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sandilands/Documents/Motorcycle Engineering L4 S1/2.Second Year Modules/Alternative Propulsion Systems/Assignment/"/>
    </mc:Choice>
  </mc:AlternateContent>
  <xr:revisionPtr revIDLastSave="0" documentId="8_{8DBE2925-42E9-894C-81A1-E22FE40A88BB}" xr6:coauthVersionLast="47" xr6:coauthVersionMax="47" xr10:uidLastSave="{00000000-0000-0000-0000-000000000000}"/>
  <bookViews>
    <workbookView xWindow="800" yWindow="760" windowWidth="28980" windowHeight="18880" activeTab="1" xr2:uid="{EDD083BB-AEC2-B34D-9B39-BB75FAFA2D99}"/>
  </bookViews>
  <sheets>
    <sheet name="Ducati Panigale 1199 data" sheetId="8" r:id="rId1"/>
    <sheet name="WLTP class 3 v5" sheetId="4" r:id="rId2"/>
    <sheet name="WLTP Graphs" sheetId="5" r:id="rId3"/>
    <sheet name="Braking Moments" sheetId="10" r:id="rId4"/>
    <sheet name="Coast Down Data" sheetId="2" r:id="rId5"/>
    <sheet name="Coast Down Graphs" sheetId="3" r:id="rId6"/>
    <sheet name="Super Cap Calc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1" i="4" l="1"/>
  <c r="U11" i="4"/>
  <c r="R11" i="4"/>
  <c r="AO11" i="4"/>
  <c r="AL11" i="4"/>
  <c r="C9" i="10" l="1"/>
  <c r="C7" i="10"/>
  <c r="C5" i="10"/>
  <c r="C13" i="9"/>
  <c r="BC12" i="4" l="1"/>
  <c r="BC13" i="4"/>
  <c r="BC14" i="4"/>
  <c r="BC15" i="4"/>
  <c r="BC16" i="4"/>
  <c r="BC17" i="4"/>
  <c r="BD17" i="4" s="1"/>
  <c r="BC18" i="4"/>
  <c r="BD18" i="4" s="1"/>
  <c r="BE18" i="4" s="1"/>
  <c r="BF18" i="4" s="1"/>
  <c r="BC19" i="4"/>
  <c r="BD19" i="4" s="1"/>
  <c r="BE19" i="4" s="1"/>
  <c r="BF19" i="4" s="1"/>
  <c r="BC20" i="4"/>
  <c r="BC21" i="4"/>
  <c r="BC22" i="4"/>
  <c r="BC23" i="4"/>
  <c r="BD23" i="4" s="1"/>
  <c r="BC24" i="4"/>
  <c r="BC25" i="4"/>
  <c r="BC26" i="4"/>
  <c r="BD26" i="4" s="1"/>
  <c r="BE26" i="4" s="1"/>
  <c r="BF26" i="4" s="1"/>
  <c r="BC27" i="4"/>
  <c r="BD27" i="4" s="1"/>
  <c r="BE27" i="4" s="1"/>
  <c r="BF27" i="4" s="1"/>
  <c r="BC28" i="4"/>
  <c r="BC29" i="4"/>
  <c r="BC30" i="4"/>
  <c r="BD30" i="4" s="1"/>
  <c r="BC31" i="4"/>
  <c r="BC32" i="4"/>
  <c r="BD32" i="4" s="1"/>
  <c r="BE32" i="4" s="1"/>
  <c r="BF32" i="4" s="1"/>
  <c r="BC33" i="4"/>
  <c r="BD33" i="4" s="1"/>
  <c r="BC34" i="4"/>
  <c r="BD34" i="4" s="1"/>
  <c r="BE34" i="4" s="1"/>
  <c r="BF34" i="4" s="1"/>
  <c r="BC35" i="4"/>
  <c r="BD35" i="4" s="1"/>
  <c r="BE35" i="4" s="1"/>
  <c r="BF35" i="4" s="1"/>
  <c r="BC36" i="4"/>
  <c r="BC37" i="4"/>
  <c r="BC38" i="4"/>
  <c r="BD38" i="4" s="1"/>
  <c r="BC39" i="4"/>
  <c r="BC40" i="4"/>
  <c r="BC41" i="4"/>
  <c r="BD41" i="4" s="1"/>
  <c r="BC42" i="4"/>
  <c r="BD42" i="4" s="1"/>
  <c r="BE42" i="4" s="1"/>
  <c r="BF42" i="4" s="1"/>
  <c r="BC43" i="4"/>
  <c r="BD43" i="4" s="1"/>
  <c r="BE43" i="4" s="1"/>
  <c r="BF43" i="4" s="1"/>
  <c r="BC44" i="4"/>
  <c r="BC45" i="4"/>
  <c r="BC46" i="4"/>
  <c r="BC47" i="4"/>
  <c r="BD47" i="4" s="1"/>
  <c r="BC48" i="4"/>
  <c r="BD48" i="4" s="1"/>
  <c r="BC49" i="4"/>
  <c r="BD49" i="4" s="1"/>
  <c r="BC50" i="4"/>
  <c r="BD50" i="4" s="1"/>
  <c r="BE50" i="4" s="1"/>
  <c r="BF50" i="4" s="1"/>
  <c r="BC51" i="4"/>
  <c r="BD51" i="4" s="1"/>
  <c r="BE51" i="4" s="1"/>
  <c r="BF51" i="4" s="1"/>
  <c r="BC52" i="4"/>
  <c r="BC53" i="4"/>
  <c r="BC54" i="4"/>
  <c r="BC55" i="4"/>
  <c r="BC56" i="4"/>
  <c r="BC57" i="4"/>
  <c r="BD57" i="4" s="1"/>
  <c r="BC58" i="4"/>
  <c r="BD58" i="4" s="1"/>
  <c r="BE58" i="4" s="1"/>
  <c r="BF58" i="4" s="1"/>
  <c r="BC59" i="4"/>
  <c r="BD59" i="4" s="1"/>
  <c r="BE59" i="4" s="1"/>
  <c r="BF59" i="4" s="1"/>
  <c r="BC60" i="4"/>
  <c r="BC61" i="4"/>
  <c r="BC62" i="4"/>
  <c r="BC63" i="4"/>
  <c r="BC64" i="4"/>
  <c r="BC65" i="4"/>
  <c r="BD65" i="4" s="1"/>
  <c r="BE65" i="4" s="1"/>
  <c r="BF65" i="4" s="1"/>
  <c r="BC66" i="4"/>
  <c r="BD66" i="4" s="1"/>
  <c r="BE66" i="4" s="1"/>
  <c r="BF66" i="4" s="1"/>
  <c r="BC67" i="4"/>
  <c r="BD67" i="4" s="1"/>
  <c r="BC68" i="4"/>
  <c r="BC69" i="4"/>
  <c r="BC70" i="4"/>
  <c r="BC71" i="4"/>
  <c r="BD71" i="4" s="1"/>
  <c r="BC72" i="4"/>
  <c r="BD72" i="4" s="1"/>
  <c r="BC73" i="4"/>
  <c r="BD73" i="4" s="1"/>
  <c r="BC74" i="4"/>
  <c r="BD74" i="4" s="1"/>
  <c r="BE74" i="4" s="1"/>
  <c r="BF74" i="4" s="1"/>
  <c r="BC75" i="4"/>
  <c r="BD75" i="4" s="1"/>
  <c r="BC76" i="4"/>
  <c r="BC77" i="4"/>
  <c r="BC78" i="4"/>
  <c r="BD78" i="4" s="1"/>
  <c r="BC79" i="4"/>
  <c r="BC80" i="4"/>
  <c r="BC81" i="4"/>
  <c r="BD81" i="4" s="1"/>
  <c r="BC82" i="4"/>
  <c r="BD82" i="4" s="1"/>
  <c r="BE82" i="4" s="1"/>
  <c r="BF82" i="4" s="1"/>
  <c r="BC83" i="4"/>
  <c r="BD83" i="4" s="1"/>
  <c r="BC84" i="4"/>
  <c r="BC85" i="4"/>
  <c r="BC86" i="4"/>
  <c r="BC87" i="4"/>
  <c r="BD87" i="4" s="1"/>
  <c r="BC88" i="4"/>
  <c r="BC89" i="4"/>
  <c r="BD89" i="4" s="1"/>
  <c r="BC90" i="4"/>
  <c r="BD90" i="4" s="1"/>
  <c r="BC91" i="4"/>
  <c r="BD91" i="4" s="1"/>
  <c r="BC92" i="4"/>
  <c r="BC93" i="4"/>
  <c r="BC94" i="4"/>
  <c r="BD94" i="4" s="1"/>
  <c r="BC95" i="4"/>
  <c r="BC96" i="4"/>
  <c r="BC97" i="4"/>
  <c r="BD97" i="4" s="1"/>
  <c r="BC98" i="4"/>
  <c r="BD98" i="4" s="1"/>
  <c r="BE98" i="4" s="1"/>
  <c r="BF98" i="4" s="1"/>
  <c r="BC99" i="4"/>
  <c r="BD99" i="4" s="1"/>
  <c r="BC100" i="4"/>
  <c r="BC101" i="4"/>
  <c r="BC102" i="4"/>
  <c r="BD102" i="4" s="1"/>
  <c r="BC103" i="4"/>
  <c r="BD103" i="4" s="1"/>
  <c r="BC104" i="4"/>
  <c r="BC105" i="4"/>
  <c r="BC106" i="4"/>
  <c r="BD106" i="4" s="1"/>
  <c r="BE106" i="4" s="1"/>
  <c r="BF106" i="4" s="1"/>
  <c r="BC107" i="4"/>
  <c r="BD107" i="4" s="1"/>
  <c r="BC108" i="4"/>
  <c r="BC109" i="4"/>
  <c r="BC110" i="4"/>
  <c r="BD110" i="4" s="1"/>
  <c r="BC111" i="4"/>
  <c r="BC112" i="4"/>
  <c r="BD112" i="4" s="1"/>
  <c r="BC113" i="4"/>
  <c r="BD113" i="4" s="1"/>
  <c r="BE113" i="4" s="1"/>
  <c r="BF113" i="4" s="1"/>
  <c r="BC114" i="4"/>
  <c r="BD114" i="4" s="1"/>
  <c r="BE114" i="4" s="1"/>
  <c r="BF114" i="4" s="1"/>
  <c r="BC115" i="4"/>
  <c r="BD115" i="4" s="1"/>
  <c r="BC116" i="4"/>
  <c r="BC117" i="4"/>
  <c r="BC118" i="4"/>
  <c r="BC119" i="4"/>
  <c r="BC120" i="4"/>
  <c r="BD120" i="4" s="1"/>
  <c r="BC121" i="4"/>
  <c r="BC122" i="4"/>
  <c r="BD122" i="4" s="1"/>
  <c r="BE122" i="4" s="1"/>
  <c r="BF122" i="4" s="1"/>
  <c r="BC123" i="4"/>
  <c r="BD123" i="4" s="1"/>
  <c r="BC124" i="4"/>
  <c r="BC125" i="4"/>
  <c r="BC126" i="4"/>
  <c r="BD126" i="4" s="1"/>
  <c r="BC127" i="4"/>
  <c r="BC128" i="4"/>
  <c r="BC129" i="4"/>
  <c r="BD129" i="4" s="1"/>
  <c r="BC130" i="4"/>
  <c r="BD130" i="4" s="1"/>
  <c r="BE130" i="4" s="1"/>
  <c r="BF130" i="4" s="1"/>
  <c r="BC131" i="4"/>
  <c r="BD131" i="4" s="1"/>
  <c r="BC132" i="4"/>
  <c r="BC133" i="4"/>
  <c r="BC134" i="4"/>
  <c r="BD134" i="4" s="1"/>
  <c r="BC135" i="4"/>
  <c r="BD135" i="4" s="1"/>
  <c r="BC136" i="4"/>
  <c r="BD136" i="4" s="1"/>
  <c r="BC137" i="4"/>
  <c r="BD137" i="4" s="1"/>
  <c r="BE137" i="4" s="1"/>
  <c r="BF137" i="4" s="1"/>
  <c r="BC138" i="4"/>
  <c r="BD138" i="4" s="1"/>
  <c r="BE138" i="4" s="1"/>
  <c r="BF138" i="4" s="1"/>
  <c r="BC139" i="4"/>
  <c r="BD139" i="4" s="1"/>
  <c r="BC140" i="4"/>
  <c r="BC141" i="4"/>
  <c r="BC142" i="4"/>
  <c r="BD142" i="4" s="1"/>
  <c r="BC143" i="4"/>
  <c r="BC144" i="4"/>
  <c r="BC145" i="4"/>
  <c r="BD145" i="4" s="1"/>
  <c r="BC146" i="4"/>
  <c r="BD146" i="4" s="1"/>
  <c r="BE146" i="4" s="1"/>
  <c r="BF146" i="4" s="1"/>
  <c r="BC147" i="4"/>
  <c r="BD147" i="4" s="1"/>
  <c r="BC148" i="4"/>
  <c r="BC149" i="4"/>
  <c r="BC150" i="4"/>
  <c r="BD150" i="4" s="1"/>
  <c r="BC151" i="4"/>
  <c r="BD151" i="4" s="1"/>
  <c r="BC152" i="4"/>
  <c r="BC153" i="4"/>
  <c r="BD153" i="4" s="1"/>
  <c r="BC154" i="4"/>
  <c r="BD154" i="4" s="1"/>
  <c r="BE154" i="4" s="1"/>
  <c r="BF154" i="4" s="1"/>
  <c r="BC155" i="4"/>
  <c r="BD155" i="4" s="1"/>
  <c r="BE155" i="4" s="1"/>
  <c r="BF155" i="4" s="1"/>
  <c r="BC156" i="4"/>
  <c r="BC157" i="4"/>
  <c r="BC158" i="4"/>
  <c r="BD158" i="4" s="1"/>
  <c r="BC159" i="4"/>
  <c r="BC160" i="4"/>
  <c r="BC161" i="4"/>
  <c r="BD161" i="4" s="1"/>
  <c r="BE161" i="4" s="1"/>
  <c r="BF161" i="4" s="1"/>
  <c r="BC162" i="4"/>
  <c r="BD162" i="4" s="1"/>
  <c r="BE162" i="4" s="1"/>
  <c r="BF162" i="4" s="1"/>
  <c r="BC163" i="4"/>
  <c r="BD163" i="4" s="1"/>
  <c r="BE163" i="4" s="1"/>
  <c r="BF163" i="4" s="1"/>
  <c r="BC164" i="4"/>
  <c r="BC165" i="4"/>
  <c r="BC166" i="4"/>
  <c r="BD166" i="4" s="1"/>
  <c r="BC167" i="4"/>
  <c r="BC168" i="4"/>
  <c r="BC169" i="4"/>
  <c r="BD169" i="4" s="1"/>
  <c r="BC170" i="4"/>
  <c r="BD170" i="4" s="1"/>
  <c r="BC171" i="4"/>
  <c r="BD171" i="4" s="1"/>
  <c r="BC172" i="4"/>
  <c r="BC173" i="4"/>
  <c r="BC174" i="4"/>
  <c r="BD174" i="4" s="1"/>
  <c r="BE174" i="4" s="1"/>
  <c r="BF174" i="4" s="1"/>
  <c r="BC175" i="4"/>
  <c r="BC176" i="4"/>
  <c r="BD176" i="4" s="1"/>
  <c r="BC177" i="4"/>
  <c r="BD177" i="4" s="1"/>
  <c r="BC178" i="4"/>
  <c r="BD178" i="4" s="1"/>
  <c r="BC179" i="4"/>
  <c r="BD179" i="4" s="1"/>
  <c r="BC180" i="4"/>
  <c r="BC181" i="4"/>
  <c r="BC182" i="4"/>
  <c r="BD182" i="4" s="1"/>
  <c r="BE182" i="4" s="1"/>
  <c r="BF182" i="4" s="1"/>
  <c r="BC183" i="4"/>
  <c r="BC184" i="4"/>
  <c r="BC185" i="4"/>
  <c r="BD185" i="4" s="1"/>
  <c r="BC186" i="4"/>
  <c r="BD186" i="4" s="1"/>
  <c r="BC187" i="4"/>
  <c r="BD187" i="4" s="1"/>
  <c r="BC188" i="4"/>
  <c r="BC189" i="4"/>
  <c r="BC190" i="4"/>
  <c r="BD190" i="4" s="1"/>
  <c r="BE190" i="4" s="1"/>
  <c r="BF190" i="4" s="1"/>
  <c r="BC191" i="4"/>
  <c r="BD191" i="4" s="1"/>
  <c r="BE191" i="4" s="1"/>
  <c r="BF191" i="4" s="1"/>
  <c r="BC192" i="4"/>
  <c r="BD192" i="4" s="1"/>
  <c r="BC193" i="4"/>
  <c r="BD193" i="4" s="1"/>
  <c r="BC194" i="4"/>
  <c r="BD194" i="4" s="1"/>
  <c r="BC195" i="4"/>
  <c r="BD195" i="4" s="1"/>
  <c r="BC196" i="4"/>
  <c r="BC197" i="4"/>
  <c r="BC198" i="4"/>
  <c r="BC199" i="4"/>
  <c r="BD199" i="4" s="1"/>
  <c r="BE199" i="4" s="1"/>
  <c r="BF199" i="4" s="1"/>
  <c r="BG199" i="4" s="1"/>
  <c r="BC200" i="4"/>
  <c r="BD200" i="4" s="1"/>
  <c r="BC201" i="4"/>
  <c r="BD201" i="4" s="1"/>
  <c r="BC202" i="4"/>
  <c r="BD202" i="4" s="1"/>
  <c r="BC203" i="4"/>
  <c r="BD203" i="4" s="1"/>
  <c r="BC204" i="4"/>
  <c r="BC205" i="4"/>
  <c r="BC206" i="4"/>
  <c r="BD206" i="4" s="1"/>
  <c r="BE206" i="4" s="1"/>
  <c r="BF206" i="4" s="1"/>
  <c r="BC207" i="4"/>
  <c r="BC208" i="4"/>
  <c r="BC209" i="4"/>
  <c r="BD209" i="4" s="1"/>
  <c r="BC210" i="4"/>
  <c r="BD210" i="4" s="1"/>
  <c r="BC211" i="4"/>
  <c r="BD211" i="4" s="1"/>
  <c r="BC212" i="4"/>
  <c r="BC213" i="4"/>
  <c r="BC214" i="4"/>
  <c r="BD214" i="4" s="1"/>
  <c r="BE214" i="4" s="1"/>
  <c r="BF214" i="4" s="1"/>
  <c r="BC215" i="4"/>
  <c r="BD215" i="4" s="1"/>
  <c r="BE215" i="4" s="1"/>
  <c r="BF215" i="4" s="1"/>
  <c r="BC216" i="4"/>
  <c r="BD216" i="4" s="1"/>
  <c r="BC217" i="4"/>
  <c r="BD217" i="4" s="1"/>
  <c r="BC218" i="4"/>
  <c r="BD218" i="4" s="1"/>
  <c r="BC219" i="4"/>
  <c r="BD219" i="4" s="1"/>
  <c r="BC220" i="4"/>
  <c r="BC221" i="4"/>
  <c r="BC222" i="4"/>
  <c r="BD222" i="4" s="1"/>
  <c r="BE222" i="4" s="1"/>
  <c r="BF222" i="4" s="1"/>
  <c r="BC223" i="4"/>
  <c r="BC224" i="4"/>
  <c r="BC225" i="4"/>
  <c r="BD225" i="4" s="1"/>
  <c r="BC226" i="4"/>
  <c r="BD226" i="4" s="1"/>
  <c r="BC227" i="4"/>
  <c r="BD227" i="4" s="1"/>
  <c r="BC228" i="4"/>
  <c r="BC229" i="4"/>
  <c r="BC230" i="4"/>
  <c r="BC231" i="4"/>
  <c r="BD231" i="4" s="1"/>
  <c r="BE231" i="4" s="1"/>
  <c r="BF231" i="4" s="1"/>
  <c r="BC232" i="4"/>
  <c r="BD232" i="4" s="1"/>
  <c r="BC233" i="4"/>
  <c r="BD233" i="4" s="1"/>
  <c r="BC234" i="4"/>
  <c r="BD234" i="4" s="1"/>
  <c r="BC235" i="4"/>
  <c r="BD235" i="4" s="1"/>
  <c r="BC236" i="4"/>
  <c r="BC237" i="4"/>
  <c r="BC238" i="4"/>
  <c r="BD238" i="4" s="1"/>
  <c r="BE238" i="4" s="1"/>
  <c r="BF238" i="4" s="1"/>
  <c r="BC239" i="4"/>
  <c r="BD239" i="4" s="1"/>
  <c r="BE239" i="4" s="1"/>
  <c r="BF239" i="4" s="1"/>
  <c r="BG239" i="4" s="1"/>
  <c r="BC240" i="4"/>
  <c r="BD240" i="4" s="1"/>
  <c r="BC241" i="4"/>
  <c r="BD241" i="4" s="1"/>
  <c r="BC242" i="4"/>
  <c r="BD242" i="4" s="1"/>
  <c r="BC243" i="4"/>
  <c r="BD243" i="4" s="1"/>
  <c r="BC244" i="4"/>
  <c r="BC245" i="4"/>
  <c r="BC246" i="4"/>
  <c r="BD246" i="4" s="1"/>
  <c r="BE246" i="4" s="1"/>
  <c r="BF246" i="4" s="1"/>
  <c r="BC247" i="4"/>
  <c r="BC248" i="4"/>
  <c r="BC249" i="4"/>
  <c r="BD249" i="4" s="1"/>
  <c r="BC250" i="4"/>
  <c r="BD250" i="4" s="1"/>
  <c r="BC251" i="4"/>
  <c r="BD251" i="4" s="1"/>
  <c r="BC252" i="4"/>
  <c r="BC253" i="4"/>
  <c r="BC254" i="4"/>
  <c r="BD254" i="4" s="1"/>
  <c r="BC255" i="4"/>
  <c r="BD255" i="4" s="1"/>
  <c r="BE255" i="4" s="1"/>
  <c r="BF255" i="4" s="1"/>
  <c r="BG255" i="4" s="1"/>
  <c r="BC256" i="4"/>
  <c r="BD256" i="4" s="1"/>
  <c r="BC257" i="4"/>
  <c r="BD257" i="4" s="1"/>
  <c r="BC258" i="4"/>
  <c r="BD258" i="4" s="1"/>
  <c r="BC259" i="4"/>
  <c r="BD259" i="4" s="1"/>
  <c r="BC260" i="4"/>
  <c r="BC261" i="4"/>
  <c r="BC262" i="4"/>
  <c r="BD262" i="4" s="1"/>
  <c r="BC263" i="4"/>
  <c r="BC264" i="4"/>
  <c r="BC265" i="4"/>
  <c r="BD265" i="4" s="1"/>
  <c r="BE265" i="4" s="1"/>
  <c r="BF265" i="4" s="1"/>
  <c r="BC266" i="4"/>
  <c r="BD266" i="4" s="1"/>
  <c r="BE266" i="4" s="1"/>
  <c r="BF266" i="4" s="1"/>
  <c r="BC267" i="4"/>
  <c r="BD267" i="4" s="1"/>
  <c r="BC268" i="4"/>
  <c r="BC269" i="4"/>
  <c r="BC270" i="4"/>
  <c r="BD270" i="4" s="1"/>
  <c r="BC271" i="4"/>
  <c r="BD271" i="4" s="1"/>
  <c r="BE271" i="4" s="1"/>
  <c r="BF271" i="4" s="1"/>
  <c r="BG271" i="4" s="1"/>
  <c r="BC272" i="4"/>
  <c r="BD272" i="4" s="1"/>
  <c r="BC273" i="4"/>
  <c r="BD273" i="4" s="1"/>
  <c r="BC274" i="4"/>
  <c r="BD274" i="4" s="1"/>
  <c r="BE274" i="4" s="1"/>
  <c r="BF274" i="4" s="1"/>
  <c r="BC275" i="4"/>
  <c r="BD275" i="4" s="1"/>
  <c r="BC276" i="4"/>
  <c r="BC277" i="4"/>
  <c r="BC278" i="4"/>
  <c r="BD278" i="4" s="1"/>
  <c r="BC279" i="4"/>
  <c r="BC280" i="4"/>
  <c r="BC281" i="4"/>
  <c r="BD281" i="4" s="1"/>
  <c r="BC282" i="4"/>
  <c r="BD282" i="4" s="1"/>
  <c r="BE282" i="4" s="1"/>
  <c r="BF282" i="4" s="1"/>
  <c r="BC283" i="4"/>
  <c r="BD283" i="4" s="1"/>
  <c r="BC284" i="4"/>
  <c r="BC285" i="4"/>
  <c r="BC286" i="4"/>
  <c r="BC287" i="4"/>
  <c r="BD287" i="4" s="1"/>
  <c r="BE287" i="4" s="1"/>
  <c r="BF287" i="4" s="1"/>
  <c r="BG287" i="4" s="1"/>
  <c r="BC288" i="4"/>
  <c r="BC289" i="4"/>
  <c r="BD289" i="4" s="1"/>
  <c r="BC290" i="4"/>
  <c r="BD290" i="4" s="1"/>
  <c r="BE290" i="4" s="1"/>
  <c r="BF290" i="4" s="1"/>
  <c r="BC291" i="4"/>
  <c r="BD291" i="4" s="1"/>
  <c r="BC292" i="4"/>
  <c r="BC293" i="4"/>
  <c r="BC294" i="4"/>
  <c r="BD294" i="4" s="1"/>
  <c r="BC295" i="4"/>
  <c r="BC296" i="4"/>
  <c r="BD296" i="4" s="1"/>
  <c r="BC297" i="4"/>
  <c r="BD297" i="4" s="1"/>
  <c r="BE297" i="4" s="1"/>
  <c r="BF297" i="4" s="1"/>
  <c r="BC298" i="4"/>
  <c r="BD298" i="4" s="1"/>
  <c r="BC299" i="4"/>
  <c r="BD299" i="4" s="1"/>
  <c r="BC300" i="4"/>
  <c r="BC301" i="4"/>
  <c r="BC302" i="4"/>
  <c r="BD302" i="4" s="1"/>
  <c r="BC303" i="4"/>
  <c r="BD303" i="4" s="1"/>
  <c r="BC304" i="4"/>
  <c r="BD304" i="4" s="1"/>
  <c r="BC305" i="4"/>
  <c r="BD305" i="4" s="1"/>
  <c r="BE305" i="4" s="1"/>
  <c r="BF305" i="4" s="1"/>
  <c r="BC306" i="4"/>
  <c r="BD306" i="4" s="1"/>
  <c r="BE306" i="4" s="1"/>
  <c r="BF306" i="4" s="1"/>
  <c r="BG306" i="4" s="1"/>
  <c r="BC307" i="4"/>
  <c r="BD307" i="4" s="1"/>
  <c r="BC308" i="4"/>
  <c r="BC309" i="4"/>
  <c r="BC310" i="4"/>
  <c r="BD310" i="4" s="1"/>
  <c r="BC311" i="4"/>
  <c r="BC312" i="4"/>
  <c r="BD312" i="4" s="1"/>
  <c r="BE312" i="4" s="1"/>
  <c r="BF312" i="4" s="1"/>
  <c r="BG312" i="4" s="1"/>
  <c r="BC313" i="4"/>
  <c r="BD313" i="4" s="1"/>
  <c r="BE313" i="4" s="1"/>
  <c r="BF313" i="4" s="1"/>
  <c r="BC314" i="4"/>
  <c r="BD314" i="4" s="1"/>
  <c r="BE314" i="4" s="1"/>
  <c r="BF314" i="4" s="1"/>
  <c r="BC315" i="4"/>
  <c r="BD315" i="4" s="1"/>
  <c r="BC316" i="4"/>
  <c r="BC317" i="4"/>
  <c r="BC318" i="4"/>
  <c r="BD318" i="4" s="1"/>
  <c r="BC319" i="4"/>
  <c r="BD319" i="4" s="1"/>
  <c r="BC320" i="4"/>
  <c r="BD320" i="4" s="1"/>
  <c r="BC321" i="4"/>
  <c r="BD321" i="4" s="1"/>
  <c r="BE321" i="4" s="1"/>
  <c r="BF321" i="4" s="1"/>
  <c r="BG321" i="4" s="1"/>
  <c r="BC322" i="4"/>
  <c r="BD322" i="4" s="1"/>
  <c r="BE322" i="4" s="1"/>
  <c r="BF322" i="4" s="1"/>
  <c r="BC323" i="4"/>
  <c r="BD323" i="4" s="1"/>
  <c r="BC324" i="4"/>
  <c r="BC325" i="4"/>
  <c r="BC326" i="4"/>
  <c r="BD326" i="4" s="1"/>
  <c r="BC327" i="4"/>
  <c r="BD327" i="4" s="1"/>
  <c r="BC328" i="4"/>
  <c r="BC329" i="4"/>
  <c r="BD329" i="4" s="1"/>
  <c r="BC330" i="4"/>
  <c r="BD330" i="4" s="1"/>
  <c r="BE330" i="4" s="1"/>
  <c r="BF330" i="4" s="1"/>
  <c r="BC331" i="4"/>
  <c r="BD331" i="4" s="1"/>
  <c r="BC332" i="4"/>
  <c r="BC333" i="4"/>
  <c r="BC334" i="4"/>
  <c r="BD334" i="4" s="1"/>
  <c r="BC335" i="4"/>
  <c r="BD335" i="4" s="1"/>
  <c r="BC336" i="4"/>
  <c r="BD336" i="4" s="1"/>
  <c r="BE336" i="4" s="1"/>
  <c r="BF336" i="4" s="1"/>
  <c r="BG336" i="4" s="1"/>
  <c r="BC337" i="4"/>
  <c r="BD337" i="4" s="1"/>
  <c r="BE337" i="4" s="1"/>
  <c r="BF337" i="4" s="1"/>
  <c r="BC338" i="4"/>
  <c r="BD338" i="4" s="1"/>
  <c r="BE338" i="4" s="1"/>
  <c r="BF338" i="4" s="1"/>
  <c r="BC339" i="4"/>
  <c r="BD339" i="4" s="1"/>
  <c r="BC340" i="4"/>
  <c r="BC341" i="4"/>
  <c r="BC342" i="4"/>
  <c r="BD342" i="4" s="1"/>
  <c r="BC343" i="4"/>
  <c r="BD343" i="4" s="1"/>
  <c r="BC344" i="4"/>
  <c r="BC345" i="4"/>
  <c r="BD345" i="4" s="1"/>
  <c r="BC346" i="4"/>
  <c r="BD346" i="4" s="1"/>
  <c r="BE346" i="4" s="1"/>
  <c r="BF346" i="4" s="1"/>
  <c r="BC347" i="4"/>
  <c r="BD347" i="4" s="1"/>
  <c r="BC348" i="4"/>
  <c r="BC349" i="4"/>
  <c r="BC350" i="4"/>
  <c r="BD350" i="4" s="1"/>
  <c r="BC351" i="4"/>
  <c r="BD351" i="4" s="1"/>
  <c r="BC352" i="4"/>
  <c r="BC353" i="4"/>
  <c r="BD353" i="4" s="1"/>
  <c r="BE353" i="4" s="1"/>
  <c r="BF353" i="4" s="1"/>
  <c r="BG353" i="4" s="1"/>
  <c r="BC354" i="4"/>
  <c r="BD354" i="4" s="1"/>
  <c r="BE354" i="4" s="1"/>
  <c r="BF354" i="4" s="1"/>
  <c r="BC355" i="4"/>
  <c r="BD355" i="4" s="1"/>
  <c r="BC356" i="4"/>
  <c r="BC357" i="4"/>
  <c r="BC358" i="4"/>
  <c r="BD358" i="4" s="1"/>
  <c r="BC359" i="4"/>
  <c r="BD359" i="4" s="1"/>
  <c r="BC360" i="4"/>
  <c r="BD360" i="4" s="1"/>
  <c r="BE360" i="4" s="1"/>
  <c r="BF360" i="4" s="1"/>
  <c r="BC361" i="4"/>
  <c r="BD361" i="4" s="1"/>
  <c r="BE361" i="4" s="1"/>
  <c r="BF361" i="4" s="1"/>
  <c r="BC362" i="4"/>
  <c r="BD362" i="4" s="1"/>
  <c r="BE362" i="4" s="1"/>
  <c r="BF362" i="4" s="1"/>
  <c r="BC363" i="4"/>
  <c r="BD363" i="4" s="1"/>
  <c r="BC364" i="4"/>
  <c r="BC365" i="4"/>
  <c r="BC366" i="4"/>
  <c r="BD366" i="4" s="1"/>
  <c r="BC367" i="4"/>
  <c r="BD367" i="4" s="1"/>
  <c r="BC368" i="4"/>
  <c r="BC369" i="4"/>
  <c r="BD369" i="4" s="1"/>
  <c r="BE369" i="4" s="1"/>
  <c r="BF369" i="4" s="1"/>
  <c r="BG369" i="4" s="1"/>
  <c r="BC370" i="4"/>
  <c r="BD370" i="4" s="1"/>
  <c r="BE370" i="4" s="1"/>
  <c r="BF370" i="4" s="1"/>
  <c r="BC371" i="4"/>
  <c r="BD371" i="4" s="1"/>
  <c r="BC372" i="4"/>
  <c r="BC373" i="4"/>
  <c r="BC374" i="4"/>
  <c r="BD374" i="4" s="1"/>
  <c r="BC375" i="4"/>
  <c r="BD375" i="4" s="1"/>
  <c r="BC376" i="4"/>
  <c r="BD376" i="4" s="1"/>
  <c r="BE376" i="4" s="1"/>
  <c r="BF376" i="4" s="1"/>
  <c r="BC377" i="4"/>
  <c r="BD377" i="4" s="1"/>
  <c r="BC378" i="4"/>
  <c r="BD378" i="4" s="1"/>
  <c r="BE378" i="4" s="1"/>
  <c r="BF378" i="4" s="1"/>
  <c r="BC379" i="4"/>
  <c r="BD379" i="4" s="1"/>
  <c r="BC380" i="4"/>
  <c r="BC381" i="4"/>
  <c r="BC382" i="4"/>
  <c r="BD382" i="4" s="1"/>
  <c r="BC383" i="4"/>
  <c r="BD383" i="4" s="1"/>
  <c r="BC384" i="4"/>
  <c r="BD384" i="4" s="1"/>
  <c r="BE384" i="4" s="1"/>
  <c r="BF384" i="4" s="1"/>
  <c r="BG384" i="4" s="1"/>
  <c r="BC385" i="4"/>
  <c r="BD385" i="4" s="1"/>
  <c r="BE385" i="4" s="1"/>
  <c r="BF385" i="4" s="1"/>
  <c r="BC386" i="4"/>
  <c r="BD386" i="4" s="1"/>
  <c r="BE386" i="4" s="1"/>
  <c r="BF386" i="4" s="1"/>
  <c r="BC387" i="4"/>
  <c r="BD387" i="4" s="1"/>
  <c r="BC388" i="4"/>
  <c r="BC389" i="4"/>
  <c r="BC390" i="4"/>
  <c r="BD390" i="4" s="1"/>
  <c r="BC391" i="4"/>
  <c r="BD391" i="4" s="1"/>
  <c r="BC392" i="4"/>
  <c r="BD392" i="4" s="1"/>
  <c r="BE392" i="4" s="1"/>
  <c r="BF392" i="4" s="1"/>
  <c r="BG392" i="4" s="1"/>
  <c r="BC393" i="4"/>
  <c r="BD393" i="4" s="1"/>
  <c r="BC394" i="4"/>
  <c r="BD394" i="4" s="1"/>
  <c r="BE394" i="4" s="1"/>
  <c r="BF394" i="4" s="1"/>
  <c r="BC395" i="4"/>
  <c r="BD395" i="4" s="1"/>
  <c r="BC396" i="4"/>
  <c r="BC397" i="4"/>
  <c r="BC398" i="4"/>
  <c r="BD398" i="4" s="1"/>
  <c r="BC399" i="4"/>
  <c r="BD399" i="4" s="1"/>
  <c r="BC400" i="4"/>
  <c r="BD400" i="4" s="1"/>
  <c r="BE400" i="4" s="1"/>
  <c r="BF400" i="4" s="1"/>
  <c r="BG400" i="4" s="1"/>
  <c r="BC401" i="4"/>
  <c r="BD401" i="4" s="1"/>
  <c r="BE401" i="4" s="1"/>
  <c r="BF401" i="4" s="1"/>
  <c r="BG401" i="4" s="1"/>
  <c r="BC402" i="4"/>
  <c r="BD402" i="4" s="1"/>
  <c r="BE402" i="4" s="1"/>
  <c r="BF402" i="4" s="1"/>
  <c r="BC403" i="4"/>
  <c r="BD403" i="4" s="1"/>
  <c r="BC404" i="4"/>
  <c r="BC405" i="4"/>
  <c r="BC406" i="4"/>
  <c r="BD406" i="4" s="1"/>
  <c r="BC407" i="4"/>
  <c r="BD407" i="4" s="1"/>
  <c r="BC408" i="4"/>
  <c r="BD408" i="4" s="1"/>
  <c r="BE408" i="4" s="1"/>
  <c r="BF408" i="4" s="1"/>
  <c r="BG408" i="4" s="1"/>
  <c r="BC409" i="4"/>
  <c r="BD409" i="4" s="1"/>
  <c r="BE409" i="4" s="1"/>
  <c r="BF409" i="4" s="1"/>
  <c r="BG409" i="4" s="1"/>
  <c r="BC410" i="4"/>
  <c r="BD410" i="4" s="1"/>
  <c r="BE410" i="4" s="1"/>
  <c r="BF410" i="4" s="1"/>
  <c r="BC411" i="4"/>
  <c r="BD411" i="4" s="1"/>
  <c r="BC412" i="4"/>
  <c r="BC413" i="4"/>
  <c r="BC414" i="4"/>
  <c r="BD414" i="4" s="1"/>
  <c r="BC415" i="4"/>
  <c r="BC416" i="4"/>
  <c r="BD416" i="4" s="1"/>
  <c r="BC417" i="4"/>
  <c r="BD417" i="4" s="1"/>
  <c r="BE417" i="4" s="1"/>
  <c r="BF417" i="4" s="1"/>
  <c r="BC418" i="4"/>
  <c r="BD418" i="4" s="1"/>
  <c r="BE418" i="4" s="1"/>
  <c r="BF418" i="4" s="1"/>
  <c r="BC419" i="4"/>
  <c r="BD419" i="4" s="1"/>
  <c r="BC420" i="4"/>
  <c r="BC421" i="4"/>
  <c r="BC422" i="4"/>
  <c r="BD422" i="4" s="1"/>
  <c r="BC423" i="4"/>
  <c r="BD423" i="4" s="1"/>
  <c r="BC424" i="4"/>
  <c r="BD424" i="4" s="1"/>
  <c r="BE424" i="4" s="1"/>
  <c r="BF424" i="4" s="1"/>
  <c r="BG424" i="4" s="1"/>
  <c r="BC425" i="4"/>
  <c r="BD425" i="4" s="1"/>
  <c r="BC426" i="4"/>
  <c r="BD426" i="4" s="1"/>
  <c r="BE426" i="4" s="1"/>
  <c r="BF426" i="4" s="1"/>
  <c r="BC427" i="4"/>
  <c r="BD427" i="4" s="1"/>
  <c r="BC428" i="4"/>
  <c r="BC429" i="4"/>
  <c r="BC430" i="4"/>
  <c r="BD430" i="4" s="1"/>
  <c r="BE430" i="4" s="1"/>
  <c r="BF430" i="4" s="1"/>
  <c r="BC431" i="4"/>
  <c r="BD431" i="4" s="1"/>
  <c r="BE431" i="4" s="1"/>
  <c r="BF431" i="4" s="1"/>
  <c r="BC432" i="4"/>
  <c r="BD432" i="4" s="1"/>
  <c r="BC433" i="4"/>
  <c r="BD433" i="4" s="1"/>
  <c r="BC434" i="4"/>
  <c r="BD434" i="4" s="1"/>
  <c r="BC435" i="4"/>
  <c r="BD435" i="4" s="1"/>
  <c r="BC436" i="4"/>
  <c r="BC437" i="4"/>
  <c r="BC438" i="4"/>
  <c r="BD438" i="4" s="1"/>
  <c r="BC439" i="4"/>
  <c r="BD439" i="4" s="1"/>
  <c r="BE439" i="4" s="1"/>
  <c r="BF439" i="4" s="1"/>
  <c r="BC440" i="4"/>
  <c r="BD440" i="4" s="1"/>
  <c r="BC441" i="4"/>
  <c r="BD441" i="4" s="1"/>
  <c r="BC442" i="4"/>
  <c r="BD442" i="4" s="1"/>
  <c r="BC443" i="4"/>
  <c r="BD443" i="4" s="1"/>
  <c r="BC444" i="4"/>
  <c r="BC445" i="4"/>
  <c r="BC446" i="4"/>
  <c r="BD446" i="4" s="1"/>
  <c r="BC447" i="4"/>
  <c r="BD447" i="4" s="1"/>
  <c r="BE447" i="4" s="1"/>
  <c r="BF447" i="4" s="1"/>
  <c r="BC448" i="4"/>
  <c r="BD448" i="4" s="1"/>
  <c r="BC449" i="4"/>
  <c r="BD449" i="4" s="1"/>
  <c r="BC450" i="4"/>
  <c r="BD450" i="4" s="1"/>
  <c r="BC451" i="4"/>
  <c r="BD451" i="4" s="1"/>
  <c r="BE451" i="4" s="1"/>
  <c r="BF451" i="4" s="1"/>
  <c r="BC452" i="4"/>
  <c r="BC453" i="4"/>
  <c r="BD453" i="4" s="1"/>
  <c r="BE453" i="4" s="1"/>
  <c r="BF453" i="4" s="1"/>
  <c r="BG453" i="4" s="1"/>
  <c r="BC454" i="4"/>
  <c r="BD454" i="4" s="1"/>
  <c r="BE454" i="4" s="1"/>
  <c r="BF454" i="4" s="1"/>
  <c r="BC455" i="4"/>
  <c r="BD455" i="4" s="1"/>
  <c r="BC456" i="4"/>
  <c r="BD456" i="4" s="1"/>
  <c r="BC457" i="4"/>
  <c r="BD457" i="4" s="1"/>
  <c r="BC458" i="4"/>
  <c r="BD458" i="4" s="1"/>
  <c r="BC459" i="4"/>
  <c r="BD459" i="4" s="1"/>
  <c r="BE459" i="4" s="1"/>
  <c r="BF459" i="4" s="1"/>
  <c r="BC460" i="4"/>
  <c r="BC461" i="4"/>
  <c r="BC462" i="4"/>
  <c r="BD462" i="4" s="1"/>
  <c r="BC463" i="4"/>
  <c r="BD463" i="4" s="1"/>
  <c r="BC464" i="4"/>
  <c r="BD464" i="4" s="1"/>
  <c r="BC465" i="4"/>
  <c r="BD465" i="4" s="1"/>
  <c r="BC466" i="4"/>
  <c r="BD466" i="4" s="1"/>
  <c r="BC467" i="4"/>
  <c r="BD467" i="4" s="1"/>
  <c r="BE467" i="4" s="1"/>
  <c r="BF467" i="4" s="1"/>
  <c r="BC468" i="4"/>
  <c r="BC469" i="4"/>
  <c r="BC470" i="4"/>
  <c r="BC471" i="4"/>
  <c r="BD471" i="4" s="1"/>
  <c r="BC472" i="4"/>
  <c r="BD472" i="4" s="1"/>
  <c r="BC473" i="4"/>
  <c r="BD473" i="4" s="1"/>
  <c r="BC474" i="4"/>
  <c r="BD474" i="4" s="1"/>
  <c r="BC475" i="4"/>
  <c r="BD475" i="4" s="1"/>
  <c r="BE475" i="4" s="1"/>
  <c r="BF475" i="4" s="1"/>
  <c r="BC476" i="4"/>
  <c r="BC477" i="4"/>
  <c r="BC478" i="4"/>
  <c r="BD478" i="4" s="1"/>
  <c r="BC479" i="4"/>
  <c r="BD479" i="4" s="1"/>
  <c r="BE479" i="4" s="1"/>
  <c r="BF479" i="4" s="1"/>
  <c r="BC480" i="4"/>
  <c r="BD480" i="4" s="1"/>
  <c r="BC481" i="4"/>
  <c r="BD481" i="4" s="1"/>
  <c r="BC482" i="4"/>
  <c r="BD482" i="4" s="1"/>
  <c r="BC483" i="4"/>
  <c r="BD483" i="4" s="1"/>
  <c r="BE483" i="4" s="1"/>
  <c r="BF483" i="4" s="1"/>
  <c r="BC484" i="4"/>
  <c r="BC485" i="4"/>
  <c r="BC486" i="4"/>
  <c r="BC487" i="4"/>
  <c r="BC488" i="4"/>
  <c r="BD488" i="4" s="1"/>
  <c r="BC489" i="4"/>
  <c r="BD489" i="4" s="1"/>
  <c r="BC490" i="4"/>
  <c r="BD490" i="4" s="1"/>
  <c r="BC491" i="4"/>
  <c r="BD491" i="4" s="1"/>
  <c r="BC492" i="4"/>
  <c r="BC493" i="4"/>
  <c r="BC494" i="4"/>
  <c r="BD494" i="4" s="1"/>
  <c r="BE494" i="4" s="1"/>
  <c r="BF494" i="4" s="1"/>
  <c r="BC495" i="4"/>
  <c r="BD495" i="4" s="1"/>
  <c r="BC496" i="4"/>
  <c r="BD496" i="4" s="1"/>
  <c r="BC497" i="4"/>
  <c r="BD497" i="4" s="1"/>
  <c r="BC498" i="4"/>
  <c r="BD498" i="4" s="1"/>
  <c r="BC499" i="4"/>
  <c r="BD499" i="4" s="1"/>
  <c r="BE499" i="4" s="1"/>
  <c r="BF499" i="4" s="1"/>
  <c r="BC500" i="4"/>
  <c r="BC501" i="4"/>
  <c r="BC502" i="4"/>
  <c r="BD502" i="4" s="1"/>
  <c r="BC503" i="4"/>
  <c r="BD503" i="4" s="1"/>
  <c r="BE503" i="4" s="1"/>
  <c r="BF503" i="4" s="1"/>
  <c r="BC504" i="4"/>
  <c r="BD504" i="4" s="1"/>
  <c r="BC505" i="4"/>
  <c r="BD505" i="4" s="1"/>
  <c r="BC506" i="4"/>
  <c r="BD506" i="4" s="1"/>
  <c r="BC507" i="4"/>
  <c r="BD507" i="4" s="1"/>
  <c r="BC508" i="4"/>
  <c r="BC509" i="4"/>
  <c r="BC510" i="4"/>
  <c r="BD510" i="4" s="1"/>
  <c r="BE510" i="4" s="1"/>
  <c r="BF510" i="4" s="1"/>
  <c r="BC511" i="4"/>
  <c r="BD511" i="4" s="1"/>
  <c r="BC512" i="4"/>
  <c r="BD512" i="4" s="1"/>
  <c r="BC513" i="4"/>
  <c r="BD513" i="4" s="1"/>
  <c r="BC514" i="4"/>
  <c r="BD514" i="4" s="1"/>
  <c r="BC515" i="4"/>
  <c r="BD515" i="4" s="1"/>
  <c r="BE515" i="4" s="1"/>
  <c r="BF515" i="4" s="1"/>
  <c r="BC516" i="4"/>
  <c r="BC517" i="4"/>
  <c r="BC518" i="4"/>
  <c r="BD518" i="4" s="1"/>
  <c r="BE518" i="4" s="1"/>
  <c r="BF518" i="4" s="1"/>
  <c r="BC519" i="4"/>
  <c r="BD519" i="4" s="1"/>
  <c r="BE519" i="4" s="1"/>
  <c r="BF519" i="4" s="1"/>
  <c r="BC520" i="4"/>
  <c r="BD520" i="4" s="1"/>
  <c r="BC521" i="4"/>
  <c r="BD521" i="4" s="1"/>
  <c r="BC522" i="4"/>
  <c r="BD522" i="4" s="1"/>
  <c r="BC523" i="4"/>
  <c r="BD523" i="4" s="1"/>
  <c r="BC524" i="4"/>
  <c r="BC525" i="4"/>
  <c r="BC526" i="4"/>
  <c r="BD526" i="4" s="1"/>
  <c r="BE526" i="4" s="1"/>
  <c r="BF526" i="4" s="1"/>
  <c r="BC527" i="4"/>
  <c r="BD527" i="4" s="1"/>
  <c r="BC528" i="4"/>
  <c r="BD528" i="4" s="1"/>
  <c r="BC529" i="4"/>
  <c r="BD529" i="4" s="1"/>
  <c r="BC530" i="4"/>
  <c r="BD530" i="4" s="1"/>
  <c r="BC531" i="4"/>
  <c r="BD531" i="4" s="1"/>
  <c r="BE531" i="4" s="1"/>
  <c r="BF531" i="4" s="1"/>
  <c r="BC532" i="4"/>
  <c r="BC533" i="4"/>
  <c r="BC534" i="4"/>
  <c r="BD534" i="4" s="1"/>
  <c r="BE534" i="4" s="1"/>
  <c r="BF534" i="4" s="1"/>
  <c r="BC535" i="4"/>
  <c r="BD535" i="4" s="1"/>
  <c r="BC536" i="4"/>
  <c r="BD536" i="4" s="1"/>
  <c r="BC537" i="4"/>
  <c r="BD537" i="4" s="1"/>
  <c r="BC538" i="4"/>
  <c r="BD538" i="4" s="1"/>
  <c r="BC539" i="4"/>
  <c r="BD539" i="4" s="1"/>
  <c r="BC540" i="4"/>
  <c r="BC541" i="4"/>
  <c r="BC542" i="4"/>
  <c r="BD542" i="4" s="1"/>
  <c r="BE542" i="4" s="1"/>
  <c r="BF542" i="4" s="1"/>
  <c r="BG542" i="4" s="1"/>
  <c r="BC543" i="4"/>
  <c r="BD543" i="4" s="1"/>
  <c r="BC544" i="4"/>
  <c r="BD544" i="4" s="1"/>
  <c r="BC545" i="4"/>
  <c r="BD545" i="4" s="1"/>
  <c r="BC546" i="4"/>
  <c r="BD546" i="4" s="1"/>
  <c r="BC547" i="4"/>
  <c r="BD547" i="4" s="1"/>
  <c r="BE547" i="4" s="1"/>
  <c r="BF547" i="4" s="1"/>
  <c r="BC548" i="4"/>
  <c r="BC549" i="4"/>
  <c r="BC550" i="4"/>
  <c r="BD550" i="4" s="1"/>
  <c r="BE550" i="4" s="1"/>
  <c r="BF550" i="4" s="1"/>
  <c r="BC551" i="4"/>
  <c r="BD551" i="4" s="1"/>
  <c r="BC552" i="4"/>
  <c r="BD552" i="4" s="1"/>
  <c r="BC553" i="4"/>
  <c r="BD553" i="4" s="1"/>
  <c r="BC554" i="4"/>
  <c r="BD554" i="4" s="1"/>
  <c r="BC555" i="4"/>
  <c r="BD555" i="4" s="1"/>
  <c r="BC556" i="4"/>
  <c r="BC557" i="4"/>
  <c r="BC558" i="4"/>
  <c r="BD558" i="4" s="1"/>
  <c r="BE558" i="4" s="1"/>
  <c r="BF558" i="4" s="1"/>
  <c r="BC559" i="4"/>
  <c r="BD559" i="4" s="1"/>
  <c r="BC560" i="4"/>
  <c r="BD560" i="4" s="1"/>
  <c r="BC561" i="4"/>
  <c r="BD561" i="4" s="1"/>
  <c r="BC562" i="4"/>
  <c r="BD562" i="4" s="1"/>
  <c r="BC563" i="4"/>
  <c r="BD563" i="4" s="1"/>
  <c r="BE563" i="4" s="1"/>
  <c r="BF563" i="4" s="1"/>
  <c r="BC564" i="4"/>
  <c r="BC565" i="4"/>
  <c r="BC566" i="4"/>
  <c r="BD566" i="4" s="1"/>
  <c r="BC567" i="4"/>
  <c r="BD567" i="4" s="1"/>
  <c r="BC568" i="4"/>
  <c r="BD568" i="4" s="1"/>
  <c r="BC569" i="4"/>
  <c r="BD569" i="4" s="1"/>
  <c r="BC570" i="4"/>
  <c r="BD570" i="4" s="1"/>
  <c r="BE570" i="4" s="1"/>
  <c r="BF570" i="4" s="1"/>
  <c r="BC571" i="4"/>
  <c r="BD571" i="4" s="1"/>
  <c r="BE571" i="4" s="1"/>
  <c r="BF571" i="4" s="1"/>
  <c r="BC572" i="4"/>
  <c r="BC573" i="4"/>
  <c r="BC574" i="4"/>
  <c r="BD574" i="4" s="1"/>
  <c r="BC575" i="4"/>
  <c r="BD575" i="4" s="1"/>
  <c r="BC576" i="4"/>
  <c r="BD576" i="4" s="1"/>
  <c r="BC577" i="4"/>
  <c r="BD577" i="4" s="1"/>
  <c r="BC578" i="4"/>
  <c r="BD578" i="4" s="1"/>
  <c r="BE578" i="4" s="1"/>
  <c r="BF578" i="4" s="1"/>
  <c r="BC579" i="4"/>
  <c r="BD579" i="4" s="1"/>
  <c r="BC580" i="4"/>
  <c r="BC581" i="4"/>
  <c r="BC582" i="4"/>
  <c r="BD582" i="4" s="1"/>
  <c r="BC583" i="4"/>
  <c r="BD583" i="4" s="1"/>
  <c r="BC584" i="4"/>
  <c r="BD584" i="4" s="1"/>
  <c r="BC585" i="4"/>
  <c r="BD585" i="4" s="1"/>
  <c r="BC586" i="4"/>
  <c r="BD586" i="4" s="1"/>
  <c r="BE586" i="4" s="1"/>
  <c r="BF586" i="4" s="1"/>
  <c r="BC587" i="4"/>
  <c r="BD587" i="4" s="1"/>
  <c r="BE587" i="4" s="1"/>
  <c r="BF587" i="4" s="1"/>
  <c r="BC588" i="4"/>
  <c r="BC589" i="4"/>
  <c r="BD589" i="4" s="1"/>
  <c r="BC590" i="4"/>
  <c r="BD590" i="4" s="1"/>
  <c r="BC591" i="4"/>
  <c r="BD591" i="4" s="1"/>
  <c r="BC592" i="4"/>
  <c r="BD592" i="4" s="1"/>
  <c r="BC593" i="4"/>
  <c r="BD593" i="4" s="1"/>
  <c r="BC594" i="4"/>
  <c r="BD594" i="4" s="1"/>
  <c r="BE594" i="4" s="1"/>
  <c r="BF594" i="4" s="1"/>
  <c r="BC595" i="4"/>
  <c r="BD595" i="4" s="1"/>
  <c r="BC596" i="4"/>
  <c r="BC597" i="4"/>
  <c r="BC598" i="4"/>
  <c r="BD598" i="4" s="1"/>
  <c r="BC599" i="4"/>
  <c r="BD599" i="4" s="1"/>
  <c r="BC600" i="4"/>
  <c r="BD600" i="4" s="1"/>
  <c r="BC601" i="4"/>
  <c r="BD601" i="4" s="1"/>
  <c r="BC602" i="4"/>
  <c r="BD602" i="4" s="1"/>
  <c r="BE602" i="4" s="1"/>
  <c r="BF602" i="4" s="1"/>
  <c r="BC603" i="4"/>
  <c r="BD603" i="4" s="1"/>
  <c r="BE603" i="4" s="1"/>
  <c r="BF603" i="4" s="1"/>
  <c r="BG603" i="4" s="1"/>
  <c r="BC604" i="4"/>
  <c r="BC605" i="4"/>
  <c r="BC606" i="4"/>
  <c r="BD606" i="4" s="1"/>
  <c r="BC607" i="4"/>
  <c r="BD607" i="4" s="1"/>
  <c r="BC608" i="4"/>
  <c r="BD608" i="4" s="1"/>
  <c r="BC609" i="4"/>
  <c r="BD609" i="4" s="1"/>
  <c r="BC610" i="4"/>
  <c r="BD610" i="4" s="1"/>
  <c r="BE610" i="4" s="1"/>
  <c r="BF610" i="4" s="1"/>
  <c r="BC611" i="4"/>
  <c r="BD611" i="4" s="1"/>
  <c r="BE611" i="4" s="1"/>
  <c r="BF611" i="4" s="1"/>
  <c r="BC612" i="4"/>
  <c r="BC613" i="4"/>
  <c r="BC614" i="4"/>
  <c r="BD614" i="4" s="1"/>
  <c r="BC615" i="4"/>
  <c r="BD615" i="4" s="1"/>
  <c r="BC616" i="4"/>
  <c r="BD616" i="4" s="1"/>
  <c r="BC617" i="4"/>
  <c r="BD617" i="4" s="1"/>
  <c r="BC618" i="4"/>
  <c r="BD618" i="4" s="1"/>
  <c r="BE618" i="4" s="1"/>
  <c r="BF618" i="4" s="1"/>
  <c r="BC619" i="4"/>
  <c r="BD619" i="4" s="1"/>
  <c r="BC620" i="4"/>
  <c r="BC621" i="4"/>
  <c r="BC622" i="4"/>
  <c r="BD622" i="4" s="1"/>
  <c r="BC623" i="4"/>
  <c r="BD623" i="4" s="1"/>
  <c r="BC624" i="4"/>
  <c r="BD624" i="4" s="1"/>
  <c r="BC625" i="4"/>
  <c r="BD625" i="4" s="1"/>
  <c r="BC626" i="4"/>
  <c r="BD626" i="4" s="1"/>
  <c r="BE626" i="4" s="1"/>
  <c r="BF626" i="4" s="1"/>
  <c r="BC627" i="4"/>
  <c r="BD627" i="4" s="1"/>
  <c r="BE627" i="4" s="1"/>
  <c r="BF627" i="4" s="1"/>
  <c r="BG627" i="4" s="1"/>
  <c r="BC628" i="4"/>
  <c r="BC629" i="4"/>
  <c r="BC630" i="4"/>
  <c r="BD630" i="4" s="1"/>
  <c r="BC631" i="4"/>
  <c r="BD631" i="4" s="1"/>
  <c r="BC632" i="4"/>
  <c r="BD632" i="4" s="1"/>
  <c r="BC633" i="4"/>
  <c r="BD633" i="4" s="1"/>
  <c r="BC634" i="4"/>
  <c r="BD634" i="4" s="1"/>
  <c r="BE634" i="4" s="1"/>
  <c r="BF634" i="4" s="1"/>
  <c r="BC635" i="4"/>
  <c r="BD635" i="4" s="1"/>
  <c r="BE635" i="4" s="1"/>
  <c r="BF635" i="4" s="1"/>
  <c r="BG635" i="4" s="1"/>
  <c r="BC636" i="4"/>
  <c r="BC637" i="4"/>
  <c r="BC638" i="4"/>
  <c r="BD638" i="4" s="1"/>
  <c r="BC639" i="4"/>
  <c r="BD639" i="4" s="1"/>
  <c r="BC640" i="4"/>
  <c r="BD640" i="4" s="1"/>
  <c r="BC641" i="4"/>
  <c r="BD641" i="4" s="1"/>
  <c r="BE641" i="4" s="1"/>
  <c r="BF641" i="4" s="1"/>
  <c r="BC642" i="4"/>
  <c r="BD642" i="4" s="1"/>
  <c r="BE642" i="4" s="1"/>
  <c r="BF642" i="4" s="1"/>
  <c r="BC643" i="4"/>
  <c r="BD643" i="4" s="1"/>
  <c r="BC644" i="4"/>
  <c r="BC645" i="4"/>
  <c r="BC646" i="4"/>
  <c r="BD646" i="4" s="1"/>
  <c r="BE646" i="4" s="1"/>
  <c r="BF646" i="4" s="1"/>
  <c r="BC647" i="4"/>
  <c r="BD647" i="4" s="1"/>
  <c r="BC648" i="4"/>
  <c r="BD648" i="4" s="1"/>
  <c r="BC649" i="4"/>
  <c r="BD649" i="4" s="1"/>
  <c r="BE649" i="4" s="1"/>
  <c r="BF649" i="4" s="1"/>
  <c r="BC650" i="4"/>
  <c r="BD650" i="4" s="1"/>
  <c r="BE650" i="4" s="1"/>
  <c r="BF650" i="4" s="1"/>
  <c r="BC651" i="4"/>
  <c r="BD651" i="4" s="1"/>
  <c r="BE651" i="4" s="1"/>
  <c r="BF651" i="4" s="1"/>
  <c r="BC652" i="4"/>
  <c r="BC653" i="4"/>
  <c r="BD653" i="4" s="1"/>
  <c r="BC654" i="4"/>
  <c r="BD654" i="4" s="1"/>
  <c r="BE654" i="4" s="1"/>
  <c r="BF654" i="4" s="1"/>
  <c r="BC655" i="4"/>
  <c r="BD655" i="4" s="1"/>
  <c r="BE655" i="4" s="1"/>
  <c r="BF655" i="4" s="1"/>
  <c r="BC656" i="4"/>
  <c r="BD656" i="4" s="1"/>
  <c r="BE656" i="4" s="1"/>
  <c r="BF656" i="4" s="1"/>
  <c r="BC657" i="4"/>
  <c r="BD657" i="4" s="1"/>
  <c r="BC658" i="4"/>
  <c r="BD658" i="4" s="1"/>
  <c r="BE658" i="4" s="1"/>
  <c r="BF658" i="4" s="1"/>
  <c r="BC659" i="4"/>
  <c r="BD659" i="4" s="1"/>
  <c r="BE659" i="4" s="1"/>
  <c r="BF659" i="4" s="1"/>
  <c r="BC660" i="4"/>
  <c r="BC661" i="4"/>
  <c r="BC662" i="4"/>
  <c r="BD662" i="4" s="1"/>
  <c r="BE662" i="4" s="1"/>
  <c r="BF662" i="4" s="1"/>
  <c r="BC663" i="4"/>
  <c r="BD663" i="4" s="1"/>
  <c r="BE663" i="4" s="1"/>
  <c r="BF663" i="4" s="1"/>
  <c r="BC664" i="4"/>
  <c r="BD664" i="4" s="1"/>
  <c r="BE664" i="4" s="1"/>
  <c r="BF664" i="4" s="1"/>
  <c r="BG664" i="4" s="1"/>
  <c r="BC665" i="4"/>
  <c r="BD665" i="4" s="1"/>
  <c r="BE665" i="4" s="1"/>
  <c r="BF665" i="4" s="1"/>
  <c r="BG665" i="4" s="1"/>
  <c r="BC666" i="4"/>
  <c r="BD666" i="4" s="1"/>
  <c r="BE666" i="4" s="1"/>
  <c r="BF666" i="4" s="1"/>
  <c r="BC667" i="4"/>
  <c r="BD667" i="4" s="1"/>
  <c r="BE667" i="4" s="1"/>
  <c r="BF667" i="4" s="1"/>
  <c r="BC668" i="4"/>
  <c r="BC669" i="4"/>
  <c r="BC670" i="4"/>
  <c r="BD670" i="4" s="1"/>
  <c r="BE670" i="4" s="1"/>
  <c r="BF670" i="4" s="1"/>
  <c r="BG670" i="4" s="1"/>
  <c r="BC671" i="4"/>
  <c r="BD671" i="4" s="1"/>
  <c r="BE671" i="4" s="1"/>
  <c r="BF671" i="4" s="1"/>
  <c r="BG671" i="4" s="1"/>
  <c r="BC672" i="4"/>
  <c r="BD672" i="4" s="1"/>
  <c r="BE672" i="4" s="1"/>
  <c r="BF672" i="4" s="1"/>
  <c r="BG672" i="4" s="1"/>
  <c r="BC673" i="4"/>
  <c r="BD673" i="4" s="1"/>
  <c r="BE673" i="4" s="1"/>
  <c r="BF673" i="4" s="1"/>
  <c r="BC674" i="4"/>
  <c r="BD674" i="4" s="1"/>
  <c r="BC675" i="4"/>
  <c r="BD675" i="4" s="1"/>
  <c r="BE675" i="4" s="1"/>
  <c r="BF675" i="4" s="1"/>
  <c r="BC676" i="4"/>
  <c r="BC677" i="4"/>
  <c r="BC678" i="4"/>
  <c r="BD678" i="4" s="1"/>
  <c r="BE678" i="4" s="1"/>
  <c r="BF678" i="4" s="1"/>
  <c r="BG678" i="4" s="1"/>
  <c r="BC679" i="4"/>
  <c r="BD679" i="4" s="1"/>
  <c r="BE679" i="4" s="1"/>
  <c r="BF679" i="4" s="1"/>
  <c r="BG679" i="4" s="1"/>
  <c r="BC680" i="4"/>
  <c r="BD680" i="4" s="1"/>
  <c r="BE680" i="4" s="1"/>
  <c r="BF680" i="4" s="1"/>
  <c r="BG680" i="4" s="1"/>
  <c r="BC681" i="4"/>
  <c r="BD681" i="4" s="1"/>
  <c r="BE681" i="4" s="1"/>
  <c r="BF681" i="4" s="1"/>
  <c r="BC682" i="4"/>
  <c r="BD682" i="4" s="1"/>
  <c r="BE682" i="4" s="1"/>
  <c r="BF682" i="4" s="1"/>
  <c r="BG682" i="4" s="1"/>
  <c r="BC683" i="4"/>
  <c r="BD683" i="4" s="1"/>
  <c r="BE683" i="4" s="1"/>
  <c r="BF683" i="4" s="1"/>
  <c r="BC684" i="4"/>
  <c r="BC685" i="4"/>
  <c r="BC686" i="4"/>
  <c r="BD686" i="4" s="1"/>
  <c r="BE686" i="4" s="1"/>
  <c r="BF686" i="4" s="1"/>
  <c r="BG686" i="4" s="1"/>
  <c r="BC687" i="4"/>
  <c r="BD687" i="4" s="1"/>
  <c r="BE687" i="4" s="1"/>
  <c r="BF687" i="4" s="1"/>
  <c r="BG687" i="4" s="1"/>
  <c r="BC688" i="4"/>
  <c r="BD688" i="4" s="1"/>
  <c r="BC689" i="4"/>
  <c r="BD689" i="4" s="1"/>
  <c r="BE689" i="4" s="1"/>
  <c r="BF689" i="4" s="1"/>
  <c r="BC690" i="4"/>
  <c r="BD690" i="4" s="1"/>
  <c r="BE690" i="4" s="1"/>
  <c r="BF690" i="4" s="1"/>
  <c r="BG690" i="4" s="1"/>
  <c r="BC691" i="4"/>
  <c r="BD691" i="4" s="1"/>
  <c r="BE691" i="4" s="1"/>
  <c r="BF691" i="4" s="1"/>
  <c r="BC692" i="4"/>
  <c r="BC693" i="4"/>
  <c r="BC694" i="4"/>
  <c r="BC695" i="4"/>
  <c r="BD695" i="4" s="1"/>
  <c r="BE695" i="4" s="1"/>
  <c r="BF695" i="4" s="1"/>
  <c r="BG695" i="4" s="1"/>
  <c r="BC696" i="4"/>
  <c r="BD696" i="4" s="1"/>
  <c r="BC697" i="4"/>
  <c r="BD697" i="4" s="1"/>
  <c r="BE697" i="4" s="1"/>
  <c r="BF697" i="4" s="1"/>
  <c r="BC698" i="4"/>
  <c r="BD698" i="4" s="1"/>
  <c r="BE698" i="4" s="1"/>
  <c r="BF698" i="4" s="1"/>
  <c r="BG698" i="4" s="1"/>
  <c r="BC699" i="4"/>
  <c r="BD699" i="4" s="1"/>
  <c r="BC700" i="4"/>
  <c r="BC701" i="4"/>
  <c r="BD701" i="4" s="1"/>
  <c r="BC702" i="4"/>
  <c r="BD702" i="4" s="1"/>
  <c r="BC703" i="4"/>
  <c r="BD703" i="4" s="1"/>
  <c r="BC704" i="4"/>
  <c r="BD704" i="4" s="1"/>
  <c r="BC705" i="4"/>
  <c r="BD705" i="4" s="1"/>
  <c r="BC706" i="4"/>
  <c r="BD706" i="4" s="1"/>
  <c r="BC707" i="4"/>
  <c r="BD707" i="4" s="1"/>
  <c r="BC708" i="4"/>
  <c r="BC709" i="4"/>
  <c r="BC710" i="4"/>
  <c r="BD710" i="4" s="1"/>
  <c r="BC711" i="4"/>
  <c r="BD711" i="4" s="1"/>
  <c r="BC712" i="4"/>
  <c r="BD712" i="4" s="1"/>
  <c r="BC713" i="4"/>
  <c r="BD713" i="4" s="1"/>
  <c r="BC714" i="4"/>
  <c r="BD714" i="4" s="1"/>
  <c r="BC715" i="4"/>
  <c r="BD715" i="4" s="1"/>
  <c r="BE715" i="4" s="1"/>
  <c r="BF715" i="4" s="1"/>
  <c r="BC716" i="4"/>
  <c r="BC717" i="4"/>
  <c r="BC718" i="4"/>
  <c r="BD718" i="4" s="1"/>
  <c r="BC719" i="4"/>
  <c r="BD719" i="4" s="1"/>
  <c r="BC720" i="4"/>
  <c r="BD720" i="4" s="1"/>
  <c r="BC721" i="4"/>
  <c r="BD721" i="4" s="1"/>
  <c r="BC722" i="4"/>
  <c r="BD722" i="4" s="1"/>
  <c r="BC723" i="4"/>
  <c r="BD723" i="4" s="1"/>
  <c r="BE723" i="4" s="1"/>
  <c r="BF723" i="4" s="1"/>
  <c r="BC724" i="4"/>
  <c r="BC725" i="4"/>
  <c r="BD725" i="4" s="1"/>
  <c r="BC726" i="4"/>
  <c r="BD726" i="4" s="1"/>
  <c r="BC727" i="4"/>
  <c r="BD727" i="4" s="1"/>
  <c r="BC728" i="4"/>
  <c r="BD728" i="4" s="1"/>
  <c r="BC729" i="4"/>
  <c r="BD729" i="4" s="1"/>
  <c r="BC730" i="4"/>
  <c r="BD730" i="4" s="1"/>
  <c r="BC731" i="4"/>
  <c r="BD731" i="4" s="1"/>
  <c r="BC732" i="4"/>
  <c r="BC733" i="4"/>
  <c r="BC734" i="4"/>
  <c r="BD734" i="4" s="1"/>
  <c r="BC735" i="4"/>
  <c r="BD735" i="4" s="1"/>
  <c r="BC736" i="4"/>
  <c r="BD736" i="4" s="1"/>
  <c r="BC737" i="4"/>
  <c r="BD737" i="4" s="1"/>
  <c r="BC738" i="4"/>
  <c r="BD738" i="4" s="1"/>
  <c r="BC739" i="4"/>
  <c r="BD739" i="4" s="1"/>
  <c r="BC740" i="4"/>
  <c r="BC741" i="4"/>
  <c r="BD741" i="4" s="1"/>
  <c r="BC742" i="4"/>
  <c r="BD742" i="4" s="1"/>
  <c r="BC743" i="4"/>
  <c r="BD743" i="4" s="1"/>
  <c r="BC744" i="4"/>
  <c r="BD744" i="4" s="1"/>
  <c r="BC745" i="4"/>
  <c r="BD745" i="4" s="1"/>
  <c r="BC746" i="4"/>
  <c r="BD746" i="4" s="1"/>
  <c r="BC747" i="4"/>
  <c r="BD747" i="4" s="1"/>
  <c r="BC748" i="4"/>
  <c r="BC749" i="4"/>
  <c r="BC750" i="4"/>
  <c r="BD750" i="4" s="1"/>
  <c r="BC751" i="4"/>
  <c r="BD751" i="4" s="1"/>
  <c r="BC752" i="4"/>
  <c r="BD752" i="4" s="1"/>
  <c r="BC753" i="4"/>
  <c r="BD753" i="4" s="1"/>
  <c r="BC754" i="4"/>
  <c r="BD754" i="4" s="1"/>
  <c r="BC755" i="4"/>
  <c r="BD755" i="4" s="1"/>
  <c r="BC756" i="4"/>
  <c r="BC757" i="4"/>
  <c r="BD757" i="4" s="1"/>
  <c r="BC758" i="4"/>
  <c r="BD758" i="4" s="1"/>
  <c r="BC759" i="4"/>
  <c r="BD759" i="4" s="1"/>
  <c r="BC760" i="4"/>
  <c r="BD760" i="4" s="1"/>
  <c r="BC761" i="4"/>
  <c r="BD761" i="4" s="1"/>
  <c r="BC762" i="4"/>
  <c r="BD762" i="4" s="1"/>
  <c r="BC763" i="4"/>
  <c r="BD763" i="4" s="1"/>
  <c r="BC764" i="4"/>
  <c r="BC765" i="4"/>
  <c r="BC766" i="4"/>
  <c r="BD766" i="4" s="1"/>
  <c r="BC767" i="4"/>
  <c r="BD767" i="4" s="1"/>
  <c r="BC768" i="4"/>
  <c r="BD768" i="4" s="1"/>
  <c r="BC769" i="4"/>
  <c r="BD769" i="4" s="1"/>
  <c r="BC770" i="4"/>
  <c r="BD770" i="4" s="1"/>
  <c r="BC771" i="4"/>
  <c r="BD771" i="4" s="1"/>
  <c r="BE771" i="4" s="1"/>
  <c r="BF771" i="4" s="1"/>
  <c r="BC772" i="4"/>
  <c r="BC773" i="4"/>
  <c r="BD773" i="4" s="1"/>
  <c r="BC774" i="4"/>
  <c r="BD774" i="4" s="1"/>
  <c r="BC775" i="4"/>
  <c r="BD775" i="4" s="1"/>
  <c r="BC776" i="4"/>
  <c r="BD776" i="4" s="1"/>
  <c r="BC777" i="4"/>
  <c r="BD777" i="4" s="1"/>
  <c r="BC778" i="4"/>
  <c r="BD778" i="4" s="1"/>
  <c r="BC779" i="4"/>
  <c r="BD779" i="4" s="1"/>
  <c r="BE779" i="4" s="1"/>
  <c r="BF779" i="4" s="1"/>
  <c r="BC780" i="4"/>
  <c r="BC781" i="4"/>
  <c r="BC782" i="4"/>
  <c r="BD782" i="4" s="1"/>
  <c r="BC783" i="4"/>
  <c r="BD783" i="4" s="1"/>
  <c r="BC784" i="4"/>
  <c r="BD784" i="4" s="1"/>
  <c r="BC785" i="4"/>
  <c r="BD785" i="4" s="1"/>
  <c r="BC786" i="4"/>
  <c r="BD786" i="4" s="1"/>
  <c r="BC787" i="4"/>
  <c r="BD787" i="4" s="1"/>
  <c r="BC788" i="4"/>
  <c r="BC789" i="4"/>
  <c r="BC790" i="4"/>
  <c r="BD790" i="4" s="1"/>
  <c r="BC791" i="4"/>
  <c r="BD791" i="4" s="1"/>
  <c r="BC792" i="4"/>
  <c r="BD792" i="4" s="1"/>
  <c r="BC793" i="4"/>
  <c r="BD793" i="4" s="1"/>
  <c r="BC794" i="4"/>
  <c r="BD794" i="4" s="1"/>
  <c r="BC795" i="4"/>
  <c r="BD795" i="4" s="1"/>
  <c r="BC796" i="4"/>
  <c r="BC797" i="4"/>
  <c r="BC798" i="4"/>
  <c r="BD798" i="4" s="1"/>
  <c r="BC799" i="4"/>
  <c r="BD799" i="4" s="1"/>
  <c r="BC800" i="4"/>
  <c r="BD800" i="4" s="1"/>
  <c r="BC801" i="4"/>
  <c r="BD801" i="4" s="1"/>
  <c r="BC802" i="4"/>
  <c r="BD802" i="4" s="1"/>
  <c r="BC803" i="4"/>
  <c r="BD803" i="4" s="1"/>
  <c r="BC804" i="4"/>
  <c r="BC805" i="4"/>
  <c r="BD805" i="4" s="1"/>
  <c r="BC806" i="4"/>
  <c r="BC807" i="4"/>
  <c r="BD807" i="4" s="1"/>
  <c r="BC808" i="4"/>
  <c r="BD808" i="4" s="1"/>
  <c r="BC809" i="4"/>
  <c r="BD809" i="4" s="1"/>
  <c r="BC810" i="4"/>
  <c r="BD810" i="4" s="1"/>
  <c r="BC811" i="4"/>
  <c r="BD811" i="4" s="1"/>
  <c r="BC812" i="4"/>
  <c r="BD812" i="4" s="1"/>
  <c r="BC813" i="4"/>
  <c r="BC814" i="4"/>
  <c r="BD814" i="4" s="1"/>
  <c r="BC815" i="4"/>
  <c r="BD815" i="4" s="1"/>
  <c r="BC816" i="4"/>
  <c r="BD816" i="4" s="1"/>
  <c r="BC817" i="4"/>
  <c r="BD817" i="4" s="1"/>
  <c r="BC818" i="4"/>
  <c r="BD818" i="4" s="1"/>
  <c r="BC819" i="4"/>
  <c r="BD819" i="4" s="1"/>
  <c r="BC820" i="4"/>
  <c r="BC821" i="4"/>
  <c r="BC822" i="4"/>
  <c r="BD822" i="4" s="1"/>
  <c r="BC823" i="4"/>
  <c r="BD823" i="4" s="1"/>
  <c r="BC824" i="4"/>
  <c r="BD824" i="4" s="1"/>
  <c r="BC825" i="4"/>
  <c r="BD825" i="4" s="1"/>
  <c r="BC826" i="4"/>
  <c r="BD826" i="4" s="1"/>
  <c r="BC827" i="4"/>
  <c r="BD827" i="4" s="1"/>
  <c r="BE827" i="4" s="1"/>
  <c r="BF827" i="4" s="1"/>
  <c r="BC828" i="4"/>
  <c r="BC829" i="4"/>
  <c r="BC830" i="4"/>
  <c r="BD830" i="4" s="1"/>
  <c r="BC831" i="4"/>
  <c r="BD831" i="4" s="1"/>
  <c r="BC832" i="4"/>
  <c r="BD832" i="4" s="1"/>
  <c r="BC833" i="4"/>
  <c r="BD833" i="4" s="1"/>
  <c r="BC834" i="4"/>
  <c r="BD834" i="4" s="1"/>
  <c r="BC835" i="4"/>
  <c r="BD835" i="4" s="1"/>
  <c r="BE835" i="4" s="1"/>
  <c r="BF835" i="4" s="1"/>
  <c r="BC836" i="4"/>
  <c r="BC837" i="4"/>
  <c r="BD837" i="4" s="1"/>
  <c r="BC838" i="4"/>
  <c r="BD838" i="4" s="1"/>
  <c r="BC839" i="4"/>
  <c r="BD839" i="4" s="1"/>
  <c r="BC840" i="4"/>
  <c r="BD840" i="4" s="1"/>
  <c r="BC841" i="4"/>
  <c r="BD841" i="4" s="1"/>
  <c r="BC842" i="4"/>
  <c r="BD842" i="4" s="1"/>
  <c r="BC843" i="4"/>
  <c r="BD843" i="4" s="1"/>
  <c r="BC844" i="4"/>
  <c r="BC845" i="4"/>
  <c r="BC846" i="4"/>
  <c r="BD846" i="4" s="1"/>
  <c r="BC847" i="4"/>
  <c r="BD847" i="4" s="1"/>
  <c r="BC848" i="4"/>
  <c r="BD848" i="4" s="1"/>
  <c r="BC849" i="4"/>
  <c r="BD849" i="4" s="1"/>
  <c r="BC850" i="4"/>
  <c r="BD850" i="4" s="1"/>
  <c r="BC851" i="4"/>
  <c r="BD851" i="4" s="1"/>
  <c r="BC852" i="4"/>
  <c r="BD852" i="4" s="1"/>
  <c r="BC853" i="4"/>
  <c r="BC854" i="4"/>
  <c r="BD854" i="4" s="1"/>
  <c r="BC855" i="4"/>
  <c r="BD855" i="4" s="1"/>
  <c r="BC856" i="4"/>
  <c r="BD856" i="4" s="1"/>
  <c r="BC857" i="4"/>
  <c r="BD857" i="4" s="1"/>
  <c r="BC858" i="4"/>
  <c r="BD858" i="4" s="1"/>
  <c r="BC859" i="4"/>
  <c r="BD859" i="4" s="1"/>
  <c r="BC860" i="4"/>
  <c r="BC861" i="4"/>
  <c r="BC862" i="4"/>
  <c r="BD862" i="4" s="1"/>
  <c r="BC863" i="4"/>
  <c r="BD863" i="4" s="1"/>
  <c r="BC864" i="4"/>
  <c r="BD864" i="4" s="1"/>
  <c r="BC865" i="4"/>
  <c r="BD865" i="4" s="1"/>
  <c r="BC866" i="4"/>
  <c r="BD866" i="4" s="1"/>
  <c r="BC867" i="4"/>
  <c r="BD867" i="4" s="1"/>
  <c r="BC868" i="4"/>
  <c r="BC869" i="4"/>
  <c r="BD869" i="4" s="1"/>
  <c r="BC870" i="4"/>
  <c r="BD870" i="4" s="1"/>
  <c r="BC871" i="4"/>
  <c r="BD871" i="4" s="1"/>
  <c r="BC872" i="4"/>
  <c r="BD872" i="4" s="1"/>
  <c r="BC873" i="4"/>
  <c r="BD873" i="4" s="1"/>
  <c r="BC874" i="4"/>
  <c r="BD874" i="4" s="1"/>
  <c r="BC875" i="4"/>
  <c r="BD875" i="4" s="1"/>
  <c r="BC876" i="4"/>
  <c r="BD876" i="4" s="1"/>
  <c r="BC877" i="4"/>
  <c r="BC878" i="4"/>
  <c r="BC879" i="4"/>
  <c r="BD879" i="4" s="1"/>
  <c r="BC880" i="4"/>
  <c r="BD880" i="4" s="1"/>
  <c r="BC881" i="4"/>
  <c r="BD881" i="4" s="1"/>
  <c r="BC882" i="4"/>
  <c r="BD882" i="4" s="1"/>
  <c r="BC883" i="4"/>
  <c r="BD883" i="4" s="1"/>
  <c r="BC884" i="4"/>
  <c r="BC885" i="4"/>
  <c r="BC886" i="4"/>
  <c r="BD886" i="4" s="1"/>
  <c r="BC887" i="4"/>
  <c r="BD887" i="4" s="1"/>
  <c r="BC888" i="4"/>
  <c r="BD888" i="4" s="1"/>
  <c r="BC889" i="4"/>
  <c r="BD889" i="4" s="1"/>
  <c r="BC890" i="4"/>
  <c r="BD890" i="4" s="1"/>
  <c r="BC891" i="4"/>
  <c r="BD891" i="4" s="1"/>
  <c r="BC892" i="4"/>
  <c r="BD892" i="4" s="1"/>
  <c r="BC893" i="4"/>
  <c r="BD893" i="4" s="1"/>
  <c r="BC894" i="4"/>
  <c r="BD894" i="4" s="1"/>
  <c r="BC895" i="4"/>
  <c r="BD895" i="4" s="1"/>
  <c r="BE895" i="4" s="1"/>
  <c r="BF895" i="4" s="1"/>
  <c r="BC896" i="4"/>
  <c r="BD896" i="4" s="1"/>
  <c r="BC897" i="4"/>
  <c r="BD897" i="4" s="1"/>
  <c r="BC898" i="4"/>
  <c r="BD898" i="4" s="1"/>
  <c r="BC899" i="4"/>
  <c r="BD899" i="4" s="1"/>
  <c r="BC900" i="4"/>
  <c r="BC901" i="4"/>
  <c r="BC902" i="4"/>
  <c r="BD902" i="4" s="1"/>
  <c r="BC903" i="4"/>
  <c r="BD903" i="4" s="1"/>
  <c r="BC904" i="4"/>
  <c r="BD904" i="4" s="1"/>
  <c r="BC905" i="4"/>
  <c r="BD905" i="4" s="1"/>
  <c r="BC906" i="4"/>
  <c r="BD906" i="4" s="1"/>
  <c r="BE906" i="4" s="1"/>
  <c r="BF906" i="4" s="1"/>
  <c r="BC907" i="4"/>
  <c r="BD907" i="4" s="1"/>
  <c r="BC908" i="4"/>
  <c r="BD908" i="4" s="1"/>
  <c r="BC909" i="4"/>
  <c r="BC910" i="4"/>
  <c r="BD910" i="4" s="1"/>
  <c r="BC911" i="4"/>
  <c r="BD911" i="4" s="1"/>
  <c r="BC912" i="4"/>
  <c r="BD912" i="4" s="1"/>
  <c r="BC913" i="4"/>
  <c r="BD913" i="4" s="1"/>
  <c r="BC914" i="4"/>
  <c r="BD914" i="4" s="1"/>
  <c r="BE914" i="4" s="1"/>
  <c r="BF914" i="4" s="1"/>
  <c r="BC915" i="4"/>
  <c r="BD915" i="4" s="1"/>
  <c r="BC916" i="4"/>
  <c r="BD916" i="4" s="1"/>
  <c r="BC917" i="4"/>
  <c r="BD917" i="4" s="1"/>
  <c r="BC918" i="4"/>
  <c r="BD918" i="4" s="1"/>
  <c r="BC919" i="4"/>
  <c r="BD919" i="4" s="1"/>
  <c r="BC920" i="4"/>
  <c r="BD920" i="4" s="1"/>
  <c r="BC921" i="4"/>
  <c r="BD921" i="4" s="1"/>
  <c r="BC922" i="4"/>
  <c r="BD922" i="4" s="1"/>
  <c r="BC923" i="4"/>
  <c r="BD923" i="4" s="1"/>
  <c r="BE923" i="4" s="1"/>
  <c r="BF923" i="4" s="1"/>
  <c r="BC924" i="4"/>
  <c r="BC925" i="4"/>
  <c r="BD925" i="4" s="1"/>
  <c r="BC926" i="4"/>
  <c r="BD926" i="4" s="1"/>
  <c r="BC927" i="4"/>
  <c r="BD927" i="4" s="1"/>
  <c r="BC928" i="4"/>
  <c r="BD928" i="4" s="1"/>
  <c r="BC929" i="4"/>
  <c r="BD929" i="4" s="1"/>
  <c r="BC930" i="4"/>
  <c r="BD930" i="4" s="1"/>
  <c r="BC931" i="4"/>
  <c r="BD931" i="4" s="1"/>
  <c r="BC932" i="4"/>
  <c r="BC933" i="4"/>
  <c r="BD933" i="4" s="1"/>
  <c r="BC934" i="4"/>
  <c r="BD934" i="4" s="1"/>
  <c r="BC935" i="4"/>
  <c r="BD935" i="4" s="1"/>
  <c r="BC936" i="4"/>
  <c r="BD936" i="4" s="1"/>
  <c r="BC937" i="4"/>
  <c r="BD937" i="4" s="1"/>
  <c r="BC938" i="4"/>
  <c r="BD938" i="4" s="1"/>
  <c r="BC939" i="4"/>
  <c r="BD939" i="4" s="1"/>
  <c r="BC940" i="4"/>
  <c r="BD940" i="4" s="1"/>
  <c r="BC941" i="4"/>
  <c r="BC942" i="4"/>
  <c r="BD942" i="4" s="1"/>
  <c r="BC943" i="4"/>
  <c r="BD943" i="4" s="1"/>
  <c r="BC944" i="4"/>
  <c r="BD944" i="4" s="1"/>
  <c r="BC945" i="4"/>
  <c r="BD945" i="4" s="1"/>
  <c r="BC946" i="4"/>
  <c r="BD946" i="4" s="1"/>
  <c r="BC947" i="4"/>
  <c r="BD947" i="4" s="1"/>
  <c r="BC948" i="4"/>
  <c r="BD948" i="4" s="1"/>
  <c r="BC949" i="4"/>
  <c r="BD949" i="4" s="1"/>
  <c r="BC950" i="4"/>
  <c r="BD950" i="4" s="1"/>
  <c r="BC951" i="4"/>
  <c r="BD951" i="4" s="1"/>
  <c r="BC952" i="4"/>
  <c r="BD952" i="4" s="1"/>
  <c r="BC953" i="4"/>
  <c r="BD953" i="4" s="1"/>
  <c r="BC954" i="4"/>
  <c r="BD954" i="4" s="1"/>
  <c r="BC955" i="4"/>
  <c r="BD955" i="4" s="1"/>
  <c r="BC956" i="4"/>
  <c r="BC957" i="4"/>
  <c r="BD957" i="4" s="1"/>
  <c r="BC958" i="4"/>
  <c r="BD958" i="4" s="1"/>
  <c r="BC959" i="4"/>
  <c r="BD959" i="4" s="1"/>
  <c r="BC960" i="4"/>
  <c r="BD960" i="4" s="1"/>
  <c r="BC961" i="4"/>
  <c r="BD961" i="4" s="1"/>
  <c r="BC962" i="4"/>
  <c r="BD962" i="4" s="1"/>
  <c r="BC963" i="4"/>
  <c r="BD963" i="4" s="1"/>
  <c r="BC964" i="4"/>
  <c r="BD964" i="4" s="1"/>
  <c r="BC965" i="4"/>
  <c r="BD965" i="4" s="1"/>
  <c r="BC966" i="4"/>
  <c r="BD966" i="4" s="1"/>
  <c r="BC967" i="4"/>
  <c r="BD967" i="4" s="1"/>
  <c r="BC968" i="4"/>
  <c r="BD968" i="4" s="1"/>
  <c r="BC969" i="4"/>
  <c r="BD969" i="4" s="1"/>
  <c r="BC970" i="4"/>
  <c r="BD970" i="4" s="1"/>
  <c r="BC971" i="4"/>
  <c r="BD971" i="4" s="1"/>
  <c r="BC972" i="4"/>
  <c r="BC973" i="4"/>
  <c r="BC974" i="4"/>
  <c r="BD974" i="4" s="1"/>
  <c r="BC975" i="4"/>
  <c r="BD975" i="4" s="1"/>
  <c r="BC976" i="4"/>
  <c r="BD976" i="4" s="1"/>
  <c r="BC977" i="4"/>
  <c r="BD977" i="4" s="1"/>
  <c r="BC978" i="4"/>
  <c r="BD978" i="4" s="1"/>
  <c r="BC979" i="4"/>
  <c r="BD979" i="4" s="1"/>
  <c r="BC980" i="4"/>
  <c r="BD980" i="4" s="1"/>
  <c r="BC981" i="4"/>
  <c r="BD981" i="4" s="1"/>
  <c r="BC982" i="4"/>
  <c r="BD982" i="4" s="1"/>
  <c r="BC983" i="4"/>
  <c r="BD983" i="4" s="1"/>
  <c r="BC984" i="4"/>
  <c r="BD984" i="4" s="1"/>
  <c r="BC985" i="4"/>
  <c r="BD985" i="4" s="1"/>
  <c r="BC986" i="4"/>
  <c r="BD986" i="4" s="1"/>
  <c r="BC987" i="4"/>
  <c r="BD987" i="4" s="1"/>
  <c r="BC988" i="4"/>
  <c r="BC989" i="4"/>
  <c r="BC990" i="4"/>
  <c r="BD990" i="4" s="1"/>
  <c r="BC991" i="4"/>
  <c r="BD991" i="4" s="1"/>
  <c r="BC992" i="4"/>
  <c r="BD992" i="4" s="1"/>
  <c r="BC993" i="4"/>
  <c r="BD993" i="4" s="1"/>
  <c r="BC994" i="4"/>
  <c r="BD994" i="4" s="1"/>
  <c r="BC995" i="4"/>
  <c r="BD995" i="4" s="1"/>
  <c r="BC996" i="4"/>
  <c r="BD996" i="4" s="1"/>
  <c r="BC997" i="4"/>
  <c r="BC998" i="4"/>
  <c r="BD998" i="4" s="1"/>
  <c r="BC999" i="4"/>
  <c r="BD999" i="4" s="1"/>
  <c r="BC1000" i="4"/>
  <c r="BD1000" i="4" s="1"/>
  <c r="BC1001" i="4"/>
  <c r="BD1001" i="4" s="1"/>
  <c r="BC1002" i="4"/>
  <c r="BD1002" i="4" s="1"/>
  <c r="BC1003" i="4"/>
  <c r="BD1003" i="4" s="1"/>
  <c r="BC1004" i="4"/>
  <c r="BD1004" i="4" s="1"/>
  <c r="BE1004" i="4" s="1"/>
  <c r="BF1004" i="4" s="1"/>
  <c r="BC1005" i="4"/>
  <c r="BD1005" i="4" s="1"/>
  <c r="BC1006" i="4"/>
  <c r="BD1006" i="4" s="1"/>
  <c r="BE1006" i="4" s="1"/>
  <c r="BF1006" i="4" s="1"/>
  <c r="BC1007" i="4"/>
  <c r="BD1007" i="4" s="1"/>
  <c r="BC1008" i="4"/>
  <c r="BD1008" i="4" s="1"/>
  <c r="BE1008" i="4" s="1"/>
  <c r="BF1008" i="4" s="1"/>
  <c r="BC1009" i="4"/>
  <c r="BD1009" i="4" s="1"/>
  <c r="BC1010" i="4"/>
  <c r="BD1010" i="4" s="1"/>
  <c r="BC1011" i="4"/>
  <c r="BD1011" i="4" s="1"/>
  <c r="BC1012" i="4"/>
  <c r="BD1012" i="4" s="1"/>
  <c r="BC1013" i="4"/>
  <c r="BD1013" i="4" s="1"/>
  <c r="BC1014" i="4"/>
  <c r="BD1014" i="4" s="1"/>
  <c r="BC1015" i="4"/>
  <c r="BD1015" i="4" s="1"/>
  <c r="BC1016" i="4"/>
  <c r="BD1016" i="4" s="1"/>
  <c r="BE1016" i="4" s="1"/>
  <c r="BF1016" i="4" s="1"/>
  <c r="BC1017" i="4"/>
  <c r="BD1017" i="4" s="1"/>
  <c r="BC1018" i="4"/>
  <c r="BD1018" i="4" s="1"/>
  <c r="BC1019" i="4"/>
  <c r="BD1019" i="4" s="1"/>
  <c r="BC1020" i="4"/>
  <c r="BC1021" i="4"/>
  <c r="BD1021" i="4" s="1"/>
  <c r="BC1022" i="4"/>
  <c r="BD1022" i="4" s="1"/>
  <c r="BC1023" i="4"/>
  <c r="BD1023" i="4" s="1"/>
  <c r="BC1024" i="4"/>
  <c r="BD1024" i="4" s="1"/>
  <c r="BC1025" i="4"/>
  <c r="BD1025" i="4" s="1"/>
  <c r="BC1026" i="4"/>
  <c r="BD1026" i="4" s="1"/>
  <c r="BE1026" i="4" s="1"/>
  <c r="BF1026" i="4" s="1"/>
  <c r="BC1027" i="4"/>
  <c r="BD1027" i="4" s="1"/>
  <c r="BC1028" i="4"/>
  <c r="BC1029" i="4"/>
  <c r="BC1030" i="4"/>
  <c r="BD1030" i="4" s="1"/>
  <c r="BC1031" i="4"/>
  <c r="BD1031" i="4" s="1"/>
  <c r="BE1031" i="4" s="1"/>
  <c r="BF1031" i="4" s="1"/>
  <c r="BC1032" i="4"/>
  <c r="BD1032" i="4" s="1"/>
  <c r="BC1033" i="4"/>
  <c r="BD1033" i="4" s="1"/>
  <c r="BC1034" i="4"/>
  <c r="BD1034" i="4" s="1"/>
  <c r="BC1035" i="4"/>
  <c r="BD1035" i="4" s="1"/>
  <c r="BC1036" i="4"/>
  <c r="BD1036" i="4" s="1"/>
  <c r="BC1037" i="4"/>
  <c r="BC1038" i="4"/>
  <c r="BD1038" i="4" s="1"/>
  <c r="BC1039" i="4"/>
  <c r="BD1039" i="4" s="1"/>
  <c r="BC1040" i="4"/>
  <c r="BD1040" i="4" s="1"/>
  <c r="BC1041" i="4"/>
  <c r="BD1041" i="4" s="1"/>
  <c r="BC1042" i="4"/>
  <c r="BD1042" i="4" s="1"/>
  <c r="BE1042" i="4" s="1"/>
  <c r="BF1042" i="4" s="1"/>
  <c r="BC1043" i="4"/>
  <c r="BD1043" i="4" s="1"/>
  <c r="BC1044" i="4"/>
  <c r="BD1044" i="4" s="1"/>
  <c r="BC1045" i="4"/>
  <c r="BD1045" i="4" s="1"/>
  <c r="BC1046" i="4"/>
  <c r="BD1046" i="4" s="1"/>
  <c r="BC1047" i="4"/>
  <c r="BD1047" i="4" s="1"/>
  <c r="BC1048" i="4"/>
  <c r="BD1048" i="4" s="1"/>
  <c r="BE1048" i="4" s="1"/>
  <c r="BF1048" i="4" s="1"/>
  <c r="BC1049" i="4"/>
  <c r="BD1049" i="4" s="1"/>
  <c r="BE1049" i="4" s="1"/>
  <c r="BF1049" i="4" s="1"/>
  <c r="BG1049" i="4" s="1"/>
  <c r="BC1050" i="4"/>
  <c r="BD1050" i="4" s="1"/>
  <c r="BE1050" i="4" s="1"/>
  <c r="BF1050" i="4" s="1"/>
  <c r="BC1051" i="4"/>
  <c r="BD1051" i="4" s="1"/>
  <c r="BC1052" i="4"/>
  <c r="BC1053" i="4"/>
  <c r="BD1053" i="4" s="1"/>
  <c r="BE1053" i="4" s="1"/>
  <c r="BF1053" i="4" s="1"/>
  <c r="BG1053" i="4" s="1"/>
  <c r="BC1054" i="4"/>
  <c r="BD1054" i="4" s="1"/>
  <c r="BE1054" i="4" s="1"/>
  <c r="BF1054" i="4" s="1"/>
  <c r="BC1055" i="4"/>
  <c r="BD1055" i="4" s="1"/>
  <c r="BC1056" i="4"/>
  <c r="BD1056" i="4" s="1"/>
  <c r="BC1057" i="4"/>
  <c r="BD1057" i="4" s="1"/>
  <c r="BC1058" i="4"/>
  <c r="BD1058" i="4" s="1"/>
  <c r="BE1058" i="4" s="1"/>
  <c r="BF1058" i="4" s="1"/>
  <c r="BC1059" i="4"/>
  <c r="BD1059" i="4" s="1"/>
  <c r="BC1060" i="4"/>
  <c r="BD1060" i="4" s="1"/>
  <c r="BC1061" i="4"/>
  <c r="BC1062" i="4"/>
  <c r="BD1062" i="4" s="1"/>
  <c r="BC1063" i="4"/>
  <c r="BD1063" i="4" s="1"/>
  <c r="BC1064" i="4"/>
  <c r="BD1064" i="4" s="1"/>
  <c r="BE1064" i="4" s="1"/>
  <c r="BF1064" i="4" s="1"/>
  <c r="BG1064" i="4" s="1"/>
  <c r="BC1065" i="4"/>
  <c r="BD1065" i="4" s="1"/>
  <c r="BC1066" i="4"/>
  <c r="BD1066" i="4" s="1"/>
  <c r="BC1067" i="4"/>
  <c r="BD1067" i="4" s="1"/>
  <c r="BE1067" i="4" s="1"/>
  <c r="BF1067" i="4" s="1"/>
  <c r="BC1068" i="4"/>
  <c r="BD1068" i="4" s="1"/>
  <c r="BC1069" i="4"/>
  <c r="BD1069" i="4" s="1"/>
  <c r="BC1070" i="4"/>
  <c r="BD1070" i="4" s="1"/>
  <c r="BC1071" i="4"/>
  <c r="BD1071" i="4" s="1"/>
  <c r="BE1071" i="4" s="1"/>
  <c r="BF1071" i="4" s="1"/>
  <c r="BC1072" i="4"/>
  <c r="BD1072" i="4" s="1"/>
  <c r="BC1073" i="4"/>
  <c r="BD1073" i="4" s="1"/>
  <c r="BC1074" i="4"/>
  <c r="BD1074" i="4" s="1"/>
  <c r="BE1074" i="4" s="1"/>
  <c r="BF1074" i="4" s="1"/>
  <c r="BC1075" i="4"/>
  <c r="BD1075" i="4" s="1"/>
  <c r="BC1076" i="4"/>
  <c r="BD1076" i="4" s="1"/>
  <c r="BC1077" i="4"/>
  <c r="BD1077" i="4" s="1"/>
  <c r="BE1077" i="4" s="1"/>
  <c r="BF1077" i="4" s="1"/>
  <c r="BC1078" i="4"/>
  <c r="BD1078" i="4" s="1"/>
  <c r="BC1079" i="4"/>
  <c r="BD1079" i="4" s="1"/>
  <c r="BC1080" i="4"/>
  <c r="BD1080" i="4" s="1"/>
  <c r="BE1080" i="4" s="1"/>
  <c r="BF1080" i="4" s="1"/>
  <c r="BC1081" i="4"/>
  <c r="BD1081" i="4" s="1"/>
  <c r="BC1082" i="4"/>
  <c r="BD1082" i="4" s="1"/>
  <c r="BC1083" i="4"/>
  <c r="BD1083" i="4" s="1"/>
  <c r="BC1084" i="4"/>
  <c r="BD1084" i="4" s="1"/>
  <c r="BC1085" i="4"/>
  <c r="BC1086" i="4"/>
  <c r="BD1086" i="4" s="1"/>
  <c r="BC1087" i="4"/>
  <c r="BD1087" i="4" s="1"/>
  <c r="BE1087" i="4" s="1"/>
  <c r="BF1087" i="4" s="1"/>
  <c r="BC1088" i="4"/>
  <c r="BD1088" i="4" s="1"/>
  <c r="BC1089" i="4"/>
  <c r="BD1089" i="4" s="1"/>
  <c r="BC1090" i="4"/>
  <c r="BD1090" i="4" s="1"/>
  <c r="BE1090" i="4" s="1"/>
  <c r="BF1090" i="4" s="1"/>
  <c r="BC1091" i="4"/>
  <c r="BD1091" i="4" s="1"/>
  <c r="BC1092" i="4"/>
  <c r="BC1093" i="4"/>
  <c r="BD1093" i="4" s="1"/>
  <c r="BE1093" i="4" s="1"/>
  <c r="BF1093" i="4" s="1"/>
  <c r="BC1094" i="4"/>
  <c r="BD1094" i="4" s="1"/>
  <c r="BC1095" i="4"/>
  <c r="BD1095" i="4" s="1"/>
  <c r="BC1096" i="4"/>
  <c r="BD1096" i="4" s="1"/>
  <c r="BE1096" i="4" s="1"/>
  <c r="BF1096" i="4" s="1"/>
  <c r="BC1097" i="4"/>
  <c r="BD1097" i="4" s="1"/>
  <c r="BC1098" i="4"/>
  <c r="BD1098" i="4" s="1"/>
  <c r="BC1099" i="4"/>
  <c r="BD1099" i="4" s="1"/>
  <c r="BC1100" i="4"/>
  <c r="BD1100" i="4" s="1"/>
  <c r="BC1101" i="4"/>
  <c r="BD1101" i="4" s="1"/>
  <c r="BC1102" i="4"/>
  <c r="BD1102" i="4" s="1"/>
  <c r="BC1103" i="4"/>
  <c r="BD1103" i="4" s="1"/>
  <c r="BE1103" i="4" s="1"/>
  <c r="BF1103" i="4" s="1"/>
  <c r="BC1104" i="4"/>
  <c r="BD1104" i="4" s="1"/>
  <c r="BE1104" i="4" s="1"/>
  <c r="BF1104" i="4" s="1"/>
  <c r="BC1105" i="4"/>
  <c r="BD1105" i="4" s="1"/>
  <c r="BC1106" i="4"/>
  <c r="BD1106" i="4" s="1"/>
  <c r="BC1107" i="4"/>
  <c r="BD1107" i="4" s="1"/>
  <c r="BC1108" i="4"/>
  <c r="BC1109" i="4"/>
  <c r="BD1109" i="4" s="1"/>
  <c r="BC1110" i="4"/>
  <c r="BD1110" i="4" s="1"/>
  <c r="BC1111" i="4"/>
  <c r="BD1111" i="4" s="1"/>
  <c r="BE1111" i="4" s="1"/>
  <c r="BF1111" i="4" s="1"/>
  <c r="BC1112" i="4"/>
  <c r="BD1112" i="4" s="1"/>
  <c r="BE1112" i="4" s="1"/>
  <c r="BF1112" i="4" s="1"/>
  <c r="BC1113" i="4"/>
  <c r="BD1113" i="4" s="1"/>
  <c r="BC1114" i="4"/>
  <c r="BD1114" i="4" s="1"/>
  <c r="BC1115" i="4"/>
  <c r="BD1115" i="4" s="1"/>
  <c r="BC1116" i="4"/>
  <c r="BD1116" i="4" s="1"/>
  <c r="BE1116" i="4" s="1"/>
  <c r="BF1116" i="4" s="1"/>
  <c r="BC1117" i="4"/>
  <c r="BC1118" i="4"/>
  <c r="BD1118" i="4" s="1"/>
  <c r="BC1119" i="4"/>
  <c r="BD1119" i="4" s="1"/>
  <c r="BE1119" i="4" s="1"/>
  <c r="BF1119" i="4" s="1"/>
  <c r="BC1120" i="4"/>
  <c r="BD1120" i="4" s="1"/>
  <c r="BE1120" i="4" s="1"/>
  <c r="BF1120" i="4" s="1"/>
  <c r="BC1121" i="4"/>
  <c r="BD1121" i="4" s="1"/>
  <c r="BC1122" i="4"/>
  <c r="BD1122" i="4" s="1"/>
  <c r="BC1123" i="4"/>
  <c r="BD1123" i="4" s="1"/>
  <c r="BC1124" i="4"/>
  <c r="BC1125" i="4"/>
  <c r="BD1125" i="4" s="1"/>
  <c r="BC1126" i="4"/>
  <c r="BD1126" i="4" s="1"/>
  <c r="BC1127" i="4"/>
  <c r="BD1127" i="4" s="1"/>
  <c r="BE1127" i="4" s="1"/>
  <c r="BF1127" i="4" s="1"/>
  <c r="BC1128" i="4"/>
  <c r="BD1128" i="4" s="1"/>
  <c r="BE1128" i="4" s="1"/>
  <c r="BF1128" i="4" s="1"/>
  <c r="BC1129" i="4"/>
  <c r="BD1129" i="4" s="1"/>
  <c r="BC1130" i="4"/>
  <c r="BD1130" i="4" s="1"/>
  <c r="BC1131" i="4"/>
  <c r="BD1131" i="4" s="1"/>
  <c r="BC1132" i="4"/>
  <c r="BD1132" i="4" s="1"/>
  <c r="BC1133" i="4"/>
  <c r="BD1133" i="4" s="1"/>
  <c r="BE1133" i="4" s="1"/>
  <c r="BF1133" i="4" s="1"/>
  <c r="BG1133" i="4" s="1"/>
  <c r="BC1134" i="4"/>
  <c r="BD1134" i="4" s="1"/>
  <c r="BC1135" i="4"/>
  <c r="BD1135" i="4" s="1"/>
  <c r="BE1135" i="4" s="1"/>
  <c r="BF1135" i="4" s="1"/>
  <c r="BC1136" i="4"/>
  <c r="BD1136" i="4" s="1"/>
  <c r="BE1136" i="4" s="1"/>
  <c r="BF1136" i="4" s="1"/>
  <c r="BC1137" i="4"/>
  <c r="BD1137" i="4" s="1"/>
  <c r="BC1138" i="4"/>
  <c r="BD1138" i="4" s="1"/>
  <c r="BC1139" i="4"/>
  <c r="BD1139" i="4" s="1"/>
  <c r="BC1140" i="4"/>
  <c r="BD1140" i="4" s="1"/>
  <c r="BC1141" i="4"/>
  <c r="BD1141" i="4" s="1"/>
  <c r="BC1142" i="4"/>
  <c r="BD1142" i="4" s="1"/>
  <c r="BC1143" i="4"/>
  <c r="BD1143" i="4" s="1"/>
  <c r="BE1143" i="4" s="1"/>
  <c r="BF1143" i="4" s="1"/>
  <c r="BC1144" i="4"/>
  <c r="BD1144" i="4" s="1"/>
  <c r="BE1144" i="4" s="1"/>
  <c r="BF1144" i="4" s="1"/>
  <c r="BG1144" i="4" s="1"/>
  <c r="BC1145" i="4"/>
  <c r="BD1145" i="4" s="1"/>
  <c r="BE1145" i="4" s="1"/>
  <c r="BF1145" i="4" s="1"/>
  <c r="BC1146" i="4"/>
  <c r="BD1146" i="4" s="1"/>
  <c r="BC1147" i="4"/>
  <c r="BD1147" i="4" s="1"/>
  <c r="BC1148" i="4"/>
  <c r="BC1149" i="4"/>
  <c r="BD1149" i="4" s="1"/>
  <c r="BE1149" i="4" s="1"/>
  <c r="BF1149" i="4" s="1"/>
  <c r="BC1150" i="4"/>
  <c r="BD1150" i="4" s="1"/>
  <c r="BC1151" i="4"/>
  <c r="BD1151" i="4" s="1"/>
  <c r="BC1152" i="4"/>
  <c r="BD1152" i="4" s="1"/>
  <c r="BC1153" i="4"/>
  <c r="BD1153" i="4" s="1"/>
  <c r="BC1154" i="4"/>
  <c r="BD1154" i="4" s="1"/>
  <c r="BC1155" i="4"/>
  <c r="BD1155" i="4" s="1"/>
  <c r="BC1156" i="4"/>
  <c r="BD1156" i="4" s="1"/>
  <c r="BE1156" i="4" s="1"/>
  <c r="BF1156" i="4" s="1"/>
  <c r="BG1156" i="4" s="1"/>
  <c r="BC1157" i="4"/>
  <c r="BD1157" i="4" s="1"/>
  <c r="BE1157" i="4" s="1"/>
  <c r="BF1157" i="4" s="1"/>
  <c r="BC1158" i="4"/>
  <c r="BD1158" i="4" s="1"/>
  <c r="BC1159" i="4"/>
  <c r="BD1159" i="4" s="1"/>
  <c r="BC1160" i="4"/>
  <c r="BD1160" i="4" s="1"/>
  <c r="BE1160" i="4" s="1"/>
  <c r="BF1160" i="4" s="1"/>
  <c r="BC1161" i="4"/>
  <c r="BD1161" i="4" s="1"/>
  <c r="BE1161" i="4" s="1"/>
  <c r="BF1161" i="4" s="1"/>
  <c r="BC1162" i="4"/>
  <c r="BD1162" i="4" s="1"/>
  <c r="BC1163" i="4"/>
  <c r="BD1163" i="4" s="1"/>
  <c r="BC1164" i="4"/>
  <c r="BD1164" i="4" s="1"/>
  <c r="BC1165" i="4"/>
  <c r="BD1165" i="4" s="1"/>
  <c r="BE1165" i="4" s="1"/>
  <c r="BF1165" i="4" s="1"/>
  <c r="BG1165" i="4" s="1"/>
  <c r="BC1166" i="4"/>
  <c r="BD1166" i="4" s="1"/>
  <c r="BE1166" i="4" s="1"/>
  <c r="BF1166" i="4" s="1"/>
  <c r="BC1167" i="4"/>
  <c r="BD1167" i="4" s="1"/>
  <c r="BC1168" i="4"/>
  <c r="BD1168" i="4" s="1"/>
  <c r="BC1169" i="4"/>
  <c r="BD1169" i="4" s="1"/>
  <c r="BC1170" i="4"/>
  <c r="BD1170" i="4" s="1"/>
  <c r="BC1171" i="4"/>
  <c r="BD1171" i="4" s="1"/>
  <c r="BE1171" i="4" s="1"/>
  <c r="BF1171" i="4" s="1"/>
  <c r="BC1172" i="4"/>
  <c r="BC1173" i="4"/>
  <c r="BD1173" i="4" s="1"/>
  <c r="BE1173" i="4" s="1"/>
  <c r="BF1173" i="4" s="1"/>
  <c r="BG1173" i="4" s="1"/>
  <c r="BC1174" i="4"/>
  <c r="BD1174" i="4" s="1"/>
  <c r="BC1175" i="4"/>
  <c r="BD1175" i="4" s="1"/>
  <c r="BC1176" i="4"/>
  <c r="BD1176" i="4" s="1"/>
  <c r="BE1176" i="4" s="1"/>
  <c r="BF1176" i="4" s="1"/>
  <c r="BC1177" i="4"/>
  <c r="BD1177" i="4" s="1"/>
  <c r="BC1178" i="4"/>
  <c r="BD1178" i="4" s="1"/>
  <c r="BC1179" i="4"/>
  <c r="BD1179" i="4" s="1"/>
  <c r="BE1179" i="4" s="1"/>
  <c r="BF1179" i="4" s="1"/>
  <c r="BC1180" i="4"/>
  <c r="BC1181" i="4"/>
  <c r="BC1182" i="4"/>
  <c r="BD1182" i="4" s="1"/>
  <c r="BC1183" i="4"/>
  <c r="BD1183" i="4" s="1"/>
  <c r="BE1183" i="4" s="1"/>
  <c r="BF1183" i="4" s="1"/>
  <c r="BC1184" i="4"/>
  <c r="BD1184" i="4" s="1"/>
  <c r="BE1184" i="4" s="1"/>
  <c r="BF1184" i="4" s="1"/>
  <c r="BG1184" i="4" s="1"/>
  <c r="BC1185" i="4"/>
  <c r="BD1185" i="4" s="1"/>
  <c r="BC1186" i="4"/>
  <c r="BD1186" i="4" s="1"/>
  <c r="BC1187" i="4"/>
  <c r="BD1187" i="4" s="1"/>
  <c r="BE1187" i="4" s="1"/>
  <c r="BF1187" i="4" s="1"/>
  <c r="BC1188" i="4"/>
  <c r="BC1189" i="4"/>
  <c r="BD1189" i="4" s="1"/>
  <c r="BE1189" i="4" s="1"/>
  <c r="BF1189" i="4" s="1"/>
  <c r="BG1189" i="4" s="1"/>
  <c r="BC1190" i="4"/>
  <c r="BD1190" i="4" s="1"/>
  <c r="BE1190" i="4" s="1"/>
  <c r="BF1190" i="4" s="1"/>
  <c r="BC1191" i="4"/>
  <c r="BD1191" i="4" s="1"/>
  <c r="BC1192" i="4"/>
  <c r="BD1192" i="4" s="1"/>
  <c r="BE1192" i="4" s="1"/>
  <c r="BF1192" i="4" s="1"/>
  <c r="BC1193" i="4"/>
  <c r="BD1193" i="4" s="1"/>
  <c r="BC1194" i="4"/>
  <c r="BD1194" i="4" s="1"/>
  <c r="BC1195" i="4"/>
  <c r="BD1195" i="4" s="1"/>
  <c r="BE1195" i="4" s="1"/>
  <c r="BF1195" i="4" s="1"/>
  <c r="BC1196" i="4"/>
  <c r="BD1196" i="4" s="1"/>
  <c r="BC1197" i="4"/>
  <c r="BD1197" i="4" s="1"/>
  <c r="BE1197" i="4" s="1"/>
  <c r="BF1197" i="4" s="1"/>
  <c r="BG1197" i="4" s="1"/>
  <c r="BC1198" i="4"/>
  <c r="BD1198" i="4" s="1"/>
  <c r="BC1199" i="4"/>
  <c r="BD1199" i="4" s="1"/>
  <c r="BC1200" i="4"/>
  <c r="BD1200" i="4" s="1"/>
  <c r="BE1200" i="4" s="1"/>
  <c r="BF1200" i="4" s="1"/>
  <c r="BC1201" i="4"/>
  <c r="BD1201" i="4" s="1"/>
  <c r="BC1202" i="4"/>
  <c r="BD1202" i="4" s="1"/>
  <c r="BC1203" i="4"/>
  <c r="BD1203" i="4" s="1"/>
  <c r="BE1203" i="4" s="1"/>
  <c r="BF1203" i="4" s="1"/>
  <c r="BC1204" i="4"/>
  <c r="BC1205" i="4"/>
  <c r="BD1205" i="4" s="1"/>
  <c r="BE1205" i="4" s="1"/>
  <c r="BF1205" i="4" s="1"/>
  <c r="BC1206" i="4"/>
  <c r="BD1206" i="4" s="1"/>
  <c r="BE1206" i="4" s="1"/>
  <c r="BF1206" i="4" s="1"/>
  <c r="BC1207" i="4"/>
  <c r="BD1207" i="4" s="1"/>
  <c r="BC1208" i="4"/>
  <c r="BD1208" i="4" s="1"/>
  <c r="BE1208" i="4" s="1"/>
  <c r="BF1208" i="4" s="1"/>
  <c r="BC1209" i="4"/>
  <c r="BD1209" i="4" s="1"/>
  <c r="BE1209" i="4" s="1"/>
  <c r="BF1209" i="4" s="1"/>
  <c r="BC1210" i="4"/>
  <c r="BD1210" i="4" s="1"/>
  <c r="BC1211" i="4"/>
  <c r="BD1211" i="4" s="1"/>
  <c r="BE1211" i="4" s="1"/>
  <c r="BF1211" i="4" s="1"/>
  <c r="BC1212" i="4"/>
  <c r="BD1212" i="4" s="1"/>
  <c r="BC1213" i="4"/>
  <c r="BC1214" i="4"/>
  <c r="BD1214" i="4" s="1"/>
  <c r="BE1214" i="4" s="1"/>
  <c r="BF1214" i="4" s="1"/>
  <c r="BC1215" i="4"/>
  <c r="BD1215" i="4" s="1"/>
  <c r="BC1216" i="4"/>
  <c r="BD1216" i="4" s="1"/>
  <c r="BC1217" i="4"/>
  <c r="BD1217" i="4" s="1"/>
  <c r="BE1217" i="4" s="1"/>
  <c r="BF1217" i="4" s="1"/>
  <c r="BC1218" i="4"/>
  <c r="BD1218" i="4" s="1"/>
  <c r="BC1219" i="4"/>
  <c r="BD1219" i="4" s="1"/>
  <c r="BE1219" i="4" s="1"/>
  <c r="BF1219" i="4" s="1"/>
  <c r="BC1220" i="4"/>
  <c r="BD1220" i="4" s="1"/>
  <c r="BC1221" i="4"/>
  <c r="BD1221" i="4" s="1"/>
  <c r="BC1222" i="4"/>
  <c r="BD1222" i="4" s="1"/>
  <c r="BE1222" i="4" s="1"/>
  <c r="BF1222" i="4" s="1"/>
  <c r="BC1223" i="4"/>
  <c r="BD1223" i="4" s="1"/>
  <c r="BC1224" i="4"/>
  <c r="BD1224" i="4" s="1"/>
  <c r="BC1225" i="4"/>
  <c r="BD1225" i="4" s="1"/>
  <c r="BE1225" i="4" s="1"/>
  <c r="BF1225" i="4" s="1"/>
  <c r="BC1226" i="4"/>
  <c r="BD1226" i="4" s="1"/>
  <c r="BC1227" i="4"/>
  <c r="BD1227" i="4" s="1"/>
  <c r="BC1228" i="4"/>
  <c r="BD1228" i="4" s="1"/>
  <c r="BC1229" i="4"/>
  <c r="BD1229" i="4" s="1"/>
  <c r="BC1230" i="4"/>
  <c r="BD1230" i="4" s="1"/>
  <c r="BE1230" i="4" s="1"/>
  <c r="BF1230" i="4" s="1"/>
  <c r="BC1231" i="4"/>
  <c r="BD1231" i="4" s="1"/>
  <c r="BC1232" i="4"/>
  <c r="BD1232" i="4" s="1"/>
  <c r="BC1233" i="4"/>
  <c r="BD1233" i="4" s="1"/>
  <c r="BC1234" i="4"/>
  <c r="BD1234" i="4" s="1"/>
  <c r="BC1235" i="4"/>
  <c r="BD1235" i="4" s="1"/>
  <c r="BC1236" i="4"/>
  <c r="BD1236" i="4" s="1"/>
  <c r="BC1237" i="4"/>
  <c r="BD1237" i="4" s="1"/>
  <c r="BC1238" i="4"/>
  <c r="BD1238" i="4" s="1"/>
  <c r="BE1238" i="4" s="1"/>
  <c r="BF1238" i="4" s="1"/>
  <c r="BG1238" i="4" s="1"/>
  <c r="BC1239" i="4"/>
  <c r="BD1239" i="4" s="1"/>
  <c r="BC1240" i="4"/>
  <c r="BD1240" i="4" s="1"/>
  <c r="BC1241" i="4"/>
  <c r="BD1241" i="4" s="1"/>
  <c r="BE1241" i="4" s="1"/>
  <c r="BF1241" i="4" s="1"/>
  <c r="BC1242" i="4"/>
  <c r="BD1242" i="4" s="1"/>
  <c r="BC1243" i="4"/>
  <c r="BD1243" i="4" s="1"/>
  <c r="BC1244" i="4"/>
  <c r="BD1244" i="4" s="1"/>
  <c r="BC1245" i="4"/>
  <c r="BD1245" i="4" s="1"/>
  <c r="BC1246" i="4"/>
  <c r="BD1246" i="4" s="1"/>
  <c r="BE1246" i="4" s="1"/>
  <c r="BF1246" i="4" s="1"/>
  <c r="BC1247" i="4"/>
  <c r="BD1247" i="4" s="1"/>
  <c r="BC1248" i="4"/>
  <c r="BD1248" i="4" s="1"/>
  <c r="BC1249" i="4"/>
  <c r="BD1249" i="4" s="1"/>
  <c r="BC1250" i="4"/>
  <c r="BD1250" i="4" s="1"/>
  <c r="BC1251" i="4"/>
  <c r="BD1251" i="4" s="1"/>
  <c r="BE1251" i="4" s="1"/>
  <c r="BF1251" i="4" s="1"/>
  <c r="BC1252" i="4"/>
  <c r="BD1252" i="4" s="1"/>
  <c r="BC1253" i="4"/>
  <c r="BC1254" i="4"/>
  <c r="BD1254" i="4" s="1"/>
  <c r="BE1254" i="4" s="1"/>
  <c r="BF1254" i="4" s="1"/>
  <c r="BC1255" i="4"/>
  <c r="BD1255" i="4" s="1"/>
  <c r="BC1256" i="4"/>
  <c r="BD1256" i="4" s="1"/>
  <c r="BC1257" i="4"/>
  <c r="BD1257" i="4" s="1"/>
  <c r="BE1257" i="4" s="1"/>
  <c r="BF1257" i="4" s="1"/>
  <c r="BC1258" i="4"/>
  <c r="BD1258" i="4" s="1"/>
  <c r="BC1259" i="4"/>
  <c r="BD1259" i="4" s="1"/>
  <c r="BE1259" i="4" s="1"/>
  <c r="BF1259" i="4" s="1"/>
  <c r="BC1260" i="4"/>
  <c r="BD1260" i="4" s="1"/>
  <c r="BC1261" i="4"/>
  <c r="BD1261" i="4" s="1"/>
  <c r="BE1261" i="4" s="1"/>
  <c r="BF1261" i="4" s="1"/>
  <c r="BC1262" i="4"/>
  <c r="BD1262" i="4" s="1"/>
  <c r="BC1263" i="4"/>
  <c r="BD1263" i="4" s="1"/>
  <c r="BC1264" i="4"/>
  <c r="BD1264" i="4" s="1"/>
  <c r="BC1265" i="4"/>
  <c r="BD1265" i="4" s="1"/>
  <c r="BE1265" i="4" s="1"/>
  <c r="BF1265" i="4" s="1"/>
  <c r="BG1265" i="4" s="1"/>
  <c r="BC1266" i="4"/>
  <c r="BD1266" i="4" s="1"/>
  <c r="BC1267" i="4"/>
  <c r="BD1267" i="4" s="1"/>
  <c r="BE1267" i="4" s="1"/>
  <c r="BF1267" i="4" s="1"/>
  <c r="BC1268" i="4"/>
  <c r="BC1269" i="4"/>
  <c r="BD1269" i="4" s="1"/>
  <c r="BC1270" i="4"/>
  <c r="BD1270" i="4" s="1"/>
  <c r="BC1271" i="4"/>
  <c r="BD1271" i="4" s="1"/>
  <c r="BC1272" i="4"/>
  <c r="BD1272" i="4" s="1"/>
  <c r="BE1272" i="4" s="1"/>
  <c r="BF1272" i="4" s="1"/>
  <c r="BC1273" i="4"/>
  <c r="BD1273" i="4" s="1"/>
  <c r="BC1274" i="4"/>
  <c r="BD1274" i="4" s="1"/>
  <c r="BC1275" i="4"/>
  <c r="BD1275" i="4" s="1"/>
  <c r="BE1275" i="4" s="1"/>
  <c r="BF1275" i="4" s="1"/>
  <c r="BC1276" i="4"/>
  <c r="BD1276" i="4" s="1"/>
  <c r="BC1277" i="4"/>
  <c r="BD1277" i="4" s="1"/>
  <c r="BC1278" i="4"/>
  <c r="BD1278" i="4" s="1"/>
  <c r="BC1279" i="4"/>
  <c r="BD1279" i="4" s="1"/>
  <c r="BE1279" i="4" s="1"/>
  <c r="BF1279" i="4" s="1"/>
  <c r="BC1280" i="4"/>
  <c r="BD1280" i="4" s="1"/>
  <c r="BC1281" i="4"/>
  <c r="BD1281" i="4" s="1"/>
  <c r="BC1282" i="4"/>
  <c r="BD1282" i="4" s="1"/>
  <c r="BC1283" i="4"/>
  <c r="BD1283" i="4" s="1"/>
  <c r="BC1284" i="4"/>
  <c r="BD1284" i="4" s="1"/>
  <c r="BC1285" i="4"/>
  <c r="BD1285" i="4" s="1"/>
  <c r="BC1286" i="4"/>
  <c r="BD1286" i="4" s="1"/>
  <c r="BC1287" i="4"/>
  <c r="BD1287" i="4" s="1"/>
  <c r="BC1288" i="4"/>
  <c r="BD1288" i="4" s="1"/>
  <c r="BC1289" i="4"/>
  <c r="BD1289" i="4" s="1"/>
  <c r="BC1290" i="4"/>
  <c r="BD1290" i="4" s="1"/>
  <c r="BC1291" i="4"/>
  <c r="BD1291" i="4" s="1"/>
  <c r="BC1292" i="4"/>
  <c r="BD1292" i="4" s="1"/>
  <c r="BC1293" i="4"/>
  <c r="BD1293" i="4" s="1"/>
  <c r="BC1294" i="4"/>
  <c r="BD1294" i="4" s="1"/>
  <c r="BC1295" i="4"/>
  <c r="BD1295" i="4" s="1"/>
  <c r="BC1296" i="4"/>
  <c r="BD1296" i="4" s="1"/>
  <c r="BC1297" i="4"/>
  <c r="BD1297" i="4" s="1"/>
  <c r="BC1298" i="4"/>
  <c r="BD1298" i="4" s="1"/>
  <c r="BC1299" i="4"/>
  <c r="BD1299" i="4" s="1"/>
  <c r="BC1300" i="4"/>
  <c r="BD1300" i="4" s="1"/>
  <c r="BC1301" i="4"/>
  <c r="BC1302" i="4"/>
  <c r="BD1302" i="4" s="1"/>
  <c r="BC1303" i="4"/>
  <c r="BD1303" i="4" s="1"/>
  <c r="BC1304" i="4"/>
  <c r="BD1304" i="4" s="1"/>
  <c r="BC1305" i="4"/>
  <c r="BD1305" i="4" s="1"/>
  <c r="BC1306" i="4"/>
  <c r="BD1306" i="4" s="1"/>
  <c r="BC1307" i="4"/>
  <c r="BD1307" i="4" s="1"/>
  <c r="BC1308" i="4"/>
  <c r="BD1308" i="4" s="1"/>
  <c r="BC1309" i="4"/>
  <c r="BC1310" i="4"/>
  <c r="BD1310" i="4" s="1"/>
  <c r="BC1311" i="4"/>
  <c r="BD1311" i="4" s="1"/>
  <c r="BE1311" i="4" s="1"/>
  <c r="BF1311" i="4" s="1"/>
  <c r="BG1311" i="4" s="1"/>
  <c r="BC1312" i="4"/>
  <c r="BD1312" i="4" s="1"/>
  <c r="BC1313" i="4"/>
  <c r="BD1313" i="4" s="1"/>
  <c r="BC1314" i="4"/>
  <c r="BD1314" i="4" s="1"/>
  <c r="BC1315" i="4"/>
  <c r="BD1315" i="4" s="1"/>
  <c r="BE1315" i="4" s="1"/>
  <c r="BF1315" i="4" s="1"/>
  <c r="BG1315" i="4" s="1"/>
  <c r="BC1316" i="4"/>
  <c r="BD1316" i="4" s="1"/>
  <c r="BC1317" i="4"/>
  <c r="BD1317" i="4" s="1"/>
  <c r="BC1318" i="4"/>
  <c r="BD1318" i="4" s="1"/>
  <c r="BC1319" i="4"/>
  <c r="BD1319" i="4" s="1"/>
  <c r="BE1319" i="4" s="1"/>
  <c r="BF1319" i="4" s="1"/>
  <c r="BC1320" i="4"/>
  <c r="BD1320" i="4" s="1"/>
  <c r="BE1320" i="4" s="1"/>
  <c r="BF1320" i="4" s="1"/>
  <c r="BC1321" i="4"/>
  <c r="BD1321" i="4" s="1"/>
  <c r="BC1322" i="4"/>
  <c r="BD1322" i="4" s="1"/>
  <c r="BC1323" i="4"/>
  <c r="BD1323" i="4" s="1"/>
  <c r="BC1324" i="4"/>
  <c r="BC1325" i="4"/>
  <c r="BD1325" i="4" s="1"/>
  <c r="BC1326" i="4"/>
  <c r="BD1326" i="4" s="1"/>
  <c r="BC1327" i="4"/>
  <c r="BD1327" i="4" s="1"/>
  <c r="BC1328" i="4"/>
  <c r="BD1328" i="4" s="1"/>
  <c r="BC1329" i="4"/>
  <c r="BD1329" i="4" s="1"/>
  <c r="BC1330" i="4"/>
  <c r="BD1330" i="4" s="1"/>
  <c r="BC1331" i="4"/>
  <c r="BD1331" i="4" s="1"/>
  <c r="BC1332" i="4"/>
  <c r="BD1332" i="4" s="1"/>
  <c r="BE1332" i="4" s="1"/>
  <c r="BF1332" i="4" s="1"/>
  <c r="BG1332" i="4" s="1"/>
  <c r="BC1333" i="4"/>
  <c r="BD1333" i="4" s="1"/>
  <c r="BC1334" i="4"/>
  <c r="BD1334" i="4" s="1"/>
  <c r="BC1335" i="4"/>
  <c r="BD1335" i="4" s="1"/>
  <c r="BE1335" i="4" s="1"/>
  <c r="BF1335" i="4" s="1"/>
  <c r="BC1336" i="4"/>
  <c r="BD1336" i="4" s="1"/>
  <c r="BE1336" i="4" s="1"/>
  <c r="BF1336" i="4" s="1"/>
  <c r="BG1336" i="4" s="1"/>
  <c r="BC1337" i="4"/>
  <c r="BD1337" i="4" s="1"/>
  <c r="BC1338" i="4"/>
  <c r="BD1338" i="4" s="1"/>
  <c r="BC1339" i="4"/>
  <c r="BD1339" i="4" s="1"/>
  <c r="BC1340" i="4"/>
  <c r="BD1340" i="4" s="1"/>
  <c r="BC1341" i="4"/>
  <c r="BD1341" i="4" s="1"/>
  <c r="BC1342" i="4"/>
  <c r="BD1342" i="4" s="1"/>
  <c r="BE1342" i="4" s="1"/>
  <c r="BF1342" i="4" s="1"/>
  <c r="BG1342" i="4" s="1"/>
  <c r="BC1343" i="4"/>
  <c r="BD1343" i="4" s="1"/>
  <c r="BC1344" i="4"/>
  <c r="BD1344" i="4" s="1"/>
  <c r="BC1345" i="4"/>
  <c r="BD1345" i="4" s="1"/>
  <c r="BC1346" i="4"/>
  <c r="BD1346" i="4" s="1"/>
  <c r="BC1347" i="4"/>
  <c r="BD1347" i="4" s="1"/>
  <c r="BC1348" i="4"/>
  <c r="BD1348" i="4" s="1"/>
  <c r="BE1348" i="4" s="1"/>
  <c r="BF1348" i="4" s="1"/>
  <c r="BC1349" i="4"/>
  <c r="BD1349" i="4" s="1"/>
  <c r="BC1350" i="4"/>
  <c r="BD1350" i="4" s="1"/>
  <c r="BE1350" i="4" s="1"/>
  <c r="BF1350" i="4" s="1"/>
  <c r="BC1351" i="4"/>
  <c r="BD1351" i="4" s="1"/>
  <c r="BC1352" i="4"/>
  <c r="BD1352" i="4" s="1"/>
  <c r="BE1352" i="4" s="1"/>
  <c r="BF1352" i="4" s="1"/>
  <c r="BC1353" i="4"/>
  <c r="BD1353" i="4" s="1"/>
  <c r="BC1354" i="4"/>
  <c r="BD1354" i="4" s="1"/>
  <c r="BC1355" i="4"/>
  <c r="BD1355" i="4" s="1"/>
  <c r="BC1356" i="4"/>
  <c r="BD1356" i="4" s="1"/>
  <c r="BC1357" i="4"/>
  <c r="BD1357" i="4" s="1"/>
  <c r="BE1357" i="4" s="1"/>
  <c r="BF1357" i="4" s="1"/>
  <c r="BC1358" i="4"/>
  <c r="BD1358" i="4" s="1"/>
  <c r="BE1358" i="4" s="1"/>
  <c r="BF1358" i="4" s="1"/>
  <c r="BG1358" i="4" s="1"/>
  <c r="BC1359" i="4"/>
  <c r="BD1359" i="4" s="1"/>
  <c r="BC1360" i="4"/>
  <c r="BD1360" i="4" s="1"/>
  <c r="BC1361" i="4"/>
  <c r="BD1361" i="4" s="1"/>
  <c r="BC1362" i="4"/>
  <c r="BD1362" i="4" s="1"/>
  <c r="BC1363" i="4"/>
  <c r="BD1363" i="4" s="1"/>
  <c r="BE1363" i="4" s="1"/>
  <c r="BF1363" i="4" s="1"/>
  <c r="BC1364" i="4"/>
  <c r="BC1365" i="4"/>
  <c r="BD1365" i="4" s="1"/>
  <c r="BC1366" i="4"/>
  <c r="BD1366" i="4" s="1"/>
  <c r="BC1367" i="4"/>
  <c r="BD1367" i="4" s="1"/>
  <c r="BE1367" i="4" s="1"/>
  <c r="BF1367" i="4" s="1"/>
  <c r="BC1368" i="4"/>
  <c r="BD1368" i="4" s="1"/>
  <c r="BE1368" i="4" s="1"/>
  <c r="BF1368" i="4" s="1"/>
  <c r="BG1368" i="4" s="1"/>
  <c r="BC1369" i="4"/>
  <c r="BD1369" i="4" s="1"/>
  <c r="BC1370" i="4"/>
  <c r="BD1370" i="4" s="1"/>
  <c r="BC1371" i="4"/>
  <c r="BD1371" i="4" s="1"/>
  <c r="BC1372" i="4"/>
  <c r="BD1372" i="4" s="1"/>
  <c r="BE1372" i="4" s="1"/>
  <c r="BF1372" i="4" s="1"/>
  <c r="BC1373" i="4"/>
  <c r="BD1373" i="4" s="1"/>
  <c r="BE1373" i="4" s="1"/>
  <c r="BF1373" i="4" s="1"/>
  <c r="BC1374" i="4"/>
  <c r="BD1374" i="4" s="1"/>
  <c r="BC1375" i="4"/>
  <c r="BD1375" i="4" s="1"/>
  <c r="BC1376" i="4"/>
  <c r="BD1376" i="4" s="1"/>
  <c r="BC1377" i="4"/>
  <c r="BD1377" i="4" s="1"/>
  <c r="BC1378" i="4"/>
  <c r="BD1378" i="4" s="1"/>
  <c r="BC1379" i="4"/>
  <c r="BD1379" i="4" s="1"/>
  <c r="BC1380" i="4"/>
  <c r="BD1380" i="4" s="1"/>
  <c r="BC1381" i="4"/>
  <c r="BD1381" i="4" s="1"/>
  <c r="BC1382" i="4"/>
  <c r="BD1382" i="4" s="1"/>
  <c r="BC1383" i="4"/>
  <c r="BD1383" i="4" s="1"/>
  <c r="BE1383" i="4" s="1"/>
  <c r="BF1383" i="4" s="1"/>
  <c r="BG1383" i="4" s="1"/>
  <c r="BC1384" i="4"/>
  <c r="BD1384" i="4" s="1"/>
  <c r="BE1384" i="4" s="1"/>
  <c r="BF1384" i="4" s="1"/>
  <c r="BG1384" i="4" s="1"/>
  <c r="BC1385" i="4"/>
  <c r="BD1385" i="4" s="1"/>
  <c r="BE1385" i="4" s="1"/>
  <c r="BF1385" i="4" s="1"/>
  <c r="BC1386" i="4"/>
  <c r="BD1386" i="4" s="1"/>
  <c r="BC1387" i="4"/>
  <c r="BD1387" i="4" s="1"/>
  <c r="BC1388" i="4"/>
  <c r="BD1388" i="4" s="1"/>
  <c r="BE1388" i="4" s="1"/>
  <c r="BF1388" i="4" s="1"/>
  <c r="BG1388" i="4" s="1"/>
  <c r="BC1389" i="4"/>
  <c r="BD1389" i="4" s="1"/>
  <c r="BC1390" i="4"/>
  <c r="BD1390" i="4" s="1"/>
  <c r="BC1391" i="4"/>
  <c r="BD1391" i="4" s="1"/>
  <c r="BC1392" i="4"/>
  <c r="BD1392" i="4" s="1"/>
  <c r="BC1393" i="4"/>
  <c r="BD1393" i="4" s="1"/>
  <c r="BC1394" i="4"/>
  <c r="BD1394" i="4" s="1"/>
  <c r="BC1395" i="4"/>
  <c r="BD1395" i="4" s="1"/>
  <c r="BE1395" i="4" s="1"/>
  <c r="BF1395" i="4" s="1"/>
  <c r="BG1395" i="4" s="1"/>
  <c r="BC1396" i="4"/>
  <c r="BD1396" i="4" s="1"/>
  <c r="BE1396" i="4" s="1"/>
  <c r="BF1396" i="4" s="1"/>
  <c r="BG1396" i="4" s="1"/>
  <c r="BC1397" i="4"/>
  <c r="BD1397" i="4" s="1"/>
  <c r="BE1397" i="4" s="1"/>
  <c r="BF1397" i="4" s="1"/>
  <c r="BC1398" i="4"/>
  <c r="BD1398" i="4" s="1"/>
  <c r="BC1399" i="4"/>
  <c r="BD1399" i="4" s="1"/>
  <c r="BC1400" i="4"/>
  <c r="BD1400" i="4" s="1"/>
  <c r="BE1400" i="4" s="1"/>
  <c r="BF1400" i="4" s="1"/>
  <c r="BC1401" i="4"/>
  <c r="BD1401" i="4" s="1"/>
  <c r="BC1402" i="4"/>
  <c r="BD1402" i="4" s="1"/>
  <c r="BC1403" i="4"/>
  <c r="BD1403" i="4" s="1"/>
  <c r="BC1404" i="4"/>
  <c r="BC1405" i="4"/>
  <c r="BD1405" i="4" s="1"/>
  <c r="BE1405" i="4" s="1"/>
  <c r="BF1405" i="4" s="1"/>
  <c r="BC1406" i="4"/>
  <c r="BD1406" i="4" s="1"/>
  <c r="BC1407" i="4"/>
  <c r="BD1407" i="4" s="1"/>
  <c r="BE1407" i="4" s="1"/>
  <c r="BF1407" i="4" s="1"/>
  <c r="BG1407" i="4" s="1"/>
  <c r="BC1408" i="4"/>
  <c r="BD1408" i="4" s="1"/>
  <c r="BE1408" i="4" s="1"/>
  <c r="BF1408" i="4" s="1"/>
  <c r="BC1409" i="4"/>
  <c r="BD1409" i="4" s="1"/>
  <c r="BC1410" i="4"/>
  <c r="BD1410" i="4" s="1"/>
  <c r="BC1411" i="4"/>
  <c r="BD1411" i="4" s="1"/>
  <c r="BC1412" i="4"/>
  <c r="BD1412" i="4" s="1"/>
  <c r="BE1412" i="4" s="1"/>
  <c r="BF1412" i="4" s="1"/>
  <c r="BC1413" i="4"/>
  <c r="BD1413" i="4" s="1"/>
  <c r="BC1414" i="4"/>
  <c r="BD1414" i="4" s="1"/>
  <c r="BC1415" i="4"/>
  <c r="BD1415" i="4" s="1"/>
  <c r="BE1415" i="4" s="1"/>
  <c r="BF1415" i="4" s="1"/>
  <c r="BG1415" i="4" s="1"/>
  <c r="BC1416" i="4"/>
  <c r="BD1416" i="4" s="1"/>
  <c r="BC1417" i="4"/>
  <c r="BD1417" i="4" s="1"/>
  <c r="BC1418" i="4"/>
  <c r="BD1418" i="4" s="1"/>
  <c r="BC1419" i="4"/>
  <c r="BD1419" i="4" s="1"/>
  <c r="BC1420" i="4"/>
  <c r="BD1420" i="4" s="1"/>
  <c r="BC1421" i="4"/>
  <c r="BC1422" i="4"/>
  <c r="BD1422" i="4" s="1"/>
  <c r="BC1423" i="4"/>
  <c r="BD1423" i="4" s="1"/>
  <c r="BC1424" i="4"/>
  <c r="BD1424" i="4" s="1"/>
  <c r="BC1425" i="4"/>
  <c r="BD1425" i="4" s="1"/>
  <c r="BC1426" i="4"/>
  <c r="BD1426" i="4" s="1"/>
  <c r="BC1427" i="4"/>
  <c r="BD1427" i="4" s="1"/>
  <c r="BE1427" i="4" s="1"/>
  <c r="BF1427" i="4" s="1"/>
  <c r="BC1428" i="4"/>
  <c r="BD1428" i="4" s="1"/>
  <c r="BE1428" i="4" s="1"/>
  <c r="BF1428" i="4" s="1"/>
  <c r="BG1428" i="4" s="1"/>
  <c r="BC1429" i="4"/>
  <c r="BD1429" i="4" s="1"/>
  <c r="BE1429" i="4" s="1"/>
  <c r="BF1429" i="4" s="1"/>
  <c r="BC1430" i="4"/>
  <c r="BD1430" i="4" s="1"/>
  <c r="BC1431" i="4"/>
  <c r="BD1431" i="4" s="1"/>
  <c r="BC1432" i="4"/>
  <c r="BD1432" i="4" s="1"/>
  <c r="BC1433" i="4"/>
  <c r="BD1433" i="4" s="1"/>
  <c r="BC1434" i="4"/>
  <c r="BD1434" i="4" s="1"/>
  <c r="BC1435" i="4"/>
  <c r="BD1435" i="4" s="1"/>
  <c r="BC1436" i="4"/>
  <c r="BD1436" i="4" s="1"/>
  <c r="BC1437" i="4"/>
  <c r="BD1437" i="4" s="1"/>
  <c r="BC1438" i="4"/>
  <c r="BD1438" i="4" s="1"/>
  <c r="BE1438" i="4" s="1"/>
  <c r="BF1438" i="4" s="1"/>
  <c r="BC1439" i="4"/>
  <c r="BD1439" i="4" s="1"/>
  <c r="BE1439" i="4" s="1"/>
  <c r="BF1439" i="4" s="1"/>
  <c r="BC1440" i="4"/>
  <c r="BD1440" i="4" s="1"/>
  <c r="BC1441" i="4"/>
  <c r="BD1441" i="4" s="1"/>
  <c r="BE1441" i="4" s="1"/>
  <c r="BF1441" i="4" s="1"/>
  <c r="BC1442" i="4"/>
  <c r="BD1442" i="4" s="1"/>
  <c r="BC1443" i="4"/>
  <c r="BD1443" i="4" s="1"/>
  <c r="BE1443" i="4" s="1"/>
  <c r="BF1443" i="4" s="1"/>
  <c r="BG1443" i="4" s="1"/>
  <c r="BC1444" i="4"/>
  <c r="BD1444" i="4" s="1"/>
  <c r="BC1445" i="4"/>
  <c r="BD1445" i="4" s="1"/>
  <c r="BC1446" i="4"/>
  <c r="BD1446" i="4" s="1"/>
  <c r="BC1447" i="4"/>
  <c r="BD1447" i="4" s="1"/>
  <c r="BE1447" i="4" s="1"/>
  <c r="BF1447" i="4" s="1"/>
  <c r="BC1448" i="4"/>
  <c r="BD1448" i="4" s="1"/>
  <c r="BC1449" i="4"/>
  <c r="BD1449" i="4" s="1"/>
  <c r="BE1449" i="4" s="1"/>
  <c r="BF1449" i="4" s="1"/>
  <c r="BC1450" i="4"/>
  <c r="BD1450" i="4" s="1"/>
  <c r="BC1451" i="4"/>
  <c r="BD1451" i="4" s="1"/>
  <c r="BC1452" i="4"/>
  <c r="BD1452" i="4" s="1"/>
  <c r="BC1453" i="4"/>
  <c r="BD1453" i="4" s="1"/>
  <c r="BE1453" i="4" s="1"/>
  <c r="BF1453" i="4" s="1"/>
  <c r="BC1454" i="4"/>
  <c r="BD1454" i="4" s="1"/>
  <c r="BC1455" i="4"/>
  <c r="BD1455" i="4" s="1"/>
  <c r="BE1455" i="4" s="1"/>
  <c r="BF1455" i="4" s="1"/>
  <c r="BG1455" i="4" s="1"/>
  <c r="BC1456" i="4"/>
  <c r="BD1456" i="4" s="1"/>
  <c r="BC1457" i="4"/>
  <c r="BD1457" i="4" s="1"/>
  <c r="BC1458" i="4"/>
  <c r="BD1458" i="4" s="1"/>
  <c r="BC1459" i="4"/>
  <c r="BD1459" i="4" s="1"/>
  <c r="BE1459" i="4" s="1"/>
  <c r="BF1459" i="4" s="1"/>
  <c r="BC1460" i="4"/>
  <c r="BD1460" i="4" s="1"/>
  <c r="BC1461" i="4"/>
  <c r="BD1461" i="4" s="1"/>
  <c r="BC1462" i="4"/>
  <c r="BD1462" i="4" s="1"/>
  <c r="BC1463" i="4"/>
  <c r="BD1463" i="4" s="1"/>
  <c r="BE1463" i="4" s="1"/>
  <c r="BF1463" i="4" s="1"/>
  <c r="BC1464" i="4"/>
  <c r="BD1464" i="4" s="1"/>
  <c r="BE1464" i="4" s="1"/>
  <c r="BF1464" i="4" s="1"/>
  <c r="BC1465" i="4"/>
  <c r="BD1465" i="4" s="1"/>
  <c r="BE1465" i="4" s="1"/>
  <c r="BF1465" i="4" s="1"/>
  <c r="BC1466" i="4"/>
  <c r="BD1466" i="4" s="1"/>
  <c r="BC1467" i="4"/>
  <c r="BD1467" i="4" s="1"/>
  <c r="BC1468" i="4"/>
  <c r="BC1469" i="4"/>
  <c r="BD1469" i="4" s="1"/>
  <c r="BE1469" i="4" s="1"/>
  <c r="BF1469" i="4" s="1"/>
  <c r="BG1469" i="4" s="1"/>
  <c r="BC1470" i="4"/>
  <c r="BD1470" i="4" s="1"/>
  <c r="BC1471" i="4"/>
  <c r="BD1471" i="4" s="1"/>
  <c r="BC1472" i="4"/>
  <c r="BD1472" i="4" s="1"/>
  <c r="BE1472" i="4" s="1"/>
  <c r="BF1472" i="4" s="1"/>
  <c r="BC1473" i="4"/>
  <c r="BD1473" i="4" s="1"/>
  <c r="BC1474" i="4"/>
  <c r="BD1474" i="4" s="1"/>
  <c r="BC1475" i="4"/>
  <c r="BD1475" i="4" s="1"/>
  <c r="BC1476" i="4"/>
  <c r="BD1476" i="4" s="1"/>
  <c r="BE1476" i="4" s="1"/>
  <c r="BF1476" i="4" s="1"/>
  <c r="BC1477" i="4"/>
  <c r="BD1477" i="4" s="1"/>
  <c r="BE1477" i="4" s="1"/>
  <c r="BF1477" i="4" s="1"/>
  <c r="BC1478" i="4"/>
  <c r="BD1478" i="4" s="1"/>
  <c r="BC1479" i="4"/>
  <c r="BD1479" i="4" s="1"/>
  <c r="BE1479" i="4" s="1"/>
  <c r="BF1479" i="4" s="1"/>
  <c r="BG1479" i="4" s="1"/>
  <c r="BC1480" i="4"/>
  <c r="BD1480" i="4" s="1"/>
  <c r="BC1481" i="4"/>
  <c r="BD1481" i="4" s="1"/>
  <c r="BE1481" i="4" s="1"/>
  <c r="BF1481" i="4" s="1"/>
  <c r="BC1482" i="4"/>
  <c r="BD1482" i="4" s="1"/>
  <c r="BC1483" i="4"/>
  <c r="BD1483" i="4" s="1"/>
  <c r="BC1484" i="4"/>
  <c r="BD1484" i="4" s="1"/>
  <c r="BC1485" i="4"/>
  <c r="BD1485" i="4" s="1"/>
  <c r="BC1486" i="4"/>
  <c r="BD1486" i="4" s="1"/>
  <c r="BC1487" i="4"/>
  <c r="BD1487" i="4" s="1"/>
  <c r="BE1487" i="4" s="1"/>
  <c r="BF1487" i="4" s="1"/>
  <c r="BG1487" i="4" s="1"/>
  <c r="BC1488" i="4"/>
  <c r="BD1488" i="4" s="1"/>
  <c r="BE1488" i="4" s="1"/>
  <c r="BF1488" i="4" s="1"/>
  <c r="BC1489" i="4"/>
  <c r="BD1489" i="4" s="1"/>
  <c r="BC1490" i="4"/>
  <c r="BD1490" i="4" s="1"/>
  <c r="BC1491" i="4"/>
  <c r="BD1491" i="4" s="1"/>
  <c r="BC1492" i="4"/>
  <c r="BD1492" i="4" s="1"/>
  <c r="BE1492" i="4" s="1"/>
  <c r="BF1492" i="4" s="1"/>
  <c r="BC1493" i="4"/>
  <c r="BD1493" i="4" s="1"/>
  <c r="BE1493" i="4" s="1"/>
  <c r="BF1493" i="4" s="1"/>
  <c r="BC1494" i="4"/>
  <c r="BD1494" i="4" s="1"/>
  <c r="BC1495" i="4"/>
  <c r="BD1495" i="4" s="1"/>
  <c r="BE1495" i="4" s="1"/>
  <c r="BF1495" i="4" s="1"/>
  <c r="BC1496" i="4"/>
  <c r="BD1496" i="4" s="1"/>
  <c r="BC1497" i="4"/>
  <c r="BD1497" i="4" s="1"/>
  <c r="BC1498" i="4"/>
  <c r="BD1498" i="4" s="1"/>
  <c r="BC1499" i="4"/>
  <c r="BD1499" i="4" s="1"/>
  <c r="BC1500" i="4"/>
  <c r="BD1500" i="4" s="1"/>
  <c r="BC1501" i="4"/>
  <c r="BD1501" i="4" s="1"/>
  <c r="BC1502" i="4"/>
  <c r="BD1502" i="4" s="1"/>
  <c r="BC1503" i="4"/>
  <c r="BD1503" i="4" s="1"/>
  <c r="BE1503" i="4" s="1"/>
  <c r="BF1503" i="4" s="1"/>
  <c r="BC1504" i="4"/>
  <c r="BD1504" i="4" s="1"/>
  <c r="BC1505" i="4"/>
  <c r="BD1505" i="4" s="1"/>
  <c r="BE1505" i="4" s="1"/>
  <c r="BF1505" i="4" s="1"/>
  <c r="BC1506" i="4"/>
  <c r="BD1506" i="4" s="1"/>
  <c r="BC1507" i="4"/>
  <c r="BD1507" i="4" s="1"/>
  <c r="BC1508" i="4"/>
  <c r="BD1508" i="4" s="1"/>
  <c r="BE1508" i="4" s="1"/>
  <c r="BF1508" i="4" s="1"/>
  <c r="BC1509" i="4"/>
  <c r="BD1509" i="4" s="1"/>
  <c r="BC1510" i="4"/>
  <c r="BD1510" i="4" s="1"/>
  <c r="BC1511" i="4"/>
  <c r="BD1511" i="4" s="1"/>
  <c r="BC1512" i="4"/>
  <c r="BD1512" i="4" s="1"/>
  <c r="BC1513" i="4"/>
  <c r="BD1513" i="4" s="1"/>
  <c r="BC1514" i="4"/>
  <c r="BD1514" i="4" s="1"/>
  <c r="BC1515" i="4"/>
  <c r="BD1515" i="4" s="1"/>
  <c r="BC1516" i="4"/>
  <c r="BD1516" i="4" s="1"/>
  <c r="BC1517" i="4"/>
  <c r="BD1517" i="4" s="1"/>
  <c r="BC1518" i="4"/>
  <c r="BD1518" i="4" s="1"/>
  <c r="BC1519" i="4"/>
  <c r="BD1519" i="4" s="1"/>
  <c r="BE1519" i="4" s="1"/>
  <c r="BF1519" i="4" s="1"/>
  <c r="BC1520" i="4"/>
  <c r="BD1520" i="4" s="1"/>
  <c r="BC1521" i="4"/>
  <c r="BD1521" i="4" s="1"/>
  <c r="BC1522" i="4"/>
  <c r="BD1522" i="4" s="1"/>
  <c r="BC1523" i="4"/>
  <c r="BD1523" i="4" s="1"/>
  <c r="BE1523" i="4" s="1"/>
  <c r="BF1523" i="4" s="1"/>
  <c r="BC1524" i="4"/>
  <c r="BD1524" i="4" s="1"/>
  <c r="BC1525" i="4"/>
  <c r="BD1525" i="4" s="1"/>
  <c r="BC1526" i="4"/>
  <c r="BD1526" i="4" s="1"/>
  <c r="BE1526" i="4" s="1"/>
  <c r="BF1526" i="4" s="1"/>
  <c r="BG1526" i="4" s="1"/>
  <c r="BC1527" i="4"/>
  <c r="BD1527" i="4" s="1"/>
  <c r="BC1528" i="4"/>
  <c r="BD1528" i="4" s="1"/>
  <c r="BC1529" i="4"/>
  <c r="BD1529" i="4" s="1"/>
  <c r="BC1530" i="4"/>
  <c r="BD1530" i="4" s="1"/>
  <c r="BC1531" i="4"/>
  <c r="BD1531" i="4" s="1"/>
  <c r="BC1532" i="4"/>
  <c r="BC1533" i="4"/>
  <c r="BD1533" i="4" s="1"/>
  <c r="BE1533" i="4" s="1"/>
  <c r="BF1533" i="4" s="1"/>
  <c r="BC1534" i="4"/>
  <c r="BD1534" i="4" s="1"/>
  <c r="BC1535" i="4"/>
  <c r="BD1535" i="4" s="1"/>
  <c r="BC1536" i="4"/>
  <c r="BD1536" i="4" s="1"/>
  <c r="BC1537" i="4"/>
  <c r="BD1537" i="4" s="1"/>
  <c r="BE1537" i="4" s="1"/>
  <c r="BF1537" i="4" s="1"/>
  <c r="BG1537" i="4" s="1"/>
  <c r="BC1538" i="4"/>
  <c r="BD1538" i="4" s="1"/>
  <c r="BC1539" i="4"/>
  <c r="BD1539" i="4" s="1"/>
  <c r="BE1539" i="4" s="1"/>
  <c r="BF1539" i="4" s="1"/>
  <c r="BC1540" i="4"/>
  <c r="BD1540" i="4" s="1"/>
  <c r="BE1540" i="4" s="1"/>
  <c r="BF1540" i="4" s="1"/>
  <c r="BC1541" i="4"/>
  <c r="BD1541" i="4" s="1"/>
  <c r="BE1541" i="4" s="1"/>
  <c r="BF1541" i="4" s="1"/>
  <c r="BG1541" i="4" s="1"/>
  <c r="BC1542" i="4"/>
  <c r="BD1542" i="4" s="1"/>
  <c r="BE1542" i="4" s="1"/>
  <c r="BF1542" i="4" s="1"/>
  <c r="BC1543" i="4"/>
  <c r="BD1543" i="4" s="1"/>
  <c r="BC1544" i="4"/>
  <c r="BD1544" i="4" s="1"/>
  <c r="BC1545" i="4"/>
  <c r="BD1545" i="4" s="1"/>
  <c r="BC1546" i="4"/>
  <c r="BD1546" i="4" s="1"/>
  <c r="BC1547" i="4"/>
  <c r="BD1547" i="4" s="1"/>
  <c r="BE1547" i="4" s="1"/>
  <c r="BF1547" i="4" s="1"/>
  <c r="BC1548" i="4"/>
  <c r="BD1548" i="4" s="1"/>
  <c r="BC1549" i="4"/>
  <c r="BD1549" i="4" s="1"/>
  <c r="BE1549" i="4" s="1"/>
  <c r="BF1549" i="4" s="1"/>
  <c r="BC1550" i="4"/>
  <c r="BD1550" i="4" s="1"/>
  <c r="BE1550" i="4" s="1"/>
  <c r="BF1550" i="4" s="1"/>
  <c r="BG1550" i="4" s="1"/>
  <c r="BC1551" i="4"/>
  <c r="BD1551" i="4" s="1"/>
  <c r="BE1551" i="4" s="1"/>
  <c r="BF1551" i="4" s="1"/>
  <c r="BG1551" i="4" s="1"/>
  <c r="BC1552" i="4"/>
  <c r="BD1552" i="4" s="1"/>
  <c r="BC1553" i="4"/>
  <c r="BD1553" i="4" s="1"/>
  <c r="BC1554" i="4"/>
  <c r="BD1554" i="4" s="1"/>
  <c r="BC1555" i="4"/>
  <c r="BD1555" i="4" s="1"/>
  <c r="BE1555" i="4" s="1"/>
  <c r="BF1555" i="4" s="1"/>
  <c r="BC1556" i="4"/>
  <c r="BC1557" i="4"/>
  <c r="BD1557" i="4" s="1"/>
  <c r="BC1558" i="4"/>
  <c r="BD1558" i="4" s="1"/>
  <c r="BE1558" i="4" s="1"/>
  <c r="BF1558" i="4" s="1"/>
  <c r="BG1558" i="4" s="1"/>
  <c r="BC1559" i="4"/>
  <c r="BD1559" i="4" s="1"/>
  <c r="BE1559" i="4" s="1"/>
  <c r="BF1559" i="4" s="1"/>
  <c r="BG1559" i="4" s="1"/>
  <c r="BC1560" i="4"/>
  <c r="BD1560" i="4" s="1"/>
  <c r="BC1561" i="4"/>
  <c r="BD1561" i="4" s="1"/>
  <c r="BC1562" i="4"/>
  <c r="BD1562" i="4" s="1"/>
  <c r="BC1563" i="4"/>
  <c r="BD1563" i="4" s="1"/>
  <c r="BE1563" i="4" s="1"/>
  <c r="BF1563" i="4" s="1"/>
  <c r="BG1563" i="4" s="1"/>
  <c r="BC1564" i="4"/>
  <c r="BD1564" i="4" s="1"/>
  <c r="BC1565" i="4"/>
  <c r="BD1565" i="4" s="1"/>
  <c r="BE1565" i="4" s="1"/>
  <c r="BF1565" i="4" s="1"/>
  <c r="BG1565" i="4" s="1"/>
  <c r="BC1566" i="4"/>
  <c r="BD1566" i="4" s="1"/>
  <c r="BC1567" i="4"/>
  <c r="BD1567" i="4" s="1"/>
  <c r="BE1567" i="4" s="1"/>
  <c r="BF1567" i="4" s="1"/>
  <c r="BG1567" i="4" s="1"/>
  <c r="BC1568" i="4"/>
  <c r="BD1568" i="4" s="1"/>
  <c r="BC1569" i="4"/>
  <c r="BD1569" i="4" s="1"/>
  <c r="BC1570" i="4"/>
  <c r="BD1570" i="4" s="1"/>
  <c r="BC1571" i="4"/>
  <c r="BD1571" i="4" s="1"/>
  <c r="BC1572" i="4"/>
  <c r="BD1572" i="4" s="1"/>
  <c r="BE1572" i="4" s="1"/>
  <c r="BF1572" i="4" s="1"/>
  <c r="BC1573" i="4"/>
  <c r="BD1573" i="4" s="1"/>
  <c r="BE1573" i="4" s="1"/>
  <c r="BF1573" i="4" s="1"/>
  <c r="BG1573" i="4" s="1"/>
  <c r="BC1574" i="4"/>
  <c r="BD1574" i="4" s="1"/>
  <c r="BE1574" i="4" s="1"/>
  <c r="BF1574" i="4" s="1"/>
  <c r="BC1575" i="4"/>
  <c r="BD1575" i="4" s="1"/>
  <c r="BC1576" i="4"/>
  <c r="BD1576" i="4" s="1"/>
  <c r="BC1577" i="4"/>
  <c r="BD1577" i="4" s="1"/>
  <c r="BC1578" i="4"/>
  <c r="BD1578" i="4" s="1"/>
  <c r="BC1579" i="4"/>
  <c r="BD1579" i="4" s="1"/>
  <c r="BC1580" i="4"/>
  <c r="BD1580" i="4" s="1"/>
  <c r="BC1581" i="4"/>
  <c r="BD1581" i="4" s="1"/>
  <c r="BE1581" i="4" s="1"/>
  <c r="BF1581" i="4" s="1"/>
  <c r="BC1582" i="4"/>
  <c r="BD1582" i="4" s="1"/>
  <c r="BE1582" i="4" s="1"/>
  <c r="BF1582" i="4" s="1"/>
  <c r="BG1582" i="4" s="1"/>
  <c r="BC1583" i="4"/>
  <c r="BD1583" i="4" s="1"/>
  <c r="BE1583" i="4" s="1"/>
  <c r="BF1583" i="4" s="1"/>
  <c r="BC1584" i="4"/>
  <c r="BD1584" i="4" s="1"/>
  <c r="BC1585" i="4"/>
  <c r="BD1585" i="4" s="1"/>
  <c r="BC1586" i="4"/>
  <c r="BD1586" i="4" s="1"/>
  <c r="BC1587" i="4"/>
  <c r="BD1587" i="4" s="1"/>
  <c r="BC1588" i="4"/>
  <c r="BD1588" i="4" s="1"/>
  <c r="BE1588" i="4" s="1"/>
  <c r="BF1588" i="4" s="1"/>
  <c r="BC1589" i="4"/>
  <c r="BD1589" i="4" s="1"/>
  <c r="BE1589" i="4" s="1"/>
  <c r="BF1589" i="4" s="1"/>
  <c r="BC1590" i="4"/>
  <c r="BD1590" i="4" s="1"/>
  <c r="BE1590" i="4" s="1"/>
  <c r="BF1590" i="4" s="1"/>
  <c r="BG1590" i="4" s="1"/>
  <c r="BC1591" i="4"/>
  <c r="BD1591" i="4" s="1"/>
  <c r="BE1591" i="4" s="1"/>
  <c r="BF1591" i="4" s="1"/>
  <c r="BG1591" i="4" s="1"/>
  <c r="BC1592" i="4"/>
  <c r="BD1592" i="4" s="1"/>
  <c r="BC1593" i="4"/>
  <c r="BD1593" i="4" s="1"/>
  <c r="BC1594" i="4"/>
  <c r="BD1594" i="4" s="1"/>
  <c r="BE1594" i="4" s="1"/>
  <c r="BF1594" i="4" s="1"/>
  <c r="BC1595" i="4"/>
  <c r="BD1595" i="4" s="1"/>
  <c r="BC1596" i="4"/>
  <c r="BD1596" i="4" s="1"/>
  <c r="BC1597" i="4"/>
  <c r="BD1597" i="4" s="1"/>
  <c r="BC1598" i="4"/>
  <c r="BD1598" i="4" s="1"/>
  <c r="BC1599" i="4"/>
  <c r="BD1599" i="4" s="1"/>
  <c r="BE1599" i="4" s="1"/>
  <c r="BF1599" i="4" s="1"/>
  <c r="BG1599" i="4" s="1"/>
  <c r="BC1600" i="4"/>
  <c r="BD1600" i="4" s="1"/>
  <c r="BC1601" i="4"/>
  <c r="BD1601" i="4" s="1"/>
  <c r="BC1602" i="4"/>
  <c r="BD1602" i="4" s="1"/>
  <c r="BC1603" i="4"/>
  <c r="BD1603" i="4" s="1"/>
  <c r="BE1603" i="4" s="1"/>
  <c r="BF1603" i="4" s="1"/>
  <c r="BC1604" i="4"/>
  <c r="BD1604" i="4" s="1"/>
  <c r="BC1605" i="4"/>
  <c r="BD1605" i="4" s="1"/>
  <c r="BE1605" i="4" s="1"/>
  <c r="BF1605" i="4" s="1"/>
  <c r="BG1605" i="4" s="1"/>
  <c r="BC1606" i="4"/>
  <c r="BD1606" i="4" s="1"/>
  <c r="BC1607" i="4"/>
  <c r="BD1607" i="4" s="1"/>
  <c r="BC1608" i="4"/>
  <c r="BD1608" i="4" s="1"/>
  <c r="BC1609" i="4"/>
  <c r="BD1609" i="4" s="1"/>
  <c r="BE1609" i="4" s="1"/>
  <c r="BF1609" i="4" s="1"/>
  <c r="BC1610" i="4"/>
  <c r="BD1610" i="4" s="1"/>
  <c r="BC1611" i="4"/>
  <c r="BD1611" i="4" s="1"/>
  <c r="BC1612" i="4"/>
  <c r="BD1612" i="4" s="1"/>
  <c r="BE1612" i="4" s="1"/>
  <c r="BF1612" i="4" s="1"/>
  <c r="BC1613" i="4"/>
  <c r="BD1613" i="4" s="1"/>
  <c r="BE1613" i="4" s="1"/>
  <c r="BF1613" i="4" s="1"/>
  <c r="BC1614" i="4"/>
  <c r="BD1614" i="4" s="1"/>
  <c r="BE1614" i="4" s="1"/>
  <c r="BF1614" i="4" s="1"/>
  <c r="BG1614" i="4" s="1"/>
  <c r="BC1615" i="4"/>
  <c r="BD1615" i="4" s="1"/>
  <c r="BC1616" i="4"/>
  <c r="BD1616" i="4" s="1"/>
  <c r="BC1617" i="4"/>
  <c r="BD1617" i="4" s="1"/>
  <c r="BC1618" i="4"/>
  <c r="BD1618" i="4" s="1"/>
  <c r="BE1618" i="4" s="1"/>
  <c r="BF1618" i="4" s="1"/>
  <c r="BC1619" i="4"/>
  <c r="BD1619" i="4" s="1"/>
  <c r="BC1620" i="4"/>
  <c r="BD1620" i="4" s="1"/>
  <c r="BE1620" i="4" s="1"/>
  <c r="BF1620" i="4" s="1"/>
  <c r="BC1621" i="4"/>
  <c r="BD1621" i="4" s="1"/>
  <c r="BE1621" i="4" s="1"/>
  <c r="BF1621" i="4" s="1"/>
  <c r="BC1622" i="4"/>
  <c r="BD1622" i="4" s="1"/>
  <c r="BE1622" i="4" s="1"/>
  <c r="BF1622" i="4" s="1"/>
  <c r="BG1622" i="4" s="1"/>
  <c r="BC1623" i="4"/>
  <c r="BD1623" i="4" s="1"/>
  <c r="BC1624" i="4"/>
  <c r="BD1624" i="4" s="1"/>
  <c r="BC1625" i="4"/>
  <c r="BD1625" i="4" s="1"/>
  <c r="BC1626" i="4"/>
  <c r="BD1626" i="4" s="1"/>
  <c r="BE1626" i="4" s="1"/>
  <c r="BF1626" i="4" s="1"/>
  <c r="BC1627" i="4"/>
  <c r="BD1627" i="4" s="1"/>
  <c r="BE1627" i="4" s="1"/>
  <c r="BF1627" i="4" s="1"/>
  <c r="BC1628" i="4"/>
  <c r="BD1628" i="4" s="1"/>
  <c r="BE1628" i="4" s="1"/>
  <c r="BF1628" i="4" s="1"/>
  <c r="BC1629" i="4"/>
  <c r="BD1629" i="4" s="1"/>
  <c r="BE1629" i="4" s="1"/>
  <c r="BF1629" i="4" s="1"/>
  <c r="BG1629" i="4" s="1"/>
  <c r="BC1630" i="4"/>
  <c r="BD1630" i="4" s="1"/>
  <c r="BE1630" i="4" s="1"/>
  <c r="BF1630" i="4" s="1"/>
  <c r="BC1631" i="4"/>
  <c r="BD1631" i="4" s="1"/>
  <c r="BC1632" i="4"/>
  <c r="BD1632" i="4" s="1"/>
  <c r="BE1632" i="4" s="1"/>
  <c r="BF1632" i="4" s="1"/>
  <c r="BC1633" i="4"/>
  <c r="BD1633" i="4" s="1"/>
  <c r="BC1634" i="4"/>
  <c r="BD1634" i="4" s="1"/>
  <c r="BE1634" i="4" s="1"/>
  <c r="BF1634" i="4" s="1"/>
  <c r="BC1635" i="4"/>
  <c r="BD1635" i="4" s="1"/>
  <c r="BC1636" i="4"/>
  <c r="BD1636" i="4" s="1"/>
  <c r="BE1636" i="4" s="1"/>
  <c r="BF1636" i="4" s="1"/>
  <c r="BG1636" i="4" s="1"/>
  <c r="BC1637" i="4"/>
  <c r="BD1637" i="4" s="1"/>
  <c r="BE1637" i="4" s="1"/>
  <c r="BF1637" i="4" s="1"/>
  <c r="BG1637" i="4" s="1"/>
  <c r="BC1638" i="4"/>
  <c r="BD1638" i="4" s="1"/>
  <c r="BE1638" i="4" s="1"/>
  <c r="BF1638" i="4" s="1"/>
  <c r="BG1638" i="4" s="1"/>
  <c r="BC1639" i="4"/>
  <c r="BD1639" i="4" s="1"/>
  <c r="BC1640" i="4"/>
  <c r="BD1640" i="4" s="1"/>
  <c r="BC1641" i="4"/>
  <c r="BD1641" i="4" s="1"/>
  <c r="BC1642" i="4"/>
  <c r="BD1642" i="4" s="1"/>
  <c r="BE1642" i="4" s="1"/>
  <c r="BF1642" i="4" s="1"/>
  <c r="BC1643" i="4"/>
  <c r="BD1643" i="4" s="1"/>
  <c r="BE1643" i="4" s="1"/>
  <c r="BF1643" i="4" s="1"/>
  <c r="BC1644" i="4"/>
  <c r="BD1644" i="4" s="1"/>
  <c r="BE1644" i="4" s="1"/>
  <c r="BF1644" i="4" s="1"/>
  <c r="BC1645" i="4"/>
  <c r="BD1645" i="4" s="1"/>
  <c r="BE1645" i="4" s="1"/>
  <c r="BF1645" i="4" s="1"/>
  <c r="BC1646" i="4"/>
  <c r="BD1646" i="4" s="1"/>
  <c r="BE1646" i="4" s="1"/>
  <c r="BF1646" i="4" s="1"/>
  <c r="BG1646" i="4" s="1"/>
  <c r="BC1647" i="4"/>
  <c r="BD1647" i="4" s="1"/>
  <c r="BE1647" i="4" s="1"/>
  <c r="BF1647" i="4" s="1"/>
  <c r="BC1648" i="4"/>
  <c r="BD1648" i="4" s="1"/>
  <c r="BC1649" i="4"/>
  <c r="BD1649" i="4" s="1"/>
  <c r="BC1650" i="4"/>
  <c r="BD1650" i="4" s="1"/>
  <c r="BC1651" i="4"/>
  <c r="BD1651" i="4" s="1"/>
  <c r="BE1651" i="4" s="1"/>
  <c r="BF1651" i="4" s="1"/>
  <c r="BC1652" i="4"/>
  <c r="BD1652" i="4" s="1"/>
  <c r="BC1653" i="4"/>
  <c r="BD1653" i="4" s="1"/>
  <c r="BE1653" i="4" s="1"/>
  <c r="BF1653" i="4" s="1"/>
  <c r="BG1653" i="4" s="1"/>
  <c r="BC1654" i="4"/>
  <c r="BD1654" i="4" s="1"/>
  <c r="BE1654" i="4" s="1"/>
  <c r="BF1654" i="4" s="1"/>
  <c r="BC1655" i="4"/>
  <c r="BD1655" i="4" s="1"/>
  <c r="BE1655" i="4" s="1"/>
  <c r="BF1655" i="4" s="1"/>
  <c r="BC1656" i="4"/>
  <c r="BD1656" i="4" s="1"/>
  <c r="BC1657" i="4"/>
  <c r="BD1657" i="4" s="1"/>
  <c r="BC1658" i="4"/>
  <c r="BD1658" i="4" s="1"/>
  <c r="BC1659" i="4"/>
  <c r="BD1659" i="4" s="1"/>
  <c r="BE1659" i="4" s="1"/>
  <c r="BF1659" i="4" s="1"/>
  <c r="BG1659" i="4" s="1"/>
  <c r="BC1660" i="4"/>
  <c r="BD1660" i="4" s="1"/>
  <c r="BC1661" i="4"/>
  <c r="BD1661" i="4" s="1"/>
  <c r="BC1662" i="4"/>
  <c r="BD1662" i="4" s="1"/>
  <c r="BE1662" i="4" s="1"/>
  <c r="BF1662" i="4" s="1"/>
  <c r="BC1663" i="4"/>
  <c r="BD1663" i="4" s="1"/>
  <c r="BE1663" i="4" s="1"/>
  <c r="BF1663" i="4" s="1"/>
  <c r="BC1664" i="4"/>
  <c r="BD1664" i="4" s="1"/>
  <c r="BC1665" i="4"/>
  <c r="BD1665" i="4" s="1"/>
  <c r="BC1666" i="4"/>
  <c r="BD1666" i="4" s="1"/>
  <c r="BE1666" i="4" s="1"/>
  <c r="BF1666" i="4" s="1"/>
  <c r="BC1667" i="4"/>
  <c r="BD1667" i="4" s="1"/>
  <c r="BC1668" i="4"/>
  <c r="BD1668" i="4" s="1"/>
  <c r="BE1668" i="4" s="1"/>
  <c r="BF1668" i="4" s="1"/>
  <c r="BG1668" i="4" s="1"/>
  <c r="BC1669" i="4"/>
  <c r="BD1669" i="4" s="1"/>
  <c r="BE1669" i="4" s="1"/>
  <c r="BF1669" i="4" s="1"/>
  <c r="BC1670" i="4"/>
  <c r="BD1670" i="4" s="1"/>
  <c r="BE1670" i="4" s="1"/>
  <c r="BF1670" i="4" s="1"/>
  <c r="BC1671" i="4"/>
  <c r="BD1671" i="4" s="1"/>
  <c r="BE1671" i="4" s="1"/>
  <c r="BF1671" i="4" s="1"/>
  <c r="BC1672" i="4"/>
  <c r="BD1672" i="4" s="1"/>
  <c r="BC1673" i="4"/>
  <c r="BD1673" i="4" s="1"/>
  <c r="BE1673" i="4" s="1"/>
  <c r="BF1673" i="4" s="1"/>
  <c r="BG1673" i="4" s="1"/>
  <c r="BC1674" i="4"/>
  <c r="BD1674" i="4" s="1"/>
  <c r="BE1674" i="4" s="1"/>
  <c r="BF1674" i="4" s="1"/>
  <c r="BC1675" i="4"/>
  <c r="BD1675" i="4" s="1"/>
  <c r="BE1675" i="4" s="1"/>
  <c r="BF1675" i="4" s="1"/>
  <c r="BG1675" i="4" s="1"/>
  <c r="BC1676" i="4"/>
  <c r="BD1676" i="4" s="1"/>
  <c r="BC1677" i="4"/>
  <c r="BD1677" i="4" s="1"/>
  <c r="BC1678" i="4"/>
  <c r="BD1678" i="4" s="1"/>
  <c r="BE1678" i="4" s="1"/>
  <c r="BF1678" i="4" s="1"/>
  <c r="BC1679" i="4"/>
  <c r="BD1679" i="4" s="1"/>
  <c r="BC1680" i="4"/>
  <c r="BD1680" i="4" s="1"/>
  <c r="BE1680" i="4" s="1"/>
  <c r="BF1680" i="4" s="1"/>
  <c r="BC1681" i="4"/>
  <c r="BD1681" i="4" s="1"/>
  <c r="BC1682" i="4"/>
  <c r="BD1682" i="4" s="1"/>
  <c r="BE1682" i="4" s="1"/>
  <c r="BF1682" i="4" s="1"/>
  <c r="BC1683" i="4"/>
  <c r="BD1683" i="4" s="1"/>
  <c r="BE1683" i="4" s="1"/>
  <c r="BF1683" i="4" s="1"/>
  <c r="BG1683" i="4" s="1"/>
  <c r="BC1684" i="4"/>
  <c r="BC1685" i="4"/>
  <c r="BD1685" i="4" s="1"/>
  <c r="BC1686" i="4"/>
  <c r="BD1686" i="4" s="1"/>
  <c r="BC1687" i="4"/>
  <c r="BD1687" i="4" s="1"/>
  <c r="BE1687" i="4" s="1"/>
  <c r="BF1687" i="4" s="1"/>
  <c r="BC1688" i="4"/>
  <c r="BD1688" i="4" s="1"/>
  <c r="BC1689" i="4"/>
  <c r="BD1689" i="4" s="1"/>
  <c r="BE1689" i="4" s="1"/>
  <c r="BF1689" i="4" s="1"/>
  <c r="BC1690" i="4"/>
  <c r="BD1690" i="4" s="1"/>
  <c r="BC1691" i="4"/>
  <c r="BD1691" i="4" s="1"/>
  <c r="BC1692" i="4"/>
  <c r="BD1692" i="4" s="1"/>
  <c r="BC1693" i="4"/>
  <c r="BD1693" i="4" s="1"/>
  <c r="BC1694" i="4"/>
  <c r="BD1694" i="4" s="1"/>
  <c r="BC1695" i="4"/>
  <c r="BD1695" i="4" s="1"/>
  <c r="BE1695" i="4" s="1"/>
  <c r="BF1695" i="4" s="1"/>
  <c r="BC1696" i="4"/>
  <c r="BD1696" i="4" s="1"/>
  <c r="BC1697" i="4"/>
  <c r="BD1697" i="4" s="1"/>
  <c r="BC1698" i="4"/>
  <c r="BD1698" i="4" s="1"/>
  <c r="BC1699" i="4"/>
  <c r="BD1699" i="4" s="1"/>
  <c r="BC1700" i="4"/>
  <c r="BD1700" i="4" s="1"/>
  <c r="BE1700" i="4" s="1"/>
  <c r="BF1700" i="4" s="1"/>
  <c r="BC1701" i="4"/>
  <c r="BD1701" i="4" s="1"/>
  <c r="BC1702" i="4"/>
  <c r="BD1702" i="4" s="1"/>
  <c r="BC1703" i="4"/>
  <c r="BD1703" i="4" s="1"/>
  <c r="BC1704" i="4"/>
  <c r="BD1704" i="4" s="1"/>
  <c r="BC1705" i="4"/>
  <c r="BD1705" i="4" s="1"/>
  <c r="BC1706" i="4"/>
  <c r="BD1706" i="4" s="1"/>
  <c r="BE1706" i="4" s="1"/>
  <c r="BF1706" i="4" s="1"/>
  <c r="BC1707" i="4"/>
  <c r="BD1707" i="4" s="1"/>
  <c r="BC1708" i="4"/>
  <c r="BD1708" i="4" s="1"/>
  <c r="BC1709" i="4"/>
  <c r="BD1709" i="4" s="1"/>
  <c r="BC1710" i="4"/>
  <c r="BD1710" i="4" s="1"/>
  <c r="BC1711" i="4"/>
  <c r="BD1711" i="4" s="1"/>
  <c r="BC1712" i="4"/>
  <c r="BD1712" i="4" s="1"/>
  <c r="BC1713" i="4"/>
  <c r="BD1713" i="4" s="1"/>
  <c r="BC1714" i="4"/>
  <c r="BD1714" i="4" s="1"/>
  <c r="BE1714" i="4" s="1"/>
  <c r="BF1714" i="4" s="1"/>
  <c r="BC1715" i="4"/>
  <c r="BD1715" i="4" s="1"/>
  <c r="BC1716" i="4"/>
  <c r="BD1716" i="4" s="1"/>
  <c r="BE1716" i="4" s="1"/>
  <c r="BF1716" i="4" s="1"/>
  <c r="BC1717" i="4"/>
  <c r="BD1717" i="4" s="1"/>
  <c r="BC1718" i="4"/>
  <c r="BD1718" i="4" s="1"/>
  <c r="BC1719" i="4"/>
  <c r="BD1719" i="4" s="1"/>
  <c r="BC1720" i="4"/>
  <c r="BD1720" i="4" s="1"/>
  <c r="BC1721" i="4"/>
  <c r="BD1721" i="4" s="1"/>
  <c r="BC1722" i="4"/>
  <c r="BD1722" i="4" s="1"/>
  <c r="BC1723" i="4"/>
  <c r="BD1723" i="4" s="1"/>
  <c r="BE1723" i="4" s="1"/>
  <c r="BF1723" i="4" s="1"/>
  <c r="BC1724" i="4"/>
  <c r="BD1724" i="4" s="1"/>
  <c r="BE1724" i="4" s="1"/>
  <c r="BF1724" i="4" s="1"/>
  <c r="BG1724" i="4" s="1"/>
  <c r="BC1725" i="4"/>
  <c r="BD1725" i="4" s="1"/>
  <c r="BE1725" i="4" s="1"/>
  <c r="BF1725" i="4" s="1"/>
  <c r="BG1725" i="4" s="1"/>
  <c r="BC1726" i="4"/>
  <c r="BD1726" i="4" s="1"/>
  <c r="BC1727" i="4"/>
  <c r="BD1727" i="4" s="1"/>
  <c r="BC1728" i="4"/>
  <c r="BD1728" i="4" s="1"/>
  <c r="BC1729" i="4"/>
  <c r="BD1729" i="4" s="1"/>
  <c r="BC1730" i="4"/>
  <c r="BD1730" i="4" s="1"/>
  <c r="BE1730" i="4" s="1"/>
  <c r="BF1730" i="4" s="1"/>
  <c r="BC1731" i="4"/>
  <c r="BD1731" i="4" s="1"/>
  <c r="BE1731" i="4" s="1"/>
  <c r="BF1731" i="4" s="1"/>
  <c r="BC1732" i="4"/>
  <c r="BD1732" i="4" s="1"/>
  <c r="BC1733" i="4"/>
  <c r="BD1733" i="4" s="1"/>
  <c r="BC1734" i="4"/>
  <c r="BD1734" i="4" s="1"/>
  <c r="BC1735" i="4"/>
  <c r="BD1735" i="4" s="1"/>
  <c r="BE1735" i="4" s="1"/>
  <c r="BF1735" i="4" s="1"/>
  <c r="BC1736" i="4"/>
  <c r="BD1736" i="4" s="1"/>
  <c r="BC1737" i="4"/>
  <c r="BD1737" i="4" s="1"/>
  <c r="BC1738" i="4"/>
  <c r="BD1738" i="4" s="1"/>
  <c r="BE1738" i="4" s="1"/>
  <c r="BF1738" i="4" s="1"/>
  <c r="BG1738" i="4" s="1"/>
  <c r="BC1739" i="4"/>
  <c r="BD1739" i="4" s="1"/>
  <c r="BC1740" i="4"/>
  <c r="BD1740" i="4" s="1"/>
  <c r="BE1740" i="4" s="1"/>
  <c r="BF1740" i="4" s="1"/>
  <c r="BC1741" i="4"/>
  <c r="BD1741" i="4" s="1"/>
  <c r="BC1742" i="4"/>
  <c r="BD1742" i="4" s="1"/>
  <c r="BC1743" i="4"/>
  <c r="BD1743" i="4" s="1"/>
  <c r="BC1744" i="4"/>
  <c r="BD1744" i="4" s="1"/>
  <c r="BC1745" i="4"/>
  <c r="BD1745" i="4" s="1"/>
  <c r="BC1746" i="4"/>
  <c r="BD1746" i="4" s="1"/>
  <c r="BE1746" i="4" s="1"/>
  <c r="BF1746" i="4" s="1"/>
  <c r="BC1747" i="4"/>
  <c r="BD1747" i="4" s="1"/>
  <c r="BC1748" i="4"/>
  <c r="BD1748" i="4" s="1"/>
  <c r="BC1749" i="4"/>
  <c r="BD1749" i="4" s="1"/>
  <c r="BC1750" i="4"/>
  <c r="BD1750" i="4" s="1"/>
  <c r="BC1751" i="4"/>
  <c r="BD1751" i="4" s="1"/>
  <c r="BC1752" i="4"/>
  <c r="BD1752" i="4" s="1"/>
  <c r="BC1753" i="4"/>
  <c r="BD1753" i="4" s="1"/>
  <c r="BC1754" i="4"/>
  <c r="BD1754" i="4" s="1"/>
  <c r="BC1755" i="4"/>
  <c r="BD1755" i="4" s="1"/>
  <c r="BC1756" i="4"/>
  <c r="BD1756" i="4" s="1"/>
  <c r="BC1757" i="4"/>
  <c r="BD1757" i="4" s="1"/>
  <c r="BC1758" i="4"/>
  <c r="BD1758" i="4" s="1"/>
  <c r="BC1759" i="4"/>
  <c r="BD1759" i="4" s="1"/>
  <c r="BC1760" i="4"/>
  <c r="BD1760" i="4" s="1"/>
  <c r="BC1761" i="4"/>
  <c r="BD1761" i="4" s="1"/>
  <c r="BC1762" i="4"/>
  <c r="BD1762" i="4" s="1"/>
  <c r="BC1763" i="4"/>
  <c r="BD1763" i="4" s="1"/>
  <c r="BC1764" i="4"/>
  <c r="BD1764" i="4" s="1"/>
  <c r="BC1765" i="4"/>
  <c r="BD1765" i="4" s="1"/>
  <c r="BC1766" i="4"/>
  <c r="BD1766" i="4" s="1"/>
  <c r="BC1767" i="4"/>
  <c r="BD1767" i="4" s="1"/>
  <c r="BC1768" i="4"/>
  <c r="BD1768" i="4" s="1"/>
  <c r="BC1769" i="4"/>
  <c r="BD1769" i="4" s="1"/>
  <c r="BC1770" i="4"/>
  <c r="BD1770" i="4" s="1"/>
  <c r="BC1771" i="4"/>
  <c r="BD1771" i="4" s="1"/>
  <c r="BE1771" i="4" s="1"/>
  <c r="BF1771" i="4" s="1"/>
  <c r="BC1772" i="4"/>
  <c r="BD1772" i="4" s="1"/>
  <c r="BC1773" i="4"/>
  <c r="BD1773" i="4" s="1"/>
  <c r="BC1774" i="4"/>
  <c r="BD1774" i="4" s="1"/>
  <c r="BC1775" i="4"/>
  <c r="BD1775" i="4" s="1"/>
  <c r="BC1776" i="4"/>
  <c r="BD1776" i="4" s="1"/>
  <c r="BC1777" i="4"/>
  <c r="BD1777" i="4" s="1"/>
  <c r="BC1778" i="4"/>
  <c r="BD1778" i="4" s="1"/>
  <c r="BC1779" i="4"/>
  <c r="BD1779" i="4" s="1"/>
  <c r="BC1780" i="4"/>
  <c r="BD1780" i="4" s="1"/>
  <c r="BC1781" i="4"/>
  <c r="BC1782" i="4"/>
  <c r="BD1782" i="4" s="1"/>
  <c r="BC1783" i="4"/>
  <c r="BD1783" i="4" s="1"/>
  <c r="BC1784" i="4"/>
  <c r="BD1784" i="4" s="1"/>
  <c r="BC1785" i="4"/>
  <c r="BD1785" i="4" s="1"/>
  <c r="BC1786" i="4"/>
  <c r="BD1786" i="4" s="1"/>
  <c r="BC1787" i="4"/>
  <c r="BD1787" i="4" s="1"/>
  <c r="BC1788" i="4"/>
  <c r="BD1788" i="4" s="1"/>
  <c r="BC1789" i="4"/>
  <c r="BD1789" i="4" s="1"/>
  <c r="BC1790" i="4"/>
  <c r="BD1790" i="4" s="1"/>
  <c r="BC1791" i="4"/>
  <c r="BD1791" i="4" s="1"/>
  <c r="BC1792" i="4"/>
  <c r="BD1792" i="4" s="1"/>
  <c r="BC1793" i="4"/>
  <c r="BD1793" i="4" s="1"/>
  <c r="BC1794" i="4"/>
  <c r="BD1794" i="4" s="1"/>
  <c r="BC1795" i="4"/>
  <c r="BD1795" i="4" s="1"/>
  <c r="BC1796" i="4"/>
  <c r="BD1796" i="4" s="1"/>
  <c r="BC1797" i="4"/>
  <c r="BD1797" i="4" s="1"/>
  <c r="BC1798" i="4"/>
  <c r="BD1798" i="4" s="1"/>
  <c r="BC1799" i="4"/>
  <c r="BD1799" i="4" s="1"/>
  <c r="BC1800" i="4"/>
  <c r="BD1800" i="4" s="1"/>
  <c r="BC1801" i="4"/>
  <c r="BD1801" i="4" s="1"/>
  <c r="BC1802" i="4"/>
  <c r="BD1802" i="4" s="1"/>
  <c r="BC1803" i="4"/>
  <c r="BD1803" i="4" s="1"/>
  <c r="BC1804" i="4"/>
  <c r="BD1804" i="4" s="1"/>
  <c r="BC1805" i="4"/>
  <c r="BD1805" i="4" s="1"/>
  <c r="BC1806" i="4"/>
  <c r="BD1806" i="4" s="1"/>
  <c r="BC1807" i="4"/>
  <c r="BD1807" i="4" s="1"/>
  <c r="BC1808" i="4"/>
  <c r="BD1808" i="4" s="1"/>
  <c r="BC1809" i="4"/>
  <c r="BD1809" i="4" s="1"/>
  <c r="BC1810" i="4"/>
  <c r="BD1810" i="4" s="1"/>
  <c r="BC1811" i="4"/>
  <c r="BD1811" i="4" s="1"/>
  <c r="BC11" i="4"/>
  <c r="BD11" i="4" s="1"/>
  <c r="BD1781" i="4"/>
  <c r="BD1684" i="4"/>
  <c r="BE1684" i="4" s="1"/>
  <c r="BF1684" i="4" s="1"/>
  <c r="BD1556" i="4"/>
  <c r="BE1556" i="4" s="1"/>
  <c r="BF1556" i="4" s="1"/>
  <c r="BD1532" i="4"/>
  <c r="BE1532" i="4" s="1"/>
  <c r="BF1532" i="4" s="1"/>
  <c r="BG1532" i="4" s="1"/>
  <c r="BD1468" i="4"/>
  <c r="BE1468" i="4" s="1"/>
  <c r="BF1468" i="4" s="1"/>
  <c r="BD1421" i="4"/>
  <c r="BD1404" i="4"/>
  <c r="BE1404" i="4" s="1"/>
  <c r="BF1404" i="4" s="1"/>
  <c r="BD1364" i="4"/>
  <c r="BE1364" i="4" s="1"/>
  <c r="BF1364" i="4" s="1"/>
  <c r="BD1324" i="4"/>
  <c r="BE1324" i="4" s="1"/>
  <c r="BF1324" i="4" s="1"/>
  <c r="BD1309" i="4"/>
  <c r="BD1301" i="4"/>
  <c r="BD1268" i="4"/>
  <c r="BD1253" i="4"/>
  <c r="BD1213" i="4"/>
  <c r="BD1204" i="4"/>
  <c r="BE1204" i="4" s="1"/>
  <c r="BF1204" i="4" s="1"/>
  <c r="BD1188" i="4"/>
  <c r="BE1188" i="4" s="1"/>
  <c r="BF1188" i="4" s="1"/>
  <c r="BG1188" i="4" s="1"/>
  <c r="BD1181" i="4"/>
  <c r="BE1181" i="4" s="1"/>
  <c r="BF1181" i="4" s="1"/>
  <c r="BG1181" i="4" s="1"/>
  <c r="BD1180" i="4"/>
  <c r="BD1172" i="4"/>
  <c r="BD1148" i="4"/>
  <c r="BE1148" i="4" s="1"/>
  <c r="BF1148" i="4" s="1"/>
  <c r="BG1148" i="4" s="1"/>
  <c r="BD1124" i="4"/>
  <c r="BD1117" i="4"/>
  <c r="BD1108" i="4"/>
  <c r="BD1092" i="4"/>
  <c r="BD1085" i="4"/>
  <c r="BD1061" i="4"/>
  <c r="BD1052" i="4"/>
  <c r="BD1037" i="4"/>
  <c r="BD1029" i="4"/>
  <c r="BD1028" i="4"/>
  <c r="BD1020" i="4"/>
  <c r="BD997" i="4"/>
  <c r="BD989" i="4"/>
  <c r="BD988" i="4"/>
  <c r="BD973" i="4"/>
  <c r="BD972" i="4"/>
  <c r="BD956" i="4"/>
  <c r="BD941" i="4"/>
  <c r="BD932" i="4"/>
  <c r="BD924" i="4"/>
  <c r="BD909" i="4"/>
  <c r="BE909" i="4" s="1"/>
  <c r="BF909" i="4" s="1"/>
  <c r="BD901" i="4"/>
  <c r="BD900" i="4"/>
  <c r="BD885" i="4"/>
  <c r="BD884" i="4"/>
  <c r="BD878" i="4"/>
  <c r="BD877" i="4"/>
  <c r="BD868" i="4"/>
  <c r="BD861" i="4"/>
  <c r="BD860" i="4"/>
  <c r="BD853" i="4"/>
  <c r="BD845" i="4"/>
  <c r="BD844" i="4"/>
  <c r="BD836" i="4"/>
  <c r="BD829" i="4"/>
  <c r="BD828" i="4"/>
  <c r="BD821" i="4"/>
  <c r="BD820" i="4"/>
  <c r="BD813" i="4"/>
  <c r="BD806" i="4"/>
  <c r="BD804" i="4"/>
  <c r="BD797" i="4"/>
  <c r="BD796" i="4"/>
  <c r="BD789" i="4"/>
  <c r="BD788" i="4"/>
  <c r="BD781" i="4"/>
  <c r="BD780" i="4"/>
  <c r="BD772" i="4"/>
  <c r="BD765" i="4"/>
  <c r="BD764" i="4"/>
  <c r="BD756" i="4"/>
  <c r="BD749" i="4"/>
  <c r="BD748" i="4"/>
  <c r="BD740" i="4"/>
  <c r="BD733" i="4"/>
  <c r="BD732" i="4"/>
  <c r="BD724" i="4"/>
  <c r="BD717" i="4"/>
  <c r="BD716" i="4"/>
  <c r="BD709" i="4"/>
  <c r="BD708" i="4"/>
  <c r="BD700" i="4"/>
  <c r="BE700" i="4" s="1"/>
  <c r="BF700" i="4" s="1"/>
  <c r="BG700" i="4" s="1"/>
  <c r="BD694" i="4"/>
  <c r="BD693" i="4"/>
  <c r="BE693" i="4" s="1"/>
  <c r="BF693" i="4" s="1"/>
  <c r="BG693" i="4" s="1"/>
  <c r="BD692" i="4"/>
  <c r="BE692" i="4" s="1"/>
  <c r="BF692" i="4" s="1"/>
  <c r="BG692" i="4" s="1"/>
  <c r="BD685" i="4"/>
  <c r="BE685" i="4" s="1"/>
  <c r="BF685" i="4" s="1"/>
  <c r="BG685" i="4" s="1"/>
  <c r="BD684" i="4"/>
  <c r="BE684" i="4" s="1"/>
  <c r="BF684" i="4" s="1"/>
  <c r="BG684" i="4" s="1"/>
  <c r="BD677" i="4"/>
  <c r="BD676" i="4"/>
  <c r="BE676" i="4" s="1"/>
  <c r="BF676" i="4" s="1"/>
  <c r="BG676" i="4" s="1"/>
  <c r="BD669" i="4"/>
  <c r="BD668" i="4"/>
  <c r="BE668" i="4" s="1"/>
  <c r="BF668" i="4" s="1"/>
  <c r="BG668" i="4" s="1"/>
  <c r="BD661" i="4"/>
  <c r="BE661" i="4" s="1"/>
  <c r="BF661" i="4" s="1"/>
  <c r="BD660" i="4"/>
  <c r="BD652" i="4"/>
  <c r="BE652" i="4" s="1"/>
  <c r="BF652" i="4" s="1"/>
  <c r="BG652" i="4" s="1"/>
  <c r="BD645" i="4"/>
  <c r="BE645" i="4" s="1"/>
  <c r="BF645" i="4" s="1"/>
  <c r="BD644" i="4"/>
  <c r="BD637" i="4"/>
  <c r="BE637" i="4" s="1"/>
  <c r="BF637" i="4" s="1"/>
  <c r="BD636" i="4"/>
  <c r="BD629" i="4"/>
  <c r="BE629" i="4" s="1"/>
  <c r="BF629" i="4" s="1"/>
  <c r="BD628" i="4"/>
  <c r="BD621" i="4"/>
  <c r="BE621" i="4" s="1"/>
  <c r="BF621" i="4" s="1"/>
  <c r="BD620" i="4"/>
  <c r="BD613" i="4"/>
  <c r="BE613" i="4" s="1"/>
  <c r="BF613" i="4" s="1"/>
  <c r="BD612" i="4"/>
  <c r="BD605" i="4"/>
  <c r="BE605" i="4" s="1"/>
  <c r="BF605" i="4" s="1"/>
  <c r="BD604" i="4"/>
  <c r="BD597" i="4"/>
  <c r="BE597" i="4" s="1"/>
  <c r="BF597" i="4" s="1"/>
  <c r="BD596" i="4"/>
  <c r="BD588" i="4"/>
  <c r="BD581" i="4"/>
  <c r="BE581" i="4" s="1"/>
  <c r="BF581" i="4" s="1"/>
  <c r="BD580" i="4"/>
  <c r="BD573" i="4"/>
  <c r="BE573" i="4" s="1"/>
  <c r="BF573" i="4" s="1"/>
  <c r="BD572" i="4"/>
  <c r="BD565" i="4"/>
  <c r="BE565" i="4" s="1"/>
  <c r="BF565" i="4" s="1"/>
  <c r="BD564" i="4"/>
  <c r="BD557" i="4"/>
  <c r="BE557" i="4" s="1"/>
  <c r="BF557" i="4" s="1"/>
  <c r="BD556" i="4"/>
  <c r="BD549" i="4"/>
  <c r="BD548" i="4"/>
  <c r="BD541" i="4"/>
  <c r="BE541" i="4" s="1"/>
  <c r="BF541" i="4" s="1"/>
  <c r="BD540" i="4"/>
  <c r="BD533" i="4"/>
  <c r="BE533" i="4" s="1"/>
  <c r="BF533" i="4" s="1"/>
  <c r="BD532" i="4"/>
  <c r="BD525" i="4"/>
  <c r="BE525" i="4" s="1"/>
  <c r="BF525" i="4" s="1"/>
  <c r="BG525" i="4" s="1"/>
  <c r="BD524" i="4"/>
  <c r="BD517" i="4"/>
  <c r="BD516" i="4"/>
  <c r="BE516" i="4" s="1"/>
  <c r="BF516" i="4" s="1"/>
  <c r="BD509" i="4"/>
  <c r="BE509" i="4" s="1"/>
  <c r="BF509" i="4" s="1"/>
  <c r="BD508" i="4"/>
  <c r="BE508" i="4" s="1"/>
  <c r="BF508" i="4" s="1"/>
  <c r="BD501" i="4"/>
  <c r="BE501" i="4" s="1"/>
  <c r="BF501" i="4" s="1"/>
  <c r="BG501" i="4" s="1"/>
  <c r="BD500" i="4"/>
  <c r="BE500" i="4" s="1"/>
  <c r="BF500" i="4" s="1"/>
  <c r="BG500" i="4" s="1"/>
  <c r="BD493" i="4"/>
  <c r="BD492" i="4"/>
  <c r="BE492" i="4" s="1"/>
  <c r="BF492" i="4" s="1"/>
  <c r="BD487" i="4"/>
  <c r="BE487" i="4" s="1"/>
  <c r="BF487" i="4" s="1"/>
  <c r="BD486" i="4"/>
  <c r="BE486" i="4" s="1"/>
  <c r="BF486" i="4" s="1"/>
  <c r="BD485" i="4"/>
  <c r="BE485" i="4" s="1"/>
  <c r="BF485" i="4" s="1"/>
  <c r="BG485" i="4" s="1"/>
  <c r="BD484" i="4"/>
  <c r="BD477" i="4"/>
  <c r="BD476" i="4"/>
  <c r="BE476" i="4" s="1"/>
  <c r="BF476" i="4" s="1"/>
  <c r="BD470" i="4"/>
  <c r="BE470" i="4" s="1"/>
  <c r="BF470" i="4" s="1"/>
  <c r="BD469" i="4"/>
  <c r="BE469" i="4" s="1"/>
  <c r="BF469" i="4" s="1"/>
  <c r="BG469" i="4" s="1"/>
  <c r="BD468" i="4"/>
  <c r="BD461" i="4"/>
  <c r="BE461" i="4" s="1"/>
  <c r="BF461" i="4" s="1"/>
  <c r="BD460" i="4"/>
  <c r="BE460" i="4" s="1"/>
  <c r="BF460" i="4" s="1"/>
  <c r="BG460" i="4" s="1"/>
  <c r="BD452" i="4"/>
  <c r="BD445" i="4"/>
  <c r="BE445" i="4" s="1"/>
  <c r="BF445" i="4" s="1"/>
  <c r="BD444" i="4"/>
  <c r="BE444" i="4" s="1"/>
  <c r="BF444" i="4" s="1"/>
  <c r="BD437" i="4"/>
  <c r="BD436" i="4"/>
  <c r="BE436" i="4" s="1"/>
  <c r="BF436" i="4" s="1"/>
  <c r="BD429" i="4"/>
  <c r="BD428" i="4"/>
  <c r="BD421" i="4"/>
  <c r="BD420" i="4"/>
  <c r="BD415" i="4"/>
  <c r="BD413" i="4"/>
  <c r="BD412" i="4"/>
  <c r="BD405" i="4"/>
  <c r="BD404" i="4"/>
  <c r="BD397" i="4"/>
  <c r="BD396" i="4"/>
  <c r="BD389" i="4"/>
  <c r="BD388" i="4"/>
  <c r="BD381" i="4"/>
  <c r="BD380" i="4"/>
  <c r="BD373" i="4"/>
  <c r="BD372" i="4"/>
  <c r="BD368" i="4"/>
  <c r="BD365" i="4"/>
  <c r="BD364" i="4"/>
  <c r="BD357" i="4"/>
  <c r="BD356" i="4"/>
  <c r="BD352" i="4"/>
  <c r="BE352" i="4" s="1"/>
  <c r="BF352" i="4" s="1"/>
  <c r="BG352" i="4" s="1"/>
  <c r="BD349" i="4"/>
  <c r="BD348" i="4"/>
  <c r="BD344" i="4"/>
  <c r="BE344" i="4" s="1"/>
  <c r="BF344" i="4" s="1"/>
  <c r="BG344" i="4" s="1"/>
  <c r="BD341" i="4"/>
  <c r="BD340" i="4"/>
  <c r="BD333" i="4"/>
  <c r="BD332" i="4"/>
  <c r="BD328" i="4"/>
  <c r="BE328" i="4" s="1"/>
  <c r="BF328" i="4" s="1"/>
  <c r="BG328" i="4" s="1"/>
  <c r="BD325" i="4"/>
  <c r="BD324" i="4"/>
  <c r="BD317" i="4"/>
  <c r="BD316" i="4"/>
  <c r="BD311" i="4"/>
  <c r="BD309" i="4"/>
  <c r="BD308" i="4"/>
  <c r="BD301" i="4"/>
  <c r="BD300" i="4"/>
  <c r="BD295" i="4"/>
  <c r="BD293" i="4"/>
  <c r="BD292" i="4"/>
  <c r="BD288" i="4"/>
  <c r="BD286" i="4"/>
  <c r="BD285" i="4"/>
  <c r="BD284" i="4"/>
  <c r="BD280" i="4"/>
  <c r="BD279" i="4"/>
  <c r="BD277" i="4"/>
  <c r="BE277" i="4" s="1"/>
  <c r="BF277" i="4" s="1"/>
  <c r="BD276" i="4"/>
  <c r="BD269" i="4"/>
  <c r="BD268" i="4"/>
  <c r="BD264" i="4"/>
  <c r="BD263" i="4"/>
  <c r="BD261" i="4"/>
  <c r="BE261" i="4" s="1"/>
  <c r="BF261" i="4" s="1"/>
  <c r="BD260" i="4"/>
  <c r="BD253" i="4"/>
  <c r="BD252" i="4"/>
  <c r="BD248" i="4"/>
  <c r="BD247" i="4"/>
  <c r="BE247" i="4" s="1"/>
  <c r="BF247" i="4" s="1"/>
  <c r="BD245" i="4"/>
  <c r="BD244" i="4"/>
  <c r="BE244" i="4" s="1"/>
  <c r="BF244" i="4" s="1"/>
  <c r="BD237" i="4"/>
  <c r="BD236" i="4"/>
  <c r="BD230" i="4"/>
  <c r="BE230" i="4" s="1"/>
  <c r="BF230" i="4" s="1"/>
  <c r="BD229" i="4"/>
  <c r="BE229" i="4" s="1"/>
  <c r="BF229" i="4" s="1"/>
  <c r="BG229" i="4" s="1"/>
  <c r="BD228" i="4"/>
  <c r="BD224" i="4"/>
  <c r="BD223" i="4"/>
  <c r="BE223" i="4" s="1"/>
  <c r="BF223" i="4" s="1"/>
  <c r="BD221" i="4"/>
  <c r="BE221" i="4" s="1"/>
  <c r="BF221" i="4" s="1"/>
  <c r="BD220" i="4"/>
  <c r="BE220" i="4" s="1"/>
  <c r="BF220" i="4" s="1"/>
  <c r="BG220" i="4" s="1"/>
  <c r="BD213" i="4"/>
  <c r="BD212" i="4"/>
  <c r="BE212" i="4" s="1"/>
  <c r="BF212" i="4" s="1"/>
  <c r="BD208" i="4"/>
  <c r="BD207" i="4"/>
  <c r="BE207" i="4" s="1"/>
  <c r="BF207" i="4" s="1"/>
  <c r="BD205" i="4"/>
  <c r="BD204" i="4"/>
  <c r="BD198" i="4"/>
  <c r="BE198" i="4" s="1"/>
  <c r="BF198" i="4" s="1"/>
  <c r="BD197" i="4"/>
  <c r="BE197" i="4" s="1"/>
  <c r="BF197" i="4" s="1"/>
  <c r="BG197" i="4" s="1"/>
  <c r="BD196" i="4"/>
  <c r="BD189" i="4"/>
  <c r="BE189" i="4" s="1"/>
  <c r="BF189" i="4" s="1"/>
  <c r="BD188" i="4"/>
  <c r="BE188" i="4" s="1"/>
  <c r="BF188" i="4" s="1"/>
  <c r="BG188" i="4" s="1"/>
  <c r="BD184" i="4"/>
  <c r="BD183" i="4"/>
  <c r="BE183" i="4" s="1"/>
  <c r="BF183" i="4" s="1"/>
  <c r="BD181" i="4"/>
  <c r="BD180" i="4"/>
  <c r="BE180" i="4" s="1"/>
  <c r="BF180" i="4" s="1"/>
  <c r="BD175" i="4"/>
  <c r="BE175" i="4" s="1"/>
  <c r="BF175" i="4" s="1"/>
  <c r="BD173" i="4"/>
  <c r="BD172" i="4"/>
  <c r="BD168" i="4"/>
  <c r="BD167" i="4"/>
  <c r="BD165" i="4"/>
  <c r="BD164" i="4"/>
  <c r="BE164" i="4" s="1"/>
  <c r="BF164" i="4" s="1"/>
  <c r="BD160" i="4"/>
  <c r="BD159" i="4"/>
  <c r="BD157" i="4"/>
  <c r="BD156" i="4"/>
  <c r="BE156" i="4" s="1"/>
  <c r="BF156" i="4" s="1"/>
  <c r="BD152" i="4"/>
  <c r="BD149" i="4"/>
  <c r="BD148" i="4"/>
  <c r="BE148" i="4" s="1"/>
  <c r="BF148" i="4" s="1"/>
  <c r="BD144" i="4"/>
  <c r="BD143" i="4"/>
  <c r="BD141" i="4"/>
  <c r="BD140" i="4"/>
  <c r="BE140" i="4" s="1"/>
  <c r="BF140" i="4" s="1"/>
  <c r="BD133" i="4"/>
  <c r="BD132" i="4"/>
  <c r="BE132" i="4" s="1"/>
  <c r="BF132" i="4" s="1"/>
  <c r="BD128" i="4"/>
  <c r="BD127" i="4"/>
  <c r="BD125" i="4"/>
  <c r="BD124" i="4"/>
  <c r="BE124" i="4" s="1"/>
  <c r="BF124" i="4" s="1"/>
  <c r="BD121" i="4"/>
  <c r="BD119" i="4"/>
  <c r="BD118" i="4"/>
  <c r="BD117" i="4"/>
  <c r="BD116" i="4"/>
  <c r="BE116" i="4" s="1"/>
  <c r="BF116" i="4" s="1"/>
  <c r="BD111" i="4"/>
  <c r="BD109" i="4"/>
  <c r="BD108" i="4"/>
  <c r="BE108" i="4" s="1"/>
  <c r="BF108" i="4" s="1"/>
  <c r="BD105" i="4"/>
  <c r="BD104" i="4"/>
  <c r="BD101" i="4"/>
  <c r="BD100" i="4"/>
  <c r="BE100" i="4" s="1"/>
  <c r="BF100" i="4" s="1"/>
  <c r="BD96" i="4"/>
  <c r="BD95" i="4"/>
  <c r="BD93" i="4"/>
  <c r="BD92" i="4"/>
  <c r="BE92" i="4" s="1"/>
  <c r="BF92" i="4" s="1"/>
  <c r="BD88" i="4"/>
  <c r="BD86" i="4"/>
  <c r="BD85" i="4"/>
  <c r="BD84" i="4"/>
  <c r="BE84" i="4" s="1"/>
  <c r="BF84" i="4" s="1"/>
  <c r="BD80" i="4"/>
  <c r="BD79" i="4"/>
  <c r="BD77" i="4"/>
  <c r="BD76" i="4"/>
  <c r="BE76" i="4" s="1"/>
  <c r="BF76" i="4" s="1"/>
  <c r="BD70" i="4"/>
  <c r="BD69" i="4"/>
  <c r="BD68" i="4"/>
  <c r="BE68" i="4" s="1"/>
  <c r="BF68" i="4" s="1"/>
  <c r="BD64" i="4"/>
  <c r="BD63" i="4"/>
  <c r="BD62" i="4"/>
  <c r="BD61" i="4"/>
  <c r="BD60" i="4"/>
  <c r="BE60" i="4" s="1"/>
  <c r="BF60" i="4" s="1"/>
  <c r="BD56" i="4"/>
  <c r="BD55" i="4"/>
  <c r="BD54" i="4"/>
  <c r="BD53" i="4"/>
  <c r="BD52" i="4"/>
  <c r="BE52" i="4" s="1"/>
  <c r="BF52" i="4" s="1"/>
  <c r="BD46" i="4"/>
  <c r="BD45" i="4"/>
  <c r="BD44" i="4"/>
  <c r="BE44" i="4" s="1"/>
  <c r="BF44" i="4" s="1"/>
  <c r="BG44" i="4" s="1"/>
  <c r="BD40" i="4"/>
  <c r="BE40" i="4" s="1"/>
  <c r="BF40" i="4" s="1"/>
  <c r="BD39" i="4"/>
  <c r="BD37" i="4"/>
  <c r="BD36" i="4"/>
  <c r="BE36" i="4" s="1"/>
  <c r="BF36" i="4" s="1"/>
  <c r="BD31" i="4"/>
  <c r="BD29" i="4"/>
  <c r="BD28" i="4"/>
  <c r="BE28" i="4" s="1"/>
  <c r="BF28" i="4" s="1"/>
  <c r="BD25" i="4"/>
  <c r="BD24" i="4"/>
  <c r="BD22" i="4"/>
  <c r="BD21" i="4"/>
  <c r="BD20" i="4"/>
  <c r="BE20" i="4" s="1"/>
  <c r="BF20" i="4" s="1"/>
  <c r="BD16" i="4"/>
  <c r="BD15" i="4"/>
  <c r="BD14" i="4"/>
  <c r="BD13" i="4"/>
  <c r="BD12" i="4"/>
  <c r="BE12" i="4" s="1"/>
  <c r="BF12" i="4" s="1"/>
  <c r="BG12" i="4" s="1"/>
  <c r="C8" i="8"/>
  <c r="J326" i="4" s="1"/>
  <c r="G1811" i="4"/>
  <c r="G1810" i="4"/>
  <c r="G1809" i="4"/>
  <c r="G1808" i="4"/>
  <c r="G1807" i="4"/>
  <c r="G1806" i="4"/>
  <c r="G1805" i="4"/>
  <c r="G1804" i="4"/>
  <c r="I1804" i="4" s="1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I1780" i="4" s="1"/>
  <c r="G1779" i="4"/>
  <c r="G1778" i="4"/>
  <c r="G1777" i="4"/>
  <c r="G1776" i="4"/>
  <c r="G1775" i="4"/>
  <c r="G1774" i="4"/>
  <c r="G1773" i="4"/>
  <c r="G1772" i="4"/>
  <c r="I1772" i="4" s="1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I1748" i="4" s="1"/>
  <c r="G1747" i="4"/>
  <c r="G1746" i="4"/>
  <c r="G1745" i="4"/>
  <c r="G1744" i="4"/>
  <c r="G1743" i="4"/>
  <c r="G1742" i="4"/>
  <c r="G1741" i="4"/>
  <c r="G1740" i="4"/>
  <c r="I1740" i="4" s="1"/>
  <c r="G1739" i="4"/>
  <c r="G1738" i="4"/>
  <c r="G1737" i="4"/>
  <c r="G1736" i="4"/>
  <c r="G1735" i="4"/>
  <c r="G1734" i="4"/>
  <c r="G1733" i="4"/>
  <c r="G1732" i="4"/>
  <c r="I1732" i="4" s="1"/>
  <c r="G1731" i="4"/>
  <c r="G1730" i="4"/>
  <c r="G1729" i="4"/>
  <c r="G1728" i="4"/>
  <c r="G1727" i="4"/>
  <c r="G1726" i="4"/>
  <c r="G1725" i="4"/>
  <c r="G1724" i="4"/>
  <c r="I1724" i="4" s="1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I1708" i="4" s="1"/>
  <c r="G1707" i="4"/>
  <c r="G1706" i="4"/>
  <c r="G1705" i="4"/>
  <c r="G1704" i="4"/>
  <c r="G1703" i="4"/>
  <c r="G1702" i="4"/>
  <c r="G1701" i="4"/>
  <c r="G1700" i="4"/>
  <c r="I1700" i="4" s="1"/>
  <c r="G1699" i="4"/>
  <c r="G1698" i="4"/>
  <c r="G1697" i="4"/>
  <c r="G1696" i="4"/>
  <c r="G1695" i="4"/>
  <c r="G1694" i="4"/>
  <c r="G1693" i="4"/>
  <c r="G1692" i="4"/>
  <c r="I1692" i="4" s="1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I1676" i="4" s="1"/>
  <c r="G1675" i="4"/>
  <c r="G1674" i="4"/>
  <c r="G1673" i="4"/>
  <c r="G1672" i="4"/>
  <c r="G1671" i="4"/>
  <c r="G1670" i="4"/>
  <c r="G1669" i="4"/>
  <c r="G1668" i="4"/>
  <c r="I1668" i="4" s="1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I1644" i="4" s="1"/>
  <c r="G1643" i="4"/>
  <c r="G1642" i="4"/>
  <c r="G1641" i="4"/>
  <c r="G1640" i="4"/>
  <c r="G1639" i="4"/>
  <c r="G1638" i="4"/>
  <c r="G1637" i="4"/>
  <c r="G1636" i="4"/>
  <c r="I1636" i="4" s="1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I1604" i="4" s="1"/>
  <c r="G1603" i="4"/>
  <c r="G1602" i="4"/>
  <c r="G1601" i="4"/>
  <c r="G1600" i="4"/>
  <c r="G1599" i="4"/>
  <c r="G1598" i="4"/>
  <c r="G1597" i="4"/>
  <c r="G1596" i="4"/>
  <c r="I1596" i="4" s="1"/>
  <c r="G1595" i="4"/>
  <c r="G1594" i="4"/>
  <c r="G1593" i="4"/>
  <c r="G1592" i="4"/>
  <c r="G1591" i="4"/>
  <c r="G1590" i="4"/>
  <c r="G1589" i="4"/>
  <c r="G1588" i="4"/>
  <c r="I1588" i="4" s="1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I1572" i="4" s="1"/>
  <c r="G1571" i="4"/>
  <c r="G1570" i="4"/>
  <c r="G1569" i="4"/>
  <c r="G1568" i="4"/>
  <c r="G1567" i="4"/>
  <c r="G1566" i="4"/>
  <c r="G1565" i="4"/>
  <c r="G1564" i="4"/>
  <c r="I1564" i="4" s="1"/>
  <c r="G1563" i="4"/>
  <c r="I1563" i="4" s="1"/>
  <c r="G1562" i="4"/>
  <c r="G1561" i="4"/>
  <c r="G1560" i="4"/>
  <c r="G1559" i="4"/>
  <c r="G1558" i="4"/>
  <c r="G1557" i="4"/>
  <c r="G1556" i="4"/>
  <c r="I1556" i="4" s="1"/>
  <c r="G1555" i="4"/>
  <c r="G1554" i="4"/>
  <c r="G1553" i="4"/>
  <c r="G1552" i="4"/>
  <c r="G1551" i="4"/>
  <c r="G1550" i="4"/>
  <c r="G1549" i="4"/>
  <c r="G1548" i="4"/>
  <c r="G1547" i="4"/>
  <c r="I1547" i="4" s="1"/>
  <c r="G1546" i="4"/>
  <c r="G1545" i="4"/>
  <c r="G1544" i="4"/>
  <c r="G1543" i="4"/>
  <c r="G1542" i="4"/>
  <c r="G1541" i="4"/>
  <c r="G1540" i="4"/>
  <c r="I1540" i="4" s="1"/>
  <c r="G1539" i="4"/>
  <c r="I1539" i="4" s="1"/>
  <c r="G1538" i="4"/>
  <c r="G1537" i="4"/>
  <c r="G1536" i="4"/>
  <c r="G1535" i="4"/>
  <c r="G1534" i="4"/>
  <c r="G1533" i="4"/>
  <c r="G1532" i="4"/>
  <c r="I1532" i="4" s="1"/>
  <c r="G1531" i="4"/>
  <c r="I1531" i="4" s="1"/>
  <c r="G1530" i="4"/>
  <c r="G1529" i="4"/>
  <c r="G1528" i="4"/>
  <c r="G1527" i="4"/>
  <c r="G1526" i="4"/>
  <c r="G1525" i="4"/>
  <c r="G1524" i="4"/>
  <c r="G1523" i="4"/>
  <c r="I1523" i="4" s="1"/>
  <c r="G1522" i="4"/>
  <c r="G1521" i="4"/>
  <c r="G1520" i="4"/>
  <c r="G1519" i="4"/>
  <c r="G1518" i="4"/>
  <c r="G1517" i="4"/>
  <c r="G1516" i="4"/>
  <c r="G1515" i="4"/>
  <c r="I1515" i="4" s="1"/>
  <c r="G1514" i="4"/>
  <c r="G1513" i="4"/>
  <c r="G1512" i="4"/>
  <c r="G1511" i="4"/>
  <c r="G1510" i="4"/>
  <c r="G1509" i="4"/>
  <c r="G1508" i="4"/>
  <c r="I1508" i="4" s="1"/>
  <c r="G1507" i="4"/>
  <c r="G1506" i="4"/>
  <c r="G1505" i="4"/>
  <c r="G1504" i="4"/>
  <c r="G1503" i="4"/>
  <c r="G1502" i="4"/>
  <c r="G1501" i="4"/>
  <c r="G1500" i="4"/>
  <c r="I1500" i="4" s="1"/>
  <c r="G1499" i="4"/>
  <c r="I1499" i="4" s="1"/>
  <c r="G1498" i="4"/>
  <c r="G1497" i="4"/>
  <c r="G1496" i="4"/>
  <c r="G1495" i="4"/>
  <c r="G1494" i="4"/>
  <c r="G1493" i="4"/>
  <c r="G1492" i="4"/>
  <c r="G1491" i="4"/>
  <c r="I1491" i="4" s="1"/>
  <c r="G1490" i="4"/>
  <c r="G1489" i="4"/>
  <c r="G1488" i="4"/>
  <c r="G1487" i="4"/>
  <c r="G1486" i="4"/>
  <c r="G1485" i="4"/>
  <c r="G1484" i="4"/>
  <c r="I1484" i="4" s="1"/>
  <c r="G1483" i="4"/>
  <c r="I1483" i="4" s="1"/>
  <c r="G1482" i="4"/>
  <c r="G1481" i="4"/>
  <c r="G1480" i="4"/>
  <c r="G1479" i="4"/>
  <c r="G1478" i="4"/>
  <c r="G1477" i="4"/>
  <c r="G1476" i="4"/>
  <c r="I1476" i="4" s="1"/>
  <c r="G1475" i="4"/>
  <c r="I1475" i="4" s="1"/>
  <c r="G1474" i="4"/>
  <c r="G1473" i="4"/>
  <c r="G1472" i="4"/>
  <c r="G1471" i="4"/>
  <c r="G1470" i="4"/>
  <c r="G1469" i="4"/>
  <c r="G1468" i="4"/>
  <c r="I1468" i="4" s="1"/>
  <c r="G1467" i="4"/>
  <c r="G1466" i="4"/>
  <c r="G1465" i="4"/>
  <c r="G1464" i="4"/>
  <c r="G1463" i="4"/>
  <c r="G1462" i="4"/>
  <c r="G1461" i="4"/>
  <c r="G1460" i="4"/>
  <c r="I1460" i="4" s="1"/>
  <c r="G1459" i="4"/>
  <c r="I1459" i="4" s="1"/>
  <c r="G1458" i="4"/>
  <c r="G1457" i="4"/>
  <c r="G1456" i="4"/>
  <c r="G1455" i="4"/>
  <c r="G1454" i="4"/>
  <c r="G1453" i="4"/>
  <c r="G1452" i="4"/>
  <c r="I1452" i="4" s="1"/>
  <c r="G1451" i="4"/>
  <c r="I1451" i="4" s="1"/>
  <c r="G1450" i="4"/>
  <c r="G1449" i="4"/>
  <c r="G1448" i="4"/>
  <c r="G1447" i="4"/>
  <c r="G1446" i="4"/>
  <c r="G1445" i="4"/>
  <c r="G1444" i="4"/>
  <c r="I1444" i="4" s="1"/>
  <c r="G1443" i="4"/>
  <c r="I1443" i="4" s="1"/>
  <c r="G1442" i="4"/>
  <c r="G1441" i="4"/>
  <c r="G1440" i="4"/>
  <c r="G1439" i="4"/>
  <c r="G1438" i="4"/>
  <c r="G1437" i="4"/>
  <c r="G1436" i="4"/>
  <c r="I1436" i="4" s="1"/>
  <c r="G1435" i="4"/>
  <c r="I1435" i="4" s="1"/>
  <c r="G1434" i="4"/>
  <c r="G1433" i="4"/>
  <c r="G1432" i="4"/>
  <c r="G1431" i="4"/>
  <c r="G1430" i="4"/>
  <c r="G1429" i="4"/>
  <c r="G1428" i="4"/>
  <c r="I1428" i="4" s="1"/>
  <c r="G1427" i="4"/>
  <c r="I1427" i="4" s="1"/>
  <c r="G1426" i="4"/>
  <c r="G1425" i="4"/>
  <c r="G1424" i="4"/>
  <c r="G1423" i="4"/>
  <c r="G1422" i="4"/>
  <c r="G1421" i="4"/>
  <c r="G1420" i="4"/>
  <c r="G1419" i="4"/>
  <c r="I1419" i="4" s="1"/>
  <c r="G1418" i="4"/>
  <c r="G1417" i="4"/>
  <c r="G1416" i="4"/>
  <c r="G1415" i="4"/>
  <c r="G1414" i="4"/>
  <c r="G1413" i="4"/>
  <c r="G1412" i="4"/>
  <c r="G1411" i="4"/>
  <c r="I1411" i="4" s="1"/>
  <c r="G1410" i="4"/>
  <c r="G1409" i="4"/>
  <c r="G1408" i="4"/>
  <c r="G1407" i="4"/>
  <c r="G1406" i="4"/>
  <c r="G1405" i="4"/>
  <c r="G1404" i="4"/>
  <c r="I1404" i="4" s="1"/>
  <c r="G1403" i="4"/>
  <c r="I1403" i="4" s="1"/>
  <c r="G1402" i="4"/>
  <c r="G1401" i="4"/>
  <c r="G1400" i="4"/>
  <c r="G1399" i="4"/>
  <c r="G1398" i="4"/>
  <c r="G1397" i="4"/>
  <c r="G1396" i="4"/>
  <c r="I1396" i="4" s="1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I1379" i="4" s="1"/>
  <c r="G1378" i="4"/>
  <c r="G1377" i="4"/>
  <c r="G1376" i="4"/>
  <c r="G1375" i="4"/>
  <c r="G1374" i="4"/>
  <c r="G1373" i="4"/>
  <c r="G1372" i="4"/>
  <c r="I1372" i="4" s="1"/>
  <c r="G1371" i="4"/>
  <c r="I1371" i="4" s="1"/>
  <c r="G1370" i="4"/>
  <c r="G1369" i="4"/>
  <c r="G1368" i="4"/>
  <c r="G1367" i="4"/>
  <c r="G1366" i="4"/>
  <c r="G1365" i="4"/>
  <c r="G1364" i="4"/>
  <c r="I1364" i="4" s="1"/>
  <c r="G1363" i="4"/>
  <c r="I1363" i="4" s="1"/>
  <c r="G1362" i="4"/>
  <c r="G1361" i="4"/>
  <c r="G1360" i="4"/>
  <c r="G1359" i="4"/>
  <c r="G1358" i="4"/>
  <c r="G1357" i="4"/>
  <c r="G1356" i="4"/>
  <c r="I1356" i="4" s="1"/>
  <c r="G1355" i="4"/>
  <c r="I1355" i="4" s="1"/>
  <c r="G1354" i="4"/>
  <c r="G1353" i="4"/>
  <c r="G1352" i="4"/>
  <c r="G1351" i="4"/>
  <c r="G1350" i="4"/>
  <c r="G1349" i="4"/>
  <c r="G1348" i="4"/>
  <c r="I1348" i="4" s="1"/>
  <c r="G1347" i="4"/>
  <c r="I1347" i="4" s="1"/>
  <c r="G1346" i="4"/>
  <c r="G1345" i="4"/>
  <c r="G1344" i="4"/>
  <c r="G1343" i="4"/>
  <c r="G1342" i="4"/>
  <c r="G1341" i="4"/>
  <c r="G1340" i="4"/>
  <c r="G1339" i="4"/>
  <c r="I1339" i="4" s="1"/>
  <c r="G1338" i="4"/>
  <c r="G1337" i="4"/>
  <c r="G1336" i="4"/>
  <c r="G1335" i="4"/>
  <c r="G1334" i="4"/>
  <c r="G1333" i="4"/>
  <c r="G1332" i="4"/>
  <c r="I1332" i="4" s="1"/>
  <c r="G1331" i="4"/>
  <c r="I1331" i="4" s="1"/>
  <c r="G1330" i="4"/>
  <c r="G1329" i="4"/>
  <c r="G1328" i="4"/>
  <c r="G1327" i="4"/>
  <c r="G1326" i="4"/>
  <c r="G1325" i="4"/>
  <c r="G1324" i="4"/>
  <c r="I1324" i="4" s="1"/>
  <c r="G1323" i="4"/>
  <c r="I1323" i="4" s="1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I1308" i="4" s="1"/>
  <c r="G1307" i="4"/>
  <c r="I1307" i="4" s="1"/>
  <c r="G1306" i="4"/>
  <c r="G1305" i="4"/>
  <c r="G1304" i="4"/>
  <c r="G1303" i="4"/>
  <c r="G1302" i="4"/>
  <c r="G1301" i="4"/>
  <c r="G1300" i="4"/>
  <c r="G1299" i="4"/>
  <c r="I1299" i="4" s="1"/>
  <c r="G1298" i="4"/>
  <c r="G1297" i="4"/>
  <c r="G1296" i="4"/>
  <c r="G1295" i="4"/>
  <c r="G1294" i="4"/>
  <c r="G1293" i="4"/>
  <c r="G1292" i="4"/>
  <c r="I1292" i="4" s="1"/>
  <c r="G1291" i="4"/>
  <c r="G1290" i="4"/>
  <c r="G1289" i="4"/>
  <c r="G1288" i="4"/>
  <c r="G1287" i="4"/>
  <c r="G1286" i="4"/>
  <c r="G1285" i="4"/>
  <c r="G1284" i="4"/>
  <c r="I1284" i="4" s="1"/>
  <c r="G1283" i="4"/>
  <c r="I1283" i="4" s="1"/>
  <c r="G1282" i="4"/>
  <c r="G1281" i="4"/>
  <c r="G1280" i="4"/>
  <c r="G1279" i="4"/>
  <c r="G1278" i="4"/>
  <c r="G1277" i="4"/>
  <c r="G1276" i="4"/>
  <c r="I1276" i="4" s="1"/>
  <c r="G1275" i="4"/>
  <c r="G1274" i="4"/>
  <c r="G1273" i="4"/>
  <c r="G1272" i="4"/>
  <c r="G1271" i="4"/>
  <c r="G1270" i="4"/>
  <c r="G1269" i="4"/>
  <c r="G1268" i="4"/>
  <c r="I1268" i="4" s="1"/>
  <c r="G1267" i="4"/>
  <c r="I1267" i="4" s="1"/>
  <c r="G1266" i="4"/>
  <c r="G1265" i="4"/>
  <c r="G1264" i="4"/>
  <c r="G1263" i="4"/>
  <c r="G1262" i="4"/>
  <c r="G1261" i="4"/>
  <c r="G1260" i="4"/>
  <c r="I1260" i="4" s="1"/>
  <c r="G1259" i="4"/>
  <c r="G1258" i="4"/>
  <c r="G1257" i="4"/>
  <c r="G1256" i="4"/>
  <c r="G1255" i="4"/>
  <c r="G1254" i="4"/>
  <c r="G1253" i="4"/>
  <c r="G1252" i="4"/>
  <c r="I1252" i="4" s="1"/>
  <c r="G1251" i="4"/>
  <c r="I1251" i="4" s="1"/>
  <c r="G1250" i="4"/>
  <c r="G1249" i="4"/>
  <c r="G1248" i="4"/>
  <c r="G1247" i="4"/>
  <c r="G1246" i="4"/>
  <c r="G1245" i="4"/>
  <c r="G1244" i="4"/>
  <c r="I1244" i="4" s="1"/>
  <c r="G1243" i="4"/>
  <c r="I1243" i="4" s="1"/>
  <c r="G1242" i="4"/>
  <c r="G1241" i="4"/>
  <c r="G1240" i="4"/>
  <c r="G1239" i="4"/>
  <c r="G1238" i="4"/>
  <c r="G1237" i="4"/>
  <c r="G1236" i="4"/>
  <c r="I1236" i="4" s="1"/>
  <c r="G1235" i="4"/>
  <c r="I1235" i="4" s="1"/>
  <c r="G1234" i="4"/>
  <c r="G1233" i="4"/>
  <c r="G1232" i="4"/>
  <c r="G1231" i="4"/>
  <c r="G1230" i="4"/>
  <c r="G1229" i="4"/>
  <c r="G1228" i="4"/>
  <c r="I1228" i="4" s="1"/>
  <c r="G1227" i="4"/>
  <c r="I1227" i="4" s="1"/>
  <c r="G1226" i="4"/>
  <c r="G1225" i="4"/>
  <c r="G1224" i="4"/>
  <c r="G1223" i="4"/>
  <c r="G1222" i="4"/>
  <c r="G1221" i="4"/>
  <c r="G1220" i="4"/>
  <c r="G1219" i="4"/>
  <c r="I1219" i="4" s="1"/>
  <c r="G1218" i="4"/>
  <c r="G1217" i="4"/>
  <c r="G1216" i="4"/>
  <c r="G1215" i="4"/>
  <c r="G1214" i="4"/>
  <c r="G1213" i="4"/>
  <c r="G1212" i="4"/>
  <c r="I1212" i="4" s="1"/>
  <c r="G1211" i="4"/>
  <c r="I1211" i="4" s="1"/>
  <c r="G1210" i="4"/>
  <c r="G1209" i="4"/>
  <c r="G1208" i="4"/>
  <c r="G1207" i="4"/>
  <c r="G1206" i="4"/>
  <c r="G1205" i="4"/>
  <c r="G1204" i="4"/>
  <c r="I1204" i="4" s="1"/>
  <c r="G1203" i="4"/>
  <c r="I1203" i="4" s="1"/>
  <c r="G1202" i="4"/>
  <c r="G1201" i="4"/>
  <c r="G1200" i="4"/>
  <c r="G1199" i="4"/>
  <c r="G1198" i="4"/>
  <c r="G1197" i="4"/>
  <c r="G1196" i="4"/>
  <c r="I1196" i="4" s="1"/>
  <c r="G1195" i="4"/>
  <c r="G1194" i="4"/>
  <c r="G1193" i="4"/>
  <c r="G1192" i="4"/>
  <c r="G1191" i="4"/>
  <c r="G1190" i="4"/>
  <c r="G1189" i="4"/>
  <c r="G1188" i="4"/>
  <c r="G1187" i="4"/>
  <c r="I1187" i="4" s="1"/>
  <c r="G1186" i="4"/>
  <c r="G1185" i="4"/>
  <c r="G1184" i="4"/>
  <c r="G1183" i="4"/>
  <c r="G1182" i="4"/>
  <c r="G1181" i="4"/>
  <c r="G1180" i="4"/>
  <c r="I1180" i="4" s="1"/>
  <c r="G1179" i="4"/>
  <c r="I1179" i="4" s="1"/>
  <c r="G1178" i="4"/>
  <c r="G1177" i="4"/>
  <c r="G1176" i="4"/>
  <c r="G1175" i="4"/>
  <c r="G1174" i="4"/>
  <c r="G1173" i="4"/>
  <c r="G1172" i="4"/>
  <c r="I1172" i="4" s="1"/>
  <c r="G1171" i="4"/>
  <c r="I1171" i="4" s="1"/>
  <c r="G1170" i="4"/>
  <c r="G1169" i="4"/>
  <c r="G1168" i="4"/>
  <c r="G1167" i="4"/>
  <c r="G1166" i="4"/>
  <c r="G1165" i="4"/>
  <c r="G1164" i="4"/>
  <c r="I1164" i="4" s="1"/>
  <c r="G1163" i="4"/>
  <c r="I1163" i="4" s="1"/>
  <c r="G1162" i="4"/>
  <c r="G1161" i="4"/>
  <c r="G1160" i="4"/>
  <c r="G1159" i="4"/>
  <c r="G1158" i="4"/>
  <c r="G1157" i="4"/>
  <c r="G1156" i="4"/>
  <c r="G1155" i="4"/>
  <c r="I1155" i="4" s="1"/>
  <c r="G1154" i="4"/>
  <c r="G1153" i="4"/>
  <c r="G1152" i="4"/>
  <c r="G1151" i="4"/>
  <c r="G1150" i="4"/>
  <c r="G1149" i="4"/>
  <c r="G1148" i="4"/>
  <c r="I1148" i="4" s="1"/>
  <c r="G1147" i="4"/>
  <c r="G1146" i="4"/>
  <c r="G1145" i="4"/>
  <c r="G1144" i="4"/>
  <c r="G1143" i="4"/>
  <c r="G1142" i="4"/>
  <c r="G1141" i="4"/>
  <c r="G1140" i="4"/>
  <c r="I1140" i="4" s="1"/>
  <c r="G1139" i="4"/>
  <c r="I1139" i="4" s="1"/>
  <c r="G1138" i="4"/>
  <c r="G1137" i="4"/>
  <c r="G1136" i="4"/>
  <c r="G1135" i="4"/>
  <c r="G1134" i="4"/>
  <c r="G1133" i="4"/>
  <c r="G1132" i="4"/>
  <c r="I1132" i="4" s="1"/>
  <c r="G1131" i="4"/>
  <c r="G1130" i="4"/>
  <c r="G1129" i="4"/>
  <c r="G1128" i="4"/>
  <c r="G1127" i="4"/>
  <c r="G1126" i="4"/>
  <c r="G1125" i="4"/>
  <c r="G1124" i="4"/>
  <c r="I1124" i="4" s="1"/>
  <c r="G1123" i="4"/>
  <c r="I1123" i="4" s="1"/>
  <c r="G1122" i="4"/>
  <c r="G1121" i="4"/>
  <c r="G1120" i="4"/>
  <c r="G1119" i="4"/>
  <c r="G1118" i="4"/>
  <c r="G1117" i="4"/>
  <c r="G1116" i="4"/>
  <c r="I1116" i="4" s="1"/>
  <c r="G1115" i="4"/>
  <c r="G1114" i="4"/>
  <c r="G1113" i="4"/>
  <c r="G1112" i="4"/>
  <c r="G1111" i="4"/>
  <c r="G1110" i="4"/>
  <c r="G1109" i="4"/>
  <c r="G1108" i="4"/>
  <c r="I1108" i="4" s="1"/>
  <c r="G1107" i="4"/>
  <c r="I1107" i="4" s="1"/>
  <c r="G1106" i="4"/>
  <c r="G1105" i="4"/>
  <c r="G1104" i="4"/>
  <c r="G1103" i="4"/>
  <c r="G1102" i="4"/>
  <c r="G1101" i="4"/>
  <c r="G1100" i="4"/>
  <c r="I1100" i="4" s="1"/>
  <c r="G1099" i="4"/>
  <c r="G1098" i="4"/>
  <c r="G1097" i="4"/>
  <c r="G1096" i="4"/>
  <c r="G1095" i="4"/>
  <c r="G1094" i="4"/>
  <c r="G1093" i="4"/>
  <c r="G1092" i="4"/>
  <c r="I1092" i="4" s="1"/>
  <c r="G1091" i="4"/>
  <c r="I1091" i="4" s="1"/>
  <c r="G1090" i="4"/>
  <c r="G1089" i="4"/>
  <c r="G1088" i="4"/>
  <c r="G1087" i="4"/>
  <c r="G1086" i="4"/>
  <c r="G1085" i="4"/>
  <c r="G1084" i="4"/>
  <c r="G1083" i="4"/>
  <c r="I1083" i="4" s="1"/>
  <c r="G1082" i="4"/>
  <c r="G1081" i="4"/>
  <c r="G1080" i="4"/>
  <c r="G1079" i="4"/>
  <c r="G1078" i="4"/>
  <c r="G1077" i="4"/>
  <c r="G1076" i="4"/>
  <c r="I1076" i="4" s="1"/>
  <c r="G1075" i="4"/>
  <c r="I1075" i="4" s="1"/>
  <c r="G1074" i="4"/>
  <c r="G1073" i="4"/>
  <c r="G1072" i="4"/>
  <c r="G1071" i="4"/>
  <c r="G1070" i="4"/>
  <c r="G1069" i="4"/>
  <c r="G1068" i="4"/>
  <c r="I1068" i="4" s="1"/>
  <c r="G1067" i="4"/>
  <c r="I1067" i="4" s="1"/>
  <c r="G1066" i="4"/>
  <c r="G1065" i="4"/>
  <c r="G1064" i="4"/>
  <c r="G1063" i="4"/>
  <c r="G1062" i="4"/>
  <c r="G1061" i="4"/>
  <c r="G1060" i="4"/>
  <c r="G1059" i="4"/>
  <c r="I1059" i="4" s="1"/>
  <c r="G1058" i="4"/>
  <c r="G1057" i="4"/>
  <c r="G1056" i="4"/>
  <c r="G1055" i="4"/>
  <c r="G1054" i="4"/>
  <c r="G1053" i="4"/>
  <c r="G1052" i="4"/>
  <c r="G1051" i="4"/>
  <c r="I1051" i="4" s="1"/>
  <c r="G1050" i="4"/>
  <c r="G1049" i="4"/>
  <c r="G1048" i="4"/>
  <c r="G1047" i="4"/>
  <c r="G1046" i="4"/>
  <c r="G1045" i="4"/>
  <c r="G1044" i="4"/>
  <c r="I1044" i="4" s="1"/>
  <c r="G1043" i="4"/>
  <c r="I1043" i="4" s="1"/>
  <c r="G1042" i="4"/>
  <c r="G1041" i="4"/>
  <c r="G1040" i="4"/>
  <c r="G1039" i="4"/>
  <c r="G1038" i="4"/>
  <c r="G1037" i="4"/>
  <c r="G1036" i="4"/>
  <c r="I1036" i="4" s="1"/>
  <c r="G1035" i="4"/>
  <c r="I1035" i="4" s="1"/>
  <c r="G1034" i="4"/>
  <c r="G1033" i="4"/>
  <c r="G1032" i="4"/>
  <c r="G1031" i="4"/>
  <c r="G1030" i="4"/>
  <c r="G1029" i="4"/>
  <c r="G1028" i="4"/>
  <c r="G1027" i="4"/>
  <c r="I1027" i="4" s="1"/>
  <c r="G1026" i="4"/>
  <c r="G1025" i="4"/>
  <c r="G1024" i="4"/>
  <c r="G1023" i="4"/>
  <c r="G1022" i="4"/>
  <c r="G1021" i="4"/>
  <c r="G1020" i="4"/>
  <c r="I1020" i="4" s="1"/>
  <c r="G1019" i="4"/>
  <c r="G1018" i="4"/>
  <c r="G1017" i="4"/>
  <c r="G1016" i="4"/>
  <c r="G1015" i="4"/>
  <c r="G1014" i="4"/>
  <c r="G1013" i="4"/>
  <c r="G1012" i="4"/>
  <c r="I1012" i="4" s="1"/>
  <c r="G1011" i="4"/>
  <c r="I1011" i="4" s="1"/>
  <c r="G1010" i="4"/>
  <c r="G1009" i="4"/>
  <c r="G1008" i="4"/>
  <c r="G1007" i="4"/>
  <c r="G1006" i="4"/>
  <c r="G1005" i="4"/>
  <c r="G1004" i="4"/>
  <c r="I1004" i="4" s="1"/>
  <c r="G1003" i="4"/>
  <c r="G1002" i="4"/>
  <c r="G1001" i="4"/>
  <c r="G1000" i="4"/>
  <c r="G999" i="4"/>
  <c r="G998" i="4"/>
  <c r="G997" i="4"/>
  <c r="G996" i="4"/>
  <c r="I996" i="4" s="1"/>
  <c r="G995" i="4"/>
  <c r="I995" i="4" s="1"/>
  <c r="G994" i="4"/>
  <c r="G993" i="4"/>
  <c r="G992" i="4"/>
  <c r="G991" i="4"/>
  <c r="G990" i="4"/>
  <c r="G989" i="4"/>
  <c r="G988" i="4"/>
  <c r="I988" i="4" s="1"/>
  <c r="G987" i="4"/>
  <c r="I987" i="4" s="1"/>
  <c r="G986" i="4"/>
  <c r="G985" i="4"/>
  <c r="G984" i="4"/>
  <c r="G983" i="4"/>
  <c r="G982" i="4"/>
  <c r="G981" i="4"/>
  <c r="G980" i="4"/>
  <c r="I980" i="4" s="1"/>
  <c r="G979" i="4"/>
  <c r="G978" i="4"/>
  <c r="G977" i="4"/>
  <c r="G976" i="4"/>
  <c r="G975" i="4"/>
  <c r="G974" i="4"/>
  <c r="G973" i="4"/>
  <c r="G972" i="4"/>
  <c r="I972" i="4" s="1"/>
  <c r="G971" i="4"/>
  <c r="I971" i="4" s="1"/>
  <c r="G970" i="4"/>
  <c r="G969" i="4"/>
  <c r="G968" i="4"/>
  <c r="G967" i="4"/>
  <c r="G966" i="4"/>
  <c r="G965" i="4"/>
  <c r="G964" i="4"/>
  <c r="I964" i="4" s="1"/>
  <c r="G963" i="4"/>
  <c r="G962" i="4"/>
  <c r="G961" i="4"/>
  <c r="G960" i="4"/>
  <c r="G959" i="4"/>
  <c r="G958" i="4"/>
  <c r="G957" i="4"/>
  <c r="G956" i="4"/>
  <c r="G955" i="4"/>
  <c r="I955" i="4" s="1"/>
  <c r="G954" i="4"/>
  <c r="G953" i="4"/>
  <c r="G952" i="4"/>
  <c r="G951" i="4"/>
  <c r="G950" i="4"/>
  <c r="G949" i="4"/>
  <c r="G948" i="4"/>
  <c r="I948" i="4" s="1"/>
  <c r="G947" i="4"/>
  <c r="I947" i="4" s="1"/>
  <c r="G946" i="4"/>
  <c r="G945" i="4"/>
  <c r="G944" i="4"/>
  <c r="G943" i="4"/>
  <c r="G942" i="4"/>
  <c r="G941" i="4"/>
  <c r="G940" i="4"/>
  <c r="I940" i="4" s="1"/>
  <c r="G939" i="4"/>
  <c r="I939" i="4" s="1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I923" i="4" s="1"/>
  <c r="G922" i="4"/>
  <c r="G921" i="4"/>
  <c r="G920" i="4"/>
  <c r="G919" i="4"/>
  <c r="G918" i="4"/>
  <c r="G917" i="4"/>
  <c r="G916" i="4"/>
  <c r="I916" i="4" s="1"/>
  <c r="G915" i="4"/>
  <c r="I915" i="4" s="1"/>
  <c r="G914" i="4"/>
  <c r="G913" i="4"/>
  <c r="G912" i="4"/>
  <c r="G911" i="4"/>
  <c r="G910" i="4"/>
  <c r="G909" i="4"/>
  <c r="G908" i="4"/>
  <c r="I908" i="4" s="1"/>
  <c r="G907" i="4"/>
  <c r="G906" i="4"/>
  <c r="G905" i="4"/>
  <c r="G904" i="4"/>
  <c r="G903" i="4"/>
  <c r="G902" i="4"/>
  <c r="G901" i="4"/>
  <c r="G900" i="4"/>
  <c r="I900" i="4" s="1"/>
  <c r="G899" i="4"/>
  <c r="I899" i="4" s="1"/>
  <c r="G898" i="4"/>
  <c r="G897" i="4"/>
  <c r="G896" i="4"/>
  <c r="G895" i="4"/>
  <c r="G894" i="4"/>
  <c r="G893" i="4"/>
  <c r="G892" i="4"/>
  <c r="I892" i="4" s="1"/>
  <c r="G891" i="4"/>
  <c r="I891" i="4" s="1"/>
  <c r="G890" i="4"/>
  <c r="G889" i="4"/>
  <c r="G888" i="4"/>
  <c r="G887" i="4"/>
  <c r="G886" i="4"/>
  <c r="G885" i="4"/>
  <c r="G884" i="4"/>
  <c r="I884" i="4" s="1"/>
  <c r="G883" i="4"/>
  <c r="G882" i="4"/>
  <c r="G881" i="4"/>
  <c r="G880" i="4"/>
  <c r="G879" i="4"/>
  <c r="G878" i="4"/>
  <c r="G877" i="4"/>
  <c r="G876" i="4"/>
  <c r="I876" i="4" s="1"/>
  <c r="G875" i="4"/>
  <c r="I875" i="4" s="1"/>
  <c r="G874" i="4"/>
  <c r="G873" i="4"/>
  <c r="G872" i="4"/>
  <c r="G871" i="4"/>
  <c r="G870" i="4"/>
  <c r="G869" i="4"/>
  <c r="G868" i="4"/>
  <c r="I868" i="4" s="1"/>
  <c r="G867" i="4"/>
  <c r="I867" i="4" s="1"/>
  <c r="G866" i="4"/>
  <c r="G865" i="4"/>
  <c r="G864" i="4"/>
  <c r="G863" i="4"/>
  <c r="G862" i="4"/>
  <c r="G861" i="4"/>
  <c r="G860" i="4"/>
  <c r="G859" i="4"/>
  <c r="I859" i="4" s="1"/>
  <c r="G858" i="4"/>
  <c r="G857" i="4"/>
  <c r="G856" i="4"/>
  <c r="G855" i="4"/>
  <c r="G854" i="4"/>
  <c r="G853" i="4"/>
  <c r="G852" i="4"/>
  <c r="I852" i="4" s="1"/>
  <c r="G851" i="4"/>
  <c r="I851" i="4" s="1"/>
  <c r="G850" i="4"/>
  <c r="G849" i="4"/>
  <c r="G848" i="4"/>
  <c r="G847" i="4"/>
  <c r="G846" i="4"/>
  <c r="G845" i="4"/>
  <c r="G844" i="4"/>
  <c r="I844" i="4" s="1"/>
  <c r="G843" i="4"/>
  <c r="I843" i="4" s="1"/>
  <c r="G842" i="4"/>
  <c r="G841" i="4"/>
  <c r="G840" i="4"/>
  <c r="G839" i="4"/>
  <c r="G838" i="4"/>
  <c r="G837" i="4"/>
  <c r="G836" i="4"/>
  <c r="I836" i="4" s="1"/>
  <c r="G835" i="4"/>
  <c r="G834" i="4"/>
  <c r="G833" i="4"/>
  <c r="G832" i="4"/>
  <c r="G831" i="4"/>
  <c r="G830" i="4"/>
  <c r="G829" i="4"/>
  <c r="G828" i="4"/>
  <c r="G827" i="4"/>
  <c r="I827" i="4" s="1"/>
  <c r="G826" i="4"/>
  <c r="G825" i="4"/>
  <c r="G824" i="4"/>
  <c r="G823" i="4"/>
  <c r="G822" i="4"/>
  <c r="G821" i="4"/>
  <c r="G820" i="4"/>
  <c r="I820" i="4" s="1"/>
  <c r="G819" i="4"/>
  <c r="I819" i="4" s="1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I804" i="4" s="1"/>
  <c r="G803" i="4"/>
  <c r="I803" i="4" s="1"/>
  <c r="G802" i="4"/>
  <c r="G801" i="4"/>
  <c r="G800" i="4"/>
  <c r="G799" i="4"/>
  <c r="G798" i="4"/>
  <c r="G797" i="4"/>
  <c r="G796" i="4"/>
  <c r="I796" i="4" s="1"/>
  <c r="G795" i="4"/>
  <c r="I795" i="4" s="1"/>
  <c r="G794" i="4"/>
  <c r="G793" i="4"/>
  <c r="G792" i="4"/>
  <c r="G791" i="4"/>
  <c r="G790" i="4"/>
  <c r="G789" i="4"/>
  <c r="G788" i="4"/>
  <c r="I788" i="4" s="1"/>
  <c r="G787" i="4"/>
  <c r="G786" i="4"/>
  <c r="G785" i="4"/>
  <c r="G784" i="4"/>
  <c r="G783" i="4"/>
  <c r="G782" i="4"/>
  <c r="G781" i="4"/>
  <c r="G780" i="4"/>
  <c r="I780" i="4" s="1"/>
  <c r="G779" i="4"/>
  <c r="I779" i="4" s="1"/>
  <c r="G778" i="4"/>
  <c r="G777" i="4"/>
  <c r="G776" i="4"/>
  <c r="G775" i="4"/>
  <c r="G774" i="4"/>
  <c r="G773" i="4"/>
  <c r="G772" i="4"/>
  <c r="I772" i="4" s="1"/>
  <c r="G771" i="4"/>
  <c r="I771" i="4" s="1"/>
  <c r="G770" i="4"/>
  <c r="G769" i="4"/>
  <c r="G768" i="4"/>
  <c r="G767" i="4"/>
  <c r="G766" i="4"/>
  <c r="G765" i="4"/>
  <c r="G764" i="4"/>
  <c r="I764" i="4" s="1"/>
  <c r="G763" i="4"/>
  <c r="G762" i="4"/>
  <c r="G761" i="4"/>
  <c r="G760" i="4"/>
  <c r="G759" i="4"/>
  <c r="G758" i="4"/>
  <c r="G757" i="4"/>
  <c r="G756" i="4"/>
  <c r="I756" i="4" s="1"/>
  <c r="G755" i="4"/>
  <c r="I755" i="4" s="1"/>
  <c r="G754" i="4"/>
  <c r="G753" i="4"/>
  <c r="G752" i="4"/>
  <c r="G751" i="4"/>
  <c r="G750" i="4"/>
  <c r="G749" i="4"/>
  <c r="G748" i="4"/>
  <c r="G747" i="4"/>
  <c r="I747" i="4" s="1"/>
  <c r="G746" i="4"/>
  <c r="G745" i="4"/>
  <c r="G744" i="4"/>
  <c r="G743" i="4"/>
  <c r="G742" i="4"/>
  <c r="G741" i="4"/>
  <c r="G740" i="4"/>
  <c r="I740" i="4" s="1"/>
  <c r="G739" i="4"/>
  <c r="I739" i="4" s="1"/>
  <c r="G738" i="4"/>
  <c r="G737" i="4"/>
  <c r="G736" i="4"/>
  <c r="G735" i="4"/>
  <c r="G734" i="4"/>
  <c r="G733" i="4"/>
  <c r="G732" i="4"/>
  <c r="I732" i="4" s="1"/>
  <c r="G731" i="4"/>
  <c r="I731" i="4" s="1"/>
  <c r="G730" i="4"/>
  <c r="G729" i="4"/>
  <c r="G728" i="4"/>
  <c r="G727" i="4"/>
  <c r="G726" i="4"/>
  <c r="G725" i="4"/>
  <c r="G724" i="4"/>
  <c r="I724" i="4" s="1"/>
  <c r="G723" i="4"/>
  <c r="I723" i="4" s="1"/>
  <c r="G722" i="4"/>
  <c r="G721" i="4"/>
  <c r="G720" i="4"/>
  <c r="G719" i="4"/>
  <c r="G718" i="4"/>
  <c r="G717" i="4"/>
  <c r="G716" i="4"/>
  <c r="I716" i="4" s="1"/>
  <c r="G715" i="4"/>
  <c r="I715" i="4" s="1"/>
  <c r="G714" i="4"/>
  <c r="G713" i="4"/>
  <c r="G712" i="4"/>
  <c r="G711" i="4"/>
  <c r="G710" i="4"/>
  <c r="G709" i="4"/>
  <c r="G708" i="4"/>
  <c r="I708" i="4" s="1"/>
  <c r="G707" i="4"/>
  <c r="I707" i="4" s="1"/>
  <c r="G706" i="4"/>
  <c r="G705" i="4"/>
  <c r="G704" i="4"/>
  <c r="G703" i="4"/>
  <c r="G702" i="4"/>
  <c r="G701" i="4"/>
  <c r="G700" i="4"/>
  <c r="I700" i="4" s="1"/>
  <c r="G699" i="4"/>
  <c r="G698" i="4"/>
  <c r="G697" i="4"/>
  <c r="G696" i="4"/>
  <c r="G695" i="4"/>
  <c r="G694" i="4"/>
  <c r="G693" i="4"/>
  <c r="G692" i="4"/>
  <c r="I692" i="4" s="1"/>
  <c r="G691" i="4"/>
  <c r="G690" i="4"/>
  <c r="G689" i="4"/>
  <c r="G688" i="4"/>
  <c r="G687" i="4"/>
  <c r="G686" i="4"/>
  <c r="G685" i="4"/>
  <c r="G684" i="4"/>
  <c r="I684" i="4" s="1"/>
  <c r="G683" i="4"/>
  <c r="I683" i="4" s="1"/>
  <c r="G682" i="4"/>
  <c r="G681" i="4"/>
  <c r="G680" i="4"/>
  <c r="G679" i="4"/>
  <c r="G678" i="4"/>
  <c r="G677" i="4"/>
  <c r="G676" i="4"/>
  <c r="I676" i="4" s="1"/>
  <c r="G675" i="4"/>
  <c r="I675" i="4" s="1"/>
  <c r="G674" i="4"/>
  <c r="G673" i="4"/>
  <c r="G672" i="4"/>
  <c r="G671" i="4"/>
  <c r="G670" i="4"/>
  <c r="G669" i="4"/>
  <c r="G668" i="4"/>
  <c r="I668" i="4" s="1"/>
  <c r="G667" i="4"/>
  <c r="G666" i="4"/>
  <c r="G665" i="4"/>
  <c r="G664" i="4"/>
  <c r="G663" i="4"/>
  <c r="G662" i="4"/>
  <c r="G661" i="4"/>
  <c r="G660" i="4"/>
  <c r="I660" i="4" s="1"/>
  <c r="G659" i="4"/>
  <c r="G658" i="4"/>
  <c r="G657" i="4"/>
  <c r="G656" i="4"/>
  <c r="G655" i="4"/>
  <c r="G654" i="4"/>
  <c r="G653" i="4"/>
  <c r="G652" i="4"/>
  <c r="I652" i="4" s="1"/>
  <c r="G651" i="4"/>
  <c r="I651" i="4" s="1"/>
  <c r="G650" i="4"/>
  <c r="G649" i="4"/>
  <c r="G648" i="4"/>
  <c r="G647" i="4"/>
  <c r="G646" i="4"/>
  <c r="G645" i="4"/>
  <c r="G644" i="4"/>
  <c r="I644" i="4" s="1"/>
  <c r="G643" i="4"/>
  <c r="I643" i="4" s="1"/>
  <c r="G642" i="4"/>
  <c r="G641" i="4"/>
  <c r="G640" i="4"/>
  <c r="G639" i="4"/>
  <c r="G638" i="4"/>
  <c r="G637" i="4"/>
  <c r="G636" i="4"/>
  <c r="I636" i="4" s="1"/>
  <c r="G635" i="4"/>
  <c r="I635" i="4" s="1"/>
  <c r="G634" i="4"/>
  <c r="G633" i="4"/>
  <c r="G632" i="4"/>
  <c r="G631" i="4"/>
  <c r="G630" i="4"/>
  <c r="G629" i="4"/>
  <c r="G628" i="4"/>
  <c r="I628" i="4" s="1"/>
  <c r="G627" i="4"/>
  <c r="I627" i="4" s="1"/>
  <c r="G626" i="4"/>
  <c r="G625" i="4"/>
  <c r="G624" i="4"/>
  <c r="G623" i="4"/>
  <c r="G622" i="4"/>
  <c r="G621" i="4"/>
  <c r="G620" i="4"/>
  <c r="I620" i="4" s="1"/>
  <c r="G619" i="4"/>
  <c r="I619" i="4" s="1"/>
  <c r="G618" i="4"/>
  <c r="G617" i="4"/>
  <c r="G616" i="4"/>
  <c r="G615" i="4"/>
  <c r="G614" i="4"/>
  <c r="G613" i="4"/>
  <c r="G612" i="4"/>
  <c r="I612" i="4" s="1"/>
  <c r="G611" i="4"/>
  <c r="I611" i="4" s="1"/>
  <c r="G610" i="4"/>
  <c r="G609" i="4"/>
  <c r="G608" i="4"/>
  <c r="G607" i="4"/>
  <c r="G606" i="4"/>
  <c r="G605" i="4"/>
  <c r="G604" i="4"/>
  <c r="I604" i="4" s="1"/>
  <c r="G603" i="4"/>
  <c r="I603" i="4" s="1"/>
  <c r="G602" i="4"/>
  <c r="G601" i="4"/>
  <c r="G600" i="4"/>
  <c r="G599" i="4"/>
  <c r="G598" i="4"/>
  <c r="G597" i="4"/>
  <c r="G596" i="4"/>
  <c r="I596" i="4" s="1"/>
  <c r="G595" i="4"/>
  <c r="G594" i="4"/>
  <c r="G593" i="4"/>
  <c r="G592" i="4"/>
  <c r="G591" i="4"/>
  <c r="G590" i="4"/>
  <c r="G589" i="4"/>
  <c r="G588" i="4"/>
  <c r="I588" i="4" s="1"/>
  <c r="G587" i="4"/>
  <c r="G586" i="4"/>
  <c r="G585" i="4"/>
  <c r="G584" i="4"/>
  <c r="G583" i="4"/>
  <c r="G582" i="4"/>
  <c r="G581" i="4"/>
  <c r="G580" i="4"/>
  <c r="I580" i="4" s="1"/>
  <c r="G579" i="4"/>
  <c r="I579" i="4" s="1"/>
  <c r="G578" i="4"/>
  <c r="G577" i="4"/>
  <c r="G576" i="4"/>
  <c r="G575" i="4"/>
  <c r="G574" i="4"/>
  <c r="G573" i="4"/>
  <c r="G572" i="4"/>
  <c r="I572" i="4" s="1"/>
  <c r="G571" i="4"/>
  <c r="I571" i="4" s="1"/>
  <c r="G570" i="4"/>
  <c r="G569" i="4"/>
  <c r="G568" i="4"/>
  <c r="G567" i="4"/>
  <c r="G566" i="4"/>
  <c r="G565" i="4"/>
  <c r="G564" i="4"/>
  <c r="I564" i="4" s="1"/>
  <c r="G563" i="4"/>
  <c r="I563" i="4" s="1"/>
  <c r="G562" i="4"/>
  <c r="G561" i="4"/>
  <c r="G560" i="4"/>
  <c r="G559" i="4"/>
  <c r="G558" i="4"/>
  <c r="G557" i="4"/>
  <c r="G556" i="4"/>
  <c r="I556" i="4" s="1"/>
  <c r="G555" i="4"/>
  <c r="I555" i="4" s="1"/>
  <c r="G554" i="4"/>
  <c r="G553" i="4"/>
  <c r="G552" i="4"/>
  <c r="G551" i="4"/>
  <c r="G550" i="4"/>
  <c r="G549" i="4"/>
  <c r="G548" i="4"/>
  <c r="I548" i="4" s="1"/>
  <c r="G547" i="4"/>
  <c r="I547" i="4" s="1"/>
  <c r="G546" i="4"/>
  <c r="G545" i="4"/>
  <c r="G544" i="4"/>
  <c r="G543" i="4"/>
  <c r="G542" i="4"/>
  <c r="G541" i="4"/>
  <c r="G540" i="4"/>
  <c r="I540" i="4" s="1"/>
  <c r="G539" i="4"/>
  <c r="I539" i="4" s="1"/>
  <c r="G538" i="4"/>
  <c r="G537" i="4"/>
  <c r="G536" i="4"/>
  <c r="G535" i="4"/>
  <c r="G534" i="4"/>
  <c r="G533" i="4"/>
  <c r="G532" i="4"/>
  <c r="I532" i="4" s="1"/>
  <c r="G531" i="4"/>
  <c r="I531" i="4" s="1"/>
  <c r="G530" i="4"/>
  <c r="G529" i="4"/>
  <c r="G528" i="4"/>
  <c r="G527" i="4"/>
  <c r="G526" i="4"/>
  <c r="G525" i="4"/>
  <c r="G524" i="4"/>
  <c r="I524" i="4" s="1"/>
  <c r="G523" i="4"/>
  <c r="G522" i="4"/>
  <c r="G521" i="4"/>
  <c r="G520" i="4"/>
  <c r="G519" i="4"/>
  <c r="G518" i="4"/>
  <c r="G517" i="4"/>
  <c r="G516" i="4"/>
  <c r="I516" i="4" s="1"/>
  <c r="G515" i="4"/>
  <c r="I515" i="4" s="1"/>
  <c r="G514" i="4"/>
  <c r="G513" i="4"/>
  <c r="G512" i="4"/>
  <c r="G511" i="4"/>
  <c r="G510" i="4"/>
  <c r="G509" i="4"/>
  <c r="G508" i="4"/>
  <c r="I508" i="4" s="1"/>
  <c r="G507" i="4"/>
  <c r="I507" i="4" s="1"/>
  <c r="G506" i="4"/>
  <c r="G505" i="4"/>
  <c r="G504" i="4"/>
  <c r="G503" i="4"/>
  <c r="G502" i="4"/>
  <c r="G501" i="4"/>
  <c r="G500" i="4"/>
  <c r="I500" i="4" s="1"/>
  <c r="G499" i="4"/>
  <c r="I499" i="4" s="1"/>
  <c r="G498" i="4"/>
  <c r="G497" i="4"/>
  <c r="G496" i="4"/>
  <c r="G495" i="4"/>
  <c r="G494" i="4"/>
  <c r="G493" i="4"/>
  <c r="G492" i="4"/>
  <c r="I492" i="4" s="1"/>
  <c r="G491" i="4"/>
  <c r="I491" i="4" s="1"/>
  <c r="G490" i="4"/>
  <c r="G489" i="4"/>
  <c r="G488" i="4"/>
  <c r="G487" i="4"/>
  <c r="G486" i="4"/>
  <c r="G485" i="4"/>
  <c r="G484" i="4"/>
  <c r="I484" i="4" s="1"/>
  <c r="G483" i="4"/>
  <c r="I483" i="4" s="1"/>
  <c r="G482" i="4"/>
  <c r="G481" i="4"/>
  <c r="G480" i="4"/>
  <c r="G479" i="4"/>
  <c r="G478" i="4"/>
  <c r="G477" i="4"/>
  <c r="G476" i="4"/>
  <c r="I476" i="4" s="1"/>
  <c r="G475" i="4"/>
  <c r="G474" i="4"/>
  <c r="G473" i="4"/>
  <c r="G472" i="4"/>
  <c r="G471" i="4"/>
  <c r="G470" i="4"/>
  <c r="G469" i="4"/>
  <c r="G468" i="4"/>
  <c r="I468" i="4" s="1"/>
  <c r="G467" i="4"/>
  <c r="I467" i="4" s="1"/>
  <c r="G466" i="4"/>
  <c r="G465" i="4"/>
  <c r="G464" i="4"/>
  <c r="G463" i="4"/>
  <c r="G462" i="4"/>
  <c r="G461" i="4"/>
  <c r="G460" i="4"/>
  <c r="I460" i="4" s="1"/>
  <c r="G459" i="4"/>
  <c r="I459" i="4" s="1"/>
  <c r="G458" i="4"/>
  <c r="G457" i="4"/>
  <c r="G456" i="4"/>
  <c r="G455" i="4"/>
  <c r="G454" i="4"/>
  <c r="G453" i="4"/>
  <c r="G452" i="4"/>
  <c r="I452" i="4" s="1"/>
  <c r="G451" i="4"/>
  <c r="I451" i="4" s="1"/>
  <c r="G450" i="4"/>
  <c r="G449" i="4"/>
  <c r="G448" i="4"/>
  <c r="G447" i="4"/>
  <c r="G446" i="4"/>
  <c r="G445" i="4"/>
  <c r="G444" i="4"/>
  <c r="I444" i="4" s="1"/>
  <c r="G443" i="4"/>
  <c r="I443" i="4" s="1"/>
  <c r="G442" i="4"/>
  <c r="G441" i="4"/>
  <c r="G440" i="4"/>
  <c r="G439" i="4"/>
  <c r="G438" i="4"/>
  <c r="G437" i="4"/>
  <c r="G436" i="4"/>
  <c r="I436" i="4" s="1"/>
  <c r="G435" i="4"/>
  <c r="I435" i="4" s="1"/>
  <c r="G434" i="4"/>
  <c r="G433" i="4"/>
  <c r="G432" i="4"/>
  <c r="G431" i="4"/>
  <c r="G430" i="4"/>
  <c r="G429" i="4"/>
  <c r="G428" i="4"/>
  <c r="I428" i="4" s="1"/>
  <c r="G427" i="4"/>
  <c r="I427" i="4" s="1"/>
  <c r="G426" i="4"/>
  <c r="G425" i="4"/>
  <c r="G424" i="4"/>
  <c r="G423" i="4"/>
  <c r="G422" i="4"/>
  <c r="G421" i="4"/>
  <c r="G420" i="4"/>
  <c r="I420" i="4" s="1"/>
  <c r="G419" i="4"/>
  <c r="I419" i="4" s="1"/>
  <c r="G418" i="4"/>
  <c r="G417" i="4"/>
  <c r="G416" i="4"/>
  <c r="G415" i="4"/>
  <c r="G414" i="4"/>
  <c r="G413" i="4"/>
  <c r="G412" i="4"/>
  <c r="I412" i="4" s="1"/>
  <c r="G411" i="4"/>
  <c r="G410" i="4"/>
  <c r="G409" i="4"/>
  <c r="G408" i="4"/>
  <c r="G407" i="4"/>
  <c r="G406" i="4"/>
  <c r="G405" i="4"/>
  <c r="G404" i="4"/>
  <c r="I404" i="4" s="1"/>
  <c r="G403" i="4"/>
  <c r="G402" i="4"/>
  <c r="G401" i="4"/>
  <c r="G400" i="4"/>
  <c r="G399" i="4"/>
  <c r="G398" i="4"/>
  <c r="G397" i="4"/>
  <c r="G396" i="4"/>
  <c r="I396" i="4" s="1"/>
  <c r="G395" i="4"/>
  <c r="I395" i="4" s="1"/>
  <c r="G394" i="4"/>
  <c r="G393" i="4"/>
  <c r="G392" i="4"/>
  <c r="G391" i="4"/>
  <c r="G390" i="4"/>
  <c r="G389" i="4"/>
  <c r="G388" i="4"/>
  <c r="I388" i="4" s="1"/>
  <c r="G387" i="4"/>
  <c r="I387" i="4" s="1"/>
  <c r="G386" i="4"/>
  <c r="G385" i="4"/>
  <c r="G384" i="4"/>
  <c r="G383" i="4"/>
  <c r="G382" i="4"/>
  <c r="G381" i="4"/>
  <c r="G380" i="4"/>
  <c r="I380" i="4" s="1"/>
  <c r="G379" i="4"/>
  <c r="I379" i="4" s="1"/>
  <c r="G378" i="4"/>
  <c r="G377" i="4"/>
  <c r="G376" i="4"/>
  <c r="G375" i="4"/>
  <c r="G374" i="4"/>
  <c r="G373" i="4"/>
  <c r="G372" i="4"/>
  <c r="I372" i="4" s="1"/>
  <c r="G371" i="4"/>
  <c r="I371" i="4" s="1"/>
  <c r="G370" i="4"/>
  <c r="G369" i="4"/>
  <c r="G368" i="4"/>
  <c r="G367" i="4"/>
  <c r="G366" i="4"/>
  <c r="G365" i="4"/>
  <c r="G364" i="4"/>
  <c r="I364" i="4" s="1"/>
  <c r="G363" i="4"/>
  <c r="I363" i="4" s="1"/>
  <c r="G362" i="4"/>
  <c r="G361" i="4"/>
  <c r="G360" i="4"/>
  <c r="G359" i="4"/>
  <c r="G358" i="4"/>
  <c r="G357" i="4"/>
  <c r="G356" i="4"/>
  <c r="I356" i="4" s="1"/>
  <c r="G355" i="4"/>
  <c r="I355" i="4" s="1"/>
  <c r="G354" i="4"/>
  <c r="G353" i="4"/>
  <c r="G352" i="4"/>
  <c r="G351" i="4"/>
  <c r="G350" i="4"/>
  <c r="G349" i="4"/>
  <c r="G348" i="4"/>
  <c r="I348" i="4" s="1"/>
  <c r="G347" i="4"/>
  <c r="I347" i="4" s="1"/>
  <c r="G346" i="4"/>
  <c r="G345" i="4"/>
  <c r="G344" i="4"/>
  <c r="G343" i="4"/>
  <c r="G342" i="4"/>
  <c r="G341" i="4"/>
  <c r="G340" i="4"/>
  <c r="I340" i="4" s="1"/>
  <c r="G339" i="4"/>
  <c r="G338" i="4"/>
  <c r="G337" i="4"/>
  <c r="G336" i="4"/>
  <c r="G335" i="4"/>
  <c r="G334" i="4"/>
  <c r="G333" i="4"/>
  <c r="G332" i="4"/>
  <c r="I332" i="4" s="1"/>
  <c r="G331" i="4"/>
  <c r="G330" i="4"/>
  <c r="G329" i="4"/>
  <c r="G328" i="4"/>
  <c r="G327" i="4"/>
  <c r="G326" i="4"/>
  <c r="G325" i="4"/>
  <c r="G324" i="4"/>
  <c r="I324" i="4" s="1"/>
  <c r="G323" i="4"/>
  <c r="I323" i="4" s="1"/>
  <c r="G322" i="4"/>
  <c r="G321" i="4"/>
  <c r="G320" i="4"/>
  <c r="G319" i="4"/>
  <c r="G318" i="4"/>
  <c r="G317" i="4"/>
  <c r="G316" i="4"/>
  <c r="I316" i="4" s="1"/>
  <c r="G315" i="4"/>
  <c r="I315" i="4" s="1"/>
  <c r="G314" i="4"/>
  <c r="G313" i="4"/>
  <c r="G312" i="4"/>
  <c r="G311" i="4"/>
  <c r="G310" i="4"/>
  <c r="G309" i="4"/>
  <c r="G308" i="4"/>
  <c r="I308" i="4" s="1"/>
  <c r="G307" i="4"/>
  <c r="I307" i="4" s="1"/>
  <c r="G306" i="4"/>
  <c r="G305" i="4"/>
  <c r="G304" i="4"/>
  <c r="G303" i="4"/>
  <c r="G302" i="4"/>
  <c r="G301" i="4"/>
  <c r="G300" i="4"/>
  <c r="I300" i="4" s="1"/>
  <c r="G299" i="4"/>
  <c r="I299" i="4" s="1"/>
  <c r="G298" i="4"/>
  <c r="G297" i="4"/>
  <c r="G296" i="4"/>
  <c r="G295" i="4"/>
  <c r="G294" i="4"/>
  <c r="G293" i="4"/>
  <c r="G292" i="4"/>
  <c r="I292" i="4" s="1"/>
  <c r="G291" i="4"/>
  <c r="I291" i="4" s="1"/>
  <c r="G290" i="4"/>
  <c r="G289" i="4"/>
  <c r="G288" i="4"/>
  <c r="G287" i="4"/>
  <c r="G286" i="4"/>
  <c r="G285" i="4"/>
  <c r="G284" i="4"/>
  <c r="I284" i="4" s="1"/>
  <c r="G283" i="4"/>
  <c r="I283" i="4" s="1"/>
  <c r="G282" i="4"/>
  <c r="G281" i="4"/>
  <c r="G280" i="4"/>
  <c r="G279" i="4"/>
  <c r="G278" i="4"/>
  <c r="G277" i="4"/>
  <c r="G276" i="4"/>
  <c r="I276" i="4" s="1"/>
  <c r="G275" i="4"/>
  <c r="I275" i="4" s="1"/>
  <c r="G274" i="4"/>
  <c r="G273" i="4"/>
  <c r="G272" i="4"/>
  <c r="G271" i="4"/>
  <c r="G270" i="4"/>
  <c r="G269" i="4"/>
  <c r="G268" i="4"/>
  <c r="I268" i="4" s="1"/>
  <c r="G267" i="4"/>
  <c r="G266" i="4"/>
  <c r="G265" i="4"/>
  <c r="G264" i="4"/>
  <c r="G263" i="4"/>
  <c r="G262" i="4"/>
  <c r="G261" i="4"/>
  <c r="G260" i="4"/>
  <c r="I260" i="4" s="1"/>
  <c r="G259" i="4"/>
  <c r="I259" i="4" s="1"/>
  <c r="G258" i="4"/>
  <c r="G257" i="4"/>
  <c r="G256" i="4"/>
  <c r="G255" i="4"/>
  <c r="G254" i="4"/>
  <c r="G253" i="4"/>
  <c r="G252" i="4"/>
  <c r="I252" i="4" s="1"/>
  <c r="G251" i="4"/>
  <c r="I251" i="4" s="1"/>
  <c r="G250" i="4"/>
  <c r="G249" i="4"/>
  <c r="G248" i="4"/>
  <c r="G247" i="4"/>
  <c r="G246" i="4"/>
  <c r="G245" i="4"/>
  <c r="G244" i="4"/>
  <c r="I244" i="4" s="1"/>
  <c r="G243" i="4"/>
  <c r="I243" i="4" s="1"/>
  <c r="G242" i="4"/>
  <c r="G241" i="4"/>
  <c r="G240" i="4"/>
  <c r="G239" i="4"/>
  <c r="G238" i="4"/>
  <c r="G237" i="4"/>
  <c r="G236" i="4"/>
  <c r="I236" i="4" s="1"/>
  <c r="G235" i="4"/>
  <c r="I235" i="4" s="1"/>
  <c r="G234" i="4"/>
  <c r="G233" i="4"/>
  <c r="G232" i="4"/>
  <c r="G231" i="4"/>
  <c r="G230" i="4"/>
  <c r="G229" i="4"/>
  <c r="G228" i="4"/>
  <c r="I228" i="4" s="1"/>
  <c r="G227" i="4"/>
  <c r="I227" i="4" s="1"/>
  <c r="G226" i="4"/>
  <c r="G225" i="4"/>
  <c r="G224" i="4"/>
  <c r="G223" i="4"/>
  <c r="G222" i="4"/>
  <c r="G221" i="4"/>
  <c r="G220" i="4"/>
  <c r="I220" i="4" s="1"/>
  <c r="G219" i="4"/>
  <c r="G218" i="4"/>
  <c r="G217" i="4"/>
  <c r="G216" i="4"/>
  <c r="G215" i="4"/>
  <c r="G214" i="4"/>
  <c r="G213" i="4"/>
  <c r="G212" i="4"/>
  <c r="I212" i="4" s="1"/>
  <c r="G211" i="4"/>
  <c r="I211" i="4" s="1"/>
  <c r="G210" i="4"/>
  <c r="G209" i="4"/>
  <c r="G208" i="4"/>
  <c r="G207" i="4"/>
  <c r="G206" i="4"/>
  <c r="G205" i="4"/>
  <c r="G204" i="4"/>
  <c r="I204" i="4" s="1"/>
  <c r="G203" i="4"/>
  <c r="I203" i="4" s="1"/>
  <c r="G202" i="4"/>
  <c r="G201" i="4"/>
  <c r="G200" i="4"/>
  <c r="G199" i="4"/>
  <c r="G198" i="4"/>
  <c r="G197" i="4"/>
  <c r="G196" i="4"/>
  <c r="I196" i="4" s="1"/>
  <c r="G195" i="4"/>
  <c r="I195" i="4" s="1"/>
  <c r="G194" i="4"/>
  <c r="G193" i="4"/>
  <c r="G192" i="4"/>
  <c r="G191" i="4"/>
  <c r="G190" i="4"/>
  <c r="G189" i="4"/>
  <c r="G188" i="4"/>
  <c r="I188" i="4" s="1"/>
  <c r="G187" i="4"/>
  <c r="I187" i="4" s="1"/>
  <c r="G186" i="4"/>
  <c r="G185" i="4"/>
  <c r="G184" i="4"/>
  <c r="G183" i="4"/>
  <c r="G182" i="4"/>
  <c r="G181" i="4"/>
  <c r="G180" i="4"/>
  <c r="I180" i="4" s="1"/>
  <c r="G179" i="4"/>
  <c r="I179" i="4" s="1"/>
  <c r="G178" i="4"/>
  <c r="G177" i="4"/>
  <c r="G176" i="4"/>
  <c r="G175" i="4"/>
  <c r="G174" i="4"/>
  <c r="G173" i="4"/>
  <c r="G172" i="4"/>
  <c r="I172" i="4" s="1"/>
  <c r="G171" i="4"/>
  <c r="I171" i="4" s="1"/>
  <c r="G170" i="4"/>
  <c r="G169" i="4"/>
  <c r="G168" i="4"/>
  <c r="G167" i="4"/>
  <c r="G166" i="4"/>
  <c r="G165" i="4"/>
  <c r="G164" i="4"/>
  <c r="I164" i="4" s="1"/>
  <c r="G163" i="4"/>
  <c r="I163" i="4" s="1"/>
  <c r="G162" i="4"/>
  <c r="G161" i="4"/>
  <c r="G160" i="4"/>
  <c r="G159" i="4"/>
  <c r="G158" i="4"/>
  <c r="G157" i="4"/>
  <c r="G156" i="4"/>
  <c r="I156" i="4" s="1"/>
  <c r="G155" i="4"/>
  <c r="G154" i="4"/>
  <c r="G153" i="4"/>
  <c r="G152" i="4"/>
  <c r="G151" i="4"/>
  <c r="G150" i="4"/>
  <c r="G149" i="4"/>
  <c r="G148" i="4"/>
  <c r="I148" i="4" s="1"/>
  <c r="G147" i="4"/>
  <c r="G146" i="4"/>
  <c r="G145" i="4"/>
  <c r="G144" i="4"/>
  <c r="G143" i="4"/>
  <c r="G142" i="4"/>
  <c r="G141" i="4"/>
  <c r="G140" i="4"/>
  <c r="I140" i="4" s="1"/>
  <c r="G139" i="4"/>
  <c r="I139" i="4" s="1"/>
  <c r="G138" i="4"/>
  <c r="G137" i="4"/>
  <c r="G136" i="4"/>
  <c r="G135" i="4"/>
  <c r="G134" i="4"/>
  <c r="G133" i="4"/>
  <c r="G132" i="4"/>
  <c r="I132" i="4" s="1"/>
  <c r="G131" i="4"/>
  <c r="I131" i="4" s="1"/>
  <c r="G130" i="4"/>
  <c r="G129" i="4"/>
  <c r="G128" i="4"/>
  <c r="G127" i="4"/>
  <c r="G126" i="4"/>
  <c r="G125" i="4"/>
  <c r="G124" i="4"/>
  <c r="I124" i="4" s="1"/>
  <c r="G123" i="4"/>
  <c r="I123" i="4" s="1"/>
  <c r="G122" i="4"/>
  <c r="G121" i="4"/>
  <c r="G120" i="4"/>
  <c r="G119" i="4"/>
  <c r="G118" i="4"/>
  <c r="G117" i="4"/>
  <c r="G116" i="4"/>
  <c r="I116" i="4" s="1"/>
  <c r="G115" i="4"/>
  <c r="I115" i="4" s="1"/>
  <c r="G114" i="4"/>
  <c r="G113" i="4"/>
  <c r="G112" i="4"/>
  <c r="G111" i="4"/>
  <c r="G110" i="4"/>
  <c r="G109" i="4"/>
  <c r="G108" i="4"/>
  <c r="I108" i="4" s="1"/>
  <c r="G107" i="4"/>
  <c r="I107" i="4" s="1"/>
  <c r="G106" i="4"/>
  <c r="G105" i="4"/>
  <c r="G104" i="4"/>
  <c r="G103" i="4"/>
  <c r="G102" i="4"/>
  <c r="G101" i="4"/>
  <c r="G100" i="4"/>
  <c r="I100" i="4" s="1"/>
  <c r="G99" i="4"/>
  <c r="I99" i="4" s="1"/>
  <c r="G98" i="4"/>
  <c r="G97" i="4"/>
  <c r="G96" i="4"/>
  <c r="G95" i="4"/>
  <c r="G94" i="4"/>
  <c r="G93" i="4"/>
  <c r="G92" i="4"/>
  <c r="I92" i="4" s="1"/>
  <c r="G91" i="4"/>
  <c r="I91" i="4" s="1"/>
  <c r="G90" i="4"/>
  <c r="G89" i="4"/>
  <c r="G88" i="4"/>
  <c r="G87" i="4"/>
  <c r="G86" i="4"/>
  <c r="G85" i="4"/>
  <c r="G84" i="4"/>
  <c r="I84" i="4" s="1"/>
  <c r="G83" i="4"/>
  <c r="G82" i="4"/>
  <c r="G81" i="4"/>
  <c r="G80" i="4"/>
  <c r="G79" i="4"/>
  <c r="G78" i="4"/>
  <c r="G77" i="4"/>
  <c r="G76" i="4"/>
  <c r="I76" i="4" s="1"/>
  <c r="G75" i="4"/>
  <c r="G74" i="4"/>
  <c r="G73" i="4"/>
  <c r="G72" i="4"/>
  <c r="G71" i="4"/>
  <c r="G70" i="4"/>
  <c r="G69" i="4"/>
  <c r="G68" i="4"/>
  <c r="I68" i="4" s="1"/>
  <c r="G67" i="4"/>
  <c r="I67" i="4" s="1"/>
  <c r="G66" i="4"/>
  <c r="G65" i="4"/>
  <c r="G64" i="4"/>
  <c r="G63" i="4"/>
  <c r="G62" i="4"/>
  <c r="G61" i="4"/>
  <c r="G60" i="4"/>
  <c r="I60" i="4" s="1"/>
  <c r="G59" i="4"/>
  <c r="I59" i="4" s="1"/>
  <c r="G58" i="4"/>
  <c r="G57" i="4"/>
  <c r="G56" i="4"/>
  <c r="G55" i="4"/>
  <c r="G54" i="4"/>
  <c r="G53" i="4"/>
  <c r="G52" i="4"/>
  <c r="I52" i="4" s="1"/>
  <c r="G51" i="4"/>
  <c r="I51" i="4" s="1"/>
  <c r="G50" i="4"/>
  <c r="G49" i="4"/>
  <c r="G48" i="4"/>
  <c r="G47" i="4"/>
  <c r="G46" i="4"/>
  <c r="G45" i="4"/>
  <c r="G44" i="4"/>
  <c r="I44" i="4" s="1"/>
  <c r="G43" i="4"/>
  <c r="I43" i="4" s="1"/>
  <c r="G42" i="4"/>
  <c r="G41" i="4"/>
  <c r="G40" i="4"/>
  <c r="G39" i="4"/>
  <c r="G38" i="4"/>
  <c r="G37" i="4"/>
  <c r="G36" i="4"/>
  <c r="I36" i="4" s="1"/>
  <c r="G35" i="4"/>
  <c r="I35" i="4" s="1"/>
  <c r="G34" i="4"/>
  <c r="G33" i="4"/>
  <c r="G32" i="4"/>
  <c r="G31" i="4"/>
  <c r="G30" i="4"/>
  <c r="G29" i="4"/>
  <c r="G28" i="4"/>
  <c r="I28" i="4" s="1"/>
  <c r="G27" i="4"/>
  <c r="I27" i="4" s="1"/>
  <c r="G26" i="4"/>
  <c r="G25" i="4"/>
  <c r="G24" i="4"/>
  <c r="G23" i="4"/>
  <c r="G22" i="4"/>
  <c r="G21" i="4"/>
  <c r="G20" i="4"/>
  <c r="I20" i="4" s="1"/>
  <c r="G19" i="4"/>
  <c r="I19" i="4" s="1"/>
  <c r="G18" i="4"/>
  <c r="G17" i="4"/>
  <c r="G16" i="4"/>
  <c r="G15" i="4"/>
  <c r="G14" i="4"/>
  <c r="G13" i="4"/>
  <c r="G12" i="4"/>
  <c r="I12" i="4" s="1"/>
  <c r="G11" i="4"/>
  <c r="I11" i="4" s="1"/>
  <c r="Q6" i="2"/>
  <c r="P6" i="2"/>
  <c r="O6" i="2"/>
  <c r="N6" i="2"/>
  <c r="Q5" i="2"/>
  <c r="P5" i="2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7" i="4"/>
  <c r="H1178" i="4"/>
  <c r="H1179" i="4"/>
  <c r="H1180" i="4"/>
  <c r="H1181" i="4"/>
  <c r="H1182" i="4"/>
  <c r="H1183" i="4"/>
  <c r="H1184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7" i="4"/>
  <c r="H1198" i="4"/>
  <c r="H1199" i="4"/>
  <c r="H1200" i="4"/>
  <c r="H1201" i="4"/>
  <c r="H1202" i="4"/>
  <c r="H1203" i="4"/>
  <c r="H1204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0" i="4"/>
  <c r="H1231" i="4"/>
  <c r="H1232" i="4"/>
  <c r="H1233" i="4"/>
  <c r="H1234" i="4"/>
  <c r="H1235" i="4"/>
  <c r="H1236" i="4"/>
  <c r="H1237" i="4"/>
  <c r="H1238" i="4"/>
  <c r="H1239" i="4"/>
  <c r="H1240" i="4"/>
  <c r="H1241" i="4"/>
  <c r="H1242" i="4"/>
  <c r="H1243" i="4"/>
  <c r="H1244" i="4"/>
  <c r="H1245" i="4"/>
  <c r="H1246" i="4"/>
  <c r="H1247" i="4"/>
  <c r="H1248" i="4"/>
  <c r="H1249" i="4"/>
  <c r="H1250" i="4"/>
  <c r="H1251" i="4"/>
  <c r="H1252" i="4"/>
  <c r="H1253" i="4"/>
  <c r="H1254" i="4"/>
  <c r="H1255" i="4"/>
  <c r="H1256" i="4"/>
  <c r="H1257" i="4"/>
  <c r="H1258" i="4"/>
  <c r="H1259" i="4"/>
  <c r="H1260" i="4"/>
  <c r="H1261" i="4"/>
  <c r="H1262" i="4"/>
  <c r="H1263" i="4"/>
  <c r="H1264" i="4"/>
  <c r="H1265" i="4"/>
  <c r="H1266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8" i="4"/>
  <c r="H1289" i="4"/>
  <c r="H1290" i="4"/>
  <c r="H1291" i="4"/>
  <c r="H1292" i="4"/>
  <c r="H1293" i="4"/>
  <c r="H1294" i="4"/>
  <c r="H1295" i="4"/>
  <c r="H1296" i="4"/>
  <c r="H1297" i="4"/>
  <c r="H1298" i="4"/>
  <c r="H1299" i="4"/>
  <c r="H1300" i="4"/>
  <c r="H1301" i="4"/>
  <c r="H1302" i="4"/>
  <c r="H1303" i="4"/>
  <c r="H1304" i="4"/>
  <c r="H1305" i="4"/>
  <c r="H1306" i="4"/>
  <c r="H1307" i="4"/>
  <c r="H1308" i="4"/>
  <c r="H1309" i="4"/>
  <c r="H1310" i="4"/>
  <c r="H1311" i="4"/>
  <c r="H1312" i="4"/>
  <c r="H1313" i="4"/>
  <c r="H1314" i="4"/>
  <c r="H1315" i="4"/>
  <c r="H1316" i="4"/>
  <c r="H1317" i="4"/>
  <c r="H1318" i="4"/>
  <c r="H1319" i="4"/>
  <c r="H1320" i="4"/>
  <c r="H1321" i="4"/>
  <c r="H1322" i="4"/>
  <c r="H1323" i="4"/>
  <c r="H1324" i="4"/>
  <c r="H1325" i="4"/>
  <c r="H1326" i="4"/>
  <c r="H1327" i="4"/>
  <c r="H1328" i="4"/>
  <c r="H1329" i="4"/>
  <c r="H1330" i="4"/>
  <c r="H1331" i="4"/>
  <c r="H1332" i="4"/>
  <c r="H1333" i="4"/>
  <c r="H1334" i="4"/>
  <c r="H1335" i="4"/>
  <c r="H1336" i="4"/>
  <c r="H1337" i="4"/>
  <c r="H1338" i="4"/>
  <c r="H1339" i="4"/>
  <c r="H1340" i="4"/>
  <c r="H1341" i="4"/>
  <c r="H1342" i="4"/>
  <c r="H1343" i="4"/>
  <c r="H1344" i="4"/>
  <c r="H1345" i="4"/>
  <c r="H1346" i="4"/>
  <c r="H1347" i="4"/>
  <c r="H1348" i="4"/>
  <c r="H1349" i="4"/>
  <c r="H1350" i="4"/>
  <c r="H1351" i="4"/>
  <c r="H1352" i="4"/>
  <c r="H1353" i="4"/>
  <c r="H1354" i="4"/>
  <c r="H1355" i="4"/>
  <c r="H1356" i="4"/>
  <c r="H1357" i="4"/>
  <c r="H1358" i="4"/>
  <c r="H1359" i="4"/>
  <c r="H1360" i="4"/>
  <c r="H1361" i="4"/>
  <c r="H1362" i="4"/>
  <c r="H1363" i="4"/>
  <c r="H1364" i="4"/>
  <c r="H1365" i="4"/>
  <c r="H1366" i="4"/>
  <c r="H1367" i="4"/>
  <c r="H1368" i="4"/>
  <c r="H1369" i="4"/>
  <c r="H1370" i="4"/>
  <c r="H1371" i="4"/>
  <c r="H1372" i="4"/>
  <c r="H1373" i="4"/>
  <c r="H1374" i="4"/>
  <c r="H1375" i="4"/>
  <c r="H1376" i="4"/>
  <c r="H1377" i="4"/>
  <c r="H1378" i="4"/>
  <c r="H1379" i="4"/>
  <c r="H1380" i="4"/>
  <c r="H1381" i="4"/>
  <c r="H1382" i="4"/>
  <c r="H1383" i="4"/>
  <c r="H1384" i="4"/>
  <c r="H1385" i="4"/>
  <c r="H1386" i="4"/>
  <c r="H1387" i="4"/>
  <c r="H1388" i="4"/>
  <c r="H1389" i="4"/>
  <c r="H1390" i="4"/>
  <c r="H1391" i="4"/>
  <c r="H1392" i="4"/>
  <c r="H1393" i="4"/>
  <c r="H1394" i="4"/>
  <c r="H1395" i="4"/>
  <c r="H1396" i="4"/>
  <c r="H1397" i="4"/>
  <c r="H1398" i="4"/>
  <c r="H1399" i="4"/>
  <c r="H1400" i="4"/>
  <c r="H1401" i="4"/>
  <c r="H1402" i="4"/>
  <c r="H1403" i="4"/>
  <c r="H1404" i="4"/>
  <c r="H1405" i="4"/>
  <c r="H1406" i="4"/>
  <c r="H1407" i="4"/>
  <c r="H1408" i="4"/>
  <c r="H1409" i="4"/>
  <c r="H1410" i="4"/>
  <c r="H1411" i="4"/>
  <c r="H1412" i="4"/>
  <c r="H1413" i="4"/>
  <c r="H1414" i="4"/>
  <c r="H1415" i="4"/>
  <c r="H1416" i="4"/>
  <c r="H1417" i="4"/>
  <c r="H1418" i="4"/>
  <c r="H1419" i="4"/>
  <c r="H1420" i="4"/>
  <c r="H1421" i="4"/>
  <c r="H1422" i="4"/>
  <c r="H1423" i="4"/>
  <c r="H1424" i="4"/>
  <c r="H1425" i="4"/>
  <c r="H1426" i="4"/>
  <c r="H1427" i="4"/>
  <c r="H1428" i="4"/>
  <c r="H1429" i="4"/>
  <c r="H1430" i="4"/>
  <c r="H1431" i="4"/>
  <c r="H1432" i="4"/>
  <c r="H1433" i="4"/>
  <c r="H1434" i="4"/>
  <c r="H1435" i="4"/>
  <c r="H1436" i="4"/>
  <c r="H1437" i="4"/>
  <c r="H1438" i="4"/>
  <c r="H1439" i="4"/>
  <c r="H1440" i="4"/>
  <c r="H1441" i="4"/>
  <c r="H1442" i="4"/>
  <c r="H1443" i="4"/>
  <c r="H1444" i="4"/>
  <c r="H1445" i="4"/>
  <c r="H1446" i="4"/>
  <c r="H1447" i="4"/>
  <c r="H1448" i="4"/>
  <c r="H1449" i="4"/>
  <c r="H1450" i="4"/>
  <c r="H1451" i="4"/>
  <c r="H1452" i="4"/>
  <c r="H1453" i="4"/>
  <c r="H1454" i="4"/>
  <c r="H1455" i="4"/>
  <c r="H1456" i="4"/>
  <c r="H1457" i="4"/>
  <c r="H1458" i="4"/>
  <c r="H1459" i="4"/>
  <c r="H1460" i="4"/>
  <c r="H1461" i="4"/>
  <c r="H1462" i="4"/>
  <c r="H1463" i="4"/>
  <c r="H1464" i="4"/>
  <c r="H1465" i="4"/>
  <c r="H1466" i="4"/>
  <c r="H1467" i="4"/>
  <c r="H1468" i="4"/>
  <c r="H1469" i="4"/>
  <c r="H1470" i="4"/>
  <c r="H1471" i="4"/>
  <c r="H1472" i="4"/>
  <c r="H1473" i="4"/>
  <c r="H1474" i="4"/>
  <c r="H1475" i="4"/>
  <c r="H1476" i="4"/>
  <c r="H1477" i="4"/>
  <c r="H1478" i="4"/>
  <c r="H1479" i="4"/>
  <c r="H1480" i="4"/>
  <c r="H1481" i="4"/>
  <c r="H1482" i="4"/>
  <c r="H1483" i="4"/>
  <c r="H1484" i="4"/>
  <c r="H1485" i="4"/>
  <c r="H1486" i="4"/>
  <c r="H1487" i="4"/>
  <c r="H1488" i="4"/>
  <c r="H1489" i="4"/>
  <c r="H1490" i="4"/>
  <c r="H1491" i="4"/>
  <c r="H1492" i="4"/>
  <c r="H1493" i="4"/>
  <c r="H1494" i="4"/>
  <c r="H1495" i="4"/>
  <c r="H1496" i="4"/>
  <c r="H1497" i="4"/>
  <c r="H1498" i="4"/>
  <c r="H1499" i="4"/>
  <c r="H1500" i="4"/>
  <c r="H1501" i="4"/>
  <c r="H1502" i="4"/>
  <c r="H1503" i="4"/>
  <c r="H1504" i="4"/>
  <c r="H1505" i="4"/>
  <c r="H1506" i="4"/>
  <c r="H1507" i="4"/>
  <c r="H1508" i="4"/>
  <c r="H1509" i="4"/>
  <c r="H1510" i="4"/>
  <c r="H1511" i="4"/>
  <c r="H1512" i="4"/>
  <c r="H1513" i="4"/>
  <c r="H1514" i="4"/>
  <c r="H1515" i="4"/>
  <c r="H1516" i="4"/>
  <c r="H1517" i="4"/>
  <c r="H1518" i="4"/>
  <c r="H1519" i="4"/>
  <c r="H1520" i="4"/>
  <c r="H1521" i="4"/>
  <c r="H1522" i="4"/>
  <c r="H1523" i="4"/>
  <c r="H1524" i="4"/>
  <c r="H1525" i="4"/>
  <c r="H1526" i="4"/>
  <c r="H1527" i="4"/>
  <c r="H1528" i="4"/>
  <c r="H1529" i="4"/>
  <c r="H1530" i="4"/>
  <c r="H1531" i="4"/>
  <c r="H1532" i="4"/>
  <c r="H1533" i="4"/>
  <c r="H1534" i="4"/>
  <c r="H1535" i="4"/>
  <c r="H1536" i="4"/>
  <c r="H1537" i="4"/>
  <c r="H1538" i="4"/>
  <c r="H1539" i="4"/>
  <c r="H1540" i="4"/>
  <c r="H1541" i="4"/>
  <c r="H1542" i="4"/>
  <c r="H1543" i="4"/>
  <c r="H1544" i="4"/>
  <c r="H1545" i="4"/>
  <c r="H1546" i="4"/>
  <c r="H1547" i="4"/>
  <c r="H1548" i="4"/>
  <c r="H1549" i="4"/>
  <c r="H1550" i="4"/>
  <c r="H1551" i="4"/>
  <c r="H1552" i="4"/>
  <c r="H1553" i="4"/>
  <c r="H1554" i="4"/>
  <c r="H1555" i="4"/>
  <c r="H1556" i="4"/>
  <c r="H1557" i="4"/>
  <c r="H1558" i="4"/>
  <c r="H1559" i="4"/>
  <c r="H1560" i="4"/>
  <c r="H1561" i="4"/>
  <c r="H1562" i="4"/>
  <c r="H1563" i="4"/>
  <c r="H1564" i="4"/>
  <c r="H1565" i="4"/>
  <c r="H1566" i="4"/>
  <c r="H1567" i="4"/>
  <c r="H1568" i="4"/>
  <c r="H1569" i="4"/>
  <c r="H1570" i="4"/>
  <c r="H1571" i="4"/>
  <c r="H1572" i="4"/>
  <c r="H1573" i="4"/>
  <c r="H1574" i="4"/>
  <c r="H1575" i="4"/>
  <c r="H1576" i="4"/>
  <c r="H1577" i="4"/>
  <c r="H1578" i="4"/>
  <c r="H1579" i="4"/>
  <c r="H1580" i="4"/>
  <c r="H1581" i="4"/>
  <c r="H1582" i="4"/>
  <c r="H1583" i="4"/>
  <c r="H1584" i="4"/>
  <c r="H1585" i="4"/>
  <c r="H1586" i="4"/>
  <c r="H1587" i="4"/>
  <c r="H1588" i="4"/>
  <c r="H1589" i="4"/>
  <c r="H1590" i="4"/>
  <c r="H1591" i="4"/>
  <c r="H1592" i="4"/>
  <c r="H1593" i="4"/>
  <c r="H1594" i="4"/>
  <c r="H1595" i="4"/>
  <c r="H1596" i="4"/>
  <c r="H1597" i="4"/>
  <c r="H1598" i="4"/>
  <c r="H1599" i="4"/>
  <c r="H1600" i="4"/>
  <c r="H1601" i="4"/>
  <c r="H1602" i="4"/>
  <c r="H1603" i="4"/>
  <c r="H1604" i="4"/>
  <c r="H1605" i="4"/>
  <c r="H1606" i="4"/>
  <c r="H1607" i="4"/>
  <c r="H1608" i="4"/>
  <c r="H1609" i="4"/>
  <c r="H1610" i="4"/>
  <c r="H1611" i="4"/>
  <c r="H1612" i="4"/>
  <c r="H1613" i="4"/>
  <c r="H1614" i="4"/>
  <c r="H1615" i="4"/>
  <c r="H1616" i="4"/>
  <c r="H1617" i="4"/>
  <c r="H1618" i="4"/>
  <c r="H1619" i="4"/>
  <c r="H1620" i="4"/>
  <c r="H1621" i="4"/>
  <c r="H1622" i="4"/>
  <c r="H1623" i="4"/>
  <c r="H1624" i="4"/>
  <c r="H1625" i="4"/>
  <c r="H1626" i="4"/>
  <c r="H1627" i="4"/>
  <c r="H1628" i="4"/>
  <c r="H1629" i="4"/>
  <c r="H1630" i="4"/>
  <c r="H1631" i="4"/>
  <c r="H1632" i="4"/>
  <c r="H1633" i="4"/>
  <c r="H1634" i="4"/>
  <c r="H1635" i="4"/>
  <c r="H1636" i="4"/>
  <c r="H1637" i="4"/>
  <c r="H1638" i="4"/>
  <c r="H1639" i="4"/>
  <c r="H1640" i="4"/>
  <c r="H1641" i="4"/>
  <c r="H1642" i="4"/>
  <c r="H1643" i="4"/>
  <c r="H1644" i="4"/>
  <c r="H1645" i="4"/>
  <c r="H1646" i="4"/>
  <c r="H1647" i="4"/>
  <c r="H1648" i="4"/>
  <c r="H1649" i="4"/>
  <c r="H1650" i="4"/>
  <c r="H1651" i="4"/>
  <c r="H1652" i="4"/>
  <c r="H1653" i="4"/>
  <c r="H1654" i="4"/>
  <c r="H1655" i="4"/>
  <c r="H1656" i="4"/>
  <c r="H1657" i="4"/>
  <c r="H1658" i="4"/>
  <c r="H1659" i="4"/>
  <c r="H1660" i="4"/>
  <c r="H1661" i="4"/>
  <c r="H1662" i="4"/>
  <c r="H1663" i="4"/>
  <c r="H1664" i="4"/>
  <c r="H1665" i="4"/>
  <c r="H1666" i="4"/>
  <c r="H1667" i="4"/>
  <c r="H1668" i="4"/>
  <c r="H1669" i="4"/>
  <c r="H1670" i="4"/>
  <c r="H1671" i="4"/>
  <c r="H1672" i="4"/>
  <c r="H1673" i="4"/>
  <c r="H1674" i="4"/>
  <c r="H1675" i="4"/>
  <c r="H1676" i="4"/>
  <c r="H1677" i="4"/>
  <c r="H1678" i="4"/>
  <c r="H1679" i="4"/>
  <c r="H1680" i="4"/>
  <c r="H1681" i="4"/>
  <c r="H1682" i="4"/>
  <c r="H1683" i="4"/>
  <c r="H1684" i="4"/>
  <c r="H1685" i="4"/>
  <c r="H1686" i="4"/>
  <c r="H1687" i="4"/>
  <c r="H1688" i="4"/>
  <c r="H1689" i="4"/>
  <c r="H1690" i="4"/>
  <c r="H1691" i="4"/>
  <c r="H1692" i="4"/>
  <c r="H1693" i="4"/>
  <c r="H1694" i="4"/>
  <c r="H1695" i="4"/>
  <c r="H1696" i="4"/>
  <c r="H1697" i="4"/>
  <c r="H1698" i="4"/>
  <c r="H1699" i="4"/>
  <c r="H1700" i="4"/>
  <c r="H1701" i="4"/>
  <c r="H1702" i="4"/>
  <c r="H1703" i="4"/>
  <c r="H1704" i="4"/>
  <c r="H1705" i="4"/>
  <c r="H1706" i="4"/>
  <c r="H1707" i="4"/>
  <c r="H1708" i="4"/>
  <c r="H1709" i="4"/>
  <c r="H1710" i="4"/>
  <c r="H1711" i="4"/>
  <c r="H1712" i="4"/>
  <c r="H1713" i="4"/>
  <c r="H1714" i="4"/>
  <c r="H1715" i="4"/>
  <c r="H1716" i="4"/>
  <c r="H1717" i="4"/>
  <c r="H1718" i="4"/>
  <c r="H1719" i="4"/>
  <c r="H1720" i="4"/>
  <c r="H1721" i="4"/>
  <c r="H1722" i="4"/>
  <c r="H1723" i="4"/>
  <c r="H1724" i="4"/>
  <c r="H1725" i="4"/>
  <c r="H1726" i="4"/>
  <c r="H1727" i="4"/>
  <c r="H1728" i="4"/>
  <c r="H1729" i="4"/>
  <c r="H1730" i="4"/>
  <c r="H1731" i="4"/>
  <c r="H1732" i="4"/>
  <c r="H1733" i="4"/>
  <c r="H1734" i="4"/>
  <c r="H1735" i="4"/>
  <c r="H1736" i="4"/>
  <c r="H1737" i="4"/>
  <c r="H1738" i="4"/>
  <c r="H1739" i="4"/>
  <c r="H1740" i="4"/>
  <c r="H1741" i="4"/>
  <c r="H1742" i="4"/>
  <c r="H1743" i="4"/>
  <c r="H1744" i="4"/>
  <c r="H1745" i="4"/>
  <c r="H1746" i="4"/>
  <c r="H1747" i="4"/>
  <c r="H1748" i="4"/>
  <c r="H1749" i="4"/>
  <c r="H1750" i="4"/>
  <c r="H1751" i="4"/>
  <c r="H1752" i="4"/>
  <c r="H1753" i="4"/>
  <c r="H1754" i="4"/>
  <c r="H1755" i="4"/>
  <c r="H1756" i="4"/>
  <c r="H1757" i="4"/>
  <c r="H1758" i="4"/>
  <c r="H1759" i="4"/>
  <c r="H1760" i="4"/>
  <c r="H1761" i="4"/>
  <c r="H1762" i="4"/>
  <c r="H1763" i="4"/>
  <c r="H1764" i="4"/>
  <c r="H1765" i="4"/>
  <c r="H1766" i="4"/>
  <c r="H1767" i="4"/>
  <c r="H1768" i="4"/>
  <c r="H1769" i="4"/>
  <c r="H1770" i="4"/>
  <c r="H1771" i="4"/>
  <c r="H1772" i="4"/>
  <c r="H1773" i="4"/>
  <c r="H1774" i="4"/>
  <c r="H1775" i="4"/>
  <c r="H1776" i="4"/>
  <c r="H1777" i="4"/>
  <c r="H1778" i="4"/>
  <c r="H1779" i="4"/>
  <c r="H1780" i="4"/>
  <c r="H1781" i="4"/>
  <c r="H1782" i="4"/>
  <c r="H1783" i="4"/>
  <c r="H1784" i="4"/>
  <c r="H1785" i="4"/>
  <c r="H1786" i="4"/>
  <c r="H1787" i="4"/>
  <c r="H1788" i="4"/>
  <c r="H1789" i="4"/>
  <c r="H1790" i="4"/>
  <c r="H1791" i="4"/>
  <c r="H1792" i="4"/>
  <c r="H1793" i="4"/>
  <c r="H1794" i="4"/>
  <c r="H1795" i="4"/>
  <c r="H1796" i="4"/>
  <c r="H1797" i="4"/>
  <c r="H1798" i="4"/>
  <c r="H1799" i="4"/>
  <c r="H1800" i="4"/>
  <c r="H1801" i="4"/>
  <c r="H1802" i="4"/>
  <c r="H1803" i="4"/>
  <c r="H1804" i="4"/>
  <c r="H1805" i="4"/>
  <c r="H1806" i="4"/>
  <c r="H1807" i="4"/>
  <c r="H1808" i="4"/>
  <c r="H1809" i="4"/>
  <c r="H1810" i="4"/>
  <c r="H1811" i="4"/>
  <c r="H12" i="4"/>
  <c r="H13" i="4"/>
  <c r="H14" i="4"/>
  <c r="H15" i="4"/>
  <c r="H16" i="4"/>
  <c r="H17" i="4"/>
  <c r="O5" i="2"/>
  <c r="N5" i="2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1502" i="4"/>
  <c r="F1503" i="4"/>
  <c r="F1504" i="4"/>
  <c r="F1505" i="4"/>
  <c r="F1506" i="4"/>
  <c r="F1507" i="4"/>
  <c r="F1508" i="4"/>
  <c r="F1509" i="4"/>
  <c r="F1510" i="4"/>
  <c r="F1511" i="4"/>
  <c r="F1512" i="4"/>
  <c r="F1513" i="4"/>
  <c r="F1514" i="4"/>
  <c r="F1515" i="4"/>
  <c r="F1516" i="4"/>
  <c r="F1517" i="4"/>
  <c r="F1518" i="4"/>
  <c r="F1519" i="4"/>
  <c r="F1520" i="4"/>
  <c r="F1521" i="4"/>
  <c r="F1522" i="4"/>
  <c r="F1523" i="4"/>
  <c r="F1524" i="4"/>
  <c r="F1525" i="4"/>
  <c r="F1526" i="4"/>
  <c r="F1527" i="4"/>
  <c r="F1528" i="4"/>
  <c r="F1529" i="4"/>
  <c r="F1530" i="4"/>
  <c r="F1531" i="4"/>
  <c r="F1532" i="4"/>
  <c r="F1533" i="4"/>
  <c r="F1534" i="4"/>
  <c r="F1535" i="4"/>
  <c r="F1536" i="4"/>
  <c r="F1537" i="4"/>
  <c r="F1538" i="4"/>
  <c r="F1539" i="4"/>
  <c r="F1540" i="4"/>
  <c r="F1541" i="4"/>
  <c r="F1542" i="4"/>
  <c r="F1543" i="4"/>
  <c r="F1544" i="4"/>
  <c r="F1545" i="4"/>
  <c r="F1546" i="4"/>
  <c r="F1547" i="4"/>
  <c r="F1548" i="4"/>
  <c r="F1549" i="4"/>
  <c r="F1550" i="4"/>
  <c r="F1551" i="4"/>
  <c r="F1552" i="4"/>
  <c r="F1553" i="4"/>
  <c r="F1554" i="4"/>
  <c r="F1555" i="4"/>
  <c r="F1556" i="4"/>
  <c r="F1557" i="4"/>
  <c r="F1558" i="4"/>
  <c r="F1559" i="4"/>
  <c r="F1560" i="4"/>
  <c r="F1561" i="4"/>
  <c r="F1562" i="4"/>
  <c r="F1563" i="4"/>
  <c r="F1564" i="4"/>
  <c r="F1565" i="4"/>
  <c r="F1566" i="4"/>
  <c r="F1567" i="4"/>
  <c r="F1568" i="4"/>
  <c r="F1569" i="4"/>
  <c r="F1570" i="4"/>
  <c r="F1571" i="4"/>
  <c r="F1572" i="4"/>
  <c r="F1573" i="4"/>
  <c r="F1574" i="4"/>
  <c r="F1575" i="4"/>
  <c r="F1576" i="4"/>
  <c r="F1577" i="4"/>
  <c r="F1578" i="4"/>
  <c r="F1579" i="4"/>
  <c r="F1580" i="4"/>
  <c r="F1581" i="4"/>
  <c r="F1582" i="4"/>
  <c r="F1583" i="4"/>
  <c r="F1584" i="4"/>
  <c r="F1585" i="4"/>
  <c r="F1586" i="4"/>
  <c r="F1587" i="4"/>
  <c r="F1588" i="4"/>
  <c r="F1589" i="4"/>
  <c r="F1590" i="4"/>
  <c r="F1591" i="4"/>
  <c r="F1592" i="4"/>
  <c r="F1593" i="4"/>
  <c r="F1594" i="4"/>
  <c r="F1595" i="4"/>
  <c r="F1596" i="4"/>
  <c r="F1597" i="4"/>
  <c r="F1598" i="4"/>
  <c r="F1599" i="4"/>
  <c r="F1600" i="4"/>
  <c r="F1601" i="4"/>
  <c r="F1602" i="4"/>
  <c r="F1603" i="4"/>
  <c r="F1604" i="4"/>
  <c r="F1605" i="4"/>
  <c r="F1606" i="4"/>
  <c r="F1607" i="4"/>
  <c r="F1608" i="4"/>
  <c r="F1609" i="4"/>
  <c r="F1610" i="4"/>
  <c r="F1611" i="4"/>
  <c r="F1612" i="4"/>
  <c r="F1613" i="4"/>
  <c r="F1614" i="4"/>
  <c r="F1615" i="4"/>
  <c r="F1616" i="4"/>
  <c r="F1617" i="4"/>
  <c r="F1618" i="4"/>
  <c r="F1619" i="4"/>
  <c r="F1620" i="4"/>
  <c r="F1621" i="4"/>
  <c r="F1622" i="4"/>
  <c r="F1623" i="4"/>
  <c r="F1624" i="4"/>
  <c r="F1625" i="4"/>
  <c r="F1626" i="4"/>
  <c r="F1627" i="4"/>
  <c r="F1628" i="4"/>
  <c r="F1629" i="4"/>
  <c r="F1630" i="4"/>
  <c r="F1631" i="4"/>
  <c r="F1632" i="4"/>
  <c r="F1633" i="4"/>
  <c r="F1634" i="4"/>
  <c r="F1635" i="4"/>
  <c r="F1636" i="4"/>
  <c r="F1637" i="4"/>
  <c r="F1638" i="4"/>
  <c r="F1639" i="4"/>
  <c r="F1640" i="4"/>
  <c r="F1641" i="4"/>
  <c r="F1642" i="4"/>
  <c r="F1643" i="4"/>
  <c r="F1644" i="4"/>
  <c r="F1645" i="4"/>
  <c r="F1646" i="4"/>
  <c r="F1647" i="4"/>
  <c r="F1648" i="4"/>
  <c r="F1649" i="4"/>
  <c r="F1650" i="4"/>
  <c r="F1651" i="4"/>
  <c r="F1652" i="4"/>
  <c r="F1653" i="4"/>
  <c r="F1654" i="4"/>
  <c r="F1655" i="4"/>
  <c r="F1656" i="4"/>
  <c r="F1657" i="4"/>
  <c r="F1658" i="4"/>
  <c r="F1659" i="4"/>
  <c r="F1660" i="4"/>
  <c r="F1661" i="4"/>
  <c r="F1662" i="4"/>
  <c r="F1663" i="4"/>
  <c r="F1664" i="4"/>
  <c r="F1665" i="4"/>
  <c r="F1666" i="4"/>
  <c r="F1667" i="4"/>
  <c r="F1668" i="4"/>
  <c r="F1669" i="4"/>
  <c r="F1670" i="4"/>
  <c r="F1671" i="4"/>
  <c r="F1672" i="4"/>
  <c r="F1673" i="4"/>
  <c r="F1674" i="4"/>
  <c r="F1675" i="4"/>
  <c r="F1676" i="4"/>
  <c r="F1677" i="4"/>
  <c r="F1678" i="4"/>
  <c r="F1679" i="4"/>
  <c r="F1680" i="4"/>
  <c r="F1681" i="4"/>
  <c r="F1682" i="4"/>
  <c r="F1683" i="4"/>
  <c r="F1684" i="4"/>
  <c r="F1685" i="4"/>
  <c r="F1686" i="4"/>
  <c r="F1687" i="4"/>
  <c r="F1688" i="4"/>
  <c r="F1689" i="4"/>
  <c r="F1690" i="4"/>
  <c r="F1691" i="4"/>
  <c r="F1692" i="4"/>
  <c r="F1693" i="4"/>
  <c r="F1694" i="4"/>
  <c r="F1695" i="4"/>
  <c r="F1696" i="4"/>
  <c r="F1697" i="4"/>
  <c r="F1698" i="4"/>
  <c r="F1699" i="4"/>
  <c r="F1700" i="4"/>
  <c r="F1701" i="4"/>
  <c r="F1702" i="4"/>
  <c r="F1703" i="4"/>
  <c r="F1704" i="4"/>
  <c r="F1705" i="4"/>
  <c r="F1706" i="4"/>
  <c r="F1707" i="4"/>
  <c r="F1708" i="4"/>
  <c r="F1709" i="4"/>
  <c r="F1710" i="4"/>
  <c r="F1711" i="4"/>
  <c r="F1712" i="4"/>
  <c r="F1713" i="4"/>
  <c r="F1714" i="4"/>
  <c r="F1715" i="4"/>
  <c r="F1716" i="4"/>
  <c r="F1717" i="4"/>
  <c r="F1718" i="4"/>
  <c r="F1719" i="4"/>
  <c r="F1720" i="4"/>
  <c r="F1721" i="4"/>
  <c r="F1722" i="4"/>
  <c r="F1723" i="4"/>
  <c r="F1724" i="4"/>
  <c r="F1725" i="4"/>
  <c r="F1726" i="4"/>
  <c r="F1727" i="4"/>
  <c r="F1728" i="4"/>
  <c r="F1729" i="4"/>
  <c r="F1730" i="4"/>
  <c r="F1731" i="4"/>
  <c r="F1732" i="4"/>
  <c r="F1733" i="4"/>
  <c r="F1734" i="4"/>
  <c r="F1735" i="4"/>
  <c r="F1736" i="4"/>
  <c r="F1737" i="4"/>
  <c r="F1738" i="4"/>
  <c r="F1739" i="4"/>
  <c r="F1740" i="4"/>
  <c r="F1741" i="4"/>
  <c r="F1742" i="4"/>
  <c r="F1743" i="4"/>
  <c r="F1744" i="4"/>
  <c r="F1745" i="4"/>
  <c r="F1746" i="4"/>
  <c r="F1747" i="4"/>
  <c r="F1748" i="4"/>
  <c r="F1749" i="4"/>
  <c r="F1750" i="4"/>
  <c r="F1751" i="4"/>
  <c r="F1752" i="4"/>
  <c r="F1753" i="4"/>
  <c r="F1754" i="4"/>
  <c r="F1755" i="4"/>
  <c r="F1756" i="4"/>
  <c r="F1757" i="4"/>
  <c r="F1758" i="4"/>
  <c r="F1759" i="4"/>
  <c r="F1760" i="4"/>
  <c r="F1761" i="4"/>
  <c r="F1762" i="4"/>
  <c r="F1763" i="4"/>
  <c r="F1764" i="4"/>
  <c r="F1765" i="4"/>
  <c r="F1766" i="4"/>
  <c r="F1767" i="4"/>
  <c r="F1768" i="4"/>
  <c r="F1769" i="4"/>
  <c r="F1770" i="4"/>
  <c r="F1771" i="4"/>
  <c r="F1772" i="4"/>
  <c r="F1773" i="4"/>
  <c r="F1774" i="4"/>
  <c r="F1775" i="4"/>
  <c r="F1776" i="4"/>
  <c r="F1777" i="4"/>
  <c r="F1778" i="4"/>
  <c r="F1779" i="4"/>
  <c r="F1780" i="4"/>
  <c r="F1781" i="4"/>
  <c r="F1782" i="4"/>
  <c r="F1783" i="4"/>
  <c r="F1784" i="4"/>
  <c r="F1785" i="4"/>
  <c r="F1786" i="4"/>
  <c r="F1787" i="4"/>
  <c r="F1788" i="4"/>
  <c r="F1789" i="4"/>
  <c r="F1790" i="4"/>
  <c r="F1791" i="4"/>
  <c r="F1792" i="4"/>
  <c r="F1793" i="4"/>
  <c r="F1794" i="4"/>
  <c r="F1795" i="4"/>
  <c r="F1796" i="4"/>
  <c r="F1797" i="4"/>
  <c r="F1798" i="4"/>
  <c r="F1799" i="4"/>
  <c r="F1800" i="4"/>
  <c r="F1801" i="4"/>
  <c r="F1802" i="4"/>
  <c r="F1803" i="4"/>
  <c r="F1804" i="4"/>
  <c r="F1805" i="4"/>
  <c r="F1806" i="4"/>
  <c r="F1807" i="4"/>
  <c r="F1808" i="4"/>
  <c r="F1809" i="4"/>
  <c r="F1810" i="4"/>
  <c r="F1811" i="4"/>
  <c r="F11" i="4"/>
  <c r="H11" i="4"/>
  <c r="K1783" i="4" l="1"/>
  <c r="AH1783" i="4"/>
  <c r="AI1783" i="4" s="1"/>
  <c r="K1615" i="4"/>
  <c r="AH1615" i="4"/>
  <c r="AI1615" i="4" s="1"/>
  <c r="K1455" i="4"/>
  <c r="AH1455" i="4"/>
  <c r="AI1455" i="4" s="1"/>
  <c r="K1311" i="4"/>
  <c r="AH1311" i="4"/>
  <c r="AI1311" i="4" s="1"/>
  <c r="K1167" i="4"/>
  <c r="AH1167" i="4"/>
  <c r="AI1167" i="4" s="1"/>
  <c r="K1023" i="4"/>
  <c r="AH1023" i="4"/>
  <c r="AI1023" i="4" s="1"/>
  <c r="K887" i="4"/>
  <c r="AH887" i="4"/>
  <c r="AI887" i="4" s="1"/>
  <c r="K759" i="4"/>
  <c r="AH759" i="4"/>
  <c r="AI759" i="4" s="1"/>
  <c r="K623" i="4"/>
  <c r="AH623" i="4"/>
  <c r="AI623" i="4" s="1"/>
  <c r="K511" i="4"/>
  <c r="AH511" i="4"/>
  <c r="AI511" i="4" s="1"/>
  <c r="K383" i="4"/>
  <c r="AH383" i="4"/>
  <c r="AI383" i="4" s="1"/>
  <c r="K263" i="4"/>
  <c r="AH263" i="4"/>
  <c r="AI263" i="4" s="1"/>
  <c r="K135" i="4"/>
  <c r="AH135" i="4"/>
  <c r="AI135" i="4" s="1"/>
  <c r="K23" i="4"/>
  <c r="AH23" i="4"/>
  <c r="AI23" i="4" s="1"/>
  <c r="K1510" i="4"/>
  <c r="AH1510" i="4"/>
  <c r="AI1510" i="4" s="1"/>
  <c r="K1150" i="4"/>
  <c r="AH1150" i="4"/>
  <c r="AI1150" i="4" s="1"/>
  <c r="K862" i="4"/>
  <c r="AH862" i="4"/>
  <c r="AI862" i="4" s="1"/>
  <c r="K598" i="4"/>
  <c r="AH598" i="4"/>
  <c r="AI598" i="4" s="1"/>
  <c r="K334" i="4"/>
  <c r="AH334" i="4"/>
  <c r="AI334" i="4" s="1"/>
  <c r="K78" i="4"/>
  <c r="AH78" i="4"/>
  <c r="AI78" i="4" s="1"/>
  <c r="K1797" i="4"/>
  <c r="AH1797" i="4"/>
  <c r="AI1797" i="4" s="1"/>
  <c r="K1773" i="4"/>
  <c r="AH1773" i="4"/>
  <c r="AI1773" i="4" s="1"/>
  <c r="K1741" i="4"/>
  <c r="AH1741" i="4"/>
  <c r="AI1741" i="4" s="1"/>
  <c r="K1717" i="4"/>
  <c r="AH1717" i="4"/>
  <c r="AI1717" i="4" s="1"/>
  <c r="K1685" i="4"/>
  <c r="AH1685" i="4"/>
  <c r="AI1685" i="4" s="1"/>
  <c r="K1661" i="4"/>
  <c r="AH1661" i="4"/>
  <c r="AI1661" i="4" s="1"/>
  <c r="K1629" i="4"/>
  <c r="AH1629" i="4"/>
  <c r="AI1629" i="4" s="1"/>
  <c r="K1597" i="4"/>
  <c r="AH1597" i="4"/>
  <c r="AI1597" i="4" s="1"/>
  <c r="K1573" i="4"/>
  <c r="AH1573" i="4"/>
  <c r="AI1573" i="4" s="1"/>
  <c r="K1541" i="4"/>
  <c r="AH1541" i="4"/>
  <c r="AI1541" i="4" s="1"/>
  <c r="K1509" i="4"/>
  <c r="AH1509" i="4"/>
  <c r="AI1509" i="4" s="1"/>
  <c r="K1477" i="4"/>
  <c r="AH1477" i="4"/>
  <c r="AI1477" i="4" s="1"/>
  <c r="K1437" i="4"/>
  <c r="AH1437" i="4"/>
  <c r="AI1437" i="4" s="1"/>
  <c r="K1405" i="4"/>
  <c r="AH1405" i="4"/>
  <c r="AI1405" i="4" s="1"/>
  <c r="K1365" i="4"/>
  <c r="AH1365" i="4"/>
  <c r="AI1365" i="4" s="1"/>
  <c r="K1333" i="4"/>
  <c r="AH1333" i="4"/>
  <c r="AI1333" i="4" s="1"/>
  <c r="K1285" i="4"/>
  <c r="AH1285" i="4"/>
  <c r="AI1285" i="4" s="1"/>
  <c r="K1245" i="4"/>
  <c r="AH1245" i="4"/>
  <c r="AI1245" i="4" s="1"/>
  <c r="K1197" i="4"/>
  <c r="AH1197" i="4"/>
  <c r="AI1197" i="4" s="1"/>
  <c r="K1157" i="4"/>
  <c r="AH1157" i="4"/>
  <c r="AI1157" i="4" s="1"/>
  <c r="K1125" i="4"/>
  <c r="AH1125" i="4"/>
  <c r="AI1125" i="4" s="1"/>
  <c r="K1101" i="4"/>
  <c r="AH1101" i="4"/>
  <c r="AI1101" i="4" s="1"/>
  <c r="K1061" i="4"/>
  <c r="AH1061" i="4"/>
  <c r="AI1061" i="4" s="1"/>
  <c r="K1013" i="4"/>
  <c r="AH1013" i="4"/>
  <c r="AI1013" i="4" s="1"/>
  <c r="K957" i="4"/>
  <c r="AH957" i="4"/>
  <c r="AI957" i="4" s="1"/>
  <c r="K893" i="4"/>
  <c r="AH893" i="4"/>
  <c r="AI893" i="4" s="1"/>
  <c r="K805" i="4"/>
  <c r="AH805" i="4"/>
  <c r="AI805" i="4" s="1"/>
  <c r="K701" i="4"/>
  <c r="AH701" i="4"/>
  <c r="AI701" i="4" s="1"/>
  <c r="K565" i="4"/>
  <c r="AH565" i="4"/>
  <c r="AI565" i="4" s="1"/>
  <c r="K413" i="4"/>
  <c r="AH413" i="4"/>
  <c r="AI413" i="4" s="1"/>
  <c r="K117" i="4"/>
  <c r="AH117" i="4"/>
  <c r="AI117" i="4" s="1"/>
  <c r="K1436" i="4"/>
  <c r="AH1436" i="4"/>
  <c r="AI1436" i="4" s="1"/>
  <c r="K396" i="4"/>
  <c r="AH396" i="4"/>
  <c r="AI396" i="4" s="1"/>
  <c r="K364" i="4"/>
  <c r="AH364" i="4"/>
  <c r="AI364" i="4" s="1"/>
  <c r="K332" i="4"/>
  <c r="AH332" i="4"/>
  <c r="AI332" i="4" s="1"/>
  <c r="K308" i="4"/>
  <c r="AH308" i="4"/>
  <c r="AI308" i="4" s="1"/>
  <c r="K284" i="4"/>
  <c r="AH284" i="4"/>
  <c r="AI284" i="4" s="1"/>
  <c r="K252" i="4"/>
  <c r="AH252" i="4"/>
  <c r="AI252" i="4" s="1"/>
  <c r="K228" i="4"/>
  <c r="AH228" i="4"/>
  <c r="AI228" i="4" s="1"/>
  <c r="K204" i="4"/>
  <c r="AH204" i="4"/>
  <c r="AI204" i="4" s="1"/>
  <c r="K188" i="4"/>
  <c r="AH188" i="4"/>
  <c r="AI188" i="4" s="1"/>
  <c r="K172" i="4"/>
  <c r="AH172" i="4"/>
  <c r="AI172" i="4" s="1"/>
  <c r="K156" i="4"/>
  <c r="AH156" i="4"/>
  <c r="AI156" i="4" s="1"/>
  <c r="K140" i="4"/>
  <c r="AH140" i="4"/>
  <c r="AI140" i="4" s="1"/>
  <c r="K124" i="4"/>
  <c r="AH124" i="4"/>
  <c r="AI124" i="4" s="1"/>
  <c r="K108" i="4"/>
  <c r="AH108" i="4"/>
  <c r="AI108" i="4" s="1"/>
  <c r="K84" i="4"/>
  <c r="AH84" i="4"/>
  <c r="AI84" i="4" s="1"/>
  <c r="K68" i="4"/>
  <c r="AH68" i="4"/>
  <c r="AI68" i="4" s="1"/>
  <c r="K44" i="4"/>
  <c r="AH44" i="4"/>
  <c r="AI44" i="4" s="1"/>
  <c r="K20" i="4"/>
  <c r="AH20" i="4"/>
  <c r="AI20" i="4" s="1"/>
  <c r="K1811" i="4"/>
  <c r="AH1811" i="4"/>
  <c r="AI1811" i="4" s="1"/>
  <c r="K1795" i="4"/>
  <c r="AH1795" i="4"/>
  <c r="AI1795" i="4" s="1"/>
  <c r="K1787" i="4"/>
  <c r="AH1787" i="4"/>
  <c r="AI1787" i="4" s="1"/>
  <c r="K1771" i="4"/>
  <c r="AH1771" i="4"/>
  <c r="AI1771" i="4" s="1"/>
  <c r="K1763" i="4"/>
  <c r="AH1763" i="4"/>
  <c r="AI1763" i="4" s="1"/>
  <c r="K1755" i="4"/>
  <c r="AH1755" i="4"/>
  <c r="AI1755" i="4" s="1"/>
  <c r="K1739" i="4"/>
  <c r="AH1739" i="4"/>
  <c r="AI1739" i="4" s="1"/>
  <c r="K1731" i="4"/>
  <c r="AH1731" i="4"/>
  <c r="AI1731" i="4" s="1"/>
  <c r="K1723" i="4"/>
  <c r="AH1723" i="4"/>
  <c r="AI1723" i="4" s="1"/>
  <c r="K1707" i="4"/>
  <c r="AH1707" i="4"/>
  <c r="AI1707" i="4" s="1"/>
  <c r="K1699" i="4"/>
  <c r="AH1699" i="4"/>
  <c r="AI1699" i="4" s="1"/>
  <c r="K1691" i="4"/>
  <c r="AH1691" i="4"/>
  <c r="AI1691" i="4" s="1"/>
  <c r="K1675" i="4"/>
  <c r="AH1675" i="4"/>
  <c r="AI1675" i="4" s="1"/>
  <c r="K1667" i="4"/>
  <c r="AH1667" i="4"/>
  <c r="AI1667" i="4" s="1"/>
  <c r="K1659" i="4"/>
  <c r="AH1659" i="4"/>
  <c r="AI1659" i="4" s="1"/>
  <c r="K1651" i="4"/>
  <c r="AH1651" i="4"/>
  <c r="AI1651" i="4" s="1"/>
  <c r="K1635" i="4"/>
  <c r="AH1635" i="4"/>
  <c r="AI1635" i="4" s="1"/>
  <c r="K1627" i="4"/>
  <c r="AH1627" i="4"/>
  <c r="AI1627" i="4" s="1"/>
  <c r="K1619" i="4"/>
  <c r="AH1619" i="4"/>
  <c r="AI1619" i="4" s="1"/>
  <c r="K1603" i="4"/>
  <c r="AH1603" i="4"/>
  <c r="AI1603" i="4" s="1"/>
  <c r="K1595" i="4"/>
  <c r="AH1595" i="4"/>
  <c r="AI1595" i="4" s="1"/>
  <c r="K1587" i="4"/>
  <c r="AH1587" i="4"/>
  <c r="AI1587" i="4" s="1"/>
  <c r="K1571" i="4"/>
  <c r="AH1571" i="4"/>
  <c r="AI1571" i="4" s="1"/>
  <c r="K1563" i="4"/>
  <c r="AH1563" i="4"/>
  <c r="AI1563" i="4" s="1"/>
  <c r="K1555" i="4"/>
  <c r="AH1555" i="4"/>
  <c r="AI1555" i="4" s="1"/>
  <c r="K1539" i="4"/>
  <c r="AH1539" i="4"/>
  <c r="AI1539" i="4" s="1"/>
  <c r="K1523" i="4"/>
  <c r="AH1523" i="4"/>
  <c r="AI1523" i="4" s="1"/>
  <c r="K1515" i="4"/>
  <c r="AH1515" i="4"/>
  <c r="AI1515" i="4" s="1"/>
  <c r="K1499" i="4"/>
  <c r="AH1499" i="4"/>
  <c r="AI1499" i="4" s="1"/>
  <c r="K1491" i="4"/>
  <c r="AH1491" i="4"/>
  <c r="AI1491" i="4" s="1"/>
  <c r="K1483" i="4"/>
  <c r="AH1483" i="4"/>
  <c r="AI1483" i="4" s="1"/>
  <c r="K1467" i="4"/>
  <c r="AH1467" i="4"/>
  <c r="AI1467" i="4" s="1"/>
  <c r="K1459" i="4"/>
  <c r="AH1459" i="4"/>
  <c r="AI1459" i="4" s="1"/>
  <c r="K1451" i="4"/>
  <c r="AH1451" i="4"/>
  <c r="AI1451" i="4" s="1"/>
  <c r="K1435" i="4"/>
  <c r="AH1435" i="4"/>
  <c r="AI1435" i="4" s="1"/>
  <c r="K1427" i="4"/>
  <c r="AH1427" i="4"/>
  <c r="AI1427" i="4" s="1"/>
  <c r="K1419" i="4"/>
  <c r="AH1419" i="4"/>
  <c r="AI1419" i="4" s="1"/>
  <c r="K1403" i="4"/>
  <c r="AH1403" i="4"/>
  <c r="AI1403" i="4" s="1"/>
  <c r="K1395" i="4"/>
  <c r="AH1395" i="4"/>
  <c r="AI1395" i="4" s="1"/>
  <c r="K1379" i="4"/>
  <c r="AH1379" i="4"/>
  <c r="AI1379" i="4" s="1"/>
  <c r="K1371" i="4"/>
  <c r="AH1371" i="4"/>
  <c r="AI1371" i="4" s="1"/>
  <c r="K1355" i="4"/>
  <c r="AH1355" i="4"/>
  <c r="AI1355" i="4" s="1"/>
  <c r="K1347" i="4"/>
  <c r="AH1347" i="4"/>
  <c r="AI1347" i="4" s="1"/>
  <c r="K1331" i="4"/>
  <c r="AH1331" i="4"/>
  <c r="AI1331" i="4" s="1"/>
  <c r="K1323" i="4"/>
  <c r="AH1323" i="4"/>
  <c r="AI1323" i="4" s="1"/>
  <c r="K1307" i="4"/>
  <c r="AH1307" i="4"/>
  <c r="AI1307" i="4" s="1"/>
  <c r="K1299" i="4"/>
  <c r="AH1299" i="4"/>
  <c r="AI1299" i="4" s="1"/>
  <c r="K1291" i="4"/>
  <c r="AH1291" i="4"/>
  <c r="AI1291" i="4" s="1"/>
  <c r="K1275" i="4"/>
  <c r="AH1275" i="4"/>
  <c r="AI1275" i="4" s="1"/>
  <c r="K1267" i="4"/>
  <c r="AH1267" i="4"/>
  <c r="AI1267" i="4" s="1"/>
  <c r="K1259" i="4"/>
  <c r="AH1259" i="4"/>
  <c r="AI1259" i="4" s="1"/>
  <c r="K1243" i="4"/>
  <c r="AH1243" i="4"/>
  <c r="AI1243" i="4" s="1"/>
  <c r="K1235" i="4"/>
  <c r="AH1235" i="4"/>
  <c r="AI1235" i="4" s="1"/>
  <c r="K1227" i="4"/>
  <c r="AH1227" i="4"/>
  <c r="AI1227" i="4" s="1"/>
  <c r="K1211" i="4"/>
  <c r="AH1211" i="4"/>
  <c r="AI1211" i="4" s="1"/>
  <c r="K1203" i="4"/>
  <c r="AH1203" i="4"/>
  <c r="AI1203" i="4" s="1"/>
  <c r="K1195" i="4"/>
  <c r="AH1195" i="4"/>
  <c r="AI1195" i="4" s="1"/>
  <c r="K1179" i="4"/>
  <c r="AH1179" i="4"/>
  <c r="AI1179" i="4" s="1"/>
  <c r="K1171" i="4"/>
  <c r="AH1171" i="4"/>
  <c r="AI1171" i="4" s="1"/>
  <c r="K1155" i="4"/>
  <c r="AH1155" i="4"/>
  <c r="AI1155" i="4" s="1"/>
  <c r="K1139" i="4"/>
  <c r="AH1139" i="4"/>
  <c r="AI1139" i="4" s="1"/>
  <c r="K1091" i="4"/>
  <c r="AH1091" i="4"/>
  <c r="AI1091" i="4" s="1"/>
  <c r="K1808" i="4"/>
  <c r="AH1808" i="4"/>
  <c r="AI1808" i="4" s="1"/>
  <c r="K1800" i="4"/>
  <c r="AH1800" i="4"/>
  <c r="AI1800" i="4" s="1"/>
  <c r="K1792" i="4"/>
  <c r="AH1792" i="4"/>
  <c r="AI1792" i="4" s="1"/>
  <c r="K1784" i="4"/>
  <c r="AH1784" i="4"/>
  <c r="AI1784" i="4" s="1"/>
  <c r="K1776" i="4"/>
  <c r="AH1776" i="4"/>
  <c r="AI1776" i="4" s="1"/>
  <c r="K1768" i="4"/>
  <c r="AH1768" i="4"/>
  <c r="AI1768" i="4" s="1"/>
  <c r="K1760" i="4"/>
  <c r="AH1760" i="4"/>
  <c r="AI1760" i="4" s="1"/>
  <c r="K1752" i="4"/>
  <c r="AH1752" i="4"/>
  <c r="AI1752" i="4" s="1"/>
  <c r="K1744" i="4"/>
  <c r="AH1744" i="4"/>
  <c r="AI1744" i="4" s="1"/>
  <c r="K1736" i="4"/>
  <c r="AH1736" i="4"/>
  <c r="AI1736" i="4" s="1"/>
  <c r="K1728" i="4"/>
  <c r="AH1728" i="4"/>
  <c r="AI1728" i="4" s="1"/>
  <c r="K1720" i="4"/>
  <c r="AH1720" i="4"/>
  <c r="AI1720" i="4" s="1"/>
  <c r="K1712" i="4"/>
  <c r="AH1712" i="4"/>
  <c r="AI1712" i="4" s="1"/>
  <c r="K1704" i="4"/>
  <c r="AH1704" i="4"/>
  <c r="AI1704" i="4" s="1"/>
  <c r="K1696" i="4"/>
  <c r="AH1696" i="4"/>
  <c r="AI1696" i="4" s="1"/>
  <c r="K1688" i="4"/>
  <c r="AH1688" i="4"/>
  <c r="AI1688" i="4" s="1"/>
  <c r="K1680" i="4"/>
  <c r="AH1680" i="4"/>
  <c r="AI1680" i="4" s="1"/>
  <c r="K1672" i="4"/>
  <c r="AH1672" i="4"/>
  <c r="AI1672" i="4" s="1"/>
  <c r="K1664" i="4"/>
  <c r="AH1664" i="4"/>
  <c r="AI1664" i="4" s="1"/>
  <c r="K1656" i="4"/>
  <c r="AH1656" i="4"/>
  <c r="AI1656" i="4" s="1"/>
  <c r="K1648" i="4"/>
  <c r="AH1648" i="4"/>
  <c r="AI1648" i="4" s="1"/>
  <c r="K1640" i="4"/>
  <c r="AH1640" i="4"/>
  <c r="AI1640" i="4" s="1"/>
  <c r="K1632" i="4"/>
  <c r="AH1632" i="4"/>
  <c r="AI1632" i="4" s="1"/>
  <c r="K1624" i="4"/>
  <c r="AH1624" i="4"/>
  <c r="AI1624" i="4" s="1"/>
  <c r="K1616" i="4"/>
  <c r="AH1616" i="4"/>
  <c r="AI1616" i="4" s="1"/>
  <c r="K1608" i="4"/>
  <c r="AH1608" i="4"/>
  <c r="AI1608" i="4" s="1"/>
  <c r="K1600" i="4"/>
  <c r="AH1600" i="4"/>
  <c r="AI1600" i="4" s="1"/>
  <c r="K1592" i="4"/>
  <c r="AH1592" i="4"/>
  <c r="AI1592" i="4" s="1"/>
  <c r="K1584" i="4"/>
  <c r="AH1584" i="4"/>
  <c r="AI1584" i="4" s="1"/>
  <c r="K1576" i="4"/>
  <c r="AH1576" i="4"/>
  <c r="AI1576" i="4" s="1"/>
  <c r="K1568" i="4"/>
  <c r="AH1568" i="4"/>
  <c r="AI1568" i="4" s="1"/>
  <c r="K1560" i="4"/>
  <c r="AH1560" i="4"/>
  <c r="AI1560" i="4" s="1"/>
  <c r="K1552" i="4"/>
  <c r="AH1552" i="4"/>
  <c r="AI1552" i="4" s="1"/>
  <c r="K1544" i="4"/>
  <c r="AH1544" i="4"/>
  <c r="AI1544" i="4" s="1"/>
  <c r="K1536" i="4"/>
  <c r="AH1536" i="4"/>
  <c r="AI1536" i="4" s="1"/>
  <c r="K1528" i="4"/>
  <c r="AH1528" i="4"/>
  <c r="AI1528" i="4" s="1"/>
  <c r="K1520" i="4"/>
  <c r="AH1520" i="4"/>
  <c r="AI1520" i="4" s="1"/>
  <c r="K1512" i="4"/>
  <c r="AH1512" i="4"/>
  <c r="AI1512" i="4" s="1"/>
  <c r="K1504" i="4"/>
  <c r="AH1504" i="4"/>
  <c r="AI1504" i="4" s="1"/>
  <c r="K1496" i="4"/>
  <c r="AH1496" i="4"/>
  <c r="AI1496" i="4" s="1"/>
  <c r="K1488" i="4"/>
  <c r="AH1488" i="4"/>
  <c r="AI1488" i="4" s="1"/>
  <c r="K1480" i="4"/>
  <c r="AH1480" i="4"/>
  <c r="AI1480" i="4" s="1"/>
  <c r="K1472" i="4"/>
  <c r="AH1472" i="4"/>
  <c r="AI1472" i="4" s="1"/>
  <c r="K1464" i="4"/>
  <c r="AH1464" i="4"/>
  <c r="AI1464" i="4" s="1"/>
  <c r="K1456" i="4"/>
  <c r="AH1456" i="4"/>
  <c r="AI1456" i="4" s="1"/>
  <c r="K1448" i="4"/>
  <c r="AH1448" i="4"/>
  <c r="AI1448" i="4" s="1"/>
  <c r="K1440" i="4"/>
  <c r="AH1440" i="4"/>
  <c r="AI1440" i="4" s="1"/>
  <c r="K1432" i="4"/>
  <c r="AH1432" i="4"/>
  <c r="AI1432" i="4" s="1"/>
  <c r="K1424" i="4"/>
  <c r="AH1424" i="4"/>
  <c r="AI1424" i="4" s="1"/>
  <c r="K1416" i="4"/>
  <c r="AH1416" i="4"/>
  <c r="AI1416" i="4" s="1"/>
  <c r="K1408" i="4"/>
  <c r="AH1408" i="4"/>
  <c r="AI1408" i="4" s="1"/>
  <c r="K1400" i="4"/>
  <c r="AH1400" i="4"/>
  <c r="AI1400" i="4" s="1"/>
  <c r="K1392" i="4"/>
  <c r="AH1392" i="4"/>
  <c r="AI1392" i="4" s="1"/>
  <c r="K1384" i="4"/>
  <c r="AH1384" i="4"/>
  <c r="AI1384" i="4" s="1"/>
  <c r="K1376" i="4"/>
  <c r="AH1376" i="4"/>
  <c r="AI1376" i="4" s="1"/>
  <c r="K1368" i="4"/>
  <c r="AH1368" i="4"/>
  <c r="AI1368" i="4" s="1"/>
  <c r="K1360" i="4"/>
  <c r="AH1360" i="4"/>
  <c r="AI1360" i="4" s="1"/>
  <c r="K1352" i="4"/>
  <c r="AH1352" i="4"/>
  <c r="AI1352" i="4" s="1"/>
  <c r="K1344" i="4"/>
  <c r="AH1344" i="4"/>
  <c r="AI1344" i="4" s="1"/>
  <c r="K1336" i="4"/>
  <c r="AH1336" i="4"/>
  <c r="AI1336" i="4" s="1"/>
  <c r="K1328" i="4"/>
  <c r="AH1328" i="4"/>
  <c r="AI1328" i="4" s="1"/>
  <c r="K1320" i="4"/>
  <c r="AH1320" i="4"/>
  <c r="AI1320" i="4" s="1"/>
  <c r="K1312" i="4"/>
  <c r="AH1312" i="4"/>
  <c r="AI1312" i="4" s="1"/>
  <c r="K1304" i="4"/>
  <c r="AH1304" i="4"/>
  <c r="AI1304" i="4" s="1"/>
  <c r="K1296" i="4"/>
  <c r="AH1296" i="4"/>
  <c r="AI1296" i="4" s="1"/>
  <c r="K1288" i="4"/>
  <c r="AH1288" i="4"/>
  <c r="AI1288" i="4" s="1"/>
  <c r="K1280" i="4"/>
  <c r="AH1280" i="4"/>
  <c r="AI1280" i="4" s="1"/>
  <c r="K1272" i="4"/>
  <c r="AH1272" i="4"/>
  <c r="AI1272" i="4" s="1"/>
  <c r="K1264" i="4"/>
  <c r="AH1264" i="4"/>
  <c r="AI1264" i="4" s="1"/>
  <c r="K1256" i="4"/>
  <c r="AH1256" i="4"/>
  <c r="AI1256" i="4" s="1"/>
  <c r="K1248" i="4"/>
  <c r="AH1248" i="4"/>
  <c r="AI1248" i="4" s="1"/>
  <c r="K1240" i="4"/>
  <c r="AH1240" i="4"/>
  <c r="AI1240" i="4" s="1"/>
  <c r="K1232" i="4"/>
  <c r="AH1232" i="4"/>
  <c r="AI1232" i="4" s="1"/>
  <c r="K1224" i="4"/>
  <c r="AH1224" i="4"/>
  <c r="AI1224" i="4" s="1"/>
  <c r="K1216" i="4"/>
  <c r="AH1216" i="4"/>
  <c r="AI1216" i="4" s="1"/>
  <c r="K1208" i="4"/>
  <c r="AH1208" i="4"/>
  <c r="AI1208" i="4" s="1"/>
  <c r="K1200" i="4"/>
  <c r="AH1200" i="4"/>
  <c r="AI1200" i="4" s="1"/>
  <c r="K1192" i="4"/>
  <c r="AH1192" i="4"/>
  <c r="AI1192" i="4" s="1"/>
  <c r="K1184" i="4"/>
  <c r="AH1184" i="4"/>
  <c r="AI1184" i="4" s="1"/>
  <c r="K1176" i="4"/>
  <c r="AH1176" i="4"/>
  <c r="AI1176" i="4" s="1"/>
  <c r="K1168" i="4"/>
  <c r="AH1168" i="4"/>
  <c r="AI1168" i="4" s="1"/>
  <c r="K1160" i="4"/>
  <c r="AH1160" i="4"/>
  <c r="AI1160" i="4" s="1"/>
  <c r="K1152" i="4"/>
  <c r="AH1152" i="4"/>
  <c r="AI1152" i="4" s="1"/>
  <c r="K1144" i="4"/>
  <c r="AH1144" i="4"/>
  <c r="AI1144" i="4" s="1"/>
  <c r="K1136" i="4"/>
  <c r="AH1136" i="4"/>
  <c r="AI1136" i="4" s="1"/>
  <c r="K1128" i="4"/>
  <c r="AH1128" i="4"/>
  <c r="AI1128" i="4" s="1"/>
  <c r="K1120" i="4"/>
  <c r="AH1120" i="4"/>
  <c r="AI1120" i="4" s="1"/>
  <c r="K1112" i="4"/>
  <c r="AH1112" i="4"/>
  <c r="AI1112" i="4" s="1"/>
  <c r="K1104" i="4"/>
  <c r="AH1104" i="4"/>
  <c r="AI1104" i="4" s="1"/>
  <c r="K1096" i="4"/>
  <c r="AH1096" i="4"/>
  <c r="AI1096" i="4" s="1"/>
  <c r="K1088" i="4"/>
  <c r="AH1088" i="4"/>
  <c r="AI1088" i="4" s="1"/>
  <c r="K1080" i="4"/>
  <c r="AH1080" i="4"/>
  <c r="AI1080" i="4" s="1"/>
  <c r="K1072" i="4"/>
  <c r="AH1072" i="4"/>
  <c r="AI1072" i="4" s="1"/>
  <c r="K1064" i="4"/>
  <c r="AH1064" i="4"/>
  <c r="AI1064" i="4" s="1"/>
  <c r="K1056" i="4"/>
  <c r="AH1056" i="4"/>
  <c r="AI1056" i="4" s="1"/>
  <c r="K1048" i="4"/>
  <c r="AH1048" i="4"/>
  <c r="AI1048" i="4" s="1"/>
  <c r="K1040" i="4"/>
  <c r="AH1040" i="4"/>
  <c r="AI1040" i="4" s="1"/>
  <c r="K1032" i="4"/>
  <c r="AH1032" i="4"/>
  <c r="AI1032" i="4" s="1"/>
  <c r="K1024" i="4"/>
  <c r="AH1024" i="4"/>
  <c r="AI1024" i="4" s="1"/>
  <c r="K1016" i="4"/>
  <c r="AH1016" i="4"/>
  <c r="AI1016" i="4" s="1"/>
  <c r="K1008" i="4"/>
  <c r="AH1008" i="4"/>
  <c r="AI1008" i="4" s="1"/>
  <c r="K1000" i="4"/>
  <c r="AH1000" i="4"/>
  <c r="AI1000" i="4" s="1"/>
  <c r="K992" i="4"/>
  <c r="AH992" i="4"/>
  <c r="AI992" i="4" s="1"/>
  <c r="K984" i="4"/>
  <c r="AH984" i="4"/>
  <c r="AI984" i="4" s="1"/>
  <c r="K976" i="4"/>
  <c r="AH976" i="4"/>
  <c r="AI976" i="4" s="1"/>
  <c r="K968" i="4"/>
  <c r="AH968" i="4"/>
  <c r="AI968" i="4" s="1"/>
  <c r="K960" i="4"/>
  <c r="AH960" i="4"/>
  <c r="AI960" i="4" s="1"/>
  <c r="K952" i="4"/>
  <c r="AH952" i="4"/>
  <c r="AI952" i="4" s="1"/>
  <c r="K944" i="4"/>
  <c r="AH944" i="4"/>
  <c r="AI944" i="4" s="1"/>
  <c r="K936" i="4"/>
  <c r="AH936" i="4"/>
  <c r="AI936" i="4" s="1"/>
  <c r="K928" i="4"/>
  <c r="AH928" i="4"/>
  <c r="AI928" i="4" s="1"/>
  <c r="K920" i="4"/>
  <c r="AH920" i="4"/>
  <c r="AI920" i="4" s="1"/>
  <c r="K912" i="4"/>
  <c r="AH912" i="4"/>
  <c r="AI912" i="4" s="1"/>
  <c r="K904" i="4"/>
  <c r="AH904" i="4"/>
  <c r="AI904" i="4" s="1"/>
  <c r="K896" i="4"/>
  <c r="AH896" i="4"/>
  <c r="AI896" i="4" s="1"/>
  <c r="K888" i="4"/>
  <c r="AH888" i="4"/>
  <c r="AI888" i="4" s="1"/>
  <c r="K880" i="4"/>
  <c r="AH880" i="4"/>
  <c r="AI880" i="4" s="1"/>
  <c r="K872" i="4"/>
  <c r="AH872" i="4"/>
  <c r="AI872" i="4" s="1"/>
  <c r="K864" i="4"/>
  <c r="AH864" i="4"/>
  <c r="AI864" i="4" s="1"/>
  <c r="K856" i="4"/>
  <c r="AH856" i="4"/>
  <c r="AI856" i="4" s="1"/>
  <c r="K848" i="4"/>
  <c r="AH848" i="4"/>
  <c r="AI848" i="4" s="1"/>
  <c r="K840" i="4"/>
  <c r="AH840" i="4"/>
  <c r="AI840" i="4" s="1"/>
  <c r="K832" i="4"/>
  <c r="AH832" i="4"/>
  <c r="AI832" i="4" s="1"/>
  <c r="K824" i="4"/>
  <c r="AH824" i="4"/>
  <c r="AI824" i="4" s="1"/>
  <c r="K816" i="4"/>
  <c r="AH816" i="4"/>
  <c r="AI816" i="4" s="1"/>
  <c r="K808" i="4"/>
  <c r="AH808" i="4"/>
  <c r="AI808" i="4" s="1"/>
  <c r="K800" i="4"/>
  <c r="AH800" i="4"/>
  <c r="AI800" i="4" s="1"/>
  <c r="K792" i="4"/>
  <c r="AH792" i="4"/>
  <c r="AI792" i="4" s="1"/>
  <c r="K784" i="4"/>
  <c r="AH784" i="4"/>
  <c r="AI784" i="4" s="1"/>
  <c r="K776" i="4"/>
  <c r="AH776" i="4"/>
  <c r="AI776" i="4" s="1"/>
  <c r="K768" i="4"/>
  <c r="AH768" i="4"/>
  <c r="AI768" i="4" s="1"/>
  <c r="K760" i="4"/>
  <c r="AH760" i="4"/>
  <c r="AI760" i="4" s="1"/>
  <c r="K752" i="4"/>
  <c r="AH752" i="4"/>
  <c r="AI752" i="4" s="1"/>
  <c r="K744" i="4"/>
  <c r="AH744" i="4"/>
  <c r="AI744" i="4" s="1"/>
  <c r="K736" i="4"/>
  <c r="AH736" i="4"/>
  <c r="AI736" i="4" s="1"/>
  <c r="K728" i="4"/>
  <c r="AH728" i="4"/>
  <c r="AI728" i="4" s="1"/>
  <c r="K720" i="4"/>
  <c r="AH720" i="4"/>
  <c r="AI720" i="4" s="1"/>
  <c r="K712" i="4"/>
  <c r="AH712" i="4"/>
  <c r="AI712" i="4" s="1"/>
  <c r="K704" i="4"/>
  <c r="AH704" i="4"/>
  <c r="AI704" i="4" s="1"/>
  <c r="K696" i="4"/>
  <c r="AH696" i="4"/>
  <c r="AI696" i="4" s="1"/>
  <c r="K688" i="4"/>
  <c r="AH688" i="4"/>
  <c r="AI688" i="4" s="1"/>
  <c r="K680" i="4"/>
  <c r="AH680" i="4"/>
  <c r="AI680" i="4" s="1"/>
  <c r="K672" i="4"/>
  <c r="AH672" i="4"/>
  <c r="AI672" i="4" s="1"/>
  <c r="K664" i="4"/>
  <c r="AH664" i="4"/>
  <c r="AI664" i="4" s="1"/>
  <c r="K656" i="4"/>
  <c r="AH656" i="4"/>
  <c r="AI656" i="4" s="1"/>
  <c r="K648" i="4"/>
  <c r="AH648" i="4"/>
  <c r="AI648" i="4" s="1"/>
  <c r="K640" i="4"/>
  <c r="AH640" i="4"/>
  <c r="AI640" i="4" s="1"/>
  <c r="K632" i="4"/>
  <c r="AH632" i="4"/>
  <c r="AI632" i="4" s="1"/>
  <c r="K624" i="4"/>
  <c r="AH624" i="4"/>
  <c r="AI624" i="4" s="1"/>
  <c r="K616" i="4"/>
  <c r="AH616" i="4"/>
  <c r="AI616" i="4" s="1"/>
  <c r="K608" i="4"/>
  <c r="AH608" i="4"/>
  <c r="AI608" i="4" s="1"/>
  <c r="K600" i="4"/>
  <c r="AH600" i="4"/>
  <c r="AI600" i="4" s="1"/>
  <c r="K592" i="4"/>
  <c r="AH592" i="4"/>
  <c r="AI592" i="4" s="1"/>
  <c r="K584" i="4"/>
  <c r="AH584" i="4"/>
  <c r="AI584" i="4" s="1"/>
  <c r="K576" i="4"/>
  <c r="AH576" i="4"/>
  <c r="AI576" i="4" s="1"/>
  <c r="K568" i="4"/>
  <c r="AH568" i="4"/>
  <c r="AI568" i="4" s="1"/>
  <c r="K560" i="4"/>
  <c r="AH560" i="4"/>
  <c r="AI560" i="4" s="1"/>
  <c r="K552" i="4"/>
  <c r="AH552" i="4"/>
  <c r="AI552" i="4" s="1"/>
  <c r="K544" i="4"/>
  <c r="AH544" i="4"/>
  <c r="AI544" i="4" s="1"/>
  <c r="K536" i="4"/>
  <c r="AH536" i="4"/>
  <c r="AI536" i="4" s="1"/>
  <c r="K528" i="4"/>
  <c r="AH528" i="4"/>
  <c r="AI528" i="4" s="1"/>
  <c r="K520" i="4"/>
  <c r="AH520" i="4"/>
  <c r="AI520" i="4" s="1"/>
  <c r="K512" i="4"/>
  <c r="AH512" i="4"/>
  <c r="AI512" i="4" s="1"/>
  <c r="K504" i="4"/>
  <c r="AH504" i="4"/>
  <c r="AI504" i="4" s="1"/>
  <c r="K496" i="4"/>
  <c r="AH496" i="4"/>
  <c r="AI496" i="4" s="1"/>
  <c r="K488" i="4"/>
  <c r="AH488" i="4"/>
  <c r="AI488" i="4" s="1"/>
  <c r="K480" i="4"/>
  <c r="AH480" i="4"/>
  <c r="AI480" i="4" s="1"/>
  <c r="K472" i="4"/>
  <c r="AH472" i="4"/>
  <c r="AI472" i="4" s="1"/>
  <c r="K464" i="4"/>
  <c r="AH464" i="4"/>
  <c r="AI464" i="4" s="1"/>
  <c r="K456" i="4"/>
  <c r="AH456" i="4"/>
  <c r="AI456" i="4" s="1"/>
  <c r="K448" i="4"/>
  <c r="AH448" i="4"/>
  <c r="AI448" i="4" s="1"/>
  <c r="K440" i="4"/>
  <c r="AH440" i="4"/>
  <c r="AI440" i="4" s="1"/>
  <c r="K432" i="4"/>
  <c r="AH432" i="4"/>
  <c r="AI432" i="4" s="1"/>
  <c r="K424" i="4"/>
  <c r="AH424" i="4"/>
  <c r="AI424" i="4" s="1"/>
  <c r="K416" i="4"/>
  <c r="AH416" i="4"/>
  <c r="AI416" i="4" s="1"/>
  <c r="K408" i="4"/>
  <c r="AH408" i="4"/>
  <c r="AI408" i="4" s="1"/>
  <c r="K400" i="4"/>
  <c r="AH400" i="4"/>
  <c r="AI400" i="4" s="1"/>
  <c r="K392" i="4"/>
  <c r="AH392" i="4"/>
  <c r="AI392" i="4" s="1"/>
  <c r="K384" i="4"/>
  <c r="AH384" i="4"/>
  <c r="AI384" i="4" s="1"/>
  <c r="K376" i="4"/>
  <c r="AH376" i="4"/>
  <c r="AI376" i="4" s="1"/>
  <c r="K368" i="4"/>
  <c r="AH368" i="4"/>
  <c r="AI368" i="4" s="1"/>
  <c r="K360" i="4"/>
  <c r="AH360" i="4"/>
  <c r="AI360" i="4" s="1"/>
  <c r="K352" i="4"/>
  <c r="AH352" i="4"/>
  <c r="AI352" i="4" s="1"/>
  <c r="K344" i="4"/>
  <c r="AH344" i="4"/>
  <c r="AI344" i="4" s="1"/>
  <c r="K336" i="4"/>
  <c r="AH336" i="4"/>
  <c r="AI336" i="4" s="1"/>
  <c r="K328" i="4"/>
  <c r="AH328" i="4"/>
  <c r="AI328" i="4" s="1"/>
  <c r="K320" i="4"/>
  <c r="AH320" i="4"/>
  <c r="AI320" i="4" s="1"/>
  <c r="K312" i="4"/>
  <c r="AH312" i="4"/>
  <c r="AI312" i="4" s="1"/>
  <c r="K304" i="4"/>
  <c r="AH304" i="4"/>
  <c r="AI304" i="4" s="1"/>
  <c r="K296" i="4"/>
  <c r="AH296" i="4"/>
  <c r="AI296" i="4" s="1"/>
  <c r="K288" i="4"/>
  <c r="AH288" i="4"/>
  <c r="AI288" i="4" s="1"/>
  <c r="K280" i="4"/>
  <c r="AH280" i="4"/>
  <c r="AI280" i="4" s="1"/>
  <c r="K272" i="4"/>
  <c r="AH272" i="4"/>
  <c r="AI272" i="4" s="1"/>
  <c r="K264" i="4"/>
  <c r="AH264" i="4"/>
  <c r="AI264" i="4" s="1"/>
  <c r="K256" i="4"/>
  <c r="AH256" i="4"/>
  <c r="AI256" i="4" s="1"/>
  <c r="K248" i="4"/>
  <c r="AH248" i="4"/>
  <c r="AI248" i="4" s="1"/>
  <c r="K240" i="4"/>
  <c r="AH240" i="4"/>
  <c r="AI240" i="4" s="1"/>
  <c r="K232" i="4"/>
  <c r="AH232" i="4"/>
  <c r="AI232" i="4" s="1"/>
  <c r="K224" i="4"/>
  <c r="AH224" i="4"/>
  <c r="AI224" i="4" s="1"/>
  <c r="K216" i="4"/>
  <c r="AH216" i="4"/>
  <c r="AI216" i="4" s="1"/>
  <c r="K208" i="4"/>
  <c r="AH208" i="4"/>
  <c r="AI208" i="4" s="1"/>
  <c r="K200" i="4"/>
  <c r="AH200" i="4"/>
  <c r="AI200" i="4" s="1"/>
  <c r="K192" i="4"/>
  <c r="AH192" i="4"/>
  <c r="AI192" i="4" s="1"/>
  <c r="K184" i="4"/>
  <c r="AH184" i="4"/>
  <c r="AI184" i="4" s="1"/>
  <c r="K176" i="4"/>
  <c r="AH176" i="4"/>
  <c r="AI176" i="4" s="1"/>
  <c r="K168" i="4"/>
  <c r="AH168" i="4"/>
  <c r="AI168" i="4" s="1"/>
  <c r="K160" i="4"/>
  <c r="AH160" i="4"/>
  <c r="AI160" i="4" s="1"/>
  <c r="K152" i="4"/>
  <c r="AH152" i="4"/>
  <c r="AI152" i="4" s="1"/>
  <c r="K144" i="4"/>
  <c r="AH144" i="4"/>
  <c r="AI144" i="4" s="1"/>
  <c r="K136" i="4"/>
  <c r="AH136" i="4"/>
  <c r="AI136" i="4" s="1"/>
  <c r="K128" i="4"/>
  <c r="AH128" i="4"/>
  <c r="AI128" i="4" s="1"/>
  <c r="K120" i="4"/>
  <c r="AH120" i="4"/>
  <c r="AI120" i="4" s="1"/>
  <c r="K112" i="4"/>
  <c r="AH112" i="4"/>
  <c r="AI112" i="4" s="1"/>
  <c r="K104" i="4"/>
  <c r="AH104" i="4"/>
  <c r="AI104" i="4" s="1"/>
  <c r="K96" i="4"/>
  <c r="AH96" i="4"/>
  <c r="AI96" i="4" s="1"/>
  <c r="K88" i="4"/>
  <c r="AH88" i="4"/>
  <c r="AI88" i="4" s="1"/>
  <c r="K80" i="4"/>
  <c r="AH80" i="4"/>
  <c r="AI80" i="4" s="1"/>
  <c r="K72" i="4"/>
  <c r="AH72" i="4"/>
  <c r="AI72" i="4" s="1"/>
  <c r="K64" i="4"/>
  <c r="AH64" i="4"/>
  <c r="AI64" i="4" s="1"/>
  <c r="K56" i="4"/>
  <c r="AH56" i="4"/>
  <c r="AI56" i="4" s="1"/>
  <c r="K48" i="4"/>
  <c r="AH48" i="4"/>
  <c r="AI48" i="4" s="1"/>
  <c r="K40" i="4"/>
  <c r="AH40" i="4"/>
  <c r="AI40" i="4" s="1"/>
  <c r="K32" i="4"/>
  <c r="AH32" i="4"/>
  <c r="AI32" i="4" s="1"/>
  <c r="K24" i="4"/>
  <c r="AH24" i="4"/>
  <c r="AI24" i="4" s="1"/>
  <c r="K16" i="4"/>
  <c r="AH16" i="4"/>
  <c r="AI16" i="4" s="1"/>
  <c r="K1271" i="4"/>
  <c r="AH1271" i="4"/>
  <c r="AI1271" i="4" s="1"/>
  <c r="K1791" i="4"/>
  <c r="AH1791" i="4"/>
  <c r="AI1791" i="4" s="1"/>
  <c r="K1751" i="4"/>
  <c r="AH1751" i="4"/>
  <c r="AI1751" i="4" s="1"/>
  <c r="K1719" i="4"/>
  <c r="AH1719" i="4"/>
  <c r="AI1719" i="4" s="1"/>
  <c r="K1687" i="4"/>
  <c r="AH1687" i="4"/>
  <c r="AI1687" i="4" s="1"/>
  <c r="K1655" i="4"/>
  <c r="AH1655" i="4"/>
  <c r="AI1655" i="4" s="1"/>
  <c r="K1623" i="4"/>
  <c r="AH1623" i="4"/>
  <c r="AI1623" i="4" s="1"/>
  <c r="K1591" i="4"/>
  <c r="AH1591" i="4"/>
  <c r="AI1591" i="4" s="1"/>
  <c r="K1567" i="4"/>
  <c r="AH1567" i="4"/>
  <c r="AI1567" i="4" s="1"/>
  <c r="K1543" i="4"/>
  <c r="AH1543" i="4"/>
  <c r="AI1543" i="4" s="1"/>
  <c r="K1511" i="4"/>
  <c r="AH1511" i="4"/>
  <c r="AI1511" i="4" s="1"/>
  <c r="K1479" i="4"/>
  <c r="AH1479" i="4"/>
  <c r="AI1479" i="4" s="1"/>
  <c r="K1447" i="4"/>
  <c r="AH1447" i="4"/>
  <c r="AI1447" i="4" s="1"/>
  <c r="K1415" i="4"/>
  <c r="AH1415" i="4"/>
  <c r="AI1415" i="4" s="1"/>
  <c r="K1399" i="4"/>
  <c r="AH1399" i="4"/>
  <c r="AI1399" i="4" s="1"/>
  <c r="K1367" i="4"/>
  <c r="AH1367" i="4"/>
  <c r="AI1367" i="4" s="1"/>
  <c r="K1335" i="4"/>
  <c r="AH1335" i="4"/>
  <c r="AI1335" i="4" s="1"/>
  <c r="K1303" i="4"/>
  <c r="AH1303" i="4"/>
  <c r="AI1303" i="4" s="1"/>
  <c r="K1279" i="4"/>
  <c r="AH1279" i="4"/>
  <c r="AI1279" i="4" s="1"/>
  <c r="K1247" i="4"/>
  <c r="AH1247" i="4"/>
  <c r="AI1247" i="4" s="1"/>
  <c r="K1215" i="4"/>
  <c r="AH1215" i="4"/>
  <c r="AI1215" i="4" s="1"/>
  <c r="K1183" i="4"/>
  <c r="AH1183" i="4"/>
  <c r="AI1183" i="4" s="1"/>
  <c r="K1143" i="4"/>
  <c r="AH1143" i="4"/>
  <c r="AI1143" i="4" s="1"/>
  <c r="K1111" i="4"/>
  <c r="AH1111" i="4"/>
  <c r="AI1111" i="4" s="1"/>
  <c r="K1071" i="4"/>
  <c r="AH1071" i="4"/>
  <c r="AI1071" i="4" s="1"/>
  <c r="K1039" i="4"/>
  <c r="AH1039" i="4"/>
  <c r="AI1039" i="4" s="1"/>
  <c r="K999" i="4"/>
  <c r="AH999" i="4"/>
  <c r="AI999" i="4" s="1"/>
  <c r="K975" i="4"/>
  <c r="AH975" i="4"/>
  <c r="AI975" i="4" s="1"/>
  <c r="K935" i="4"/>
  <c r="AH935" i="4"/>
  <c r="AI935" i="4" s="1"/>
  <c r="K895" i="4"/>
  <c r="AH895" i="4"/>
  <c r="AI895" i="4" s="1"/>
  <c r="K863" i="4"/>
  <c r="AH863" i="4"/>
  <c r="AI863" i="4" s="1"/>
  <c r="K831" i="4"/>
  <c r="AH831" i="4"/>
  <c r="AI831" i="4" s="1"/>
  <c r="K799" i="4"/>
  <c r="AH799" i="4"/>
  <c r="AI799" i="4" s="1"/>
  <c r="K751" i="4"/>
  <c r="AH751" i="4"/>
  <c r="AI751" i="4" s="1"/>
  <c r="K719" i="4"/>
  <c r="AH719" i="4"/>
  <c r="AI719" i="4" s="1"/>
  <c r="K695" i="4"/>
  <c r="AH695" i="4"/>
  <c r="AI695" i="4" s="1"/>
  <c r="K663" i="4"/>
  <c r="AH663" i="4"/>
  <c r="AI663" i="4" s="1"/>
  <c r="K631" i="4"/>
  <c r="AH631" i="4"/>
  <c r="AI631" i="4" s="1"/>
  <c r="K607" i="4"/>
  <c r="AH607" i="4"/>
  <c r="AI607" i="4" s="1"/>
  <c r="K591" i="4"/>
  <c r="AH591" i="4"/>
  <c r="AI591" i="4" s="1"/>
  <c r="K567" i="4"/>
  <c r="AH567" i="4"/>
  <c r="AI567" i="4" s="1"/>
  <c r="K527" i="4"/>
  <c r="AH527" i="4"/>
  <c r="AI527" i="4" s="1"/>
  <c r="K495" i="4"/>
  <c r="AH495" i="4"/>
  <c r="AI495" i="4" s="1"/>
  <c r="K471" i="4"/>
  <c r="AH471" i="4"/>
  <c r="AI471" i="4" s="1"/>
  <c r="K447" i="4"/>
  <c r="AH447" i="4"/>
  <c r="AI447" i="4" s="1"/>
  <c r="K423" i="4"/>
  <c r="AH423" i="4"/>
  <c r="AI423" i="4" s="1"/>
  <c r="K375" i="4"/>
  <c r="AH375" i="4"/>
  <c r="AI375" i="4" s="1"/>
  <c r="K351" i="4"/>
  <c r="AH351" i="4"/>
  <c r="AI351" i="4" s="1"/>
  <c r="K327" i="4"/>
  <c r="AH327" i="4"/>
  <c r="AI327" i="4" s="1"/>
  <c r="K303" i="4"/>
  <c r="AH303" i="4"/>
  <c r="AI303" i="4" s="1"/>
  <c r="K255" i="4"/>
  <c r="AH255" i="4"/>
  <c r="AI255" i="4" s="1"/>
  <c r="K231" i="4"/>
  <c r="AH231" i="4"/>
  <c r="AI231" i="4" s="1"/>
  <c r="K199" i="4"/>
  <c r="AH199" i="4"/>
  <c r="AI199" i="4" s="1"/>
  <c r="K175" i="4"/>
  <c r="AH175" i="4"/>
  <c r="AI175" i="4" s="1"/>
  <c r="K127" i="4"/>
  <c r="AH127" i="4"/>
  <c r="AI127" i="4" s="1"/>
  <c r="K103" i="4"/>
  <c r="AH103" i="4"/>
  <c r="AI103" i="4" s="1"/>
  <c r="K71" i="4"/>
  <c r="AH71" i="4"/>
  <c r="AI71" i="4" s="1"/>
  <c r="K31" i="4"/>
  <c r="AH31" i="4"/>
  <c r="AI31" i="4" s="1"/>
  <c r="K1798" i="4"/>
  <c r="AH1798" i="4"/>
  <c r="AI1798" i="4" s="1"/>
  <c r="K1774" i="4"/>
  <c r="AH1774" i="4"/>
  <c r="AI1774" i="4" s="1"/>
  <c r="K1742" i="4"/>
  <c r="AH1742" i="4"/>
  <c r="AI1742" i="4" s="1"/>
  <c r="K1710" i="4"/>
  <c r="AH1710" i="4"/>
  <c r="AI1710" i="4" s="1"/>
  <c r="K1678" i="4"/>
  <c r="AH1678" i="4"/>
  <c r="AI1678" i="4" s="1"/>
  <c r="K1654" i="4"/>
  <c r="AH1654" i="4"/>
  <c r="AI1654" i="4" s="1"/>
  <c r="K1622" i="4"/>
  <c r="AH1622" i="4"/>
  <c r="AI1622" i="4" s="1"/>
  <c r="K1598" i="4"/>
  <c r="AH1598" i="4"/>
  <c r="AI1598" i="4" s="1"/>
  <c r="K1574" i="4"/>
  <c r="AH1574" i="4"/>
  <c r="AI1574" i="4" s="1"/>
  <c r="K1550" i="4"/>
  <c r="AH1550" i="4"/>
  <c r="AI1550" i="4" s="1"/>
  <c r="K1518" i="4"/>
  <c r="AH1518" i="4"/>
  <c r="AI1518" i="4" s="1"/>
  <c r="K1494" i="4"/>
  <c r="AH1494" i="4"/>
  <c r="AI1494" i="4" s="1"/>
  <c r="K1454" i="4"/>
  <c r="AH1454" i="4"/>
  <c r="AI1454" i="4" s="1"/>
  <c r="K1430" i="4"/>
  <c r="AH1430" i="4"/>
  <c r="AI1430" i="4" s="1"/>
  <c r="K1406" i="4"/>
  <c r="AH1406" i="4"/>
  <c r="AI1406" i="4" s="1"/>
  <c r="K1382" i="4"/>
  <c r="AH1382" i="4"/>
  <c r="AI1382" i="4" s="1"/>
  <c r="K1358" i="4"/>
  <c r="AH1358" i="4"/>
  <c r="AI1358" i="4" s="1"/>
  <c r="K1342" i="4"/>
  <c r="AH1342" i="4"/>
  <c r="AI1342" i="4" s="1"/>
  <c r="K1318" i="4"/>
  <c r="AH1318" i="4"/>
  <c r="AI1318" i="4" s="1"/>
  <c r="K1302" i="4"/>
  <c r="AH1302" i="4"/>
  <c r="AI1302" i="4" s="1"/>
  <c r="K1286" i="4"/>
  <c r="AH1286" i="4"/>
  <c r="AI1286" i="4" s="1"/>
  <c r="K1270" i="4"/>
  <c r="AH1270" i="4"/>
  <c r="AI1270" i="4" s="1"/>
  <c r="K1254" i="4"/>
  <c r="AH1254" i="4"/>
  <c r="AI1254" i="4" s="1"/>
  <c r="K1230" i="4"/>
  <c r="AH1230" i="4"/>
  <c r="AI1230" i="4" s="1"/>
  <c r="K1206" i="4"/>
  <c r="AH1206" i="4"/>
  <c r="AI1206" i="4" s="1"/>
  <c r="K1198" i="4"/>
  <c r="AH1198" i="4"/>
  <c r="AI1198" i="4" s="1"/>
  <c r="K1174" i="4"/>
  <c r="AH1174" i="4"/>
  <c r="AI1174" i="4" s="1"/>
  <c r="K1142" i="4"/>
  <c r="AH1142" i="4"/>
  <c r="AI1142" i="4" s="1"/>
  <c r="K1102" i="4"/>
  <c r="AH1102" i="4"/>
  <c r="AI1102" i="4" s="1"/>
  <c r="K1070" i="4"/>
  <c r="AH1070" i="4"/>
  <c r="AI1070" i="4" s="1"/>
  <c r="K1046" i="4"/>
  <c r="AH1046" i="4"/>
  <c r="AI1046" i="4" s="1"/>
  <c r="K1022" i="4"/>
  <c r="AH1022" i="4"/>
  <c r="AI1022" i="4" s="1"/>
  <c r="K990" i="4"/>
  <c r="AH990" i="4"/>
  <c r="AI990" i="4" s="1"/>
  <c r="K966" i="4"/>
  <c r="AH966" i="4"/>
  <c r="AI966" i="4" s="1"/>
  <c r="K942" i="4"/>
  <c r="AH942" i="4"/>
  <c r="AI942" i="4" s="1"/>
  <c r="K918" i="4"/>
  <c r="AH918" i="4"/>
  <c r="AI918" i="4" s="1"/>
  <c r="K894" i="4"/>
  <c r="AH894" i="4"/>
  <c r="AI894" i="4" s="1"/>
  <c r="K870" i="4"/>
  <c r="AH870" i="4"/>
  <c r="AI870" i="4" s="1"/>
  <c r="K830" i="4"/>
  <c r="AH830" i="4"/>
  <c r="AI830" i="4" s="1"/>
  <c r="K798" i="4"/>
  <c r="AH798" i="4"/>
  <c r="AI798" i="4" s="1"/>
  <c r="K774" i="4"/>
  <c r="AH774" i="4"/>
  <c r="AI774" i="4" s="1"/>
  <c r="K750" i="4"/>
  <c r="AH750" i="4"/>
  <c r="AI750" i="4" s="1"/>
  <c r="K726" i="4"/>
  <c r="AH726" i="4"/>
  <c r="AI726" i="4" s="1"/>
  <c r="K702" i="4"/>
  <c r="AH702" i="4"/>
  <c r="AI702" i="4" s="1"/>
  <c r="K678" i="4"/>
  <c r="AH678" i="4"/>
  <c r="AI678" i="4" s="1"/>
  <c r="K654" i="4"/>
  <c r="AH654" i="4"/>
  <c r="AI654" i="4" s="1"/>
  <c r="K622" i="4"/>
  <c r="AH622" i="4"/>
  <c r="AI622" i="4" s="1"/>
  <c r="K590" i="4"/>
  <c r="AH590" i="4"/>
  <c r="AI590" i="4" s="1"/>
  <c r="K550" i="4"/>
  <c r="AH550" i="4"/>
  <c r="AI550" i="4" s="1"/>
  <c r="K526" i="4"/>
  <c r="AH526" i="4"/>
  <c r="AI526" i="4" s="1"/>
  <c r="K494" i="4"/>
  <c r="AH494" i="4"/>
  <c r="AI494" i="4" s="1"/>
  <c r="K470" i="4"/>
  <c r="AH470" i="4"/>
  <c r="AI470" i="4" s="1"/>
  <c r="K438" i="4"/>
  <c r="AH438" i="4"/>
  <c r="AI438" i="4" s="1"/>
  <c r="K406" i="4"/>
  <c r="AH406" i="4"/>
  <c r="AI406" i="4" s="1"/>
  <c r="K374" i="4"/>
  <c r="AH374" i="4"/>
  <c r="AI374" i="4" s="1"/>
  <c r="K350" i="4"/>
  <c r="AH350" i="4"/>
  <c r="AI350" i="4" s="1"/>
  <c r="K318" i="4"/>
  <c r="AH318" i="4"/>
  <c r="AI318" i="4" s="1"/>
  <c r="K278" i="4"/>
  <c r="AH278" i="4"/>
  <c r="AI278" i="4" s="1"/>
  <c r="K246" i="4"/>
  <c r="AH246" i="4"/>
  <c r="AI246" i="4" s="1"/>
  <c r="K222" i="4"/>
  <c r="AH222" i="4"/>
  <c r="AI222" i="4" s="1"/>
  <c r="K198" i="4"/>
  <c r="AH198" i="4"/>
  <c r="AI198" i="4" s="1"/>
  <c r="K174" i="4"/>
  <c r="AH174" i="4"/>
  <c r="AI174" i="4" s="1"/>
  <c r="K150" i="4"/>
  <c r="AH150" i="4"/>
  <c r="AI150" i="4" s="1"/>
  <c r="K126" i="4"/>
  <c r="AH126" i="4"/>
  <c r="AI126" i="4" s="1"/>
  <c r="K102" i="4"/>
  <c r="AH102" i="4"/>
  <c r="AI102" i="4" s="1"/>
  <c r="K70" i="4"/>
  <c r="AH70" i="4"/>
  <c r="AI70" i="4" s="1"/>
  <c r="K30" i="4"/>
  <c r="AH30" i="4"/>
  <c r="AI30" i="4" s="1"/>
  <c r="K1701" i="4"/>
  <c r="AH1701" i="4"/>
  <c r="AI1701" i="4" s="1"/>
  <c r="K1589" i="4"/>
  <c r="AH1589" i="4"/>
  <c r="AI1589" i="4" s="1"/>
  <c r="K1493" i="4"/>
  <c r="AH1493" i="4"/>
  <c r="AI1493" i="4" s="1"/>
  <c r="K1429" i="4"/>
  <c r="AH1429" i="4"/>
  <c r="AI1429" i="4" s="1"/>
  <c r="K1357" i="4"/>
  <c r="AH1357" i="4"/>
  <c r="AI1357" i="4" s="1"/>
  <c r="K1293" i="4"/>
  <c r="AH1293" i="4"/>
  <c r="AI1293" i="4" s="1"/>
  <c r="K1229" i="4"/>
  <c r="AH1229" i="4"/>
  <c r="AI1229" i="4" s="1"/>
  <c r="K1165" i="4"/>
  <c r="AH1165" i="4"/>
  <c r="AI1165" i="4" s="1"/>
  <c r="K1109" i="4"/>
  <c r="AH1109" i="4"/>
  <c r="AI1109" i="4" s="1"/>
  <c r="K1045" i="4"/>
  <c r="AH1045" i="4"/>
  <c r="AI1045" i="4" s="1"/>
  <c r="K989" i="4"/>
  <c r="AH989" i="4"/>
  <c r="AI989" i="4" s="1"/>
  <c r="K941" i="4"/>
  <c r="AH941" i="4"/>
  <c r="AI941" i="4" s="1"/>
  <c r="K901" i="4"/>
  <c r="AH901" i="4"/>
  <c r="AI901" i="4" s="1"/>
  <c r="K861" i="4"/>
  <c r="AH861" i="4"/>
  <c r="AI861" i="4" s="1"/>
  <c r="K813" i="4"/>
  <c r="AH813" i="4"/>
  <c r="AI813" i="4" s="1"/>
  <c r="K765" i="4"/>
  <c r="AH765" i="4"/>
  <c r="AI765" i="4" s="1"/>
  <c r="K709" i="4"/>
  <c r="AH709" i="4"/>
  <c r="AI709" i="4" s="1"/>
  <c r="K661" i="4"/>
  <c r="AH661" i="4"/>
  <c r="AI661" i="4" s="1"/>
  <c r="K629" i="4"/>
  <c r="AH629" i="4"/>
  <c r="AI629" i="4" s="1"/>
  <c r="K573" i="4"/>
  <c r="AH573" i="4"/>
  <c r="AI573" i="4" s="1"/>
  <c r="K533" i="4"/>
  <c r="AH533" i="4"/>
  <c r="AI533" i="4" s="1"/>
  <c r="K501" i="4"/>
  <c r="AH501" i="4"/>
  <c r="AI501" i="4" s="1"/>
  <c r="K477" i="4"/>
  <c r="AH477" i="4"/>
  <c r="AI477" i="4" s="1"/>
  <c r="K437" i="4"/>
  <c r="AH437" i="4"/>
  <c r="AI437" i="4" s="1"/>
  <c r="K405" i="4"/>
  <c r="AH405" i="4"/>
  <c r="AI405" i="4" s="1"/>
  <c r="K365" i="4"/>
  <c r="AH365" i="4"/>
  <c r="AI365" i="4" s="1"/>
  <c r="K325" i="4"/>
  <c r="AH325" i="4"/>
  <c r="AI325" i="4" s="1"/>
  <c r="K285" i="4"/>
  <c r="AH285" i="4"/>
  <c r="AI285" i="4" s="1"/>
  <c r="K253" i="4"/>
  <c r="AH253" i="4"/>
  <c r="AI253" i="4" s="1"/>
  <c r="K229" i="4"/>
  <c r="AH229" i="4"/>
  <c r="AI229" i="4" s="1"/>
  <c r="K205" i="4"/>
  <c r="AH205" i="4"/>
  <c r="AI205" i="4" s="1"/>
  <c r="K181" i="4"/>
  <c r="AH181" i="4"/>
  <c r="AI181" i="4" s="1"/>
  <c r="K165" i="4"/>
  <c r="AH165" i="4"/>
  <c r="AI165" i="4" s="1"/>
  <c r="K157" i="4"/>
  <c r="AH157" i="4"/>
  <c r="AI157" i="4" s="1"/>
  <c r="K141" i="4"/>
  <c r="AH141" i="4"/>
  <c r="AI141" i="4" s="1"/>
  <c r="K133" i="4"/>
  <c r="AH133" i="4"/>
  <c r="AI133" i="4" s="1"/>
  <c r="K125" i="4"/>
  <c r="AH125" i="4"/>
  <c r="AI125" i="4" s="1"/>
  <c r="K109" i="4"/>
  <c r="AH109" i="4"/>
  <c r="AI109" i="4" s="1"/>
  <c r="K101" i="4"/>
  <c r="AH101" i="4"/>
  <c r="AI101" i="4" s="1"/>
  <c r="K93" i="4"/>
  <c r="AH93" i="4"/>
  <c r="AI93" i="4" s="1"/>
  <c r="K85" i="4"/>
  <c r="AH85" i="4"/>
  <c r="AI85" i="4" s="1"/>
  <c r="K77" i="4"/>
  <c r="AH77" i="4"/>
  <c r="AI77" i="4" s="1"/>
  <c r="K69" i="4"/>
  <c r="AH69" i="4"/>
  <c r="AI69" i="4" s="1"/>
  <c r="K61" i="4"/>
  <c r="AH61" i="4"/>
  <c r="AI61" i="4" s="1"/>
  <c r="K45" i="4"/>
  <c r="AH45" i="4"/>
  <c r="AI45" i="4" s="1"/>
  <c r="K29" i="4"/>
  <c r="AH29" i="4"/>
  <c r="AI29" i="4" s="1"/>
  <c r="K21" i="4"/>
  <c r="AH21" i="4"/>
  <c r="AI21" i="4" s="1"/>
  <c r="K13" i="4"/>
  <c r="AH13" i="4"/>
  <c r="AI13" i="4" s="1"/>
  <c r="K1799" i="4"/>
  <c r="AH1799" i="4"/>
  <c r="AI1799" i="4" s="1"/>
  <c r="K1775" i="4"/>
  <c r="AH1775" i="4"/>
  <c r="AI1775" i="4" s="1"/>
  <c r="K1759" i="4"/>
  <c r="AH1759" i="4"/>
  <c r="AI1759" i="4" s="1"/>
  <c r="K1743" i="4"/>
  <c r="AH1743" i="4"/>
  <c r="AI1743" i="4" s="1"/>
  <c r="K1727" i="4"/>
  <c r="AH1727" i="4"/>
  <c r="AI1727" i="4" s="1"/>
  <c r="K1703" i="4"/>
  <c r="AH1703" i="4"/>
  <c r="AI1703" i="4" s="1"/>
  <c r="K1671" i="4"/>
  <c r="AH1671" i="4"/>
  <c r="AI1671" i="4" s="1"/>
  <c r="K1647" i="4"/>
  <c r="AH1647" i="4"/>
  <c r="AI1647" i="4" s="1"/>
  <c r="K1631" i="4"/>
  <c r="AH1631" i="4"/>
  <c r="AI1631" i="4" s="1"/>
  <c r="K1607" i="4"/>
  <c r="AH1607" i="4"/>
  <c r="AI1607" i="4" s="1"/>
  <c r="K1583" i="4"/>
  <c r="AH1583" i="4"/>
  <c r="AI1583" i="4" s="1"/>
  <c r="K1559" i="4"/>
  <c r="AH1559" i="4"/>
  <c r="AI1559" i="4" s="1"/>
  <c r="K1527" i="4"/>
  <c r="AH1527" i="4"/>
  <c r="AI1527" i="4" s="1"/>
  <c r="K1495" i="4"/>
  <c r="AH1495" i="4"/>
  <c r="AI1495" i="4" s="1"/>
  <c r="K1471" i="4"/>
  <c r="AH1471" i="4"/>
  <c r="AI1471" i="4" s="1"/>
  <c r="K1439" i="4"/>
  <c r="AH1439" i="4"/>
  <c r="AI1439" i="4" s="1"/>
  <c r="K1431" i="4"/>
  <c r="AH1431" i="4"/>
  <c r="AI1431" i="4" s="1"/>
  <c r="K1407" i="4"/>
  <c r="AH1407" i="4"/>
  <c r="AI1407" i="4" s="1"/>
  <c r="K1375" i="4"/>
  <c r="AH1375" i="4"/>
  <c r="AI1375" i="4" s="1"/>
  <c r="K1343" i="4"/>
  <c r="AH1343" i="4"/>
  <c r="AI1343" i="4" s="1"/>
  <c r="K1319" i="4"/>
  <c r="AH1319" i="4"/>
  <c r="AI1319" i="4" s="1"/>
  <c r="K1287" i="4"/>
  <c r="AH1287" i="4"/>
  <c r="AI1287" i="4" s="1"/>
  <c r="K1263" i="4"/>
  <c r="AH1263" i="4"/>
  <c r="AI1263" i="4" s="1"/>
  <c r="K1231" i="4"/>
  <c r="AH1231" i="4"/>
  <c r="AI1231" i="4" s="1"/>
  <c r="K1191" i="4"/>
  <c r="AH1191" i="4"/>
  <c r="AI1191" i="4" s="1"/>
  <c r="K1159" i="4"/>
  <c r="AH1159" i="4"/>
  <c r="AI1159" i="4" s="1"/>
  <c r="K1127" i="4"/>
  <c r="AH1127" i="4"/>
  <c r="AI1127" i="4" s="1"/>
  <c r="K1103" i="4"/>
  <c r="AH1103" i="4"/>
  <c r="AI1103" i="4" s="1"/>
  <c r="K1079" i="4"/>
  <c r="AH1079" i="4"/>
  <c r="AI1079" i="4" s="1"/>
  <c r="K1055" i="4"/>
  <c r="AH1055" i="4"/>
  <c r="AI1055" i="4" s="1"/>
  <c r="K1031" i="4"/>
  <c r="AH1031" i="4"/>
  <c r="AI1031" i="4" s="1"/>
  <c r="K1007" i="4"/>
  <c r="AH1007" i="4"/>
  <c r="AI1007" i="4" s="1"/>
  <c r="K991" i="4"/>
  <c r="AH991" i="4"/>
  <c r="AI991" i="4" s="1"/>
  <c r="K967" i="4"/>
  <c r="AH967" i="4"/>
  <c r="AI967" i="4" s="1"/>
  <c r="K943" i="4"/>
  <c r="AH943" i="4"/>
  <c r="AI943" i="4" s="1"/>
  <c r="K911" i="4"/>
  <c r="AH911" i="4"/>
  <c r="AI911" i="4" s="1"/>
  <c r="K879" i="4"/>
  <c r="AH879" i="4"/>
  <c r="AI879" i="4" s="1"/>
  <c r="K855" i="4"/>
  <c r="AH855" i="4"/>
  <c r="AI855" i="4" s="1"/>
  <c r="K839" i="4"/>
  <c r="AH839" i="4"/>
  <c r="AI839" i="4" s="1"/>
  <c r="K807" i="4"/>
  <c r="AH807" i="4"/>
  <c r="AI807" i="4" s="1"/>
  <c r="K775" i="4"/>
  <c r="AH775" i="4"/>
  <c r="AI775" i="4" s="1"/>
  <c r="K735" i="4"/>
  <c r="AH735" i="4"/>
  <c r="AI735" i="4" s="1"/>
  <c r="K703" i="4"/>
  <c r="AH703" i="4"/>
  <c r="AI703" i="4" s="1"/>
  <c r="K671" i="4"/>
  <c r="AH671" i="4"/>
  <c r="AI671" i="4" s="1"/>
  <c r="K639" i="4"/>
  <c r="AH639" i="4"/>
  <c r="AI639" i="4" s="1"/>
  <c r="K599" i="4"/>
  <c r="AH599" i="4"/>
  <c r="AI599" i="4" s="1"/>
  <c r="K575" i="4"/>
  <c r="AH575" i="4"/>
  <c r="AI575" i="4" s="1"/>
  <c r="K543" i="4"/>
  <c r="AH543" i="4"/>
  <c r="AI543" i="4" s="1"/>
  <c r="K503" i="4"/>
  <c r="AH503" i="4"/>
  <c r="AI503" i="4" s="1"/>
  <c r="K479" i="4"/>
  <c r="AH479" i="4"/>
  <c r="AI479" i="4" s="1"/>
  <c r="K455" i="4"/>
  <c r="AH455" i="4"/>
  <c r="AI455" i="4" s="1"/>
  <c r="K431" i="4"/>
  <c r="AH431" i="4"/>
  <c r="AI431" i="4" s="1"/>
  <c r="K391" i="4"/>
  <c r="AH391" i="4"/>
  <c r="AI391" i="4" s="1"/>
  <c r="K359" i="4"/>
  <c r="AH359" i="4"/>
  <c r="AI359" i="4" s="1"/>
  <c r="K335" i="4"/>
  <c r="AH335" i="4"/>
  <c r="AI335" i="4" s="1"/>
  <c r="K311" i="4"/>
  <c r="AH311" i="4"/>
  <c r="AI311" i="4" s="1"/>
  <c r="K287" i="4"/>
  <c r="AH287" i="4"/>
  <c r="AI287" i="4" s="1"/>
  <c r="K247" i="4"/>
  <c r="AH247" i="4"/>
  <c r="AI247" i="4" s="1"/>
  <c r="K215" i="4"/>
  <c r="AH215" i="4"/>
  <c r="AI215" i="4" s="1"/>
  <c r="K191" i="4"/>
  <c r="AH191" i="4"/>
  <c r="AI191" i="4" s="1"/>
  <c r="K151" i="4"/>
  <c r="AH151" i="4"/>
  <c r="AI151" i="4" s="1"/>
  <c r="K111" i="4"/>
  <c r="AH111" i="4"/>
  <c r="AI111" i="4" s="1"/>
  <c r="K87" i="4"/>
  <c r="AH87" i="4"/>
  <c r="AI87" i="4" s="1"/>
  <c r="K63" i="4"/>
  <c r="AH63" i="4"/>
  <c r="AI63" i="4" s="1"/>
  <c r="K1782" i="4"/>
  <c r="AH1782" i="4"/>
  <c r="AI1782" i="4" s="1"/>
  <c r="K1758" i="4"/>
  <c r="AH1758" i="4"/>
  <c r="AI1758" i="4" s="1"/>
  <c r="K1726" i="4"/>
  <c r="AH1726" i="4"/>
  <c r="AI1726" i="4" s="1"/>
  <c r="K1694" i="4"/>
  <c r="AH1694" i="4"/>
  <c r="AI1694" i="4" s="1"/>
  <c r="K1670" i="4"/>
  <c r="AH1670" i="4"/>
  <c r="AI1670" i="4" s="1"/>
  <c r="K1638" i="4"/>
  <c r="AH1638" i="4"/>
  <c r="AI1638" i="4" s="1"/>
  <c r="K1614" i="4"/>
  <c r="AH1614" i="4"/>
  <c r="AI1614" i="4" s="1"/>
  <c r="K1590" i="4"/>
  <c r="AH1590" i="4"/>
  <c r="AI1590" i="4" s="1"/>
  <c r="K1566" i="4"/>
  <c r="AH1566" i="4"/>
  <c r="AI1566" i="4" s="1"/>
  <c r="K1542" i="4"/>
  <c r="AH1542" i="4"/>
  <c r="AI1542" i="4" s="1"/>
  <c r="K1534" i="4"/>
  <c r="AH1534" i="4"/>
  <c r="AI1534" i="4" s="1"/>
  <c r="K1502" i="4"/>
  <c r="AH1502" i="4"/>
  <c r="AI1502" i="4" s="1"/>
  <c r="K1478" i="4"/>
  <c r="AH1478" i="4"/>
  <c r="AI1478" i="4" s="1"/>
  <c r="K1438" i="4"/>
  <c r="AH1438" i="4"/>
  <c r="AI1438" i="4" s="1"/>
  <c r="K1422" i="4"/>
  <c r="AH1422" i="4"/>
  <c r="AI1422" i="4" s="1"/>
  <c r="K1398" i="4"/>
  <c r="AH1398" i="4"/>
  <c r="AI1398" i="4" s="1"/>
  <c r="K1374" i="4"/>
  <c r="AH1374" i="4"/>
  <c r="AI1374" i="4" s="1"/>
  <c r="K1350" i="4"/>
  <c r="AH1350" i="4"/>
  <c r="AI1350" i="4" s="1"/>
  <c r="K1326" i="4"/>
  <c r="AH1326" i="4"/>
  <c r="AI1326" i="4" s="1"/>
  <c r="K1294" i="4"/>
  <c r="AH1294" i="4"/>
  <c r="AI1294" i="4" s="1"/>
  <c r="K1262" i="4"/>
  <c r="AH1262" i="4"/>
  <c r="AI1262" i="4" s="1"/>
  <c r="K1238" i="4"/>
  <c r="AH1238" i="4"/>
  <c r="AI1238" i="4" s="1"/>
  <c r="K1214" i="4"/>
  <c r="AH1214" i="4"/>
  <c r="AI1214" i="4" s="1"/>
  <c r="K1190" i="4"/>
  <c r="AH1190" i="4"/>
  <c r="AI1190" i="4" s="1"/>
  <c r="K1166" i="4"/>
  <c r="AH1166" i="4"/>
  <c r="AI1166" i="4" s="1"/>
  <c r="K1134" i="4"/>
  <c r="AH1134" i="4"/>
  <c r="AI1134" i="4" s="1"/>
  <c r="K1110" i="4"/>
  <c r="AH1110" i="4"/>
  <c r="AI1110" i="4" s="1"/>
  <c r="K1078" i="4"/>
  <c r="AH1078" i="4"/>
  <c r="AI1078" i="4" s="1"/>
  <c r="K1062" i="4"/>
  <c r="AH1062" i="4"/>
  <c r="AI1062" i="4" s="1"/>
  <c r="K1038" i="4"/>
  <c r="AH1038" i="4"/>
  <c r="AI1038" i="4" s="1"/>
  <c r="K1014" i="4"/>
  <c r="AH1014" i="4"/>
  <c r="AI1014" i="4" s="1"/>
  <c r="K998" i="4"/>
  <c r="AH998" i="4"/>
  <c r="AI998" i="4" s="1"/>
  <c r="K974" i="4"/>
  <c r="AH974" i="4"/>
  <c r="AI974" i="4" s="1"/>
  <c r="K950" i="4"/>
  <c r="AH950" i="4"/>
  <c r="AI950" i="4" s="1"/>
  <c r="K926" i="4"/>
  <c r="AH926" i="4"/>
  <c r="AI926" i="4" s="1"/>
  <c r="K910" i="4"/>
  <c r="AH910" i="4"/>
  <c r="AI910" i="4" s="1"/>
  <c r="K886" i="4"/>
  <c r="AH886" i="4"/>
  <c r="AI886" i="4" s="1"/>
  <c r="K854" i="4"/>
  <c r="AH854" i="4"/>
  <c r="AI854" i="4" s="1"/>
  <c r="K822" i="4"/>
  <c r="AH822" i="4"/>
  <c r="AI822" i="4" s="1"/>
  <c r="K782" i="4"/>
  <c r="AH782" i="4"/>
  <c r="AI782" i="4" s="1"/>
  <c r="K758" i="4"/>
  <c r="AH758" i="4"/>
  <c r="AI758" i="4" s="1"/>
  <c r="K734" i="4"/>
  <c r="AH734" i="4"/>
  <c r="AI734" i="4" s="1"/>
  <c r="K710" i="4"/>
  <c r="AH710" i="4"/>
  <c r="AI710" i="4" s="1"/>
  <c r="K686" i="4"/>
  <c r="AH686" i="4"/>
  <c r="AI686" i="4" s="1"/>
  <c r="K662" i="4"/>
  <c r="AH662" i="4"/>
  <c r="AI662" i="4" s="1"/>
  <c r="K638" i="4"/>
  <c r="AH638" i="4"/>
  <c r="AI638" i="4" s="1"/>
  <c r="K614" i="4"/>
  <c r="AH614" i="4"/>
  <c r="AI614" i="4" s="1"/>
  <c r="K582" i="4"/>
  <c r="AH582" i="4"/>
  <c r="AI582" i="4" s="1"/>
  <c r="K542" i="4"/>
  <c r="AH542" i="4"/>
  <c r="AI542" i="4" s="1"/>
  <c r="K518" i="4"/>
  <c r="AH518" i="4"/>
  <c r="AI518" i="4" s="1"/>
  <c r="K502" i="4"/>
  <c r="AH502" i="4"/>
  <c r="AI502" i="4" s="1"/>
  <c r="K486" i="4"/>
  <c r="AH486" i="4"/>
  <c r="AI486" i="4" s="1"/>
  <c r="K462" i="4"/>
  <c r="AH462" i="4"/>
  <c r="AI462" i="4" s="1"/>
  <c r="K446" i="4"/>
  <c r="AH446" i="4"/>
  <c r="AI446" i="4" s="1"/>
  <c r="K430" i="4"/>
  <c r="AH430" i="4"/>
  <c r="AI430" i="4" s="1"/>
  <c r="K414" i="4"/>
  <c r="AH414" i="4"/>
  <c r="AI414" i="4" s="1"/>
  <c r="K398" i="4"/>
  <c r="AH398" i="4"/>
  <c r="AI398" i="4" s="1"/>
  <c r="K382" i="4"/>
  <c r="AH382" i="4"/>
  <c r="AI382" i="4" s="1"/>
  <c r="K358" i="4"/>
  <c r="AH358" i="4"/>
  <c r="AI358" i="4" s="1"/>
  <c r="K326" i="4"/>
  <c r="AH326" i="4"/>
  <c r="AI326" i="4" s="1"/>
  <c r="K286" i="4"/>
  <c r="AH286" i="4"/>
  <c r="AI286" i="4" s="1"/>
  <c r="K262" i="4"/>
  <c r="AH262" i="4"/>
  <c r="AI262" i="4" s="1"/>
  <c r="K230" i="4"/>
  <c r="AH230" i="4"/>
  <c r="AI230" i="4" s="1"/>
  <c r="K206" i="4"/>
  <c r="AH206" i="4"/>
  <c r="AI206" i="4" s="1"/>
  <c r="K182" i="4"/>
  <c r="AH182" i="4"/>
  <c r="AI182" i="4" s="1"/>
  <c r="K158" i="4"/>
  <c r="AH158" i="4"/>
  <c r="AI158" i="4" s="1"/>
  <c r="K134" i="4"/>
  <c r="AH134" i="4"/>
  <c r="AI134" i="4" s="1"/>
  <c r="K110" i="4"/>
  <c r="AH110" i="4"/>
  <c r="AI110" i="4" s="1"/>
  <c r="K86" i="4"/>
  <c r="AH86" i="4"/>
  <c r="AI86" i="4" s="1"/>
  <c r="K54" i="4"/>
  <c r="AH54" i="4"/>
  <c r="AI54" i="4" s="1"/>
  <c r="K14" i="4"/>
  <c r="AH14" i="4"/>
  <c r="AI14" i="4" s="1"/>
  <c r="K1749" i="4"/>
  <c r="AH1749" i="4"/>
  <c r="AI1749" i="4" s="1"/>
  <c r="K1645" i="4"/>
  <c r="AH1645" i="4"/>
  <c r="AI1645" i="4" s="1"/>
  <c r="K1549" i="4"/>
  <c r="AH1549" i="4"/>
  <c r="AI1549" i="4" s="1"/>
  <c r="K1469" i="4"/>
  <c r="AH1469" i="4"/>
  <c r="AI1469" i="4" s="1"/>
  <c r="K1421" i="4"/>
  <c r="AH1421" i="4"/>
  <c r="AI1421" i="4" s="1"/>
  <c r="K1373" i="4"/>
  <c r="AH1373" i="4"/>
  <c r="AI1373" i="4" s="1"/>
  <c r="K1301" i="4"/>
  <c r="AH1301" i="4"/>
  <c r="AI1301" i="4" s="1"/>
  <c r="K1261" i="4"/>
  <c r="AH1261" i="4"/>
  <c r="AI1261" i="4" s="1"/>
  <c r="K1213" i="4"/>
  <c r="AH1213" i="4"/>
  <c r="AI1213" i="4" s="1"/>
  <c r="K1173" i="4"/>
  <c r="AH1173" i="4"/>
  <c r="AI1173" i="4" s="1"/>
  <c r="K1117" i="4"/>
  <c r="AH1117" i="4"/>
  <c r="AI1117" i="4" s="1"/>
  <c r="K1077" i="4"/>
  <c r="AH1077" i="4"/>
  <c r="AI1077" i="4" s="1"/>
  <c r="K1037" i="4"/>
  <c r="AH1037" i="4"/>
  <c r="AI1037" i="4" s="1"/>
  <c r="K1005" i="4"/>
  <c r="AH1005" i="4"/>
  <c r="AI1005" i="4" s="1"/>
  <c r="K973" i="4"/>
  <c r="AH973" i="4"/>
  <c r="AI973" i="4" s="1"/>
  <c r="K949" i="4"/>
  <c r="AH949" i="4"/>
  <c r="AI949" i="4" s="1"/>
  <c r="K909" i="4"/>
  <c r="AH909" i="4"/>
  <c r="AI909" i="4" s="1"/>
  <c r="K877" i="4"/>
  <c r="AH877" i="4"/>
  <c r="AI877" i="4" s="1"/>
  <c r="K853" i="4"/>
  <c r="AH853" i="4"/>
  <c r="AI853" i="4" s="1"/>
  <c r="K821" i="4"/>
  <c r="AH821" i="4"/>
  <c r="AI821" i="4" s="1"/>
  <c r="K797" i="4"/>
  <c r="AH797" i="4"/>
  <c r="AI797" i="4" s="1"/>
  <c r="K781" i="4"/>
  <c r="AH781" i="4"/>
  <c r="AI781" i="4" s="1"/>
  <c r="K757" i="4"/>
  <c r="AH757" i="4"/>
  <c r="AI757" i="4" s="1"/>
  <c r="K725" i="4"/>
  <c r="AH725" i="4"/>
  <c r="AI725" i="4" s="1"/>
  <c r="K693" i="4"/>
  <c r="AH693" i="4"/>
  <c r="AI693" i="4" s="1"/>
  <c r="K677" i="4"/>
  <c r="AH677" i="4"/>
  <c r="AI677" i="4" s="1"/>
  <c r="K653" i="4"/>
  <c r="AH653" i="4"/>
  <c r="AI653" i="4" s="1"/>
  <c r="K637" i="4"/>
  <c r="AH637" i="4"/>
  <c r="AI637" i="4" s="1"/>
  <c r="K597" i="4"/>
  <c r="AH597" i="4"/>
  <c r="AI597" i="4" s="1"/>
  <c r="K589" i="4"/>
  <c r="AH589" i="4"/>
  <c r="AI589" i="4" s="1"/>
  <c r="K557" i="4"/>
  <c r="AH557" i="4"/>
  <c r="AI557" i="4" s="1"/>
  <c r="K541" i="4"/>
  <c r="AH541" i="4"/>
  <c r="AI541" i="4" s="1"/>
  <c r="K517" i="4"/>
  <c r="AH517" i="4"/>
  <c r="AI517" i="4" s="1"/>
  <c r="K493" i="4"/>
  <c r="AH493" i="4"/>
  <c r="AI493" i="4" s="1"/>
  <c r="K445" i="4"/>
  <c r="AH445" i="4"/>
  <c r="AI445" i="4" s="1"/>
  <c r="K421" i="4"/>
  <c r="AH421" i="4"/>
  <c r="AI421" i="4" s="1"/>
  <c r="K389" i="4"/>
  <c r="AH389" i="4"/>
  <c r="AI389" i="4" s="1"/>
  <c r="K373" i="4"/>
  <c r="AH373" i="4"/>
  <c r="AI373" i="4" s="1"/>
  <c r="K357" i="4"/>
  <c r="AH357" i="4"/>
  <c r="AI357" i="4" s="1"/>
  <c r="K341" i="4"/>
  <c r="AH341" i="4"/>
  <c r="AI341" i="4" s="1"/>
  <c r="K309" i="4"/>
  <c r="AH309" i="4"/>
  <c r="AI309" i="4" s="1"/>
  <c r="K293" i="4"/>
  <c r="AH293" i="4"/>
  <c r="AI293" i="4" s="1"/>
  <c r="K269" i="4"/>
  <c r="AH269" i="4"/>
  <c r="AI269" i="4" s="1"/>
  <c r="K245" i="4"/>
  <c r="AH245" i="4"/>
  <c r="AI245" i="4" s="1"/>
  <c r="K221" i="4"/>
  <c r="AH221" i="4"/>
  <c r="AI221" i="4" s="1"/>
  <c r="K213" i="4"/>
  <c r="AH213" i="4"/>
  <c r="AI213" i="4" s="1"/>
  <c r="K189" i="4"/>
  <c r="AH189" i="4"/>
  <c r="AI189" i="4" s="1"/>
  <c r="K173" i="4"/>
  <c r="AH173" i="4"/>
  <c r="AI173" i="4" s="1"/>
  <c r="K149" i="4"/>
  <c r="AH149" i="4"/>
  <c r="AI149" i="4" s="1"/>
  <c r="K1796" i="4"/>
  <c r="AH1796" i="4"/>
  <c r="AI1796" i="4" s="1"/>
  <c r="K1764" i="4"/>
  <c r="AH1764" i="4"/>
  <c r="AI1764" i="4" s="1"/>
  <c r="K1748" i="4"/>
  <c r="AH1748" i="4"/>
  <c r="AI1748" i="4" s="1"/>
  <c r="K1732" i="4"/>
  <c r="AH1732" i="4"/>
  <c r="AI1732" i="4" s="1"/>
  <c r="K1708" i="4"/>
  <c r="AH1708" i="4"/>
  <c r="AI1708" i="4" s="1"/>
  <c r="K1684" i="4"/>
  <c r="AH1684" i="4"/>
  <c r="AI1684" i="4" s="1"/>
  <c r="K1652" i="4"/>
  <c r="AH1652" i="4"/>
  <c r="AI1652" i="4" s="1"/>
  <c r="K1628" i="4"/>
  <c r="AH1628" i="4"/>
  <c r="AI1628" i="4" s="1"/>
  <c r="K1604" i="4"/>
  <c r="AH1604" i="4"/>
  <c r="AI1604" i="4" s="1"/>
  <c r="K1564" i="4"/>
  <c r="AH1564" i="4"/>
  <c r="AI1564" i="4" s="1"/>
  <c r="K1524" i="4"/>
  <c r="AH1524" i="4"/>
  <c r="AI1524" i="4" s="1"/>
  <c r="K1492" i="4"/>
  <c r="AH1492" i="4"/>
  <c r="AI1492" i="4" s="1"/>
  <c r="K1444" i="4"/>
  <c r="AH1444" i="4"/>
  <c r="AI1444" i="4" s="1"/>
  <c r="K1388" i="4"/>
  <c r="AH1388" i="4"/>
  <c r="AI1388" i="4" s="1"/>
  <c r="K1340" i="4"/>
  <c r="AH1340" i="4"/>
  <c r="AI1340" i="4" s="1"/>
  <c r="K1276" i="4"/>
  <c r="AH1276" i="4"/>
  <c r="AI1276" i="4" s="1"/>
  <c r="K1124" i="4"/>
  <c r="AH1124" i="4"/>
  <c r="AI1124" i="4" s="1"/>
  <c r="K804" i="4"/>
  <c r="AH804" i="4"/>
  <c r="AI804" i="4" s="1"/>
  <c r="K1807" i="4"/>
  <c r="AH1807" i="4"/>
  <c r="AI1807" i="4" s="1"/>
  <c r="K1767" i="4"/>
  <c r="AH1767" i="4"/>
  <c r="AI1767" i="4" s="1"/>
  <c r="K1735" i="4"/>
  <c r="AH1735" i="4"/>
  <c r="AI1735" i="4" s="1"/>
  <c r="K1711" i="4"/>
  <c r="AH1711" i="4"/>
  <c r="AI1711" i="4" s="1"/>
  <c r="K1679" i="4"/>
  <c r="AH1679" i="4"/>
  <c r="AI1679" i="4" s="1"/>
  <c r="K1639" i="4"/>
  <c r="AH1639" i="4"/>
  <c r="AI1639" i="4" s="1"/>
  <c r="K1599" i="4"/>
  <c r="AH1599" i="4"/>
  <c r="AI1599" i="4" s="1"/>
  <c r="K1575" i="4"/>
  <c r="AH1575" i="4"/>
  <c r="AI1575" i="4" s="1"/>
  <c r="K1551" i="4"/>
  <c r="AH1551" i="4"/>
  <c r="AI1551" i="4" s="1"/>
  <c r="K1519" i="4"/>
  <c r="AH1519" i="4"/>
  <c r="AI1519" i="4" s="1"/>
  <c r="K1487" i="4"/>
  <c r="AH1487" i="4"/>
  <c r="AI1487" i="4" s="1"/>
  <c r="K1463" i="4"/>
  <c r="AH1463" i="4"/>
  <c r="AI1463" i="4" s="1"/>
  <c r="K1423" i="4"/>
  <c r="AH1423" i="4"/>
  <c r="AI1423" i="4" s="1"/>
  <c r="K1391" i="4"/>
  <c r="AH1391" i="4"/>
  <c r="AI1391" i="4" s="1"/>
  <c r="K1359" i="4"/>
  <c r="AH1359" i="4"/>
  <c r="AI1359" i="4" s="1"/>
  <c r="K1327" i="4"/>
  <c r="AH1327" i="4"/>
  <c r="AI1327" i="4" s="1"/>
  <c r="K1295" i="4"/>
  <c r="AH1295" i="4"/>
  <c r="AI1295" i="4" s="1"/>
  <c r="K1255" i="4"/>
  <c r="AH1255" i="4"/>
  <c r="AI1255" i="4" s="1"/>
  <c r="K1223" i="4"/>
  <c r="AH1223" i="4"/>
  <c r="AI1223" i="4" s="1"/>
  <c r="K1199" i="4"/>
  <c r="AH1199" i="4"/>
  <c r="AI1199" i="4" s="1"/>
  <c r="K1175" i="4"/>
  <c r="AH1175" i="4"/>
  <c r="AI1175" i="4" s="1"/>
  <c r="K1151" i="4"/>
  <c r="AH1151" i="4"/>
  <c r="AI1151" i="4" s="1"/>
  <c r="K1135" i="4"/>
  <c r="AH1135" i="4"/>
  <c r="AI1135" i="4" s="1"/>
  <c r="K1119" i="4"/>
  <c r="AH1119" i="4"/>
  <c r="AI1119" i="4" s="1"/>
  <c r="K1087" i="4"/>
  <c r="AH1087" i="4"/>
  <c r="AI1087" i="4" s="1"/>
  <c r="K1047" i="4"/>
  <c r="AH1047" i="4"/>
  <c r="AI1047" i="4" s="1"/>
  <c r="K1015" i="4"/>
  <c r="AH1015" i="4"/>
  <c r="AI1015" i="4" s="1"/>
  <c r="K983" i="4"/>
  <c r="AH983" i="4"/>
  <c r="AI983" i="4" s="1"/>
  <c r="K959" i="4"/>
  <c r="AH959" i="4"/>
  <c r="AI959" i="4" s="1"/>
  <c r="K927" i="4"/>
  <c r="AH927" i="4"/>
  <c r="AI927" i="4" s="1"/>
  <c r="K903" i="4"/>
  <c r="AH903" i="4"/>
  <c r="AI903" i="4" s="1"/>
  <c r="K871" i="4"/>
  <c r="AH871" i="4"/>
  <c r="AI871" i="4" s="1"/>
  <c r="K847" i="4"/>
  <c r="AH847" i="4"/>
  <c r="AI847" i="4" s="1"/>
  <c r="K823" i="4"/>
  <c r="AH823" i="4"/>
  <c r="AI823" i="4" s="1"/>
  <c r="K791" i="4"/>
  <c r="AH791" i="4"/>
  <c r="AI791" i="4" s="1"/>
  <c r="K767" i="4"/>
  <c r="AH767" i="4"/>
  <c r="AI767" i="4" s="1"/>
  <c r="K743" i="4"/>
  <c r="AH743" i="4"/>
  <c r="AI743" i="4" s="1"/>
  <c r="K727" i="4"/>
  <c r="AH727" i="4"/>
  <c r="AI727" i="4" s="1"/>
  <c r="K711" i="4"/>
  <c r="AH711" i="4"/>
  <c r="AI711" i="4" s="1"/>
  <c r="K687" i="4"/>
  <c r="AH687" i="4"/>
  <c r="AI687" i="4" s="1"/>
  <c r="K647" i="4"/>
  <c r="AH647" i="4"/>
  <c r="AI647" i="4" s="1"/>
  <c r="K615" i="4"/>
  <c r="AH615" i="4"/>
  <c r="AI615" i="4" s="1"/>
  <c r="K583" i="4"/>
  <c r="AH583" i="4"/>
  <c r="AI583" i="4" s="1"/>
  <c r="K559" i="4"/>
  <c r="AH559" i="4"/>
  <c r="AI559" i="4" s="1"/>
  <c r="K519" i="4"/>
  <c r="AH519" i="4"/>
  <c r="AI519" i="4" s="1"/>
  <c r="K487" i="4"/>
  <c r="AH487" i="4"/>
  <c r="AI487" i="4" s="1"/>
  <c r="K463" i="4"/>
  <c r="AH463" i="4"/>
  <c r="AI463" i="4" s="1"/>
  <c r="K439" i="4"/>
  <c r="AH439" i="4"/>
  <c r="AI439" i="4" s="1"/>
  <c r="K399" i="4"/>
  <c r="AH399" i="4"/>
  <c r="AI399" i="4" s="1"/>
  <c r="K367" i="4"/>
  <c r="AH367" i="4"/>
  <c r="AI367" i="4" s="1"/>
  <c r="K343" i="4"/>
  <c r="AH343" i="4"/>
  <c r="AI343" i="4" s="1"/>
  <c r="K319" i="4"/>
  <c r="AH319" i="4"/>
  <c r="AI319" i="4" s="1"/>
  <c r="K279" i="4"/>
  <c r="AH279" i="4"/>
  <c r="AI279" i="4" s="1"/>
  <c r="K239" i="4"/>
  <c r="AH239" i="4"/>
  <c r="AI239" i="4" s="1"/>
  <c r="K223" i="4"/>
  <c r="AH223" i="4"/>
  <c r="AI223" i="4" s="1"/>
  <c r="K207" i="4"/>
  <c r="AH207" i="4"/>
  <c r="AI207" i="4" s="1"/>
  <c r="K183" i="4"/>
  <c r="AH183" i="4"/>
  <c r="AI183" i="4" s="1"/>
  <c r="K143" i="4"/>
  <c r="AH143" i="4"/>
  <c r="AI143" i="4" s="1"/>
  <c r="K119" i="4"/>
  <c r="AH119" i="4"/>
  <c r="AI119" i="4" s="1"/>
  <c r="K95" i="4"/>
  <c r="AH95" i="4"/>
  <c r="AI95" i="4" s="1"/>
  <c r="K79" i="4"/>
  <c r="AH79" i="4"/>
  <c r="AI79" i="4" s="1"/>
  <c r="K55" i="4"/>
  <c r="AH55" i="4"/>
  <c r="AI55" i="4" s="1"/>
  <c r="K15" i="4"/>
  <c r="AH15" i="4"/>
  <c r="AI15" i="4" s="1"/>
  <c r="K1806" i="4"/>
  <c r="AH1806" i="4"/>
  <c r="AI1806" i="4" s="1"/>
  <c r="K1790" i="4"/>
  <c r="AH1790" i="4"/>
  <c r="AI1790" i="4" s="1"/>
  <c r="K1766" i="4"/>
  <c r="AH1766" i="4"/>
  <c r="AI1766" i="4" s="1"/>
  <c r="K1750" i="4"/>
  <c r="AH1750" i="4"/>
  <c r="AI1750" i="4" s="1"/>
  <c r="K1734" i="4"/>
  <c r="AH1734" i="4"/>
  <c r="AI1734" i="4" s="1"/>
  <c r="K1718" i="4"/>
  <c r="AH1718" i="4"/>
  <c r="AI1718" i="4" s="1"/>
  <c r="K1702" i="4"/>
  <c r="AH1702" i="4"/>
  <c r="AI1702" i="4" s="1"/>
  <c r="K1686" i="4"/>
  <c r="AH1686" i="4"/>
  <c r="AI1686" i="4" s="1"/>
  <c r="K1662" i="4"/>
  <c r="AH1662" i="4"/>
  <c r="AI1662" i="4" s="1"/>
  <c r="K1646" i="4"/>
  <c r="AH1646" i="4"/>
  <c r="AI1646" i="4" s="1"/>
  <c r="K1630" i="4"/>
  <c r="AH1630" i="4"/>
  <c r="AI1630" i="4" s="1"/>
  <c r="K1606" i="4"/>
  <c r="AH1606" i="4"/>
  <c r="AI1606" i="4" s="1"/>
  <c r="K1582" i="4"/>
  <c r="AH1582" i="4"/>
  <c r="AI1582" i="4" s="1"/>
  <c r="K1558" i="4"/>
  <c r="AH1558" i="4"/>
  <c r="AI1558" i="4" s="1"/>
  <c r="K1526" i="4"/>
  <c r="AH1526" i="4"/>
  <c r="AI1526" i="4" s="1"/>
  <c r="K1486" i="4"/>
  <c r="AH1486" i="4"/>
  <c r="AI1486" i="4" s="1"/>
  <c r="K1446" i="4"/>
  <c r="AH1446" i="4"/>
  <c r="AI1446" i="4" s="1"/>
  <c r="K1414" i="4"/>
  <c r="AH1414" i="4"/>
  <c r="AI1414" i="4" s="1"/>
  <c r="K1390" i="4"/>
  <c r="AH1390" i="4"/>
  <c r="AI1390" i="4" s="1"/>
  <c r="K1366" i="4"/>
  <c r="AH1366" i="4"/>
  <c r="AI1366" i="4" s="1"/>
  <c r="K1334" i="4"/>
  <c r="AH1334" i="4"/>
  <c r="AI1334" i="4" s="1"/>
  <c r="K1310" i="4"/>
  <c r="AH1310" i="4"/>
  <c r="AI1310" i="4" s="1"/>
  <c r="K1278" i="4"/>
  <c r="AH1278" i="4"/>
  <c r="AI1278" i="4" s="1"/>
  <c r="K1246" i="4"/>
  <c r="AH1246" i="4"/>
  <c r="AI1246" i="4" s="1"/>
  <c r="K1222" i="4"/>
  <c r="AH1222" i="4"/>
  <c r="AI1222" i="4" s="1"/>
  <c r="K1182" i="4"/>
  <c r="AH1182" i="4"/>
  <c r="AI1182" i="4" s="1"/>
  <c r="K1158" i="4"/>
  <c r="AH1158" i="4"/>
  <c r="AI1158" i="4" s="1"/>
  <c r="K1126" i="4"/>
  <c r="AH1126" i="4"/>
  <c r="AI1126" i="4" s="1"/>
  <c r="K1086" i="4"/>
  <c r="AH1086" i="4"/>
  <c r="AI1086" i="4" s="1"/>
  <c r="K1054" i="4"/>
  <c r="AH1054" i="4"/>
  <c r="AI1054" i="4" s="1"/>
  <c r="K1030" i="4"/>
  <c r="AH1030" i="4"/>
  <c r="AI1030" i="4" s="1"/>
  <c r="K1006" i="4"/>
  <c r="AH1006" i="4"/>
  <c r="AI1006" i="4" s="1"/>
  <c r="K982" i="4"/>
  <c r="AH982" i="4"/>
  <c r="AI982" i="4" s="1"/>
  <c r="K958" i="4"/>
  <c r="AH958" i="4"/>
  <c r="AI958" i="4" s="1"/>
  <c r="K934" i="4"/>
  <c r="AH934" i="4"/>
  <c r="AI934" i="4" s="1"/>
  <c r="K902" i="4"/>
  <c r="AH902" i="4"/>
  <c r="AI902" i="4" s="1"/>
  <c r="K878" i="4"/>
  <c r="AH878" i="4"/>
  <c r="AI878" i="4" s="1"/>
  <c r="K846" i="4"/>
  <c r="AH846" i="4"/>
  <c r="AI846" i="4" s="1"/>
  <c r="K806" i="4"/>
  <c r="AH806" i="4"/>
  <c r="AI806" i="4" s="1"/>
  <c r="K790" i="4"/>
  <c r="AH790" i="4"/>
  <c r="AI790" i="4" s="1"/>
  <c r="K766" i="4"/>
  <c r="AH766" i="4"/>
  <c r="AI766" i="4" s="1"/>
  <c r="K742" i="4"/>
  <c r="AH742" i="4"/>
  <c r="AI742" i="4" s="1"/>
  <c r="K718" i="4"/>
  <c r="AH718" i="4"/>
  <c r="AI718" i="4" s="1"/>
  <c r="K694" i="4"/>
  <c r="AH694" i="4"/>
  <c r="AI694" i="4" s="1"/>
  <c r="K670" i="4"/>
  <c r="AH670" i="4"/>
  <c r="AI670" i="4" s="1"/>
  <c r="K646" i="4"/>
  <c r="AH646" i="4"/>
  <c r="AI646" i="4" s="1"/>
  <c r="K630" i="4"/>
  <c r="AH630" i="4"/>
  <c r="AI630" i="4" s="1"/>
  <c r="K606" i="4"/>
  <c r="AH606" i="4"/>
  <c r="AI606" i="4" s="1"/>
  <c r="K566" i="4"/>
  <c r="AH566" i="4"/>
  <c r="AI566" i="4" s="1"/>
  <c r="K534" i="4"/>
  <c r="AH534" i="4"/>
  <c r="AI534" i="4" s="1"/>
  <c r="K510" i="4"/>
  <c r="AH510" i="4"/>
  <c r="AI510" i="4" s="1"/>
  <c r="K478" i="4"/>
  <c r="AH478" i="4"/>
  <c r="AI478" i="4" s="1"/>
  <c r="K454" i="4"/>
  <c r="AH454" i="4"/>
  <c r="AI454" i="4" s="1"/>
  <c r="K422" i="4"/>
  <c r="AH422" i="4"/>
  <c r="AI422" i="4" s="1"/>
  <c r="K390" i="4"/>
  <c r="AH390" i="4"/>
  <c r="AI390" i="4" s="1"/>
  <c r="K366" i="4"/>
  <c r="AH366" i="4"/>
  <c r="AI366" i="4" s="1"/>
  <c r="K342" i="4"/>
  <c r="AH342" i="4"/>
  <c r="AI342" i="4" s="1"/>
  <c r="K310" i="4"/>
  <c r="AH310" i="4"/>
  <c r="AI310" i="4" s="1"/>
  <c r="K270" i="4"/>
  <c r="AH270" i="4"/>
  <c r="AI270" i="4" s="1"/>
  <c r="K254" i="4"/>
  <c r="AH254" i="4"/>
  <c r="AI254" i="4" s="1"/>
  <c r="K238" i="4"/>
  <c r="AH238" i="4"/>
  <c r="AI238" i="4" s="1"/>
  <c r="K214" i="4"/>
  <c r="AH214" i="4"/>
  <c r="AI214" i="4" s="1"/>
  <c r="K190" i="4"/>
  <c r="AH190" i="4"/>
  <c r="AI190" i="4" s="1"/>
  <c r="K166" i="4"/>
  <c r="AH166" i="4"/>
  <c r="AI166" i="4" s="1"/>
  <c r="K142" i="4"/>
  <c r="AH142" i="4"/>
  <c r="AI142" i="4" s="1"/>
  <c r="K118" i="4"/>
  <c r="AH118" i="4"/>
  <c r="AI118" i="4" s="1"/>
  <c r="K94" i="4"/>
  <c r="AH94" i="4"/>
  <c r="AI94" i="4" s="1"/>
  <c r="K62" i="4"/>
  <c r="AH62" i="4"/>
  <c r="AI62" i="4" s="1"/>
  <c r="K22" i="4"/>
  <c r="AH22" i="4"/>
  <c r="AI22" i="4" s="1"/>
  <c r="K1709" i="4"/>
  <c r="AH1709" i="4"/>
  <c r="AI1709" i="4" s="1"/>
  <c r="K1621" i="4"/>
  <c r="AH1621" i="4"/>
  <c r="AI1621" i="4" s="1"/>
  <c r="K1525" i="4"/>
  <c r="AH1525" i="4"/>
  <c r="AI1525" i="4" s="1"/>
  <c r="K1461" i="4"/>
  <c r="AH1461" i="4"/>
  <c r="AI1461" i="4" s="1"/>
  <c r="K1381" i="4"/>
  <c r="AH1381" i="4"/>
  <c r="AI1381" i="4" s="1"/>
  <c r="K1325" i="4"/>
  <c r="AH1325" i="4"/>
  <c r="AI1325" i="4" s="1"/>
  <c r="K1253" i="4"/>
  <c r="AH1253" i="4"/>
  <c r="AI1253" i="4" s="1"/>
  <c r="K1205" i="4"/>
  <c r="AH1205" i="4"/>
  <c r="AI1205" i="4" s="1"/>
  <c r="K1141" i="4"/>
  <c r="AH1141" i="4"/>
  <c r="AI1141" i="4" s="1"/>
  <c r="K1069" i="4"/>
  <c r="AH1069" i="4"/>
  <c r="AI1069" i="4" s="1"/>
  <c r="K1021" i="4"/>
  <c r="AH1021" i="4"/>
  <c r="AI1021" i="4" s="1"/>
  <c r="K965" i="4"/>
  <c r="AH965" i="4"/>
  <c r="AI965" i="4" s="1"/>
  <c r="K933" i="4"/>
  <c r="AH933" i="4"/>
  <c r="AI933" i="4" s="1"/>
  <c r="K885" i="4"/>
  <c r="AH885" i="4"/>
  <c r="AI885" i="4" s="1"/>
  <c r="K869" i="4"/>
  <c r="AH869" i="4"/>
  <c r="AI869" i="4" s="1"/>
  <c r="K829" i="4"/>
  <c r="AH829" i="4"/>
  <c r="AI829" i="4" s="1"/>
  <c r="K789" i="4"/>
  <c r="AH789" i="4"/>
  <c r="AI789" i="4" s="1"/>
  <c r="K773" i="4"/>
  <c r="AH773" i="4"/>
  <c r="AI773" i="4" s="1"/>
  <c r="K741" i="4"/>
  <c r="AH741" i="4"/>
  <c r="AI741" i="4" s="1"/>
  <c r="K717" i="4"/>
  <c r="AH717" i="4"/>
  <c r="AI717" i="4" s="1"/>
  <c r="K685" i="4"/>
  <c r="AH685" i="4"/>
  <c r="AI685" i="4" s="1"/>
  <c r="K669" i="4"/>
  <c r="AH669" i="4"/>
  <c r="AI669" i="4" s="1"/>
  <c r="K645" i="4"/>
  <c r="AH645" i="4"/>
  <c r="AI645" i="4" s="1"/>
  <c r="K605" i="4"/>
  <c r="AH605" i="4"/>
  <c r="AI605" i="4" s="1"/>
  <c r="K581" i="4"/>
  <c r="AH581" i="4"/>
  <c r="AI581" i="4" s="1"/>
  <c r="K549" i="4"/>
  <c r="AH549" i="4"/>
  <c r="AI549" i="4" s="1"/>
  <c r="K525" i="4"/>
  <c r="AH525" i="4"/>
  <c r="AI525" i="4" s="1"/>
  <c r="K509" i="4"/>
  <c r="AH509" i="4"/>
  <c r="AI509" i="4" s="1"/>
  <c r="K485" i="4"/>
  <c r="AH485" i="4"/>
  <c r="AI485" i="4" s="1"/>
  <c r="K453" i="4"/>
  <c r="AH453" i="4"/>
  <c r="AI453" i="4" s="1"/>
  <c r="K429" i="4"/>
  <c r="AH429" i="4"/>
  <c r="AI429" i="4" s="1"/>
  <c r="K397" i="4"/>
  <c r="AH397" i="4"/>
  <c r="AI397" i="4" s="1"/>
  <c r="K381" i="4"/>
  <c r="AH381" i="4"/>
  <c r="AI381" i="4" s="1"/>
  <c r="K349" i="4"/>
  <c r="AH349" i="4"/>
  <c r="AI349" i="4" s="1"/>
  <c r="K333" i="4"/>
  <c r="AH333" i="4"/>
  <c r="AI333" i="4" s="1"/>
  <c r="K317" i="4"/>
  <c r="AH317" i="4"/>
  <c r="AI317" i="4" s="1"/>
  <c r="K301" i="4"/>
  <c r="AH301" i="4"/>
  <c r="AI301" i="4" s="1"/>
  <c r="K277" i="4"/>
  <c r="AH277" i="4"/>
  <c r="AI277" i="4" s="1"/>
  <c r="K261" i="4"/>
  <c r="AH261" i="4"/>
  <c r="AI261" i="4" s="1"/>
  <c r="K237" i="4"/>
  <c r="AH237" i="4"/>
  <c r="AI237" i="4" s="1"/>
  <c r="K197" i="4"/>
  <c r="AH197" i="4"/>
  <c r="AI197" i="4" s="1"/>
  <c r="K11" i="4"/>
  <c r="AH11" i="4"/>
  <c r="AI11" i="4" s="1"/>
  <c r="K1788" i="4"/>
  <c r="AH1788" i="4"/>
  <c r="AI1788" i="4" s="1"/>
  <c r="K1772" i="4"/>
  <c r="AH1772" i="4"/>
  <c r="AI1772" i="4" s="1"/>
  <c r="K1756" i="4"/>
  <c r="AH1756" i="4"/>
  <c r="AI1756" i="4" s="1"/>
  <c r="K1740" i="4"/>
  <c r="AH1740" i="4"/>
  <c r="AI1740" i="4" s="1"/>
  <c r="K1724" i="4"/>
  <c r="AH1724" i="4"/>
  <c r="AI1724" i="4" s="1"/>
  <c r="K1716" i="4"/>
  <c r="AH1716" i="4"/>
  <c r="AI1716" i="4" s="1"/>
  <c r="K1700" i="4"/>
  <c r="AH1700" i="4"/>
  <c r="AI1700" i="4" s="1"/>
  <c r="K1692" i="4"/>
  <c r="AH1692" i="4"/>
  <c r="AI1692" i="4" s="1"/>
  <c r="K1668" i="4"/>
  <c r="AH1668" i="4"/>
  <c r="AI1668" i="4" s="1"/>
  <c r="K1644" i="4"/>
  <c r="AH1644" i="4"/>
  <c r="AI1644" i="4" s="1"/>
  <c r="K1636" i="4"/>
  <c r="AH1636" i="4"/>
  <c r="AI1636" i="4" s="1"/>
  <c r="K1620" i="4"/>
  <c r="AH1620" i="4"/>
  <c r="AI1620" i="4" s="1"/>
  <c r="K1612" i="4"/>
  <c r="AH1612" i="4"/>
  <c r="AI1612" i="4" s="1"/>
  <c r="K1580" i="4"/>
  <c r="AH1580" i="4"/>
  <c r="AI1580" i="4" s="1"/>
  <c r="K1572" i="4"/>
  <c r="AH1572" i="4"/>
  <c r="AI1572" i="4" s="1"/>
  <c r="K1556" i="4"/>
  <c r="AH1556" i="4"/>
  <c r="AI1556" i="4" s="1"/>
  <c r="K1532" i="4"/>
  <c r="AH1532" i="4"/>
  <c r="AI1532" i="4" s="1"/>
  <c r="K1516" i="4"/>
  <c r="AH1516" i="4"/>
  <c r="AI1516" i="4" s="1"/>
  <c r="K1484" i="4"/>
  <c r="AH1484" i="4"/>
  <c r="AI1484" i="4" s="1"/>
  <c r="K1476" i="4"/>
  <c r="AH1476" i="4"/>
  <c r="AI1476" i="4" s="1"/>
  <c r="K1452" i="4"/>
  <c r="AH1452" i="4"/>
  <c r="AI1452" i="4" s="1"/>
  <c r="K1420" i="4"/>
  <c r="AH1420" i="4"/>
  <c r="AI1420" i="4" s="1"/>
  <c r="K1404" i="4"/>
  <c r="AH1404" i="4"/>
  <c r="AI1404" i="4" s="1"/>
  <c r="K1380" i="4"/>
  <c r="AH1380" i="4"/>
  <c r="AI1380" i="4" s="1"/>
  <c r="K1356" i="4"/>
  <c r="AH1356" i="4"/>
  <c r="AI1356" i="4" s="1"/>
  <c r="K1324" i="4"/>
  <c r="AH1324" i="4"/>
  <c r="AI1324" i="4" s="1"/>
  <c r="K1292" i="4"/>
  <c r="AH1292" i="4"/>
  <c r="AI1292" i="4" s="1"/>
  <c r="K1252" i="4"/>
  <c r="AH1252" i="4"/>
  <c r="AI1252" i="4" s="1"/>
  <c r="K1212" i="4"/>
  <c r="AH1212" i="4"/>
  <c r="AI1212" i="4" s="1"/>
  <c r="K1156" i="4"/>
  <c r="AH1156" i="4"/>
  <c r="AI1156" i="4" s="1"/>
  <c r="K1092" i="4"/>
  <c r="AH1092" i="4"/>
  <c r="AI1092" i="4" s="1"/>
  <c r="K1012" i="4"/>
  <c r="AH1012" i="4"/>
  <c r="AI1012" i="4" s="1"/>
  <c r="K892" i="4"/>
  <c r="AH892" i="4"/>
  <c r="AI892" i="4" s="1"/>
  <c r="K708" i="4"/>
  <c r="AH708" i="4"/>
  <c r="AI708" i="4" s="1"/>
  <c r="K444" i="4"/>
  <c r="AH444" i="4"/>
  <c r="AI444" i="4" s="1"/>
  <c r="K1663" i="4"/>
  <c r="AH1663" i="4"/>
  <c r="AI1663" i="4" s="1"/>
  <c r="K1503" i="4"/>
  <c r="AH1503" i="4"/>
  <c r="AI1503" i="4" s="1"/>
  <c r="K1351" i="4"/>
  <c r="AH1351" i="4"/>
  <c r="AI1351" i="4" s="1"/>
  <c r="K1207" i="4"/>
  <c r="AH1207" i="4"/>
  <c r="AI1207" i="4" s="1"/>
  <c r="K1063" i="4"/>
  <c r="AH1063" i="4"/>
  <c r="AI1063" i="4" s="1"/>
  <c r="K919" i="4"/>
  <c r="AH919" i="4"/>
  <c r="AI919" i="4" s="1"/>
  <c r="K783" i="4"/>
  <c r="AH783" i="4"/>
  <c r="AI783" i="4" s="1"/>
  <c r="K655" i="4"/>
  <c r="AH655" i="4"/>
  <c r="AI655" i="4" s="1"/>
  <c r="K535" i="4"/>
  <c r="AH535" i="4"/>
  <c r="AI535" i="4" s="1"/>
  <c r="K407" i="4"/>
  <c r="AH407" i="4"/>
  <c r="AI407" i="4" s="1"/>
  <c r="K271" i="4"/>
  <c r="AH271" i="4"/>
  <c r="AI271" i="4" s="1"/>
  <c r="K159" i="4"/>
  <c r="AH159" i="4"/>
  <c r="AI159" i="4" s="1"/>
  <c r="K47" i="4"/>
  <c r="AH47" i="4"/>
  <c r="AI47" i="4" s="1"/>
  <c r="K1470" i="4"/>
  <c r="AH1470" i="4"/>
  <c r="AI1470" i="4" s="1"/>
  <c r="K1118" i="4"/>
  <c r="AH1118" i="4"/>
  <c r="AI1118" i="4" s="1"/>
  <c r="K838" i="4"/>
  <c r="AH838" i="4"/>
  <c r="AI838" i="4" s="1"/>
  <c r="K574" i="4"/>
  <c r="AH574" i="4"/>
  <c r="AI574" i="4" s="1"/>
  <c r="K302" i="4"/>
  <c r="AH302" i="4"/>
  <c r="AI302" i="4" s="1"/>
  <c r="K46" i="4"/>
  <c r="AH46" i="4"/>
  <c r="AI46" i="4" s="1"/>
  <c r="K1781" i="4"/>
  <c r="AH1781" i="4"/>
  <c r="AI1781" i="4" s="1"/>
  <c r="K1757" i="4"/>
  <c r="AH1757" i="4"/>
  <c r="AI1757" i="4" s="1"/>
  <c r="K1733" i="4"/>
  <c r="AH1733" i="4"/>
  <c r="AI1733" i="4" s="1"/>
  <c r="K1693" i="4"/>
  <c r="AH1693" i="4"/>
  <c r="AI1693" i="4" s="1"/>
  <c r="K1669" i="4"/>
  <c r="AH1669" i="4"/>
  <c r="AI1669" i="4" s="1"/>
  <c r="K1637" i="4"/>
  <c r="AH1637" i="4"/>
  <c r="AI1637" i="4" s="1"/>
  <c r="K1605" i="4"/>
  <c r="AH1605" i="4"/>
  <c r="AI1605" i="4" s="1"/>
  <c r="K1565" i="4"/>
  <c r="AH1565" i="4"/>
  <c r="AI1565" i="4" s="1"/>
  <c r="K1533" i="4"/>
  <c r="AH1533" i="4"/>
  <c r="AI1533" i="4" s="1"/>
  <c r="K1501" i="4"/>
  <c r="AH1501" i="4"/>
  <c r="AI1501" i="4" s="1"/>
  <c r="K1453" i="4"/>
  <c r="AH1453" i="4"/>
  <c r="AI1453" i="4" s="1"/>
  <c r="K1413" i="4"/>
  <c r="AH1413" i="4"/>
  <c r="AI1413" i="4" s="1"/>
  <c r="K1397" i="4"/>
  <c r="AH1397" i="4"/>
  <c r="AI1397" i="4" s="1"/>
  <c r="K1341" i="4"/>
  <c r="AH1341" i="4"/>
  <c r="AI1341" i="4" s="1"/>
  <c r="K1309" i="4"/>
  <c r="AH1309" i="4"/>
  <c r="AI1309" i="4" s="1"/>
  <c r="K1269" i="4"/>
  <c r="AH1269" i="4"/>
  <c r="AI1269" i="4" s="1"/>
  <c r="K1221" i="4"/>
  <c r="AH1221" i="4"/>
  <c r="AI1221" i="4" s="1"/>
  <c r="K1181" i="4"/>
  <c r="AH1181" i="4"/>
  <c r="AI1181" i="4" s="1"/>
  <c r="K1133" i="4"/>
  <c r="AH1133" i="4"/>
  <c r="AI1133" i="4" s="1"/>
  <c r="K1093" i="4"/>
  <c r="AH1093" i="4"/>
  <c r="AI1093" i="4" s="1"/>
  <c r="K1053" i="4"/>
  <c r="AH1053" i="4"/>
  <c r="AI1053" i="4" s="1"/>
  <c r="K997" i="4"/>
  <c r="AH997" i="4"/>
  <c r="AI997" i="4" s="1"/>
  <c r="K925" i="4"/>
  <c r="AH925" i="4"/>
  <c r="AI925" i="4" s="1"/>
  <c r="K845" i="4"/>
  <c r="AH845" i="4"/>
  <c r="AI845" i="4" s="1"/>
  <c r="K749" i="4"/>
  <c r="AH749" i="4"/>
  <c r="AI749" i="4" s="1"/>
  <c r="K621" i="4"/>
  <c r="AH621" i="4"/>
  <c r="AI621" i="4" s="1"/>
  <c r="K469" i="4"/>
  <c r="AH469" i="4"/>
  <c r="AI469" i="4" s="1"/>
  <c r="K37" i="4"/>
  <c r="AH37" i="4"/>
  <c r="AI37" i="4" s="1"/>
  <c r="K1780" i="4"/>
  <c r="AH1780" i="4"/>
  <c r="AI1780" i="4" s="1"/>
  <c r="K1660" i="4"/>
  <c r="AH1660" i="4"/>
  <c r="AI1660" i="4" s="1"/>
  <c r="K1588" i="4"/>
  <c r="AH1588" i="4"/>
  <c r="AI1588" i="4" s="1"/>
  <c r="K1548" i="4"/>
  <c r="AH1548" i="4"/>
  <c r="AI1548" i="4" s="1"/>
  <c r="K1508" i="4"/>
  <c r="AH1508" i="4"/>
  <c r="AI1508" i="4" s="1"/>
  <c r="K1468" i="4"/>
  <c r="AH1468" i="4"/>
  <c r="AI1468" i="4" s="1"/>
  <c r="K1428" i="4"/>
  <c r="AH1428" i="4"/>
  <c r="AI1428" i="4" s="1"/>
  <c r="K1396" i="4"/>
  <c r="AH1396" i="4"/>
  <c r="AI1396" i="4" s="1"/>
  <c r="K1364" i="4"/>
  <c r="AH1364" i="4"/>
  <c r="AI1364" i="4" s="1"/>
  <c r="K1332" i="4"/>
  <c r="AH1332" i="4"/>
  <c r="AI1332" i="4" s="1"/>
  <c r="K1308" i="4"/>
  <c r="AH1308" i="4"/>
  <c r="AI1308" i="4" s="1"/>
  <c r="K1284" i="4"/>
  <c r="AH1284" i="4"/>
  <c r="AI1284" i="4" s="1"/>
  <c r="K1260" i="4"/>
  <c r="AH1260" i="4"/>
  <c r="AI1260" i="4" s="1"/>
  <c r="K1236" i="4"/>
  <c r="AH1236" i="4"/>
  <c r="AI1236" i="4" s="1"/>
  <c r="K1220" i="4"/>
  <c r="AH1220" i="4"/>
  <c r="AI1220" i="4" s="1"/>
  <c r="K1196" i="4"/>
  <c r="AH1196" i="4"/>
  <c r="AI1196" i="4" s="1"/>
  <c r="K1180" i="4"/>
  <c r="AH1180" i="4"/>
  <c r="AI1180" i="4" s="1"/>
  <c r="K1164" i="4"/>
  <c r="AH1164" i="4"/>
  <c r="AI1164" i="4" s="1"/>
  <c r="K1140" i="4"/>
  <c r="AH1140" i="4"/>
  <c r="AI1140" i="4" s="1"/>
  <c r="K1116" i="4"/>
  <c r="AH1116" i="4"/>
  <c r="AI1116" i="4" s="1"/>
  <c r="K1100" i="4"/>
  <c r="AH1100" i="4"/>
  <c r="AI1100" i="4" s="1"/>
  <c r="K1076" i="4"/>
  <c r="AH1076" i="4"/>
  <c r="AI1076" i="4" s="1"/>
  <c r="K1060" i="4"/>
  <c r="AH1060" i="4"/>
  <c r="AI1060" i="4" s="1"/>
  <c r="K1044" i="4"/>
  <c r="AH1044" i="4"/>
  <c r="AI1044" i="4" s="1"/>
  <c r="K1028" i="4"/>
  <c r="AH1028" i="4"/>
  <c r="AI1028" i="4" s="1"/>
  <c r="K1004" i="4"/>
  <c r="AH1004" i="4"/>
  <c r="AI1004" i="4" s="1"/>
  <c r="K988" i="4"/>
  <c r="AH988" i="4"/>
  <c r="AI988" i="4" s="1"/>
  <c r="K972" i="4"/>
  <c r="AH972" i="4"/>
  <c r="AI972" i="4" s="1"/>
  <c r="K956" i="4"/>
  <c r="AH956" i="4"/>
  <c r="AI956" i="4" s="1"/>
  <c r="K940" i="4"/>
  <c r="AH940" i="4"/>
  <c r="AI940" i="4" s="1"/>
  <c r="K924" i="4"/>
  <c r="AH924" i="4"/>
  <c r="AI924" i="4" s="1"/>
  <c r="K908" i="4"/>
  <c r="AH908" i="4"/>
  <c r="AI908" i="4" s="1"/>
  <c r="K884" i="4"/>
  <c r="AH884" i="4"/>
  <c r="AI884" i="4" s="1"/>
  <c r="K868" i="4"/>
  <c r="AH868" i="4"/>
  <c r="AI868" i="4" s="1"/>
  <c r="K852" i="4"/>
  <c r="AH852" i="4"/>
  <c r="AI852" i="4" s="1"/>
  <c r="K836" i="4"/>
  <c r="AH836" i="4"/>
  <c r="AI836" i="4" s="1"/>
  <c r="K812" i="4"/>
  <c r="AH812" i="4"/>
  <c r="AI812" i="4" s="1"/>
  <c r="K788" i="4"/>
  <c r="AH788" i="4"/>
  <c r="AI788" i="4" s="1"/>
  <c r="K772" i="4"/>
  <c r="AH772" i="4"/>
  <c r="AI772" i="4" s="1"/>
  <c r="K748" i="4"/>
  <c r="AH748" i="4"/>
  <c r="AI748" i="4" s="1"/>
  <c r="K732" i="4"/>
  <c r="AH732" i="4"/>
  <c r="AI732" i="4" s="1"/>
  <c r="K716" i="4"/>
  <c r="AH716" i="4"/>
  <c r="AI716" i="4" s="1"/>
  <c r="K692" i="4"/>
  <c r="AH692" i="4"/>
  <c r="AI692" i="4" s="1"/>
  <c r="K676" i="4"/>
  <c r="AH676" i="4"/>
  <c r="AI676" i="4" s="1"/>
  <c r="K660" i="4"/>
  <c r="AH660" i="4"/>
  <c r="AI660" i="4" s="1"/>
  <c r="K644" i="4"/>
  <c r="AH644" i="4"/>
  <c r="AI644" i="4" s="1"/>
  <c r="K628" i="4"/>
  <c r="AH628" i="4"/>
  <c r="AI628" i="4" s="1"/>
  <c r="K612" i="4"/>
  <c r="AH612" i="4"/>
  <c r="AI612" i="4" s="1"/>
  <c r="K596" i="4"/>
  <c r="AH596" i="4"/>
  <c r="AI596" i="4" s="1"/>
  <c r="K580" i="4"/>
  <c r="AH580" i="4"/>
  <c r="AI580" i="4" s="1"/>
  <c r="K564" i="4"/>
  <c r="AH564" i="4"/>
  <c r="AI564" i="4" s="1"/>
  <c r="K548" i="4"/>
  <c r="AH548" i="4"/>
  <c r="AI548" i="4" s="1"/>
  <c r="K532" i="4"/>
  <c r="AH532" i="4"/>
  <c r="AI532" i="4" s="1"/>
  <c r="K508" i="4"/>
  <c r="AH508" i="4"/>
  <c r="AI508" i="4" s="1"/>
  <c r="K484" i="4"/>
  <c r="AH484" i="4"/>
  <c r="AI484" i="4" s="1"/>
  <c r="K428" i="4"/>
  <c r="AH428" i="4"/>
  <c r="AI428" i="4" s="1"/>
  <c r="K420" i="4"/>
  <c r="AH420" i="4"/>
  <c r="AI420" i="4" s="1"/>
  <c r="K404" i="4"/>
  <c r="AH404" i="4"/>
  <c r="AI404" i="4" s="1"/>
  <c r="K388" i="4"/>
  <c r="AH388" i="4"/>
  <c r="AI388" i="4" s="1"/>
  <c r="K372" i="4"/>
  <c r="AH372" i="4"/>
  <c r="AI372" i="4" s="1"/>
  <c r="K348" i="4"/>
  <c r="AH348" i="4"/>
  <c r="AI348" i="4" s="1"/>
  <c r="K340" i="4"/>
  <c r="AH340" i="4"/>
  <c r="AI340" i="4" s="1"/>
  <c r="K316" i="4"/>
  <c r="AH316" i="4"/>
  <c r="AI316" i="4" s="1"/>
  <c r="K292" i="4"/>
  <c r="AH292" i="4"/>
  <c r="AI292" i="4" s="1"/>
  <c r="K268" i="4"/>
  <c r="AH268" i="4"/>
  <c r="AI268" i="4" s="1"/>
  <c r="K236" i="4"/>
  <c r="AH236" i="4"/>
  <c r="AI236" i="4" s="1"/>
  <c r="K212" i="4"/>
  <c r="AH212" i="4"/>
  <c r="AI212" i="4" s="1"/>
  <c r="K180" i="4"/>
  <c r="AH180" i="4"/>
  <c r="AI180" i="4" s="1"/>
  <c r="K148" i="4"/>
  <c r="AH148" i="4"/>
  <c r="AI148" i="4" s="1"/>
  <c r="K116" i="4"/>
  <c r="AH116" i="4"/>
  <c r="AI116" i="4" s="1"/>
  <c r="K92" i="4"/>
  <c r="AH92" i="4"/>
  <c r="AI92" i="4" s="1"/>
  <c r="K60" i="4"/>
  <c r="AH60" i="4"/>
  <c r="AI60" i="4" s="1"/>
  <c r="K36" i="4"/>
  <c r="AH36" i="4"/>
  <c r="AI36" i="4" s="1"/>
  <c r="K12" i="4"/>
  <c r="AH12" i="4"/>
  <c r="AI12" i="4" s="1"/>
  <c r="K1779" i="4"/>
  <c r="AH1779" i="4"/>
  <c r="AI1779" i="4" s="1"/>
  <c r="K1747" i="4"/>
  <c r="AH1747" i="4"/>
  <c r="AI1747" i="4" s="1"/>
  <c r="K1715" i="4"/>
  <c r="AH1715" i="4"/>
  <c r="AI1715" i="4" s="1"/>
  <c r="K1683" i="4"/>
  <c r="AH1683" i="4"/>
  <c r="AI1683" i="4" s="1"/>
  <c r="K1643" i="4"/>
  <c r="AH1643" i="4"/>
  <c r="AI1643" i="4" s="1"/>
  <c r="K1611" i="4"/>
  <c r="AH1611" i="4"/>
  <c r="AI1611" i="4" s="1"/>
  <c r="K1579" i="4"/>
  <c r="AH1579" i="4"/>
  <c r="AI1579" i="4" s="1"/>
  <c r="K1547" i="4"/>
  <c r="AH1547" i="4"/>
  <c r="AI1547" i="4" s="1"/>
  <c r="K1507" i="4"/>
  <c r="AH1507" i="4"/>
  <c r="AI1507" i="4" s="1"/>
  <c r="K1475" i="4"/>
  <c r="AH1475" i="4"/>
  <c r="AI1475" i="4" s="1"/>
  <c r="K1443" i="4"/>
  <c r="AH1443" i="4"/>
  <c r="AI1443" i="4" s="1"/>
  <c r="K1411" i="4"/>
  <c r="AH1411" i="4"/>
  <c r="AI1411" i="4" s="1"/>
  <c r="K1387" i="4"/>
  <c r="AH1387" i="4"/>
  <c r="AI1387" i="4" s="1"/>
  <c r="K1363" i="4"/>
  <c r="AH1363" i="4"/>
  <c r="AI1363" i="4" s="1"/>
  <c r="K1339" i="4"/>
  <c r="AH1339" i="4"/>
  <c r="AI1339" i="4" s="1"/>
  <c r="K1315" i="4"/>
  <c r="AH1315" i="4"/>
  <c r="AI1315" i="4" s="1"/>
  <c r="K1283" i="4"/>
  <c r="AH1283" i="4"/>
  <c r="AI1283" i="4" s="1"/>
  <c r="K1251" i="4"/>
  <c r="AH1251" i="4"/>
  <c r="AI1251" i="4" s="1"/>
  <c r="K1219" i="4"/>
  <c r="AH1219" i="4"/>
  <c r="AI1219" i="4" s="1"/>
  <c r="K1187" i="4"/>
  <c r="AH1187" i="4"/>
  <c r="AI1187" i="4" s="1"/>
  <c r="K1163" i="4"/>
  <c r="AH1163" i="4"/>
  <c r="AI1163" i="4" s="1"/>
  <c r="K1147" i="4"/>
  <c r="AH1147" i="4"/>
  <c r="AI1147" i="4" s="1"/>
  <c r="K1131" i="4"/>
  <c r="AH1131" i="4"/>
  <c r="AI1131" i="4" s="1"/>
  <c r="K1123" i="4"/>
  <c r="AH1123" i="4"/>
  <c r="AI1123" i="4" s="1"/>
  <c r="K1115" i="4"/>
  <c r="AH1115" i="4"/>
  <c r="AI1115" i="4" s="1"/>
  <c r="K1107" i="4"/>
  <c r="AH1107" i="4"/>
  <c r="AI1107" i="4" s="1"/>
  <c r="K1099" i="4"/>
  <c r="AH1099" i="4"/>
  <c r="AI1099" i="4" s="1"/>
  <c r="K1083" i="4"/>
  <c r="AH1083" i="4"/>
  <c r="AI1083" i="4" s="1"/>
  <c r="K1075" i="4"/>
  <c r="AH1075" i="4"/>
  <c r="AI1075" i="4" s="1"/>
  <c r="K1067" i="4"/>
  <c r="AH1067" i="4"/>
  <c r="AI1067" i="4" s="1"/>
  <c r="K1059" i="4"/>
  <c r="AH1059" i="4"/>
  <c r="AI1059" i="4" s="1"/>
  <c r="K1051" i="4"/>
  <c r="AH1051" i="4"/>
  <c r="AI1051" i="4" s="1"/>
  <c r="K1043" i="4"/>
  <c r="AH1043" i="4"/>
  <c r="AI1043" i="4" s="1"/>
  <c r="K1035" i="4"/>
  <c r="AH1035" i="4"/>
  <c r="AI1035" i="4" s="1"/>
  <c r="K1027" i="4"/>
  <c r="AH1027" i="4"/>
  <c r="AI1027" i="4" s="1"/>
  <c r="K1019" i="4"/>
  <c r="AH1019" i="4"/>
  <c r="AI1019" i="4" s="1"/>
  <c r="K1011" i="4"/>
  <c r="AH1011" i="4"/>
  <c r="AI1011" i="4" s="1"/>
  <c r="K1003" i="4"/>
  <c r="AH1003" i="4"/>
  <c r="AI1003" i="4" s="1"/>
  <c r="K995" i="4"/>
  <c r="AH995" i="4"/>
  <c r="AI995" i="4" s="1"/>
  <c r="K979" i="4"/>
  <c r="AH979" i="4"/>
  <c r="AI979" i="4" s="1"/>
  <c r="K1695" i="4"/>
  <c r="AH1695" i="4"/>
  <c r="AI1695" i="4" s="1"/>
  <c r="K1535" i="4"/>
  <c r="AH1535" i="4"/>
  <c r="AI1535" i="4" s="1"/>
  <c r="K1383" i="4"/>
  <c r="AH1383" i="4"/>
  <c r="AI1383" i="4" s="1"/>
  <c r="K1239" i="4"/>
  <c r="AH1239" i="4"/>
  <c r="AI1239" i="4" s="1"/>
  <c r="K1095" i="4"/>
  <c r="AH1095" i="4"/>
  <c r="AI1095" i="4" s="1"/>
  <c r="K951" i="4"/>
  <c r="AH951" i="4"/>
  <c r="AI951" i="4" s="1"/>
  <c r="K815" i="4"/>
  <c r="AH815" i="4"/>
  <c r="AI815" i="4" s="1"/>
  <c r="K679" i="4"/>
  <c r="AH679" i="4"/>
  <c r="AI679" i="4" s="1"/>
  <c r="K551" i="4"/>
  <c r="AH551" i="4"/>
  <c r="AI551" i="4" s="1"/>
  <c r="K415" i="4"/>
  <c r="AH415" i="4"/>
  <c r="AI415" i="4" s="1"/>
  <c r="K295" i="4"/>
  <c r="AH295" i="4"/>
  <c r="AI295" i="4" s="1"/>
  <c r="K167" i="4"/>
  <c r="AH167" i="4"/>
  <c r="AI167" i="4" s="1"/>
  <c r="K39" i="4"/>
  <c r="AH39" i="4"/>
  <c r="AI39" i="4" s="1"/>
  <c r="K1462" i="4"/>
  <c r="AH1462" i="4"/>
  <c r="AI1462" i="4" s="1"/>
  <c r="K1094" i="4"/>
  <c r="AH1094" i="4"/>
  <c r="AI1094" i="4" s="1"/>
  <c r="K814" i="4"/>
  <c r="AH814" i="4"/>
  <c r="AI814" i="4" s="1"/>
  <c r="K558" i="4"/>
  <c r="AH558" i="4"/>
  <c r="AI558" i="4" s="1"/>
  <c r="K294" i="4"/>
  <c r="AH294" i="4"/>
  <c r="AI294" i="4" s="1"/>
  <c r="K38" i="4"/>
  <c r="AH38" i="4"/>
  <c r="AI38" i="4" s="1"/>
  <c r="K1805" i="4"/>
  <c r="AH1805" i="4"/>
  <c r="AI1805" i="4" s="1"/>
  <c r="K1789" i="4"/>
  <c r="AH1789" i="4"/>
  <c r="AI1789" i="4" s="1"/>
  <c r="K1765" i="4"/>
  <c r="AH1765" i="4"/>
  <c r="AI1765" i="4" s="1"/>
  <c r="K1725" i="4"/>
  <c r="AH1725" i="4"/>
  <c r="AI1725" i="4" s="1"/>
  <c r="K1677" i="4"/>
  <c r="AH1677" i="4"/>
  <c r="AI1677" i="4" s="1"/>
  <c r="K1653" i="4"/>
  <c r="AH1653" i="4"/>
  <c r="AI1653" i="4" s="1"/>
  <c r="K1613" i="4"/>
  <c r="AH1613" i="4"/>
  <c r="AI1613" i="4" s="1"/>
  <c r="K1581" i="4"/>
  <c r="AH1581" i="4"/>
  <c r="AI1581" i="4" s="1"/>
  <c r="K1557" i="4"/>
  <c r="AH1557" i="4"/>
  <c r="AI1557" i="4" s="1"/>
  <c r="K1517" i="4"/>
  <c r="AH1517" i="4"/>
  <c r="AI1517" i="4" s="1"/>
  <c r="K1485" i="4"/>
  <c r="AH1485" i="4"/>
  <c r="AI1485" i="4" s="1"/>
  <c r="K1445" i="4"/>
  <c r="AH1445" i="4"/>
  <c r="AI1445" i="4" s="1"/>
  <c r="K1389" i="4"/>
  <c r="AH1389" i="4"/>
  <c r="AI1389" i="4" s="1"/>
  <c r="K1349" i="4"/>
  <c r="AH1349" i="4"/>
  <c r="AI1349" i="4" s="1"/>
  <c r="K1317" i="4"/>
  <c r="AH1317" i="4"/>
  <c r="AI1317" i="4" s="1"/>
  <c r="K1277" i="4"/>
  <c r="AH1277" i="4"/>
  <c r="AI1277" i="4" s="1"/>
  <c r="K1237" i="4"/>
  <c r="AH1237" i="4"/>
  <c r="AI1237" i="4" s="1"/>
  <c r="K1189" i="4"/>
  <c r="AH1189" i="4"/>
  <c r="AI1189" i="4" s="1"/>
  <c r="K1149" i="4"/>
  <c r="AH1149" i="4"/>
  <c r="AI1149" i="4" s="1"/>
  <c r="K1085" i="4"/>
  <c r="AH1085" i="4"/>
  <c r="AI1085" i="4" s="1"/>
  <c r="K1029" i="4"/>
  <c r="AH1029" i="4"/>
  <c r="AI1029" i="4" s="1"/>
  <c r="K981" i="4"/>
  <c r="AH981" i="4"/>
  <c r="AI981" i="4" s="1"/>
  <c r="K917" i="4"/>
  <c r="AH917" i="4"/>
  <c r="AI917" i="4" s="1"/>
  <c r="K837" i="4"/>
  <c r="AH837" i="4"/>
  <c r="AI837" i="4" s="1"/>
  <c r="K733" i="4"/>
  <c r="AH733" i="4"/>
  <c r="AI733" i="4" s="1"/>
  <c r="K613" i="4"/>
  <c r="AH613" i="4"/>
  <c r="AI613" i="4" s="1"/>
  <c r="K461" i="4"/>
  <c r="AH461" i="4"/>
  <c r="AI461" i="4" s="1"/>
  <c r="K53" i="4"/>
  <c r="AH53" i="4"/>
  <c r="AI53" i="4" s="1"/>
  <c r="K1804" i="4"/>
  <c r="AH1804" i="4"/>
  <c r="AI1804" i="4" s="1"/>
  <c r="K1676" i="4"/>
  <c r="AH1676" i="4"/>
  <c r="AI1676" i="4" s="1"/>
  <c r="K1596" i="4"/>
  <c r="AH1596" i="4"/>
  <c r="AI1596" i="4" s="1"/>
  <c r="K1540" i="4"/>
  <c r="AH1540" i="4"/>
  <c r="AI1540" i="4" s="1"/>
  <c r="K1500" i="4"/>
  <c r="AH1500" i="4"/>
  <c r="AI1500" i="4" s="1"/>
  <c r="K1460" i="4"/>
  <c r="AH1460" i="4"/>
  <c r="AI1460" i="4" s="1"/>
  <c r="K1412" i="4"/>
  <c r="AH1412" i="4"/>
  <c r="AI1412" i="4" s="1"/>
  <c r="K1372" i="4"/>
  <c r="AH1372" i="4"/>
  <c r="AI1372" i="4" s="1"/>
  <c r="K1348" i="4"/>
  <c r="AH1348" i="4"/>
  <c r="AI1348" i="4" s="1"/>
  <c r="K1316" i="4"/>
  <c r="AH1316" i="4"/>
  <c r="AI1316" i="4" s="1"/>
  <c r="K1300" i="4"/>
  <c r="AH1300" i="4"/>
  <c r="AI1300" i="4" s="1"/>
  <c r="K1268" i="4"/>
  <c r="AH1268" i="4"/>
  <c r="AI1268" i="4" s="1"/>
  <c r="K1244" i="4"/>
  <c r="AH1244" i="4"/>
  <c r="AI1244" i="4" s="1"/>
  <c r="K1228" i="4"/>
  <c r="AH1228" i="4"/>
  <c r="AI1228" i="4" s="1"/>
  <c r="K1204" i="4"/>
  <c r="AH1204" i="4"/>
  <c r="AI1204" i="4" s="1"/>
  <c r="K1188" i="4"/>
  <c r="AH1188" i="4"/>
  <c r="AI1188" i="4" s="1"/>
  <c r="K1172" i="4"/>
  <c r="AH1172" i="4"/>
  <c r="AI1172" i="4" s="1"/>
  <c r="K1148" i="4"/>
  <c r="AH1148" i="4"/>
  <c r="AI1148" i="4" s="1"/>
  <c r="K1132" i="4"/>
  <c r="AH1132" i="4"/>
  <c r="AI1132" i="4" s="1"/>
  <c r="K1108" i="4"/>
  <c r="AH1108" i="4"/>
  <c r="AI1108" i="4" s="1"/>
  <c r="K1084" i="4"/>
  <c r="AH1084" i="4"/>
  <c r="AI1084" i="4" s="1"/>
  <c r="K1068" i="4"/>
  <c r="AH1068" i="4"/>
  <c r="AI1068" i="4" s="1"/>
  <c r="K1052" i="4"/>
  <c r="AH1052" i="4"/>
  <c r="AI1052" i="4" s="1"/>
  <c r="K1036" i="4"/>
  <c r="AH1036" i="4"/>
  <c r="AI1036" i="4" s="1"/>
  <c r="K1020" i="4"/>
  <c r="AH1020" i="4"/>
  <c r="AI1020" i="4" s="1"/>
  <c r="K996" i="4"/>
  <c r="AH996" i="4"/>
  <c r="AI996" i="4" s="1"/>
  <c r="K980" i="4"/>
  <c r="AH980" i="4"/>
  <c r="AI980" i="4" s="1"/>
  <c r="K964" i="4"/>
  <c r="AH964" i="4"/>
  <c r="AI964" i="4" s="1"/>
  <c r="K948" i="4"/>
  <c r="AH948" i="4"/>
  <c r="AI948" i="4" s="1"/>
  <c r="K932" i="4"/>
  <c r="AH932" i="4"/>
  <c r="AI932" i="4" s="1"/>
  <c r="K916" i="4"/>
  <c r="AH916" i="4"/>
  <c r="AI916" i="4" s="1"/>
  <c r="K900" i="4"/>
  <c r="AH900" i="4"/>
  <c r="AI900" i="4" s="1"/>
  <c r="K876" i="4"/>
  <c r="AH876" i="4"/>
  <c r="AI876" i="4" s="1"/>
  <c r="K860" i="4"/>
  <c r="AH860" i="4"/>
  <c r="AI860" i="4" s="1"/>
  <c r="K844" i="4"/>
  <c r="AH844" i="4"/>
  <c r="AI844" i="4" s="1"/>
  <c r="K828" i="4"/>
  <c r="AH828" i="4"/>
  <c r="AI828" i="4" s="1"/>
  <c r="K820" i="4"/>
  <c r="AH820" i="4"/>
  <c r="AI820" i="4" s="1"/>
  <c r="K796" i="4"/>
  <c r="AH796" i="4"/>
  <c r="AI796" i="4" s="1"/>
  <c r="K780" i="4"/>
  <c r="AH780" i="4"/>
  <c r="AI780" i="4" s="1"/>
  <c r="K764" i="4"/>
  <c r="AH764" i="4"/>
  <c r="AI764" i="4" s="1"/>
  <c r="K756" i="4"/>
  <c r="AH756" i="4"/>
  <c r="AI756" i="4" s="1"/>
  <c r="K740" i="4"/>
  <c r="AH740" i="4"/>
  <c r="AI740" i="4" s="1"/>
  <c r="K724" i="4"/>
  <c r="AH724" i="4"/>
  <c r="AI724" i="4" s="1"/>
  <c r="K700" i="4"/>
  <c r="AH700" i="4"/>
  <c r="AI700" i="4" s="1"/>
  <c r="K684" i="4"/>
  <c r="AH684" i="4"/>
  <c r="AI684" i="4" s="1"/>
  <c r="K668" i="4"/>
  <c r="AH668" i="4"/>
  <c r="AI668" i="4" s="1"/>
  <c r="K652" i="4"/>
  <c r="AH652" i="4"/>
  <c r="AI652" i="4" s="1"/>
  <c r="K636" i="4"/>
  <c r="AH636" i="4"/>
  <c r="AI636" i="4" s="1"/>
  <c r="K620" i="4"/>
  <c r="AH620" i="4"/>
  <c r="AI620" i="4" s="1"/>
  <c r="K604" i="4"/>
  <c r="AH604" i="4"/>
  <c r="AI604" i="4" s="1"/>
  <c r="K588" i="4"/>
  <c r="AH588" i="4"/>
  <c r="AI588" i="4" s="1"/>
  <c r="K572" i="4"/>
  <c r="AH572" i="4"/>
  <c r="AI572" i="4" s="1"/>
  <c r="K556" i="4"/>
  <c r="AH556" i="4"/>
  <c r="AI556" i="4" s="1"/>
  <c r="K540" i="4"/>
  <c r="AH540" i="4"/>
  <c r="AI540" i="4" s="1"/>
  <c r="K524" i="4"/>
  <c r="AH524" i="4"/>
  <c r="AI524" i="4" s="1"/>
  <c r="K516" i="4"/>
  <c r="AH516" i="4"/>
  <c r="AI516" i="4" s="1"/>
  <c r="K500" i="4"/>
  <c r="AH500" i="4"/>
  <c r="AI500" i="4" s="1"/>
  <c r="K492" i="4"/>
  <c r="AH492" i="4"/>
  <c r="AI492" i="4" s="1"/>
  <c r="K476" i="4"/>
  <c r="AH476" i="4"/>
  <c r="AI476" i="4" s="1"/>
  <c r="K468" i="4"/>
  <c r="AH468" i="4"/>
  <c r="AI468" i="4" s="1"/>
  <c r="K460" i="4"/>
  <c r="AH460" i="4"/>
  <c r="AI460" i="4" s="1"/>
  <c r="K452" i="4"/>
  <c r="AH452" i="4"/>
  <c r="AI452" i="4" s="1"/>
  <c r="K436" i="4"/>
  <c r="AH436" i="4"/>
  <c r="AI436" i="4" s="1"/>
  <c r="K412" i="4"/>
  <c r="AH412" i="4"/>
  <c r="AI412" i="4" s="1"/>
  <c r="K380" i="4"/>
  <c r="AH380" i="4"/>
  <c r="AI380" i="4" s="1"/>
  <c r="K356" i="4"/>
  <c r="AH356" i="4"/>
  <c r="AI356" i="4" s="1"/>
  <c r="K324" i="4"/>
  <c r="AH324" i="4"/>
  <c r="AI324" i="4" s="1"/>
  <c r="K300" i="4"/>
  <c r="AH300" i="4"/>
  <c r="AI300" i="4" s="1"/>
  <c r="K276" i="4"/>
  <c r="AH276" i="4"/>
  <c r="AI276" i="4" s="1"/>
  <c r="K260" i="4"/>
  <c r="AH260" i="4"/>
  <c r="AI260" i="4" s="1"/>
  <c r="K244" i="4"/>
  <c r="AH244" i="4"/>
  <c r="AI244" i="4" s="1"/>
  <c r="K220" i="4"/>
  <c r="AH220" i="4"/>
  <c r="AI220" i="4" s="1"/>
  <c r="K196" i="4"/>
  <c r="AH196" i="4"/>
  <c r="AI196" i="4" s="1"/>
  <c r="K164" i="4"/>
  <c r="AH164" i="4"/>
  <c r="AI164" i="4" s="1"/>
  <c r="K132" i="4"/>
  <c r="AH132" i="4"/>
  <c r="AI132" i="4" s="1"/>
  <c r="K100" i="4"/>
  <c r="AH100" i="4"/>
  <c r="AI100" i="4" s="1"/>
  <c r="K76" i="4"/>
  <c r="AH76" i="4"/>
  <c r="AI76" i="4" s="1"/>
  <c r="K52" i="4"/>
  <c r="AH52" i="4"/>
  <c r="AI52" i="4" s="1"/>
  <c r="K28" i="4"/>
  <c r="AH28" i="4"/>
  <c r="AI28" i="4" s="1"/>
  <c r="K1803" i="4"/>
  <c r="AH1803" i="4"/>
  <c r="AI1803" i="4" s="1"/>
  <c r="K1531" i="4"/>
  <c r="AH1531" i="4"/>
  <c r="AI1531" i="4" s="1"/>
  <c r="K987" i="4"/>
  <c r="AH987" i="4"/>
  <c r="AI987" i="4" s="1"/>
  <c r="K59" i="4"/>
  <c r="AH59" i="4"/>
  <c r="AI59" i="4" s="1"/>
  <c r="K971" i="4"/>
  <c r="AH971" i="4"/>
  <c r="AI971" i="4" s="1"/>
  <c r="K955" i="4"/>
  <c r="AH955" i="4"/>
  <c r="AI955" i="4" s="1"/>
  <c r="K939" i="4"/>
  <c r="AH939" i="4"/>
  <c r="AI939" i="4" s="1"/>
  <c r="K931" i="4"/>
  <c r="AH931" i="4"/>
  <c r="AI931" i="4" s="1"/>
  <c r="K915" i="4"/>
  <c r="AH915" i="4"/>
  <c r="AI915" i="4" s="1"/>
  <c r="K899" i="4"/>
  <c r="AH899" i="4"/>
  <c r="AI899" i="4" s="1"/>
  <c r="K891" i="4"/>
  <c r="AH891" i="4"/>
  <c r="AI891" i="4" s="1"/>
  <c r="K875" i="4"/>
  <c r="AH875" i="4"/>
  <c r="AI875" i="4" s="1"/>
  <c r="K859" i="4"/>
  <c r="AH859" i="4"/>
  <c r="AI859" i="4" s="1"/>
  <c r="K851" i="4"/>
  <c r="AH851" i="4"/>
  <c r="AI851" i="4" s="1"/>
  <c r="K835" i="4"/>
  <c r="AH835" i="4"/>
  <c r="AI835" i="4" s="1"/>
  <c r="K819" i="4"/>
  <c r="AH819" i="4"/>
  <c r="AI819" i="4" s="1"/>
  <c r="K803" i="4"/>
  <c r="AH803" i="4"/>
  <c r="AI803" i="4" s="1"/>
  <c r="K787" i="4"/>
  <c r="AH787" i="4"/>
  <c r="AI787" i="4" s="1"/>
  <c r="K771" i="4"/>
  <c r="AH771" i="4"/>
  <c r="AI771" i="4" s="1"/>
  <c r="K755" i="4"/>
  <c r="AH755" i="4"/>
  <c r="AI755" i="4" s="1"/>
  <c r="K739" i="4"/>
  <c r="AH739" i="4"/>
  <c r="AI739" i="4" s="1"/>
  <c r="K723" i="4"/>
  <c r="AH723" i="4"/>
  <c r="AI723" i="4" s="1"/>
  <c r="K699" i="4"/>
  <c r="AH699" i="4"/>
  <c r="AI699" i="4" s="1"/>
  <c r="K683" i="4"/>
  <c r="AH683" i="4"/>
  <c r="AI683" i="4" s="1"/>
  <c r="K667" i="4"/>
  <c r="AH667" i="4"/>
  <c r="AI667" i="4" s="1"/>
  <c r="K651" i="4"/>
  <c r="AH651" i="4"/>
  <c r="AI651" i="4" s="1"/>
  <c r="K635" i="4"/>
  <c r="AH635" i="4"/>
  <c r="AI635" i="4" s="1"/>
  <c r="K619" i="4"/>
  <c r="AH619" i="4"/>
  <c r="AI619" i="4" s="1"/>
  <c r="K603" i="4"/>
  <c r="AH603" i="4"/>
  <c r="AI603" i="4" s="1"/>
  <c r="K587" i="4"/>
  <c r="AH587" i="4"/>
  <c r="AI587" i="4" s="1"/>
  <c r="K571" i="4"/>
  <c r="AH571" i="4"/>
  <c r="AI571" i="4" s="1"/>
  <c r="K555" i="4"/>
  <c r="AH555" i="4"/>
  <c r="AI555" i="4" s="1"/>
  <c r="K539" i="4"/>
  <c r="AH539" i="4"/>
  <c r="AI539" i="4" s="1"/>
  <c r="K523" i="4"/>
  <c r="AH523" i="4"/>
  <c r="AI523" i="4" s="1"/>
  <c r="K507" i="4"/>
  <c r="AH507" i="4"/>
  <c r="AI507" i="4" s="1"/>
  <c r="K491" i="4"/>
  <c r="AH491" i="4"/>
  <c r="AI491" i="4" s="1"/>
  <c r="K475" i="4"/>
  <c r="AH475" i="4"/>
  <c r="AI475" i="4" s="1"/>
  <c r="K459" i="4"/>
  <c r="AH459" i="4"/>
  <c r="AI459" i="4" s="1"/>
  <c r="K435" i="4"/>
  <c r="AH435" i="4"/>
  <c r="AI435" i="4" s="1"/>
  <c r="K419" i="4"/>
  <c r="AH419" i="4"/>
  <c r="AI419" i="4" s="1"/>
  <c r="K403" i="4"/>
  <c r="AH403" i="4"/>
  <c r="AI403" i="4" s="1"/>
  <c r="K387" i="4"/>
  <c r="AH387" i="4"/>
  <c r="AI387" i="4" s="1"/>
  <c r="K371" i="4"/>
  <c r="AH371" i="4"/>
  <c r="AI371" i="4" s="1"/>
  <c r="K355" i="4"/>
  <c r="AH355" i="4"/>
  <c r="AI355" i="4" s="1"/>
  <c r="K339" i="4"/>
  <c r="AH339" i="4"/>
  <c r="AI339" i="4" s="1"/>
  <c r="K331" i="4"/>
  <c r="AH331" i="4"/>
  <c r="AI331" i="4" s="1"/>
  <c r="K315" i="4"/>
  <c r="AH315" i="4"/>
  <c r="AI315" i="4" s="1"/>
  <c r="K307" i="4"/>
  <c r="AH307" i="4"/>
  <c r="AI307" i="4" s="1"/>
  <c r="K291" i="4"/>
  <c r="AH291" i="4"/>
  <c r="AI291" i="4" s="1"/>
  <c r="K275" i="4"/>
  <c r="AH275" i="4"/>
  <c r="AI275" i="4" s="1"/>
  <c r="K259" i="4"/>
  <c r="AH259" i="4"/>
  <c r="AI259" i="4" s="1"/>
  <c r="K243" i="4"/>
  <c r="AH243" i="4"/>
  <c r="AI243" i="4" s="1"/>
  <c r="K227" i="4"/>
  <c r="AH227" i="4"/>
  <c r="AI227" i="4" s="1"/>
  <c r="K211" i="4"/>
  <c r="AH211" i="4"/>
  <c r="AI211" i="4" s="1"/>
  <c r="K203" i="4"/>
  <c r="AH203" i="4"/>
  <c r="AI203" i="4" s="1"/>
  <c r="K187" i="4"/>
  <c r="AH187" i="4"/>
  <c r="AI187" i="4" s="1"/>
  <c r="K179" i="4"/>
  <c r="AH179" i="4"/>
  <c r="AI179" i="4" s="1"/>
  <c r="K163" i="4"/>
  <c r="AH163" i="4"/>
  <c r="AI163" i="4" s="1"/>
  <c r="K155" i="4"/>
  <c r="AH155" i="4"/>
  <c r="AI155" i="4" s="1"/>
  <c r="K139" i="4"/>
  <c r="AH139" i="4"/>
  <c r="AI139" i="4" s="1"/>
  <c r="K131" i="4"/>
  <c r="AH131" i="4"/>
  <c r="AI131" i="4" s="1"/>
  <c r="K115" i="4"/>
  <c r="AH115" i="4"/>
  <c r="AI115" i="4" s="1"/>
  <c r="K99" i="4"/>
  <c r="AH99" i="4"/>
  <c r="AI99" i="4" s="1"/>
  <c r="K83" i="4"/>
  <c r="AH83" i="4"/>
  <c r="AI83" i="4" s="1"/>
  <c r="K67" i="4"/>
  <c r="AH67" i="4"/>
  <c r="AI67" i="4" s="1"/>
  <c r="K43" i="4"/>
  <c r="AH43" i="4"/>
  <c r="AI43" i="4" s="1"/>
  <c r="K19" i="4"/>
  <c r="AH19" i="4"/>
  <c r="AI19" i="4" s="1"/>
  <c r="K1698" i="4"/>
  <c r="AH1698" i="4"/>
  <c r="AI1698" i="4" s="1"/>
  <c r="K1538" i="4"/>
  <c r="AH1538" i="4"/>
  <c r="AI1538" i="4" s="1"/>
  <c r="K1418" i="4"/>
  <c r="AH1418" i="4"/>
  <c r="AI1418" i="4" s="1"/>
  <c r="K1330" i="4"/>
  <c r="AH1330" i="4"/>
  <c r="AI1330" i="4" s="1"/>
  <c r="K1258" i="4"/>
  <c r="AH1258" i="4"/>
  <c r="AI1258" i="4" s="1"/>
  <c r="K1202" i="4"/>
  <c r="AH1202" i="4"/>
  <c r="AI1202" i="4" s="1"/>
  <c r="K1162" i="4"/>
  <c r="AH1162" i="4"/>
  <c r="AI1162" i="4" s="1"/>
  <c r="K1138" i="4"/>
  <c r="AH1138" i="4"/>
  <c r="AI1138" i="4" s="1"/>
  <c r="K1122" i="4"/>
  <c r="AH1122" i="4"/>
  <c r="AI1122" i="4" s="1"/>
  <c r="K1114" i="4"/>
  <c r="AH1114" i="4"/>
  <c r="AI1114" i="4" s="1"/>
  <c r="K1106" i="4"/>
  <c r="AH1106" i="4"/>
  <c r="AI1106" i="4" s="1"/>
  <c r="K1098" i="4"/>
  <c r="AH1098" i="4"/>
  <c r="AI1098" i="4" s="1"/>
  <c r="K1090" i="4"/>
  <c r="AH1090" i="4"/>
  <c r="AI1090" i="4" s="1"/>
  <c r="K1082" i="4"/>
  <c r="AH1082" i="4"/>
  <c r="AI1082" i="4" s="1"/>
  <c r="K1074" i="4"/>
  <c r="AH1074" i="4"/>
  <c r="AI1074" i="4" s="1"/>
  <c r="K1066" i="4"/>
  <c r="AH1066" i="4"/>
  <c r="AI1066" i="4" s="1"/>
  <c r="K1058" i="4"/>
  <c r="AH1058" i="4"/>
  <c r="AI1058" i="4" s="1"/>
  <c r="K1042" i="4"/>
  <c r="AH1042" i="4"/>
  <c r="AI1042" i="4" s="1"/>
  <c r="K1034" i="4"/>
  <c r="AH1034" i="4"/>
  <c r="AI1034" i="4" s="1"/>
  <c r="K1026" i="4"/>
  <c r="AH1026" i="4"/>
  <c r="AI1026" i="4" s="1"/>
  <c r="K1018" i="4"/>
  <c r="AH1018" i="4"/>
  <c r="AI1018" i="4" s="1"/>
  <c r="K1010" i="4"/>
  <c r="AH1010" i="4"/>
  <c r="AI1010" i="4" s="1"/>
  <c r="K1002" i="4"/>
  <c r="AH1002" i="4"/>
  <c r="AI1002" i="4" s="1"/>
  <c r="K994" i="4"/>
  <c r="AH994" i="4"/>
  <c r="AI994" i="4" s="1"/>
  <c r="K986" i="4"/>
  <c r="AH986" i="4"/>
  <c r="AI986" i="4" s="1"/>
  <c r="K978" i="4"/>
  <c r="AH978" i="4"/>
  <c r="AI978" i="4" s="1"/>
  <c r="K970" i="4"/>
  <c r="AH970" i="4"/>
  <c r="AI970" i="4" s="1"/>
  <c r="K962" i="4"/>
  <c r="AH962" i="4"/>
  <c r="AI962" i="4" s="1"/>
  <c r="K954" i="4"/>
  <c r="AH954" i="4"/>
  <c r="AI954" i="4" s="1"/>
  <c r="K946" i="4"/>
  <c r="AH946" i="4"/>
  <c r="AI946" i="4" s="1"/>
  <c r="K938" i="4"/>
  <c r="AH938" i="4"/>
  <c r="AI938" i="4" s="1"/>
  <c r="K930" i="4"/>
  <c r="AH930" i="4"/>
  <c r="AI930" i="4" s="1"/>
  <c r="K922" i="4"/>
  <c r="AH922" i="4"/>
  <c r="AI922" i="4" s="1"/>
  <c r="K914" i="4"/>
  <c r="AH914" i="4"/>
  <c r="AI914" i="4" s="1"/>
  <c r="K906" i="4"/>
  <c r="AH906" i="4"/>
  <c r="AI906" i="4" s="1"/>
  <c r="K898" i="4"/>
  <c r="AH898" i="4"/>
  <c r="AI898" i="4" s="1"/>
  <c r="K890" i="4"/>
  <c r="AH890" i="4"/>
  <c r="AI890" i="4" s="1"/>
  <c r="K882" i="4"/>
  <c r="AH882" i="4"/>
  <c r="AI882" i="4" s="1"/>
  <c r="K874" i="4"/>
  <c r="AH874" i="4"/>
  <c r="AI874" i="4" s="1"/>
  <c r="K866" i="4"/>
  <c r="AH866" i="4"/>
  <c r="AI866" i="4" s="1"/>
  <c r="K858" i="4"/>
  <c r="AH858" i="4"/>
  <c r="AI858" i="4" s="1"/>
  <c r="K850" i="4"/>
  <c r="AH850" i="4"/>
  <c r="AI850" i="4" s="1"/>
  <c r="K842" i="4"/>
  <c r="AH842" i="4"/>
  <c r="AI842" i="4" s="1"/>
  <c r="K834" i="4"/>
  <c r="AH834" i="4"/>
  <c r="AI834" i="4" s="1"/>
  <c r="K826" i="4"/>
  <c r="AH826" i="4"/>
  <c r="AI826" i="4" s="1"/>
  <c r="K818" i="4"/>
  <c r="AH818" i="4"/>
  <c r="AI818" i="4" s="1"/>
  <c r="K810" i="4"/>
  <c r="AH810" i="4"/>
  <c r="AI810" i="4" s="1"/>
  <c r="K802" i="4"/>
  <c r="AH802" i="4"/>
  <c r="AI802" i="4" s="1"/>
  <c r="K794" i="4"/>
  <c r="AH794" i="4"/>
  <c r="AI794" i="4" s="1"/>
  <c r="K786" i="4"/>
  <c r="AH786" i="4"/>
  <c r="AI786" i="4" s="1"/>
  <c r="K778" i="4"/>
  <c r="AH778" i="4"/>
  <c r="AI778" i="4" s="1"/>
  <c r="K770" i="4"/>
  <c r="AH770" i="4"/>
  <c r="AI770" i="4" s="1"/>
  <c r="K762" i="4"/>
  <c r="AH762" i="4"/>
  <c r="AI762" i="4" s="1"/>
  <c r="K754" i="4"/>
  <c r="AH754" i="4"/>
  <c r="AI754" i="4" s="1"/>
  <c r="K746" i="4"/>
  <c r="AH746" i="4"/>
  <c r="AI746" i="4" s="1"/>
  <c r="K738" i="4"/>
  <c r="AH738" i="4"/>
  <c r="AI738" i="4" s="1"/>
  <c r="K730" i="4"/>
  <c r="AH730" i="4"/>
  <c r="AI730" i="4" s="1"/>
  <c r="K722" i="4"/>
  <c r="AH722" i="4"/>
  <c r="AI722" i="4" s="1"/>
  <c r="K714" i="4"/>
  <c r="AH714" i="4"/>
  <c r="AI714" i="4" s="1"/>
  <c r="K706" i="4"/>
  <c r="AH706" i="4"/>
  <c r="AI706" i="4" s="1"/>
  <c r="K698" i="4"/>
  <c r="AH698" i="4"/>
  <c r="AI698" i="4" s="1"/>
  <c r="K690" i="4"/>
  <c r="AH690" i="4"/>
  <c r="AI690" i="4" s="1"/>
  <c r="K682" i="4"/>
  <c r="AH682" i="4"/>
  <c r="AI682" i="4" s="1"/>
  <c r="K674" i="4"/>
  <c r="AH674" i="4"/>
  <c r="AI674" i="4" s="1"/>
  <c r="K666" i="4"/>
  <c r="AH666" i="4"/>
  <c r="AI666" i="4" s="1"/>
  <c r="K658" i="4"/>
  <c r="AH658" i="4"/>
  <c r="AI658" i="4" s="1"/>
  <c r="K650" i="4"/>
  <c r="AH650" i="4"/>
  <c r="AI650" i="4" s="1"/>
  <c r="K642" i="4"/>
  <c r="AH642" i="4"/>
  <c r="AI642" i="4" s="1"/>
  <c r="K634" i="4"/>
  <c r="AH634" i="4"/>
  <c r="AI634" i="4" s="1"/>
  <c r="K626" i="4"/>
  <c r="AH626" i="4"/>
  <c r="AI626" i="4" s="1"/>
  <c r="K618" i="4"/>
  <c r="AH618" i="4"/>
  <c r="AI618" i="4" s="1"/>
  <c r="K610" i="4"/>
  <c r="AH610" i="4"/>
  <c r="AI610" i="4" s="1"/>
  <c r="K602" i="4"/>
  <c r="AH602" i="4"/>
  <c r="AI602" i="4" s="1"/>
  <c r="K594" i="4"/>
  <c r="AH594" i="4"/>
  <c r="AI594" i="4" s="1"/>
  <c r="K586" i="4"/>
  <c r="AH586" i="4"/>
  <c r="AI586" i="4" s="1"/>
  <c r="K578" i="4"/>
  <c r="AH578" i="4"/>
  <c r="AI578" i="4" s="1"/>
  <c r="K570" i="4"/>
  <c r="AH570" i="4"/>
  <c r="AI570" i="4" s="1"/>
  <c r="K562" i="4"/>
  <c r="AH562" i="4"/>
  <c r="AI562" i="4" s="1"/>
  <c r="K554" i="4"/>
  <c r="AH554" i="4"/>
  <c r="AI554" i="4" s="1"/>
  <c r="K546" i="4"/>
  <c r="AH546" i="4"/>
  <c r="AI546" i="4" s="1"/>
  <c r="K538" i="4"/>
  <c r="AH538" i="4"/>
  <c r="AI538" i="4" s="1"/>
  <c r="K530" i="4"/>
  <c r="AH530" i="4"/>
  <c r="AI530" i="4" s="1"/>
  <c r="K522" i="4"/>
  <c r="AH522" i="4"/>
  <c r="AI522" i="4" s="1"/>
  <c r="K514" i="4"/>
  <c r="AH514" i="4"/>
  <c r="AI514" i="4" s="1"/>
  <c r="K506" i="4"/>
  <c r="AH506" i="4"/>
  <c r="AI506" i="4" s="1"/>
  <c r="K498" i="4"/>
  <c r="AH498" i="4"/>
  <c r="AI498" i="4" s="1"/>
  <c r="K490" i="4"/>
  <c r="AH490" i="4"/>
  <c r="AI490" i="4" s="1"/>
  <c r="K482" i="4"/>
  <c r="AH482" i="4"/>
  <c r="AI482" i="4" s="1"/>
  <c r="K474" i="4"/>
  <c r="AH474" i="4"/>
  <c r="AI474" i="4" s="1"/>
  <c r="K466" i="4"/>
  <c r="AH466" i="4"/>
  <c r="AI466" i="4" s="1"/>
  <c r="K458" i="4"/>
  <c r="AH458" i="4"/>
  <c r="AI458" i="4" s="1"/>
  <c r="K450" i="4"/>
  <c r="AH450" i="4"/>
  <c r="AI450" i="4" s="1"/>
  <c r="K442" i="4"/>
  <c r="AH442" i="4"/>
  <c r="AI442" i="4" s="1"/>
  <c r="K434" i="4"/>
  <c r="AH434" i="4"/>
  <c r="AI434" i="4" s="1"/>
  <c r="K426" i="4"/>
  <c r="AH426" i="4"/>
  <c r="AI426" i="4" s="1"/>
  <c r="K418" i="4"/>
  <c r="AH418" i="4"/>
  <c r="AI418" i="4" s="1"/>
  <c r="K410" i="4"/>
  <c r="AH410" i="4"/>
  <c r="AI410" i="4" s="1"/>
  <c r="K402" i="4"/>
  <c r="AH402" i="4"/>
  <c r="AI402" i="4" s="1"/>
  <c r="K394" i="4"/>
  <c r="AH394" i="4"/>
  <c r="AI394" i="4" s="1"/>
  <c r="K386" i="4"/>
  <c r="AH386" i="4"/>
  <c r="AI386" i="4" s="1"/>
  <c r="K378" i="4"/>
  <c r="AH378" i="4"/>
  <c r="AI378" i="4" s="1"/>
  <c r="K370" i="4"/>
  <c r="AH370" i="4"/>
  <c r="AI370" i="4" s="1"/>
  <c r="K362" i="4"/>
  <c r="AH362" i="4"/>
  <c r="AI362" i="4" s="1"/>
  <c r="K354" i="4"/>
  <c r="AH354" i="4"/>
  <c r="AI354" i="4" s="1"/>
  <c r="K346" i="4"/>
  <c r="AH346" i="4"/>
  <c r="AI346" i="4" s="1"/>
  <c r="K338" i="4"/>
  <c r="AH338" i="4"/>
  <c r="AI338" i="4" s="1"/>
  <c r="K330" i="4"/>
  <c r="AH330" i="4"/>
  <c r="AI330" i="4" s="1"/>
  <c r="K322" i="4"/>
  <c r="AH322" i="4"/>
  <c r="AI322" i="4" s="1"/>
  <c r="K314" i="4"/>
  <c r="AH314" i="4"/>
  <c r="AI314" i="4" s="1"/>
  <c r="K306" i="4"/>
  <c r="AH306" i="4"/>
  <c r="AI306" i="4" s="1"/>
  <c r="K298" i="4"/>
  <c r="AH298" i="4"/>
  <c r="AI298" i="4" s="1"/>
  <c r="K290" i="4"/>
  <c r="AH290" i="4"/>
  <c r="AI290" i="4" s="1"/>
  <c r="K282" i="4"/>
  <c r="AH282" i="4"/>
  <c r="AI282" i="4" s="1"/>
  <c r="K274" i="4"/>
  <c r="AH274" i="4"/>
  <c r="AI274" i="4" s="1"/>
  <c r="K266" i="4"/>
  <c r="AH266" i="4"/>
  <c r="AI266" i="4" s="1"/>
  <c r="K258" i="4"/>
  <c r="AH258" i="4"/>
  <c r="AI258" i="4" s="1"/>
  <c r="K250" i="4"/>
  <c r="AH250" i="4"/>
  <c r="AI250" i="4" s="1"/>
  <c r="K242" i="4"/>
  <c r="AH242" i="4"/>
  <c r="AI242" i="4" s="1"/>
  <c r="K234" i="4"/>
  <c r="AH234" i="4"/>
  <c r="AI234" i="4" s="1"/>
  <c r="K226" i="4"/>
  <c r="AH226" i="4"/>
  <c r="AI226" i="4" s="1"/>
  <c r="K218" i="4"/>
  <c r="AH218" i="4"/>
  <c r="AI218" i="4" s="1"/>
  <c r="K210" i="4"/>
  <c r="AH210" i="4"/>
  <c r="AI210" i="4" s="1"/>
  <c r="K202" i="4"/>
  <c r="AH202" i="4"/>
  <c r="AI202" i="4" s="1"/>
  <c r="K194" i="4"/>
  <c r="AH194" i="4"/>
  <c r="AI194" i="4" s="1"/>
  <c r="K186" i="4"/>
  <c r="AH186" i="4"/>
  <c r="AI186" i="4" s="1"/>
  <c r="K178" i="4"/>
  <c r="AH178" i="4"/>
  <c r="AI178" i="4" s="1"/>
  <c r="K170" i="4"/>
  <c r="AH170" i="4"/>
  <c r="AI170" i="4" s="1"/>
  <c r="K162" i="4"/>
  <c r="AH162" i="4"/>
  <c r="AI162" i="4" s="1"/>
  <c r="K154" i="4"/>
  <c r="AH154" i="4"/>
  <c r="AI154" i="4" s="1"/>
  <c r="K146" i="4"/>
  <c r="AH146" i="4"/>
  <c r="AI146" i="4" s="1"/>
  <c r="K138" i="4"/>
  <c r="AH138" i="4"/>
  <c r="AI138" i="4" s="1"/>
  <c r="K130" i="4"/>
  <c r="AH130" i="4"/>
  <c r="AI130" i="4" s="1"/>
  <c r="K122" i="4"/>
  <c r="AH122" i="4"/>
  <c r="AI122" i="4" s="1"/>
  <c r="K114" i="4"/>
  <c r="AH114" i="4"/>
  <c r="AI114" i="4" s="1"/>
  <c r="K106" i="4"/>
  <c r="AH106" i="4"/>
  <c r="AI106" i="4" s="1"/>
  <c r="K98" i="4"/>
  <c r="AH98" i="4"/>
  <c r="AI98" i="4" s="1"/>
  <c r="K90" i="4"/>
  <c r="AH90" i="4"/>
  <c r="AI90" i="4" s="1"/>
  <c r="K82" i="4"/>
  <c r="AH82" i="4"/>
  <c r="AI82" i="4" s="1"/>
  <c r="K74" i="4"/>
  <c r="AH74" i="4"/>
  <c r="AI74" i="4" s="1"/>
  <c r="K66" i="4"/>
  <c r="AH66" i="4"/>
  <c r="AI66" i="4" s="1"/>
  <c r="K58" i="4"/>
  <c r="AH58" i="4"/>
  <c r="AI58" i="4" s="1"/>
  <c r="K50" i="4"/>
  <c r="AH50" i="4"/>
  <c r="AI50" i="4" s="1"/>
  <c r="K42" i="4"/>
  <c r="AH42" i="4"/>
  <c r="AI42" i="4" s="1"/>
  <c r="K34" i="4"/>
  <c r="AH34" i="4"/>
  <c r="AI34" i="4" s="1"/>
  <c r="K26" i="4"/>
  <c r="AH26" i="4"/>
  <c r="AI26" i="4" s="1"/>
  <c r="K18" i="4"/>
  <c r="AH18" i="4"/>
  <c r="AI18" i="4" s="1"/>
  <c r="K963" i="4"/>
  <c r="AH963" i="4"/>
  <c r="AI963" i="4" s="1"/>
  <c r="K947" i="4"/>
  <c r="AH947" i="4"/>
  <c r="AI947" i="4" s="1"/>
  <c r="K923" i="4"/>
  <c r="AH923" i="4"/>
  <c r="AI923" i="4" s="1"/>
  <c r="K907" i="4"/>
  <c r="AH907" i="4"/>
  <c r="AI907" i="4" s="1"/>
  <c r="K883" i="4"/>
  <c r="AH883" i="4"/>
  <c r="AI883" i="4" s="1"/>
  <c r="K867" i="4"/>
  <c r="AH867" i="4"/>
  <c r="AI867" i="4" s="1"/>
  <c r="K843" i="4"/>
  <c r="AH843" i="4"/>
  <c r="AI843" i="4" s="1"/>
  <c r="K827" i="4"/>
  <c r="AH827" i="4"/>
  <c r="AI827" i="4" s="1"/>
  <c r="K811" i="4"/>
  <c r="AH811" i="4"/>
  <c r="AI811" i="4" s="1"/>
  <c r="K795" i="4"/>
  <c r="AH795" i="4"/>
  <c r="AI795" i="4" s="1"/>
  <c r="K779" i="4"/>
  <c r="AH779" i="4"/>
  <c r="AI779" i="4" s="1"/>
  <c r="K763" i="4"/>
  <c r="AH763" i="4"/>
  <c r="AI763" i="4" s="1"/>
  <c r="K747" i="4"/>
  <c r="AH747" i="4"/>
  <c r="AI747" i="4" s="1"/>
  <c r="K731" i="4"/>
  <c r="AH731" i="4"/>
  <c r="AI731" i="4" s="1"/>
  <c r="K715" i="4"/>
  <c r="AH715" i="4"/>
  <c r="AI715" i="4" s="1"/>
  <c r="K707" i="4"/>
  <c r="AH707" i="4"/>
  <c r="AI707" i="4" s="1"/>
  <c r="K691" i="4"/>
  <c r="AH691" i="4"/>
  <c r="AI691" i="4" s="1"/>
  <c r="K675" i="4"/>
  <c r="AH675" i="4"/>
  <c r="AI675" i="4" s="1"/>
  <c r="K659" i="4"/>
  <c r="AH659" i="4"/>
  <c r="AI659" i="4" s="1"/>
  <c r="K643" i="4"/>
  <c r="AH643" i="4"/>
  <c r="AI643" i="4" s="1"/>
  <c r="K627" i="4"/>
  <c r="AH627" i="4"/>
  <c r="AI627" i="4" s="1"/>
  <c r="K611" i="4"/>
  <c r="AH611" i="4"/>
  <c r="AI611" i="4" s="1"/>
  <c r="K595" i="4"/>
  <c r="AH595" i="4"/>
  <c r="AI595" i="4" s="1"/>
  <c r="K579" i="4"/>
  <c r="AH579" i="4"/>
  <c r="AI579" i="4" s="1"/>
  <c r="K563" i="4"/>
  <c r="AH563" i="4"/>
  <c r="AI563" i="4" s="1"/>
  <c r="K547" i="4"/>
  <c r="AH547" i="4"/>
  <c r="AI547" i="4" s="1"/>
  <c r="K531" i="4"/>
  <c r="AH531" i="4"/>
  <c r="AI531" i="4" s="1"/>
  <c r="K515" i="4"/>
  <c r="AH515" i="4"/>
  <c r="AI515" i="4" s="1"/>
  <c r="K499" i="4"/>
  <c r="AH499" i="4"/>
  <c r="AI499" i="4" s="1"/>
  <c r="K483" i="4"/>
  <c r="AH483" i="4"/>
  <c r="AI483" i="4" s="1"/>
  <c r="K467" i="4"/>
  <c r="AH467" i="4"/>
  <c r="AI467" i="4" s="1"/>
  <c r="K451" i="4"/>
  <c r="AH451" i="4"/>
  <c r="AI451" i="4" s="1"/>
  <c r="K443" i="4"/>
  <c r="AH443" i="4"/>
  <c r="AI443" i="4" s="1"/>
  <c r="K427" i="4"/>
  <c r="AH427" i="4"/>
  <c r="AI427" i="4" s="1"/>
  <c r="K411" i="4"/>
  <c r="AH411" i="4"/>
  <c r="AI411" i="4" s="1"/>
  <c r="K395" i="4"/>
  <c r="AH395" i="4"/>
  <c r="AI395" i="4" s="1"/>
  <c r="K379" i="4"/>
  <c r="AH379" i="4"/>
  <c r="AI379" i="4" s="1"/>
  <c r="K363" i="4"/>
  <c r="AH363" i="4"/>
  <c r="AI363" i="4" s="1"/>
  <c r="K347" i="4"/>
  <c r="AH347" i="4"/>
  <c r="AI347" i="4" s="1"/>
  <c r="K323" i="4"/>
  <c r="AH323" i="4"/>
  <c r="AI323" i="4" s="1"/>
  <c r="K299" i="4"/>
  <c r="AH299" i="4"/>
  <c r="AI299" i="4" s="1"/>
  <c r="K283" i="4"/>
  <c r="AH283" i="4"/>
  <c r="AI283" i="4" s="1"/>
  <c r="K267" i="4"/>
  <c r="AH267" i="4"/>
  <c r="AI267" i="4" s="1"/>
  <c r="K251" i="4"/>
  <c r="AH251" i="4"/>
  <c r="AI251" i="4" s="1"/>
  <c r="K235" i="4"/>
  <c r="AH235" i="4"/>
  <c r="AI235" i="4" s="1"/>
  <c r="K219" i="4"/>
  <c r="AH219" i="4"/>
  <c r="AI219" i="4" s="1"/>
  <c r="K195" i="4"/>
  <c r="AH195" i="4"/>
  <c r="AI195" i="4" s="1"/>
  <c r="K171" i="4"/>
  <c r="AH171" i="4"/>
  <c r="AI171" i="4" s="1"/>
  <c r="K147" i="4"/>
  <c r="AH147" i="4"/>
  <c r="AI147" i="4" s="1"/>
  <c r="K123" i="4"/>
  <c r="AH123" i="4"/>
  <c r="AI123" i="4" s="1"/>
  <c r="K107" i="4"/>
  <c r="AH107" i="4"/>
  <c r="AI107" i="4" s="1"/>
  <c r="K91" i="4"/>
  <c r="AH91" i="4"/>
  <c r="AI91" i="4" s="1"/>
  <c r="K75" i="4"/>
  <c r="AH75" i="4"/>
  <c r="AI75" i="4" s="1"/>
  <c r="K51" i="4"/>
  <c r="AH51" i="4"/>
  <c r="AI51" i="4" s="1"/>
  <c r="K35" i="4"/>
  <c r="AH35" i="4"/>
  <c r="AI35" i="4" s="1"/>
  <c r="K27" i="4"/>
  <c r="AH27" i="4"/>
  <c r="AI27" i="4" s="1"/>
  <c r="K1810" i="4"/>
  <c r="AH1810" i="4"/>
  <c r="AI1810" i="4" s="1"/>
  <c r="K1802" i="4"/>
  <c r="AH1802" i="4"/>
  <c r="AI1802" i="4" s="1"/>
  <c r="K1794" i="4"/>
  <c r="AH1794" i="4"/>
  <c r="AI1794" i="4" s="1"/>
  <c r="K1786" i="4"/>
  <c r="AH1786" i="4"/>
  <c r="AI1786" i="4" s="1"/>
  <c r="K1778" i="4"/>
  <c r="AH1778" i="4"/>
  <c r="AI1778" i="4" s="1"/>
  <c r="K1770" i="4"/>
  <c r="AH1770" i="4"/>
  <c r="AI1770" i="4" s="1"/>
  <c r="K1762" i="4"/>
  <c r="AH1762" i="4"/>
  <c r="AI1762" i="4" s="1"/>
  <c r="K1754" i="4"/>
  <c r="AH1754" i="4"/>
  <c r="AI1754" i="4" s="1"/>
  <c r="K1746" i="4"/>
  <c r="AH1746" i="4"/>
  <c r="AI1746" i="4" s="1"/>
  <c r="K1738" i="4"/>
  <c r="AH1738" i="4"/>
  <c r="AI1738" i="4" s="1"/>
  <c r="K1730" i="4"/>
  <c r="AH1730" i="4"/>
  <c r="AI1730" i="4" s="1"/>
  <c r="K1722" i="4"/>
  <c r="AH1722" i="4"/>
  <c r="AI1722" i="4" s="1"/>
  <c r="K1714" i="4"/>
  <c r="AH1714" i="4"/>
  <c r="AI1714" i="4" s="1"/>
  <c r="K1706" i="4"/>
  <c r="AH1706" i="4"/>
  <c r="AI1706" i="4" s="1"/>
  <c r="K1690" i="4"/>
  <c r="AH1690" i="4"/>
  <c r="AI1690" i="4" s="1"/>
  <c r="K1682" i="4"/>
  <c r="AH1682" i="4"/>
  <c r="AI1682" i="4" s="1"/>
  <c r="K1674" i="4"/>
  <c r="AH1674" i="4"/>
  <c r="AI1674" i="4" s="1"/>
  <c r="K1666" i="4"/>
  <c r="AH1666" i="4"/>
  <c r="AI1666" i="4" s="1"/>
  <c r="K1658" i="4"/>
  <c r="AH1658" i="4"/>
  <c r="AI1658" i="4" s="1"/>
  <c r="K1650" i="4"/>
  <c r="AH1650" i="4"/>
  <c r="AI1650" i="4" s="1"/>
  <c r="K1642" i="4"/>
  <c r="AH1642" i="4"/>
  <c r="AI1642" i="4" s="1"/>
  <c r="K1634" i="4"/>
  <c r="AH1634" i="4"/>
  <c r="AI1634" i="4" s="1"/>
  <c r="K1626" i="4"/>
  <c r="AH1626" i="4"/>
  <c r="AI1626" i="4" s="1"/>
  <c r="K1618" i="4"/>
  <c r="AH1618" i="4"/>
  <c r="AI1618" i="4" s="1"/>
  <c r="K1610" i="4"/>
  <c r="AH1610" i="4"/>
  <c r="AI1610" i="4" s="1"/>
  <c r="K1602" i="4"/>
  <c r="AH1602" i="4"/>
  <c r="AI1602" i="4" s="1"/>
  <c r="K1594" i="4"/>
  <c r="AH1594" i="4"/>
  <c r="AI1594" i="4" s="1"/>
  <c r="K1586" i="4"/>
  <c r="AH1586" i="4"/>
  <c r="AI1586" i="4" s="1"/>
  <c r="K1578" i="4"/>
  <c r="AH1578" i="4"/>
  <c r="AI1578" i="4" s="1"/>
  <c r="K1570" i="4"/>
  <c r="AH1570" i="4"/>
  <c r="AI1570" i="4" s="1"/>
  <c r="K1562" i="4"/>
  <c r="AH1562" i="4"/>
  <c r="AI1562" i="4" s="1"/>
  <c r="K1554" i="4"/>
  <c r="AH1554" i="4"/>
  <c r="AI1554" i="4" s="1"/>
  <c r="K1546" i="4"/>
  <c r="AH1546" i="4"/>
  <c r="AI1546" i="4" s="1"/>
  <c r="K1530" i="4"/>
  <c r="AH1530" i="4"/>
  <c r="AI1530" i="4" s="1"/>
  <c r="K1522" i="4"/>
  <c r="AH1522" i="4"/>
  <c r="AI1522" i="4" s="1"/>
  <c r="K1514" i="4"/>
  <c r="AH1514" i="4"/>
  <c r="AI1514" i="4" s="1"/>
  <c r="K1506" i="4"/>
  <c r="AH1506" i="4"/>
  <c r="AI1506" i="4" s="1"/>
  <c r="K1498" i="4"/>
  <c r="AH1498" i="4"/>
  <c r="AI1498" i="4" s="1"/>
  <c r="K1490" i="4"/>
  <c r="AH1490" i="4"/>
  <c r="AI1490" i="4" s="1"/>
  <c r="K1482" i="4"/>
  <c r="AH1482" i="4"/>
  <c r="AI1482" i="4" s="1"/>
  <c r="K1474" i="4"/>
  <c r="AH1474" i="4"/>
  <c r="AI1474" i="4" s="1"/>
  <c r="K1466" i="4"/>
  <c r="AH1466" i="4"/>
  <c r="AI1466" i="4" s="1"/>
  <c r="K1458" i="4"/>
  <c r="AH1458" i="4"/>
  <c r="AI1458" i="4" s="1"/>
  <c r="K1450" i="4"/>
  <c r="AH1450" i="4"/>
  <c r="AI1450" i="4" s="1"/>
  <c r="K1442" i="4"/>
  <c r="AH1442" i="4"/>
  <c r="AI1442" i="4" s="1"/>
  <c r="K1434" i="4"/>
  <c r="AH1434" i="4"/>
  <c r="AI1434" i="4" s="1"/>
  <c r="K1426" i="4"/>
  <c r="AH1426" i="4"/>
  <c r="AI1426" i="4" s="1"/>
  <c r="K1410" i="4"/>
  <c r="AH1410" i="4"/>
  <c r="AI1410" i="4" s="1"/>
  <c r="K1402" i="4"/>
  <c r="AH1402" i="4"/>
  <c r="AI1402" i="4" s="1"/>
  <c r="K1394" i="4"/>
  <c r="AH1394" i="4"/>
  <c r="AI1394" i="4" s="1"/>
  <c r="K1386" i="4"/>
  <c r="AH1386" i="4"/>
  <c r="AI1386" i="4" s="1"/>
  <c r="K1378" i="4"/>
  <c r="AH1378" i="4"/>
  <c r="AI1378" i="4" s="1"/>
  <c r="K1370" i="4"/>
  <c r="AH1370" i="4"/>
  <c r="AI1370" i="4" s="1"/>
  <c r="K1362" i="4"/>
  <c r="AH1362" i="4"/>
  <c r="AI1362" i="4" s="1"/>
  <c r="K1354" i="4"/>
  <c r="AH1354" i="4"/>
  <c r="AI1354" i="4" s="1"/>
  <c r="K1346" i="4"/>
  <c r="AH1346" i="4"/>
  <c r="AI1346" i="4" s="1"/>
  <c r="K1338" i="4"/>
  <c r="AH1338" i="4"/>
  <c r="AI1338" i="4" s="1"/>
  <c r="K1322" i="4"/>
  <c r="AH1322" i="4"/>
  <c r="AI1322" i="4" s="1"/>
  <c r="K1314" i="4"/>
  <c r="AH1314" i="4"/>
  <c r="AI1314" i="4" s="1"/>
  <c r="K1306" i="4"/>
  <c r="AH1306" i="4"/>
  <c r="AI1306" i="4" s="1"/>
  <c r="K1298" i="4"/>
  <c r="AH1298" i="4"/>
  <c r="AI1298" i="4" s="1"/>
  <c r="K1290" i="4"/>
  <c r="AH1290" i="4"/>
  <c r="AI1290" i="4" s="1"/>
  <c r="K1282" i="4"/>
  <c r="AH1282" i="4"/>
  <c r="AI1282" i="4" s="1"/>
  <c r="K1274" i="4"/>
  <c r="AH1274" i="4"/>
  <c r="AI1274" i="4" s="1"/>
  <c r="K1266" i="4"/>
  <c r="AH1266" i="4"/>
  <c r="AI1266" i="4" s="1"/>
  <c r="K1250" i="4"/>
  <c r="AH1250" i="4"/>
  <c r="AI1250" i="4" s="1"/>
  <c r="K1242" i="4"/>
  <c r="AH1242" i="4"/>
  <c r="AI1242" i="4" s="1"/>
  <c r="K1234" i="4"/>
  <c r="AH1234" i="4"/>
  <c r="AI1234" i="4" s="1"/>
  <c r="K1226" i="4"/>
  <c r="AH1226" i="4"/>
  <c r="AI1226" i="4" s="1"/>
  <c r="K1218" i="4"/>
  <c r="AH1218" i="4"/>
  <c r="AI1218" i="4" s="1"/>
  <c r="K1210" i="4"/>
  <c r="AH1210" i="4"/>
  <c r="AI1210" i="4" s="1"/>
  <c r="K1194" i="4"/>
  <c r="AH1194" i="4"/>
  <c r="AI1194" i="4" s="1"/>
  <c r="K1186" i="4"/>
  <c r="AH1186" i="4"/>
  <c r="AI1186" i="4" s="1"/>
  <c r="K1178" i="4"/>
  <c r="AH1178" i="4"/>
  <c r="AI1178" i="4" s="1"/>
  <c r="K1170" i="4"/>
  <c r="AH1170" i="4"/>
  <c r="AI1170" i="4" s="1"/>
  <c r="K1154" i="4"/>
  <c r="AH1154" i="4"/>
  <c r="AI1154" i="4" s="1"/>
  <c r="K1146" i="4"/>
  <c r="AH1146" i="4"/>
  <c r="AI1146" i="4" s="1"/>
  <c r="K1130" i="4"/>
  <c r="AH1130" i="4"/>
  <c r="AI1130" i="4" s="1"/>
  <c r="K1050" i="4"/>
  <c r="AH1050" i="4"/>
  <c r="AI1050" i="4" s="1"/>
  <c r="K1809" i="4"/>
  <c r="AH1809" i="4"/>
  <c r="AI1809" i="4" s="1"/>
  <c r="K1801" i="4"/>
  <c r="AH1801" i="4"/>
  <c r="AI1801" i="4" s="1"/>
  <c r="K1793" i="4"/>
  <c r="AH1793" i="4"/>
  <c r="AI1793" i="4" s="1"/>
  <c r="K1785" i="4"/>
  <c r="AH1785" i="4"/>
  <c r="AI1785" i="4" s="1"/>
  <c r="K1777" i="4"/>
  <c r="AH1777" i="4"/>
  <c r="AI1777" i="4" s="1"/>
  <c r="K1769" i="4"/>
  <c r="AH1769" i="4"/>
  <c r="AI1769" i="4" s="1"/>
  <c r="K1761" i="4"/>
  <c r="AH1761" i="4"/>
  <c r="AI1761" i="4" s="1"/>
  <c r="K1753" i="4"/>
  <c r="AH1753" i="4"/>
  <c r="AI1753" i="4" s="1"/>
  <c r="K1745" i="4"/>
  <c r="AH1745" i="4"/>
  <c r="AI1745" i="4" s="1"/>
  <c r="K1737" i="4"/>
  <c r="AH1737" i="4"/>
  <c r="AI1737" i="4" s="1"/>
  <c r="K1729" i="4"/>
  <c r="AH1729" i="4"/>
  <c r="AI1729" i="4" s="1"/>
  <c r="K1721" i="4"/>
  <c r="AH1721" i="4"/>
  <c r="AI1721" i="4" s="1"/>
  <c r="K1713" i="4"/>
  <c r="AH1713" i="4"/>
  <c r="AI1713" i="4" s="1"/>
  <c r="K1705" i="4"/>
  <c r="AH1705" i="4"/>
  <c r="AI1705" i="4" s="1"/>
  <c r="K1697" i="4"/>
  <c r="AH1697" i="4"/>
  <c r="AI1697" i="4" s="1"/>
  <c r="K1689" i="4"/>
  <c r="AH1689" i="4"/>
  <c r="AI1689" i="4" s="1"/>
  <c r="K1681" i="4"/>
  <c r="AH1681" i="4"/>
  <c r="AI1681" i="4" s="1"/>
  <c r="K1673" i="4"/>
  <c r="AH1673" i="4"/>
  <c r="AI1673" i="4" s="1"/>
  <c r="K1665" i="4"/>
  <c r="AH1665" i="4"/>
  <c r="AI1665" i="4" s="1"/>
  <c r="K1657" i="4"/>
  <c r="AH1657" i="4"/>
  <c r="AI1657" i="4" s="1"/>
  <c r="K1649" i="4"/>
  <c r="AH1649" i="4"/>
  <c r="AI1649" i="4" s="1"/>
  <c r="K1641" i="4"/>
  <c r="AH1641" i="4"/>
  <c r="AI1641" i="4" s="1"/>
  <c r="K1633" i="4"/>
  <c r="AH1633" i="4"/>
  <c r="AI1633" i="4" s="1"/>
  <c r="K1625" i="4"/>
  <c r="AH1625" i="4"/>
  <c r="AI1625" i="4" s="1"/>
  <c r="K1617" i="4"/>
  <c r="AH1617" i="4"/>
  <c r="AI1617" i="4" s="1"/>
  <c r="K1609" i="4"/>
  <c r="AH1609" i="4"/>
  <c r="AI1609" i="4" s="1"/>
  <c r="K1601" i="4"/>
  <c r="AH1601" i="4"/>
  <c r="AI1601" i="4" s="1"/>
  <c r="K1593" i="4"/>
  <c r="AH1593" i="4"/>
  <c r="AI1593" i="4" s="1"/>
  <c r="K1585" i="4"/>
  <c r="AH1585" i="4"/>
  <c r="AI1585" i="4" s="1"/>
  <c r="K1577" i="4"/>
  <c r="AH1577" i="4"/>
  <c r="AI1577" i="4" s="1"/>
  <c r="K1569" i="4"/>
  <c r="AH1569" i="4"/>
  <c r="AI1569" i="4" s="1"/>
  <c r="K1561" i="4"/>
  <c r="AH1561" i="4"/>
  <c r="AI1561" i="4" s="1"/>
  <c r="K1553" i="4"/>
  <c r="AH1553" i="4"/>
  <c r="AI1553" i="4" s="1"/>
  <c r="K1545" i="4"/>
  <c r="AH1545" i="4"/>
  <c r="AI1545" i="4" s="1"/>
  <c r="K1537" i="4"/>
  <c r="AH1537" i="4"/>
  <c r="AI1537" i="4" s="1"/>
  <c r="K1529" i="4"/>
  <c r="AH1529" i="4"/>
  <c r="AI1529" i="4" s="1"/>
  <c r="K1521" i="4"/>
  <c r="AH1521" i="4"/>
  <c r="AI1521" i="4" s="1"/>
  <c r="K1513" i="4"/>
  <c r="AH1513" i="4"/>
  <c r="AI1513" i="4" s="1"/>
  <c r="K1505" i="4"/>
  <c r="AH1505" i="4"/>
  <c r="AI1505" i="4" s="1"/>
  <c r="K1497" i="4"/>
  <c r="AH1497" i="4"/>
  <c r="AI1497" i="4" s="1"/>
  <c r="K1489" i="4"/>
  <c r="AH1489" i="4"/>
  <c r="AI1489" i="4" s="1"/>
  <c r="K1481" i="4"/>
  <c r="AH1481" i="4"/>
  <c r="AI1481" i="4" s="1"/>
  <c r="K1473" i="4"/>
  <c r="AH1473" i="4"/>
  <c r="AI1473" i="4" s="1"/>
  <c r="K1465" i="4"/>
  <c r="AH1465" i="4"/>
  <c r="AI1465" i="4" s="1"/>
  <c r="K1457" i="4"/>
  <c r="AH1457" i="4"/>
  <c r="AI1457" i="4" s="1"/>
  <c r="K1449" i="4"/>
  <c r="AH1449" i="4"/>
  <c r="AI1449" i="4" s="1"/>
  <c r="K1441" i="4"/>
  <c r="AH1441" i="4"/>
  <c r="AI1441" i="4" s="1"/>
  <c r="K1433" i="4"/>
  <c r="AH1433" i="4"/>
  <c r="AI1433" i="4" s="1"/>
  <c r="K1425" i="4"/>
  <c r="AH1425" i="4"/>
  <c r="AI1425" i="4" s="1"/>
  <c r="K1417" i="4"/>
  <c r="AH1417" i="4"/>
  <c r="AI1417" i="4" s="1"/>
  <c r="K1409" i="4"/>
  <c r="AH1409" i="4"/>
  <c r="AI1409" i="4" s="1"/>
  <c r="K1401" i="4"/>
  <c r="AH1401" i="4"/>
  <c r="AI1401" i="4" s="1"/>
  <c r="K1393" i="4"/>
  <c r="AH1393" i="4"/>
  <c r="AI1393" i="4" s="1"/>
  <c r="K1385" i="4"/>
  <c r="AH1385" i="4"/>
  <c r="AI1385" i="4" s="1"/>
  <c r="K1377" i="4"/>
  <c r="AH1377" i="4"/>
  <c r="AI1377" i="4" s="1"/>
  <c r="K1369" i="4"/>
  <c r="AH1369" i="4"/>
  <c r="AI1369" i="4" s="1"/>
  <c r="K1361" i="4"/>
  <c r="AH1361" i="4"/>
  <c r="AI1361" i="4" s="1"/>
  <c r="K1353" i="4"/>
  <c r="AH1353" i="4"/>
  <c r="AI1353" i="4" s="1"/>
  <c r="K1345" i="4"/>
  <c r="AH1345" i="4"/>
  <c r="AI1345" i="4" s="1"/>
  <c r="K1337" i="4"/>
  <c r="AH1337" i="4"/>
  <c r="AI1337" i="4" s="1"/>
  <c r="K1329" i="4"/>
  <c r="AH1329" i="4"/>
  <c r="AI1329" i="4" s="1"/>
  <c r="K1321" i="4"/>
  <c r="AH1321" i="4"/>
  <c r="AI1321" i="4" s="1"/>
  <c r="K1313" i="4"/>
  <c r="AH1313" i="4"/>
  <c r="AI1313" i="4" s="1"/>
  <c r="K1305" i="4"/>
  <c r="AH1305" i="4"/>
  <c r="AI1305" i="4" s="1"/>
  <c r="K1297" i="4"/>
  <c r="AH1297" i="4"/>
  <c r="AI1297" i="4" s="1"/>
  <c r="K1289" i="4"/>
  <c r="AH1289" i="4"/>
  <c r="AI1289" i="4" s="1"/>
  <c r="K1281" i="4"/>
  <c r="AH1281" i="4"/>
  <c r="AI1281" i="4" s="1"/>
  <c r="K1273" i="4"/>
  <c r="AH1273" i="4"/>
  <c r="AI1273" i="4" s="1"/>
  <c r="K1265" i="4"/>
  <c r="AH1265" i="4"/>
  <c r="AI1265" i="4" s="1"/>
  <c r="K1257" i="4"/>
  <c r="AH1257" i="4"/>
  <c r="AI1257" i="4" s="1"/>
  <c r="K1249" i="4"/>
  <c r="AH1249" i="4"/>
  <c r="AI1249" i="4" s="1"/>
  <c r="K1241" i="4"/>
  <c r="AH1241" i="4"/>
  <c r="AI1241" i="4" s="1"/>
  <c r="K1233" i="4"/>
  <c r="AH1233" i="4"/>
  <c r="AI1233" i="4" s="1"/>
  <c r="K1225" i="4"/>
  <c r="AH1225" i="4"/>
  <c r="AI1225" i="4" s="1"/>
  <c r="K1217" i="4"/>
  <c r="AH1217" i="4"/>
  <c r="AI1217" i="4" s="1"/>
  <c r="K1209" i="4"/>
  <c r="AH1209" i="4"/>
  <c r="AI1209" i="4" s="1"/>
  <c r="K1201" i="4"/>
  <c r="AH1201" i="4"/>
  <c r="AI1201" i="4" s="1"/>
  <c r="K1193" i="4"/>
  <c r="AH1193" i="4"/>
  <c r="AI1193" i="4" s="1"/>
  <c r="K1185" i="4"/>
  <c r="AH1185" i="4"/>
  <c r="AI1185" i="4" s="1"/>
  <c r="K1177" i="4"/>
  <c r="AH1177" i="4"/>
  <c r="AI1177" i="4" s="1"/>
  <c r="K1169" i="4"/>
  <c r="AH1169" i="4"/>
  <c r="AI1169" i="4" s="1"/>
  <c r="K1161" i="4"/>
  <c r="AH1161" i="4"/>
  <c r="AI1161" i="4" s="1"/>
  <c r="K1153" i="4"/>
  <c r="AH1153" i="4"/>
  <c r="AI1153" i="4" s="1"/>
  <c r="K1145" i="4"/>
  <c r="AH1145" i="4"/>
  <c r="AI1145" i="4" s="1"/>
  <c r="K1137" i="4"/>
  <c r="AH1137" i="4"/>
  <c r="AI1137" i="4" s="1"/>
  <c r="K1129" i="4"/>
  <c r="AH1129" i="4"/>
  <c r="AI1129" i="4" s="1"/>
  <c r="K1121" i="4"/>
  <c r="AH1121" i="4"/>
  <c r="AI1121" i="4" s="1"/>
  <c r="K1113" i="4"/>
  <c r="AH1113" i="4"/>
  <c r="AI1113" i="4" s="1"/>
  <c r="K1105" i="4"/>
  <c r="AH1105" i="4"/>
  <c r="AI1105" i="4" s="1"/>
  <c r="K1097" i="4"/>
  <c r="AH1097" i="4"/>
  <c r="AI1097" i="4" s="1"/>
  <c r="K1089" i="4"/>
  <c r="AH1089" i="4"/>
  <c r="AI1089" i="4" s="1"/>
  <c r="K1081" i="4"/>
  <c r="AH1081" i="4"/>
  <c r="AI1081" i="4" s="1"/>
  <c r="K1073" i="4"/>
  <c r="AH1073" i="4"/>
  <c r="AI1073" i="4" s="1"/>
  <c r="K1065" i="4"/>
  <c r="AH1065" i="4"/>
  <c r="AI1065" i="4" s="1"/>
  <c r="K1057" i="4"/>
  <c r="AH1057" i="4"/>
  <c r="AI1057" i="4" s="1"/>
  <c r="K1049" i="4"/>
  <c r="AH1049" i="4"/>
  <c r="AI1049" i="4" s="1"/>
  <c r="K1041" i="4"/>
  <c r="AH1041" i="4"/>
  <c r="AI1041" i="4" s="1"/>
  <c r="K1033" i="4"/>
  <c r="AH1033" i="4"/>
  <c r="AI1033" i="4" s="1"/>
  <c r="K1025" i="4"/>
  <c r="AH1025" i="4"/>
  <c r="AI1025" i="4" s="1"/>
  <c r="K1017" i="4"/>
  <c r="AH1017" i="4"/>
  <c r="AI1017" i="4" s="1"/>
  <c r="K1009" i="4"/>
  <c r="AH1009" i="4"/>
  <c r="AI1009" i="4" s="1"/>
  <c r="K1001" i="4"/>
  <c r="AH1001" i="4"/>
  <c r="AI1001" i="4" s="1"/>
  <c r="K993" i="4"/>
  <c r="AH993" i="4"/>
  <c r="AI993" i="4" s="1"/>
  <c r="K985" i="4"/>
  <c r="AH985" i="4"/>
  <c r="AI985" i="4" s="1"/>
  <c r="K977" i="4"/>
  <c r="AH977" i="4"/>
  <c r="AI977" i="4" s="1"/>
  <c r="K969" i="4"/>
  <c r="AH969" i="4"/>
  <c r="AI969" i="4" s="1"/>
  <c r="K961" i="4"/>
  <c r="AH961" i="4"/>
  <c r="AI961" i="4" s="1"/>
  <c r="K953" i="4"/>
  <c r="AH953" i="4"/>
  <c r="AI953" i="4" s="1"/>
  <c r="K945" i="4"/>
  <c r="AH945" i="4"/>
  <c r="AI945" i="4" s="1"/>
  <c r="K937" i="4"/>
  <c r="AH937" i="4"/>
  <c r="AI937" i="4" s="1"/>
  <c r="K929" i="4"/>
  <c r="AH929" i="4"/>
  <c r="AI929" i="4" s="1"/>
  <c r="K921" i="4"/>
  <c r="AH921" i="4"/>
  <c r="AI921" i="4" s="1"/>
  <c r="K913" i="4"/>
  <c r="AH913" i="4"/>
  <c r="AI913" i="4" s="1"/>
  <c r="K905" i="4"/>
  <c r="AH905" i="4"/>
  <c r="AI905" i="4" s="1"/>
  <c r="K897" i="4"/>
  <c r="AH897" i="4"/>
  <c r="AI897" i="4" s="1"/>
  <c r="K889" i="4"/>
  <c r="AH889" i="4"/>
  <c r="AI889" i="4" s="1"/>
  <c r="K881" i="4"/>
  <c r="AH881" i="4"/>
  <c r="AI881" i="4" s="1"/>
  <c r="K873" i="4"/>
  <c r="AH873" i="4"/>
  <c r="AI873" i="4" s="1"/>
  <c r="K865" i="4"/>
  <c r="AH865" i="4"/>
  <c r="AI865" i="4" s="1"/>
  <c r="K857" i="4"/>
  <c r="AH857" i="4"/>
  <c r="AI857" i="4" s="1"/>
  <c r="K849" i="4"/>
  <c r="AH849" i="4"/>
  <c r="AI849" i="4" s="1"/>
  <c r="K841" i="4"/>
  <c r="AH841" i="4"/>
  <c r="AI841" i="4" s="1"/>
  <c r="K833" i="4"/>
  <c r="AH833" i="4"/>
  <c r="AI833" i="4" s="1"/>
  <c r="K825" i="4"/>
  <c r="AH825" i="4"/>
  <c r="AI825" i="4" s="1"/>
  <c r="K817" i="4"/>
  <c r="AH817" i="4"/>
  <c r="AI817" i="4" s="1"/>
  <c r="K809" i="4"/>
  <c r="AH809" i="4"/>
  <c r="AI809" i="4" s="1"/>
  <c r="K801" i="4"/>
  <c r="AH801" i="4"/>
  <c r="AI801" i="4" s="1"/>
  <c r="K793" i="4"/>
  <c r="AH793" i="4"/>
  <c r="AI793" i="4" s="1"/>
  <c r="K785" i="4"/>
  <c r="AH785" i="4"/>
  <c r="AI785" i="4" s="1"/>
  <c r="K777" i="4"/>
  <c r="AH777" i="4"/>
  <c r="AI777" i="4" s="1"/>
  <c r="K769" i="4"/>
  <c r="AH769" i="4"/>
  <c r="AI769" i="4" s="1"/>
  <c r="K761" i="4"/>
  <c r="AH761" i="4"/>
  <c r="AI761" i="4" s="1"/>
  <c r="K753" i="4"/>
  <c r="AH753" i="4"/>
  <c r="AI753" i="4" s="1"/>
  <c r="K745" i="4"/>
  <c r="AH745" i="4"/>
  <c r="AI745" i="4" s="1"/>
  <c r="K737" i="4"/>
  <c r="AH737" i="4"/>
  <c r="AI737" i="4" s="1"/>
  <c r="K729" i="4"/>
  <c r="AH729" i="4"/>
  <c r="AI729" i="4" s="1"/>
  <c r="K721" i="4"/>
  <c r="AH721" i="4"/>
  <c r="AI721" i="4" s="1"/>
  <c r="K713" i="4"/>
  <c r="AH713" i="4"/>
  <c r="AI713" i="4" s="1"/>
  <c r="K705" i="4"/>
  <c r="AH705" i="4"/>
  <c r="AI705" i="4" s="1"/>
  <c r="K697" i="4"/>
  <c r="AH697" i="4"/>
  <c r="AI697" i="4" s="1"/>
  <c r="K689" i="4"/>
  <c r="AH689" i="4"/>
  <c r="AI689" i="4" s="1"/>
  <c r="K681" i="4"/>
  <c r="AH681" i="4"/>
  <c r="AI681" i="4" s="1"/>
  <c r="K673" i="4"/>
  <c r="AH673" i="4"/>
  <c r="AI673" i="4" s="1"/>
  <c r="K665" i="4"/>
  <c r="AH665" i="4"/>
  <c r="AI665" i="4" s="1"/>
  <c r="K657" i="4"/>
  <c r="AH657" i="4"/>
  <c r="AI657" i="4" s="1"/>
  <c r="K649" i="4"/>
  <c r="AH649" i="4"/>
  <c r="AI649" i="4" s="1"/>
  <c r="K641" i="4"/>
  <c r="AH641" i="4"/>
  <c r="AI641" i="4" s="1"/>
  <c r="K633" i="4"/>
  <c r="AH633" i="4"/>
  <c r="AI633" i="4" s="1"/>
  <c r="K625" i="4"/>
  <c r="AH625" i="4"/>
  <c r="AI625" i="4" s="1"/>
  <c r="K617" i="4"/>
  <c r="AH617" i="4"/>
  <c r="AI617" i="4" s="1"/>
  <c r="K609" i="4"/>
  <c r="AH609" i="4"/>
  <c r="AI609" i="4" s="1"/>
  <c r="K601" i="4"/>
  <c r="AH601" i="4"/>
  <c r="AI601" i="4" s="1"/>
  <c r="K593" i="4"/>
  <c r="AH593" i="4"/>
  <c r="AI593" i="4" s="1"/>
  <c r="K585" i="4"/>
  <c r="AH585" i="4"/>
  <c r="AI585" i="4" s="1"/>
  <c r="K577" i="4"/>
  <c r="AH577" i="4"/>
  <c r="AI577" i="4" s="1"/>
  <c r="K569" i="4"/>
  <c r="AH569" i="4"/>
  <c r="AI569" i="4" s="1"/>
  <c r="K561" i="4"/>
  <c r="AH561" i="4"/>
  <c r="AI561" i="4" s="1"/>
  <c r="K553" i="4"/>
  <c r="AH553" i="4"/>
  <c r="AI553" i="4" s="1"/>
  <c r="K545" i="4"/>
  <c r="AH545" i="4"/>
  <c r="AI545" i="4" s="1"/>
  <c r="K537" i="4"/>
  <c r="AH537" i="4"/>
  <c r="AI537" i="4" s="1"/>
  <c r="K529" i="4"/>
  <c r="AH529" i="4"/>
  <c r="AI529" i="4" s="1"/>
  <c r="K521" i="4"/>
  <c r="AH521" i="4"/>
  <c r="AI521" i="4" s="1"/>
  <c r="K513" i="4"/>
  <c r="AH513" i="4"/>
  <c r="AI513" i="4" s="1"/>
  <c r="K505" i="4"/>
  <c r="AH505" i="4"/>
  <c r="AI505" i="4" s="1"/>
  <c r="K497" i="4"/>
  <c r="AH497" i="4"/>
  <c r="AI497" i="4" s="1"/>
  <c r="K489" i="4"/>
  <c r="AH489" i="4"/>
  <c r="AI489" i="4" s="1"/>
  <c r="K481" i="4"/>
  <c r="AH481" i="4"/>
  <c r="AI481" i="4" s="1"/>
  <c r="K473" i="4"/>
  <c r="AH473" i="4"/>
  <c r="AI473" i="4" s="1"/>
  <c r="K465" i="4"/>
  <c r="AH465" i="4"/>
  <c r="AI465" i="4" s="1"/>
  <c r="K457" i="4"/>
  <c r="AH457" i="4"/>
  <c r="AI457" i="4" s="1"/>
  <c r="K449" i="4"/>
  <c r="AH449" i="4"/>
  <c r="AI449" i="4" s="1"/>
  <c r="K441" i="4"/>
  <c r="AH441" i="4"/>
  <c r="AI441" i="4" s="1"/>
  <c r="K433" i="4"/>
  <c r="AH433" i="4"/>
  <c r="AI433" i="4" s="1"/>
  <c r="K425" i="4"/>
  <c r="AH425" i="4"/>
  <c r="AI425" i="4" s="1"/>
  <c r="K417" i="4"/>
  <c r="AH417" i="4"/>
  <c r="AI417" i="4" s="1"/>
  <c r="K409" i="4"/>
  <c r="AH409" i="4"/>
  <c r="AI409" i="4" s="1"/>
  <c r="K401" i="4"/>
  <c r="AH401" i="4"/>
  <c r="AI401" i="4" s="1"/>
  <c r="K393" i="4"/>
  <c r="AH393" i="4"/>
  <c r="AI393" i="4" s="1"/>
  <c r="K385" i="4"/>
  <c r="AH385" i="4"/>
  <c r="AI385" i="4" s="1"/>
  <c r="K377" i="4"/>
  <c r="AH377" i="4"/>
  <c r="AI377" i="4" s="1"/>
  <c r="K369" i="4"/>
  <c r="AH369" i="4"/>
  <c r="AI369" i="4" s="1"/>
  <c r="K361" i="4"/>
  <c r="AH361" i="4"/>
  <c r="AI361" i="4" s="1"/>
  <c r="K353" i="4"/>
  <c r="AH353" i="4"/>
  <c r="AI353" i="4" s="1"/>
  <c r="K345" i="4"/>
  <c r="AH345" i="4"/>
  <c r="AI345" i="4" s="1"/>
  <c r="K337" i="4"/>
  <c r="AH337" i="4"/>
  <c r="AI337" i="4" s="1"/>
  <c r="K329" i="4"/>
  <c r="AH329" i="4"/>
  <c r="AI329" i="4" s="1"/>
  <c r="K321" i="4"/>
  <c r="AH321" i="4"/>
  <c r="AI321" i="4" s="1"/>
  <c r="K313" i="4"/>
  <c r="AH313" i="4"/>
  <c r="AI313" i="4" s="1"/>
  <c r="K305" i="4"/>
  <c r="AH305" i="4"/>
  <c r="AI305" i="4" s="1"/>
  <c r="K297" i="4"/>
  <c r="AH297" i="4"/>
  <c r="AI297" i="4" s="1"/>
  <c r="K289" i="4"/>
  <c r="AH289" i="4"/>
  <c r="AI289" i="4" s="1"/>
  <c r="K281" i="4"/>
  <c r="AH281" i="4"/>
  <c r="AI281" i="4" s="1"/>
  <c r="K273" i="4"/>
  <c r="AH273" i="4"/>
  <c r="AI273" i="4" s="1"/>
  <c r="K265" i="4"/>
  <c r="AH265" i="4"/>
  <c r="AI265" i="4" s="1"/>
  <c r="K257" i="4"/>
  <c r="AH257" i="4"/>
  <c r="AI257" i="4" s="1"/>
  <c r="K249" i="4"/>
  <c r="AH249" i="4"/>
  <c r="AI249" i="4" s="1"/>
  <c r="K241" i="4"/>
  <c r="AH241" i="4"/>
  <c r="AI241" i="4" s="1"/>
  <c r="K233" i="4"/>
  <c r="AH233" i="4"/>
  <c r="AI233" i="4" s="1"/>
  <c r="K225" i="4"/>
  <c r="AH225" i="4"/>
  <c r="AI225" i="4" s="1"/>
  <c r="K217" i="4"/>
  <c r="AH217" i="4"/>
  <c r="AI217" i="4" s="1"/>
  <c r="K209" i="4"/>
  <c r="AH209" i="4"/>
  <c r="AI209" i="4" s="1"/>
  <c r="K201" i="4"/>
  <c r="AH201" i="4"/>
  <c r="AI201" i="4" s="1"/>
  <c r="K193" i="4"/>
  <c r="AH193" i="4"/>
  <c r="AI193" i="4" s="1"/>
  <c r="K185" i="4"/>
  <c r="AH185" i="4"/>
  <c r="AI185" i="4" s="1"/>
  <c r="K177" i="4"/>
  <c r="AH177" i="4"/>
  <c r="AI177" i="4" s="1"/>
  <c r="K169" i="4"/>
  <c r="AH169" i="4"/>
  <c r="AI169" i="4" s="1"/>
  <c r="K161" i="4"/>
  <c r="AH161" i="4"/>
  <c r="AI161" i="4" s="1"/>
  <c r="K153" i="4"/>
  <c r="AH153" i="4"/>
  <c r="AI153" i="4" s="1"/>
  <c r="K145" i="4"/>
  <c r="AH145" i="4"/>
  <c r="AI145" i="4" s="1"/>
  <c r="K137" i="4"/>
  <c r="AH137" i="4"/>
  <c r="AI137" i="4" s="1"/>
  <c r="K129" i="4"/>
  <c r="AH129" i="4"/>
  <c r="AI129" i="4" s="1"/>
  <c r="K121" i="4"/>
  <c r="AH121" i="4"/>
  <c r="AI121" i="4" s="1"/>
  <c r="K113" i="4"/>
  <c r="AH113" i="4"/>
  <c r="AI113" i="4" s="1"/>
  <c r="K105" i="4"/>
  <c r="AH105" i="4"/>
  <c r="AI105" i="4" s="1"/>
  <c r="K97" i="4"/>
  <c r="AH97" i="4"/>
  <c r="AI97" i="4" s="1"/>
  <c r="K89" i="4"/>
  <c r="AH89" i="4"/>
  <c r="AI89" i="4" s="1"/>
  <c r="K81" i="4"/>
  <c r="AH81" i="4"/>
  <c r="AI81" i="4" s="1"/>
  <c r="K73" i="4"/>
  <c r="AH73" i="4"/>
  <c r="AI73" i="4" s="1"/>
  <c r="K65" i="4"/>
  <c r="AH65" i="4"/>
  <c r="AI65" i="4" s="1"/>
  <c r="K57" i="4"/>
  <c r="AH57" i="4"/>
  <c r="AI57" i="4" s="1"/>
  <c r="K49" i="4"/>
  <c r="AH49" i="4"/>
  <c r="AI49" i="4" s="1"/>
  <c r="K41" i="4"/>
  <c r="AH41" i="4"/>
  <c r="AI41" i="4" s="1"/>
  <c r="K33" i="4"/>
  <c r="AH33" i="4"/>
  <c r="AI33" i="4" s="1"/>
  <c r="K25" i="4"/>
  <c r="AH25" i="4"/>
  <c r="AI25" i="4" s="1"/>
  <c r="K17" i="4"/>
  <c r="AH17" i="4"/>
  <c r="AI17" i="4" s="1"/>
  <c r="BG1257" i="4"/>
  <c r="BG313" i="4"/>
  <c r="BE24" i="4"/>
  <c r="BF24" i="4" s="1"/>
  <c r="BG24" i="4" s="1"/>
  <c r="BE320" i="4"/>
  <c r="BF320" i="4" s="1"/>
  <c r="BG320" i="4" s="1"/>
  <c r="BG361" i="4"/>
  <c r="BE477" i="4"/>
  <c r="BF477" i="4" s="1"/>
  <c r="BE539" i="4"/>
  <c r="BF539" i="4" s="1"/>
  <c r="BG539" i="4" s="1"/>
  <c r="BG587" i="4"/>
  <c r="BE619" i="4"/>
  <c r="BF619" i="4" s="1"/>
  <c r="BG661" i="4"/>
  <c r="BE674" i="4"/>
  <c r="BF674" i="4" s="1"/>
  <c r="BE731" i="4"/>
  <c r="BF731" i="4" s="1"/>
  <c r="BG731" i="4" s="1"/>
  <c r="BE1022" i="4"/>
  <c r="BF1022" i="4" s="1"/>
  <c r="BE1043" i="4"/>
  <c r="BF1043" i="4" s="1"/>
  <c r="BG1043" i="4" s="1"/>
  <c r="BG1048" i="4"/>
  <c r="BG1200" i="4"/>
  <c r="BE1243" i="4"/>
  <c r="BF1243" i="4" s="1"/>
  <c r="BG1243" i="4" s="1"/>
  <c r="BG1400" i="4"/>
  <c r="BE1442" i="4"/>
  <c r="BF1442" i="4" s="1"/>
  <c r="BG1442" i="4" s="1"/>
  <c r="BE1461" i="4"/>
  <c r="BF1461" i="4" s="1"/>
  <c r="BG1461" i="4" s="1"/>
  <c r="BG305" i="4"/>
  <c r="BE368" i="4"/>
  <c r="BF368" i="4" s="1"/>
  <c r="BE416" i="4"/>
  <c r="BF416" i="4" s="1"/>
  <c r="BE696" i="4"/>
  <c r="BF696" i="4" s="1"/>
  <c r="BE1078" i="4"/>
  <c r="BF1078" i="4" s="1"/>
  <c r="BG1078" i="4" s="1"/>
  <c r="BE1094" i="4"/>
  <c r="BF1094" i="4" s="1"/>
  <c r="BG1094" i="4" s="1"/>
  <c r="BE1177" i="4"/>
  <c r="BF1177" i="4" s="1"/>
  <c r="BE1182" i="4"/>
  <c r="BF1182" i="4" s="1"/>
  <c r="BE1196" i="4"/>
  <c r="BF1196" i="4" s="1"/>
  <c r="BG1205" i="4"/>
  <c r="BG1209" i="4"/>
  <c r="BE1221" i="4"/>
  <c r="BF1221" i="4" s="1"/>
  <c r="BG1221" i="4" s="1"/>
  <c r="BE145" i="4"/>
  <c r="BF145" i="4" s="1"/>
  <c r="BG145" i="4" s="1"/>
  <c r="BE153" i="4"/>
  <c r="BF153" i="4" s="1"/>
  <c r="BG153" i="4" s="1"/>
  <c r="BE473" i="4"/>
  <c r="BF473" i="4" s="1"/>
  <c r="BG509" i="4"/>
  <c r="BE595" i="4"/>
  <c r="BF595" i="4" s="1"/>
  <c r="BE653" i="4"/>
  <c r="BF653" i="4" s="1"/>
  <c r="BE657" i="4"/>
  <c r="BF657" i="4" s="1"/>
  <c r="BE879" i="4"/>
  <c r="BF879" i="4" s="1"/>
  <c r="BG879" i="4" s="1"/>
  <c r="BE1068" i="4"/>
  <c r="BF1068" i="4" s="1"/>
  <c r="BG1068" i="4" s="1"/>
  <c r="BE1084" i="4"/>
  <c r="BF1084" i="4" s="1"/>
  <c r="BG1084" i="4" s="1"/>
  <c r="BE1100" i="4"/>
  <c r="BF1100" i="4" s="1"/>
  <c r="BG1100" i="4" s="1"/>
  <c r="BG1217" i="4"/>
  <c r="BE1721" i="4"/>
  <c r="BF1721" i="4" s="1"/>
  <c r="BG1721" i="4" s="1"/>
  <c r="BE1713" i="4"/>
  <c r="BF1713" i="4" s="1"/>
  <c r="BG1713" i="4" s="1"/>
  <c r="BE1705" i="4"/>
  <c r="BF1705" i="4" s="1"/>
  <c r="BG1705" i="4" s="1"/>
  <c r="BE1697" i="4"/>
  <c r="BF1697" i="4" s="1"/>
  <c r="BG1697" i="4" s="1"/>
  <c r="BG1689" i="4"/>
  <c r="BE1617" i="4"/>
  <c r="BF1617" i="4" s="1"/>
  <c r="BG1617" i="4" s="1"/>
  <c r="BE1569" i="4"/>
  <c r="BF1569" i="4" s="1"/>
  <c r="BE1425" i="4"/>
  <c r="BF1425" i="4" s="1"/>
  <c r="BE1361" i="4"/>
  <c r="BF1361" i="4" s="1"/>
  <c r="BG1361" i="4" s="1"/>
  <c r="BE1233" i="4"/>
  <c r="BF1233" i="4" s="1"/>
  <c r="BE81" i="4"/>
  <c r="BF81" i="4" s="1"/>
  <c r="BG81" i="4" s="1"/>
  <c r="BE97" i="4"/>
  <c r="BF97" i="4" s="1"/>
  <c r="BG97" i="4" s="1"/>
  <c r="BG337" i="4"/>
  <c r="BG461" i="4"/>
  <c r="BG558" i="4"/>
  <c r="BE589" i="4"/>
  <c r="BF589" i="4" s="1"/>
  <c r="BG589" i="4" s="1"/>
  <c r="BG649" i="4"/>
  <c r="BE787" i="4"/>
  <c r="BF787" i="4" s="1"/>
  <c r="BG787" i="4" s="1"/>
  <c r="BE901" i="4"/>
  <c r="BF901" i="4" s="1"/>
  <c r="BE1045" i="4"/>
  <c r="BF1045" i="4" s="1"/>
  <c r="BG1045" i="4" s="1"/>
  <c r="BE1059" i="4"/>
  <c r="BF1059" i="4" s="1"/>
  <c r="BG1059" i="4" s="1"/>
  <c r="BE1152" i="4"/>
  <c r="BF1152" i="4" s="1"/>
  <c r="BG1157" i="4"/>
  <c r="BG1192" i="4"/>
  <c r="BE1595" i="4"/>
  <c r="BF1595" i="4" s="1"/>
  <c r="BG1595" i="4" s="1"/>
  <c r="BE1696" i="4"/>
  <c r="BF1696" i="4" s="1"/>
  <c r="BG1696" i="4" s="1"/>
  <c r="BE1552" i="4"/>
  <c r="BF1552" i="4" s="1"/>
  <c r="BG1552" i="4" s="1"/>
  <c r="BE1520" i="4"/>
  <c r="BF1520" i="4" s="1"/>
  <c r="BG1520" i="4" s="1"/>
  <c r="BE1360" i="4"/>
  <c r="BF1360" i="4" s="1"/>
  <c r="BG1360" i="4" s="1"/>
  <c r="BE1304" i="4"/>
  <c r="BF1304" i="4" s="1"/>
  <c r="BG1304" i="4" s="1"/>
  <c r="BE1280" i="4"/>
  <c r="BF1280" i="4" s="1"/>
  <c r="BG1280" i="4" s="1"/>
  <c r="BE1168" i="4"/>
  <c r="BF1168" i="4" s="1"/>
  <c r="BE90" i="4"/>
  <c r="BF90" i="4" s="1"/>
  <c r="BG90" i="4" s="1"/>
  <c r="BE281" i="4"/>
  <c r="BF281" i="4" s="1"/>
  <c r="BG281" i="4" s="1"/>
  <c r="BE293" i="4"/>
  <c r="BF293" i="4" s="1"/>
  <c r="BG293" i="4" s="1"/>
  <c r="BE345" i="4"/>
  <c r="BF345" i="4" s="1"/>
  <c r="BG345" i="4" s="1"/>
  <c r="BE393" i="4"/>
  <c r="BF393" i="4" s="1"/>
  <c r="BG393" i="4" s="1"/>
  <c r="BG571" i="4"/>
  <c r="BE1075" i="4"/>
  <c r="BF1075" i="4" s="1"/>
  <c r="BG1075" i="4" s="1"/>
  <c r="BE1091" i="4"/>
  <c r="BF1091" i="4" s="1"/>
  <c r="BG1091" i="4" s="1"/>
  <c r="BG1206" i="4"/>
  <c r="BG1319" i="4"/>
  <c r="BG1357" i="4"/>
  <c r="BE1484" i="4"/>
  <c r="BF1484" i="4" s="1"/>
  <c r="BG1484" i="4" s="1"/>
  <c r="BG198" i="4"/>
  <c r="BG230" i="4"/>
  <c r="BE555" i="4"/>
  <c r="BF555" i="4" s="1"/>
  <c r="BG555" i="4" s="1"/>
  <c r="BG645" i="4"/>
  <c r="BE688" i="4"/>
  <c r="BF688" i="4" s="1"/>
  <c r="BE1164" i="4"/>
  <c r="BF1164" i="4" s="1"/>
  <c r="BE1169" i="4"/>
  <c r="BF1169" i="4" s="1"/>
  <c r="BE1174" i="4"/>
  <c r="BF1174" i="4" s="1"/>
  <c r="BE1180" i="4"/>
  <c r="BF1180" i="4" s="1"/>
  <c r="BG1225" i="4"/>
  <c r="BG1320" i="4"/>
  <c r="BE1625" i="4"/>
  <c r="BF1625" i="4" s="1"/>
  <c r="BG1625" i="4" s="1"/>
  <c r="BG28" i="4"/>
  <c r="BG207" i="4"/>
  <c r="BE377" i="4"/>
  <c r="BF377" i="4" s="1"/>
  <c r="BE435" i="4"/>
  <c r="BF435" i="4" s="1"/>
  <c r="BE493" i="4"/>
  <c r="BF493" i="4" s="1"/>
  <c r="BE579" i="4"/>
  <c r="BF579" i="4" s="1"/>
  <c r="BG611" i="4"/>
  <c r="BE699" i="4"/>
  <c r="BF699" i="4" s="1"/>
  <c r="BG699" i="4" s="1"/>
  <c r="BE843" i="4"/>
  <c r="BF843" i="4" s="1"/>
  <c r="BG843" i="4" s="1"/>
  <c r="BE851" i="4"/>
  <c r="BF851" i="4" s="1"/>
  <c r="BG851" i="4" s="1"/>
  <c r="BE890" i="4"/>
  <c r="BF890" i="4" s="1"/>
  <c r="BG890" i="4" s="1"/>
  <c r="BE1051" i="4"/>
  <c r="BF1051" i="4" s="1"/>
  <c r="BG1051" i="4" s="1"/>
  <c r="BE1056" i="4"/>
  <c r="BF1056" i="4" s="1"/>
  <c r="BE1081" i="4"/>
  <c r="BF1081" i="4" s="1"/>
  <c r="BG1081" i="4" s="1"/>
  <c r="BE1097" i="4"/>
  <c r="BF1097" i="4" s="1"/>
  <c r="BG1097" i="4" s="1"/>
  <c r="BE1155" i="4"/>
  <c r="BF1155" i="4" s="1"/>
  <c r="BG1155" i="4" s="1"/>
  <c r="BE1198" i="4"/>
  <c r="BF1198" i="4" s="1"/>
  <c r="BG1208" i="4"/>
  <c r="BE1262" i="4"/>
  <c r="BF1262" i="4" s="1"/>
  <c r="BG1262" i="4" s="1"/>
  <c r="BE1330" i="4"/>
  <c r="BF1330" i="4" s="1"/>
  <c r="BG1330" i="4" s="1"/>
  <c r="BE1351" i="4"/>
  <c r="BF1351" i="4" s="1"/>
  <c r="BG1351" i="4" s="1"/>
  <c r="BE1380" i="4"/>
  <c r="BF1380" i="4" s="1"/>
  <c r="BG1408" i="4"/>
  <c r="BG36" i="4"/>
  <c r="BE129" i="4"/>
  <c r="BF129" i="4" s="1"/>
  <c r="BG129" i="4" s="1"/>
  <c r="BE169" i="4"/>
  <c r="BF169" i="4" s="1"/>
  <c r="BG169" i="4" s="1"/>
  <c r="BG175" i="4"/>
  <c r="BE258" i="4"/>
  <c r="BF258" i="4" s="1"/>
  <c r="BG258" i="4" s="1"/>
  <c r="BE329" i="4"/>
  <c r="BF329" i="4" s="1"/>
  <c r="BG329" i="4" s="1"/>
  <c r="BE517" i="4"/>
  <c r="BF517" i="4" s="1"/>
  <c r="BG517" i="4" s="1"/>
  <c r="BE549" i="4"/>
  <c r="BF549" i="4" s="1"/>
  <c r="BG549" i="4" s="1"/>
  <c r="BG641" i="4"/>
  <c r="BE660" i="4"/>
  <c r="BF660" i="4" s="1"/>
  <c r="BE669" i="4"/>
  <c r="BF669" i="4" s="1"/>
  <c r="BG669" i="4" s="1"/>
  <c r="BE677" i="4"/>
  <c r="BF677" i="4" s="1"/>
  <c r="BG677" i="4" s="1"/>
  <c r="BE694" i="4"/>
  <c r="BF694" i="4" s="1"/>
  <c r="BG909" i="4"/>
  <c r="BE915" i="4"/>
  <c r="BF915" i="4" s="1"/>
  <c r="BG915" i="4" s="1"/>
  <c r="BE1014" i="4"/>
  <c r="BF1014" i="4" s="1"/>
  <c r="BE1062" i="4"/>
  <c r="BF1062" i="4" s="1"/>
  <c r="BG1062" i="4" s="1"/>
  <c r="BG1160" i="4"/>
  <c r="BG1176" i="4"/>
  <c r="BG1204" i="4"/>
  <c r="BE1235" i="4"/>
  <c r="BF1235" i="4" s="1"/>
  <c r="BG1235" i="4" s="1"/>
  <c r="BE1446" i="4"/>
  <c r="BF1446" i="4" s="1"/>
  <c r="BG1446" i="4" s="1"/>
  <c r="BG1735" i="4"/>
  <c r="BG518" i="4"/>
  <c r="BG1241" i="4"/>
  <c r="BE1288" i="4"/>
  <c r="BF1288" i="4" s="1"/>
  <c r="BG1288" i="4" s="1"/>
  <c r="BE1420" i="4"/>
  <c r="BF1420" i="4" s="1"/>
  <c r="BG1420" i="4" s="1"/>
  <c r="BE1432" i="4"/>
  <c r="BF1432" i="4" s="1"/>
  <c r="BE1445" i="4"/>
  <c r="BF1445" i="4" s="1"/>
  <c r="BG1630" i="4"/>
  <c r="BE1656" i="4"/>
  <c r="BF1656" i="4" s="1"/>
  <c r="BG1656" i="4" s="1"/>
  <c r="BE1759" i="4"/>
  <c r="BF1759" i="4" s="1"/>
  <c r="BG1759" i="4" s="1"/>
  <c r="BE1460" i="4"/>
  <c r="BF1460" i="4" s="1"/>
  <c r="BG1460" i="4" s="1"/>
  <c r="BG1588" i="4"/>
  <c r="BE1602" i="4"/>
  <c r="BF1602" i="4" s="1"/>
  <c r="BG1602" i="4" s="1"/>
  <c r="BE1657" i="4"/>
  <c r="BF1657" i="4" s="1"/>
  <c r="BG1657" i="4" s="1"/>
  <c r="BE1679" i="4"/>
  <c r="BF1679" i="4" s="1"/>
  <c r="BG1679" i="4" s="1"/>
  <c r="BE1681" i="4"/>
  <c r="BF1681" i="4" s="1"/>
  <c r="BG1681" i="4" s="1"/>
  <c r="BE1665" i="4"/>
  <c r="BF1665" i="4" s="1"/>
  <c r="BG1665" i="4" s="1"/>
  <c r="BE1649" i="4"/>
  <c r="BF1649" i="4" s="1"/>
  <c r="BG1649" i="4" s="1"/>
  <c r="BE1633" i="4"/>
  <c r="BF1633" i="4" s="1"/>
  <c r="BG1633" i="4" s="1"/>
  <c r="BE1593" i="4"/>
  <c r="BF1593" i="4" s="1"/>
  <c r="BG1593" i="4" s="1"/>
  <c r="BE1577" i="4"/>
  <c r="BF1577" i="4" s="1"/>
  <c r="BG1577" i="4" s="1"/>
  <c r="BE1561" i="4"/>
  <c r="BF1561" i="4" s="1"/>
  <c r="BG1561" i="4" s="1"/>
  <c r="BE1545" i="4"/>
  <c r="BF1545" i="4" s="1"/>
  <c r="BG1545" i="4" s="1"/>
  <c r="BE1521" i="4"/>
  <c r="BF1521" i="4" s="1"/>
  <c r="BG1521" i="4" s="1"/>
  <c r="BE1497" i="4"/>
  <c r="BF1497" i="4" s="1"/>
  <c r="BG1497" i="4" s="1"/>
  <c r="BE1473" i="4"/>
  <c r="BF1473" i="4" s="1"/>
  <c r="BG1473" i="4" s="1"/>
  <c r="BE1417" i="4"/>
  <c r="BF1417" i="4" s="1"/>
  <c r="BE1409" i="4"/>
  <c r="BF1409" i="4" s="1"/>
  <c r="BG1409" i="4" s="1"/>
  <c r="BE1377" i="4"/>
  <c r="BF1377" i="4" s="1"/>
  <c r="BG1377" i="4" s="1"/>
  <c r="BE1345" i="4"/>
  <c r="BF1345" i="4" s="1"/>
  <c r="BE1201" i="4"/>
  <c r="BF1201" i="4" s="1"/>
  <c r="BG1214" i="4"/>
  <c r="BE1248" i="4"/>
  <c r="BF1248" i="4" s="1"/>
  <c r="BG1248" i="4" s="1"/>
  <c r="BE1375" i="4"/>
  <c r="BF1375" i="4" s="1"/>
  <c r="BE1525" i="4"/>
  <c r="BF1525" i="4" s="1"/>
  <c r="BG1525" i="4" s="1"/>
  <c r="BG1613" i="4"/>
  <c r="BE1641" i="4"/>
  <c r="BF1641" i="4" s="1"/>
  <c r="BG1641" i="4" s="1"/>
  <c r="BE1708" i="4"/>
  <c r="BF1708" i="4" s="1"/>
  <c r="BG1708" i="4" s="1"/>
  <c r="BE1775" i="4"/>
  <c r="BF1775" i="4" s="1"/>
  <c r="BE1720" i="4"/>
  <c r="BF1720" i="4" s="1"/>
  <c r="BG1720" i="4" s="1"/>
  <c r="BE1712" i="4"/>
  <c r="BF1712" i="4" s="1"/>
  <c r="BE1704" i="4"/>
  <c r="BF1704" i="4" s="1"/>
  <c r="BG1704" i="4" s="1"/>
  <c r="BE1688" i="4"/>
  <c r="BF1688" i="4" s="1"/>
  <c r="BE1672" i="4"/>
  <c r="BF1672" i="4" s="1"/>
  <c r="BG1672" i="4" s="1"/>
  <c r="BE1664" i="4"/>
  <c r="BF1664" i="4" s="1"/>
  <c r="BG1664" i="4" s="1"/>
  <c r="BE1648" i="4"/>
  <c r="BF1648" i="4" s="1"/>
  <c r="BG1648" i="4" s="1"/>
  <c r="BE1640" i="4"/>
  <c r="BF1640" i="4" s="1"/>
  <c r="BG1640" i="4" s="1"/>
  <c r="BE1624" i="4"/>
  <c r="BF1624" i="4" s="1"/>
  <c r="BE1616" i="4"/>
  <c r="BF1616" i="4" s="1"/>
  <c r="BE1608" i="4"/>
  <c r="BF1608" i="4" s="1"/>
  <c r="BG1608" i="4" s="1"/>
  <c r="BE1600" i="4"/>
  <c r="BF1600" i="4" s="1"/>
  <c r="BG1600" i="4" s="1"/>
  <c r="BE1584" i="4"/>
  <c r="BF1584" i="4" s="1"/>
  <c r="BG1584" i="4" s="1"/>
  <c r="BE1576" i="4"/>
  <c r="BF1576" i="4" s="1"/>
  <c r="BG1576" i="4" s="1"/>
  <c r="BE1568" i="4"/>
  <c r="BF1568" i="4" s="1"/>
  <c r="BG1568" i="4" s="1"/>
  <c r="BE1544" i="4"/>
  <c r="BF1544" i="4" s="1"/>
  <c r="BG1544" i="4" s="1"/>
  <c r="BE1536" i="4"/>
  <c r="BF1536" i="4" s="1"/>
  <c r="BG1536" i="4" s="1"/>
  <c r="BE1512" i="4"/>
  <c r="BF1512" i="4" s="1"/>
  <c r="BE1504" i="4"/>
  <c r="BF1504" i="4" s="1"/>
  <c r="BG1504" i="4" s="1"/>
  <c r="BE1496" i="4"/>
  <c r="BF1496" i="4" s="1"/>
  <c r="BG1496" i="4" s="1"/>
  <c r="BE1480" i="4"/>
  <c r="BF1480" i="4" s="1"/>
  <c r="BG1480" i="4" s="1"/>
  <c r="BE1456" i="4"/>
  <c r="BF1456" i="4" s="1"/>
  <c r="BG1456" i="4" s="1"/>
  <c r="BE1392" i="4"/>
  <c r="BF1392" i="4" s="1"/>
  <c r="BG1392" i="4" s="1"/>
  <c r="BE1256" i="4"/>
  <c r="BF1256" i="4" s="1"/>
  <c r="BG1256" i="4" s="1"/>
  <c r="BE739" i="4"/>
  <c r="BF739" i="4" s="1"/>
  <c r="BG739" i="4" s="1"/>
  <c r="BE795" i="4"/>
  <c r="BF795" i="4" s="1"/>
  <c r="BG795" i="4" s="1"/>
  <c r="BE859" i="4"/>
  <c r="BF859" i="4" s="1"/>
  <c r="BG859" i="4" s="1"/>
  <c r="BE925" i="4"/>
  <c r="BF925" i="4" s="1"/>
  <c r="BE1002" i="4"/>
  <c r="BF1002" i="4" s="1"/>
  <c r="BG1002" i="4" s="1"/>
  <c r="BE1011" i="4"/>
  <c r="BF1011" i="4" s="1"/>
  <c r="BG1011" i="4" s="1"/>
  <c r="BE1019" i="4"/>
  <c r="BF1019" i="4" s="1"/>
  <c r="BG1019" i="4" s="1"/>
  <c r="BE1027" i="4"/>
  <c r="BF1027" i="4" s="1"/>
  <c r="BG1027" i="4" s="1"/>
  <c r="BE1039" i="4"/>
  <c r="BF1039" i="4" s="1"/>
  <c r="BG1039" i="4" s="1"/>
  <c r="BE1060" i="4"/>
  <c r="BF1060" i="4" s="1"/>
  <c r="BG1060" i="4" s="1"/>
  <c r="BE1065" i="4"/>
  <c r="BF1065" i="4" s="1"/>
  <c r="BG1065" i="4" s="1"/>
  <c r="BE1069" i="4"/>
  <c r="BF1069" i="4" s="1"/>
  <c r="BG1069" i="4" s="1"/>
  <c r="BE1072" i="4"/>
  <c r="BF1072" i="4" s="1"/>
  <c r="BG1072" i="4" s="1"/>
  <c r="BE1085" i="4"/>
  <c r="BF1085" i="4" s="1"/>
  <c r="BG1085" i="4" s="1"/>
  <c r="BE1088" i="4"/>
  <c r="BF1088" i="4" s="1"/>
  <c r="BG1088" i="4" s="1"/>
  <c r="BE1101" i="4"/>
  <c r="BF1101" i="4" s="1"/>
  <c r="BE1117" i="4"/>
  <c r="BF1117" i="4" s="1"/>
  <c r="BG1117" i="4" s="1"/>
  <c r="BE1141" i="4"/>
  <c r="BF1141" i="4" s="1"/>
  <c r="BG1141" i="4" s="1"/>
  <c r="BG1166" i="4"/>
  <c r="BE1172" i="4"/>
  <c r="BF1172" i="4" s="1"/>
  <c r="BE1185" i="4"/>
  <c r="BF1185" i="4" s="1"/>
  <c r="BE1193" i="4"/>
  <c r="BF1193" i="4" s="1"/>
  <c r="BE1239" i="4"/>
  <c r="BF1239" i="4" s="1"/>
  <c r="BG1239" i="4" s="1"/>
  <c r="BE1249" i="4"/>
  <c r="BF1249" i="4" s="1"/>
  <c r="BE1312" i="4"/>
  <c r="BF1312" i="4" s="1"/>
  <c r="BE1326" i="4"/>
  <c r="BF1326" i="4" s="1"/>
  <c r="BG1326" i="4" s="1"/>
  <c r="BE1331" i="4"/>
  <c r="BF1331" i="4" s="1"/>
  <c r="BG1331" i="4" s="1"/>
  <c r="BE1347" i="4"/>
  <c r="BF1347" i="4" s="1"/>
  <c r="BG1347" i="4" s="1"/>
  <c r="BG1352" i="4"/>
  <c r="BE1424" i="4"/>
  <c r="BF1424" i="4" s="1"/>
  <c r="BG1424" i="4" s="1"/>
  <c r="BE1436" i="4"/>
  <c r="BF1436" i="4" s="1"/>
  <c r="BG1436" i="4" s="1"/>
  <c r="BE1501" i="4"/>
  <c r="BF1501" i="4" s="1"/>
  <c r="BG1501" i="4" s="1"/>
  <c r="BE1650" i="4"/>
  <c r="BF1650" i="4" s="1"/>
  <c r="BG1650" i="4" s="1"/>
  <c r="BE706" i="4"/>
  <c r="BF706" i="4" s="1"/>
  <c r="BG706" i="4" s="1"/>
  <c r="BE747" i="4"/>
  <c r="BF747" i="4" s="1"/>
  <c r="BG747" i="4" s="1"/>
  <c r="BE803" i="4"/>
  <c r="BF803" i="4" s="1"/>
  <c r="BG803" i="4" s="1"/>
  <c r="BE867" i="4"/>
  <c r="BF867" i="4" s="1"/>
  <c r="BG867" i="4" s="1"/>
  <c r="BE898" i="4"/>
  <c r="BF898" i="4" s="1"/>
  <c r="BG898" i="4" s="1"/>
  <c r="BE907" i="4"/>
  <c r="BF907" i="4" s="1"/>
  <c r="BG907" i="4" s="1"/>
  <c r="BE1046" i="4"/>
  <c r="BF1046" i="4" s="1"/>
  <c r="BG1046" i="4" s="1"/>
  <c r="BE1052" i="4"/>
  <c r="BF1052" i="4" s="1"/>
  <c r="BE1079" i="4"/>
  <c r="BF1079" i="4" s="1"/>
  <c r="BG1079" i="4" s="1"/>
  <c r="BE1082" i="4"/>
  <c r="BF1082" i="4" s="1"/>
  <c r="BG1082" i="4" s="1"/>
  <c r="BE1095" i="4"/>
  <c r="BF1095" i="4" s="1"/>
  <c r="BG1095" i="4" s="1"/>
  <c r="BE1098" i="4"/>
  <c r="BF1098" i="4" s="1"/>
  <c r="BG1098" i="4" s="1"/>
  <c r="BG1112" i="4"/>
  <c r="BG1161" i="4"/>
  <c r="BG1190" i="4"/>
  <c r="BE1207" i="4"/>
  <c r="BF1207" i="4" s="1"/>
  <c r="BG1207" i="4" s="1"/>
  <c r="BE1227" i="4"/>
  <c r="BF1227" i="4" s="1"/>
  <c r="BG1227" i="4" s="1"/>
  <c r="BE1232" i="4"/>
  <c r="BF1232" i="4" s="1"/>
  <c r="BG1232" i="4" s="1"/>
  <c r="BG1348" i="4"/>
  <c r="BG1385" i="4"/>
  <c r="BG1412" i="4"/>
  <c r="BE1416" i="4"/>
  <c r="BF1416" i="4" s="1"/>
  <c r="BG1416" i="4" s="1"/>
  <c r="BE1437" i="4"/>
  <c r="BF1437" i="4" s="1"/>
  <c r="BG1437" i="4" s="1"/>
  <c r="BE1471" i="4"/>
  <c r="BF1471" i="4" s="1"/>
  <c r="BE1660" i="4"/>
  <c r="BF1660" i="4" s="1"/>
  <c r="BG1660" i="4" s="1"/>
  <c r="BE1685" i="4"/>
  <c r="BF1685" i="4" s="1"/>
  <c r="BG1685" i="4" s="1"/>
  <c r="BE1717" i="4"/>
  <c r="BF1717" i="4" s="1"/>
  <c r="BE755" i="4"/>
  <c r="BF755" i="4" s="1"/>
  <c r="BG755" i="4" s="1"/>
  <c r="BE811" i="4"/>
  <c r="BF811" i="4" s="1"/>
  <c r="BG811" i="4" s="1"/>
  <c r="BE875" i="4"/>
  <c r="BF875" i="4" s="1"/>
  <c r="BG875" i="4" s="1"/>
  <c r="BE887" i="4"/>
  <c r="BF887" i="4" s="1"/>
  <c r="BG887" i="4" s="1"/>
  <c r="BE917" i="4"/>
  <c r="BF917" i="4" s="1"/>
  <c r="BE922" i="4"/>
  <c r="BF922" i="4" s="1"/>
  <c r="BG922" i="4" s="1"/>
  <c r="BE1003" i="4"/>
  <c r="BF1003" i="4" s="1"/>
  <c r="BG1003" i="4" s="1"/>
  <c r="BE1012" i="4"/>
  <c r="BF1012" i="4" s="1"/>
  <c r="BE1044" i="4"/>
  <c r="BF1044" i="4" s="1"/>
  <c r="BE1057" i="4"/>
  <c r="BF1057" i="4" s="1"/>
  <c r="BG1057" i="4" s="1"/>
  <c r="BE1063" i="4"/>
  <c r="BF1063" i="4" s="1"/>
  <c r="BG1063" i="4" s="1"/>
  <c r="BE1066" i="4"/>
  <c r="BF1066" i="4" s="1"/>
  <c r="BG1066" i="4" s="1"/>
  <c r="BE1073" i="4"/>
  <c r="BF1073" i="4" s="1"/>
  <c r="BG1073" i="4" s="1"/>
  <c r="BE1076" i="4"/>
  <c r="BF1076" i="4" s="1"/>
  <c r="BG1076" i="4" s="1"/>
  <c r="BE1089" i="4"/>
  <c r="BF1089" i="4" s="1"/>
  <c r="BG1089" i="4" s="1"/>
  <c r="BE1092" i="4"/>
  <c r="BF1092" i="4" s="1"/>
  <c r="BG1092" i="4" s="1"/>
  <c r="BG1149" i="4"/>
  <c r="BE1153" i="4"/>
  <c r="BF1153" i="4" s="1"/>
  <c r="BE1167" i="4"/>
  <c r="BF1167" i="4" s="1"/>
  <c r="BG1167" i="4" s="1"/>
  <c r="BE1178" i="4"/>
  <c r="BF1178" i="4" s="1"/>
  <c r="BE1202" i="4"/>
  <c r="BF1202" i="4" s="1"/>
  <c r="BE1240" i="4"/>
  <c r="BF1240" i="4" s="1"/>
  <c r="BG1240" i="4" s="1"/>
  <c r="BG1254" i="4"/>
  <c r="BE1264" i="4"/>
  <c r="BF1264" i="4" s="1"/>
  <c r="BG1264" i="4" s="1"/>
  <c r="BE1295" i="4"/>
  <c r="BF1295" i="4" s="1"/>
  <c r="BG1295" i="4" s="1"/>
  <c r="BE1318" i="4"/>
  <c r="BF1318" i="4" s="1"/>
  <c r="BG1318" i="4" s="1"/>
  <c r="BE1327" i="4"/>
  <c r="BF1327" i="4" s="1"/>
  <c r="BG1327" i="4" s="1"/>
  <c r="BE1366" i="4"/>
  <c r="BF1366" i="4" s="1"/>
  <c r="BG1366" i="4" s="1"/>
  <c r="BE1376" i="4"/>
  <c r="BF1376" i="4" s="1"/>
  <c r="BE1393" i="4"/>
  <c r="BF1393" i="4" s="1"/>
  <c r="BE1451" i="4"/>
  <c r="BF1451" i="4" s="1"/>
  <c r="BG1451" i="4" s="1"/>
  <c r="BG1503" i="4"/>
  <c r="BE1579" i="4"/>
  <c r="BF1579" i="4" s="1"/>
  <c r="BG1579" i="4" s="1"/>
  <c r="BE1606" i="4"/>
  <c r="BF1606" i="4" s="1"/>
  <c r="BG1606" i="4" s="1"/>
  <c r="BG1645" i="4"/>
  <c r="BE1667" i="4"/>
  <c r="BF1667" i="4" s="1"/>
  <c r="BE1676" i="4"/>
  <c r="BF1676" i="4" s="1"/>
  <c r="BG1676" i="4" s="1"/>
  <c r="BE56" i="4"/>
  <c r="BF56" i="4" s="1"/>
  <c r="BG231" i="4"/>
  <c r="BG314" i="4"/>
  <c r="BE707" i="4"/>
  <c r="BF707" i="4" s="1"/>
  <c r="BG707" i="4" s="1"/>
  <c r="BE714" i="4"/>
  <c r="BF714" i="4" s="1"/>
  <c r="BG714" i="4" s="1"/>
  <c r="BE763" i="4"/>
  <c r="BF763" i="4" s="1"/>
  <c r="BG763" i="4" s="1"/>
  <c r="BE819" i="4"/>
  <c r="BF819" i="4" s="1"/>
  <c r="BG819" i="4" s="1"/>
  <c r="BE882" i="4"/>
  <c r="BF882" i="4" s="1"/>
  <c r="BG882" i="4" s="1"/>
  <c r="BE1020" i="4"/>
  <c r="BF1020" i="4" s="1"/>
  <c r="BG1020" i="4" s="1"/>
  <c r="BE1024" i="4"/>
  <c r="BF1024" i="4" s="1"/>
  <c r="BG1024" i="4" s="1"/>
  <c r="BE1035" i="4"/>
  <c r="BF1035" i="4" s="1"/>
  <c r="BG1035" i="4" s="1"/>
  <c r="BE1047" i="4"/>
  <c r="BF1047" i="4" s="1"/>
  <c r="BG1047" i="4" s="1"/>
  <c r="BE1055" i="4"/>
  <c r="BF1055" i="4" s="1"/>
  <c r="BG1055" i="4" s="1"/>
  <c r="BE1061" i="4"/>
  <c r="BF1061" i="4" s="1"/>
  <c r="BE1070" i="4"/>
  <c r="BF1070" i="4" s="1"/>
  <c r="BG1070" i="4" s="1"/>
  <c r="BE1083" i="4"/>
  <c r="BF1083" i="4" s="1"/>
  <c r="BG1083" i="4" s="1"/>
  <c r="BE1086" i="4"/>
  <c r="BF1086" i="4" s="1"/>
  <c r="BG1086" i="4" s="1"/>
  <c r="BE1099" i="4"/>
  <c r="BF1099" i="4" s="1"/>
  <c r="BG1099" i="4" s="1"/>
  <c r="BE1109" i="4"/>
  <c r="BF1109" i="4" s="1"/>
  <c r="BG1109" i="4" s="1"/>
  <c r="BE1125" i="4"/>
  <c r="BF1125" i="4" s="1"/>
  <c r="BG1125" i="4" s="1"/>
  <c r="BE1147" i="4"/>
  <c r="BF1147" i="4" s="1"/>
  <c r="BG1147" i="4" s="1"/>
  <c r="BE1162" i="4"/>
  <c r="BF1162" i="4" s="1"/>
  <c r="BE1170" i="4"/>
  <c r="BF1170" i="4" s="1"/>
  <c r="BE1186" i="4"/>
  <c r="BF1186" i="4" s="1"/>
  <c r="BE1191" i="4"/>
  <c r="BF1191" i="4" s="1"/>
  <c r="BG1191" i="4" s="1"/>
  <c r="BE1194" i="4"/>
  <c r="BF1194" i="4" s="1"/>
  <c r="BE1216" i="4"/>
  <c r="BF1216" i="4" s="1"/>
  <c r="BG1216" i="4" s="1"/>
  <c r="BE1224" i="4"/>
  <c r="BF1224" i="4" s="1"/>
  <c r="BG1224" i="4" s="1"/>
  <c r="BE1237" i="4"/>
  <c r="BF1237" i="4" s="1"/>
  <c r="BG1237" i="4" s="1"/>
  <c r="BE1245" i="4"/>
  <c r="BF1245" i="4" s="1"/>
  <c r="BG1245" i="4" s="1"/>
  <c r="BG1267" i="4"/>
  <c r="BE1296" i="4"/>
  <c r="BF1296" i="4" s="1"/>
  <c r="BG1296" i="4" s="1"/>
  <c r="BE1323" i="4"/>
  <c r="BF1323" i="4" s="1"/>
  <c r="BG1323" i="4" s="1"/>
  <c r="BE1328" i="4"/>
  <c r="BF1328" i="4" s="1"/>
  <c r="BG1328" i="4" s="1"/>
  <c r="BE1387" i="4"/>
  <c r="BF1387" i="4" s="1"/>
  <c r="BG1387" i="4" s="1"/>
  <c r="BE1419" i="4"/>
  <c r="BF1419" i="4" s="1"/>
  <c r="BE1431" i="4"/>
  <c r="BF1431" i="4" s="1"/>
  <c r="BG1431" i="4" s="1"/>
  <c r="BE1452" i="4"/>
  <c r="BF1452" i="4" s="1"/>
  <c r="BG1452" i="4" s="1"/>
  <c r="BE1527" i="4"/>
  <c r="BF1527" i="4" s="1"/>
  <c r="BE1587" i="4"/>
  <c r="BF1587" i="4" s="1"/>
  <c r="BG1587" i="4" s="1"/>
  <c r="BE1619" i="4"/>
  <c r="BF1619" i="4" s="1"/>
  <c r="BG1619" i="4" s="1"/>
  <c r="BE1635" i="4"/>
  <c r="BF1635" i="4" s="1"/>
  <c r="BE1791" i="4"/>
  <c r="BF1791" i="4" s="1"/>
  <c r="BG1791" i="4" s="1"/>
  <c r="BE1743" i="4"/>
  <c r="BF1743" i="4" s="1"/>
  <c r="BG1743" i="4" s="1"/>
  <c r="BE1639" i="4"/>
  <c r="BF1639" i="4" s="1"/>
  <c r="BG1639" i="4" s="1"/>
  <c r="BE1631" i="4"/>
  <c r="BF1631" i="4" s="1"/>
  <c r="BE1607" i="4"/>
  <c r="BF1607" i="4" s="1"/>
  <c r="BG1607" i="4" s="1"/>
  <c r="BG1583" i="4"/>
  <c r="BG1654" i="4"/>
  <c r="BE1686" i="4"/>
  <c r="BF1686" i="4" s="1"/>
  <c r="BG1686" i="4" s="1"/>
  <c r="BE1726" i="4"/>
  <c r="BF1726" i="4" s="1"/>
  <c r="BG1726" i="4" s="1"/>
  <c r="BG1405" i="4"/>
  <c r="BE1515" i="4"/>
  <c r="BF1515" i="4" s="1"/>
  <c r="BG1515" i="4" s="1"/>
  <c r="BE1531" i="4"/>
  <c r="BF1531" i="4" s="1"/>
  <c r="BE1557" i="4"/>
  <c r="BF1557" i="4" s="1"/>
  <c r="BG1557" i="4" s="1"/>
  <c r="BE1615" i="4"/>
  <c r="BF1615" i="4" s="1"/>
  <c r="BG1615" i="4" s="1"/>
  <c r="BE1623" i="4"/>
  <c r="BF1623" i="4" s="1"/>
  <c r="BE1658" i="4"/>
  <c r="BF1658" i="4" s="1"/>
  <c r="BG1658" i="4" s="1"/>
  <c r="BE1710" i="4"/>
  <c r="BF1710" i="4" s="1"/>
  <c r="BG1710" i="4" s="1"/>
  <c r="BE1715" i="4"/>
  <c r="BF1715" i="4" s="1"/>
  <c r="BG1715" i="4" s="1"/>
  <c r="BE1709" i="4"/>
  <c r="BF1709" i="4" s="1"/>
  <c r="BG1709" i="4" s="1"/>
  <c r="BE1701" i="4"/>
  <c r="BF1701" i="4" s="1"/>
  <c r="BE1677" i="4"/>
  <c r="BF1677" i="4" s="1"/>
  <c r="BG1677" i="4" s="1"/>
  <c r="BE1661" i="4"/>
  <c r="BF1661" i="4" s="1"/>
  <c r="BG1661" i="4" s="1"/>
  <c r="BE1597" i="4"/>
  <c r="BF1597" i="4" s="1"/>
  <c r="BE1199" i="4"/>
  <c r="BF1199" i="4" s="1"/>
  <c r="BG1199" i="4" s="1"/>
  <c r="BE1263" i="4"/>
  <c r="BF1263" i="4" s="1"/>
  <c r="BG1263" i="4" s="1"/>
  <c r="BE1316" i="4"/>
  <c r="BF1316" i="4" s="1"/>
  <c r="BG1316" i="4" s="1"/>
  <c r="BE1341" i="4"/>
  <c r="BF1341" i="4" s="1"/>
  <c r="BE1485" i="4"/>
  <c r="BF1485" i="4" s="1"/>
  <c r="BG1485" i="4" s="1"/>
  <c r="BE1509" i="4"/>
  <c r="BF1509" i="4" s="1"/>
  <c r="BG1509" i="4" s="1"/>
  <c r="BE1562" i="4"/>
  <c r="BF1562" i="4" s="1"/>
  <c r="BG1562" i="4" s="1"/>
  <c r="BE1571" i="4"/>
  <c r="BF1571" i="4" s="1"/>
  <c r="BG1571" i="4" s="1"/>
  <c r="BE1575" i="4"/>
  <c r="BF1575" i="4" s="1"/>
  <c r="BG1575" i="4" s="1"/>
  <c r="BE1652" i="4"/>
  <c r="BF1652" i="4" s="1"/>
  <c r="BE1692" i="4"/>
  <c r="BF1692" i="4" s="1"/>
  <c r="BG1692" i="4" s="1"/>
  <c r="BE1699" i="4"/>
  <c r="BF1699" i="4" s="1"/>
  <c r="BG1699" i="4" s="1"/>
  <c r="BE1803" i="4"/>
  <c r="BF1803" i="4" s="1"/>
  <c r="BG1803" i="4" s="1"/>
  <c r="BE11" i="4"/>
  <c r="BF11" i="4" s="1"/>
  <c r="BG11" i="4" s="1"/>
  <c r="BG26" i="4"/>
  <c r="BE31" i="4"/>
  <c r="BF31" i="4" s="1"/>
  <c r="BG42" i="4"/>
  <c r="BG74" i="4"/>
  <c r="BG114" i="4"/>
  <c r="BG154" i="4"/>
  <c r="BG138" i="4"/>
  <c r="BG18" i="4"/>
  <c r="BG32" i="4"/>
  <c r="BG58" i="4"/>
  <c r="BG98" i="4"/>
  <c r="BG122" i="4"/>
  <c r="BG277" i="4"/>
  <c r="BE38" i="4"/>
  <c r="BF38" i="4" s="1"/>
  <c r="BG34" i="4"/>
  <c r="BG82" i="4"/>
  <c r="BG106" i="4"/>
  <c r="BG50" i="4"/>
  <c r="BG146" i="4"/>
  <c r="BG40" i="4"/>
  <c r="BG66" i="4"/>
  <c r="BG130" i="4"/>
  <c r="BG162" i="4"/>
  <c r="BE22" i="4"/>
  <c r="BF22" i="4" s="1"/>
  <c r="BE54" i="4"/>
  <c r="BF54" i="4" s="1"/>
  <c r="BG65" i="4"/>
  <c r="BG68" i="4"/>
  <c r="BG84" i="4"/>
  <c r="BG100" i="4"/>
  <c r="BG113" i="4"/>
  <c r="BG116" i="4"/>
  <c r="BG132" i="4"/>
  <c r="BG148" i="4"/>
  <c r="BE157" i="4"/>
  <c r="BF157" i="4" s="1"/>
  <c r="BE172" i="4"/>
  <c r="BF172" i="4" s="1"/>
  <c r="BE177" i="4"/>
  <c r="BF177" i="4" s="1"/>
  <c r="BE186" i="4"/>
  <c r="BF186" i="4" s="1"/>
  <c r="BE201" i="4"/>
  <c r="BF201" i="4" s="1"/>
  <c r="BE204" i="4"/>
  <c r="BF204" i="4" s="1"/>
  <c r="BE209" i="4"/>
  <c r="BF209" i="4" s="1"/>
  <c r="BE218" i="4"/>
  <c r="BF218" i="4" s="1"/>
  <c r="BE233" i="4"/>
  <c r="BF233" i="4" s="1"/>
  <c r="BE236" i="4"/>
  <c r="BF236" i="4" s="1"/>
  <c r="BE241" i="4"/>
  <c r="BF241" i="4" s="1"/>
  <c r="BE250" i="4"/>
  <c r="BF250" i="4" s="1"/>
  <c r="BE257" i="4"/>
  <c r="BF257" i="4" s="1"/>
  <c r="BE260" i="4"/>
  <c r="BF260" i="4" s="1"/>
  <c r="BG266" i="4"/>
  <c r="BE280" i="4"/>
  <c r="BF280" i="4" s="1"/>
  <c r="BE283" i="4"/>
  <c r="BF283" i="4" s="1"/>
  <c r="BG290" i="4"/>
  <c r="BE301" i="4"/>
  <c r="BF301" i="4" s="1"/>
  <c r="BE309" i="4"/>
  <c r="BF309" i="4" s="1"/>
  <c r="BE399" i="4"/>
  <c r="BF399" i="4" s="1"/>
  <c r="BG467" i="4"/>
  <c r="BE759" i="4"/>
  <c r="BF759" i="4" s="1"/>
  <c r="BE15" i="4"/>
  <c r="BF15" i="4" s="1"/>
  <c r="BG19" i="4"/>
  <c r="BE25" i="4"/>
  <c r="BF25" i="4" s="1"/>
  <c r="BE37" i="4"/>
  <c r="BF37" i="4" s="1"/>
  <c r="BE47" i="4"/>
  <c r="BF47" i="4" s="1"/>
  <c r="BG51" i="4"/>
  <c r="BE57" i="4"/>
  <c r="BF57" i="4" s="1"/>
  <c r="BE62" i="4"/>
  <c r="BF62" i="4" s="1"/>
  <c r="BE72" i="4"/>
  <c r="BF72" i="4" s="1"/>
  <c r="BE75" i="4"/>
  <c r="BF75" i="4" s="1"/>
  <c r="BE78" i="4"/>
  <c r="BF78" i="4" s="1"/>
  <c r="BE88" i="4"/>
  <c r="BF88" i="4" s="1"/>
  <c r="BE91" i="4"/>
  <c r="BF91" i="4" s="1"/>
  <c r="BE94" i="4"/>
  <c r="BF94" i="4" s="1"/>
  <c r="BE104" i="4"/>
  <c r="BF104" i="4" s="1"/>
  <c r="BE107" i="4"/>
  <c r="BF107" i="4" s="1"/>
  <c r="BE110" i="4"/>
  <c r="BF110" i="4" s="1"/>
  <c r="BE120" i="4"/>
  <c r="BF120" i="4" s="1"/>
  <c r="BE123" i="4"/>
  <c r="BF123" i="4" s="1"/>
  <c r="BE126" i="4"/>
  <c r="BF126" i="4" s="1"/>
  <c r="BE136" i="4"/>
  <c r="BF136" i="4" s="1"/>
  <c r="BE139" i="4"/>
  <c r="BF139" i="4" s="1"/>
  <c r="BE142" i="4"/>
  <c r="BF142" i="4" s="1"/>
  <c r="BE152" i="4"/>
  <c r="BF152" i="4" s="1"/>
  <c r="BE166" i="4"/>
  <c r="BF166" i="4" s="1"/>
  <c r="BE193" i="4"/>
  <c r="BF193" i="4" s="1"/>
  <c r="BE196" i="4"/>
  <c r="BF196" i="4" s="1"/>
  <c r="BE225" i="4"/>
  <c r="BF225" i="4" s="1"/>
  <c r="BE228" i="4"/>
  <c r="BF228" i="4" s="1"/>
  <c r="BE264" i="4"/>
  <c r="BF264" i="4" s="1"/>
  <c r="BE267" i="4"/>
  <c r="BF267" i="4" s="1"/>
  <c r="BG274" i="4"/>
  <c r="BE364" i="4"/>
  <c r="BF364" i="4" s="1"/>
  <c r="BE382" i="4"/>
  <c r="BF382" i="4" s="1"/>
  <c r="BE390" i="4"/>
  <c r="BF390" i="4" s="1"/>
  <c r="BE414" i="4"/>
  <c r="BF414" i="4" s="1"/>
  <c r="BE422" i="4"/>
  <c r="BF422" i="4" s="1"/>
  <c r="BE428" i="4"/>
  <c r="BF428" i="4" s="1"/>
  <c r="BE443" i="4"/>
  <c r="BF443" i="4" s="1"/>
  <c r="BE463" i="4"/>
  <c r="BF463" i="4" s="1"/>
  <c r="BG515" i="4"/>
  <c r="BE101" i="4"/>
  <c r="BF101" i="4" s="1"/>
  <c r="BE117" i="4"/>
  <c r="BF117" i="4" s="1"/>
  <c r="BE133" i="4"/>
  <c r="BF133" i="4" s="1"/>
  <c r="BE149" i="4"/>
  <c r="BF149" i="4" s="1"/>
  <c r="BG161" i="4"/>
  <c r="BE178" i="4"/>
  <c r="BF178" i="4" s="1"/>
  <c r="BE181" i="4"/>
  <c r="BF181" i="4" s="1"/>
  <c r="BE184" i="4"/>
  <c r="BF184" i="4" s="1"/>
  <c r="BE187" i="4"/>
  <c r="BF187" i="4" s="1"/>
  <c r="BE202" i="4"/>
  <c r="BF202" i="4" s="1"/>
  <c r="BE205" i="4"/>
  <c r="BF205" i="4" s="1"/>
  <c r="BE210" i="4"/>
  <c r="BF210" i="4" s="1"/>
  <c r="BE213" i="4"/>
  <c r="BF213" i="4" s="1"/>
  <c r="BE216" i="4"/>
  <c r="BF216" i="4" s="1"/>
  <c r="BE219" i="4"/>
  <c r="BF219" i="4" s="1"/>
  <c r="BE234" i="4"/>
  <c r="BF234" i="4" s="1"/>
  <c r="BE237" i="4"/>
  <c r="BF237" i="4" s="1"/>
  <c r="BE242" i="4"/>
  <c r="BF242" i="4" s="1"/>
  <c r="BE245" i="4"/>
  <c r="BF245" i="4" s="1"/>
  <c r="BE248" i="4"/>
  <c r="BF248" i="4" s="1"/>
  <c r="BE251" i="4"/>
  <c r="BF251" i="4" s="1"/>
  <c r="BG261" i="4"/>
  <c r="BE284" i="4"/>
  <c r="BF284" i="4" s="1"/>
  <c r="BG297" i="4"/>
  <c r="BE326" i="4"/>
  <c r="BF326" i="4" s="1"/>
  <c r="BE334" i="4"/>
  <c r="BF334" i="4" s="1"/>
  <c r="BG376" i="4"/>
  <c r="BE391" i="4"/>
  <c r="BF391" i="4" s="1"/>
  <c r="BE423" i="4"/>
  <c r="BF423" i="4" s="1"/>
  <c r="BG444" i="4"/>
  <c r="BE464" i="4"/>
  <c r="BF464" i="4" s="1"/>
  <c r="BG573" i="4"/>
  <c r="BG605" i="4"/>
  <c r="BG637" i="4"/>
  <c r="BE173" i="4"/>
  <c r="BF173" i="4" s="1"/>
  <c r="BE13" i="4"/>
  <c r="BF13" i="4" s="1"/>
  <c r="BE23" i="4"/>
  <c r="BF23" i="4" s="1"/>
  <c r="BG27" i="4"/>
  <c r="BE33" i="4"/>
  <c r="BF33" i="4" s="1"/>
  <c r="BE45" i="4"/>
  <c r="BF45" i="4" s="1"/>
  <c r="BE55" i="4"/>
  <c r="BF55" i="4" s="1"/>
  <c r="BG59" i="4"/>
  <c r="BE63" i="4"/>
  <c r="BF63" i="4" s="1"/>
  <c r="BE79" i="4"/>
  <c r="BF79" i="4" s="1"/>
  <c r="BE95" i="4"/>
  <c r="BF95" i="4" s="1"/>
  <c r="BE111" i="4"/>
  <c r="BF111" i="4" s="1"/>
  <c r="BE127" i="4"/>
  <c r="BF127" i="4" s="1"/>
  <c r="BE143" i="4"/>
  <c r="BF143" i="4" s="1"/>
  <c r="BE158" i="4"/>
  <c r="BF158" i="4" s="1"/>
  <c r="BG163" i="4"/>
  <c r="BE167" i="4"/>
  <c r="BF167" i="4" s="1"/>
  <c r="BG190" i="4"/>
  <c r="BG222" i="4"/>
  <c r="BE268" i="4"/>
  <c r="BF268" i="4" s="1"/>
  <c r="BE288" i="4"/>
  <c r="BF288" i="4" s="1"/>
  <c r="BE335" i="4"/>
  <c r="BF335" i="4" s="1"/>
  <c r="BE351" i="4"/>
  <c r="BF351" i="4" s="1"/>
  <c r="BE404" i="4"/>
  <c r="BF404" i="4" s="1"/>
  <c r="BG439" i="4"/>
  <c r="BG476" i="4"/>
  <c r="BE495" i="4"/>
  <c r="BF495" i="4" s="1"/>
  <c r="BE170" i="4"/>
  <c r="BF170" i="4" s="1"/>
  <c r="BE16" i="4"/>
  <c r="BF16" i="4" s="1"/>
  <c r="BG20" i="4"/>
  <c r="BE48" i="4"/>
  <c r="BF48" i="4" s="1"/>
  <c r="BG52" i="4"/>
  <c r="BG60" i="4"/>
  <c r="BE73" i="4"/>
  <c r="BF73" i="4" s="1"/>
  <c r="BG76" i="4"/>
  <c r="BE89" i="4"/>
  <c r="BF89" i="4" s="1"/>
  <c r="BG92" i="4"/>
  <c r="BE105" i="4"/>
  <c r="BF105" i="4" s="1"/>
  <c r="BG108" i="4"/>
  <c r="BE121" i="4"/>
  <c r="BF121" i="4" s="1"/>
  <c r="BG124" i="4"/>
  <c r="BG137" i="4"/>
  <c r="BG140" i="4"/>
  <c r="BG164" i="4"/>
  <c r="BE179" i="4"/>
  <c r="BF179" i="4" s="1"/>
  <c r="BE194" i="4"/>
  <c r="BF194" i="4" s="1"/>
  <c r="BE211" i="4"/>
  <c r="BF211" i="4" s="1"/>
  <c r="BE226" i="4"/>
  <c r="BF226" i="4" s="1"/>
  <c r="BE243" i="4"/>
  <c r="BF243" i="4" s="1"/>
  <c r="BE252" i="4"/>
  <c r="BF252" i="4" s="1"/>
  <c r="BE272" i="4"/>
  <c r="BF272" i="4" s="1"/>
  <c r="BE285" i="4"/>
  <c r="BF285" i="4" s="1"/>
  <c r="BE298" i="4"/>
  <c r="BF298" i="4" s="1"/>
  <c r="BE316" i="4"/>
  <c r="BF316" i="4" s="1"/>
  <c r="BE342" i="4"/>
  <c r="BF342" i="4" s="1"/>
  <c r="BE396" i="4"/>
  <c r="BF396" i="4" s="1"/>
  <c r="BE425" i="4"/>
  <c r="BF425" i="4" s="1"/>
  <c r="BG430" i="4"/>
  <c r="BE21" i="4"/>
  <c r="BF21" i="4" s="1"/>
  <c r="BG35" i="4"/>
  <c r="BE41" i="4"/>
  <c r="BF41" i="4" s="1"/>
  <c r="BE53" i="4"/>
  <c r="BF53" i="4" s="1"/>
  <c r="BE64" i="4"/>
  <c r="BF64" i="4" s="1"/>
  <c r="BE67" i="4"/>
  <c r="BF67" i="4" s="1"/>
  <c r="BE70" i="4"/>
  <c r="BF70" i="4" s="1"/>
  <c r="BE80" i="4"/>
  <c r="BF80" i="4" s="1"/>
  <c r="BE83" i="4"/>
  <c r="BF83" i="4" s="1"/>
  <c r="BE86" i="4"/>
  <c r="BF86" i="4" s="1"/>
  <c r="BE96" i="4"/>
  <c r="BF96" i="4" s="1"/>
  <c r="BE99" i="4"/>
  <c r="BF99" i="4" s="1"/>
  <c r="BE102" i="4"/>
  <c r="BF102" i="4" s="1"/>
  <c r="BE112" i="4"/>
  <c r="BF112" i="4" s="1"/>
  <c r="BE115" i="4"/>
  <c r="BF115" i="4" s="1"/>
  <c r="BE118" i="4"/>
  <c r="BF118" i="4" s="1"/>
  <c r="BE128" i="4"/>
  <c r="BF128" i="4" s="1"/>
  <c r="BE131" i="4"/>
  <c r="BF131" i="4" s="1"/>
  <c r="BE134" i="4"/>
  <c r="BF134" i="4" s="1"/>
  <c r="BE144" i="4"/>
  <c r="BF144" i="4" s="1"/>
  <c r="BE147" i="4"/>
  <c r="BF147" i="4" s="1"/>
  <c r="BE150" i="4"/>
  <c r="BF150" i="4" s="1"/>
  <c r="BG155" i="4"/>
  <c r="BE159" i="4"/>
  <c r="BF159" i="4" s="1"/>
  <c r="BE168" i="4"/>
  <c r="BF168" i="4" s="1"/>
  <c r="BE171" i="4"/>
  <c r="BF171" i="4" s="1"/>
  <c r="BE176" i="4"/>
  <c r="BF176" i="4" s="1"/>
  <c r="BG182" i="4"/>
  <c r="BE185" i="4"/>
  <c r="BF185" i="4" s="1"/>
  <c r="BG191" i="4"/>
  <c r="BE203" i="4"/>
  <c r="BF203" i="4" s="1"/>
  <c r="BE208" i="4"/>
  <c r="BF208" i="4" s="1"/>
  <c r="BG214" i="4"/>
  <c r="BE217" i="4"/>
  <c r="BF217" i="4" s="1"/>
  <c r="BG223" i="4"/>
  <c r="BE235" i="4"/>
  <c r="BF235" i="4" s="1"/>
  <c r="BE240" i="4"/>
  <c r="BF240" i="4" s="1"/>
  <c r="BG246" i="4"/>
  <c r="BE249" i="4"/>
  <c r="BF249" i="4" s="1"/>
  <c r="BE256" i="4"/>
  <c r="BF256" i="4" s="1"/>
  <c r="BE269" i="4"/>
  <c r="BF269" i="4" s="1"/>
  <c r="BE295" i="4"/>
  <c r="BF295" i="4" s="1"/>
  <c r="BE304" i="4"/>
  <c r="BF304" i="4" s="1"/>
  <c r="BE317" i="4"/>
  <c r="BF317" i="4" s="1"/>
  <c r="BE343" i="4"/>
  <c r="BF343" i="4" s="1"/>
  <c r="BE440" i="4"/>
  <c r="BF440" i="4" s="1"/>
  <c r="BG454" i="4"/>
  <c r="BE705" i="4"/>
  <c r="BF705" i="4" s="1"/>
  <c r="BE14" i="4"/>
  <c r="BF14" i="4" s="1"/>
  <c r="BE46" i="4"/>
  <c r="BF46" i="4" s="1"/>
  <c r="BE61" i="4"/>
  <c r="BF61" i="4" s="1"/>
  <c r="BE77" i="4"/>
  <c r="BF77" i="4" s="1"/>
  <c r="BE93" i="4"/>
  <c r="BF93" i="4" s="1"/>
  <c r="BE109" i="4"/>
  <c r="BF109" i="4" s="1"/>
  <c r="BE125" i="4"/>
  <c r="BF125" i="4" s="1"/>
  <c r="BE141" i="4"/>
  <c r="BF141" i="4" s="1"/>
  <c r="BG156" i="4"/>
  <c r="BE165" i="4"/>
  <c r="BF165" i="4" s="1"/>
  <c r="BG174" i="4"/>
  <c r="BE200" i="4"/>
  <c r="BF200" i="4" s="1"/>
  <c r="BG206" i="4"/>
  <c r="BE232" i="4"/>
  <c r="BF232" i="4" s="1"/>
  <c r="BG238" i="4"/>
  <c r="BE253" i="4"/>
  <c r="BF253" i="4" s="1"/>
  <c r="BE279" i="4"/>
  <c r="BF279" i="4" s="1"/>
  <c r="BE289" i="4"/>
  <c r="BF289" i="4" s="1"/>
  <c r="BE292" i="4"/>
  <c r="BF292" i="4" s="1"/>
  <c r="BE356" i="4"/>
  <c r="BF356" i="4" s="1"/>
  <c r="BG360" i="4"/>
  <c r="BE432" i="4"/>
  <c r="BF432" i="4" s="1"/>
  <c r="BG436" i="4"/>
  <c r="BG621" i="4"/>
  <c r="BE30" i="4"/>
  <c r="BF30" i="4" s="1"/>
  <c r="BE69" i="4"/>
  <c r="BF69" i="4" s="1"/>
  <c r="BE85" i="4"/>
  <c r="BF85" i="4" s="1"/>
  <c r="BE17" i="4"/>
  <c r="BF17" i="4" s="1"/>
  <c r="BE29" i="4"/>
  <c r="BF29" i="4" s="1"/>
  <c r="BE39" i="4"/>
  <c r="BF39" i="4" s="1"/>
  <c r="BG43" i="4"/>
  <c r="BE49" i="4"/>
  <c r="BF49" i="4" s="1"/>
  <c r="BE71" i="4"/>
  <c r="BF71" i="4" s="1"/>
  <c r="BE87" i="4"/>
  <c r="BF87" i="4" s="1"/>
  <c r="BE103" i="4"/>
  <c r="BF103" i="4" s="1"/>
  <c r="BE119" i="4"/>
  <c r="BF119" i="4" s="1"/>
  <c r="BE135" i="4"/>
  <c r="BF135" i="4" s="1"/>
  <c r="BE151" i="4"/>
  <c r="BF151" i="4" s="1"/>
  <c r="BE160" i="4"/>
  <c r="BF160" i="4" s="1"/>
  <c r="BG180" i="4"/>
  <c r="BG183" i="4"/>
  <c r="BG189" i="4"/>
  <c r="BE192" i="4"/>
  <c r="BF192" i="4" s="1"/>
  <c r="BE195" i="4"/>
  <c r="BF195" i="4" s="1"/>
  <c r="BG212" i="4"/>
  <c r="BG215" i="4"/>
  <c r="BG221" i="4"/>
  <c r="BE224" i="4"/>
  <c r="BF224" i="4" s="1"/>
  <c r="BE227" i="4"/>
  <c r="BF227" i="4" s="1"/>
  <c r="BG244" i="4"/>
  <c r="BG247" i="4"/>
  <c r="BE263" i="4"/>
  <c r="BF263" i="4" s="1"/>
  <c r="BG265" i="4"/>
  <c r="BE273" i="4"/>
  <c r="BF273" i="4" s="1"/>
  <c r="BE276" i="4"/>
  <c r="BF276" i="4" s="1"/>
  <c r="BG282" i="4"/>
  <c r="BE296" i="4"/>
  <c r="BF296" i="4" s="1"/>
  <c r="BE300" i="4"/>
  <c r="BF300" i="4" s="1"/>
  <c r="BE308" i="4"/>
  <c r="BF308" i="4" s="1"/>
  <c r="BE348" i="4"/>
  <c r="BF348" i="4" s="1"/>
  <c r="BE374" i="4"/>
  <c r="BF374" i="4" s="1"/>
  <c r="BE521" i="4"/>
  <c r="BF521" i="4" s="1"/>
  <c r="BE254" i="4"/>
  <c r="BF254" i="4" s="1"/>
  <c r="BE270" i="4"/>
  <c r="BF270" i="4" s="1"/>
  <c r="BE286" i="4"/>
  <c r="BF286" i="4" s="1"/>
  <c r="BE302" i="4"/>
  <c r="BF302" i="4" s="1"/>
  <c r="BE315" i="4"/>
  <c r="BF315" i="4" s="1"/>
  <c r="BE318" i="4"/>
  <c r="BF318" i="4" s="1"/>
  <c r="BG322" i="4"/>
  <c r="BE331" i="4"/>
  <c r="BF331" i="4" s="1"/>
  <c r="BE339" i="4"/>
  <c r="BF339" i="4" s="1"/>
  <c r="BE357" i="4"/>
  <c r="BF357" i="4" s="1"/>
  <c r="BE365" i="4"/>
  <c r="BF365" i="4" s="1"/>
  <c r="BG370" i="4"/>
  <c r="BG378" i="4"/>
  <c r="BE387" i="4"/>
  <c r="BF387" i="4" s="1"/>
  <c r="BE405" i="4"/>
  <c r="BF405" i="4" s="1"/>
  <c r="BG410" i="4"/>
  <c r="BE419" i="4"/>
  <c r="BF419" i="4" s="1"/>
  <c r="BE429" i="4"/>
  <c r="BF429" i="4" s="1"/>
  <c r="BE433" i="4"/>
  <c r="BF433" i="4" s="1"/>
  <c r="BG447" i="4"/>
  <c r="BE457" i="4"/>
  <c r="BF457" i="4" s="1"/>
  <c r="BG479" i="4"/>
  <c r="BE490" i="4"/>
  <c r="BF490" i="4" s="1"/>
  <c r="BG499" i="4"/>
  <c r="BE502" i="4"/>
  <c r="BF502" i="4" s="1"/>
  <c r="BE507" i="4"/>
  <c r="BF507" i="4" s="1"/>
  <c r="BE512" i="4"/>
  <c r="BF512" i="4" s="1"/>
  <c r="BE522" i="4"/>
  <c r="BF522" i="4" s="1"/>
  <c r="BE568" i="4"/>
  <c r="BF568" i="4" s="1"/>
  <c r="BE584" i="4"/>
  <c r="BF584" i="4" s="1"/>
  <c r="BE600" i="4"/>
  <c r="BF600" i="4" s="1"/>
  <c r="BE616" i="4"/>
  <c r="BF616" i="4" s="1"/>
  <c r="BE632" i="4"/>
  <c r="BF632" i="4" s="1"/>
  <c r="BE496" i="4"/>
  <c r="BF496" i="4" s="1"/>
  <c r="BG503" i="4"/>
  <c r="BE513" i="4"/>
  <c r="BF513" i="4" s="1"/>
  <c r="BE529" i="4"/>
  <c r="BF529" i="4" s="1"/>
  <c r="BE545" i="4"/>
  <c r="BF545" i="4" s="1"/>
  <c r="BE561" i="4"/>
  <c r="BF561" i="4" s="1"/>
  <c r="BG662" i="4"/>
  <c r="BE323" i="4"/>
  <c r="BF323" i="4" s="1"/>
  <c r="BE349" i="4"/>
  <c r="BF349" i="4" s="1"/>
  <c r="BG354" i="4"/>
  <c r="BG362" i="4"/>
  <c r="BE371" i="4"/>
  <c r="BF371" i="4" s="1"/>
  <c r="BE379" i="4"/>
  <c r="BF379" i="4" s="1"/>
  <c r="BE397" i="4"/>
  <c r="BF397" i="4" s="1"/>
  <c r="BG402" i="4"/>
  <c r="BE411" i="4"/>
  <c r="BF411" i="4" s="1"/>
  <c r="BG426" i="4"/>
  <c r="BE434" i="4"/>
  <c r="BF434" i="4" s="1"/>
  <c r="BE448" i="4"/>
  <c r="BF448" i="4" s="1"/>
  <c r="BG451" i="4"/>
  <c r="BE458" i="4"/>
  <c r="BF458" i="4" s="1"/>
  <c r="BE480" i="4"/>
  <c r="BF480" i="4" s="1"/>
  <c r="BG483" i="4"/>
  <c r="BG516" i="4"/>
  <c r="BG526" i="4"/>
  <c r="BG656" i="4"/>
  <c r="BG667" i="4"/>
  <c r="BG675" i="4"/>
  <c r="BG683" i="4"/>
  <c r="BG691" i="4"/>
  <c r="BE702" i="4"/>
  <c r="BF702" i="4" s="1"/>
  <c r="BE719" i="4"/>
  <c r="BF719" i="4" s="1"/>
  <c r="BG723" i="4"/>
  <c r="BE746" i="4"/>
  <c r="BF746" i="4" s="1"/>
  <c r="BE751" i="4"/>
  <c r="BF751" i="4" s="1"/>
  <c r="BE303" i="4"/>
  <c r="BF303" i="4" s="1"/>
  <c r="BE307" i="4"/>
  <c r="BF307" i="4" s="1"/>
  <c r="BE310" i="4"/>
  <c r="BF310" i="4" s="1"/>
  <c r="BE319" i="4"/>
  <c r="BF319" i="4" s="1"/>
  <c r="BE327" i="4"/>
  <c r="BF327" i="4" s="1"/>
  <c r="BE332" i="4"/>
  <c r="BF332" i="4" s="1"/>
  <c r="BE340" i="4"/>
  <c r="BF340" i="4" s="1"/>
  <c r="BE358" i="4"/>
  <c r="BF358" i="4" s="1"/>
  <c r="BE366" i="4"/>
  <c r="BF366" i="4" s="1"/>
  <c r="BE375" i="4"/>
  <c r="BF375" i="4" s="1"/>
  <c r="BE383" i="4"/>
  <c r="BF383" i="4" s="1"/>
  <c r="BE388" i="4"/>
  <c r="BF388" i="4" s="1"/>
  <c r="BE406" i="4"/>
  <c r="BF406" i="4" s="1"/>
  <c r="BE415" i="4"/>
  <c r="BF415" i="4" s="1"/>
  <c r="BE420" i="4"/>
  <c r="BF420" i="4" s="1"/>
  <c r="BE437" i="4"/>
  <c r="BF437" i="4" s="1"/>
  <c r="BE441" i="4"/>
  <c r="BF441" i="4" s="1"/>
  <c r="BG470" i="4"/>
  <c r="BE474" i="4"/>
  <c r="BF474" i="4" s="1"/>
  <c r="BE484" i="4"/>
  <c r="BF484" i="4" s="1"/>
  <c r="BG487" i="4"/>
  <c r="BE491" i="4"/>
  <c r="BF491" i="4" s="1"/>
  <c r="BE497" i="4"/>
  <c r="BF497" i="4" s="1"/>
  <c r="BE504" i="4"/>
  <c r="BF504" i="4" s="1"/>
  <c r="BE523" i="4"/>
  <c r="BF523" i="4" s="1"/>
  <c r="BG533" i="4"/>
  <c r="BG565" i="4"/>
  <c r="BG581" i="4"/>
  <c r="BG597" i="4"/>
  <c r="BG613" i="4"/>
  <c r="BG629" i="4"/>
  <c r="BE259" i="4"/>
  <c r="BF259" i="4" s="1"/>
  <c r="BE262" i="4"/>
  <c r="BF262" i="4" s="1"/>
  <c r="BE275" i="4"/>
  <c r="BF275" i="4" s="1"/>
  <c r="BE278" i="4"/>
  <c r="BF278" i="4" s="1"/>
  <c r="BE291" i="4"/>
  <c r="BF291" i="4" s="1"/>
  <c r="BE294" i="4"/>
  <c r="BF294" i="4" s="1"/>
  <c r="BE333" i="4"/>
  <c r="BF333" i="4" s="1"/>
  <c r="BE341" i="4"/>
  <c r="BF341" i="4" s="1"/>
  <c r="BG346" i="4"/>
  <c r="BE355" i="4"/>
  <c r="BF355" i="4" s="1"/>
  <c r="BE363" i="4"/>
  <c r="BF363" i="4" s="1"/>
  <c r="BE389" i="4"/>
  <c r="BF389" i="4" s="1"/>
  <c r="BG394" i="4"/>
  <c r="BE403" i="4"/>
  <c r="BF403" i="4" s="1"/>
  <c r="BE421" i="4"/>
  <c r="BF421" i="4" s="1"/>
  <c r="BE427" i="4"/>
  <c r="BF427" i="4" s="1"/>
  <c r="BE438" i="4"/>
  <c r="BF438" i="4" s="1"/>
  <c r="BE442" i="4"/>
  <c r="BF442" i="4" s="1"/>
  <c r="BG445" i="4"/>
  <c r="BE465" i="4"/>
  <c r="BF465" i="4" s="1"/>
  <c r="BE468" i="4"/>
  <c r="BF468" i="4" s="1"/>
  <c r="BE471" i="4"/>
  <c r="BF471" i="4" s="1"/>
  <c r="BE505" i="4"/>
  <c r="BF505" i="4" s="1"/>
  <c r="BE514" i="4"/>
  <c r="BF514" i="4" s="1"/>
  <c r="BE576" i="4"/>
  <c r="BF576" i="4" s="1"/>
  <c r="BE592" i="4"/>
  <c r="BF592" i="4" s="1"/>
  <c r="BE608" i="4"/>
  <c r="BF608" i="4" s="1"/>
  <c r="BE624" i="4"/>
  <c r="BF624" i="4" s="1"/>
  <c r="BG654" i="4"/>
  <c r="BE712" i="4"/>
  <c r="BF712" i="4" s="1"/>
  <c r="BG715" i="4"/>
  <c r="BE324" i="4"/>
  <c r="BF324" i="4" s="1"/>
  <c r="BE350" i="4"/>
  <c r="BF350" i="4" s="1"/>
  <c r="BE359" i="4"/>
  <c r="BF359" i="4" s="1"/>
  <c r="BE367" i="4"/>
  <c r="BF367" i="4" s="1"/>
  <c r="BE372" i="4"/>
  <c r="BF372" i="4" s="1"/>
  <c r="BE380" i="4"/>
  <c r="BF380" i="4" s="1"/>
  <c r="BG385" i="4"/>
  <c r="BE398" i="4"/>
  <c r="BF398" i="4" s="1"/>
  <c r="BE407" i="4"/>
  <c r="BF407" i="4" s="1"/>
  <c r="BE412" i="4"/>
  <c r="BF412" i="4" s="1"/>
  <c r="BG417" i="4"/>
  <c r="BG431" i="4"/>
  <c r="BE449" i="4"/>
  <c r="BF449" i="4" s="1"/>
  <c r="BE452" i="4"/>
  <c r="BF452" i="4" s="1"/>
  <c r="BE455" i="4"/>
  <c r="BF455" i="4" s="1"/>
  <c r="BG459" i="4"/>
  <c r="BE462" i="4"/>
  <c r="BF462" i="4" s="1"/>
  <c r="BE466" i="4"/>
  <c r="BF466" i="4" s="1"/>
  <c r="BE472" i="4"/>
  <c r="BF472" i="4" s="1"/>
  <c r="BE481" i="4"/>
  <c r="BF481" i="4" s="1"/>
  <c r="BE488" i="4"/>
  <c r="BF488" i="4" s="1"/>
  <c r="BG492" i="4"/>
  <c r="BE498" i="4"/>
  <c r="BF498" i="4" s="1"/>
  <c r="BG508" i="4"/>
  <c r="BE511" i="4"/>
  <c r="BF511" i="4" s="1"/>
  <c r="BE299" i="4"/>
  <c r="BF299" i="4" s="1"/>
  <c r="BE311" i="4"/>
  <c r="BF311" i="4" s="1"/>
  <c r="BE325" i="4"/>
  <c r="BF325" i="4" s="1"/>
  <c r="BG330" i="4"/>
  <c r="BG338" i="4"/>
  <c r="BE347" i="4"/>
  <c r="BF347" i="4" s="1"/>
  <c r="BE373" i="4"/>
  <c r="BF373" i="4" s="1"/>
  <c r="BE381" i="4"/>
  <c r="BF381" i="4" s="1"/>
  <c r="BG386" i="4"/>
  <c r="BE395" i="4"/>
  <c r="BF395" i="4" s="1"/>
  <c r="BE413" i="4"/>
  <c r="BF413" i="4" s="1"/>
  <c r="BG418" i="4"/>
  <c r="BE446" i="4"/>
  <c r="BF446" i="4" s="1"/>
  <c r="BE450" i="4"/>
  <c r="BF450" i="4" s="1"/>
  <c r="BE456" i="4"/>
  <c r="BF456" i="4" s="1"/>
  <c r="BG475" i="4"/>
  <c r="BE478" i="4"/>
  <c r="BF478" i="4" s="1"/>
  <c r="BE489" i="4"/>
  <c r="BF489" i="4" s="1"/>
  <c r="BE506" i="4"/>
  <c r="BF506" i="4" s="1"/>
  <c r="BG531" i="4"/>
  <c r="BG547" i="4"/>
  <c r="BG563" i="4"/>
  <c r="BE535" i="4"/>
  <c r="BF535" i="4" s="1"/>
  <c r="BE538" i="4"/>
  <c r="BF538" i="4" s="1"/>
  <c r="BE540" i="4"/>
  <c r="BF540" i="4" s="1"/>
  <c r="BE551" i="4"/>
  <c r="BF551" i="4" s="1"/>
  <c r="BE554" i="4"/>
  <c r="BF554" i="4" s="1"/>
  <c r="BE556" i="4"/>
  <c r="BF556" i="4" s="1"/>
  <c r="BE640" i="4"/>
  <c r="BF640" i="4" s="1"/>
  <c r="BG642" i="4"/>
  <c r="BE647" i="4"/>
  <c r="BF647" i="4" s="1"/>
  <c r="BG658" i="4"/>
  <c r="BG673" i="4"/>
  <c r="BG681" i="4"/>
  <c r="BG689" i="4"/>
  <c r="BG697" i="4"/>
  <c r="BE760" i="4"/>
  <c r="BF760" i="4" s="1"/>
  <c r="BG827" i="4"/>
  <c r="BE536" i="4"/>
  <c r="BF536" i="4" s="1"/>
  <c r="BE552" i="4"/>
  <c r="BF552" i="4" s="1"/>
  <c r="BE569" i="4"/>
  <c r="BF569" i="4" s="1"/>
  <c r="BE577" i="4"/>
  <c r="BF577" i="4" s="1"/>
  <c r="BE585" i="4"/>
  <c r="BF585" i="4" s="1"/>
  <c r="BE593" i="4"/>
  <c r="BF593" i="4" s="1"/>
  <c r="BE601" i="4"/>
  <c r="BF601" i="4" s="1"/>
  <c r="BE609" i="4"/>
  <c r="BF609" i="4" s="1"/>
  <c r="BE617" i="4"/>
  <c r="BF617" i="4" s="1"/>
  <c r="BE625" i="4"/>
  <c r="BF625" i="4" s="1"/>
  <c r="BE633" i="4"/>
  <c r="BF633" i="4" s="1"/>
  <c r="BE648" i="4"/>
  <c r="BF648" i="4" s="1"/>
  <c r="BG650" i="4"/>
  <c r="BG663" i="4"/>
  <c r="BG510" i="4"/>
  <c r="BE566" i="4"/>
  <c r="BF566" i="4" s="1"/>
  <c r="BE574" i="4"/>
  <c r="BF574" i="4" s="1"/>
  <c r="BE582" i="4"/>
  <c r="BF582" i="4" s="1"/>
  <c r="BE590" i="4"/>
  <c r="BF590" i="4" s="1"/>
  <c r="BE598" i="4"/>
  <c r="BF598" i="4" s="1"/>
  <c r="BE606" i="4"/>
  <c r="BF606" i="4" s="1"/>
  <c r="BE614" i="4"/>
  <c r="BF614" i="4" s="1"/>
  <c r="BE622" i="4"/>
  <c r="BF622" i="4" s="1"/>
  <c r="BE630" i="4"/>
  <c r="BF630" i="4" s="1"/>
  <c r="BE638" i="4"/>
  <c r="BF638" i="4" s="1"/>
  <c r="BE643" i="4"/>
  <c r="BF643" i="4" s="1"/>
  <c r="BG659" i="4"/>
  <c r="BE748" i="4"/>
  <c r="BF748" i="4" s="1"/>
  <c r="BE527" i="4"/>
  <c r="BF527" i="4" s="1"/>
  <c r="BE530" i="4"/>
  <c r="BF530" i="4" s="1"/>
  <c r="BE532" i="4"/>
  <c r="BF532" i="4" s="1"/>
  <c r="BE543" i="4"/>
  <c r="BF543" i="4" s="1"/>
  <c r="BE546" i="4"/>
  <c r="BF546" i="4" s="1"/>
  <c r="BE548" i="4"/>
  <c r="BF548" i="4" s="1"/>
  <c r="BE559" i="4"/>
  <c r="BF559" i="4" s="1"/>
  <c r="BE562" i="4"/>
  <c r="BF562" i="4" s="1"/>
  <c r="BE564" i="4"/>
  <c r="BF564" i="4" s="1"/>
  <c r="BG655" i="4"/>
  <c r="BE722" i="4"/>
  <c r="BF722" i="4" s="1"/>
  <c r="BE736" i="4"/>
  <c r="BF736" i="4" s="1"/>
  <c r="BE740" i="4"/>
  <c r="BF740" i="4" s="1"/>
  <c r="BG771" i="4"/>
  <c r="BE892" i="4"/>
  <c r="BF892" i="4" s="1"/>
  <c r="BE482" i="4"/>
  <c r="BF482" i="4" s="1"/>
  <c r="BG494" i="4"/>
  <c r="BG519" i="4"/>
  <c r="BE524" i="4"/>
  <c r="BF524" i="4" s="1"/>
  <c r="BE537" i="4"/>
  <c r="BF537" i="4" s="1"/>
  <c r="BG541" i="4"/>
  <c r="BE553" i="4"/>
  <c r="BF553" i="4" s="1"/>
  <c r="BG557" i="4"/>
  <c r="BE572" i="4"/>
  <c r="BF572" i="4" s="1"/>
  <c r="BE580" i="4"/>
  <c r="BF580" i="4" s="1"/>
  <c r="BE588" i="4"/>
  <c r="BF588" i="4" s="1"/>
  <c r="BE596" i="4"/>
  <c r="BF596" i="4" s="1"/>
  <c r="BE604" i="4"/>
  <c r="BF604" i="4" s="1"/>
  <c r="BE612" i="4"/>
  <c r="BF612" i="4" s="1"/>
  <c r="BE620" i="4"/>
  <c r="BF620" i="4" s="1"/>
  <c r="BE628" i="4"/>
  <c r="BF628" i="4" s="1"/>
  <c r="BE636" i="4"/>
  <c r="BF636" i="4" s="1"/>
  <c r="BE644" i="4"/>
  <c r="BF644" i="4" s="1"/>
  <c r="BG646" i="4"/>
  <c r="BG651" i="4"/>
  <c r="BE727" i="4"/>
  <c r="BF727" i="4" s="1"/>
  <c r="BE745" i="4"/>
  <c r="BF745" i="4" s="1"/>
  <c r="BG835" i="4"/>
  <c r="BG486" i="4"/>
  <c r="BE520" i="4"/>
  <c r="BF520" i="4" s="1"/>
  <c r="BE528" i="4"/>
  <c r="BF528" i="4" s="1"/>
  <c r="BG534" i="4"/>
  <c r="BE544" i="4"/>
  <c r="BF544" i="4" s="1"/>
  <c r="BG550" i="4"/>
  <c r="BE560" i="4"/>
  <c r="BF560" i="4" s="1"/>
  <c r="BE567" i="4"/>
  <c r="BF567" i="4" s="1"/>
  <c r="BG570" i="4"/>
  <c r="BE575" i="4"/>
  <c r="BF575" i="4" s="1"/>
  <c r="BG578" i="4"/>
  <c r="BE583" i="4"/>
  <c r="BF583" i="4" s="1"/>
  <c r="BG586" i="4"/>
  <c r="BE591" i="4"/>
  <c r="BF591" i="4" s="1"/>
  <c r="BG594" i="4"/>
  <c r="BE599" i="4"/>
  <c r="BF599" i="4" s="1"/>
  <c r="BG602" i="4"/>
  <c r="BE607" i="4"/>
  <c r="BF607" i="4" s="1"/>
  <c r="BG610" i="4"/>
  <c r="BE615" i="4"/>
  <c r="BF615" i="4" s="1"/>
  <c r="BG618" i="4"/>
  <c r="BE623" i="4"/>
  <c r="BF623" i="4" s="1"/>
  <c r="BG626" i="4"/>
  <c r="BE631" i="4"/>
  <c r="BF631" i="4" s="1"/>
  <c r="BG634" i="4"/>
  <c r="BE639" i="4"/>
  <c r="BF639" i="4" s="1"/>
  <c r="BG666" i="4"/>
  <c r="BE728" i="4"/>
  <c r="BF728" i="4" s="1"/>
  <c r="BE737" i="4"/>
  <c r="BF737" i="4" s="1"/>
  <c r="BE754" i="4"/>
  <c r="BF754" i="4" s="1"/>
  <c r="BE884" i="4"/>
  <c r="BF884" i="4" s="1"/>
  <c r="BE704" i="4"/>
  <c r="BF704" i="4" s="1"/>
  <c r="BE721" i="4"/>
  <c r="BF721" i="4" s="1"/>
  <c r="BE724" i="4"/>
  <c r="BF724" i="4" s="1"/>
  <c r="BE735" i="4"/>
  <c r="BF735" i="4" s="1"/>
  <c r="BE744" i="4"/>
  <c r="BF744" i="4" s="1"/>
  <c r="BE753" i="4"/>
  <c r="BF753" i="4" s="1"/>
  <c r="BE756" i="4"/>
  <c r="BF756" i="4" s="1"/>
  <c r="BE767" i="4"/>
  <c r="BF767" i="4" s="1"/>
  <c r="BE776" i="4"/>
  <c r="BF776" i="4" s="1"/>
  <c r="BE785" i="4"/>
  <c r="BF785" i="4" s="1"/>
  <c r="BE788" i="4"/>
  <c r="BF788" i="4" s="1"/>
  <c r="BE799" i="4"/>
  <c r="BF799" i="4" s="1"/>
  <c r="BE808" i="4"/>
  <c r="BF808" i="4" s="1"/>
  <c r="BE817" i="4"/>
  <c r="BF817" i="4" s="1"/>
  <c r="BE820" i="4"/>
  <c r="BF820" i="4" s="1"/>
  <c r="BE831" i="4"/>
  <c r="BF831" i="4" s="1"/>
  <c r="BE840" i="4"/>
  <c r="BF840" i="4" s="1"/>
  <c r="BE849" i="4"/>
  <c r="BF849" i="4" s="1"/>
  <c r="BE852" i="4"/>
  <c r="BF852" i="4" s="1"/>
  <c r="BE863" i="4"/>
  <c r="BF863" i="4" s="1"/>
  <c r="BE872" i="4"/>
  <c r="BF872" i="4" s="1"/>
  <c r="BE881" i="4"/>
  <c r="BF881" i="4" s="1"/>
  <c r="BE885" i="4"/>
  <c r="BF885" i="4" s="1"/>
  <c r="BG895" i="4"/>
  <c r="BE938" i="4"/>
  <c r="BF938" i="4" s="1"/>
  <c r="BE942" i="4"/>
  <c r="BF942" i="4" s="1"/>
  <c r="BE946" i="4"/>
  <c r="BF946" i="4" s="1"/>
  <c r="BE950" i="4"/>
  <c r="BF950" i="4" s="1"/>
  <c r="BE954" i="4"/>
  <c r="BF954" i="4" s="1"/>
  <c r="BE958" i="4"/>
  <c r="BF958" i="4" s="1"/>
  <c r="BE962" i="4"/>
  <c r="BF962" i="4" s="1"/>
  <c r="BE966" i="4"/>
  <c r="BF966" i="4" s="1"/>
  <c r="BE970" i="4"/>
  <c r="BF970" i="4" s="1"/>
  <c r="BE974" i="4"/>
  <c r="BF974" i="4" s="1"/>
  <c r="BE978" i="4"/>
  <c r="BF978" i="4" s="1"/>
  <c r="BE982" i="4"/>
  <c r="BF982" i="4" s="1"/>
  <c r="BE986" i="4"/>
  <c r="BF986" i="4" s="1"/>
  <c r="BE990" i="4"/>
  <c r="BF990" i="4" s="1"/>
  <c r="BE994" i="4"/>
  <c r="BF994" i="4" s="1"/>
  <c r="BE998" i="4"/>
  <c r="BF998" i="4" s="1"/>
  <c r="BE1122" i="4"/>
  <c r="BF1122" i="4" s="1"/>
  <c r="BE711" i="4"/>
  <c r="BF711" i="4" s="1"/>
  <c r="BE716" i="4"/>
  <c r="BF716" i="4" s="1"/>
  <c r="BE718" i="4"/>
  <c r="BF718" i="4" s="1"/>
  <c r="BE730" i="4"/>
  <c r="BF730" i="4" s="1"/>
  <c r="BE750" i="4"/>
  <c r="BF750" i="4" s="1"/>
  <c r="BE762" i="4"/>
  <c r="BF762" i="4" s="1"/>
  <c r="BG779" i="4"/>
  <c r="BE782" i="4"/>
  <c r="BF782" i="4" s="1"/>
  <c r="BE794" i="4"/>
  <c r="BF794" i="4" s="1"/>
  <c r="BE814" i="4"/>
  <c r="BF814" i="4" s="1"/>
  <c r="BE826" i="4"/>
  <c r="BF826" i="4" s="1"/>
  <c r="BE846" i="4"/>
  <c r="BF846" i="4" s="1"/>
  <c r="BE858" i="4"/>
  <c r="BF858" i="4" s="1"/>
  <c r="BE878" i="4"/>
  <c r="BF878" i="4" s="1"/>
  <c r="BE899" i="4"/>
  <c r="BF899" i="4" s="1"/>
  <c r="BG923" i="4"/>
  <c r="BE935" i="4"/>
  <c r="BF935" i="4" s="1"/>
  <c r="BG1004" i="4"/>
  <c r="BG1026" i="4"/>
  <c r="BG1058" i="4"/>
  <c r="BE768" i="4"/>
  <c r="BF768" i="4" s="1"/>
  <c r="BE777" i="4"/>
  <c r="BF777" i="4" s="1"/>
  <c r="BE780" i="4"/>
  <c r="BF780" i="4" s="1"/>
  <c r="BE791" i="4"/>
  <c r="BF791" i="4" s="1"/>
  <c r="BE800" i="4"/>
  <c r="BF800" i="4" s="1"/>
  <c r="BE809" i="4"/>
  <c r="BF809" i="4" s="1"/>
  <c r="BE812" i="4"/>
  <c r="BF812" i="4" s="1"/>
  <c r="BE823" i="4"/>
  <c r="BF823" i="4" s="1"/>
  <c r="BE832" i="4"/>
  <c r="BF832" i="4" s="1"/>
  <c r="BE841" i="4"/>
  <c r="BF841" i="4" s="1"/>
  <c r="BE844" i="4"/>
  <c r="BF844" i="4" s="1"/>
  <c r="BE855" i="4"/>
  <c r="BF855" i="4" s="1"/>
  <c r="BE864" i="4"/>
  <c r="BF864" i="4" s="1"/>
  <c r="BE873" i="4"/>
  <c r="BF873" i="4" s="1"/>
  <c r="BE876" i="4"/>
  <c r="BF876" i="4" s="1"/>
  <c r="BE889" i="4"/>
  <c r="BF889" i="4" s="1"/>
  <c r="BE893" i="4"/>
  <c r="BF893" i="4" s="1"/>
  <c r="BG1042" i="4"/>
  <c r="BE742" i="4"/>
  <c r="BF742" i="4" s="1"/>
  <c r="BE774" i="4"/>
  <c r="BF774" i="4" s="1"/>
  <c r="BE786" i="4"/>
  <c r="BF786" i="4" s="1"/>
  <c r="BE806" i="4"/>
  <c r="BF806" i="4" s="1"/>
  <c r="BE818" i="4"/>
  <c r="BF818" i="4" s="1"/>
  <c r="BE838" i="4"/>
  <c r="BF838" i="4" s="1"/>
  <c r="BE850" i="4"/>
  <c r="BF850" i="4" s="1"/>
  <c r="BE870" i="4"/>
  <c r="BF870" i="4" s="1"/>
  <c r="BE886" i="4"/>
  <c r="BF886" i="4" s="1"/>
  <c r="BE900" i="4"/>
  <c r="BF900" i="4" s="1"/>
  <c r="BE908" i="4"/>
  <c r="BF908" i="4" s="1"/>
  <c r="BE916" i="4"/>
  <c r="BF916" i="4" s="1"/>
  <c r="BE924" i="4"/>
  <c r="BF924" i="4" s="1"/>
  <c r="BG1008" i="4"/>
  <c r="BG1179" i="4"/>
  <c r="BE769" i="4"/>
  <c r="BF769" i="4" s="1"/>
  <c r="BE772" i="4"/>
  <c r="BF772" i="4" s="1"/>
  <c r="BE783" i="4"/>
  <c r="BF783" i="4" s="1"/>
  <c r="BE792" i="4"/>
  <c r="BF792" i="4" s="1"/>
  <c r="BE801" i="4"/>
  <c r="BF801" i="4" s="1"/>
  <c r="BE804" i="4"/>
  <c r="BF804" i="4" s="1"/>
  <c r="BE815" i="4"/>
  <c r="BF815" i="4" s="1"/>
  <c r="BE824" i="4"/>
  <c r="BF824" i="4" s="1"/>
  <c r="BE833" i="4"/>
  <c r="BF833" i="4" s="1"/>
  <c r="BE836" i="4"/>
  <c r="BF836" i="4" s="1"/>
  <c r="BE847" i="4"/>
  <c r="BF847" i="4" s="1"/>
  <c r="BE856" i="4"/>
  <c r="BF856" i="4" s="1"/>
  <c r="BE865" i="4"/>
  <c r="BF865" i="4" s="1"/>
  <c r="BE868" i="4"/>
  <c r="BF868" i="4" s="1"/>
  <c r="BE897" i="4"/>
  <c r="BF897" i="4" s="1"/>
  <c r="BE1108" i="4"/>
  <c r="BF1108" i="4" s="1"/>
  <c r="BE703" i="4"/>
  <c r="BF703" i="4" s="1"/>
  <c r="BE708" i="4"/>
  <c r="BF708" i="4" s="1"/>
  <c r="BE734" i="4"/>
  <c r="BF734" i="4" s="1"/>
  <c r="BE766" i="4"/>
  <c r="BF766" i="4" s="1"/>
  <c r="BE778" i="4"/>
  <c r="BF778" i="4" s="1"/>
  <c r="BE798" i="4"/>
  <c r="BF798" i="4" s="1"/>
  <c r="BE810" i="4"/>
  <c r="BF810" i="4" s="1"/>
  <c r="BE830" i="4"/>
  <c r="BF830" i="4" s="1"/>
  <c r="BE842" i="4"/>
  <c r="BF842" i="4" s="1"/>
  <c r="BE862" i="4"/>
  <c r="BF862" i="4" s="1"/>
  <c r="BE874" i="4"/>
  <c r="BF874" i="4" s="1"/>
  <c r="BE883" i="4"/>
  <c r="BF883" i="4" s="1"/>
  <c r="BE894" i="4"/>
  <c r="BF894" i="4" s="1"/>
  <c r="BE903" i="4"/>
  <c r="BF903" i="4" s="1"/>
  <c r="BE911" i="4"/>
  <c r="BF911" i="4" s="1"/>
  <c r="BE919" i="4"/>
  <c r="BF919" i="4" s="1"/>
  <c r="BE927" i="4"/>
  <c r="BF927" i="4" s="1"/>
  <c r="BE1017" i="4"/>
  <c r="BF1017" i="4" s="1"/>
  <c r="BE1034" i="4"/>
  <c r="BF1034" i="4" s="1"/>
  <c r="BG1077" i="4"/>
  <c r="BG1093" i="4"/>
  <c r="BE710" i="4"/>
  <c r="BF710" i="4" s="1"/>
  <c r="BE720" i="4"/>
  <c r="BF720" i="4" s="1"/>
  <c r="BE729" i="4"/>
  <c r="BF729" i="4" s="1"/>
  <c r="BE732" i="4"/>
  <c r="BF732" i="4" s="1"/>
  <c r="BE743" i="4"/>
  <c r="BF743" i="4" s="1"/>
  <c r="BE752" i="4"/>
  <c r="BF752" i="4" s="1"/>
  <c r="BE761" i="4"/>
  <c r="BF761" i="4" s="1"/>
  <c r="BE764" i="4"/>
  <c r="BF764" i="4" s="1"/>
  <c r="BE775" i="4"/>
  <c r="BF775" i="4" s="1"/>
  <c r="BE784" i="4"/>
  <c r="BF784" i="4" s="1"/>
  <c r="BE793" i="4"/>
  <c r="BF793" i="4" s="1"/>
  <c r="BE796" i="4"/>
  <c r="BF796" i="4" s="1"/>
  <c r="BE807" i="4"/>
  <c r="BF807" i="4" s="1"/>
  <c r="BE816" i="4"/>
  <c r="BF816" i="4" s="1"/>
  <c r="BE825" i="4"/>
  <c r="BF825" i="4" s="1"/>
  <c r="BE828" i="4"/>
  <c r="BF828" i="4" s="1"/>
  <c r="BE839" i="4"/>
  <c r="BF839" i="4" s="1"/>
  <c r="BE848" i="4"/>
  <c r="BF848" i="4" s="1"/>
  <c r="BE857" i="4"/>
  <c r="BF857" i="4" s="1"/>
  <c r="BE860" i="4"/>
  <c r="BF860" i="4" s="1"/>
  <c r="BE871" i="4"/>
  <c r="BF871" i="4" s="1"/>
  <c r="BG906" i="4"/>
  <c r="BG914" i="4"/>
  <c r="BG1006" i="4"/>
  <c r="BE713" i="4"/>
  <c r="BF713" i="4" s="1"/>
  <c r="BE726" i="4"/>
  <c r="BF726" i="4" s="1"/>
  <c r="BE738" i="4"/>
  <c r="BF738" i="4" s="1"/>
  <c r="BE758" i="4"/>
  <c r="BF758" i="4" s="1"/>
  <c r="BE770" i="4"/>
  <c r="BF770" i="4" s="1"/>
  <c r="BE790" i="4"/>
  <c r="BF790" i="4" s="1"/>
  <c r="BE802" i="4"/>
  <c r="BF802" i="4" s="1"/>
  <c r="BE822" i="4"/>
  <c r="BF822" i="4" s="1"/>
  <c r="BE834" i="4"/>
  <c r="BF834" i="4" s="1"/>
  <c r="BE854" i="4"/>
  <c r="BF854" i="4" s="1"/>
  <c r="BE866" i="4"/>
  <c r="BF866" i="4" s="1"/>
  <c r="BE891" i="4"/>
  <c r="BF891" i="4" s="1"/>
  <c r="BG1031" i="4"/>
  <c r="BE1131" i="4"/>
  <c r="BF1131" i="4" s="1"/>
  <c r="BE930" i="4"/>
  <c r="BF930" i="4" s="1"/>
  <c r="BE932" i="4"/>
  <c r="BF932" i="4" s="1"/>
  <c r="BE1134" i="4"/>
  <c r="BF1134" i="4" s="1"/>
  <c r="BG1195" i="4"/>
  <c r="BE1123" i="4"/>
  <c r="BF1123" i="4" s="1"/>
  <c r="BE933" i="4"/>
  <c r="BF933" i="4" s="1"/>
  <c r="BE939" i="4"/>
  <c r="BF939" i="4" s="1"/>
  <c r="BE943" i="4"/>
  <c r="BF943" i="4" s="1"/>
  <c r="BE947" i="4"/>
  <c r="BF947" i="4" s="1"/>
  <c r="BE951" i="4"/>
  <c r="BF951" i="4" s="1"/>
  <c r="BE955" i="4"/>
  <c r="BF955" i="4" s="1"/>
  <c r="BE959" i="4"/>
  <c r="BF959" i="4" s="1"/>
  <c r="BE963" i="4"/>
  <c r="BF963" i="4" s="1"/>
  <c r="BE967" i="4"/>
  <c r="BF967" i="4" s="1"/>
  <c r="BE971" i="4"/>
  <c r="BF971" i="4" s="1"/>
  <c r="BE975" i="4"/>
  <c r="BF975" i="4" s="1"/>
  <c r="BE979" i="4"/>
  <c r="BF979" i="4" s="1"/>
  <c r="BE983" i="4"/>
  <c r="BF983" i="4" s="1"/>
  <c r="BE987" i="4"/>
  <c r="BF987" i="4" s="1"/>
  <c r="BE991" i="4"/>
  <c r="BF991" i="4" s="1"/>
  <c r="BE995" i="4"/>
  <c r="BF995" i="4" s="1"/>
  <c r="BE999" i="4"/>
  <c r="BF999" i="4" s="1"/>
  <c r="BG1104" i="4"/>
  <c r="BG1119" i="4"/>
  <c r="BE1140" i="4"/>
  <c r="BF1140" i="4" s="1"/>
  <c r="BE1163" i="4"/>
  <c r="BF1163" i="4" s="1"/>
  <c r="BE905" i="4"/>
  <c r="BF905" i="4" s="1"/>
  <c r="BE913" i="4"/>
  <c r="BF913" i="4" s="1"/>
  <c r="BE921" i="4"/>
  <c r="BF921" i="4" s="1"/>
  <c r="BE929" i="4"/>
  <c r="BF929" i="4" s="1"/>
  <c r="BE931" i="4"/>
  <c r="BF931" i="4" s="1"/>
  <c r="BE936" i="4"/>
  <c r="BF936" i="4" s="1"/>
  <c r="BE1009" i="4"/>
  <c r="BF1009" i="4" s="1"/>
  <c r="BE1018" i="4"/>
  <c r="BF1018" i="4" s="1"/>
  <c r="BG1050" i="4"/>
  <c r="BG1080" i="4"/>
  <c r="BG1096" i="4"/>
  <c r="BG1136" i="4"/>
  <c r="BE1229" i="4"/>
  <c r="BF1229" i="4" s="1"/>
  <c r="BE902" i="4"/>
  <c r="BF902" i="4" s="1"/>
  <c r="BE910" i="4"/>
  <c r="BF910" i="4" s="1"/>
  <c r="BE918" i="4"/>
  <c r="BF918" i="4" s="1"/>
  <c r="BE926" i="4"/>
  <c r="BF926" i="4" s="1"/>
  <c r="BE940" i="4"/>
  <c r="BF940" i="4" s="1"/>
  <c r="BE944" i="4"/>
  <c r="BF944" i="4" s="1"/>
  <c r="BE948" i="4"/>
  <c r="BF948" i="4" s="1"/>
  <c r="BE952" i="4"/>
  <c r="BF952" i="4" s="1"/>
  <c r="BE956" i="4"/>
  <c r="BF956" i="4" s="1"/>
  <c r="BE960" i="4"/>
  <c r="BF960" i="4" s="1"/>
  <c r="BE964" i="4"/>
  <c r="BF964" i="4" s="1"/>
  <c r="BE968" i="4"/>
  <c r="BF968" i="4" s="1"/>
  <c r="BE972" i="4"/>
  <c r="BF972" i="4" s="1"/>
  <c r="BE976" i="4"/>
  <c r="BF976" i="4" s="1"/>
  <c r="BE980" i="4"/>
  <c r="BF980" i="4" s="1"/>
  <c r="BE984" i="4"/>
  <c r="BF984" i="4" s="1"/>
  <c r="BE988" i="4"/>
  <c r="BF988" i="4" s="1"/>
  <c r="BE992" i="4"/>
  <c r="BF992" i="4" s="1"/>
  <c r="BE996" i="4"/>
  <c r="BF996" i="4" s="1"/>
  <c r="BE1000" i="4"/>
  <c r="BF1000" i="4" s="1"/>
  <c r="BE1030" i="4"/>
  <c r="BF1030" i="4" s="1"/>
  <c r="BE1038" i="4"/>
  <c r="BF1038" i="4" s="1"/>
  <c r="BG1054" i="4"/>
  <c r="BG1071" i="4"/>
  <c r="BG1087" i="4"/>
  <c r="BG1116" i="4"/>
  <c r="BE1218" i="4"/>
  <c r="BF1218" i="4" s="1"/>
  <c r="BG1222" i="4"/>
  <c r="BE934" i="4"/>
  <c r="BF934" i="4" s="1"/>
  <c r="BE1025" i="4"/>
  <c r="BF1025" i="4" s="1"/>
  <c r="BE1270" i="4"/>
  <c r="BF1270" i="4" s="1"/>
  <c r="BE701" i="4"/>
  <c r="BF701" i="4" s="1"/>
  <c r="BE709" i="4"/>
  <c r="BF709" i="4" s="1"/>
  <c r="BE717" i="4"/>
  <c r="BF717" i="4" s="1"/>
  <c r="BE725" i="4"/>
  <c r="BF725" i="4" s="1"/>
  <c r="BE733" i="4"/>
  <c r="BF733" i="4" s="1"/>
  <c r="BE741" i="4"/>
  <c r="BF741" i="4" s="1"/>
  <c r="BE749" i="4"/>
  <c r="BF749" i="4" s="1"/>
  <c r="BE757" i="4"/>
  <c r="BF757" i="4" s="1"/>
  <c r="BE765" i="4"/>
  <c r="BF765" i="4" s="1"/>
  <c r="BE773" i="4"/>
  <c r="BF773" i="4" s="1"/>
  <c r="BE781" i="4"/>
  <c r="BF781" i="4" s="1"/>
  <c r="BE789" i="4"/>
  <c r="BF789" i="4" s="1"/>
  <c r="BE797" i="4"/>
  <c r="BF797" i="4" s="1"/>
  <c r="BE805" i="4"/>
  <c r="BF805" i="4" s="1"/>
  <c r="BE813" i="4"/>
  <c r="BF813" i="4" s="1"/>
  <c r="BE821" i="4"/>
  <c r="BF821" i="4" s="1"/>
  <c r="BE829" i="4"/>
  <c r="BF829" i="4" s="1"/>
  <c r="BE837" i="4"/>
  <c r="BF837" i="4" s="1"/>
  <c r="BE845" i="4"/>
  <c r="BF845" i="4" s="1"/>
  <c r="BE853" i="4"/>
  <c r="BF853" i="4" s="1"/>
  <c r="BE861" i="4"/>
  <c r="BF861" i="4" s="1"/>
  <c r="BE869" i="4"/>
  <c r="BF869" i="4" s="1"/>
  <c r="BE877" i="4"/>
  <c r="BF877" i="4" s="1"/>
  <c r="BE880" i="4"/>
  <c r="BF880" i="4" s="1"/>
  <c r="BE888" i="4"/>
  <c r="BF888" i="4" s="1"/>
  <c r="BE896" i="4"/>
  <c r="BF896" i="4" s="1"/>
  <c r="BE904" i="4"/>
  <c r="BF904" i="4" s="1"/>
  <c r="BE912" i="4"/>
  <c r="BF912" i="4" s="1"/>
  <c r="BE920" i="4"/>
  <c r="BF920" i="4" s="1"/>
  <c r="BE928" i="4"/>
  <c r="BF928" i="4" s="1"/>
  <c r="BE937" i="4"/>
  <c r="BF937" i="4" s="1"/>
  <c r="BE941" i="4"/>
  <c r="BF941" i="4" s="1"/>
  <c r="BE945" i="4"/>
  <c r="BF945" i="4" s="1"/>
  <c r="BE949" i="4"/>
  <c r="BF949" i="4" s="1"/>
  <c r="BE953" i="4"/>
  <c r="BF953" i="4" s="1"/>
  <c r="BE957" i="4"/>
  <c r="BF957" i="4" s="1"/>
  <c r="BE961" i="4"/>
  <c r="BF961" i="4" s="1"/>
  <c r="BE965" i="4"/>
  <c r="BF965" i="4" s="1"/>
  <c r="BE969" i="4"/>
  <c r="BF969" i="4" s="1"/>
  <c r="BE973" i="4"/>
  <c r="BF973" i="4" s="1"/>
  <c r="BE977" i="4"/>
  <c r="BF977" i="4" s="1"/>
  <c r="BE981" i="4"/>
  <c r="BF981" i="4" s="1"/>
  <c r="BE985" i="4"/>
  <c r="BF985" i="4" s="1"/>
  <c r="BE989" i="4"/>
  <c r="BF989" i="4" s="1"/>
  <c r="BE993" i="4"/>
  <c r="BF993" i="4" s="1"/>
  <c r="BE997" i="4"/>
  <c r="BF997" i="4" s="1"/>
  <c r="BE1001" i="4"/>
  <c r="BF1001" i="4" s="1"/>
  <c r="BE1010" i="4"/>
  <c r="BF1010" i="4" s="1"/>
  <c r="BG1016" i="4"/>
  <c r="BG1067" i="4"/>
  <c r="BG1074" i="4"/>
  <c r="BG1090" i="4"/>
  <c r="BE1102" i="4"/>
  <c r="BF1102" i="4" s="1"/>
  <c r="BE1113" i="4"/>
  <c r="BF1113" i="4" s="1"/>
  <c r="BE1107" i="4"/>
  <c r="BF1107" i="4" s="1"/>
  <c r="BE1110" i="4"/>
  <c r="BF1110" i="4" s="1"/>
  <c r="BE1121" i="4"/>
  <c r="BF1121" i="4" s="1"/>
  <c r="BG1127" i="4"/>
  <c r="BE1130" i="4"/>
  <c r="BF1130" i="4" s="1"/>
  <c r="BE1139" i="4"/>
  <c r="BF1139" i="4" s="1"/>
  <c r="BE1142" i="4"/>
  <c r="BF1142" i="4" s="1"/>
  <c r="BG1183" i="4"/>
  <c r="BG1261" i="4"/>
  <c r="BE1278" i="4"/>
  <c r="BF1278" i="4" s="1"/>
  <c r="BE1258" i="4"/>
  <c r="BF1258" i="4" s="1"/>
  <c r="BG1275" i="4"/>
  <c r="BE1242" i="4"/>
  <c r="BF1242" i="4" s="1"/>
  <c r="BE1269" i="4"/>
  <c r="BF1269" i="4" s="1"/>
  <c r="BG1272" i="4"/>
  <c r="BE1340" i="4"/>
  <c r="BF1340" i="4" s="1"/>
  <c r="BE1105" i="4"/>
  <c r="BF1105" i="4" s="1"/>
  <c r="BG1111" i="4"/>
  <c r="BE1114" i="4"/>
  <c r="BF1114" i="4" s="1"/>
  <c r="BE1126" i="4"/>
  <c r="BF1126" i="4" s="1"/>
  <c r="BE1137" i="4"/>
  <c r="BF1137" i="4" s="1"/>
  <c r="BG1143" i="4"/>
  <c r="BE1151" i="4"/>
  <c r="BF1151" i="4" s="1"/>
  <c r="BE1159" i="4"/>
  <c r="BF1159" i="4" s="1"/>
  <c r="BE1175" i="4"/>
  <c r="BF1175" i="4" s="1"/>
  <c r="BE1226" i="4"/>
  <c r="BF1226" i="4" s="1"/>
  <c r="BE1007" i="4"/>
  <c r="BF1007" i="4" s="1"/>
  <c r="BE1015" i="4"/>
  <c r="BF1015" i="4" s="1"/>
  <c r="BE1023" i="4"/>
  <c r="BF1023" i="4" s="1"/>
  <c r="BE1029" i="4"/>
  <c r="BF1029" i="4" s="1"/>
  <c r="BE1033" i="4"/>
  <c r="BF1033" i="4" s="1"/>
  <c r="BE1037" i="4"/>
  <c r="BF1037" i="4" s="1"/>
  <c r="BE1041" i="4"/>
  <c r="BF1041" i="4" s="1"/>
  <c r="BG1128" i="4"/>
  <c r="BE1132" i="4"/>
  <c r="BF1132" i="4" s="1"/>
  <c r="BG1145" i="4"/>
  <c r="BE1213" i="4"/>
  <c r="BF1213" i="4" s="1"/>
  <c r="BG1246" i="4"/>
  <c r="BE1253" i="4"/>
  <c r="BF1253" i="4" s="1"/>
  <c r="BE1266" i="4"/>
  <c r="BF1266" i="4" s="1"/>
  <c r="BG1279" i="4"/>
  <c r="BG1103" i="4"/>
  <c r="BE1106" i="4"/>
  <c r="BF1106" i="4" s="1"/>
  <c r="BE1115" i="4"/>
  <c r="BF1115" i="4" s="1"/>
  <c r="BE1118" i="4"/>
  <c r="BF1118" i="4" s="1"/>
  <c r="BE1129" i="4"/>
  <c r="BF1129" i="4" s="1"/>
  <c r="BG1135" i="4"/>
  <c r="BE1138" i="4"/>
  <c r="BF1138" i="4" s="1"/>
  <c r="BE1146" i="4"/>
  <c r="BF1146" i="4" s="1"/>
  <c r="BG1171" i="4"/>
  <c r="BG1187" i="4"/>
  <c r="BG1203" i="4"/>
  <c r="BE1210" i="4"/>
  <c r="BF1210" i="4" s="1"/>
  <c r="BG1230" i="4"/>
  <c r="BE1250" i="4"/>
  <c r="BF1250" i="4" s="1"/>
  <c r="BE1005" i="4"/>
  <c r="BF1005" i="4" s="1"/>
  <c r="BE1013" i="4"/>
  <c r="BF1013" i="4" s="1"/>
  <c r="BE1021" i="4"/>
  <c r="BF1021" i="4" s="1"/>
  <c r="BE1028" i="4"/>
  <c r="BF1028" i="4" s="1"/>
  <c r="BE1032" i="4"/>
  <c r="BF1032" i="4" s="1"/>
  <c r="BE1036" i="4"/>
  <c r="BF1036" i="4" s="1"/>
  <c r="BE1040" i="4"/>
  <c r="BF1040" i="4" s="1"/>
  <c r="BG1120" i="4"/>
  <c r="BE1124" i="4"/>
  <c r="BF1124" i="4" s="1"/>
  <c r="BE1234" i="4"/>
  <c r="BF1234" i="4" s="1"/>
  <c r="BE1283" i="4"/>
  <c r="BF1283" i="4" s="1"/>
  <c r="BE1277" i="4"/>
  <c r="BF1277" i="4" s="1"/>
  <c r="BE1281" i="4"/>
  <c r="BF1281" i="4" s="1"/>
  <c r="BE1286" i="4"/>
  <c r="BF1286" i="4" s="1"/>
  <c r="BE1289" i="4"/>
  <c r="BF1289" i="4" s="1"/>
  <c r="BE1300" i="4"/>
  <c r="BF1300" i="4" s="1"/>
  <c r="BE1309" i="4"/>
  <c r="BF1309" i="4" s="1"/>
  <c r="BG1363" i="4"/>
  <c r="BG1372" i="4"/>
  <c r="BE1389" i="4"/>
  <c r="BF1389" i="4" s="1"/>
  <c r="BE1414" i="4"/>
  <c r="BF1414" i="4" s="1"/>
  <c r="BG1439" i="4"/>
  <c r="BG1367" i="4"/>
  <c r="BE1369" i="4"/>
  <c r="BF1369" i="4" s="1"/>
  <c r="BE1411" i="4"/>
  <c r="BF1411" i="4" s="1"/>
  <c r="BE1467" i="4"/>
  <c r="BF1467" i="4" s="1"/>
  <c r="BE1292" i="4"/>
  <c r="BF1292" i="4" s="1"/>
  <c r="BE1301" i="4"/>
  <c r="BF1301" i="4" s="1"/>
  <c r="BE1310" i="4"/>
  <c r="BF1310" i="4" s="1"/>
  <c r="BE1339" i="4"/>
  <c r="BF1339" i="4" s="1"/>
  <c r="BE1382" i="4"/>
  <c r="BF1382" i="4" s="1"/>
  <c r="BE1399" i="4"/>
  <c r="BF1399" i="4" s="1"/>
  <c r="BG1211" i="4"/>
  <c r="BG1219" i="4"/>
  <c r="BG1251" i="4"/>
  <c r="BG1259" i="4"/>
  <c r="BE1268" i="4"/>
  <c r="BF1268" i="4" s="1"/>
  <c r="BE1287" i="4"/>
  <c r="BF1287" i="4" s="1"/>
  <c r="BE1307" i="4"/>
  <c r="BF1307" i="4" s="1"/>
  <c r="BE1322" i="4"/>
  <c r="BF1322" i="4" s="1"/>
  <c r="BG1324" i="4"/>
  <c r="BE1346" i="4"/>
  <c r="BF1346" i="4" s="1"/>
  <c r="BE1379" i="4"/>
  <c r="BF1379" i="4" s="1"/>
  <c r="BE1426" i="4"/>
  <c r="BF1426" i="4" s="1"/>
  <c r="BG1429" i="4"/>
  <c r="BG1441" i="4"/>
  <c r="BG1468" i="4"/>
  <c r="BE1150" i="4"/>
  <c r="BF1150" i="4" s="1"/>
  <c r="BE1154" i="4"/>
  <c r="BF1154" i="4" s="1"/>
  <c r="BE1158" i="4"/>
  <c r="BF1158" i="4" s="1"/>
  <c r="BE1215" i="4"/>
  <c r="BF1215" i="4" s="1"/>
  <c r="BE1223" i="4"/>
  <c r="BF1223" i="4" s="1"/>
  <c r="BE1231" i="4"/>
  <c r="BF1231" i="4" s="1"/>
  <c r="BE1247" i="4"/>
  <c r="BF1247" i="4" s="1"/>
  <c r="BE1255" i="4"/>
  <c r="BF1255" i="4" s="1"/>
  <c r="BE1274" i="4"/>
  <c r="BF1274" i="4" s="1"/>
  <c r="BE1276" i="4"/>
  <c r="BF1276" i="4" s="1"/>
  <c r="BE1284" i="4"/>
  <c r="BF1284" i="4" s="1"/>
  <c r="BE1293" i="4"/>
  <c r="BF1293" i="4" s="1"/>
  <c r="BE1302" i="4"/>
  <c r="BF1302" i="4" s="1"/>
  <c r="BE1305" i="4"/>
  <c r="BF1305" i="4" s="1"/>
  <c r="BE1334" i="4"/>
  <c r="BF1334" i="4" s="1"/>
  <c r="BE1343" i="4"/>
  <c r="BF1343" i="4" s="1"/>
  <c r="BE1355" i="4"/>
  <c r="BF1355" i="4" s="1"/>
  <c r="BG1364" i="4"/>
  <c r="BG1373" i="4"/>
  <c r="BE1212" i="4"/>
  <c r="BF1212" i="4" s="1"/>
  <c r="BE1220" i="4"/>
  <c r="BF1220" i="4" s="1"/>
  <c r="BE1228" i="4"/>
  <c r="BF1228" i="4" s="1"/>
  <c r="BE1236" i="4"/>
  <c r="BF1236" i="4" s="1"/>
  <c r="BE1244" i="4"/>
  <c r="BF1244" i="4" s="1"/>
  <c r="BE1252" i="4"/>
  <c r="BF1252" i="4" s="1"/>
  <c r="BE1260" i="4"/>
  <c r="BF1260" i="4" s="1"/>
  <c r="BE1299" i="4"/>
  <c r="BF1299" i="4" s="1"/>
  <c r="BE1314" i="4"/>
  <c r="BF1314" i="4" s="1"/>
  <c r="BG1335" i="4"/>
  <c r="BE1337" i="4"/>
  <c r="BF1337" i="4" s="1"/>
  <c r="BE1362" i="4"/>
  <c r="BF1362" i="4" s="1"/>
  <c r="BE1394" i="4"/>
  <c r="BF1394" i="4" s="1"/>
  <c r="BG1397" i="4"/>
  <c r="BG1472" i="4"/>
  <c r="BE1285" i="4"/>
  <c r="BF1285" i="4" s="1"/>
  <c r="BE1294" i="4"/>
  <c r="BF1294" i="4" s="1"/>
  <c r="BE1297" i="4"/>
  <c r="BF1297" i="4" s="1"/>
  <c r="BE1308" i="4"/>
  <c r="BF1308" i="4" s="1"/>
  <c r="BG1350" i="4"/>
  <c r="BE1356" i="4"/>
  <c r="BF1356" i="4" s="1"/>
  <c r="BE1359" i="4"/>
  <c r="BF1359" i="4" s="1"/>
  <c r="BG1404" i="4"/>
  <c r="BE1421" i="4"/>
  <c r="BF1421" i="4" s="1"/>
  <c r="BG1427" i="4"/>
  <c r="BG1519" i="4"/>
  <c r="BE1271" i="4"/>
  <c r="BF1271" i="4" s="1"/>
  <c r="BE1273" i="4"/>
  <c r="BF1273" i="4" s="1"/>
  <c r="BE1291" i="4"/>
  <c r="BF1291" i="4" s="1"/>
  <c r="BE1303" i="4"/>
  <c r="BF1303" i="4" s="1"/>
  <c r="BE1344" i="4"/>
  <c r="BF1344" i="4" s="1"/>
  <c r="BE1353" i="4"/>
  <c r="BF1353" i="4" s="1"/>
  <c r="BG1449" i="4"/>
  <c r="BE1338" i="4"/>
  <c r="BF1338" i="4" s="1"/>
  <c r="BE1354" i="4"/>
  <c r="BF1354" i="4" s="1"/>
  <c r="BE1370" i="4"/>
  <c r="BF1370" i="4" s="1"/>
  <c r="BE1402" i="4"/>
  <c r="BF1402" i="4" s="1"/>
  <c r="BE1434" i="4"/>
  <c r="BF1434" i="4" s="1"/>
  <c r="BG1447" i="4"/>
  <c r="BG1453" i="4"/>
  <c r="BE1466" i="4"/>
  <c r="BF1466" i="4" s="1"/>
  <c r="BE1514" i="4"/>
  <c r="BF1514" i="4" s="1"/>
  <c r="BG1540" i="4"/>
  <c r="BE1454" i="4"/>
  <c r="BF1454" i="4" s="1"/>
  <c r="BG1459" i="4"/>
  <c r="BG1488" i="4"/>
  <c r="BG1492" i="4"/>
  <c r="BG1495" i="4"/>
  <c r="BG1508" i="4"/>
  <c r="BE1518" i="4"/>
  <c r="BF1518" i="4" s="1"/>
  <c r="BG1589" i="4"/>
  <c r="BE1450" i="4"/>
  <c r="BF1450" i="4" s="1"/>
  <c r="BG1476" i="4"/>
  <c r="BE1486" i="4"/>
  <c r="BF1486" i="4" s="1"/>
  <c r="BE1499" i="4"/>
  <c r="BF1499" i="4" s="1"/>
  <c r="BG1505" i="4"/>
  <c r="BE1530" i="4"/>
  <c r="BF1530" i="4" s="1"/>
  <c r="BE1374" i="4"/>
  <c r="BF1374" i="4" s="1"/>
  <c r="BE1406" i="4"/>
  <c r="BF1406" i="4" s="1"/>
  <c r="BG1438" i="4"/>
  <c r="BE1440" i="4"/>
  <c r="BF1440" i="4" s="1"/>
  <c r="BE1457" i="4"/>
  <c r="BF1457" i="4" s="1"/>
  <c r="BE1462" i="4"/>
  <c r="BF1462" i="4" s="1"/>
  <c r="BG1464" i="4"/>
  <c r="BE1483" i="4"/>
  <c r="BF1483" i="4" s="1"/>
  <c r="BG1533" i="4"/>
  <c r="BE1313" i="4"/>
  <c r="BF1313" i="4" s="1"/>
  <c r="BE1317" i="4"/>
  <c r="BF1317" i="4" s="1"/>
  <c r="BE1321" i="4"/>
  <c r="BF1321" i="4" s="1"/>
  <c r="BE1325" i="4"/>
  <c r="BF1325" i="4" s="1"/>
  <c r="BE1329" i="4"/>
  <c r="BF1329" i="4" s="1"/>
  <c r="BE1333" i="4"/>
  <c r="BF1333" i="4" s="1"/>
  <c r="BE1386" i="4"/>
  <c r="BF1386" i="4" s="1"/>
  <c r="BE1391" i="4"/>
  <c r="BF1391" i="4" s="1"/>
  <c r="BE1401" i="4"/>
  <c r="BF1401" i="4" s="1"/>
  <c r="BE1418" i="4"/>
  <c r="BF1418" i="4" s="1"/>
  <c r="BE1423" i="4"/>
  <c r="BF1423" i="4" s="1"/>
  <c r="BE1433" i="4"/>
  <c r="BF1433" i="4" s="1"/>
  <c r="BE1448" i="4"/>
  <c r="BF1448" i="4" s="1"/>
  <c r="BE1474" i="4"/>
  <c r="BF1474" i="4" s="1"/>
  <c r="BE1489" i="4"/>
  <c r="BF1489" i="4" s="1"/>
  <c r="BG1493" i="4"/>
  <c r="BE1506" i="4"/>
  <c r="BF1506" i="4" s="1"/>
  <c r="BG1556" i="4"/>
  <c r="BG1632" i="4"/>
  <c r="BE1349" i="4"/>
  <c r="BF1349" i="4" s="1"/>
  <c r="BE1365" i="4"/>
  <c r="BF1365" i="4" s="1"/>
  <c r="BE1371" i="4"/>
  <c r="BF1371" i="4" s="1"/>
  <c r="BE1381" i="4"/>
  <c r="BF1381" i="4" s="1"/>
  <c r="BE1398" i="4"/>
  <c r="BF1398" i="4" s="1"/>
  <c r="BE1403" i="4"/>
  <c r="BF1403" i="4" s="1"/>
  <c r="BE1413" i="4"/>
  <c r="BF1413" i="4" s="1"/>
  <c r="BE1430" i="4"/>
  <c r="BF1430" i="4" s="1"/>
  <c r="BE1435" i="4"/>
  <c r="BF1435" i="4" s="1"/>
  <c r="BE1444" i="4"/>
  <c r="BF1444" i="4" s="1"/>
  <c r="BE1490" i="4"/>
  <c r="BF1490" i="4" s="1"/>
  <c r="BE1500" i="4"/>
  <c r="BF1500" i="4" s="1"/>
  <c r="BE1510" i="4"/>
  <c r="BF1510" i="4" s="1"/>
  <c r="BE1553" i="4"/>
  <c r="BF1553" i="4" s="1"/>
  <c r="BG1620" i="4"/>
  <c r="BG1628" i="4"/>
  <c r="BG1651" i="4"/>
  <c r="BE1378" i="4"/>
  <c r="BF1378" i="4" s="1"/>
  <c r="BE1410" i="4"/>
  <c r="BF1410" i="4" s="1"/>
  <c r="BE1458" i="4"/>
  <c r="BF1458" i="4" s="1"/>
  <c r="BG1465" i="4"/>
  <c r="BG1477" i="4"/>
  <c r="BE1491" i="4"/>
  <c r="BF1491" i="4" s="1"/>
  <c r="BE1507" i="4"/>
  <c r="BF1507" i="4" s="1"/>
  <c r="BG1539" i="4"/>
  <c r="BG1547" i="4"/>
  <c r="BE1282" i="4"/>
  <c r="BF1282" i="4" s="1"/>
  <c r="BE1290" i="4"/>
  <c r="BF1290" i="4" s="1"/>
  <c r="BE1298" i="4"/>
  <c r="BF1298" i="4" s="1"/>
  <c r="BE1306" i="4"/>
  <c r="BF1306" i="4" s="1"/>
  <c r="BE1390" i="4"/>
  <c r="BF1390" i="4" s="1"/>
  <c r="BE1422" i="4"/>
  <c r="BF1422" i="4" s="1"/>
  <c r="BG1463" i="4"/>
  <c r="BE1475" i="4"/>
  <c r="BF1475" i="4" s="1"/>
  <c r="BE1478" i="4"/>
  <c r="BF1478" i="4" s="1"/>
  <c r="BE1543" i="4"/>
  <c r="BF1543" i="4" s="1"/>
  <c r="BE1598" i="4"/>
  <c r="BF1598" i="4" s="1"/>
  <c r="BG1572" i="4"/>
  <c r="BG1594" i="4"/>
  <c r="BG1662" i="4"/>
  <c r="BG1612" i="4"/>
  <c r="BG1618" i="4"/>
  <c r="BG1655" i="4"/>
  <c r="BG1666" i="4"/>
  <c r="BG1700" i="4"/>
  <c r="BG1634" i="4"/>
  <c r="BG1644" i="4"/>
  <c r="BG1680" i="4"/>
  <c r="BE1703" i="4"/>
  <c r="BF1703" i="4" s="1"/>
  <c r="BE1566" i="4"/>
  <c r="BF1566" i="4" s="1"/>
  <c r="BG1581" i="4"/>
  <c r="BE1592" i="4"/>
  <c r="BF1592" i="4" s="1"/>
  <c r="BG1609" i="4"/>
  <c r="BE1698" i="4"/>
  <c r="BF1698" i="4" s="1"/>
  <c r="BG1481" i="4"/>
  <c r="BE1498" i="4"/>
  <c r="BF1498" i="4" s="1"/>
  <c r="BE1517" i="4"/>
  <c r="BF1517" i="4" s="1"/>
  <c r="BE1570" i="4"/>
  <c r="BF1570" i="4" s="1"/>
  <c r="BE1596" i="4"/>
  <c r="BF1596" i="4" s="1"/>
  <c r="BG1670" i="4"/>
  <c r="BG1549" i="4"/>
  <c r="BE1560" i="4"/>
  <c r="BF1560" i="4" s="1"/>
  <c r="BG1627" i="4"/>
  <c r="BE1482" i="4"/>
  <c r="BF1482" i="4" s="1"/>
  <c r="BE1502" i="4"/>
  <c r="BF1502" i="4" s="1"/>
  <c r="BG1523" i="4"/>
  <c r="BE1528" i="4"/>
  <c r="BF1528" i="4" s="1"/>
  <c r="BE1538" i="4"/>
  <c r="BF1538" i="4" s="1"/>
  <c r="BE1564" i="4"/>
  <c r="BF1564" i="4" s="1"/>
  <c r="BE1604" i="4"/>
  <c r="BF1604" i="4" s="1"/>
  <c r="BG1643" i="4"/>
  <c r="BE1470" i="4"/>
  <c r="BF1470" i="4" s="1"/>
  <c r="BE1494" i="4"/>
  <c r="BF1494" i="4" s="1"/>
  <c r="BE1585" i="4"/>
  <c r="BF1585" i="4" s="1"/>
  <c r="BG1621" i="4"/>
  <c r="BG1714" i="4"/>
  <c r="BG1542" i="4"/>
  <c r="BG1574" i="4"/>
  <c r="BG1642" i="4"/>
  <c r="BG1647" i="4"/>
  <c r="BE1690" i="4"/>
  <c r="BF1690" i="4" s="1"/>
  <c r="BE1693" i="4"/>
  <c r="BF1693" i="4" s="1"/>
  <c r="BG1723" i="4"/>
  <c r="BE1729" i="4"/>
  <c r="BF1729" i="4" s="1"/>
  <c r="BE1734" i="4"/>
  <c r="BF1734" i="4" s="1"/>
  <c r="BE1796" i="4"/>
  <c r="BF1796" i="4" s="1"/>
  <c r="BG1746" i="4"/>
  <c r="BE1750" i="4"/>
  <c r="BF1750" i="4" s="1"/>
  <c r="BE1522" i="4"/>
  <c r="BF1522" i="4" s="1"/>
  <c r="BE1513" i="4"/>
  <c r="BF1513" i="4" s="1"/>
  <c r="BE1535" i="4"/>
  <c r="BF1535" i="4" s="1"/>
  <c r="BG1555" i="4"/>
  <c r="BE1611" i="4"/>
  <c r="BF1611" i="4" s="1"/>
  <c r="BG1669" i="4"/>
  <c r="BG1674" i="4"/>
  <c r="BG1687" i="4"/>
  <c r="BG1771" i="4"/>
  <c r="BE1524" i="4"/>
  <c r="BF1524" i="4" s="1"/>
  <c r="BE1548" i="4"/>
  <c r="BF1548" i="4" s="1"/>
  <c r="BE1580" i="4"/>
  <c r="BF1580" i="4" s="1"/>
  <c r="BG1671" i="4"/>
  <c r="BE1711" i="4"/>
  <c r="BF1711" i="4" s="1"/>
  <c r="BE1739" i="4"/>
  <c r="BF1739" i="4" s="1"/>
  <c r="BE1546" i="4"/>
  <c r="BF1546" i="4" s="1"/>
  <c r="BE1578" i="4"/>
  <c r="BF1578" i="4" s="1"/>
  <c r="BG1603" i="4"/>
  <c r="BG1626" i="4"/>
  <c r="BG1695" i="4"/>
  <c r="BG1706" i="4"/>
  <c r="BE1732" i="4"/>
  <c r="BF1732" i="4" s="1"/>
  <c r="BE1767" i="4"/>
  <c r="BF1767" i="4" s="1"/>
  <c r="BE1511" i="4"/>
  <c r="BF1511" i="4" s="1"/>
  <c r="BE1516" i="4"/>
  <c r="BF1516" i="4" s="1"/>
  <c r="BE1529" i="4"/>
  <c r="BF1529" i="4" s="1"/>
  <c r="BE1534" i="4"/>
  <c r="BF1534" i="4" s="1"/>
  <c r="BE1601" i="4"/>
  <c r="BF1601" i="4" s="1"/>
  <c r="BG1663" i="4"/>
  <c r="BG1684" i="4"/>
  <c r="BG1678" i="4"/>
  <c r="BG1682" i="4"/>
  <c r="BE1754" i="4"/>
  <c r="BF1754" i="4" s="1"/>
  <c r="BE1762" i="4"/>
  <c r="BF1762" i="4" s="1"/>
  <c r="BG1740" i="4"/>
  <c r="BE1764" i="4"/>
  <c r="BF1764" i="4" s="1"/>
  <c r="BE1787" i="4"/>
  <c r="BF1787" i="4" s="1"/>
  <c r="BE1707" i="4"/>
  <c r="BF1707" i="4" s="1"/>
  <c r="BE1722" i="4"/>
  <c r="BF1722" i="4" s="1"/>
  <c r="BG1730" i="4"/>
  <c r="BE1782" i="4"/>
  <c r="BF1782" i="4" s="1"/>
  <c r="BE1691" i="4"/>
  <c r="BF1691" i="4" s="1"/>
  <c r="BE1727" i="4"/>
  <c r="BF1727" i="4" s="1"/>
  <c r="BE1737" i="4"/>
  <c r="BF1737" i="4" s="1"/>
  <c r="BE1741" i="4"/>
  <c r="BF1741" i="4" s="1"/>
  <c r="BE1752" i="4"/>
  <c r="BF1752" i="4" s="1"/>
  <c r="BE1774" i="4"/>
  <c r="BF1774" i="4" s="1"/>
  <c r="BE1778" i="4"/>
  <c r="BF1778" i="4" s="1"/>
  <c r="BE1794" i="4"/>
  <c r="BF1794" i="4" s="1"/>
  <c r="BE1554" i="4"/>
  <c r="BF1554" i="4" s="1"/>
  <c r="BE1586" i="4"/>
  <c r="BF1586" i="4" s="1"/>
  <c r="BE1610" i="4"/>
  <c r="BF1610" i="4" s="1"/>
  <c r="BE1694" i="4"/>
  <c r="BF1694" i="4" s="1"/>
  <c r="BG1716" i="4"/>
  <c r="BG1731" i="4"/>
  <c r="BE1742" i="4"/>
  <c r="BF1742" i="4" s="1"/>
  <c r="BE1753" i="4"/>
  <c r="BF1753" i="4" s="1"/>
  <c r="BE1757" i="4"/>
  <c r="BF1757" i="4" s="1"/>
  <c r="BE1789" i="4"/>
  <c r="BF1789" i="4" s="1"/>
  <c r="BE1807" i="4"/>
  <c r="BF1807" i="4" s="1"/>
  <c r="BE1736" i="4"/>
  <c r="BF1736" i="4" s="1"/>
  <c r="BE1751" i="4"/>
  <c r="BF1751" i="4" s="1"/>
  <c r="BE1758" i="4"/>
  <c r="BF1758" i="4" s="1"/>
  <c r="BE1768" i="4"/>
  <c r="BF1768" i="4" s="1"/>
  <c r="BE1786" i="4"/>
  <c r="BF1786" i="4" s="1"/>
  <c r="BE1702" i="4"/>
  <c r="BF1702" i="4" s="1"/>
  <c r="BE1718" i="4"/>
  <c r="BF1718" i="4" s="1"/>
  <c r="BE1748" i="4"/>
  <c r="BF1748" i="4" s="1"/>
  <c r="BE1755" i="4"/>
  <c r="BF1755" i="4" s="1"/>
  <c r="BE1790" i="4"/>
  <c r="BF1790" i="4" s="1"/>
  <c r="BE1801" i="4"/>
  <c r="BF1801" i="4" s="1"/>
  <c r="BE1802" i="4"/>
  <c r="BF1802" i="4" s="1"/>
  <c r="BE1809" i="4"/>
  <c r="BF1809" i="4" s="1"/>
  <c r="BE1769" i="4"/>
  <c r="BF1769" i="4" s="1"/>
  <c r="BE1798" i="4"/>
  <c r="BF1798" i="4" s="1"/>
  <c r="BE1810" i="4"/>
  <c r="BF1810" i="4" s="1"/>
  <c r="BE1719" i="4"/>
  <c r="BF1719" i="4" s="1"/>
  <c r="BE1733" i="4"/>
  <c r="BF1733" i="4" s="1"/>
  <c r="BE1766" i="4"/>
  <c r="BF1766" i="4" s="1"/>
  <c r="BE1770" i="4"/>
  <c r="BF1770" i="4" s="1"/>
  <c r="BE1773" i="4"/>
  <c r="BF1773" i="4" s="1"/>
  <c r="BE1780" i="4"/>
  <c r="BF1780" i="4" s="1"/>
  <c r="BE1784" i="4"/>
  <c r="BF1784" i="4" s="1"/>
  <c r="BE1799" i="4"/>
  <c r="BF1799" i="4" s="1"/>
  <c r="BE1806" i="4"/>
  <c r="BF1806" i="4" s="1"/>
  <c r="BE1745" i="4"/>
  <c r="BF1745" i="4" s="1"/>
  <c r="BE1761" i="4"/>
  <c r="BF1761" i="4" s="1"/>
  <c r="BE1777" i="4"/>
  <c r="BF1777" i="4" s="1"/>
  <c r="BE1793" i="4"/>
  <c r="BF1793" i="4" s="1"/>
  <c r="BE1785" i="4"/>
  <c r="BF1785" i="4" s="1"/>
  <c r="BE1744" i="4"/>
  <c r="BF1744" i="4" s="1"/>
  <c r="BE1760" i="4"/>
  <c r="BF1760" i="4" s="1"/>
  <c r="BE1776" i="4"/>
  <c r="BF1776" i="4" s="1"/>
  <c r="BE1783" i="4"/>
  <c r="BF1783" i="4" s="1"/>
  <c r="BE1792" i="4"/>
  <c r="BF1792" i="4" s="1"/>
  <c r="BE1749" i="4"/>
  <c r="BF1749" i="4" s="1"/>
  <c r="BE1765" i="4"/>
  <c r="BF1765" i="4" s="1"/>
  <c r="BE1781" i="4"/>
  <c r="BF1781" i="4" s="1"/>
  <c r="BE1797" i="4"/>
  <c r="BF1797" i="4" s="1"/>
  <c r="BE1728" i="4"/>
  <c r="BF1728" i="4" s="1"/>
  <c r="BE1747" i="4"/>
  <c r="BF1747" i="4" s="1"/>
  <c r="BE1756" i="4"/>
  <c r="BF1756" i="4" s="1"/>
  <c r="BE1763" i="4"/>
  <c r="BF1763" i="4" s="1"/>
  <c r="BE1772" i="4"/>
  <c r="BF1772" i="4" s="1"/>
  <c r="BE1779" i="4"/>
  <c r="BF1779" i="4" s="1"/>
  <c r="BE1788" i="4"/>
  <c r="BF1788" i="4" s="1"/>
  <c r="BE1795" i="4"/>
  <c r="BF1795" i="4" s="1"/>
  <c r="BE1805" i="4"/>
  <c r="BF1805" i="4" s="1"/>
  <c r="BE1800" i="4"/>
  <c r="BF1800" i="4" s="1"/>
  <c r="BE1804" i="4"/>
  <c r="BF1804" i="4" s="1"/>
  <c r="BE1808" i="4"/>
  <c r="BF1808" i="4" s="1"/>
  <c r="BE1811" i="4"/>
  <c r="BF1811" i="4" s="1"/>
  <c r="J1801" i="4"/>
  <c r="J1786" i="4"/>
  <c r="J1768" i="4"/>
  <c r="J1753" i="4"/>
  <c r="J1735" i="4"/>
  <c r="J1715" i="4"/>
  <c r="J1702" i="4"/>
  <c r="J1681" i="4"/>
  <c r="J1664" i="4"/>
  <c r="J1617" i="4"/>
  <c r="J1567" i="4"/>
  <c r="J1514" i="4"/>
  <c r="J1464" i="4"/>
  <c r="J1414" i="4"/>
  <c r="J1359" i="4"/>
  <c r="J1302" i="4"/>
  <c r="J1241" i="4"/>
  <c r="J1184" i="4"/>
  <c r="J1127" i="4"/>
  <c r="J1066" i="4"/>
  <c r="J1009" i="4"/>
  <c r="J893" i="4"/>
  <c r="J760" i="4"/>
  <c r="J582" i="4"/>
  <c r="J356" i="4"/>
  <c r="I1579" i="4"/>
  <c r="I1587" i="4"/>
  <c r="I1595" i="4"/>
  <c r="I1603" i="4"/>
  <c r="I1611" i="4"/>
  <c r="I1619" i="4"/>
  <c r="I1627" i="4"/>
  <c r="I1635" i="4"/>
  <c r="I1651" i="4"/>
  <c r="I1659" i="4"/>
  <c r="I1675" i="4"/>
  <c r="I1691" i="4"/>
  <c r="I1699" i="4"/>
  <c r="I1707" i="4"/>
  <c r="I1715" i="4"/>
  <c r="I1723" i="4"/>
  <c r="I1739" i="4"/>
  <c r="I1755" i="4"/>
  <c r="I1763" i="4"/>
  <c r="I1771" i="4"/>
  <c r="I1779" i="4"/>
  <c r="I1787" i="4"/>
  <c r="I1795" i="4"/>
  <c r="I1803" i="4"/>
  <c r="I1811" i="4"/>
  <c r="J1800" i="4"/>
  <c r="J1785" i="4"/>
  <c r="J1767" i="4"/>
  <c r="J1747" i="4"/>
  <c r="J1734" i="4"/>
  <c r="J1714" i="4"/>
  <c r="J1699" i="4"/>
  <c r="J1680" i="4"/>
  <c r="J1657" i="4"/>
  <c r="J1607" i="4"/>
  <c r="J1554" i="4"/>
  <c r="J1504" i="4"/>
  <c r="J1454" i="4"/>
  <c r="J1401" i="4"/>
  <c r="J1347" i="4"/>
  <c r="L1347" i="4" s="1"/>
  <c r="J1287" i="4"/>
  <c r="J1230" i="4"/>
  <c r="J1173" i="4"/>
  <c r="J1112" i="4"/>
  <c r="J1055" i="4"/>
  <c r="J994" i="4"/>
  <c r="J880" i="4"/>
  <c r="J745" i="4"/>
  <c r="J556" i="4"/>
  <c r="J15" i="4"/>
  <c r="J23" i="4"/>
  <c r="J31" i="4"/>
  <c r="J39" i="4"/>
  <c r="J47" i="4"/>
  <c r="J55" i="4"/>
  <c r="J63" i="4"/>
  <c r="J71" i="4"/>
  <c r="J79" i="4"/>
  <c r="J87" i="4"/>
  <c r="J95" i="4"/>
  <c r="J103" i="4"/>
  <c r="J111" i="4"/>
  <c r="J119" i="4"/>
  <c r="J127" i="4"/>
  <c r="J135" i="4"/>
  <c r="J143" i="4"/>
  <c r="J151" i="4"/>
  <c r="J159" i="4"/>
  <c r="J167" i="4"/>
  <c r="J175" i="4"/>
  <c r="J183" i="4"/>
  <c r="J191" i="4"/>
  <c r="J199" i="4"/>
  <c r="J207" i="4"/>
  <c r="J215" i="4"/>
  <c r="J223" i="4"/>
  <c r="J231" i="4"/>
  <c r="J239" i="4"/>
  <c r="J247" i="4"/>
  <c r="J255" i="4"/>
  <c r="J263" i="4"/>
  <c r="J271" i="4"/>
  <c r="J279" i="4"/>
  <c r="J287" i="4"/>
  <c r="J295" i="4"/>
  <c r="J303" i="4"/>
  <c r="J311" i="4"/>
  <c r="J319" i="4"/>
  <c r="J327" i="4"/>
  <c r="J335" i="4"/>
  <c r="J343" i="4"/>
  <c r="J351" i="4"/>
  <c r="J359" i="4"/>
  <c r="J367" i="4"/>
  <c r="J375" i="4"/>
  <c r="J383" i="4"/>
  <c r="J391" i="4"/>
  <c r="J399" i="4"/>
  <c r="J407" i="4"/>
  <c r="J415" i="4"/>
  <c r="J423" i="4"/>
  <c r="J431" i="4"/>
  <c r="J439" i="4"/>
  <c r="J447" i="4"/>
  <c r="J455" i="4"/>
  <c r="J463" i="4"/>
  <c r="J471" i="4"/>
  <c r="J479" i="4"/>
  <c r="J487" i="4"/>
  <c r="J495" i="4"/>
  <c r="J503" i="4"/>
  <c r="J511" i="4"/>
  <c r="J519" i="4"/>
  <c r="J527" i="4"/>
  <c r="J535" i="4"/>
  <c r="J543" i="4"/>
  <c r="J551" i="4"/>
  <c r="J559" i="4"/>
  <c r="J567" i="4"/>
  <c r="J575" i="4"/>
  <c r="J583" i="4"/>
  <c r="J591" i="4"/>
  <c r="J599" i="4"/>
  <c r="J607" i="4"/>
  <c r="J615" i="4"/>
  <c r="J623" i="4"/>
  <c r="J631" i="4"/>
  <c r="J639" i="4"/>
  <c r="J647" i="4"/>
  <c r="J655" i="4"/>
  <c r="J663" i="4"/>
  <c r="J671" i="4"/>
  <c r="J679" i="4"/>
  <c r="J687" i="4"/>
  <c r="J16" i="4"/>
  <c r="J24" i="4"/>
  <c r="J32" i="4"/>
  <c r="J40" i="4"/>
  <c r="J48" i="4"/>
  <c r="J56" i="4"/>
  <c r="J64" i="4"/>
  <c r="J72" i="4"/>
  <c r="J80" i="4"/>
  <c r="J88" i="4"/>
  <c r="J96" i="4"/>
  <c r="J104" i="4"/>
  <c r="J112" i="4"/>
  <c r="J120" i="4"/>
  <c r="J128" i="4"/>
  <c r="J136" i="4"/>
  <c r="J144" i="4"/>
  <c r="J152" i="4"/>
  <c r="J160" i="4"/>
  <c r="J168" i="4"/>
  <c r="J176" i="4"/>
  <c r="J184" i="4"/>
  <c r="J192" i="4"/>
  <c r="J200" i="4"/>
  <c r="J208" i="4"/>
  <c r="J216" i="4"/>
  <c r="J224" i="4"/>
  <c r="J232" i="4"/>
  <c r="J240" i="4"/>
  <c r="J248" i="4"/>
  <c r="J256" i="4"/>
  <c r="J264" i="4"/>
  <c r="J272" i="4"/>
  <c r="J280" i="4"/>
  <c r="J288" i="4"/>
  <c r="J296" i="4"/>
  <c r="J304" i="4"/>
  <c r="J312" i="4"/>
  <c r="J320" i="4"/>
  <c r="J328" i="4"/>
  <c r="J336" i="4"/>
  <c r="J344" i="4"/>
  <c r="J352" i="4"/>
  <c r="J360" i="4"/>
  <c r="J368" i="4"/>
  <c r="J376" i="4"/>
  <c r="J384" i="4"/>
  <c r="J392" i="4"/>
  <c r="J400" i="4"/>
  <c r="J408" i="4"/>
  <c r="J416" i="4"/>
  <c r="J424" i="4"/>
  <c r="J432" i="4"/>
  <c r="J440" i="4"/>
  <c r="J448" i="4"/>
  <c r="J456" i="4"/>
  <c r="J464" i="4"/>
  <c r="J472" i="4"/>
  <c r="J480" i="4"/>
  <c r="J488" i="4"/>
  <c r="J496" i="4"/>
  <c r="J504" i="4"/>
  <c r="J512" i="4"/>
  <c r="J520" i="4"/>
  <c r="J528" i="4"/>
  <c r="J536" i="4"/>
  <c r="J544" i="4"/>
  <c r="J552" i="4"/>
  <c r="J560" i="4"/>
  <c r="J568" i="4"/>
  <c r="J576" i="4"/>
  <c r="J584" i="4"/>
  <c r="J592" i="4"/>
  <c r="J600" i="4"/>
  <c r="J608" i="4"/>
  <c r="J616" i="4"/>
  <c r="J624" i="4"/>
  <c r="J632" i="4"/>
  <c r="J640" i="4"/>
  <c r="J648" i="4"/>
  <c r="J656" i="4"/>
  <c r="J664" i="4"/>
  <c r="J672" i="4"/>
  <c r="J680" i="4"/>
  <c r="J12" i="4"/>
  <c r="J21" i="4"/>
  <c r="J33" i="4"/>
  <c r="J43" i="4"/>
  <c r="J53" i="4"/>
  <c r="J65" i="4"/>
  <c r="J75" i="4"/>
  <c r="J85" i="4"/>
  <c r="J97" i="4"/>
  <c r="J107" i="4"/>
  <c r="J117" i="4"/>
  <c r="J129" i="4"/>
  <c r="J139" i="4"/>
  <c r="J149" i="4"/>
  <c r="J161" i="4"/>
  <c r="J171" i="4"/>
  <c r="L171" i="4" s="1"/>
  <c r="J181" i="4"/>
  <c r="J193" i="4"/>
  <c r="J203" i="4"/>
  <c r="J213" i="4"/>
  <c r="J225" i="4"/>
  <c r="J235" i="4"/>
  <c r="J245" i="4"/>
  <c r="J257" i="4"/>
  <c r="J267" i="4"/>
  <c r="J277" i="4"/>
  <c r="J289" i="4"/>
  <c r="J299" i="4"/>
  <c r="J309" i="4"/>
  <c r="J321" i="4"/>
  <c r="J331" i="4"/>
  <c r="J341" i="4"/>
  <c r="J353" i="4"/>
  <c r="J363" i="4"/>
  <c r="J373" i="4"/>
  <c r="J385" i="4"/>
  <c r="J395" i="4"/>
  <c r="L395" i="4" s="1"/>
  <c r="J405" i="4"/>
  <c r="J417" i="4"/>
  <c r="J427" i="4"/>
  <c r="J437" i="4"/>
  <c r="J449" i="4"/>
  <c r="J459" i="4"/>
  <c r="J469" i="4"/>
  <c r="J481" i="4"/>
  <c r="J491" i="4"/>
  <c r="J501" i="4"/>
  <c r="J513" i="4"/>
  <c r="J523" i="4"/>
  <c r="J533" i="4"/>
  <c r="J545" i="4"/>
  <c r="J555" i="4"/>
  <c r="J565" i="4"/>
  <c r="J577" i="4"/>
  <c r="J587" i="4"/>
  <c r="J597" i="4"/>
  <c r="J609" i="4"/>
  <c r="J619" i="4"/>
  <c r="J629" i="4"/>
  <c r="J641" i="4"/>
  <c r="J651" i="4"/>
  <c r="J661" i="4"/>
  <c r="J673" i="4"/>
  <c r="J683" i="4"/>
  <c r="J692" i="4"/>
  <c r="L692" i="4" s="1"/>
  <c r="J700" i="4"/>
  <c r="L700" i="4" s="1"/>
  <c r="J708" i="4"/>
  <c r="J716" i="4"/>
  <c r="J724" i="4"/>
  <c r="J732" i="4"/>
  <c r="L732" i="4" s="1"/>
  <c r="J740" i="4"/>
  <c r="J748" i="4"/>
  <c r="J756" i="4"/>
  <c r="J764" i="4"/>
  <c r="L764" i="4" s="1"/>
  <c r="J772" i="4"/>
  <c r="J780" i="4"/>
  <c r="J788" i="4"/>
  <c r="J796" i="4"/>
  <c r="J804" i="4"/>
  <c r="J812" i="4"/>
  <c r="J820" i="4"/>
  <c r="J828" i="4"/>
  <c r="J836" i="4"/>
  <c r="J844" i="4"/>
  <c r="J852" i="4"/>
  <c r="J860" i="4"/>
  <c r="J868" i="4"/>
  <c r="J876" i="4"/>
  <c r="J884" i="4"/>
  <c r="L884" i="4" s="1"/>
  <c r="J892" i="4"/>
  <c r="J900" i="4"/>
  <c r="L900" i="4" s="1"/>
  <c r="J908" i="4"/>
  <c r="J916" i="4"/>
  <c r="J924" i="4"/>
  <c r="J932" i="4"/>
  <c r="J940" i="4"/>
  <c r="J948" i="4"/>
  <c r="J956" i="4"/>
  <c r="J964" i="4"/>
  <c r="L964" i="4" s="1"/>
  <c r="J972" i="4"/>
  <c r="J980" i="4"/>
  <c r="J988" i="4"/>
  <c r="J996" i="4"/>
  <c r="J1004" i="4"/>
  <c r="J1012" i="4"/>
  <c r="J1020" i="4"/>
  <c r="J1028" i="4"/>
  <c r="J1036" i="4"/>
  <c r="L1036" i="4" s="1"/>
  <c r="J1044" i="4"/>
  <c r="J1052" i="4"/>
  <c r="J1060" i="4"/>
  <c r="J1068" i="4"/>
  <c r="J1076" i="4"/>
  <c r="J1084" i="4"/>
  <c r="J1092" i="4"/>
  <c r="L1092" i="4" s="1"/>
  <c r="J1100" i="4"/>
  <c r="L1100" i="4" s="1"/>
  <c r="J1108" i="4"/>
  <c r="L1108" i="4" s="1"/>
  <c r="J1116" i="4"/>
  <c r="J1124" i="4"/>
  <c r="J1132" i="4"/>
  <c r="J1140" i="4"/>
  <c r="L1140" i="4" s="1"/>
  <c r="J1148" i="4"/>
  <c r="J1156" i="4"/>
  <c r="J1164" i="4"/>
  <c r="J1172" i="4"/>
  <c r="J1180" i="4"/>
  <c r="L1180" i="4" s="1"/>
  <c r="J1188" i="4"/>
  <c r="J1196" i="4"/>
  <c r="J1204" i="4"/>
  <c r="J1212" i="4"/>
  <c r="J1220" i="4"/>
  <c r="J1228" i="4"/>
  <c r="J1236" i="4"/>
  <c r="J1244" i="4"/>
  <c r="J1252" i="4"/>
  <c r="J1260" i="4"/>
  <c r="L1260" i="4" s="1"/>
  <c r="J1268" i="4"/>
  <c r="L1268" i="4" s="1"/>
  <c r="J1276" i="4"/>
  <c r="J1284" i="4"/>
  <c r="J1292" i="4"/>
  <c r="L1292" i="4" s="1"/>
  <c r="J1300" i="4"/>
  <c r="J1308" i="4"/>
  <c r="J1316" i="4"/>
  <c r="J1324" i="4"/>
  <c r="J1332" i="4"/>
  <c r="J1340" i="4"/>
  <c r="J1348" i="4"/>
  <c r="J1356" i="4"/>
  <c r="J1364" i="4"/>
  <c r="L1364" i="4" s="1"/>
  <c r="J1372" i="4"/>
  <c r="L1372" i="4" s="1"/>
  <c r="J13" i="4"/>
  <c r="J25" i="4"/>
  <c r="J35" i="4"/>
  <c r="J45" i="4"/>
  <c r="J57" i="4"/>
  <c r="J67" i="4"/>
  <c r="L67" i="4" s="1"/>
  <c r="J77" i="4"/>
  <c r="J89" i="4"/>
  <c r="J99" i="4"/>
  <c r="J109" i="4"/>
  <c r="J121" i="4"/>
  <c r="J131" i="4"/>
  <c r="L131" i="4" s="1"/>
  <c r="J141" i="4"/>
  <c r="J153" i="4"/>
  <c r="J163" i="4"/>
  <c r="J173" i="4"/>
  <c r="J185" i="4"/>
  <c r="J195" i="4"/>
  <c r="J205" i="4"/>
  <c r="J217" i="4"/>
  <c r="J227" i="4"/>
  <c r="L227" i="4" s="1"/>
  <c r="J237" i="4"/>
  <c r="J249" i="4"/>
  <c r="J259" i="4"/>
  <c r="J269" i="4"/>
  <c r="J281" i="4"/>
  <c r="J291" i="4"/>
  <c r="L291" i="4" s="1"/>
  <c r="J301" i="4"/>
  <c r="J313" i="4"/>
  <c r="J323" i="4"/>
  <c r="L323" i="4" s="1"/>
  <c r="J14" i="4"/>
  <c r="J26" i="4"/>
  <c r="J36" i="4"/>
  <c r="L36" i="4" s="1"/>
  <c r="J46" i="4"/>
  <c r="J58" i="4"/>
  <c r="J68" i="4"/>
  <c r="L68" i="4" s="1"/>
  <c r="J78" i="4"/>
  <c r="J90" i="4"/>
  <c r="J100" i="4"/>
  <c r="L100" i="4" s="1"/>
  <c r="J110" i="4"/>
  <c r="J122" i="4"/>
  <c r="J132" i="4"/>
  <c r="J142" i="4"/>
  <c r="J154" i="4"/>
  <c r="J164" i="4"/>
  <c r="J174" i="4"/>
  <c r="J186" i="4"/>
  <c r="J196" i="4"/>
  <c r="J206" i="4"/>
  <c r="J218" i="4"/>
  <c r="J228" i="4"/>
  <c r="L228" i="4" s="1"/>
  <c r="J238" i="4"/>
  <c r="J250" i="4"/>
  <c r="J260" i="4"/>
  <c r="J20" i="4"/>
  <c r="L20" i="4" s="1"/>
  <c r="J30" i="4"/>
  <c r="J42" i="4"/>
  <c r="J52" i="4"/>
  <c r="J62" i="4"/>
  <c r="J74" i="4"/>
  <c r="J84" i="4"/>
  <c r="J94" i="4"/>
  <c r="J106" i="4"/>
  <c r="J116" i="4"/>
  <c r="J126" i="4"/>
  <c r="J138" i="4"/>
  <c r="J148" i="4"/>
  <c r="L148" i="4" s="1"/>
  <c r="J158" i="4"/>
  <c r="J170" i="4"/>
  <c r="J180" i="4"/>
  <c r="J190" i="4"/>
  <c r="J202" i="4"/>
  <c r="J212" i="4"/>
  <c r="J222" i="4"/>
  <c r="J234" i="4"/>
  <c r="J244" i="4"/>
  <c r="J254" i="4"/>
  <c r="J266" i="4"/>
  <c r="J276" i="4"/>
  <c r="J286" i="4"/>
  <c r="J298" i="4"/>
  <c r="J308" i="4"/>
  <c r="L308" i="4" s="1"/>
  <c r="J318" i="4"/>
  <c r="J330" i="4"/>
  <c r="J340" i="4"/>
  <c r="J350" i="4"/>
  <c r="J362" i="4"/>
  <c r="J372" i="4"/>
  <c r="J382" i="4"/>
  <c r="J394" i="4"/>
  <c r="J404" i="4"/>
  <c r="J414" i="4"/>
  <c r="J426" i="4"/>
  <c r="J436" i="4"/>
  <c r="J446" i="4"/>
  <c r="J458" i="4"/>
  <c r="J468" i="4"/>
  <c r="L468" i="4" s="1"/>
  <c r="J478" i="4"/>
  <c r="J490" i="4"/>
  <c r="J500" i="4"/>
  <c r="J510" i="4"/>
  <c r="J522" i="4"/>
  <c r="J532" i="4"/>
  <c r="L532" i="4" s="1"/>
  <c r="J542" i="4"/>
  <c r="J554" i="4"/>
  <c r="J564" i="4"/>
  <c r="L564" i="4" s="1"/>
  <c r="J574" i="4"/>
  <c r="J586" i="4"/>
  <c r="J596" i="4"/>
  <c r="L596" i="4" s="1"/>
  <c r="J606" i="4"/>
  <c r="J618" i="4"/>
  <c r="J628" i="4"/>
  <c r="J638" i="4"/>
  <c r="J650" i="4"/>
  <c r="J660" i="4"/>
  <c r="L660" i="4" s="1"/>
  <c r="J670" i="4"/>
  <c r="J682" i="4"/>
  <c r="J691" i="4"/>
  <c r="J699" i="4"/>
  <c r="J707" i="4"/>
  <c r="L707" i="4" s="1"/>
  <c r="J715" i="4"/>
  <c r="J723" i="4"/>
  <c r="J731" i="4"/>
  <c r="J739" i="4"/>
  <c r="L739" i="4" s="1"/>
  <c r="J747" i="4"/>
  <c r="J755" i="4"/>
  <c r="J763" i="4"/>
  <c r="J771" i="4"/>
  <c r="J779" i="4"/>
  <c r="J787" i="4"/>
  <c r="J795" i="4"/>
  <c r="J803" i="4"/>
  <c r="L803" i="4" s="1"/>
  <c r="J811" i="4"/>
  <c r="J819" i="4"/>
  <c r="J827" i="4"/>
  <c r="L827" i="4" s="1"/>
  <c r="J835" i="4"/>
  <c r="J843" i="4"/>
  <c r="J851" i="4"/>
  <c r="J859" i="4"/>
  <c r="L859" i="4" s="1"/>
  <c r="J29" i="4"/>
  <c r="J51" i="4"/>
  <c r="J73" i="4"/>
  <c r="J93" i="4"/>
  <c r="J115" i="4"/>
  <c r="J137" i="4"/>
  <c r="J157" i="4"/>
  <c r="J179" i="4"/>
  <c r="L179" i="4" s="1"/>
  <c r="J201" i="4"/>
  <c r="J221" i="4"/>
  <c r="J243" i="4"/>
  <c r="J265" i="4"/>
  <c r="J283" i="4"/>
  <c r="J300" i="4"/>
  <c r="L300" i="4" s="1"/>
  <c r="J316" i="4"/>
  <c r="J333" i="4"/>
  <c r="J347" i="4"/>
  <c r="J361" i="4"/>
  <c r="J377" i="4"/>
  <c r="J389" i="4"/>
  <c r="J403" i="4"/>
  <c r="J419" i="4"/>
  <c r="J433" i="4"/>
  <c r="J445" i="4"/>
  <c r="J461" i="4"/>
  <c r="J475" i="4"/>
  <c r="J489" i="4"/>
  <c r="J505" i="4"/>
  <c r="J517" i="4"/>
  <c r="J531" i="4"/>
  <c r="J547" i="4"/>
  <c r="J561" i="4"/>
  <c r="J573" i="4"/>
  <c r="J589" i="4"/>
  <c r="J603" i="4"/>
  <c r="L603" i="4" s="1"/>
  <c r="J617" i="4"/>
  <c r="J633" i="4"/>
  <c r="J645" i="4"/>
  <c r="J659" i="4"/>
  <c r="J675" i="4"/>
  <c r="J688" i="4"/>
  <c r="J698" i="4"/>
  <c r="J710" i="4"/>
  <c r="J720" i="4"/>
  <c r="J730" i="4"/>
  <c r="J742" i="4"/>
  <c r="J752" i="4"/>
  <c r="J762" i="4"/>
  <c r="J774" i="4"/>
  <c r="J784" i="4"/>
  <c r="J794" i="4"/>
  <c r="J806" i="4"/>
  <c r="J816" i="4"/>
  <c r="J826" i="4"/>
  <c r="J838" i="4"/>
  <c r="J848" i="4"/>
  <c r="J858" i="4"/>
  <c r="J869" i="4"/>
  <c r="J878" i="4"/>
  <c r="J887" i="4"/>
  <c r="J896" i="4"/>
  <c r="J905" i="4"/>
  <c r="J914" i="4"/>
  <c r="J923" i="4"/>
  <c r="J933" i="4"/>
  <c r="J942" i="4"/>
  <c r="J951" i="4"/>
  <c r="J960" i="4"/>
  <c r="J969" i="4"/>
  <c r="J978" i="4"/>
  <c r="J987" i="4"/>
  <c r="J997" i="4"/>
  <c r="J1006" i="4"/>
  <c r="J1015" i="4"/>
  <c r="J1024" i="4"/>
  <c r="J1033" i="4"/>
  <c r="J1042" i="4"/>
  <c r="J1051" i="4"/>
  <c r="J1061" i="4"/>
  <c r="J1070" i="4"/>
  <c r="J1079" i="4"/>
  <c r="J1088" i="4"/>
  <c r="J1097" i="4"/>
  <c r="J1106" i="4"/>
  <c r="J1115" i="4"/>
  <c r="J1125" i="4"/>
  <c r="J1134" i="4"/>
  <c r="J1143" i="4"/>
  <c r="J1152" i="4"/>
  <c r="J1161" i="4"/>
  <c r="J1170" i="4"/>
  <c r="J1179" i="4"/>
  <c r="L1179" i="4" s="1"/>
  <c r="J1189" i="4"/>
  <c r="J1198" i="4"/>
  <c r="J1207" i="4"/>
  <c r="J1216" i="4"/>
  <c r="J1225" i="4"/>
  <c r="J1234" i="4"/>
  <c r="J1243" i="4"/>
  <c r="L1243" i="4" s="1"/>
  <c r="J1253" i="4"/>
  <c r="J1262" i="4"/>
  <c r="J1271" i="4"/>
  <c r="J1280" i="4"/>
  <c r="J1289" i="4"/>
  <c r="J1298" i="4"/>
  <c r="J1307" i="4"/>
  <c r="J1317" i="4"/>
  <c r="J1326" i="4"/>
  <c r="J1335" i="4"/>
  <c r="J1344" i="4"/>
  <c r="J1353" i="4"/>
  <c r="J1362" i="4"/>
  <c r="J1371" i="4"/>
  <c r="J1380" i="4"/>
  <c r="J1388" i="4"/>
  <c r="J1396" i="4"/>
  <c r="J1404" i="4"/>
  <c r="L1404" i="4" s="1"/>
  <c r="J1412" i="4"/>
  <c r="J1420" i="4"/>
  <c r="J1428" i="4"/>
  <c r="L1428" i="4" s="1"/>
  <c r="J1436" i="4"/>
  <c r="L1436" i="4" s="1"/>
  <c r="J1444" i="4"/>
  <c r="J1452" i="4"/>
  <c r="J1460" i="4"/>
  <c r="J1468" i="4"/>
  <c r="J1476" i="4"/>
  <c r="J1484" i="4"/>
  <c r="L1484" i="4" s="1"/>
  <c r="J1492" i="4"/>
  <c r="J1500" i="4"/>
  <c r="J1508" i="4"/>
  <c r="L1508" i="4" s="1"/>
  <c r="J1516" i="4"/>
  <c r="J1524" i="4"/>
  <c r="J1532" i="4"/>
  <c r="J1540" i="4"/>
  <c r="L1540" i="4" s="1"/>
  <c r="J1548" i="4"/>
  <c r="J1556" i="4"/>
  <c r="J1564" i="4"/>
  <c r="J1572" i="4"/>
  <c r="L1572" i="4" s="1"/>
  <c r="J1580" i="4"/>
  <c r="J1588" i="4"/>
  <c r="J1596" i="4"/>
  <c r="J1604" i="4"/>
  <c r="J1612" i="4"/>
  <c r="J1620" i="4"/>
  <c r="J1628" i="4"/>
  <c r="J1636" i="4"/>
  <c r="L1636" i="4" s="1"/>
  <c r="J1644" i="4"/>
  <c r="J1652" i="4"/>
  <c r="J1660" i="4"/>
  <c r="J1668" i="4"/>
  <c r="J1676" i="4"/>
  <c r="J1684" i="4"/>
  <c r="J1692" i="4"/>
  <c r="J1700" i="4"/>
  <c r="L1700" i="4" s="1"/>
  <c r="J1708" i="4"/>
  <c r="J1716" i="4"/>
  <c r="J1724" i="4"/>
  <c r="J1732" i="4"/>
  <c r="J1740" i="4"/>
  <c r="J1748" i="4"/>
  <c r="L1748" i="4" s="1"/>
  <c r="J1756" i="4"/>
  <c r="J1764" i="4"/>
  <c r="J1772" i="4"/>
  <c r="J1780" i="4"/>
  <c r="L1780" i="4" s="1"/>
  <c r="J1788" i="4"/>
  <c r="J1796" i="4"/>
  <c r="J1804" i="4"/>
  <c r="J11" i="4"/>
  <c r="J34" i="4"/>
  <c r="J54" i="4"/>
  <c r="J76" i="4"/>
  <c r="J98" i="4"/>
  <c r="J118" i="4"/>
  <c r="J140" i="4"/>
  <c r="L140" i="4" s="1"/>
  <c r="J162" i="4"/>
  <c r="J182" i="4"/>
  <c r="J204" i="4"/>
  <c r="L204" i="4" s="1"/>
  <c r="J226" i="4"/>
  <c r="J246" i="4"/>
  <c r="J268" i="4"/>
  <c r="L268" i="4" s="1"/>
  <c r="J284" i="4"/>
  <c r="L284" i="4" s="1"/>
  <c r="J302" i="4"/>
  <c r="J317" i="4"/>
  <c r="J334" i="4"/>
  <c r="J348" i="4"/>
  <c r="L348" i="4" s="1"/>
  <c r="J364" i="4"/>
  <c r="L364" i="4" s="1"/>
  <c r="J378" i="4"/>
  <c r="J390" i="4"/>
  <c r="J406" i="4"/>
  <c r="J420" i="4"/>
  <c r="L420" i="4" s="1"/>
  <c r="J434" i="4"/>
  <c r="J450" i="4"/>
  <c r="J462" i="4"/>
  <c r="J476" i="4"/>
  <c r="J492" i="4"/>
  <c r="J506" i="4"/>
  <c r="J518" i="4"/>
  <c r="J534" i="4"/>
  <c r="J548" i="4"/>
  <c r="J562" i="4"/>
  <c r="J578" i="4"/>
  <c r="J590" i="4"/>
  <c r="J604" i="4"/>
  <c r="J620" i="4"/>
  <c r="J634" i="4"/>
  <c r="J646" i="4"/>
  <c r="J662" i="4"/>
  <c r="J676" i="4"/>
  <c r="J689" i="4"/>
  <c r="J701" i="4"/>
  <c r="J711" i="4"/>
  <c r="J721" i="4"/>
  <c r="J733" i="4"/>
  <c r="J743" i="4"/>
  <c r="J753" i="4"/>
  <c r="J765" i="4"/>
  <c r="J775" i="4"/>
  <c r="J785" i="4"/>
  <c r="J797" i="4"/>
  <c r="J807" i="4"/>
  <c r="J817" i="4"/>
  <c r="J829" i="4"/>
  <c r="J839" i="4"/>
  <c r="J849" i="4"/>
  <c r="J861" i="4"/>
  <c r="J870" i="4"/>
  <c r="J879" i="4"/>
  <c r="J888" i="4"/>
  <c r="J897" i="4"/>
  <c r="J906" i="4"/>
  <c r="J915" i="4"/>
  <c r="L915" i="4" s="1"/>
  <c r="J925" i="4"/>
  <c r="J934" i="4"/>
  <c r="J943" i="4"/>
  <c r="J952" i="4"/>
  <c r="J961" i="4"/>
  <c r="J970" i="4"/>
  <c r="J979" i="4"/>
  <c r="J989" i="4"/>
  <c r="J998" i="4"/>
  <c r="J1007" i="4"/>
  <c r="J1016" i="4"/>
  <c r="J1025" i="4"/>
  <c r="J1034" i="4"/>
  <c r="J1043" i="4"/>
  <c r="J1053" i="4"/>
  <c r="J1062" i="4"/>
  <c r="J1071" i="4"/>
  <c r="J1080" i="4"/>
  <c r="J1089" i="4"/>
  <c r="J1098" i="4"/>
  <c r="J1107" i="4"/>
  <c r="J1117" i="4"/>
  <c r="J1126" i="4"/>
  <c r="J1135" i="4"/>
  <c r="J1144" i="4"/>
  <c r="J1153" i="4"/>
  <c r="J1162" i="4"/>
  <c r="J1171" i="4"/>
  <c r="L1171" i="4" s="1"/>
  <c r="J1181" i="4"/>
  <c r="J1190" i="4"/>
  <c r="J1199" i="4"/>
  <c r="J1208" i="4"/>
  <c r="J1217" i="4"/>
  <c r="J1226" i="4"/>
  <c r="J1235" i="4"/>
  <c r="J1245" i="4"/>
  <c r="J1254" i="4"/>
  <c r="J1263" i="4"/>
  <c r="J1272" i="4"/>
  <c r="J1281" i="4"/>
  <c r="J1290" i="4"/>
  <c r="J1299" i="4"/>
  <c r="L1299" i="4" s="1"/>
  <c r="J1309" i="4"/>
  <c r="J1318" i="4"/>
  <c r="J1327" i="4"/>
  <c r="J1336" i="4"/>
  <c r="J1345" i="4"/>
  <c r="J1354" i="4"/>
  <c r="J1363" i="4"/>
  <c r="J1373" i="4"/>
  <c r="J1381" i="4"/>
  <c r="J1389" i="4"/>
  <c r="J1397" i="4"/>
  <c r="J1405" i="4"/>
  <c r="J1413" i="4"/>
  <c r="J1421" i="4"/>
  <c r="J1429" i="4"/>
  <c r="J1437" i="4"/>
  <c r="J1445" i="4"/>
  <c r="J1453" i="4"/>
  <c r="J1461" i="4"/>
  <c r="J1469" i="4"/>
  <c r="J1477" i="4"/>
  <c r="J1485" i="4"/>
  <c r="J1493" i="4"/>
  <c r="J1501" i="4"/>
  <c r="J1509" i="4"/>
  <c r="J1517" i="4"/>
  <c r="J1525" i="4"/>
  <c r="J1533" i="4"/>
  <c r="J1541" i="4"/>
  <c r="J1549" i="4"/>
  <c r="J1557" i="4"/>
  <c r="J1565" i="4"/>
  <c r="J1573" i="4"/>
  <c r="J1581" i="4"/>
  <c r="J1589" i="4"/>
  <c r="J1597" i="4"/>
  <c r="J1605" i="4"/>
  <c r="J1613" i="4"/>
  <c r="J1621" i="4"/>
  <c r="J1629" i="4"/>
  <c r="J1637" i="4"/>
  <c r="J1645" i="4"/>
  <c r="J1653" i="4"/>
  <c r="J1661" i="4"/>
  <c r="J1669" i="4"/>
  <c r="J1677" i="4"/>
  <c r="J1685" i="4"/>
  <c r="J1693" i="4"/>
  <c r="J1701" i="4"/>
  <c r="J1709" i="4"/>
  <c r="J1717" i="4"/>
  <c r="J1725" i="4"/>
  <c r="J1733" i="4"/>
  <c r="J1741" i="4"/>
  <c r="J1749" i="4"/>
  <c r="J1757" i="4"/>
  <c r="J1765" i="4"/>
  <c r="J1773" i="4"/>
  <c r="J1781" i="4"/>
  <c r="J1789" i="4"/>
  <c r="J1797" i="4"/>
  <c r="J1805" i="4"/>
  <c r="O7" i="2"/>
  <c r="J17" i="4"/>
  <c r="J37" i="4"/>
  <c r="J59" i="4"/>
  <c r="J81" i="4"/>
  <c r="J101" i="4"/>
  <c r="J123" i="4"/>
  <c r="J145" i="4"/>
  <c r="J165" i="4"/>
  <c r="J187" i="4"/>
  <c r="J209" i="4"/>
  <c r="J229" i="4"/>
  <c r="J251" i="4"/>
  <c r="L251" i="4" s="1"/>
  <c r="J270" i="4"/>
  <c r="J285" i="4"/>
  <c r="J305" i="4"/>
  <c r="J322" i="4"/>
  <c r="J337" i="4"/>
  <c r="J349" i="4"/>
  <c r="J365" i="4"/>
  <c r="J379" i="4"/>
  <c r="J393" i="4"/>
  <c r="J409" i="4"/>
  <c r="J421" i="4"/>
  <c r="J435" i="4"/>
  <c r="J451" i="4"/>
  <c r="L451" i="4" s="1"/>
  <c r="J465" i="4"/>
  <c r="J477" i="4"/>
  <c r="J493" i="4"/>
  <c r="J507" i="4"/>
  <c r="J521" i="4"/>
  <c r="J537" i="4"/>
  <c r="J549" i="4"/>
  <c r="J563" i="4"/>
  <c r="J579" i="4"/>
  <c r="L579" i="4" s="1"/>
  <c r="J593" i="4"/>
  <c r="J605" i="4"/>
  <c r="J621" i="4"/>
  <c r="J635" i="4"/>
  <c r="J649" i="4"/>
  <c r="J665" i="4"/>
  <c r="J677" i="4"/>
  <c r="J18" i="4"/>
  <c r="J38" i="4"/>
  <c r="J60" i="4"/>
  <c r="J82" i="4"/>
  <c r="J102" i="4"/>
  <c r="J124" i="4"/>
  <c r="L124" i="4" s="1"/>
  <c r="J146" i="4"/>
  <c r="J166" i="4"/>
  <c r="J188" i="4"/>
  <c r="L188" i="4" s="1"/>
  <c r="J210" i="4"/>
  <c r="J230" i="4"/>
  <c r="J252" i="4"/>
  <c r="L252" i="4" s="1"/>
  <c r="J273" i="4"/>
  <c r="J290" i="4"/>
  <c r="J306" i="4"/>
  <c r="J19" i="4"/>
  <c r="J41" i="4"/>
  <c r="J61" i="4"/>
  <c r="J83" i="4"/>
  <c r="J105" i="4"/>
  <c r="J125" i="4"/>
  <c r="J147" i="4"/>
  <c r="J169" i="4"/>
  <c r="J189" i="4"/>
  <c r="J211" i="4"/>
  <c r="J233" i="4"/>
  <c r="J28" i="4"/>
  <c r="J50" i="4"/>
  <c r="J70" i="4"/>
  <c r="J92" i="4"/>
  <c r="J114" i="4"/>
  <c r="J134" i="4"/>
  <c r="J156" i="4"/>
  <c r="J178" i="4"/>
  <c r="J198" i="4"/>
  <c r="J220" i="4"/>
  <c r="L220" i="4" s="1"/>
  <c r="J242" i="4"/>
  <c r="J262" i="4"/>
  <c r="J282" i="4"/>
  <c r="J297" i="4"/>
  <c r="J315" i="4"/>
  <c r="J332" i="4"/>
  <c r="J346" i="4"/>
  <c r="J358" i="4"/>
  <c r="J374" i="4"/>
  <c r="J388" i="4"/>
  <c r="J402" i="4"/>
  <c r="J418" i="4"/>
  <c r="J430" i="4"/>
  <c r="J444" i="4"/>
  <c r="L444" i="4" s="1"/>
  <c r="J460" i="4"/>
  <c r="J474" i="4"/>
  <c r="J486" i="4"/>
  <c r="J502" i="4"/>
  <c r="J516" i="4"/>
  <c r="L516" i="4" s="1"/>
  <c r="J530" i="4"/>
  <c r="J546" i="4"/>
  <c r="J558" i="4"/>
  <c r="J572" i="4"/>
  <c r="L572" i="4" s="1"/>
  <c r="J588" i="4"/>
  <c r="J602" i="4"/>
  <c r="J614" i="4"/>
  <c r="J630" i="4"/>
  <c r="J644" i="4"/>
  <c r="J658" i="4"/>
  <c r="J674" i="4"/>
  <c r="J686" i="4"/>
  <c r="J697" i="4"/>
  <c r="J709" i="4"/>
  <c r="J719" i="4"/>
  <c r="J729" i="4"/>
  <c r="J741" i="4"/>
  <c r="J751" i="4"/>
  <c r="J761" i="4"/>
  <c r="J773" i="4"/>
  <c r="J783" i="4"/>
  <c r="J793" i="4"/>
  <c r="J805" i="4"/>
  <c r="J815" i="4"/>
  <c r="J825" i="4"/>
  <c r="J837" i="4"/>
  <c r="J847" i="4"/>
  <c r="J857" i="4"/>
  <c r="J867" i="4"/>
  <c r="J877" i="4"/>
  <c r="J886" i="4"/>
  <c r="J895" i="4"/>
  <c r="J904" i="4"/>
  <c r="J913" i="4"/>
  <c r="J922" i="4"/>
  <c r="J931" i="4"/>
  <c r="J941" i="4"/>
  <c r="J950" i="4"/>
  <c r="J959" i="4"/>
  <c r="J968" i="4"/>
  <c r="J977" i="4"/>
  <c r="J986" i="4"/>
  <c r="J995" i="4"/>
  <c r="L995" i="4" s="1"/>
  <c r="J1005" i="4"/>
  <c r="J1014" i="4"/>
  <c r="J1023" i="4"/>
  <c r="J1032" i="4"/>
  <c r="J1041" i="4"/>
  <c r="J1050" i="4"/>
  <c r="J1059" i="4"/>
  <c r="L1059" i="4" s="1"/>
  <c r="J1069" i="4"/>
  <c r="J1078" i="4"/>
  <c r="J1087" i="4"/>
  <c r="J1096" i="4"/>
  <c r="J1105" i="4"/>
  <c r="J1114" i="4"/>
  <c r="J1123" i="4"/>
  <c r="J1133" i="4"/>
  <c r="J1142" i="4"/>
  <c r="J1151" i="4"/>
  <c r="J1160" i="4"/>
  <c r="J1169" i="4"/>
  <c r="J1178" i="4"/>
  <c r="J1187" i="4"/>
  <c r="J1197" i="4"/>
  <c r="J1206" i="4"/>
  <c r="J1215" i="4"/>
  <c r="J1224" i="4"/>
  <c r="J1233" i="4"/>
  <c r="J1242" i="4"/>
  <c r="J1251" i="4"/>
  <c r="J1261" i="4"/>
  <c r="J1270" i="4"/>
  <c r="J1279" i="4"/>
  <c r="J1288" i="4"/>
  <c r="J1297" i="4"/>
  <c r="J1306" i="4"/>
  <c r="J1315" i="4"/>
  <c r="J1325" i="4"/>
  <c r="J1334" i="4"/>
  <c r="J1343" i="4"/>
  <c r="J1352" i="4"/>
  <c r="J1361" i="4"/>
  <c r="J1370" i="4"/>
  <c r="J1379" i="4"/>
  <c r="L1379" i="4" s="1"/>
  <c r="J1387" i="4"/>
  <c r="J1395" i="4"/>
  <c r="J1403" i="4"/>
  <c r="L1403" i="4" s="1"/>
  <c r="J1411" i="4"/>
  <c r="J1419" i="4"/>
  <c r="J1427" i="4"/>
  <c r="L1427" i="4" s="1"/>
  <c r="J1435" i="4"/>
  <c r="L1435" i="4" s="1"/>
  <c r="J1443" i="4"/>
  <c r="L1443" i="4" s="1"/>
  <c r="J1451" i="4"/>
  <c r="L1451" i="4" s="1"/>
  <c r="J1459" i="4"/>
  <c r="J1467" i="4"/>
  <c r="J1475" i="4"/>
  <c r="J1483" i="4"/>
  <c r="L1483" i="4" s="1"/>
  <c r="J1491" i="4"/>
  <c r="L1491" i="4" s="1"/>
  <c r="J1499" i="4"/>
  <c r="J1507" i="4"/>
  <c r="J1515" i="4"/>
  <c r="L1515" i="4" s="1"/>
  <c r="J1523" i="4"/>
  <c r="L1523" i="4" s="1"/>
  <c r="J1531" i="4"/>
  <c r="J1539" i="4"/>
  <c r="L1539" i="4" s="1"/>
  <c r="J1547" i="4"/>
  <c r="J1555" i="4"/>
  <c r="J1563" i="4"/>
  <c r="L1563" i="4" s="1"/>
  <c r="J1571" i="4"/>
  <c r="J1579" i="4"/>
  <c r="J1587" i="4"/>
  <c r="L1587" i="4" s="1"/>
  <c r="J1595" i="4"/>
  <c r="J1603" i="4"/>
  <c r="L1603" i="4" s="1"/>
  <c r="J1611" i="4"/>
  <c r="J1619" i="4"/>
  <c r="J1627" i="4"/>
  <c r="J1635" i="4"/>
  <c r="J1643" i="4"/>
  <c r="J1651" i="4"/>
  <c r="J1659" i="4"/>
  <c r="J1667" i="4"/>
  <c r="J1675" i="4"/>
  <c r="J1683" i="4"/>
  <c r="J86" i="4"/>
  <c r="J172" i="4"/>
  <c r="L172" i="4" s="1"/>
  <c r="J253" i="4"/>
  <c r="J294" i="4"/>
  <c r="J338" i="4"/>
  <c r="J366" i="4"/>
  <c r="J396" i="4"/>
  <c r="L396" i="4" s="1"/>
  <c r="J422" i="4"/>
  <c r="J452" i="4"/>
  <c r="J482" i="4"/>
  <c r="J508" i="4"/>
  <c r="J538" i="4"/>
  <c r="J566" i="4"/>
  <c r="J594" i="4"/>
  <c r="J622" i="4"/>
  <c r="J652" i="4"/>
  <c r="J678" i="4"/>
  <c r="J696" i="4"/>
  <c r="J714" i="4"/>
  <c r="J734" i="4"/>
  <c r="J749" i="4"/>
  <c r="J767" i="4"/>
  <c r="J782" i="4"/>
  <c r="J800" i="4"/>
  <c r="J818" i="4"/>
  <c r="J833" i="4"/>
  <c r="J853" i="4"/>
  <c r="J866" i="4"/>
  <c r="J882" i="4"/>
  <c r="J898" i="4"/>
  <c r="J911" i="4"/>
  <c r="J927" i="4"/>
  <c r="J939" i="4"/>
  <c r="J955" i="4"/>
  <c r="J971" i="4"/>
  <c r="L971" i="4" s="1"/>
  <c r="J984" i="4"/>
  <c r="J1000" i="4"/>
  <c r="J1013" i="4"/>
  <c r="J1029" i="4"/>
  <c r="J1045" i="4"/>
  <c r="J1057" i="4"/>
  <c r="J1073" i="4"/>
  <c r="J1086" i="4"/>
  <c r="J1102" i="4"/>
  <c r="J1118" i="4"/>
  <c r="J1130" i="4"/>
  <c r="J1146" i="4"/>
  <c r="J1159" i="4"/>
  <c r="J1175" i="4"/>
  <c r="J1191" i="4"/>
  <c r="J1203" i="4"/>
  <c r="L1203" i="4" s="1"/>
  <c r="J1219" i="4"/>
  <c r="L1219" i="4" s="1"/>
  <c r="J1232" i="4"/>
  <c r="J1248" i="4"/>
  <c r="J1264" i="4"/>
  <c r="J1277" i="4"/>
  <c r="J1293" i="4"/>
  <c r="J1305" i="4"/>
  <c r="J1321" i="4"/>
  <c r="J1337" i="4"/>
  <c r="J1350" i="4"/>
  <c r="J1366" i="4"/>
  <c r="J1378" i="4"/>
  <c r="J1392" i="4"/>
  <c r="J1406" i="4"/>
  <c r="J1417" i="4"/>
  <c r="J1431" i="4"/>
  <c r="J1442" i="4"/>
  <c r="J1456" i="4"/>
  <c r="J1470" i="4"/>
  <c r="J1481" i="4"/>
  <c r="J1495" i="4"/>
  <c r="J1506" i="4"/>
  <c r="J1520" i="4"/>
  <c r="J1534" i="4"/>
  <c r="J1545" i="4"/>
  <c r="J1559" i="4"/>
  <c r="J1570" i="4"/>
  <c r="J1584" i="4"/>
  <c r="J1598" i="4"/>
  <c r="J1609" i="4"/>
  <c r="J1623" i="4"/>
  <c r="J1634" i="4"/>
  <c r="J1648" i="4"/>
  <c r="J1662" i="4"/>
  <c r="J1673" i="4"/>
  <c r="J1687" i="4"/>
  <c r="J1697" i="4"/>
  <c r="J1707" i="4"/>
  <c r="J1719" i="4"/>
  <c r="J1729" i="4"/>
  <c r="J1739" i="4"/>
  <c r="J1751" i="4"/>
  <c r="J1761" i="4"/>
  <c r="J1771" i="4"/>
  <c r="J1783" i="4"/>
  <c r="J1793" i="4"/>
  <c r="J1803" i="4"/>
  <c r="Q7" i="2"/>
  <c r="J91" i="4"/>
  <c r="L91" i="4" s="1"/>
  <c r="J177" i="4"/>
  <c r="J258" i="4"/>
  <c r="J307" i="4"/>
  <c r="J339" i="4"/>
  <c r="J369" i="4"/>
  <c r="J397" i="4"/>
  <c r="J425" i="4"/>
  <c r="J453" i="4"/>
  <c r="J483" i="4"/>
  <c r="J509" i="4"/>
  <c r="J539" i="4"/>
  <c r="L539" i="4" s="1"/>
  <c r="J569" i="4"/>
  <c r="J595" i="4"/>
  <c r="J625" i="4"/>
  <c r="J653" i="4"/>
  <c r="J681" i="4"/>
  <c r="J702" i="4"/>
  <c r="J717" i="4"/>
  <c r="J735" i="4"/>
  <c r="J750" i="4"/>
  <c r="J768" i="4"/>
  <c r="J786" i="4"/>
  <c r="J801" i="4"/>
  <c r="J821" i="4"/>
  <c r="J834" i="4"/>
  <c r="J854" i="4"/>
  <c r="J871" i="4"/>
  <c r="J883" i="4"/>
  <c r="J899" i="4"/>
  <c r="J912" i="4"/>
  <c r="J928" i="4"/>
  <c r="J944" i="4"/>
  <c r="J957" i="4"/>
  <c r="J973" i="4"/>
  <c r="J985" i="4"/>
  <c r="J1001" i="4"/>
  <c r="J1017" i="4"/>
  <c r="J1030" i="4"/>
  <c r="J1046" i="4"/>
  <c r="J1058" i="4"/>
  <c r="J1074" i="4"/>
  <c r="J1090" i="4"/>
  <c r="J1103" i="4"/>
  <c r="J1119" i="4"/>
  <c r="J1131" i="4"/>
  <c r="J1147" i="4"/>
  <c r="J1163" i="4"/>
  <c r="J1176" i="4"/>
  <c r="J1192" i="4"/>
  <c r="J1205" i="4"/>
  <c r="J1221" i="4"/>
  <c r="J1237" i="4"/>
  <c r="J1249" i="4"/>
  <c r="J1265" i="4"/>
  <c r="J1278" i="4"/>
  <c r="J1294" i="4"/>
  <c r="J1310" i="4"/>
  <c r="J1322" i="4"/>
  <c r="J1338" i="4"/>
  <c r="J1351" i="4"/>
  <c r="J1367" i="4"/>
  <c r="J1382" i="4"/>
  <c r="J1393" i="4"/>
  <c r="J1407" i="4"/>
  <c r="J1418" i="4"/>
  <c r="J1432" i="4"/>
  <c r="J1446" i="4"/>
  <c r="J1457" i="4"/>
  <c r="J1471" i="4"/>
  <c r="J1482" i="4"/>
  <c r="J1496" i="4"/>
  <c r="J1510" i="4"/>
  <c r="J1521" i="4"/>
  <c r="J1535" i="4"/>
  <c r="J1546" i="4"/>
  <c r="J1560" i="4"/>
  <c r="J1574" i="4"/>
  <c r="J1585" i="4"/>
  <c r="J1599" i="4"/>
  <c r="J1610" i="4"/>
  <c r="J1624" i="4"/>
  <c r="J1638" i="4"/>
  <c r="J1649" i="4"/>
  <c r="J1663" i="4"/>
  <c r="J1674" i="4"/>
  <c r="J1688" i="4"/>
  <c r="J1698" i="4"/>
  <c r="J1710" i="4"/>
  <c r="J1720" i="4"/>
  <c r="J1730" i="4"/>
  <c r="J1742" i="4"/>
  <c r="J1752" i="4"/>
  <c r="J1762" i="4"/>
  <c r="J1774" i="4"/>
  <c r="J1784" i="4"/>
  <c r="J1794" i="4"/>
  <c r="J1806" i="4"/>
  <c r="N7" i="2"/>
  <c r="J22" i="4"/>
  <c r="J108" i="4"/>
  <c r="L108" i="4" s="1"/>
  <c r="J194" i="4"/>
  <c r="J261" i="4"/>
  <c r="J310" i="4"/>
  <c r="J342" i="4"/>
  <c r="J370" i="4"/>
  <c r="J398" i="4"/>
  <c r="J428" i="4"/>
  <c r="J454" i="4"/>
  <c r="J484" i="4"/>
  <c r="J514" i="4"/>
  <c r="J540" i="4"/>
  <c r="J570" i="4"/>
  <c r="J598" i="4"/>
  <c r="J626" i="4"/>
  <c r="J654" i="4"/>
  <c r="J684" i="4"/>
  <c r="J703" i="4"/>
  <c r="J718" i="4"/>
  <c r="J736" i="4"/>
  <c r="J754" i="4"/>
  <c r="J769" i="4"/>
  <c r="J789" i="4"/>
  <c r="J802" i="4"/>
  <c r="J822" i="4"/>
  <c r="J840" i="4"/>
  <c r="J855" i="4"/>
  <c r="J872" i="4"/>
  <c r="J885" i="4"/>
  <c r="J901" i="4"/>
  <c r="J917" i="4"/>
  <c r="J929" i="4"/>
  <c r="J945" i="4"/>
  <c r="J958" i="4"/>
  <c r="J974" i="4"/>
  <c r="J990" i="4"/>
  <c r="J1002" i="4"/>
  <c r="J1018" i="4"/>
  <c r="J1031" i="4"/>
  <c r="J1047" i="4"/>
  <c r="J1063" i="4"/>
  <c r="J1075" i="4"/>
  <c r="J1091" i="4"/>
  <c r="L1091" i="4" s="1"/>
  <c r="J1104" i="4"/>
  <c r="J1120" i="4"/>
  <c r="J1136" i="4"/>
  <c r="J1149" i="4"/>
  <c r="J1165" i="4"/>
  <c r="J1177" i="4"/>
  <c r="J1193" i="4"/>
  <c r="J1209" i="4"/>
  <c r="J1222" i="4"/>
  <c r="J1238" i="4"/>
  <c r="J1250" i="4"/>
  <c r="J1266" i="4"/>
  <c r="J1282" i="4"/>
  <c r="J1295" i="4"/>
  <c r="J1311" i="4"/>
  <c r="J1323" i="4"/>
  <c r="L1323" i="4" s="1"/>
  <c r="J1339" i="4"/>
  <c r="L1339" i="4" s="1"/>
  <c r="J1355" i="4"/>
  <c r="L1355" i="4" s="1"/>
  <c r="J1368" i="4"/>
  <c r="J1383" i="4"/>
  <c r="J1394" i="4"/>
  <c r="J1408" i="4"/>
  <c r="J1422" i="4"/>
  <c r="J1433" i="4"/>
  <c r="J1447" i="4"/>
  <c r="J1458" i="4"/>
  <c r="J1472" i="4"/>
  <c r="J1486" i="4"/>
  <c r="J1497" i="4"/>
  <c r="J1511" i="4"/>
  <c r="J1522" i="4"/>
  <c r="J1536" i="4"/>
  <c r="J1550" i="4"/>
  <c r="J1561" i="4"/>
  <c r="J1575" i="4"/>
  <c r="J1586" i="4"/>
  <c r="J1600" i="4"/>
  <c r="J1614" i="4"/>
  <c r="J1625" i="4"/>
  <c r="J1639" i="4"/>
  <c r="J1650" i="4"/>
  <c r="J27" i="4"/>
  <c r="L27" i="4" s="1"/>
  <c r="J113" i="4"/>
  <c r="J197" i="4"/>
  <c r="J274" i="4"/>
  <c r="J314" i="4"/>
  <c r="J345" i="4"/>
  <c r="J371" i="4"/>
  <c r="J401" i="4"/>
  <c r="J429" i="4"/>
  <c r="J457" i="4"/>
  <c r="J485" i="4"/>
  <c r="J515" i="4"/>
  <c r="L515" i="4" s="1"/>
  <c r="J541" i="4"/>
  <c r="J571" i="4"/>
  <c r="J601" i="4"/>
  <c r="J627" i="4"/>
  <c r="J657" i="4"/>
  <c r="J685" i="4"/>
  <c r="J704" i="4"/>
  <c r="J722" i="4"/>
  <c r="J737" i="4"/>
  <c r="J757" i="4"/>
  <c r="J770" i="4"/>
  <c r="J790" i="4"/>
  <c r="J808" i="4"/>
  <c r="J823" i="4"/>
  <c r="J841" i="4"/>
  <c r="J856" i="4"/>
  <c r="J873" i="4"/>
  <c r="J889" i="4"/>
  <c r="J902" i="4"/>
  <c r="J918" i="4"/>
  <c r="J930" i="4"/>
  <c r="J946" i="4"/>
  <c r="J962" i="4"/>
  <c r="J975" i="4"/>
  <c r="J991" i="4"/>
  <c r="J1003" i="4"/>
  <c r="J1019" i="4"/>
  <c r="J1035" i="4"/>
  <c r="J1048" i="4"/>
  <c r="J1064" i="4"/>
  <c r="J1077" i="4"/>
  <c r="J1093" i="4"/>
  <c r="J1109" i="4"/>
  <c r="J1121" i="4"/>
  <c r="J1137" i="4"/>
  <c r="J1150" i="4"/>
  <c r="J1166" i="4"/>
  <c r="J1182" i="4"/>
  <c r="J1194" i="4"/>
  <c r="J1210" i="4"/>
  <c r="J1223" i="4"/>
  <c r="J1239" i="4"/>
  <c r="J1255" i="4"/>
  <c r="J1267" i="4"/>
  <c r="L1267" i="4" s="1"/>
  <c r="J1283" i="4"/>
  <c r="J1296" i="4"/>
  <c r="J1312" i="4"/>
  <c r="J1328" i="4"/>
  <c r="J1341" i="4"/>
  <c r="J1357" i="4"/>
  <c r="J1369" i="4"/>
  <c r="J1384" i="4"/>
  <c r="J1398" i="4"/>
  <c r="J1409" i="4"/>
  <c r="J1423" i="4"/>
  <c r="J1434" i="4"/>
  <c r="J1448" i="4"/>
  <c r="J1462" i="4"/>
  <c r="J1473" i="4"/>
  <c r="J1487" i="4"/>
  <c r="J1498" i="4"/>
  <c r="J1512" i="4"/>
  <c r="J1526" i="4"/>
  <c r="J1537" i="4"/>
  <c r="J1551" i="4"/>
  <c r="J1562" i="4"/>
  <c r="J1576" i="4"/>
  <c r="J1590" i="4"/>
  <c r="J1601" i="4"/>
  <c r="J1615" i="4"/>
  <c r="J1626" i="4"/>
  <c r="J1640" i="4"/>
  <c r="J1654" i="4"/>
  <c r="J44" i="4"/>
  <c r="L44" i="4" s="1"/>
  <c r="J130" i="4"/>
  <c r="J214" i="4"/>
  <c r="J275" i="4"/>
  <c r="J324" i="4"/>
  <c r="J354" i="4"/>
  <c r="J380" i="4"/>
  <c r="J410" i="4"/>
  <c r="J438" i="4"/>
  <c r="J466" i="4"/>
  <c r="J494" i="4"/>
  <c r="J524" i="4"/>
  <c r="J550" i="4"/>
  <c r="J580" i="4"/>
  <c r="J610" i="4"/>
  <c r="J636" i="4"/>
  <c r="L636" i="4" s="1"/>
  <c r="J666" i="4"/>
  <c r="J690" i="4"/>
  <c r="J705" i="4"/>
  <c r="J725" i="4"/>
  <c r="J738" i="4"/>
  <c r="J758" i="4"/>
  <c r="J776" i="4"/>
  <c r="J791" i="4"/>
  <c r="J809" i="4"/>
  <c r="J824" i="4"/>
  <c r="J842" i="4"/>
  <c r="J862" i="4"/>
  <c r="J874" i="4"/>
  <c r="J890" i="4"/>
  <c r="J903" i="4"/>
  <c r="J919" i="4"/>
  <c r="J935" i="4"/>
  <c r="J947" i="4"/>
  <c r="J963" i="4"/>
  <c r="J976" i="4"/>
  <c r="J992" i="4"/>
  <c r="J1008" i="4"/>
  <c r="J1021" i="4"/>
  <c r="J1037" i="4"/>
  <c r="J1049" i="4"/>
  <c r="J1065" i="4"/>
  <c r="J1081" i="4"/>
  <c r="J1094" i="4"/>
  <c r="J1110" i="4"/>
  <c r="J1122" i="4"/>
  <c r="J1138" i="4"/>
  <c r="J1154" i="4"/>
  <c r="J1167" i="4"/>
  <c r="J1183" i="4"/>
  <c r="J1195" i="4"/>
  <c r="J1211" i="4"/>
  <c r="L1211" i="4" s="1"/>
  <c r="J1227" i="4"/>
  <c r="L1227" i="4" s="1"/>
  <c r="J1240" i="4"/>
  <c r="J1256" i="4"/>
  <c r="J1269" i="4"/>
  <c r="J1285" i="4"/>
  <c r="J1301" i="4"/>
  <c r="J1313" i="4"/>
  <c r="J1329" i="4"/>
  <c r="J1342" i="4"/>
  <c r="J1358" i="4"/>
  <c r="J1374" i="4"/>
  <c r="J1385" i="4"/>
  <c r="J1399" i="4"/>
  <c r="J1410" i="4"/>
  <c r="J1424" i="4"/>
  <c r="J1438" i="4"/>
  <c r="J1449" i="4"/>
  <c r="J1463" i="4"/>
  <c r="J1474" i="4"/>
  <c r="J1488" i="4"/>
  <c r="J1502" i="4"/>
  <c r="J1513" i="4"/>
  <c r="J1527" i="4"/>
  <c r="J1538" i="4"/>
  <c r="J1552" i="4"/>
  <c r="J1566" i="4"/>
  <c r="J1577" i="4"/>
  <c r="J1591" i="4"/>
  <c r="J1602" i="4"/>
  <c r="J1616" i="4"/>
  <c r="J1630" i="4"/>
  <c r="J1641" i="4"/>
  <c r="J1655" i="4"/>
  <c r="J49" i="4"/>
  <c r="J133" i="4"/>
  <c r="J219" i="4"/>
  <c r="J278" i="4"/>
  <c r="J325" i="4"/>
  <c r="J355" i="4"/>
  <c r="J381" i="4"/>
  <c r="J411" i="4"/>
  <c r="J441" i="4"/>
  <c r="J467" i="4"/>
  <c r="J497" i="4"/>
  <c r="J525" i="4"/>
  <c r="J553" i="4"/>
  <c r="J581" i="4"/>
  <c r="J611" i="4"/>
  <c r="J637" i="4"/>
  <c r="J667" i="4"/>
  <c r="J693" i="4"/>
  <c r="J706" i="4"/>
  <c r="J726" i="4"/>
  <c r="J744" i="4"/>
  <c r="J759" i="4"/>
  <c r="J777" i="4"/>
  <c r="J792" i="4"/>
  <c r="J810" i="4"/>
  <c r="J830" i="4"/>
  <c r="J845" i="4"/>
  <c r="J863" i="4"/>
  <c r="J875" i="4"/>
  <c r="J891" i="4"/>
  <c r="J907" i="4"/>
  <c r="J920" i="4"/>
  <c r="J936" i="4"/>
  <c r="J949" i="4"/>
  <c r="J965" i="4"/>
  <c r="J981" i="4"/>
  <c r="J993" i="4"/>
  <c r="J69" i="4"/>
  <c r="J155" i="4"/>
  <c r="J241" i="4"/>
  <c r="J293" i="4"/>
  <c r="J329" i="4"/>
  <c r="J357" i="4"/>
  <c r="J387" i="4"/>
  <c r="J413" i="4"/>
  <c r="J443" i="4"/>
  <c r="J473" i="4"/>
  <c r="J499" i="4"/>
  <c r="J529" i="4"/>
  <c r="J557" i="4"/>
  <c r="J585" i="4"/>
  <c r="J613" i="4"/>
  <c r="J643" i="4"/>
  <c r="L643" i="4" s="1"/>
  <c r="J669" i="4"/>
  <c r="J695" i="4"/>
  <c r="J713" i="4"/>
  <c r="J728" i="4"/>
  <c r="J746" i="4"/>
  <c r="J766" i="4"/>
  <c r="J781" i="4"/>
  <c r="J799" i="4"/>
  <c r="J814" i="4"/>
  <c r="J832" i="4"/>
  <c r="J850" i="4"/>
  <c r="J865" i="4"/>
  <c r="J881" i="4"/>
  <c r="J894" i="4"/>
  <c r="J910" i="4"/>
  <c r="J926" i="4"/>
  <c r="J938" i="4"/>
  <c r="J954" i="4"/>
  <c r="J967" i="4"/>
  <c r="J983" i="4"/>
  <c r="J999" i="4"/>
  <c r="J1011" i="4"/>
  <c r="J1027" i="4"/>
  <c r="L1027" i="4" s="1"/>
  <c r="J1040" i="4"/>
  <c r="J1056" i="4"/>
  <c r="J1072" i="4"/>
  <c r="J1085" i="4"/>
  <c r="J1101" i="4"/>
  <c r="J1113" i="4"/>
  <c r="J1129" i="4"/>
  <c r="J1145" i="4"/>
  <c r="J1158" i="4"/>
  <c r="J1174" i="4"/>
  <c r="J1186" i="4"/>
  <c r="J1202" i="4"/>
  <c r="J1218" i="4"/>
  <c r="J1231" i="4"/>
  <c r="J1247" i="4"/>
  <c r="J1259" i="4"/>
  <c r="J1275" i="4"/>
  <c r="J1291" i="4"/>
  <c r="J1304" i="4"/>
  <c r="J1320" i="4"/>
  <c r="J1333" i="4"/>
  <c r="J1349" i="4"/>
  <c r="J1365" i="4"/>
  <c r="J1377" i="4"/>
  <c r="J1391" i="4"/>
  <c r="J1402" i="4"/>
  <c r="J1416" i="4"/>
  <c r="J1430" i="4"/>
  <c r="J1441" i="4"/>
  <c r="J1455" i="4"/>
  <c r="J1466" i="4"/>
  <c r="J1480" i="4"/>
  <c r="J1494" i="4"/>
  <c r="J1505" i="4"/>
  <c r="J1519" i="4"/>
  <c r="J1530" i="4"/>
  <c r="J1544" i="4"/>
  <c r="J1558" i="4"/>
  <c r="J1569" i="4"/>
  <c r="J1583" i="4"/>
  <c r="J1594" i="4"/>
  <c r="J1608" i="4"/>
  <c r="J1622" i="4"/>
  <c r="J1633" i="4"/>
  <c r="J1647" i="4"/>
  <c r="J1658" i="4"/>
  <c r="J1672" i="4"/>
  <c r="J1686" i="4"/>
  <c r="J1696" i="4"/>
  <c r="J1706" i="4"/>
  <c r="J1718" i="4"/>
  <c r="J1728" i="4"/>
  <c r="J1738" i="4"/>
  <c r="J1750" i="4"/>
  <c r="J1760" i="4"/>
  <c r="J1770" i="4"/>
  <c r="J1782" i="4"/>
  <c r="J1792" i="4"/>
  <c r="J1802" i="4"/>
  <c r="P7" i="2"/>
  <c r="J1799" i="4"/>
  <c r="J1779" i="4"/>
  <c r="J1766" i="4"/>
  <c r="J1746" i="4"/>
  <c r="J1731" i="4"/>
  <c r="J1713" i="4"/>
  <c r="J1695" i="4"/>
  <c r="J1679" i="4"/>
  <c r="J1656" i="4"/>
  <c r="J1606" i="4"/>
  <c r="J1553" i="4"/>
  <c r="J1503" i="4"/>
  <c r="J1450" i="4"/>
  <c r="J1400" i="4"/>
  <c r="J1346" i="4"/>
  <c r="J1286" i="4"/>
  <c r="J1229" i="4"/>
  <c r="J1168" i="4"/>
  <c r="J1111" i="4"/>
  <c r="J1054" i="4"/>
  <c r="J982" i="4"/>
  <c r="J864" i="4"/>
  <c r="J727" i="4"/>
  <c r="J526" i="4"/>
  <c r="J292" i="4"/>
  <c r="J1811" i="4"/>
  <c r="J1798" i="4"/>
  <c r="J1778" i="4"/>
  <c r="J1763" i="4"/>
  <c r="J1745" i="4"/>
  <c r="J1727" i="4"/>
  <c r="J1712" i="4"/>
  <c r="J1694" i="4"/>
  <c r="J1678" i="4"/>
  <c r="J1646" i="4"/>
  <c r="J1593" i="4"/>
  <c r="J1543" i="4"/>
  <c r="J1490" i="4"/>
  <c r="J1440" i="4"/>
  <c r="J1390" i="4"/>
  <c r="J1331" i="4"/>
  <c r="L1331" i="4" s="1"/>
  <c r="J1274" i="4"/>
  <c r="J1214" i="4"/>
  <c r="J1157" i="4"/>
  <c r="J1099" i="4"/>
  <c r="J1039" i="4"/>
  <c r="J966" i="4"/>
  <c r="J846" i="4"/>
  <c r="J712" i="4"/>
  <c r="J498" i="4"/>
  <c r="J236" i="4"/>
  <c r="J1810" i="4"/>
  <c r="J1795" i="4"/>
  <c r="J1777" i="4"/>
  <c r="J1759" i="4"/>
  <c r="J1744" i="4"/>
  <c r="J1726" i="4"/>
  <c r="J1711" i="4"/>
  <c r="J1691" i="4"/>
  <c r="J1671" i="4"/>
  <c r="J1642" i="4"/>
  <c r="J1592" i="4"/>
  <c r="J1542" i="4"/>
  <c r="J1489" i="4"/>
  <c r="J1439" i="4"/>
  <c r="J1386" i="4"/>
  <c r="J1330" i="4"/>
  <c r="J1273" i="4"/>
  <c r="J1213" i="4"/>
  <c r="J1155" i="4"/>
  <c r="L1155" i="4" s="1"/>
  <c r="J1095" i="4"/>
  <c r="J1038" i="4"/>
  <c r="J953" i="4"/>
  <c r="J831" i="4"/>
  <c r="J694" i="4"/>
  <c r="J470" i="4"/>
  <c r="J150" i="4"/>
  <c r="I687" i="4"/>
  <c r="I695" i="4"/>
  <c r="L695" i="4" s="1"/>
  <c r="I703" i="4"/>
  <c r="I711" i="4"/>
  <c r="I719" i="4"/>
  <c r="I727" i="4"/>
  <c r="I735" i="4"/>
  <c r="I743" i="4"/>
  <c r="I751" i="4"/>
  <c r="I759" i="4"/>
  <c r="I767" i="4"/>
  <c r="I775" i="4"/>
  <c r="L775" i="4" s="1"/>
  <c r="I783" i="4"/>
  <c r="I791" i="4"/>
  <c r="I799" i="4"/>
  <c r="I807" i="4"/>
  <c r="I815" i="4"/>
  <c r="I823" i="4"/>
  <c r="I831" i="4"/>
  <c r="I839" i="4"/>
  <c r="I847" i="4"/>
  <c r="I855" i="4"/>
  <c r="I863" i="4"/>
  <c r="L863" i="4" s="1"/>
  <c r="I871" i="4"/>
  <c r="I879" i="4"/>
  <c r="I887" i="4"/>
  <c r="I895" i="4"/>
  <c r="I903" i="4"/>
  <c r="I911" i="4"/>
  <c r="I927" i="4"/>
  <c r="I935" i="4"/>
  <c r="I943" i="4"/>
  <c r="J1809" i="4"/>
  <c r="J1791" i="4"/>
  <c r="J1776" i="4"/>
  <c r="J1758" i="4"/>
  <c r="J1743" i="4"/>
  <c r="J1723" i="4"/>
  <c r="J1705" i="4"/>
  <c r="J1690" i="4"/>
  <c r="J1670" i="4"/>
  <c r="J1632" i="4"/>
  <c r="J1582" i="4"/>
  <c r="J1529" i="4"/>
  <c r="J1479" i="4"/>
  <c r="J1426" i="4"/>
  <c r="J1376" i="4"/>
  <c r="J1319" i="4"/>
  <c r="J1258" i="4"/>
  <c r="J1201" i="4"/>
  <c r="J1141" i="4"/>
  <c r="J1083" i="4"/>
  <c r="J1026" i="4"/>
  <c r="J937" i="4"/>
  <c r="J813" i="4"/>
  <c r="J668" i="4"/>
  <c r="J442" i="4"/>
  <c r="J66" i="4"/>
  <c r="I712" i="4"/>
  <c r="I776" i="4"/>
  <c r="I840" i="4"/>
  <c r="I904" i="4"/>
  <c r="I928" i="4"/>
  <c r="I936" i="4"/>
  <c r="I944" i="4"/>
  <c r="I952" i="4"/>
  <c r="I960" i="4"/>
  <c r="I968" i="4"/>
  <c r="I976" i="4"/>
  <c r="I992" i="4"/>
  <c r="I1000" i="4"/>
  <c r="I1016" i="4"/>
  <c r="I1032" i="4"/>
  <c r="I1040" i="4"/>
  <c r="I1064" i="4"/>
  <c r="L1064" i="4" s="1"/>
  <c r="I1072" i="4"/>
  <c r="I1080" i="4"/>
  <c r="I1088" i="4"/>
  <c r="I1112" i="4"/>
  <c r="I1120" i="4"/>
  <c r="I1128" i="4"/>
  <c r="I1136" i="4"/>
  <c r="I1152" i="4"/>
  <c r="I1160" i="4"/>
  <c r="I1168" i="4"/>
  <c r="L1168" i="4" s="1"/>
  <c r="I1176" i="4"/>
  <c r="I1208" i="4"/>
  <c r="I1224" i="4"/>
  <c r="I1232" i="4"/>
  <c r="I1248" i="4"/>
  <c r="I1256" i="4"/>
  <c r="I1280" i="4"/>
  <c r="I1296" i="4"/>
  <c r="I1320" i="4"/>
  <c r="I1328" i="4"/>
  <c r="I1344" i="4"/>
  <c r="I1376" i="4"/>
  <c r="I1384" i="4"/>
  <c r="I1392" i="4"/>
  <c r="I1400" i="4"/>
  <c r="I1424" i="4"/>
  <c r="I1440" i="4"/>
  <c r="I1448" i="4"/>
  <c r="I1464" i="4"/>
  <c r="I1472" i="4"/>
  <c r="I1480" i="4"/>
  <c r="I1512" i="4"/>
  <c r="I1528" i="4"/>
  <c r="I1552" i="4"/>
  <c r="I1560" i="4"/>
  <c r="L1560" i="4" s="1"/>
  <c r="I1568" i="4"/>
  <c r="I1592" i="4"/>
  <c r="I1640" i="4"/>
  <c r="I1648" i="4"/>
  <c r="L1648" i="4" s="1"/>
  <c r="I1680" i="4"/>
  <c r="I1696" i="4"/>
  <c r="I1720" i="4"/>
  <c r="I1760" i="4"/>
  <c r="I1792" i="4"/>
  <c r="I1800" i="4"/>
  <c r="J1808" i="4"/>
  <c r="J1790" i="4"/>
  <c r="J1775" i="4"/>
  <c r="J1755" i="4"/>
  <c r="J1737" i="4"/>
  <c r="J1722" i="4"/>
  <c r="J1704" i="4"/>
  <c r="J1689" i="4"/>
  <c r="J1666" i="4"/>
  <c r="J1631" i="4"/>
  <c r="J1578" i="4"/>
  <c r="J1528" i="4"/>
  <c r="J1478" i="4"/>
  <c r="J1425" i="4"/>
  <c r="J1375" i="4"/>
  <c r="J1314" i="4"/>
  <c r="J1257" i="4"/>
  <c r="J1200" i="4"/>
  <c r="J1139" i="4"/>
  <c r="L1139" i="4" s="1"/>
  <c r="J1082" i="4"/>
  <c r="J1022" i="4"/>
  <c r="J921" i="4"/>
  <c r="J798" i="4"/>
  <c r="J642" i="4"/>
  <c r="J412" i="4"/>
  <c r="L412" i="4" s="1"/>
  <c r="I17" i="4"/>
  <c r="I25" i="4"/>
  <c r="I41" i="4"/>
  <c r="I49" i="4"/>
  <c r="I57" i="4"/>
  <c r="I65" i="4"/>
  <c r="I81" i="4"/>
  <c r="I89" i="4"/>
  <c r="I105" i="4"/>
  <c r="I113" i="4"/>
  <c r="L113" i="4" s="1"/>
  <c r="I121" i="4"/>
  <c r="I129" i="4"/>
  <c r="I145" i="4"/>
  <c r="I153" i="4"/>
  <c r="I169" i="4"/>
  <c r="I177" i="4"/>
  <c r="I185" i="4"/>
  <c r="I193" i="4"/>
  <c r="I209" i="4"/>
  <c r="I217" i="4"/>
  <c r="I233" i="4"/>
  <c r="I241" i="4"/>
  <c r="I249" i="4"/>
  <c r="I257" i="4"/>
  <c r="I273" i="4"/>
  <c r="I281" i="4"/>
  <c r="I297" i="4"/>
  <c r="I305" i="4"/>
  <c r="I313" i="4"/>
  <c r="I321" i="4"/>
  <c r="I337" i="4"/>
  <c r="I345" i="4"/>
  <c r="I361" i="4"/>
  <c r="I369" i="4"/>
  <c r="I377" i="4"/>
  <c r="I385" i="4"/>
  <c r="I401" i="4"/>
  <c r="I409" i="4"/>
  <c r="I425" i="4"/>
  <c r="I433" i="4"/>
  <c r="I441" i="4"/>
  <c r="I449" i="4"/>
  <c r="I465" i="4"/>
  <c r="I473" i="4"/>
  <c r="I489" i="4"/>
  <c r="I497" i="4"/>
  <c r="I505" i="4"/>
  <c r="I513" i="4"/>
  <c r="I529" i="4"/>
  <c r="I537" i="4"/>
  <c r="I553" i="4"/>
  <c r="I561" i="4"/>
  <c r="I569" i="4"/>
  <c r="I577" i="4"/>
  <c r="I593" i="4"/>
  <c r="I601" i="4"/>
  <c r="I617" i="4"/>
  <c r="I625" i="4"/>
  <c r="I633" i="4"/>
  <c r="I641" i="4"/>
  <c r="I657" i="4"/>
  <c r="I665" i="4"/>
  <c r="I681" i="4"/>
  <c r="I689" i="4"/>
  <c r="I705" i="4"/>
  <c r="I713" i="4"/>
  <c r="I721" i="4"/>
  <c r="I729" i="4"/>
  <c r="I745" i="4"/>
  <c r="I753" i="4"/>
  <c r="I769" i="4"/>
  <c r="I777" i="4"/>
  <c r="I785" i="4"/>
  <c r="I793" i="4"/>
  <c r="I809" i="4"/>
  <c r="I817" i="4"/>
  <c r="I833" i="4"/>
  <c r="I841" i="4"/>
  <c r="I849" i="4"/>
  <c r="I865" i="4"/>
  <c r="I881" i="4"/>
  <c r="I889" i="4"/>
  <c r="I897" i="4"/>
  <c r="I905" i="4"/>
  <c r="I913" i="4"/>
  <c r="I929" i="4"/>
  <c r="I937" i="4"/>
  <c r="I945" i="4"/>
  <c r="I953" i="4"/>
  <c r="I961" i="4"/>
  <c r="I969" i="4"/>
  <c r="I977" i="4"/>
  <c r="I985" i="4"/>
  <c r="I1009" i="4"/>
  <c r="I1017" i="4"/>
  <c r="I1025" i="4"/>
  <c r="I1033" i="4"/>
  <c r="I1041" i="4"/>
  <c r="L1041" i="4" s="1"/>
  <c r="I1049" i="4"/>
  <c r="I1057" i="4"/>
  <c r="I1081" i="4"/>
  <c r="I1105" i="4"/>
  <c r="I1113" i="4"/>
  <c r="I1121" i="4"/>
  <c r="I1129" i="4"/>
  <c r="I1137" i="4"/>
  <c r="I1145" i="4"/>
  <c r="I1161" i="4"/>
  <c r="I1177" i="4"/>
  <c r="I1193" i="4"/>
  <c r="I1201" i="4"/>
  <c r="I1225" i="4"/>
  <c r="I1233" i="4"/>
  <c r="I1257" i="4"/>
  <c r="I1265" i="4"/>
  <c r="I1273" i="4"/>
  <c r="I1281" i="4"/>
  <c r="I1289" i="4"/>
  <c r="I1297" i="4"/>
  <c r="I1305" i="4"/>
  <c r="I1321" i="4"/>
  <c r="I1329" i="4"/>
  <c r="I1345" i="4"/>
  <c r="I1353" i="4"/>
  <c r="I1361" i="4"/>
  <c r="L1361" i="4" s="1"/>
  <c r="I1369" i="4"/>
  <c r="I1377" i="4"/>
  <c r="I1385" i="4"/>
  <c r="I1409" i="4"/>
  <c r="I1425" i="4"/>
  <c r="I1433" i="4"/>
  <c r="I1441" i="4"/>
  <c r="I1449" i="4"/>
  <c r="I1457" i="4"/>
  <c r="I1481" i="4"/>
  <c r="I1497" i="4"/>
  <c r="I1505" i="4"/>
  <c r="I1521" i="4"/>
  <c r="I1529" i="4"/>
  <c r="I1537" i="4"/>
  <c r="I1545" i="4"/>
  <c r="I1561" i="4"/>
  <c r="I1569" i="4"/>
  <c r="I1577" i="4"/>
  <c r="I1585" i="4"/>
  <c r="I1593" i="4"/>
  <c r="I1601" i="4"/>
  <c r="I1609" i="4"/>
  <c r="I1625" i="4"/>
  <c r="I1633" i="4"/>
  <c r="I1641" i="4"/>
  <c r="I1649" i="4"/>
  <c r="I1657" i="4"/>
  <c r="I1665" i="4"/>
  <c r="I1673" i="4"/>
  <c r="I1689" i="4"/>
  <c r="I1713" i="4"/>
  <c r="I1737" i="4"/>
  <c r="I1761" i="4"/>
  <c r="I1769" i="4"/>
  <c r="I1777" i="4"/>
  <c r="I1785" i="4"/>
  <c r="J1807" i="4"/>
  <c r="J1787" i="4"/>
  <c r="J1769" i="4"/>
  <c r="J1754" i="4"/>
  <c r="J1736" i="4"/>
  <c r="J1721" i="4"/>
  <c r="J1703" i="4"/>
  <c r="J1682" i="4"/>
  <c r="J1665" i="4"/>
  <c r="J1618" i="4"/>
  <c r="J1568" i="4"/>
  <c r="J1518" i="4"/>
  <c r="J1465" i="4"/>
  <c r="J1415" i="4"/>
  <c r="J1360" i="4"/>
  <c r="J1303" i="4"/>
  <c r="J1246" i="4"/>
  <c r="J1185" i="4"/>
  <c r="J1128" i="4"/>
  <c r="J1067" i="4"/>
  <c r="J1010" i="4"/>
  <c r="J909" i="4"/>
  <c r="J778" i="4"/>
  <c r="J612" i="4"/>
  <c r="J386" i="4"/>
  <c r="I959" i="4"/>
  <c r="I967" i="4"/>
  <c r="I975" i="4"/>
  <c r="I983" i="4"/>
  <c r="I991" i="4"/>
  <c r="I999" i="4"/>
  <c r="I1007" i="4"/>
  <c r="I1015" i="4"/>
  <c r="I1023" i="4"/>
  <c r="I1031" i="4"/>
  <c r="I1039" i="4"/>
  <c r="I1047" i="4"/>
  <c r="I1055" i="4"/>
  <c r="I1063" i="4"/>
  <c r="I1071" i="4"/>
  <c r="I1087" i="4"/>
  <c r="I1095" i="4"/>
  <c r="I1103" i="4"/>
  <c r="I1119" i="4"/>
  <c r="I1127" i="4"/>
  <c r="I1135" i="4"/>
  <c r="I1143" i="4"/>
  <c r="I1151" i="4"/>
  <c r="I1183" i="4"/>
  <c r="I1191" i="4"/>
  <c r="I1199" i="4"/>
  <c r="I1207" i="4"/>
  <c r="I1215" i="4"/>
  <c r="I1247" i="4"/>
  <c r="I1255" i="4"/>
  <c r="I1271" i="4"/>
  <c r="I1279" i="4"/>
  <c r="I1311" i="4"/>
  <c r="I1319" i="4"/>
  <c r="I1343" i="4"/>
  <c r="I1351" i="4"/>
  <c r="I1383" i="4"/>
  <c r="I1391" i="4"/>
  <c r="I1399" i="4"/>
  <c r="I1415" i="4"/>
  <c r="I1431" i="4"/>
  <c r="I1439" i="4"/>
  <c r="I1455" i="4"/>
  <c r="I1471" i="4"/>
  <c r="I1495" i="4"/>
  <c r="I1503" i="4"/>
  <c r="I1519" i="4"/>
  <c r="I1527" i="4"/>
  <c r="I1559" i="4"/>
  <c r="I1567" i="4"/>
  <c r="I1591" i="4"/>
  <c r="I1623" i="4"/>
  <c r="L1623" i="4" s="1"/>
  <c r="I1631" i="4"/>
  <c r="I1655" i="4"/>
  <c r="I1663" i="4"/>
  <c r="I1671" i="4"/>
  <c r="I1695" i="4"/>
  <c r="I1719" i="4"/>
  <c r="I1727" i="4"/>
  <c r="I1767" i="4"/>
  <c r="I1799" i="4"/>
  <c r="I1501" i="4"/>
  <c r="I1793" i="4"/>
  <c r="I1801" i="4"/>
  <c r="I1750" i="4"/>
  <c r="L1750" i="4" s="1"/>
  <c r="I1798" i="4"/>
  <c r="I1766" i="4"/>
  <c r="I1686" i="4"/>
  <c r="I1498" i="4"/>
  <c r="I1802" i="4"/>
  <c r="I1703" i="4"/>
  <c r="I1622" i="4"/>
  <c r="I1542" i="4"/>
  <c r="I1302" i="4"/>
  <c r="I1188" i="4"/>
  <c r="I1794" i="4"/>
  <c r="I1747" i="4"/>
  <c r="I1610" i="4"/>
  <c r="I1458" i="4"/>
  <c r="I1175" i="4"/>
  <c r="I1790" i="4"/>
  <c r="I1674" i="4"/>
  <c r="I1575" i="4"/>
  <c r="I1447" i="4"/>
  <c r="I1005" i="4"/>
  <c r="I1683" i="4"/>
  <c r="I1738" i="4"/>
  <c r="I1662" i="4"/>
  <c r="I1574" i="4"/>
  <c r="I1438" i="4"/>
  <c r="I986" i="4"/>
  <c r="I1726" i="4"/>
  <c r="I1646" i="4"/>
  <c r="I1375" i="4"/>
  <c r="I246" i="4"/>
  <c r="I1710" i="4"/>
  <c r="I1639" i="4"/>
  <c r="I1546" i="4"/>
  <c r="I1374" i="4"/>
  <c r="I1782" i="4"/>
  <c r="L1782" i="4" s="1"/>
  <c r="I1756" i="4"/>
  <c r="I1730" i="4"/>
  <c r="I1694" i="4"/>
  <c r="I1666" i="4"/>
  <c r="I1630" i="4"/>
  <c r="I1602" i="4"/>
  <c r="I1479" i="4"/>
  <c r="I1354" i="4"/>
  <c r="I1130" i="4"/>
  <c r="I922" i="4"/>
  <c r="I1628" i="4"/>
  <c r="I1598" i="4"/>
  <c r="I1558" i="4"/>
  <c r="L1558" i="4" s="1"/>
  <c r="I1478" i="4"/>
  <c r="I1239" i="4"/>
  <c r="I1114" i="4"/>
  <c r="I902" i="4"/>
  <c r="I1775" i="4"/>
  <c r="I1721" i="4"/>
  <c r="I1518" i="4"/>
  <c r="I1469" i="4"/>
  <c r="I1406" i="4"/>
  <c r="I1342" i="4"/>
  <c r="I1238" i="4"/>
  <c r="I1078" i="4"/>
  <c r="I1774" i="4"/>
  <c r="I1718" i="4"/>
  <c r="I1684" i="4"/>
  <c r="I1654" i="4"/>
  <c r="I1620" i="4"/>
  <c r="I1583" i="4"/>
  <c r="L1583" i="4" s="1"/>
  <c r="I1555" i="4"/>
  <c r="I1511" i="4"/>
  <c r="I1405" i="4"/>
  <c r="I1333" i="4"/>
  <c r="I1229" i="4"/>
  <c r="L1229" i="4" s="1"/>
  <c r="I1060" i="4"/>
  <c r="I734" i="4"/>
  <c r="I1711" i="4"/>
  <c r="I1647" i="4"/>
  <c r="I1582" i="4"/>
  <c r="I1510" i="4"/>
  <c r="I1322" i="4"/>
  <c r="I558" i="4"/>
  <c r="I1807" i="4"/>
  <c r="I1783" i="4"/>
  <c r="L1783" i="4" s="1"/>
  <c r="I1758" i="4"/>
  <c r="I1734" i="4"/>
  <c r="I1702" i="4"/>
  <c r="I1670" i="4"/>
  <c r="I1638" i="4"/>
  <c r="I1606" i="4"/>
  <c r="I1566" i="4"/>
  <c r="I1538" i="4"/>
  <c r="I1489" i="4"/>
  <c r="I1437" i="4"/>
  <c r="I1365" i="4"/>
  <c r="I1270" i="4"/>
  <c r="I1159" i="4"/>
  <c r="I966" i="4"/>
  <c r="I457" i="4"/>
  <c r="I15" i="4"/>
  <c r="I23" i="4"/>
  <c r="I31" i="4"/>
  <c r="I39" i="4"/>
  <c r="I47" i="4"/>
  <c r="I55" i="4"/>
  <c r="I63" i="4"/>
  <c r="I71" i="4"/>
  <c r="I79" i="4"/>
  <c r="I87" i="4"/>
  <c r="I95" i="4"/>
  <c r="I103" i="4"/>
  <c r="I111" i="4"/>
  <c r="I119" i="4"/>
  <c r="I127" i="4"/>
  <c r="I135" i="4"/>
  <c r="I143" i="4"/>
  <c r="I151" i="4"/>
  <c r="I159" i="4"/>
  <c r="I167" i="4"/>
  <c r="I175" i="4"/>
  <c r="I183" i="4"/>
  <c r="I191" i="4"/>
  <c r="I199" i="4"/>
  <c r="I207" i="4"/>
  <c r="I223" i="4"/>
  <c r="I231" i="4"/>
  <c r="I239" i="4"/>
  <c r="I247" i="4"/>
  <c r="I255" i="4"/>
  <c r="I263" i="4"/>
  <c r="I271" i="4"/>
  <c r="I279" i="4"/>
  <c r="I287" i="4"/>
  <c r="I295" i="4"/>
  <c r="I303" i="4"/>
  <c r="I319" i="4"/>
  <c r="I327" i="4"/>
  <c r="I335" i="4"/>
  <c r="I343" i="4"/>
  <c r="I351" i="4"/>
  <c r="I359" i="4"/>
  <c r="I367" i="4"/>
  <c r="I383" i="4"/>
  <c r="I391" i="4"/>
  <c r="I399" i="4"/>
  <c r="I407" i="4"/>
  <c r="I415" i="4"/>
  <c r="I423" i="4"/>
  <c r="I431" i="4"/>
  <c r="I439" i="4"/>
  <c r="I447" i="4"/>
  <c r="I455" i="4"/>
  <c r="I463" i="4"/>
  <c r="I471" i="4"/>
  <c r="I479" i="4"/>
  <c r="I487" i="4"/>
  <c r="I495" i="4"/>
  <c r="I503" i="4"/>
  <c r="I511" i="4"/>
  <c r="I519" i="4"/>
  <c r="I527" i="4"/>
  <c r="I535" i="4"/>
  <c r="I551" i="4"/>
  <c r="I559" i="4"/>
  <c r="I575" i="4"/>
  <c r="I591" i="4"/>
  <c r="I599" i="4"/>
  <c r="I615" i="4"/>
  <c r="I623" i="4"/>
  <c r="I639" i="4"/>
  <c r="I655" i="4"/>
  <c r="I663" i="4"/>
  <c r="I679" i="4"/>
  <c r="I1079" i="4"/>
  <c r="I1335" i="4"/>
  <c r="I1463" i="4"/>
  <c r="I1786" i="4"/>
  <c r="I1768" i="4"/>
  <c r="I1759" i="4"/>
  <c r="I1731" i="4"/>
  <c r="I1722" i="4"/>
  <c r="I1704" i="4"/>
  <c r="I1667" i="4"/>
  <c r="I1658" i="4"/>
  <c r="I1612" i="4"/>
  <c r="I1594" i="4"/>
  <c r="I1576" i="4"/>
  <c r="I1548" i="4"/>
  <c r="I1530" i="4"/>
  <c r="I1502" i="4"/>
  <c r="I1492" i="4"/>
  <c r="I1470" i="4"/>
  <c r="I1429" i="4"/>
  <c r="I1418" i="4"/>
  <c r="I1407" i="4"/>
  <c r="I1397" i="4"/>
  <c r="I1386" i="4"/>
  <c r="I1366" i="4"/>
  <c r="I1334" i="4"/>
  <c r="I1313" i="4"/>
  <c r="I1303" i="4"/>
  <c r="L1303" i="4" s="1"/>
  <c r="I1293" i="4"/>
  <c r="I1282" i="4"/>
  <c r="I1272" i="4"/>
  <c r="I1261" i="4"/>
  <c r="I1250" i="4"/>
  <c r="I1240" i="4"/>
  <c r="I1230" i="4"/>
  <c r="I1218" i="4"/>
  <c r="I1205" i="4"/>
  <c r="I1190" i="4"/>
  <c r="I1117" i="4"/>
  <c r="I1102" i="4"/>
  <c r="I1084" i="4"/>
  <c r="I1065" i="4"/>
  <c r="I1029" i="4"/>
  <c r="I1010" i="4"/>
  <c r="I973" i="4"/>
  <c r="I951" i="4"/>
  <c r="I909" i="4"/>
  <c r="I880" i="4"/>
  <c r="L880" i="4" s="1"/>
  <c r="I856" i="4"/>
  <c r="I825" i="4"/>
  <c r="I794" i="4"/>
  <c r="I770" i="4"/>
  <c r="I697" i="4"/>
  <c r="I670" i="4"/>
  <c r="I632" i="4"/>
  <c r="I594" i="4"/>
  <c r="I567" i="4"/>
  <c r="I434" i="4"/>
  <c r="I267" i="4"/>
  <c r="I16" i="4"/>
  <c r="I24" i="4"/>
  <c r="I32" i="4"/>
  <c r="I40" i="4"/>
  <c r="I48" i="4"/>
  <c r="I64" i="4"/>
  <c r="I72" i="4"/>
  <c r="I80" i="4"/>
  <c r="I88" i="4"/>
  <c r="I96" i="4"/>
  <c r="I104" i="4"/>
  <c r="I112" i="4"/>
  <c r="I120" i="4"/>
  <c r="I128" i="4"/>
  <c r="I136" i="4"/>
  <c r="I144" i="4"/>
  <c r="I152" i="4"/>
  <c r="I160" i="4"/>
  <c r="I168" i="4"/>
  <c r="I176" i="4"/>
  <c r="I192" i="4"/>
  <c r="I200" i="4"/>
  <c r="I208" i="4"/>
  <c r="I216" i="4"/>
  <c r="I224" i="4"/>
  <c r="I232" i="4"/>
  <c r="I240" i="4"/>
  <c r="I248" i="4"/>
  <c r="I256" i="4"/>
  <c r="I264" i="4"/>
  <c r="I272" i="4"/>
  <c r="I280" i="4"/>
  <c r="I288" i="4"/>
  <c r="I296" i="4"/>
  <c r="I304" i="4"/>
  <c r="I312" i="4"/>
  <c r="I320" i="4"/>
  <c r="I328" i="4"/>
  <c r="I336" i="4"/>
  <c r="I344" i="4"/>
  <c r="I352" i="4"/>
  <c r="I360" i="4"/>
  <c r="I368" i="4"/>
  <c r="I376" i="4"/>
  <c r="I384" i="4"/>
  <c r="I392" i="4"/>
  <c r="I400" i="4"/>
  <c r="I408" i="4"/>
  <c r="I424" i="4"/>
  <c r="I432" i="4"/>
  <c r="I440" i="4"/>
  <c r="I448" i="4"/>
  <c r="I456" i="4"/>
  <c r="I464" i="4"/>
  <c r="I472" i="4"/>
  <c r="I480" i="4"/>
  <c r="I488" i="4"/>
  <c r="I496" i="4"/>
  <c r="I504" i="4"/>
  <c r="I520" i="4"/>
  <c r="L520" i="4" s="1"/>
  <c r="I536" i="4"/>
  <c r="I552" i="4"/>
  <c r="I560" i="4"/>
  <c r="I576" i="4"/>
  <c r="I584" i="4"/>
  <c r="I600" i="4"/>
  <c r="I616" i="4"/>
  <c r="I624" i="4"/>
  <c r="I640" i="4"/>
  <c r="I648" i="4"/>
  <c r="I664" i="4"/>
  <c r="I680" i="4"/>
  <c r="I688" i="4"/>
  <c r="I704" i="4"/>
  <c r="L704" i="4" s="1"/>
  <c r="I728" i="4"/>
  <c r="I744" i="4"/>
  <c r="I752" i="4"/>
  <c r="I768" i="4"/>
  <c r="I800" i="4"/>
  <c r="I808" i="4"/>
  <c r="L808" i="4" s="1"/>
  <c r="I832" i="4"/>
  <c r="I864" i="4"/>
  <c r="I872" i="4"/>
  <c r="I896" i="4"/>
  <c r="I1008" i="4"/>
  <c r="I1024" i="4"/>
  <c r="I1192" i="4"/>
  <c r="I1200" i="4"/>
  <c r="L1200" i="4" s="1"/>
  <c r="I1216" i="4"/>
  <c r="L1216" i="4" s="1"/>
  <c r="I1408" i="4"/>
  <c r="I1776" i="4"/>
  <c r="I1712" i="4"/>
  <c r="I1584" i="4"/>
  <c r="I1520" i="4"/>
  <c r="L1520" i="4" s="1"/>
  <c r="I1416" i="4"/>
  <c r="I1312" i="4"/>
  <c r="I1249" i="4"/>
  <c r="I1217" i="4"/>
  <c r="I1144" i="4"/>
  <c r="I1096" i="4"/>
  <c r="I848" i="4"/>
  <c r="I824" i="4"/>
  <c r="L824" i="4" s="1"/>
  <c r="I761" i="4"/>
  <c r="I696" i="4"/>
  <c r="I658" i="4"/>
  <c r="I631" i="4"/>
  <c r="I528" i="4"/>
  <c r="I416" i="4"/>
  <c r="I73" i="4"/>
  <c r="I329" i="4"/>
  <c r="I393" i="4"/>
  <c r="I417" i="4"/>
  <c r="I481" i="4"/>
  <c r="I521" i="4"/>
  <c r="I545" i="4"/>
  <c r="I585" i="4"/>
  <c r="I609" i="4"/>
  <c r="I649" i="4"/>
  <c r="I673" i="4"/>
  <c r="I737" i="4"/>
  <c r="I801" i="4"/>
  <c r="I873" i="4"/>
  <c r="I1073" i="4"/>
  <c r="I1089" i="4"/>
  <c r="I1097" i="4"/>
  <c r="I1209" i="4"/>
  <c r="I1417" i="4"/>
  <c r="I1784" i="4"/>
  <c r="I1729" i="4"/>
  <c r="I1656" i="4"/>
  <c r="I1488" i="4"/>
  <c r="I1394" i="4"/>
  <c r="I1352" i="4"/>
  <c r="I1301" i="4"/>
  <c r="I1290" i="4"/>
  <c r="I1269" i="4"/>
  <c r="I1258" i="4"/>
  <c r="I1202" i="4"/>
  <c r="I1186" i="4"/>
  <c r="I1158" i="4"/>
  <c r="I1142" i="4"/>
  <c r="I1077" i="4"/>
  <c r="I1058" i="4"/>
  <c r="I1022" i="4"/>
  <c r="I965" i="4"/>
  <c r="I921" i="4"/>
  <c r="I901" i="4"/>
  <c r="I878" i="4"/>
  <c r="I816" i="4"/>
  <c r="I792" i="4"/>
  <c r="I760" i="4"/>
  <c r="I722" i="4"/>
  <c r="I622" i="4"/>
  <c r="I592" i="4"/>
  <c r="I554" i="4"/>
  <c r="I517" i="4"/>
  <c r="I215" i="4"/>
  <c r="I97" i="4"/>
  <c r="I18" i="4"/>
  <c r="I26" i="4"/>
  <c r="I34" i="4"/>
  <c r="I42" i="4"/>
  <c r="I50" i="4"/>
  <c r="I58" i="4"/>
  <c r="I66" i="4"/>
  <c r="I74" i="4"/>
  <c r="I82" i="4"/>
  <c r="I90" i="4"/>
  <c r="I106" i="4"/>
  <c r="I114" i="4"/>
  <c r="I122" i="4"/>
  <c r="I130" i="4"/>
  <c r="I138" i="4"/>
  <c r="I146" i="4"/>
  <c r="I154" i="4"/>
  <c r="I162" i="4"/>
  <c r="I170" i="4"/>
  <c r="I178" i="4"/>
  <c r="I186" i="4"/>
  <c r="I194" i="4"/>
  <c r="I202" i="4"/>
  <c r="I210" i="4"/>
  <c r="I218" i="4"/>
  <c r="I226" i="4"/>
  <c r="I234" i="4"/>
  <c r="I242" i="4"/>
  <c r="I250" i="4"/>
  <c r="I258" i="4"/>
  <c r="I266" i="4"/>
  <c r="I274" i="4"/>
  <c r="I282" i="4"/>
  <c r="I290" i="4"/>
  <c r="I298" i="4"/>
  <c r="I306" i="4"/>
  <c r="I314" i="4"/>
  <c r="I322" i="4"/>
  <c r="I330" i="4"/>
  <c r="I338" i="4"/>
  <c r="I346" i="4"/>
  <c r="I354" i="4"/>
  <c r="I362" i="4"/>
  <c r="I370" i="4"/>
  <c r="I378" i="4"/>
  <c r="I386" i="4"/>
  <c r="I394" i="4"/>
  <c r="I402" i="4"/>
  <c r="I410" i="4"/>
  <c r="I418" i="4"/>
  <c r="I426" i="4"/>
  <c r="I442" i="4"/>
  <c r="I450" i="4"/>
  <c r="I458" i="4"/>
  <c r="I466" i="4"/>
  <c r="I474" i="4"/>
  <c r="I490" i="4"/>
  <c r="I498" i="4"/>
  <c r="I506" i="4"/>
  <c r="I514" i="4"/>
  <c r="I522" i="4"/>
  <c r="I538" i="4"/>
  <c r="I546" i="4"/>
  <c r="I562" i="4"/>
  <c r="I570" i="4"/>
  <c r="I586" i="4"/>
  <c r="I602" i="4"/>
  <c r="I610" i="4"/>
  <c r="I626" i="4"/>
  <c r="I634" i="4"/>
  <c r="I650" i="4"/>
  <c r="I666" i="4"/>
  <c r="I674" i="4"/>
  <c r="I690" i="4"/>
  <c r="I698" i="4"/>
  <c r="I714" i="4"/>
  <c r="I730" i="4"/>
  <c r="I738" i="4"/>
  <c r="I754" i="4"/>
  <c r="I762" i="4"/>
  <c r="I778" i="4"/>
  <c r="I786" i="4"/>
  <c r="I810" i="4"/>
  <c r="I818" i="4"/>
  <c r="I842" i="4"/>
  <c r="I850" i="4"/>
  <c r="I874" i="4"/>
  <c r="I882" i="4"/>
  <c r="I906" i="4"/>
  <c r="I914" i="4"/>
  <c r="L914" i="4" s="1"/>
  <c r="I938" i="4"/>
  <c r="I946" i="4"/>
  <c r="I970" i="4"/>
  <c r="I978" i="4"/>
  <c r="I1018" i="4"/>
  <c r="I1026" i="4"/>
  <c r="I1034" i="4"/>
  <c r="I1042" i="4"/>
  <c r="I1082" i="4"/>
  <c r="I1090" i="4"/>
  <c r="I1098" i="4"/>
  <c r="I1106" i="4"/>
  <c r="I1146" i="4"/>
  <c r="I1154" i="4"/>
  <c r="I1170" i="4"/>
  <c r="I1210" i="4"/>
  <c r="I1234" i="4"/>
  <c r="I1298" i="4"/>
  <c r="I1362" i="4"/>
  <c r="I1426" i="4"/>
  <c r="I1490" i="4"/>
  <c r="I1810" i="4"/>
  <c r="I1764" i="4"/>
  <c r="I1746" i="4"/>
  <c r="I1728" i="4"/>
  <c r="L1728" i="4" s="1"/>
  <c r="I1682" i="4"/>
  <c r="I1664" i="4"/>
  <c r="I1618" i="4"/>
  <c r="I1600" i="4"/>
  <c r="I1554" i="4"/>
  <c r="I1536" i="4"/>
  <c r="I1487" i="4"/>
  <c r="I1477" i="4"/>
  <c r="I1466" i="4"/>
  <c r="I1456" i="4"/>
  <c r="I1446" i="4"/>
  <c r="I1434" i="4"/>
  <c r="I1414" i="4"/>
  <c r="I1393" i="4"/>
  <c r="L1393" i="4" s="1"/>
  <c r="I1373" i="4"/>
  <c r="I1341" i="4"/>
  <c r="I1330" i="4"/>
  <c r="I1310" i="4"/>
  <c r="I1300" i="4"/>
  <c r="I1288" i="4"/>
  <c r="I1278" i="4"/>
  <c r="I1237" i="4"/>
  <c r="I1226" i="4"/>
  <c r="I1214" i="4"/>
  <c r="I1185" i="4"/>
  <c r="I1169" i="4"/>
  <c r="I1157" i="4"/>
  <c r="I1141" i="4"/>
  <c r="I1126" i="4"/>
  <c r="I1094" i="4"/>
  <c r="I1021" i="4"/>
  <c r="I1002" i="4"/>
  <c r="I984" i="4"/>
  <c r="I962" i="4"/>
  <c r="I942" i="4"/>
  <c r="I920" i="4"/>
  <c r="I898" i="4"/>
  <c r="I870" i="4"/>
  <c r="I846" i="4"/>
  <c r="I784" i="4"/>
  <c r="I686" i="4"/>
  <c r="I656" i="4"/>
  <c r="I618" i="4"/>
  <c r="I583" i="4"/>
  <c r="I512" i="4"/>
  <c r="I375" i="4"/>
  <c r="I184" i="4"/>
  <c r="I201" i="4"/>
  <c r="I225" i="4"/>
  <c r="I75" i="4"/>
  <c r="I83" i="4"/>
  <c r="I147" i="4"/>
  <c r="I155" i="4"/>
  <c r="I219" i="4"/>
  <c r="I339" i="4"/>
  <c r="I403" i="4"/>
  <c r="I411" i="4"/>
  <c r="I475" i="4"/>
  <c r="L475" i="4" s="1"/>
  <c r="I523" i="4"/>
  <c r="I587" i="4"/>
  <c r="I595" i="4"/>
  <c r="I659" i="4"/>
  <c r="I667" i="4"/>
  <c r="I691" i="4"/>
  <c r="I699" i="4"/>
  <c r="I763" i="4"/>
  <c r="I787" i="4"/>
  <c r="I811" i="4"/>
  <c r="I835" i="4"/>
  <c r="I883" i="4"/>
  <c r="I907" i="4"/>
  <c r="L907" i="4" s="1"/>
  <c r="I931" i="4"/>
  <c r="I963" i="4"/>
  <c r="I979" i="4"/>
  <c r="I1003" i="4"/>
  <c r="I1019" i="4"/>
  <c r="I1099" i="4"/>
  <c r="I1115" i="4"/>
  <c r="I1131" i="4"/>
  <c r="I1147" i="4"/>
  <c r="I1195" i="4"/>
  <c r="I1259" i="4"/>
  <c r="I1275" i="4"/>
  <c r="I1291" i="4"/>
  <c r="I1315" i="4"/>
  <c r="I1387" i="4"/>
  <c r="I1395" i="4"/>
  <c r="L1395" i="4" s="1"/>
  <c r="I1467" i="4"/>
  <c r="L1467" i="4" s="1"/>
  <c r="I1507" i="4"/>
  <c r="I1809" i="4"/>
  <c r="I1791" i="4"/>
  <c r="I1754" i="4"/>
  <c r="L1754" i="4" s="1"/>
  <c r="I1745" i="4"/>
  <c r="I1736" i="4"/>
  <c r="I1690" i="4"/>
  <c r="I1681" i="4"/>
  <c r="I1672" i="4"/>
  <c r="I1626" i="4"/>
  <c r="I1617" i="4"/>
  <c r="I1608" i="4"/>
  <c r="I1599" i="4"/>
  <c r="I1590" i="4"/>
  <c r="I1580" i="4"/>
  <c r="I1571" i="4"/>
  <c r="I1562" i="4"/>
  <c r="I1553" i="4"/>
  <c r="I1544" i="4"/>
  <c r="I1535" i="4"/>
  <c r="I1526" i="4"/>
  <c r="I1516" i="4"/>
  <c r="I1506" i="4"/>
  <c r="I1496" i="4"/>
  <c r="I1486" i="4"/>
  <c r="I1465" i="4"/>
  <c r="I1423" i="4"/>
  <c r="I1413" i="4"/>
  <c r="I1402" i="4"/>
  <c r="I1382" i="4"/>
  <c r="I1370" i="4"/>
  <c r="I1360" i="4"/>
  <c r="I1350" i="4"/>
  <c r="I1340" i="4"/>
  <c r="I1309" i="4"/>
  <c r="I1287" i="4"/>
  <c r="I1277" i="4"/>
  <c r="I1266" i="4"/>
  <c r="I1246" i="4"/>
  <c r="I1213" i="4"/>
  <c r="I1197" i="4"/>
  <c r="L1197" i="4" s="1"/>
  <c r="I1184" i="4"/>
  <c r="I1153" i="4"/>
  <c r="I1111" i="4"/>
  <c r="I1093" i="4"/>
  <c r="I1074" i="4"/>
  <c r="I1056" i="4"/>
  <c r="I1038" i="4"/>
  <c r="I1001" i="4"/>
  <c r="I941" i="4"/>
  <c r="I919" i="4"/>
  <c r="I869" i="4"/>
  <c r="I838" i="4"/>
  <c r="I814" i="4"/>
  <c r="I750" i="4"/>
  <c r="I720" i="4"/>
  <c r="I682" i="4"/>
  <c r="I647" i="4"/>
  <c r="I582" i="4"/>
  <c r="I544" i="4"/>
  <c r="I501" i="4"/>
  <c r="I353" i="4"/>
  <c r="I142" i="4"/>
  <c r="I33" i="4"/>
  <c r="I137" i="4"/>
  <c r="I161" i="4"/>
  <c r="I265" i="4"/>
  <c r="I748" i="4"/>
  <c r="I812" i="4"/>
  <c r="I828" i="4"/>
  <c r="I860" i="4"/>
  <c r="I924" i="4"/>
  <c r="I932" i="4"/>
  <c r="I956" i="4"/>
  <c r="I1028" i="4"/>
  <c r="I1052" i="4"/>
  <c r="I1156" i="4"/>
  <c r="I1220" i="4"/>
  <c r="I1808" i="4"/>
  <c r="I1762" i="4"/>
  <c r="I1753" i="4"/>
  <c r="I1744" i="4"/>
  <c r="I1735" i="4"/>
  <c r="I1716" i="4"/>
  <c r="I1698" i="4"/>
  <c r="I1652" i="4"/>
  <c r="I1643" i="4"/>
  <c r="I1634" i="4"/>
  <c r="I1616" i="4"/>
  <c r="I1607" i="4"/>
  <c r="I1570" i="4"/>
  <c r="I1543" i="4"/>
  <c r="I1534" i="4"/>
  <c r="I1524" i="4"/>
  <c r="I1485" i="4"/>
  <c r="I1474" i="4"/>
  <c r="I1453" i="4"/>
  <c r="I1442" i="4"/>
  <c r="I1432" i="4"/>
  <c r="I1422" i="4"/>
  <c r="L1422" i="4" s="1"/>
  <c r="I1412" i="4"/>
  <c r="I1401" i="4"/>
  <c r="I1380" i="4"/>
  <c r="I1359" i="4"/>
  <c r="I1349" i="4"/>
  <c r="I1338" i="4"/>
  <c r="I1318" i="4"/>
  <c r="L1318" i="4" s="1"/>
  <c r="I1306" i="4"/>
  <c r="I1286" i="4"/>
  <c r="I1245" i="4"/>
  <c r="I1223" i="4"/>
  <c r="I1181" i="4"/>
  <c r="I1167" i="4"/>
  <c r="I1138" i="4"/>
  <c r="L1138" i="4" s="1"/>
  <c r="I1122" i="4"/>
  <c r="I1069" i="4"/>
  <c r="I1050" i="4"/>
  <c r="I1014" i="4"/>
  <c r="I954" i="4"/>
  <c r="I934" i="4"/>
  <c r="I912" i="4"/>
  <c r="I890" i="4"/>
  <c r="I866" i="4"/>
  <c r="I837" i="4"/>
  <c r="I806" i="4"/>
  <c r="I782" i="4"/>
  <c r="I746" i="4"/>
  <c r="I646" i="4"/>
  <c r="I608" i="4"/>
  <c r="I578" i="4"/>
  <c r="I543" i="4"/>
  <c r="I482" i="4"/>
  <c r="I331" i="4"/>
  <c r="I98" i="4"/>
  <c r="I13" i="4"/>
  <c r="I21" i="4"/>
  <c r="I29" i="4"/>
  <c r="I37" i="4"/>
  <c r="I45" i="4"/>
  <c r="I53" i="4"/>
  <c r="L53" i="4" s="1"/>
  <c r="I61" i="4"/>
  <c r="I69" i="4"/>
  <c r="L69" i="4" s="1"/>
  <c r="I77" i="4"/>
  <c r="I85" i="4"/>
  <c r="I93" i="4"/>
  <c r="I101" i="4"/>
  <c r="I109" i="4"/>
  <c r="I117" i="4"/>
  <c r="I125" i="4"/>
  <c r="I133" i="4"/>
  <c r="I141" i="4"/>
  <c r="I149" i="4"/>
  <c r="I157" i="4"/>
  <c r="I165" i="4"/>
  <c r="I173" i="4"/>
  <c r="I181" i="4"/>
  <c r="I189" i="4"/>
  <c r="I197" i="4"/>
  <c r="I205" i="4"/>
  <c r="I213" i="4"/>
  <c r="I221" i="4"/>
  <c r="I229" i="4"/>
  <c r="I237" i="4"/>
  <c r="I245" i="4"/>
  <c r="I253" i="4"/>
  <c r="I261" i="4"/>
  <c r="I269" i="4"/>
  <c r="I277" i="4"/>
  <c r="I285" i="4"/>
  <c r="I293" i="4"/>
  <c r="I301" i="4"/>
  <c r="I309" i="4"/>
  <c r="I317" i="4"/>
  <c r="I325" i="4"/>
  <c r="I333" i="4"/>
  <c r="I341" i="4"/>
  <c r="I349" i="4"/>
  <c r="I357" i="4"/>
  <c r="I365" i="4"/>
  <c r="I373" i="4"/>
  <c r="I381" i="4"/>
  <c r="I389" i="4"/>
  <c r="I397" i="4"/>
  <c r="I405" i="4"/>
  <c r="I413" i="4"/>
  <c r="I421" i="4"/>
  <c r="I429" i="4"/>
  <c r="I437" i="4"/>
  <c r="I445" i="4"/>
  <c r="I453" i="4"/>
  <c r="I461" i="4"/>
  <c r="I469" i="4"/>
  <c r="I477" i="4"/>
  <c r="I485" i="4"/>
  <c r="I493" i="4"/>
  <c r="I509" i="4"/>
  <c r="I525" i="4"/>
  <c r="I533" i="4"/>
  <c r="I541" i="4"/>
  <c r="I549" i="4"/>
  <c r="I557" i="4"/>
  <c r="I565" i="4"/>
  <c r="I573" i="4"/>
  <c r="I581" i="4"/>
  <c r="I589" i="4"/>
  <c r="I597" i="4"/>
  <c r="I605" i="4"/>
  <c r="I613" i="4"/>
  <c r="I621" i="4"/>
  <c r="I629" i="4"/>
  <c r="L629" i="4" s="1"/>
  <c r="I637" i="4"/>
  <c r="I645" i="4"/>
  <c r="I653" i="4"/>
  <c r="I661" i="4"/>
  <c r="I669" i="4"/>
  <c r="I677" i="4"/>
  <c r="I685" i="4"/>
  <c r="I693" i="4"/>
  <c r="I701" i="4"/>
  <c r="I709" i="4"/>
  <c r="I717" i="4"/>
  <c r="I725" i="4"/>
  <c r="I733" i="4"/>
  <c r="I741" i="4"/>
  <c r="I749" i="4"/>
  <c r="I757" i="4"/>
  <c r="I765" i="4"/>
  <c r="I781" i="4"/>
  <c r="I789" i="4"/>
  <c r="I797" i="4"/>
  <c r="I813" i="4"/>
  <c r="I821" i="4"/>
  <c r="I829" i="4"/>
  <c r="I845" i="4"/>
  <c r="I853" i="4"/>
  <c r="I861" i="4"/>
  <c r="I877" i="4"/>
  <c r="I885" i="4"/>
  <c r="I893" i="4"/>
  <c r="I917" i="4"/>
  <c r="I925" i="4"/>
  <c r="I949" i="4"/>
  <c r="L949" i="4" s="1"/>
  <c r="I957" i="4"/>
  <c r="I981" i="4"/>
  <c r="I989" i="4"/>
  <c r="I997" i="4"/>
  <c r="I1037" i="4"/>
  <c r="I1045" i="4"/>
  <c r="I1053" i="4"/>
  <c r="I1061" i="4"/>
  <c r="I1101" i="4"/>
  <c r="I1109" i="4"/>
  <c r="I1125" i="4"/>
  <c r="I1165" i="4"/>
  <c r="I1173" i="4"/>
  <c r="I1189" i="4"/>
  <c r="I1253" i="4"/>
  <c r="I1317" i="4"/>
  <c r="I1381" i="4"/>
  <c r="I1445" i="4"/>
  <c r="I1509" i="4"/>
  <c r="I1517" i="4"/>
  <c r="I1525" i="4"/>
  <c r="I1533" i="4"/>
  <c r="I1541" i="4"/>
  <c r="I1549" i="4"/>
  <c r="I1557" i="4"/>
  <c r="I1565" i="4"/>
  <c r="I1573" i="4"/>
  <c r="I1581" i="4"/>
  <c r="I1589" i="4"/>
  <c r="I1597" i="4"/>
  <c r="I1605" i="4"/>
  <c r="I1613" i="4"/>
  <c r="I1621" i="4"/>
  <c r="I1629" i="4"/>
  <c r="I1637" i="4"/>
  <c r="I1645" i="4"/>
  <c r="I1653" i="4"/>
  <c r="I1661" i="4"/>
  <c r="I1669" i="4"/>
  <c r="I1677" i="4"/>
  <c r="I1685" i="4"/>
  <c r="I1693" i="4"/>
  <c r="I1701" i="4"/>
  <c r="I1709" i="4"/>
  <c r="I1717" i="4"/>
  <c r="I1725" i="4"/>
  <c r="I1733" i="4"/>
  <c r="I1741" i="4"/>
  <c r="I1749" i="4"/>
  <c r="I1757" i="4"/>
  <c r="I1765" i="4"/>
  <c r="I1773" i="4"/>
  <c r="I1781" i="4"/>
  <c r="I1789" i="4"/>
  <c r="I1797" i="4"/>
  <c r="I1805" i="4"/>
  <c r="I1788" i="4"/>
  <c r="I1770" i="4"/>
  <c r="I1752" i="4"/>
  <c r="I1743" i="4"/>
  <c r="I1706" i="4"/>
  <c r="I1697" i="4"/>
  <c r="I1688" i="4"/>
  <c r="I1679" i="4"/>
  <c r="I1660" i="4"/>
  <c r="I1642" i="4"/>
  <c r="I1624" i="4"/>
  <c r="I1615" i="4"/>
  <c r="I1578" i="4"/>
  <c r="I1551" i="4"/>
  <c r="I1514" i="4"/>
  <c r="I1504" i="4"/>
  <c r="L1504" i="4" s="1"/>
  <c r="I1494" i="4"/>
  <c r="I1473" i="4"/>
  <c r="I1462" i="4"/>
  <c r="I1421" i="4"/>
  <c r="I1410" i="4"/>
  <c r="I1389" i="4"/>
  <c r="I1378" i="4"/>
  <c r="I1368" i="4"/>
  <c r="I1358" i="4"/>
  <c r="I1337" i="4"/>
  <c r="I1327" i="4"/>
  <c r="I1316" i="4"/>
  <c r="I1295" i="4"/>
  <c r="I1285" i="4"/>
  <c r="I1274" i="4"/>
  <c r="I1264" i="4"/>
  <c r="L1264" i="4" s="1"/>
  <c r="I1254" i="4"/>
  <c r="I1242" i="4"/>
  <c r="I1222" i="4"/>
  <c r="I1194" i="4"/>
  <c r="I1178" i="4"/>
  <c r="I1166" i="4"/>
  <c r="I1150" i="4"/>
  <c r="I1104" i="4"/>
  <c r="I1086" i="4"/>
  <c r="I1013" i="4"/>
  <c r="I994" i="4"/>
  <c r="I933" i="4"/>
  <c r="I858" i="4"/>
  <c r="I834" i="4"/>
  <c r="L834" i="4" s="1"/>
  <c r="I805" i="4"/>
  <c r="I774" i="4"/>
  <c r="I710" i="4"/>
  <c r="L710" i="4" s="1"/>
  <c r="I672" i="4"/>
  <c r="I642" i="4"/>
  <c r="I607" i="4"/>
  <c r="I542" i="4"/>
  <c r="I311" i="4"/>
  <c r="I56" i="4"/>
  <c r="I14" i="4"/>
  <c r="I22" i="4"/>
  <c r="I30" i="4"/>
  <c r="I38" i="4"/>
  <c r="I46" i="4"/>
  <c r="I54" i="4"/>
  <c r="I62" i="4"/>
  <c r="L62" i="4" s="1"/>
  <c r="I70" i="4"/>
  <c r="I78" i="4"/>
  <c r="L78" i="4" s="1"/>
  <c r="I86" i="4"/>
  <c r="I94" i="4"/>
  <c r="I102" i="4"/>
  <c r="I110" i="4"/>
  <c r="I118" i="4"/>
  <c r="I126" i="4"/>
  <c r="I134" i="4"/>
  <c r="L134" i="4" s="1"/>
  <c r="I150" i="4"/>
  <c r="I158" i="4"/>
  <c r="I166" i="4"/>
  <c r="I174" i="4"/>
  <c r="I182" i="4"/>
  <c r="I190" i="4"/>
  <c r="I198" i="4"/>
  <c r="I206" i="4"/>
  <c r="I214" i="4"/>
  <c r="I222" i="4"/>
  <c r="I230" i="4"/>
  <c r="L230" i="4" s="1"/>
  <c r="I238" i="4"/>
  <c r="I254" i="4"/>
  <c r="I262" i="4"/>
  <c r="I270" i="4"/>
  <c r="I278" i="4"/>
  <c r="I286" i="4"/>
  <c r="I294" i="4"/>
  <c r="I302" i="4"/>
  <c r="I310" i="4"/>
  <c r="I318" i="4"/>
  <c r="I326" i="4"/>
  <c r="I334" i="4"/>
  <c r="L334" i="4" s="1"/>
  <c r="I342" i="4"/>
  <c r="I350" i="4"/>
  <c r="I358" i="4"/>
  <c r="I366" i="4"/>
  <c r="I374" i="4"/>
  <c r="I382" i="4"/>
  <c r="I390" i="4"/>
  <c r="I398" i="4"/>
  <c r="I406" i="4"/>
  <c r="I414" i="4"/>
  <c r="I422" i="4"/>
  <c r="L422" i="4" s="1"/>
  <c r="I430" i="4"/>
  <c r="I438" i="4"/>
  <c r="I446" i="4"/>
  <c r="I454" i="4"/>
  <c r="I462" i="4"/>
  <c r="I470" i="4"/>
  <c r="I478" i="4"/>
  <c r="I486" i="4"/>
  <c r="I494" i="4"/>
  <c r="I502" i="4"/>
  <c r="I510" i="4"/>
  <c r="I518" i="4"/>
  <c r="I526" i="4"/>
  <c r="L526" i="4" s="1"/>
  <c r="I534" i="4"/>
  <c r="I550" i="4"/>
  <c r="I566" i="4"/>
  <c r="I574" i="4"/>
  <c r="I590" i="4"/>
  <c r="I598" i="4"/>
  <c r="I614" i="4"/>
  <c r="L614" i="4" s="1"/>
  <c r="I630" i="4"/>
  <c r="I638" i="4"/>
  <c r="I654" i="4"/>
  <c r="L654" i="4" s="1"/>
  <c r="I662" i="4"/>
  <c r="I678" i="4"/>
  <c r="I694" i="4"/>
  <c r="I702" i="4"/>
  <c r="I718" i="4"/>
  <c r="I726" i="4"/>
  <c r="I742" i="4"/>
  <c r="I758" i="4"/>
  <c r="I766" i="4"/>
  <c r="I790" i="4"/>
  <c r="I798" i="4"/>
  <c r="I822" i="4"/>
  <c r="I830" i="4"/>
  <c r="I854" i="4"/>
  <c r="I862" i="4"/>
  <c r="I886" i="4"/>
  <c r="I894" i="4"/>
  <c r="I918" i="4"/>
  <c r="I926" i="4"/>
  <c r="L926" i="4" s="1"/>
  <c r="I950" i="4"/>
  <c r="I958" i="4"/>
  <c r="I982" i="4"/>
  <c r="I990" i="4"/>
  <c r="I998" i="4"/>
  <c r="I1006" i="4"/>
  <c r="I1046" i="4"/>
  <c r="I1054" i="4"/>
  <c r="I1062" i="4"/>
  <c r="I1070" i="4"/>
  <c r="I1110" i="4"/>
  <c r="L1110" i="4" s="1"/>
  <c r="I1118" i="4"/>
  <c r="I1134" i="4"/>
  <c r="I1174" i="4"/>
  <c r="I1182" i="4"/>
  <c r="I1198" i="4"/>
  <c r="I1262" i="4"/>
  <c r="I1326" i="4"/>
  <c r="I1390" i="4"/>
  <c r="I1454" i="4"/>
  <c r="I1806" i="4"/>
  <c r="I1796" i="4"/>
  <c r="I1778" i="4"/>
  <c r="I1751" i="4"/>
  <c r="I1742" i="4"/>
  <c r="I1714" i="4"/>
  <c r="I1705" i="4"/>
  <c r="I1687" i="4"/>
  <c r="I1678" i="4"/>
  <c r="I1650" i="4"/>
  <c r="I1632" i="4"/>
  <c r="I1614" i="4"/>
  <c r="I1586" i="4"/>
  <c r="I1550" i="4"/>
  <c r="I1522" i="4"/>
  <c r="I1513" i="4"/>
  <c r="I1493" i="4"/>
  <c r="I1482" i="4"/>
  <c r="I1461" i="4"/>
  <c r="I1450" i="4"/>
  <c r="L1450" i="4" s="1"/>
  <c r="I1430" i="4"/>
  <c r="I1420" i="4"/>
  <c r="I1398" i="4"/>
  <c r="I1388" i="4"/>
  <c r="I1367" i="4"/>
  <c r="I1357" i="4"/>
  <c r="I1346" i="4"/>
  <c r="I1336" i="4"/>
  <c r="L1336" i="4" s="1"/>
  <c r="I1325" i="4"/>
  <c r="I1314" i="4"/>
  <c r="I1304" i="4"/>
  <c r="I1294" i="4"/>
  <c r="I1263" i="4"/>
  <c r="I1241" i="4"/>
  <c r="I1231" i="4"/>
  <c r="I1221" i="4"/>
  <c r="I1206" i="4"/>
  <c r="I1162" i="4"/>
  <c r="I1149" i="4"/>
  <c r="I1133" i="4"/>
  <c r="I1085" i="4"/>
  <c r="I1066" i="4"/>
  <c r="I1048" i="4"/>
  <c r="I1030" i="4"/>
  <c r="I993" i="4"/>
  <c r="I974" i="4"/>
  <c r="I930" i="4"/>
  <c r="I910" i="4"/>
  <c r="I888" i="4"/>
  <c r="I857" i="4"/>
  <c r="I826" i="4"/>
  <c r="I802" i="4"/>
  <c r="I773" i="4"/>
  <c r="I736" i="4"/>
  <c r="I706" i="4"/>
  <c r="I671" i="4"/>
  <c r="I606" i="4"/>
  <c r="I568" i="4"/>
  <c r="I530" i="4"/>
  <c r="I289" i="4"/>
  <c r="L895" i="4" l="1"/>
  <c r="L1486" i="4"/>
  <c r="L1668" i="4"/>
  <c r="L1604" i="4"/>
  <c r="L1124" i="4"/>
  <c r="L1316" i="4"/>
  <c r="L483" i="4"/>
  <c r="L435" i="4"/>
  <c r="L675" i="4"/>
  <c r="M675" i="4" s="1"/>
  <c r="L795" i="4"/>
  <c r="L731" i="4"/>
  <c r="L891" i="4"/>
  <c r="L540" i="4"/>
  <c r="M540" i="4" s="1"/>
  <c r="L1163" i="4"/>
  <c r="M1163" i="4" s="1"/>
  <c r="L212" i="4"/>
  <c r="L1512" i="4"/>
  <c r="L996" i="4"/>
  <c r="M996" i="4" s="1"/>
  <c r="L673" i="4"/>
  <c r="L635" i="4"/>
  <c r="L123" i="4"/>
  <c r="L99" i="4"/>
  <c r="M99" i="4" s="1"/>
  <c r="L740" i="4"/>
  <c r="M740" i="4" s="1"/>
  <c r="L642" i="4"/>
  <c r="L835" i="4"/>
  <c r="M835" i="4" s="1"/>
  <c r="L668" i="4"/>
  <c r="L947" i="4"/>
  <c r="L371" i="4"/>
  <c r="L507" i="4"/>
  <c r="L1043" i="4"/>
  <c r="M1043" i="4" s="1"/>
  <c r="L1724" i="4"/>
  <c r="M1724" i="4" s="1"/>
  <c r="L1532" i="4"/>
  <c r="L628" i="4"/>
  <c r="M628" i="4" s="1"/>
  <c r="L1308" i="4"/>
  <c r="M1308" i="4" s="1"/>
  <c r="L988" i="4"/>
  <c r="L548" i="4"/>
  <c r="L1196" i="4"/>
  <c r="L758" i="4"/>
  <c r="L485" i="4"/>
  <c r="L293" i="4"/>
  <c r="L578" i="4"/>
  <c r="L956" i="4"/>
  <c r="L1340" i="4"/>
  <c r="L626" i="4"/>
  <c r="L1566" i="4"/>
  <c r="L977" i="4"/>
  <c r="M977" i="4" s="1"/>
  <c r="L1771" i="4"/>
  <c r="M1771" i="4" s="1"/>
  <c r="L1521" i="4"/>
  <c r="L1387" i="4"/>
  <c r="M1387" i="4" s="1"/>
  <c r="L1038" i="4"/>
  <c r="M1038" i="4" s="1"/>
  <c r="L1301" i="4"/>
  <c r="L916" i="4"/>
  <c r="L972" i="4"/>
  <c r="L1461" i="4"/>
  <c r="M1461" i="4" s="1"/>
  <c r="L678" i="4"/>
  <c r="M678" i="4" s="1"/>
  <c r="L1080" i="4"/>
  <c r="M1080" i="4" s="1"/>
  <c r="L1307" i="4"/>
  <c r="L1716" i="4"/>
  <c r="M1716" i="4" s="1"/>
  <c r="L56" i="4"/>
  <c r="L1656" i="4"/>
  <c r="L911" i="4"/>
  <c r="L414" i="4"/>
  <c r="M414" i="4" s="1"/>
  <c r="L693" i="4"/>
  <c r="M693" i="4" s="1"/>
  <c r="L671" i="4"/>
  <c r="M671" i="4" s="1"/>
  <c r="L1390" i="4"/>
  <c r="M1390" i="4" s="1"/>
  <c r="L1429" i="4"/>
  <c r="M1429" i="4" s="1"/>
  <c r="L1071" i="4"/>
  <c r="L680" i="4"/>
  <c r="L1421" i="4"/>
  <c r="L1590" i="4"/>
  <c r="M1590" i="4" s="1"/>
  <c r="L892" i="4"/>
  <c r="M892" i="4" s="1"/>
  <c r="L363" i="4"/>
  <c r="M363" i="4" s="1"/>
  <c r="L1500" i="4"/>
  <c r="M1500" i="4" s="1"/>
  <c r="L1030" i="4"/>
  <c r="M1030" i="4" s="1"/>
  <c r="L1498" i="4"/>
  <c r="L495" i="4"/>
  <c r="L431" i="4"/>
  <c r="L1707" i="4"/>
  <c r="L962" i="4"/>
  <c r="M962" i="4" s="1"/>
  <c r="L644" i="4"/>
  <c r="M644" i="4" s="1"/>
  <c r="L1290" i="4"/>
  <c r="M1290" i="4" s="1"/>
  <c r="L1492" i="4"/>
  <c r="M1492" i="4" s="1"/>
  <c r="L599" i="4"/>
  <c r="L508" i="4"/>
  <c r="L1476" i="4"/>
  <c r="L1739" i="4"/>
  <c r="M1739" i="4" s="1"/>
  <c r="L297" i="4"/>
  <c r="M297" i="4" s="1"/>
  <c r="L456" i="4"/>
  <c r="L736" i="4"/>
  <c r="M736" i="4" s="1"/>
  <c r="L1550" i="4"/>
  <c r="M1550" i="4" s="1"/>
  <c r="L326" i="4"/>
  <c r="L1178" i="4"/>
  <c r="L1706" i="4"/>
  <c r="L13" i="4"/>
  <c r="M13" i="4" s="1"/>
  <c r="L1643" i="4"/>
  <c r="M1643" i="4" s="1"/>
  <c r="L1808" i="4"/>
  <c r="M1808" i="4" s="1"/>
  <c r="L1056" i="4"/>
  <c r="M1056" i="4" s="1"/>
  <c r="L1487" i="4"/>
  <c r="M1487" i="4" s="1"/>
  <c r="L290" i="4"/>
  <c r="L162" i="4"/>
  <c r="L1784" i="4"/>
  <c r="L417" i="4"/>
  <c r="M417" i="4" s="1"/>
  <c r="L480" i="4"/>
  <c r="M480" i="4" s="1"/>
  <c r="L1230" i="4"/>
  <c r="L1313" i="4"/>
  <c r="M1313" i="4" s="1"/>
  <c r="L519" i="4"/>
  <c r="M519" i="4" s="1"/>
  <c r="L455" i="4"/>
  <c r="L391" i="4"/>
  <c r="L1670" i="4"/>
  <c r="L1510" i="4"/>
  <c r="M1510" i="4" s="1"/>
  <c r="L1802" i="4"/>
  <c r="M1802" i="4" s="1"/>
  <c r="L1655" i="4"/>
  <c r="M1655" i="4" s="1"/>
  <c r="L1143" i="4"/>
  <c r="M1143" i="4" s="1"/>
  <c r="L1777" i="4"/>
  <c r="L1505" i="4"/>
  <c r="L705" i="4"/>
  <c r="L273" i="4"/>
  <c r="L1384" i="4"/>
  <c r="L611" i="4"/>
  <c r="M611" i="4" s="1"/>
  <c r="L1283" i="4"/>
  <c r="M1283" i="4" s="1"/>
  <c r="L1459" i="4"/>
  <c r="M1459" i="4" s="1"/>
  <c r="L388" i="4"/>
  <c r="L92" i="4"/>
  <c r="L1676" i="4"/>
  <c r="L987" i="4"/>
  <c r="L547" i="4"/>
  <c r="L316" i="4"/>
  <c r="M316" i="4" s="1"/>
  <c r="L52" i="4"/>
  <c r="M52" i="4" s="1"/>
  <c r="L1068" i="4"/>
  <c r="L940" i="4"/>
  <c r="M940" i="4" s="1"/>
  <c r="L427" i="4"/>
  <c r="L1768" i="4"/>
  <c r="L756" i="4"/>
  <c r="L867" i="4"/>
  <c r="M867" i="4" s="1"/>
  <c r="L771" i="4"/>
  <c r="M771" i="4" s="1"/>
  <c r="L259" i="4"/>
  <c r="M259" i="4" s="1"/>
  <c r="L530" i="4"/>
  <c r="M530" i="4" s="1"/>
  <c r="L366" i="4"/>
  <c r="M366" i="4" s="1"/>
  <c r="L166" i="4"/>
  <c r="L94" i="4"/>
  <c r="L1013" i="4"/>
  <c r="L1770" i="4"/>
  <c r="M1770" i="4" s="1"/>
  <c r="L1757" i="4"/>
  <c r="M1757" i="4" s="1"/>
  <c r="L1693" i="4"/>
  <c r="M1693" i="4" s="1"/>
  <c r="L1629" i="4"/>
  <c r="M1629" i="4" s="1"/>
  <c r="L1565" i="4"/>
  <c r="M1565" i="4" s="1"/>
  <c r="L981" i="4"/>
  <c r="L861" i="4"/>
  <c r="L781" i="4"/>
  <c r="L509" i="4"/>
  <c r="L309" i="4"/>
  <c r="M309" i="4" s="1"/>
  <c r="L1535" i="4"/>
  <c r="M1535" i="4" s="1"/>
  <c r="L1008" i="4"/>
  <c r="M1008" i="4" s="1"/>
  <c r="L120" i="4"/>
  <c r="M120" i="4" s="1"/>
  <c r="L594" i="4"/>
  <c r="L287" i="4"/>
  <c r="L223" i="4"/>
  <c r="L1343" i="4"/>
  <c r="M1343" i="4" s="1"/>
  <c r="L1009" i="4"/>
  <c r="M1009" i="4" s="1"/>
  <c r="L1112" i="4"/>
  <c r="M1112" i="4" s="1"/>
  <c r="L571" i="4"/>
  <c r="M571" i="4" s="1"/>
  <c r="L1075" i="4"/>
  <c r="L484" i="4"/>
  <c r="L939" i="4"/>
  <c r="L452" i="4"/>
  <c r="L1499" i="4"/>
  <c r="M1499" i="4" s="1"/>
  <c r="L1588" i="4"/>
  <c r="M1588" i="4" s="1"/>
  <c r="L1460" i="4"/>
  <c r="L852" i="4"/>
  <c r="M852" i="4" s="1"/>
  <c r="L283" i="4"/>
  <c r="L796" i="4"/>
  <c r="L356" i="4"/>
  <c r="L568" i="4"/>
  <c r="L1006" i="4"/>
  <c r="L1101" i="4"/>
  <c r="M1101" i="4" s="1"/>
  <c r="L573" i="4"/>
  <c r="M573" i="4" s="1"/>
  <c r="L301" i="4"/>
  <c r="M301" i="4" s="1"/>
  <c r="L45" i="4"/>
  <c r="M45" i="4" s="1"/>
  <c r="L543" i="4"/>
  <c r="L1432" i="4"/>
  <c r="L1570" i="4"/>
  <c r="L1735" i="4"/>
  <c r="L919" i="4"/>
  <c r="M919" i="4" s="1"/>
  <c r="L1423" i="4"/>
  <c r="M1423" i="4" s="1"/>
  <c r="L1544" i="4"/>
  <c r="M1544" i="4" s="1"/>
  <c r="L258" i="4"/>
  <c r="M258" i="4" s="1"/>
  <c r="L351" i="4"/>
  <c r="L1760" i="4"/>
  <c r="L791" i="4"/>
  <c r="L1691" i="4"/>
  <c r="L1011" i="4"/>
  <c r="M1011" i="4" s="1"/>
  <c r="L332" i="4"/>
  <c r="M332" i="4" s="1"/>
  <c r="L492" i="4"/>
  <c r="M492" i="4" s="1"/>
  <c r="L1708" i="4"/>
  <c r="M1708" i="4" s="1"/>
  <c r="L1452" i="4"/>
  <c r="L260" i="4"/>
  <c r="L1356" i="4"/>
  <c r="L551" i="4"/>
  <c r="L1779" i="4"/>
  <c r="M1779" i="4" s="1"/>
  <c r="L1419" i="4"/>
  <c r="M1419" i="4" s="1"/>
  <c r="L156" i="4"/>
  <c r="M156" i="4" s="1"/>
  <c r="L1235" i="4"/>
  <c r="M1235" i="4" s="1"/>
  <c r="L1444" i="4"/>
  <c r="L84" i="4"/>
  <c r="L19" i="4"/>
  <c r="L1371" i="4"/>
  <c r="M1371" i="4" s="1"/>
  <c r="L1212" i="4"/>
  <c r="M1212" i="4" s="1"/>
  <c r="L1148" i="4"/>
  <c r="M1148" i="4" s="1"/>
  <c r="L302" i="4"/>
  <c r="M302" i="4" s="1"/>
  <c r="L245" i="4"/>
  <c r="M245" i="4" s="1"/>
  <c r="L341" i="4"/>
  <c r="M341" i="4" s="1"/>
  <c r="L85" i="4"/>
  <c r="L1271" i="4"/>
  <c r="L1094" i="4"/>
  <c r="M1094" i="4" s="1"/>
  <c r="L1051" i="4"/>
  <c r="M1051" i="4" s="1"/>
  <c r="L868" i="4"/>
  <c r="M868" i="4" s="1"/>
  <c r="L1135" i="4"/>
  <c r="M1135" i="4" s="1"/>
  <c r="L310" i="4"/>
  <c r="M310" i="4" s="1"/>
  <c r="L877" i="4"/>
  <c r="L653" i="4"/>
  <c r="L1099" i="4"/>
  <c r="L1126" i="4"/>
  <c r="M1126" i="4" s="1"/>
  <c r="L1447" i="4"/>
  <c r="M1447" i="4" s="1"/>
  <c r="L1344" i="4"/>
  <c r="M1344" i="4" s="1"/>
  <c r="L743" i="4"/>
  <c r="M743" i="4" s="1"/>
  <c r="L1198" i="4"/>
  <c r="M1198" i="4" s="1"/>
  <c r="L374" i="4"/>
  <c r="L102" i="4"/>
  <c r="L1125" i="4"/>
  <c r="L253" i="4"/>
  <c r="M253" i="4" s="1"/>
  <c r="L125" i="4"/>
  <c r="M125" i="4" s="1"/>
  <c r="L1534" i="4"/>
  <c r="M1534" i="4" s="1"/>
  <c r="L501" i="4"/>
  <c r="M501" i="4" s="1"/>
  <c r="L1599" i="4"/>
  <c r="M1599" i="4" s="1"/>
  <c r="L1315" i="4"/>
  <c r="L1278" i="4"/>
  <c r="L826" i="4"/>
  <c r="L709" i="4"/>
  <c r="M709" i="4" s="1"/>
  <c r="L1413" i="4"/>
  <c r="M1413" i="4" s="1"/>
  <c r="L583" i="4"/>
  <c r="M583" i="4" s="1"/>
  <c r="L1188" i="4"/>
  <c r="M1188" i="4" s="1"/>
  <c r="L672" i="4"/>
  <c r="M672" i="4" s="1"/>
  <c r="L645" i="4"/>
  <c r="L544" i="4"/>
  <c r="L1287" i="4"/>
  <c r="L1411" i="4"/>
  <c r="M1411" i="4" s="1"/>
  <c r="L447" i="4"/>
  <c r="M447" i="4" s="1"/>
  <c r="L865" i="4"/>
  <c r="M865" i="4" s="1"/>
  <c r="L443" i="4"/>
  <c r="M443" i="4" s="1"/>
  <c r="L1732" i="4"/>
  <c r="M1732" i="4" s="1"/>
  <c r="L30" i="4"/>
  <c r="L1052" i="4"/>
  <c r="L536" i="4"/>
  <c r="L575" i="4"/>
  <c r="M575" i="4" s="1"/>
  <c r="L65" i="4"/>
  <c r="M65" i="4" s="1"/>
  <c r="L577" i="4"/>
  <c r="M577" i="4" s="1"/>
  <c r="L321" i="4"/>
  <c r="M321" i="4" s="1"/>
  <c r="L630" i="4"/>
  <c r="M630" i="4" s="1"/>
  <c r="L549" i="4"/>
  <c r="M549" i="4" s="1"/>
  <c r="L277" i="4"/>
  <c r="L21" i="4"/>
  <c r="L234" i="4"/>
  <c r="M234" i="4" s="1"/>
  <c r="L246" i="4"/>
  <c r="M246" i="4" s="1"/>
  <c r="L713" i="4"/>
  <c r="M713" i="4" s="1"/>
  <c r="L193" i="4"/>
  <c r="M193" i="4" s="1"/>
  <c r="L499" i="4"/>
  <c r="M499" i="4" s="1"/>
  <c r="L1192" i="4"/>
  <c r="M1192" i="4" s="1"/>
  <c r="L177" i="4"/>
  <c r="L1531" i="4"/>
  <c r="L1187" i="4"/>
  <c r="M1187" i="4" s="1"/>
  <c r="L815" i="4"/>
  <c r="M815" i="4" s="1"/>
  <c r="L11" i="4"/>
  <c r="M11" i="4" s="1"/>
  <c r="L1556" i="4"/>
  <c r="M1556" i="4" s="1"/>
  <c r="L1332" i="4"/>
  <c r="M1332" i="4" s="1"/>
  <c r="L1012" i="4"/>
  <c r="L948" i="4"/>
  <c r="L12" i="4"/>
  <c r="L1595" i="4"/>
  <c r="M1595" i="4" s="1"/>
  <c r="L669" i="4"/>
  <c r="M669" i="4" s="1"/>
  <c r="L1610" i="4"/>
  <c r="M1610" i="4" s="1"/>
  <c r="L1321" i="4"/>
  <c r="M1321" i="4" s="1"/>
  <c r="L823" i="4"/>
  <c r="L759" i="4"/>
  <c r="L1072" i="4"/>
  <c r="L275" i="4"/>
  <c r="L1032" i="4"/>
  <c r="M1032" i="4" s="1"/>
  <c r="L839" i="4"/>
  <c r="M839" i="4" s="1"/>
  <c r="L1804" i="4"/>
  <c r="M1804" i="4" s="1"/>
  <c r="L1740" i="4"/>
  <c r="M1740" i="4" s="1"/>
  <c r="L1004" i="4"/>
  <c r="M1004" i="4" s="1"/>
  <c r="L1659" i="4"/>
  <c r="M1659" i="4" s="1"/>
  <c r="L331" i="4"/>
  <c r="L97" i="4"/>
  <c r="L1048" i="4"/>
  <c r="M1048" i="4" s="1"/>
  <c r="L1182" i="4"/>
  <c r="M1182" i="4" s="1"/>
  <c r="L790" i="4"/>
  <c r="M790" i="4" s="1"/>
  <c r="L494" i="4"/>
  <c r="M494" i="4" s="1"/>
  <c r="L650" i="4"/>
  <c r="M650" i="4" s="1"/>
  <c r="L394" i="4"/>
  <c r="M394" i="4" s="1"/>
  <c r="L1097" i="4"/>
  <c r="L1207" i="4"/>
  <c r="L1792" i="4"/>
  <c r="M1792" i="4" s="1"/>
  <c r="L1000" i="4"/>
  <c r="M1000" i="4" s="1"/>
  <c r="L1078" i="4"/>
  <c r="M1078" i="4" s="1"/>
  <c r="L379" i="4"/>
  <c r="M379" i="4" s="1"/>
  <c r="L276" i="4"/>
  <c r="M276" i="4" s="1"/>
  <c r="L1298" i="4"/>
  <c r="M1298" i="4" s="1"/>
  <c r="L1666" i="4"/>
  <c r="L1415" i="4"/>
  <c r="L1673" i="4"/>
  <c r="M1673" i="4" s="1"/>
  <c r="L1755" i="4"/>
  <c r="M1755" i="4" s="1"/>
  <c r="L1528" i="4"/>
  <c r="M1528" i="4" s="1"/>
  <c r="L1083" i="4"/>
  <c r="M1083" i="4" s="1"/>
  <c r="L1799" i="4"/>
  <c r="M1799" i="4" s="1"/>
  <c r="L1240" i="4"/>
  <c r="M1240" i="4" s="1"/>
  <c r="L580" i="4"/>
  <c r="L1130" i="4"/>
  <c r="L1123" i="4"/>
  <c r="M1123" i="4" s="1"/>
  <c r="L563" i="4"/>
  <c r="M563" i="4" s="1"/>
  <c r="L1756" i="4"/>
  <c r="M1756" i="4" s="1"/>
  <c r="L1692" i="4"/>
  <c r="M1692" i="4" s="1"/>
  <c r="L500" i="4"/>
  <c r="M500" i="4" s="1"/>
  <c r="L1276" i="4"/>
  <c r="M1276" i="4" s="1"/>
  <c r="L1020" i="4"/>
  <c r="L1173" i="4"/>
  <c r="L597" i="4"/>
  <c r="M597" i="4" s="1"/>
  <c r="L163" i="4"/>
  <c r="M163" i="4" s="1"/>
  <c r="L1236" i="4"/>
  <c r="M1236" i="4" s="1"/>
  <c r="L1172" i="4"/>
  <c r="M1172" i="4" s="1"/>
  <c r="L788" i="4"/>
  <c r="M788" i="4" s="1"/>
  <c r="L651" i="4"/>
  <c r="M651" i="4" s="1"/>
  <c r="L208" i="4"/>
  <c r="L1046" i="4"/>
  <c r="M1046" i="4" s="1"/>
  <c r="L581" i="4"/>
  <c r="M581" i="4" s="1"/>
  <c r="L181" i="4"/>
  <c r="M181" i="4" s="1"/>
  <c r="L1608" i="4"/>
  <c r="M1608" i="4" s="1"/>
  <c r="L587" i="4"/>
  <c r="M587" i="4" s="1"/>
  <c r="L1141" i="4"/>
  <c r="M1141" i="4" s="1"/>
  <c r="L1018" i="4"/>
  <c r="M1018" i="4" s="1"/>
  <c r="L202" i="4"/>
  <c r="L215" i="4"/>
  <c r="L752" i="4"/>
  <c r="M752" i="4" s="1"/>
  <c r="L1261" i="4"/>
  <c r="M1261" i="4" s="1"/>
  <c r="L1039" i="4"/>
  <c r="M1039" i="4" s="1"/>
  <c r="L1289" i="4"/>
  <c r="M1289" i="4" s="1"/>
  <c r="L1503" i="4"/>
  <c r="M1503" i="4" s="1"/>
  <c r="L1121" i="4"/>
  <c r="M1121" i="4" s="1"/>
  <c r="L1151" i="4"/>
  <c r="L620" i="4"/>
  <c r="L887" i="4"/>
  <c r="M887" i="4" s="1"/>
  <c r="L1713" i="4"/>
  <c r="M1713" i="4" s="1"/>
  <c r="L927" i="4"/>
  <c r="M927" i="4" s="1"/>
  <c r="L236" i="4"/>
  <c r="M236" i="4" s="1"/>
  <c r="L684" i="4"/>
  <c r="M684" i="4" s="1"/>
  <c r="L1025" i="4"/>
  <c r="M1025" i="4" s="1"/>
  <c r="L952" i="4"/>
  <c r="L76" i="4"/>
  <c r="L1164" i="4"/>
  <c r="M1164" i="4" s="1"/>
  <c r="L716" i="4"/>
  <c r="M716" i="4" s="1"/>
  <c r="L299" i="4"/>
  <c r="M299" i="4" s="1"/>
  <c r="L1751" i="4"/>
  <c r="M1751" i="4" s="1"/>
  <c r="L445" i="4"/>
  <c r="M445" i="4" s="1"/>
  <c r="L1402" i="4"/>
  <c r="M1402" i="4" s="1"/>
  <c r="L1745" i="4"/>
  <c r="L1592" i="4"/>
  <c r="L1778" i="4"/>
  <c r="M1778" i="4" s="1"/>
  <c r="L918" i="4"/>
  <c r="M918" i="4" s="1"/>
  <c r="L574" i="4"/>
  <c r="M574" i="4" s="1"/>
  <c r="L437" i="4"/>
  <c r="M437" i="4" s="1"/>
  <c r="L748" i="4"/>
  <c r="M748" i="4" s="1"/>
  <c r="L1291" i="4"/>
  <c r="M1291" i="4" s="1"/>
  <c r="L874" i="4"/>
  <c r="L330" i="4"/>
  <c r="L138" i="4"/>
  <c r="M138" i="4" s="1"/>
  <c r="L848" i="4"/>
  <c r="M848" i="4" s="1"/>
  <c r="L87" i="4"/>
  <c r="M87" i="4" s="1"/>
  <c r="L1239" i="4"/>
  <c r="M1239" i="4" s="1"/>
  <c r="L1575" i="4"/>
  <c r="M1575" i="4" s="1"/>
  <c r="L1193" i="4"/>
  <c r="L1208" i="4"/>
  <c r="L928" i="4"/>
  <c r="M928" i="4" s="1"/>
  <c r="L387" i="4"/>
  <c r="M387" i="4" s="1"/>
  <c r="L1399" i="4"/>
  <c r="M1399" i="4" s="1"/>
  <c r="L899" i="4"/>
  <c r="M899" i="4" s="1"/>
  <c r="L460" i="4"/>
  <c r="M460" i="4" s="1"/>
  <c r="L1338" i="4"/>
  <c r="M1338" i="4" s="1"/>
  <c r="L380" i="4"/>
  <c r="M380" i="4" s="1"/>
  <c r="L1547" i="4"/>
  <c r="L1109" i="4"/>
  <c r="L117" i="4"/>
  <c r="M117" i="4" s="1"/>
  <c r="L1069" i="4"/>
  <c r="M1069" i="4" s="1"/>
  <c r="L1111" i="4"/>
  <c r="M1111" i="4" s="1"/>
  <c r="L1142" i="4"/>
  <c r="M1142" i="4" s="1"/>
  <c r="L679" i="4"/>
  <c r="M679" i="4" s="1"/>
  <c r="L1758" i="4"/>
  <c r="M1758" i="4" s="1"/>
  <c r="L1591" i="4"/>
  <c r="L1457" i="4"/>
  <c r="L841" i="4"/>
  <c r="M841" i="4" s="1"/>
  <c r="L592" i="4"/>
  <c r="M592" i="4" s="1"/>
  <c r="L711" i="4"/>
  <c r="M711" i="4" s="1"/>
  <c r="L688" i="4"/>
  <c r="M688" i="4" s="1"/>
  <c r="L1638" i="4"/>
  <c r="M1638" i="4" s="1"/>
  <c r="L1628" i="4"/>
  <c r="L1007" i="4"/>
  <c r="M1007" i="4" s="1"/>
  <c r="L449" i="4"/>
  <c r="L1152" i="4"/>
  <c r="M1152" i="4" s="1"/>
  <c r="L462" i="4"/>
  <c r="M462" i="4" s="1"/>
  <c r="L741" i="4"/>
  <c r="M741" i="4" s="1"/>
  <c r="L201" i="4"/>
  <c r="M201" i="4" s="1"/>
  <c r="L1062" i="4"/>
  <c r="M1062" i="4" s="1"/>
  <c r="L854" i="4"/>
  <c r="M854" i="4" s="1"/>
  <c r="L398" i="4"/>
  <c r="L677" i="4"/>
  <c r="L934" i="4"/>
  <c r="M934" i="4" s="1"/>
  <c r="L34" i="4"/>
  <c r="M34" i="4" s="1"/>
  <c r="L502" i="4"/>
  <c r="M502" i="4" s="1"/>
  <c r="L989" i="4"/>
  <c r="M989" i="4" s="1"/>
  <c r="L189" i="4"/>
  <c r="M189" i="4" s="1"/>
  <c r="L1286" i="4"/>
  <c r="M1286" i="4" s="1"/>
  <c r="L812" i="4"/>
  <c r="L838" i="4"/>
  <c r="L1526" i="4"/>
  <c r="M1526" i="4" s="1"/>
  <c r="L595" i="4"/>
  <c r="M595" i="4" s="1"/>
  <c r="L155" i="4"/>
  <c r="M155" i="4" s="1"/>
  <c r="L898" i="4"/>
  <c r="M898" i="4" s="1"/>
  <c r="L1554" i="4"/>
  <c r="M1554" i="4" s="1"/>
  <c r="L562" i="4"/>
  <c r="M562" i="4" s="1"/>
  <c r="L338" i="4"/>
  <c r="L74" i="4"/>
  <c r="M74" i="4" s="1"/>
  <c r="L792" i="4"/>
  <c r="M792" i="4" s="1"/>
  <c r="L649" i="4"/>
  <c r="M649" i="4" s="1"/>
  <c r="L552" i="4"/>
  <c r="M552" i="4" s="1"/>
  <c r="L1084" i="4"/>
  <c r="M1084" i="4" s="1"/>
  <c r="L1366" i="4"/>
  <c r="M1366" i="4" s="1"/>
  <c r="L1079" i="4"/>
  <c r="M1079" i="4" s="1"/>
  <c r="L591" i="4"/>
  <c r="L439" i="4"/>
  <c r="M439" i="4" s="1"/>
  <c r="L159" i="4"/>
  <c r="M159" i="4" s="1"/>
  <c r="L31" i="4"/>
  <c r="M31" i="4" s="1"/>
  <c r="L1437" i="4"/>
  <c r="M1437" i="4" s="1"/>
  <c r="L1114" i="4"/>
  <c r="M1114" i="4" s="1"/>
  <c r="L1726" i="4"/>
  <c r="M1726" i="4" s="1"/>
  <c r="L1767" i="4"/>
  <c r="M1767" i="4" s="1"/>
  <c r="L1127" i="4"/>
  <c r="L1761" i="4"/>
  <c r="L1201" i="4"/>
  <c r="M1201" i="4" s="1"/>
  <c r="L849" i="4"/>
  <c r="M849" i="4" s="1"/>
  <c r="L681" i="4"/>
  <c r="M681" i="4" s="1"/>
  <c r="L425" i="4"/>
  <c r="M425" i="4" s="1"/>
  <c r="L337" i="4"/>
  <c r="M337" i="4" s="1"/>
  <c r="L169" i="4"/>
  <c r="M169" i="4" s="1"/>
  <c r="L1800" i="4"/>
  <c r="M1800" i="4" s="1"/>
  <c r="L1464" i="4"/>
  <c r="L1120" i="4"/>
  <c r="M1120" i="4" s="1"/>
  <c r="L1795" i="4"/>
  <c r="M1795" i="4" s="1"/>
  <c r="L1763" i="4"/>
  <c r="M1763" i="4" s="1"/>
  <c r="L1040" i="4"/>
  <c r="M1040" i="4" s="1"/>
  <c r="L1137" i="4"/>
  <c r="M1137" i="4" s="1"/>
  <c r="L625" i="4"/>
  <c r="M625" i="4" s="1"/>
  <c r="L955" i="4"/>
  <c r="L1468" i="4"/>
  <c r="L1335" i="4"/>
  <c r="M1335" i="4" s="1"/>
  <c r="L969" i="4"/>
  <c r="M969" i="4" s="1"/>
  <c r="L115" i="4"/>
  <c r="M115" i="4" s="1"/>
  <c r="L116" i="4"/>
  <c r="M116" i="4" s="1"/>
  <c r="L196" i="4"/>
  <c r="M196" i="4" s="1"/>
  <c r="L1244" i="4"/>
  <c r="M1244" i="4" s="1"/>
  <c r="L235" i="4"/>
  <c r="M235" i="4" s="1"/>
  <c r="L383" i="4"/>
  <c r="L935" i="4"/>
  <c r="M935" i="4" s="1"/>
  <c r="L1619" i="4"/>
  <c r="M1619" i="4" s="1"/>
  <c r="L816" i="4"/>
  <c r="M816" i="4" s="1"/>
  <c r="L961" i="4"/>
  <c r="M961" i="4" s="1"/>
  <c r="L703" i="4"/>
  <c r="M703" i="4" s="1"/>
  <c r="L404" i="4"/>
  <c r="M404" i="4" s="1"/>
  <c r="L1076" i="4"/>
  <c r="M1076" i="4" s="1"/>
  <c r="L820" i="4"/>
  <c r="L851" i="4"/>
  <c r="M851" i="4" s="1"/>
  <c r="L723" i="4"/>
  <c r="M723" i="4" s="1"/>
  <c r="L876" i="4"/>
  <c r="M876" i="4" s="1"/>
  <c r="L633" i="4"/>
  <c r="M633" i="4" s="1"/>
  <c r="L1529" i="4"/>
  <c r="M1529" i="4" s="1"/>
  <c r="L1458" i="4"/>
  <c r="M1458" i="4" s="1"/>
  <c r="L107" i="4"/>
  <c r="L195" i="4"/>
  <c r="L347" i="4"/>
  <c r="M347" i="4" s="1"/>
  <c r="L659" i="4"/>
  <c r="M659" i="4" s="1"/>
  <c r="L715" i="4"/>
  <c r="M715" i="4" s="1"/>
  <c r="L779" i="4"/>
  <c r="M779" i="4" s="1"/>
  <c r="L843" i="4"/>
  <c r="M843" i="4" s="1"/>
  <c r="L1058" i="4"/>
  <c r="M1058" i="4" s="1"/>
  <c r="L187" i="4"/>
  <c r="M187" i="4" s="1"/>
  <c r="L243" i="4"/>
  <c r="L355" i="4"/>
  <c r="M355" i="4" s="1"/>
  <c r="L491" i="4"/>
  <c r="M491" i="4" s="1"/>
  <c r="L555" i="4"/>
  <c r="M555" i="4" s="1"/>
  <c r="L619" i="4"/>
  <c r="M619" i="4" s="1"/>
  <c r="L683" i="4"/>
  <c r="M683" i="4" s="1"/>
  <c r="L755" i="4"/>
  <c r="M755" i="4" s="1"/>
  <c r="L819" i="4"/>
  <c r="L59" i="4"/>
  <c r="L132" i="4"/>
  <c r="M132" i="4" s="1"/>
  <c r="L244" i="4"/>
  <c r="M244" i="4" s="1"/>
  <c r="L436" i="4"/>
  <c r="M436" i="4" s="1"/>
  <c r="L780" i="4"/>
  <c r="M780" i="4" s="1"/>
  <c r="L844" i="4"/>
  <c r="M844" i="4" s="1"/>
  <c r="L1132" i="4"/>
  <c r="M1132" i="4" s="1"/>
  <c r="L1204" i="4"/>
  <c r="M1204" i="4" s="1"/>
  <c r="L1035" i="4"/>
  <c r="L1363" i="4"/>
  <c r="M1363" i="4" s="1"/>
  <c r="L1475" i="4"/>
  <c r="M1475" i="4" s="1"/>
  <c r="L1611" i="4"/>
  <c r="M1611" i="4" s="1"/>
  <c r="L292" i="4"/>
  <c r="M292" i="4" s="1"/>
  <c r="L1116" i="4"/>
  <c r="M1116" i="4" s="1"/>
  <c r="L1334" i="4"/>
  <c r="M1334" i="4" s="1"/>
  <c r="L804" i="4"/>
  <c r="L1564" i="4"/>
  <c r="M1564" i="4" s="1"/>
  <c r="L1325" i="4"/>
  <c r="M1325" i="4" s="1"/>
  <c r="L814" i="4"/>
  <c r="M814" i="4" s="1"/>
  <c r="L906" i="4"/>
  <c r="M906" i="4" s="1"/>
  <c r="L434" i="4"/>
  <c r="M434" i="4" s="1"/>
  <c r="L777" i="4"/>
  <c r="M777" i="4" s="1"/>
  <c r="L513" i="4"/>
  <c r="M513" i="4" s="1"/>
  <c r="L257" i="4"/>
  <c r="M257" i="4" s="1"/>
  <c r="L627" i="4"/>
  <c r="L1252" i="4"/>
  <c r="M1252" i="4" s="1"/>
  <c r="L556" i="4"/>
  <c r="M556" i="4" s="1"/>
  <c r="L665" i="4"/>
  <c r="M665" i="4" s="1"/>
  <c r="L238" i="4"/>
  <c r="M238" i="4" s="1"/>
  <c r="L174" i="4"/>
  <c r="M174" i="4" s="1"/>
  <c r="L994" i="4"/>
  <c r="M994" i="4" s="1"/>
  <c r="L1222" i="4"/>
  <c r="M1222" i="4" s="1"/>
  <c r="L717" i="4"/>
  <c r="L317" i="4"/>
  <c r="M317" i="4" s="1"/>
  <c r="L1412" i="4"/>
  <c r="M1412" i="4" s="1"/>
  <c r="L1698" i="4"/>
  <c r="M1698" i="4" s="1"/>
  <c r="L1154" i="4"/>
  <c r="M1154" i="4" s="1"/>
  <c r="L762" i="4"/>
  <c r="M762" i="4" s="1"/>
  <c r="L666" i="4"/>
  <c r="M666" i="4" s="1"/>
  <c r="L474" i="4"/>
  <c r="M474" i="4" s="1"/>
  <c r="L1209" i="4"/>
  <c r="M1209" i="4" s="1"/>
  <c r="L1024" i="4"/>
  <c r="M1024" i="4" s="1"/>
  <c r="L648" i="4"/>
  <c r="M648" i="4" s="1"/>
  <c r="L464" i="4"/>
  <c r="M464" i="4" s="1"/>
  <c r="L328" i="4"/>
  <c r="M328" i="4" s="1"/>
  <c r="L264" i="4"/>
  <c r="M264" i="4" s="1"/>
  <c r="L567" i="4"/>
  <c r="M567" i="4" s="1"/>
  <c r="L1502" i="4"/>
  <c r="M1502" i="4" s="1"/>
  <c r="L367" i="4"/>
  <c r="L95" i="4"/>
  <c r="M95" i="4" s="1"/>
  <c r="L1734" i="4"/>
  <c r="M1734" i="4" s="1"/>
  <c r="L1686" i="4"/>
  <c r="M1686" i="4" s="1"/>
  <c r="L983" i="4"/>
  <c r="M983" i="4" s="1"/>
  <c r="L1377" i="4"/>
  <c r="M1377" i="4" s="1"/>
  <c r="L1297" i="4"/>
  <c r="M1297" i="4" s="1"/>
  <c r="L505" i="4"/>
  <c r="M505" i="4" s="1"/>
  <c r="L249" i="4"/>
  <c r="M249" i="4" s="1"/>
  <c r="L1158" i="4"/>
  <c r="M1158" i="4" s="1"/>
  <c r="L799" i="4"/>
  <c r="M799" i="4" s="1"/>
  <c r="L875" i="4"/>
  <c r="M875" i="4" s="1"/>
  <c r="L1183" i="4"/>
  <c r="M1183" i="4" s="1"/>
  <c r="L601" i="4"/>
  <c r="M601" i="4" s="1"/>
  <c r="L1160" i="4"/>
  <c r="M1160" i="4" s="1"/>
  <c r="L588" i="4"/>
  <c r="L897" i="4"/>
  <c r="L1596" i="4"/>
  <c r="M1596" i="4" s="1"/>
  <c r="L28" i="4"/>
  <c r="M28" i="4" s="1"/>
  <c r="L724" i="4"/>
  <c r="M724" i="4" s="1"/>
  <c r="L980" i="4"/>
  <c r="M980" i="4" s="1"/>
  <c r="L1107" i="4"/>
  <c r="M1107" i="4" s="1"/>
  <c r="L180" i="4"/>
  <c r="M180" i="4" s="1"/>
  <c r="L908" i="4"/>
  <c r="M908" i="4" s="1"/>
  <c r="L1044" i="4"/>
  <c r="M1044" i="4" s="1"/>
  <c r="L1396" i="4"/>
  <c r="M1396" i="4" s="1"/>
  <c r="L1269" i="4"/>
  <c r="M1269" i="4" s="1"/>
  <c r="L1772" i="4"/>
  <c r="M1772" i="4" s="1"/>
  <c r="L973" i="4"/>
  <c r="M973" i="4" s="1"/>
  <c r="L1654" i="4"/>
  <c r="M1654" i="4" s="1"/>
  <c r="L1787" i="4"/>
  <c r="M1787" i="4" s="1"/>
  <c r="L847" i="4"/>
  <c r="M847" i="4" s="1"/>
  <c r="L471" i="4"/>
  <c r="M471" i="4" s="1"/>
  <c r="L153" i="4"/>
  <c r="M153" i="4" s="1"/>
  <c r="L606" i="4"/>
  <c r="M606" i="4" s="1"/>
  <c r="L522" i="4"/>
  <c r="M522" i="4" s="1"/>
  <c r="L311" i="4"/>
  <c r="M311" i="4" s="1"/>
  <c r="L1181" i="4"/>
  <c r="M1181" i="4" s="1"/>
  <c r="L1082" i="4"/>
  <c r="M1082" i="4" s="1"/>
  <c r="L1322" i="4"/>
  <c r="M1322" i="4" s="1"/>
  <c r="L1738" i="4"/>
  <c r="M1738" i="4" s="1"/>
  <c r="L1665" i="4"/>
  <c r="M1665" i="4" s="1"/>
  <c r="L1070" i="4"/>
  <c r="M1070" i="4" s="1"/>
  <c r="L262" i="4"/>
  <c r="M262" i="4" s="1"/>
  <c r="L542" i="4"/>
  <c r="M542" i="4" s="1"/>
  <c r="L1578" i="4"/>
  <c r="M1578" i="4" s="1"/>
  <c r="L333" i="4"/>
  <c r="M333" i="4" s="1"/>
  <c r="L205" i="4"/>
  <c r="M205" i="4" s="1"/>
  <c r="L860" i="4"/>
  <c r="M860" i="4" s="1"/>
  <c r="L1246" i="4"/>
  <c r="M1246" i="4" s="1"/>
  <c r="L667" i="4"/>
  <c r="M667" i="4" s="1"/>
  <c r="L184" i="4"/>
  <c r="M184" i="4" s="1"/>
  <c r="L846" i="4"/>
  <c r="M846" i="4" s="1"/>
  <c r="L1226" i="4"/>
  <c r="M1226" i="4" s="1"/>
  <c r="L1373" i="4"/>
  <c r="M1373" i="4" s="1"/>
  <c r="L1042" i="4"/>
  <c r="M1042" i="4" s="1"/>
  <c r="L586" i="4"/>
  <c r="M586" i="4" s="1"/>
  <c r="L418" i="4"/>
  <c r="M418" i="4" s="1"/>
  <c r="L354" i="4"/>
  <c r="M354" i="4" s="1"/>
  <c r="L1312" i="4"/>
  <c r="M1312" i="4" s="1"/>
  <c r="L408" i="4"/>
  <c r="M408" i="4" s="1"/>
  <c r="L344" i="4"/>
  <c r="M344" i="4" s="1"/>
  <c r="L280" i="4"/>
  <c r="M280" i="4" s="1"/>
  <c r="L216" i="4"/>
  <c r="M216" i="4" s="1"/>
  <c r="L1470" i="4"/>
  <c r="M1470" i="4" s="1"/>
  <c r="L175" i="4"/>
  <c r="M175" i="4" s="1"/>
  <c r="L111" i="4"/>
  <c r="M111" i="4" s="1"/>
  <c r="L47" i="4"/>
  <c r="M47" i="4" s="1"/>
  <c r="L1270" i="4"/>
  <c r="M1270" i="4" s="1"/>
  <c r="L1775" i="4"/>
  <c r="M1775" i="4" s="1"/>
  <c r="L1501" i="4"/>
  <c r="M1501" i="4" s="1"/>
  <c r="L1063" i="4"/>
  <c r="L1409" i="4"/>
  <c r="M1409" i="4" s="1"/>
  <c r="L1129" i="4"/>
  <c r="M1129" i="4" s="1"/>
  <c r="L529" i="4"/>
  <c r="M529" i="4" s="1"/>
  <c r="L17" i="4"/>
  <c r="M17" i="4" s="1"/>
  <c r="L1631" i="4"/>
  <c r="M1631" i="4" s="1"/>
  <c r="L1480" i="4"/>
  <c r="M1480" i="4" s="1"/>
  <c r="L1248" i="4"/>
  <c r="M1248" i="4" s="1"/>
  <c r="L1136" i="4"/>
  <c r="M1136" i="4" s="1"/>
  <c r="L1280" i="4"/>
  <c r="M1280" i="4" s="1"/>
  <c r="L1561" i="4"/>
  <c r="M1561" i="4" s="1"/>
  <c r="L350" i="4"/>
  <c r="M350" i="4" s="1"/>
  <c r="L1098" i="4"/>
  <c r="M1098" i="4" s="1"/>
  <c r="L198" i="4"/>
  <c r="M198" i="4" s="1"/>
  <c r="L469" i="4"/>
  <c r="M469" i="4" s="1"/>
  <c r="L213" i="4"/>
  <c r="M213" i="4" s="1"/>
  <c r="L1359" i="4"/>
  <c r="M1359" i="4" s="1"/>
  <c r="L720" i="4"/>
  <c r="M720" i="4" s="1"/>
  <c r="L1681" i="4"/>
  <c r="M1681" i="4" s="1"/>
  <c r="L691" i="4"/>
  <c r="M691" i="4" s="1"/>
  <c r="L810" i="4"/>
  <c r="M810" i="4" s="1"/>
  <c r="L584" i="4"/>
  <c r="M584" i="4" s="1"/>
  <c r="L1218" i="4"/>
  <c r="M1218" i="4" s="1"/>
  <c r="L623" i="4"/>
  <c r="M623" i="4" s="1"/>
  <c r="L119" i="4"/>
  <c r="M119" i="4" s="1"/>
  <c r="L1333" i="4"/>
  <c r="M1333" i="4" s="1"/>
  <c r="L1694" i="4"/>
  <c r="M1694" i="4" s="1"/>
  <c r="L1793" i="4"/>
  <c r="M1793" i="4" s="1"/>
  <c r="L369" i="4"/>
  <c r="M369" i="4" s="1"/>
  <c r="L960" i="4"/>
  <c r="M960" i="4" s="1"/>
  <c r="L1320" i="4"/>
  <c r="M1320" i="4" s="1"/>
  <c r="L1262" i="4"/>
  <c r="M1262" i="4" s="1"/>
  <c r="L950" i="4"/>
  <c r="M950" i="4" s="1"/>
  <c r="L702" i="4"/>
  <c r="M702" i="4" s="1"/>
  <c r="L382" i="4"/>
  <c r="M382" i="4" s="1"/>
  <c r="L318" i="4"/>
  <c r="M318" i="4" s="1"/>
  <c r="L182" i="4"/>
  <c r="M182" i="4" s="1"/>
  <c r="L110" i="4"/>
  <c r="M110" i="4" s="1"/>
  <c r="L607" i="4"/>
  <c r="L933" i="4"/>
  <c r="L1773" i="4"/>
  <c r="M1773" i="4" s="1"/>
  <c r="L997" i="4"/>
  <c r="M997" i="4" s="1"/>
  <c r="L661" i="4"/>
  <c r="M661" i="4" s="1"/>
  <c r="L533" i="4"/>
  <c r="M533" i="4" s="1"/>
  <c r="L828" i="4"/>
  <c r="M828" i="4" s="1"/>
  <c r="L353" i="4"/>
  <c r="M353" i="4" s="1"/>
  <c r="L1115" i="4"/>
  <c r="M1115" i="4" s="1"/>
  <c r="L490" i="4"/>
  <c r="M490" i="4" s="1"/>
  <c r="L760" i="4"/>
  <c r="M760" i="4" s="1"/>
  <c r="L664" i="4"/>
  <c r="M664" i="4" s="1"/>
  <c r="L560" i="4"/>
  <c r="M560" i="4" s="1"/>
  <c r="L472" i="4"/>
  <c r="M472" i="4" s="1"/>
  <c r="L511" i="4"/>
  <c r="M511" i="4" s="1"/>
  <c r="L239" i="4"/>
  <c r="M239" i="4" s="1"/>
  <c r="L1365" i="4"/>
  <c r="M1365" i="4" s="1"/>
  <c r="L1702" i="4"/>
  <c r="M1702" i="4" s="1"/>
  <c r="L689" i="4"/>
  <c r="M689" i="4" s="1"/>
  <c r="L1376" i="4"/>
  <c r="M1376" i="4" s="1"/>
  <c r="L1232" i="4"/>
  <c r="M1232" i="4" s="1"/>
  <c r="L1473" i="4"/>
  <c r="M1473" i="4" s="1"/>
  <c r="L1543" i="4"/>
  <c r="M1543" i="4" s="1"/>
  <c r="L139" i="4"/>
  <c r="M139" i="4" s="1"/>
  <c r="L397" i="4"/>
  <c r="M397" i="4" s="1"/>
  <c r="L993" i="4"/>
  <c r="M993" i="4" s="1"/>
  <c r="L46" i="4"/>
  <c r="M46" i="4" s="1"/>
  <c r="L325" i="4"/>
  <c r="M325" i="4" s="1"/>
  <c r="L261" i="4"/>
  <c r="M261" i="4" s="1"/>
  <c r="L1014" i="4"/>
  <c r="M1014" i="4" s="1"/>
  <c r="L1382" i="4"/>
  <c r="M1382" i="4" s="1"/>
  <c r="L1736" i="4"/>
  <c r="M1736" i="4" s="1"/>
  <c r="L1536" i="4"/>
  <c r="M1536" i="4" s="1"/>
  <c r="L218" i="4"/>
  <c r="M218" i="4" s="1"/>
  <c r="L154" i="4"/>
  <c r="M154" i="4" s="1"/>
  <c r="L82" i="4"/>
  <c r="M82" i="4" s="1"/>
  <c r="N82" i="4" s="1"/>
  <c r="S82" i="4" s="1"/>
  <c r="L1417" i="4"/>
  <c r="M1417" i="4" s="1"/>
  <c r="L393" i="4"/>
  <c r="M393" i="4" s="1"/>
  <c r="L1065" i="4"/>
  <c r="M1065" i="4" s="1"/>
  <c r="L902" i="4"/>
  <c r="M902" i="4" s="1"/>
  <c r="L1305" i="4"/>
  <c r="M1305" i="4" s="1"/>
  <c r="L89" i="4"/>
  <c r="M89" i="4" s="1"/>
  <c r="L1472" i="4"/>
  <c r="M1472" i="4" s="1"/>
  <c r="L531" i="4"/>
  <c r="M531" i="4" s="1"/>
  <c r="L419" i="4"/>
  <c r="M419" i="4" s="1"/>
  <c r="L1651" i="4"/>
  <c r="M1651" i="4" s="1"/>
  <c r="L1635" i="4"/>
  <c r="M1635" i="4" s="1"/>
  <c r="L482" i="4"/>
  <c r="M482" i="4" s="1"/>
  <c r="L1490" i="4"/>
  <c r="M1490" i="4" s="1"/>
  <c r="L1149" i="4"/>
  <c r="M1149" i="4" s="1"/>
  <c r="L917" i="4"/>
  <c r="M917" i="4" s="1"/>
  <c r="L770" i="4"/>
  <c r="M770" i="4" s="1"/>
  <c r="L612" i="4"/>
  <c r="M612" i="4" s="1"/>
  <c r="L1785" i="4"/>
  <c r="M1785" i="4" s="1"/>
  <c r="L889" i="4"/>
  <c r="M889" i="4" s="1"/>
  <c r="L793" i="4"/>
  <c r="M793" i="4" s="1"/>
  <c r="L537" i="4"/>
  <c r="M537" i="4" s="1"/>
  <c r="L281" i="4"/>
  <c r="M281" i="4" s="1"/>
  <c r="L25" i="4"/>
  <c r="M25" i="4" s="1"/>
  <c r="L1582" i="4"/>
  <c r="M1582" i="4" s="1"/>
  <c r="L767" i="4"/>
  <c r="M767" i="4" s="1"/>
  <c r="L324" i="4"/>
  <c r="M324" i="4" s="1"/>
  <c r="L769" i="4"/>
  <c r="M769" i="4" s="1"/>
  <c r="L676" i="4"/>
  <c r="M676" i="4" s="1"/>
  <c r="L923" i="4"/>
  <c r="M923" i="4" s="1"/>
  <c r="L35" i="4"/>
  <c r="M35" i="4" s="1"/>
  <c r="L1242" i="4"/>
  <c r="M1242" i="4" s="1"/>
  <c r="L1642" i="4"/>
  <c r="M1642" i="4" s="1"/>
  <c r="L1306" i="4"/>
  <c r="M1306" i="4" s="1"/>
  <c r="L409" i="4"/>
  <c r="M409" i="4" s="1"/>
  <c r="L1145" i="4"/>
  <c r="M1145" i="4" s="1"/>
  <c r="L974" i="4"/>
  <c r="M974" i="4" s="1"/>
  <c r="L1314" i="4"/>
  <c r="M1314" i="4" s="1"/>
  <c r="L1420" i="4"/>
  <c r="M1420" i="4" s="1"/>
  <c r="L718" i="4"/>
  <c r="M718" i="4" s="1"/>
  <c r="L518" i="4"/>
  <c r="M518" i="4" s="1"/>
  <c r="L118" i="4"/>
  <c r="M118" i="4" s="1"/>
  <c r="L858" i="4"/>
  <c r="M858" i="4" s="1"/>
  <c r="L1410" i="4"/>
  <c r="M1410" i="4" s="1"/>
  <c r="L733" i="4"/>
  <c r="M733" i="4" s="1"/>
  <c r="L461" i="4"/>
  <c r="M461" i="4" s="1"/>
  <c r="L269" i="4"/>
  <c r="M269" i="4" s="1"/>
  <c r="L954" i="4"/>
  <c r="M954" i="4" s="1"/>
  <c r="L1485" i="4"/>
  <c r="M1485" i="4" s="1"/>
  <c r="L142" i="4"/>
  <c r="M142" i="4" s="1"/>
  <c r="L1690" i="4"/>
  <c r="M1690" i="4" s="1"/>
  <c r="L786" i="4"/>
  <c r="M786" i="4" s="1"/>
  <c r="L690" i="4"/>
  <c r="M690" i="4" s="1"/>
  <c r="L90" i="4"/>
  <c r="M90" i="4" s="1"/>
  <c r="L26" i="4"/>
  <c r="M26" i="4" s="1"/>
  <c r="L696" i="4"/>
  <c r="M696" i="4" s="1"/>
  <c r="L267" i="4"/>
  <c r="M267" i="4" s="1"/>
  <c r="L1463" i="4"/>
  <c r="M1463" i="4" s="1"/>
  <c r="L319" i="4"/>
  <c r="M319" i="4" s="1"/>
  <c r="L1405" i="4"/>
  <c r="M1405" i="4" s="1"/>
  <c r="L1774" i="4"/>
  <c r="M1774" i="4" s="1"/>
  <c r="L1730" i="4"/>
  <c r="M1730" i="4" s="1"/>
  <c r="L1391" i="4"/>
  <c r="M1391" i="4" s="1"/>
  <c r="L1255" i="4"/>
  <c r="M1255" i="4" s="1"/>
  <c r="L1657" i="4"/>
  <c r="M1657" i="4" s="1"/>
  <c r="L1585" i="4"/>
  <c r="M1585" i="4" s="1"/>
  <c r="L1233" i="4"/>
  <c r="M1233" i="4" s="1"/>
  <c r="L953" i="4"/>
  <c r="M953" i="4" s="1"/>
  <c r="L441" i="4"/>
  <c r="M441" i="4" s="1"/>
  <c r="L185" i="4"/>
  <c r="M185" i="4" s="1"/>
  <c r="L105" i="4"/>
  <c r="M105" i="4" s="1"/>
  <c r="L1416" i="4"/>
  <c r="M1416" i="4" s="1"/>
  <c r="L1641" i="4"/>
  <c r="M1641" i="4" s="1"/>
  <c r="L524" i="4"/>
  <c r="M524" i="4" s="1"/>
  <c r="L1794" i="4"/>
  <c r="M1794" i="4" s="1"/>
  <c r="L944" i="4"/>
  <c r="M944" i="4" s="1"/>
  <c r="L1251" i="4"/>
  <c r="M1251" i="4" s="1"/>
  <c r="L1324" i="4"/>
  <c r="M1324" i="4" s="1"/>
  <c r="L207" i="4"/>
  <c r="M207" i="4" s="1"/>
  <c r="L1530" i="4"/>
  <c r="M1530" i="4" s="1"/>
  <c r="L151" i="4"/>
  <c r="M151" i="4" s="1"/>
  <c r="L1342" i="4"/>
  <c r="M1342" i="4" s="1"/>
  <c r="L1119" i="4"/>
  <c r="M1119" i="4" s="1"/>
  <c r="L1105" i="4"/>
  <c r="M1105" i="4" s="1"/>
  <c r="L1388" i="4"/>
  <c r="M1388" i="4" s="1"/>
  <c r="L1454" i="4"/>
  <c r="M1454" i="4" s="1"/>
  <c r="L1118" i="4"/>
  <c r="M1118" i="4" s="1"/>
  <c r="L1514" i="4"/>
  <c r="M1514" i="4" s="1"/>
  <c r="L1253" i="4"/>
  <c r="M1253" i="4" s="1"/>
  <c r="L925" i="4"/>
  <c r="M925" i="4" s="1"/>
  <c r="L749" i="4"/>
  <c r="M749" i="4" s="1"/>
  <c r="L685" i="4"/>
  <c r="M685" i="4" s="1"/>
  <c r="L93" i="4"/>
  <c r="M93" i="4" s="1"/>
  <c r="L29" i="4"/>
  <c r="M29" i="4" s="1"/>
  <c r="L1753" i="4"/>
  <c r="M1753" i="4" s="1"/>
  <c r="L1350" i="4"/>
  <c r="M1350" i="4" s="1"/>
  <c r="L699" i="4"/>
  <c r="M699" i="4" s="1"/>
  <c r="L411" i="4"/>
  <c r="M411" i="4" s="1"/>
  <c r="L225" i="4"/>
  <c r="M225" i="4" s="1"/>
  <c r="L1682" i="4"/>
  <c r="M1682" i="4" s="1"/>
  <c r="L1090" i="4"/>
  <c r="M1090" i="4" s="1"/>
  <c r="L946" i="4"/>
  <c r="M946" i="4" s="1"/>
  <c r="L370" i="4"/>
  <c r="M370" i="4" s="1"/>
  <c r="L306" i="4"/>
  <c r="M306" i="4" s="1"/>
  <c r="L114" i="4"/>
  <c r="M114" i="4" s="1"/>
  <c r="L1202" i="4"/>
  <c r="M1202" i="4" s="1"/>
  <c r="L1217" i="4"/>
  <c r="M1217" i="4" s="1"/>
  <c r="L496" i="4"/>
  <c r="M496" i="4" s="1"/>
  <c r="L432" i="4"/>
  <c r="M432" i="4" s="1"/>
  <c r="L1205" i="4"/>
  <c r="M1205" i="4" s="1"/>
  <c r="L1418" i="4"/>
  <c r="M1418" i="4" s="1"/>
  <c r="L535" i="4"/>
  <c r="M535" i="4" s="1"/>
  <c r="L407" i="4"/>
  <c r="M407" i="4" s="1"/>
  <c r="L1684" i="4"/>
  <c r="M1684" i="4" s="1"/>
  <c r="L1662" i="4"/>
  <c r="M1662" i="4" s="1"/>
  <c r="L1801" i="4"/>
  <c r="M1801" i="4" s="1"/>
  <c r="L1527" i="4"/>
  <c r="M1527" i="4" s="1"/>
  <c r="L1087" i="4"/>
  <c r="M1087" i="4" s="1"/>
  <c r="L1433" i="4"/>
  <c r="M1433" i="4" s="1"/>
  <c r="L121" i="4"/>
  <c r="M121" i="4" s="1"/>
  <c r="L1696" i="4"/>
  <c r="M1696" i="4" s="1"/>
  <c r="L968" i="4"/>
  <c r="M968" i="4" s="1"/>
  <c r="L372" i="4"/>
  <c r="M372" i="4" s="1"/>
  <c r="L1019" i="4"/>
  <c r="M1019" i="4" s="1"/>
  <c r="L920" i="4"/>
  <c r="M920" i="4" s="1"/>
  <c r="L1102" i="4"/>
  <c r="M1102" i="4" s="1"/>
  <c r="L23" i="4"/>
  <c r="M23" i="4" s="1"/>
  <c r="L345" i="4"/>
  <c r="M345" i="4" s="1"/>
  <c r="L1471" i="4"/>
  <c r="M1471" i="4" s="1"/>
  <c r="L60" i="4"/>
  <c r="M60" i="4" s="1"/>
  <c r="L857" i="4"/>
  <c r="M857" i="4" s="1"/>
  <c r="L1066" i="4"/>
  <c r="M1066" i="4" s="1"/>
  <c r="L1241" i="4"/>
  <c r="M1241" i="4" s="1"/>
  <c r="L1357" i="4"/>
  <c r="M1357" i="4" s="1"/>
  <c r="L1482" i="4"/>
  <c r="M1482" i="4" s="1"/>
  <c r="L1650" i="4"/>
  <c r="M1650" i="4" s="1"/>
  <c r="L1796" i="4"/>
  <c r="M1796" i="4" s="1"/>
  <c r="L1174" i="4"/>
  <c r="M1174" i="4" s="1"/>
  <c r="L894" i="4"/>
  <c r="M894" i="4" s="1"/>
  <c r="L766" i="4"/>
  <c r="M766" i="4" s="1"/>
  <c r="L662" i="4"/>
  <c r="M662" i="4" s="1"/>
  <c r="L566" i="4"/>
  <c r="M566" i="4" s="1"/>
  <c r="L486" i="4"/>
  <c r="M486" i="4" s="1"/>
  <c r="L358" i="4"/>
  <c r="M358" i="4" s="1"/>
  <c r="L294" i="4"/>
  <c r="M294" i="4" s="1"/>
  <c r="L222" i="4"/>
  <c r="M222" i="4" s="1"/>
  <c r="L158" i="4"/>
  <c r="M158" i="4" s="1"/>
  <c r="L86" i="4"/>
  <c r="M86" i="4" s="1"/>
  <c r="L1086" i="4"/>
  <c r="M1086" i="4" s="1"/>
  <c r="L1254" i="4"/>
  <c r="M1254" i="4" s="1"/>
  <c r="L1358" i="4"/>
  <c r="M1358" i="4" s="1"/>
  <c r="L1494" i="4"/>
  <c r="M1494" i="4" s="1"/>
  <c r="L1660" i="4"/>
  <c r="M1660" i="4" s="1"/>
  <c r="L1788" i="4"/>
  <c r="M1788" i="4" s="1"/>
  <c r="L1749" i="4"/>
  <c r="M1749" i="4" s="1"/>
  <c r="L1685" i="4"/>
  <c r="M1685" i="4" s="1"/>
  <c r="L1621" i="4"/>
  <c r="M1621" i="4" s="1"/>
  <c r="L1557" i="4"/>
  <c r="M1557" i="4" s="1"/>
  <c r="L957" i="4"/>
  <c r="M957" i="4" s="1"/>
  <c r="L765" i="4"/>
  <c r="M765" i="4" s="1"/>
  <c r="L637" i="4"/>
  <c r="M637" i="4" s="1"/>
  <c r="L493" i="4"/>
  <c r="M493" i="4" s="1"/>
  <c r="L365" i="4"/>
  <c r="M365" i="4" s="1"/>
  <c r="L237" i="4"/>
  <c r="M237" i="4" s="1"/>
  <c r="L109" i="4"/>
  <c r="M109" i="4" s="1"/>
  <c r="L1122" i="4"/>
  <c r="M1122" i="4" s="1"/>
  <c r="L265" i="4"/>
  <c r="M265" i="4" s="1"/>
  <c r="L582" i="4"/>
  <c r="M582" i="4" s="1"/>
  <c r="L1153" i="4"/>
  <c r="M1153" i="4" s="1"/>
  <c r="L1617" i="4"/>
  <c r="M1617" i="4" s="1"/>
  <c r="L787" i="4"/>
  <c r="M787" i="4" s="1"/>
  <c r="L523" i="4"/>
  <c r="M523" i="4" s="1"/>
  <c r="L83" i="4"/>
  <c r="M83" i="4" s="1"/>
  <c r="L618" i="4"/>
  <c r="M618" i="4" s="1"/>
  <c r="L1300" i="4"/>
  <c r="M1300" i="4" s="1"/>
  <c r="L1426" i="4"/>
  <c r="M1426" i="4" s="1"/>
  <c r="L1106" i="4"/>
  <c r="M1106" i="4" s="1"/>
  <c r="L850" i="4"/>
  <c r="M850" i="4" s="1"/>
  <c r="L738" i="4"/>
  <c r="M738" i="4" s="1"/>
  <c r="L386" i="4"/>
  <c r="M386" i="4" s="1"/>
  <c r="L322" i="4"/>
  <c r="M322" i="4" s="1"/>
  <c r="L194" i="4"/>
  <c r="M194" i="4" s="1"/>
  <c r="L58" i="4"/>
  <c r="M58" i="4" s="1"/>
  <c r="L878" i="4"/>
  <c r="M878" i="4" s="1"/>
  <c r="L585" i="4"/>
  <c r="M585" i="4" s="1"/>
  <c r="L1712" i="4"/>
  <c r="M1712" i="4" s="1"/>
  <c r="L624" i="4"/>
  <c r="M624" i="4" s="1"/>
  <c r="L376" i="4"/>
  <c r="M376" i="4" s="1"/>
  <c r="L312" i="4"/>
  <c r="M312" i="4" s="1"/>
  <c r="L248" i="4"/>
  <c r="M248" i="4" s="1"/>
  <c r="L176" i="4"/>
  <c r="M176" i="4" s="1"/>
  <c r="L112" i="4"/>
  <c r="M112" i="4" s="1"/>
  <c r="L40" i="4"/>
  <c r="M40" i="4" s="1"/>
  <c r="L632" i="4"/>
  <c r="M632" i="4" s="1"/>
  <c r="L1397" i="4"/>
  <c r="M1397" i="4" s="1"/>
  <c r="L1548" i="4"/>
  <c r="M1548" i="4" s="1"/>
  <c r="L663" i="4"/>
  <c r="M663" i="4" s="1"/>
  <c r="L559" i="4"/>
  <c r="M559" i="4" s="1"/>
  <c r="L279" i="4"/>
  <c r="M279" i="4" s="1"/>
  <c r="L143" i="4"/>
  <c r="M143" i="4" s="1"/>
  <c r="L79" i="4"/>
  <c r="M79" i="4" s="1"/>
  <c r="L15" i="4"/>
  <c r="M15" i="4" s="1"/>
  <c r="L1620" i="4"/>
  <c r="M1620" i="4" s="1"/>
  <c r="L1798" i="4"/>
  <c r="M1798" i="4" s="1"/>
  <c r="L1567" i="4"/>
  <c r="M1567" i="4" s="1"/>
  <c r="L1439" i="4"/>
  <c r="M1439" i="4" s="1"/>
  <c r="L1031" i="4"/>
  <c r="M1031" i="4" s="1"/>
  <c r="L967" i="4"/>
  <c r="M967" i="4" s="1"/>
  <c r="L1449" i="4"/>
  <c r="M1449" i="4" s="1"/>
  <c r="L1281" i="4"/>
  <c r="M1281" i="4" s="1"/>
  <c r="L1177" i="4"/>
  <c r="M1177" i="4" s="1"/>
  <c r="L569" i="4"/>
  <c r="M569" i="4" s="1"/>
  <c r="L489" i="4"/>
  <c r="M489" i="4" s="1"/>
  <c r="L233" i="4"/>
  <c r="M233" i="4" s="1"/>
  <c r="L145" i="4"/>
  <c r="M145" i="4" s="1"/>
  <c r="L1425" i="4"/>
  <c r="M1425" i="4" s="1"/>
  <c r="L992" i="4"/>
  <c r="M992" i="4" s="1"/>
  <c r="L904" i="4"/>
  <c r="M904" i="4" s="1"/>
  <c r="L1569" i="4"/>
  <c r="M1569" i="4" s="1"/>
  <c r="L652" i="4"/>
  <c r="M652" i="4" s="1"/>
  <c r="L604" i="4"/>
  <c r="M604" i="4" s="1"/>
  <c r="L1644" i="4"/>
  <c r="M1644" i="4" s="1"/>
  <c r="L1228" i="4"/>
  <c r="M1228" i="4" s="1"/>
  <c r="L43" i="4"/>
  <c r="M43" i="4" s="1"/>
  <c r="L147" i="4"/>
  <c r="M147" i="4" s="1"/>
  <c r="L466" i="4"/>
  <c r="M466" i="4" s="1"/>
  <c r="L609" i="4"/>
  <c r="M609" i="4" s="1"/>
  <c r="L48" i="4"/>
  <c r="M48" i="4" s="1"/>
  <c r="N48" i="4" s="1"/>
  <c r="S48" i="4" s="1"/>
  <c r="L1489" i="4"/>
  <c r="M1489" i="4" s="1"/>
  <c r="L1067" i="4"/>
  <c r="M1067" i="4" s="1"/>
  <c r="L1633" i="4"/>
  <c r="M1633" i="4" s="1"/>
  <c r="L1369" i="4"/>
  <c r="M1369" i="4" s="1"/>
  <c r="L753" i="4"/>
  <c r="M753" i="4" s="1"/>
  <c r="L241" i="4"/>
  <c r="M241" i="4" s="1"/>
  <c r="L1810" i="4"/>
  <c r="M1810" i="4" s="1"/>
  <c r="L768" i="4"/>
  <c r="M768" i="4" s="1"/>
  <c r="L1005" i="4"/>
  <c r="M1005" i="4" s="1"/>
  <c r="L807" i="4"/>
  <c r="M807" i="4" s="1"/>
  <c r="L336" i="4"/>
  <c r="M336" i="4" s="1"/>
  <c r="L888" i="4"/>
  <c r="M888" i="4" s="1"/>
  <c r="L1085" i="4"/>
  <c r="M1085" i="4" s="1"/>
  <c r="L1367" i="4"/>
  <c r="M1367" i="4" s="1"/>
  <c r="L1493" i="4"/>
  <c r="M1493" i="4" s="1"/>
  <c r="L1678" i="4"/>
  <c r="M1678" i="4" s="1"/>
  <c r="L1806" i="4"/>
  <c r="M1806" i="4" s="1"/>
  <c r="L1134" i="4"/>
  <c r="M1134" i="4" s="1"/>
  <c r="L998" i="4"/>
  <c r="M998" i="4" s="1"/>
  <c r="L550" i="4"/>
  <c r="M550" i="4" s="1"/>
  <c r="L478" i="4"/>
  <c r="M478" i="4" s="1"/>
  <c r="L14" i="4"/>
  <c r="M14" i="4" s="1"/>
  <c r="L774" i="4"/>
  <c r="M774" i="4" s="1"/>
  <c r="L1368" i="4"/>
  <c r="M1368" i="4" s="1"/>
  <c r="L1679" i="4"/>
  <c r="M1679" i="4" s="1"/>
  <c r="L1805" i="4"/>
  <c r="M1805" i="4" s="1"/>
  <c r="L1741" i="4"/>
  <c r="M1741" i="4" s="1"/>
  <c r="L1677" i="4"/>
  <c r="M1677" i="4" s="1"/>
  <c r="L1613" i="4"/>
  <c r="M1613" i="4" s="1"/>
  <c r="L1549" i="4"/>
  <c r="M1549" i="4" s="1"/>
  <c r="L1317" i="4"/>
  <c r="M1317" i="4" s="1"/>
  <c r="L1061" i="4"/>
  <c r="M1061" i="4" s="1"/>
  <c r="L845" i="4"/>
  <c r="M845" i="4" s="1"/>
  <c r="L565" i="4"/>
  <c r="M565" i="4" s="1"/>
  <c r="L421" i="4"/>
  <c r="M421" i="4" s="1"/>
  <c r="L357" i="4"/>
  <c r="M357" i="4" s="1"/>
  <c r="L229" i="4"/>
  <c r="L165" i="4"/>
  <c r="M165" i="4" s="1"/>
  <c r="L37" i="4"/>
  <c r="M37" i="4" s="1"/>
  <c r="L890" i="4"/>
  <c r="M890" i="4" s="1"/>
  <c r="L1607" i="4"/>
  <c r="M1607" i="4" s="1"/>
  <c r="L1744" i="4"/>
  <c r="M1744" i="4" s="1"/>
  <c r="L1626" i="4"/>
  <c r="M1626" i="4" s="1"/>
  <c r="L763" i="4"/>
  <c r="M763" i="4" s="1"/>
  <c r="L656" i="4"/>
  <c r="M656" i="4" s="1"/>
  <c r="L1310" i="4"/>
  <c r="M1310" i="4" s="1"/>
  <c r="L1456" i="4"/>
  <c r="M1456" i="4" s="1"/>
  <c r="L1362" i="4"/>
  <c r="M1362" i="4" s="1"/>
  <c r="L450" i="4"/>
  <c r="M450" i="4" s="1"/>
  <c r="L378" i="4"/>
  <c r="M378" i="4" s="1"/>
  <c r="L314" i="4"/>
  <c r="M314" i="4" s="1"/>
  <c r="L250" i="4"/>
  <c r="M250" i="4" s="1"/>
  <c r="L186" i="4"/>
  <c r="M186" i="4" s="1"/>
  <c r="L901" i="4"/>
  <c r="M901" i="4" s="1"/>
  <c r="L1186" i="4"/>
  <c r="M1186" i="4" s="1"/>
  <c r="L545" i="4"/>
  <c r="M545" i="4" s="1"/>
  <c r="L528" i="4"/>
  <c r="M528" i="4" s="1"/>
  <c r="L1144" i="4"/>
  <c r="M1144" i="4" s="1"/>
  <c r="L1776" i="4"/>
  <c r="M1776" i="4" s="1"/>
  <c r="L728" i="4"/>
  <c r="M728" i="4" s="1"/>
  <c r="L616" i="4"/>
  <c r="M616" i="4" s="1"/>
  <c r="L504" i="4"/>
  <c r="M504" i="4" s="1"/>
  <c r="L440" i="4"/>
  <c r="M440" i="4" s="1"/>
  <c r="L368" i="4"/>
  <c r="M368" i="4" s="1"/>
  <c r="L304" i="4"/>
  <c r="M304" i="4" s="1"/>
  <c r="L240" i="4"/>
  <c r="M240" i="4" s="1"/>
  <c r="L168" i="4"/>
  <c r="M168" i="4" s="1"/>
  <c r="L104" i="4"/>
  <c r="M104" i="4" s="1"/>
  <c r="L670" i="4"/>
  <c r="M670" i="4" s="1"/>
  <c r="L951" i="4"/>
  <c r="M951" i="4" s="1"/>
  <c r="L1282" i="4"/>
  <c r="M1282" i="4" s="1"/>
  <c r="L1759" i="4"/>
  <c r="M1759" i="4" s="1"/>
  <c r="L655" i="4"/>
  <c r="M655" i="4" s="1"/>
  <c r="L479" i="4"/>
  <c r="M479" i="4" s="1"/>
  <c r="L415" i="4"/>
  <c r="M415" i="4" s="1"/>
  <c r="L343" i="4"/>
  <c r="M343" i="4" s="1"/>
  <c r="L271" i="4"/>
  <c r="M271" i="4" s="1"/>
  <c r="L199" i="4"/>
  <c r="M199" i="4" s="1"/>
  <c r="L457" i="4"/>
  <c r="M457" i="4" s="1"/>
  <c r="L1807" i="4"/>
  <c r="M1807" i="4" s="1"/>
  <c r="L1639" i="4"/>
  <c r="M1639" i="4" s="1"/>
  <c r="L1574" i="4"/>
  <c r="M1574" i="4" s="1"/>
  <c r="L1790" i="4"/>
  <c r="M1790" i="4" s="1"/>
  <c r="L1559" i="4"/>
  <c r="M1559" i="4" s="1"/>
  <c r="L1689" i="4"/>
  <c r="M1689" i="4" s="1"/>
  <c r="L1609" i="4"/>
  <c r="M1609" i="4" s="1"/>
  <c r="L1537" i="4"/>
  <c r="M1537" i="4" s="1"/>
  <c r="L1441" i="4"/>
  <c r="M1441" i="4" s="1"/>
  <c r="L1353" i="4"/>
  <c r="M1353" i="4" s="1"/>
  <c r="L1161" i="4"/>
  <c r="M1161" i="4" s="1"/>
  <c r="L1057" i="4"/>
  <c r="M1057" i="4" s="1"/>
  <c r="L729" i="4"/>
  <c r="M729" i="4" s="1"/>
  <c r="L641" i="4"/>
  <c r="M641" i="4" s="1"/>
  <c r="L561" i="4"/>
  <c r="M561" i="4" s="1"/>
  <c r="L385" i="4"/>
  <c r="M385" i="4" s="1"/>
  <c r="L305" i="4"/>
  <c r="M305" i="4" s="1"/>
  <c r="L217" i="4"/>
  <c r="M217" i="4" s="1"/>
  <c r="L129" i="4"/>
  <c r="M129" i="4" s="1"/>
  <c r="L49" i="4"/>
  <c r="M49" i="4" s="1"/>
  <c r="L1720" i="4"/>
  <c r="M1720" i="4" s="1"/>
  <c r="L1552" i="4"/>
  <c r="M1552" i="4" s="1"/>
  <c r="L1296" i="4"/>
  <c r="M1296" i="4" s="1"/>
  <c r="L840" i="4"/>
  <c r="M840" i="4" s="1"/>
  <c r="L831" i="4"/>
  <c r="M831" i="4" s="1"/>
  <c r="L467" i="4"/>
  <c r="M467" i="4" s="1"/>
  <c r="L1256" i="4"/>
  <c r="M1256" i="4" s="1"/>
  <c r="L903" i="4"/>
  <c r="M903" i="4" s="1"/>
  <c r="L776" i="4"/>
  <c r="M776" i="4" s="1"/>
  <c r="L975" i="4"/>
  <c r="M975" i="4" s="1"/>
  <c r="L929" i="4"/>
  <c r="M929" i="4" s="1"/>
  <c r="L428" i="4"/>
  <c r="M428" i="4" s="1"/>
  <c r="L307" i="4"/>
  <c r="M307" i="4" s="1"/>
  <c r="L1584" i="4"/>
  <c r="M1584" i="4" s="1"/>
  <c r="L1675" i="4"/>
  <c r="M1675" i="4" s="1"/>
  <c r="L1352" i="4"/>
  <c r="M1352" i="4" s="1"/>
  <c r="L1279" i="4"/>
  <c r="M1279" i="4" s="1"/>
  <c r="L751" i="4"/>
  <c r="M751" i="4" s="1"/>
  <c r="L546" i="4"/>
  <c r="M546" i="4" s="1"/>
  <c r="L315" i="4"/>
  <c r="M315" i="4" s="1"/>
  <c r="L211" i="4"/>
  <c r="M211" i="4" s="1"/>
  <c r="L41" i="4"/>
  <c r="M41" i="4" s="1"/>
  <c r="L209" i="4"/>
  <c r="M209" i="4" s="1"/>
  <c r="L1016" i="4"/>
  <c r="M1016" i="4" s="1"/>
  <c r="L943" i="4"/>
  <c r="M943" i="4" s="1"/>
  <c r="L870" i="4"/>
  <c r="M870" i="4" s="1"/>
  <c r="L476" i="4"/>
  <c r="M476" i="4" s="1"/>
  <c r="L1015" i="4"/>
  <c r="M1015" i="4" s="1"/>
  <c r="L51" i="4"/>
  <c r="M51" i="4" s="1"/>
  <c r="L747" i="4"/>
  <c r="M747" i="4" s="1"/>
  <c r="L340" i="4"/>
  <c r="M340" i="4" s="1"/>
  <c r="L164" i="4"/>
  <c r="M164" i="4" s="1"/>
  <c r="L1348" i="4"/>
  <c r="M1348" i="4" s="1"/>
  <c r="L1284" i="4"/>
  <c r="M1284" i="4" s="1"/>
  <c r="L836" i="4"/>
  <c r="M836" i="4" s="1"/>
  <c r="L772" i="4"/>
  <c r="M772" i="4" s="1"/>
  <c r="L708" i="4"/>
  <c r="M708" i="4" s="1"/>
  <c r="L459" i="4"/>
  <c r="M459" i="4" s="1"/>
  <c r="L203" i="4"/>
  <c r="M203" i="4" s="1"/>
  <c r="L640" i="4"/>
  <c r="M640" i="4" s="1"/>
  <c r="L320" i="4"/>
  <c r="M320" i="4" s="1"/>
  <c r="L231" i="4"/>
  <c r="M231" i="4" s="1"/>
  <c r="L39" i="4"/>
  <c r="M39" i="4" s="1"/>
  <c r="L1055" i="4"/>
  <c r="M1055" i="4" s="1"/>
  <c r="L1699" i="4"/>
  <c r="M1699" i="4" s="1"/>
  <c r="L1414" i="4"/>
  <c r="M1414" i="4" s="1"/>
  <c r="L682" i="4"/>
  <c r="M682" i="4" s="1"/>
  <c r="L33" i="4"/>
  <c r="M33" i="4" s="1"/>
  <c r="L22" i="4"/>
  <c r="M22" i="4" s="1"/>
  <c r="L1381" i="4"/>
  <c r="M1381" i="4" s="1"/>
  <c r="L701" i="4"/>
  <c r="M701" i="4" s="1"/>
  <c r="L1028" i="4"/>
  <c r="M1028" i="4" s="1"/>
  <c r="L1309" i="4"/>
  <c r="M1309" i="4" s="1"/>
  <c r="L942" i="4"/>
  <c r="M942" i="4" s="1"/>
  <c r="L1446" i="4"/>
  <c r="M1446" i="4" s="1"/>
  <c r="L1618" i="4"/>
  <c r="M1618" i="4" s="1"/>
  <c r="L1394" i="4"/>
  <c r="M1394" i="4" s="1"/>
  <c r="L1089" i="4"/>
  <c r="M1089" i="4" s="1"/>
  <c r="L448" i="4"/>
  <c r="M448" i="4" s="1"/>
  <c r="L487" i="4"/>
  <c r="M487" i="4" s="1"/>
  <c r="L698" i="4"/>
  <c r="M698" i="4" s="1"/>
  <c r="L785" i="4"/>
  <c r="M785" i="4" s="1"/>
  <c r="L221" i="4"/>
  <c r="M221" i="4" s="1"/>
  <c r="L784" i="4"/>
  <c r="M784" i="4" s="1"/>
  <c r="L373" i="4"/>
  <c r="M373" i="4" s="1"/>
  <c r="L384" i="4"/>
  <c r="M384" i="4" s="1"/>
  <c r="L256" i="4"/>
  <c r="M256" i="4" s="1"/>
  <c r="L192" i="4"/>
  <c r="M192" i="4" s="1"/>
  <c r="L1386" i="4"/>
  <c r="M1386" i="4" s="1"/>
  <c r="L359" i="4"/>
  <c r="M359" i="4" s="1"/>
  <c r="L1711" i="4"/>
  <c r="M1711" i="4" s="1"/>
  <c r="L986" i="4"/>
  <c r="M986" i="4" s="1"/>
  <c r="L735" i="4"/>
  <c r="M735" i="4" s="1"/>
  <c r="L1715" i="4"/>
  <c r="M1715" i="4" s="1"/>
  <c r="L1627" i="4"/>
  <c r="M1627" i="4" s="1"/>
  <c r="L423" i="4"/>
  <c r="M423" i="4" s="1"/>
  <c r="L1406" i="4"/>
  <c r="M1406" i="4" s="1"/>
  <c r="L1478" i="4"/>
  <c r="M1478" i="4" s="1"/>
  <c r="L1546" i="4"/>
  <c r="M1546" i="4" s="1"/>
  <c r="L1674" i="4"/>
  <c r="M1674" i="4" s="1"/>
  <c r="L1302" i="4"/>
  <c r="M1302" i="4" s="1"/>
  <c r="L1103" i="4"/>
  <c r="M1103" i="4" s="1"/>
  <c r="L985" i="4"/>
  <c r="M985" i="4" s="1"/>
  <c r="L913" i="4"/>
  <c r="M913" i="4" s="1"/>
  <c r="L313" i="4"/>
  <c r="M313" i="4" s="1"/>
  <c r="L57" i="4"/>
  <c r="M57" i="4" s="1"/>
  <c r="L1088" i="4"/>
  <c r="M1088" i="4" s="1"/>
  <c r="L1663" i="4"/>
  <c r="M1663" i="4" s="1"/>
  <c r="L1392" i="4"/>
  <c r="M1392" i="4" s="1"/>
  <c r="L631" i="4"/>
  <c r="M631" i="4" s="1"/>
  <c r="L506" i="4"/>
  <c r="M506" i="4" s="1"/>
  <c r="L426" i="4"/>
  <c r="M426" i="4" s="1"/>
  <c r="N426" i="4" s="1"/>
  <c r="S426" i="4" s="1"/>
  <c r="L362" i="4"/>
  <c r="M362" i="4" s="1"/>
  <c r="L170" i="4"/>
  <c r="M170" i="4" s="1"/>
  <c r="N170" i="4" s="1"/>
  <c r="S170" i="4" s="1"/>
  <c r="L106" i="4"/>
  <c r="M106" i="4" s="1"/>
  <c r="L481" i="4"/>
  <c r="M481" i="4" s="1"/>
  <c r="L16" i="4"/>
  <c r="M16" i="4" s="1"/>
  <c r="L183" i="4"/>
  <c r="M183" i="4" s="1"/>
  <c r="L55" i="4"/>
  <c r="M55" i="4" s="1"/>
  <c r="L576" i="4"/>
  <c r="M576" i="4" s="1"/>
  <c r="L617" i="4"/>
  <c r="M617" i="4" s="1"/>
  <c r="L361" i="4"/>
  <c r="M361" i="4" s="1"/>
  <c r="L1718" i="4"/>
  <c r="M1718" i="4" s="1"/>
  <c r="L1622" i="4"/>
  <c r="M1622" i="4" s="1"/>
  <c r="L1519" i="4"/>
  <c r="M1519" i="4" s="1"/>
  <c r="L976" i="4"/>
  <c r="M976" i="4" s="1"/>
  <c r="L1326" i="4"/>
  <c r="M1326" i="4" s="1"/>
  <c r="L390" i="4"/>
  <c r="M390" i="4" s="1"/>
  <c r="L1717" i="4"/>
  <c r="M1717" i="4" s="1"/>
  <c r="L1589" i="4"/>
  <c r="M1589" i="4" s="1"/>
  <c r="L813" i="4"/>
  <c r="M813" i="4" s="1"/>
  <c r="L141" i="4"/>
  <c r="M141" i="4" s="1"/>
  <c r="L1506" i="4"/>
  <c r="M1506" i="4" s="1"/>
  <c r="L1131" i="4"/>
  <c r="M1131" i="4" s="1"/>
  <c r="L1746" i="4"/>
  <c r="M1746" i="4" s="1"/>
  <c r="L80" i="4"/>
  <c r="M80" i="4" s="1"/>
  <c r="N80" i="4" s="1"/>
  <c r="S80" i="4" s="1"/>
  <c r="L247" i="4"/>
  <c r="M247" i="4" s="1"/>
  <c r="L1375" i="4"/>
  <c r="M1375" i="4" s="1"/>
  <c r="L773" i="4"/>
  <c r="M773" i="4" s="1"/>
  <c r="L1430" i="4"/>
  <c r="M1430" i="4" s="1"/>
  <c r="L1586" i="4"/>
  <c r="M1586" i="4" s="1"/>
  <c r="L598" i="4"/>
  <c r="M598" i="4" s="1"/>
  <c r="L446" i="4"/>
  <c r="M446" i="4" s="1"/>
  <c r="L1194" i="4"/>
  <c r="M1194" i="4" s="1"/>
  <c r="L1615" i="4"/>
  <c r="M1615" i="4" s="1"/>
  <c r="L389" i="4"/>
  <c r="M389" i="4" s="1"/>
  <c r="L197" i="4"/>
  <c r="M197" i="4" s="1"/>
  <c r="L98" i="4"/>
  <c r="M98" i="4" s="1"/>
  <c r="L1401" i="4"/>
  <c r="M1401" i="4" s="1"/>
  <c r="L1524" i="4"/>
  <c r="M1524" i="4" s="1"/>
  <c r="L1652" i="4"/>
  <c r="M1652" i="4" s="1"/>
  <c r="L1074" i="4"/>
  <c r="M1074" i="4" s="1"/>
  <c r="L1266" i="4"/>
  <c r="M1266" i="4" s="1"/>
  <c r="L375" i="4"/>
  <c r="M375" i="4" s="1"/>
  <c r="L1034" i="4"/>
  <c r="M1034" i="4" s="1"/>
  <c r="L346" i="4"/>
  <c r="M346" i="4" s="1"/>
  <c r="L282" i="4"/>
  <c r="M282" i="4" s="1"/>
  <c r="L400" i="4"/>
  <c r="M400" i="4" s="1"/>
  <c r="L272" i="4"/>
  <c r="M272" i="4" s="1"/>
  <c r="L825" i="4"/>
  <c r="M825" i="4" s="1"/>
  <c r="L1667" i="4"/>
  <c r="M1667" i="4" s="1"/>
  <c r="L303" i="4"/>
  <c r="M303" i="4" s="1"/>
  <c r="L167" i="4"/>
  <c r="M167" i="4" s="1"/>
  <c r="L1511" i="4"/>
  <c r="M1511" i="4" s="1"/>
  <c r="L1747" i="4"/>
  <c r="M1747" i="4" s="1"/>
  <c r="L1383" i="4"/>
  <c r="M1383" i="4" s="1"/>
  <c r="L991" i="4"/>
  <c r="M991" i="4" s="1"/>
  <c r="L1225" i="4"/>
  <c r="M1225" i="4" s="1"/>
  <c r="L433" i="4"/>
  <c r="M433" i="4" s="1"/>
  <c r="L687" i="4"/>
  <c r="M687" i="4" s="1"/>
  <c r="L1714" i="4"/>
  <c r="M1714" i="4" s="1"/>
  <c r="L958" i="4"/>
  <c r="M958" i="4" s="1"/>
  <c r="L190" i="4"/>
  <c r="M190" i="4" s="1"/>
  <c r="L1781" i="4"/>
  <c r="M1781" i="4" s="1"/>
  <c r="L1653" i="4"/>
  <c r="M1653" i="4" s="1"/>
  <c r="L1525" i="4"/>
  <c r="M1525" i="4" s="1"/>
  <c r="L893" i="4"/>
  <c r="M893" i="4" s="1"/>
  <c r="L605" i="4"/>
  <c r="M605" i="4" s="1"/>
  <c r="L77" i="4"/>
  <c r="M77" i="4" s="1"/>
  <c r="L1370" i="4"/>
  <c r="M1370" i="4" s="1"/>
  <c r="L144" i="4"/>
  <c r="M144" i="4" s="1"/>
  <c r="N144" i="4" s="1"/>
  <c r="S144" i="4" s="1"/>
  <c r="L615" i="4"/>
  <c r="L1033" i="4"/>
  <c r="M1033" i="4" s="1"/>
  <c r="L1327" i="4"/>
  <c r="M1327" i="4" s="1"/>
  <c r="L1624" i="4"/>
  <c r="M1624" i="4" s="1"/>
  <c r="L806" i="4"/>
  <c r="M806" i="4" s="1"/>
  <c r="L1050" i="4"/>
  <c r="M1050" i="4" s="1"/>
  <c r="L882" i="4"/>
  <c r="M882" i="4" s="1"/>
  <c r="L402" i="4"/>
  <c r="M402" i="4" s="1"/>
  <c r="N402" i="4" s="1"/>
  <c r="S402" i="4" s="1"/>
  <c r="L146" i="4"/>
  <c r="M146" i="4" s="1"/>
  <c r="L1077" i="4"/>
  <c r="M1077" i="4" s="1"/>
  <c r="L200" i="4"/>
  <c r="M200" i="4" s="1"/>
  <c r="L128" i="4"/>
  <c r="M128" i="4" s="1"/>
  <c r="L64" i="4"/>
  <c r="M64" i="4" s="1"/>
  <c r="L1250" i="4"/>
  <c r="M1250" i="4" s="1"/>
  <c r="L503" i="4"/>
  <c r="M503" i="4" s="1"/>
  <c r="L295" i="4"/>
  <c r="M295" i="4" s="1"/>
  <c r="L1647" i="4"/>
  <c r="M1647" i="4" s="1"/>
  <c r="L1354" i="4"/>
  <c r="M1354" i="4" s="1"/>
  <c r="L1017" i="4"/>
  <c r="M1017" i="4" s="1"/>
  <c r="L81" i="4"/>
  <c r="M81" i="4" s="1"/>
  <c r="L1224" i="4"/>
  <c r="M1224" i="4" s="1"/>
  <c r="L936" i="4"/>
  <c r="M936" i="4" s="1"/>
  <c r="L553" i="4"/>
  <c r="M553" i="4" s="1"/>
  <c r="L1265" i="4"/>
  <c r="M1265" i="4" s="1"/>
  <c r="L1346" i="4"/>
  <c r="M1346" i="4" s="1"/>
  <c r="L1632" i="4"/>
  <c r="M1632" i="4" s="1"/>
  <c r="L1337" i="4"/>
  <c r="M1337" i="4" s="1"/>
  <c r="L754" i="4"/>
  <c r="M754" i="4" s="1"/>
  <c r="L66" i="4"/>
  <c r="M66" i="4" s="1"/>
  <c r="L1727" i="4"/>
  <c r="M1727" i="4" s="1"/>
  <c r="L1704" i="4"/>
  <c r="M1704" i="4" s="1"/>
  <c r="L885" i="4"/>
  <c r="M885" i="4" s="1"/>
  <c r="L725" i="4"/>
  <c r="M725" i="4" s="1"/>
  <c r="L453" i="4"/>
  <c r="M453" i="4" s="1"/>
  <c r="L1579" i="4"/>
  <c r="M1579" i="4" s="1"/>
  <c r="L1803" i="4"/>
  <c r="M1803" i="4" s="1"/>
  <c r="L1263" i="4"/>
  <c r="M1263" i="4" s="1"/>
  <c r="L886" i="4"/>
  <c r="M886" i="4" s="1"/>
  <c r="L286" i="4"/>
  <c r="M286" i="4" s="1"/>
  <c r="L150" i="4"/>
  <c r="M150" i="4" s="1"/>
  <c r="L101" i="4"/>
  <c r="M101" i="4" s="1"/>
  <c r="L161" i="4"/>
  <c r="M161" i="4" s="1"/>
  <c r="L647" i="4"/>
  <c r="M647" i="4" s="1"/>
  <c r="L1184" i="4"/>
  <c r="M1184" i="4" s="1"/>
  <c r="L1259" i="4"/>
  <c r="M1259" i="4" s="1"/>
  <c r="L853" i="4"/>
  <c r="M853" i="4" s="1"/>
  <c r="L429" i="4"/>
  <c r="M429" i="4" s="1"/>
  <c r="L173" i="4"/>
  <c r="M173" i="4" s="1"/>
  <c r="L866" i="4"/>
  <c r="M866" i="4" s="1"/>
  <c r="L1791" i="4"/>
  <c r="M1791" i="4" s="1"/>
  <c r="L1275" i="4"/>
  <c r="M1275" i="4" s="1"/>
  <c r="L1003" i="4"/>
  <c r="M1003" i="4" s="1"/>
  <c r="L1157" i="4"/>
  <c r="M1157" i="4" s="1"/>
  <c r="L978" i="4"/>
  <c r="M978" i="4" s="1"/>
  <c r="L634" i="4"/>
  <c r="M634" i="4" s="1"/>
  <c r="L538" i="4"/>
  <c r="M538" i="4" s="1"/>
  <c r="L458" i="4"/>
  <c r="M458" i="4" s="1"/>
  <c r="L130" i="4"/>
  <c r="M130" i="4" s="1"/>
  <c r="L517" i="4"/>
  <c r="M517" i="4" s="1"/>
  <c r="L416" i="4"/>
  <c r="M416" i="4" s="1"/>
  <c r="L1096" i="4"/>
  <c r="M1096" i="4" s="1"/>
  <c r="L896" i="4"/>
  <c r="M896" i="4" s="1"/>
  <c r="L744" i="4"/>
  <c r="M744" i="4" s="1"/>
  <c r="L909" i="4"/>
  <c r="M909" i="4" s="1"/>
  <c r="L1117" i="4"/>
  <c r="M1117" i="4" s="1"/>
  <c r="L1272" i="4"/>
  <c r="M1272" i="4" s="1"/>
  <c r="L1731" i="4"/>
  <c r="M1731" i="4" s="1"/>
  <c r="L1538" i="4"/>
  <c r="M1538" i="4" s="1"/>
  <c r="L734" i="4"/>
  <c r="M734" i="4" s="1"/>
  <c r="L1602" i="4"/>
  <c r="M1602" i="4" s="1"/>
  <c r="L1438" i="4"/>
  <c r="M1438" i="4" s="1"/>
  <c r="L1719" i="4"/>
  <c r="M1719" i="4" s="1"/>
  <c r="L1319" i="4"/>
  <c r="M1319" i="4" s="1"/>
  <c r="L1199" i="4"/>
  <c r="M1199" i="4" s="1"/>
  <c r="L1128" i="4"/>
  <c r="M1128" i="4" s="1"/>
  <c r="L1568" i="4"/>
  <c r="M1568" i="4" s="1"/>
  <c r="L1769" i="4"/>
  <c r="M1769" i="4" s="1"/>
  <c r="L1625" i="4"/>
  <c r="M1625" i="4" s="1"/>
  <c r="L1545" i="4"/>
  <c r="M1545" i="4" s="1"/>
  <c r="L1081" i="4"/>
  <c r="M1081" i="4" s="1"/>
  <c r="L833" i="4"/>
  <c r="M833" i="4" s="1"/>
  <c r="L745" i="4"/>
  <c r="M745" i="4" s="1"/>
  <c r="L657" i="4"/>
  <c r="M657" i="4" s="1"/>
  <c r="L401" i="4"/>
  <c r="M401" i="4" s="1"/>
  <c r="L1722" i="4"/>
  <c r="M1722" i="4" s="1"/>
  <c r="L1440" i="4"/>
  <c r="M1440" i="4" s="1"/>
  <c r="L1176" i="4"/>
  <c r="M1176" i="4" s="1"/>
  <c r="L937" i="4"/>
  <c r="M937" i="4" s="1"/>
  <c r="L1723" i="4"/>
  <c r="M1723" i="4" s="1"/>
  <c r="L855" i="4"/>
  <c r="M855" i="4" s="1"/>
  <c r="L727" i="4"/>
  <c r="M727" i="4" s="1"/>
  <c r="L1646" i="4"/>
  <c r="M1646" i="4" s="1"/>
  <c r="L1766" i="4"/>
  <c r="M1766" i="4" s="1"/>
  <c r="L1247" i="4"/>
  <c r="M1247" i="4" s="1"/>
  <c r="L497" i="4"/>
  <c r="M497" i="4" s="1"/>
  <c r="L1385" i="4"/>
  <c r="M1385" i="4" s="1"/>
  <c r="L1448" i="4"/>
  <c r="M1448" i="4" s="1"/>
  <c r="L214" i="4"/>
  <c r="M214" i="4" s="1"/>
  <c r="L1104" i="4"/>
  <c r="M1104" i="4" s="1"/>
  <c r="L757" i="4"/>
  <c r="M757" i="4" s="1"/>
  <c r="L1442" i="4"/>
  <c r="M1442" i="4" s="1"/>
  <c r="L941" i="4"/>
  <c r="M941" i="4" s="1"/>
  <c r="L1465" i="4"/>
  <c r="M1465" i="4" s="1"/>
  <c r="L1809" i="4"/>
  <c r="M1809" i="4" s="1"/>
  <c r="L979" i="4"/>
  <c r="M979" i="4" s="1"/>
  <c r="L75" i="4"/>
  <c r="M75" i="4" s="1"/>
  <c r="L1169" i="4"/>
  <c r="M1169" i="4" s="1"/>
  <c r="L1664" i="4"/>
  <c r="M1664" i="4" s="1"/>
  <c r="L970" i="4"/>
  <c r="M970" i="4" s="1"/>
  <c r="L842" i="4"/>
  <c r="M842" i="4" s="1"/>
  <c r="L730" i="4"/>
  <c r="M730" i="4" s="1"/>
  <c r="L122" i="4"/>
  <c r="M122" i="4" s="1"/>
  <c r="L50" i="4"/>
  <c r="M50" i="4" s="1"/>
  <c r="L554" i="4"/>
  <c r="M554" i="4" s="1"/>
  <c r="L1073" i="4"/>
  <c r="M1073" i="4" s="1"/>
  <c r="L872" i="4"/>
  <c r="M872" i="4" s="1"/>
  <c r="L32" i="4"/>
  <c r="M32" i="4" s="1"/>
  <c r="L1190" i="4"/>
  <c r="M1190" i="4" s="1"/>
  <c r="L1407" i="4"/>
  <c r="M1407" i="4" s="1"/>
  <c r="L1576" i="4"/>
  <c r="M1576" i="4" s="1"/>
  <c r="L135" i="4"/>
  <c r="M135" i="4" s="1"/>
  <c r="L71" i="4"/>
  <c r="M71" i="4" s="1"/>
  <c r="L1060" i="4"/>
  <c r="M1060" i="4" s="1"/>
  <c r="L1469" i="4"/>
  <c r="M1469" i="4" s="1"/>
  <c r="L1630" i="4"/>
  <c r="M1630" i="4" s="1"/>
  <c r="L1542" i="4"/>
  <c r="M1542" i="4" s="1"/>
  <c r="L1695" i="4"/>
  <c r="M1695" i="4" s="1"/>
  <c r="L1431" i="4"/>
  <c r="M1431" i="4" s="1"/>
  <c r="L1311" i="4"/>
  <c r="M1311" i="4" s="1"/>
  <c r="L1191" i="4"/>
  <c r="M1191" i="4" s="1"/>
  <c r="L1095" i="4"/>
  <c r="M1095" i="4" s="1"/>
  <c r="L1023" i="4"/>
  <c r="M1023" i="4" s="1"/>
  <c r="L959" i="4"/>
  <c r="M959" i="4" s="1"/>
  <c r="L1273" i="4"/>
  <c r="M1273" i="4" s="1"/>
  <c r="L905" i="4"/>
  <c r="M905" i="4" s="1"/>
  <c r="L817" i="4"/>
  <c r="M817" i="4" s="1"/>
  <c r="L473" i="4"/>
  <c r="M473" i="4" s="1"/>
  <c r="L1737" i="4"/>
  <c r="M1737" i="4" s="1"/>
  <c r="L1424" i="4"/>
  <c r="M1424" i="4" s="1"/>
  <c r="L1026" i="4"/>
  <c r="M1026" i="4" s="1"/>
  <c r="L1479" i="4"/>
  <c r="M1479" i="4" s="1"/>
  <c r="L783" i="4"/>
  <c r="M783" i="4" s="1"/>
  <c r="L719" i="4"/>
  <c r="M719" i="4" s="1"/>
  <c r="L1811" i="4"/>
  <c r="M1811" i="4" s="1"/>
  <c r="L1455" i="4"/>
  <c r="M1455" i="4" s="1"/>
  <c r="L1113" i="4"/>
  <c r="M1113" i="4" s="1"/>
  <c r="L999" i="4"/>
  <c r="M999" i="4" s="1"/>
  <c r="L881" i="4"/>
  <c r="M881" i="4" s="1"/>
  <c r="L329" i="4"/>
  <c r="M329" i="4" s="1"/>
  <c r="L1577" i="4"/>
  <c r="M1577" i="4" s="1"/>
  <c r="L1374" i="4"/>
  <c r="M1374" i="4" s="1"/>
  <c r="L1640" i="4"/>
  <c r="M1640" i="4" s="1"/>
  <c r="L1434" i="4"/>
  <c r="M1434" i="4" s="1"/>
  <c r="L1328" i="4"/>
  <c r="M1328" i="4" s="1"/>
  <c r="L1497" i="4"/>
  <c r="M1497" i="4" s="1"/>
  <c r="L945" i="4"/>
  <c r="M945" i="4" s="1"/>
  <c r="L1351" i="4"/>
  <c r="M1351" i="4" s="1"/>
  <c r="L1237" i="4"/>
  <c r="M1237" i="4" s="1"/>
  <c r="L1495" i="4"/>
  <c r="M1495" i="4" s="1"/>
  <c r="L1288" i="4"/>
  <c r="M1288" i="4" s="1"/>
  <c r="L1215" i="4"/>
  <c r="M1215" i="4" s="1"/>
  <c r="L593" i="4"/>
  <c r="M593" i="4" s="1"/>
  <c r="L879" i="4"/>
  <c r="M879" i="4" s="1"/>
  <c r="L392" i="4"/>
  <c r="M392" i="4" s="1"/>
  <c r="L1047" i="4"/>
  <c r="M1047" i="4" s="1"/>
  <c r="L1742" i="4"/>
  <c r="M1742" i="4" s="1"/>
  <c r="L1649" i="4"/>
  <c r="M1649" i="4" s="1"/>
  <c r="L871" i="4"/>
  <c r="M871" i="4" s="1"/>
  <c r="L1481" i="4"/>
  <c r="M1481" i="4" s="1"/>
  <c r="L1146" i="4"/>
  <c r="M1146" i="4" s="1"/>
  <c r="L782" i="4"/>
  <c r="M782" i="4" s="1"/>
  <c r="L1206" i="4"/>
  <c r="M1206" i="4" s="1"/>
  <c r="L837" i="4"/>
  <c r="M837" i="4" s="1"/>
  <c r="L1445" i="4"/>
  <c r="M1445" i="4" s="1"/>
  <c r="L910" i="4"/>
  <c r="M910" i="4" s="1"/>
  <c r="L1294" i="4"/>
  <c r="M1294" i="4" s="1"/>
  <c r="L1513" i="4"/>
  <c r="M1513" i="4" s="1"/>
  <c r="L990" i="4"/>
  <c r="M990" i="4" s="1"/>
  <c r="L862" i="4"/>
  <c r="M862" i="4" s="1"/>
  <c r="L742" i="4"/>
  <c r="M742" i="4" s="1"/>
  <c r="L638" i="4"/>
  <c r="M638" i="4" s="1"/>
  <c r="L534" i="4"/>
  <c r="M534" i="4" s="1"/>
  <c r="L470" i="4"/>
  <c r="M470" i="4" s="1"/>
  <c r="L406" i="4"/>
  <c r="M406" i="4" s="1"/>
  <c r="L342" i="4"/>
  <c r="M342" i="4" s="1"/>
  <c r="L278" i="4"/>
  <c r="M278" i="4" s="1"/>
  <c r="L206" i="4"/>
  <c r="M206" i="4" s="1"/>
  <c r="L70" i="4"/>
  <c r="M70" i="4" s="1"/>
  <c r="L805" i="4"/>
  <c r="M805" i="4" s="1"/>
  <c r="L1150" i="4"/>
  <c r="M1150" i="4" s="1"/>
  <c r="L1688" i="4"/>
  <c r="M1688" i="4" s="1"/>
  <c r="L1797" i="4"/>
  <c r="M1797" i="4" s="1"/>
  <c r="L1733" i="4"/>
  <c r="M1733" i="4" s="1"/>
  <c r="L1669" i="4"/>
  <c r="M1669" i="4" s="1"/>
  <c r="L1605" i="4"/>
  <c r="M1605" i="4" s="1"/>
  <c r="L1541" i="4"/>
  <c r="M1541" i="4" s="1"/>
  <c r="L1053" i="4"/>
  <c r="M1053" i="4" s="1"/>
  <c r="L829" i="4"/>
  <c r="M829" i="4" s="1"/>
  <c r="L621" i="4"/>
  <c r="M621" i="4" s="1"/>
  <c r="L413" i="4"/>
  <c r="M413" i="4" s="1"/>
  <c r="L285" i="4"/>
  <c r="M285" i="4" s="1"/>
  <c r="L157" i="4"/>
  <c r="M157" i="4" s="1"/>
  <c r="L608" i="4"/>
  <c r="M608" i="4" s="1"/>
  <c r="L912" i="4"/>
  <c r="M912" i="4" s="1"/>
  <c r="L1167" i="4"/>
  <c r="M1167" i="4" s="1"/>
  <c r="L1616" i="4"/>
  <c r="M1616" i="4" s="1"/>
  <c r="L932" i="4"/>
  <c r="M932" i="4" s="1"/>
  <c r="L137" i="4"/>
  <c r="M137" i="4" s="1"/>
  <c r="L1562" i="4"/>
  <c r="M1562" i="4" s="1"/>
  <c r="L1507" i="4"/>
  <c r="M1507" i="4" s="1"/>
  <c r="L1195" i="4"/>
  <c r="M1195" i="4" s="1"/>
  <c r="L963" i="4"/>
  <c r="M963" i="4" s="1"/>
  <c r="L686" i="4"/>
  <c r="M686" i="4" s="1"/>
  <c r="L984" i="4"/>
  <c r="M984" i="4" s="1"/>
  <c r="L818" i="4"/>
  <c r="M818" i="4" s="1"/>
  <c r="L714" i="4"/>
  <c r="M714" i="4" s="1"/>
  <c r="L514" i="4"/>
  <c r="M514" i="4" s="1"/>
  <c r="L442" i="4"/>
  <c r="M442" i="4" s="1"/>
  <c r="L242" i="4"/>
  <c r="M242" i="4" s="1"/>
  <c r="L42" i="4"/>
  <c r="M42" i="4" s="1"/>
  <c r="N42" i="4" s="1"/>
  <c r="S42" i="4" s="1"/>
  <c r="L521" i="4"/>
  <c r="M521" i="4" s="1"/>
  <c r="L864" i="4"/>
  <c r="M864" i="4" s="1"/>
  <c r="L600" i="4"/>
  <c r="M600" i="4" s="1"/>
  <c r="L360" i="4"/>
  <c r="M360" i="4" s="1"/>
  <c r="L296" i="4"/>
  <c r="M296" i="4" s="1"/>
  <c r="L232" i="4"/>
  <c r="M232" i="4" s="1"/>
  <c r="L160" i="4"/>
  <c r="M160" i="4" s="1"/>
  <c r="L96" i="4"/>
  <c r="M96" i="4" s="1"/>
  <c r="L24" i="4"/>
  <c r="M24" i="4" s="1"/>
  <c r="L697" i="4"/>
  <c r="M697" i="4" s="1"/>
  <c r="L1293" i="4"/>
  <c r="M1293" i="4" s="1"/>
  <c r="L1594" i="4"/>
  <c r="M1594" i="4" s="1"/>
  <c r="L639" i="4"/>
  <c r="M639" i="4" s="1"/>
  <c r="L335" i="4"/>
  <c r="M335" i="4" s="1"/>
  <c r="L263" i="4"/>
  <c r="M263" i="4" s="1"/>
  <c r="L191" i="4"/>
  <c r="M191" i="4" s="1"/>
  <c r="L127" i="4"/>
  <c r="M127" i="4" s="1"/>
  <c r="L63" i="4"/>
  <c r="M63" i="4" s="1"/>
  <c r="L966" i="4"/>
  <c r="M966" i="4" s="1"/>
  <c r="L1518" i="4"/>
  <c r="M1518" i="4" s="1"/>
  <c r="L1710" i="4"/>
  <c r="M1710" i="4" s="1"/>
  <c r="L1175" i="4"/>
  <c r="M1175" i="4" s="1"/>
  <c r="L1671" i="4"/>
  <c r="M1671" i="4" s="1"/>
  <c r="L1601" i="4"/>
  <c r="M1601" i="4" s="1"/>
  <c r="L1345" i="4"/>
  <c r="M1345" i="4" s="1"/>
  <c r="L1049" i="4"/>
  <c r="M1049" i="4" s="1"/>
  <c r="L809" i="4"/>
  <c r="M809" i="4" s="1"/>
  <c r="L721" i="4"/>
  <c r="M721" i="4" s="1"/>
  <c r="L465" i="4"/>
  <c r="M465" i="4" s="1"/>
  <c r="L377" i="4"/>
  <c r="M377" i="4" s="1"/>
  <c r="L1400" i="4"/>
  <c r="M1400" i="4" s="1"/>
  <c r="L930" i="4"/>
  <c r="M930" i="4" s="1"/>
  <c r="L1304" i="4"/>
  <c r="M1304" i="4" s="1"/>
  <c r="L1398" i="4"/>
  <c r="M1398" i="4" s="1"/>
  <c r="L1522" i="4"/>
  <c r="M1522" i="4" s="1"/>
  <c r="L1705" i="4"/>
  <c r="M1705" i="4" s="1"/>
  <c r="L982" i="4"/>
  <c r="M982" i="4" s="1"/>
  <c r="L726" i="4"/>
  <c r="M726" i="4" s="1"/>
  <c r="L270" i="4"/>
  <c r="M270" i="4" s="1"/>
  <c r="L126" i="4"/>
  <c r="M126" i="4" s="1"/>
  <c r="L1166" i="4"/>
  <c r="M1166" i="4" s="1"/>
  <c r="L1285" i="4"/>
  <c r="M1285" i="4" s="1"/>
  <c r="L1789" i="4"/>
  <c r="M1789" i="4" s="1"/>
  <c r="L1725" i="4"/>
  <c r="M1725" i="4" s="1"/>
  <c r="L1661" i="4"/>
  <c r="M1661" i="4" s="1"/>
  <c r="L1597" i="4"/>
  <c r="M1597" i="4" s="1"/>
  <c r="L1533" i="4"/>
  <c r="M1533" i="4" s="1"/>
  <c r="L1189" i="4"/>
  <c r="M1189" i="4" s="1"/>
  <c r="L821" i="4"/>
  <c r="M821" i="4" s="1"/>
  <c r="L613" i="4"/>
  <c r="M613" i="4" s="1"/>
  <c r="L405" i="4"/>
  <c r="M405" i="4" s="1"/>
  <c r="L149" i="4"/>
  <c r="M149" i="4" s="1"/>
  <c r="L646" i="4"/>
  <c r="M646" i="4" s="1"/>
  <c r="L1634" i="4"/>
  <c r="M1634" i="4" s="1"/>
  <c r="L1762" i="4"/>
  <c r="M1762" i="4" s="1"/>
  <c r="L924" i="4"/>
  <c r="M924" i="4" s="1"/>
  <c r="L1213" i="4"/>
  <c r="M1213" i="4" s="1"/>
  <c r="L1360" i="4"/>
  <c r="M1360" i="4" s="1"/>
  <c r="L1496" i="4"/>
  <c r="M1496" i="4" s="1"/>
  <c r="L1571" i="4"/>
  <c r="M1571" i="4" s="1"/>
  <c r="L1147" i="4"/>
  <c r="M1147" i="4" s="1"/>
  <c r="L931" i="4"/>
  <c r="M931" i="4" s="1"/>
  <c r="L403" i="4"/>
  <c r="M403" i="4" s="1"/>
  <c r="L1002" i="4"/>
  <c r="M1002" i="4" s="1"/>
  <c r="L1477" i="4"/>
  <c r="M1477" i="4" s="1"/>
  <c r="L938" i="4"/>
  <c r="M938" i="4" s="1"/>
  <c r="L602" i="4"/>
  <c r="M602" i="4" s="1"/>
  <c r="L298" i="4"/>
  <c r="M298" i="4" s="1"/>
  <c r="N298" i="4" s="1"/>
  <c r="S298" i="4" s="1"/>
  <c r="L1258" i="4"/>
  <c r="M1258" i="4" s="1"/>
  <c r="L1729" i="4"/>
  <c r="M1729" i="4" s="1"/>
  <c r="L801" i="4"/>
  <c r="M801" i="4" s="1"/>
  <c r="L1249" i="4"/>
  <c r="M1249" i="4" s="1"/>
  <c r="L832" i="4"/>
  <c r="M832" i="4" s="1"/>
  <c r="L488" i="4"/>
  <c r="M488" i="4" s="1"/>
  <c r="L424" i="4"/>
  <c r="M424" i="4" s="1"/>
  <c r="L352" i="4"/>
  <c r="M352" i="4" s="1"/>
  <c r="L288" i="4"/>
  <c r="M288" i="4" s="1"/>
  <c r="L224" i="4"/>
  <c r="M224" i="4" s="1"/>
  <c r="L152" i="4"/>
  <c r="M152" i="4" s="1"/>
  <c r="N152" i="4" s="1"/>
  <c r="S152" i="4" s="1"/>
  <c r="L88" i="4"/>
  <c r="M88" i="4" s="1"/>
  <c r="N88" i="4" s="1"/>
  <c r="S88" i="4" s="1"/>
  <c r="L1010" i="4"/>
  <c r="M1010" i="4" s="1"/>
  <c r="L1612" i="4"/>
  <c r="M1612" i="4" s="1"/>
  <c r="L1786" i="4"/>
  <c r="M1786" i="4" s="1"/>
  <c r="L527" i="4"/>
  <c r="M527" i="4" s="1"/>
  <c r="L463" i="4"/>
  <c r="M463" i="4" s="1"/>
  <c r="L399" i="4"/>
  <c r="M399" i="4" s="1"/>
  <c r="L327" i="4"/>
  <c r="M327" i="4" s="1"/>
  <c r="L255" i="4"/>
  <c r="M255" i="4" s="1"/>
  <c r="L1159" i="4"/>
  <c r="M1159" i="4" s="1"/>
  <c r="L1721" i="4"/>
  <c r="M1721" i="4" s="1"/>
  <c r="L1703" i="4"/>
  <c r="M1703" i="4" s="1"/>
  <c r="L1593" i="4"/>
  <c r="M1593" i="4" s="1"/>
  <c r="L1329" i="4"/>
  <c r="M1329" i="4" s="1"/>
  <c r="L1257" i="4"/>
  <c r="M1257" i="4" s="1"/>
  <c r="L1680" i="4"/>
  <c r="M1680" i="4" s="1"/>
  <c r="L712" i="4"/>
  <c r="M712" i="4" s="1"/>
  <c r="BG1531" i="4"/>
  <c r="BG1341" i="4"/>
  <c r="BG1631" i="4"/>
  <c r="BG1170" i="4"/>
  <c r="BG1667" i="4"/>
  <c r="BG1044" i="4"/>
  <c r="BG925" i="4"/>
  <c r="BG1688" i="4"/>
  <c r="BG1432" i="4"/>
  <c r="BG1152" i="4"/>
  <c r="BG1177" i="4"/>
  <c r="BG1635" i="4"/>
  <c r="BG1162" i="4"/>
  <c r="BG1202" i="4"/>
  <c r="BG1012" i="4"/>
  <c r="BG1375" i="4"/>
  <c r="BG1345" i="4"/>
  <c r="BG660" i="4"/>
  <c r="BG416" i="4"/>
  <c r="BG674" i="4"/>
  <c r="BG1193" i="4"/>
  <c r="BG1380" i="4"/>
  <c r="BG1056" i="4"/>
  <c r="BG493" i="4"/>
  <c r="BG1164" i="4"/>
  <c r="BG1425" i="4"/>
  <c r="BG657" i="4"/>
  <c r="BG1061" i="4"/>
  <c r="BG1178" i="4"/>
  <c r="BG1512" i="4"/>
  <c r="BG1712" i="4"/>
  <c r="BG694" i="4"/>
  <c r="BG1180" i="4"/>
  <c r="BG901" i="4"/>
  <c r="BG368" i="4"/>
  <c r="BG477" i="4"/>
  <c r="BG1652" i="4"/>
  <c r="BG1623" i="4"/>
  <c r="BG1194" i="4"/>
  <c r="BG1393" i="4"/>
  <c r="BG917" i="4"/>
  <c r="BG1471" i="4"/>
  <c r="BG1185" i="4"/>
  <c r="BG1101" i="4"/>
  <c r="BG1616" i="4"/>
  <c r="BG1198" i="4"/>
  <c r="BG688" i="4"/>
  <c r="BG1168" i="4"/>
  <c r="BG653" i="4"/>
  <c r="BG1196" i="4"/>
  <c r="BG1022" i="4"/>
  <c r="BG1701" i="4"/>
  <c r="BG1376" i="4"/>
  <c r="BG1172" i="4"/>
  <c r="BG1014" i="4"/>
  <c r="BG435" i="4"/>
  <c r="BG1174" i="4"/>
  <c r="BG1569" i="4"/>
  <c r="BG473" i="4"/>
  <c r="BG619" i="4"/>
  <c r="BG56" i="4"/>
  <c r="BG1597" i="4"/>
  <c r="BG1717" i="4"/>
  <c r="BG1312" i="4"/>
  <c r="BG1624" i="4"/>
  <c r="BG1201" i="4"/>
  <c r="BG1182" i="4"/>
  <c r="BG1527" i="4"/>
  <c r="BG1419" i="4"/>
  <c r="BG1186" i="4"/>
  <c r="BG1153" i="4"/>
  <c r="BG1052" i="4"/>
  <c r="BG1249" i="4"/>
  <c r="BG1775" i="4"/>
  <c r="BG1417" i="4"/>
  <c r="BG1445" i="4"/>
  <c r="BG579" i="4"/>
  <c r="BG377" i="4"/>
  <c r="BG1169" i="4"/>
  <c r="BG1233" i="4"/>
  <c r="BG595" i="4"/>
  <c r="BG696" i="4"/>
  <c r="BG1756" i="4"/>
  <c r="BG1793" i="4"/>
  <c r="BG1718" i="4"/>
  <c r="BG1381" i="4"/>
  <c r="BG1474" i="4"/>
  <c r="BG1325" i="4"/>
  <c r="BG1374" i="4"/>
  <c r="BG1450" i="4"/>
  <c r="BG1354" i="4"/>
  <c r="BG1303" i="4"/>
  <c r="BG1362" i="4"/>
  <c r="BG1314" i="4"/>
  <c r="BG1220" i="4"/>
  <c r="BG1343" i="4"/>
  <c r="BG1284" i="4"/>
  <c r="BG1231" i="4"/>
  <c r="BG1307" i="4"/>
  <c r="BG1339" i="4"/>
  <c r="BG1013" i="4"/>
  <c r="BG1129" i="4"/>
  <c r="BG1213" i="4"/>
  <c r="BG1033" i="4"/>
  <c r="BG1278" i="4"/>
  <c r="BG904" i="4"/>
  <c r="BG845" i="4"/>
  <c r="BG781" i="4"/>
  <c r="BG717" i="4"/>
  <c r="BG1018" i="4"/>
  <c r="BG921" i="4"/>
  <c r="BG991" i="4"/>
  <c r="BG975" i="4"/>
  <c r="BG959" i="4"/>
  <c r="BG943" i="4"/>
  <c r="BG930" i="4"/>
  <c r="BG891" i="4"/>
  <c r="BG802" i="4"/>
  <c r="BG860" i="4"/>
  <c r="BG828" i="4"/>
  <c r="BG796" i="4"/>
  <c r="BG764" i="4"/>
  <c r="BG732" i="4"/>
  <c r="BG927" i="4"/>
  <c r="BG874" i="4"/>
  <c r="BG818" i="4"/>
  <c r="BG889" i="4"/>
  <c r="BG855" i="4"/>
  <c r="BG823" i="4"/>
  <c r="BG791" i="4"/>
  <c r="BG935" i="4"/>
  <c r="BG899" i="4"/>
  <c r="BG814" i="4"/>
  <c r="BG750" i="4"/>
  <c r="BG639" i="4"/>
  <c r="BG623" i="4"/>
  <c r="BG607" i="4"/>
  <c r="BG302" i="4"/>
  <c r="BG356" i="4"/>
  <c r="BG295" i="4"/>
  <c r="BG118" i="4"/>
  <c r="BG298" i="4"/>
  <c r="BG127" i="4"/>
  <c r="BG196" i="4"/>
  <c r="BG54" i="4"/>
  <c r="BG591" i="4"/>
  <c r="BG575" i="4"/>
  <c r="BG520" i="4"/>
  <c r="BG644" i="4"/>
  <c r="BG612" i="4"/>
  <c r="BG580" i="4"/>
  <c r="BG381" i="4"/>
  <c r="BG481" i="4"/>
  <c r="BG372" i="4"/>
  <c r="BG712" i="4"/>
  <c r="BG389" i="4"/>
  <c r="BG366" i="4"/>
  <c r="BG340" i="4"/>
  <c r="BG310" i="4"/>
  <c r="BG458" i="4"/>
  <c r="BG379" i="4"/>
  <c r="BG349" i="4"/>
  <c r="BG513" i="4"/>
  <c r="BG616" i="4"/>
  <c r="BG522" i="4"/>
  <c r="BG331" i="4"/>
  <c r="BG521" i="4"/>
  <c r="BG300" i="4"/>
  <c r="BG273" i="4"/>
  <c r="BG135" i="4"/>
  <c r="BG39" i="4"/>
  <c r="BG440" i="4"/>
  <c r="BG203" i="4"/>
  <c r="BG159" i="4"/>
  <c r="BG67" i="4"/>
  <c r="BG425" i="4"/>
  <c r="BG243" i="4"/>
  <c r="BG194" i="4"/>
  <c r="BG48" i="4"/>
  <c r="BG45" i="4"/>
  <c r="BG391" i="4"/>
  <c r="BG101" i="4"/>
  <c r="BG267" i="4"/>
  <c r="BG142" i="4"/>
  <c r="BG91" i="4"/>
  <c r="BG72" i="4"/>
  <c r="BG1795" i="4"/>
  <c r="BG1765" i="4"/>
  <c r="BG1799" i="4"/>
  <c r="BG1770" i="4"/>
  <c r="BG1798" i="4"/>
  <c r="BG1751" i="4"/>
  <c r="BG1586" i="4"/>
  <c r="BG1752" i="4"/>
  <c r="BG1754" i="4"/>
  <c r="BG1739" i="4"/>
  <c r="BG1750" i="4"/>
  <c r="BG1734" i="4"/>
  <c r="BG1494" i="4"/>
  <c r="BG1564" i="4"/>
  <c r="BG1592" i="4"/>
  <c r="BG1598" i="4"/>
  <c r="BG1500" i="4"/>
  <c r="BG1371" i="4"/>
  <c r="BG1448" i="4"/>
  <c r="BG1401" i="4"/>
  <c r="BG1321" i="4"/>
  <c r="BG1457" i="4"/>
  <c r="BG1466" i="4"/>
  <c r="BG1353" i="4"/>
  <c r="BG1291" i="4"/>
  <c r="BG1297" i="4"/>
  <c r="BG1299" i="4"/>
  <c r="BG1212" i="4"/>
  <c r="BG1334" i="4"/>
  <c r="BG1223" i="4"/>
  <c r="BG1379" i="4"/>
  <c r="BG1411" i="4"/>
  <c r="BG1414" i="4"/>
  <c r="BG1300" i="4"/>
  <c r="BG1277" i="4"/>
  <c r="BG1234" i="4"/>
  <c r="BG1005" i="4"/>
  <c r="BG1210" i="4"/>
  <c r="BG1146" i="4"/>
  <c r="BG1118" i="4"/>
  <c r="BG1029" i="4"/>
  <c r="BG1269" i="4"/>
  <c r="BG989" i="4"/>
  <c r="BG973" i="4"/>
  <c r="BG957" i="4"/>
  <c r="BG941" i="4"/>
  <c r="BG896" i="4"/>
  <c r="BG837" i="4"/>
  <c r="BG773" i="4"/>
  <c r="BG709" i="4"/>
  <c r="BG988" i="4"/>
  <c r="BG972" i="4"/>
  <c r="BG956" i="4"/>
  <c r="BG940" i="4"/>
  <c r="BG1009" i="4"/>
  <c r="BG913" i="4"/>
  <c r="BG790" i="4"/>
  <c r="BG713" i="4"/>
  <c r="BG919" i="4"/>
  <c r="BG862" i="4"/>
  <c r="BG778" i="4"/>
  <c r="BG856" i="4"/>
  <c r="BG824" i="4"/>
  <c r="BG792" i="4"/>
  <c r="BG924" i="4"/>
  <c r="BG886" i="4"/>
  <c r="BG806" i="4"/>
  <c r="BG1122" i="4"/>
  <c r="BG990" i="4"/>
  <c r="BG974" i="4"/>
  <c r="BG958" i="4"/>
  <c r="BG942" i="4"/>
  <c r="BG885" i="4"/>
  <c r="BG852" i="4"/>
  <c r="BG820" i="4"/>
  <c r="BG788" i="4"/>
  <c r="BG756" i="4"/>
  <c r="BG724" i="4"/>
  <c r="BG728" i="4"/>
  <c r="BG727" i="4"/>
  <c r="BG482" i="4"/>
  <c r="BG559" i="4"/>
  <c r="BG532" i="4"/>
  <c r="BG630" i="4"/>
  <c r="BG598" i="4"/>
  <c r="BG566" i="4"/>
  <c r="BG648" i="4"/>
  <c r="BG609" i="4"/>
  <c r="BG577" i="4"/>
  <c r="BG551" i="4"/>
  <c r="BG489" i="4"/>
  <c r="BG450" i="4"/>
  <c r="BG413" i="4"/>
  <c r="BG299" i="4"/>
  <c r="BG398" i="4"/>
  <c r="BG592" i="4"/>
  <c r="BG421" i="4"/>
  <c r="BG341" i="4"/>
  <c r="BG278" i="4"/>
  <c r="BG497" i="4"/>
  <c r="BG474" i="4"/>
  <c r="BG420" i="4"/>
  <c r="BG746" i="4"/>
  <c r="BG227" i="4"/>
  <c r="BG119" i="4"/>
  <c r="BG69" i="4"/>
  <c r="BG253" i="4"/>
  <c r="BG93" i="4"/>
  <c r="BG14" i="4"/>
  <c r="BG134" i="4"/>
  <c r="BG83" i="4"/>
  <c r="BG64" i="4"/>
  <c r="BG335" i="4"/>
  <c r="BG111" i="4"/>
  <c r="BG251" i="4"/>
  <c r="BG237" i="4"/>
  <c r="BG213" i="4"/>
  <c r="BG187" i="4"/>
  <c r="BG428" i="4"/>
  <c r="BG382" i="4"/>
  <c r="BG107" i="4"/>
  <c r="BG88" i="4"/>
  <c r="BG37" i="4"/>
  <c r="BG241" i="4"/>
  <c r="BG209" i="4"/>
  <c r="BG177" i="4"/>
  <c r="BG173" i="4"/>
  <c r="BG149" i="4"/>
  <c r="BG264" i="4"/>
  <c r="BG193" i="4"/>
  <c r="BG123" i="4"/>
  <c r="BG104" i="4"/>
  <c r="BG22" i="4"/>
  <c r="BG38" i="4"/>
  <c r="BG1499" i="4"/>
  <c r="BG604" i="4"/>
  <c r="BG1811" i="4"/>
  <c r="BG1749" i="4"/>
  <c r="BG1784" i="4"/>
  <c r="BG1766" i="4"/>
  <c r="BG1786" i="4"/>
  <c r="BG1736" i="4"/>
  <c r="BG1794" i="4"/>
  <c r="BG1741" i="4"/>
  <c r="BG1732" i="4"/>
  <c r="BG1711" i="4"/>
  <c r="BG1611" i="4"/>
  <c r="BG1513" i="4"/>
  <c r="BG1538" i="4"/>
  <c r="BG1502" i="4"/>
  <c r="BG1422" i="4"/>
  <c r="BG1306" i="4"/>
  <c r="BG1507" i="4"/>
  <c r="BG1490" i="4"/>
  <c r="BG1413" i="4"/>
  <c r="BG1349" i="4"/>
  <c r="BG1386" i="4"/>
  <c r="BG1313" i="4"/>
  <c r="BG1294" i="4"/>
  <c r="BG1260" i="4"/>
  <c r="BG1158" i="4"/>
  <c r="BG1268" i="4"/>
  <c r="BG1301" i="4"/>
  <c r="BG1369" i="4"/>
  <c r="BG1389" i="4"/>
  <c r="BG1289" i="4"/>
  <c r="BG1040" i="4"/>
  <c r="BG1138" i="4"/>
  <c r="BG1115" i="4"/>
  <c r="BG1015" i="4"/>
  <c r="BG1137" i="4"/>
  <c r="BG1121" i="4"/>
  <c r="BG1113" i="4"/>
  <c r="BG1001" i="4"/>
  <c r="BG985" i="4"/>
  <c r="BG969" i="4"/>
  <c r="BG953" i="4"/>
  <c r="BG937" i="4"/>
  <c r="BG880" i="4"/>
  <c r="BG821" i="4"/>
  <c r="BG757" i="4"/>
  <c r="BG1270" i="4"/>
  <c r="BG934" i="4"/>
  <c r="BG1000" i="4"/>
  <c r="BG984" i="4"/>
  <c r="BG968" i="4"/>
  <c r="BG952" i="4"/>
  <c r="BG926" i="4"/>
  <c r="BG936" i="4"/>
  <c r="BG1163" i="4"/>
  <c r="BG854" i="4"/>
  <c r="BG770" i="4"/>
  <c r="BG903" i="4"/>
  <c r="BG842" i="4"/>
  <c r="BG1108" i="4"/>
  <c r="BG847" i="4"/>
  <c r="BG815" i="4"/>
  <c r="BG783" i="4"/>
  <c r="BG916" i="4"/>
  <c r="BG870" i="4"/>
  <c r="BG786" i="4"/>
  <c r="BG782" i="4"/>
  <c r="BG718" i="4"/>
  <c r="BG986" i="4"/>
  <c r="BG970" i="4"/>
  <c r="BG954" i="4"/>
  <c r="BG938" i="4"/>
  <c r="BG881" i="4"/>
  <c r="BG849" i="4"/>
  <c r="BG817" i="4"/>
  <c r="BG785" i="4"/>
  <c r="BG753" i="4"/>
  <c r="BG721" i="4"/>
  <c r="BG548" i="4"/>
  <c r="BG530" i="4"/>
  <c r="BG622" i="4"/>
  <c r="BG590" i="4"/>
  <c r="BG633" i="4"/>
  <c r="BG601" i="4"/>
  <c r="BG569" i="4"/>
  <c r="BG640" i="4"/>
  <c r="BG540" i="4"/>
  <c r="BG478" i="4"/>
  <c r="BG446" i="4"/>
  <c r="BG395" i="4"/>
  <c r="BG324" i="4"/>
  <c r="BG576" i="4"/>
  <c r="BG403" i="4"/>
  <c r="BG333" i="4"/>
  <c r="BG275" i="4"/>
  <c r="BG491" i="4"/>
  <c r="BG415" i="4"/>
  <c r="BG358" i="4"/>
  <c r="BG263" i="4"/>
  <c r="BG224" i="4"/>
  <c r="BG195" i="4"/>
  <c r="BG87" i="4"/>
  <c r="BG30" i="4"/>
  <c r="BG141" i="4"/>
  <c r="BG77" i="4"/>
  <c r="BG705" i="4"/>
  <c r="BG115" i="4"/>
  <c r="BG96" i="4"/>
  <c r="BG226" i="4"/>
  <c r="BG105" i="4"/>
  <c r="BG73" i="4"/>
  <c r="BG16" i="4"/>
  <c r="BG167" i="4"/>
  <c r="BG79" i="4"/>
  <c r="BG33" i="4"/>
  <c r="BG248" i="4"/>
  <c r="BG234" i="4"/>
  <c r="BG210" i="4"/>
  <c r="BG184" i="4"/>
  <c r="BG422" i="4"/>
  <c r="BG364" i="4"/>
  <c r="BG166" i="4"/>
  <c r="BG139" i="4"/>
  <c r="BG120" i="4"/>
  <c r="BG62" i="4"/>
  <c r="BG399" i="4"/>
  <c r="BG260" i="4"/>
  <c r="BG236" i="4"/>
  <c r="BG204" i="4"/>
  <c r="BG172" i="4"/>
  <c r="BG1030" i="4"/>
  <c r="BG544" i="4"/>
  <c r="BG1808" i="4"/>
  <c r="BG1779" i="4"/>
  <c r="BG1728" i="4"/>
  <c r="BG1744" i="4"/>
  <c r="BG1761" i="4"/>
  <c r="BG1809" i="4"/>
  <c r="BG1753" i="4"/>
  <c r="BG1601" i="4"/>
  <c r="BG1534" i="4"/>
  <c r="BG1578" i="4"/>
  <c r="BG1580" i="4"/>
  <c r="BG1522" i="4"/>
  <c r="BG1729" i="4"/>
  <c r="BG1470" i="4"/>
  <c r="BG1596" i="4"/>
  <c r="BG1298" i="4"/>
  <c r="BG1378" i="4"/>
  <c r="BG1553" i="4"/>
  <c r="BG1403" i="4"/>
  <c r="BG1489" i="4"/>
  <c r="BG1433" i="4"/>
  <c r="BG1530" i="4"/>
  <c r="BG1402" i="4"/>
  <c r="BG1273" i="4"/>
  <c r="BG1252" i="4"/>
  <c r="BG1302" i="4"/>
  <c r="BG1274" i="4"/>
  <c r="BG1154" i="4"/>
  <c r="BG1346" i="4"/>
  <c r="BG1399" i="4"/>
  <c r="BG1124" i="4"/>
  <c r="BG1036" i="4"/>
  <c r="BG1253" i="4"/>
  <c r="BG1007" i="4"/>
  <c r="BG1105" i="4"/>
  <c r="BG1139" i="4"/>
  <c r="BG1110" i="4"/>
  <c r="BG1102" i="4"/>
  <c r="BG877" i="4"/>
  <c r="BG813" i="4"/>
  <c r="BG749" i="4"/>
  <c r="BG918" i="4"/>
  <c r="BG1140" i="4"/>
  <c r="BG999" i="4"/>
  <c r="BG983" i="4"/>
  <c r="BG967" i="4"/>
  <c r="BG951" i="4"/>
  <c r="BG933" i="4"/>
  <c r="BG758" i="4"/>
  <c r="BG848" i="4"/>
  <c r="BG816" i="4"/>
  <c r="BG784" i="4"/>
  <c r="BG752" i="4"/>
  <c r="BG720" i="4"/>
  <c r="BG1034" i="4"/>
  <c r="BG894" i="4"/>
  <c r="BG830" i="4"/>
  <c r="BG734" i="4"/>
  <c r="BG774" i="4"/>
  <c r="BG873" i="4"/>
  <c r="BG841" i="4"/>
  <c r="BG809" i="4"/>
  <c r="BG777" i="4"/>
  <c r="BG858" i="4"/>
  <c r="BG631" i="4"/>
  <c r="BG615" i="4"/>
  <c r="BG599" i="4"/>
  <c r="BG583" i="4"/>
  <c r="BG567" i="4"/>
  <c r="BG628" i="4"/>
  <c r="BG596" i="4"/>
  <c r="BG524" i="4"/>
  <c r="BG736" i="4"/>
  <c r="BG347" i="4"/>
  <c r="BG325" i="4"/>
  <c r="BG466" i="4"/>
  <c r="BG452" i="4"/>
  <c r="BG359" i="4"/>
  <c r="BG468" i="4"/>
  <c r="BG438" i="4"/>
  <c r="BG355" i="4"/>
  <c r="BG441" i="4"/>
  <c r="BG383" i="4"/>
  <c r="BG327" i="4"/>
  <c r="BG303" i="4"/>
  <c r="BG448" i="4"/>
  <c r="BG545" i="4"/>
  <c r="BG496" i="4"/>
  <c r="BG584" i="4"/>
  <c r="BG507" i="4"/>
  <c r="BG429" i="4"/>
  <c r="BG387" i="4"/>
  <c r="BG357" i="4"/>
  <c r="BG318" i="4"/>
  <c r="BG270" i="4"/>
  <c r="BG348" i="4"/>
  <c r="BG160" i="4"/>
  <c r="BG71" i="4"/>
  <c r="BG432" i="4"/>
  <c r="BG289" i="4"/>
  <c r="BG317" i="4"/>
  <c r="BG256" i="4"/>
  <c r="BG235" i="4"/>
  <c r="BG171" i="4"/>
  <c r="BG131" i="4"/>
  <c r="BG112" i="4"/>
  <c r="BG53" i="4"/>
  <c r="BG342" i="4"/>
  <c r="BG272" i="4"/>
  <c r="BG63" i="4"/>
  <c r="BG334" i="4"/>
  <c r="BG133" i="4"/>
  <c r="BG228" i="4"/>
  <c r="BG136" i="4"/>
  <c r="BG78" i="4"/>
  <c r="BG25" i="4"/>
  <c r="BG31" i="4"/>
  <c r="BG1790" i="4"/>
  <c r="BG1535" i="4"/>
  <c r="BG572" i="4"/>
  <c r="BG284" i="4"/>
  <c r="BG1804" i="4"/>
  <c r="BG1772" i="4"/>
  <c r="BG1797" i="4"/>
  <c r="BG1792" i="4"/>
  <c r="BG1780" i="4"/>
  <c r="BG1748" i="4"/>
  <c r="BG1768" i="4"/>
  <c r="BG1694" i="4"/>
  <c r="BG1778" i="4"/>
  <c r="BG1691" i="4"/>
  <c r="BG1787" i="4"/>
  <c r="BG1529" i="4"/>
  <c r="BG1796" i="4"/>
  <c r="BG1528" i="4"/>
  <c r="BG1498" i="4"/>
  <c r="BG1566" i="4"/>
  <c r="BG1478" i="4"/>
  <c r="BG1290" i="4"/>
  <c r="BG1491" i="4"/>
  <c r="BG1444" i="4"/>
  <c r="BG1398" i="4"/>
  <c r="BG1423" i="4"/>
  <c r="BG1518" i="4"/>
  <c r="BG1454" i="4"/>
  <c r="BG1514" i="4"/>
  <c r="BG1344" i="4"/>
  <c r="BG1359" i="4"/>
  <c r="BG1285" i="4"/>
  <c r="BG1244" i="4"/>
  <c r="BG1150" i="4"/>
  <c r="BG1382" i="4"/>
  <c r="BG1292" i="4"/>
  <c r="BG1286" i="4"/>
  <c r="BG1283" i="4"/>
  <c r="BG1032" i="4"/>
  <c r="BG1106" i="4"/>
  <c r="BG1175" i="4"/>
  <c r="BG1126" i="4"/>
  <c r="BG1340" i="4"/>
  <c r="BG997" i="4"/>
  <c r="BG981" i="4"/>
  <c r="BG965" i="4"/>
  <c r="BG949" i="4"/>
  <c r="BG928" i="4"/>
  <c r="BG869" i="4"/>
  <c r="BG805" i="4"/>
  <c r="BG741" i="4"/>
  <c r="BG996" i="4"/>
  <c r="BG980" i="4"/>
  <c r="BG964" i="4"/>
  <c r="BG948" i="4"/>
  <c r="BG910" i="4"/>
  <c r="BG931" i="4"/>
  <c r="BG834" i="4"/>
  <c r="BG868" i="4"/>
  <c r="BG836" i="4"/>
  <c r="BG804" i="4"/>
  <c r="BG772" i="4"/>
  <c r="BG908" i="4"/>
  <c r="BG850" i="4"/>
  <c r="BG846" i="4"/>
  <c r="BG716" i="4"/>
  <c r="BG998" i="4"/>
  <c r="BG982" i="4"/>
  <c r="BG966" i="4"/>
  <c r="BG950" i="4"/>
  <c r="BG872" i="4"/>
  <c r="BG840" i="4"/>
  <c r="BG808" i="4"/>
  <c r="BG776" i="4"/>
  <c r="BG744" i="4"/>
  <c r="BG704" i="4"/>
  <c r="BG754" i="4"/>
  <c r="BG745" i="4"/>
  <c r="BG564" i="4"/>
  <c r="BG546" i="4"/>
  <c r="BG527" i="4"/>
  <c r="BG643" i="4"/>
  <c r="BG614" i="4"/>
  <c r="BG582" i="4"/>
  <c r="BG625" i="4"/>
  <c r="BG593" i="4"/>
  <c r="BG552" i="4"/>
  <c r="BG556" i="4"/>
  <c r="BG538" i="4"/>
  <c r="BG412" i="4"/>
  <c r="BG624" i="4"/>
  <c r="BG514" i="4"/>
  <c r="BG294" i="4"/>
  <c r="BG262" i="4"/>
  <c r="BG523" i="4"/>
  <c r="BG406" i="4"/>
  <c r="BG719" i="4"/>
  <c r="BG192" i="4"/>
  <c r="BG17" i="4"/>
  <c r="BG232" i="4"/>
  <c r="BG125" i="4"/>
  <c r="BG61" i="4"/>
  <c r="BG168" i="4"/>
  <c r="BG147" i="4"/>
  <c r="BG128" i="4"/>
  <c r="BG70" i="4"/>
  <c r="BG211" i="4"/>
  <c r="BG170" i="4"/>
  <c r="BG404" i="4"/>
  <c r="BG288" i="4"/>
  <c r="BG158" i="4"/>
  <c r="BG23" i="4"/>
  <c r="BG245" i="4"/>
  <c r="BG219" i="4"/>
  <c r="BG205" i="4"/>
  <c r="BG181" i="4"/>
  <c r="BG463" i="4"/>
  <c r="BG414" i="4"/>
  <c r="BG152" i="4"/>
  <c r="BG94" i="4"/>
  <c r="BG57" i="4"/>
  <c r="BG309" i="4"/>
  <c r="BG283" i="4"/>
  <c r="BG257" i="4"/>
  <c r="BG233" i="4"/>
  <c r="BG201" i="4"/>
  <c r="BG1776" i="4"/>
  <c r="BG1801" i="4"/>
  <c r="BG1789" i="4"/>
  <c r="BG1727" i="4"/>
  <c r="BG1767" i="4"/>
  <c r="BG703" i="4"/>
  <c r="BG1757" i="4"/>
  <c r="BG1554" i="4"/>
  <c r="BG1707" i="4"/>
  <c r="BG1604" i="4"/>
  <c r="BG1698" i="4"/>
  <c r="BG1543" i="4"/>
  <c r="BG1317" i="4"/>
  <c r="BG1440" i="4"/>
  <c r="BG1486" i="4"/>
  <c r="BG1338" i="4"/>
  <c r="BG1337" i="4"/>
  <c r="BG1276" i="4"/>
  <c r="BG1287" i="4"/>
  <c r="BG1310" i="4"/>
  <c r="BG1250" i="4"/>
  <c r="BG1023" i="4"/>
  <c r="BG1010" i="4"/>
  <c r="BG888" i="4"/>
  <c r="BG765" i="4"/>
  <c r="BG905" i="4"/>
  <c r="BG971" i="4"/>
  <c r="BG939" i="4"/>
  <c r="BG1131" i="4"/>
  <c r="BG825" i="4"/>
  <c r="BG761" i="4"/>
  <c r="BG729" i="4"/>
  <c r="BG766" i="4"/>
  <c r="BG844" i="4"/>
  <c r="BG780" i="4"/>
  <c r="BG794" i="4"/>
  <c r="BG636" i="4"/>
  <c r="BG892" i="4"/>
  <c r="BG498" i="4"/>
  <c r="BG455" i="4"/>
  <c r="BG367" i="4"/>
  <c r="BG471" i="4"/>
  <c r="BG388" i="4"/>
  <c r="BG307" i="4"/>
  <c r="BG371" i="4"/>
  <c r="BG561" i="4"/>
  <c r="BG600" i="4"/>
  <c r="BG490" i="4"/>
  <c r="BG405" i="4"/>
  <c r="BG374" i="4"/>
  <c r="BG29" i="4"/>
  <c r="BG292" i="4"/>
  <c r="BG200" i="4"/>
  <c r="BG343" i="4"/>
  <c r="BG269" i="4"/>
  <c r="BG217" i="4"/>
  <c r="BG176" i="4"/>
  <c r="BG80" i="4"/>
  <c r="BG21" i="4"/>
  <c r="BG285" i="4"/>
  <c r="BG179" i="4"/>
  <c r="BG464" i="4"/>
  <c r="BG1755" i="4"/>
  <c r="BG1745" i="4"/>
  <c r="BG1719" i="4"/>
  <c r="BG1802" i="4"/>
  <c r="BG1807" i="4"/>
  <c r="BG1742" i="4"/>
  <c r="BG1737" i="4"/>
  <c r="BG1516" i="4"/>
  <c r="BG1546" i="4"/>
  <c r="BG1548" i="4"/>
  <c r="BG1482" i="4"/>
  <c r="BG1570" i="4"/>
  <c r="BG1703" i="4"/>
  <c r="BG1390" i="4"/>
  <c r="BG1282" i="4"/>
  <c r="BG1458" i="4"/>
  <c r="BG1418" i="4"/>
  <c r="BG1333" i="4"/>
  <c r="BG1462" i="4"/>
  <c r="BG1406" i="4"/>
  <c r="BG1370" i="4"/>
  <c r="BG1271" i="4"/>
  <c r="BG1421" i="4"/>
  <c r="BG1356" i="4"/>
  <c r="BG1394" i="4"/>
  <c r="BG1236" i="4"/>
  <c r="BG1355" i="4"/>
  <c r="BG1293" i="4"/>
  <c r="BG1255" i="4"/>
  <c r="BG1426" i="4"/>
  <c r="BG1028" i="4"/>
  <c r="BG1041" i="4"/>
  <c r="BG1159" i="4"/>
  <c r="BG1242" i="4"/>
  <c r="BG1258" i="4"/>
  <c r="BG1130" i="4"/>
  <c r="BG1107" i="4"/>
  <c r="BG920" i="4"/>
  <c r="BG861" i="4"/>
  <c r="BG797" i="4"/>
  <c r="BG733" i="4"/>
  <c r="BG1038" i="4"/>
  <c r="BG902" i="4"/>
  <c r="BG995" i="4"/>
  <c r="BG979" i="4"/>
  <c r="BG963" i="4"/>
  <c r="BG947" i="4"/>
  <c r="BG1123" i="4"/>
  <c r="BG932" i="4"/>
  <c r="BG822" i="4"/>
  <c r="BG738" i="4"/>
  <c r="BG871" i="4"/>
  <c r="BG839" i="4"/>
  <c r="BG807" i="4"/>
  <c r="BG775" i="4"/>
  <c r="BG743" i="4"/>
  <c r="BG710" i="4"/>
  <c r="BG1017" i="4"/>
  <c r="BG883" i="4"/>
  <c r="BG810" i="4"/>
  <c r="BG708" i="4"/>
  <c r="BG838" i="4"/>
  <c r="BG742" i="4"/>
  <c r="BG893" i="4"/>
  <c r="BG864" i="4"/>
  <c r="BG832" i="4"/>
  <c r="BG800" i="4"/>
  <c r="BG768" i="4"/>
  <c r="BG560" i="4"/>
  <c r="BG528" i="4"/>
  <c r="BG620" i="4"/>
  <c r="BG588" i="4"/>
  <c r="BG553" i="4"/>
  <c r="BG722" i="4"/>
  <c r="BG748" i="4"/>
  <c r="BG488" i="4"/>
  <c r="BG462" i="4"/>
  <c r="BG449" i="4"/>
  <c r="BG380" i="4"/>
  <c r="BG350" i="4"/>
  <c r="BG465" i="4"/>
  <c r="BG437" i="4"/>
  <c r="BG375" i="4"/>
  <c r="BG319" i="4"/>
  <c r="BG480" i="4"/>
  <c r="BG434" i="4"/>
  <c r="BG397" i="4"/>
  <c r="BG529" i="4"/>
  <c r="BG632" i="4"/>
  <c r="BG568" i="4"/>
  <c r="BG502" i="4"/>
  <c r="BG457" i="4"/>
  <c r="BG419" i="4"/>
  <c r="BG339" i="4"/>
  <c r="BG315" i="4"/>
  <c r="BG254" i="4"/>
  <c r="BG308" i="4"/>
  <c r="BG276" i="4"/>
  <c r="BG49" i="4"/>
  <c r="BG165" i="4"/>
  <c r="BG304" i="4"/>
  <c r="BG249" i="4"/>
  <c r="BG208" i="4"/>
  <c r="BG185" i="4"/>
  <c r="BG144" i="4"/>
  <c r="BG86" i="4"/>
  <c r="BG316" i="4"/>
  <c r="BG252" i="4"/>
  <c r="BG55" i="4"/>
  <c r="BG423" i="4"/>
  <c r="BG326" i="4"/>
  <c r="BG117" i="4"/>
  <c r="BG225" i="4"/>
  <c r="BG110" i="4"/>
  <c r="BG15" i="4"/>
  <c r="BG759" i="4"/>
  <c r="BG157" i="4"/>
  <c r="BG1806" i="4"/>
  <c r="BG1610" i="4"/>
  <c r="BG1430" i="4"/>
  <c r="BG1506" i="4"/>
  <c r="BG1788" i="4"/>
  <c r="BG1747" i="4"/>
  <c r="BG1760" i="4"/>
  <c r="BG1777" i="4"/>
  <c r="BG1769" i="4"/>
  <c r="BG1702" i="4"/>
  <c r="BG1782" i="4"/>
  <c r="BG1690" i="4"/>
  <c r="BG1560" i="4"/>
  <c r="BG1517" i="4"/>
  <c r="BG1410" i="4"/>
  <c r="BG1365" i="4"/>
  <c r="BG1391" i="4"/>
  <c r="BG1483" i="4"/>
  <c r="BG1434" i="4"/>
  <c r="BG1305" i="4"/>
  <c r="BG1215" i="4"/>
  <c r="BG1266" i="4"/>
  <c r="BG1132" i="4"/>
  <c r="BG1142" i="4"/>
  <c r="BG829" i="4"/>
  <c r="BG701" i="4"/>
  <c r="BG987" i="4"/>
  <c r="BG955" i="4"/>
  <c r="BG1134" i="4"/>
  <c r="BG866" i="4"/>
  <c r="BG857" i="4"/>
  <c r="BG793" i="4"/>
  <c r="BG911" i="4"/>
  <c r="BG876" i="4"/>
  <c r="BG812" i="4"/>
  <c r="BG878" i="4"/>
  <c r="BG730" i="4"/>
  <c r="BG537" i="4"/>
  <c r="BG740" i="4"/>
  <c r="BG760" i="4"/>
  <c r="BG373" i="4"/>
  <c r="BG472" i="4"/>
  <c r="BG442" i="4"/>
  <c r="BG363" i="4"/>
  <c r="BG332" i="4"/>
  <c r="BG411" i="4"/>
  <c r="BG323" i="4"/>
  <c r="BG512" i="4"/>
  <c r="BG433" i="4"/>
  <c r="BG365" i="4"/>
  <c r="BG286" i="4"/>
  <c r="BG296" i="4"/>
  <c r="BG103" i="4"/>
  <c r="BG240" i="4"/>
  <c r="BG150" i="4"/>
  <c r="BG99" i="4"/>
  <c r="BG396" i="4"/>
  <c r="BG95" i="4"/>
  <c r="BG1733" i="4"/>
  <c r="BG1800" i="4"/>
  <c r="BG1785" i="4"/>
  <c r="BG1805" i="4"/>
  <c r="BG1763" i="4"/>
  <c r="BG1781" i="4"/>
  <c r="BG1783" i="4"/>
  <c r="BG1773" i="4"/>
  <c r="BG1810" i="4"/>
  <c r="BG1758" i="4"/>
  <c r="BG1774" i="4"/>
  <c r="BG1722" i="4"/>
  <c r="BG1764" i="4"/>
  <c r="BG1762" i="4"/>
  <c r="BG1511" i="4"/>
  <c r="BG1524" i="4"/>
  <c r="BG1693" i="4"/>
  <c r="BG1585" i="4"/>
  <c r="BG1475" i="4"/>
  <c r="BG1510" i="4"/>
  <c r="BG1435" i="4"/>
  <c r="BG1329" i="4"/>
  <c r="BG1308" i="4"/>
  <c r="BG1228" i="4"/>
  <c r="BG1247" i="4"/>
  <c r="BG1322" i="4"/>
  <c r="BG1467" i="4"/>
  <c r="BG1309" i="4"/>
  <c r="BG1281" i="4"/>
  <c r="BG1021" i="4"/>
  <c r="BG1037" i="4"/>
  <c r="BG1226" i="4"/>
  <c r="BG1151" i="4"/>
  <c r="BG1114" i="4"/>
  <c r="BG993" i="4"/>
  <c r="BG977" i="4"/>
  <c r="BG961" i="4"/>
  <c r="BG945" i="4"/>
  <c r="BG912" i="4"/>
  <c r="BG853" i="4"/>
  <c r="BG789" i="4"/>
  <c r="BG725" i="4"/>
  <c r="BG1025" i="4"/>
  <c r="BG1218" i="4"/>
  <c r="BG992" i="4"/>
  <c r="BG976" i="4"/>
  <c r="BG960" i="4"/>
  <c r="BG944" i="4"/>
  <c r="BG1229" i="4"/>
  <c r="BG929" i="4"/>
  <c r="BG726" i="4"/>
  <c r="BG798" i="4"/>
  <c r="BG897" i="4"/>
  <c r="BG865" i="4"/>
  <c r="BG833" i="4"/>
  <c r="BG801" i="4"/>
  <c r="BG769" i="4"/>
  <c r="BG900" i="4"/>
  <c r="BG826" i="4"/>
  <c r="BG762" i="4"/>
  <c r="BG711" i="4"/>
  <c r="BG994" i="4"/>
  <c r="BG978" i="4"/>
  <c r="BG962" i="4"/>
  <c r="BG946" i="4"/>
  <c r="BG863" i="4"/>
  <c r="BG831" i="4"/>
  <c r="BG799" i="4"/>
  <c r="BG767" i="4"/>
  <c r="BG735" i="4"/>
  <c r="BG884" i="4"/>
  <c r="BG737" i="4"/>
  <c r="BG562" i="4"/>
  <c r="BG543" i="4"/>
  <c r="BG638" i="4"/>
  <c r="BG606" i="4"/>
  <c r="BG574" i="4"/>
  <c r="BG617" i="4"/>
  <c r="BG585" i="4"/>
  <c r="BG536" i="4"/>
  <c r="BG647" i="4"/>
  <c r="BG554" i="4"/>
  <c r="BG535" i="4"/>
  <c r="BG506" i="4"/>
  <c r="BG456" i="4"/>
  <c r="BG311" i="4"/>
  <c r="BG511" i="4"/>
  <c r="BG407" i="4"/>
  <c r="BG608" i="4"/>
  <c r="BG505" i="4"/>
  <c r="BG427" i="4"/>
  <c r="BG291" i="4"/>
  <c r="BG259" i="4"/>
  <c r="BG504" i="4"/>
  <c r="BG484" i="4"/>
  <c r="BG751" i="4"/>
  <c r="BG702" i="4"/>
  <c r="BG151" i="4"/>
  <c r="BG85" i="4"/>
  <c r="BG279" i="4"/>
  <c r="BG109" i="4"/>
  <c r="BG46" i="4"/>
  <c r="BG102" i="4"/>
  <c r="BG41" i="4"/>
  <c r="BG121" i="4"/>
  <c r="BG89" i="4"/>
  <c r="BG495" i="4"/>
  <c r="BG351" i="4"/>
  <c r="BG268" i="4"/>
  <c r="BG143" i="4"/>
  <c r="BG13" i="4"/>
  <c r="BG242" i="4"/>
  <c r="BG216" i="4"/>
  <c r="BG202" i="4"/>
  <c r="BG178" i="4"/>
  <c r="BG443" i="4"/>
  <c r="BG390" i="4"/>
  <c r="BG126" i="4"/>
  <c r="BG75" i="4"/>
  <c r="BG47" i="4"/>
  <c r="BG301" i="4"/>
  <c r="BG280" i="4"/>
  <c r="BG250" i="4"/>
  <c r="BG218" i="4"/>
  <c r="BG186" i="4"/>
  <c r="L1231" i="4"/>
  <c r="M1231" i="4" s="1"/>
  <c r="L430" i="4"/>
  <c r="M430" i="4" s="1"/>
  <c r="L869" i="4"/>
  <c r="M869" i="4" s="1"/>
  <c r="L811" i="4"/>
  <c r="M811" i="4" s="1"/>
  <c r="L1600" i="4"/>
  <c r="M1600" i="4" s="1"/>
  <c r="L266" i="4"/>
  <c r="M266" i="4" s="1"/>
  <c r="L73" i="4"/>
  <c r="M73" i="4" s="1"/>
  <c r="L1553" i="4"/>
  <c r="M1553" i="4" s="1"/>
  <c r="L1133" i="4"/>
  <c r="M1133" i="4" s="1"/>
  <c r="L1687" i="4"/>
  <c r="M1687" i="4" s="1"/>
  <c r="L1274" i="4"/>
  <c r="M1274" i="4" s="1"/>
  <c r="L1378" i="4"/>
  <c r="M1378" i="4" s="1"/>
  <c r="L557" i="4"/>
  <c r="M557" i="4" s="1"/>
  <c r="L477" i="4"/>
  <c r="M477" i="4" s="1"/>
  <c r="L349" i="4"/>
  <c r="M349" i="4" s="1"/>
  <c r="L1349" i="4"/>
  <c r="M1349" i="4" s="1"/>
  <c r="L1453" i="4"/>
  <c r="M1453" i="4" s="1"/>
  <c r="L1001" i="4"/>
  <c r="M1001" i="4" s="1"/>
  <c r="L1672" i="4"/>
  <c r="M1672" i="4" s="1"/>
  <c r="L1185" i="4"/>
  <c r="M1185" i="4" s="1"/>
  <c r="L1330" i="4"/>
  <c r="M1330" i="4" s="1"/>
  <c r="L1466" i="4"/>
  <c r="M1466" i="4" s="1"/>
  <c r="L610" i="4"/>
  <c r="M610" i="4" s="1"/>
  <c r="L178" i="4"/>
  <c r="M178" i="4" s="1"/>
  <c r="L921" i="4"/>
  <c r="M921" i="4" s="1"/>
  <c r="L873" i="4"/>
  <c r="M873" i="4" s="1"/>
  <c r="L1408" i="4"/>
  <c r="M1408" i="4" s="1"/>
  <c r="L1606" i="4"/>
  <c r="M1606" i="4" s="1"/>
  <c r="L558" i="4"/>
  <c r="M558" i="4" s="1"/>
  <c r="L1598" i="4"/>
  <c r="M1598" i="4" s="1"/>
  <c r="L706" i="4"/>
  <c r="M706" i="4" s="1"/>
  <c r="L1389" i="4"/>
  <c r="M1389" i="4" s="1"/>
  <c r="L1551" i="4"/>
  <c r="M1551" i="4" s="1"/>
  <c r="L1697" i="4"/>
  <c r="M1697" i="4" s="1"/>
  <c r="L1045" i="4"/>
  <c r="M1045" i="4" s="1"/>
  <c r="L1474" i="4"/>
  <c r="M1474" i="4" s="1"/>
  <c r="L1214" i="4"/>
  <c r="M1214" i="4" s="1"/>
  <c r="L1341" i="4"/>
  <c r="M1341" i="4" s="1"/>
  <c r="L1234" i="4"/>
  <c r="M1234" i="4" s="1"/>
  <c r="L622" i="4"/>
  <c r="M622" i="4" s="1"/>
  <c r="L965" i="4"/>
  <c r="M965" i="4" s="1"/>
  <c r="L658" i="4"/>
  <c r="M658" i="4" s="1"/>
  <c r="L1488" i="4"/>
  <c r="M1488" i="4" s="1"/>
  <c r="L498" i="4"/>
  <c r="M498" i="4" s="1"/>
  <c r="L722" i="4"/>
  <c r="M722" i="4" s="1"/>
  <c r="L1022" i="4"/>
  <c r="M1022" i="4" s="1"/>
  <c r="L737" i="4"/>
  <c r="M737" i="4" s="1"/>
  <c r="L794" i="4"/>
  <c r="M794" i="4" s="1"/>
  <c r="L1029" i="4"/>
  <c r="M1029" i="4" s="1"/>
  <c r="L1658" i="4"/>
  <c r="M1658" i="4" s="1"/>
  <c r="L922" i="4"/>
  <c r="M922" i="4" s="1"/>
  <c r="L1683" i="4"/>
  <c r="M1683" i="4" s="1"/>
  <c r="L54" i="4"/>
  <c r="M54" i="4" s="1"/>
  <c r="L1295" i="4"/>
  <c r="M1295" i="4" s="1"/>
  <c r="L1380" i="4"/>
  <c r="M1380" i="4" s="1"/>
  <c r="L1580" i="4"/>
  <c r="M1580" i="4" s="1"/>
  <c r="L1021" i="4"/>
  <c r="M1021" i="4" s="1"/>
  <c r="L226" i="4"/>
  <c r="M226" i="4" s="1"/>
  <c r="L822" i="4"/>
  <c r="M822" i="4" s="1"/>
  <c r="L510" i="4"/>
  <c r="M510" i="4" s="1"/>
  <c r="L254" i="4"/>
  <c r="M254" i="4" s="1"/>
  <c r="L1743" i="4"/>
  <c r="M1743" i="4" s="1"/>
  <c r="L1709" i="4"/>
  <c r="M1709" i="4" s="1"/>
  <c r="L1645" i="4"/>
  <c r="M1645" i="4" s="1"/>
  <c r="L1581" i="4"/>
  <c r="M1581" i="4" s="1"/>
  <c r="L1517" i="4"/>
  <c r="M1517" i="4" s="1"/>
  <c r="L1165" i="4"/>
  <c r="M1165" i="4" s="1"/>
  <c r="L797" i="4"/>
  <c r="M797" i="4" s="1"/>
  <c r="L133" i="4"/>
  <c r="M133" i="4" s="1"/>
  <c r="L1245" i="4"/>
  <c r="M1245" i="4" s="1"/>
  <c r="L1220" i="4"/>
  <c r="M1220" i="4" s="1"/>
  <c r="L1516" i="4"/>
  <c r="M1516" i="4" s="1"/>
  <c r="L883" i="4"/>
  <c r="M883" i="4" s="1"/>
  <c r="L219" i="4"/>
  <c r="M219" i="4" s="1"/>
  <c r="L1764" i="4"/>
  <c r="M1764" i="4" s="1"/>
  <c r="L1170" i="4"/>
  <c r="M1170" i="4" s="1"/>
  <c r="L778" i="4"/>
  <c r="M778" i="4" s="1"/>
  <c r="L674" i="4"/>
  <c r="M674" i="4" s="1"/>
  <c r="L570" i="4"/>
  <c r="M570" i="4" s="1"/>
  <c r="L410" i="4"/>
  <c r="M410" i="4" s="1"/>
  <c r="L18" i="4"/>
  <c r="M18" i="4" s="1"/>
  <c r="N18" i="4" s="1"/>
  <c r="S18" i="4" s="1"/>
  <c r="L761" i="4"/>
  <c r="M761" i="4" s="1"/>
  <c r="L800" i="4"/>
  <c r="M800" i="4" s="1"/>
  <c r="L136" i="4"/>
  <c r="M136" i="4" s="1"/>
  <c r="N136" i="4" s="1"/>
  <c r="S136" i="4" s="1"/>
  <c r="L72" i="4"/>
  <c r="M72" i="4" s="1"/>
  <c r="L103" i="4"/>
  <c r="M103" i="4" s="1"/>
  <c r="L1162" i="4"/>
  <c r="M1162" i="4" s="1"/>
  <c r="L830" i="4"/>
  <c r="M830" i="4" s="1"/>
  <c r="L454" i="4"/>
  <c r="M454" i="4" s="1"/>
  <c r="L1037" i="4"/>
  <c r="M1037" i="4" s="1"/>
  <c r="L541" i="4"/>
  <c r="M541" i="4" s="1"/>
  <c r="L746" i="4"/>
  <c r="M746" i="4" s="1"/>
  <c r="L1223" i="4"/>
  <c r="M1223" i="4" s="1"/>
  <c r="L750" i="4"/>
  <c r="M750" i="4" s="1"/>
  <c r="L339" i="4"/>
  <c r="M339" i="4" s="1"/>
  <c r="L1210" i="4"/>
  <c r="M1210" i="4" s="1"/>
  <c r="L289" i="4"/>
  <c r="M289" i="4" s="1"/>
  <c r="L802" i="4"/>
  <c r="M802" i="4" s="1"/>
  <c r="L1221" i="4"/>
  <c r="M1221" i="4" s="1"/>
  <c r="L1614" i="4"/>
  <c r="M1614" i="4" s="1"/>
  <c r="L1054" i="4"/>
  <c r="M1054" i="4" s="1"/>
  <c r="L798" i="4"/>
  <c r="M798" i="4" s="1"/>
  <c r="L694" i="4"/>
  <c r="M694" i="4" s="1"/>
  <c r="L590" i="4"/>
  <c r="M590" i="4" s="1"/>
  <c r="L438" i="4"/>
  <c r="M438" i="4" s="1"/>
  <c r="L38" i="4"/>
  <c r="M38" i="4" s="1"/>
  <c r="L1462" i="4"/>
  <c r="M1462" i="4" s="1"/>
  <c r="L1752" i="4"/>
  <c r="M1752" i="4" s="1"/>
  <c r="L1765" i="4"/>
  <c r="M1765" i="4" s="1"/>
  <c r="L1701" i="4"/>
  <c r="M1701" i="4" s="1"/>
  <c r="L1637" i="4"/>
  <c r="M1637" i="4" s="1"/>
  <c r="L1573" i="4"/>
  <c r="M1573" i="4" s="1"/>
  <c r="L1509" i="4"/>
  <c r="M1509" i="4" s="1"/>
  <c r="L789" i="4"/>
  <c r="M789" i="4" s="1"/>
  <c r="L589" i="4"/>
  <c r="M589" i="4" s="1"/>
  <c r="L525" i="4"/>
  <c r="M525" i="4" s="1"/>
  <c r="L381" i="4"/>
  <c r="M381" i="4" s="1"/>
  <c r="L61" i="4"/>
  <c r="M61" i="4" s="1"/>
  <c r="L1156" i="4"/>
  <c r="M1156" i="4" s="1"/>
  <c r="L1093" i="4"/>
  <c r="M1093" i="4" s="1"/>
  <c r="L1277" i="4"/>
  <c r="M1277" i="4" s="1"/>
  <c r="L512" i="4"/>
  <c r="M512" i="4" s="1"/>
  <c r="L274" i="4"/>
  <c r="M274" i="4" s="1"/>
  <c r="N274" i="4" s="1"/>
  <c r="S274" i="4" s="1"/>
  <c r="L210" i="4"/>
  <c r="M210" i="4" s="1"/>
  <c r="N210" i="4" s="1"/>
  <c r="S210" i="4" s="1"/>
  <c r="L856" i="4"/>
  <c r="M856" i="4" s="1"/>
  <c r="L1555" i="4"/>
  <c r="M1555" i="4" s="1"/>
  <c r="L1238" i="4"/>
  <c r="M1238" i="4" s="1"/>
  <c r="M1754" i="4"/>
  <c r="M1666" i="4"/>
  <c r="M1301" i="4"/>
  <c r="M926" i="4"/>
  <c r="M94" i="4"/>
  <c r="M1415" i="4"/>
  <c r="M1243" i="4"/>
  <c r="M1572" i="4"/>
  <c r="M1171" i="4"/>
  <c r="M1656" i="4"/>
  <c r="M1052" i="4"/>
  <c r="M880" i="4"/>
  <c r="M796" i="4"/>
  <c r="M1227" i="4"/>
  <c r="M67" i="4"/>
  <c r="M964" i="4"/>
  <c r="M636" i="4"/>
  <c r="M532" i="4"/>
  <c r="M444" i="4"/>
  <c r="M1587" i="4"/>
  <c r="M1427" i="4"/>
  <c r="M1706" i="4"/>
  <c r="M1486" i="4"/>
  <c r="M692" i="4"/>
  <c r="M895" i="4"/>
  <c r="M1196" i="4"/>
  <c r="M1532" i="4"/>
  <c r="M1583" i="4"/>
  <c r="M1203" i="4"/>
  <c r="M1364" i="4"/>
  <c r="M1435" i="4"/>
  <c r="M1179" i="4"/>
  <c r="M1592" i="4"/>
  <c r="M1139" i="4"/>
  <c r="M915" i="4"/>
  <c r="M803" i="4"/>
  <c r="M635" i="4"/>
  <c r="M507" i="4"/>
  <c r="M251" i="4"/>
  <c r="M27" i="4"/>
  <c r="M914" i="4"/>
  <c r="M59" i="4"/>
  <c r="M252" i="4"/>
  <c r="M177" i="4"/>
  <c r="M877" i="4"/>
  <c r="M1460" i="4"/>
  <c r="M516" i="4"/>
  <c r="M85" i="4"/>
  <c r="M1750" i="4"/>
  <c r="M1570" i="4"/>
  <c r="M1422" i="4"/>
  <c r="M1229" i="4"/>
  <c r="M677" i="4"/>
  <c r="M1127" i="4"/>
  <c r="M1193" i="4"/>
  <c r="M1591" i="4"/>
  <c r="M1155" i="4"/>
  <c r="M1355" i="4"/>
  <c r="M1404" i="4"/>
  <c r="M1140" i="4"/>
  <c r="M1219" i="4"/>
  <c r="M1020" i="4"/>
  <c r="M1728" i="4"/>
  <c r="M739" i="4"/>
  <c r="M627" i="4"/>
  <c r="M435" i="4"/>
  <c r="M243" i="4"/>
  <c r="M179" i="4"/>
  <c r="M971" i="4"/>
  <c r="M732" i="4"/>
  <c r="M1097" i="4"/>
  <c r="M859" i="4"/>
  <c r="M19" i="4"/>
  <c r="M520" i="4"/>
  <c r="M456" i="4"/>
  <c r="M1628" i="4"/>
  <c r="M412" i="4"/>
  <c r="M495" i="4"/>
  <c r="M431" i="4"/>
  <c r="M367" i="4"/>
  <c r="M673" i="4"/>
  <c r="M148" i="4"/>
  <c r="M1505" i="4"/>
  <c r="M113" i="4"/>
  <c r="M952" i="4"/>
  <c r="M420" i="4"/>
  <c r="M44" i="4"/>
  <c r="M1110" i="4"/>
  <c r="M823" i="4"/>
  <c r="M1484" i="4"/>
  <c r="M371" i="4"/>
  <c r="M1483" i="4"/>
  <c r="M861" i="4"/>
  <c r="M1230" i="4"/>
  <c r="M654" i="4"/>
  <c r="M526" i="4"/>
  <c r="M398" i="4"/>
  <c r="M334" i="4"/>
  <c r="M78" i="4"/>
  <c r="M759" i="4"/>
  <c r="M911" i="4"/>
  <c r="M1063" i="4"/>
  <c r="M1452" i="4"/>
  <c r="M1512" i="4"/>
  <c r="M972" i="4"/>
  <c r="M1323" i="4"/>
  <c r="M1372" i="4"/>
  <c r="M1108" i="4"/>
  <c r="M988" i="4"/>
  <c r="M1075" i="4"/>
  <c r="M1691" i="4"/>
  <c r="M427" i="4"/>
  <c r="M939" i="4"/>
  <c r="M508" i="4"/>
  <c r="M594" i="4"/>
  <c r="M615" i="4"/>
  <c r="M551" i="4"/>
  <c r="M212" i="4"/>
  <c r="M330" i="4"/>
  <c r="M308" i="4"/>
  <c r="M140" i="4"/>
  <c r="M290" i="4"/>
  <c r="M1508" i="4"/>
  <c r="M900" i="4"/>
  <c r="M705" i="4"/>
  <c r="M1491" i="4"/>
  <c r="M949" i="4"/>
  <c r="M1547" i="4"/>
  <c r="M1782" i="4"/>
  <c r="M1566" i="4"/>
  <c r="M1013" i="4"/>
  <c r="M933" i="4"/>
  <c r="M781" i="4"/>
  <c r="M838" i="4"/>
  <c r="M710" i="4"/>
  <c r="M326" i="4"/>
  <c r="M134" i="4"/>
  <c r="M695" i="4"/>
  <c r="M1071" i="4"/>
  <c r="M1668" i="4"/>
  <c r="M1783" i="4"/>
  <c r="M1091" i="4"/>
  <c r="M1468" i="4"/>
  <c r="M1780" i="4"/>
  <c r="M956" i="4"/>
  <c r="M1403" i="4"/>
  <c r="M824" i="4"/>
  <c r="M704" i="4"/>
  <c r="M547" i="4"/>
  <c r="M483" i="4"/>
  <c r="M291" i="4"/>
  <c r="M227" i="4"/>
  <c r="M891" i="4"/>
  <c r="M916" i="4"/>
  <c r="M764" i="4"/>
  <c r="M12" i="4"/>
  <c r="M53" i="4"/>
  <c r="M795" i="4"/>
  <c r="M707" i="4"/>
  <c r="M568" i="4"/>
  <c r="M1124" i="4"/>
  <c r="M812" i="4"/>
  <c r="M596" i="4"/>
  <c r="M484" i="4"/>
  <c r="M396" i="4"/>
  <c r="M607" i="4"/>
  <c r="M543" i="4"/>
  <c r="M351" i="4"/>
  <c r="M287" i="4"/>
  <c r="M223" i="4"/>
  <c r="M92" i="4"/>
  <c r="M204" i="4"/>
  <c r="M300" i="4"/>
  <c r="M228" i="4"/>
  <c r="M124" i="4"/>
  <c r="M1041" i="4"/>
  <c r="M449" i="4"/>
  <c r="M1560" i="4"/>
  <c r="M1207" i="4"/>
  <c r="M548" i="4"/>
  <c r="M364" i="4"/>
  <c r="M1539" i="4"/>
  <c r="M1450" i="4"/>
  <c r="M1558" i="4"/>
  <c r="M717" i="4"/>
  <c r="M1278" i="4"/>
  <c r="M62" i="4"/>
  <c r="M1777" i="4"/>
  <c r="M1428" i="4"/>
  <c r="M884" i="4"/>
  <c r="M775" i="4"/>
  <c r="M1151" i="4"/>
  <c r="M1271" i="4"/>
  <c r="M1636" i="4"/>
  <c r="M1356" i="4"/>
  <c r="M1100" i="4"/>
  <c r="M1623" i="4"/>
  <c r="M1059" i="4"/>
  <c r="M1436" i="4"/>
  <c r="M1099" i="4"/>
  <c r="M1748" i="4"/>
  <c r="M1340" i="4"/>
  <c r="M1208" i="4"/>
  <c r="M603" i="4"/>
  <c r="M539" i="4"/>
  <c r="M475" i="4"/>
  <c r="M283" i="4"/>
  <c r="M819" i="4"/>
  <c r="M700" i="4"/>
  <c r="M1379" i="4"/>
  <c r="M69" i="4"/>
  <c r="M171" i="4"/>
  <c r="M1092" i="4"/>
  <c r="M588" i="4"/>
  <c r="M642" i="4"/>
  <c r="M578" i="4"/>
  <c r="M599" i="4"/>
  <c r="M215" i="4"/>
  <c r="M76" i="4"/>
  <c r="M100" i="4"/>
  <c r="M202" i="4"/>
  <c r="M188" i="4"/>
  <c r="M338" i="4"/>
  <c r="M1648" i="4"/>
  <c r="M1464" i="4"/>
  <c r="M1384" i="4"/>
  <c r="M1064" i="4"/>
  <c r="M863" i="4"/>
  <c r="M56" i="4"/>
  <c r="M1178" i="4"/>
  <c r="M1467" i="4"/>
  <c r="M653" i="4"/>
  <c r="M1707" i="4"/>
  <c r="M1531" i="4"/>
  <c r="M1421" i="4"/>
  <c r="M1197" i="4"/>
  <c r="M1125" i="4"/>
  <c r="M645" i="4"/>
  <c r="M509" i="4"/>
  <c r="M758" i="4"/>
  <c r="M374" i="4"/>
  <c r="M1700" i="4"/>
  <c r="M1068" i="4"/>
  <c r="M1216" i="4"/>
  <c r="M1347" i="4"/>
  <c r="M1027" i="4"/>
  <c r="M1264" i="4"/>
  <c r="M1676" i="4"/>
  <c r="M1292" i="4"/>
  <c r="M1012" i="4"/>
  <c r="M1200" i="4"/>
  <c r="M1331" i="4"/>
  <c r="M1504" i="4"/>
  <c r="M275" i="4"/>
  <c r="M827" i="4"/>
  <c r="M1393" i="4"/>
  <c r="M1339" i="4"/>
  <c r="M987" i="4"/>
  <c r="M21" i="4"/>
  <c r="M680" i="4"/>
  <c r="M91" i="4"/>
  <c r="M668" i="4"/>
  <c r="M580" i="4"/>
  <c r="M468" i="4"/>
  <c r="M356" i="4"/>
  <c r="M874" i="4"/>
  <c r="M591" i="4"/>
  <c r="M97" i="4"/>
  <c r="M36" i="4"/>
  <c r="M84" i="4"/>
  <c r="M284" i="4"/>
  <c r="M1361" i="4"/>
  <c r="M277" i="4"/>
  <c r="M68" i="4"/>
  <c r="M388" i="4"/>
  <c r="M1603" i="4"/>
  <c r="M1523" i="4"/>
  <c r="M1451" i="4"/>
  <c r="M1138" i="4"/>
  <c r="M981" i="4"/>
  <c r="M1006" i="4"/>
  <c r="M820" i="4"/>
  <c r="M791" i="4"/>
  <c r="M1287" i="4"/>
  <c r="M804" i="4"/>
  <c r="M1303" i="4"/>
  <c r="M1036" i="4"/>
  <c r="M1735" i="4"/>
  <c r="M1315" i="4"/>
  <c r="M995" i="4"/>
  <c r="M1784" i="4"/>
  <c r="M1395" i="4"/>
  <c r="M1520" i="4"/>
  <c r="M1260" i="4"/>
  <c r="M1168" i="4"/>
  <c r="M1299" i="4"/>
  <c r="M947" i="4"/>
  <c r="M1432" i="4"/>
  <c r="M1072" i="4"/>
  <c r="M395" i="4"/>
  <c r="M331" i="4"/>
  <c r="M1476" i="4"/>
  <c r="M731" i="4"/>
  <c r="M123" i="4"/>
  <c r="M1307" i="4"/>
  <c r="M955" i="4"/>
  <c r="M131" i="4"/>
  <c r="M826" i="4"/>
  <c r="M544" i="4"/>
  <c r="M229" i="4"/>
  <c r="M660" i="4"/>
  <c r="M572" i="4"/>
  <c r="M626" i="4"/>
  <c r="M455" i="4"/>
  <c r="M391" i="4"/>
  <c r="M220" i="4"/>
  <c r="M348" i="4"/>
  <c r="M268" i="4"/>
  <c r="M172" i="4"/>
  <c r="M162" i="4"/>
  <c r="M1761" i="4"/>
  <c r="M1760" i="4"/>
  <c r="M1515" i="4"/>
  <c r="M1443" i="4"/>
  <c r="M1670" i="4"/>
  <c r="M1498" i="4"/>
  <c r="M1130" i="4"/>
  <c r="M1173" i="4"/>
  <c r="M1109" i="4"/>
  <c r="M629" i="4"/>
  <c r="M485" i="4"/>
  <c r="M1318" i="4"/>
  <c r="M614" i="4"/>
  <c r="M422" i="4"/>
  <c r="M230" i="4"/>
  <c r="M166" i="4"/>
  <c r="M102" i="4"/>
  <c r="M1745" i="4"/>
  <c r="M756" i="4"/>
  <c r="M1336" i="4"/>
  <c r="M1563" i="4"/>
  <c r="M1604" i="4"/>
  <c r="M1180" i="4"/>
  <c r="M1035" i="4"/>
  <c r="M1540" i="4"/>
  <c r="M1211" i="4"/>
  <c r="M948" i="4"/>
  <c r="M1768" i="4"/>
  <c r="M1268" i="4"/>
  <c r="M907" i="4"/>
  <c r="M643" i="4"/>
  <c r="M579" i="4"/>
  <c r="M515" i="4"/>
  <c r="M451" i="4"/>
  <c r="M323" i="4"/>
  <c r="M195" i="4"/>
  <c r="M1444" i="4"/>
  <c r="M834" i="4"/>
  <c r="M30" i="4"/>
  <c r="M1267" i="4"/>
  <c r="M293" i="4"/>
  <c r="M107" i="4"/>
  <c r="M808" i="4"/>
  <c r="M536" i="4"/>
  <c r="M1316" i="4"/>
  <c r="M452" i="4"/>
  <c r="M208" i="4"/>
  <c r="M383" i="4"/>
  <c r="M20" i="4"/>
  <c r="M108" i="4"/>
  <c r="M260" i="4"/>
  <c r="M1521" i="4"/>
  <c r="M1457" i="4"/>
  <c r="M897" i="4"/>
  <c r="M273" i="4"/>
  <c r="M620" i="4"/>
  <c r="M564" i="4"/>
  <c r="AJ88" i="4" l="1"/>
  <c r="AP88" i="4" s="1"/>
  <c r="AQ88" i="4" s="1"/>
  <c r="O88" i="4"/>
  <c r="P88" i="4" s="1"/>
  <c r="AJ170" i="4"/>
  <c r="AP170" i="4" s="1"/>
  <c r="AQ170" i="4" s="1"/>
  <c r="O170" i="4"/>
  <c r="P170" i="4" s="1"/>
  <c r="AJ48" i="4"/>
  <c r="AP48" i="4" s="1"/>
  <c r="AQ48" i="4" s="1"/>
  <c r="O48" i="4"/>
  <c r="P48" i="4" s="1"/>
  <c r="AJ152" i="4"/>
  <c r="AP152" i="4" s="1"/>
  <c r="AQ152" i="4" s="1"/>
  <c r="O152" i="4"/>
  <c r="P152" i="4" s="1"/>
  <c r="AJ80" i="4"/>
  <c r="AP80" i="4" s="1"/>
  <c r="AQ80" i="4" s="1"/>
  <c r="O80" i="4"/>
  <c r="P80" i="4" s="1"/>
  <c r="AJ426" i="4"/>
  <c r="AP426" i="4" s="1"/>
  <c r="AQ426" i="4" s="1"/>
  <c r="O426" i="4"/>
  <c r="P426" i="4" s="1"/>
  <c r="AJ210" i="4"/>
  <c r="AP210" i="4" s="1"/>
  <c r="AQ210" i="4" s="1"/>
  <c r="O210" i="4"/>
  <c r="P210" i="4" s="1"/>
  <c r="AJ136" i="4"/>
  <c r="AP136" i="4" s="1"/>
  <c r="AQ136" i="4" s="1"/>
  <c r="O136" i="4"/>
  <c r="P136" i="4" s="1"/>
  <c r="AJ274" i="4"/>
  <c r="AP274" i="4" s="1"/>
  <c r="AQ274" i="4" s="1"/>
  <c r="O274" i="4"/>
  <c r="P274" i="4" s="1"/>
  <c r="AJ82" i="4"/>
  <c r="AP82" i="4" s="1"/>
  <c r="AQ82" i="4" s="1"/>
  <c r="O82" i="4"/>
  <c r="P82" i="4" s="1"/>
  <c r="AJ298" i="4"/>
  <c r="AP298" i="4" s="1"/>
  <c r="AQ298" i="4" s="1"/>
  <c r="O298" i="4"/>
  <c r="P298" i="4" s="1"/>
  <c r="AJ402" i="4"/>
  <c r="AP402" i="4" s="1"/>
  <c r="AQ402" i="4" s="1"/>
  <c r="O402" i="4"/>
  <c r="P402" i="4" s="1"/>
  <c r="AJ144" i="4"/>
  <c r="AP144" i="4" s="1"/>
  <c r="AQ144" i="4" s="1"/>
  <c r="O144" i="4"/>
  <c r="P144" i="4" s="1"/>
  <c r="AJ42" i="4"/>
  <c r="AP42" i="4" s="1"/>
  <c r="AQ42" i="4" s="1"/>
  <c r="O42" i="4"/>
  <c r="P42" i="4" s="1"/>
  <c r="AJ18" i="4"/>
  <c r="AP18" i="4" s="1"/>
  <c r="AQ18" i="4" s="1"/>
  <c r="O18" i="4"/>
  <c r="P18" i="4" s="1"/>
  <c r="AM274" i="4"/>
  <c r="AM82" i="4"/>
  <c r="AM298" i="4"/>
  <c r="AM402" i="4"/>
  <c r="AM144" i="4"/>
  <c r="AM170" i="4"/>
  <c r="AM88" i="4"/>
  <c r="AM42" i="4"/>
  <c r="AM48" i="4"/>
  <c r="AM18" i="4"/>
  <c r="AM152" i="4"/>
  <c r="AM80" i="4"/>
  <c r="AM426" i="4"/>
  <c r="AM210" i="4"/>
  <c r="AM136" i="4"/>
  <c r="N340" i="4"/>
  <c r="S340" i="4" s="1"/>
  <c r="N181" i="4"/>
  <c r="S181" i="4" s="1"/>
  <c r="N473" i="4"/>
  <c r="S473" i="4" s="1"/>
  <c r="N1129" i="4"/>
  <c r="S1129" i="4" s="1"/>
  <c r="N346" i="4"/>
  <c r="S346" i="4" s="1"/>
  <c r="N434" i="4"/>
  <c r="S434" i="4" s="1"/>
  <c r="N127" i="4"/>
  <c r="S127" i="4" s="1"/>
  <c r="N639" i="4"/>
  <c r="S639" i="4" s="1"/>
  <c r="N682" i="4"/>
  <c r="S682" i="4" s="1"/>
  <c r="N408" i="4"/>
  <c r="S408" i="4" s="1"/>
  <c r="N107" i="4"/>
  <c r="S107" i="4" s="1"/>
  <c r="N834" i="4"/>
  <c r="S834" i="4" s="1"/>
  <c r="N259" i="4"/>
  <c r="S259" i="4" s="1"/>
  <c r="N840" i="4"/>
  <c r="S840" i="4" s="1"/>
  <c r="N1456" i="4"/>
  <c r="S1456" i="4" s="1"/>
  <c r="N1540" i="4"/>
  <c r="S1540" i="4" s="1"/>
  <c r="N1563" i="4"/>
  <c r="S1563" i="4" s="1"/>
  <c r="N1647" i="4"/>
  <c r="S1647" i="4" s="1"/>
  <c r="N1556" i="4"/>
  <c r="S1556" i="4" s="1"/>
  <c r="N807" i="4"/>
  <c r="S807" i="4" s="1"/>
  <c r="N166" i="4"/>
  <c r="S166" i="4" s="1"/>
  <c r="N678" i="4"/>
  <c r="S678" i="4" s="1"/>
  <c r="N1190" i="4"/>
  <c r="S1190" i="4" s="1"/>
  <c r="N413" i="4"/>
  <c r="S413" i="4" s="1"/>
  <c r="N1309" i="4"/>
  <c r="S1309" i="4" s="1"/>
  <c r="N1322" i="4"/>
  <c r="S1322" i="4" s="1"/>
  <c r="N1685" i="4"/>
  <c r="S1685" i="4" s="1"/>
  <c r="N1714" i="4"/>
  <c r="S1714" i="4" s="1"/>
  <c r="N1771" i="4"/>
  <c r="S1771" i="4" s="1"/>
  <c r="N397" i="4"/>
  <c r="S397" i="4" s="1"/>
  <c r="N977" i="4"/>
  <c r="S977" i="4" s="1"/>
  <c r="N268" i="4"/>
  <c r="S268" i="4" s="1"/>
  <c r="N185" i="4"/>
  <c r="S185" i="4" s="1"/>
  <c r="N327" i="4"/>
  <c r="S327" i="4" s="1"/>
  <c r="N344" i="4"/>
  <c r="S344" i="4" s="1"/>
  <c r="N660" i="4"/>
  <c r="S660" i="4" s="1"/>
  <c r="N608" i="4"/>
  <c r="S608" i="4" s="1"/>
  <c r="N1307" i="4"/>
  <c r="S1307" i="4" s="1"/>
  <c r="N924" i="4"/>
  <c r="S924" i="4" s="1"/>
  <c r="N459" i="4"/>
  <c r="S459" i="4" s="1"/>
  <c r="N1432" i="4"/>
  <c r="S1432" i="4" s="1"/>
  <c r="N1569" i="4"/>
  <c r="S1569" i="4" s="1"/>
  <c r="N1067" i="4"/>
  <c r="S1067" i="4" s="1"/>
  <c r="N1315" i="4"/>
  <c r="S1315" i="4" s="1"/>
  <c r="N1036" i="4"/>
  <c r="S1036" i="4" s="1"/>
  <c r="N1191" i="4"/>
  <c r="S1191" i="4" s="1"/>
  <c r="N1337" i="4"/>
  <c r="S1337" i="4" s="1"/>
  <c r="N366" i="4"/>
  <c r="S366" i="4" s="1"/>
  <c r="N942" i="4"/>
  <c r="S942" i="4" s="1"/>
  <c r="N493" i="4"/>
  <c r="S493" i="4" s="1"/>
  <c r="N1053" i="4"/>
  <c r="S1053" i="4" s="1"/>
  <c r="N1074" i="4"/>
  <c r="S1074" i="4" s="1"/>
  <c r="N1618" i="4"/>
  <c r="S1618" i="4" s="1"/>
  <c r="N1506" i="4"/>
  <c r="S1506" i="4" s="1"/>
  <c r="N1451" i="4"/>
  <c r="S1451" i="4" s="1"/>
  <c r="N1662" i="4"/>
  <c r="S1662" i="4" s="1"/>
  <c r="N160" i="4"/>
  <c r="S160" i="4" s="1"/>
  <c r="N904" i="4"/>
  <c r="S904" i="4" s="1"/>
  <c r="N676" i="4"/>
  <c r="S676" i="4" s="1"/>
  <c r="N433" i="4"/>
  <c r="S433" i="4" s="1"/>
  <c r="N1321" i="4"/>
  <c r="S1321" i="4" s="1"/>
  <c r="N284" i="4"/>
  <c r="S284" i="4" s="1"/>
  <c r="N201" i="4"/>
  <c r="S201" i="4" s="1"/>
  <c r="N271" i="4"/>
  <c r="S271" i="4" s="1"/>
  <c r="N288" i="4"/>
  <c r="S288" i="4" s="1"/>
  <c r="N580" i="4"/>
  <c r="S580" i="4" s="1"/>
  <c r="N552" i="4"/>
  <c r="S552" i="4" s="1"/>
  <c r="N987" i="4"/>
  <c r="S987" i="4" s="1"/>
  <c r="N836" i="4"/>
  <c r="S836" i="4" s="1"/>
  <c r="N403" i="4"/>
  <c r="S403" i="4" s="1"/>
  <c r="N1008" i="4"/>
  <c r="S1008" i="4" s="1"/>
  <c r="N1308" i="4"/>
  <c r="S1308" i="4" s="1"/>
  <c r="N1056" i="4"/>
  <c r="S1056" i="4" s="1"/>
  <c r="N1027" i="4"/>
  <c r="S1027" i="4" s="1"/>
  <c r="N1239" i="4"/>
  <c r="S1239" i="4" s="1"/>
  <c r="N1279" i="4"/>
  <c r="S1279" i="4" s="1"/>
  <c r="N857" i="4"/>
  <c r="S857" i="4" s="1"/>
  <c r="N310" i="4"/>
  <c r="S310" i="4" s="1"/>
  <c r="N822" i="4"/>
  <c r="S822" i="4" s="1"/>
  <c r="N1334" i="4"/>
  <c r="S1334" i="4" s="1"/>
  <c r="N909" i="4"/>
  <c r="S909" i="4" s="1"/>
  <c r="N1695" i="4"/>
  <c r="S1695" i="4" s="1"/>
  <c r="N1502" i="4"/>
  <c r="S1502" i="4" s="1"/>
  <c r="N1413" i="4"/>
  <c r="S1413" i="4" s="1"/>
  <c r="N1346" i="4"/>
  <c r="S1346" i="4" s="1"/>
  <c r="N958" i="4"/>
  <c r="S958" i="4" s="1"/>
  <c r="N1069" i="4"/>
  <c r="S1069" i="4" s="1"/>
  <c r="N1549" i="4"/>
  <c r="S1549" i="4" s="1"/>
  <c r="N1635" i="4"/>
  <c r="S1635" i="4" s="1"/>
  <c r="N328" i="4"/>
  <c r="S328" i="4" s="1"/>
  <c r="N992" i="4"/>
  <c r="S992" i="4" s="1"/>
  <c r="N337" i="4"/>
  <c r="S337" i="4" s="1"/>
  <c r="N1433" i="4"/>
  <c r="S1433" i="4" s="1"/>
  <c r="N100" i="4"/>
  <c r="S100" i="4" s="1"/>
  <c r="N625" i="4"/>
  <c r="S625" i="4" s="1"/>
  <c r="N471" i="4"/>
  <c r="S471" i="4" s="1"/>
  <c r="N514" i="4"/>
  <c r="S514" i="4" s="1"/>
  <c r="N1420" i="4"/>
  <c r="S1420" i="4" s="1"/>
  <c r="N872" i="4"/>
  <c r="S872" i="4" s="1"/>
  <c r="N46" i="4"/>
  <c r="S46" i="4" s="1"/>
  <c r="N864" i="4"/>
  <c r="S864" i="4" s="1"/>
  <c r="N603" i="4"/>
  <c r="S603" i="4" s="1"/>
  <c r="N752" i="4"/>
  <c r="S752" i="4" s="1"/>
  <c r="N1096" i="4"/>
  <c r="S1096" i="4" s="1"/>
  <c r="N1436" i="4"/>
  <c r="S1436" i="4" s="1"/>
  <c r="N405" i="4"/>
  <c r="S405" i="4" s="1"/>
  <c r="N1636" i="4"/>
  <c r="S1636" i="4" s="1"/>
  <c r="N999" i="4"/>
  <c r="S999" i="4" s="1"/>
  <c r="N1777" i="4"/>
  <c r="S1777" i="4" s="1"/>
  <c r="N574" i="4"/>
  <c r="S574" i="4" s="1"/>
  <c r="N1278" i="4"/>
  <c r="S1278" i="4" s="1"/>
  <c r="N1637" i="4"/>
  <c r="S1637" i="4" s="1"/>
  <c r="N1629" i="4"/>
  <c r="S1629" i="4" s="1"/>
  <c r="N1795" i="4"/>
  <c r="S1795" i="4" s="1"/>
  <c r="N106" i="4"/>
  <c r="S106" i="4" s="1"/>
  <c r="N1055" i="4"/>
  <c r="S1055" i="4" s="1"/>
  <c r="N153" i="4"/>
  <c r="S153" i="4" s="1"/>
  <c r="N953" i="4"/>
  <c r="S953" i="4" s="1"/>
  <c r="N1641" i="4"/>
  <c r="S1641" i="4" s="1"/>
  <c r="N204" i="4"/>
  <c r="S204" i="4" s="1"/>
  <c r="N641" i="4"/>
  <c r="S641" i="4" s="1"/>
  <c r="N479" i="4"/>
  <c r="S479" i="4" s="1"/>
  <c r="N522" i="4"/>
  <c r="S522" i="4" s="1"/>
  <c r="N1492" i="4"/>
  <c r="S1492" i="4" s="1"/>
  <c r="N881" i="4"/>
  <c r="S881" i="4" s="1"/>
  <c r="N906" i="4"/>
  <c r="S906" i="4" s="1"/>
  <c r="N891" i="4"/>
  <c r="S891" i="4" s="1"/>
  <c r="N611" i="4"/>
  <c r="S611" i="4" s="1"/>
  <c r="N779" i="4"/>
  <c r="S779" i="4" s="1"/>
  <c r="N1000" i="4"/>
  <c r="S1000" i="4" s="1"/>
  <c r="N1468" i="4"/>
  <c r="S1468" i="4" s="1"/>
  <c r="N655" i="4"/>
  <c r="S655" i="4" s="1"/>
  <c r="N1668" i="4"/>
  <c r="S1668" i="4" s="1"/>
  <c r="N983" i="4"/>
  <c r="S983" i="4" s="1"/>
  <c r="N1809" i="4"/>
  <c r="S1809" i="4" s="1"/>
  <c r="N518" i="4"/>
  <c r="S518" i="4" s="1"/>
  <c r="N1030" i="4"/>
  <c r="S1030" i="4" s="1"/>
  <c r="N597" i="4"/>
  <c r="S597" i="4" s="1"/>
  <c r="N1141" i="4"/>
  <c r="S1141" i="4" s="1"/>
  <c r="N1162" i="4"/>
  <c r="S1162" i="4" s="1"/>
  <c r="N1485" i="4"/>
  <c r="S1485" i="4" s="1"/>
  <c r="N1606" i="4"/>
  <c r="S1606" i="4" s="1"/>
  <c r="N1547" i="4"/>
  <c r="S1547" i="4" s="1"/>
  <c r="N1306" i="4"/>
  <c r="S1306" i="4" s="1"/>
  <c r="N1739" i="4"/>
  <c r="S1739" i="4" s="1"/>
  <c r="N1804" i="4"/>
  <c r="S1804" i="4" s="1"/>
  <c r="N721" i="4"/>
  <c r="S721" i="4" s="1"/>
  <c r="N154" i="4"/>
  <c r="S154" i="4" s="1"/>
  <c r="N242" i="4"/>
  <c r="S242" i="4" s="1"/>
  <c r="N103" i="4"/>
  <c r="S103" i="4" s="1"/>
  <c r="N615" i="4"/>
  <c r="S615" i="4" s="1"/>
  <c r="N658" i="4"/>
  <c r="S658" i="4" s="1"/>
  <c r="N714" i="4"/>
  <c r="S714" i="4" s="1"/>
  <c r="N922" i="4"/>
  <c r="S922" i="4" s="1"/>
  <c r="N761" i="4"/>
  <c r="S761" i="4" s="1"/>
  <c r="N235" i="4"/>
  <c r="S235" i="4" s="1"/>
  <c r="N712" i="4"/>
  <c r="S712" i="4" s="1"/>
  <c r="N1747" i="4"/>
  <c r="S1747" i="4" s="1"/>
  <c r="N1372" i="4"/>
  <c r="S1372" i="4" s="1"/>
  <c r="N972" i="4"/>
  <c r="S972" i="4" s="1"/>
  <c r="N1687" i="4"/>
  <c r="S1687" i="4" s="1"/>
  <c r="N1452" i="4"/>
  <c r="S1452" i="4" s="1"/>
  <c r="N839" i="4"/>
  <c r="S839" i="4" s="1"/>
  <c r="N142" i="4"/>
  <c r="S142" i="4" s="1"/>
  <c r="N654" i="4"/>
  <c r="S654" i="4" s="1"/>
  <c r="N1166" i="4"/>
  <c r="S1166" i="4" s="1"/>
  <c r="N741" i="4"/>
  <c r="S741" i="4" s="1"/>
  <c r="N1285" i="4"/>
  <c r="S1285" i="4" s="1"/>
  <c r="N1298" i="4"/>
  <c r="S1298" i="4" s="1"/>
  <c r="N1661" i="4"/>
  <c r="S1661" i="4" s="1"/>
  <c r="N1698" i="4"/>
  <c r="S1698" i="4" s="1"/>
  <c r="N1731" i="4"/>
  <c r="S1731" i="4" s="1"/>
  <c r="N214" i="4"/>
  <c r="S214" i="4" s="1"/>
  <c r="N982" i="4"/>
  <c r="S982" i="4" s="1"/>
  <c r="N1114" i="4"/>
  <c r="S1114" i="4" s="1"/>
  <c r="N44" i="4"/>
  <c r="S44" i="4" s="1"/>
  <c r="N776" i="4"/>
  <c r="S776" i="4" s="1"/>
  <c r="N501" i="4"/>
  <c r="S501" i="4" s="1"/>
  <c r="N577" i="4"/>
  <c r="S577" i="4" s="1"/>
  <c r="N1505" i="4"/>
  <c r="S1505" i="4" s="1"/>
  <c r="N244" i="4"/>
  <c r="S244" i="4" s="1"/>
  <c r="N137" i="4"/>
  <c r="S137" i="4" s="1"/>
  <c r="N239" i="4"/>
  <c r="S239" i="4" s="1"/>
  <c r="N256" i="4"/>
  <c r="S256" i="4" s="1"/>
  <c r="N524" i="4"/>
  <c r="S524" i="4" s="1"/>
  <c r="N520" i="4"/>
  <c r="S520" i="4" s="1"/>
  <c r="N859" i="4"/>
  <c r="S859" i="4" s="1"/>
  <c r="N780" i="4"/>
  <c r="S780" i="4" s="1"/>
  <c r="N435" i="4"/>
  <c r="S435" i="4" s="1"/>
  <c r="N1736" i="4"/>
  <c r="S1736" i="4" s="1"/>
  <c r="N1465" i="4"/>
  <c r="S1465" i="4" s="1"/>
  <c r="N993" i="4"/>
  <c r="S993" i="4" s="1"/>
  <c r="N1155" i="4"/>
  <c r="S1155" i="4" s="1"/>
  <c r="N737" i="4"/>
  <c r="S737" i="4" s="1"/>
  <c r="N1047" i="4"/>
  <c r="S1047" i="4" s="1"/>
  <c r="N790" i="4"/>
  <c r="S790" i="4" s="1"/>
  <c r="N1093" i="4"/>
  <c r="S1093" i="4" s="1"/>
  <c r="N1750" i="4"/>
  <c r="S1750" i="4" s="1"/>
  <c r="N104" i="4"/>
  <c r="S104" i="4" s="1"/>
  <c r="N37" i="4"/>
  <c r="S37" i="4" s="1"/>
  <c r="N633" i="4"/>
  <c r="S633" i="4" s="1"/>
  <c r="N324" i="4"/>
  <c r="S324" i="4" s="1"/>
  <c r="N289" i="4"/>
  <c r="S289" i="4" s="1"/>
  <c r="N59" i="4"/>
  <c r="S59" i="4" s="1"/>
  <c r="N691" i="4"/>
  <c r="S691" i="4" s="1"/>
  <c r="N1744" i="4"/>
  <c r="S1744" i="4" s="1"/>
  <c r="N1320" i="4"/>
  <c r="S1320" i="4" s="1"/>
  <c r="N931" i="4"/>
  <c r="S931" i="4" s="1"/>
  <c r="N1537" i="4"/>
  <c r="S1537" i="4" s="1"/>
  <c r="N1596" i="4"/>
  <c r="S1596" i="4" s="1"/>
  <c r="N734" i="4"/>
  <c r="S734" i="4" s="1"/>
  <c r="N549" i="4"/>
  <c r="S549" i="4" s="1"/>
  <c r="N1237" i="4"/>
  <c r="S1237" i="4" s="1"/>
  <c r="N1509" i="4"/>
  <c r="S1509" i="4" s="1"/>
  <c r="N1587" i="4"/>
  <c r="S1587" i="4" s="1"/>
  <c r="N1660" i="4"/>
  <c r="S1660" i="4" s="1"/>
  <c r="N237" i="4"/>
  <c r="S237" i="4" s="1"/>
  <c r="N880" i="4"/>
  <c r="S880" i="4" s="1"/>
  <c r="N1243" i="4"/>
  <c r="S1243" i="4" s="1"/>
  <c r="N959" i="4"/>
  <c r="S959" i="4" s="1"/>
  <c r="N926" i="4"/>
  <c r="S926" i="4" s="1"/>
  <c r="N1186" i="4"/>
  <c r="S1186" i="4" s="1"/>
  <c r="N1666" i="4"/>
  <c r="S1666" i="4" s="1"/>
  <c r="N428" i="4"/>
  <c r="S428" i="4" s="1"/>
  <c r="N1088" i="4"/>
  <c r="S1088" i="4" s="1"/>
  <c r="N593" i="4"/>
  <c r="S593" i="4" s="1"/>
  <c r="N1201" i="4"/>
  <c r="S1201" i="4" s="1"/>
  <c r="N164" i="4"/>
  <c r="S164" i="4" s="1"/>
  <c r="N81" i="4"/>
  <c r="S81" i="4" s="1"/>
  <c r="N191" i="4"/>
  <c r="S191" i="4" s="1"/>
  <c r="N208" i="4"/>
  <c r="S208" i="4" s="1"/>
  <c r="N452" i="4"/>
  <c r="S452" i="4" s="1"/>
  <c r="N472" i="4"/>
  <c r="S472" i="4" s="1"/>
  <c r="N293" i="4"/>
  <c r="S293" i="4" s="1"/>
  <c r="N1249" i="4"/>
  <c r="S1249" i="4" s="1"/>
  <c r="N323" i="4"/>
  <c r="S323" i="4" s="1"/>
  <c r="N1672" i="4"/>
  <c r="S1672" i="4" s="1"/>
  <c r="N1084" i="4"/>
  <c r="S1084" i="4" s="1"/>
  <c r="N1624" i="4"/>
  <c r="S1624" i="4" s="1"/>
  <c r="N1336" i="4"/>
  <c r="S1336" i="4" s="1"/>
  <c r="N1575" i="4"/>
  <c r="S1575" i="4" s="1"/>
  <c r="N1407" i="4"/>
  <c r="S1407" i="4" s="1"/>
  <c r="N727" i="4"/>
  <c r="S727" i="4" s="1"/>
  <c r="N230" i="4"/>
  <c r="S230" i="4" s="1"/>
  <c r="N742" i="4"/>
  <c r="S742" i="4" s="1"/>
  <c r="N1254" i="4"/>
  <c r="S1254" i="4" s="1"/>
  <c r="N813" i="4"/>
  <c r="S813" i="4" s="1"/>
  <c r="N1517" i="4"/>
  <c r="S1517" i="4" s="1"/>
  <c r="N1430" i="4"/>
  <c r="S1430" i="4" s="1"/>
  <c r="N1781" i="4"/>
  <c r="S1781" i="4" s="1"/>
  <c r="N1758" i="4"/>
  <c r="S1758" i="4" s="1"/>
  <c r="N1040" i="4"/>
  <c r="S1040" i="4" s="1"/>
  <c r="N205" i="4"/>
  <c r="S205" i="4" s="1"/>
  <c r="N1273" i="4"/>
  <c r="S1273" i="4" s="1"/>
  <c r="N348" i="4"/>
  <c r="S348" i="4" s="1"/>
  <c r="N329" i="4"/>
  <c r="S329" i="4" s="1"/>
  <c r="N391" i="4"/>
  <c r="S391" i="4" s="1"/>
  <c r="N866" i="4"/>
  <c r="S866" i="4" s="1"/>
  <c r="N1028" i="4"/>
  <c r="S1028" i="4" s="1"/>
  <c r="N672" i="4"/>
  <c r="S672" i="4" s="1"/>
  <c r="N123" i="4"/>
  <c r="S123" i="4" s="1"/>
  <c r="N1476" i="4"/>
  <c r="S1476" i="4" s="1"/>
  <c r="N523" i="4"/>
  <c r="S523" i="4" s="1"/>
  <c r="N723" i="4"/>
  <c r="S723" i="4" s="1"/>
  <c r="N1664" i="4"/>
  <c r="S1664" i="4" s="1"/>
  <c r="N1241" i="4"/>
  <c r="S1241" i="4" s="1"/>
  <c r="N1472" i="4"/>
  <c r="S1472" i="4" s="1"/>
  <c r="N1303" i="4"/>
  <c r="S1303" i="4" s="1"/>
  <c r="N1095" i="4"/>
  <c r="S1095" i="4" s="1"/>
  <c r="N1679" i="4"/>
  <c r="S1679" i="4" s="1"/>
  <c r="N430" i="4"/>
  <c r="S430" i="4" s="1"/>
  <c r="N1006" i="4"/>
  <c r="S1006" i="4" s="1"/>
  <c r="N565" i="4"/>
  <c r="S565" i="4" s="1"/>
  <c r="N1117" i="4"/>
  <c r="S1117" i="4" s="1"/>
  <c r="N1138" i="4"/>
  <c r="S1138" i="4" s="1"/>
  <c r="N1802" i="4"/>
  <c r="S1802" i="4" s="1"/>
  <c r="N1594" i="4"/>
  <c r="S1594" i="4" s="1"/>
  <c r="N1523" i="4"/>
  <c r="S1523" i="4" s="1"/>
  <c r="N1402" i="4"/>
  <c r="S1402" i="4" s="1"/>
  <c r="N1185" i="4"/>
  <c r="S1185" i="4" s="1"/>
  <c r="N481" i="4"/>
  <c r="S481" i="4" s="1"/>
  <c r="N724" i="4"/>
  <c r="S724" i="4" s="1"/>
  <c r="N601" i="4"/>
  <c r="S601" i="4" s="1"/>
  <c r="N1361" i="4"/>
  <c r="S1361" i="4" s="1"/>
  <c r="N138" i="4"/>
  <c r="S138" i="4" s="1"/>
  <c r="N353" i="4"/>
  <c r="S353" i="4" s="1"/>
  <c r="N335" i="4"/>
  <c r="S335" i="4" s="1"/>
  <c r="N352" i="4"/>
  <c r="S352" i="4" s="1"/>
  <c r="N668" i="4"/>
  <c r="S668" i="4" s="1"/>
  <c r="N616" i="4"/>
  <c r="S616" i="4" s="1"/>
  <c r="N1339" i="4"/>
  <c r="S1339" i="4" s="1"/>
  <c r="N788" i="4"/>
  <c r="S788" i="4" s="1"/>
  <c r="N467" i="4"/>
  <c r="S467" i="4" s="1"/>
  <c r="N1360" i="4"/>
  <c r="S1360" i="4" s="1"/>
  <c r="N1620" i="4"/>
  <c r="S1620" i="4" s="1"/>
  <c r="N1089" i="4"/>
  <c r="S1089" i="4" s="1"/>
  <c r="N1347" i="4"/>
  <c r="S1347" i="4" s="1"/>
  <c r="N1068" i="4"/>
  <c r="S1068" i="4" s="1"/>
  <c r="N1183" i="4"/>
  <c r="S1183" i="4" s="1"/>
  <c r="N1409" i="4"/>
  <c r="S1409" i="4" s="1"/>
  <c r="N374" i="4"/>
  <c r="S374" i="4" s="1"/>
  <c r="N886" i="4"/>
  <c r="S886" i="4" s="1"/>
  <c r="N429" i="4"/>
  <c r="S429" i="4" s="1"/>
  <c r="N997" i="4"/>
  <c r="S997" i="4" s="1"/>
  <c r="N1018" i="4"/>
  <c r="S1018" i="4" s="1"/>
  <c r="N1554" i="4"/>
  <c r="S1554" i="4" s="1"/>
  <c r="N1386" i="4"/>
  <c r="S1386" i="4" s="1"/>
  <c r="N1442" i="4"/>
  <c r="S1442" i="4" s="1"/>
  <c r="N1086" i="4"/>
  <c r="S1086" i="4" s="1"/>
  <c r="N1205" i="4"/>
  <c r="S1205" i="4" s="1"/>
  <c r="N1725" i="4"/>
  <c r="S1725" i="4" s="1"/>
  <c r="N1715" i="4"/>
  <c r="S1715" i="4" s="1"/>
  <c r="N56" i="4"/>
  <c r="S56" i="4" s="1"/>
  <c r="N1064" i="4"/>
  <c r="S1064" i="4" s="1"/>
  <c r="N497" i="4"/>
  <c r="S497" i="4" s="1"/>
  <c r="N1769" i="4"/>
  <c r="S1769" i="4" s="1"/>
  <c r="N76" i="4"/>
  <c r="S76" i="4" s="1"/>
  <c r="N23" i="4"/>
  <c r="S23" i="4" s="1"/>
  <c r="N535" i="4"/>
  <c r="S535" i="4" s="1"/>
  <c r="N578" i="4"/>
  <c r="S578" i="4" s="1"/>
  <c r="N171" i="4"/>
  <c r="S171" i="4" s="1"/>
  <c r="N754" i="4"/>
  <c r="S754" i="4" s="1"/>
  <c r="N173" i="4"/>
  <c r="S173" i="4" s="1"/>
  <c r="N819" i="4"/>
  <c r="S819" i="4" s="1"/>
  <c r="N667" i="4"/>
  <c r="S667" i="4" s="1"/>
  <c r="N1011" i="4"/>
  <c r="S1011" i="4" s="1"/>
  <c r="N1044" i="4"/>
  <c r="S1044" i="4" s="1"/>
  <c r="N1720" i="4"/>
  <c r="S1720" i="4" s="1"/>
  <c r="N1791" i="4"/>
  <c r="S1791" i="4" s="1"/>
  <c r="N1009" i="4"/>
  <c r="S1009" i="4" s="1"/>
  <c r="N927" i="4"/>
  <c r="S927" i="4" s="1"/>
  <c r="N62" i="4"/>
  <c r="S62" i="4" s="1"/>
  <c r="N638" i="4"/>
  <c r="S638" i="4" s="1"/>
  <c r="N437" i="4"/>
  <c r="S437" i="4" s="1"/>
  <c r="N1026" i="4"/>
  <c r="S1026" i="4" s="1"/>
  <c r="N1805" i="4"/>
  <c r="S1805" i="4" s="1"/>
  <c r="N1803" i="4"/>
  <c r="S1803" i="4" s="1"/>
  <c r="N196" i="4"/>
  <c r="S196" i="4" s="1"/>
  <c r="N1207" i="4"/>
  <c r="S1207" i="4" s="1"/>
  <c r="N725" i="4"/>
  <c r="S725" i="4" s="1"/>
  <c r="N1041" i="4"/>
  <c r="S1041" i="4" s="1"/>
  <c r="N226" i="4"/>
  <c r="S226" i="4" s="1"/>
  <c r="N92" i="4"/>
  <c r="S92" i="4" s="1"/>
  <c r="N31" i="4"/>
  <c r="S31" i="4" s="1"/>
  <c r="N543" i="4"/>
  <c r="S543" i="4" s="1"/>
  <c r="N586" i="4"/>
  <c r="S586" i="4" s="1"/>
  <c r="N13" i="4"/>
  <c r="S13" i="4" s="1"/>
  <c r="N818" i="4"/>
  <c r="S818" i="4" s="1"/>
  <c r="N245" i="4"/>
  <c r="S245" i="4" s="1"/>
  <c r="N856" i="4"/>
  <c r="S856" i="4" s="1"/>
  <c r="N675" i="4"/>
  <c r="S675" i="4" s="1"/>
  <c r="N1043" i="4"/>
  <c r="S1043" i="4" s="1"/>
  <c r="N1076" i="4"/>
  <c r="S1076" i="4" s="1"/>
  <c r="N1688" i="4"/>
  <c r="S1688" i="4" s="1"/>
  <c r="N1783" i="4"/>
  <c r="S1783" i="4" s="1"/>
  <c r="N1073" i="4"/>
  <c r="S1073" i="4" s="1"/>
  <c r="N919" i="4"/>
  <c r="S919" i="4" s="1"/>
  <c r="N70" i="4"/>
  <c r="S70" i="4" s="1"/>
  <c r="N582" i="4"/>
  <c r="S582" i="4" s="1"/>
  <c r="N1094" i="4"/>
  <c r="S1094" i="4" s="1"/>
  <c r="N661" i="4"/>
  <c r="S661" i="4" s="1"/>
  <c r="N1213" i="4"/>
  <c r="S1213" i="4" s="1"/>
  <c r="N1226" i="4"/>
  <c r="S1226" i="4" s="1"/>
  <c r="N1557" i="4"/>
  <c r="S1557" i="4" s="1"/>
  <c r="N1650" i="4"/>
  <c r="S1650" i="4" s="1"/>
  <c r="N1643" i="4"/>
  <c r="S1643" i="4" s="1"/>
  <c r="N1478" i="4"/>
  <c r="S1478" i="4" s="1"/>
  <c r="N705" i="4"/>
  <c r="S705" i="4" s="1"/>
  <c r="N1296" i="4"/>
  <c r="S1296" i="4" s="1"/>
  <c r="N769" i="4"/>
  <c r="S769" i="4" s="1"/>
  <c r="N140" i="4"/>
  <c r="S140" i="4" s="1"/>
  <c r="N33" i="4"/>
  <c r="S33" i="4" s="1"/>
  <c r="N167" i="4"/>
  <c r="S167" i="4" s="1"/>
  <c r="N184" i="4"/>
  <c r="S184" i="4" s="1"/>
  <c r="N404" i="4"/>
  <c r="S404" i="4" s="1"/>
  <c r="N448" i="4"/>
  <c r="S448" i="4" s="1"/>
  <c r="N189" i="4"/>
  <c r="S189" i="4" s="1"/>
  <c r="N1065" i="4"/>
  <c r="S1065" i="4" s="1"/>
  <c r="N299" i="4"/>
  <c r="S299" i="4" s="1"/>
  <c r="N1691" i="4"/>
  <c r="S1691" i="4" s="1"/>
  <c r="N988" i="4"/>
  <c r="S988" i="4" s="1"/>
  <c r="N1811" i="4"/>
  <c r="S1811" i="4" s="1"/>
  <c r="N1512" i="4"/>
  <c r="S1512" i="4" s="1"/>
  <c r="N1599" i="4"/>
  <c r="S1599" i="4" s="1"/>
  <c r="N1439" i="4"/>
  <c r="S1439" i="4" s="1"/>
  <c r="N759" i="4"/>
  <c r="S759" i="4" s="1"/>
  <c r="N206" i="4"/>
  <c r="S206" i="4" s="1"/>
  <c r="N718" i="4"/>
  <c r="S718" i="4" s="1"/>
  <c r="N1230" i="4"/>
  <c r="S1230" i="4" s="1"/>
  <c r="N789" i="4"/>
  <c r="S789" i="4" s="1"/>
  <c r="N1349" i="4"/>
  <c r="S1349" i="4" s="1"/>
  <c r="N1414" i="4"/>
  <c r="S1414" i="4" s="1"/>
  <c r="N1741" i="4"/>
  <c r="S1741" i="4" s="1"/>
  <c r="N1742" i="4"/>
  <c r="S1742" i="4" s="1"/>
  <c r="N1774" i="4"/>
  <c r="S1774" i="4" s="1"/>
  <c r="N342" i="4"/>
  <c r="S342" i="4" s="1"/>
  <c r="N1110" i="4"/>
  <c r="S1110" i="4" s="1"/>
  <c r="N1501" i="4"/>
  <c r="S1501" i="4" s="1"/>
  <c r="N372" i="4"/>
  <c r="S372" i="4" s="1"/>
  <c r="N952" i="4"/>
  <c r="S952" i="4" s="1"/>
  <c r="N113" i="4"/>
  <c r="S113" i="4" s="1"/>
  <c r="N681" i="4"/>
  <c r="S681" i="4" s="1"/>
  <c r="N1561" i="4"/>
  <c r="S1561" i="4" s="1"/>
  <c r="N316" i="4"/>
  <c r="S316" i="4" s="1"/>
  <c r="N265" i="4"/>
  <c r="S265" i="4" s="1"/>
  <c r="N303" i="4"/>
  <c r="S303" i="4" s="1"/>
  <c r="N320" i="4"/>
  <c r="S320" i="4" s="1"/>
  <c r="N612" i="4"/>
  <c r="S612" i="4" s="1"/>
  <c r="N584" i="4"/>
  <c r="S584" i="4" s="1"/>
  <c r="N1147" i="4"/>
  <c r="S1147" i="4" s="1"/>
  <c r="N732" i="4"/>
  <c r="S732" i="4" s="1"/>
  <c r="N499" i="4"/>
  <c r="S499" i="4" s="1"/>
  <c r="N832" i="4"/>
  <c r="S832" i="4" s="1"/>
  <c r="N1788" i="4"/>
  <c r="S1788" i="4" s="1"/>
  <c r="N1153" i="4"/>
  <c r="S1153" i="4" s="1"/>
  <c r="N1680" i="4"/>
  <c r="S1680" i="4" s="1"/>
  <c r="N1193" i="4"/>
  <c r="S1193" i="4" s="1"/>
  <c r="N967" i="4"/>
  <c r="S967" i="4" s="1"/>
  <c r="N1046" i="4"/>
  <c r="S1046" i="4" s="1"/>
  <c r="N1229" i="4"/>
  <c r="S1229" i="4" s="1"/>
  <c r="N1419" i="4"/>
  <c r="S1419" i="4" s="1"/>
  <c r="N85" i="4"/>
  <c r="S85" i="4" s="1"/>
  <c r="N877" i="4"/>
  <c r="S877" i="4" s="1"/>
  <c r="N729" i="4"/>
  <c r="S729" i="4" s="1"/>
  <c r="N28" i="4"/>
  <c r="S28" i="4" s="1"/>
  <c r="N441" i="4"/>
  <c r="S441" i="4" s="1"/>
  <c r="N914" i="4"/>
  <c r="S914" i="4" s="1"/>
  <c r="N251" i="4"/>
  <c r="S251" i="4" s="1"/>
  <c r="N1704" i="4"/>
  <c r="S1704" i="4" s="1"/>
  <c r="N1179" i="4"/>
  <c r="S1179" i="4" s="1"/>
  <c r="N1608" i="4"/>
  <c r="S1608" i="4" s="1"/>
  <c r="N1327" i="4"/>
  <c r="S1327" i="4" s="1"/>
  <c r="N1697" i="4"/>
  <c r="S1697" i="4" s="1"/>
  <c r="N862" i="4"/>
  <c r="S862" i="4" s="1"/>
  <c r="N621" i="4"/>
  <c r="S621" i="4" s="1"/>
  <c r="N1453" i="4"/>
  <c r="S1453" i="4" s="1"/>
  <c r="N1677" i="4"/>
  <c r="S1677" i="4" s="1"/>
  <c r="N546" i="4"/>
  <c r="S546" i="4" s="1"/>
  <c r="N165" i="4"/>
  <c r="S165" i="4" s="1"/>
  <c r="N825" i="4"/>
  <c r="S825" i="4" s="1"/>
  <c r="N1052" i="4"/>
  <c r="S1052" i="4" s="1"/>
  <c r="N365" i="4"/>
  <c r="S365" i="4" s="1"/>
  <c r="N743" i="4"/>
  <c r="S743" i="4" s="1"/>
  <c r="N1118" i="4"/>
  <c r="S1118" i="4" s="1"/>
  <c r="N1314" i="4"/>
  <c r="S1314" i="4" s="1"/>
  <c r="N1754" i="4"/>
  <c r="S1754" i="4" s="1"/>
  <c r="N11" i="4"/>
  <c r="N564" i="4"/>
  <c r="S564" i="4" s="1"/>
  <c r="N1440" i="4"/>
  <c r="S1440" i="4" s="1"/>
  <c r="N689" i="4"/>
  <c r="S689" i="4" s="1"/>
  <c r="N1305" i="4"/>
  <c r="S1305" i="4" s="1"/>
  <c r="N260" i="4"/>
  <c r="S260" i="4" s="1"/>
  <c r="N169" i="4"/>
  <c r="S169" i="4" s="1"/>
  <c r="N255" i="4"/>
  <c r="S255" i="4" s="1"/>
  <c r="N272" i="4"/>
  <c r="S272" i="4" s="1"/>
  <c r="N540" i="4"/>
  <c r="S540" i="4" s="1"/>
  <c r="N536" i="4"/>
  <c r="S536" i="4" s="1"/>
  <c r="N923" i="4"/>
  <c r="S923" i="4" s="1"/>
  <c r="N708" i="4"/>
  <c r="S708" i="4" s="1"/>
  <c r="N387" i="4"/>
  <c r="S387" i="4" s="1"/>
  <c r="N1104" i="4"/>
  <c r="S1104" i="4" s="1"/>
  <c r="N1268" i="4"/>
  <c r="S1268" i="4" s="1"/>
  <c r="N1152" i="4"/>
  <c r="S1152" i="4" s="1"/>
  <c r="N963" i="4"/>
  <c r="S963" i="4" s="1"/>
  <c r="N1471" i="4"/>
  <c r="S1471" i="4" s="1"/>
  <c r="N1319" i="4"/>
  <c r="S1319" i="4" s="1"/>
  <c r="N756" i="4"/>
  <c r="S756" i="4" s="1"/>
  <c r="N294" i="4"/>
  <c r="S294" i="4" s="1"/>
  <c r="N806" i="4"/>
  <c r="S806" i="4" s="1"/>
  <c r="N1318" i="4"/>
  <c r="S1318" i="4" s="1"/>
  <c r="N893" i="4"/>
  <c r="S893" i="4" s="1"/>
  <c r="N1773" i="4"/>
  <c r="S1773" i="4" s="1"/>
  <c r="N1490" i="4"/>
  <c r="S1490" i="4" s="1"/>
  <c r="N1397" i="4"/>
  <c r="S1397" i="4" s="1"/>
  <c r="N1798" i="4"/>
  <c r="S1798" i="4" s="1"/>
  <c r="N1248" i="4"/>
  <c r="S1248" i="4" s="1"/>
  <c r="N233" i="4"/>
  <c r="S233" i="4" s="1"/>
  <c r="N1425" i="4"/>
  <c r="S1425" i="4" s="1"/>
  <c r="N220" i="4"/>
  <c r="S220" i="4" s="1"/>
  <c r="N585" i="4"/>
  <c r="S585" i="4" s="1"/>
  <c r="N455" i="4"/>
  <c r="S455" i="4" s="1"/>
  <c r="N498" i="4"/>
  <c r="S498" i="4" s="1"/>
  <c r="N1348" i="4"/>
  <c r="S1348" i="4" s="1"/>
  <c r="N826" i="4"/>
  <c r="S826" i="4" s="1"/>
  <c r="N731" i="4"/>
  <c r="S731" i="4" s="1"/>
  <c r="N800" i="4"/>
  <c r="S800" i="4" s="1"/>
  <c r="N587" i="4"/>
  <c r="S587" i="4" s="1"/>
  <c r="N688" i="4"/>
  <c r="S688" i="4" s="1"/>
  <c r="N1168" i="4"/>
  <c r="S1168" i="4" s="1"/>
  <c r="N1395" i="4"/>
  <c r="S1395" i="4" s="1"/>
  <c r="N381" i="4"/>
  <c r="S381" i="4" s="1"/>
  <c r="N1585" i="4"/>
  <c r="S1585" i="4" s="1"/>
  <c r="N1015" i="4"/>
  <c r="S1015" i="4" s="1"/>
  <c r="N1721" i="4"/>
  <c r="S1721" i="4" s="1"/>
  <c r="N494" i="4"/>
  <c r="S494" i="4" s="1"/>
  <c r="N1070" i="4"/>
  <c r="S1070" i="4" s="1"/>
  <c r="N637" i="4"/>
  <c r="S637" i="4" s="1"/>
  <c r="N1189" i="4"/>
  <c r="S1189" i="4" s="1"/>
  <c r="N1202" i="4"/>
  <c r="S1202" i="4" s="1"/>
  <c r="N1533" i="4"/>
  <c r="S1533" i="4" s="1"/>
  <c r="N1634" i="4"/>
  <c r="S1634" i="4" s="1"/>
  <c r="N1603" i="4"/>
  <c r="S1603" i="4" s="1"/>
  <c r="N1579" i="4"/>
  <c r="S1579" i="4" s="1"/>
  <c r="N388" i="4"/>
  <c r="S388" i="4" s="1"/>
  <c r="N32" i="4"/>
  <c r="S32" i="4" s="1"/>
  <c r="N991" i="4"/>
  <c r="S991" i="4" s="1"/>
  <c r="N657" i="4"/>
  <c r="S657" i="4" s="1"/>
  <c r="N1481" i="4"/>
  <c r="S1481" i="4" s="1"/>
  <c r="N130" i="4"/>
  <c r="S130" i="4" s="1"/>
  <c r="N489" i="4"/>
  <c r="S489" i="4" s="1"/>
  <c r="N399" i="4"/>
  <c r="S399" i="4" s="1"/>
  <c r="N746" i="4"/>
  <c r="S746" i="4" s="1"/>
  <c r="N1060" i="4"/>
  <c r="S1060" i="4" s="1"/>
  <c r="N680" i="4"/>
  <c r="S680" i="4" s="1"/>
  <c r="N155" i="4"/>
  <c r="S155" i="4" s="1"/>
  <c r="N1580" i="4"/>
  <c r="S1580" i="4" s="1"/>
  <c r="N531" i="4"/>
  <c r="S531" i="4" s="1"/>
  <c r="N760" i="4"/>
  <c r="S760" i="4" s="1"/>
  <c r="N1632" i="4"/>
  <c r="S1632" i="4" s="1"/>
  <c r="N1251" i="4"/>
  <c r="S1251" i="4" s="1"/>
  <c r="N1216" i="4"/>
  <c r="S1216" i="4" s="1"/>
  <c r="N1324" i="4"/>
  <c r="S1324" i="4" s="1"/>
  <c r="N1087" i="4"/>
  <c r="S1087" i="4" s="1"/>
  <c r="N1700" i="4"/>
  <c r="S1700" i="4" s="1"/>
  <c r="N438" i="4"/>
  <c r="S438" i="4" s="1"/>
  <c r="N950" i="4"/>
  <c r="S950" i="4" s="1"/>
  <c r="N509" i="4"/>
  <c r="S509" i="4" s="1"/>
  <c r="N1061" i="4"/>
  <c r="S1061" i="4" s="1"/>
  <c r="N1082" i="4"/>
  <c r="S1082" i="4" s="1"/>
  <c r="N1646" i="4"/>
  <c r="S1646" i="4" s="1"/>
  <c r="N1514" i="4"/>
  <c r="S1514" i="4" s="1"/>
  <c r="N1459" i="4"/>
  <c r="S1459" i="4" s="1"/>
  <c r="N1214" i="4"/>
  <c r="S1214" i="4" s="1"/>
  <c r="N1333" i="4"/>
  <c r="S1333" i="4" s="1"/>
  <c r="N1429" i="4"/>
  <c r="S1429" i="4" s="1"/>
  <c r="N1723" i="4"/>
  <c r="S1723" i="4" s="1"/>
  <c r="N24" i="4"/>
  <c r="S24" i="4" s="1"/>
  <c r="N1176" i="4"/>
  <c r="S1176" i="4" s="1"/>
  <c r="N553" i="4"/>
  <c r="S553" i="4" s="1"/>
  <c r="N26" i="4"/>
  <c r="S26" i="4" s="1"/>
  <c r="N114" i="4"/>
  <c r="S114" i="4" s="1"/>
  <c r="N87" i="4"/>
  <c r="S87" i="4" s="1"/>
  <c r="N599" i="4"/>
  <c r="S599" i="4" s="1"/>
  <c r="N642" i="4"/>
  <c r="S642" i="4" s="1"/>
  <c r="N333" i="4"/>
  <c r="S333" i="4" s="1"/>
  <c r="N794" i="4"/>
  <c r="S794" i="4" s="1"/>
  <c r="N697" i="4"/>
  <c r="S697" i="4" s="1"/>
  <c r="N219" i="4"/>
  <c r="S219" i="4" s="1"/>
  <c r="N875" i="4"/>
  <c r="S875" i="4" s="1"/>
  <c r="N1371" i="4"/>
  <c r="S1371" i="4" s="1"/>
  <c r="N1332" i="4"/>
  <c r="S1332" i="4" s="1"/>
  <c r="N892" i="4"/>
  <c r="S892" i="4" s="1"/>
  <c r="N1711" i="4"/>
  <c r="S1711" i="4" s="1"/>
  <c r="N1369" i="4"/>
  <c r="S1369" i="4" s="1"/>
  <c r="N855" i="4"/>
  <c r="S855" i="4" s="1"/>
  <c r="N190" i="4"/>
  <c r="S190" i="4" s="1"/>
  <c r="N702" i="4"/>
  <c r="S702" i="4" s="1"/>
  <c r="N589" i="4"/>
  <c r="S589" i="4" s="1"/>
  <c r="N1090" i="4"/>
  <c r="S1090" i="4" s="1"/>
  <c r="N1450" i="4"/>
  <c r="S1450" i="4" s="1"/>
  <c r="N278" i="4"/>
  <c r="S278" i="4" s="1"/>
  <c r="N364" i="4"/>
  <c r="S364" i="4" s="1"/>
  <c r="N1519" i="4"/>
  <c r="S1519" i="4" s="1"/>
  <c r="N193" i="4"/>
  <c r="S193" i="4" s="1"/>
  <c r="N1161" i="4"/>
  <c r="S1161" i="4" s="1"/>
  <c r="N90" i="4"/>
  <c r="S90" i="4" s="1"/>
  <c r="N178" i="4"/>
  <c r="S178" i="4" s="1"/>
  <c r="N95" i="4"/>
  <c r="S95" i="4" s="1"/>
  <c r="N607" i="4"/>
  <c r="S607" i="4" s="1"/>
  <c r="N650" i="4"/>
  <c r="S650" i="4" s="1"/>
  <c r="N38" i="4"/>
  <c r="S38" i="4" s="1"/>
  <c r="N858" i="4"/>
  <c r="S858" i="4" s="1"/>
  <c r="N706" i="4"/>
  <c r="S706" i="4" s="1"/>
  <c r="N227" i="4"/>
  <c r="S227" i="4" s="1"/>
  <c r="N912" i="4"/>
  <c r="S912" i="4" s="1"/>
  <c r="N1403" i="4"/>
  <c r="S1403" i="4" s="1"/>
  <c r="N1363" i="4"/>
  <c r="S1363" i="4" s="1"/>
  <c r="N940" i="4"/>
  <c r="S940" i="4" s="1"/>
  <c r="N1703" i="4"/>
  <c r="S1703" i="4" s="1"/>
  <c r="N1401" i="4"/>
  <c r="S1401" i="4" s="1"/>
  <c r="N847" i="4"/>
  <c r="S847" i="4" s="1"/>
  <c r="N134" i="4"/>
  <c r="S134" i="4" s="1"/>
  <c r="N646" i="4"/>
  <c r="S646" i="4" s="1"/>
  <c r="N1158" i="4"/>
  <c r="S1158" i="4" s="1"/>
  <c r="N733" i="4"/>
  <c r="S733" i="4" s="1"/>
  <c r="N1277" i="4"/>
  <c r="S1277" i="4" s="1"/>
  <c r="N1290" i="4"/>
  <c r="S1290" i="4" s="1"/>
  <c r="N1653" i="4"/>
  <c r="S1653" i="4" s="1"/>
  <c r="N1694" i="4"/>
  <c r="S1694" i="4" s="1"/>
  <c r="N406" i="4"/>
  <c r="S406" i="4" s="1"/>
  <c r="N1710" i="4"/>
  <c r="S1710" i="4" s="1"/>
  <c r="N503" i="4"/>
  <c r="S503" i="4" s="1"/>
  <c r="N285" i="4"/>
  <c r="S285" i="4" s="1"/>
  <c r="N817" i="4"/>
  <c r="S817" i="4" s="1"/>
  <c r="N236" i="4"/>
  <c r="S236" i="4" s="1"/>
  <c r="N129" i="4"/>
  <c r="S129" i="4" s="1"/>
  <c r="N231" i="4"/>
  <c r="S231" i="4" s="1"/>
  <c r="N248" i="4"/>
  <c r="S248" i="4" s="1"/>
  <c r="N508" i="4"/>
  <c r="S508" i="4" s="1"/>
  <c r="N512" i="4"/>
  <c r="S512" i="4" s="1"/>
  <c r="N850" i="4"/>
  <c r="S850" i="4" s="1"/>
  <c r="N716" i="4"/>
  <c r="S716" i="4" s="1"/>
  <c r="N363" i="4"/>
  <c r="S363" i="4" s="1"/>
  <c r="N1328" i="4"/>
  <c r="S1328" i="4" s="1"/>
  <c r="N1209" i="4"/>
  <c r="S1209" i="4" s="1"/>
  <c r="N1312" i="4"/>
  <c r="S1312" i="4" s="1"/>
  <c r="N1016" i="4"/>
  <c r="S1016" i="4" s="1"/>
  <c r="N1503" i="4"/>
  <c r="S1503" i="4" s="1"/>
  <c r="N1343" i="4"/>
  <c r="S1343" i="4" s="1"/>
  <c r="N687" i="4"/>
  <c r="S687" i="4" s="1"/>
  <c r="N270" i="4"/>
  <c r="S270" i="4" s="1"/>
  <c r="N782" i="4"/>
  <c r="S782" i="4" s="1"/>
  <c r="N1294" i="4"/>
  <c r="S1294" i="4" s="1"/>
  <c r="N861" i="4"/>
  <c r="S861" i="4" s="1"/>
  <c r="N1701" i="4"/>
  <c r="S1701" i="4" s="1"/>
  <c r="N1470" i="4"/>
  <c r="S1470" i="4" s="1"/>
  <c r="N1365" i="4"/>
  <c r="S1365" i="4" s="1"/>
  <c r="N1786" i="4"/>
  <c r="S1786" i="4" s="1"/>
  <c r="N371" i="4"/>
  <c r="S371" i="4" s="1"/>
  <c r="N534" i="4"/>
  <c r="S534" i="4" s="1"/>
  <c r="N1174" i="4"/>
  <c r="S1174" i="4" s="1"/>
  <c r="N119" i="4"/>
  <c r="S119" i="4" s="1"/>
  <c r="N420" i="4"/>
  <c r="S420" i="4" s="1"/>
  <c r="N1080" i="4"/>
  <c r="S1080" i="4" s="1"/>
  <c r="N253" i="4"/>
  <c r="S253" i="4" s="1"/>
  <c r="N929" i="4"/>
  <c r="S929" i="4" s="1"/>
  <c r="N1601" i="4"/>
  <c r="S1601" i="4" s="1"/>
  <c r="N394" i="4"/>
  <c r="S394" i="4" s="1"/>
  <c r="N425" i="4"/>
  <c r="S425" i="4" s="1"/>
  <c r="N367" i="4"/>
  <c r="S367" i="4" s="1"/>
  <c r="N384" i="4"/>
  <c r="S384" i="4" s="1"/>
  <c r="N932" i="4"/>
  <c r="S932" i="4" s="1"/>
  <c r="N648" i="4"/>
  <c r="S648" i="4" s="1"/>
  <c r="N1755" i="4"/>
  <c r="S1755" i="4" s="1"/>
  <c r="N1220" i="4"/>
  <c r="S1220" i="4" s="1"/>
  <c r="N563" i="4"/>
  <c r="S563" i="4" s="1"/>
  <c r="N888" i="4"/>
  <c r="S888" i="4" s="1"/>
  <c r="N1352" i="4"/>
  <c r="S1352" i="4" s="1"/>
  <c r="N1355" i="4"/>
  <c r="S1355" i="4" s="1"/>
  <c r="N349" i="4"/>
  <c r="S349" i="4" s="1"/>
  <c r="N1500" i="4"/>
  <c r="S1500" i="4" s="1"/>
  <c r="N903" i="4"/>
  <c r="S903" i="4" s="1"/>
  <c r="N1238" i="4"/>
  <c r="S1238" i="4" s="1"/>
  <c r="N1389" i="4"/>
  <c r="S1389" i="4" s="1"/>
  <c r="N1659" i="4"/>
  <c r="S1659" i="4" s="1"/>
  <c r="N276" i="4"/>
  <c r="S276" i="4" s="1"/>
  <c r="N57" i="4"/>
  <c r="S57" i="4" s="1"/>
  <c r="N833" i="4"/>
  <c r="S833" i="4" s="1"/>
  <c r="N450" i="4"/>
  <c r="S450" i="4" s="1"/>
  <c r="N247" i="4"/>
  <c r="S247" i="4" s="1"/>
  <c r="N27" i="4"/>
  <c r="S27" i="4" s="1"/>
  <c r="N315" i="4"/>
  <c r="S315" i="4" s="1"/>
  <c r="N896" i="4"/>
  <c r="S896" i="4" s="1"/>
  <c r="N1435" i="4"/>
  <c r="S1435" i="4" s="1"/>
  <c r="N679" i="4"/>
  <c r="S679" i="4" s="1"/>
  <c r="N1215" i="4"/>
  <c r="S1215" i="4" s="1"/>
  <c r="N158" i="4"/>
  <c r="S158" i="4" s="1"/>
  <c r="N990" i="4"/>
  <c r="S990" i="4" s="1"/>
  <c r="N685" i="4"/>
  <c r="S685" i="4" s="1"/>
  <c r="N994" i="4"/>
  <c r="S994" i="4" s="1"/>
  <c r="N1381" i="4"/>
  <c r="S1381" i="4" s="1"/>
  <c r="N610" i="4"/>
  <c r="S610" i="4" s="1"/>
  <c r="N400" i="4"/>
  <c r="S400" i="4" s="1"/>
  <c r="N796" i="4"/>
  <c r="S796" i="4" s="1"/>
  <c r="N1800" i="4"/>
  <c r="S1800" i="4" s="1"/>
  <c r="N1655" i="4"/>
  <c r="S1655" i="4" s="1"/>
  <c r="N1657" i="4"/>
  <c r="S1657" i="4" s="1"/>
  <c r="N1374" i="4"/>
  <c r="S1374" i="4" s="1"/>
  <c r="N1542" i="4"/>
  <c r="S1542" i="4" s="1"/>
  <c r="N1410" i="4"/>
  <c r="S1410" i="4" s="1"/>
  <c r="N72" i="4"/>
  <c r="S72" i="4" s="1"/>
  <c r="N620" i="4"/>
  <c r="S620" i="4" s="1"/>
  <c r="N101" i="4"/>
  <c r="S101" i="4" s="1"/>
  <c r="N785" i="4"/>
  <c r="S785" i="4" s="1"/>
  <c r="N1353" i="4"/>
  <c r="S1353" i="4" s="1"/>
  <c r="N332" i="4"/>
  <c r="S332" i="4" s="1"/>
  <c r="N297" i="4"/>
  <c r="S297" i="4" s="1"/>
  <c r="N319" i="4"/>
  <c r="S319" i="4" s="1"/>
  <c r="N336" i="4"/>
  <c r="S336" i="4" s="1"/>
  <c r="N652" i="4"/>
  <c r="S652" i="4" s="1"/>
  <c r="N600" i="4"/>
  <c r="S600" i="4" s="1"/>
  <c r="N1267" i="4"/>
  <c r="S1267" i="4" s="1"/>
  <c r="N860" i="4"/>
  <c r="S860" i="4" s="1"/>
  <c r="N451" i="4"/>
  <c r="S451" i="4" s="1"/>
  <c r="N1600" i="4"/>
  <c r="S1600" i="4" s="1"/>
  <c r="N1548" i="4"/>
  <c r="S1548" i="4" s="1"/>
  <c r="N1035" i="4"/>
  <c r="S1035" i="4" s="1"/>
  <c r="N1275" i="4"/>
  <c r="S1275" i="4" s="1"/>
  <c r="N865" i="4"/>
  <c r="S865" i="4" s="1"/>
  <c r="N1199" i="4"/>
  <c r="S1199" i="4" s="1"/>
  <c r="N1295" i="4"/>
  <c r="S1295" i="4" s="1"/>
  <c r="N358" i="4"/>
  <c r="S358" i="4" s="1"/>
  <c r="N870" i="4"/>
  <c r="S870" i="4" s="1"/>
  <c r="N1382" i="4"/>
  <c r="S1382" i="4" s="1"/>
  <c r="N973" i="4"/>
  <c r="S973" i="4" s="1"/>
  <c r="N1002" i="4"/>
  <c r="S1002" i="4" s="1"/>
  <c r="N1546" i="4"/>
  <c r="S1546" i="4" s="1"/>
  <c r="N1354" i="4"/>
  <c r="S1354" i="4" s="1"/>
  <c r="N1418" i="4"/>
  <c r="S1418" i="4" s="1"/>
  <c r="N1640" i="4"/>
  <c r="S1640" i="4" s="1"/>
  <c r="N321" i="4"/>
  <c r="S321" i="4" s="1"/>
  <c r="N1577" i="4"/>
  <c r="S1577" i="4" s="1"/>
  <c r="N52" i="4"/>
  <c r="S52" i="4" s="1"/>
  <c r="N930" i="4"/>
  <c r="S930" i="4" s="1"/>
  <c r="N519" i="4"/>
  <c r="S519" i="4" s="1"/>
  <c r="N562" i="4"/>
  <c r="S562" i="4" s="1"/>
  <c r="N43" i="4"/>
  <c r="S43" i="4" s="1"/>
  <c r="N139" i="4"/>
  <c r="S139" i="4" s="1"/>
  <c r="N61" i="4"/>
  <c r="S61" i="4" s="1"/>
  <c r="N755" i="4"/>
  <c r="S755" i="4" s="1"/>
  <c r="N651" i="4"/>
  <c r="S651" i="4" s="1"/>
  <c r="N947" i="4"/>
  <c r="S947" i="4" s="1"/>
  <c r="N980" i="4"/>
  <c r="S980" i="4" s="1"/>
  <c r="N1708" i="4"/>
  <c r="S1708" i="4" s="1"/>
  <c r="N1423" i="4"/>
  <c r="S1423" i="4" s="1"/>
  <c r="N804" i="4"/>
  <c r="S804" i="4" s="1"/>
  <c r="N943" i="4"/>
  <c r="S943" i="4" s="1"/>
  <c r="N1801" i="4"/>
  <c r="S1801" i="4" s="1"/>
  <c r="N558" i="4"/>
  <c r="S558" i="4" s="1"/>
  <c r="N1134" i="4"/>
  <c r="S1134" i="4" s="1"/>
  <c r="N701" i="4"/>
  <c r="S701" i="4" s="1"/>
  <c r="N1253" i="4"/>
  <c r="S1253" i="4" s="1"/>
  <c r="N1266" i="4"/>
  <c r="S1266" i="4" s="1"/>
  <c r="N1613" i="4"/>
  <c r="S1613" i="4" s="1"/>
  <c r="N1678" i="4"/>
  <c r="S1678" i="4" s="1"/>
  <c r="N1699" i="4"/>
  <c r="S1699" i="4" s="1"/>
  <c r="N1738" i="4"/>
  <c r="S1738" i="4" s="1"/>
  <c r="N149" i="4"/>
  <c r="S149" i="4" s="1"/>
  <c r="N362" i="4"/>
  <c r="S362" i="4" s="1"/>
  <c r="N1112" i="4"/>
  <c r="S1112" i="4" s="1"/>
  <c r="N793" i="4"/>
  <c r="S793" i="4" s="1"/>
  <c r="N1529" i="4"/>
  <c r="S1529" i="4" s="1"/>
  <c r="N84" i="4"/>
  <c r="S84" i="4" s="1"/>
  <c r="N609" i="4"/>
  <c r="S609" i="4" s="1"/>
  <c r="N463" i="4"/>
  <c r="S463" i="4" s="1"/>
  <c r="N506" i="4"/>
  <c r="S506" i="4" s="1"/>
  <c r="N1388" i="4"/>
  <c r="S1388" i="4" s="1"/>
  <c r="N835" i="4"/>
  <c r="S835" i="4" s="1"/>
  <c r="N22" i="4"/>
  <c r="S22" i="4" s="1"/>
  <c r="N827" i="4"/>
  <c r="S827" i="4" s="1"/>
  <c r="N595" i="4"/>
  <c r="S595" i="4" s="1"/>
  <c r="N715" i="4"/>
  <c r="S715" i="4" s="1"/>
  <c r="N1128" i="4"/>
  <c r="S1128" i="4" s="1"/>
  <c r="N1417" i="4"/>
  <c r="S1417" i="4" s="1"/>
  <c r="N389" i="4"/>
  <c r="S389" i="4" s="1"/>
  <c r="N1615" i="4"/>
  <c r="S1615" i="4" s="1"/>
  <c r="N1007" i="4"/>
  <c r="S1007" i="4" s="1"/>
  <c r="N1753" i="4"/>
  <c r="S1753" i="4" s="1"/>
  <c r="N502" i="4"/>
  <c r="S502" i="4" s="1"/>
  <c r="N1014" i="4"/>
  <c r="S1014" i="4" s="1"/>
  <c r="N573" i="4"/>
  <c r="S573" i="4" s="1"/>
  <c r="N1125" i="4"/>
  <c r="S1125" i="4" s="1"/>
  <c r="N1146" i="4"/>
  <c r="S1146" i="4" s="1"/>
  <c r="N1421" i="4"/>
  <c r="S1421" i="4" s="1"/>
  <c r="N1598" i="4"/>
  <c r="S1598" i="4" s="1"/>
  <c r="N1531" i="4"/>
  <c r="S1531" i="4" s="1"/>
  <c r="N1342" i="4"/>
  <c r="S1342" i="4" s="1"/>
  <c r="N962" i="4"/>
  <c r="S962" i="4" s="1"/>
  <c r="N1522" i="4"/>
  <c r="S1522" i="4" s="1"/>
  <c r="N150" i="4"/>
  <c r="S150" i="4" s="1"/>
  <c r="N132" i="4"/>
  <c r="S132" i="4" s="1"/>
  <c r="N1384" i="4"/>
  <c r="S1384" i="4" s="1"/>
  <c r="N713" i="4"/>
  <c r="S713" i="4" s="1"/>
  <c r="N116" i="4"/>
  <c r="S116" i="4" s="1"/>
  <c r="N1217" i="4"/>
  <c r="S1217" i="4" s="1"/>
  <c r="N151" i="4"/>
  <c r="S151" i="4" s="1"/>
  <c r="N168" i="4"/>
  <c r="S168" i="4" s="1"/>
  <c r="N380" i="4"/>
  <c r="S380" i="4" s="1"/>
  <c r="N432" i="4"/>
  <c r="S432" i="4" s="1"/>
  <c r="N69" i="4"/>
  <c r="S69" i="4" s="1"/>
  <c r="N969" i="4"/>
  <c r="S969" i="4" s="1"/>
  <c r="N283" i="4"/>
  <c r="S283" i="4" s="1"/>
  <c r="N1235" i="4"/>
  <c r="S1235" i="4" s="1"/>
  <c r="N1160" i="4"/>
  <c r="S1160" i="4" s="1"/>
  <c r="N1748" i="4"/>
  <c r="S1748" i="4" s="1"/>
  <c r="N1616" i="4"/>
  <c r="S1616" i="4" s="1"/>
  <c r="N1623" i="4"/>
  <c r="S1623" i="4" s="1"/>
  <c r="N1807" i="4"/>
  <c r="S1807" i="4" s="1"/>
  <c r="N775" i="4"/>
  <c r="S775" i="4" s="1"/>
  <c r="N254" i="4"/>
  <c r="S254" i="4" s="1"/>
  <c r="N766" i="4"/>
  <c r="S766" i="4" s="1"/>
  <c r="N717" i="4"/>
  <c r="S717" i="4" s="1"/>
  <c r="N1218" i="4"/>
  <c r="S1218" i="4" s="1"/>
  <c r="N1602" i="4"/>
  <c r="S1602" i="4" s="1"/>
  <c r="N1050" i="4"/>
  <c r="S1050" i="4" s="1"/>
  <c r="N500" i="4"/>
  <c r="S500" i="4" s="1"/>
  <c r="N1727" i="4"/>
  <c r="S1727" i="4" s="1"/>
  <c r="N385" i="4"/>
  <c r="S385" i="4" s="1"/>
  <c r="N1233" i="4"/>
  <c r="S1233" i="4" s="1"/>
  <c r="N124" i="4"/>
  <c r="S124" i="4" s="1"/>
  <c r="N25" i="4"/>
  <c r="S25" i="4" s="1"/>
  <c r="N159" i="4"/>
  <c r="S159" i="4" s="1"/>
  <c r="N176" i="4"/>
  <c r="S176" i="4" s="1"/>
  <c r="N396" i="4"/>
  <c r="S396" i="4" s="1"/>
  <c r="N440" i="4"/>
  <c r="S440" i="4" s="1"/>
  <c r="N141" i="4"/>
  <c r="S141" i="4" s="1"/>
  <c r="N1001" i="4"/>
  <c r="S1001" i="4" s="1"/>
  <c r="N291" i="4"/>
  <c r="S291" i="4" s="1"/>
  <c r="N1555" i="4"/>
  <c r="S1555" i="4" s="1"/>
  <c r="N956" i="4"/>
  <c r="S956" i="4" s="1"/>
  <c r="N1780" i="4"/>
  <c r="S1780" i="4" s="1"/>
  <c r="N1544" i="4"/>
  <c r="S1544" i="4" s="1"/>
  <c r="N1607" i="4"/>
  <c r="S1607" i="4" s="1"/>
  <c r="N1447" i="4"/>
  <c r="S1447" i="4" s="1"/>
  <c r="N767" i="4"/>
  <c r="S767" i="4" s="1"/>
  <c r="N198" i="4"/>
  <c r="S198" i="4" s="1"/>
  <c r="N710" i="4"/>
  <c r="S710" i="4" s="1"/>
  <c r="N1222" i="4"/>
  <c r="S1222" i="4" s="1"/>
  <c r="N781" i="4"/>
  <c r="S781" i="4" s="1"/>
  <c r="N1341" i="4"/>
  <c r="S1341" i="4" s="1"/>
  <c r="N1406" i="4"/>
  <c r="S1406" i="4" s="1"/>
  <c r="N1733" i="4"/>
  <c r="S1733" i="4" s="1"/>
  <c r="N1734" i="4"/>
  <c r="S1734" i="4" s="1"/>
  <c r="N613" i="4"/>
  <c r="S613" i="4" s="1"/>
  <c r="N1373" i="4"/>
  <c r="S1373" i="4" s="1"/>
  <c r="N128" i="4"/>
  <c r="S128" i="4" s="1"/>
  <c r="N357" i="4"/>
  <c r="S357" i="4" s="1"/>
  <c r="N1113" i="4"/>
  <c r="S1113" i="4" s="1"/>
  <c r="N308" i="4"/>
  <c r="S308" i="4" s="1"/>
  <c r="N249" i="4"/>
  <c r="S249" i="4" s="1"/>
  <c r="N295" i="4"/>
  <c r="S295" i="4" s="1"/>
  <c r="N312" i="4"/>
  <c r="S312" i="4" s="1"/>
  <c r="N604" i="4"/>
  <c r="S604" i="4" s="1"/>
  <c r="N576" i="4"/>
  <c r="S576" i="4" s="1"/>
  <c r="N1083" i="4"/>
  <c r="S1083" i="4" s="1"/>
  <c r="N1796" i="4"/>
  <c r="S1796" i="4" s="1"/>
  <c r="N427" i="4"/>
  <c r="S427" i="4" s="1"/>
  <c r="N1808" i="4"/>
  <c r="S1808" i="4" s="1"/>
  <c r="N1412" i="4"/>
  <c r="S1412" i="4" s="1"/>
  <c r="N928" i="4"/>
  <c r="S928" i="4" s="1"/>
  <c r="N1123" i="4"/>
  <c r="S1123" i="4" s="1"/>
  <c r="N1625" i="4"/>
  <c r="S1625" i="4" s="1"/>
  <c r="N1255" i="4"/>
  <c r="S1255" i="4" s="1"/>
  <c r="N1081" i="4"/>
  <c r="S1081" i="4" s="1"/>
  <c r="N334" i="4"/>
  <c r="S334" i="4" s="1"/>
  <c r="N846" i="4"/>
  <c r="S846" i="4" s="1"/>
  <c r="N1358" i="4"/>
  <c r="S1358" i="4" s="1"/>
  <c r="N941" i="4"/>
  <c r="S941" i="4" s="1"/>
  <c r="N978" i="4"/>
  <c r="S978" i="4" s="1"/>
  <c r="N1526" i="4"/>
  <c r="S1526" i="4" s="1"/>
  <c r="N1461" i="4"/>
  <c r="S1461" i="4" s="1"/>
  <c r="N1394" i="4"/>
  <c r="S1394" i="4" s="1"/>
  <c r="N1484" i="4"/>
  <c r="S1484" i="4" s="1"/>
  <c r="N598" i="4"/>
  <c r="S598" i="4" s="1"/>
  <c r="N1302" i="4"/>
  <c r="S1302" i="4" s="1"/>
  <c r="N375" i="4"/>
  <c r="S375" i="4" s="1"/>
  <c r="N556" i="4"/>
  <c r="S556" i="4" s="1"/>
  <c r="N1136" i="4"/>
  <c r="S1136" i="4" s="1"/>
  <c r="N93" i="4"/>
  <c r="S93" i="4" s="1"/>
  <c r="N961" i="4"/>
  <c r="S961" i="4" s="1"/>
  <c r="N1649" i="4"/>
  <c r="S1649" i="4" s="1"/>
  <c r="N386" i="4"/>
  <c r="S386" i="4" s="1"/>
  <c r="N545" i="4"/>
  <c r="S545" i="4" s="1"/>
  <c r="N431" i="4"/>
  <c r="S431" i="4" s="1"/>
  <c r="N474" i="4"/>
  <c r="S474" i="4" s="1"/>
  <c r="N1244" i="4"/>
  <c r="S1244" i="4" s="1"/>
  <c r="N762" i="4"/>
  <c r="S762" i="4" s="1"/>
  <c r="N157" i="4"/>
  <c r="S157" i="4" s="1"/>
  <c r="N699" i="4"/>
  <c r="S699" i="4" s="1"/>
  <c r="N627" i="4"/>
  <c r="S627" i="4" s="1"/>
  <c r="N843" i="4"/>
  <c r="S843" i="4" s="1"/>
  <c r="N936" i="4"/>
  <c r="S936" i="4" s="1"/>
  <c r="N1499" i="4"/>
  <c r="S1499" i="4" s="1"/>
  <c r="N671" i="4"/>
  <c r="S671" i="4" s="1"/>
  <c r="N1175" i="4"/>
  <c r="S1175" i="4" s="1"/>
  <c r="N751" i="4"/>
  <c r="S751" i="4" s="1"/>
  <c r="N461" i="4"/>
  <c r="S461" i="4" s="1"/>
  <c r="N1242" i="4"/>
  <c r="S1242" i="4" s="1"/>
  <c r="N1265" i="4"/>
  <c r="S1265" i="4" s="1"/>
  <c r="N516" i="4"/>
  <c r="S516" i="4" s="1"/>
  <c r="N177" i="4"/>
  <c r="S177" i="4" s="1"/>
  <c r="N1737" i="4"/>
  <c r="S1737" i="4" s="1"/>
  <c r="N186" i="4"/>
  <c r="S186" i="4" s="1"/>
  <c r="N1276" i="4"/>
  <c r="S1276" i="4" s="1"/>
  <c r="N99" i="4"/>
  <c r="S99" i="4" s="1"/>
  <c r="N443" i="4"/>
  <c r="S443" i="4" s="1"/>
  <c r="N915" i="4"/>
  <c r="S915" i="4" s="1"/>
  <c r="N1240" i="4"/>
  <c r="S1240" i="4" s="1"/>
  <c r="N1759" i="4"/>
  <c r="S1759" i="4" s="1"/>
  <c r="N1031" i="4"/>
  <c r="S1031" i="4" s="1"/>
  <c r="N286" i="4"/>
  <c r="S286" i="4" s="1"/>
  <c r="N1054" i="4"/>
  <c r="S1054" i="4" s="1"/>
  <c r="N757" i="4"/>
  <c r="S757" i="4" s="1"/>
  <c r="N1122" i="4"/>
  <c r="S1122" i="4" s="1"/>
  <c r="N1482" i="4"/>
  <c r="S1482" i="4" s="1"/>
  <c r="N674" i="4"/>
  <c r="S674" i="4" s="1"/>
  <c r="N528" i="4"/>
  <c r="S528" i="4" s="1"/>
  <c r="N736" i="4"/>
  <c r="S736" i="4" s="1"/>
  <c r="N908" i="4"/>
  <c r="S908" i="4" s="1"/>
  <c r="N1479" i="4"/>
  <c r="S1479" i="4" s="1"/>
  <c r="N94" i="4"/>
  <c r="S94" i="4" s="1"/>
  <c r="N805" i="4"/>
  <c r="S805" i="4" s="1"/>
  <c r="N1718" i="4"/>
  <c r="S1718" i="4" s="1"/>
  <c r="N1507" i="4"/>
  <c r="S1507" i="4" s="1"/>
  <c r="N146" i="4"/>
  <c r="S146" i="4" s="1"/>
  <c r="N1004" i="4"/>
  <c r="S1004" i="4" s="1"/>
  <c r="N917" i="4"/>
  <c r="S917" i="4" s="1"/>
  <c r="N897" i="4"/>
  <c r="S897" i="4" s="1"/>
  <c r="N1457" i="4"/>
  <c r="S1457" i="4" s="1"/>
  <c r="N108" i="4"/>
  <c r="S108" i="4" s="1"/>
  <c r="N457" i="4"/>
  <c r="S457" i="4" s="1"/>
  <c r="N383" i="4"/>
  <c r="S383" i="4" s="1"/>
  <c r="N810" i="4"/>
  <c r="S810" i="4" s="1"/>
  <c r="N996" i="4"/>
  <c r="S996" i="4" s="1"/>
  <c r="N664" i="4"/>
  <c r="S664" i="4" s="1"/>
  <c r="N75" i="4"/>
  <c r="S75" i="4" s="1"/>
  <c r="N1444" i="4"/>
  <c r="S1444" i="4" s="1"/>
  <c r="N515" i="4"/>
  <c r="S515" i="4" s="1"/>
  <c r="N696" i="4"/>
  <c r="S696" i="4" s="1"/>
  <c r="N1768" i="4"/>
  <c r="S1768" i="4" s="1"/>
  <c r="N1180" i="4"/>
  <c r="S1180" i="4" s="1"/>
  <c r="N1576" i="4"/>
  <c r="S1576" i="4" s="1"/>
  <c r="N1284" i="4"/>
  <c r="S1284" i="4" s="1"/>
  <c r="N1103" i="4"/>
  <c r="S1103" i="4" s="1"/>
  <c r="N1617" i="4"/>
  <c r="S1617" i="4" s="1"/>
  <c r="N422" i="4"/>
  <c r="S422" i="4" s="1"/>
  <c r="N934" i="4"/>
  <c r="S934" i="4" s="1"/>
  <c r="N485" i="4"/>
  <c r="S485" i="4" s="1"/>
  <c r="N1045" i="4"/>
  <c r="S1045" i="4" s="1"/>
  <c r="N1066" i="4"/>
  <c r="S1066" i="4" s="1"/>
  <c r="N1610" i="4"/>
  <c r="S1610" i="4" s="1"/>
  <c r="N1498" i="4"/>
  <c r="S1498" i="4" s="1"/>
  <c r="N1443" i="4"/>
  <c r="S1443" i="4" s="1"/>
  <c r="N1760" i="4"/>
  <c r="S1760" i="4" s="1"/>
  <c r="N369" i="4"/>
  <c r="S369" i="4" s="1"/>
  <c r="N1761" i="4"/>
  <c r="S1761" i="4" s="1"/>
  <c r="N442" i="4"/>
  <c r="S442" i="4" s="1"/>
  <c r="N71" i="4"/>
  <c r="S71" i="4" s="1"/>
  <c r="N583" i="4"/>
  <c r="S583" i="4" s="1"/>
  <c r="N626" i="4"/>
  <c r="S626" i="4" s="1"/>
  <c r="N229" i="4"/>
  <c r="S229" i="4" s="1"/>
  <c r="N147" i="4"/>
  <c r="S147" i="4" s="1"/>
  <c r="N842" i="4"/>
  <c r="S842" i="4" s="1"/>
  <c r="N203" i="4"/>
  <c r="S203" i="4" s="1"/>
  <c r="N811" i="4"/>
  <c r="S811" i="4" s="1"/>
  <c r="N1291" i="4"/>
  <c r="S1291" i="4" s="1"/>
  <c r="N1260" i="4"/>
  <c r="S1260" i="4" s="1"/>
  <c r="N828" i="4"/>
  <c r="S828" i="4" s="1"/>
  <c r="N1735" i="4"/>
  <c r="S1735" i="4" s="1"/>
  <c r="N1257" i="4"/>
  <c r="S1257" i="4" s="1"/>
  <c r="N879" i="4"/>
  <c r="S879" i="4" s="1"/>
  <c r="N110" i="4"/>
  <c r="S110" i="4" s="1"/>
  <c r="N622" i="4"/>
  <c r="S622" i="4" s="1"/>
  <c r="N1198" i="4"/>
  <c r="S1198" i="4" s="1"/>
  <c r="N421" i="4"/>
  <c r="S421" i="4" s="1"/>
  <c r="N1317" i="4"/>
  <c r="S1317" i="4" s="1"/>
  <c r="N1330" i="4"/>
  <c r="S1330" i="4" s="1"/>
  <c r="N1693" i="4"/>
  <c r="S1693" i="4" s="1"/>
  <c r="N1722" i="4"/>
  <c r="S1722" i="4" s="1"/>
  <c r="N1779" i="4"/>
  <c r="S1779" i="4" s="1"/>
  <c r="N561" i="4"/>
  <c r="S561" i="4" s="1"/>
  <c r="N581" i="4"/>
  <c r="S581" i="4" s="1"/>
  <c r="N68" i="4"/>
  <c r="S68" i="4" s="1"/>
  <c r="N1552" i="4"/>
  <c r="S1552" i="4" s="1"/>
  <c r="N905" i="4"/>
  <c r="S905" i="4" s="1"/>
  <c r="N1673" i="4"/>
  <c r="S1673" i="4" s="1"/>
  <c r="N36" i="4"/>
  <c r="S36" i="4" s="1"/>
  <c r="N15" i="4"/>
  <c r="S15" i="4" s="1"/>
  <c r="N527" i="4"/>
  <c r="S527" i="4" s="1"/>
  <c r="N570" i="4"/>
  <c r="S570" i="4" s="1"/>
  <c r="N91" i="4"/>
  <c r="S91" i="4" s="1"/>
  <c r="N690" i="4"/>
  <c r="S690" i="4" s="1"/>
  <c r="N125" i="4"/>
  <c r="S125" i="4" s="1"/>
  <c r="N792" i="4"/>
  <c r="S792" i="4" s="1"/>
  <c r="N659" i="4"/>
  <c r="S659" i="4" s="1"/>
  <c r="N979" i="4"/>
  <c r="S979" i="4" s="1"/>
  <c r="N1012" i="4"/>
  <c r="S1012" i="4" s="1"/>
  <c r="N1740" i="4"/>
  <c r="S1740" i="4" s="1"/>
  <c r="N1799" i="4"/>
  <c r="S1799" i="4" s="1"/>
  <c r="N868" i="4"/>
  <c r="S868" i="4" s="1"/>
  <c r="N935" i="4"/>
  <c r="S935" i="4" s="1"/>
  <c r="N54" i="4"/>
  <c r="S54" i="4" s="1"/>
  <c r="N566" i="4"/>
  <c r="S566" i="4" s="1"/>
  <c r="N1078" i="4"/>
  <c r="S1078" i="4" s="1"/>
  <c r="N645" i="4"/>
  <c r="S645" i="4" s="1"/>
  <c r="N1197" i="4"/>
  <c r="S1197" i="4" s="1"/>
  <c r="N1210" i="4"/>
  <c r="S1210" i="4" s="1"/>
  <c r="N1541" i="4"/>
  <c r="S1541" i="4" s="1"/>
  <c r="N1638" i="4"/>
  <c r="S1638" i="4" s="1"/>
  <c r="N1611" i="4"/>
  <c r="S1611" i="4" s="1"/>
  <c r="N517" i="4"/>
  <c r="S517" i="4" s="1"/>
  <c r="N1154" i="4"/>
  <c r="S1154" i="4" s="1"/>
  <c r="N1642" i="4"/>
  <c r="S1642" i="4" s="1"/>
  <c r="N1178" i="4"/>
  <c r="S1178" i="4" s="1"/>
  <c r="N1252" i="4"/>
  <c r="S1252" i="4" s="1"/>
  <c r="N1464" i="4"/>
  <c r="S1464" i="4" s="1"/>
  <c r="N753" i="4"/>
  <c r="S753" i="4" s="1"/>
  <c r="N188" i="4"/>
  <c r="S188" i="4" s="1"/>
  <c r="N105" i="4"/>
  <c r="S105" i="4" s="1"/>
  <c r="N215" i="4"/>
  <c r="S215" i="4" s="1"/>
  <c r="N232" i="4"/>
  <c r="S232" i="4" s="1"/>
  <c r="N476" i="4"/>
  <c r="S476" i="4" s="1"/>
  <c r="N496" i="4"/>
  <c r="S496" i="4" s="1"/>
  <c r="N786" i="4"/>
  <c r="S786" i="4" s="1"/>
  <c r="N1633" i="4"/>
  <c r="S1633" i="4" s="1"/>
  <c r="N347" i="4"/>
  <c r="S347" i="4" s="1"/>
  <c r="N1400" i="4"/>
  <c r="S1400" i="4" s="1"/>
  <c r="N1177" i="4"/>
  <c r="S1177" i="4" s="1"/>
  <c r="N1416" i="4"/>
  <c r="S1416" i="4" s="1"/>
  <c r="N1144" i="4"/>
  <c r="S1144" i="4" s="1"/>
  <c r="N1535" i="4"/>
  <c r="S1535" i="4" s="1"/>
  <c r="N1375" i="4"/>
  <c r="S1375" i="4" s="1"/>
  <c r="N703" i="4"/>
  <c r="S703" i="4" s="1"/>
  <c r="N318" i="4"/>
  <c r="S318" i="4" s="1"/>
  <c r="N830" i="4"/>
  <c r="S830" i="4" s="1"/>
  <c r="N837" i="4"/>
  <c r="S837" i="4" s="1"/>
  <c r="N1282" i="4"/>
  <c r="S1282" i="4" s="1"/>
  <c r="N1690" i="4"/>
  <c r="S1690" i="4" s="1"/>
  <c r="N1589" i="4"/>
  <c r="S1589" i="4" s="1"/>
  <c r="N548" i="4"/>
  <c r="S548" i="4" s="1"/>
  <c r="N1560" i="4"/>
  <c r="S1560" i="4" s="1"/>
  <c r="N449" i="4"/>
  <c r="S449" i="4" s="1"/>
  <c r="N1289" i="4"/>
  <c r="S1289" i="4" s="1"/>
  <c r="N228" i="4"/>
  <c r="S228" i="4" s="1"/>
  <c r="N121" i="4"/>
  <c r="S121" i="4" s="1"/>
  <c r="N223" i="4"/>
  <c r="S223" i="4" s="1"/>
  <c r="N240" i="4"/>
  <c r="S240" i="4" s="1"/>
  <c r="N484" i="4"/>
  <c r="S484" i="4" s="1"/>
  <c r="N504" i="4"/>
  <c r="S504" i="4" s="1"/>
  <c r="N795" i="4"/>
  <c r="S795" i="4" s="1"/>
  <c r="N12" i="4"/>
  <c r="S12" i="4" s="1"/>
  <c r="T12" i="4" s="1"/>
  <c r="N355" i="4"/>
  <c r="S355" i="4" s="1"/>
  <c r="N1368" i="4"/>
  <c r="S1368" i="4" s="1"/>
  <c r="N1187" i="4"/>
  <c r="S1187" i="4" s="1"/>
  <c r="N1344" i="4"/>
  <c r="S1344" i="4" s="1"/>
  <c r="N1048" i="4"/>
  <c r="S1048" i="4" s="1"/>
  <c r="N1511" i="4"/>
  <c r="S1511" i="4" s="1"/>
  <c r="N1351" i="4"/>
  <c r="S1351" i="4" s="1"/>
  <c r="N695" i="4"/>
  <c r="S695" i="4" s="1"/>
  <c r="N262" i="4"/>
  <c r="S262" i="4" s="1"/>
  <c r="N774" i="4"/>
  <c r="S774" i="4" s="1"/>
  <c r="N1286" i="4"/>
  <c r="S1286" i="4" s="1"/>
  <c r="N853" i="4"/>
  <c r="S853" i="4" s="1"/>
  <c r="N1645" i="4"/>
  <c r="S1645" i="4" s="1"/>
  <c r="N1462" i="4"/>
  <c r="S1462" i="4" s="1"/>
  <c r="N1357" i="4"/>
  <c r="S1357" i="4" s="1"/>
  <c r="N1778" i="4"/>
  <c r="S1778" i="4" s="1"/>
  <c r="N949" i="4"/>
  <c r="S949" i="4" s="1"/>
  <c r="N1622" i="4"/>
  <c r="S1622" i="4" s="1"/>
  <c r="N120" i="4"/>
  <c r="S120" i="4" s="1"/>
  <c r="N845" i="4"/>
  <c r="S845" i="4" s="1"/>
  <c r="N1377" i="4"/>
  <c r="S1377" i="4" s="1"/>
  <c r="N330" i="4"/>
  <c r="S330" i="4" s="1"/>
  <c r="N417" i="4"/>
  <c r="S417" i="4" s="1"/>
  <c r="N359" i="4"/>
  <c r="S359" i="4" s="1"/>
  <c r="N376" i="4"/>
  <c r="S376" i="4" s="1"/>
  <c r="N876" i="4"/>
  <c r="S876" i="4" s="1"/>
  <c r="N640" i="4"/>
  <c r="S640" i="4" s="1"/>
  <c r="N1619" i="4"/>
  <c r="S1619" i="4" s="1"/>
  <c r="N1188" i="4"/>
  <c r="S1188" i="4" s="1"/>
  <c r="N491" i="4"/>
  <c r="S491" i="4" s="1"/>
  <c r="N768" i="4"/>
  <c r="S768" i="4" s="1"/>
  <c r="N1756" i="4"/>
  <c r="S1756" i="4" s="1"/>
  <c r="N1131" i="4"/>
  <c r="S1131" i="4" s="1"/>
  <c r="N1712" i="4"/>
  <c r="S1712" i="4" s="1"/>
  <c r="N1172" i="4"/>
  <c r="S1172" i="4" s="1"/>
  <c r="N1135" i="4"/>
  <c r="S1135" i="4" s="1"/>
  <c r="N1545" i="4"/>
  <c r="S1545" i="4" s="1"/>
  <c r="N398" i="4"/>
  <c r="S398" i="4" s="1"/>
  <c r="N910" i="4"/>
  <c r="S910" i="4" s="1"/>
  <c r="N453" i="4"/>
  <c r="S453" i="4" s="1"/>
  <c r="N1021" i="4"/>
  <c r="S1021" i="4" s="1"/>
  <c r="N1042" i="4"/>
  <c r="S1042" i="4" s="1"/>
  <c r="N1574" i="4"/>
  <c r="S1574" i="4" s="1"/>
  <c r="N1466" i="4"/>
  <c r="S1466" i="4" s="1"/>
  <c r="N1746" i="4"/>
  <c r="S1746" i="4" s="1"/>
  <c r="N823" i="4"/>
  <c r="S823" i="4" s="1"/>
  <c r="N662" i="4"/>
  <c r="S662" i="4" s="1"/>
  <c r="N1366" i="4"/>
  <c r="S1366" i="4" s="1"/>
  <c r="N200" i="4"/>
  <c r="S200" i="4" s="1"/>
  <c r="N1212" i="4"/>
  <c r="S1212" i="4" s="1"/>
  <c r="N1224" i="4"/>
  <c r="S1224" i="4" s="1"/>
  <c r="N957" i="4"/>
  <c r="S957" i="4" s="1"/>
  <c r="N1017" i="4"/>
  <c r="S1017" i="4" s="1"/>
  <c r="N1785" i="4"/>
  <c r="S1785" i="4" s="1"/>
  <c r="N122" i="4"/>
  <c r="S122" i="4" s="1"/>
  <c r="N673" i="4"/>
  <c r="S673" i="4" s="1"/>
  <c r="N495" i="4"/>
  <c r="S495" i="4" s="1"/>
  <c r="N538" i="4"/>
  <c r="S538" i="4" s="1"/>
  <c r="N1628" i="4"/>
  <c r="S1628" i="4" s="1"/>
  <c r="N899" i="4"/>
  <c r="S899" i="4" s="1"/>
  <c r="N51" i="4"/>
  <c r="S51" i="4" s="1"/>
  <c r="N971" i="4"/>
  <c r="S971" i="4" s="1"/>
  <c r="N720" i="4"/>
  <c r="S720" i="4" s="1"/>
  <c r="N1107" i="4"/>
  <c r="S1107" i="4" s="1"/>
  <c r="N1140" i="4"/>
  <c r="S1140" i="4" s="1"/>
  <c r="N1448" i="4"/>
  <c r="S1448" i="4" s="1"/>
  <c r="N1767" i="4"/>
  <c r="S1767" i="4" s="1"/>
  <c r="N1431" i="4"/>
  <c r="S1431" i="4" s="1"/>
  <c r="N1772" i="4"/>
  <c r="S1772" i="4" s="1"/>
  <c r="N677" i="4"/>
  <c r="S677" i="4" s="1"/>
  <c r="N1422" i="4"/>
  <c r="S1422" i="4" s="1"/>
  <c r="N55" i="4"/>
  <c r="S55" i="4" s="1"/>
  <c r="N1460" i="4"/>
  <c r="S1460" i="4" s="1"/>
  <c r="N989" i="4"/>
  <c r="S989" i="4" s="1"/>
  <c r="N34" i="4"/>
  <c r="S34" i="4" s="1"/>
  <c r="N66" i="4"/>
  <c r="S66" i="4" s="1"/>
  <c r="N464" i="4"/>
  <c r="S464" i="4" s="1"/>
  <c r="N14" i="4"/>
  <c r="S14" i="4" s="1"/>
  <c r="N507" i="4"/>
  <c r="S507" i="4" s="1"/>
  <c r="N1139" i="4"/>
  <c r="S1139" i="4" s="1"/>
  <c r="N1003" i="4"/>
  <c r="S1003" i="4" s="1"/>
  <c r="N1583" i="4"/>
  <c r="S1583" i="4" s="1"/>
  <c r="N895" i="4"/>
  <c r="S895" i="4" s="1"/>
  <c r="N350" i="4"/>
  <c r="S350" i="4" s="1"/>
  <c r="N1182" i="4"/>
  <c r="S1182" i="4" s="1"/>
  <c r="N885" i="4"/>
  <c r="S885" i="4" s="1"/>
  <c r="N1250" i="4"/>
  <c r="S1250" i="4" s="1"/>
  <c r="N1626" i="4"/>
  <c r="S1626" i="4" s="1"/>
  <c r="N444" i="4"/>
  <c r="S444" i="4" s="1"/>
  <c r="N656" i="4"/>
  <c r="S656" i="4" s="1"/>
  <c r="N187" i="4"/>
  <c r="S187" i="4" s="1"/>
  <c r="N1656" i="4"/>
  <c r="S1656" i="4" s="1"/>
  <c r="N1223" i="4"/>
  <c r="S1223" i="4" s="1"/>
  <c r="N222" i="4"/>
  <c r="S222" i="4" s="1"/>
  <c r="N1101" i="4"/>
  <c r="S1101" i="4" s="1"/>
  <c r="N1597" i="4"/>
  <c r="S1597" i="4" s="1"/>
  <c r="N1667" i="4"/>
  <c r="S1667" i="4" s="1"/>
  <c r="N735" i="4"/>
  <c r="S735" i="4" s="1"/>
  <c r="N1181" i="4"/>
  <c r="S1181" i="4" s="1"/>
  <c r="N937" i="4"/>
  <c r="S937" i="4" s="1"/>
  <c r="N1521" i="4"/>
  <c r="S1521" i="4" s="1"/>
  <c r="N20" i="4"/>
  <c r="S20" i="4" s="1"/>
  <c r="N569" i="4"/>
  <c r="S569" i="4" s="1"/>
  <c r="N447" i="4"/>
  <c r="S447" i="4" s="1"/>
  <c r="N490" i="4"/>
  <c r="S490" i="4" s="1"/>
  <c r="N1316" i="4"/>
  <c r="S1316" i="4" s="1"/>
  <c r="N808" i="4"/>
  <c r="S808" i="4" s="1"/>
  <c r="N325" i="4"/>
  <c r="S325" i="4" s="1"/>
  <c r="N763" i="4"/>
  <c r="S763" i="4" s="1"/>
  <c r="N579" i="4"/>
  <c r="S579" i="4" s="1"/>
  <c r="N1115" i="4"/>
  <c r="S1115" i="4" s="1"/>
  <c r="N1280" i="4"/>
  <c r="S1280" i="4" s="1"/>
  <c r="N1385" i="4"/>
  <c r="S1385" i="4" s="1"/>
  <c r="N373" i="4"/>
  <c r="S373" i="4" s="1"/>
  <c r="N1553" i="4"/>
  <c r="S1553" i="4" s="1"/>
  <c r="N1023" i="4"/>
  <c r="S1023" i="4" s="1"/>
  <c r="N1705" i="4"/>
  <c r="S1705" i="4" s="1"/>
  <c r="N486" i="4"/>
  <c r="S486" i="4" s="1"/>
  <c r="N998" i="4"/>
  <c r="S998" i="4" s="1"/>
  <c r="N557" i="4"/>
  <c r="S557" i="4" s="1"/>
  <c r="N1109" i="4"/>
  <c r="S1109" i="4" s="1"/>
  <c r="N1130" i="4"/>
  <c r="S1130" i="4" s="1"/>
  <c r="N1810" i="4"/>
  <c r="S1810" i="4" s="1"/>
  <c r="N1586" i="4"/>
  <c r="S1586" i="4" s="1"/>
  <c r="N1515" i="4"/>
  <c r="S1515" i="4" s="1"/>
  <c r="N133" i="4"/>
  <c r="S133" i="4" s="1"/>
  <c r="N537" i="4"/>
  <c r="S537" i="4" s="1"/>
  <c r="N162" i="4"/>
  <c r="S162" i="4" s="1"/>
  <c r="N378" i="4"/>
  <c r="S378" i="4" s="1"/>
  <c r="N135" i="4"/>
  <c r="S135" i="4" s="1"/>
  <c r="N809" i="4"/>
  <c r="S809" i="4" s="1"/>
  <c r="N738" i="4"/>
  <c r="S738" i="4" s="1"/>
  <c r="N416" i="4"/>
  <c r="S416" i="4" s="1"/>
  <c r="N131" i="4"/>
  <c r="S131" i="4" s="1"/>
  <c r="N889" i="4"/>
  <c r="S889" i="4" s="1"/>
  <c r="N267" i="4"/>
  <c r="S267" i="4" s="1"/>
  <c r="N867" i="4"/>
  <c r="S867" i="4" s="1"/>
  <c r="N1424" i="4"/>
  <c r="S1424" i="4" s="1"/>
  <c r="N1644" i="4"/>
  <c r="S1644" i="4" s="1"/>
  <c r="N1784" i="4"/>
  <c r="S1784" i="4" s="1"/>
  <c r="N1639" i="4"/>
  <c r="S1639" i="4" s="1"/>
  <c r="N1588" i="4"/>
  <c r="S1588" i="4" s="1"/>
  <c r="N791" i="4"/>
  <c r="S791" i="4" s="1"/>
  <c r="N174" i="4"/>
  <c r="S174" i="4" s="1"/>
  <c r="N750" i="4"/>
  <c r="S750" i="4" s="1"/>
  <c r="N1262" i="4"/>
  <c r="S1262" i="4" s="1"/>
  <c r="N821" i="4"/>
  <c r="S821" i="4" s="1"/>
  <c r="N1573" i="4"/>
  <c r="S1573" i="4" s="1"/>
  <c r="N1438" i="4"/>
  <c r="S1438" i="4" s="1"/>
  <c r="N1789" i="4"/>
  <c r="S1789" i="4" s="1"/>
  <c r="N1762" i="4"/>
  <c r="S1762" i="4" s="1"/>
  <c r="N1534" i="4"/>
  <c r="S1534" i="4" s="1"/>
  <c r="N439" i="4"/>
  <c r="S439" i="4" s="1"/>
  <c r="N799" i="4"/>
  <c r="S799" i="4" s="1"/>
  <c r="N436" i="4"/>
  <c r="S436" i="4" s="1"/>
  <c r="N145" i="4"/>
  <c r="S145" i="4" s="1"/>
  <c r="N945" i="4"/>
  <c r="S945" i="4" s="1"/>
  <c r="N418" i="4"/>
  <c r="S418" i="4" s="1"/>
  <c r="N50" i="4"/>
  <c r="S50" i="4" s="1"/>
  <c r="N79" i="4"/>
  <c r="S79" i="4" s="1"/>
  <c r="N591" i="4"/>
  <c r="S591" i="4" s="1"/>
  <c r="N634" i="4"/>
  <c r="S634" i="4" s="1"/>
  <c r="N309" i="4"/>
  <c r="S309" i="4" s="1"/>
  <c r="N730" i="4"/>
  <c r="S730" i="4" s="1"/>
  <c r="N647" i="4"/>
  <c r="S647" i="4" s="1"/>
  <c r="N211" i="4"/>
  <c r="S211" i="4" s="1"/>
  <c r="N848" i="4"/>
  <c r="S848" i="4" s="1"/>
  <c r="N1331" i="4"/>
  <c r="S1331" i="4" s="1"/>
  <c r="N1292" i="4"/>
  <c r="S1292" i="4" s="1"/>
  <c r="N883" i="4"/>
  <c r="S883" i="4" s="1"/>
  <c r="N1719" i="4"/>
  <c r="S1719" i="4" s="1"/>
  <c r="N1359" i="4"/>
  <c r="S1359" i="4" s="1"/>
  <c r="N871" i="4"/>
  <c r="S871" i="4" s="1"/>
  <c r="N118" i="4"/>
  <c r="S118" i="4" s="1"/>
  <c r="N630" i="4"/>
  <c r="S630" i="4" s="1"/>
  <c r="N1142" i="4"/>
  <c r="S1142" i="4" s="1"/>
  <c r="N709" i="4"/>
  <c r="S709" i="4" s="1"/>
  <c r="N1261" i="4"/>
  <c r="S1261" i="4" s="1"/>
  <c r="N1274" i="4"/>
  <c r="S1274" i="4" s="1"/>
  <c r="N1621" i="4"/>
  <c r="S1621" i="4" s="1"/>
  <c r="N1686" i="4"/>
  <c r="S1686" i="4" s="1"/>
  <c r="N1707" i="4"/>
  <c r="S1707" i="4" s="1"/>
  <c r="N653" i="4"/>
  <c r="S653" i="4" s="1"/>
  <c r="N1398" i="4"/>
  <c r="S1398" i="4" s="1"/>
  <c r="N1730" i="4"/>
  <c r="S1730" i="4" s="1"/>
  <c r="N1669" i="4"/>
  <c r="S1669" i="4" s="1"/>
  <c r="N863" i="4"/>
  <c r="S863" i="4" s="1"/>
  <c r="N1648" i="4"/>
  <c r="S1648" i="4" s="1"/>
  <c r="N849" i="4"/>
  <c r="S849" i="4" s="1"/>
  <c r="N292" i="4"/>
  <c r="S292" i="4" s="1"/>
  <c r="N209" i="4"/>
  <c r="S209" i="4" s="1"/>
  <c r="N279" i="4"/>
  <c r="S279" i="4" s="1"/>
  <c r="N296" i="4"/>
  <c r="S296" i="4" s="1"/>
  <c r="N588" i="4"/>
  <c r="S588" i="4" s="1"/>
  <c r="N560" i="4"/>
  <c r="S560" i="4" s="1"/>
  <c r="N1019" i="4"/>
  <c r="S1019" i="4" s="1"/>
  <c r="N700" i="4"/>
  <c r="S700" i="4" s="1"/>
  <c r="N411" i="4"/>
  <c r="S411" i="4" s="1"/>
  <c r="N976" i="4"/>
  <c r="S976" i="4" s="1"/>
  <c r="N1340" i="4"/>
  <c r="S1340" i="4" s="1"/>
  <c r="N1024" i="4"/>
  <c r="S1024" i="4" s="1"/>
  <c r="N1059" i="4"/>
  <c r="S1059" i="4" s="1"/>
  <c r="N1487" i="4"/>
  <c r="S1487" i="4" s="1"/>
  <c r="N1271" i="4"/>
  <c r="S1271" i="4" s="1"/>
  <c r="N884" i="4"/>
  <c r="S884" i="4" s="1"/>
  <c r="N382" i="4"/>
  <c r="S382" i="4" s="1"/>
  <c r="N894" i="4"/>
  <c r="S894" i="4" s="1"/>
  <c r="N1005" i="4"/>
  <c r="S1005" i="4" s="1"/>
  <c r="N1454" i="4"/>
  <c r="S1454" i="4" s="1"/>
  <c r="N1770" i="4"/>
  <c r="S1770" i="4" s="1"/>
  <c r="N311" i="4"/>
  <c r="S311" i="4" s="1"/>
  <c r="N684" i="4"/>
  <c r="S684" i="4" s="1"/>
  <c r="N213" i="4"/>
  <c r="S213" i="4" s="1"/>
  <c r="N617" i="4"/>
  <c r="S617" i="4" s="1"/>
  <c r="N1329" i="4"/>
  <c r="S1329" i="4" s="1"/>
  <c r="N300" i="4"/>
  <c r="S300" i="4" s="1"/>
  <c r="N225" i="4"/>
  <c r="S225" i="4" s="1"/>
  <c r="N287" i="4"/>
  <c r="S287" i="4" s="1"/>
  <c r="N304" i="4"/>
  <c r="S304" i="4" s="1"/>
  <c r="N596" i="4"/>
  <c r="S596" i="4" s="1"/>
  <c r="N568" i="4"/>
  <c r="S568" i="4" s="1"/>
  <c r="N1051" i="4"/>
  <c r="S1051" i="4" s="1"/>
  <c r="N764" i="4"/>
  <c r="S764" i="4" s="1"/>
  <c r="N419" i="4"/>
  <c r="S419" i="4" s="1"/>
  <c r="N944" i="4"/>
  <c r="S944" i="4" s="1"/>
  <c r="N1380" i="4"/>
  <c r="S1380" i="4" s="1"/>
  <c r="N960" i="4"/>
  <c r="S960" i="4" s="1"/>
  <c r="N1091" i="4"/>
  <c r="S1091" i="4" s="1"/>
  <c r="N1551" i="4"/>
  <c r="S1551" i="4" s="1"/>
  <c r="N1263" i="4"/>
  <c r="S1263" i="4" s="1"/>
  <c r="N921" i="4"/>
  <c r="S921" i="4" s="1"/>
  <c r="N326" i="4"/>
  <c r="S326" i="4" s="1"/>
  <c r="N838" i="4"/>
  <c r="S838" i="4" s="1"/>
  <c r="N1350" i="4"/>
  <c r="S1350" i="4" s="1"/>
  <c r="N933" i="4"/>
  <c r="S933" i="4" s="1"/>
  <c r="N970" i="4"/>
  <c r="S970" i="4" s="1"/>
  <c r="N1518" i="4"/>
  <c r="S1518" i="4" s="1"/>
  <c r="N1437" i="4"/>
  <c r="S1437" i="4" s="1"/>
  <c r="N1378" i="4"/>
  <c r="S1378" i="4" s="1"/>
  <c r="N1293" i="4"/>
  <c r="S1293" i="4" s="1"/>
  <c r="N1702" i="4"/>
  <c r="S1702" i="4" s="1"/>
  <c r="N644" i="4"/>
  <c r="S644" i="4" s="1"/>
  <c r="N305" i="4"/>
  <c r="S305" i="4" s="1"/>
  <c r="N1441" i="4"/>
  <c r="S1441" i="4" s="1"/>
  <c r="N322" i="4"/>
  <c r="S322" i="4" s="1"/>
  <c r="N529" i="4"/>
  <c r="S529" i="4" s="1"/>
  <c r="N423" i="4"/>
  <c r="S423" i="4" s="1"/>
  <c r="N466" i="4"/>
  <c r="S466" i="4" s="1"/>
  <c r="N1156" i="4"/>
  <c r="S1156" i="4" s="1"/>
  <c r="N744" i="4"/>
  <c r="S744" i="4" s="1"/>
  <c r="N117" i="4"/>
  <c r="S117" i="4" s="1"/>
  <c r="N1716" i="4"/>
  <c r="S1716" i="4" s="1"/>
  <c r="N555" i="4"/>
  <c r="S555" i="4" s="1"/>
  <c r="N851" i="4"/>
  <c r="S851" i="4" s="1"/>
  <c r="N1392" i="4"/>
  <c r="S1392" i="4" s="1"/>
  <c r="N1323" i="4"/>
  <c r="S1323" i="4" s="1"/>
  <c r="N1743" i="4"/>
  <c r="S1743" i="4" s="1"/>
  <c r="N1449" i="4"/>
  <c r="S1449" i="4" s="1"/>
  <c r="N1063" i="4"/>
  <c r="S1063" i="4" s="1"/>
  <c r="N1729" i="4"/>
  <c r="S1729" i="4" s="1"/>
  <c r="N462" i="4"/>
  <c r="S462" i="4" s="1"/>
  <c r="N974" i="4"/>
  <c r="S974" i="4" s="1"/>
  <c r="N533" i="4"/>
  <c r="S533" i="4" s="1"/>
  <c r="N1085" i="4"/>
  <c r="S1085" i="4" s="1"/>
  <c r="N1106" i="4"/>
  <c r="S1106" i="4" s="1"/>
  <c r="N1682" i="4"/>
  <c r="S1682" i="4" s="1"/>
  <c r="N1562" i="4"/>
  <c r="S1562" i="4" s="1"/>
  <c r="N1483" i="4"/>
  <c r="S1483" i="4" s="1"/>
  <c r="N1145" i="4"/>
  <c r="S1145" i="4" s="1"/>
  <c r="N726" i="4"/>
  <c r="S726" i="4" s="1"/>
  <c r="N541" i="4"/>
  <c r="S541" i="4" s="1"/>
  <c r="N40" i="4"/>
  <c r="S40" i="4" s="1"/>
  <c r="N1724" i="4"/>
  <c r="S1724" i="4" s="1"/>
  <c r="N1480" i="4"/>
  <c r="S1480" i="4" s="1"/>
  <c r="N257" i="4"/>
  <c r="S257" i="4" s="1"/>
  <c r="N1049" i="4"/>
  <c r="S1049" i="4" s="1"/>
  <c r="N354" i="4"/>
  <c r="S354" i="4" s="1"/>
  <c r="N74" i="4"/>
  <c r="S74" i="4" s="1"/>
  <c r="N47" i="4"/>
  <c r="S47" i="4" s="1"/>
  <c r="N559" i="4"/>
  <c r="S559" i="4" s="1"/>
  <c r="N602" i="4"/>
  <c r="S602" i="4" s="1"/>
  <c r="N77" i="4"/>
  <c r="S77" i="4" s="1"/>
  <c r="N19" i="4"/>
  <c r="S19" i="4" s="1"/>
  <c r="N341" i="4"/>
  <c r="S341" i="4" s="1"/>
  <c r="N179" i="4"/>
  <c r="S179" i="4" s="1"/>
  <c r="N739" i="4"/>
  <c r="S739" i="4" s="1"/>
  <c r="N1728" i="4"/>
  <c r="S1728" i="4" s="1"/>
  <c r="N1404" i="4"/>
  <c r="S1404" i="4" s="1"/>
  <c r="N1163" i="4"/>
  <c r="S1163" i="4" s="1"/>
  <c r="N1663" i="4"/>
  <c r="S1663" i="4" s="1"/>
  <c r="N1335" i="4"/>
  <c r="S1335" i="4" s="1"/>
  <c r="N1564" i="4"/>
  <c r="S1564" i="4" s="1"/>
  <c r="N749" i="4"/>
  <c r="S749" i="4" s="1"/>
  <c r="N1582" i="4"/>
  <c r="S1582" i="4" s="1"/>
  <c r="N567" i="4"/>
  <c r="S567" i="4" s="1"/>
  <c r="N477" i="4"/>
  <c r="S477" i="4" s="1"/>
  <c r="N217" i="4"/>
  <c r="S217" i="4" s="1"/>
  <c r="N282" i="4"/>
  <c r="S282" i="4" s="1"/>
  <c r="N370" i="4"/>
  <c r="S370" i="4" s="1"/>
  <c r="N592" i="4"/>
  <c r="S592" i="4" s="1"/>
  <c r="N1169" i="4"/>
  <c r="S1169" i="4" s="1"/>
  <c r="N635" i="4"/>
  <c r="S635" i="4" s="1"/>
  <c r="N1592" i="4"/>
  <c r="S1592" i="4" s="1"/>
  <c r="N1364" i="4"/>
  <c r="S1364" i="4" s="1"/>
  <c r="N801" i="4"/>
  <c r="S801" i="4" s="1"/>
  <c r="N815" i="4"/>
  <c r="S815" i="4" s="1"/>
  <c r="N414" i="4"/>
  <c r="S414" i="4" s="1"/>
  <c r="N1246" i="4"/>
  <c r="S1246" i="4" s="1"/>
  <c r="N965" i="4"/>
  <c r="S965" i="4" s="1"/>
  <c r="N1426" i="4"/>
  <c r="S1426" i="4" s="1"/>
  <c r="N1706" i="4"/>
  <c r="S1706" i="4" s="1"/>
  <c r="N532" i="4"/>
  <c r="S532" i="4" s="1"/>
  <c r="N67" i="4"/>
  <c r="S67" i="4" s="1"/>
  <c r="N379" i="4"/>
  <c r="S379" i="4" s="1"/>
  <c r="N1171" i="4"/>
  <c r="S1171" i="4" s="1"/>
  <c r="N740" i="4"/>
  <c r="S740" i="4" s="1"/>
  <c r="N478" i="4"/>
  <c r="S478" i="4" s="1"/>
  <c r="N1301" i="4"/>
  <c r="S1301" i="4" s="1"/>
  <c r="N1757" i="4"/>
  <c r="S1757" i="4" s="1"/>
  <c r="N1763" i="4"/>
  <c r="S1763" i="4" s="1"/>
  <c r="N1383" i="4"/>
  <c r="S1383" i="4" s="1"/>
  <c r="N273" i="4"/>
  <c r="S273" i="4" s="1"/>
  <c r="N1025" i="4"/>
  <c r="S1025" i="4" s="1"/>
  <c r="N1609" i="4"/>
  <c r="S1609" i="4" s="1"/>
  <c r="N250" i="4"/>
  <c r="S250" i="4" s="1"/>
  <c r="N873" i="4"/>
  <c r="S873" i="4" s="1"/>
  <c r="N511" i="4"/>
  <c r="S511" i="4" s="1"/>
  <c r="N554" i="4"/>
  <c r="S554" i="4" s="1"/>
  <c r="N1764" i="4"/>
  <c r="S1764" i="4" s="1"/>
  <c r="N83" i="4"/>
  <c r="S83" i="4" s="1"/>
  <c r="N163" i="4"/>
  <c r="S163" i="4" s="1"/>
  <c r="N728" i="4"/>
  <c r="S728" i="4" s="1"/>
  <c r="N643" i="4"/>
  <c r="S643" i="4" s="1"/>
  <c r="N907" i="4"/>
  <c r="S907" i="4" s="1"/>
  <c r="N948" i="4"/>
  <c r="S948" i="4" s="1"/>
  <c r="N1604" i="4"/>
  <c r="S1604" i="4" s="1"/>
  <c r="N1159" i="4"/>
  <c r="S1159" i="4" s="1"/>
  <c r="N777" i="4"/>
  <c r="S777" i="4" s="1"/>
  <c r="N951" i="4"/>
  <c r="S951" i="4" s="1"/>
  <c r="N1745" i="4"/>
  <c r="S1745" i="4" s="1"/>
  <c r="N550" i="4"/>
  <c r="S550" i="4" s="1"/>
  <c r="N1062" i="4"/>
  <c r="S1062" i="4" s="1"/>
  <c r="N629" i="4"/>
  <c r="S629" i="4" s="1"/>
  <c r="N1173" i="4"/>
  <c r="S1173" i="4" s="1"/>
  <c r="N1194" i="4"/>
  <c r="S1194" i="4" s="1"/>
  <c r="N1525" i="4"/>
  <c r="S1525" i="4" s="1"/>
  <c r="N1630" i="4"/>
  <c r="S1630" i="4" s="1"/>
  <c r="N1595" i="4"/>
  <c r="S1595" i="4" s="1"/>
  <c r="N17" i="4"/>
  <c r="S17" i="4" s="1"/>
  <c r="N745" i="4"/>
  <c r="S745" i="4" s="1"/>
  <c r="N410" i="4"/>
  <c r="S410" i="4" s="1"/>
  <c r="N1167" i="4"/>
  <c r="S1167" i="4" s="1"/>
  <c r="N199" i="4"/>
  <c r="S199" i="4" s="1"/>
  <c r="N216" i="4"/>
  <c r="S216" i="4" s="1"/>
  <c r="N460" i="4"/>
  <c r="S460" i="4" s="1"/>
  <c r="N480" i="4"/>
  <c r="S480" i="4" s="1"/>
  <c r="N317" i="4"/>
  <c r="S317" i="4" s="1"/>
  <c r="N1281" i="4"/>
  <c r="S1281" i="4" s="1"/>
  <c r="N331" i="4"/>
  <c r="S331" i="4" s="1"/>
  <c r="N1536" i="4"/>
  <c r="S1536" i="4" s="1"/>
  <c r="N1116" i="4"/>
  <c r="S1116" i="4" s="1"/>
  <c r="N1520" i="4"/>
  <c r="S1520" i="4" s="1"/>
  <c r="N1304" i="4"/>
  <c r="S1304" i="4" s="1"/>
  <c r="N1559" i="4"/>
  <c r="S1559" i="4" s="1"/>
  <c r="N1399" i="4"/>
  <c r="S1399" i="4" s="1"/>
  <c r="N719" i="4"/>
  <c r="S719" i="4" s="1"/>
  <c r="N238" i="4"/>
  <c r="S238" i="4" s="1"/>
  <c r="N814" i="4"/>
  <c r="S814" i="4" s="1"/>
  <c r="N1326" i="4"/>
  <c r="S1326" i="4" s="1"/>
  <c r="N901" i="4"/>
  <c r="S901" i="4" s="1"/>
  <c r="N938" i="4"/>
  <c r="S938" i="4" s="1"/>
  <c r="N1494" i="4"/>
  <c r="S1494" i="4" s="1"/>
  <c r="N1405" i="4"/>
  <c r="S1405" i="4" s="1"/>
  <c r="N1806" i="4"/>
  <c r="S1806" i="4" s="1"/>
  <c r="N1469" i="4"/>
  <c r="S1469" i="4" s="1"/>
  <c r="N392" i="4"/>
  <c r="S392" i="4" s="1"/>
  <c r="N1039" i="4"/>
  <c r="S1039" i="4" s="1"/>
  <c r="N492" i="4"/>
  <c r="S492" i="4" s="1"/>
  <c r="N277" i="4"/>
  <c r="S277" i="4" s="1"/>
  <c r="N1033" i="4"/>
  <c r="S1033" i="4" s="1"/>
  <c r="N60" i="4"/>
  <c r="S60" i="4" s="1"/>
  <c r="N1473" i="4"/>
  <c r="S1473" i="4" s="1"/>
  <c r="N143" i="4"/>
  <c r="S143" i="4" s="1"/>
  <c r="N874" i="4"/>
  <c r="S874" i="4" s="1"/>
  <c r="N356" i="4"/>
  <c r="S356" i="4" s="1"/>
  <c r="N424" i="4"/>
  <c r="S424" i="4" s="1"/>
  <c r="N21" i="4"/>
  <c r="S21" i="4" s="1"/>
  <c r="N898" i="4"/>
  <c r="S898" i="4" s="1"/>
  <c r="N275" i="4"/>
  <c r="S275" i="4" s="1"/>
  <c r="N1195" i="4"/>
  <c r="S1195" i="4" s="1"/>
  <c r="N1200" i="4"/>
  <c r="S1200" i="4" s="1"/>
  <c r="N1676" i="4"/>
  <c r="S1676" i="4" s="1"/>
  <c r="N1752" i="4"/>
  <c r="S1752" i="4" s="1"/>
  <c r="N1631" i="4"/>
  <c r="S1631" i="4" s="1"/>
  <c r="N1692" i="4"/>
  <c r="S1692" i="4" s="1"/>
  <c r="N783" i="4"/>
  <c r="S783" i="4" s="1"/>
  <c r="N182" i="4"/>
  <c r="S182" i="4" s="1"/>
  <c r="N694" i="4"/>
  <c r="S694" i="4" s="1"/>
  <c r="N1206" i="4"/>
  <c r="S1206" i="4" s="1"/>
  <c r="N765" i="4"/>
  <c r="S765" i="4" s="1"/>
  <c r="N1325" i="4"/>
  <c r="S1325" i="4" s="1"/>
  <c r="N1338" i="4"/>
  <c r="S1338" i="4" s="1"/>
  <c r="N1717" i="4"/>
  <c r="S1717" i="4" s="1"/>
  <c r="N1726" i="4"/>
  <c r="S1726" i="4" s="1"/>
  <c r="N1787" i="4"/>
  <c r="S1787" i="4" s="1"/>
  <c r="N773" i="4"/>
  <c r="S773" i="4" s="1"/>
  <c r="N1510" i="4"/>
  <c r="S1510" i="4" s="1"/>
  <c r="N1370" i="4"/>
  <c r="S1370" i="4" s="1"/>
  <c r="N183" i="4"/>
  <c r="S183" i="4" s="1"/>
  <c r="N1119" i="4"/>
  <c r="S1119" i="4" s="1"/>
  <c r="N338" i="4"/>
  <c r="S338" i="4" s="1"/>
  <c r="N985" i="4"/>
  <c r="S985" i="4" s="1"/>
  <c r="N202" i="4"/>
  <c r="S202" i="4" s="1"/>
  <c r="N377" i="4"/>
  <c r="S377" i="4" s="1"/>
  <c r="N343" i="4"/>
  <c r="S343" i="4" s="1"/>
  <c r="N360" i="4"/>
  <c r="S360" i="4" s="1"/>
  <c r="N748" i="4"/>
  <c r="S748" i="4" s="1"/>
  <c r="N624" i="4"/>
  <c r="S624" i="4" s="1"/>
  <c r="N1379" i="4"/>
  <c r="S1379" i="4" s="1"/>
  <c r="N852" i="4"/>
  <c r="S852" i="4" s="1"/>
  <c r="N475" i="4"/>
  <c r="S475" i="4" s="1"/>
  <c r="N1208" i="4"/>
  <c r="S1208" i="4" s="1"/>
  <c r="N1652" i="4"/>
  <c r="S1652" i="4" s="1"/>
  <c r="N1099" i="4"/>
  <c r="S1099" i="4" s="1"/>
  <c r="N1387" i="4"/>
  <c r="S1387" i="4" s="1"/>
  <c r="N1100" i="4"/>
  <c r="S1100" i="4" s="1"/>
  <c r="N1151" i="4"/>
  <c r="S1151" i="4" s="1"/>
  <c r="N1428" i="4"/>
  <c r="S1428" i="4" s="1"/>
  <c r="N446" i="4"/>
  <c r="S446" i="4" s="1"/>
  <c r="N1022" i="4"/>
  <c r="S1022" i="4" s="1"/>
  <c r="N1133" i="4"/>
  <c r="S1133" i="4" s="1"/>
  <c r="N1558" i="4"/>
  <c r="S1558" i="4" s="1"/>
  <c r="N1538" i="4"/>
  <c r="S1538" i="4" s="1"/>
  <c r="N264" i="4"/>
  <c r="S264" i="4" s="1"/>
  <c r="N1204" i="4"/>
  <c r="S1204" i="4" s="1"/>
  <c r="N234" i="4"/>
  <c r="S234" i="4" s="1"/>
  <c r="N665" i="4"/>
  <c r="S665" i="4" s="1"/>
  <c r="N1497" i="4"/>
  <c r="S1497" i="4" s="1"/>
  <c r="N266" i="4"/>
  <c r="S266" i="4" s="1"/>
  <c r="N393" i="4"/>
  <c r="S393" i="4" s="1"/>
  <c r="N351" i="4"/>
  <c r="S351" i="4" s="1"/>
  <c r="N368" i="4"/>
  <c r="S368" i="4" s="1"/>
  <c r="N812" i="4"/>
  <c r="S812" i="4" s="1"/>
  <c r="N632" i="4"/>
  <c r="S632" i="4" s="1"/>
  <c r="N1411" i="4"/>
  <c r="S1411" i="4" s="1"/>
  <c r="N916" i="4"/>
  <c r="S916" i="4" s="1"/>
  <c r="N483" i="4"/>
  <c r="S483" i="4" s="1"/>
  <c r="N704" i="4"/>
  <c r="S704" i="4" s="1"/>
  <c r="N1683" i="4"/>
  <c r="S1683" i="4" s="1"/>
  <c r="N1121" i="4"/>
  <c r="S1121" i="4" s="1"/>
  <c r="N1627" i="4"/>
  <c r="S1627" i="4" s="1"/>
  <c r="N1132" i="4"/>
  <c r="S1132" i="4" s="1"/>
  <c r="N1143" i="4"/>
  <c r="S1143" i="4" s="1"/>
  <c r="N1513" i="4"/>
  <c r="S1513" i="4" s="1"/>
  <c r="N390" i="4"/>
  <c r="S390" i="4" s="1"/>
  <c r="N902" i="4"/>
  <c r="S902" i="4" s="1"/>
  <c r="N445" i="4"/>
  <c r="S445" i="4" s="1"/>
  <c r="N1013" i="4"/>
  <c r="S1013" i="4" s="1"/>
  <c r="N1034" i="4"/>
  <c r="S1034" i="4" s="1"/>
  <c r="N1566" i="4"/>
  <c r="S1566" i="4" s="1"/>
  <c r="N1458" i="4"/>
  <c r="S1458" i="4" s="1"/>
  <c r="N1782" i="4"/>
  <c r="S1782" i="4" s="1"/>
  <c r="N1709" i="4"/>
  <c r="S1709" i="4" s="1"/>
  <c r="N1790" i="4"/>
  <c r="S1790" i="4" s="1"/>
  <c r="N900" i="4"/>
  <c r="S900" i="4" s="1"/>
  <c r="N345" i="4"/>
  <c r="S345" i="4" s="1"/>
  <c r="N1713" i="4"/>
  <c r="S1713" i="4" s="1"/>
  <c r="N58" i="4"/>
  <c r="S58" i="4" s="1"/>
  <c r="N649" i="4"/>
  <c r="S649" i="4" s="1"/>
  <c r="N487" i="4"/>
  <c r="S487" i="4" s="1"/>
  <c r="N530" i="4"/>
  <c r="S530" i="4" s="1"/>
  <c r="N1524" i="4"/>
  <c r="S1524" i="4" s="1"/>
  <c r="N890" i="4"/>
  <c r="S890" i="4" s="1"/>
  <c r="N946" i="4"/>
  <c r="S946" i="4" s="1"/>
  <c r="N939" i="4"/>
  <c r="S939" i="4" s="1"/>
  <c r="N619" i="4"/>
  <c r="S619" i="4" s="1"/>
  <c r="N816" i="4"/>
  <c r="S816" i="4" s="1"/>
  <c r="N968" i="4"/>
  <c r="S968" i="4" s="1"/>
  <c r="N1489" i="4"/>
  <c r="S1489" i="4" s="1"/>
  <c r="N663" i="4"/>
  <c r="S663" i="4" s="1"/>
  <c r="N1231" i="4"/>
  <c r="S1231" i="4" s="1"/>
  <c r="N975" i="4"/>
  <c r="S975" i="4" s="1"/>
  <c r="N1665" i="4"/>
  <c r="S1665" i="4" s="1"/>
  <c r="N526" i="4"/>
  <c r="S526" i="4" s="1"/>
  <c r="N1038" i="4"/>
  <c r="S1038" i="4" s="1"/>
  <c r="N605" i="4"/>
  <c r="S605" i="4" s="1"/>
  <c r="N1149" i="4"/>
  <c r="S1149" i="4" s="1"/>
  <c r="N1170" i="4"/>
  <c r="S1170" i="4" s="1"/>
  <c r="N1493" i="4"/>
  <c r="S1493" i="4" s="1"/>
  <c r="N1614" i="4"/>
  <c r="S1614" i="4" s="1"/>
  <c r="N1571" i="4"/>
  <c r="S1571" i="4" s="1"/>
  <c r="N1793" i="4"/>
  <c r="S1793" i="4" s="1"/>
  <c r="N854" i="4"/>
  <c r="S854" i="4" s="1"/>
  <c r="N797" i="4"/>
  <c r="S797" i="4" s="1"/>
  <c r="N64" i="4"/>
  <c r="S64" i="4" s="1"/>
  <c r="N831" i="4"/>
  <c r="S831" i="4" s="1"/>
  <c r="N1568" i="4"/>
  <c r="S1568" i="4" s="1"/>
  <c r="N401" i="4"/>
  <c r="S401" i="4" s="1"/>
  <c r="N1297" i="4"/>
  <c r="S1297" i="4" s="1"/>
  <c r="N218" i="4"/>
  <c r="S218" i="4" s="1"/>
  <c r="N306" i="4"/>
  <c r="S306" i="4" s="1"/>
  <c r="N111" i="4"/>
  <c r="S111" i="4" s="1"/>
  <c r="N623" i="4"/>
  <c r="S623" i="4" s="1"/>
  <c r="N666" i="4"/>
  <c r="S666" i="4" s="1"/>
  <c r="N778" i="4"/>
  <c r="S778" i="4" s="1"/>
  <c r="N954" i="4"/>
  <c r="S954" i="4" s="1"/>
  <c r="N770" i="4"/>
  <c r="S770" i="4" s="1"/>
  <c r="N243" i="4"/>
  <c r="S243" i="4" s="1"/>
  <c r="N1776" i="4"/>
  <c r="S1776" i="4" s="1"/>
  <c r="N1020" i="4"/>
  <c r="S1020" i="4" s="1"/>
  <c r="N1792" i="4"/>
  <c r="S1792" i="4" s="1"/>
  <c r="N1408" i="4"/>
  <c r="S1408" i="4" s="1"/>
  <c r="N1591" i="4"/>
  <c r="S1591" i="4" s="1"/>
  <c r="N1247" i="4"/>
  <c r="S1247" i="4" s="1"/>
  <c r="N86" i="4"/>
  <c r="S86" i="4" s="1"/>
  <c r="N869" i="4"/>
  <c r="S869" i="4" s="1"/>
  <c r="N1749" i="4"/>
  <c r="S1749" i="4" s="1"/>
  <c r="N482" i="4"/>
  <c r="S482" i="4" s="1"/>
  <c r="N1455" i="4"/>
  <c r="S1455" i="4" s="1"/>
  <c r="N313" i="4"/>
  <c r="S313" i="4" s="1"/>
  <c r="N156" i="4"/>
  <c r="S156" i="4" s="1"/>
  <c r="N73" i="4"/>
  <c r="S73" i="4" s="1"/>
  <c r="N771" i="4"/>
  <c r="S771" i="4" s="1"/>
  <c r="N844" i="4"/>
  <c r="S844" i="4" s="1"/>
  <c r="N747" i="4"/>
  <c r="S747" i="4" s="1"/>
  <c r="N1228" i="4"/>
  <c r="S1228" i="4" s="1"/>
  <c r="N1232" i="4"/>
  <c r="S1232" i="4" s="1"/>
  <c r="N1532" i="4"/>
  <c r="S1532" i="4" s="1"/>
  <c r="N692" i="4"/>
  <c r="S692" i="4" s="1"/>
  <c r="N542" i="4"/>
  <c r="S542" i="4" s="1"/>
  <c r="N1310" i="4"/>
  <c r="S1310" i="4" s="1"/>
  <c r="N1037" i="4"/>
  <c r="S1037" i="4" s="1"/>
  <c r="N1486" i="4"/>
  <c r="S1486" i="4" s="1"/>
  <c r="N1794" i="4"/>
  <c r="S1794" i="4" s="1"/>
  <c r="N636" i="4"/>
  <c r="S636" i="4" s="1"/>
  <c r="N261" i="4"/>
  <c r="S261" i="4" s="1"/>
  <c r="N571" i="4"/>
  <c r="S571" i="4" s="1"/>
  <c r="N1572" i="4"/>
  <c r="S1572" i="4" s="1"/>
  <c r="N1415" i="4"/>
  <c r="S1415" i="4" s="1"/>
  <c r="N670" i="4"/>
  <c r="S670" i="4" s="1"/>
  <c r="N1765" i="4"/>
  <c r="S1765" i="4" s="1"/>
  <c r="N1477" i="4"/>
  <c r="S1477" i="4" s="1"/>
  <c r="N686" i="4"/>
  <c r="S686" i="4" s="1"/>
  <c r="N1671" i="4"/>
  <c r="S1671" i="4" s="1"/>
  <c r="N409" i="4"/>
  <c r="S409" i="4" s="1"/>
  <c r="N1057" i="4"/>
  <c r="S1057" i="4" s="1"/>
  <c r="N98" i="4"/>
  <c r="S98" i="4" s="1"/>
  <c r="N314" i="4"/>
  <c r="S314" i="4" s="1"/>
  <c r="N63" i="4"/>
  <c r="S63" i="4" s="1"/>
  <c r="N575" i="4"/>
  <c r="S575" i="4" s="1"/>
  <c r="N618" i="4"/>
  <c r="S618" i="4" s="1"/>
  <c r="N197" i="4"/>
  <c r="S197" i="4" s="1"/>
  <c r="N115" i="4"/>
  <c r="S115" i="4" s="1"/>
  <c r="N30" i="4"/>
  <c r="S30" i="4" s="1"/>
  <c r="N195" i="4"/>
  <c r="S195" i="4" s="1"/>
  <c r="N784" i="4"/>
  <c r="S784" i="4" s="1"/>
  <c r="N1259" i="4"/>
  <c r="S1259" i="4" s="1"/>
  <c r="N1211" i="4"/>
  <c r="S1211" i="4" s="1"/>
  <c r="N1192" i="4"/>
  <c r="S1192" i="4" s="1"/>
  <c r="N1751" i="4"/>
  <c r="S1751" i="4" s="1"/>
  <c r="N1236" i="4"/>
  <c r="S1236" i="4" s="1"/>
  <c r="N887" i="4"/>
  <c r="S887" i="4" s="1"/>
  <c r="N102" i="4"/>
  <c r="S102" i="4" s="1"/>
  <c r="N614" i="4"/>
  <c r="S614" i="4" s="1"/>
  <c r="N1126" i="4"/>
  <c r="S1126" i="4" s="1"/>
  <c r="N693" i="4"/>
  <c r="S693" i="4" s="1"/>
  <c r="N1245" i="4"/>
  <c r="S1245" i="4" s="1"/>
  <c r="N1258" i="4"/>
  <c r="S1258" i="4" s="1"/>
  <c r="N1605" i="4"/>
  <c r="S1605" i="4" s="1"/>
  <c r="N1670" i="4"/>
  <c r="S1670" i="4" s="1"/>
  <c r="N1675" i="4"/>
  <c r="S1675" i="4" s="1"/>
  <c r="N65" i="4"/>
  <c r="S65" i="4" s="1"/>
  <c r="N841" i="4"/>
  <c r="S841" i="4" s="1"/>
  <c r="N172" i="4"/>
  <c r="S172" i="4" s="1"/>
  <c r="N89" i="4"/>
  <c r="S89" i="4" s="1"/>
  <c r="N263" i="4"/>
  <c r="S263" i="4" s="1"/>
  <c r="N280" i="4"/>
  <c r="S280" i="4" s="1"/>
  <c r="N572" i="4"/>
  <c r="S572" i="4" s="1"/>
  <c r="N544" i="4"/>
  <c r="S544" i="4" s="1"/>
  <c r="N955" i="4"/>
  <c r="S955" i="4" s="1"/>
  <c r="N772" i="4"/>
  <c r="S772" i="4" s="1"/>
  <c r="N395" i="4"/>
  <c r="S395" i="4" s="1"/>
  <c r="N1072" i="4"/>
  <c r="S1072" i="4" s="1"/>
  <c r="N1299" i="4"/>
  <c r="S1299" i="4" s="1"/>
  <c r="N1120" i="4"/>
  <c r="S1120" i="4" s="1"/>
  <c r="N995" i="4"/>
  <c r="S995" i="4" s="1"/>
  <c r="N1463" i="4"/>
  <c r="S1463" i="4" s="1"/>
  <c r="N1287" i="4"/>
  <c r="S1287" i="4" s="1"/>
  <c r="N820" i="4"/>
  <c r="S820" i="4" s="1"/>
  <c r="N302" i="4"/>
  <c r="S302" i="4" s="1"/>
  <c r="N878" i="4"/>
  <c r="S878" i="4" s="1"/>
  <c r="N1390" i="4"/>
  <c r="S1390" i="4" s="1"/>
  <c r="N981" i="4"/>
  <c r="S981" i="4" s="1"/>
  <c r="N1010" i="4"/>
  <c r="S1010" i="4" s="1"/>
  <c r="N1550" i="4"/>
  <c r="S1550" i="4" s="1"/>
  <c r="N1362" i="4"/>
  <c r="S1362" i="4" s="1"/>
  <c r="N1434" i="4"/>
  <c r="S1434" i="4" s="1"/>
  <c r="N1474" i="4"/>
  <c r="S1474" i="4" s="1"/>
  <c r="N16" i="4"/>
  <c r="S16" i="4" s="1"/>
  <c r="N1567" i="4"/>
  <c r="S1567" i="4" s="1"/>
  <c r="N628" i="4"/>
  <c r="S628" i="4" s="1"/>
  <c r="N281" i="4"/>
  <c r="S281" i="4" s="1"/>
  <c r="N1225" i="4"/>
  <c r="S1225" i="4" s="1"/>
  <c r="N180" i="4"/>
  <c r="S180" i="4" s="1"/>
  <c r="N97" i="4"/>
  <c r="S97" i="4" s="1"/>
  <c r="N207" i="4"/>
  <c r="S207" i="4" s="1"/>
  <c r="N224" i="4"/>
  <c r="S224" i="4" s="1"/>
  <c r="N468" i="4"/>
  <c r="S468" i="4" s="1"/>
  <c r="N488" i="4"/>
  <c r="S488" i="4" s="1"/>
  <c r="N722" i="4"/>
  <c r="S722" i="4" s="1"/>
  <c r="N1393" i="4"/>
  <c r="S1393" i="4" s="1"/>
  <c r="N339" i="4"/>
  <c r="S339" i="4" s="1"/>
  <c r="N1504" i="4"/>
  <c r="S1504" i="4" s="1"/>
  <c r="N1148" i="4"/>
  <c r="S1148" i="4" s="1"/>
  <c r="N1488" i="4"/>
  <c r="S1488" i="4" s="1"/>
  <c r="N1264" i="4"/>
  <c r="S1264" i="4" s="1"/>
  <c r="N1543" i="4"/>
  <c r="S1543" i="4" s="1"/>
  <c r="N1391" i="4"/>
  <c r="S1391" i="4" s="1"/>
  <c r="N711" i="4"/>
  <c r="S711" i="4" s="1"/>
  <c r="N246" i="4"/>
  <c r="S246" i="4" s="1"/>
  <c r="N758" i="4"/>
  <c r="S758" i="4" s="1"/>
  <c r="N1270" i="4"/>
  <c r="S1270" i="4" s="1"/>
  <c r="N829" i="4"/>
  <c r="S829" i="4" s="1"/>
  <c r="N1581" i="4"/>
  <c r="S1581" i="4" s="1"/>
  <c r="N1446" i="4"/>
  <c r="S1446" i="4" s="1"/>
  <c r="N1797" i="4"/>
  <c r="S1797" i="4" s="1"/>
  <c r="N1766" i="4"/>
  <c r="S1766" i="4" s="1"/>
  <c r="N126" i="4"/>
  <c r="S126" i="4" s="1"/>
  <c r="N925" i="4"/>
  <c r="S925" i="4" s="1"/>
  <c r="N1654" i="4"/>
  <c r="S1654" i="4" s="1"/>
  <c r="N1467" i="4"/>
  <c r="S1467" i="4" s="1"/>
  <c r="N631" i="4"/>
  <c r="S631" i="4" s="1"/>
  <c r="N1311" i="4"/>
  <c r="S1311" i="4" s="1"/>
  <c r="N241" i="4"/>
  <c r="S241" i="4" s="1"/>
  <c r="N1105" i="4"/>
  <c r="S1105" i="4" s="1"/>
  <c r="N194" i="4"/>
  <c r="S194" i="4" s="1"/>
  <c r="N513" i="4"/>
  <c r="S513" i="4" s="1"/>
  <c r="N407" i="4"/>
  <c r="S407" i="4" s="1"/>
  <c r="N802" i="4"/>
  <c r="S802" i="4" s="1"/>
  <c r="N1092" i="4"/>
  <c r="S1092" i="4" s="1"/>
  <c r="N698" i="4"/>
  <c r="S698" i="4" s="1"/>
  <c r="N29" i="4"/>
  <c r="S29" i="4" s="1"/>
  <c r="N1612" i="4"/>
  <c r="S1612" i="4" s="1"/>
  <c r="N539" i="4"/>
  <c r="S539" i="4" s="1"/>
  <c r="N787" i="4"/>
  <c r="S787" i="4" s="1"/>
  <c r="N1528" i="4"/>
  <c r="S1528" i="4" s="1"/>
  <c r="N1283" i="4"/>
  <c r="S1283" i="4" s="1"/>
  <c r="N1184" i="4"/>
  <c r="S1184" i="4" s="1"/>
  <c r="N1356" i="4"/>
  <c r="S1356" i="4" s="1"/>
  <c r="N1079" i="4"/>
  <c r="S1079" i="4" s="1"/>
  <c r="N1732" i="4"/>
  <c r="S1732" i="4" s="1"/>
  <c r="N510" i="4"/>
  <c r="S510" i="4" s="1"/>
  <c r="N1150" i="4"/>
  <c r="S1150" i="4" s="1"/>
  <c r="N1269" i="4"/>
  <c r="S1269" i="4" s="1"/>
  <c r="N1445" i="4"/>
  <c r="S1445" i="4" s="1"/>
  <c r="N1539" i="4"/>
  <c r="S1539" i="4" s="1"/>
  <c r="N112" i="4"/>
  <c r="S112" i="4" s="1"/>
  <c r="N109" i="4"/>
  <c r="S109" i="4" s="1"/>
  <c r="N41" i="4"/>
  <c r="S41" i="4" s="1"/>
  <c r="N913" i="4"/>
  <c r="S913" i="4" s="1"/>
  <c r="N1593" i="4"/>
  <c r="S1593" i="4" s="1"/>
  <c r="N258" i="4"/>
  <c r="S258" i="4" s="1"/>
  <c r="N521" i="4"/>
  <c r="S521" i="4" s="1"/>
  <c r="N415" i="4"/>
  <c r="S415" i="4" s="1"/>
  <c r="N458" i="4"/>
  <c r="S458" i="4" s="1"/>
  <c r="N1124" i="4"/>
  <c r="S1124" i="4" s="1"/>
  <c r="N707" i="4"/>
  <c r="S707" i="4" s="1"/>
  <c r="N53" i="4"/>
  <c r="S53" i="4" s="1"/>
  <c r="N1684" i="4"/>
  <c r="S1684" i="4" s="1"/>
  <c r="N547" i="4"/>
  <c r="S547" i="4" s="1"/>
  <c r="N824" i="4"/>
  <c r="S824" i="4" s="1"/>
  <c r="N1496" i="4"/>
  <c r="S1496" i="4" s="1"/>
  <c r="N1313" i="4"/>
  <c r="S1313" i="4" s="1"/>
  <c r="N1367" i="4"/>
  <c r="S1367" i="4" s="1"/>
  <c r="N1396" i="4"/>
  <c r="S1396" i="4" s="1"/>
  <c r="N1071" i="4"/>
  <c r="S1071" i="4" s="1"/>
  <c r="N1689" i="4"/>
  <c r="S1689" i="4" s="1"/>
  <c r="N454" i="4"/>
  <c r="S454" i="4" s="1"/>
  <c r="N966" i="4"/>
  <c r="S966" i="4" s="1"/>
  <c r="N525" i="4"/>
  <c r="S525" i="4" s="1"/>
  <c r="N1077" i="4"/>
  <c r="S1077" i="4" s="1"/>
  <c r="N1098" i="4"/>
  <c r="S1098" i="4" s="1"/>
  <c r="N1674" i="4"/>
  <c r="S1674" i="4" s="1"/>
  <c r="N1530" i="4"/>
  <c r="S1530" i="4" s="1"/>
  <c r="N1475" i="4"/>
  <c r="S1475" i="4" s="1"/>
  <c r="N986" i="4"/>
  <c r="S986" i="4" s="1"/>
  <c r="N1491" i="4"/>
  <c r="S1491" i="4" s="1"/>
  <c r="N1508" i="4"/>
  <c r="S1508" i="4" s="1"/>
  <c r="N505" i="4"/>
  <c r="S505" i="4" s="1"/>
  <c r="N290" i="4"/>
  <c r="S290" i="4" s="1"/>
  <c r="N212" i="4"/>
  <c r="S212" i="4" s="1"/>
  <c r="N39" i="4"/>
  <c r="S39" i="4" s="1"/>
  <c r="N551" i="4"/>
  <c r="S551" i="4" s="1"/>
  <c r="N594" i="4"/>
  <c r="S594" i="4" s="1"/>
  <c r="N45" i="4"/>
  <c r="S45" i="4" s="1"/>
  <c r="N882" i="4"/>
  <c r="S882" i="4" s="1"/>
  <c r="N301" i="4"/>
  <c r="S301" i="4" s="1"/>
  <c r="N920" i="4"/>
  <c r="S920" i="4" s="1"/>
  <c r="N683" i="4"/>
  <c r="S683" i="4" s="1"/>
  <c r="N1075" i="4"/>
  <c r="S1075" i="4" s="1"/>
  <c r="N1108" i="4"/>
  <c r="S1108" i="4" s="1"/>
  <c r="N1584" i="4"/>
  <c r="S1584" i="4" s="1"/>
  <c r="N1775" i="4"/>
  <c r="S1775" i="4" s="1"/>
  <c r="N1137" i="4"/>
  <c r="S1137" i="4" s="1"/>
  <c r="N911" i="4"/>
  <c r="S911" i="4" s="1"/>
  <c r="N78" i="4"/>
  <c r="S78" i="4" s="1"/>
  <c r="N590" i="4"/>
  <c r="S590" i="4" s="1"/>
  <c r="N1102" i="4"/>
  <c r="S1102" i="4" s="1"/>
  <c r="N669" i="4"/>
  <c r="S669" i="4" s="1"/>
  <c r="N1221" i="4"/>
  <c r="S1221" i="4" s="1"/>
  <c r="N1234" i="4"/>
  <c r="S1234" i="4" s="1"/>
  <c r="N1565" i="4"/>
  <c r="S1565" i="4" s="1"/>
  <c r="N1658" i="4"/>
  <c r="S1658" i="4" s="1"/>
  <c r="N1651" i="4"/>
  <c r="S1651" i="4" s="1"/>
  <c r="N1681" i="4"/>
  <c r="S1681" i="4" s="1"/>
  <c r="N918" i="4"/>
  <c r="S918" i="4" s="1"/>
  <c r="N1157" i="4"/>
  <c r="S1157" i="4" s="1"/>
  <c r="N269" i="4"/>
  <c r="S269" i="4" s="1"/>
  <c r="N1527" i="4"/>
  <c r="S1527" i="4" s="1"/>
  <c r="N1696" i="4"/>
  <c r="S1696" i="4" s="1"/>
  <c r="N465" i="4"/>
  <c r="S465" i="4" s="1"/>
  <c r="N1345" i="4"/>
  <c r="S1345" i="4" s="1"/>
  <c r="N148" i="4"/>
  <c r="S148" i="4" s="1"/>
  <c r="N49" i="4"/>
  <c r="S49" i="4" s="1"/>
  <c r="N175" i="4"/>
  <c r="S175" i="4" s="1"/>
  <c r="N192" i="4"/>
  <c r="S192" i="4" s="1"/>
  <c r="N412" i="4"/>
  <c r="S412" i="4" s="1"/>
  <c r="N456" i="4"/>
  <c r="S456" i="4" s="1"/>
  <c r="N221" i="4"/>
  <c r="S221" i="4" s="1"/>
  <c r="N1097" i="4"/>
  <c r="S1097" i="4" s="1"/>
  <c r="N307" i="4"/>
  <c r="S307" i="4" s="1"/>
  <c r="N1288" i="4"/>
  <c r="S1288" i="4" s="1"/>
  <c r="N1219" i="4"/>
  <c r="S1219" i="4" s="1"/>
  <c r="N1272" i="4"/>
  <c r="S1272" i="4" s="1"/>
  <c r="N984" i="4"/>
  <c r="S984" i="4" s="1"/>
  <c r="N1495" i="4"/>
  <c r="S1495" i="4" s="1"/>
  <c r="N1127" i="4"/>
  <c r="S1127" i="4" s="1"/>
  <c r="N470" i="4"/>
  <c r="S470" i="4" s="1"/>
  <c r="N1029" i="4"/>
  <c r="S1029" i="4" s="1"/>
  <c r="N1570" i="4"/>
  <c r="S1570" i="4" s="1"/>
  <c r="N96" i="4"/>
  <c r="S96" i="4" s="1"/>
  <c r="N1032" i="4"/>
  <c r="S1032" i="4" s="1"/>
  <c r="N361" i="4"/>
  <c r="S361" i="4" s="1"/>
  <c r="N252" i="4"/>
  <c r="S252" i="4" s="1"/>
  <c r="N161" i="4"/>
  <c r="S161" i="4" s="1"/>
  <c r="N35" i="4"/>
  <c r="S35" i="4" s="1"/>
  <c r="N1300" i="4"/>
  <c r="S1300" i="4" s="1"/>
  <c r="N803" i="4"/>
  <c r="S803" i="4" s="1"/>
  <c r="N1516" i="4"/>
  <c r="S1516" i="4" s="1"/>
  <c r="N1203" i="4"/>
  <c r="S1203" i="4" s="1"/>
  <c r="N1196" i="4"/>
  <c r="S1196" i="4" s="1"/>
  <c r="N1164" i="4"/>
  <c r="S1164" i="4" s="1"/>
  <c r="N606" i="4"/>
  <c r="S606" i="4" s="1"/>
  <c r="N469" i="4"/>
  <c r="S469" i="4" s="1"/>
  <c r="N1165" i="4"/>
  <c r="S1165" i="4" s="1"/>
  <c r="N1590" i="4"/>
  <c r="S1590" i="4" s="1"/>
  <c r="N1427" i="4"/>
  <c r="S1427" i="4" s="1"/>
  <c r="N964" i="4"/>
  <c r="S964" i="4" s="1"/>
  <c r="N1227" i="4"/>
  <c r="S1227" i="4" s="1"/>
  <c r="N1256" i="4"/>
  <c r="S1256" i="4" s="1"/>
  <c r="N1376" i="4"/>
  <c r="S1376" i="4" s="1"/>
  <c r="N1111" i="4"/>
  <c r="S1111" i="4" s="1"/>
  <c r="N798" i="4"/>
  <c r="S798" i="4" s="1"/>
  <c r="N1058" i="4"/>
  <c r="S1058" i="4" s="1"/>
  <c r="N1578" i="4"/>
  <c r="S1578" i="4" s="1"/>
  <c r="U12" i="4" l="1"/>
  <c r="T13" i="4"/>
  <c r="O11" i="4"/>
  <c r="P11" i="4" s="1"/>
  <c r="S11" i="4"/>
  <c r="AJ1283" i="4"/>
  <c r="AP1283" i="4" s="1"/>
  <c r="AQ1283" i="4" s="1"/>
  <c r="O1283" i="4"/>
  <c r="P1283" i="4" s="1"/>
  <c r="AJ64" i="4"/>
  <c r="AP64" i="4" s="1"/>
  <c r="AQ64" i="4" s="1"/>
  <c r="O64" i="4"/>
  <c r="P64" i="4" s="1"/>
  <c r="AJ331" i="4"/>
  <c r="AP331" i="4" s="1"/>
  <c r="AQ331" i="4" s="1"/>
  <c r="O331" i="4"/>
  <c r="P331" i="4" s="1"/>
  <c r="AJ764" i="4"/>
  <c r="AP764" i="4" s="1"/>
  <c r="AQ764" i="4" s="1"/>
  <c r="O764" i="4"/>
  <c r="P764" i="4" s="1"/>
  <c r="AJ662" i="4"/>
  <c r="AP662" i="4" s="1"/>
  <c r="AQ662" i="4" s="1"/>
  <c r="O662" i="4"/>
  <c r="P662" i="4" s="1"/>
  <c r="AJ1272" i="4"/>
  <c r="AP1272" i="4" s="1"/>
  <c r="AQ1272" i="4" s="1"/>
  <c r="O1272" i="4"/>
  <c r="P1272" i="4" s="1"/>
  <c r="AJ1785" i="4"/>
  <c r="AP1785" i="4" s="1"/>
  <c r="AQ1785" i="4" s="1"/>
  <c r="O1785" i="4"/>
  <c r="P1785" i="4" s="1"/>
  <c r="AJ497" i="4"/>
  <c r="AP497" i="4" s="1"/>
  <c r="AQ497" i="4" s="1"/>
  <c r="O497" i="4"/>
  <c r="P497" i="4" s="1"/>
  <c r="AJ1516" i="4"/>
  <c r="AP1516" i="4" s="1"/>
  <c r="AQ1516" i="4" s="1"/>
  <c r="O1516" i="4"/>
  <c r="P1516" i="4" s="1"/>
  <c r="AJ175" i="4"/>
  <c r="AP175" i="4" s="1"/>
  <c r="AQ175" i="4" s="1"/>
  <c r="O175" i="4"/>
  <c r="P175" i="4" s="1"/>
  <c r="AJ1108" i="4"/>
  <c r="AP1108" i="4" s="1"/>
  <c r="AQ1108" i="4" s="1"/>
  <c r="O1108" i="4"/>
  <c r="P1108" i="4" s="1"/>
  <c r="AJ1475" i="4"/>
  <c r="AP1475" i="4" s="1"/>
  <c r="AQ1475" i="4" s="1"/>
  <c r="O1475" i="4"/>
  <c r="P1475" i="4" s="1"/>
  <c r="AJ1150" i="4"/>
  <c r="AP1150" i="4" s="1"/>
  <c r="AQ1150" i="4" s="1"/>
  <c r="O1150" i="4"/>
  <c r="P1150" i="4" s="1"/>
  <c r="AJ758" i="4"/>
  <c r="AP758" i="4" s="1"/>
  <c r="AQ758" i="4" s="1"/>
  <c r="O758" i="4"/>
  <c r="P758" i="4" s="1"/>
  <c r="AJ1434" i="4"/>
  <c r="AP1434" i="4" s="1"/>
  <c r="AQ1434" i="4" s="1"/>
  <c r="O1434" i="4"/>
  <c r="P1434" i="4" s="1"/>
  <c r="AJ841" i="4"/>
  <c r="AP841" i="4" s="1"/>
  <c r="AQ841" i="4" s="1"/>
  <c r="O841" i="4"/>
  <c r="P841" i="4" s="1"/>
  <c r="AJ747" i="4"/>
  <c r="AP747" i="4" s="1"/>
  <c r="AQ747" i="4" s="1"/>
  <c r="O747" i="4"/>
  <c r="P747" i="4" s="1"/>
  <c r="AJ306" i="4"/>
  <c r="AP306" i="4" s="1"/>
  <c r="AQ306" i="4" s="1"/>
  <c r="O306" i="4"/>
  <c r="P306" i="4" s="1"/>
  <c r="AJ649" i="4"/>
  <c r="AP649" i="4" s="1"/>
  <c r="AQ649" i="4" s="1"/>
  <c r="O649" i="4"/>
  <c r="P649" i="4" s="1"/>
  <c r="AJ665" i="4"/>
  <c r="AP665" i="4" s="1"/>
  <c r="AQ665" i="4" s="1"/>
  <c r="O665" i="4"/>
  <c r="P665" i="4" s="1"/>
  <c r="AJ275" i="4"/>
  <c r="AP275" i="4" s="1"/>
  <c r="AQ275" i="4" s="1"/>
  <c r="O275" i="4"/>
  <c r="P275" i="4" s="1"/>
  <c r="AJ1590" i="4"/>
  <c r="AP1590" i="4" s="1"/>
  <c r="AQ1590" i="4" s="1"/>
  <c r="O1590" i="4"/>
  <c r="P1590" i="4" s="1"/>
  <c r="AJ1288" i="4"/>
  <c r="AP1288" i="4" s="1"/>
  <c r="AQ1288" i="4" s="1"/>
  <c r="O1288" i="4"/>
  <c r="P1288" i="4" s="1"/>
  <c r="AJ1102" i="4"/>
  <c r="AP1102" i="4" s="1"/>
  <c r="AQ1102" i="4" s="1"/>
  <c r="O1102" i="4"/>
  <c r="P1102" i="4" s="1"/>
  <c r="AJ1075" i="4"/>
  <c r="AP1075" i="4" s="1"/>
  <c r="AQ1075" i="4" s="1"/>
  <c r="O1075" i="4"/>
  <c r="P1075" i="4" s="1"/>
  <c r="AJ1071" i="4"/>
  <c r="AP1071" i="4" s="1"/>
  <c r="AQ1071" i="4" s="1"/>
  <c r="O1071" i="4"/>
  <c r="P1071" i="4" s="1"/>
  <c r="AJ510" i="4"/>
  <c r="AP510" i="4" s="1"/>
  <c r="AQ510" i="4" s="1"/>
  <c r="O510" i="4"/>
  <c r="P510" i="4" s="1"/>
  <c r="AJ126" i="4"/>
  <c r="AP126" i="4" s="1"/>
  <c r="AQ126" i="4" s="1"/>
  <c r="O126" i="4"/>
  <c r="P126" i="4" s="1"/>
  <c r="AJ339" i="4"/>
  <c r="AP339" i="4" s="1"/>
  <c r="AQ339" i="4" s="1"/>
  <c r="O339" i="4"/>
  <c r="P339" i="4" s="1"/>
  <c r="AJ1362" i="4"/>
  <c r="AP1362" i="4" s="1"/>
  <c r="AQ1362" i="4" s="1"/>
  <c r="O1362" i="4"/>
  <c r="P1362" i="4" s="1"/>
  <c r="AJ65" i="4"/>
  <c r="AP65" i="4" s="1"/>
  <c r="AQ65" i="4" s="1"/>
  <c r="O65" i="4"/>
  <c r="P65" i="4" s="1"/>
  <c r="AJ670" i="4"/>
  <c r="AP670" i="4" s="1"/>
  <c r="AQ670" i="4" s="1"/>
  <c r="O670" i="4"/>
  <c r="P670" i="4" s="1"/>
  <c r="AJ869" i="4"/>
  <c r="AP869" i="4" s="1"/>
  <c r="AQ869" i="4" s="1"/>
  <c r="O869" i="4"/>
  <c r="P869" i="4" s="1"/>
  <c r="AJ526" i="4"/>
  <c r="AP526" i="4" s="1"/>
  <c r="AQ526" i="4" s="1"/>
  <c r="O526" i="4"/>
  <c r="P526" i="4" s="1"/>
  <c r="AJ1566" i="4"/>
  <c r="AP1566" i="4" s="1"/>
  <c r="AQ1566" i="4" s="1"/>
  <c r="O1566" i="4"/>
  <c r="P1566" i="4" s="1"/>
  <c r="AJ632" i="4"/>
  <c r="AP632" i="4" s="1"/>
  <c r="AQ632" i="4" s="1"/>
  <c r="O632" i="4"/>
  <c r="P632" i="4" s="1"/>
  <c r="AJ985" i="4"/>
  <c r="AP985" i="4" s="1"/>
  <c r="AQ985" i="4" s="1"/>
  <c r="O985" i="4"/>
  <c r="P985" i="4" s="1"/>
  <c r="AJ1494" i="4"/>
  <c r="AP1494" i="4" s="1"/>
  <c r="AQ1494" i="4" s="1"/>
  <c r="O1494" i="4"/>
  <c r="P1494" i="4" s="1"/>
  <c r="AJ1049" i="4"/>
  <c r="AP1049" i="4" s="1"/>
  <c r="AQ1049" i="4" s="1"/>
  <c r="O1049" i="4"/>
  <c r="P1049" i="4" s="1"/>
  <c r="AJ1656" i="4"/>
  <c r="AP1656" i="4" s="1"/>
  <c r="AQ1656" i="4" s="1"/>
  <c r="O1656" i="4"/>
  <c r="P1656" i="4" s="1"/>
  <c r="AJ664" i="4"/>
  <c r="AP664" i="4" s="1"/>
  <c r="AQ664" i="4" s="1"/>
  <c r="O664" i="4"/>
  <c r="P664" i="4" s="1"/>
  <c r="AJ1256" i="4"/>
  <c r="AP1256" i="4" s="1"/>
  <c r="AQ1256" i="4" s="1"/>
  <c r="O1256" i="4"/>
  <c r="P1256" i="4" s="1"/>
  <c r="AJ1164" i="4"/>
  <c r="AP1164" i="4" s="1"/>
  <c r="AQ1164" i="4" s="1"/>
  <c r="O1164" i="4"/>
  <c r="P1164" i="4" s="1"/>
  <c r="AJ252" i="4"/>
  <c r="AP252" i="4" s="1"/>
  <c r="AQ252" i="4" s="1"/>
  <c r="O252" i="4"/>
  <c r="P252" i="4" s="1"/>
  <c r="AJ1495" i="4"/>
  <c r="AP1495" i="4" s="1"/>
  <c r="AQ1495" i="4" s="1"/>
  <c r="O1495" i="4"/>
  <c r="P1495" i="4" s="1"/>
  <c r="AJ456" i="4"/>
  <c r="AP456" i="4" s="1"/>
  <c r="AQ456" i="4" s="1"/>
  <c r="O456" i="4"/>
  <c r="P456" i="4" s="1"/>
  <c r="AJ1696" i="4"/>
  <c r="AP1696" i="4" s="1"/>
  <c r="AQ1696" i="4" s="1"/>
  <c r="O1696" i="4"/>
  <c r="P1696" i="4" s="1"/>
  <c r="AJ1565" i="4"/>
  <c r="AP1565" i="4" s="1"/>
  <c r="AQ1565" i="4" s="1"/>
  <c r="O1565" i="4"/>
  <c r="P1565" i="4" s="1"/>
  <c r="AJ1137" i="4"/>
  <c r="AP1137" i="4" s="1"/>
  <c r="AQ1137" i="4" s="1"/>
  <c r="O1137" i="4"/>
  <c r="P1137" i="4" s="1"/>
  <c r="AJ882" i="4"/>
  <c r="AP882" i="4" s="1"/>
  <c r="AQ882" i="4" s="1"/>
  <c r="O882" i="4"/>
  <c r="P882" i="4" s="1"/>
  <c r="AJ1508" i="4"/>
  <c r="AP1508" i="4" s="1"/>
  <c r="AQ1508" i="4" s="1"/>
  <c r="O1508" i="4"/>
  <c r="P1508" i="4" s="1"/>
  <c r="AJ525" i="4"/>
  <c r="AP525" i="4" s="1"/>
  <c r="AQ525" i="4" s="1"/>
  <c r="O525" i="4"/>
  <c r="P525" i="4" s="1"/>
  <c r="AJ1496" i="4"/>
  <c r="AP1496" i="4" s="1"/>
  <c r="AQ1496" i="4" s="1"/>
  <c r="O1496" i="4"/>
  <c r="P1496" i="4" s="1"/>
  <c r="AJ415" i="4"/>
  <c r="AP415" i="4" s="1"/>
  <c r="AQ415" i="4" s="1"/>
  <c r="O415" i="4"/>
  <c r="P415" i="4" s="1"/>
  <c r="AJ1539" i="4"/>
  <c r="AP1539" i="4" s="1"/>
  <c r="AQ1539" i="4" s="1"/>
  <c r="O1539" i="4"/>
  <c r="P1539" i="4" s="1"/>
  <c r="AJ1184" i="4"/>
  <c r="AP1184" i="4" s="1"/>
  <c r="AQ1184" i="4" s="1"/>
  <c r="O1184" i="4"/>
  <c r="P1184" i="4" s="1"/>
  <c r="AJ1092" i="4"/>
  <c r="AP1092" i="4" s="1"/>
  <c r="AQ1092" i="4" s="1"/>
  <c r="O1092" i="4"/>
  <c r="P1092" i="4" s="1"/>
  <c r="AJ631" i="4"/>
  <c r="AP631" i="4" s="1"/>
  <c r="AQ631" i="4" s="1"/>
  <c r="O631" i="4"/>
  <c r="P631" i="4" s="1"/>
  <c r="AJ1581" i="4"/>
  <c r="AP1581" i="4" s="1"/>
  <c r="AQ1581" i="4" s="1"/>
  <c r="O1581" i="4"/>
  <c r="P1581" i="4" s="1"/>
  <c r="AJ1264" i="4"/>
  <c r="AP1264" i="4" s="1"/>
  <c r="AQ1264" i="4" s="1"/>
  <c r="O1264" i="4"/>
  <c r="P1264" i="4" s="1"/>
  <c r="AJ468" i="4"/>
  <c r="AP468" i="4" s="1"/>
  <c r="AQ468" i="4" s="1"/>
  <c r="O468" i="4"/>
  <c r="P468" i="4" s="1"/>
  <c r="AJ1567" i="4"/>
  <c r="AP1567" i="4" s="1"/>
  <c r="AQ1567" i="4" s="1"/>
  <c r="O1567" i="4"/>
  <c r="P1567" i="4" s="1"/>
  <c r="AJ1390" i="4"/>
  <c r="AP1390" i="4" s="1"/>
  <c r="AQ1390" i="4" s="1"/>
  <c r="O1390" i="4"/>
  <c r="P1390" i="4" s="1"/>
  <c r="AJ1299" i="4"/>
  <c r="AP1299" i="4" s="1"/>
  <c r="AQ1299" i="4" s="1"/>
  <c r="O1299" i="4"/>
  <c r="P1299" i="4" s="1"/>
  <c r="AJ263" i="4"/>
  <c r="AP263" i="4" s="1"/>
  <c r="AQ263" i="4" s="1"/>
  <c r="O263" i="4"/>
  <c r="P263" i="4" s="1"/>
  <c r="AJ1258" i="4"/>
  <c r="AP1258" i="4" s="1"/>
  <c r="AQ1258" i="4" s="1"/>
  <c r="O1258" i="4"/>
  <c r="P1258" i="4" s="1"/>
  <c r="AJ1751" i="4"/>
  <c r="AP1751" i="4" s="1"/>
  <c r="AQ1751" i="4" s="1"/>
  <c r="O1751" i="4"/>
  <c r="P1751" i="4" s="1"/>
  <c r="AJ197" i="4"/>
  <c r="AP197" i="4" s="1"/>
  <c r="AQ197" i="4" s="1"/>
  <c r="O197" i="4"/>
  <c r="P197" i="4" s="1"/>
  <c r="AJ1671" i="4"/>
  <c r="AP1671" i="4" s="1"/>
  <c r="AQ1671" i="4" s="1"/>
  <c r="O1671" i="4"/>
  <c r="P1671" i="4" s="1"/>
  <c r="AJ261" i="4"/>
  <c r="AP261" i="4" s="1"/>
  <c r="AQ261" i="4" s="1"/>
  <c r="O261" i="4"/>
  <c r="P261" i="4" s="1"/>
  <c r="AJ1532" i="4"/>
  <c r="AP1532" i="4" s="1"/>
  <c r="AQ1532" i="4" s="1"/>
  <c r="O1532" i="4"/>
  <c r="P1532" i="4" s="1"/>
  <c r="AJ313" i="4"/>
  <c r="AP313" i="4" s="1"/>
  <c r="AQ313" i="4" s="1"/>
  <c r="O313" i="4"/>
  <c r="P313" i="4" s="1"/>
  <c r="AJ1408" i="4"/>
  <c r="AP1408" i="4" s="1"/>
  <c r="AQ1408" i="4" s="1"/>
  <c r="O1408" i="4"/>
  <c r="P1408" i="4" s="1"/>
  <c r="AJ666" i="4"/>
  <c r="AP666" i="4" s="1"/>
  <c r="AQ666" i="4" s="1"/>
  <c r="O666" i="4"/>
  <c r="P666" i="4" s="1"/>
  <c r="AJ831" i="4"/>
  <c r="AP831" i="4" s="1"/>
  <c r="AQ831" i="4" s="1"/>
  <c r="O831" i="4"/>
  <c r="P831" i="4" s="1"/>
  <c r="AJ1170" i="4"/>
  <c r="AP1170" i="4" s="1"/>
  <c r="AQ1170" i="4" s="1"/>
  <c r="O1170" i="4"/>
  <c r="P1170" i="4" s="1"/>
  <c r="AJ663" i="4"/>
  <c r="AP663" i="4" s="1"/>
  <c r="AQ663" i="4" s="1"/>
  <c r="O663" i="4"/>
  <c r="P663" i="4" s="1"/>
  <c r="AJ1524" i="4"/>
  <c r="AP1524" i="4" s="1"/>
  <c r="AQ1524" i="4" s="1"/>
  <c r="O1524" i="4"/>
  <c r="P1524" i="4" s="1"/>
  <c r="AJ1790" i="4"/>
  <c r="AP1790" i="4" s="1"/>
  <c r="AQ1790" i="4" s="1"/>
  <c r="O1790" i="4"/>
  <c r="P1790" i="4" s="1"/>
  <c r="AJ902" i="4"/>
  <c r="AP902" i="4" s="1"/>
  <c r="AQ902" i="4" s="1"/>
  <c r="O902" i="4"/>
  <c r="P902" i="4" s="1"/>
  <c r="AJ704" i="4"/>
  <c r="AP704" i="4" s="1"/>
  <c r="AQ704" i="4" s="1"/>
  <c r="O704" i="4"/>
  <c r="P704" i="4" s="1"/>
  <c r="AJ393" i="4"/>
  <c r="AP393" i="4" s="1"/>
  <c r="AQ393" i="4" s="1"/>
  <c r="O393" i="4"/>
  <c r="P393" i="4" s="1"/>
  <c r="AJ1558" i="4"/>
  <c r="AP1558" i="4" s="1"/>
  <c r="AQ1558" i="4" s="1"/>
  <c r="O1558" i="4"/>
  <c r="P1558" i="4" s="1"/>
  <c r="AJ1099" i="4"/>
  <c r="AP1099" i="4" s="1"/>
  <c r="AQ1099" i="4" s="1"/>
  <c r="O1099" i="4"/>
  <c r="P1099" i="4" s="1"/>
  <c r="AJ360" i="4"/>
  <c r="AP360" i="4" s="1"/>
  <c r="AQ360" i="4" s="1"/>
  <c r="O360" i="4"/>
  <c r="P360" i="4" s="1"/>
  <c r="AJ1370" i="4"/>
  <c r="AP1370" i="4" s="1"/>
  <c r="AQ1370" i="4" s="1"/>
  <c r="O1370" i="4"/>
  <c r="P1370" i="4" s="1"/>
  <c r="AJ765" i="4"/>
  <c r="AP765" i="4" s="1"/>
  <c r="AQ765" i="4" s="1"/>
  <c r="O765" i="4"/>
  <c r="P765" i="4" s="1"/>
  <c r="AJ1676" i="4"/>
  <c r="AP1676" i="4" s="1"/>
  <c r="AQ1676" i="4" s="1"/>
  <c r="O1676" i="4"/>
  <c r="P1676" i="4" s="1"/>
  <c r="AJ874" i="4"/>
  <c r="AP874" i="4" s="1"/>
  <c r="AQ874" i="4" s="1"/>
  <c r="O874" i="4"/>
  <c r="P874" i="4" s="1"/>
  <c r="AJ392" i="4"/>
  <c r="AP392" i="4" s="1"/>
  <c r="AQ392" i="4" s="1"/>
  <c r="O392" i="4"/>
  <c r="P392" i="4" s="1"/>
  <c r="AJ814" i="4"/>
  <c r="AP814" i="4" s="1"/>
  <c r="AQ814" i="4" s="1"/>
  <c r="O814" i="4"/>
  <c r="P814" i="4" s="1"/>
  <c r="AJ1536" i="4"/>
  <c r="AP1536" i="4" s="1"/>
  <c r="AQ1536" i="4" s="1"/>
  <c r="O1536" i="4"/>
  <c r="P1536" i="4" s="1"/>
  <c r="AJ1167" i="4"/>
  <c r="AP1167" i="4" s="1"/>
  <c r="AQ1167" i="4" s="1"/>
  <c r="O1167" i="4"/>
  <c r="P1167" i="4" s="1"/>
  <c r="AJ1173" i="4"/>
  <c r="AP1173" i="4" s="1"/>
  <c r="AQ1173" i="4" s="1"/>
  <c r="O1173" i="4"/>
  <c r="P1173" i="4" s="1"/>
  <c r="AJ1604" i="4"/>
  <c r="AP1604" i="4" s="1"/>
  <c r="AQ1604" i="4" s="1"/>
  <c r="O1604" i="4"/>
  <c r="P1604" i="4" s="1"/>
  <c r="AJ554" i="4"/>
  <c r="AP554" i="4" s="1"/>
  <c r="AQ554" i="4" s="1"/>
  <c r="O554" i="4"/>
  <c r="P554" i="4" s="1"/>
  <c r="AJ1763" i="4"/>
  <c r="AP1763" i="4" s="1"/>
  <c r="AQ1763" i="4" s="1"/>
  <c r="O1763" i="4"/>
  <c r="P1763" i="4" s="1"/>
  <c r="AJ532" i="4"/>
  <c r="AP532" i="4" s="1"/>
  <c r="AQ532" i="4" s="1"/>
  <c r="O532" i="4"/>
  <c r="P532" i="4" s="1"/>
  <c r="AJ1364" i="4"/>
  <c r="AP1364" i="4" s="1"/>
  <c r="AQ1364" i="4" s="1"/>
  <c r="O1364" i="4"/>
  <c r="P1364" i="4" s="1"/>
  <c r="AJ477" i="4"/>
  <c r="AP477" i="4" s="1"/>
  <c r="AQ477" i="4" s="1"/>
  <c r="O477" i="4"/>
  <c r="P477" i="4" s="1"/>
  <c r="AJ1404" i="4"/>
  <c r="AP1404" i="4" s="1"/>
  <c r="AQ1404" i="4" s="1"/>
  <c r="O1404" i="4"/>
  <c r="P1404" i="4" s="1"/>
  <c r="AJ559" i="4"/>
  <c r="AP559" i="4" s="1"/>
  <c r="AQ559" i="4" s="1"/>
  <c r="O559" i="4"/>
  <c r="P559" i="4" s="1"/>
  <c r="AJ40" i="4"/>
  <c r="AP40" i="4" s="1"/>
  <c r="AQ40" i="4" s="1"/>
  <c r="O40" i="4"/>
  <c r="P40" i="4" s="1"/>
  <c r="AJ1085" i="4"/>
  <c r="AP1085" i="4" s="1"/>
  <c r="AQ1085" i="4" s="1"/>
  <c r="O1085" i="4"/>
  <c r="P1085" i="4" s="1"/>
  <c r="AJ1323" i="4"/>
  <c r="AP1323" i="4" s="1"/>
  <c r="AQ1323" i="4" s="1"/>
  <c r="O1323" i="4"/>
  <c r="P1323" i="4" s="1"/>
  <c r="AJ466" i="4"/>
  <c r="AP466" i="4" s="1"/>
  <c r="AQ466" i="4" s="1"/>
  <c r="O466" i="4"/>
  <c r="P466" i="4" s="1"/>
  <c r="AJ1293" i="4"/>
  <c r="AP1293" i="4" s="1"/>
  <c r="AQ1293" i="4" s="1"/>
  <c r="O1293" i="4"/>
  <c r="P1293" i="4" s="1"/>
  <c r="AJ326" i="4"/>
  <c r="AP326" i="4" s="1"/>
  <c r="AQ326" i="4" s="1"/>
  <c r="O326" i="4"/>
  <c r="P326" i="4" s="1"/>
  <c r="AJ419" i="4"/>
  <c r="AP419" i="4" s="1"/>
  <c r="AQ419" i="4" s="1"/>
  <c r="O419" i="4"/>
  <c r="P419" i="4" s="1"/>
  <c r="AJ300" i="4"/>
  <c r="AP300" i="4" s="1"/>
  <c r="AQ300" i="4" s="1"/>
  <c r="O300" i="4"/>
  <c r="P300" i="4" s="1"/>
  <c r="AJ1005" i="4"/>
  <c r="AP1005" i="4" s="1"/>
  <c r="AQ1005" i="4" s="1"/>
  <c r="O1005" i="4"/>
  <c r="P1005" i="4" s="1"/>
  <c r="AJ1340" i="4"/>
  <c r="AP1340" i="4" s="1"/>
  <c r="AQ1340" i="4" s="1"/>
  <c r="O1340" i="4"/>
  <c r="P1340" i="4" s="1"/>
  <c r="AJ279" i="4"/>
  <c r="AP279" i="4" s="1"/>
  <c r="AQ279" i="4" s="1"/>
  <c r="O279" i="4"/>
  <c r="P279" i="4" s="1"/>
  <c r="AJ1398" i="4"/>
  <c r="AP1398" i="4" s="1"/>
  <c r="AQ1398" i="4" s="1"/>
  <c r="O1398" i="4"/>
  <c r="P1398" i="4" s="1"/>
  <c r="AJ1142" i="4"/>
  <c r="AP1142" i="4" s="1"/>
  <c r="AQ1142" i="4" s="1"/>
  <c r="O1142" i="4"/>
  <c r="P1142" i="4" s="1"/>
  <c r="AJ1331" i="4"/>
  <c r="AP1331" i="4" s="1"/>
  <c r="AQ1331" i="4" s="1"/>
  <c r="O1331" i="4"/>
  <c r="P1331" i="4" s="1"/>
  <c r="AJ79" i="4"/>
  <c r="AP79" i="4" s="1"/>
  <c r="AQ79" i="4" s="1"/>
  <c r="O79" i="4"/>
  <c r="P79" i="4" s="1"/>
  <c r="AJ1534" i="4"/>
  <c r="AP1534" i="4" s="1"/>
  <c r="AQ1534" i="4" s="1"/>
  <c r="O1534" i="4"/>
  <c r="P1534" i="4" s="1"/>
  <c r="AJ174" i="4"/>
  <c r="AP174" i="4" s="1"/>
  <c r="AQ174" i="4" s="1"/>
  <c r="O174" i="4"/>
  <c r="P174" i="4" s="1"/>
  <c r="AJ267" i="4"/>
  <c r="AP267" i="4" s="1"/>
  <c r="AQ267" i="4" s="1"/>
  <c r="O267" i="4"/>
  <c r="P267" i="4" s="1"/>
  <c r="AJ162" i="4"/>
  <c r="AP162" i="4" s="1"/>
  <c r="AQ162" i="4" s="1"/>
  <c r="O162" i="4"/>
  <c r="P162" i="4" s="1"/>
  <c r="AJ557" i="4"/>
  <c r="AP557" i="4" s="1"/>
  <c r="AQ557" i="4" s="1"/>
  <c r="O557" i="4"/>
  <c r="P557" i="4" s="1"/>
  <c r="AJ1280" i="4"/>
  <c r="AP1280" i="4" s="1"/>
  <c r="AQ1280" i="4" s="1"/>
  <c r="O1280" i="4"/>
  <c r="P1280" i="4" s="1"/>
  <c r="AJ447" i="4"/>
  <c r="AP447" i="4" s="1"/>
  <c r="AQ447" i="4" s="1"/>
  <c r="O447" i="4"/>
  <c r="P447" i="4" s="1"/>
  <c r="AJ1597" i="4"/>
  <c r="AP1597" i="4" s="1"/>
  <c r="AQ1597" i="4" s="1"/>
  <c r="O1597" i="4"/>
  <c r="P1597" i="4" s="1"/>
  <c r="AJ1626" i="4"/>
  <c r="AP1626" i="4" s="1"/>
  <c r="AQ1626" i="4" s="1"/>
  <c r="O1626" i="4"/>
  <c r="P1626" i="4" s="1"/>
  <c r="AJ1139" i="4"/>
  <c r="AP1139" i="4" s="1"/>
  <c r="AQ1139" i="4" s="1"/>
  <c r="O1139" i="4"/>
  <c r="P1139" i="4" s="1"/>
  <c r="AJ55" i="4"/>
  <c r="AP55" i="4" s="1"/>
  <c r="AQ55" i="4" s="1"/>
  <c r="O55" i="4"/>
  <c r="P55" i="4" s="1"/>
  <c r="AJ1107" i="4"/>
  <c r="AP1107" i="4" s="1"/>
  <c r="AQ1107" i="4" s="1"/>
  <c r="O1107" i="4"/>
  <c r="P1107" i="4" s="1"/>
  <c r="AJ673" i="4"/>
  <c r="AP673" i="4" s="1"/>
  <c r="AQ673" i="4" s="1"/>
  <c r="O673" i="4"/>
  <c r="P673" i="4" s="1"/>
  <c r="AJ1366" i="4"/>
  <c r="AP1366" i="4" s="1"/>
  <c r="AQ1366" i="4" s="1"/>
  <c r="O1366" i="4"/>
  <c r="P1366" i="4" s="1"/>
  <c r="AJ453" i="4"/>
  <c r="AP453" i="4" s="1"/>
  <c r="AQ453" i="4" s="1"/>
  <c r="O453" i="4"/>
  <c r="P453" i="4" s="1"/>
  <c r="AJ1756" i="4"/>
  <c r="AP1756" i="4" s="1"/>
  <c r="AQ1756" i="4" s="1"/>
  <c r="O1756" i="4"/>
  <c r="P1756" i="4" s="1"/>
  <c r="AJ359" i="4"/>
  <c r="AP359" i="4" s="1"/>
  <c r="AQ359" i="4" s="1"/>
  <c r="O359" i="4"/>
  <c r="P359" i="4" s="1"/>
  <c r="AJ1778" i="4"/>
  <c r="AP1778" i="4" s="1"/>
  <c r="AQ1778" i="4" s="1"/>
  <c r="O1778" i="4"/>
  <c r="P1778" i="4" s="1"/>
  <c r="AJ695" i="4"/>
  <c r="AP695" i="4" s="1"/>
  <c r="AQ695" i="4" s="1"/>
  <c r="O695" i="4"/>
  <c r="P695" i="4" s="1"/>
  <c r="AJ12" i="4"/>
  <c r="AP12" i="4" s="1"/>
  <c r="AQ12" i="4" s="1"/>
  <c r="O12" i="4"/>
  <c r="P12" i="4" s="1"/>
  <c r="AJ1289" i="4"/>
  <c r="AP1289" i="4" s="1"/>
  <c r="AQ1289" i="4" s="1"/>
  <c r="O1289" i="4"/>
  <c r="P1289" i="4" s="1"/>
  <c r="AJ830" i="4"/>
  <c r="AP830" i="4" s="1"/>
  <c r="AQ830" i="4" s="1"/>
  <c r="O830" i="4"/>
  <c r="P830" i="4" s="1"/>
  <c r="AJ1400" i="4"/>
  <c r="AP1400" i="4" s="1"/>
  <c r="AQ1400" i="4" s="1"/>
  <c r="O1400" i="4"/>
  <c r="P1400" i="4" s="1"/>
  <c r="AJ105" i="4"/>
  <c r="AP105" i="4" s="1"/>
  <c r="AQ105" i="4" s="1"/>
  <c r="O105" i="4"/>
  <c r="P105" i="4" s="1"/>
  <c r="AJ517" i="4"/>
  <c r="AP517" i="4" s="1"/>
  <c r="AQ517" i="4" s="1"/>
  <c r="O517" i="4"/>
  <c r="P517" i="4" s="1"/>
  <c r="AJ566" i="4"/>
  <c r="AP566" i="4" s="1"/>
  <c r="AQ566" i="4" s="1"/>
  <c r="O566" i="4"/>
  <c r="P566" i="4" s="1"/>
  <c r="AJ659" i="4"/>
  <c r="AP659" i="4" s="1"/>
  <c r="AQ659" i="4" s="1"/>
  <c r="O659" i="4"/>
  <c r="P659" i="4" s="1"/>
  <c r="AJ36" i="4"/>
  <c r="AP36" i="4" s="1"/>
  <c r="AQ36" i="4" s="1"/>
  <c r="O36" i="4"/>
  <c r="P36" i="4" s="1"/>
  <c r="AJ1722" i="4"/>
  <c r="AP1722" i="4" s="1"/>
  <c r="AQ1722" i="4" s="1"/>
  <c r="O1722" i="4"/>
  <c r="P1722" i="4" s="1"/>
  <c r="AJ879" i="4"/>
  <c r="AP879" i="4" s="1"/>
  <c r="AQ879" i="4" s="1"/>
  <c r="O879" i="4"/>
  <c r="P879" i="4" s="1"/>
  <c r="AJ842" i="4"/>
  <c r="AP842" i="4" s="1"/>
  <c r="AQ842" i="4" s="1"/>
  <c r="O842" i="4"/>
  <c r="P842" i="4" s="1"/>
  <c r="AJ369" i="4"/>
  <c r="AP369" i="4" s="1"/>
  <c r="AQ369" i="4" s="1"/>
  <c r="O369" i="4"/>
  <c r="P369" i="4" s="1"/>
  <c r="AJ934" i="4"/>
  <c r="AP934" i="4" s="1"/>
  <c r="AQ934" i="4" s="1"/>
  <c r="O934" i="4"/>
  <c r="P934" i="4" s="1"/>
  <c r="AJ696" i="4"/>
  <c r="AP696" i="4" s="1"/>
  <c r="AQ696" i="4" s="1"/>
  <c r="O696" i="4"/>
  <c r="P696" i="4" s="1"/>
  <c r="AJ457" i="4"/>
  <c r="AP457" i="4" s="1"/>
  <c r="AQ457" i="4" s="1"/>
  <c r="O457" i="4"/>
  <c r="P457" i="4" s="1"/>
  <c r="AJ1718" i="4"/>
  <c r="AP1718" i="4" s="1"/>
  <c r="AQ1718" i="4" s="1"/>
  <c r="O1718" i="4"/>
  <c r="P1718" i="4" s="1"/>
  <c r="AJ1482" i="4"/>
  <c r="AP1482" i="4" s="1"/>
  <c r="AQ1482" i="4" s="1"/>
  <c r="O1482" i="4"/>
  <c r="P1482" i="4" s="1"/>
  <c r="AJ915" i="4"/>
  <c r="AP915" i="4" s="1"/>
  <c r="AQ915" i="4" s="1"/>
  <c r="O915" i="4"/>
  <c r="P915" i="4" s="1"/>
  <c r="AJ1265" i="4"/>
  <c r="AP1265" i="4" s="1"/>
  <c r="AQ1265" i="4" s="1"/>
  <c r="O1265" i="4"/>
  <c r="P1265" i="4" s="1"/>
  <c r="AJ843" i="4"/>
  <c r="AP843" i="4" s="1"/>
  <c r="AQ843" i="4" s="1"/>
  <c r="O843" i="4"/>
  <c r="P843" i="4" s="1"/>
  <c r="AJ545" i="4"/>
  <c r="AP545" i="4" s="1"/>
  <c r="AQ545" i="4" s="1"/>
  <c r="O545" i="4"/>
  <c r="P545" i="4" s="1"/>
  <c r="AJ1302" i="4"/>
  <c r="AP1302" i="4" s="1"/>
  <c r="AQ1302" i="4" s="1"/>
  <c r="O1302" i="4"/>
  <c r="P1302" i="4" s="1"/>
  <c r="AJ1358" i="4"/>
  <c r="AP1358" i="4" s="1"/>
  <c r="AQ1358" i="4" s="1"/>
  <c r="O1358" i="4"/>
  <c r="P1358" i="4" s="1"/>
  <c r="AJ1412" i="4"/>
  <c r="AP1412" i="4" s="1"/>
  <c r="AQ1412" i="4" s="1"/>
  <c r="O1412" i="4"/>
  <c r="P1412" i="4" s="1"/>
  <c r="AJ295" i="4"/>
  <c r="AP295" i="4" s="1"/>
  <c r="AQ295" i="4" s="1"/>
  <c r="O295" i="4"/>
  <c r="P295" i="4" s="1"/>
  <c r="AJ1734" i="4"/>
  <c r="AP1734" i="4" s="1"/>
  <c r="AQ1734" i="4" s="1"/>
  <c r="O1734" i="4"/>
  <c r="P1734" i="4" s="1"/>
  <c r="AJ767" i="4"/>
  <c r="AP767" i="4" s="1"/>
  <c r="AQ767" i="4" s="1"/>
  <c r="O767" i="4"/>
  <c r="P767" i="4" s="1"/>
  <c r="AJ1001" i="4"/>
  <c r="AP1001" i="4" s="1"/>
  <c r="AQ1001" i="4" s="1"/>
  <c r="O1001" i="4"/>
  <c r="P1001" i="4" s="1"/>
  <c r="AJ1233" i="4"/>
  <c r="AP1233" i="4" s="1"/>
  <c r="AQ1233" i="4" s="1"/>
  <c r="O1233" i="4"/>
  <c r="P1233" i="4" s="1"/>
  <c r="AJ766" i="4"/>
  <c r="AP766" i="4" s="1"/>
  <c r="AQ766" i="4" s="1"/>
  <c r="O766" i="4"/>
  <c r="P766" i="4" s="1"/>
  <c r="AJ1235" i="4"/>
  <c r="AP1235" i="4" s="1"/>
  <c r="AQ1235" i="4" s="1"/>
  <c r="O1235" i="4"/>
  <c r="P1235" i="4" s="1"/>
  <c r="AJ1217" i="4"/>
  <c r="AP1217" i="4" s="1"/>
  <c r="AQ1217" i="4" s="1"/>
  <c r="O1217" i="4"/>
  <c r="P1217" i="4" s="1"/>
  <c r="AJ1342" i="4"/>
  <c r="AP1342" i="4" s="1"/>
  <c r="AQ1342" i="4" s="1"/>
  <c r="O1342" i="4"/>
  <c r="P1342" i="4" s="1"/>
  <c r="AJ502" i="4"/>
  <c r="AP502" i="4" s="1"/>
  <c r="AQ502" i="4" s="1"/>
  <c r="O502" i="4"/>
  <c r="P502" i="4" s="1"/>
  <c r="AJ595" i="4"/>
  <c r="AP595" i="4" s="1"/>
  <c r="AQ595" i="4" s="1"/>
  <c r="O595" i="4"/>
  <c r="P595" i="4" s="1"/>
  <c r="AJ84" i="4"/>
  <c r="AP84" i="4" s="1"/>
  <c r="AQ84" i="4" s="1"/>
  <c r="O84" i="4"/>
  <c r="P84" i="4" s="1"/>
  <c r="AJ1678" i="4"/>
  <c r="AP1678" i="4" s="1"/>
  <c r="AQ1678" i="4" s="1"/>
  <c r="O1678" i="4"/>
  <c r="P1678" i="4" s="1"/>
  <c r="AJ943" i="4"/>
  <c r="AP943" i="4" s="1"/>
  <c r="AQ943" i="4" s="1"/>
  <c r="O943" i="4"/>
  <c r="P943" i="4" s="1"/>
  <c r="AJ61" i="4"/>
  <c r="AP61" i="4" s="1"/>
  <c r="AQ61" i="4" s="1"/>
  <c r="O61" i="4"/>
  <c r="P61" i="4" s="1"/>
  <c r="AJ321" i="4"/>
  <c r="AP321" i="4" s="1"/>
  <c r="AQ321" i="4" s="1"/>
  <c r="O321" i="4"/>
  <c r="P321" i="4" s="1"/>
  <c r="AJ870" i="4"/>
  <c r="AP870" i="4" s="1"/>
  <c r="AQ870" i="4" s="1"/>
  <c r="O870" i="4"/>
  <c r="P870" i="4" s="1"/>
  <c r="AJ1600" i="4"/>
  <c r="AP1600" i="4" s="1"/>
  <c r="AQ1600" i="4" s="1"/>
  <c r="O1600" i="4"/>
  <c r="P1600" i="4" s="1"/>
  <c r="AJ297" i="4"/>
  <c r="AP297" i="4" s="1"/>
  <c r="AQ297" i="4" s="1"/>
  <c r="O297" i="4"/>
  <c r="P297" i="4" s="1"/>
  <c r="AJ1542" i="4"/>
  <c r="AP1542" i="4" s="1"/>
  <c r="AQ1542" i="4" s="1"/>
  <c r="O1542" i="4"/>
  <c r="P1542" i="4" s="1"/>
  <c r="AJ1381" i="4"/>
  <c r="AP1381" i="4" s="1"/>
  <c r="AQ1381" i="4" s="1"/>
  <c r="O1381" i="4"/>
  <c r="P1381" i="4" s="1"/>
  <c r="AJ896" i="4"/>
  <c r="AP896" i="4" s="1"/>
  <c r="AQ896" i="4" s="1"/>
  <c r="O896" i="4"/>
  <c r="P896" i="4" s="1"/>
  <c r="AJ1659" i="4"/>
  <c r="AP1659" i="4" s="1"/>
  <c r="AQ1659" i="4" s="1"/>
  <c r="O1659" i="4"/>
  <c r="P1659" i="4" s="1"/>
  <c r="AJ888" i="4"/>
  <c r="AP888" i="4" s="1"/>
  <c r="AQ888" i="4" s="1"/>
  <c r="O888" i="4"/>
  <c r="P888" i="4" s="1"/>
  <c r="AJ425" i="4"/>
  <c r="AP425" i="4" s="1"/>
  <c r="AQ425" i="4" s="1"/>
  <c r="O425" i="4"/>
  <c r="P425" i="4" s="1"/>
  <c r="AJ1174" i="4"/>
  <c r="AP1174" i="4" s="1"/>
  <c r="AQ1174" i="4" s="1"/>
  <c r="O1174" i="4"/>
  <c r="P1174" i="4" s="1"/>
  <c r="AJ1294" i="4"/>
  <c r="AP1294" i="4" s="1"/>
  <c r="AQ1294" i="4" s="1"/>
  <c r="O1294" i="4"/>
  <c r="P1294" i="4" s="1"/>
  <c r="AJ1209" i="4"/>
  <c r="AP1209" i="4" s="1"/>
  <c r="AQ1209" i="4" s="1"/>
  <c r="O1209" i="4"/>
  <c r="P1209" i="4" s="1"/>
  <c r="AJ231" i="4"/>
  <c r="AP231" i="4" s="1"/>
  <c r="AQ231" i="4" s="1"/>
  <c r="O231" i="4"/>
  <c r="P231" i="4" s="1"/>
  <c r="AJ1694" i="4"/>
  <c r="AP1694" i="4" s="1"/>
  <c r="AQ1694" i="4" s="1"/>
  <c r="O1694" i="4"/>
  <c r="P1694" i="4" s="1"/>
  <c r="AJ847" i="4"/>
  <c r="AP847" i="4" s="1"/>
  <c r="AQ847" i="4" s="1"/>
  <c r="O847" i="4"/>
  <c r="P847" i="4" s="1"/>
  <c r="AJ706" i="4"/>
  <c r="AP706" i="4" s="1"/>
  <c r="AQ706" i="4" s="1"/>
  <c r="O706" i="4"/>
  <c r="P706" i="4" s="1"/>
  <c r="AJ1161" i="4"/>
  <c r="AP1161" i="4" s="1"/>
  <c r="AQ1161" i="4" s="1"/>
  <c r="O1161" i="4"/>
  <c r="P1161" i="4" s="1"/>
  <c r="AJ702" i="4"/>
  <c r="AP702" i="4" s="1"/>
  <c r="AQ702" i="4" s="1"/>
  <c r="O702" i="4"/>
  <c r="P702" i="4" s="1"/>
  <c r="AJ875" i="4"/>
  <c r="AP875" i="4" s="1"/>
  <c r="AQ875" i="4" s="1"/>
  <c r="O875" i="4"/>
  <c r="P875" i="4" s="1"/>
  <c r="AJ114" i="4"/>
  <c r="AP114" i="4" s="1"/>
  <c r="AQ114" i="4" s="1"/>
  <c r="O114" i="4"/>
  <c r="P114" i="4" s="1"/>
  <c r="AJ1214" i="4"/>
  <c r="AP1214" i="4" s="1"/>
  <c r="AQ1214" i="4" s="1"/>
  <c r="O1214" i="4"/>
  <c r="P1214" i="4" s="1"/>
  <c r="AJ438" i="4"/>
  <c r="AP438" i="4" s="1"/>
  <c r="AQ438" i="4" s="1"/>
  <c r="O438" i="4"/>
  <c r="P438" i="4" s="1"/>
  <c r="AJ531" i="4"/>
  <c r="AP531" i="4" s="1"/>
  <c r="AQ531" i="4" s="1"/>
  <c r="O531" i="4"/>
  <c r="P531" i="4" s="1"/>
  <c r="AJ130" i="4"/>
  <c r="AP130" i="4" s="1"/>
  <c r="AQ130" i="4" s="1"/>
  <c r="O130" i="4"/>
  <c r="P130" i="4" s="1"/>
  <c r="AJ1634" i="4"/>
  <c r="AP1634" i="4" s="1"/>
  <c r="AQ1634" i="4" s="1"/>
  <c r="O1634" i="4"/>
  <c r="P1634" i="4" s="1"/>
  <c r="AJ1015" i="4"/>
  <c r="AP1015" i="4" s="1"/>
  <c r="AQ1015" i="4" s="1"/>
  <c r="O1015" i="4"/>
  <c r="P1015" i="4" s="1"/>
  <c r="AJ731" i="4"/>
  <c r="AP731" i="4" s="1"/>
  <c r="AQ731" i="4" s="1"/>
  <c r="O731" i="4"/>
  <c r="P731" i="4" s="1"/>
  <c r="AJ233" i="4"/>
  <c r="AP233" i="4" s="1"/>
  <c r="AQ233" i="4" s="1"/>
  <c r="O233" i="4"/>
  <c r="P233" i="4" s="1"/>
  <c r="AJ806" i="4"/>
  <c r="AP806" i="4" s="1"/>
  <c r="AQ806" i="4" s="1"/>
  <c r="O806" i="4"/>
  <c r="P806" i="4" s="1"/>
  <c r="AJ1104" i="4"/>
  <c r="AP1104" i="4" s="1"/>
  <c r="AQ1104" i="4" s="1"/>
  <c r="O1104" i="4"/>
  <c r="P1104" i="4" s="1"/>
  <c r="AJ169" i="4"/>
  <c r="AP169" i="4" s="1"/>
  <c r="AQ169" i="4" s="1"/>
  <c r="O169" i="4"/>
  <c r="P169" i="4" s="1"/>
  <c r="AJ1314" i="4"/>
  <c r="AP1314" i="4" s="1"/>
  <c r="AQ1314" i="4" s="1"/>
  <c r="O1314" i="4"/>
  <c r="P1314" i="4" s="1"/>
  <c r="AJ1677" i="4"/>
  <c r="AP1677" i="4" s="1"/>
  <c r="AQ1677" i="4" s="1"/>
  <c r="O1677" i="4"/>
  <c r="P1677" i="4" s="1"/>
  <c r="AJ1704" i="4"/>
  <c r="AP1704" i="4" s="1"/>
  <c r="AQ1704" i="4" s="1"/>
  <c r="O1704" i="4"/>
  <c r="P1704" i="4" s="1"/>
  <c r="AJ1419" i="4"/>
  <c r="AP1419" i="4" s="1"/>
  <c r="AQ1419" i="4" s="1"/>
  <c r="O1419" i="4"/>
  <c r="P1419" i="4" s="1"/>
  <c r="AJ832" i="4"/>
  <c r="AP832" i="4" s="1"/>
  <c r="AQ832" i="4" s="1"/>
  <c r="O832" i="4"/>
  <c r="P832" i="4" s="1"/>
  <c r="AJ265" i="4"/>
  <c r="AP265" i="4" s="1"/>
  <c r="AQ265" i="4" s="1"/>
  <c r="O265" i="4"/>
  <c r="P265" i="4" s="1"/>
  <c r="AJ1110" i="4"/>
  <c r="AP1110" i="4" s="1"/>
  <c r="AQ1110" i="4" s="1"/>
  <c r="O1110" i="4"/>
  <c r="P1110" i="4" s="1"/>
  <c r="AJ1230" i="4"/>
  <c r="AP1230" i="4" s="1"/>
  <c r="AQ1230" i="4" s="1"/>
  <c r="O1230" i="4"/>
  <c r="P1230" i="4" s="1"/>
  <c r="AJ988" i="4"/>
  <c r="AP988" i="4" s="1"/>
  <c r="AQ988" i="4" s="1"/>
  <c r="O988" i="4"/>
  <c r="P988" i="4" s="1"/>
  <c r="AJ167" i="4"/>
  <c r="AP167" i="4" s="1"/>
  <c r="AQ167" i="4" s="1"/>
  <c r="O167" i="4"/>
  <c r="P167" i="4" s="1"/>
  <c r="AJ1650" i="4"/>
  <c r="AP1650" i="4" s="1"/>
  <c r="AQ1650" i="4" s="1"/>
  <c r="O1650" i="4"/>
  <c r="P1650" i="4" s="1"/>
  <c r="AJ919" i="4"/>
  <c r="AP919" i="4" s="1"/>
  <c r="AQ919" i="4" s="1"/>
  <c r="O919" i="4"/>
  <c r="P919" i="4" s="1"/>
  <c r="AJ245" i="4"/>
  <c r="AP245" i="4" s="1"/>
  <c r="AQ245" i="4" s="1"/>
  <c r="O245" i="4"/>
  <c r="P245" i="4" s="1"/>
  <c r="AJ1041" i="4"/>
  <c r="AP1041" i="4" s="1"/>
  <c r="AQ1041" i="4" s="1"/>
  <c r="O1041" i="4"/>
  <c r="P1041" i="4" s="1"/>
  <c r="AJ638" i="4"/>
  <c r="AP638" i="4" s="1"/>
  <c r="AQ638" i="4" s="1"/>
  <c r="O638" i="4"/>
  <c r="P638" i="4" s="1"/>
  <c r="AJ667" i="4"/>
  <c r="AP667" i="4" s="1"/>
  <c r="AQ667" i="4" s="1"/>
  <c r="O667" i="4"/>
  <c r="P667" i="4" s="1"/>
  <c r="AJ76" i="4"/>
  <c r="AP76" i="4" s="1"/>
  <c r="AQ76" i="4" s="1"/>
  <c r="O76" i="4"/>
  <c r="P76" i="4" s="1"/>
  <c r="AJ1086" i="4"/>
  <c r="AP1086" i="4" s="1"/>
  <c r="AQ1086" i="4" s="1"/>
  <c r="O1086" i="4"/>
  <c r="P1086" i="4" s="1"/>
  <c r="AJ374" i="4"/>
  <c r="AP374" i="4" s="1"/>
  <c r="AQ374" i="4" s="1"/>
  <c r="O374" i="4"/>
  <c r="P374" i="4" s="1"/>
  <c r="AJ467" i="4"/>
  <c r="AP467" i="4" s="1"/>
  <c r="AQ467" i="4" s="1"/>
  <c r="O467" i="4"/>
  <c r="P467" i="4" s="1"/>
  <c r="AJ138" i="4"/>
  <c r="AP138" i="4" s="1"/>
  <c r="AQ138" i="4" s="1"/>
  <c r="O138" i="4"/>
  <c r="P138" i="4" s="1"/>
  <c r="AJ1594" i="4"/>
  <c r="AP1594" i="4" s="1"/>
  <c r="AQ1594" i="4" s="1"/>
  <c r="O1594" i="4"/>
  <c r="P1594" i="4" s="1"/>
  <c r="AJ1095" i="4"/>
  <c r="AP1095" i="4" s="1"/>
  <c r="AQ1095" i="4" s="1"/>
  <c r="O1095" i="4"/>
  <c r="P1095" i="4" s="1"/>
  <c r="AJ123" i="4"/>
  <c r="AP123" i="4" s="1"/>
  <c r="AQ123" i="4" s="1"/>
  <c r="O123" i="4"/>
  <c r="P123" i="4" s="1"/>
  <c r="AJ205" i="4"/>
  <c r="AP205" i="4" s="1"/>
  <c r="AQ205" i="4" s="1"/>
  <c r="O205" i="4"/>
  <c r="P205" i="4" s="1"/>
  <c r="AJ742" i="4"/>
  <c r="AP742" i="4" s="1"/>
  <c r="AQ742" i="4" s="1"/>
  <c r="O742" i="4"/>
  <c r="P742" i="4" s="1"/>
  <c r="AJ1672" i="4"/>
  <c r="AP1672" i="4" s="1"/>
  <c r="AQ1672" i="4" s="1"/>
  <c r="O1672" i="4"/>
  <c r="P1672" i="4" s="1"/>
  <c r="AJ81" i="4"/>
  <c r="AP81" i="4" s="1"/>
  <c r="AQ81" i="4" s="1"/>
  <c r="O81" i="4"/>
  <c r="P81" i="4" s="1"/>
  <c r="AJ926" i="4"/>
  <c r="AP926" i="4" s="1"/>
  <c r="AQ926" i="4" s="1"/>
  <c r="O926" i="4"/>
  <c r="P926" i="4" s="1"/>
  <c r="AJ1237" i="4"/>
  <c r="AP1237" i="4" s="1"/>
  <c r="AQ1237" i="4" s="1"/>
  <c r="O1237" i="4"/>
  <c r="P1237" i="4" s="1"/>
  <c r="AJ691" i="4"/>
  <c r="AP691" i="4" s="1"/>
  <c r="AQ691" i="4" s="1"/>
  <c r="O691" i="4"/>
  <c r="P691" i="4" s="1"/>
  <c r="AJ1093" i="4"/>
  <c r="AP1093" i="4" s="1"/>
  <c r="AQ1093" i="4" s="1"/>
  <c r="O1093" i="4"/>
  <c r="P1093" i="4" s="1"/>
  <c r="AJ435" i="4"/>
  <c r="AP435" i="4" s="1"/>
  <c r="AQ435" i="4" s="1"/>
  <c r="O435" i="4"/>
  <c r="P435" i="4" s="1"/>
  <c r="AJ244" i="4"/>
  <c r="AP244" i="4" s="1"/>
  <c r="AQ244" i="4" s="1"/>
  <c r="O244" i="4"/>
  <c r="P244" i="4" s="1"/>
  <c r="AJ214" i="4"/>
  <c r="AP214" i="4" s="1"/>
  <c r="AQ214" i="4" s="1"/>
  <c r="O214" i="4"/>
  <c r="P214" i="4" s="1"/>
  <c r="AJ654" i="4"/>
  <c r="AP654" i="4" s="1"/>
  <c r="AQ654" i="4" s="1"/>
  <c r="O654" i="4"/>
  <c r="P654" i="4" s="1"/>
  <c r="AJ712" i="4"/>
  <c r="AP712" i="4" s="1"/>
  <c r="AQ712" i="4" s="1"/>
  <c r="O712" i="4"/>
  <c r="P712" i="4" s="1"/>
  <c r="AJ242" i="4"/>
  <c r="AP242" i="4" s="1"/>
  <c r="AQ242" i="4" s="1"/>
  <c r="O242" i="4"/>
  <c r="P242" i="4" s="1"/>
  <c r="AJ1485" i="4"/>
  <c r="AP1485" i="4" s="1"/>
  <c r="AQ1485" i="4" s="1"/>
  <c r="O1485" i="4"/>
  <c r="P1485" i="4" s="1"/>
  <c r="AJ1668" i="4"/>
  <c r="AP1668" i="4" s="1"/>
  <c r="AQ1668" i="4" s="1"/>
  <c r="O1668" i="4"/>
  <c r="P1668" i="4" s="1"/>
  <c r="AJ881" i="4"/>
  <c r="AP881" i="4" s="1"/>
  <c r="AQ881" i="4" s="1"/>
  <c r="O881" i="4"/>
  <c r="P881" i="4" s="1"/>
  <c r="AJ153" i="4"/>
  <c r="AP153" i="4" s="1"/>
  <c r="AQ153" i="4" s="1"/>
  <c r="O153" i="4"/>
  <c r="P153" i="4" s="1"/>
  <c r="AJ1777" i="4"/>
  <c r="AP1777" i="4" s="1"/>
  <c r="AQ1777" i="4" s="1"/>
  <c r="O1777" i="4"/>
  <c r="P1777" i="4" s="1"/>
  <c r="AJ864" i="4"/>
  <c r="AP864" i="4" s="1"/>
  <c r="AQ864" i="4" s="1"/>
  <c r="O864" i="4"/>
  <c r="P864" i="4" s="1"/>
  <c r="AJ1433" i="4"/>
  <c r="AP1433" i="4" s="1"/>
  <c r="AQ1433" i="4" s="1"/>
  <c r="O1433" i="4"/>
  <c r="P1433" i="4" s="1"/>
  <c r="AJ1346" i="4"/>
  <c r="AP1346" i="4" s="1"/>
  <c r="AQ1346" i="4" s="1"/>
  <c r="O1346" i="4"/>
  <c r="P1346" i="4" s="1"/>
  <c r="AJ857" i="4"/>
  <c r="AP857" i="4" s="1"/>
  <c r="AQ857" i="4" s="1"/>
  <c r="O857" i="4"/>
  <c r="P857" i="4" s="1"/>
  <c r="AJ836" i="4"/>
  <c r="AP836" i="4" s="1"/>
  <c r="AQ836" i="4" s="1"/>
  <c r="O836" i="4"/>
  <c r="P836" i="4" s="1"/>
  <c r="AJ1321" i="4"/>
  <c r="AP1321" i="4" s="1"/>
  <c r="AQ1321" i="4" s="1"/>
  <c r="O1321" i="4"/>
  <c r="P1321" i="4" s="1"/>
  <c r="AJ1618" i="4"/>
  <c r="AP1618" i="4" s="1"/>
  <c r="AQ1618" i="4" s="1"/>
  <c r="O1618" i="4"/>
  <c r="P1618" i="4" s="1"/>
  <c r="AJ1036" i="4"/>
  <c r="AP1036" i="4" s="1"/>
  <c r="AQ1036" i="4" s="1"/>
  <c r="O1036" i="4"/>
  <c r="P1036" i="4" s="1"/>
  <c r="AJ608" i="4"/>
  <c r="AP608" i="4" s="1"/>
  <c r="AQ608" i="4" s="1"/>
  <c r="O608" i="4"/>
  <c r="P608" i="4" s="1"/>
  <c r="AJ1771" i="4"/>
  <c r="AP1771" i="4" s="1"/>
  <c r="AQ1771" i="4" s="1"/>
  <c r="O1771" i="4"/>
  <c r="P1771" i="4" s="1"/>
  <c r="AJ166" i="4"/>
  <c r="AP166" i="4" s="1"/>
  <c r="AQ166" i="4" s="1"/>
  <c r="O166" i="4"/>
  <c r="P166" i="4" s="1"/>
  <c r="AJ259" i="4"/>
  <c r="AP259" i="4" s="1"/>
  <c r="AQ259" i="4" s="1"/>
  <c r="O259" i="4"/>
  <c r="P259" i="4" s="1"/>
  <c r="AJ346" i="4"/>
  <c r="AP346" i="4" s="1"/>
  <c r="AQ346" i="4" s="1"/>
  <c r="O346" i="4"/>
  <c r="P346" i="4" s="1"/>
  <c r="AJ1101" i="4"/>
  <c r="AP1101" i="4" s="1"/>
  <c r="AQ1101" i="4" s="1"/>
  <c r="O1101" i="4"/>
  <c r="P1101" i="4" s="1"/>
  <c r="AJ1613" i="4"/>
  <c r="AP1613" i="4" s="1"/>
  <c r="AQ1613" i="4" s="1"/>
  <c r="O1613" i="4"/>
  <c r="P1613" i="4" s="1"/>
  <c r="AJ1374" i="4"/>
  <c r="AP1374" i="4" s="1"/>
  <c r="AQ1374" i="4" s="1"/>
  <c r="O1374" i="4"/>
  <c r="P1374" i="4" s="1"/>
  <c r="AJ994" i="4"/>
  <c r="AP994" i="4" s="1"/>
  <c r="AQ994" i="4" s="1"/>
  <c r="O994" i="4"/>
  <c r="P994" i="4" s="1"/>
  <c r="AJ315" i="4"/>
  <c r="AP315" i="4" s="1"/>
  <c r="AQ315" i="4" s="1"/>
  <c r="O315" i="4"/>
  <c r="P315" i="4" s="1"/>
  <c r="AJ534" i="4"/>
  <c r="AP534" i="4" s="1"/>
  <c r="AQ534" i="4" s="1"/>
  <c r="O534" i="4"/>
  <c r="P534" i="4" s="1"/>
  <c r="AJ782" i="4"/>
  <c r="AP782" i="4" s="1"/>
  <c r="AQ782" i="4" s="1"/>
  <c r="O782" i="4"/>
  <c r="P782" i="4" s="1"/>
  <c r="AJ1328" i="4"/>
  <c r="AP1328" i="4" s="1"/>
  <c r="AQ1328" i="4" s="1"/>
  <c r="O1328" i="4"/>
  <c r="P1328" i="4" s="1"/>
  <c r="AJ129" i="4"/>
  <c r="AP129" i="4" s="1"/>
  <c r="AQ129" i="4" s="1"/>
  <c r="O129" i="4"/>
  <c r="P129" i="4" s="1"/>
  <c r="AJ1653" i="4"/>
  <c r="AP1653" i="4" s="1"/>
  <c r="AQ1653" i="4" s="1"/>
  <c r="O1653" i="4"/>
  <c r="P1653" i="4" s="1"/>
  <c r="AJ1401" i="4"/>
  <c r="AP1401" i="4" s="1"/>
  <c r="AQ1401" i="4" s="1"/>
  <c r="O1401" i="4"/>
  <c r="P1401" i="4" s="1"/>
  <c r="AJ858" i="4"/>
  <c r="AP858" i="4" s="1"/>
  <c r="AQ858" i="4" s="1"/>
  <c r="O858" i="4"/>
  <c r="P858" i="4" s="1"/>
  <c r="AJ193" i="4"/>
  <c r="AP193" i="4" s="1"/>
  <c r="AQ193" i="4" s="1"/>
  <c r="O193" i="4"/>
  <c r="P193" i="4" s="1"/>
  <c r="AJ190" i="4"/>
  <c r="AP190" i="4" s="1"/>
  <c r="AQ190" i="4" s="1"/>
  <c r="O190" i="4"/>
  <c r="P190" i="4" s="1"/>
  <c r="AJ219" i="4"/>
  <c r="AP219" i="4" s="1"/>
  <c r="AQ219" i="4" s="1"/>
  <c r="O219" i="4"/>
  <c r="P219" i="4" s="1"/>
  <c r="AJ26" i="4"/>
  <c r="AP26" i="4" s="1"/>
  <c r="AQ26" i="4" s="1"/>
  <c r="O26" i="4"/>
  <c r="P26" i="4" s="1"/>
  <c r="AJ1459" i="4"/>
  <c r="AP1459" i="4" s="1"/>
  <c r="AQ1459" i="4" s="1"/>
  <c r="O1459" i="4"/>
  <c r="P1459" i="4" s="1"/>
  <c r="AJ1700" i="4"/>
  <c r="AP1700" i="4" s="1"/>
  <c r="AQ1700" i="4" s="1"/>
  <c r="O1700" i="4"/>
  <c r="P1700" i="4" s="1"/>
  <c r="AJ1580" i="4"/>
  <c r="AP1580" i="4" s="1"/>
  <c r="AQ1580" i="4" s="1"/>
  <c r="O1580" i="4"/>
  <c r="P1580" i="4" s="1"/>
  <c r="AJ1481" i="4"/>
  <c r="AP1481" i="4" s="1"/>
  <c r="AQ1481" i="4" s="1"/>
  <c r="O1481" i="4"/>
  <c r="P1481" i="4" s="1"/>
  <c r="AJ1533" i="4"/>
  <c r="AP1533" i="4" s="1"/>
  <c r="AQ1533" i="4" s="1"/>
  <c r="O1533" i="4"/>
  <c r="P1533" i="4" s="1"/>
  <c r="AJ1585" i="4"/>
  <c r="AP1585" i="4" s="1"/>
  <c r="AQ1585" i="4" s="1"/>
  <c r="O1585" i="4"/>
  <c r="P1585" i="4" s="1"/>
  <c r="AJ826" i="4"/>
  <c r="AP826" i="4" s="1"/>
  <c r="AQ826" i="4" s="1"/>
  <c r="O826" i="4"/>
  <c r="P826" i="4" s="1"/>
  <c r="AJ1248" i="4"/>
  <c r="AP1248" i="4" s="1"/>
  <c r="AQ1248" i="4" s="1"/>
  <c r="O1248" i="4"/>
  <c r="P1248" i="4" s="1"/>
  <c r="AJ294" i="4"/>
  <c r="AP294" i="4" s="1"/>
  <c r="AQ294" i="4" s="1"/>
  <c r="O294" i="4"/>
  <c r="P294" i="4" s="1"/>
  <c r="AJ387" i="4"/>
  <c r="AP387" i="4" s="1"/>
  <c r="AQ387" i="4" s="1"/>
  <c r="O387" i="4"/>
  <c r="P387" i="4" s="1"/>
  <c r="AJ260" i="4"/>
  <c r="AP260" i="4" s="1"/>
  <c r="AQ260" i="4" s="1"/>
  <c r="O260" i="4"/>
  <c r="P260" i="4" s="1"/>
  <c r="AJ1118" i="4"/>
  <c r="AP1118" i="4" s="1"/>
  <c r="AQ1118" i="4" s="1"/>
  <c r="O1118" i="4"/>
  <c r="P1118" i="4" s="1"/>
  <c r="AJ1453" i="4"/>
  <c r="AP1453" i="4" s="1"/>
  <c r="AQ1453" i="4" s="1"/>
  <c r="O1453" i="4"/>
  <c r="P1453" i="4" s="1"/>
  <c r="AJ251" i="4"/>
  <c r="AP251" i="4" s="1"/>
  <c r="AQ251" i="4" s="1"/>
  <c r="O251" i="4"/>
  <c r="P251" i="4" s="1"/>
  <c r="AJ1229" i="4"/>
  <c r="AP1229" i="4" s="1"/>
  <c r="AQ1229" i="4" s="1"/>
  <c r="O1229" i="4"/>
  <c r="P1229" i="4" s="1"/>
  <c r="AJ499" i="4"/>
  <c r="AP499" i="4" s="1"/>
  <c r="AQ499" i="4" s="1"/>
  <c r="O499" i="4"/>
  <c r="P499" i="4" s="1"/>
  <c r="AJ316" i="4"/>
  <c r="AP316" i="4" s="1"/>
  <c r="AQ316" i="4" s="1"/>
  <c r="O316" i="4"/>
  <c r="P316" i="4" s="1"/>
  <c r="AJ342" i="4"/>
  <c r="AP342" i="4" s="1"/>
  <c r="AQ342" i="4" s="1"/>
  <c r="O342" i="4"/>
  <c r="P342" i="4" s="1"/>
  <c r="AJ718" i="4"/>
  <c r="AP718" i="4" s="1"/>
  <c r="AQ718" i="4" s="1"/>
  <c r="O718" i="4"/>
  <c r="P718" i="4" s="1"/>
  <c r="AJ1691" i="4"/>
  <c r="AP1691" i="4" s="1"/>
  <c r="AQ1691" i="4" s="1"/>
  <c r="O1691" i="4"/>
  <c r="P1691" i="4" s="1"/>
  <c r="AJ33" i="4"/>
  <c r="AP33" i="4" s="1"/>
  <c r="AQ33" i="4" s="1"/>
  <c r="O33" i="4"/>
  <c r="P33" i="4" s="1"/>
  <c r="AJ1557" i="4"/>
  <c r="AP1557" i="4" s="1"/>
  <c r="AQ1557" i="4" s="1"/>
  <c r="O1557" i="4"/>
  <c r="P1557" i="4" s="1"/>
  <c r="AJ1073" i="4"/>
  <c r="AP1073" i="4" s="1"/>
  <c r="AQ1073" i="4" s="1"/>
  <c r="O1073" i="4"/>
  <c r="P1073" i="4" s="1"/>
  <c r="AJ818" i="4"/>
  <c r="AP818" i="4" s="1"/>
  <c r="AQ818" i="4" s="1"/>
  <c r="O818" i="4"/>
  <c r="P818" i="4" s="1"/>
  <c r="AJ725" i="4"/>
  <c r="AP725" i="4" s="1"/>
  <c r="AQ725" i="4" s="1"/>
  <c r="O725" i="4"/>
  <c r="P725" i="4" s="1"/>
  <c r="AJ62" i="4"/>
  <c r="AP62" i="4" s="1"/>
  <c r="AQ62" i="4" s="1"/>
  <c r="O62" i="4"/>
  <c r="P62" i="4" s="1"/>
  <c r="AJ819" i="4"/>
  <c r="AP819" i="4" s="1"/>
  <c r="AQ819" i="4" s="1"/>
  <c r="O819" i="4"/>
  <c r="P819" i="4" s="1"/>
  <c r="AJ1769" i="4"/>
  <c r="AP1769" i="4" s="1"/>
  <c r="AQ1769" i="4" s="1"/>
  <c r="O1769" i="4"/>
  <c r="P1769" i="4" s="1"/>
  <c r="AJ1442" i="4"/>
  <c r="AP1442" i="4" s="1"/>
  <c r="AQ1442" i="4" s="1"/>
  <c r="O1442" i="4"/>
  <c r="P1442" i="4" s="1"/>
  <c r="AJ1409" i="4"/>
  <c r="AP1409" i="4" s="1"/>
  <c r="AQ1409" i="4" s="1"/>
  <c r="O1409" i="4"/>
  <c r="P1409" i="4" s="1"/>
  <c r="AJ788" i="4"/>
  <c r="AP788" i="4" s="1"/>
  <c r="AQ788" i="4" s="1"/>
  <c r="O788" i="4"/>
  <c r="P788" i="4" s="1"/>
  <c r="AJ1361" i="4"/>
  <c r="AP1361" i="4" s="1"/>
  <c r="AQ1361" i="4" s="1"/>
  <c r="O1361" i="4"/>
  <c r="P1361" i="4" s="1"/>
  <c r="AJ1802" i="4"/>
  <c r="AP1802" i="4" s="1"/>
  <c r="AQ1802" i="4" s="1"/>
  <c r="O1802" i="4"/>
  <c r="P1802" i="4" s="1"/>
  <c r="AJ1303" i="4"/>
  <c r="AP1303" i="4" s="1"/>
  <c r="AQ1303" i="4" s="1"/>
  <c r="O1303" i="4"/>
  <c r="P1303" i="4" s="1"/>
  <c r="AJ672" i="4"/>
  <c r="AP672" i="4" s="1"/>
  <c r="AQ672" i="4" s="1"/>
  <c r="O672" i="4"/>
  <c r="P672" i="4" s="1"/>
  <c r="AJ1040" i="4"/>
  <c r="AP1040" i="4" s="1"/>
  <c r="AQ1040" i="4" s="1"/>
  <c r="O1040" i="4"/>
  <c r="P1040" i="4" s="1"/>
  <c r="AJ230" i="4"/>
  <c r="AP230" i="4" s="1"/>
  <c r="AQ230" i="4" s="1"/>
  <c r="O230" i="4"/>
  <c r="P230" i="4" s="1"/>
  <c r="AJ323" i="4"/>
  <c r="AP323" i="4" s="1"/>
  <c r="AQ323" i="4" s="1"/>
  <c r="O323" i="4"/>
  <c r="P323" i="4" s="1"/>
  <c r="AJ164" i="4"/>
  <c r="AP164" i="4" s="1"/>
  <c r="AQ164" i="4" s="1"/>
  <c r="O164" i="4"/>
  <c r="P164" i="4" s="1"/>
  <c r="AJ959" i="4"/>
  <c r="AP959" i="4" s="1"/>
  <c r="AQ959" i="4" s="1"/>
  <c r="O959" i="4"/>
  <c r="P959" i="4" s="1"/>
  <c r="AJ549" i="4"/>
  <c r="AP549" i="4" s="1"/>
  <c r="AQ549" i="4" s="1"/>
  <c r="O549" i="4"/>
  <c r="P549" i="4" s="1"/>
  <c r="AJ59" i="4"/>
  <c r="AP59" i="4" s="1"/>
  <c r="AQ59" i="4" s="1"/>
  <c r="O59" i="4"/>
  <c r="P59" i="4" s="1"/>
  <c r="AJ790" i="4"/>
  <c r="AP790" i="4" s="1"/>
  <c r="AQ790" i="4" s="1"/>
  <c r="O790" i="4"/>
  <c r="P790" i="4" s="1"/>
  <c r="AJ780" i="4"/>
  <c r="AP780" i="4" s="1"/>
  <c r="AQ780" i="4" s="1"/>
  <c r="O780" i="4"/>
  <c r="P780" i="4" s="1"/>
  <c r="AJ1505" i="4"/>
  <c r="AP1505" i="4" s="1"/>
  <c r="AQ1505" i="4" s="1"/>
  <c r="O1505" i="4"/>
  <c r="P1505" i="4" s="1"/>
  <c r="AJ1731" i="4"/>
  <c r="AP1731" i="4" s="1"/>
  <c r="AQ1731" i="4" s="1"/>
  <c r="O1731" i="4"/>
  <c r="P1731" i="4" s="1"/>
  <c r="AJ142" i="4"/>
  <c r="AP142" i="4" s="1"/>
  <c r="AQ142" i="4" s="1"/>
  <c r="O142" i="4"/>
  <c r="P142" i="4" s="1"/>
  <c r="AJ235" i="4"/>
  <c r="AP235" i="4" s="1"/>
  <c r="AQ235" i="4" s="1"/>
  <c r="O235" i="4"/>
  <c r="P235" i="4" s="1"/>
  <c r="AJ154" i="4"/>
  <c r="AP154" i="4" s="1"/>
  <c r="AQ154" i="4" s="1"/>
  <c r="O154" i="4"/>
  <c r="P154" i="4" s="1"/>
  <c r="AJ1162" i="4"/>
  <c r="AP1162" i="4" s="1"/>
  <c r="AQ1162" i="4" s="1"/>
  <c r="O1162" i="4"/>
  <c r="P1162" i="4" s="1"/>
  <c r="AJ655" i="4"/>
  <c r="AP655" i="4" s="1"/>
  <c r="AQ655" i="4" s="1"/>
  <c r="O655" i="4"/>
  <c r="P655" i="4" s="1"/>
  <c r="AJ1492" i="4"/>
  <c r="AP1492" i="4" s="1"/>
  <c r="AQ1492" i="4" s="1"/>
  <c r="O1492" i="4"/>
  <c r="P1492" i="4" s="1"/>
  <c r="AJ1055" i="4"/>
  <c r="AP1055" i="4" s="1"/>
  <c r="AQ1055" i="4" s="1"/>
  <c r="O1055" i="4"/>
  <c r="P1055" i="4" s="1"/>
  <c r="AJ999" i="4"/>
  <c r="AP999" i="4" s="1"/>
  <c r="AQ999" i="4" s="1"/>
  <c r="O999" i="4"/>
  <c r="P999" i="4" s="1"/>
  <c r="AJ46" i="4"/>
  <c r="AP46" i="4" s="1"/>
  <c r="AQ46" i="4" s="1"/>
  <c r="O46" i="4"/>
  <c r="P46" i="4" s="1"/>
  <c r="AJ337" i="4"/>
  <c r="AP337" i="4" s="1"/>
  <c r="AQ337" i="4" s="1"/>
  <c r="O337" i="4"/>
  <c r="P337" i="4" s="1"/>
  <c r="AJ1413" i="4"/>
  <c r="AP1413" i="4" s="1"/>
  <c r="AQ1413" i="4" s="1"/>
  <c r="O1413" i="4"/>
  <c r="P1413" i="4" s="1"/>
  <c r="AJ1279" i="4"/>
  <c r="AP1279" i="4" s="1"/>
  <c r="AQ1279" i="4" s="1"/>
  <c r="O1279" i="4"/>
  <c r="P1279" i="4" s="1"/>
  <c r="AJ987" i="4"/>
  <c r="AP987" i="4" s="1"/>
  <c r="AQ987" i="4" s="1"/>
  <c r="O987" i="4"/>
  <c r="P987" i="4" s="1"/>
  <c r="AJ433" i="4"/>
  <c r="AP433" i="4" s="1"/>
  <c r="AQ433" i="4" s="1"/>
  <c r="O433" i="4"/>
  <c r="P433" i="4" s="1"/>
  <c r="AJ1074" i="4"/>
  <c r="AP1074" i="4" s="1"/>
  <c r="AQ1074" i="4" s="1"/>
  <c r="O1074" i="4"/>
  <c r="P1074" i="4" s="1"/>
  <c r="AJ1315" i="4"/>
  <c r="AP1315" i="4" s="1"/>
  <c r="AQ1315" i="4" s="1"/>
  <c r="O1315" i="4"/>
  <c r="P1315" i="4" s="1"/>
  <c r="AJ660" i="4"/>
  <c r="AP660" i="4" s="1"/>
  <c r="AQ660" i="4" s="1"/>
  <c r="O660" i="4"/>
  <c r="P660" i="4" s="1"/>
  <c r="AJ1714" i="4"/>
  <c r="AP1714" i="4" s="1"/>
  <c r="AQ1714" i="4" s="1"/>
  <c r="O1714" i="4"/>
  <c r="P1714" i="4" s="1"/>
  <c r="AJ807" i="4"/>
  <c r="AP807" i="4" s="1"/>
  <c r="AQ807" i="4" s="1"/>
  <c r="O807" i="4"/>
  <c r="P807" i="4" s="1"/>
  <c r="AJ834" i="4"/>
  <c r="AP834" i="4" s="1"/>
  <c r="AQ834" i="4" s="1"/>
  <c r="O834" i="4"/>
  <c r="P834" i="4" s="1"/>
  <c r="AJ1129" i="4"/>
  <c r="AP1129" i="4" s="1"/>
  <c r="AQ1129" i="4" s="1"/>
  <c r="O1129" i="4"/>
  <c r="P1129" i="4" s="1"/>
  <c r="AJ703" i="4"/>
  <c r="AP703" i="4" s="1"/>
  <c r="AQ703" i="4" s="1"/>
  <c r="O703" i="4"/>
  <c r="P703" i="4" s="1"/>
  <c r="AJ1202" i="4"/>
  <c r="AP1202" i="4" s="1"/>
  <c r="AQ1202" i="4" s="1"/>
  <c r="O1202" i="4"/>
  <c r="P1202" i="4" s="1"/>
  <c r="AJ914" i="4"/>
  <c r="AP914" i="4" s="1"/>
  <c r="AQ914" i="4" s="1"/>
  <c r="O914" i="4"/>
  <c r="P914" i="4" s="1"/>
  <c r="AJ1046" i="4"/>
  <c r="AP1046" i="4" s="1"/>
  <c r="AQ1046" i="4" s="1"/>
  <c r="O1046" i="4"/>
  <c r="P1046" i="4" s="1"/>
  <c r="AJ732" i="4"/>
  <c r="AP732" i="4" s="1"/>
  <c r="AQ732" i="4" s="1"/>
  <c r="O732" i="4"/>
  <c r="P732" i="4" s="1"/>
  <c r="AJ206" i="4"/>
  <c r="AP206" i="4" s="1"/>
  <c r="AQ206" i="4" s="1"/>
  <c r="O206" i="4"/>
  <c r="P206" i="4" s="1"/>
  <c r="AJ140" i="4"/>
  <c r="AP140" i="4" s="1"/>
  <c r="AQ140" i="4" s="1"/>
  <c r="O140" i="4"/>
  <c r="P140" i="4" s="1"/>
  <c r="AJ1226" i="4"/>
  <c r="AP1226" i="4" s="1"/>
  <c r="AQ1226" i="4" s="1"/>
  <c r="O1226" i="4"/>
  <c r="P1226" i="4" s="1"/>
  <c r="AJ1783" i="4"/>
  <c r="AP1783" i="4" s="1"/>
  <c r="AQ1783" i="4" s="1"/>
  <c r="O1783" i="4"/>
  <c r="P1783" i="4" s="1"/>
  <c r="AJ13" i="4"/>
  <c r="AP13" i="4" s="1"/>
  <c r="AQ13" i="4" s="1"/>
  <c r="O13" i="4"/>
  <c r="P13" i="4" s="1"/>
  <c r="AJ1207" i="4"/>
  <c r="AP1207" i="4" s="1"/>
  <c r="AQ1207" i="4" s="1"/>
  <c r="O1207" i="4"/>
  <c r="P1207" i="4" s="1"/>
  <c r="AJ1386" i="4"/>
  <c r="AP1386" i="4" s="1"/>
  <c r="AQ1386" i="4" s="1"/>
  <c r="O1386" i="4"/>
  <c r="P1386" i="4" s="1"/>
  <c r="AJ1183" i="4"/>
  <c r="AP1183" i="4" s="1"/>
  <c r="AQ1183" i="4" s="1"/>
  <c r="O1183" i="4"/>
  <c r="P1183" i="4" s="1"/>
  <c r="AJ1339" i="4"/>
  <c r="AP1339" i="4" s="1"/>
  <c r="AQ1339" i="4" s="1"/>
  <c r="O1339" i="4"/>
  <c r="P1339" i="4" s="1"/>
  <c r="AJ601" i="4"/>
  <c r="AP601" i="4" s="1"/>
  <c r="AQ601" i="4" s="1"/>
  <c r="O601" i="4"/>
  <c r="P601" i="4" s="1"/>
  <c r="AJ1138" i="4"/>
  <c r="AP1138" i="4" s="1"/>
  <c r="AQ1138" i="4" s="1"/>
  <c r="O1138" i="4"/>
  <c r="P1138" i="4" s="1"/>
  <c r="AJ1472" i="4"/>
  <c r="AP1472" i="4" s="1"/>
  <c r="AQ1472" i="4" s="1"/>
  <c r="O1472" i="4"/>
  <c r="P1472" i="4" s="1"/>
  <c r="AJ1028" i="4"/>
  <c r="AP1028" i="4" s="1"/>
  <c r="AQ1028" i="4" s="1"/>
  <c r="O1028" i="4"/>
  <c r="P1028" i="4" s="1"/>
  <c r="AJ1758" i="4"/>
  <c r="AP1758" i="4" s="1"/>
  <c r="AQ1758" i="4" s="1"/>
  <c r="O1758" i="4"/>
  <c r="P1758" i="4" s="1"/>
  <c r="AJ727" i="4"/>
  <c r="AP727" i="4" s="1"/>
  <c r="AQ727" i="4" s="1"/>
  <c r="O727" i="4"/>
  <c r="P727" i="4" s="1"/>
  <c r="AJ1249" i="4"/>
  <c r="AP1249" i="4" s="1"/>
  <c r="AQ1249" i="4" s="1"/>
  <c r="O1249" i="4"/>
  <c r="P1249" i="4" s="1"/>
  <c r="AJ1201" i="4"/>
  <c r="AP1201" i="4" s="1"/>
  <c r="AQ1201" i="4" s="1"/>
  <c r="O1201" i="4"/>
  <c r="P1201" i="4" s="1"/>
  <c r="AJ1243" i="4"/>
  <c r="AP1243" i="4" s="1"/>
  <c r="AQ1243" i="4" s="1"/>
  <c r="O1243" i="4"/>
  <c r="P1243" i="4" s="1"/>
  <c r="AJ734" i="4"/>
  <c r="AP734" i="4" s="1"/>
  <c r="AQ734" i="4" s="1"/>
  <c r="O734" i="4"/>
  <c r="P734" i="4" s="1"/>
  <c r="AJ289" i="4"/>
  <c r="AP289" i="4" s="1"/>
  <c r="AQ289" i="4" s="1"/>
  <c r="O289" i="4"/>
  <c r="P289" i="4" s="1"/>
  <c r="AJ1047" i="4"/>
  <c r="AP1047" i="4" s="1"/>
  <c r="AQ1047" i="4" s="1"/>
  <c r="O1047" i="4"/>
  <c r="P1047" i="4" s="1"/>
  <c r="AJ859" i="4"/>
  <c r="AP859" i="4" s="1"/>
  <c r="AQ859" i="4" s="1"/>
  <c r="O859" i="4"/>
  <c r="P859" i="4" s="1"/>
  <c r="AJ577" i="4"/>
  <c r="AP577" i="4" s="1"/>
  <c r="AQ577" i="4" s="1"/>
  <c r="O577" i="4"/>
  <c r="P577" i="4" s="1"/>
  <c r="AJ1698" i="4"/>
  <c r="AP1698" i="4" s="1"/>
  <c r="AQ1698" i="4" s="1"/>
  <c r="O1698" i="4"/>
  <c r="P1698" i="4" s="1"/>
  <c r="AJ839" i="4"/>
  <c r="AP839" i="4" s="1"/>
  <c r="AQ839" i="4" s="1"/>
  <c r="O839" i="4"/>
  <c r="P839" i="4" s="1"/>
  <c r="AJ761" i="4"/>
  <c r="AP761" i="4" s="1"/>
  <c r="AQ761" i="4" s="1"/>
  <c r="O761" i="4"/>
  <c r="P761" i="4" s="1"/>
  <c r="AJ721" i="4"/>
  <c r="AP721" i="4" s="1"/>
  <c r="AQ721" i="4" s="1"/>
  <c r="O721" i="4"/>
  <c r="P721" i="4" s="1"/>
  <c r="AJ1141" i="4"/>
  <c r="AP1141" i="4" s="1"/>
  <c r="AQ1141" i="4" s="1"/>
  <c r="O1141" i="4"/>
  <c r="P1141" i="4" s="1"/>
  <c r="AJ1468" i="4"/>
  <c r="AP1468" i="4" s="1"/>
  <c r="AQ1468" i="4" s="1"/>
  <c r="O1468" i="4"/>
  <c r="P1468" i="4" s="1"/>
  <c r="AJ522" i="4"/>
  <c r="AP522" i="4" s="1"/>
  <c r="AQ522" i="4" s="1"/>
  <c r="O522" i="4"/>
  <c r="P522" i="4" s="1"/>
  <c r="AJ106" i="4"/>
  <c r="AP106" i="4" s="1"/>
  <c r="AQ106" i="4" s="1"/>
  <c r="O106" i="4"/>
  <c r="P106" i="4" s="1"/>
  <c r="AJ1636" i="4"/>
  <c r="AP1636" i="4" s="1"/>
  <c r="AQ1636" i="4" s="1"/>
  <c r="O1636" i="4"/>
  <c r="P1636" i="4" s="1"/>
  <c r="AJ872" i="4"/>
  <c r="AP872" i="4" s="1"/>
  <c r="AQ872" i="4" s="1"/>
  <c r="O872" i="4"/>
  <c r="P872" i="4" s="1"/>
  <c r="AJ992" i="4"/>
  <c r="AP992" i="4" s="1"/>
  <c r="AQ992" i="4" s="1"/>
  <c r="O992" i="4"/>
  <c r="P992" i="4" s="1"/>
  <c r="AJ1502" i="4"/>
  <c r="AP1502" i="4" s="1"/>
  <c r="AQ1502" i="4" s="1"/>
  <c r="O1502" i="4"/>
  <c r="P1502" i="4" s="1"/>
  <c r="AJ1239" i="4"/>
  <c r="AP1239" i="4" s="1"/>
  <c r="AQ1239" i="4" s="1"/>
  <c r="O1239" i="4"/>
  <c r="P1239" i="4" s="1"/>
  <c r="AJ552" i="4"/>
  <c r="AP552" i="4" s="1"/>
  <c r="AQ552" i="4" s="1"/>
  <c r="O552" i="4"/>
  <c r="P552" i="4" s="1"/>
  <c r="AJ676" i="4"/>
  <c r="AP676" i="4" s="1"/>
  <c r="AQ676" i="4" s="1"/>
  <c r="O676" i="4"/>
  <c r="P676" i="4" s="1"/>
  <c r="AJ1053" i="4"/>
  <c r="AP1053" i="4" s="1"/>
  <c r="AQ1053" i="4" s="1"/>
  <c r="O1053" i="4"/>
  <c r="P1053" i="4" s="1"/>
  <c r="AJ1067" i="4"/>
  <c r="AP1067" i="4" s="1"/>
  <c r="AQ1067" i="4" s="1"/>
  <c r="O1067" i="4"/>
  <c r="P1067" i="4" s="1"/>
  <c r="AJ344" i="4"/>
  <c r="AP344" i="4" s="1"/>
  <c r="AQ344" i="4" s="1"/>
  <c r="O344" i="4"/>
  <c r="P344" i="4" s="1"/>
  <c r="AJ1685" i="4"/>
  <c r="AP1685" i="4" s="1"/>
  <c r="AQ1685" i="4" s="1"/>
  <c r="O1685" i="4"/>
  <c r="P1685" i="4" s="1"/>
  <c r="AJ1556" i="4"/>
  <c r="AP1556" i="4" s="1"/>
  <c r="AQ1556" i="4" s="1"/>
  <c r="O1556" i="4"/>
  <c r="P1556" i="4" s="1"/>
  <c r="AJ107" i="4"/>
  <c r="AP107" i="4" s="1"/>
  <c r="AQ107" i="4" s="1"/>
  <c r="O107" i="4"/>
  <c r="P107" i="4" s="1"/>
  <c r="AJ473" i="4"/>
  <c r="AP473" i="4" s="1"/>
  <c r="AQ473" i="4" s="1"/>
  <c r="O473" i="4"/>
  <c r="P473" i="4" s="1"/>
  <c r="AJ1196" i="4"/>
  <c r="AP1196" i="4" s="1"/>
  <c r="AQ1196" i="4" s="1"/>
  <c r="O1196" i="4"/>
  <c r="P1196" i="4" s="1"/>
  <c r="AJ412" i="4"/>
  <c r="AP412" i="4" s="1"/>
  <c r="AQ412" i="4" s="1"/>
  <c r="O412" i="4"/>
  <c r="P412" i="4" s="1"/>
  <c r="AJ1775" i="4"/>
  <c r="AP1775" i="4" s="1"/>
  <c r="AQ1775" i="4" s="1"/>
  <c r="O1775" i="4"/>
  <c r="P1775" i="4" s="1"/>
  <c r="AJ824" i="4"/>
  <c r="AP824" i="4" s="1"/>
  <c r="AQ824" i="4" s="1"/>
  <c r="O824" i="4"/>
  <c r="P824" i="4" s="1"/>
  <c r="AJ1467" i="4"/>
  <c r="AP1467" i="4" s="1"/>
  <c r="AQ1467" i="4" s="1"/>
  <c r="O1467" i="4"/>
  <c r="P1467" i="4" s="1"/>
  <c r="AJ16" i="4"/>
  <c r="AP16" i="4" s="1"/>
  <c r="AQ16" i="4" s="1"/>
  <c r="O16" i="4"/>
  <c r="P16" i="4" s="1"/>
  <c r="AJ89" i="4"/>
  <c r="AP89" i="4" s="1"/>
  <c r="AQ89" i="4" s="1"/>
  <c r="O89" i="4"/>
  <c r="P89" i="4" s="1"/>
  <c r="AJ618" i="4"/>
  <c r="AP618" i="4" s="1"/>
  <c r="AQ618" i="4" s="1"/>
  <c r="O618" i="4"/>
  <c r="P618" i="4" s="1"/>
  <c r="AJ1232" i="4"/>
  <c r="AP1232" i="4" s="1"/>
  <c r="AQ1232" i="4" s="1"/>
  <c r="O1232" i="4"/>
  <c r="P1232" i="4" s="1"/>
  <c r="AJ1489" i="4"/>
  <c r="AP1489" i="4" s="1"/>
  <c r="AQ1489" i="4" s="1"/>
  <c r="O1489" i="4"/>
  <c r="P1489" i="4" s="1"/>
  <c r="AJ390" i="4"/>
  <c r="AP390" i="4" s="1"/>
  <c r="AQ390" i="4" s="1"/>
  <c r="O390" i="4"/>
  <c r="P390" i="4" s="1"/>
  <c r="AJ1133" i="4"/>
  <c r="AP1133" i="4" s="1"/>
  <c r="AQ1133" i="4" s="1"/>
  <c r="O1133" i="4"/>
  <c r="P1133" i="4" s="1"/>
  <c r="AJ1510" i="4"/>
  <c r="AP1510" i="4" s="1"/>
  <c r="AQ1510" i="4" s="1"/>
  <c r="O1510" i="4"/>
  <c r="P1510" i="4" s="1"/>
  <c r="AJ143" i="4"/>
  <c r="AP143" i="4" s="1"/>
  <c r="AQ143" i="4" s="1"/>
  <c r="O143" i="4"/>
  <c r="P143" i="4" s="1"/>
  <c r="AJ948" i="4"/>
  <c r="AP948" i="4" s="1"/>
  <c r="AQ948" i="4" s="1"/>
  <c r="O948" i="4"/>
  <c r="P948" i="4" s="1"/>
  <c r="AJ1706" i="4"/>
  <c r="AP1706" i="4" s="1"/>
  <c r="AQ1706" i="4" s="1"/>
  <c r="O1706" i="4"/>
  <c r="P1706" i="4" s="1"/>
  <c r="AJ1728" i="4"/>
  <c r="AP1728" i="4" s="1"/>
  <c r="AQ1728" i="4" s="1"/>
  <c r="O1728" i="4"/>
  <c r="P1728" i="4" s="1"/>
  <c r="AJ533" i="4"/>
  <c r="AP533" i="4" s="1"/>
  <c r="AQ533" i="4" s="1"/>
  <c r="O533" i="4"/>
  <c r="P533" i="4" s="1"/>
  <c r="AJ921" i="4"/>
  <c r="AP921" i="4" s="1"/>
  <c r="AQ921" i="4" s="1"/>
  <c r="O921" i="4"/>
  <c r="P921" i="4" s="1"/>
  <c r="AJ209" i="4"/>
  <c r="AP209" i="4" s="1"/>
  <c r="AQ209" i="4" s="1"/>
  <c r="O209" i="4"/>
  <c r="P209" i="4" s="1"/>
  <c r="AJ50" i="4"/>
  <c r="AP50" i="4" s="1"/>
  <c r="AQ50" i="4" s="1"/>
  <c r="O50" i="4"/>
  <c r="P50" i="4" s="1"/>
  <c r="AJ889" i="4"/>
  <c r="AP889" i="4" s="1"/>
  <c r="AQ889" i="4" s="1"/>
  <c r="O889" i="4"/>
  <c r="P889" i="4" s="1"/>
  <c r="AJ569" i="4"/>
  <c r="AP569" i="4" s="1"/>
  <c r="AQ569" i="4" s="1"/>
  <c r="O569" i="4"/>
  <c r="P569" i="4" s="1"/>
  <c r="AJ1422" i="4"/>
  <c r="AP1422" i="4" s="1"/>
  <c r="AQ1422" i="4" s="1"/>
  <c r="O1422" i="4"/>
  <c r="P1422" i="4" s="1"/>
  <c r="AJ768" i="4"/>
  <c r="AP768" i="4" s="1"/>
  <c r="AQ768" i="4" s="1"/>
  <c r="O768" i="4"/>
  <c r="P768" i="4" s="1"/>
  <c r="AJ1351" i="4"/>
  <c r="AP1351" i="4" s="1"/>
  <c r="AQ1351" i="4" s="1"/>
  <c r="O1351" i="4"/>
  <c r="P1351" i="4" s="1"/>
  <c r="AJ449" i="4"/>
  <c r="AP449" i="4" s="1"/>
  <c r="AQ449" i="4" s="1"/>
  <c r="O449" i="4"/>
  <c r="P449" i="4" s="1"/>
  <c r="AJ1611" i="4"/>
  <c r="AP1611" i="4" s="1"/>
  <c r="AQ1611" i="4" s="1"/>
  <c r="O1611" i="4"/>
  <c r="P1611" i="4" s="1"/>
  <c r="AJ1673" i="4"/>
  <c r="AP1673" i="4" s="1"/>
  <c r="AQ1673" i="4" s="1"/>
  <c r="O1673" i="4"/>
  <c r="P1673" i="4" s="1"/>
  <c r="AJ1257" i="4"/>
  <c r="AP1257" i="4" s="1"/>
  <c r="AQ1257" i="4" s="1"/>
  <c r="O1257" i="4"/>
  <c r="P1257" i="4" s="1"/>
  <c r="AJ515" i="4"/>
  <c r="AP515" i="4" s="1"/>
  <c r="AQ515" i="4" s="1"/>
  <c r="O515" i="4"/>
  <c r="P515" i="4" s="1"/>
  <c r="AJ1122" i="4"/>
  <c r="AP1122" i="4" s="1"/>
  <c r="AQ1122" i="4" s="1"/>
  <c r="O1122" i="4"/>
  <c r="P1122" i="4" s="1"/>
  <c r="AJ1242" i="4"/>
  <c r="AP1242" i="4" s="1"/>
  <c r="AQ1242" i="4" s="1"/>
  <c r="O1242" i="4"/>
  <c r="P1242" i="4" s="1"/>
  <c r="AJ598" i="4"/>
  <c r="AP598" i="4" s="1"/>
  <c r="AQ598" i="4" s="1"/>
  <c r="O598" i="4"/>
  <c r="P598" i="4" s="1"/>
  <c r="AJ249" i="4"/>
  <c r="AP249" i="4" s="1"/>
  <c r="AQ249" i="4" s="1"/>
  <c r="O249" i="4"/>
  <c r="P249" i="4" s="1"/>
  <c r="AJ141" i="4"/>
  <c r="AP141" i="4" s="1"/>
  <c r="AQ141" i="4" s="1"/>
  <c r="O141" i="4"/>
  <c r="P141" i="4" s="1"/>
  <c r="AJ283" i="4"/>
  <c r="AP283" i="4" s="1"/>
  <c r="AQ283" i="4" s="1"/>
  <c r="O283" i="4"/>
  <c r="P283" i="4" s="1"/>
  <c r="AJ827" i="4"/>
  <c r="AP827" i="4" s="1"/>
  <c r="AQ827" i="4" s="1"/>
  <c r="O827" i="4"/>
  <c r="P827" i="4" s="1"/>
  <c r="AJ1640" i="4"/>
  <c r="AP1640" i="4" s="1"/>
  <c r="AQ1640" i="4" s="1"/>
  <c r="O1640" i="4"/>
  <c r="P1640" i="4" s="1"/>
  <c r="AJ332" i="4"/>
  <c r="AP332" i="4" s="1"/>
  <c r="AQ332" i="4" s="1"/>
  <c r="O332" i="4"/>
  <c r="P332" i="4" s="1"/>
  <c r="AJ1389" i="4"/>
  <c r="AP1389" i="4" s="1"/>
  <c r="AQ1389" i="4" s="1"/>
  <c r="O1389" i="4"/>
  <c r="P1389" i="4" s="1"/>
  <c r="AJ964" i="4"/>
  <c r="AP964" i="4" s="1"/>
  <c r="AQ964" i="4" s="1"/>
  <c r="O964" i="4"/>
  <c r="P964" i="4" s="1"/>
  <c r="AJ192" i="4"/>
  <c r="AP192" i="4" s="1"/>
  <c r="AQ192" i="4" s="1"/>
  <c r="O192" i="4"/>
  <c r="P192" i="4" s="1"/>
  <c r="AJ594" i="4"/>
  <c r="AP594" i="4" s="1"/>
  <c r="AQ594" i="4" s="1"/>
  <c r="O594" i="4"/>
  <c r="P594" i="4" s="1"/>
  <c r="AJ454" i="4"/>
  <c r="AP454" i="4" s="1"/>
  <c r="AQ454" i="4" s="1"/>
  <c r="O454" i="4"/>
  <c r="P454" i="4" s="1"/>
  <c r="AJ1269" i="4"/>
  <c r="AP1269" i="4" s="1"/>
  <c r="AQ1269" i="4" s="1"/>
  <c r="O1269" i="4"/>
  <c r="P1269" i="4" s="1"/>
  <c r="AJ1654" i="4"/>
  <c r="AP1654" i="4" s="1"/>
  <c r="AQ1654" i="4" s="1"/>
  <c r="O1654" i="4"/>
  <c r="P1654" i="4" s="1"/>
  <c r="AJ207" i="4"/>
  <c r="AP207" i="4" s="1"/>
  <c r="AQ207" i="4" s="1"/>
  <c r="O207" i="4"/>
  <c r="P207" i="4" s="1"/>
  <c r="AJ395" i="4"/>
  <c r="AP395" i="4" s="1"/>
  <c r="AQ395" i="4" s="1"/>
  <c r="O395" i="4"/>
  <c r="P395" i="4" s="1"/>
  <c r="AJ1211" i="4"/>
  <c r="AP1211" i="4" s="1"/>
  <c r="AQ1211" i="4" s="1"/>
  <c r="O1211" i="4"/>
  <c r="P1211" i="4" s="1"/>
  <c r="AJ1794" i="4"/>
  <c r="AP1794" i="4" s="1"/>
  <c r="AQ1794" i="4" s="1"/>
  <c r="O1794" i="4"/>
  <c r="P1794" i="4" s="1"/>
  <c r="AJ1020" i="4"/>
  <c r="AP1020" i="4" s="1"/>
  <c r="AQ1020" i="4" s="1"/>
  <c r="O1020" i="4"/>
  <c r="P1020" i="4" s="1"/>
  <c r="AJ605" i="4"/>
  <c r="AP605" i="4" s="1"/>
  <c r="AQ605" i="4" s="1"/>
  <c r="O605" i="4"/>
  <c r="P605" i="4" s="1"/>
  <c r="AJ1782" i="4"/>
  <c r="AP1782" i="4" s="1"/>
  <c r="AQ1782" i="4" s="1"/>
  <c r="O1782" i="4"/>
  <c r="P1782" i="4" s="1"/>
  <c r="AJ916" i="4"/>
  <c r="AP916" i="4" s="1"/>
  <c r="AQ916" i="4" s="1"/>
  <c r="O916" i="4"/>
  <c r="P916" i="4" s="1"/>
  <c r="AJ1208" i="4"/>
  <c r="AP1208" i="4" s="1"/>
  <c r="AQ1208" i="4" s="1"/>
  <c r="O1208" i="4"/>
  <c r="P1208" i="4" s="1"/>
  <c r="AJ694" i="4"/>
  <c r="AP694" i="4" s="1"/>
  <c r="AQ694" i="4" s="1"/>
  <c r="O694" i="4"/>
  <c r="P694" i="4" s="1"/>
  <c r="AJ1806" i="4"/>
  <c r="AP1806" i="4" s="1"/>
  <c r="AQ1806" i="4" s="1"/>
  <c r="O1806" i="4"/>
  <c r="P1806" i="4" s="1"/>
  <c r="AJ745" i="4"/>
  <c r="AP745" i="4" s="1"/>
  <c r="AQ745" i="4" s="1"/>
  <c r="O745" i="4"/>
  <c r="P745" i="4" s="1"/>
  <c r="AJ873" i="4"/>
  <c r="AP873" i="4" s="1"/>
  <c r="AQ873" i="4" s="1"/>
  <c r="O873" i="4"/>
  <c r="P873" i="4" s="1"/>
  <c r="AJ635" i="4"/>
  <c r="AP635" i="4" s="1"/>
  <c r="AQ635" i="4" s="1"/>
  <c r="O635" i="4"/>
  <c r="P635" i="4" s="1"/>
  <c r="AJ74" i="4"/>
  <c r="AP74" i="4" s="1"/>
  <c r="AQ74" i="4" s="1"/>
  <c r="O74" i="4"/>
  <c r="P74" i="4" s="1"/>
  <c r="AJ851" i="4"/>
  <c r="AP851" i="4" s="1"/>
  <c r="AQ851" i="4" s="1"/>
  <c r="O851" i="4"/>
  <c r="P851" i="4" s="1"/>
  <c r="AJ1051" i="4"/>
  <c r="AP1051" i="4" s="1"/>
  <c r="AQ1051" i="4" s="1"/>
  <c r="O1051" i="4"/>
  <c r="P1051" i="4" s="1"/>
  <c r="AJ411" i="4"/>
  <c r="AP411" i="4" s="1"/>
  <c r="AQ411" i="4" s="1"/>
  <c r="O411" i="4"/>
  <c r="P411" i="4" s="1"/>
  <c r="AJ118" i="4"/>
  <c r="AP118" i="4" s="1"/>
  <c r="AQ118" i="4" s="1"/>
  <c r="O118" i="4"/>
  <c r="P118" i="4" s="1"/>
  <c r="AJ1789" i="4"/>
  <c r="AP1789" i="4" s="1"/>
  <c r="AQ1789" i="4" s="1"/>
  <c r="O1789" i="4"/>
  <c r="P1789" i="4" s="1"/>
  <c r="AJ131" i="4"/>
  <c r="AP131" i="4" s="1"/>
  <c r="AQ131" i="4" s="1"/>
  <c r="O131" i="4"/>
  <c r="P131" i="4" s="1"/>
  <c r="AJ579" i="4"/>
  <c r="AP579" i="4" s="1"/>
  <c r="AQ579" i="4" s="1"/>
  <c r="O579" i="4"/>
  <c r="P579" i="4" s="1"/>
  <c r="AJ885" i="4"/>
  <c r="AP885" i="4" s="1"/>
  <c r="AQ885" i="4" s="1"/>
  <c r="O885" i="4"/>
  <c r="P885" i="4" s="1"/>
  <c r="AJ971" i="4"/>
  <c r="AP971" i="4" s="1"/>
  <c r="AQ971" i="4" s="1"/>
  <c r="O971" i="4"/>
  <c r="P971" i="4" s="1"/>
  <c r="AJ491" i="4"/>
  <c r="AP491" i="4" s="1"/>
  <c r="AQ491" i="4" s="1"/>
  <c r="O491" i="4"/>
  <c r="P491" i="4" s="1"/>
  <c r="AJ1560" i="4"/>
  <c r="AP1560" i="4" s="1"/>
  <c r="AQ1560" i="4" s="1"/>
  <c r="O1560" i="4"/>
  <c r="P1560" i="4" s="1"/>
  <c r="AJ1638" i="4"/>
  <c r="AP1638" i="4" s="1"/>
  <c r="AQ1638" i="4" s="1"/>
  <c r="O1638" i="4"/>
  <c r="P1638" i="4" s="1"/>
  <c r="AJ125" i="4"/>
  <c r="AP125" i="4" s="1"/>
  <c r="AQ125" i="4" s="1"/>
  <c r="O125" i="4"/>
  <c r="P125" i="4" s="1"/>
  <c r="AJ1735" i="4"/>
  <c r="AP1735" i="4" s="1"/>
  <c r="AQ1735" i="4" s="1"/>
  <c r="O1735" i="4"/>
  <c r="P1735" i="4" s="1"/>
  <c r="AJ1617" i="4"/>
  <c r="AP1617" i="4" s="1"/>
  <c r="AQ1617" i="4" s="1"/>
  <c r="O1617" i="4"/>
  <c r="P1617" i="4" s="1"/>
  <c r="AJ94" i="4"/>
  <c r="AP94" i="4" s="1"/>
  <c r="AQ94" i="4" s="1"/>
  <c r="O94" i="4"/>
  <c r="P94" i="4" s="1"/>
  <c r="AJ461" i="4"/>
  <c r="AP461" i="4" s="1"/>
  <c r="AQ461" i="4" s="1"/>
  <c r="O461" i="4"/>
  <c r="P461" i="4" s="1"/>
  <c r="AJ1484" i="4"/>
  <c r="AP1484" i="4" s="1"/>
  <c r="AQ1484" i="4" s="1"/>
  <c r="O1484" i="4"/>
  <c r="P1484" i="4" s="1"/>
  <c r="AJ308" i="4"/>
  <c r="AP308" i="4" s="1"/>
  <c r="AQ308" i="4" s="1"/>
  <c r="O308" i="4"/>
  <c r="P308" i="4" s="1"/>
  <c r="AJ440" i="4"/>
  <c r="AP440" i="4" s="1"/>
  <c r="AQ440" i="4" s="1"/>
  <c r="O440" i="4"/>
  <c r="P440" i="4" s="1"/>
  <c r="AJ775" i="4"/>
  <c r="AP775" i="4" s="1"/>
  <c r="AQ775" i="4" s="1"/>
  <c r="O775" i="4"/>
  <c r="P775" i="4" s="1"/>
  <c r="AJ1598" i="4"/>
  <c r="AP1598" i="4" s="1"/>
  <c r="AQ1598" i="4" s="1"/>
  <c r="O1598" i="4"/>
  <c r="P1598" i="4" s="1"/>
  <c r="AJ793" i="4"/>
  <c r="AP793" i="4" s="1"/>
  <c r="AQ793" i="4" s="1"/>
  <c r="O793" i="4"/>
  <c r="P793" i="4" s="1"/>
  <c r="AJ43" i="4"/>
  <c r="AP43" i="4" s="1"/>
  <c r="AQ43" i="4" s="1"/>
  <c r="O43" i="4"/>
  <c r="P43" i="4" s="1"/>
  <c r="AJ1295" i="4"/>
  <c r="AP1295" i="4" s="1"/>
  <c r="AQ1295" i="4" s="1"/>
  <c r="O1295" i="4"/>
  <c r="P1295" i="4" s="1"/>
  <c r="AJ1657" i="4"/>
  <c r="AP1657" i="4" s="1"/>
  <c r="AQ1657" i="4" s="1"/>
  <c r="O1657" i="4"/>
  <c r="P1657" i="4" s="1"/>
  <c r="AJ1238" i="4"/>
  <c r="AP1238" i="4" s="1"/>
  <c r="AQ1238" i="4" s="1"/>
  <c r="O1238" i="4"/>
  <c r="P1238" i="4" s="1"/>
  <c r="AJ371" i="4"/>
  <c r="AP371" i="4" s="1"/>
  <c r="AQ371" i="4" s="1"/>
  <c r="O371" i="4"/>
  <c r="P371" i="4" s="1"/>
  <c r="AJ1290" i="4"/>
  <c r="AP1290" i="4" s="1"/>
  <c r="AQ1290" i="4" s="1"/>
  <c r="O1290" i="4"/>
  <c r="P1290" i="4" s="1"/>
  <c r="AJ1519" i="4"/>
  <c r="AP1519" i="4" s="1"/>
  <c r="AQ1519" i="4" s="1"/>
  <c r="O1519" i="4"/>
  <c r="P1519" i="4" s="1"/>
  <c r="AJ697" i="4"/>
  <c r="AP697" i="4" s="1"/>
  <c r="AQ697" i="4" s="1"/>
  <c r="O697" i="4"/>
  <c r="P697" i="4" s="1"/>
  <c r="AJ1514" i="4"/>
  <c r="AP1514" i="4" s="1"/>
  <c r="AQ1514" i="4" s="1"/>
  <c r="O1514" i="4"/>
  <c r="P1514" i="4" s="1"/>
  <c r="AJ657" i="4"/>
  <c r="AP657" i="4" s="1"/>
  <c r="AQ657" i="4" s="1"/>
  <c r="O657" i="4"/>
  <c r="P657" i="4" s="1"/>
  <c r="AJ1798" i="4"/>
  <c r="AP1798" i="4" s="1"/>
  <c r="AQ1798" i="4" s="1"/>
  <c r="O1798" i="4"/>
  <c r="P1798" i="4" s="1"/>
  <c r="AJ743" i="4"/>
  <c r="AP743" i="4" s="1"/>
  <c r="AQ743" i="4" s="1"/>
  <c r="O743" i="4"/>
  <c r="P743" i="4" s="1"/>
  <c r="AJ1561" i="4"/>
  <c r="AP1561" i="4" s="1"/>
  <c r="AQ1561" i="4" s="1"/>
  <c r="O1561" i="4"/>
  <c r="P1561" i="4" s="1"/>
  <c r="AJ787" i="4"/>
  <c r="AP787" i="4" s="1"/>
  <c r="AQ787" i="4" s="1"/>
  <c r="O787" i="4"/>
  <c r="P787" i="4" s="1"/>
  <c r="AJ63" i="4"/>
  <c r="AP63" i="4" s="1"/>
  <c r="AQ63" i="4" s="1"/>
  <c r="O63" i="4"/>
  <c r="P63" i="4" s="1"/>
  <c r="AJ854" i="4"/>
  <c r="AP854" i="4" s="1"/>
  <c r="AQ854" i="4" s="1"/>
  <c r="O854" i="4"/>
  <c r="P854" i="4" s="1"/>
  <c r="AJ1143" i="4"/>
  <c r="AP1143" i="4" s="1"/>
  <c r="AQ1143" i="4" s="1"/>
  <c r="O1143" i="4"/>
  <c r="P1143" i="4" s="1"/>
  <c r="AJ446" i="4"/>
  <c r="AP446" i="4" s="1"/>
  <c r="AQ446" i="4" s="1"/>
  <c r="O446" i="4"/>
  <c r="P446" i="4" s="1"/>
  <c r="AJ475" i="4"/>
  <c r="AP475" i="4" s="1"/>
  <c r="AQ475" i="4" s="1"/>
  <c r="O475" i="4"/>
  <c r="P475" i="4" s="1"/>
  <c r="AJ202" i="4"/>
  <c r="AP202" i="4" s="1"/>
  <c r="AQ202" i="4" s="1"/>
  <c r="O202" i="4"/>
  <c r="P202" i="4" s="1"/>
  <c r="AJ1787" i="4"/>
  <c r="AP1787" i="4" s="1"/>
  <c r="AQ1787" i="4" s="1"/>
  <c r="O1787" i="4"/>
  <c r="P1787" i="4" s="1"/>
  <c r="AJ60" i="4"/>
  <c r="AP60" i="4" s="1"/>
  <c r="AQ60" i="4" s="1"/>
  <c r="O60" i="4"/>
  <c r="P60" i="4" s="1"/>
  <c r="AJ1399" i="4"/>
  <c r="AP1399" i="4" s="1"/>
  <c r="AQ1399" i="4" s="1"/>
  <c r="O1399" i="4"/>
  <c r="P1399" i="4" s="1"/>
  <c r="AJ317" i="4"/>
  <c r="AP317" i="4" s="1"/>
  <c r="AQ317" i="4" s="1"/>
  <c r="O317" i="4"/>
  <c r="P317" i="4" s="1"/>
  <c r="AJ17" i="4"/>
  <c r="AP17" i="4" s="1"/>
  <c r="AQ17" i="4" s="1"/>
  <c r="O17" i="4"/>
  <c r="P17" i="4" s="1"/>
  <c r="AJ550" i="4"/>
  <c r="AP550" i="4" s="1"/>
  <c r="AQ550" i="4" s="1"/>
  <c r="O550" i="4"/>
  <c r="P550" i="4" s="1"/>
  <c r="AJ643" i="4"/>
  <c r="AP643" i="4" s="1"/>
  <c r="AQ643" i="4" s="1"/>
  <c r="O643" i="4"/>
  <c r="P643" i="4" s="1"/>
  <c r="AJ250" i="4"/>
  <c r="AP250" i="4" s="1"/>
  <c r="AQ250" i="4" s="1"/>
  <c r="O250" i="4"/>
  <c r="P250" i="4" s="1"/>
  <c r="AJ478" i="4"/>
  <c r="AP478" i="4" s="1"/>
  <c r="AQ478" i="4" s="1"/>
  <c r="O478" i="4"/>
  <c r="P478" i="4" s="1"/>
  <c r="AJ965" i="4"/>
  <c r="AP965" i="4" s="1"/>
  <c r="AQ965" i="4" s="1"/>
  <c r="O965" i="4"/>
  <c r="P965" i="4" s="1"/>
  <c r="AJ1169" i="4"/>
  <c r="AP1169" i="4" s="1"/>
  <c r="AQ1169" i="4" s="1"/>
  <c r="O1169" i="4"/>
  <c r="P1169" i="4" s="1"/>
  <c r="AJ749" i="4"/>
  <c r="AP749" i="4" s="1"/>
  <c r="AQ749" i="4" s="1"/>
  <c r="O749" i="4"/>
  <c r="P749" i="4" s="1"/>
  <c r="AJ179" i="4"/>
  <c r="AP179" i="4" s="1"/>
  <c r="AQ179" i="4" s="1"/>
  <c r="O179" i="4"/>
  <c r="P179" i="4" s="1"/>
  <c r="AJ354" i="4"/>
  <c r="AP354" i="4" s="1"/>
  <c r="AQ354" i="4" s="1"/>
  <c r="O354" i="4"/>
  <c r="P354" i="4" s="1"/>
  <c r="AJ1145" i="4"/>
  <c r="AP1145" i="4" s="1"/>
  <c r="AQ1145" i="4" s="1"/>
  <c r="O1145" i="4"/>
  <c r="P1145" i="4" s="1"/>
  <c r="AJ462" i="4"/>
  <c r="AP462" i="4" s="1"/>
  <c r="AQ462" i="4" s="1"/>
  <c r="O462" i="4"/>
  <c r="P462" i="4" s="1"/>
  <c r="AJ555" i="4"/>
  <c r="AP555" i="4" s="1"/>
  <c r="AQ555" i="4" s="1"/>
  <c r="O555" i="4"/>
  <c r="P555" i="4" s="1"/>
  <c r="AJ322" i="4"/>
  <c r="AP322" i="4" s="1"/>
  <c r="AQ322" i="4" s="1"/>
  <c r="O322" i="4"/>
  <c r="P322" i="4" s="1"/>
  <c r="AJ1518" i="4"/>
  <c r="AP1518" i="4" s="1"/>
  <c r="AQ1518" i="4" s="1"/>
  <c r="O1518" i="4"/>
  <c r="P1518" i="4" s="1"/>
  <c r="AJ1551" i="4"/>
  <c r="AP1551" i="4" s="1"/>
  <c r="AQ1551" i="4" s="1"/>
  <c r="O1551" i="4"/>
  <c r="P1551" i="4" s="1"/>
  <c r="AJ568" i="4"/>
  <c r="AP568" i="4" s="1"/>
  <c r="AQ568" i="4" s="1"/>
  <c r="O568" i="4"/>
  <c r="P568" i="4" s="1"/>
  <c r="AJ213" i="4"/>
  <c r="AP213" i="4" s="1"/>
  <c r="AQ213" i="4" s="1"/>
  <c r="O213" i="4"/>
  <c r="P213" i="4" s="1"/>
  <c r="AJ884" i="4"/>
  <c r="AP884" i="4" s="1"/>
  <c r="AQ884" i="4" s="1"/>
  <c r="O884" i="4"/>
  <c r="P884" i="4" s="1"/>
  <c r="AJ700" i="4"/>
  <c r="AP700" i="4" s="1"/>
  <c r="AQ700" i="4" s="1"/>
  <c r="O700" i="4"/>
  <c r="P700" i="4" s="1"/>
  <c r="AJ849" i="4"/>
  <c r="AP849" i="4" s="1"/>
  <c r="AQ849" i="4" s="1"/>
  <c r="O849" i="4"/>
  <c r="P849" i="4" s="1"/>
  <c r="AJ1686" i="4"/>
  <c r="AP1686" i="4" s="1"/>
  <c r="AQ1686" i="4" s="1"/>
  <c r="O1686" i="4"/>
  <c r="P1686" i="4" s="1"/>
  <c r="AJ871" i="4"/>
  <c r="AP871" i="4" s="1"/>
  <c r="AQ871" i="4" s="1"/>
  <c r="O871" i="4"/>
  <c r="P871" i="4" s="1"/>
  <c r="AJ647" i="4"/>
  <c r="AP647" i="4" s="1"/>
  <c r="AQ647" i="4" s="1"/>
  <c r="O647" i="4"/>
  <c r="P647" i="4" s="1"/>
  <c r="AJ945" i="4"/>
  <c r="AP945" i="4" s="1"/>
  <c r="AQ945" i="4" s="1"/>
  <c r="O945" i="4"/>
  <c r="P945" i="4" s="1"/>
  <c r="AJ1438" i="4"/>
  <c r="AP1438" i="4" s="1"/>
  <c r="AQ1438" i="4" s="1"/>
  <c r="O1438" i="4"/>
  <c r="P1438" i="4" s="1"/>
  <c r="AJ1639" i="4"/>
  <c r="AP1639" i="4" s="1"/>
  <c r="AQ1639" i="4" s="1"/>
  <c r="O1639" i="4"/>
  <c r="P1639" i="4" s="1"/>
  <c r="AJ416" i="4"/>
  <c r="AP416" i="4" s="1"/>
  <c r="AQ416" i="4" s="1"/>
  <c r="O416" i="4"/>
  <c r="P416" i="4" s="1"/>
  <c r="AJ1515" i="4"/>
  <c r="AP1515" i="4" s="1"/>
  <c r="AQ1515" i="4" s="1"/>
  <c r="O1515" i="4"/>
  <c r="P1515" i="4" s="1"/>
  <c r="AJ1705" i="4"/>
  <c r="AP1705" i="4" s="1"/>
  <c r="AQ1705" i="4" s="1"/>
  <c r="O1705" i="4"/>
  <c r="P1705" i="4" s="1"/>
  <c r="AJ763" i="4"/>
  <c r="AP763" i="4" s="1"/>
  <c r="AQ763" i="4" s="1"/>
  <c r="O763" i="4"/>
  <c r="P763" i="4" s="1"/>
  <c r="AJ1521" i="4"/>
  <c r="AP1521" i="4" s="1"/>
  <c r="AQ1521" i="4" s="1"/>
  <c r="O1521" i="4"/>
  <c r="P1521" i="4" s="1"/>
  <c r="AJ1223" i="4"/>
  <c r="AP1223" i="4" s="1"/>
  <c r="AQ1223" i="4" s="1"/>
  <c r="O1223" i="4"/>
  <c r="P1223" i="4" s="1"/>
  <c r="AJ1182" i="4"/>
  <c r="AP1182" i="4" s="1"/>
  <c r="AQ1182" i="4" s="1"/>
  <c r="O1182" i="4"/>
  <c r="P1182" i="4" s="1"/>
  <c r="AJ464" i="4"/>
  <c r="AP464" i="4" s="1"/>
  <c r="AQ464" i="4" s="1"/>
  <c r="O464" i="4"/>
  <c r="P464" i="4" s="1"/>
  <c r="AJ1772" i="4"/>
  <c r="AP1772" i="4" s="1"/>
  <c r="AQ1772" i="4" s="1"/>
  <c r="O1772" i="4"/>
  <c r="P1772" i="4" s="1"/>
  <c r="AJ51" i="4"/>
  <c r="AP51" i="4" s="1"/>
  <c r="AQ51" i="4" s="1"/>
  <c r="O51" i="4"/>
  <c r="P51" i="4" s="1"/>
  <c r="AJ1017" i="4"/>
  <c r="AP1017" i="4" s="1"/>
  <c r="AQ1017" i="4" s="1"/>
  <c r="O1017" i="4"/>
  <c r="P1017" i="4" s="1"/>
  <c r="AJ1746" i="4"/>
  <c r="AP1746" i="4" s="1"/>
  <c r="AQ1746" i="4" s="1"/>
  <c r="O1746" i="4"/>
  <c r="P1746" i="4" s="1"/>
  <c r="AJ1545" i="4"/>
  <c r="AP1545" i="4" s="1"/>
  <c r="AQ1545" i="4" s="1"/>
  <c r="O1545" i="4"/>
  <c r="P1545" i="4" s="1"/>
  <c r="AJ1188" i="4"/>
  <c r="AP1188" i="4" s="1"/>
  <c r="AQ1188" i="4" s="1"/>
  <c r="O1188" i="4"/>
  <c r="P1188" i="4" s="1"/>
  <c r="AJ1377" i="4"/>
  <c r="AP1377" i="4" s="1"/>
  <c r="AQ1377" i="4" s="1"/>
  <c r="O1377" i="4"/>
  <c r="P1377" i="4" s="1"/>
  <c r="AJ1645" i="4"/>
  <c r="AP1645" i="4" s="1"/>
  <c r="AQ1645" i="4" s="1"/>
  <c r="O1645" i="4"/>
  <c r="P1645" i="4" s="1"/>
  <c r="AJ1048" i="4"/>
  <c r="AP1048" i="4" s="1"/>
  <c r="AQ1048" i="4" s="1"/>
  <c r="O1048" i="4"/>
  <c r="P1048" i="4" s="1"/>
  <c r="AJ484" i="4"/>
  <c r="AP484" i="4" s="1"/>
  <c r="AQ484" i="4" s="1"/>
  <c r="O484" i="4"/>
  <c r="P484" i="4" s="1"/>
  <c r="AJ548" i="4"/>
  <c r="AP548" i="4" s="1"/>
  <c r="AQ548" i="4" s="1"/>
  <c r="O548" i="4"/>
  <c r="P548" i="4" s="1"/>
  <c r="AJ1375" i="4"/>
  <c r="AP1375" i="4" s="1"/>
  <c r="AQ1375" i="4" s="1"/>
  <c r="O1375" i="4"/>
  <c r="P1375" i="4" s="1"/>
  <c r="AJ786" i="4"/>
  <c r="AP786" i="4" s="1"/>
  <c r="AQ786" i="4" s="1"/>
  <c r="O786" i="4"/>
  <c r="P786" i="4" s="1"/>
  <c r="AJ1464" i="4"/>
  <c r="AP1464" i="4" s="1"/>
  <c r="AQ1464" i="4" s="1"/>
  <c r="O1464" i="4"/>
  <c r="P1464" i="4" s="1"/>
  <c r="AJ1541" i="4"/>
  <c r="AP1541" i="4" s="1"/>
  <c r="AQ1541" i="4" s="1"/>
  <c r="O1541" i="4"/>
  <c r="P1541" i="4" s="1"/>
  <c r="AJ868" i="4"/>
  <c r="AP868" i="4" s="1"/>
  <c r="AQ868" i="4" s="1"/>
  <c r="O868" i="4"/>
  <c r="P868" i="4" s="1"/>
  <c r="AJ690" i="4"/>
  <c r="AP690" i="4" s="1"/>
  <c r="AQ690" i="4" s="1"/>
  <c r="O690" i="4"/>
  <c r="P690" i="4" s="1"/>
  <c r="AJ1552" i="4"/>
  <c r="AP1552" i="4" s="1"/>
  <c r="AQ1552" i="4" s="1"/>
  <c r="O1552" i="4"/>
  <c r="P1552" i="4" s="1"/>
  <c r="AJ1317" i="4"/>
  <c r="AP1317" i="4" s="1"/>
  <c r="AQ1317" i="4" s="1"/>
  <c r="O1317" i="4"/>
  <c r="P1317" i="4" s="1"/>
  <c r="AJ828" i="4"/>
  <c r="AP828" i="4" s="1"/>
  <c r="AQ828" i="4" s="1"/>
  <c r="O828" i="4"/>
  <c r="P828" i="4" s="1"/>
  <c r="AJ626" i="4"/>
  <c r="AP626" i="4" s="1"/>
  <c r="AQ626" i="4" s="1"/>
  <c r="O626" i="4"/>
  <c r="P626" i="4" s="1"/>
  <c r="AJ1498" i="4"/>
  <c r="AP1498" i="4" s="1"/>
  <c r="AQ1498" i="4" s="1"/>
  <c r="O1498" i="4"/>
  <c r="P1498" i="4" s="1"/>
  <c r="AJ1103" i="4"/>
  <c r="AP1103" i="4" s="1"/>
  <c r="AQ1103" i="4" s="1"/>
  <c r="O1103" i="4"/>
  <c r="P1103" i="4" s="1"/>
  <c r="AJ75" i="4"/>
  <c r="AP75" i="4" s="1"/>
  <c r="AQ75" i="4" s="1"/>
  <c r="O75" i="4"/>
  <c r="P75" i="4" s="1"/>
  <c r="AJ897" i="4"/>
  <c r="AP897" i="4" s="1"/>
  <c r="AQ897" i="4" s="1"/>
  <c r="O897" i="4"/>
  <c r="P897" i="4" s="1"/>
  <c r="AJ1479" i="4"/>
  <c r="AP1479" i="4" s="1"/>
  <c r="AQ1479" i="4" s="1"/>
  <c r="O1479" i="4"/>
  <c r="P1479" i="4" s="1"/>
  <c r="AJ1054" i="4"/>
  <c r="AP1054" i="4" s="1"/>
  <c r="AQ1054" i="4" s="1"/>
  <c r="O1054" i="4"/>
  <c r="P1054" i="4" s="1"/>
  <c r="AJ1276" i="4"/>
  <c r="AP1276" i="4" s="1"/>
  <c r="AQ1276" i="4" s="1"/>
  <c r="O1276" i="4"/>
  <c r="P1276" i="4" s="1"/>
  <c r="AJ751" i="4"/>
  <c r="AP751" i="4" s="1"/>
  <c r="AQ751" i="4" s="1"/>
  <c r="O751" i="4"/>
  <c r="P751" i="4" s="1"/>
  <c r="AJ157" i="4"/>
  <c r="AP157" i="4" s="1"/>
  <c r="AQ157" i="4" s="1"/>
  <c r="O157" i="4"/>
  <c r="P157" i="4" s="1"/>
  <c r="AJ961" i="4"/>
  <c r="AP961" i="4" s="1"/>
  <c r="AQ961" i="4" s="1"/>
  <c r="O961" i="4"/>
  <c r="P961" i="4" s="1"/>
  <c r="AJ1394" i="4"/>
  <c r="AP1394" i="4" s="1"/>
  <c r="AQ1394" i="4" s="1"/>
  <c r="O1394" i="4"/>
  <c r="P1394" i="4" s="1"/>
  <c r="AJ1081" i="4"/>
  <c r="AP1081" i="4" s="1"/>
  <c r="AQ1081" i="4" s="1"/>
  <c r="O1081" i="4"/>
  <c r="P1081" i="4" s="1"/>
  <c r="AJ1796" i="4"/>
  <c r="AP1796" i="4" s="1"/>
  <c r="AQ1796" i="4" s="1"/>
  <c r="O1796" i="4"/>
  <c r="P1796" i="4" s="1"/>
  <c r="AJ1113" i="4"/>
  <c r="AP1113" i="4" s="1"/>
  <c r="AQ1113" i="4" s="1"/>
  <c r="O1113" i="4"/>
  <c r="P1113" i="4" s="1"/>
  <c r="AJ1341" i="4"/>
  <c r="AP1341" i="4" s="1"/>
  <c r="AQ1341" i="4" s="1"/>
  <c r="O1341" i="4"/>
  <c r="P1341" i="4" s="1"/>
  <c r="AJ1544" i="4"/>
  <c r="AP1544" i="4" s="1"/>
  <c r="AQ1544" i="4" s="1"/>
  <c r="O1544" i="4"/>
  <c r="P1544" i="4" s="1"/>
  <c r="AJ396" i="4"/>
  <c r="AP396" i="4" s="1"/>
  <c r="AQ396" i="4" s="1"/>
  <c r="O396" i="4"/>
  <c r="P396" i="4" s="1"/>
  <c r="AJ500" i="4"/>
  <c r="AP500" i="4" s="1"/>
  <c r="AQ500" i="4" s="1"/>
  <c r="O500" i="4"/>
  <c r="P500" i="4" s="1"/>
  <c r="AJ1807" i="4"/>
  <c r="AP1807" i="4" s="1"/>
  <c r="AQ1807" i="4" s="1"/>
  <c r="O1807" i="4"/>
  <c r="P1807" i="4" s="1"/>
  <c r="AJ69" i="4"/>
  <c r="AP69" i="4" s="1"/>
  <c r="AQ69" i="4" s="1"/>
  <c r="O69" i="4"/>
  <c r="P69" i="4" s="1"/>
  <c r="AJ1384" i="4"/>
  <c r="AP1384" i="4" s="1"/>
  <c r="AQ1384" i="4" s="1"/>
  <c r="O1384" i="4"/>
  <c r="P1384" i="4" s="1"/>
  <c r="AJ1421" i="4"/>
  <c r="AP1421" i="4" s="1"/>
  <c r="AQ1421" i="4" s="1"/>
  <c r="O1421" i="4"/>
  <c r="P1421" i="4" s="1"/>
  <c r="AJ1615" i="4"/>
  <c r="AP1615" i="4" s="1"/>
  <c r="AQ1615" i="4" s="1"/>
  <c r="O1615" i="4"/>
  <c r="P1615" i="4" s="1"/>
  <c r="AJ835" i="4"/>
  <c r="AP835" i="4" s="1"/>
  <c r="AQ835" i="4" s="1"/>
  <c r="O835" i="4"/>
  <c r="P835" i="4" s="1"/>
  <c r="AJ1112" i="4"/>
  <c r="AP1112" i="4" s="1"/>
  <c r="AQ1112" i="4" s="1"/>
  <c r="O1112" i="4"/>
  <c r="P1112" i="4" s="1"/>
  <c r="AJ1253" i="4"/>
  <c r="AP1253" i="4" s="1"/>
  <c r="AQ1253" i="4" s="1"/>
  <c r="O1253" i="4"/>
  <c r="P1253" i="4" s="1"/>
  <c r="AJ1708" i="4"/>
  <c r="AP1708" i="4" s="1"/>
  <c r="AQ1708" i="4" s="1"/>
  <c r="O1708" i="4"/>
  <c r="P1708" i="4" s="1"/>
  <c r="AJ562" i="4"/>
  <c r="AP562" i="4" s="1"/>
  <c r="AQ562" i="4" s="1"/>
  <c r="O562" i="4"/>
  <c r="P562" i="4" s="1"/>
  <c r="AJ1354" i="4"/>
  <c r="AP1354" i="4" s="1"/>
  <c r="AQ1354" i="4" s="1"/>
  <c r="O1354" i="4"/>
  <c r="P1354" i="4" s="1"/>
  <c r="AJ1199" i="4"/>
  <c r="AP1199" i="4" s="1"/>
  <c r="AQ1199" i="4" s="1"/>
  <c r="O1199" i="4"/>
  <c r="P1199" i="4" s="1"/>
  <c r="AJ1267" i="4"/>
  <c r="AP1267" i="4" s="1"/>
  <c r="AQ1267" i="4" s="1"/>
  <c r="O1267" i="4"/>
  <c r="P1267" i="4" s="1"/>
  <c r="AJ785" i="4"/>
  <c r="AP785" i="4" s="1"/>
  <c r="AQ785" i="4" s="1"/>
  <c r="O785" i="4"/>
  <c r="P785" i="4" s="1"/>
  <c r="AJ1655" i="4"/>
  <c r="AP1655" i="4" s="1"/>
  <c r="AQ1655" i="4" s="1"/>
  <c r="O1655" i="4"/>
  <c r="P1655" i="4" s="1"/>
  <c r="AJ990" i="4"/>
  <c r="AP990" i="4" s="1"/>
  <c r="AQ990" i="4" s="1"/>
  <c r="O990" i="4"/>
  <c r="P990" i="4" s="1"/>
  <c r="AJ247" i="4"/>
  <c r="AP247" i="4" s="1"/>
  <c r="AQ247" i="4" s="1"/>
  <c r="O247" i="4"/>
  <c r="P247" i="4" s="1"/>
  <c r="AJ903" i="4"/>
  <c r="AP903" i="4" s="1"/>
  <c r="AQ903" i="4" s="1"/>
  <c r="O903" i="4"/>
  <c r="P903" i="4" s="1"/>
  <c r="AJ1755" i="4"/>
  <c r="AP1755" i="4" s="1"/>
  <c r="AQ1755" i="4" s="1"/>
  <c r="O1755" i="4"/>
  <c r="P1755" i="4" s="1"/>
  <c r="AJ929" i="4"/>
  <c r="AP929" i="4" s="1"/>
  <c r="AQ929" i="4" s="1"/>
  <c r="O929" i="4"/>
  <c r="P929" i="4" s="1"/>
  <c r="AJ1786" i="4"/>
  <c r="AP1786" i="4" s="1"/>
  <c r="AQ1786" i="4" s="1"/>
  <c r="O1786" i="4"/>
  <c r="P1786" i="4" s="1"/>
  <c r="AJ687" i="4"/>
  <c r="AP687" i="4" s="1"/>
  <c r="AQ687" i="4" s="1"/>
  <c r="O687" i="4"/>
  <c r="P687" i="4" s="1"/>
  <c r="AJ716" i="4"/>
  <c r="AP716" i="4" s="1"/>
  <c r="AQ716" i="4" s="1"/>
  <c r="O716" i="4"/>
  <c r="P716" i="4" s="1"/>
  <c r="AJ817" i="4"/>
  <c r="AP817" i="4" s="1"/>
  <c r="AQ817" i="4" s="1"/>
  <c r="O817" i="4"/>
  <c r="P817" i="4" s="1"/>
  <c r="AJ1277" i="4"/>
  <c r="AP1277" i="4" s="1"/>
  <c r="AQ1277" i="4" s="1"/>
  <c r="O1277" i="4"/>
  <c r="P1277" i="4" s="1"/>
  <c r="AJ940" i="4"/>
  <c r="AP940" i="4" s="1"/>
  <c r="AQ940" i="4" s="1"/>
  <c r="O940" i="4"/>
  <c r="P940" i="4" s="1"/>
  <c r="AJ650" i="4"/>
  <c r="AP650" i="4" s="1"/>
  <c r="AQ650" i="4" s="1"/>
  <c r="O650" i="4"/>
  <c r="P650" i="4" s="1"/>
  <c r="AJ364" i="4"/>
  <c r="AP364" i="4" s="1"/>
  <c r="AQ364" i="4" s="1"/>
  <c r="O364" i="4"/>
  <c r="P364" i="4" s="1"/>
  <c r="AJ1369" i="4"/>
  <c r="AP1369" i="4" s="1"/>
  <c r="AQ1369" i="4" s="1"/>
  <c r="O1369" i="4"/>
  <c r="P1369" i="4" s="1"/>
  <c r="AJ794" i="4"/>
  <c r="AP794" i="4" s="1"/>
  <c r="AQ794" i="4" s="1"/>
  <c r="O794" i="4"/>
  <c r="P794" i="4" s="1"/>
  <c r="AJ1176" i="4"/>
  <c r="AP1176" i="4" s="1"/>
  <c r="AQ1176" i="4" s="1"/>
  <c r="O1176" i="4"/>
  <c r="P1176" i="4" s="1"/>
  <c r="AJ1646" i="4"/>
  <c r="AP1646" i="4" s="1"/>
  <c r="AQ1646" i="4" s="1"/>
  <c r="O1646" i="4"/>
  <c r="P1646" i="4" s="1"/>
  <c r="AJ1324" i="4"/>
  <c r="AP1324" i="4" s="1"/>
  <c r="AQ1324" i="4" s="1"/>
  <c r="O1324" i="4"/>
  <c r="P1324" i="4" s="1"/>
  <c r="AJ680" i="4"/>
  <c r="AP680" i="4" s="1"/>
  <c r="AQ680" i="4" s="1"/>
  <c r="O680" i="4"/>
  <c r="P680" i="4" s="1"/>
  <c r="AJ991" i="4"/>
  <c r="AP991" i="4" s="1"/>
  <c r="AQ991" i="4" s="1"/>
  <c r="O991" i="4"/>
  <c r="P991" i="4" s="1"/>
  <c r="AJ1189" i="4"/>
  <c r="AP1189" i="4" s="1"/>
  <c r="AQ1189" i="4" s="1"/>
  <c r="O1189" i="4"/>
  <c r="P1189" i="4" s="1"/>
  <c r="AJ1395" i="4"/>
  <c r="AP1395" i="4" s="1"/>
  <c r="AQ1395" i="4" s="1"/>
  <c r="O1395" i="4"/>
  <c r="P1395" i="4" s="1"/>
  <c r="AJ498" i="4"/>
  <c r="AP498" i="4" s="1"/>
  <c r="AQ498" i="4" s="1"/>
  <c r="O498" i="4"/>
  <c r="P498" i="4" s="1"/>
  <c r="AJ1397" i="4"/>
  <c r="AP1397" i="4" s="1"/>
  <c r="AQ1397" i="4" s="1"/>
  <c r="O1397" i="4"/>
  <c r="P1397" i="4" s="1"/>
  <c r="AJ1319" i="4"/>
  <c r="AP1319" i="4" s="1"/>
  <c r="AQ1319" i="4" s="1"/>
  <c r="O1319" i="4"/>
  <c r="P1319" i="4" s="1"/>
  <c r="AJ923" i="4"/>
  <c r="AP923" i="4" s="1"/>
  <c r="AQ923" i="4" s="1"/>
  <c r="O923" i="4"/>
  <c r="P923" i="4" s="1"/>
  <c r="AJ689" i="4"/>
  <c r="AP689" i="4" s="1"/>
  <c r="AQ689" i="4" s="1"/>
  <c r="O689" i="4"/>
  <c r="P689" i="4" s="1"/>
  <c r="AJ365" i="4"/>
  <c r="AP365" i="4" s="1"/>
  <c r="AQ365" i="4" s="1"/>
  <c r="O365" i="4"/>
  <c r="P365" i="4" s="1"/>
  <c r="AJ862" i="4"/>
  <c r="AP862" i="4" s="1"/>
  <c r="AQ862" i="4" s="1"/>
  <c r="O862" i="4"/>
  <c r="P862" i="4" s="1"/>
  <c r="AJ441" i="4"/>
  <c r="AP441" i="4" s="1"/>
  <c r="AQ441" i="4" s="1"/>
  <c r="O441" i="4"/>
  <c r="P441" i="4" s="1"/>
  <c r="AJ967" i="4"/>
  <c r="AP967" i="4" s="1"/>
  <c r="AQ967" i="4" s="1"/>
  <c r="O967" i="4"/>
  <c r="P967" i="4" s="1"/>
  <c r="AJ1147" i="4"/>
  <c r="AP1147" i="4" s="1"/>
  <c r="AQ1147" i="4" s="1"/>
  <c r="O1147" i="4"/>
  <c r="P1147" i="4" s="1"/>
  <c r="AJ681" i="4"/>
  <c r="AP681" i="4" s="1"/>
  <c r="AQ681" i="4" s="1"/>
  <c r="O681" i="4"/>
  <c r="P681" i="4" s="1"/>
  <c r="AJ1742" i="4"/>
  <c r="AP1742" i="4" s="1"/>
  <c r="AQ1742" i="4" s="1"/>
  <c r="O1742" i="4"/>
  <c r="P1742" i="4" s="1"/>
  <c r="AJ759" i="4"/>
  <c r="AP759" i="4" s="1"/>
  <c r="AQ759" i="4" s="1"/>
  <c r="O759" i="4"/>
  <c r="P759" i="4" s="1"/>
  <c r="AJ1065" i="4"/>
  <c r="AP1065" i="4" s="1"/>
  <c r="AQ1065" i="4" s="1"/>
  <c r="O1065" i="4"/>
  <c r="P1065" i="4" s="1"/>
  <c r="AJ769" i="4"/>
  <c r="AP769" i="4" s="1"/>
  <c r="AQ769" i="4" s="1"/>
  <c r="O769" i="4"/>
  <c r="P769" i="4" s="1"/>
  <c r="AJ1213" i="4"/>
  <c r="AP1213" i="4" s="1"/>
  <c r="AQ1213" i="4" s="1"/>
  <c r="O1213" i="4"/>
  <c r="P1213" i="4" s="1"/>
  <c r="AJ1688" i="4"/>
  <c r="AP1688" i="4" s="1"/>
  <c r="AQ1688" i="4" s="1"/>
  <c r="O1688" i="4"/>
  <c r="P1688" i="4" s="1"/>
  <c r="AJ586" i="4"/>
  <c r="AP586" i="4" s="1"/>
  <c r="AQ586" i="4" s="1"/>
  <c r="O586" i="4"/>
  <c r="P586" i="4" s="1"/>
  <c r="AJ196" i="4"/>
  <c r="AP196" i="4" s="1"/>
  <c r="AQ196" i="4" s="1"/>
  <c r="O196" i="4"/>
  <c r="P196" i="4" s="1"/>
  <c r="AJ1009" i="4"/>
  <c r="AP1009" i="4" s="1"/>
  <c r="AQ1009" i="4" s="1"/>
  <c r="O1009" i="4"/>
  <c r="P1009" i="4" s="1"/>
  <c r="AJ754" i="4"/>
  <c r="AP754" i="4" s="1"/>
  <c r="AQ754" i="4" s="1"/>
  <c r="O754" i="4"/>
  <c r="P754" i="4" s="1"/>
  <c r="AJ1064" i="4"/>
  <c r="AP1064" i="4" s="1"/>
  <c r="AQ1064" i="4" s="1"/>
  <c r="O1064" i="4"/>
  <c r="P1064" i="4" s="1"/>
  <c r="AJ1554" i="4"/>
  <c r="AP1554" i="4" s="1"/>
  <c r="AQ1554" i="4" s="1"/>
  <c r="O1554" i="4"/>
  <c r="P1554" i="4" s="1"/>
  <c r="AJ1068" i="4"/>
  <c r="AP1068" i="4" s="1"/>
  <c r="AQ1068" i="4" s="1"/>
  <c r="O1068" i="4"/>
  <c r="P1068" i="4" s="1"/>
  <c r="AJ616" i="4"/>
  <c r="AP616" i="4" s="1"/>
  <c r="AQ616" i="4" s="1"/>
  <c r="O616" i="4"/>
  <c r="P616" i="4" s="1"/>
  <c r="AJ724" i="4"/>
  <c r="AP724" i="4" s="1"/>
  <c r="AQ724" i="4" s="1"/>
  <c r="O724" i="4"/>
  <c r="P724" i="4" s="1"/>
  <c r="AJ1117" i="4"/>
  <c r="AP1117" i="4" s="1"/>
  <c r="AQ1117" i="4" s="1"/>
  <c r="O1117" i="4"/>
  <c r="P1117" i="4" s="1"/>
  <c r="AJ1241" i="4"/>
  <c r="AP1241" i="4" s="1"/>
  <c r="AQ1241" i="4" s="1"/>
  <c r="O1241" i="4"/>
  <c r="P1241" i="4" s="1"/>
  <c r="AJ866" i="4"/>
  <c r="AP866" i="4" s="1"/>
  <c r="AQ866" i="4" s="1"/>
  <c r="O866" i="4"/>
  <c r="P866" i="4" s="1"/>
  <c r="AJ1781" i="4"/>
  <c r="AP1781" i="4" s="1"/>
  <c r="AQ1781" i="4" s="1"/>
  <c r="O1781" i="4"/>
  <c r="P1781" i="4" s="1"/>
  <c r="AJ1407" i="4"/>
  <c r="AP1407" i="4" s="1"/>
  <c r="AQ1407" i="4" s="1"/>
  <c r="O1407" i="4"/>
  <c r="P1407" i="4" s="1"/>
  <c r="AJ293" i="4"/>
  <c r="AP293" i="4" s="1"/>
  <c r="AQ293" i="4" s="1"/>
  <c r="O293" i="4"/>
  <c r="P293" i="4" s="1"/>
  <c r="AJ593" i="4"/>
  <c r="AP593" i="4" s="1"/>
  <c r="AQ593" i="4" s="1"/>
  <c r="O593" i="4"/>
  <c r="P593" i="4" s="1"/>
  <c r="AJ880" i="4"/>
  <c r="AP880" i="4" s="1"/>
  <c r="AQ880" i="4" s="1"/>
  <c r="O880" i="4"/>
  <c r="P880" i="4" s="1"/>
  <c r="AJ1596" i="4"/>
  <c r="AP1596" i="4" s="1"/>
  <c r="AQ1596" i="4" s="1"/>
  <c r="O1596" i="4"/>
  <c r="P1596" i="4" s="1"/>
  <c r="AJ324" i="4"/>
  <c r="AP324" i="4" s="1"/>
  <c r="AQ324" i="4" s="1"/>
  <c r="O324" i="4"/>
  <c r="P324" i="4" s="1"/>
  <c r="AJ737" i="4"/>
  <c r="AP737" i="4" s="1"/>
  <c r="AQ737" i="4" s="1"/>
  <c r="O737" i="4"/>
  <c r="P737" i="4" s="1"/>
  <c r="AJ520" i="4"/>
  <c r="AP520" i="4" s="1"/>
  <c r="AQ520" i="4" s="1"/>
  <c r="O520" i="4"/>
  <c r="P520" i="4" s="1"/>
  <c r="AJ501" i="4"/>
  <c r="AP501" i="4" s="1"/>
  <c r="AQ501" i="4" s="1"/>
  <c r="O501" i="4"/>
  <c r="P501" i="4" s="1"/>
  <c r="AJ1661" i="4"/>
  <c r="AP1661" i="4" s="1"/>
  <c r="AQ1661" i="4" s="1"/>
  <c r="O1661" i="4"/>
  <c r="P1661" i="4" s="1"/>
  <c r="AJ1452" i="4"/>
  <c r="AP1452" i="4" s="1"/>
  <c r="AQ1452" i="4" s="1"/>
  <c r="O1452" i="4"/>
  <c r="P1452" i="4" s="1"/>
  <c r="AJ922" i="4"/>
  <c r="AP922" i="4" s="1"/>
  <c r="AQ922" i="4" s="1"/>
  <c r="O922" i="4"/>
  <c r="P922" i="4" s="1"/>
  <c r="AJ1804" i="4"/>
  <c r="AP1804" i="4" s="1"/>
  <c r="AQ1804" i="4" s="1"/>
  <c r="O1804" i="4"/>
  <c r="P1804" i="4" s="1"/>
  <c r="AJ597" i="4"/>
  <c r="AP597" i="4" s="1"/>
  <c r="AQ597" i="4" s="1"/>
  <c r="O597" i="4"/>
  <c r="P597" i="4" s="1"/>
  <c r="AJ1000" i="4"/>
  <c r="AP1000" i="4" s="1"/>
  <c r="AQ1000" i="4" s="1"/>
  <c r="O1000" i="4"/>
  <c r="P1000" i="4" s="1"/>
  <c r="AJ479" i="4"/>
  <c r="AP479" i="4" s="1"/>
  <c r="AQ479" i="4" s="1"/>
  <c r="O479" i="4"/>
  <c r="P479" i="4" s="1"/>
  <c r="AJ1795" i="4"/>
  <c r="AP1795" i="4" s="1"/>
  <c r="AQ1795" i="4" s="1"/>
  <c r="O1795" i="4"/>
  <c r="P1795" i="4" s="1"/>
  <c r="AJ405" i="4"/>
  <c r="AP405" i="4" s="1"/>
  <c r="AQ405" i="4" s="1"/>
  <c r="O405" i="4"/>
  <c r="P405" i="4" s="1"/>
  <c r="AJ1420" i="4"/>
  <c r="AP1420" i="4" s="1"/>
  <c r="AQ1420" i="4" s="1"/>
  <c r="O1420" i="4"/>
  <c r="P1420" i="4" s="1"/>
  <c r="AJ328" i="4"/>
  <c r="AP328" i="4" s="1"/>
  <c r="AQ328" i="4" s="1"/>
  <c r="O328" i="4"/>
  <c r="P328" i="4" s="1"/>
  <c r="AJ1695" i="4"/>
  <c r="AP1695" i="4" s="1"/>
  <c r="AQ1695" i="4" s="1"/>
  <c r="O1695" i="4"/>
  <c r="P1695" i="4" s="1"/>
  <c r="AJ1027" i="4"/>
  <c r="AP1027" i="4" s="1"/>
  <c r="AQ1027" i="4" s="1"/>
  <c r="O1027" i="4"/>
  <c r="P1027" i="4" s="1"/>
  <c r="AJ580" i="4"/>
  <c r="AP580" i="4" s="1"/>
  <c r="AQ580" i="4" s="1"/>
  <c r="O580" i="4"/>
  <c r="P580" i="4" s="1"/>
  <c r="AJ904" i="4"/>
  <c r="AP904" i="4" s="1"/>
  <c r="AQ904" i="4" s="1"/>
  <c r="O904" i="4"/>
  <c r="P904" i="4" s="1"/>
  <c r="AJ493" i="4"/>
  <c r="AP493" i="4" s="1"/>
  <c r="AQ493" i="4" s="1"/>
  <c r="O493" i="4"/>
  <c r="P493" i="4" s="1"/>
  <c r="AJ1569" i="4"/>
  <c r="AP1569" i="4" s="1"/>
  <c r="AQ1569" i="4" s="1"/>
  <c r="O1569" i="4"/>
  <c r="P1569" i="4" s="1"/>
  <c r="AJ327" i="4"/>
  <c r="AP327" i="4" s="1"/>
  <c r="AQ327" i="4" s="1"/>
  <c r="O327" i="4"/>
  <c r="P327" i="4" s="1"/>
  <c r="AJ1322" i="4"/>
  <c r="AP1322" i="4" s="1"/>
  <c r="AQ1322" i="4" s="1"/>
  <c r="O1322" i="4"/>
  <c r="P1322" i="4" s="1"/>
  <c r="AJ1647" i="4"/>
  <c r="AP1647" i="4" s="1"/>
  <c r="AQ1647" i="4" s="1"/>
  <c r="O1647" i="4"/>
  <c r="P1647" i="4" s="1"/>
  <c r="AJ408" i="4"/>
  <c r="AP408" i="4" s="1"/>
  <c r="AQ408" i="4" s="1"/>
  <c r="O408" i="4"/>
  <c r="P408" i="4" s="1"/>
  <c r="AJ181" i="4"/>
  <c r="AP181" i="4" s="1"/>
  <c r="AQ181" i="4" s="1"/>
  <c r="O181" i="4"/>
  <c r="P181" i="4" s="1"/>
  <c r="AJ1227" i="4"/>
  <c r="AP1227" i="4" s="1"/>
  <c r="AQ1227" i="4" s="1"/>
  <c r="O1227" i="4"/>
  <c r="P1227" i="4" s="1"/>
  <c r="AJ984" i="4"/>
  <c r="AP984" i="4" s="1"/>
  <c r="AQ984" i="4" s="1"/>
  <c r="O984" i="4"/>
  <c r="P984" i="4" s="1"/>
  <c r="AJ1234" i="4"/>
  <c r="AP1234" i="4" s="1"/>
  <c r="AQ1234" i="4" s="1"/>
  <c r="O1234" i="4"/>
  <c r="P1234" i="4" s="1"/>
  <c r="AJ1491" i="4"/>
  <c r="AP1491" i="4" s="1"/>
  <c r="AQ1491" i="4" s="1"/>
  <c r="O1491" i="4"/>
  <c r="P1491" i="4" s="1"/>
  <c r="AJ521" i="4"/>
  <c r="AP521" i="4" s="1"/>
  <c r="AQ521" i="4" s="1"/>
  <c r="O521" i="4"/>
  <c r="P521" i="4" s="1"/>
  <c r="AJ1488" i="4"/>
  <c r="AP1488" i="4" s="1"/>
  <c r="AQ1488" i="4" s="1"/>
  <c r="O1488" i="4"/>
  <c r="P1488" i="4" s="1"/>
  <c r="AJ878" i="4"/>
  <c r="AP878" i="4" s="1"/>
  <c r="AQ878" i="4" s="1"/>
  <c r="O878" i="4"/>
  <c r="P878" i="4" s="1"/>
  <c r="AJ1245" i="4"/>
  <c r="AP1245" i="4" s="1"/>
  <c r="AQ1245" i="4" s="1"/>
  <c r="O1245" i="4"/>
  <c r="P1245" i="4" s="1"/>
  <c r="AJ686" i="4"/>
  <c r="AP686" i="4" s="1"/>
  <c r="AQ686" i="4" s="1"/>
  <c r="O686" i="4"/>
  <c r="P686" i="4" s="1"/>
  <c r="AJ1455" i="4"/>
  <c r="AP1455" i="4" s="1"/>
  <c r="AQ1455" i="4" s="1"/>
  <c r="O1455" i="4"/>
  <c r="P1455" i="4" s="1"/>
  <c r="AJ530" i="4"/>
  <c r="AP530" i="4" s="1"/>
  <c r="AQ530" i="4" s="1"/>
  <c r="O530" i="4"/>
  <c r="P530" i="4" s="1"/>
  <c r="AJ266" i="4"/>
  <c r="AP266" i="4" s="1"/>
  <c r="AQ266" i="4" s="1"/>
  <c r="O266" i="4"/>
  <c r="P266" i="4" s="1"/>
  <c r="AJ343" i="4"/>
  <c r="AP343" i="4" s="1"/>
  <c r="AQ343" i="4" s="1"/>
  <c r="O343" i="4"/>
  <c r="P343" i="4" s="1"/>
  <c r="AJ1200" i="4"/>
  <c r="AP1200" i="4" s="1"/>
  <c r="AQ1200" i="4" s="1"/>
  <c r="O1200" i="4"/>
  <c r="P1200" i="4" s="1"/>
  <c r="AJ629" i="4"/>
  <c r="AP629" i="4" s="1"/>
  <c r="AQ629" i="4" s="1"/>
  <c r="O629" i="4"/>
  <c r="P629" i="4" s="1"/>
  <c r="AJ1757" i="4"/>
  <c r="AP1757" i="4" s="1"/>
  <c r="AQ1757" i="4" s="1"/>
  <c r="O1757" i="4"/>
  <c r="P1757" i="4" s="1"/>
  <c r="AJ567" i="4"/>
  <c r="AP567" i="4" s="1"/>
  <c r="AQ567" i="4" s="1"/>
  <c r="O567" i="4"/>
  <c r="P567" i="4" s="1"/>
  <c r="AJ47" i="4"/>
  <c r="AP47" i="4" s="1"/>
  <c r="AQ47" i="4" s="1"/>
  <c r="O47" i="4"/>
  <c r="P47" i="4" s="1"/>
  <c r="AJ1392" i="4"/>
  <c r="AP1392" i="4" s="1"/>
  <c r="AQ1392" i="4" s="1"/>
  <c r="O1392" i="4"/>
  <c r="P1392" i="4" s="1"/>
  <c r="AJ894" i="4"/>
  <c r="AP894" i="4" s="1"/>
  <c r="AQ894" i="4" s="1"/>
  <c r="O894" i="4"/>
  <c r="P894" i="4" s="1"/>
  <c r="AJ653" i="4"/>
  <c r="AP653" i="4" s="1"/>
  <c r="AQ653" i="4" s="1"/>
  <c r="O653" i="4"/>
  <c r="P653" i="4" s="1"/>
  <c r="AJ848" i="4"/>
  <c r="AP848" i="4" s="1"/>
  <c r="AQ848" i="4" s="1"/>
  <c r="O848" i="4"/>
  <c r="P848" i="4" s="1"/>
  <c r="AJ791" i="4"/>
  <c r="AP791" i="4" s="1"/>
  <c r="AQ791" i="4" s="1"/>
  <c r="O791" i="4"/>
  <c r="P791" i="4" s="1"/>
  <c r="AJ1115" i="4"/>
  <c r="AP1115" i="4" s="1"/>
  <c r="AQ1115" i="4" s="1"/>
  <c r="O1115" i="4"/>
  <c r="P1115" i="4" s="1"/>
  <c r="AJ507" i="4"/>
  <c r="AP507" i="4" s="1"/>
  <c r="AQ507" i="4" s="1"/>
  <c r="O507" i="4"/>
  <c r="P507" i="4" s="1"/>
  <c r="AJ417" i="4"/>
  <c r="AP417" i="4" s="1"/>
  <c r="AQ417" i="4" s="1"/>
  <c r="O417" i="4"/>
  <c r="P417" i="4" s="1"/>
  <c r="AJ795" i="4"/>
  <c r="AP795" i="4" s="1"/>
  <c r="AQ795" i="4" s="1"/>
  <c r="O795" i="4"/>
  <c r="P795" i="4" s="1"/>
  <c r="AJ347" i="4"/>
  <c r="AP347" i="4" s="1"/>
  <c r="AQ347" i="4" s="1"/>
  <c r="O347" i="4"/>
  <c r="P347" i="4" s="1"/>
  <c r="AJ188" i="4"/>
  <c r="AP188" i="4" s="1"/>
  <c r="AQ188" i="4" s="1"/>
  <c r="O188" i="4"/>
  <c r="P188" i="4" s="1"/>
  <c r="AJ792" i="4"/>
  <c r="AP792" i="4" s="1"/>
  <c r="AQ792" i="4" s="1"/>
  <c r="O792" i="4"/>
  <c r="P792" i="4" s="1"/>
  <c r="AJ147" i="4"/>
  <c r="AP147" i="4" s="1"/>
  <c r="AQ147" i="4" s="1"/>
  <c r="O147" i="4"/>
  <c r="P147" i="4" s="1"/>
  <c r="AJ422" i="4"/>
  <c r="AP422" i="4" s="1"/>
  <c r="AQ422" i="4" s="1"/>
  <c r="O422" i="4"/>
  <c r="P422" i="4" s="1"/>
  <c r="AJ805" i="4"/>
  <c r="AP805" i="4" s="1"/>
  <c r="AQ805" i="4" s="1"/>
  <c r="O805" i="4"/>
  <c r="P805" i="4" s="1"/>
  <c r="AJ627" i="4"/>
  <c r="AP627" i="4" s="1"/>
  <c r="AQ627" i="4" s="1"/>
  <c r="O627" i="4"/>
  <c r="P627" i="4" s="1"/>
  <c r="AJ846" i="4"/>
  <c r="AP846" i="4" s="1"/>
  <c r="AQ846" i="4" s="1"/>
  <c r="O846" i="4"/>
  <c r="P846" i="4" s="1"/>
  <c r="AJ1447" i="4"/>
  <c r="AP1447" i="4" s="1"/>
  <c r="AQ1447" i="4" s="1"/>
  <c r="O1447" i="4"/>
  <c r="P1447" i="4" s="1"/>
  <c r="AJ254" i="4"/>
  <c r="AP254" i="4" s="1"/>
  <c r="AQ254" i="4" s="1"/>
  <c r="O254" i="4"/>
  <c r="P254" i="4" s="1"/>
  <c r="AJ1531" i="4"/>
  <c r="AP1531" i="4" s="1"/>
  <c r="AQ1531" i="4" s="1"/>
  <c r="O1531" i="4"/>
  <c r="P1531" i="4" s="1"/>
  <c r="AJ1529" i="4"/>
  <c r="AP1529" i="4" s="1"/>
  <c r="AQ1529" i="4" s="1"/>
  <c r="O1529" i="4"/>
  <c r="P1529" i="4" s="1"/>
  <c r="AJ139" i="4"/>
  <c r="AP139" i="4" s="1"/>
  <c r="AQ139" i="4" s="1"/>
  <c r="O139" i="4"/>
  <c r="P139" i="4" s="1"/>
  <c r="AJ358" i="4"/>
  <c r="AP358" i="4" s="1"/>
  <c r="AQ358" i="4" s="1"/>
  <c r="O358" i="4"/>
  <c r="P358" i="4" s="1"/>
  <c r="AJ394" i="4"/>
  <c r="AP394" i="4" s="1"/>
  <c r="AQ394" i="4" s="1"/>
  <c r="O394" i="4"/>
  <c r="P394" i="4" s="1"/>
  <c r="AJ1032" i="4"/>
  <c r="AP1032" i="4" s="1"/>
  <c r="AQ1032" i="4" s="1"/>
  <c r="O1032" i="4"/>
  <c r="P1032" i="4" s="1"/>
  <c r="AJ986" i="4"/>
  <c r="AP986" i="4" s="1"/>
  <c r="AQ986" i="4" s="1"/>
  <c r="O986" i="4"/>
  <c r="P986" i="4" s="1"/>
  <c r="AJ258" i="4"/>
  <c r="AP258" i="4" s="1"/>
  <c r="AQ258" i="4" s="1"/>
  <c r="O258" i="4"/>
  <c r="P258" i="4" s="1"/>
  <c r="AJ407" i="4"/>
  <c r="AP407" i="4" s="1"/>
  <c r="AQ407" i="4" s="1"/>
  <c r="O407" i="4"/>
  <c r="P407" i="4" s="1"/>
  <c r="AJ1148" i="4"/>
  <c r="AP1148" i="4" s="1"/>
  <c r="AQ1148" i="4" s="1"/>
  <c r="O1148" i="4"/>
  <c r="P1148" i="4" s="1"/>
  <c r="AJ302" i="4"/>
  <c r="AP302" i="4" s="1"/>
  <c r="AQ302" i="4" s="1"/>
  <c r="O302" i="4"/>
  <c r="P302" i="4" s="1"/>
  <c r="AJ693" i="4"/>
  <c r="AP693" i="4" s="1"/>
  <c r="AQ693" i="4" s="1"/>
  <c r="O693" i="4"/>
  <c r="P693" i="4" s="1"/>
  <c r="AJ1477" i="4"/>
  <c r="AP1477" i="4" s="1"/>
  <c r="AQ1477" i="4" s="1"/>
  <c r="O1477" i="4"/>
  <c r="P1477" i="4" s="1"/>
  <c r="AJ1228" i="4"/>
  <c r="AP1228" i="4" s="1"/>
  <c r="AQ1228" i="4" s="1"/>
  <c r="O1228" i="4"/>
  <c r="P1228" i="4" s="1"/>
  <c r="AJ111" i="4"/>
  <c r="AP111" i="4" s="1"/>
  <c r="AQ111" i="4" s="1"/>
  <c r="O111" i="4"/>
  <c r="P111" i="4" s="1"/>
  <c r="AJ968" i="4"/>
  <c r="AP968" i="4" s="1"/>
  <c r="AQ968" i="4" s="1"/>
  <c r="O968" i="4"/>
  <c r="P968" i="4" s="1"/>
  <c r="AJ1513" i="4"/>
  <c r="AP1513" i="4" s="1"/>
  <c r="AQ1513" i="4" s="1"/>
  <c r="O1513" i="4"/>
  <c r="P1513" i="4" s="1"/>
  <c r="AJ1022" i="4"/>
  <c r="AP1022" i="4" s="1"/>
  <c r="AQ1022" i="4" s="1"/>
  <c r="O1022" i="4"/>
  <c r="P1022" i="4" s="1"/>
  <c r="AJ377" i="4"/>
  <c r="AP377" i="4" s="1"/>
  <c r="AQ377" i="4" s="1"/>
  <c r="O377" i="4"/>
  <c r="P377" i="4" s="1"/>
  <c r="AJ1473" i="4"/>
  <c r="AP1473" i="4" s="1"/>
  <c r="AQ1473" i="4" s="1"/>
  <c r="O1473" i="4"/>
  <c r="P1473" i="4" s="1"/>
  <c r="AJ1281" i="4"/>
  <c r="AP1281" i="4" s="1"/>
  <c r="AQ1281" i="4" s="1"/>
  <c r="O1281" i="4"/>
  <c r="P1281" i="4" s="1"/>
  <c r="AJ1062" i="4"/>
  <c r="AP1062" i="4" s="1"/>
  <c r="AQ1062" i="4" s="1"/>
  <c r="O1062" i="4"/>
  <c r="P1062" i="4" s="1"/>
  <c r="AJ1301" i="4"/>
  <c r="AP1301" i="4" s="1"/>
  <c r="AQ1301" i="4" s="1"/>
  <c r="O1301" i="4"/>
  <c r="P1301" i="4" s="1"/>
  <c r="AJ1582" i="4"/>
  <c r="AP1582" i="4" s="1"/>
  <c r="AQ1582" i="4" s="1"/>
  <c r="O1582" i="4"/>
  <c r="P1582" i="4" s="1"/>
  <c r="AJ726" i="4"/>
  <c r="AP726" i="4" s="1"/>
  <c r="AQ726" i="4" s="1"/>
  <c r="O726" i="4"/>
  <c r="P726" i="4" s="1"/>
  <c r="AJ529" i="4"/>
  <c r="AP529" i="4" s="1"/>
  <c r="AQ529" i="4" s="1"/>
  <c r="O529" i="4"/>
  <c r="P529" i="4" s="1"/>
  <c r="AJ1263" i="4"/>
  <c r="AP1263" i="4" s="1"/>
  <c r="AQ1263" i="4" s="1"/>
  <c r="O1263" i="4"/>
  <c r="P1263" i="4" s="1"/>
  <c r="AJ382" i="4"/>
  <c r="AP382" i="4" s="1"/>
  <c r="AQ382" i="4" s="1"/>
  <c r="O382" i="4"/>
  <c r="P382" i="4" s="1"/>
  <c r="AJ1707" i="4"/>
  <c r="AP1707" i="4" s="1"/>
  <c r="AQ1707" i="4" s="1"/>
  <c r="O1707" i="4"/>
  <c r="P1707" i="4" s="1"/>
  <c r="AJ211" i="4"/>
  <c r="AP211" i="4" s="1"/>
  <c r="AQ211" i="4" s="1"/>
  <c r="O211" i="4"/>
  <c r="P211" i="4" s="1"/>
  <c r="AJ1588" i="4"/>
  <c r="AP1588" i="4" s="1"/>
  <c r="AQ1588" i="4" s="1"/>
  <c r="O1588" i="4"/>
  <c r="P1588" i="4" s="1"/>
  <c r="AJ486" i="4"/>
  <c r="AP486" i="4" s="1"/>
  <c r="AQ486" i="4" s="1"/>
  <c r="O486" i="4"/>
  <c r="P486" i="4" s="1"/>
  <c r="AJ222" i="4"/>
  <c r="AP222" i="4" s="1"/>
  <c r="AQ222" i="4" s="1"/>
  <c r="O222" i="4"/>
  <c r="P222" i="4" s="1"/>
  <c r="AJ14" i="4"/>
  <c r="AP14" i="4" s="1"/>
  <c r="AQ14" i="4" s="1"/>
  <c r="O14" i="4"/>
  <c r="P14" i="4" s="1"/>
  <c r="AJ823" i="4"/>
  <c r="AP823" i="4" s="1"/>
  <c r="AQ823" i="4" s="1"/>
  <c r="O823" i="4"/>
  <c r="P823" i="4" s="1"/>
  <c r="AJ1511" i="4"/>
  <c r="AP1511" i="4" s="1"/>
  <c r="AQ1511" i="4" s="1"/>
  <c r="O1511" i="4"/>
  <c r="P1511" i="4" s="1"/>
  <c r="AJ1633" i="4"/>
  <c r="AP1633" i="4" s="1"/>
  <c r="AQ1633" i="4" s="1"/>
  <c r="O1633" i="4"/>
  <c r="P1633" i="4" s="1"/>
  <c r="AJ935" i="4"/>
  <c r="AP935" i="4" s="1"/>
  <c r="AQ935" i="4" s="1"/>
  <c r="O935" i="4"/>
  <c r="P935" i="4" s="1"/>
  <c r="AJ1330" i="4"/>
  <c r="AP1330" i="4" s="1"/>
  <c r="AQ1330" i="4" s="1"/>
  <c r="O1330" i="4"/>
  <c r="P1330" i="4" s="1"/>
  <c r="AJ1443" i="4"/>
  <c r="AP1443" i="4" s="1"/>
  <c r="AQ1443" i="4" s="1"/>
  <c r="O1443" i="4"/>
  <c r="P1443" i="4" s="1"/>
  <c r="AJ1457" i="4"/>
  <c r="AP1457" i="4" s="1"/>
  <c r="AQ1457" i="4" s="1"/>
  <c r="O1457" i="4"/>
  <c r="P1457" i="4" s="1"/>
  <c r="AJ757" i="4"/>
  <c r="AP757" i="4" s="1"/>
  <c r="AQ757" i="4" s="1"/>
  <c r="O757" i="4"/>
  <c r="P757" i="4" s="1"/>
  <c r="AJ699" i="4"/>
  <c r="AP699" i="4" s="1"/>
  <c r="AQ699" i="4" s="1"/>
  <c r="O699" i="4"/>
  <c r="P699" i="4" s="1"/>
  <c r="AJ334" i="4"/>
  <c r="AP334" i="4" s="1"/>
  <c r="AQ334" i="4" s="1"/>
  <c r="O334" i="4"/>
  <c r="P334" i="4" s="1"/>
  <c r="AJ1406" i="4"/>
  <c r="AP1406" i="4" s="1"/>
  <c r="AQ1406" i="4" s="1"/>
  <c r="O1406" i="4"/>
  <c r="P1406" i="4" s="1"/>
  <c r="AJ1727" i="4"/>
  <c r="AP1727" i="4" s="1"/>
  <c r="AQ1727" i="4" s="1"/>
  <c r="O1727" i="4"/>
  <c r="P1727" i="4" s="1"/>
  <c r="AJ713" i="4"/>
  <c r="AP713" i="4" s="1"/>
  <c r="AQ713" i="4" s="1"/>
  <c r="O713" i="4"/>
  <c r="P713" i="4" s="1"/>
  <c r="AJ22" i="4"/>
  <c r="AP22" i="4" s="1"/>
  <c r="AQ22" i="4" s="1"/>
  <c r="O22" i="4"/>
  <c r="P22" i="4" s="1"/>
  <c r="AJ1423" i="4"/>
  <c r="AP1423" i="4" s="1"/>
  <c r="AQ1423" i="4" s="1"/>
  <c r="O1423" i="4"/>
  <c r="P1423" i="4" s="1"/>
  <c r="AJ860" i="4"/>
  <c r="AP860" i="4" s="1"/>
  <c r="AQ860" i="4" s="1"/>
  <c r="O860" i="4"/>
  <c r="P860" i="4" s="1"/>
  <c r="AJ685" i="4"/>
  <c r="AP685" i="4" s="1"/>
  <c r="AQ685" i="4" s="1"/>
  <c r="O685" i="4"/>
  <c r="P685" i="4" s="1"/>
  <c r="AJ1220" i="4"/>
  <c r="AP1220" i="4" s="1"/>
  <c r="AQ1220" i="4" s="1"/>
  <c r="O1220" i="4"/>
  <c r="P1220" i="4" s="1"/>
  <c r="AJ270" i="4"/>
  <c r="AP270" i="4" s="1"/>
  <c r="AQ270" i="4" s="1"/>
  <c r="O270" i="4"/>
  <c r="P270" i="4" s="1"/>
  <c r="AJ236" i="4"/>
  <c r="AP236" i="4" s="1"/>
  <c r="AQ236" i="4" s="1"/>
  <c r="O236" i="4"/>
  <c r="P236" i="4" s="1"/>
  <c r="AJ38" i="4"/>
  <c r="AP38" i="4" s="1"/>
  <c r="AQ38" i="4" s="1"/>
  <c r="O38" i="4"/>
  <c r="P38" i="4" s="1"/>
  <c r="AJ553" i="4"/>
  <c r="AP553" i="4" s="1"/>
  <c r="AQ553" i="4" s="1"/>
  <c r="O553" i="4"/>
  <c r="P553" i="4" s="1"/>
  <c r="AJ155" i="4"/>
  <c r="AP155" i="4" s="1"/>
  <c r="AQ155" i="4" s="1"/>
  <c r="O155" i="4"/>
  <c r="P155" i="4" s="1"/>
  <c r="AJ381" i="4"/>
  <c r="AP381" i="4" s="1"/>
  <c r="AQ381" i="4" s="1"/>
  <c r="O381" i="4"/>
  <c r="P381" i="4" s="1"/>
  <c r="AJ756" i="4"/>
  <c r="AP756" i="4" s="1"/>
  <c r="AQ756" i="4" s="1"/>
  <c r="O756" i="4"/>
  <c r="P756" i="4" s="1"/>
  <c r="AJ708" i="4"/>
  <c r="AP708" i="4" s="1"/>
  <c r="AQ708" i="4" s="1"/>
  <c r="O708" i="4"/>
  <c r="P708" i="4" s="1"/>
  <c r="AJ621" i="4"/>
  <c r="AP621" i="4" s="1"/>
  <c r="AQ621" i="4" s="1"/>
  <c r="O621" i="4"/>
  <c r="P621" i="4" s="1"/>
  <c r="AJ1774" i="4"/>
  <c r="AP1774" i="4" s="1"/>
  <c r="AQ1774" i="4" s="1"/>
  <c r="O1774" i="4"/>
  <c r="P1774" i="4" s="1"/>
  <c r="AJ218" i="4"/>
  <c r="AP218" i="4" s="1"/>
  <c r="AQ218" i="4" s="1"/>
  <c r="O218" i="4"/>
  <c r="P218" i="4" s="1"/>
  <c r="AJ1726" i="4"/>
  <c r="AP1726" i="4" s="1"/>
  <c r="AQ1726" i="4" s="1"/>
  <c r="O1726" i="4"/>
  <c r="P1726" i="4" s="1"/>
  <c r="AJ480" i="4"/>
  <c r="AP480" i="4" s="1"/>
  <c r="AQ480" i="4" s="1"/>
  <c r="O480" i="4"/>
  <c r="P480" i="4" s="1"/>
  <c r="AJ1745" i="4"/>
  <c r="AP1745" i="4" s="1"/>
  <c r="AQ1745" i="4" s="1"/>
  <c r="O1745" i="4"/>
  <c r="P1745" i="4" s="1"/>
  <c r="AJ1609" i="4"/>
  <c r="AP1609" i="4" s="1"/>
  <c r="AQ1609" i="4" s="1"/>
  <c r="O1609" i="4"/>
  <c r="P1609" i="4" s="1"/>
  <c r="AJ341" i="4"/>
  <c r="AP341" i="4" s="1"/>
  <c r="AQ341" i="4" s="1"/>
  <c r="O341" i="4"/>
  <c r="P341" i="4" s="1"/>
  <c r="AJ1729" i="4"/>
  <c r="AP1729" i="4" s="1"/>
  <c r="AQ1729" i="4" s="1"/>
  <c r="O1729" i="4"/>
  <c r="P1729" i="4" s="1"/>
  <c r="AJ1441" i="4"/>
  <c r="AP1441" i="4" s="1"/>
  <c r="AQ1441" i="4" s="1"/>
  <c r="O1441" i="4"/>
  <c r="P1441" i="4" s="1"/>
  <c r="AJ1091" i="4"/>
  <c r="AP1091" i="4" s="1"/>
  <c r="AQ1091" i="4" s="1"/>
  <c r="O1091" i="4"/>
  <c r="P1091" i="4" s="1"/>
  <c r="AJ684" i="4"/>
  <c r="AP684" i="4" s="1"/>
  <c r="AQ684" i="4" s="1"/>
  <c r="O684" i="4"/>
  <c r="P684" i="4" s="1"/>
  <c r="AJ1019" i="4"/>
  <c r="AP1019" i="4" s="1"/>
  <c r="AQ1019" i="4" s="1"/>
  <c r="O1019" i="4"/>
  <c r="P1019" i="4" s="1"/>
  <c r="AJ1359" i="4"/>
  <c r="AP1359" i="4" s="1"/>
  <c r="AQ1359" i="4" s="1"/>
  <c r="O1359" i="4"/>
  <c r="P1359" i="4" s="1"/>
  <c r="AJ145" i="4"/>
  <c r="AP145" i="4" s="1"/>
  <c r="AQ145" i="4" s="1"/>
  <c r="O145" i="4"/>
  <c r="P145" i="4" s="1"/>
  <c r="AJ1784" i="4"/>
  <c r="AP1784" i="4" s="1"/>
  <c r="AQ1784" i="4" s="1"/>
  <c r="O1784" i="4"/>
  <c r="P1784" i="4" s="1"/>
  <c r="AJ325" i="4"/>
  <c r="AP325" i="4" s="1"/>
  <c r="AQ325" i="4" s="1"/>
  <c r="O325" i="4"/>
  <c r="P325" i="4" s="1"/>
  <c r="AJ66" i="4"/>
  <c r="AP66" i="4" s="1"/>
  <c r="AQ66" i="4" s="1"/>
  <c r="O66" i="4"/>
  <c r="P66" i="4" s="1"/>
  <c r="AJ957" i="4"/>
  <c r="AP957" i="4" s="1"/>
  <c r="AQ957" i="4" s="1"/>
  <c r="O957" i="4"/>
  <c r="P957" i="4" s="1"/>
  <c r="AJ1135" i="4"/>
  <c r="AP1135" i="4" s="1"/>
  <c r="AQ1135" i="4" s="1"/>
  <c r="O1135" i="4"/>
  <c r="P1135" i="4" s="1"/>
  <c r="AJ845" i="4"/>
  <c r="AP845" i="4" s="1"/>
  <c r="AQ845" i="4" s="1"/>
  <c r="O845" i="4"/>
  <c r="P845" i="4" s="1"/>
  <c r="AJ240" i="4"/>
  <c r="AP240" i="4" s="1"/>
  <c r="AQ240" i="4" s="1"/>
  <c r="O240" i="4"/>
  <c r="P240" i="4" s="1"/>
  <c r="AJ1535" i="4"/>
  <c r="AP1535" i="4" s="1"/>
  <c r="AQ1535" i="4" s="1"/>
  <c r="O1535" i="4"/>
  <c r="P1535" i="4" s="1"/>
  <c r="AJ1252" i="4"/>
  <c r="AP1252" i="4" s="1"/>
  <c r="AQ1252" i="4" s="1"/>
  <c r="O1252" i="4"/>
  <c r="P1252" i="4" s="1"/>
  <c r="AJ1799" i="4"/>
  <c r="AP1799" i="4" s="1"/>
  <c r="AQ1799" i="4" s="1"/>
  <c r="O1799" i="4"/>
  <c r="P1799" i="4" s="1"/>
  <c r="AJ68" i="4"/>
  <c r="AP68" i="4" s="1"/>
  <c r="AQ68" i="4" s="1"/>
  <c r="O68" i="4"/>
  <c r="P68" i="4" s="1"/>
  <c r="AJ421" i="4"/>
  <c r="AP421" i="4" s="1"/>
  <c r="AQ421" i="4" s="1"/>
  <c r="O421" i="4"/>
  <c r="P421" i="4" s="1"/>
  <c r="AJ1260" i="4"/>
  <c r="AP1260" i="4" s="1"/>
  <c r="AQ1260" i="4" s="1"/>
  <c r="O1260" i="4"/>
  <c r="P1260" i="4" s="1"/>
  <c r="AJ583" i="4"/>
  <c r="AP583" i="4" s="1"/>
  <c r="AQ583" i="4" s="1"/>
  <c r="O583" i="4"/>
  <c r="P583" i="4" s="1"/>
  <c r="AJ1284" i="4"/>
  <c r="AP1284" i="4" s="1"/>
  <c r="AQ1284" i="4" s="1"/>
  <c r="O1284" i="4"/>
  <c r="P1284" i="4" s="1"/>
  <c r="AJ908" i="4"/>
  <c r="AP908" i="4" s="1"/>
  <c r="AQ908" i="4" s="1"/>
  <c r="O908" i="4"/>
  <c r="P908" i="4" s="1"/>
  <c r="AJ186" i="4"/>
  <c r="AP186" i="4" s="1"/>
  <c r="AQ186" i="4" s="1"/>
  <c r="O186" i="4"/>
  <c r="P186" i="4" s="1"/>
  <c r="AJ1175" i="4"/>
  <c r="AP1175" i="4" s="1"/>
  <c r="AQ1175" i="4" s="1"/>
  <c r="O1175" i="4"/>
  <c r="P1175" i="4" s="1"/>
  <c r="AJ762" i="4"/>
  <c r="AP762" i="4" s="1"/>
  <c r="AQ762" i="4" s="1"/>
  <c r="O762" i="4"/>
  <c r="P762" i="4" s="1"/>
  <c r="AJ93" i="4"/>
  <c r="AP93" i="4" s="1"/>
  <c r="AQ93" i="4" s="1"/>
  <c r="O93" i="4"/>
  <c r="P93" i="4" s="1"/>
  <c r="AJ1461" i="4"/>
  <c r="AP1461" i="4" s="1"/>
  <c r="AQ1461" i="4" s="1"/>
  <c r="O1461" i="4"/>
  <c r="P1461" i="4" s="1"/>
  <c r="AJ1255" i="4"/>
  <c r="AP1255" i="4" s="1"/>
  <c r="AQ1255" i="4" s="1"/>
  <c r="O1255" i="4"/>
  <c r="P1255" i="4" s="1"/>
  <c r="AJ1083" i="4"/>
  <c r="AP1083" i="4" s="1"/>
  <c r="AQ1083" i="4" s="1"/>
  <c r="O1083" i="4"/>
  <c r="P1083" i="4" s="1"/>
  <c r="AJ357" i="4"/>
  <c r="AP357" i="4" s="1"/>
  <c r="AQ357" i="4" s="1"/>
  <c r="O357" i="4"/>
  <c r="P357" i="4" s="1"/>
  <c r="AJ781" i="4"/>
  <c r="AP781" i="4" s="1"/>
  <c r="AQ781" i="4" s="1"/>
  <c r="O781" i="4"/>
  <c r="P781" i="4" s="1"/>
  <c r="AJ1780" i="4"/>
  <c r="AP1780" i="4" s="1"/>
  <c r="AQ1780" i="4" s="1"/>
  <c r="O1780" i="4"/>
  <c r="P1780" i="4" s="1"/>
  <c r="AJ176" i="4"/>
  <c r="AP176" i="4" s="1"/>
  <c r="AQ176" i="4" s="1"/>
  <c r="O176" i="4"/>
  <c r="P176" i="4" s="1"/>
  <c r="AJ1050" i="4"/>
  <c r="AP1050" i="4" s="1"/>
  <c r="AQ1050" i="4" s="1"/>
  <c r="O1050" i="4"/>
  <c r="P1050" i="4" s="1"/>
  <c r="AJ1623" i="4"/>
  <c r="AP1623" i="4" s="1"/>
  <c r="AQ1623" i="4" s="1"/>
  <c r="O1623" i="4"/>
  <c r="P1623" i="4" s="1"/>
  <c r="AJ432" i="4"/>
  <c r="AP432" i="4" s="1"/>
  <c r="AQ432" i="4" s="1"/>
  <c r="O432" i="4"/>
  <c r="P432" i="4" s="1"/>
  <c r="AJ132" i="4"/>
  <c r="AP132" i="4" s="1"/>
  <c r="AQ132" i="4" s="1"/>
  <c r="O132" i="4"/>
  <c r="P132" i="4" s="1"/>
  <c r="AJ1146" i="4"/>
  <c r="AP1146" i="4" s="1"/>
  <c r="AQ1146" i="4" s="1"/>
  <c r="O1146" i="4"/>
  <c r="P1146" i="4" s="1"/>
  <c r="AJ389" i="4"/>
  <c r="AP389" i="4" s="1"/>
  <c r="AQ389" i="4" s="1"/>
  <c r="O389" i="4"/>
  <c r="P389" i="4" s="1"/>
  <c r="AJ1388" i="4"/>
  <c r="AP1388" i="4" s="1"/>
  <c r="AQ1388" i="4" s="1"/>
  <c r="O1388" i="4"/>
  <c r="P1388" i="4" s="1"/>
  <c r="AJ362" i="4"/>
  <c r="AP362" i="4" s="1"/>
  <c r="AQ362" i="4" s="1"/>
  <c r="O362" i="4"/>
  <c r="P362" i="4" s="1"/>
  <c r="AJ701" i="4"/>
  <c r="AP701" i="4" s="1"/>
  <c r="AQ701" i="4" s="1"/>
  <c r="O701" i="4"/>
  <c r="P701" i="4" s="1"/>
  <c r="AJ980" i="4"/>
  <c r="AP980" i="4" s="1"/>
  <c r="AQ980" i="4" s="1"/>
  <c r="O980" i="4"/>
  <c r="P980" i="4" s="1"/>
  <c r="AJ519" i="4"/>
  <c r="AP519" i="4" s="1"/>
  <c r="AQ519" i="4" s="1"/>
  <c r="O519" i="4"/>
  <c r="P519" i="4" s="1"/>
  <c r="AJ1546" i="4"/>
  <c r="AP1546" i="4" s="1"/>
  <c r="AQ1546" i="4" s="1"/>
  <c r="O1546" i="4"/>
  <c r="P1546" i="4" s="1"/>
  <c r="AJ865" i="4"/>
  <c r="AP865" i="4" s="1"/>
  <c r="AQ865" i="4" s="1"/>
  <c r="O865" i="4"/>
  <c r="P865" i="4" s="1"/>
  <c r="AJ600" i="4"/>
  <c r="AP600" i="4" s="1"/>
  <c r="AQ600" i="4" s="1"/>
  <c r="O600" i="4"/>
  <c r="P600" i="4" s="1"/>
  <c r="AJ101" i="4"/>
  <c r="AP101" i="4" s="1"/>
  <c r="AQ101" i="4" s="1"/>
  <c r="O101" i="4"/>
  <c r="P101" i="4" s="1"/>
  <c r="AJ1800" i="4"/>
  <c r="AP1800" i="4" s="1"/>
  <c r="AQ1800" i="4" s="1"/>
  <c r="O1800" i="4"/>
  <c r="P1800" i="4" s="1"/>
  <c r="AJ158" i="4"/>
  <c r="AP158" i="4" s="1"/>
  <c r="AQ158" i="4" s="1"/>
  <c r="O158" i="4"/>
  <c r="P158" i="4" s="1"/>
  <c r="AJ450" i="4"/>
  <c r="AP450" i="4" s="1"/>
  <c r="AQ450" i="4" s="1"/>
  <c r="O450" i="4"/>
  <c r="P450" i="4" s="1"/>
  <c r="AJ1500" i="4"/>
  <c r="AP1500" i="4" s="1"/>
  <c r="AQ1500" i="4" s="1"/>
  <c r="O1500" i="4"/>
  <c r="P1500" i="4" s="1"/>
  <c r="AJ648" i="4"/>
  <c r="AP648" i="4" s="1"/>
  <c r="AQ648" i="4" s="1"/>
  <c r="O648" i="4"/>
  <c r="P648" i="4" s="1"/>
  <c r="AJ253" i="4"/>
  <c r="AP253" i="4" s="1"/>
  <c r="AQ253" i="4" s="1"/>
  <c r="O253" i="4"/>
  <c r="P253" i="4" s="1"/>
  <c r="AJ1365" i="4"/>
  <c r="AP1365" i="4" s="1"/>
  <c r="AQ1365" i="4" s="1"/>
  <c r="O1365" i="4"/>
  <c r="P1365" i="4" s="1"/>
  <c r="AJ1343" i="4"/>
  <c r="AP1343" i="4" s="1"/>
  <c r="AQ1343" i="4" s="1"/>
  <c r="O1343" i="4"/>
  <c r="P1343" i="4" s="1"/>
  <c r="AJ850" i="4"/>
  <c r="AP850" i="4" s="1"/>
  <c r="AQ850" i="4" s="1"/>
  <c r="O850" i="4"/>
  <c r="P850" i="4" s="1"/>
  <c r="AJ285" i="4"/>
  <c r="AP285" i="4" s="1"/>
  <c r="AQ285" i="4" s="1"/>
  <c r="O285" i="4"/>
  <c r="P285" i="4" s="1"/>
  <c r="AJ733" i="4"/>
  <c r="AP733" i="4" s="1"/>
  <c r="AQ733" i="4" s="1"/>
  <c r="O733" i="4"/>
  <c r="P733" i="4" s="1"/>
  <c r="AJ1363" i="4"/>
  <c r="AP1363" i="4" s="1"/>
  <c r="AQ1363" i="4" s="1"/>
  <c r="O1363" i="4"/>
  <c r="P1363" i="4" s="1"/>
  <c r="AJ607" i="4"/>
  <c r="AP607" i="4" s="1"/>
  <c r="AQ607" i="4" s="1"/>
  <c r="O607" i="4"/>
  <c r="P607" i="4" s="1"/>
  <c r="AJ278" i="4"/>
  <c r="AP278" i="4" s="1"/>
  <c r="AQ278" i="4" s="1"/>
  <c r="O278" i="4"/>
  <c r="P278" i="4" s="1"/>
  <c r="AJ1711" i="4"/>
  <c r="AP1711" i="4" s="1"/>
  <c r="AQ1711" i="4" s="1"/>
  <c r="O1711" i="4"/>
  <c r="P1711" i="4" s="1"/>
  <c r="AJ333" i="4"/>
  <c r="AP333" i="4" s="1"/>
  <c r="AQ333" i="4" s="1"/>
  <c r="O333" i="4"/>
  <c r="P333" i="4" s="1"/>
  <c r="AJ24" i="4"/>
  <c r="AP24" i="4" s="1"/>
  <c r="AQ24" i="4" s="1"/>
  <c r="O24" i="4"/>
  <c r="P24" i="4" s="1"/>
  <c r="AJ1082" i="4"/>
  <c r="AP1082" i="4" s="1"/>
  <c r="AQ1082" i="4" s="1"/>
  <c r="O1082" i="4"/>
  <c r="P1082" i="4" s="1"/>
  <c r="AJ1216" i="4"/>
  <c r="AP1216" i="4" s="1"/>
  <c r="AQ1216" i="4" s="1"/>
  <c r="O1216" i="4"/>
  <c r="P1216" i="4" s="1"/>
  <c r="AJ1060" i="4"/>
  <c r="AP1060" i="4" s="1"/>
  <c r="AQ1060" i="4" s="1"/>
  <c r="O1060" i="4"/>
  <c r="P1060" i="4" s="1"/>
  <c r="AJ32" i="4"/>
  <c r="AP32" i="4" s="1"/>
  <c r="AQ32" i="4" s="1"/>
  <c r="O32" i="4"/>
  <c r="P32" i="4" s="1"/>
  <c r="AJ637" i="4"/>
  <c r="AP637" i="4" s="1"/>
  <c r="AQ637" i="4" s="1"/>
  <c r="O637" i="4"/>
  <c r="P637" i="4" s="1"/>
  <c r="AJ455" i="4"/>
  <c r="AP455" i="4" s="1"/>
  <c r="AQ455" i="4" s="1"/>
  <c r="O455" i="4"/>
  <c r="P455" i="4" s="1"/>
  <c r="AJ1490" i="4"/>
  <c r="AP1490" i="4" s="1"/>
  <c r="AQ1490" i="4" s="1"/>
  <c r="O1490" i="4"/>
  <c r="P1490" i="4" s="1"/>
  <c r="AJ1471" i="4"/>
  <c r="AP1471" i="4" s="1"/>
  <c r="AQ1471" i="4" s="1"/>
  <c r="O1471" i="4"/>
  <c r="P1471" i="4" s="1"/>
  <c r="AJ536" i="4"/>
  <c r="AP536" i="4" s="1"/>
  <c r="AQ536" i="4" s="1"/>
  <c r="O536" i="4"/>
  <c r="P536" i="4" s="1"/>
  <c r="AJ1440" i="4"/>
  <c r="AP1440" i="4" s="1"/>
  <c r="AQ1440" i="4" s="1"/>
  <c r="O1440" i="4"/>
  <c r="P1440" i="4" s="1"/>
  <c r="AJ1052" i="4"/>
  <c r="AP1052" i="4" s="1"/>
  <c r="AQ1052" i="4" s="1"/>
  <c r="O1052" i="4"/>
  <c r="P1052" i="4" s="1"/>
  <c r="AJ1697" i="4"/>
  <c r="AP1697" i="4" s="1"/>
  <c r="AQ1697" i="4" s="1"/>
  <c r="O1697" i="4"/>
  <c r="P1697" i="4" s="1"/>
  <c r="AJ28" i="4"/>
  <c r="AP28" i="4" s="1"/>
  <c r="AQ28" i="4" s="1"/>
  <c r="O28" i="4"/>
  <c r="P28" i="4" s="1"/>
  <c r="AJ1193" i="4"/>
  <c r="AP1193" i="4" s="1"/>
  <c r="AQ1193" i="4" s="1"/>
  <c r="O1193" i="4"/>
  <c r="P1193" i="4" s="1"/>
  <c r="AJ584" i="4"/>
  <c r="AP584" i="4" s="1"/>
  <c r="AQ584" i="4" s="1"/>
  <c r="O584" i="4"/>
  <c r="P584" i="4" s="1"/>
  <c r="AJ113" i="4"/>
  <c r="AP113" i="4" s="1"/>
  <c r="AQ113" i="4" s="1"/>
  <c r="O113" i="4"/>
  <c r="P113" i="4" s="1"/>
  <c r="AJ1741" i="4"/>
  <c r="AP1741" i="4" s="1"/>
  <c r="AQ1741" i="4" s="1"/>
  <c r="O1741" i="4"/>
  <c r="P1741" i="4" s="1"/>
  <c r="AJ1439" i="4"/>
  <c r="AP1439" i="4" s="1"/>
  <c r="AQ1439" i="4" s="1"/>
  <c r="O1439" i="4"/>
  <c r="P1439" i="4" s="1"/>
  <c r="AJ189" i="4"/>
  <c r="AP189" i="4" s="1"/>
  <c r="AQ189" i="4" s="1"/>
  <c r="O189" i="4"/>
  <c r="P189" i="4" s="1"/>
  <c r="AJ1296" i="4"/>
  <c r="AP1296" i="4" s="1"/>
  <c r="AQ1296" i="4" s="1"/>
  <c r="O1296" i="4"/>
  <c r="P1296" i="4" s="1"/>
  <c r="AJ661" i="4"/>
  <c r="AP661" i="4" s="1"/>
  <c r="AQ661" i="4" s="1"/>
  <c r="O661" i="4"/>
  <c r="P661" i="4" s="1"/>
  <c r="AJ1076" i="4"/>
  <c r="AP1076" i="4" s="1"/>
  <c r="AQ1076" i="4" s="1"/>
  <c r="O1076" i="4"/>
  <c r="P1076" i="4" s="1"/>
  <c r="AJ543" i="4"/>
  <c r="AP543" i="4" s="1"/>
  <c r="AQ543" i="4" s="1"/>
  <c r="O543" i="4"/>
  <c r="P543" i="4" s="1"/>
  <c r="AJ1803" i="4"/>
  <c r="AP1803" i="4" s="1"/>
  <c r="AQ1803" i="4" s="1"/>
  <c r="O1803" i="4"/>
  <c r="P1803" i="4" s="1"/>
  <c r="AJ1791" i="4"/>
  <c r="AP1791" i="4" s="1"/>
  <c r="AQ1791" i="4" s="1"/>
  <c r="O1791" i="4"/>
  <c r="P1791" i="4" s="1"/>
  <c r="AJ171" i="4"/>
  <c r="AP171" i="4" s="1"/>
  <c r="AQ171" i="4" s="1"/>
  <c r="O171" i="4"/>
  <c r="P171" i="4" s="1"/>
  <c r="AJ56" i="4"/>
  <c r="AP56" i="4" s="1"/>
  <c r="AQ56" i="4" s="1"/>
  <c r="O56" i="4"/>
  <c r="P56" i="4" s="1"/>
  <c r="AJ1018" i="4"/>
  <c r="AP1018" i="4" s="1"/>
  <c r="AQ1018" i="4" s="1"/>
  <c r="O1018" i="4"/>
  <c r="P1018" i="4" s="1"/>
  <c r="AJ1347" i="4"/>
  <c r="AP1347" i="4" s="1"/>
  <c r="AQ1347" i="4" s="1"/>
  <c r="O1347" i="4"/>
  <c r="P1347" i="4" s="1"/>
  <c r="AJ668" i="4"/>
  <c r="AP668" i="4" s="1"/>
  <c r="AQ668" i="4" s="1"/>
  <c r="O668" i="4"/>
  <c r="P668" i="4" s="1"/>
  <c r="AJ481" i="4"/>
  <c r="AP481" i="4" s="1"/>
  <c r="AQ481" i="4" s="1"/>
  <c r="O481" i="4"/>
  <c r="P481" i="4" s="1"/>
  <c r="AJ565" i="4"/>
  <c r="AP565" i="4" s="1"/>
  <c r="AQ565" i="4" s="1"/>
  <c r="O565" i="4"/>
  <c r="P565" i="4" s="1"/>
  <c r="AJ1664" i="4"/>
  <c r="AP1664" i="4" s="1"/>
  <c r="AQ1664" i="4" s="1"/>
  <c r="O1664" i="4"/>
  <c r="P1664" i="4" s="1"/>
  <c r="AJ391" i="4"/>
  <c r="AP391" i="4" s="1"/>
  <c r="AQ391" i="4" s="1"/>
  <c r="O391" i="4"/>
  <c r="P391" i="4" s="1"/>
  <c r="AJ1430" i="4"/>
  <c r="AP1430" i="4" s="1"/>
  <c r="AQ1430" i="4" s="1"/>
  <c r="O1430" i="4"/>
  <c r="P1430" i="4" s="1"/>
  <c r="AJ1575" i="4"/>
  <c r="AP1575" i="4" s="1"/>
  <c r="AQ1575" i="4" s="1"/>
  <c r="O1575" i="4"/>
  <c r="P1575" i="4" s="1"/>
  <c r="AJ472" i="4"/>
  <c r="AP472" i="4" s="1"/>
  <c r="AQ472" i="4" s="1"/>
  <c r="O472" i="4"/>
  <c r="P472" i="4" s="1"/>
  <c r="AJ1088" i="4"/>
  <c r="AP1088" i="4" s="1"/>
  <c r="AQ1088" i="4" s="1"/>
  <c r="O1088" i="4"/>
  <c r="P1088" i="4" s="1"/>
  <c r="AJ237" i="4"/>
  <c r="AP237" i="4" s="1"/>
  <c r="AQ237" i="4" s="1"/>
  <c r="O237" i="4"/>
  <c r="P237" i="4" s="1"/>
  <c r="AJ1537" i="4"/>
  <c r="AP1537" i="4" s="1"/>
  <c r="AQ1537" i="4" s="1"/>
  <c r="O1537" i="4"/>
  <c r="P1537" i="4" s="1"/>
  <c r="AJ633" i="4"/>
  <c r="AP633" i="4" s="1"/>
  <c r="AQ633" i="4" s="1"/>
  <c r="O633" i="4"/>
  <c r="P633" i="4" s="1"/>
  <c r="AJ1155" i="4"/>
  <c r="AP1155" i="4" s="1"/>
  <c r="AQ1155" i="4" s="1"/>
  <c r="O1155" i="4"/>
  <c r="P1155" i="4" s="1"/>
  <c r="AJ524" i="4"/>
  <c r="AP524" i="4" s="1"/>
  <c r="AQ524" i="4" s="1"/>
  <c r="O524" i="4"/>
  <c r="P524" i="4" s="1"/>
  <c r="AJ776" i="4"/>
  <c r="AP776" i="4" s="1"/>
  <c r="AQ776" i="4" s="1"/>
  <c r="O776" i="4"/>
  <c r="P776" i="4" s="1"/>
  <c r="AJ1298" i="4"/>
  <c r="AP1298" i="4" s="1"/>
  <c r="AQ1298" i="4" s="1"/>
  <c r="O1298" i="4"/>
  <c r="P1298" i="4" s="1"/>
  <c r="AJ1687" i="4"/>
  <c r="AP1687" i="4" s="1"/>
  <c r="AQ1687" i="4" s="1"/>
  <c r="O1687" i="4"/>
  <c r="P1687" i="4" s="1"/>
  <c r="AJ714" i="4"/>
  <c r="AP714" i="4" s="1"/>
  <c r="AQ714" i="4" s="1"/>
  <c r="O714" i="4"/>
  <c r="P714" i="4" s="1"/>
  <c r="AJ1739" i="4"/>
  <c r="AP1739" i="4" s="1"/>
  <c r="AQ1739" i="4" s="1"/>
  <c r="O1739" i="4"/>
  <c r="P1739" i="4" s="1"/>
  <c r="AJ1030" i="4"/>
  <c r="AP1030" i="4" s="1"/>
  <c r="AQ1030" i="4" s="1"/>
  <c r="O1030" i="4"/>
  <c r="P1030" i="4" s="1"/>
  <c r="AJ779" i="4"/>
  <c r="AP779" i="4" s="1"/>
  <c r="AQ779" i="4" s="1"/>
  <c r="O779" i="4"/>
  <c r="P779" i="4" s="1"/>
  <c r="AJ641" i="4"/>
  <c r="AP641" i="4" s="1"/>
  <c r="AQ641" i="4" s="1"/>
  <c r="O641" i="4"/>
  <c r="P641" i="4" s="1"/>
  <c r="AJ1629" i="4"/>
  <c r="AP1629" i="4" s="1"/>
  <c r="AQ1629" i="4" s="1"/>
  <c r="O1629" i="4"/>
  <c r="P1629" i="4" s="1"/>
  <c r="AJ1436" i="4"/>
  <c r="AP1436" i="4" s="1"/>
  <c r="AQ1436" i="4" s="1"/>
  <c r="O1436" i="4"/>
  <c r="P1436" i="4" s="1"/>
  <c r="AJ514" i="4"/>
  <c r="AP514" i="4" s="1"/>
  <c r="AQ514" i="4" s="1"/>
  <c r="O514" i="4"/>
  <c r="P514" i="4" s="1"/>
  <c r="AJ1635" i="4"/>
  <c r="AP1635" i="4" s="1"/>
  <c r="AQ1635" i="4" s="1"/>
  <c r="O1635" i="4"/>
  <c r="P1635" i="4" s="1"/>
  <c r="AJ909" i="4"/>
  <c r="AP909" i="4" s="1"/>
  <c r="AQ909" i="4" s="1"/>
  <c r="O909" i="4"/>
  <c r="P909" i="4" s="1"/>
  <c r="AJ1056" i="4"/>
  <c r="AP1056" i="4" s="1"/>
  <c r="AQ1056" i="4" s="1"/>
  <c r="O1056" i="4"/>
  <c r="P1056" i="4" s="1"/>
  <c r="AJ288" i="4"/>
  <c r="AP288" i="4" s="1"/>
  <c r="AQ288" i="4" s="1"/>
  <c r="O288" i="4"/>
  <c r="P288" i="4" s="1"/>
  <c r="AJ160" i="4"/>
  <c r="AP160" i="4" s="1"/>
  <c r="AQ160" i="4" s="1"/>
  <c r="O160" i="4"/>
  <c r="P160" i="4" s="1"/>
  <c r="AJ942" i="4"/>
  <c r="AP942" i="4" s="1"/>
  <c r="AQ942" i="4" s="1"/>
  <c r="O942" i="4"/>
  <c r="P942" i="4" s="1"/>
  <c r="AJ1432" i="4"/>
  <c r="AP1432" i="4" s="1"/>
  <c r="AQ1432" i="4" s="1"/>
  <c r="O1432" i="4"/>
  <c r="P1432" i="4" s="1"/>
  <c r="AJ185" i="4"/>
  <c r="AP185" i="4" s="1"/>
  <c r="AQ185" i="4" s="1"/>
  <c r="O185" i="4"/>
  <c r="P185" i="4" s="1"/>
  <c r="AJ1309" i="4"/>
  <c r="AP1309" i="4" s="1"/>
  <c r="AQ1309" i="4" s="1"/>
  <c r="O1309" i="4"/>
  <c r="P1309" i="4" s="1"/>
  <c r="AJ1563" i="4"/>
  <c r="AP1563" i="4" s="1"/>
  <c r="AQ1563" i="4" s="1"/>
  <c r="O1563" i="4"/>
  <c r="P1563" i="4" s="1"/>
  <c r="AJ682" i="4"/>
  <c r="AP682" i="4" s="1"/>
  <c r="AQ682" i="4" s="1"/>
  <c r="O682" i="4"/>
  <c r="P682" i="4" s="1"/>
  <c r="AJ340" i="4"/>
  <c r="AP340" i="4" s="1"/>
  <c r="AQ340" i="4" s="1"/>
  <c r="O340" i="4"/>
  <c r="P340" i="4" s="1"/>
  <c r="AJ361" i="4"/>
  <c r="AP361" i="4" s="1"/>
  <c r="AQ361" i="4" s="1"/>
  <c r="O361" i="4"/>
  <c r="P361" i="4" s="1"/>
  <c r="AJ1527" i="4"/>
  <c r="AP1527" i="4" s="1"/>
  <c r="AQ1527" i="4" s="1"/>
  <c r="O1527" i="4"/>
  <c r="P1527" i="4" s="1"/>
  <c r="AJ45" i="4"/>
  <c r="AP45" i="4" s="1"/>
  <c r="AQ45" i="4" s="1"/>
  <c r="O45" i="4"/>
  <c r="P45" i="4" s="1"/>
  <c r="AJ966" i="4"/>
  <c r="AP966" i="4" s="1"/>
  <c r="AQ966" i="4" s="1"/>
  <c r="O966" i="4"/>
  <c r="P966" i="4" s="1"/>
  <c r="AJ802" i="4"/>
  <c r="AP802" i="4" s="1"/>
  <c r="AQ802" i="4" s="1"/>
  <c r="O802" i="4"/>
  <c r="P802" i="4" s="1"/>
  <c r="AJ224" i="4"/>
  <c r="AP224" i="4" s="1"/>
  <c r="AQ224" i="4" s="1"/>
  <c r="O224" i="4"/>
  <c r="P224" i="4" s="1"/>
  <c r="AJ1072" i="4"/>
  <c r="AP1072" i="4" s="1"/>
  <c r="AQ1072" i="4" s="1"/>
  <c r="O1072" i="4"/>
  <c r="P1072" i="4" s="1"/>
  <c r="AJ1192" i="4"/>
  <c r="AP1192" i="4" s="1"/>
  <c r="AQ1192" i="4" s="1"/>
  <c r="O1192" i="4"/>
  <c r="P1192" i="4" s="1"/>
  <c r="AJ636" i="4"/>
  <c r="AP636" i="4" s="1"/>
  <c r="AQ636" i="4" s="1"/>
  <c r="O636" i="4"/>
  <c r="P636" i="4" s="1"/>
  <c r="AJ1792" i="4"/>
  <c r="AP1792" i="4" s="1"/>
  <c r="AQ1792" i="4" s="1"/>
  <c r="O1792" i="4"/>
  <c r="P1792" i="4" s="1"/>
  <c r="AJ1709" i="4"/>
  <c r="AP1709" i="4" s="1"/>
  <c r="AQ1709" i="4" s="1"/>
  <c r="O1709" i="4"/>
  <c r="P1709" i="4" s="1"/>
  <c r="AJ483" i="4"/>
  <c r="AP483" i="4" s="1"/>
  <c r="AQ483" i="4" s="1"/>
  <c r="O483" i="4"/>
  <c r="P483" i="4" s="1"/>
  <c r="AJ1652" i="4"/>
  <c r="AP1652" i="4" s="1"/>
  <c r="AQ1652" i="4" s="1"/>
  <c r="O1652" i="4"/>
  <c r="P1652" i="4" s="1"/>
  <c r="AJ1206" i="4"/>
  <c r="AP1206" i="4" s="1"/>
  <c r="AQ1206" i="4" s="1"/>
  <c r="O1206" i="4"/>
  <c r="P1206" i="4" s="1"/>
  <c r="AJ238" i="4"/>
  <c r="AP238" i="4" s="1"/>
  <c r="AQ238" i="4" s="1"/>
  <c r="O238" i="4"/>
  <c r="P238" i="4" s="1"/>
  <c r="AJ511" i="4"/>
  <c r="AP511" i="4" s="1"/>
  <c r="AQ511" i="4" s="1"/>
  <c r="O511" i="4"/>
  <c r="P511" i="4" s="1"/>
  <c r="AJ1592" i="4"/>
  <c r="AP1592" i="4" s="1"/>
  <c r="AQ1592" i="4" s="1"/>
  <c r="O1592" i="4"/>
  <c r="P1592" i="4" s="1"/>
  <c r="AJ541" i="4"/>
  <c r="AP541" i="4" s="1"/>
  <c r="AQ541" i="4" s="1"/>
  <c r="O541" i="4"/>
  <c r="P541" i="4" s="1"/>
  <c r="AJ423" i="4"/>
  <c r="AP423" i="4" s="1"/>
  <c r="AQ423" i="4" s="1"/>
  <c r="O423" i="4"/>
  <c r="P423" i="4" s="1"/>
  <c r="AJ976" i="4"/>
  <c r="AP976" i="4" s="1"/>
  <c r="AQ976" i="4" s="1"/>
  <c r="O976" i="4"/>
  <c r="P976" i="4" s="1"/>
  <c r="AJ630" i="4"/>
  <c r="AP630" i="4" s="1"/>
  <c r="AQ630" i="4" s="1"/>
  <c r="O630" i="4"/>
  <c r="P630" i="4" s="1"/>
  <c r="AJ1762" i="4"/>
  <c r="AP1762" i="4" s="1"/>
  <c r="AQ1762" i="4" s="1"/>
  <c r="O1762" i="4"/>
  <c r="P1762" i="4" s="1"/>
  <c r="AJ537" i="4"/>
  <c r="AP537" i="4" s="1"/>
  <c r="AQ537" i="4" s="1"/>
  <c r="O537" i="4"/>
  <c r="P537" i="4" s="1"/>
  <c r="AJ998" i="4"/>
  <c r="AP998" i="4" s="1"/>
  <c r="AQ998" i="4" s="1"/>
  <c r="O998" i="4"/>
  <c r="P998" i="4" s="1"/>
  <c r="AJ1250" i="4"/>
  <c r="AP1250" i="4" s="1"/>
  <c r="AQ1250" i="4" s="1"/>
  <c r="O1250" i="4"/>
  <c r="P1250" i="4" s="1"/>
  <c r="AJ910" i="4"/>
  <c r="AP910" i="4" s="1"/>
  <c r="AQ910" i="4" s="1"/>
  <c r="O910" i="4"/>
  <c r="P910" i="4" s="1"/>
  <c r="AJ1357" i="4"/>
  <c r="AP1357" i="4" s="1"/>
  <c r="AQ1357" i="4" s="1"/>
  <c r="O1357" i="4"/>
  <c r="P1357" i="4" s="1"/>
  <c r="AJ318" i="4"/>
  <c r="AP318" i="4" s="1"/>
  <c r="AQ318" i="4" s="1"/>
  <c r="O318" i="4"/>
  <c r="P318" i="4" s="1"/>
  <c r="AJ54" i="4"/>
  <c r="AP54" i="4" s="1"/>
  <c r="AQ54" i="4" s="1"/>
  <c r="O54" i="4"/>
  <c r="P54" i="4" s="1"/>
  <c r="AJ1693" i="4"/>
  <c r="AP1693" i="4" s="1"/>
  <c r="AQ1693" i="4" s="1"/>
  <c r="O1693" i="4"/>
  <c r="P1693" i="4" s="1"/>
  <c r="AJ1760" i="4"/>
  <c r="AP1760" i="4" s="1"/>
  <c r="AQ1760" i="4" s="1"/>
  <c r="O1760" i="4"/>
  <c r="P1760" i="4" s="1"/>
  <c r="AJ108" i="4"/>
  <c r="AP108" i="4" s="1"/>
  <c r="AQ108" i="4" s="1"/>
  <c r="O108" i="4"/>
  <c r="P108" i="4" s="1"/>
  <c r="AJ443" i="4"/>
  <c r="AP443" i="4" s="1"/>
  <c r="AQ443" i="4" s="1"/>
  <c r="O443" i="4"/>
  <c r="P443" i="4" s="1"/>
  <c r="AJ386" i="4"/>
  <c r="AP386" i="4" s="1"/>
  <c r="AQ386" i="4" s="1"/>
  <c r="O386" i="4"/>
  <c r="P386" i="4" s="1"/>
  <c r="AJ1808" i="4"/>
  <c r="AP1808" i="4" s="1"/>
  <c r="AQ1808" i="4" s="1"/>
  <c r="O1808" i="4"/>
  <c r="P1808" i="4" s="1"/>
  <c r="AJ1733" i="4"/>
  <c r="AP1733" i="4" s="1"/>
  <c r="AQ1733" i="4" s="1"/>
  <c r="O1733" i="4"/>
  <c r="P1733" i="4" s="1"/>
  <c r="AJ385" i="4"/>
  <c r="AP385" i="4" s="1"/>
  <c r="AQ385" i="4" s="1"/>
  <c r="O385" i="4"/>
  <c r="P385" i="4" s="1"/>
  <c r="AJ116" i="4"/>
  <c r="AP116" i="4" s="1"/>
  <c r="AQ116" i="4" s="1"/>
  <c r="O116" i="4"/>
  <c r="P116" i="4" s="1"/>
  <c r="AJ1753" i="4"/>
  <c r="AP1753" i="4" s="1"/>
  <c r="AQ1753" i="4" s="1"/>
  <c r="O1753" i="4"/>
  <c r="P1753" i="4" s="1"/>
  <c r="AJ804" i="4"/>
  <c r="AP804" i="4" s="1"/>
  <c r="AQ804" i="4" s="1"/>
  <c r="O804" i="4"/>
  <c r="P804" i="4" s="1"/>
  <c r="AJ451" i="4"/>
  <c r="AP451" i="4" s="1"/>
  <c r="AQ451" i="4" s="1"/>
  <c r="O451" i="4"/>
  <c r="P451" i="4" s="1"/>
  <c r="AJ563" i="4"/>
  <c r="AP563" i="4" s="1"/>
  <c r="AQ563" i="4" s="1"/>
  <c r="O563" i="4"/>
  <c r="P563" i="4" s="1"/>
  <c r="AJ1203" i="4"/>
  <c r="AP1203" i="4" s="1"/>
  <c r="AQ1203" i="4" s="1"/>
  <c r="O1203" i="4"/>
  <c r="P1203" i="4" s="1"/>
  <c r="AJ1584" i="4"/>
  <c r="AP1584" i="4" s="1"/>
  <c r="AQ1584" i="4" s="1"/>
  <c r="O1584" i="4"/>
  <c r="P1584" i="4" s="1"/>
  <c r="AJ547" i="4"/>
  <c r="AP547" i="4" s="1"/>
  <c r="AQ547" i="4" s="1"/>
  <c r="O547" i="4"/>
  <c r="P547" i="4" s="1"/>
  <c r="AJ1528" i="4"/>
  <c r="AP1528" i="4" s="1"/>
  <c r="AQ1528" i="4" s="1"/>
  <c r="O1528" i="4"/>
  <c r="P1528" i="4" s="1"/>
  <c r="AJ1270" i="4"/>
  <c r="AP1270" i="4" s="1"/>
  <c r="AQ1270" i="4" s="1"/>
  <c r="O1270" i="4"/>
  <c r="P1270" i="4" s="1"/>
  <c r="AJ1474" i="4"/>
  <c r="AP1474" i="4" s="1"/>
  <c r="AQ1474" i="4" s="1"/>
  <c r="O1474" i="4"/>
  <c r="P1474" i="4" s="1"/>
  <c r="AJ172" i="4"/>
  <c r="AP172" i="4" s="1"/>
  <c r="AQ172" i="4" s="1"/>
  <c r="O172" i="4"/>
  <c r="P172" i="4" s="1"/>
  <c r="AJ575" i="4"/>
  <c r="AP575" i="4" s="1"/>
  <c r="AQ575" i="4" s="1"/>
  <c r="O575" i="4"/>
  <c r="P575" i="4" s="1"/>
  <c r="AJ482" i="4"/>
  <c r="AP482" i="4" s="1"/>
  <c r="AQ482" i="4" s="1"/>
  <c r="O482" i="4"/>
  <c r="P482" i="4" s="1"/>
  <c r="AJ797" i="4"/>
  <c r="AP797" i="4" s="1"/>
  <c r="AQ797" i="4" s="1"/>
  <c r="O797" i="4"/>
  <c r="P797" i="4" s="1"/>
  <c r="AJ487" i="4"/>
  <c r="AP487" i="4" s="1"/>
  <c r="AQ487" i="4" s="1"/>
  <c r="O487" i="4"/>
  <c r="P487" i="4" s="1"/>
  <c r="AJ1497" i="4"/>
  <c r="AP1497" i="4" s="1"/>
  <c r="AQ1497" i="4" s="1"/>
  <c r="O1497" i="4"/>
  <c r="P1497" i="4" s="1"/>
  <c r="AJ773" i="4"/>
  <c r="AP773" i="4" s="1"/>
  <c r="AQ773" i="4" s="1"/>
  <c r="O773" i="4"/>
  <c r="P773" i="4" s="1"/>
  <c r="AJ1195" i="4"/>
  <c r="AP1195" i="4" s="1"/>
  <c r="AQ1195" i="4" s="1"/>
  <c r="O1195" i="4"/>
  <c r="P1195" i="4" s="1"/>
  <c r="AJ719" i="4"/>
  <c r="AP719" i="4" s="1"/>
  <c r="AQ719" i="4" s="1"/>
  <c r="O719" i="4"/>
  <c r="P719" i="4" s="1"/>
  <c r="AJ907" i="4"/>
  <c r="AP907" i="4" s="1"/>
  <c r="AQ907" i="4" s="1"/>
  <c r="O907" i="4"/>
  <c r="P907" i="4" s="1"/>
  <c r="AJ1426" i="4"/>
  <c r="AP1426" i="4" s="1"/>
  <c r="AQ1426" i="4" s="1"/>
  <c r="O1426" i="4"/>
  <c r="P1426" i="4" s="1"/>
  <c r="AJ739" i="4"/>
  <c r="AP739" i="4" s="1"/>
  <c r="AQ739" i="4" s="1"/>
  <c r="O739" i="4"/>
  <c r="P739" i="4" s="1"/>
  <c r="AJ974" i="4"/>
  <c r="AP974" i="4" s="1"/>
  <c r="AQ974" i="4" s="1"/>
  <c r="O974" i="4"/>
  <c r="P974" i="4" s="1"/>
  <c r="AJ1437" i="4"/>
  <c r="AP1437" i="4" s="1"/>
  <c r="AQ1437" i="4" s="1"/>
  <c r="O1437" i="4"/>
  <c r="P1437" i="4" s="1"/>
  <c r="AJ617" i="4"/>
  <c r="AP617" i="4" s="1"/>
  <c r="AQ617" i="4" s="1"/>
  <c r="O617" i="4"/>
  <c r="P617" i="4" s="1"/>
  <c r="AJ292" i="4"/>
  <c r="AP292" i="4" s="1"/>
  <c r="AQ292" i="4" s="1"/>
  <c r="O292" i="4"/>
  <c r="P292" i="4" s="1"/>
  <c r="AJ418" i="4"/>
  <c r="AP418" i="4" s="1"/>
  <c r="AQ418" i="4" s="1"/>
  <c r="O418" i="4"/>
  <c r="P418" i="4" s="1"/>
  <c r="AJ133" i="4"/>
  <c r="AP133" i="4" s="1"/>
  <c r="AQ133" i="4" s="1"/>
  <c r="O133" i="4"/>
  <c r="P133" i="4" s="1"/>
  <c r="AJ20" i="4"/>
  <c r="AP20" i="4" s="1"/>
  <c r="AQ20" i="4" s="1"/>
  <c r="O20" i="4"/>
  <c r="P20" i="4" s="1"/>
  <c r="AJ677" i="4"/>
  <c r="AP677" i="4" s="1"/>
  <c r="AQ677" i="4" s="1"/>
  <c r="O677" i="4"/>
  <c r="P677" i="4" s="1"/>
  <c r="AJ398" i="4"/>
  <c r="AP398" i="4" s="1"/>
  <c r="AQ398" i="4" s="1"/>
  <c r="O398" i="4"/>
  <c r="P398" i="4" s="1"/>
  <c r="AJ504" i="4"/>
  <c r="AP504" i="4" s="1"/>
  <c r="AQ504" i="4" s="1"/>
  <c r="O504" i="4"/>
  <c r="P504" i="4" s="1"/>
  <c r="AJ753" i="4"/>
  <c r="AP753" i="4" s="1"/>
  <c r="AQ753" i="4" s="1"/>
  <c r="O753" i="4"/>
  <c r="P753" i="4" s="1"/>
  <c r="AJ905" i="4"/>
  <c r="AP905" i="4" s="1"/>
  <c r="AQ905" i="4" s="1"/>
  <c r="O905" i="4"/>
  <c r="P905" i="4" s="1"/>
  <c r="AJ229" i="4"/>
  <c r="AP229" i="4" s="1"/>
  <c r="AQ229" i="4" s="1"/>
  <c r="O229" i="4"/>
  <c r="P229" i="4" s="1"/>
  <c r="AJ1444" i="4"/>
  <c r="AP1444" i="4" s="1"/>
  <c r="AQ1444" i="4" s="1"/>
  <c r="O1444" i="4"/>
  <c r="P1444" i="4" s="1"/>
  <c r="AJ99" i="4"/>
  <c r="AP99" i="4" s="1"/>
  <c r="AQ99" i="4" s="1"/>
  <c r="O99" i="4"/>
  <c r="P99" i="4" s="1"/>
  <c r="AJ1649" i="4"/>
  <c r="AP1649" i="4" s="1"/>
  <c r="AQ1649" i="4" s="1"/>
  <c r="O1649" i="4"/>
  <c r="P1649" i="4" s="1"/>
  <c r="AJ427" i="4"/>
  <c r="AP427" i="4" s="1"/>
  <c r="AQ427" i="4" s="1"/>
  <c r="O427" i="4"/>
  <c r="P427" i="4" s="1"/>
  <c r="AJ1607" i="4"/>
  <c r="AP1607" i="4" s="1"/>
  <c r="AQ1607" i="4" s="1"/>
  <c r="O1607" i="4"/>
  <c r="P1607" i="4" s="1"/>
  <c r="AJ969" i="4"/>
  <c r="AP969" i="4" s="1"/>
  <c r="AQ969" i="4" s="1"/>
  <c r="O969" i="4"/>
  <c r="P969" i="4" s="1"/>
  <c r="AJ1007" i="4"/>
  <c r="AP1007" i="4" s="1"/>
  <c r="AQ1007" i="4" s="1"/>
  <c r="O1007" i="4"/>
  <c r="P1007" i="4" s="1"/>
  <c r="AJ1266" i="4"/>
  <c r="AP1266" i="4" s="1"/>
  <c r="AQ1266" i="4" s="1"/>
  <c r="O1266" i="4"/>
  <c r="P1266" i="4" s="1"/>
  <c r="AJ1418" i="4"/>
  <c r="AP1418" i="4" s="1"/>
  <c r="AQ1418" i="4" s="1"/>
  <c r="O1418" i="4"/>
  <c r="P1418" i="4" s="1"/>
  <c r="AJ1353" i="4"/>
  <c r="AP1353" i="4" s="1"/>
  <c r="AQ1353" i="4" s="1"/>
  <c r="O1353" i="4"/>
  <c r="P1353" i="4" s="1"/>
  <c r="AJ27" i="4"/>
  <c r="AP27" i="4" s="1"/>
  <c r="AQ27" i="4" s="1"/>
  <c r="O27" i="4"/>
  <c r="P27" i="4" s="1"/>
  <c r="AJ1601" i="4"/>
  <c r="AP1601" i="4" s="1"/>
  <c r="AQ1601" i="4" s="1"/>
  <c r="O1601" i="4"/>
  <c r="P1601" i="4" s="1"/>
  <c r="AJ363" i="4"/>
  <c r="AP363" i="4" s="1"/>
  <c r="AQ363" i="4" s="1"/>
  <c r="O363" i="4"/>
  <c r="P363" i="4" s="1"/>
  <c r="AJ1703" i="4"/>
  <c r="AP1703" i="4" s="1"/>
  <c r="AQ1703" i="4" s="1"/>
  <c r="O1703" i="4"/>
  <c r="P1703" i="4" s="1"/>
  <c r="AJ855" i="4"/>
  <c r="AP855" i="4" s="1"/>
  <c r="AQ855" i="4" s="1"/>
  <c r="O855" i="4"/>
  <c r="P855" i="4" s="1"/>
  <c r="AJ1087" i="4"/>
  <c r="AP1087" i="4" s="1"/>
  <c r="AQ1087" i="4" s="1"/>
  <c r="O1087" i="4"/>
  <c r="P1087" i="4" s="1"/>
  <c r="AJ1348" i="4"/>
  <c r="AP1348" i="4" s="1"/>
  <c r="AQ1348" i="4" s="1"/>
  <c r="O1348" i="4"/>
  <c r="P1348" i="4" s="1"/>
  <c r="AJ1305" i="4"/>
  <c r="AP1305" i="4" s="1"/>
  <c r="AQ1305" i="4" s="1"/>
  <c r="O1305" i="4"/>
  <c r="P1305" i="4" s="1"/>
  <c r="AJ299" i="4"/>
  <c r="AP299" i="4" s="1"/>
  <c r="AQ299" i="4" s="1"/>
  <c r="O299" i="4"/>
  <c r="P299" i="4" s="1"/>
  <c r="AJ314" i="4"/>
  <c r="AP314" i="4" s="1"/>
  <c r="AQ314" i="4" s="1"/>
  <c r="O314" i="4"/>
  <c r="P314" i="4" s="1"/>
  <c r="AJ852" i="4"/>
  <c r="AP852" i="4" s="1"/>
  <c r="AQ852" i="4" s="1"/>
  <c r="O852" i="4"/>
  <c r="P852" i="4" s="1"/>
  <c r="AJ1033" i="4"/>
  <c r="AP1033" i="4" s="1"/>
  <c r="AQ1033" i="4" s="1"/>
  <c r="O1033" i="4"/>
  <c r="P1033" i="4" s="1"/>
  <c r="AJ1559" i="4"/>
  <c r="AP1559" i="4" s="1"/>
  <c r="AQ1559" i="4" s="1"/>
  <c r="O1559" i="4"/>
  <c r="P1559" i="4" s="1"/>
  <c r="AJ1595" i="4"/>
  <c r="AP1595" i="4" s="1"/>
  <c r="AQ1595" i="4" s="1"/>
  <c r="O1595" i="4"/>
  <c r="P1595" i="4" s="1"/>
  <c r="AJ728" i="4"/>
  <c r="AP728" i="4" s="1"/>
  <c r="AQ728" i="4" s="1"/>
  <c r="O728" i="4"/>
  <c r="P728" i="4" s="1"/>
  <c r="AJ740" i="4"/>
  <c r="AP740" i="4" s="1"/>
  <c r="AQ740" i="4" s="1"/>
  <c r="O740" i="4"/>
  <c r="P740" i="4" s="1"/>
  <c r="AJ1564" i="4"/>
  <c r="AP1564" i="4" s="1"/>
  <c r="AQ1564" i="4" s="1"/>
  <c r="O1564" i="4"/>
  <c r="P1564" i="4" s="1"/>
  <c r="AJ1483" i="4"/>
  <c r="AP1483" i="4" s="1"/>
  <c r="AQ1483" i="4" s="1"/>
  <c r="O1483" i="4"/>
  <c r="P1483" i="4" s="1"/>
  <c r="AJ1716" i="4"/>
  <c r="AP1716" i="4" s="1"/>
  <c r="AQ1716" i="4" s="1"/>
  <c r="O1716" i="4"/>
  <c r="P1716" i="4" s="1"/>
  <c r="AJ970" i="4"/>
  <c r="AP970" i="4" s="1"/>
  <c r="AQ970" i="4" s="1"/>
  <c r="O970" i="4"/>
  <c r="P970" i="4" s="1"/>
  <c r="AJ596" i="4"/>
  <c r="AP596" i="4" s="1"/>
  <c r="AQ596" i="4" s="1"/>
  <c r="O596" i="4"/>
  <c r="P596" i="4" s="1"/>
  <c r="AJ1271" i="4"/>
  <c r="AP1271" i="4" s="1"/>
  <c r="AQ1271" i="4" s="1"/>
  <c r="O1271" i="4"/>
  <c r="P1271" i="4" s="1"/>
  <c r="AJ1648" i="4"/>
  <c r="AP1648" i="4" s="1"/>
  <c r="AQ1648" i="4" s="1"/>
  <c r="O1648" i="4"/>
  <c r="P1648" i="4" s="1"/>
  <c r="AJ1621" i="4"/>
  <c r="AP1621" i="4" s="1"/>
  <c r="AQ1621" i="4" s="1"/>
  <c r="O1621" i="4"/>
  <c r="P1621" i="4" s="1"/>
  <c r="AJ730" i="4"/>
  <c r="AP730" i="4" s="1"/>
  <c r="AQ730" i="4" s="1"/>
  <c r="O730" i="4"/>
  <c r="P730" i="4" s="1"/>
  <c r="AJ1573" i="4"/>
  <c r="AP1573" i="4" s="1"/>
  <c r="AQ1573" i="4" s="1"/>
  <c r="O1573" i="4"/>
  <c r="P1573" i="4" s="1"/>
  <c r="AJ738" i="4"/>
  <c r="AP738" i="4" s="1"/>
  <c r="AQ738" i="4" s="1"/>
  <c r="O738" i="4"/>
  <c r="P738" i="4" s="1"/>
  <c r="AJ937" i="4"/>
  <c r="AP937" i="4" s="1"/>
  <c r="AQ937" i="4" s="1"/>
  <c r="O937" i="4"/>
  <c r="P937" i="4" s="1"/>
  <c r="AJ350" i="4"/>
  <c r="AP350" i="4" s="1"/>
  <c r="AQ350" i="4" s="1"/>
  <c r="O350" i="4"/>
  <c r="P350" i="4" s="1"/>
  <c r="AJ1431" i="4"/>
  <c r="AP1431" i="4" s="1"/>
  <c r="AQ1431" i="4" s="1"/>
  <c r="O1431" i="4"/>
  <c r="P1431" i="4" s="1"/>
  <c r="AJ899" i="4"/>
  <c r="AP899" i="4" s="1"/>
  <c r="AQ899" i="4" s="1"/>
  <c r="O899" i="4"/>
  <c r="P899" i="4" s="1"/>
  <c r="AJ1466" i="4"/>
  <c r="AP1466" i="4" s="1"/>
  <c r="AQ1466" i="4" s="1"/>
  <c r="O1466" i="4"/>
  <c r="P1466" i="4" s="1"/>
  <c r="AJ1619" i="4"/>
  <c r="AP1619" i="4" s="1"/>
  <c r="AQ1619" i="4" s="1"/>
  <c r="O1619" i="4"/>
  <c r="P1619" i="4" s="1"/>
  <c r="AJ853" i="4"/>
  <c r="AP853" i="4" s="1"/>
  <c r="AQ853" i="4" s="1"/>
  <c r="O853" i="4"/>
  <c r="P853" i="4" s="1"/>
  <c r="AJ1344" i="4"/>
  <c r="AP1344" i="4" s="1"/>
  <c r="AQ1344" i="4" s="1"/>
  <c r="O1344" i="4"/>
  <c r="P1344" i="4" s="1"/>
  <c r="AJ1589" i="4"/>
  <c r="AP1589" i="4" s="1"/>
  <c r="AQ1589" i="4" s="1"/>
  <c r="O1589" i="4"/>
  <c r="P1589" i="4" s="1"/>
  <c r="AJ496" i="4"/>
  <c r="AP496" i="4" s="1"/>
  <c r="AQ496" i="4" s="1"/>
  <c r="O496" i="4"/>
  <c r="P496" i="4" s="1"/>
  <c r="AJ1210" i="4"/>
  <c r="AP1210" i="4" s="1"/>
  <c r="AQ1210" i="4" s="1"/>
  <c r="O1210" i="4"/>
  <c r="P1210" i="4" s="1"/>
  <c r="AJ91" i="4"/>
  <c r="AP91" i="4" s="1"/>
  <c r="AQ91" i="4" s="1"/>
  <c r="O91" i="4"/>
  <c r="P91" i="4" s="1"/>
  <c r="AJ1610" i="4"/>
  <c r="AP1610" i="4" s="1"/>
  <c r="AQ1610" i="4" s="1"/>
  <c r="O1610" i="4"/>
  <c r="P1610" i="4" s="1"/>
  <c r="AJ1168" i="4"/>
  <c r="AP1168" i="4" s="1"/>
  <c r="AQ1168" i="4" s="1"/>
  <c r="O1168" i="4"/>
  <c r="P1168" i="4" s="1"/>
  <c r="AJ798" i="4"/>
  <c r="AP798" i="4" s="1"/>
  <c r="AQ798" i="4" s="1"/>
  <c r="O798" i="4"/>
  <c r="P798" i="4" s="1"/>
  <c r="AJ1165" i="4"/>
  <c r="AP1165" i="4" s="1"/>
  <c r="AQ1165" i="4" s="1"/>
  <c r="O1165" i="4"/>
  <c r="P1165" i="4" s="1"/>
  <c r="AJ1300" i="4"/>
  <c r="AP1300" i="4" s="1"/>
  <c r="AQ1300" i="4" s="1"/>
  <c r="O1300" i="4"/>
  <c r="P1300" i="4" s="1"/>
  <c r="AJ1029" i="4"/>
  <c r="AP1029" i="4" s="1"/>
  <c r="AQ1029" i="4" s="1"/>
  <c r="O1029" i="4"/>
  <c r="P1029" i="4" s="1"/>
  <c r="AJ307" i="4"/>
  <c r="AP307" i="4" s="1"/>
  <c r="AQ307" i="4" s="1"/>
  <c r="O307" i="4"/>
  <c r="P307" i="4" s="1"/>
  <c r="AJ148" i="4"/>
  <c r="AP148" i="4" s="1"/>
  <c r="AQ148" i="4" s="1"/>
  <c r="O148" i="4"/>
  <c r="P148" i="4" s="1"/>
  <c r="AJ1681" i="4"/>
  <c r="AP1681" i="4" s="1"/>
  <c r="AQ1681" i="4" s="1"/>
  <c r="O1681" i="4"/>
  <c r="P1681" i="4" s="1"/>
  <c r="AJ590" i="4"/>
  <c r="AP590" i="4" s="1"/>
  <c r="AQ590" i="4" s="1"/>
  <c r="O590" i="4"/>
  <c r="P590" i="4" s="1"/>
  <c r="AJ683" i="4"/>
  <c r="AP683" i="4" s="1"/>
  <c r="AQ683" i="4" s="1"/>
  <c r="O683" i="4"/>
  <c r="P683" i="4" s="1"/>
  <c r="AJ212" i="4"/>
  <c r="AP212" i="4" s="1"/>
  <c r="AQ212" i="4" s="1"/>
  <c r="O212" i="4"/>
  <c r="P212" i="4" s="1"/>
  <c r="AJ1674" i="4"/>
  <c r="AP1674" i="4" s="1"/>
  <c r="AQ1674" i="4" s="1"/>
  <c r="O1674" i="4"/>
  <c r="P1674" i="4" s="1"/>
  <c r="AJ1396" i="4"/>
  <c r="AP1396" i="4" s="1"/>
  <c r="AQ1396" i="4" s="1"/>
  <c r="O1396" i="4"/>
  <c r="P1396" i="4" s="1"/>
  <c r="AJ707" i="4"/>
  <c r="AP707" i="4" s="1"/>
  <c r="AQ707" i="4" s="1"/>
  <c r="O707" i="4"/>
  <c r="P707" i="4" s="1"/>
  <c r="AJ41" i="4"/>
  <c r="AP41" i="4" s="1"/>
  <c r="AQ41" i="4" s="1"/>
  <c r="O41" i="4"/>
  <c r="P41" i="4" s="1"/>
  <c r="AJ1732" i="4"/>
  <c r="AP1732" i="4" s="1"/>
  <c r="AQ1732" i="4" s="1"/>
  <c r="O1732" i="4"/>
  <c r="P1732" i="4" s="1"/>
  <c r="AJ1612" i="4"/>
  <c r="AP1612" i="4" s="1"/>
  <c r="AQ1612" i="4" s="1"/>
  <c r="O1612" i="4"/>
  <c r="P1612" i="4" s="1"/>
  <c r="AJ1105" i="4"/>
  <c r="AP1105" i="4" s="1"/>
  <c r="AQ1105" i="4" s="1"/>
  <c r="O1105" i="4"/>
  <c r="P1105" i="4" s="1"/>
  <c r="AJ1766" i="4"/>
  <c r="AP1766" i="4" s="1"/>
  <c r="AQ1766" i="4" s="1"/>
  <c r="O1766" i="4"/>
  <c r="P1766" i="4" s="1"/>
  <c r="AJ711" i="4"/>
  <c r="AP711" i="4" s="1"/>
  <c r="AQ711" i="4" s="1"/>
  <c r="O711" i="4"/>
  <c r="P711" i="4" s="1"/>
  <c r="AJ1393" i="4"/>
  <c r="AP1393" i="4" s="1"/>
  <c r="AQ1393" i="4" s="1"/>
  <c r="O1393" i="4"/>
  <c r="P1393" i="4" s="1"/>
  <c r="AJ1225" i="4"/>
  <c r="AP1225" i="4" s="1"/>
  <c r="AQ1225" i="4" s="1"/>
  <c r="O1225" i="4"/>
  <c r="P1225" i="4" s="1"/>
  <c r="AJ1550" i="4"/>
  <c r="AP1550" i="4" s="1"/>
  <c r="AQ1550" i="4" s="1"/>
  <c r="O1550" i="4"/>
  <c r="P1550" i="4" s="1"/>
  <c r="AJ1463" i="4"/>
  <c r="AP1463" i="4" s="1"/>
  <c r="AQ1463" i="4" s="1"/>
  <c r="O1463" i="4"/>
  <c r="P1463" i="4" s="1"/>
  <c r="AJ544" i="4"/>
  <c r="AP544" i="4" s="1"/>
  <c r="AQ544" i="4" s="1"/>
  <c r="O544" i="4"/>
  <c r="P544" i="4" s="1"/>
  <c r="AJ1675" i="4"/>
  <c r="AP1675" i="4" s="1"/>
  <c r="AQ1675" i="4" s="1"/>
  <c r="O1675" i="4"/>
  <c r="P1675" i="4" s="1"/>
  <c r="AJ102" i="4"/>
  <c r="AP102" i="4" s="1"/>
  <c r="AQ102" i="4" s="1"/>
  <c r="O102" i="4"/>
  <c r="P102" i="4" s="1"/>
  <c r="AJ195" i="4"/>
  <c r="AP195" i="4" s="1"/>
  <c r="AQ195" i="4" s="1"/>
  <c r="O195" i="4"/>
  <c r="P195" i="4" s="1"/>
  <c r="AJ98" i="4"/>
  <c r="AP98" i="4" s="1"/>
  <c r="AQ98" i="4" s="1"/>
  <c r="O98" i="4"/>
  <c r="P98" i="4" s="1"/>
  <c r="AJ1415" i="4"/>
  <c r="AP1415" i="4" s="1"/>
  <c r="AQ1415" i="4" s="1"/>
  <c r="O1415" i="4"/>
  <c r="P1415" i="4" s="1"/>
  <c r="AJ1310" i="4"/>
  <c r="AP1310" i="4" s="1"/>
  <c r="AQ1310" i="4" s="1"/>
  <c r="O1310" i="4"/>
  <c r="P1310" i="4" s="1"/>
  <c r="AJ771" i="4"/>
  <c r="AP771" i="4" s="1"/>
  <c r="AQ771" i="4" s="1"/>
  <c r="O771" i="4"/>
  <c r="P771" i="4" s="1"/>
  <c r="AJ86" i="4"/>
  <c r="AP86" i="4" s="1"/>
  <c r="AQ86" i="4" s="1"/>
  <c r="O86" i="4"/>
  <c r="P86" i="4" s="1"/>
  <c r="AJ770" i="4"/>
  <c r="AP770" i="4" s="1"/>
  <c r="AQ770" i="4" s="1"/>
  <c r="O770" i="4"/>
  <c r="P770" i="4" s="1"/>
  <c r="AJ1297" i="4"/>
  <c r="AP1297" i="4" s="1"/>
  <c r="AQ1297" i="4" s="1"/>
  <c r="O1297" i="4"/>
  <c r="P1297" i="4" s="1"/>
  <c r="AJ1571" i="4"/>
  <c r="AP1571" i="4" s="1"/>
  <c r="AQ1571" i="4" s="1"/>
  <c r="O1571" i="4"/>
  <c r="P1571" i="4" s="1"/>
  <c r="AJ1665" i="4"/>
  <c r="AP1665" i="4" s="1"/>
  <c r="AQ1665" i="4" s="1"/>
  <c r="O1665" i="4"/>
  <c r="P1665" i="4" s="1"/>
  <c r="AJ939" i="4"/>
  <c r="AP939" i="4" s="1"/>
  <c r="AQ939" i="4" s="1"/>
  <c r="O939" i="4"/>
  <c r="P939" i="4" s="1"/>
  <c r="AJ1713" i="4"/>
  <c r="AP1713" i="4" s="1"/>
  <c r="AQ1713" i="4" s="1"/>
  <c r="O1713" i="4"/>
  <c r="P1713" i="4" s="1"/>
  <c r="AJ1034" i="4"/>
  <c r="AP1034" i="4" s="1"/>
  <c r="AQ1034" i="4" s="1"/>
  <c r="O1034" i="4"/>
  <c r="P1034" i="4" s="1"/>
  <c r="AJ1627" i="4"/>
  <c r="AP1627" i="4" s="1"/>
  <c r="AQ1627" i="4" s="1"/>
  <c r="O1627" i="4"/>
  <c r="P1627" i="4" s="1"/>
  <c r="AJ812" i="4"/>
  <c r="AP812" i="4" s="1"/>
  <c r="AQ812" i="4" s="1"/>
  <c r="O812" i="4"/>
  <c r="P812" i="4" s="1"/>
  <c r="AJ1204" i="4"/>
  <c r="AP1204" i="4" s="1"/>
  <c r="AQ1204" i="4" s="1"/>
  <c r="O1204" i="4"/>
  <c r="P1204" i="4" s="1"/>
  <c r="AJ1151" i="4"/>
  <c r="AP1151" i="4" s="1"/>
  <c r="AQ1151" i="4" s="1"/>
  <c r="O1151" i="4"/>
  <c r="P1151" i="4" s="1"/>
  <c r="AJ1379" i="4"/>
  <c r="AP1379" i="4" s="1"/>
  <c r="AQ1379" i="4" s="1"/>
  <c r="O1379" i="4"/>
  <c r="P1379" i="4" s="1"/>
  <c r="AJ338" i="4"/>
  <c r="AP338" i="4" s="1"/>
  <c r="AQ338" i="4" s="1"/>
  <c r="O338" i="4"/>
  <c r="P338" i="4" s="1"/>
  <c r="AJ1717" i="4"/>
  <c r="AP1717" i="4" s="1"/>
  <c r="AQ1717" i="4" s="1"/>
  <c r="O1717" i="4"/>
  <c r="P1717" i="4" s="1"/>
  <c r="AJ1692" i="4"/>
  <c r="AP1692" i="4" s="1"/>
  <c r="AQ1692" i="4" s="1"/>
  <c r="O1692" i="4"/>
  <c r="P1692" i="4" s="1"/>
  <c r="AJ21" i="4"/>
  <c r="AP21" i="4" s="1"/>
  <c r="AQ21" i="4" s="1"/>
  <c r="O21" i="4"/>
  <c r="P21" i="4" s="1"/>
  <c r="AJ277" i="4"/>
  <c r="AP277" i="4" s="1"/>
  <c r="AQ277" i="4" s="1"/>
  <c r="O277" i="4"/>
  <c r="P277" i="4" s="1"/>
  <c r="AJ938" i="4"/>
  <c r="AP938" i="4" s="1"/>
  <c r="AQ938" i="4" s="1"/>
  <c r="O938" i="4"/>
  <c r="P938" i="4" s="1"/>
  <c r="AJ1304" i="4"/>
  <c r="AP1304" i="4" s="1"/>
  <c r="AQ1304" i="4" s="1"/>
  <c r="O1304" i="4"/>
  <c r="P1304" i="4" s="1"/>
  <c r="AJ460" i="4"/>
  <c r="AP460" i="4" s="1"/>
  <c r="AQ460" i="4" s="1"/>
  <c r="O460" i="4"/>
  <c r="P460" i="4" s="1"/>
  <c r="AJ1630" i="4"/>
  <c r="AP1630" i="4" s="1"/>
  <c r="AQ1630" i="4" s="1"/>
  <c r="O1630" i="4"/>
  <c r="P1630" i="4" s="1"/>
  <c r="AJ951" i="4"/>
  <c r="AP951" i="4" s="1"/>
  <c r="AQ951" i="4" s="1"/>
  <c r="O951" i="4"/>
  <c r="P951" i="4" s="1"/>
  <c r="AJ163" i="4"/>
  <c r="AP163" i="4" s="1"/>
  <c r="AQ163" i="4" s="1"/>
  <c r="O163" i="4"/>
  <c r="P163" i="4" s="1"/>
  <c r="AJ1025" i="4"/>
  <c r="AP1025" i="4" s="1"/>
  <c r="AQ1025" i="4" s="1"/>
  <c r="O1025" i="4"/>
  <c r="P1025" i="4" s="1"/>
  <c r="AJ1171" i="4"/>
  <c r="AP1171" i="4" s="1"/>
  <c r="AQ1171" i="4" s="1"/>
  <c r="O1171" i="4"/>
  <c r="P1171" i="4" s="1"/>
  <c r="AJ414" i="4"/>
  <c r="AP414" i="4" s="1"/>
  <c r="AQ414" i="4" s="1"/>
  <c r="O414" i="4"/>
  <c r="P414" i="4" s="1"/>
  <c r="AJ370" i="4"/>
  <c r="AP370" i="4" s="1"/>
  <c r="AQ370" i="4" s="1"/>
  <c r="O370" i="4"/>
  <c r="P370" i="4" s="1"/>
  <c r="AJ1335" i="4"/>
  <c r="AP1335" i="4" s="1"/>
  <c r="AQ1335" i="4" s="1"/>
  <c r="O1335" i="4"/>
  <c r="P1335" i="4" s="1"/>
  <c r="AJ19" i="4"/>
  <c r="AP19" i="4" s="1"/>
  <c r="AQ19" i="4" s="1"/>
  <c r="O19" i="4"/>
  <c r="P19" i="4" s="1"/>
  <c r="AJ257" i="4"/>
  <c r="AP257" i="4" s="1"/>
  <c r="AQ257" i="4" s="1"/>
  <c r="O257" i="4"/>
  <c r="P257" i="4" s="1"/>
  <c r="AJ1562" i="4"/>
  <c r="AP1562" i="4" s="1"/>
  <c r="AQ1562" i="4" s="1"/>
  <c r="O1562" i="4"/>
  <c r="P1562" i="4" s="1"/>
  <c r="AJ1063" i="4"/>
  <c r="AP1063" i="4" s="1"/>
  <c r="AQ1063" i="4" s="1"/>
  <c r="O1063" i="4"/>
  <c r="P1063" i="4" s="1"/>
  <c r="AJ117" i="4"/>
  <c r="AP117" i="4" s="1"/>
  <c r="AQ117" i="4" s="1"/>
  <c r="O117" i="4"/>
  <c r="P117" i="4" s="1"/>
  <c r="AJ305" i="4"/>
  <c r="AP305" i="4" s="1"/>
  <c r="AQ305" i="4" s="1"/>
  <c r="O305" i="4"/>
  <c r="P305" i="4" s="1"/>
  <c r="AJ933" i="4"/>
  <c r="AP933" i="4" s="1"/>
  <c r="AQ933" i="4" s="1"/>
  <c r="O933" i="4"/>
  <c r="P933" i="4" s="1"/>
  <c r="AJ960" i="4"/>
  <c r="AP960" i="4" s="1"/>
  <c r="AQ960" i="4" s="1"/>
  <c r="O960" i="4"/>
  <c r="P960" i="4" s="1"/>
  <c r="AJ304" i="4"/>
  <c r="AP304" i="4" s="1"/>
  <c r="AQ304" i="4" s="1"/>
  <c r="O304" i="4"/>
  <c r="P304" i="4" s="1"/>
  <c r="AJ311" i="4"/>
  <c r="AP311" i="4" s="1"/>
  <c r="AQ311" i="4" s="1"/>
  <c r="O311" i="4"/>
  <c r="P311" i="4" s="1"/>
  <c r="AJ1487" i="4"/>
  <c r="AP1487" i="4" s="1"/>
  <c r="AQ1487" i="4" s="1"/>
  <c r="O1487" i="4"/>
  <c r="P1487" i="4" s="1"/>
  <c r="AJ560" i="4"/>
  <c r="AP560" i="4" s="1"/>
  <c r="AQ560" i="4" s="1"/>
  <c r="O560" i="4"/>
  <c r="P560" i="4" s="1"/>
  <c r="AJ863" i="4"/>
  <c r="AP863" i="4" s="1"/>
  <c r="AQ863" i="4" s="1"/>
  <c r="O863" i="4"/>
  <c r="P863" i="4" s="1"/>
  <c r="AJ1274" i="4"/>
  <c r="AP1274" i="4" s="1"/>
  <c r="AQ1274" i="4" s="1"/>
  <c r="O1274" i="4"/>
  <c r="P1274" i="4" s="1"/>
  <c r="AJ1719" i="4"/>
  <c r="AP1719" i="4" s="1"/>
  <c r="AQ1719" i="4" s="1"/>
  <c r="O1719" i="4"/>
  <c r="P1719" i="4" s="1"/>
  <c r="AJ309" i="4"/>
  <c r="AP309" i="4" s="1"/>
  <c r="AQ309" i="4" s="1"/>
  <c r="O309" i="4"/>
  <c r="P309" i="4" s="1"/>
  <c r="AJ436" i="4"/>
  <c r="AP436" i="4" s="1"/>
  <c r="AQ436" i="4" s="1"/>
  <c r="O436" i="4"/>
  <c r="P436" i="4" s="1"/>
  <c r="AJ821" i="4"/>
  <c r="AP821" i="4" s="1"/>
  <c r="AQ821" i="4" s="1"/>
  <c r="O821" i="4"/>
  <c r="P821" i="4" s="1"/>
  <c r="AJ1644" i="4"/>
  <c r="AP1644" i="4" s="1"/>
  <c r="AQ1644" i="4" s="1"/>
  <c r="O1644" i="4"/>
  <c r="P1644" i="4" s="1"/>
  <c r="AJ809" i="4"/>
  <c r="AP809" i="4" s="1"/>
  <c r="AQ809" i="4" s="1"/>
  <c r="O809" i="4"/>
  <c r="P809" i="4" s="1"/>
  <c r="AJ1810" i="4"/>
  <c r="AP1810" i="4" s="1"/>
  <c r="AQ1810" i="4" s="1"/>
  <c r="O1810" i="4"/>
  <c r="P1810" i="4" s="1"/>
  <c r="AJ1553" i="4"/>
  <c r="AP1553" i="4" s="1"/>
  <c r="AQ1553" i="4" s="1"/>
  <c r="O1553" i="4"/>
  <c r="P1553" i="4" s="1"/>
  <c r="AJ808" i="4"/>
  <c r="AP808" i="4" s="1"/>
  <c r="AQ808" i="4" s="1"/>
  <c r="O808" i="4"/>
  <c r="P808" i="4" s="1"/>
  <c r="AJ1181" i="4"/>
  <c r="AP1181" i="4" s="1"/>
  <c r="AQ1181" i="4" s="1"/>
  <c r="O1181" i="4"/>
  <c r="P1181" i="4" s="1"/>
  <c r="AJ187" i="4"/>
  <c r="AP187" i="4" s="1"/>
  <c r="AQ187" i="4" s="1"/>
  <c r="O187" i="4"/>
  <c r="P187" i="4" s="1"/>
  <c r="AJ895" i="4"/>
  <c r="AP895" i="4" s="1"/>
  <c r="AQ895" i="4" s="1"/>
  <c r="O895" i="4"/>
  <c r="P895" i="4" s="1"/>
  <c r="AJ34" i="4"/>
  <c r="AP34" i="4" s="1"/>
  <c r="AQ34" i="4" s="1"/>
  <c r="O34" i="4"/>
  <c r="P34" i="4" s="1"/>
  <c r="AJ1767" i="4"/>
  <c r="AP1767" i="4" s="1"/>
  <c r="AQ1767" i="4" s="1"/>
  <c r="O1767" i="4"/>
  <c r="P1767" i="4" s="1"/>
  <c r="AJ1628" i="4"/>
  <c r="AP1628" i="4" s="1"/>
  <c r="AQ1628" i="4" s="1"/>
  <c r="O1628" i="4"/>
  <c r="P1628" i="4" s="1"/>
  <c r="AJ1224" i="4"/>
  <c r="AP1224" i="4" s="1"/>
  <c r="AQ1224" i="4" s="1"/>
  <c r="O1224" i="4"/>
  <c r="P1224" i="4" s="1"/>
  <c r="AJ1574" i="4"/>
  <c r="AP1574" i="4" s="1"/>
  <c r="AQ1574" i="4" s="1"/>
  <c r="O1574" i="4"/>
  <c r="P1574" i="4" s="1"/>
  <c r="AJ1172" i="4"/>
  <c r="AP1172" i="4" s="1"/>
  <c r="AQ1172" i="4" s="1"/>
  <c r="O1172" i="4"/>
  <c r="P1172" i="4" s="1"/>
  <c r="AJ640" i="4"/>
  <c r="AP640" i="4" s="1"/>
  <c r="AQ640" i="4" s="1"/>
  <c r="O640" i="4"/>
  <c r="P640" i="4" s="1"/>
  <c r="AJ120" i="4"/>
  <c r="AP120" i="4" s="1"/>
  <c r="AQ120" i="4" s="1"/>
  <c r="O120" i="4"/>
  <c r="P120" i="4" s="1"/>
  <c r="AJ1286" i="4"/>
  <c r="AP1286" i="4" s="1"/>
  <c r="AQ1286" i="4" s="1"/>
  <c r="O1286" i="4"/>
  <c r="P1286" i="4" s="1"/>
  <c r="AJ1187" i="4"/>
  <c r="AP1187" i="4" s="1"/>
  <c r="AQ1187" i="4" s="1"/>
  <c r="O1187" i="4"/>
  <c r="P1187" i="4" s="1"/>
  <c r="AJ223" i="4"/>
  <c r="AP223" i="4" s="1"/>
  <c r="AQ223" i="4" s="1"/>
  <c r="O223" i="4"/>
  <c r="P223" i="4" s="1"/>
  <c r="AJ1690" i="4"/>
  <c r="AP1690" i="4" s="1"/>
  <c r="AQ1690" i="4" s="1"/>
  <c r="O1690" i="4"/>
  <c r="P1690" i="4" s="1"/>
  <c r="AJ1144" i="4"/>
  <c r="AP1144" i="4" s="1"/>
  <c r="AQ1144" i="4" s="1"/>
  <c r="O1144" i="4"/>
  <c r="P1144" i="4" s="1"/>
  <c r="AJ476" i="4"/>
  <c r="AP476" i="4" s="1"/>
  <c r="AQ476" i="4" s="1"/>
  <c r="O476" i="4"/>
  <c r="P476" i="4" s="1"/>
  <c r="AJ1178" i="4"/>
  <c r="AP1178" i="4" s="1"/>
  <c r="AQ1178" i="4" s="1"/>
  <c r="O1178" i="4"/>
  <c r="P1178" i="4" s="1"/>
  <c r="AJ1197" i="4"/>
  <c r="AP1197" i="4" s="1"/>
  <c r="AQ1197" i="4" s="1"/>
  <c r="O1197" i="4"/>
  <c r="P1197" i="4" s="1"/>
  <c r="AJ1740" i="4"/>
  <c r="AP1740" i="4" s="1"/>
  <c r="AQ1740" i="4" s="1"/>
  <c r="O1740" i="4"/>
  <c r="P1740" i="4" s="1"/>
  <c r="AJ570" i="4"/>
  <c r="AP570" i="4" s="1"/>
  <c r="AQ570" i="4" s="1"/>
  <c r="O570" i="4"/>
  <c r="P570" i="4" s="1"/>
  <c r="AJ581" i="4"/>
  <c r="AP581" i="4" s="1"/>
  <c r="AQ581" i="4" s="1"/>
  <c r="O581" i="4"/>
  <c r="P581" i="4" s="1"/>
  <c r="AJ1198" i="4"/>
  <c r="AP1198" i="4" s="1"/>
  <c r="AQ1198" i="4" s="1"/>
  <c r="O1198" i="4"/>
  <c r="P1198" i="4" s="1"/>
  <c r="AJ1291" i="4"/>
  <c r="AP1291" i="4" s="1"/>
  <c r="AQ1291" i="4" s="1"/>
  <c r="O1291" i="4"/>
  <c r="P1291" i="4" s="1"/>
  <c r="AJ71" i="4"/>
  <c r="AP71" i="4" s="1"/>
  <c r="AQ71" i="4" s="1"/>
  <c r="O71" i="4"/>
  <c r="P71" i="4" s="1"/>
  <c r="AJ1066" i="4"/>
  <c r="AP1066" i="4" s="1"/>
  <c r="AQ1066" i="4" s="1"/>
  <c r="O1066" i="4"/>
  <c r="P1066" i="4" s="1"/>
  <c r="AJ1576" i="4"/>
  <c r="AP1576" i="4" s="1"/>
  <c r="AQ1576" i="4" s="1"/>
  <c r="O1576" i="4"/>
  <c r="P1576" i="4" s="1"/>
  <c r="AJ996" i="4"/>
  <c r="AP996" i="4" s="1"/>
  <c r="AQ996" i="4" s="1"/>
  <c r="O996" i="4"/>
  <c r="P996" i="4" s="1"/>
  <c r="AJ1004" i="4"/>
  <c r="AP1004" i="4" s="1"/>
  <c r="AQ1004" i="4" s="1"/>
  <c r="O1004" i="4"/>
  <c r="P1004" i="4" s="1"/>
  <c r="AJ736" i="4"/>
  <c r="AP736" i="4" s="1"/>
  <c r="AQ736" i="4" s="1"/>
  <c r="O736" i="4"/>
  <c r="P736" i="4" s="1"/>
  <c r="AJ1031" i="4"/>
  <c r="AP1031" i="4" s="1"/>
  <c r="AQ1031" i="4" s="1"/>
  <c r="O1031" i="4"/>
  <c r="P1031" i="4" s="1"/>
  <c r="AJ1737" i="4"/>
  <c r="AP1737" i="4" s="1"/>
  <c r="AQ1737" i="4" s="1"/>
  <c r="O1737" i="4"/>
  <c r="P1737" i="4" s="1"/>
  <c r="AJ671" i="4"/>
  <c r="AP671" i="4" s="1"/>
  <c r="AQ671" i="4" s="1"/>
  <c r="O671" i="4"/>
  <c r="P671" i="4" s="1"/>
  <c r="AJ1244" i="4"/>
  <c r="AP1244" i="4" s="1"/>
  <c r="AQ1244" i="4" s="1"/>
  <c r="O1244" i="4"/>
  <c r="P1244" i="4" s="1"/>
  <c r="AJ1136" i="4"/>
  <c r="AP1136" i="4" s="1"/>
  <c r="AQ1136" i="4" s="1"/>
  <c r="O1136" i="4"/>
  <c r="P1136" i="4" s="1"/>
  <c r="AJ1526" i="4"/>
  <c r="AP1526" i="4" s="1"/>
  <c r="AQ1526" i="4" s="1"/>
  <c r="O1526" i="4"/>
  <c r="P1526" i="4" s="1"/>
  <c r="AJ1625" i="4"/>
  <c r="AP1625" i="4" s="1"/>
  <c r="AQ1625" i="4" s="1"/>
  <c r="O1625" i="4"/>
  <c r="P1625" i="4" s="1"/>
  <c r="AJ576" i="4"/>
  <c r="AP576" i="4" s="1"/>
  <c r="AQ576" i="4" s="1"/>
  <c r="O576" i="4"/>
  <c r="P576" i="4" s="1"/>
  <c r="AJ128" i="4"/>
  <c r="AP128" i="4" s="1"/>
  <c r="AQ128" i="4" s="1"/>
  <c r="O128" i="4"/>
  <c r="P128" i="4" s="1"/>
  <c r="AJ1222" i="4"/>
  <c r="AP1222" i="4" s="1"/>
  <c r="AQ1222" i="4" s="1"/>
  <c r="O1222" i="4"/>
  <c r="P1222" i="4" s="1"/>
  <c r="AJ956" i="4"/>
  <c r="AP956" i="4" s="1"/>
  <c r="AQ956" i="4" s="1"/>
  <c r="O956" i="4"/>
  <c r="P956" i="4" s="1"/>
  <c r="AJ159" i="4"/>
  <c r="AP159" i="4" s="1"/>
  <c r="AQ159" i="4" s="1"/>
  <c r="O159" i="4"/>
  <c r="P159" i="4" s="1"/>
  <c r="AJ1602" i="4"/>
  <c r="AP1602" i="4" s="1"/>
  <c r="AQ1602" i="4" s="1"/>
  <c r="O1602" i="4"/>
  <c r="P1602" i="4" s="1"/>
  <c r="AJ1616" i="4"/>
  <c r="AP1616" i="4" s="1"/>
  <c r="AQ1616" i="4" s="1"/>
  <c r="O1616" i="4"/>
  <c r="P1616" i="4" s="1"/>
  <c r="AJ380" i="4"/>
  <c r="AP380" i="4" s="1"/>
  <c r="AQ380" i="4" s="1"/>
  <c r="O380" i="4"/>
  <c r="P380" i="4" s="1"/>
  <c r="AJ150" i="4"/>
  <c r="AP150" i="4" s="1"/>
  <c r="AQ150" i="4" s="1"/>
  <c r="O150" i="4"/>
  <c r="P150" i="4" s="1"/>
  <c r="AJ1125" i="4"/>
  <c r="AP1125" i="4" s="1"/>
  <c r="AQ1125" i="4" s="1"/>
  <c r="O1125" i="4"/>
  <c r="P1125" i="4" s="1"/>
  <c r="AJ1417" i="4"/>
  <c r="AP1417" i="4" s="1"/>
  <c r="AQ1417" i="4" s="1"/>
  <c r="O1417" i="4"/>
  <c r="P1417" i="4" s="1"/>
  <c r="AJ506" i="4"/>
  <c r="AP506" i="4" s="1"/>
  <c r="AQ506" i="4" s="1"/>
  <c r="O506" i="4"/>
  <c r="P506" i="4" s="1"/>
  <c r="AJ149" i="4"/>
  <c r="AP149" i="4" s="1"/>
  <c r="AQ149" i="4" s="1"/>
  <c r="O149" i="4"/>
  <c r="P149" i="4" s="1"/>
  <c r="AJ1134" i="4"/>
  <c r="AP1134" i="4" s="1"/>
  <c r="AQ1134" i="4" s="1"/>
  <c r="O1134" i="4"/>
  <c r="P1134" i="4" s="1"/>
  <c r="AJ947" i="4"/>
  <c r="AP947" i="4" s="1"/>
  <c r="AQ947" i="4" s="1"/>
  <c r="O947" i="4"/>
  <c r="P947" i="4" s="1"/>
  <c r="AJ930" i="4"/>
  <c r="AP930" i="4" s="1"/>
  <c r="AQ930" i="4" s="1"/>
  <c r="O930" i="4"/>
  <c r="P930" i="4" s="1"/>
  <c r="AJ1002" i="4"/>
  <c r="AP1002" i="4" s="1"/>
  <c r="AQ1002" i="4" s="1"/>
  <c r="O1002" i="4"/>
  <c r="P1002" i="4" s="1"/>
  <c r="AJ1275" i="4"/>
  <c r="AP1275" i="4" s="1"/>
  <c r="AQ1275" i="4" s="1"/>
  <c r="O1275" i="4"/>
  <c r="P1275" i="4" s="1"/>
  <c r="AJ652" i="4"/>
  <c r="AP652" i="4" s="1"/>
  <c r="AQ652" i="4" s="1"/>
  <c r="O652" i="4"/>
  <c r="P652" i="4" s="1"/>
  <c r="AJ620" i="4"/>
  <c r="AP620" i="4" s="1"/>
  <c r="AQ620" i="4" s="1"/>
  <c r="O620" i="4"/>
  <c r="P620" i="4" s="1"/>
  <c r="AJ796" i="4"/>
  <c r="AP796" i="4" s="1"/>
  <c r="AQ796" i="4" s="1"/>
  <c r="O796" i="4"/>
  <c r="P796" i="4" s="1"/>
  <c r="AJ1215" i="4"/>
  <c r="AP1215" i="4" s="1"/>
  <c r="AQ1215" i="4" s="1"/>
  <c r="O1215" i="4"/>
  <c r="P1215" i="4" s="1"/>
  <c r="AJ833" i="4"/>
  <c r="AP833" i="4" s="1"/>
  <c r="AQ833" i="4" s="1"/>
  <c r="O833" i="4"/>
  <c r="P833" i="4" s="1"/>
  <c r="AJ349" i="4"/>
  <c r="AP349" i="4" s="1"/>
  <c r="AQ349" i="4" s="1"/>
  <c r="O349" i="4"/>
  <c r="P349" i="4" s="1"/>
  <c r="AJ932" i="4"/>
  <c r="AP932" i="4" s="1"/>
  <c r="AQ932" i="4" s="1"/>
  <c r="O932" i="4"/>
  <c r="P932" i="4" s="1"/>
  <c r="AJ1080" i="4"/>
  <c r="AP1080" i="4" s="1"/>
  <c r="AQ1080" i="4" s="1"/>
  <c r="O1080" i="4"/>
  <c r="P1080" i="4" s="1"/>
  <c r="AJ1470" i="4"/>
  <c r="AP1470" i="4" s="1"/>
  <c r="AQ1470" i="4" s="1"/>
  <c r="O1470" i="4"/>
  <c r="P1470" i="4" s="1"/>
  <c r="AJ1503" i="4"/>
  <c r="AP1503" i="4" s="1"/>
  <c r="AQ1503" i="4" s="1"/>
  <c r="O1503" i="4"/>
  <c r="P1503" i="4" s="1"/>
  <c r="AJ512" i="4"/>
  <c r="AP512" i="4" s="1"/>
  <c r="AQ512" i="4" s="1"/>
  <c r="O512" i="4"/>
  <c r="P512" i="4" s="1"/>
  <c r="AJ503" i="4"/>
  <c r="AP503" i="4" s="1"/>
  <c r="AQ503" i="4" s="1"/>
  <c r="O503" i="4"/>
  <c r="P503" i="4" s="1"/>
  <c r="AJ1158" i="4"/>
  <c r="AP1158" i="4" s="1"/>
  <c r="AQ1158" i="4" s="1"/>
  <c r="O1158" i="4"/>
  <c r="P1158" i="4" s="1"/>
  <c r="AJ1403" i="4"/>
  <c r="AP1403" i="4" s="1"/>
  <c r="AQ1403" i="4" s="1"/>
  <c r="O1403" i="4"/>
  <c r="P1403" i="4" s="1"/>
  <c r="AJ95" i="4"/>
  <c r="AP95" i="4" s="1"/>
  <c r="AQ95" i="4" s="1"/>
  <c r="O95" i="4"/>
  <c r="P95" i="4" s="1"/>
  <c r="AJ1450" i="4"/>
  <c r="AP1450" i="4" s="1"/>
  <c r="AQ1450" i="4" s="1"/>
  <c r="O1450" i="4"/>
  <c r="P1450" i="4" s="1"/>
  <c r="AJ892" i="4"/>
  <c r="AP892" i="4" s="1"/>
  <c r="AQ892" i="4" s="1"/>
  <c r="O892" i="4"/>
  <c r="P892" i="4" s="1"/>
  <c r="AJ642" i="4"/>
  <c r="AP642" i="4" s="1"/>
  <c r="AQ642" i="4" s="1"/>
  <c r="O642" i="4"/>
  <c r="P642" i="4" s="1"/>
  <c r="AJ1723" i="4"/>
  <c r="AP1723" i="4" s="1"/>
  <c r="AQ1723" i="4" s="1"/>
  <c r="O1723" i="4"/>
  <c r="P1723" i="4" s="1"/>
  <c r="AJ1061" i="4"/>
  <c r="AP1061" i="4" s="1"/>
  <c r="AQ1061" i="4" s="1"/>
  <c r="O1061" i="4"/>
  <c r="P1061" i="4" s="1"/>
  <c r="AJ1251" i="4"/>
  <c r="AP1251" i="4" s="1"/>
  <c r="AQ1251" i="4" s="1"/>
  <c r="O1251" i="4"/>
  <c r="P1251" i="4" s="1"/>
  <c r="AJ746" i="4"/>
  <c r="AP746" i="4" s="1"/>
  <c r="AQ746" i="4" s="1"/>
  <c r="O746" i="4"/>
  <c r="P746" i="4" s="1"/>
  <c r="AJ388" i="4"/>
  <c r="AP388" i="4" s="1"/>
  <c r="AQ388" i="4" s="1"/>
  <c r="O388" i="4"/>
  <c r="P388" i="4" s="1"/>
  <c r="AJ1070" i="4"/>
  <c r="AP1070" i="4" s="1"/>
  <c r="AQ1070" i="4" s="1"/>
  <c r="O1070" i="4"/>
  <c r="P1070" i="4" s="1"/>
  <c r="AJ688" i="4"/>
  <c r="AP688" i="4" s="1"/>
  <c r="AQ688" i="4" s="1"/>
  <c r="O688" i="4"/>
  <c r="P688" i="4" s="1"/>
  <c r="AJ585" i="4"/>
  <c r="AP585" i="4" s="1"/>
  <c r="AQ585" i="4" s="1"/>
  <c r="O585" i="4"/>
  <c r="P585" i="4" s="1"/>
  <c r="AJ1773" i="4"/>
  <c r="AP1773" i="4" s="1"/>
  <c r="AQ1773" i="4" s="1"/>
  <c r="O1773" i="4"/>
  <c r="P1773" i="4" s="1"/>
  <c r="AJ963" i="4"/>
  <c r="AP963" i="4" s="1"/>
  <c r="AQ963" i="4" s="1"/>
  <c r="O963" i="4"/>
  <c r="P963" i="4" s="1"/>
  <c r="AJ540" i="4"/>
  <c r="AP540" i="4" s="1"/>
  <c r="AQ540" i="4" s="1"/>
  <c r="O540" i="4"/>
  <c r="P540" i="4" s="1"/>
  <c r="AJ564" i="4"/>
  <c r="AP564" i="4" s="1"/>
  <c r="AQ564" i="4" s="1"/>
  <c r="O564" i="4"/>
  <c r="P564" i="4" s="1"/>
  <c r="AJ825" i="4"/>
  <c r="AP825" i="4" s="1"/>
  <c r="AQ825" i="4" s="1"/>
  <c r="O825" i="4"/>
  <c r="P825" i="4" s="1"/>
  <c r="AJ1327" i="4"/>
  <c r="AP1327" i="4" s="1"/>
  <c r="AQ1327" i="4" s="1"/>
  <c r="O1327" i="4"/>
  <c r="P1327" i="4" s="1"/>
  <c r="AJ729" i="4"/>
  <c r="AP729" i="4" s="1"/>
  <c r="AQ729" i="4" s="1"/>
  <c r="O729" i="4"/>
  <c r="P729" i="4" s="1"/>
  <c r="AJ1680" i="4"/>
  <c r="AP1680" i="4" s="1"/>
  <c r="AQ1680" i="4" s="1"/>
  <c r="O1680" i="4"/>
  <c r="P1680" i="4" s="1"/>
  <c r="AJ612" i="4"/>
  <c r="AP612" i="4" s="1"/>
  <c r="AQ612" i="4" s="1"/>
  <c r="O612" i="4"/>
  <c r="P612" i="4" s="1"/>
  <c r="AJ952" i="4"/>
  <c r="AP952" i="4" s="1"/>
  <c r="AQ952" i="4" s="1"/>
  <c r="O952" i="4"/>
  <c r="P952" i="4" s="1"/>
  <c r="AJ1414" i="4"/>
  <c r="AP1414" i="4" s="1"/>
  <c r="AQ1414" i="4" s="1"/>
  <c r="O1414" i="4"/>
  <c r="P1414" i="4" s="1"/>
  <c r="AJ1599" i="4"/>
  <c r="AP1599" i="4" s="1"/>
  <c r="AQ1599" i="4" s="1"/>
  <c r="O1599" i="4"/>
  <c r="P1599" i="4" s="1"/>
  <c r="AJ448" i="4"/>
  <c r="AP448" i="4" s="1"/>
  <c r="AQ448" i="4" s="1"/>
  <c r="O448" i="4"/>
  <c r="P448" i="4" s="1"/>
  <c r="AJ705" i="4"/>
  <c r="AP705" i="4" s="1"/>
  <c r="AQ705" i="4" s="1"/>
  <c r="O705" i="4"/>
  <c r="P705" i="4" s="1"/>
  <c r="AJ1094" i="4"/>
  <c r="AP1094" i="4" s="1"/>
  <c r="AQ1094" i="4" s="1"/>
  <c r="O1094" i="4"/>
  <c r="P1094" i="4" s="1"/>
  <c r="AJ1043" i="4"/>
  <c r="AP1043" i="4" s="1"/>
  <c r="AQ1043" i="4" s="1"/>
  <c r="O1043" i="4"/>
  <c r="P1043" i="4" s="1"/>
  <c r="AJ31" i="4"/>
  <c r="AP31" i="4" s="1"/>
  <c r="AQ31" i="4" s="1"/>
  <c r="O31" i="4"/>
  <c r="P31" i="4" s="1"/>
  <c r="AJ1805" i="4"/>
  <c r="AP1805" i="4" s="1"/>
  <c r="AQ1805" i="4" s="1"/>
  <c r="O1805" i="4"/>
  <c r="P1805" i="4" s="1"/>
  <c r="AJ1720" i="4"/>
  <c r="AP1720" i="4" s="1"/>
  <c r="AQ1720" i="4" s="1"/>
  <c r="O1720" i="4"/>
  <c r="P1720" i="4" s="1"/>
  <c r="AJ578" i="4"/>
  <c r="AP578" i="4" s="1"/>
  <c r="AQ578" i="4" s="1"/>
  <c r="O578" i="4"/>
  <c r="P578" i="4" s="1"/>
  <c r="AJ1715" i="4"/>
  <c r="AP1715" i="4" s="1"/>
  <c r="AQ1715" i="4" s="1"/>
  <c r="O1715" i="4"/>
  <c r="P1715" i="4" s="1"/>
  <c r="AJ997" i="4"/>
  <c r="AP997" i="4" s="1"/>
  <c r="AQ997" i="4" s="1"/>
  <c r="O997" i="4"/>
  <c r="P997" i="4" s="1"/>
  <c r="AJ1089" i="4"/>
  <c r="AP1089" i="4" s="1"/>
  <c r="AQ1089" i="4" s="1"/>
  <c r="O1089" i="4"/>
  <c r="P1089" i="4" s="1"/>
  <c r="AJ352" i="4"/>
  <c r="AP352" i="4" s="1"/>
  <c r="AQ352" i="4" s="1"/>
  <c r="O352" i="4"/>
  <c r="P352" i="4" s="1"/>
  <c r="AJ1185" i="4"/>
  <c r="AP1185" i="4" s="1"/>
  <c r="AQ1185" i="4" s="1"/>
  <c r="O1185" i="4"/>
  <c r="P1185" i="4" s="1"/>
  <c r="AJ1006" i="4"/>
  <c r="AP1006" i="4" s="1"/>
  <c r="AQ1006" i="4" s="1"/>
  <c r="O1006" i="4"/>
  <c r="P1006" i="4" s="1"/>
  <c r="AJ723" i="4"/>
  <c r="AP723" i="4" s="1"/>
  <c r="AQ723" i="4" s="1"/>
  <c r="O723" i="4"/>
  <c r="P723" i="4" s="1"/>
  <c r="AJ329" i="4"/>
  <c r="AP329" i="4" s="1"/>
  <c r="AQ329" i="4" s="1"/>
  <c r="O329" i="4"/>
  <c r="P329" i="4" s="1"/>
  <c r="AJ1517" i="4"/>
  <c r="AP1517" i="4" s="1"/>
  <c r="AQ1517" i="4" s="1"/>
  <c r="O1517" i="4"/>
  <c r="P1517" i="4" s="1"/>
  <c r="AJ1336" i="4"/>
  <c r="AP1336" i="4" s="1"/>
  <c r="AQ1336" i="4" s="1"/>
  <c r="O1336" i="4"/>
  <c r="P1336" i="4" s="1"/>
  <c r="AJ452" i="4"/>
  <c r="AP452" i="4" s="1"/>
  <c r="AQ452" i="4" s="1"/>
  <c r="O452" i="4"/>
  <c r="P452" i="4" s="1"/>
  <c r="AJ428" i="4"/>
  <c r="AP428" i="4" s="1"/>
  <c r="AQ428" i="4" s="1"/>
  <c r="O428" i="4"/>
  <c r="P428" i="4" s="1"/>
  <c r="AJ1660" i="4"/>
  <c r="AP1660" i="4" s="1"/>
  <c r="AQ1660" i="4" s="1"/>
  <c r="O1660" i="4"/>
  <c r="P1660" i="4" s="1"/>
  <c r="AJ931" i="4"/>
  <c r="AP931" i="4" s="1"/>
  <c r="AQ931" i="4" s="1"/>
  <c r="O931" i="4"/>
  <c r="P931" i="4" s="1"/>
  <c r="AJ37" i="4"/>
  <c r="AP37" i="4" s="1"/>
  <c r="AQ37" i="4" s="1"/>
  <c r="O37" i="4"/>
  <c r="P37" i="4" s="1"/>
  <c r="AJ993" i="4"/>
  <c r="AP993" i="4" s="1"/>
  <c r="AQ993" i="4" s="1"/>
  <c r="O993" i="4"/>
  <c r="P993" i="4" s="1"/>
  <c r="AJ256" i="4"/>
  <c r="AP256" i="4" s="1"/>
  <c r="AQ256" i="4" s="1"/>
  <c r="O256" i="4"/>
  <c r="P256" i="4" s="1"/>
  <c r="AJ44" i="4"/>
  <c r="AP44" i="4" s="1"/>
  <c r="AQ44" i="4" s="1"/>
  <c r="O44" i="4"/>
  <c r="P44" i="4" s="1"/>
  <c r="AJ1285" i="4"/>
  <c r="AP1285" i="4" s="1"/>
  <c r="AQ1285" i="4" s="1"/>
  <c r="O1285" i="4"/>
  <c r="P1285" i="4" s="1"/>
  <c r="AJ972" i="4"/>
  <c r="AP972" i="4" s="1"/>
  <c r="AQ972" i="4" s="1"/>
  <c r="O972" i="4"/>
  <c r="P972" i="4" s="1"/>
  <c r="AJ658" i="4"/>
  <c r="AP658" i="4" s="1"/>
  <c r="AQ658" i="4" s="1"/>
  <c r="O658" i="4"/>
  <c r="P658" i="4" s="1"/>
  <c r="AJ1306" i="4"/>
  <c r="AP1306" i="4" s="1"/>
  <c r="AQ1306" i="4" s="1"/>
  <c r="O1306" i="4"/>
  <c r="P1306" i="4" s="1"/>
  <c r="AJ518" i="4"/>
  <c r="AP518" i="4" s="1"/>
  <c r="AQ518" i="4" s="1"/>
  <c r="O518" i="4"/>
  <c r="P518" i="4" s="1"/>
  <c r="AJ611" i="4"/>
  <c r="AP611" i="4" s="1"/>
  <c r="AQ611" i="4" s="1"/>
  <c r="O611" i="4"/>
  <c r="P611" i="4" s="1"/>
  <c r="AJ204" i="4"/>
  <c r="AP204" i="4" s="1"/>
  <c r="AQ204" i="4" s="1"/>
  <c r="O204" i="4"/>
  <c r="P204" i="4" s="1"/>
  <c r="AJ1637" i="4"/>
  <c r="AP1637" i="4" s="1"/>
  <c r="AQ1637" i="4" s="1"/>
  <c r="O1637" i="4"/>
  <c r="P1637" i="4" s="1"/>
  <c r="AJ1096" i="4"/>
  <c r="AP1096" i="4" s="1"/>
  <c r="AQ1096" i="4" s="1"/>
  <c r="O1096" i="4"/>
  <c r="P1096" i="4" s="1"/>
  <c r="AJ471" i="4"/>
  <c r="AP471" i="4" s="1"/>
  <c r="AQ471" i="4" s="1"/>
  <c r="O471" i="4"/>
  <c r="P471" i="4" s="1"/>
  <c r="AJ1549" i="4"/>
  <c r="AP1549" i="4" s="1"/>
  <c r="AQ1549" i="4" s="1"/>
  <c r="O1549" i="4"/>
  <c r="P1549" i="4" s="1"/>
  <c r="AJ1334" i="4"/>
  <c r="AP1334" i="4" s="1"/>
  <c r="AQ1334" i="4" s="1"/>
  <c r="O1334" i="4"/>
  <c r="P1334" i="4" s="1"/>
  <c r="AJ1308" i="4"/>
  <c r="AP1308" i="4" s="1"/>
  <c r="AQ1308" i="4" s="1"/>
  <c r="O1308" i="4"/>
  <c r="P1308" i="4" s="1"/>
  <c r="AJ271" i="4"/>
  <c r="AP271" i="4" s="1"/>
  <c r="AQ271" i="4" s="1"/>
  <c r="O271" i="4"/>
  <c r="P271" i="4" s="1"/>
  <c r="AJ1662" i="4"/>
  <c r="AP1662" i="4" s="1"/>
  <c r="AQ1662" i="4" s="1"/>
  <c r="O1662" i="4"/>
  <c r="P1662" i="4" s="1"/>
  <c r="AJ366" i="4"/>
  <c r="AP366" i="4" s="1"/>
  <c r="AQ366" i="4" s="1"/>
  <c r="O366" i="4"/>
  <c r="P366" i="4" s="1"/>
  <c r="AJ459" i="4"/>
  <c r="AP459" i="4" s="1"/>
  <c r="AQ459" i="4" s="1"/>
  <c r="O459" i="4"/>
  <c r="P459" i="4" s="1"/>
  <c r="AJ268" i="4"/>
  <c r="AP268" i="4" s="1"/>
  <c r="AQ268" i="4" s="1"/>
  <c r="O268" i="4"/>
  <c r="P268" i="4" s="1"/>
  <c r="AJ413" i="4"/>
  <c r="AP413" i="4" s="1"/>
  <c r="AQ413" i="4" s="1"/>
  <c r="O413" i="4"/>
  <c r="P413" i="4" s="1"/>
  <c r="AJ1540" i="4"/>
  <c r="AP1540" i="4" s="1"/>
  <c r="AQ1540" i="4" s="1"/>
  <c r="O1540" i="4"/>
  <c r="P1540" i="4" s="1"/>
  <c r="AJ639" i="4"/>
  <c r="AP639" i="4" s="1"/>
  <c r="AQ639" i="4" s="1"/>
  <c r="O639" i="4"/>
  <c r="P639" i="4" s="1"/>
  <c r="AJ829" i="4"/>
  <c r="AP829" i="4" s="1"/>
  <c r="AQ829" i="4" s="1"/>
  <c r="O829" i="4"/>
  <c r="P829" i="4" s="1"/>
  <c r="AJ1149" i="4"/>
  <c r="AP1149" i="4" s="1"/>
  <c r="AQ1149" i="4" s="1"/>
  <c r="O1149" i="4"/>
  <c r="P1149" i="4" s="1"/>
  <c r="AJ410" i="4"/>
  <c r="AP410" i="4" s="1"/>
  <c r="AQ410" i="4" s="1"/>
  <c r="O410" i="4"/>
  <c r="P410" i="4" s="1"/>
  <c r="AJ1329" i="4"/>
  <c r="AP1329" i="4" s="1"/>
  <c r="AQ1329" i="4" s="1"/>
  <c r="O1329" i="4"/>
  <c r="P1329" i="4" s="1"/>
  <c r="AJ720" i="4"/>
  <c r="AP720" i="4" s="1"/>
  <c r="AQ720" i="4" s="1"/>
  <c r="O720" i="4"/>
  <c r="P720" i="4" s="1"/>
  <c r="AJ269" i="4"/>
  <c r="AP269" i="4" s="1"/>
  <c r="AQ269" i="4" s="1"/>
  <c r="O269" i="4"/>
  <c r="P269" i="4" s="1"/>
  <c r="AJ330" i="4"/>
  <c r="AP330" i="4" s="1"/>
  <c r="AQ330" i="4" s="1"/>
  <c r="O330" i="4"/>
  <c r="P330" i="4" s="1"/>
  <c r="AJ173" i="4"/>
  <c r="AP173" i="4" s="1"/>
  <c r="AQ173" i="4" s="1"/>
  <c r="O173" i="4"/>
  <c r="P173" i="4" s="1"/>
  <c r="AJ1427" i="4"/>
  <c r="AP1427" i="4" s="1"/>
  <c r="AQ1427" i="4" s="1"/>
  <c r="O1427" i="4"/>
  <c r="P1427" i="4" s="1"/>
  <c r="AJ1219" i="4"/>
  <c r="AP1219" i="4" s="1"/>
  <c r="AQ1219" i="4" s="1"/>
  <c r="O1219" i="4"/>
  <c r="P1219" i="4" s="1"/>
  <c r="AJ1157" i="4"/>
  <c r="AP1157" i="4" s="1"/>
  <c r="AQ1157" i="4" s="1"/>
  <c r="O1157" i="4"/>
  <c r="P1157" i="4" s="1"/>
  <c r="AJ551" i="4"/>
  <c r="AP551" i="4" s="1"/>
  <c r="AQ551" i="4" s="1"/>
  <c r="O551" i="4"/>
  <c r="P551" i="4" s="1"/>
  <c r="AJ1684" i="4"/>
  <c r="AP1684" i="4" s="1"/>
  <c r="AQ1684" i="4" s="1"/>
  <c r="O1684" i="4"/>
  <c r="P1684" i="4" s="1"/>
  <c r="AJ513" i="4"/>
  <c r="AP513" i="4" s="1"/>
  <c r="AQ513" i="4" s="1"/>
  <c r="O513" i="4"/>
  <c r="P513" i="4" s="1"/>
  <c r="AJ97" i="4"/>
  <c r="AP97" i="4" s="1"/>
  <c r="AQ97" i="4" s="1"/>
  <c r="O97" i="4"/>
  <c r="P97" i="4" s="1"/>
  <c r="AJ772" i="4"/>
  <c r="AP772" i="4" s="1"/>
  <c r="AQ772" i="4" s="1"/>
  <c r="O772" i="4"/>
  <c r="P772" i="4" s="1"/>
  <c r="AJ1259" i="4"/>
  <c r="AP1259" i="4" s="1"/>
  <c r="AQ1259" i="4" s="1"/>
  <c r="O1259" i="4"/>
  <c r="P1259" i="4" s="1"/>
  <c r="AJ1765" i="4"/>
  <c r="AP1765" i="4" s="1"/>
  <c r="AQ1765" i="4" s="1"/>
  <c r="O1765" i="4"/>
  <c r="P1765" i="4" s="1"/>
  <c r="AJ1749" i="4"/>
  <c r="AP1749" i="4" s="1"/>
  <c r="AQ1749" i="4" s="1"/>
  <c r="O1749" i="4"/>
  <c r="P1749" i="4" s="1"/>
  <c r="AJ816" i="4"/>
  <c r="AP816" i="4" s="1"/>
  <c r="AQ816" i="4" s="1"/>
  <c r="O816" i="4"/>
  <c r="P816" i="4" s="1"/>
  <c r="AJ1411" i="4"/>
  <c r="AP1411" i="4" s="1"/>
  <c r="AQ1411" i="4" s="1"/>
  <c r="O1411" i="4"/>
  <c r="P1411" i="4" s="1"/>
  <c r="AJ1405" i="4"/>
  <c r="AP1405" i="4" s="1"/>
  <c r="AQ1405" i="4" s="1"/>
  <c r="O1405" i="4"/>
  <c r="P1405" i="4" s="1"/>
  <c r="AJ803" i="4"/>
  <c r="AP803" i="4" s="1"/>
  <c r="AQ803" i="4" s="1"/>
  <c r="O803" i="4"/>
  <c r="P803" i="4" s="1"/>
  <c r="AJ49" i="4"/>
  <c r="AP49" i="4" s="1"/>
  <c r="AQ49" i="4" s="1"/>
  <c r="O49" i="4"/>
  <c r="P49" i="4" s="1"/>
  <c r="AJ39" i="4"/>
  <c r="AP39" i="4" s="1"/>
  <c r="AQ39" i="4" s="1"/>
  <c r="O39" i="4"/>
  <c r="P39" i="4" s="1"/>
  <c r="AJ53" i="4"/>
  <c r="AP53" i="4" s="1"/>
  <c r="AQ53" i="4" s="1"/>
  <c r="O53" i="4"/>
  <c r="P53" i="4" s="1"/>
  <c r="AJ539" i="4"/>
  <c r="AP539" i="4" s="1"/>
  <c r="AQ539" i="4" s="1"/>
  <c r="O539" i="4"/>
  <c r="P539" i="4" s="1"/>
  <c r="AJ246" i="4"/>
  <c r="AP246" i="4" s="1"/>
  <c r="AQ246" i="4" s="1"/>
  <c r="O246" i="4"/>
  <c r="P246" i="4" s="1"/>
  <c r="AJ1287" i="4"/>
  <c r="AP1287" i="4" s="1"/>
  <c r="AQ1287" i="4" s="1"/>
  <c r="O1287" i="4"/>
  <c r="P1287" i="4" s="1"/>
  <c r="AJ784" i="4"/>
  <c r="AP784" i="4" s="1"/>
  <c r="AQ784" i="4" s="1"/>
  <c r="O784" i="4"/>
  <c r="P784" i="4" s="1"/>
  <c r="AJ844" i="4"/>
  <c r="AP844" i="4" s="1"/>
  <c r="AQ844" i="4" s="1"/>
  <c r="O844" i="4"/>
  <c r="P844" i="4" s="1"/>
  <c r="AJ1793" i="4"/>
  <c r="AP1793" i="4" s="1"/>
  <c r="AQ1793" i="4" s="1"/>
  <c r="O1793" i="4"/>
  <c r="P1793" i="4" s="1"/>
  <c r="AJ58" i="4"/>
  <c r="AP58" i="4" s="1"/>
  <c r="AQ58" i="4" s="1"/>
  <c r="O58" i="4"/>
  <c r="P58" i="4" s="1"/>
  <c r="AJ234" i="4"/>
  <c r="AP234" i="4" s="1"/>
  <c r="AQ234" i="4" s="1"/>
  <c r="O234" i="4"/>
  <c r="P234" i="4" s="1"/>
  <c r="AJ783" i="4"/>
  <c r="AP783" i="4" s="1"/>
  <c r="AQ783" i="4" s="1"/>
  <c r="O783" i="4"/>
  <c r="P783" i="4" s="1"/>
  <c r="AJ1246" i="4"/>
  <c r="AP1246" i="4" s="1"/>
  <c r="AQ1246" i="4" s="1"/>
  <c r="O1246" i="4"/>
  <c r="P1246" i="4" s="1"/>
  <c r="AJ1586" i="4"/>
  <c r="AP1586" i="4" s="1"/>
  <c r="AQ1586" i="4" s="1"/>
  <c r="O1586" i="4"/>
  <c r="P1586" i="4" s="1"/>
  <c r="AJ286" i="4"/>
  <c r="AP286" i="4" s="1"/>
  <c r="AQ286" i="4" s="1"/>
  <c r="O286" i="4"/>
  <c r="P286" i="4" s="1"/>
  <c r="AJ1111" i="4"/>
  <c r="AP1111" i="4" s="1"/>
  <c r="AQ1111" i="4" s="1"/>
  <c r="O1111" i="4"/>
  <c r="P1111" i="4" s="1"/>
  <c r="AJ469" i="4"/>
  <c r="AP469" i="4" s="1"/>
  <c r="AQ469" i="4" s="1"/>
  <c r="O469" i="4"/>
  <c r="P469" i="4" s="1"/>
  <c r="AJ35" i="4"/>
  <c r="AP35" i="4" s="1"/>
  <c r="AQ35" i="4" s="1"/>
  <c r="O35" i="4"/>
  <c r="P35" i="4" s="1"/>
  <c r="AJ470" i="4"/>
  <c r="AP470" i="4" s="1"/>
  <c r="AQ470" i="4" s="1"/>
  <c r="O470" i="4"/>
  <c r="P470" i="4" s="1"/>
  <c r="AJ1097" i="4"/>
  <c r="AP1097" i="4" s="1"/>
  <c r="AQ1097" i="4" s="1"/>
  <c r="O1097" i="4"/>
  <c r="P1097" i="4" s="1"/>
  <c r="AJ1345" i="4"/>
  <c r="AP1345" i="4" s="1"/>
  <c r="AQ1345" i="4" s="1"/>
  <c r="O1345" i="4"/>
  <c r="P1345" i="4" s="1"/>
  <c r="AJ1651" i="4"/>
  <c r="AP1651" i="4" s="1"/>
  <c r="AQ1651" i="4" s="1"/>
  <c r="O1651" i="4"/>
  <c r="P1651" i="4" s="1"/>
  <c r="AJ78" i="4"/>
  <c r="AP78" i="4" s="1"/>
  <c r="AQ78" i="4" s="1"/>
  <c r="O78" i="4"/>
  <c r="P78" i="4" s="1"/>
  <c r="AJ920" i="4"/>
  <c r="AP920" i="4" s="1"/>
  <c r="AQ920" i="4" s="1"/>
  <c r="O920" i="4"/>
  <c r="P920" i="4" s="1"/>
  <c r="AJ290" i="4"/>
  <c r="AP290" i="4" s="1"/>
  <c r="AQ290" i="4" s="1"/>
  <c r="O290" i="4"/>
  <c r="P290" i="4" s="1"/>
  <c r="AJ1098" i="4"/>
  <c r="AP1098" i="4" s="1"/>
  <c r="AQ1098" i="4" s="1"/>
  <c r="O1098" i="4"/>
  <c r="P1098" i="4" s="1"/>
  <c r="AJ1367" i="4"/>
  <c r="AP1367" i="4" s="1"/>
  <c r="AQ1367" i="4" s="1"/>
  <c r="O1367" i="4"/>
  <c r="P1367" i="4" s="1"/>
  <c r="AJ1124" i="4"/>
  <c r="AP1124" i="4" s="1"/>
  <c r="AQ1124" i="4" s="1"/>
  <c r="O1124" i="4"/>
  <c r="P1124" i="4" s="1"/>
  <c r="AJ109" i="4"/>
  <c r="AP109" i="4" s="1"/>
  <c r="AQ109" i="4" s="1"/>
  <c r="O109" i="4"/>
  <c r="P109" i="4" s="1"/>
  <c r="AJ1079" i="4"/>
  <c r="AP1079" i="4" s="1"/>
  <c r="AQ1079" i="4" s="1"/>
  <c r="O1079" i="4"/>
  <c r="P1079" i="4" s="1"/>
  <c r="AJ29" i="4"/>
  <c r="AP29" i="4" s="1"/>
  <c r="AQ29" i="4" s="1"/>
  <c r="O29" i="4"/>
  <c r="P29" i="4" s="1"/>
  <c r="AJ241" i="4"/>
  <c r="AP241" i="4" s="1"/>
  <c r="AQ241" i="4" s="1"/>
  <c r="O241" i="4"/>
  <c r="P241" i="4" s="1"/>
  <c r="AJ1797" i="4"/>
  <c r="AP1797" i="4" s="1"/>
  <c r="AQ1797" i="4" s="1"/>
  <c r="O1797" i="4"/>
  <c r="P1797" i="4" s="1"/>
  <c r="AJ1391" i="4"/>
  <c r="AP1391" i="4" s="1"/>
  <c r="AQ1391" i="4" s="1"/>
  <c r="O1391" i="4"/>
  <c r="P1391" i="4" s="1"/>
  <c r="AJ722" i="4"/>
  <c r="AP722" i="4" s="1"/>
  <c r="AQ722" i="4" s="1"/>
  <c r="O722" i="4"/>
  <c r="P722" i="4" s="1"/>
  <c r="AJ281" i="4"/>
  <c r="AP281" i="4" s="1"/>
  <c r="AQ281" i="4" s="1"/>
  <c r="O281" i="4"/>
  <c r="P281" i="4" s="1"/>
  <c r="AJ1010" i="4"/>
  <c r="AP1010" i="4" s="1"/>
  <c r="AQ1010" i="4" s="1"/>
  <c r="O1010" i="4"/>
  <c r="P1010" i="4" s="1"/>
  <c r="AJ995" i="4"/>
  <c r="AP995" i="4" s="1"/>
  <c r="AQ995" i="4" s="1"/>
  <c r="O995" i="4"/>
  <c r="P995" i="4" s="1"/>
  <c r="AJ572" i="4"/>
  <c r="AP572" i="4" s="1"/>
  <c r="AQ572" i="4" s="1"/>
  <c r="O572" i="4"/>
  <c r="P572" i="4" s="1"/>
  <c r="AJ1670" i="4"/>
  <c r="AP1670" i="4" s="1"/>
  <c r="AQ1670" i="4" s="1"/>
  <c r="O1670" i="4"/>
  <c r="P1670" i="4" s="1"/>
  <c r="AJ887" i="4"/>
  <c r="AP887" i="4" s="1"/>
  <c r="AQ887" i="4" s="1"/>
  <c r="O887" i="4"/>
  <c r="P887" i="4" s="1"/>
  <c r="AJ30" i="4"/>
  <c r="AP30" i="4" s="1"/>
  <c r="AQ30" i="4" s="1"/>
  <c r="O30" i="4"/>
  <c r="P30" i="4" s="1"/>
  <c r="AJ1057" i="4"/>
  <c r="AP1057" i="4" s="1"/>
  <c r="AQ1057" i="4" s="1"/>
  <c r="O1057" i="4"/>
  <c r="P1057" i="4" s="1"/>
  <c r="AJ1572" i="4"/>
  <c r="AP1572" i="4" s="1"/>
  <c r="AQ1572" i="4" s="1"/>
  <c r="O1572" i="4"/>
  <c r="P1572" i="4" s="1"/>
  <c r="AJ542" i="4"/>
  <c r="AP542" i="4" s="1"/>
  <c r="AQ542" i="4" s="1"/>
  <c r="O542" i="4"/>
  <c r="P542" i="4" s="1"/>
  <c r="AJ73" i="4"/>
  <c r="AP73" i="4" s="1"/>
  <c r="AQ73" i="4" s="1"/>
  <c r="O73" i="4"/>
  <c r="P73" i="4" s="1"/>
  <c r="AJ1247" i="4"/>
  <c r="AP1247" i="4" s="1"/>
  <c r="AQ1247" i="4" s="1"/>
  <c r="O1247" i="4"/>
  <c r="P1247" i="4" s="1"/>
  <c r="AJ954" i="4"/>
  <c r="AP954" i="4" s="1"/>
  <c r="AQ954" i="4" s="1"/>
  <c r="O954" i="4"/>
  <c r="P954" i="4" s="1"/>
  <c r="AJ401" i="4"/>
  <c r="AP401" i="4" s="1"/>
  <c r="AQ401" i="4" s="1"/>
  <c r="O401" i="4"/>
  <c r="P401" i="4" s="1"/>
  <c r="AJ1614" i="4"/>
  <c r="AP1614" i="4" s="1"/>
  <c r="AQ1614" i="4" s="1"/>
  <c r="O1614" i="4"/>
  <c r="P1614" i="4" s="1"/>
  <c r="AJ975" i="4"/>
  <c r="AP975" i="4" s="1"/>
  <c r="AQ975" i="4" s="1"/>
  <c r="O975" i="4"/>
  <c r="P975" i="4" s="1"/>
  <c r="AJ946" i="4"/>
  <c r="AP946" i="4" s="1"/>
  <c r="AQ946" i="4" s="1"/>
  <c r="O946" i="4"/>
  <c r="P946" i="4" s="1"/>
  <c r="AJ345" i="4"/>
  <c r="AP345" i="4" s="1"/>
  <c r="AQ345" i="4" s="1"/>
  <c r="O345" i="4"/>
  <c r="P345" i="4" s="1"/>
  <c r="AJ1013" i="4"/>
  <c r="AP1013" i="4" s="1"/>
  <c r="AQ1013" i="4" s="1"/>
  <c r="O1013" i="4"/>
  <c r="P1013" i="4" s="1"/>
  <c r="AJ1121" i="4"/>
  <c r="AP1121" i="4" s="1"/>
  <c r="AQ1121" i="4" s="1"/>
  <c r="O1121" i="4"/>
  <c r="P1121" i="4" s="1"/>
  <c r="AJ368" i="4"/>
  <c r="AP368" i="4" s="1"/>
  <c r="AQ368" i="4" s="1"/>
  <c r="O368" i="4"/>
  <c r="P368" i="4" s="1"/>
  <c r="AJ264" i="4"/>
  <c r="AP264" i="4" s="1"/>
  <c r="AQ264" i="4" s="1"/>
  <c r="O264" i="4"/>
  <c r="P264" i="4" s="1"/>
  <c r="AJ1100" i="4"/>
  <c r="AP1100" i="4" s="1"/>
  <c r="AQ1100" i="4" s="1"/>
  <c r="O1100" i="4"/>
  <c r="P1100" i="4" s="1"/>
  <c r="AJ624" i="4"/>
  <c r="AP624" i="4" s="1"/>
  <c r="AQ624" i="4" s="1"/>
  <c r="O624" i="4"/>
  <c r="P624" i="4" s="1"/>
  <c r="AJ1119" i="4"/>
  <c r="AP1119" i="4" s="1"/>
  <c r="AQ1119" i="4" s="1"/>
  <c r="O1119" i="4"/>
  <c r="P1119" i="4" s="1"/>
  <c r="AJ1338" i="4"/>
  <c r="AP1338" i="4" s="1"/>
  <c r="AQ1338" i="4" s="1"/>
  <c r="O1338" i="4"/>
  <c r="P1338" i="4" s="1"/>
  <c r="AJ1631" i="4"/>
  <c r="AP1631" i="4" s="1"/>
  <c r="AQ1631" i="4" s="1"/>
  <c r="O1631" i="4"/>
  <c r="P1631" i="4" s="1"/>
  <c r="AJ424" i="4"/>
  <c r="AP424" i="4" s="1"/>
  <c r="AQ424" i="4" s="1"/>
  <c r="O424" i="4"/>
  <c r="P424" i="4" s="1"/>
  <c r="AJ492" i="4"/>
  <c r="AP492" i="4" s="1"/>
  <c r="AQ492" i="4" s="1"/>
  <c r="O492" i="4"/>
  <c r="P492" i="4" s="1"/>
  <c r="AJ901" i="4"/>
  <c r="AP901" i="4" s="1"/>
  <c r="AQ901" i="4" s="1"/>
  <c r="O901" i="4"/>
  <c r="P901" i="4" s="1"/>
  <c r="AJ1520" i="4"/>
  <c r="AP1520" i="4" s="1"/>
  <c r="AQ1520" i="4" s="1"/>
  <c r="O1520" i="4"/>
  <c r="P1520" i="4" s="1"/>
  <c r="AJ216" i="4"/>
  <c r="AP216" i="4" s="1"/>
  <c r="AQ216" i="4" s="1"/>
  <c r="O216" i="4"/>
  <c r="P216" i="4" s="1"/>
  <c r="AJ1525" i="4"/>
  <c r="AP1525" i="4" s="1"/>
  <c r="AQ1525" i="4" s="1"/>
  <c r="O1525" i="4"/>
  <c r="P1525" i="4" s="1"/>
  <c r="AJ777" i="4"/>
  <c r="AP777" i="4" s="1"/>
  <c r="AQ777" i="4" s="1"/>
  <c r="O777" i="4"/>
  <c r="P777" i="4" s="1"/>
  <c r="AJ83" i="4"/>
  <c r="AP83" i="4" s="1"/>
  <c r="AQ83" i="4" s="1"/>
  <c r="O83" i="4"/>
  <c r="P83" i="4" s="1"/>
  <c r="AJ273" i="4"/>
  <c r="AP273" i="4" s="1"/>
  <c r="AQ273" i="4" s="1"/>
  <c r="O273" i="4"/>
  <c r="P273" i="4" s="1"/>
  <c r="AJ379" i="4"/>
  <c r="AP379" i="4" s="1"/>
  <c r="AQ379" i="4" s="1"/>
  <c r="O379" i="4"/>
  <c r="P379" i="4" s="1"/>
  <c r="AJ815" i="4"/>
  <c r="AP815" i="4" s="1"/>
  <c r="AQ815" i="4" s="1"/>
  <c r="O815" i="4"/>
  <c r="P815" i="4" s="1"/>
  <c r="AJ282" i="4"/>
  <c r="AP282" i="4" s="1"/>
  <c r="AQ282" i="4" s="1"/>
  <c r="O282" i="4"/>
  <c r="P282" i="4" s="1"/>
  <c r="AJ1663" i="4"/>
  <c r="AP1663" i="4" s="1"/>
  <c r="AQ1663" i="4" s="1"/>
  <c r="O1663" i="4"/>
  <c r="P1663" i="4" s="1"/>
  <c r="AJ77" i="4"/>
  <c r="AP77" i="4" s="1"/>
  <c r="AQ77" i="4" s="1"/>
  <c r="O77" i="4"/>
  <c r="P77" i="4" s="1"/>
  <c r="AJ1480" i="4"/>
  <c r="AP1480" i="4" s="1"/>
  <c r="AQ1480" i="4" s="1"/>
  <c r="O1480" i="4"/>
  <c r="P1480" i="4" s="1"/>
  <c r="AJ1682" i="4"/>
  <c r="AP1682" i="4" s="1"/>
  <c r="AQ1682" i="4" s="1"/>
  <c r="O1682" i="4"/>
  <c r="P1682" i="4" s="1"/>
  <c r="AJ1449" i="4"/>
  <c r="AP1449" i="4" s="1"/>
  <c r="AQ1449" i="4" s="1"/>
  <c r="O1449" i="4"/>
  <c r="P1449" i="4" s="1"/>
  <c r="AJ744" i="4"/>
  <c r="AP744" i="4" s="1"/>
  <c r="AQ744" i="4" s="1"/>
  <c r="O744" i="4"/>
  <c r="P744" i="4" s="1"/>
  <c r="AJ644" i="4"/>
  <c r="AP644" i="4" s="1"/>
  <c r="AQ644" i="4" s="1"/>
  <c r="O644" i="4"/>
  <c r="P644" i="4" s="1"/>
  <c r="AJ1350" i="4"/>
  <c r="AP1350" i="4" s="1"/>
  <c r="AQ1350" i="4" s="1"/>
  <c r="O1350" i="4"/>
  <c r="P1350" i="4" s="1"/>
  <c r="AJ1380" i="4"/>
  <c r="AP1380" i="4" s="1"/>
  <c r="AQ1380" i="4" s="1"/>
  <c r="O1380" i="4"/>
  <c r="P1380" i="4" s="1"/>
  <c r="AJ287" i="4"/>
  <c r="AP287" i="4" s="1"/>
  <c r="AQ287" i="4" s="1"/>
  <c r="O287" i="4"/>
  <c r="P287" i="4" s="1"/>
  <c r="AJ1770" i="4"/>
  <c r="AP1770" i="4" s="1"/>
  <c r="AQ1770" i="4" s="1"/>
  <c r="O1770" i="4"/>
  <c r="P1770" i="4" s="1"/>
  <c r="AJ1059" i="4"/>
  <c r="AP1059" i="4" s="1"/>
  <c r="AQ1059" i="4" s="1"/>
  <c r="O1059" i="4"/>
  <c r="P1059" i="4" s="1"/>
  <c r="AJ588" i="4"/>
  <c r="AP588" i="4" s="1"/>
  <c r="AQ588" i="4" s="1"/>
  <c r="O588" i="4"/>
  <c r="P588" i="4" s="1"/>
  <c r="AJ1669" i="4"/>
  <c r="AP1669" i="4" s="1"/>
  <c r="AQ1669" i="4" s="1"/>
  <c r="O1669" i="4"/>
  <c r="P1669" i="4" s="1"/>
  <c r="AJ1261" i="4"/>
  <c r="AP1261" i="4" s="1"/>
  <c r="AQ1261" i="4" s="1"/>
  <c r="O1261" i="4"/>
  <c r="P1261" i="4" s="1"/>
  <c r="AJ883" i="4"/>
  <c r="AP883" i="4" s="1"/>
  <c r="AQ883" i="4" s="1"/>
  <c r="O883" i="4"/>
  <c r="P883" i="4" s="1"/>
  <c r="AJ634" i="4"/>
  <c r="AP634" i="4" s="1"/>
  <c r="AQ634" i="4" s="1"/>
  <c r="O634" i="4"/>
  <c r="P634" i="4" s="1"/>
  <c r="AJ799" i="4"/>
  <c r="AP799" i="4" s="1"/>
  <c r="AQ799" i="4" s="1"/>
  <c r="O799" i="4"/>
  <c r="P799" i="4" s="1"/>
  <c r="AJ1262" i="4"/>
  <c r="AP1262" i="4" s="1"/>
  <c r="AQ1262" i="4" s="1"/>
  <c r="O1262" i="4"/>
  <c r="P1262" i="4" s="1"/>
  <c r="AJ1424" i="4"/>
  <c r="AP1424" i="4" s="1"/>
  <c r="AQ1424" i="4" s="1"/>
  <c r="O1424" i="4"/>
  <c r="P1424" i="4" s="1"/>
  <c r="AJ135" i="4"/>
  <c r="AP135" i="4" s="1"/>
  <c r="AQ135" i="4" s="1"/>
  <c r="O135" i="4"/>
  <c r="P135" i="4" s="1"/>
  <c r="AJ1130" i="4"/>
  <c r="AP1130" i="4" s="1"/>
  <c r="AQ1130" i="4" s="1"/>
  <c r="O1130" i="4"/>
  <c r="P1130" i="4" s="1"/>
  <c r="AJ373" i="4"/>
  <c r="AP373" i="4" s="1"/>
  <c r="AQ373" i="4" s="1"/>
  <c r="O373" i="4"/>
  <c r="P373" i="4" s="1"/>
  <c r="AJ1316" i="4"/>
  <c r="AP1316" i="4" s="1"/>
  <c r="AQ1316" i="4" s="1"/>
  <c r="O1316" i="4"/>
  <c r="P1316" i="4" s="1"/>
  <c r="AJ735" i="4"/>
  <c r="AP735" i="4" s="1"/>
  <c r="AQ735" i="4" s="1"/>
  <c r="O735" i="4"/>
  <c r="P735" i="4" s="1"/>
  <c r="AJ656" i="4"/>
  <c r="AP656" i="4" s="1"/>
  <c r="AQ656" i="4" s="1"/>
  <c r="O656" i="4"/>
  <c r="P656" i="4" s="1"/>
  <c r="AJ1583" i="4"/>
  <c r="AP1583" i="4" s="1"/>
  <c r="AQ1583" i="4" s="1"/>
  <c r="O1583" i="4"/>
  <c r="P1583" i="4" s="1"/>
  <c r="AJ989" i="4"/>
  <c r="AP989" i="4" s="1"/>
  <c r="AQ989" i="4" s="1"/>
  <c r="O989" i="4"/>
  <c r="P989" i="4" s="1"/>
  <c r="AJ1448" i="4"/>
  <c r="AP1448" i="4" s="1"/>
  <c r="AQ1448" i="4" s="1"/>
  <c r="O1448" i="4"/>
  <c r="P1448" i="4" s="1"/>
  <c r="AJ538" i="4"/>
  <c r="AP538" i="4" s="1"/>
  <c r="AQ538" i="4" s="1"/>
  <c r="O538" i="4"/>
  <c r="P538" i="4" s="1"/>
  <c r="AJ1212" i="4"/>
  <c r="AP1212" i="4" s="1"/>
  <c r="AQ1212" i="4" s="1"/>
  <c r="O1212" i="4"/>
  <c r="P1212" i="4" s="1"/>
  <c r="AJ1042" i="4"/>
  <c r="AP1042" i="4" s="1"/>
  <c r="AQ1042" i="4" s="1"/>
  <c r="O1042" i="4"/>
  <c r="P1042" i="4" s="1"/>
  <c r="AJ1712" i="4"/>
  <c r="AP1712" i="4" s="1"/>
  <c r="AQ1712" i="4" s="1"/>
  <c r="O1712" i="4"/>
  <c r="P1712" i="4" s="1"/>
  <c r="AJ876" i="4"/>
  <c r="AP876" i="4" s="1"/>
  <c r="AQ876" i="4" s="1"/>
  <c r="O876" i="4"/>
  <c r="P876" i="4" s="1"/>
  <c r="AJ1622" i="4"/>
  <c r="AP1622" i="4" s="1"/>
  <c r="AQ1622" i="4" s="1"/>
  <c r="O1622" i="4"/>
  <c r="P1622" i="4" s="1"/>
  <c r="AJ774" i="4"/>
  <c r="AP774" i="4" s="1"/>
  <c r="AQ774" i="4" s="1"/>
  <c r="O774" i="4"/>
  <c r="P774" i="4" s="1"/>
  <c r="AJ1368" i="4"/>
  <c r="AP1368" i="4" s="1"/>
  <c r="AQ1368" i="4" s="1"/>
  <c r="O1368" i="4"/>
  <c r="P1368" i="4" s="1"/>
  <c r="AJ121" i="4"/>
  <c r="AP121" i="4" s="1"/>
  <c r="AQ121" i="4" s="1"/>
  <c r="O121" i="4"/>
  <c r="P121" i="4" s="1"/>
  <c r="AJ1282" i="4"/>
  <c r="AP1282" i="4" s="1"/>
  <c r="AQ1282" i="4" s="1"/>
  <c r="O1282" i="4"/>
  <c r="P1282" i="4" s="1"/>
  <c r="AJ1416" i="4"/>
  <c r="AP1416" i="4" s="1"/>
  <c r="AQ1416" i="4" s="1"/>
  <c r="O1416" i="4"/>
  <c r="P1416" i="4" s="1"/>
  <c r="AJ232" i="4"/>
  <c r="AP232" i="4" s="1"/>
  <c r="AQ232" i="4" s="1"/>
  <c r="O232" i="4"/>
  <c r="P232" i="4" s="1"/>
  <c r="AJ1642" i="4"/>
  <c r="AP1642" i="4" s="1"/>
  <c r="AQ1642" i="4" s="1"/>
  <c r="O1642" i="4"/>
  <c r="P1642" i="4" s="1"/>
  <c r="AJ645" i="4"/>
  <c r="AP645" i="4" s="1"/>
  <c r="AQ645" i="4" s="1"/>
  <c r="O645" i="4"/>
  <c r="P645" i="4" s="1"/>
  <c r="AJ1012" i="4"/>
  <c r="AP1012" i="4" s="1"/>
  <c r="AQ1012" i="4" s="1"/>
  <c r="O1012" i="4"/>
  <c r="P1012" i="4" s="1"/>
  <c r="AJ527" i="4"/>
  <c r="AP527" i="4" s="1"/>
  <c r="AQ527" i="4" s="1"/>
  <c r="O527" i="4"/>
  <c r="P527" i="4" s="1"/>
  <c r="AJ561" i="4"/>
  <c r="AP561" i="4" s="1"/>
  <c r="AQ561" i="4" s="1"/>
  <c r="O561" i="4"/>
  <c r="P561" i="4" s="1"/>
  <c r="AJ622" i="4"/>
  <c r="AP622" i="4" s="1"/>
  <c r="AQ622" i="4" s="1"/>
  <c r="O622" i="4"/>
  <c r="P622" i="4" s="1"/>
  <c r="AJ811" i="4"/>
  <c r="AP811" i="4" s="1"/>
  <c r="AQ811" i="4" s="1"/>
  <c r="O811" i="4"/>
  <c r="P811" i="4" s="1"/>
  <c r="AJ442" i="4"/>
  <c r="AP442" i="4" s="1"/>
  <c r="AQ442" i="4" s="1"/>
  <c r="O442" i="4"/>
  <c r="P442" i="4" s="1"/>
  <c r="AJ1045" i="4"/>
  <c r="AP1045" i="4" s="1"/>
  <c r="AQ1045" i="4" s="1"/>
  <c r="O1045" i="4"/>
  <c r="P1045" i="4" s="1"/>
  <c r="AJ1180" i="4"/>
  <c r="AP1180" i="4" s="1"/>
  <c r="AQ1180" i="4" s="1"/>
  <c r="O1180" i="4"/>
  <c r="P1180" i="4" s="1"/>
  <c r="AJ810" i="4"/>
  <c r="AP810" i="4" s="1"/>
  <c r="AQ810" i="4" s="1"/>
  <c r="O810" i="4"/>
  <c r="P810" i="4" s="1"/>
  <c r="AJ146" i="4"/>
  <c r="AP146" i="4" s="1"/>
  <c r="AQ146" i="4" s="1"/>
  <c r="O146" i="4"/>
  <c r="P146" i="4" s="1"/>
  <c r="AJ528" i="4"/>
  <c r="AP528" i="4" s="1"/>
  <c r="AQ528" i="4" s="1"/>
  <c r="O528" i="4"/>
  <c r="P528" i="4" s="1"/>
  <c r="AJ1759" i="4"/>
  <c r="AP1759" i="4" s="1"/>
  <c r="AQ1759" i="4" s="1"/>
  <c r="O1759" i="4"/>
  <c r="P1759" i="4" s="1"/>
  <c r="AJ177" i="4"/>
  <c r="AP177" i="4" s="1"/>
  <c r="AQ177" i="4" s="1"/>
  <c r="O177" i="4"/>
  <c r="P177" i="4" s="1"/>
  <c r="AJ1499" i="4"/>
  <c r="AP1499" i="4" s="1"/>
  <c r="AQ1499" i="4" s="1"/>
  <c r="O1499" i="4"/>
  <c r="P1499" i="4" s="1"/>
  <c r="AJ474" i="4"/>
  <c r="AP474" i="4" s="1"/>
  <c r="AQ474" i="4" s="1"/>
  <c r="O474" i="4"/>
  <c r="P474" i="4" s="1"/>
  <c r="AJ556" i="4"/>
  <c r="AP556" i="4" s="1"/>
  <c r="AQ556" i="4" s="1"/>
  <c r="O556" i="4"/>
  <c r="P556" i="4" s="1"/>
  <c r="AJ978" i="4"/>
  <c r="AP978" i="4" s="1"/>
  <c r="AQ978" i="4" s="1"/>
  <c r="O978" i="4"/>
  <c r="P978" i="4" s="1"/>
  <c r="AJ1123" i="4"/>
  <c r="AP1123" i="4" s="1"/>
  <c r="AQ1123" i="4" s="1"/>
  <c r="O1123" i="4"/>
  <c r="P1123" i="4" s="1"/>
  <c r="AJ604" i="4"/>
  <c r="AP604" i="4" s="1"/>
  <c r="AQ604" i="4" s="1"/>
  <c r="O604" i="4"/>
  <c r="P604" i="4" s="1"/>
  <c r="AJ1373" i="4"/>
  <c r="AP1373" i="4" s="1"/>
  <c r="AQ1373" i="4" s="1"/>
  <c r="O1373" i="4"/>
  <c r="P1373" i="4" s="1"/>
  <c r="AJ710" i="4"/>
  <c r="AP710" i="4" s="1"/>
  <c r="AQ710" i="4" s="1"/>
  <c r="O710" i="4"/>
  <c r="P710" i="4" s="1"/>
  <c r="AJ1555" i="4"/>
  <c r="AP1555" i="4" s="1"/>
  <c r="AQ1555" i="4" s="1"/>
  <c r="O1555" i="4"/>
  <c r="P1555" i="4" s="1"/>
  <c r="AJ25" i="4"/>
  <c r="AP25" i="4" s="1"/>
  <c r="AQ25" i="4" s="1"/>
  <c r="O25" i="4"/>
  <c r="P25" i="4" s="1"/>
  <c r="AJ1218" i="4"/>
  <c r="AP1218" i="4" s="1"/>
  <c r="AQ1218" i="4" s="1"/>
  <c r="O1218" i="4"/>
  <c r="P1218" i="4" s="1"/>
  <c r="AJ1748" i="4"/>
  <c r="AP1748" i="4" s="1"/>
  <c r="AQ1748" i="4" s="1"/>
  <c r="O1748" i="4"/>
  <c r="P1748" i="4" s="1"/>
  <c r="AJ168" i="4"/>
  <c r="AP168" i="4" s="1"/>
  <c r="AQ168" i="4" s="1"/>
  <c r="O168" i="4"/>
  <c r="P168" i="4" s="1"/>
  <c r="AJ1522" i="4"/>
  <c r="AP1522" i="4" s="1"/>
  <c r="AQ1522" i="4" s="1"/>
  <c r="O1522" i="4"/>
  <c r="P1522" i="4" s="1"/>
  <c r="AJ573" i="4"/>
  <c r="AP573" i="4" s="1"/>
  <c r="AQ573" i="4" s="1"/>
  <c r="O573" i="4"/>
  <c r="P573" i="4" s="1"/>
  <c r="AJ1128" i="4"/>
  <c r="AP1128" i="4" s="1"/>
  <c r="AQ1128" i="4" s="1"/>
  <c r="O1128" i="4"/>
  <c r="P1128" i="4" s="1"/>
  <c r="AJ463" i="4"/>
  <c r="AP463" i="4" s="1"/>
  <c r="AQ463" i="4" s="1"/>
  <c r="O463" i="4"/>
  <c r="P463" i="4" s="1"/>
  <c r="AJ1738" i="4"/>
  <c r="AP1738" i="4" s="1"/>
  <c r="AQ1738" i="4" s="1"/>
  <c r="O1738" i="4"/>
  <c r="P1738" i="4" s="1"/>
  <c r="AJ558" i="4"/>
  <c r="AP558" i="4" s="1"/>
  <c r="AQ558" i="4" s="1"/>
  <c r="O558" i="4"/>
  <c r="P558" i="4" s="1"/>
  <c r="AJ651" i="4"/>
  <c r="AP651" i="4" s="1"/>
  <c r="AQ651" i="4" s="1"/>
  <c r="O651" i="4"/>
  <c r="P651" i="4" s="1"/>
  <c r="AJ52" i="4"/>
  <c r="AP52" i="4" s="1"/>
  <c r="AQ52" i="4" s="1"/>
  <c r="O52" i="4"/>
  <c r="P52" i="4" s="1"/>
  <c r="AJ973" i="4"/>
  <c r="AP973" i="4" s="1"/>
  <c r="AQ973" i="4" s="1"/>
  <c r="O973" i="4"/>
  <c r="P973" i="4" s="1"/>
  <c r="AJ1035" i="4"/>
  <c r="AP1035" i="4" s="1"/>
  <c r="AQ1035" i="4" s="1"/>
  <c r="O1035" i="4"/>
  <c r="P1035" i="4" s="1"/>
  <c r="AJ336" i="4"/>
  <c r="AP336" i="4" s="1"/>
  <c r="AQ336" i="4" s="1"/>
  <c r="O336" i="4"/>
  <c r="P336" i="4" s="1"/>
  <c r="AJ72" i="4"/>
  <c r="AP72" i="4" s="1"/>
  <c r="AQ72" i="4" s="1"/>
  <c r="O72" i="4"/>
  <c r="P72" i="4" s="1"/>
  <c r="AJ400" i="4"/>
  <c r="AP400" i="4" s="1"/>
  <c r="AQ400" i="4" s="1"/>
  <c r="O400" i="4"/>
  <c r="P400" i="4" s="1"/>
  <c r="AJ679" i="4"/>
  <c r="AP679" i="4" s="1"/>
  <c r="AQ679" i="4" s="1"/>
  <c r="O679" i="4"/>
  <c r="P679" i="4" s="1"/>
  <c r="AJ57" i="4"/>
  <c r="AP57" i="4" s="1"/>
  <c r="AQ57" i="4" s="1"/>
  <c r="O57" i="4"/>
  <c r="P57" i="4" s="1"/>
  <c r="AJ1355" i="4"/>
  <c r="AP1355" i="4" s="1"/>
  <c r="AQ1355" i="4" s="1"/>
  <c r="O1355" i="4"/>
  <c r="P1355" i="4" s="1"/>
  <c r="AJ384" i="4"/>
  <c r="AP384" i="4" s="1"/>
  <c r="AQ384" i="4" s="1"/>
  <c r="O384" i="4"/>
  <c r="P384" i="4" s="1"/>
  <c r="AJ420" i="4"/>
  <c r="AP420" i="4" s="1"/>
  <c r="AQ420" i="4" s="1"/>
  <c r="O420" i="4"/>
  <c r="P420" i="4" s="1"/>
  <c r="AJ1701" i="4"/>
  <c r="AP1701" i="4" s="1"/>
  <c r="AQ1701" i="4" s="1"/>
  <c r="O1701" i="4"/>
  <c r="P1701" i="4" s="1"/>
  <c r="AJ1016" i="4"/>
  <c r="AP1016" i="4" s="1"/>
  <c r="AQ1016" i="4" s="1"/>
  <c r="O1016" i="4"/>
  <c r="P1016" i="4" s="1"/>
  <c r="AJ508" i="4"/>
  <c r="AP508" i="4" s="1"/>
  <c r="AQ508" i="4" s="1"/>
  <c r="O508" i="4"/>
  <c r="P508" i="4" s="1"/>
  <c r="AJ1710" i="4"/>
  <c r="AP1710" i="4" s="1"/>
  <c r="AQ1710" i="4" s="1"/>
  <c r="O1710" i="4"/>
  <c r="P1710" i="4" s="1"/>
  <c r="AJ646" i="4"/>
  <c r="AP646" i="4" s="1"/>
  <c r="AQ646" i="4" s="1"/>
  <c r="O646" i="4"/>
  <c r="P646" i="4" s="1"/>
  <c r="AJ912" i="4"/>
  <c r="AP912" i="4" s="1"/>
  <c r="AQ912" i="4" s="1"/>
  <c r="O912" i="4"/>
  <c r="P912" i="4" s="1"/>
  <c r="AJ178" i="4"/>
  <c r="AP178" i="4" s="1"/>
  <c r="AQ178" i="4" s="1"/>
  <c r="O178" i="4"/>
  <c r="P178" i="4" s="1"/>
  <c r="AJ1090" i="4"/>
  <c r="AP1090" i="4" s="1"/>
  <c r="AQ1090" i="4" s="1"/>
  <c r="O1090" i="4"/>
  <c r="P1090" i="4" s="1"/>
  <c r="AJ1332" i="4"/>
  <c r="AP1332" i="4" s="1"/>
  <c r="AQ1332" i="4" s="1"/>
  <c r="O1332" i="4"/>
  <c r="P1332" i="4" s="1"/>
  <c r="AJ599" i="4"/>
  <c r="AP599" i="4" s="1"/>
  <c r="AQ599" i="4" s="1"/>
  <c r="O599" i="4"/>
  <c r="P599" i="4" s="1"/>
  <c r="AJ1429" i="4"/>
  <c r="AP1429" i="4" s="1"/>
  <c r="AQ1429" i="4" s="1"/>
  <c r="O1429" i="4"/>
  <c r="P1429" i="4" s="1"/>
  <c r="AJ509" i="4"/>
  <c r="AP509" i="4" s="1"/>
  <c r="AQ509" i="4" s="1"/>
  <c r="O509" i="4"/>
  <c r="P509" i="4" s="1"/>
  <c r="AJ1632" i="4"/>
  <c r="AP1632" i="4" s="1"/>
  <c r="AQ1632" i="4" s="1"/>
  <c r="O1632" i="4"/>
  <c r="P1632" i="4" s="1"/>
  <c r="AJ399" i="4"/>
  <c r="AP399" i="4" s="1"/>
  <c r="AQ399" i="4" s="1"/>
  <c r="O399" i="4"/>
  <c r="P399" i="4" s="1"/>
  <c r="AJ1579" i="4"/>
  <c r="AP1579" i="4" s="1"/>
  <c r="AQ1579" i="4" s="1"/>
  <c r="O1579" i="4"/>
  <c r="P1579" i="4" s="1"/>
  <c r="AJ494" i="4"/>
  <c r="AP494" i="4" s="1"/>
  <c r="AQ494" i="4" s="1"/>
  <c r="O494" i="4"/>
  <c r="P494" i="4" s="1"/>
  <c r="AJ587" i="4"/>
  <c r="AP587" i="4" s="1"/>
  <c r="AQ587" i="4" s="1"/>
  <c r="O587" i="4"/>
  <c r="P587" i="4" s="1"/>
  <c r="AJ220" i="4"/>
  <c r="AP220" i="4" s="1"/>
  <c r="AQ220" i="4" s="1"/>
  <c r="O220" i="4"/>
  <c r="P220" i="4" s="1"/>
  <c r="AJ893" i="4"/>
  <c r="AP893" i="4" s="1"/>
  <c r="AQ893" i="4" s="1"/>
  <c r="O893" i="4"/>
  <c r="P893" i="4" s="1"/>
  <c r="AJ1152" i="4"/>
  <c r="AP1152" i="4" s="1"/>
  <c r="AQ1152" i="4" s="1"/>
  <c r="O1152" i="4"/>
  <c r="P1152" i="4" s="1"/>
  <c r="AJ272" i="4"/>
  <c r="AP272" i="4" s="1"/>
  <c r="AQ272" i="4" s="1"/>
  <c r="O272" i="4"/>
  <c r="P272" i="4" s="1"/>
  <c r="AJ165" i="4"/>
  <c r="AP165" i="4" s="1"/>
  <c r="AQ165" i="4" s="1"/>
  <c r="O165" i="4"/>
  <c r="P165" i="4" s="1"/>
  <c r="AJ1608" i="4"/>
  <c r="AP1608" i="4" s="1"/>
  <c r="AQ1608" i="4" s="1"/>
  <c r="O1608" i="4"/>
  <c r="P1608" i="4" s="1"/>
  <c r="AJ877" i="4"/>
  <c r="AP877" i="4" s="1"/>
  <c r="AQ877" i="4" s="1"/>
  <c r="O877" i="4"/>
  <c r="P877" i="4" s="1"/>
  <c r="AJ1153" i="4"/>
  <c r="AP1153" i="4" s="1"/>
  <c r="AQ1153" i="4" s="1"/>
  <c r="O1153" i="4"/>
  <c r="P1153" i="4" s="1"/>
  <c r="AJ320" i="4"/>
  <c r="AP320" i="4" s="1"/>
  <c r="AQ320" i="4" s="1"/>
  <c r="O320" i="4"/>
  <c r="P320" i="4" s="1"/>
  <c r="AJ372" i="4"/>
  <c r="AP372" i="4" s="1"/>
  <c r="AQ372" i="4" s="1"/>
  <c r="O372" i="4"/>
  <c r="P372" i="4" s="1"/>
  <c r="AJ1349" i="4"/>
  <c r="AP1349" i="4" s="1"/>
  <c r="AQ1349" i="4" s="1"/>
  <c r="O1349" i="4"/>
  <c r="P1349" i="4" s="1"/>
  <c r="AJ1512" i="4"/>
  <c r="AP1512" i="4" s="1"/>
  <c r="AQ1512" i="4" s="1"/>
  <c r="O1512" i="4"/>
  <c r="P1512" i="4" s="1"/>
  <c r="AJ404" i="4"/>
  <c r="AP404" i="4" s="1"/>
  <c r="AQ404" i="4" s="1"/>
  <c r="O404" i="4"/>
  <c r="P404" i="4" s="1"/>
  <c r="AJ1478" i="4"/>
  <c r="AP1478" i="4" s="1"/>
  <c r="AQ1478" i="4" s="1"/>
  <c r="O1478" i="4"/>
  <c r="P1478" i="4" s="1"/>
  <c r="AJ582" i="4"/>
  <c r="AP582" i="4" s="1"/>
  <c r="AQ582" i="4" s="1"/>
  <c r="O582" i="4"/>
  <c r="P582" i="4" s="1"/>
  <c r="AJ675" i="4"/>
  <c r="AP675" i="4" s="1"/>
  <c r="AQ675" i="4" s="1"/>
  <c r="O675" i="4"/>
  <c r="P675" i="4" s="1"/>
  <c r="AJ92" i="4"/>
  <c r="AP92" i="4" s="1"/>
  <c r="AQ92" i="4" s="1"/>
  <c r="O92" i="4"/>
  <c r="P92" i="4" s="1"/>
  <c r="AJ1026" i="4"/>
  <c r="AP1026" i="4" s="1"/>
  <c r="AQ1026" i="4" s="1"/>
  <c r="O1026" i="4"/>
  <c r="P1026" i="4" s="1"/>
  <c r="AJ1044" i="4"/>
  <c r="AP1044" i="4" s="1"/>
  <c r="AQ1044" i="4" s="1"/>
  <c r="O1044" i="4"/>
  <c r="P1044" i="4" s="1"/>
  <c r="AJ535" i="4"/>
  <c r="AP535" i="4" s="1"/>
  <c r="AQ535" i="4" s="1"/>
  <c r="O535" i="4"/>
  <c r="P535" i="4" s="1"/>
  <c r="AJ1725" i="4"/>
  <c r="AP1725" i="4" s="1"/>
  <c r="AQ1725" i="4" s="1"/>
  <c r="O1725" i="4"/>
  <c r="P1725" i="4" s="1"/>
  <c r="AJ429" i="4"/>
  <c r="AP429" i="4" s="1"/>
  <c r="AQ429" i="4" s="1"/>
  <c r="O429" i="4"/>
  <c r="P429" i="4" s="1"/>
  <c r="AJ1620" i="4"/>
  <c r="AP1620" i="4" s="1"/>
  <c r="AQ1620" i="4" s="1"/>
  <c r="O1620" i="4"/>
  <c r="P1620" i="4" s="1"/>
  <c r="AJ335" i="4"/>
  <c r="AP335" i="4" s="1"/>
  <c r="AQ335" i="4" s="1"/>
  <c r="O335" i="4"/>
  <c r="P335" i="4" s="1"/>
  <c r="AJ1402" i="4"/>
  <c r="AP1402" i="4" s="1"/>
  <c r="AQ1402" i="4" s="1"/>
  <c r="O1402" i="4"/>
  <c r="P1402" i="4" s="1"/>
  <c r="AJ430" i="4"/>
  <c r="AP430" i="4" s="1"/>
  <c r="AQ430" i="4" s="1"/>
  <c r="O430" i="4"/>
  <c r="P430" i="4" s="1"/>
  <c r="AJ523" i="4"/>
  <c r="AP523" i="4" s="1"/>
  <c r="AQ523" i="4" s="1"/>
  <c r="O523" i="4"/>
  <c r="P523" i="4" s="1"/>
  <c r="AJ348" i="4"/>
  <c r="AP348" i="4" s="1"/>
  <c r="AQ348" i="4" s="1"/>
  <c r="O348" i="4"/>
  <c r="P348" i="4" s="1"/>
  <c r="AJ813" i="4"/>
  <c r="AP813" i="4" s="1"/>
  <c r="AQ813" i="4" s="1"/>
  <c r="O813" i="4"/>
  <c r="P813" i="4" s="1"/>
  <c r="AJ1624" i="4"/>
  <c r="AP1624" i="4" s="1"/>
  <c r="AQ1624" i="4" s="1"/>
  <c r="O1624" i="4"/>
  <c r="P1624" i="4" s="1"/>
  <c r="AJ208" i="4"/>
  <c r="AP208" i="4" s="1"/>
  <c r="AQ208" i="4" s="1"/>
  <c r="O208" i="4"/>
  <c r="P208" i="4" s="1"/>
  <c r="AJ1666" i="4"/>
  <c r="AP1666" i="4" s="1"/>
  <c r="AQ1666" i="4" s="1"/>
  <c r="O1666" i="4"/>
  <c r="P1666" i="4" s="1"/>
  <c r="AJ1587" i="4"/>
  <c r="AP1587" i="4" s="1"/>
  <c r="AQ1587" i="4" s="1"/>
  <c r="O1587" i="4"/>
  <c r="P1587" i="4" s="1"/>
  <c r="AJ1320" i="4"/>
  <c r="AP1320" i="4" s="1"/>
  <c r="AQ1320" i="4" s="1"/>
  <c r="O1320" i="4"/>
  <c r="P1320" i="4" s="1"/>
  <c r="AJ104" i="4"/>
  <c r="AP104" i="4" s="1"/>
  <c r="AQ104" i="4" s="1"/>
  <c r="O104" i="4"/>
  <c r="P104" i="4" s="1"/>
  <c r="AJ1465" i="4"/>
  <c r="AP1465" i="4" s="1"/>
  <c r="AQ1465" i="4" s="1"/>
  <c r="O1465" i="4"/>
  <c r="P1465" i="4" s="1"/>
  <c r="AJ239" i="4"/>
  <c r="AP239" i="4" s="1"/>
  <c r="AQ239" i="4" s="1"/>
  <c r="O239" i="4"/>
  <c r="P239" i="4" s="1"/>
  <c r="AJ1114" i="4"/>
  <c r="AP1114" i="4" s="1"/>
  <c r="AQ1114" i="4" s="1"/>
  <c r="O1114" i="4"/>
  <c r="P1114" i="4" s="1"/>
  <c r="AJ741" i="4"/>
  <c r="AP741" i="4" s="1"/>
  <c r="AQ741" i="4" s="1"/>
  <c r="O741" i="4"/>
  <c r="P741" i="4" s="1"/>
  <c r="AJ1372" i="4"/>
  <c r="AP1372" i="4" s="1"/>
  <c r="AQ1372" i="4" s="1"/>
  <c r="O1372" i="4"/>
  <c r="P1372" i="4" s="1"/>
  <c r="AJ615" i="4"/>
  <c r="AP615" i="4" s="1"/>
  <c r="AQ615" i="4" s="1"/>
  <c r="O615" i="4"/>
  <c r="P615" i="4" s="1"/>
  <c r="AJ1547" i="4"/>
  <c r="AP1547" i="4" s="1"/>
  <c r="AQ1547" i="4" s="1"/>
  <c r="O1547" i="4"/>
  <c r="P1547" i="4" s="1"/>
  <c r="AJ1809" i="4"/>
  <c r="AP1809" i="4" s="1"/>
  <c r="AQ1809" i="4" s="1"/>
  <c r="O1809" i="4"/>
  <c r="P1809" i="4" s="1"/>
  <c r="AJ891" i="4"/>
  <c r="AP891" i="4" s="1"/>
  <c r="AQ891" i="4" s="1"/>
  <c r="O891" i="4"/>
  <c r="P891" i="4" s="1"/>
  <c r="AJ1641" i="4"/>
  <c r="AP1641" i="4" s="1"/>
  <c r="AQ1641" i="4" s="1"/>
  <c r="O1641" i="4"/>
  <c r="P1641" i="4" s="1"/>
  <c r="AJ1278" i="4"/>
  <c r="AP1278" i="4" s="1"/>
  <c r="AQ1278" i="4" s="1"/>
  <c r="O1278" i="4"/>
  <c r="P1278" i="4" s="1"/>
  <c r="AJ752" i="4"/>
  <c r="AP752" i="4" s="1"/>
  <c r="AQ752" i="4" s="1"/>
  <c r="O752" i="4"/>
  <c r="P752" i="4" s="1"/>
  <c r="AJ625" i="4"/>
  <c r="AP625" i="4" s="1"/>
  <c r="AQ625" i="4" s="1"/>
  <c r="O625" i="4"/>
  <c r="P625" i="4" s="1"/>
  <c r="AJ1069" i="4"/>
  <c r="AP1069" i="4" s="1"/>
  <c r="AQ1069" i="4" s="1"/>
  <c r="O1069" i="4"/>
  <c r="P1069" i="4" s="1"/>
  <c r="AJ822" i="4"/>
  <c r="AP822" i="4" s="1"/>
  <c r="AQ822" i="4" s="1"/>
  <c r="O822" i="4"/>
  <c r="P822" i="4" s="1"/>
  <c r="AJ1008" i="4"/>
  <c r="AP1008" i="4" s="1"/>
  <c r="AQ1008" i="4" s="1"/>
  <c r="O1008" i="4"/>
  <c r="P1008" i="4" s="1"/>
  <c r="AJ201" i="4"/>
  <c r="AP201" i="4" s="1"/>
  <c r="AQ201" i="4" s="1"/>
  <c r="O201" i="4"/>
  <c r="P201" i="4" s="1"/>
  <c r="AJ1451" i="4"/>
  <c r="AP1451" i="4" s="1"/>
  <c r="AQ1451" i="4" s="1"/>
  <c r="O1451" i="4"/>
  <c r="P1451" i="4" s="1"/>
  <c r="AJ1337" i="4"/>
  <c r="AP1337" i="4" s="1"/>
  <c r="AQ1337" i="4" s="1"/>
  <c r="O1337" i="4"/>
  <c r="P1337" i="4" s="1"/>
  <c r="AJ924" i="4"/>
  <c r="AP924" i="4" s="1"/>
  <c r="AQ924" i="4" s="1"/>
  <c r="O924" i="4"/>
  <c r="P924" i="4" s="1"/>
  <c r="AJ977" i="4"/>
  <c r="AP977" i="4" s="1"/>
  <c r="AQ977" i="4" s="1"/>
  <c r="O977" i="4"/>
  <c r="P977" i="4" s="1"/>
  <c r="AJ1190" i="4"/>
  <c r="AP1190" i="4" s="1"/>
  <c r="AQ1190" i="4" s="1"/>
  <c r="O1190" i="4"/>
  <c r="P1190" i="4" s="1"/>
  <c r="AJ1456" i="4"/>
  <c r="AP1456" i="4" s="1"/>
  <c r="AQ1456" i="4" s="1"/>
  <c r="O1456" i="4"/>
  <c r="P1456" i="4" s="1"/>
  <c r="AJ127" i="4"/>
  <c r="AP127" i="4" s="1"/>
  <c r="AQ127" i="4" s="1"/>
  <c r="O127" i="4"/>
  <c r="P127" i="4" s="1"/>
  <c r="AJ1445" i="4"/>
  <c r="AP1445" i="4" s="1"/>
  <c r="AQ1445" i="4" s="1"/>
  <c r="O1445" i="4"/>
  <c r="P1445" i="4" s="1"/>
  <c r="AJ623" i="4"/>
  <c r="AP623" i="4" s="1"/>
  <c r="AQ623" i="4" s="1"/>
  <c r="O623" i="4"/>
  <c r="P623" i="4" s="1"/>
  <c r="AJ1469" i="4"/>
  <c r="AP1469" i="4" s="1"/>
  <c r="AQ1469" i="4" s="1"/>
  <c r="O1469" i="4"/>
  <c r="P1469" i="4" s="1"/>
  <c r="AJ1378" i="4"/>
  <c r="AP1378" i="4" s="1"/>
  <c r="AQ1378" i="4" s="1"/>
  <c r="O1378" i="4"/>
  <c r="P1378" i="4" s="1"/>
  <c r="AJ122" i="4"/>
  <c r="AP122" i="4" s="1"/>
  <c r="AQ122" i="4" s="1"/>
  <c r="O122" i="4"/>
  <c r="P122" i="4" s="1"/>
  <c r="AJ1221" i="4"/>
  <c r="AP1221" i="4" s="1"/>
  <c r="AQ1221" i="4" s="1"/>
  <c r="O1221" i="4"/>
  <c r="P1221" i="4" s="1"/>
  <c r="AJ1462" i="4"/>
  <c r="AP1462" i="4" s="1"/>
  <c r="AQ1462" i="4" s="1"/>
  <c r="O1462" i="4"/>
  <c r="P1462" i="4" s="1"/>
  <c r="AJ927" i="4"/>
  <c r="AP927" i="4" s="1"/>
  <c r="AQ927" i="4" s="1"/>
  <c r="O927" i="4"/>
  <c r="P927" i="4" s="1"/>
  <c r="AJ1578" i="4"/>
  <c r="AP1578" i="4" s="1"/>
  <c r="AQ1578" i="4" s="1"/>
  <c r="O1578" i="4"/>
  <c r="P1578" i="4" s="1"/>
  <c r="AJ96" i="4"/>
  <c r="AP96" i="4" s="1"/>
  <c r="AQ96" i="4" s="1"/>
  <c r="O96" i="4"/>
  <c r="P96" i="4" s="1"/>
  <c r="AJ669" i="4"/>
  <c r="AP669" i="4" s="1"/>
  <c r="AQ669" i="4" s="1"/>
  <c r="O669" i="4"/>
  <c r="P669" i="4" s="1"/>
  <c r="AJ1689" i="4"/>
  <c r="AP1689" i="4" s="1"/>
  <c r="AQ1689" i="4" s="1"/>
  <c r="O1689" i="4"/>
  <c r="P1689" i="4" s="1"/>
  <c r="AJ1593" i="4"/>
  <c r="AP1593" i="4" s="1"/>
  <c r="AQ1593" i="4" s="1"/>
  <c r="O1593" i="4"/>
  <c r="P1593" i="4" s="1"/>
  <c r="AJ925" i="4"/>
  <c r="AP925" i="4" s="1"/>
  <c r="AQ925" i="4" s="1"/>
  <c r="O925" i="4"/>
  <c r="P925" i="4" s="1"/>
  <c r="AJ1504" i="4"/>
  <c r="AP1504" i="4" s="1"/>
  <c r="AQ1504" i="4" s="1"/>
  <c r="O1504" i="4"/>
  <c r="P1504" i="4" s="1"/>
  <c r="AJ820" i="4"/>
  <c r="AP820" i="4" s="1"/>
  <c r="AQ820" i="4" s="1"/>
  <c r="O820" i="4"/>
  <c r="P820" i="4" s="1"/>
  <c r="AJ1126" i="4"/>
  <c r="AP1126" i="4" s="1"/>
  <c r="AQ1126" i="4" s="1"/>
  <c r="O1126" i="4"/>
  <c r="P1126" i="4" s="1"/>
  <c r="AJ1486" i="4"/>
  <c r="AP1486" i="4" s="1"/>
  <c r="AQ1486" i="4" s="1"/>
  <c r="O1486" i="4"/>
  <c r="P1486" i="4" s="1"/>
  <c r="AJ1776" i="4"/>
  <c r="AP1776" i="4" s="1"/>
  <c r="AQ1776" i="4" s="1"/>
  <c r="O1776" i="4"/>
  <c r="P1776" i="4" s="1"/>
  <c r="AJ1038" i="4"/>
  <c r="AP1038" i="4" s="1"/>
  <c r="AQ1038" i="4" s="1"/>
  <c r="O1038" i="4"/>
  <c r="P1038" i="4" s="1"/>
  <c r="AJ1458" i="4"/>
  <c r="AP1458" i="4" s="1"/>
  <c r="AQ1458" i="4" s="1"/>
  <c r="O1458" i="4"/>
  <c r="P1458" i="4" s="1"/>
  <c r="AJ182" i="4"/>
  <c r="AP182" i="4" s="1"/>
  <c r="AQ182" i="4" s="1"/>
  <c r="O182" i="4"/>
  <c r="P182" i="4" s="1"/>
  <c r="AJ1058" i="4"/>
  <c r="AP1058" i="4" s="1"/>
  <c r="AQ1058" i="4" s="1"/>
  <c r="O1058" i="4"/>
  <c r="P1058" i="4" s="1"/>
  <c r="AJ1570" i="4"/>
  <c r="AP1570" i="4" s="1"/>
  <c r="AQ1570" i="4" s="1"/>
  <c r="O1570" i="4"/>
  <c r="P1570" i="4" s="1"/>
  <c r="AJ918" i="4"/>
  <c r="AP918" i="4" s="1"/>
  <c r="AQ918" i="4" s="1"/>
  <c r="O918" i="4"/>
  <c r="P918" i="4" s="1"/>
  <c r="AJ1530" i="4"/>
  <c r="AP1530" i="4" s="1"/>
  <c r="AQ1530" i="4" s="1"/>
  <c r="O1530" i="4"/>
  <c r="P1530" i="4" s="1"/>
  <c r="AJ913" i="4"/>
  <c r="AP913" i="4" s="1"/>
  <c r="AQ913" i="4" s="1"/>
  <c r="O913" i="4"/>
  <c r="P913" i="4" s="1"/>
  <c r="AJ194" i="4"/>
  <c r="AP194" i="4" s="1"/>
  <c r="AQ194" i="4" s="1"/>
  <c r="O194" i="4"/>
  <c r="P194" i="4" s="1"/>
  <c r="AJ180" i="4"/>
  <c r="AP180" i="4" s="1"/>
  <c r="AQ180" i="4" s="1"/>
  <c r="O180" i="4"/>
  <c r="P180" i="4" s="1"/>
  <c r="AJ955" i="4"/>
  <c r="AP955" i="4" s="1"/>
  <c r="AQ955" i="4" s="1"/>
  <c r="O955" i="4"/>
  <c r="P955" i="4" s="1"/>
  <c r="AJ614" i="4"/>
  <c r="AP614" i="4" s="1"/>
  <c r="AQ614" i="4" s="1"/>
  <c r="O614" i="4"/>
  <c r="P614" i="4" s="1"/>
  <c r="AJ1037" i="4"/>
  <c r="AP1037" i="4" s="1"/>
  <c r="AQ1037" i="4" s="1"/>
  <c r="O1037" i="4"/>
  <c r="P1037" i="4" s="1"/>
  <c r="AJ243" i="4"/>
  <c r="AP243" i="4" s="1"/>
  <c r="AQ243" i="4" s="1"/>
  <c r="O243" i="4"/>
  <c r="P243" i="4" s="1"/>
  <c r="AJ619" i="4"/>
  <c r="AP619" i="4" s="1"/>
  <c r="AQ619" i="4" s="1"/>
  <c r="O619" i="4"/>
  <c r="P619" i="4" s="1"/>
  <c r="AJ1132" i="4"/>
  <c r="AP1132" i="4" s="1"/>
  <c r="AQ1132" i="4" s="1"/>
  <c r="O1132" i="4"/>
  <c r="P1132" i="4" s="1"/>
  <c r="AJ1428" i="4"/>
  <c r="AP1428" i="4" s="1"/>
  <c r="AQ1428" i="4" s="1"/>
  <c r="O1428" i="4"/>
  <c r="P1428" i="4" s="1"/>
  <c r="AJ898" i="4"/>
  <c r="AP898" i="4" s="1"/>
  <c r="AQ898" i="4" s="1"/>
  <c r="O898" i="4"/>
  <c r="P898" i="4" s="1"/>
  <c r="AJ592" i="4"/>
  <c r="AP592" i="4" s="1"/>
  <c r="AQ592" i="4" s="1"/>
  <c r="O592" i="4"/>
  <c r="P592" i="4" s="1"/>
  <c r="AJ1023" i="4"/>
  <c r="AP1023" i="4" s="1"/>
  <c r="AQ1023" i="4" s="1"/>
  <c r="O1023" i="4"/>
  <c r="P1023" i="4" s="1"/>
  <c r="AJ917" i="4"/>
  <c r="AP917" i="4" s="1"/>
  <c r="AQ917" i="4" s="1"/>
  <c r="O917" i="4"/>
  <c r="P917" i="4" s="1"/>
  <c r="AJ1376" i="4"/>
  <c r="AP1376" i="4" s="1"/>
  <c r="AQ1376" i="4" s="1"/>
  <c r="O1376" i="4"/>
  <c r="P1376" i="4" s="1"/>
  <c r="AJ606" i="4"/>
  <c r="AP606" i="4" s="1"/>
  <c r="AQ606" i="4" s="1"/>
  <c r="O606" i="4"/>
  <c r="P606" i="4" s="1"/>
  <c r="AJ161" i="4"/>
  <c r="AP161" i="4" s="1"/>
  <c r="AQ161" i="4" s="1"/>
  <c r="O161" i="4"/>
  <c r="P161" i="4" s="1"/>
  <c r="AJ1127" i="4"/>
  <c r="AP1127" i="4" s="1"/>
  <c r="AQ1127" i="4" s="1"/>
  <c r="O1127" i="4"/>
  <c r="P1127" i="4" s="1"/>
  <c r="AJ221" i="4"/>
  <c r="AP221" i="4" s="1"/>
  <c r="AQ221" i="4" s="1"/>
  <c r="O221" i="4"/>
  <c r="P221" i="4" s="1"/>
  <c r="AJ465" i="4"/>
  <c r="AP465" i="4" s="1"/>
  <c r="AQ465" i="4" s="1"/>
  <c r="O465" i="4"/>
  <c r="P465" i="4" s="1"/>
  <c r="AJ1658" i="4"/>
  <c r="AP1658" i="4" s="1"/>
  <c r="AQ1658" i="4" s="1"/>
  <c r="O1658" i="4"/>
  <c r="P1658" i="4" s="1"/>
  <c r="AJ911" i="4"/>
  <c r="AP911" i="4" s="1"/>
  <c r="AQ911" i="4" s="1"/>
  <c r="O911" i="4"/>
  <c r="P911" i="4" s="1"/>
  <c r="AJ301" i="4"/>
  <c r="AP301" i="4" s="1"/>
  <c r="AQ301" i="4" s="1"/>
  <c r="O301" i="4"/>
  <c r="P301" i="4" s="1"/>
  <c r="AJ505" i="4"/>
  <c r="AP505" i="4" s="1"/>
  <c r="AQ505" i="4" s="1"/>
  <c r="O505" i="4"/>
  <c r="P505" i="4" s="1"/>
  <c r="AJ1077" i="4"/>
  <c r="AP1077" i="4" s="1"/>
  <c r="AQ1077" i="4" s="1"/>
  <c r="O1077" i="4"/>
  <c r="P1077" i="4" s="1"/>
  <c r="AJ1313" i="4"/>
  <c r="AP1313" i="4" s="1"/>
  <c r="AQ1313" i="4" s="1"/>
  <c r="O1313" i="4"/>
  <c r="P1313" i="4" s="1"/>
  <c r="AJ458" i="4"/>
  <c r="AP458" i="4" s="1"/>
  <c r="AQ458" i="4" s="1"/>
  <c r="O458" i="4"/>
  <c r="P458" i="4" s="1"/>
  <c r="AJ112" i="4"/>
  <c r="AP112" i="4" s="1"/>
  <c r="AQ112" i="4" s="1"/>
  <c r="O112" i="4"/>
  <c r="P112" i="4" s="1"/>
  <c r="AJ1356" i="4"/>
  <c r="AP1356" i="4" s="1"/>
  <c r="AQ1356" i="4" s="1"/>
  <c r="O1356" i="4"/>
  <c r="P1356" i="4" s="1"/>
  <c r="AJ698" i="4"/>
  <c r="AP698" i="4" s="1"/>
  <c r="AQ698" i="4" s="1"/>
  <c r="O698" i="4"/>
  <c r="P698" i="4" s="1"/>
  <c r="AJ1311" i="4"/>
  <c r="AP1311" i="4" s="1"/>
  <c r="AQ1311" i="4" s="1"/>
  <c r="O1311" i="4"/>
  <c r="P1311" i="4" s="1"/>
  <c r="AJ1446" i="4"/>
  <c r="AP1446" i="4" s="1"/>
  <c r="AQ1446" i="4" s="1"/>
  <c r="O1446" i="4"/>
  <c r="P1446" i="4" s="1"/>
  <c r="AJ1543" i="4"/>
  <c r="AP1543" i="4" s="1"/>
  <c r="AQ1543" i="4" s="1"/>
  <c r="O1543" i="4"/>
  <c r="P1543" i="4" s="1"/>
  <c r="AJ488" i="4"/>
  <c r="AP488" i="4" s="1"/>
  <c r="AQ488" i="4" s="1"/>
  <c r="O488" i="4"/>
  <c r="P488" i="4" s="1"/>
  <c r="AJ628" i="4"/>
  <c r="AP628" i="4" s="1"/>
  <c r="AQ628" i="4" s="1"/>
  <c r="O628" i="4"/>
  <c r="P628" i="4" s="1"/>
  <c r="AJ981" i="4"/>
  <c r="AP981" i="4" s="1"/>
  <c r="AQ981" i="4" s="1"/>
  <c r="O981" i="4"/>
  <c r="P981" i="4" s="1"/>
  <c r="AJ1120" i="4"/>
  <c r="AP1120" i="4" s="1"/>
  <c r="AQ1120" i="4" s="1"/>
  <c r="O1120" i="4"/>
  <c r="P1120" i="4" s="1"/>
  <c r="AJ280" i="4"/>
  <c r="AP280" i="4" s="1"/>
  <c r="AQ280" i="4" s="1"/>
  <c r="O280" i="4"/>
  <c r="P280" i="4" s="1"/>
  <c r="AJ1605" i="4"/>
  <c r="AP1605" i="4" s="1"/>
  <c r="AQ1605" i="4" s="1"/>
  <c r="O1605" i="4"/>
  <c r="P1605" i="4" s="1"/>
  <c r="AJ1236" i="4"/>
  <c r="AP1236" i="4" s="1"/>
  <c r="AQ1236" i="4" s="1"/>
  <c r="O1236" i="4"/>
  <c r="P1236" i="4" s="1"/>
  <c r="AJ115" i="4"/>
  <c r="AP115" i="4" s="1"/>
  <c r="AQ115" i="4" s="1"/>
  <c r="O115" i="4"/>
  <c r="P115" i="4" s="1"/>
  <c r="AJ409" i="4"/>
  <c r="AP409" i="4" s="1"/>
  <c r="AQ409" i="4" s="1"/>
  <c r="O409" i="4"/>
  <c r="P409" i="4" s="1"/>
  <c r="AJ571" i="4"/>
  <c r="AP571" i="4" s="1"/>
  <c r="AQ571" i="4" s="1"/>
  <c r="O571" i="4"/>
  <c r="P571" i="4" s="1"/>
  <c r="AJ692" i="4"/>
  <c r="AP692" i="4" s="1"/>
  <c r="AQ692" i="4" s="1"/>
  <c r="O692" i="4"/>
  <c r="P692" i="4" s="1"/>
  <c r="AJ156" i="4"/>
  <c r="AP156" i="4" s="1"/>
  <c r="AQ156" i="4" s="1"/>
  <c r="O156" i="4"/>
  <c r="P156" i="4" s="1"/>
  <c r="AJ1591" i="4"/>
  <c r="AP1591" i="4" s="1"/>
  <c r="AQ1591" i="4" s="1"/>
  <c r="O1591" i="4"/>
  <c r="P1591" i="4" s="1"/>
  <c r="AJ778" i="4"/>
  <c r="AP778" i="4" s="1"/>
  <c r="AQ778" i="4" s="1"/>
  <c r="O778" i="4"/>
  <c r="P778" i="4" s="1"/>
  <c r="AJ1568" i="4"/>
  <c r="AP1568" i="4" s="1"/>
  <c r="AQ1568" i="4" s="1"/>
  <c r="O1568" i="4"/>
  <c r="P1568" i="4" s="1"/>
  <c r="AJ1493" i="4"/>
  <c r="AP1493" i="4" s="1"/>
  <c r="AQ1493" i="4" s="1"/>
  <c r="O1493" i="4"/>
  <c r="P1493" i="4" s="1"/>
  <c r="AJ1231" i="4"/>
  <c r="AP1231" i="4" s="1"/>
  <c r="AQ1231" i="4" s="1"/>
  <c r="O1231" i="4"/>
  <c r="P1231" i="4" s="1"/>
  <c r="AJ890" i="4"/>
  <c r="AP890" i="4" s="1"/>
  <c r="AQ890" i="4" s="1"/>
  <c r="O890" i="4"/>
  <c r="P890" i="4" s="1"/>
  <c r="AJ900" i="4"/>
  <c r="AP900" i="4" s="1"/>
  <c r="AQ900" i="4" s="1"/>
  <c r="O900" i="4"/>
  <c r="P900" i="4" s="1"/>
  <c r="AJ445" i="4"/>
  <c r="AP445" i="4" s="1"/>
  <c r="AQ445" i="4" s="1"/>
  <c r="O445" i="4"/>
  <c r="P445" i="4" s="1"/>
  <c r="AJ1683" i="4"/>
  <c r="AP1683" i="4" s="1"/>
  <c r="AQ1683" i="4" s="1"/>
  <c r="O1683" i="4"/>
  <c r="P1683" i="4" s="1"/>
  <c r="AJ351" i="4"/>
  <c r="AP351" i="4" s="1"/>
  <c r="AQ351" i="4" s="1"/>
  <c r="O351" i="4"/>
  <c r="P351" i="4" s="1"/>
  <c r="AJ1538" i="4"/>
  <c r="AP1538" i="4" s="1"/>
  <c r="AQ1538" i="4" s="1"/>
  <c r="O1538" i="4"/>
  <c r="P1538" i="4" s="1"/>
  <c r="AJ1387" i="4"/>
  <c r="AP1387" i="4" s="1"/>
  <c r="AQ1387" i="4" s="1"/>
  <c r="O1387" i="4"/>
  <c r="P1387" i="4" s="1"/>
  <c r="AJ748" i="4"/>
  <c r="AP748" i="4" s="1"/>
  <c r="AQ748" i="4" s="1"/>
  <c r="O748" i="4"/>
  <c r="P748" i="4" s="1"/>
  <c r="AJ183" i="4"/>
  <c r="AP183" i="4" s="1"/>
  <c r="AQ183" i="4" s="1"/>
  <c r="O183" i="4"/>
  <c r="P183" i="4" s="1"/>
  <c r="AJ1325" i="4"/>
  <c r="AP1325" i="4" s="1"/>
  <c r="AQ1325" i="4" s="1"/>
  <c r="O1325" i="4"/>
  <c r="P1325" i="4" s="1"/>
  <c r="AJ1752" i="4"/>
  <c r="AP1752" i="4" s="1"/>
  <c r="AQ1752" i="4" s="1"/>
  <c r="O1752" i="4"/>
  <c r="P1752" i="4" s="1"/>
  <c r="AJ356" i="4"/>
  <c r="AP356" i="4" s="1"/>
  <c r="AQ356" i="4" s="1"/>
  <c r="O356" i="4"/>
  <c r="P356" i="4" s="1"/>
  <c r="AJ1039" i="4"/>
  <c r="AP1039" i="4" s="1"/>
  <c r="AQ1039" i="4" s="1"/>
  <c r="O1039" i="4"/>
  <c r="P1039" i="4" s="1"/>
  <c r="AJ1326" i="4"/>
  <c r="AP1326" i="4" s="1"/>
  <c r="AQ1326" i="4" s="1"/>
  <c r="O1326" i="4"/>
  <c r="P1326" i="4" s="1"/>
  <c r="AJ1116" i="4"/>
  <c r="AP1116" i="4" s="1"/>
  <c r="AQ1116" i="4" s="1"/>
  <c r="O1116" i="4"/>
  <c r="P1116" i="4" s="1"/>
  <c r="AJ199" i="4"/>
  <c r="AP199" i="4" s="1"/>
  <c r="AQ199" i="4" s="1"/>
  <c r="O199" i="4"/>
  <c r="P199" i="4" s="1"/>
  <c r="AJ1194" i="4"/>
  <c r="AP1194" i="4" s="1"/>
  <c r="AQ1194" i="4" s="1"/>
  <c r="O1194" i="4"/>
  <c r="P1194" i="4" s="1"/>
  <c r="AJ1159" i="4"/>
  <c r="AP1159" i="4" s="1"/>
  <c r="AQ1159" i="4" s="1"/>
  <c r="O1159" i="4"/>
  <c r="P1159" i="4" s="1"/>
  <c r="AJ1764" i="4"/>
  <c r="AP1764" i="4" s="1"/>
  <c r="AQ1764" i="4" s="1"/>
  <c r="O1764" i="4"/>
  <c r="P1764" i="4" s="1"/>
  <c r="AJ1383" i="4"/>
  <c r="AP1383" i="4" s="1"/>
  <c r="AQ1383" i="4" s="1"/>
  <c r="O1383" i="4"/>
  <c r="P1383" i="4" s="1"/>
  <c r="AJ67" i="4"/>
  <c r="AP67" i="4" s="1"/>
  <c r="AQ67" i="4" s="1"/>
  <c r="O67" i="4"/>
  <c r="P67" i="4" s="1"/>
  <c r="AJ801" i="4"/>
  <c r="AP801" i="4" s="1"/>
  <c r="AQ801" i="4" s="1"/>
  <c r="O801" i="4"/>
  <c r="P801" i="4" s="1"/>
  <c r="AJ217" i="4"/>
  <c r="AP217" i="4" s="1"/>
  <c r="AQ217" i="4" s="1"/>
  <c r="O217" i="4"/>
  <c r="P217" i="4" s="1"/>
  <c r="AJ1163" i="4"/>
  <c r="AP1163" i="4" s="1"/>
  <c r="AQ1163" i="4" s="1"/>
  <c r="O1163" i="4"/>
  <c r="P1163" i="4" s="1"/>
  <c r="AJ602" i="4"/>
  <c r="AP602" i="4" s="1"/>
  <c r="AQ602" i="4" s="1"/>
  <c r="O602" i="4"/>
  <c r="P602" i="4" s="1"/>
  <c r="AJ1724" i="4"/>
  <c r="AP1724" i="4" s="1"/>
  <c r="AQ1724" i="4" s="1"/>
  <c r="O1724" i="4"/>
  <c r="P1724" i="4" s="1"/>
  <c r="AJ1106" i="4"/>
  <c r="AP1106" i="4" s="1"/>
  <c r="AQ1106" i="4" s="1"/>
  <c r="O1106" i="4"/>
  <c r="P1106" i="4" s="1"/>
  <c r="AJ1743" i="4"/>
  <c r="AP1743" i="4" s="1"/>
  <c r="AQ1743" i="4" s="1"/>
  <c r="O1743" i="4"/>
  <c r="P1743" i="4" s="1"/>
  <c r="AJ1156" i="4"/>
  <c r="AP1156" i="4" s="1"/>
  <c r="AQ1156" i="4" s="1"/>
  <c r="O1156" i="4"/>
  <c r="P1156" i="4" s="1"/>
  <c r="AJ1702" i="4"/>
  <c r="AP1702" i="4" s="1"/>
  <c r="AQ1702" i="4" s="1"/>
  <c r="O1702" i="4"/>
  <c r="P1702" i="4" s="1"/>
  <c r="AJ838" i="4"/>
  <c r="AP838" i="4" s="1"/>
  <c r="AQ838" i="4" s="1"/>
  <c r="O838" i="4"/>
  <c r="P838" i="4" s="1"/>
  <c r="AJ944" i="4"/>
  <c r="AP944" i="4" s="1"/>
  <c r="AQ944" i="4" s="1"/>
  <c r="O944" i="4"/>
  <c r="P944" i="4" s="1"/>
  <c r="AJ225" i="4"/>
  <c r="AP225" i="4" s="1"/>
  <c r="AQ225" i="4" s="1"/>
  <c r="O225" i="4"/>
  <c r="P225" i="4" s="1"/>
  <c r="AJ1454" i="4"/>
  <c r="AP1454" i="4" s="1"/>
  <c r="AQ1454" i="4" s="1"/>
  <c r="O1454" i="4"/>
  <c r="P1454" i="4" s="1"/>
  <c r="AJ1024" i="4"/>
  <c r="AP1024" i="4" s="1"/>
  <c r="AQ1024" i="4" s="1"/>
  <c r="O1024" i="4"/>
  <c r="P1024" i="4" s="1"/>
  <c r="AJ296" i="4"/>
  <c r="AP296" i="4" s="1"/>
  <c r="AQ296" i="4" s="1"/>
  <c r="O296" i="4"/>
  <c r="P296" i="4" s="1"/>
  <c r="AJ1730" i="4"/>
  <c r="AP1730" i="4" s="1"/>
  <c r="AQ1730" i="4" s="1"/>
  <c r="O1730" i="4"/>
  <c r="P1730" i="4" s="1"/>
  <c r="AJ709" i="4"/>
  <c r="AP709" i="4" s="1"/>
  <c r="AQ709" i="4" s="1"/>
  <c r="O709" i="4"/>
  <c r="P709" i="4" s="1"/>
  <c r="AJ1292" i="4"/>
  <c r="AP1292" i="4" s="1"/>
  <c r="AQ1292" i="4" s="1"/>
  <c r="O1292" i="4"/>
  <c r="P1292" i="4" s="1"/>
  <c r="AJ591" i="4"/>
  <c r="AP591" i="4" s="1"/>
  <c r="AQ591" i="4" s="1"/>
  <c r="O591" i="4"/>
  <c r="P591" i="4" s="1"/>
  <c r="AJ439" i="4"/>
  <c r="AP439" i="4" s="1"/>
  <c r="AQ439" i="4" s="1"/>
  <c r="O439" i="4"/>
  <c r="P439" i="4" s="1"/>
  <c r="AJ750" i="4"/>
  <c r="AP750" i="4" s="1"/>
  <c r="AQ750" i="4" s="1"/>
  <c r="O750" i="4"/>
  <c r="P750" i="4" s="1"/>
  <c r="AJ867" i="4"/>
  <c r="AP867" i="4" s="1"/>
  <c r="AQ867" i="4" s="1"/>
  <c r="O867" i="4"/>
  <c r="P867" i="4" s="1"/>
  <c r="AJ378" i="4"/>
  <c r="AP378" i="4" s="1"/>
  <c r="AQ378" i="4" s="1"/>
  <c r="O378" i="4"/>
  <c r="P378" i="4" s="1"/>
  <c r="AJ1109" i="4"/>
  <c r="AP1109" i="4" s="1"/>
  <c r="AQ1109" i="4" s="1"/>
  <c r="O1109" i="4"/>
  <c r="P1109" i="4" s="1"/>
  <c r="AJ1385" i="4"/>
  <c r="AP1385" i="4" s="1"/>
  <c r="AQ1385" i="4" s="1"/>
  <c r="O1385" i="4"/>
  <c r="P1385" i="4" s="1"/>
  <c r="AJ490" i="4"/>
  <c r="AP490" i="4" s="1"/>
  <c r="AQ490" i="4" s="1"/>
  <c r="O490" i="4"/>
  <c r="P490" i="4" s="1"/>
  <c r="AJ1667" i="4"/>
  <c r="AP1667" i="4" s="1"/>
  <c r="AQ1667" i="4" s="1"/>
  <c r="O1667" i="4"/>
  <c r="P1667" i="4" s="1"/>
  <c r="AJ444" i="4"/>
  <c r="AP444" i="4" s="1"/>
  <c r="AQ444" i="4" s="1"/>
  <c r="O444" i="4"/>
  <c r="P444" i="4" s="1"/>
  <c r="AJ1003" i="4"/>
  <c r="AP1003" i="4" s="1"/>
  <c r="AQ1003" i="4" s="1"/>
  <c r="O1003" i="4"/>
  <c r="P1003" i="4" s="1"/>
  <c r="AJ1460" i="4"/>
  <c r="AP1460" i="4" s="1"/>
  <c r="AQ1460" i="4" s="1"/>
  <c r="O1460" i="4"/>
  <c r="P1460" i="4" s="1"/>
  <c r="AJ1140" i="4"/>
  <c r="AP1140" i="4" s="1"/>
  <c r="AQ1140" i="4" s="1"/>
  <c r="O1140" i="4"/>
  <c r="P1140" i="4" s="1"/>
  <c r="AJ495" i="4"/>
  <c r="AP495" i="4" s="1"/>
  <c r="AQ495" i="4" s="1"/>
  <c r="O495" i="4"/>
  <c r="P495" i="4" s="1"/>
  <c r="AJ200" i="4"/>
  <c r="AP200" i="4" s="1"/>
  <c r="AQ200" i="4" s="1"/>
  <c r="O200" i="4"/>
  <c r="P200" i="4" s="1"/>
  <c r="AJ1021" i="4"/>
  <c r="AP1021" i="4" s="1"/>
  <c r="AQ1021" i="4" s="1"/>
  <c r="O1021" i="4"/>
  <c r="P1021" i="4" s="1"/>
  <c r="AJ1131" i="4"/>
  <c r="AP1131" i="4" s="1"/>
  <c r="AQ1131" i="4" s="1"/>
  <c r="O1131" i="4"/>
  <c r="P1131" i="4" s="1"/>
  <c r="AJ376" i="4"/>
  <c r="AP376" i="4" s="1"/>
  <c r="AQ376" i="4" s="1"/>
  <c r="O376" i="4"/>
  <c r="P376" i="4" s="1"/>
  <c r="AJ949" i="4"/>
  <c r="AP949" i="4" s="1"/>
  <c r="AQ949" i="4" s="1"/>
  <c r="O949" i="4"/>
  <c r="P949" i="4" s="1"/>
  <c r="AJ262" i="4"/>
  <c r="AP262" i="4" s="1"/>
  <c r="AQ262" i="4" s="1"/>
  <c r="O262" i="4"/>
  <c r="P262" i="4" s="1"/>
  <c r="AJ355" i="4"/>
  <c r="AP355" i="4" s="1"/>
  <c r="AQ355" i="4" s="1"/>
  <c r="O355" i="4"/>
  <c r="P355" i="4" s="1"/>
  <c r="AJ228" i="4"/>
  <c r="AP228" i="4" s="1"/>
  <c r="AQ228" i="4" s="1"/>
  <c r="O228" i="4"/>
  <c r="P228" i="4" s="1"/>
  <c r="AJ837" i="4"/>
  <c r="AP837" i="4" s="1"/>
  <c r="AQ837" i="4" s="1"/>
  <c r="O837" i="4"/>
  <c r="P837" i="4" s="1"/>
  <c r="AJ1177" i="4"/>
  <c r="AP1177" i="4" s="1"/>
  <c r="AQ1177" i="4" s="1"/>
  <c r="O1177" i="4"/>
  <c r="P1177" i="4" s="1"/>
  <c r="AJ215" i="4"/>
  <c r="AP215" i="4" s="1"/>
  <c r="AQ215" i="4" s="1"/>
  <c r="O215" i="4"/>
  <c r="P215" i="4" s="1"/>
  <c r="AJ1154" i="4"/>
  <c r="AP1154" i="4" s="1"/>
  <c r="AQ1154" i="4" s="1"/>
  <c r="O1154" i="4"/>
  <c r="P1154" i="4" s="1"/>
  <c r="AJ1078" i="4"/>
  <c r="AP1078" i="4" s="1"/>
  <c r="AQ1078" i="4" s="1"/>
  <c r="O1078" i="4"/>
  <c r="P1078" i="4" s="1"/>
  <c r="AJ979" i="4"/>
  <c r="AP979" i="4" s="1"/>
  <c r="AQ979" i="4" s="1"/>
  <c r="O979" i="4"/>
  <c r="P979" i="4" s="1"/>
  <c r="AJ15" i="4"/>
  <c r="AP15" i="4" s="1"/>
  <c r="AQ15" i="4" s="1"/>
  <c r="O15" i="4"/>
  <c r="P15" i="4" s="1"/>
  <c r="AJ1779" i="4"/>
  <c r="AP1779" i="4" s="1"/>
  <c r="AQ1779" i="4" s="1"/>
  <c r="O1779" i="4"/>
  <c r="P1779" i="4" s="1"/>
  <c r="AJ110" i="4"/>
  <c r="AP110" i="4" s="1"/>
  <c r="AQ110" i="4" s="1"/>
  <c r="O110" i="4"/>
  <c r="P110" i="4" s="1"/>
  <c r="AJ203" i="4"/>
  <c r="AP203" i="4" s="1"/>
  <c r="AQ203" i="4" s="1"/>
  <c r="O203" i="4"/>
  <c r="P203" i="4" s="1"/>
  <c r="AJ1761" i="4"/>
  <c r="AP1761" i="4" s="1"/>
  <c r="AQ1761" i="4" s="1"/>
  <c r="O1761" i="4"/>
  <c r="P1761" i="4" s="1"/>
  <c r="AJ485" i="4"/>
  <c r="AP485" i="4" s="1"/>
  <c r="AQ485" i="4" s="1"/>
  <c r="O485" i="4"/>
  <c r="P485" i="4" s="1"/>
  <c r="AJ1768" i="4"/>
  <c r="AP1768" i="4" s="1"/>
  <c r="AQ1768" i="4" s="1"/>
  <c r="O1768" i="4"/>
  <c r="P1768" i="4" s="1"/>
  <c r="AJ383" i="4"/>
  <c r="AP383" i="4" s="1"/>
  <c r="AQ383" i="4" s="1"/>
  <c r="O383" i="4"/>
  <c r="P383" i="4" s="1"/>
  <c r="AJ1507" i="4"/>
  <c r="AP1507" i="4" s="1"/>
  <c r="AQ1507" i="4" s="1"/>
  <c r="O1507" i="4"/>
  <c r="P1507" i="4" s="1"/>
  <c r="AJ674" i="4"/>
  <c r="AP674" i="4" s="1"/>
  <c r="AQ674" i="4" s="1"/>
  <c r="O674" i="4"/>
  <c r="P674" i="4" s="1"/>
  <c r="AJ1240" i="4"/>
  <c r="AP1240" i="4" s="1"/>
  <c r="AQ1240" i="4" s="1"/>
  <c r="O1240" i="4"/>
  <c r="P1240" i="4" s="1"/>
  <c r="AJ516" i="4"/>
  <c r="AP516" i="4" s="1"/>
  <c r="AQ516" i="4" s="1"/>
  <c r="O516" i="4"/>
  <c r="P516" i="4" s="1"/>
  <c r="AJ936" i="4"/>
  <c r="AP936" i="4" s="1"/>
  <c r="AQ936" i="4" s="1"/>
  <c r="O936" i="4"/>
  <c r="P936" i="4" s="1"/>
  <c r="AJ431" i="4"/>
  <c r="AP431" i="4" s="1"/>
  <c r="AQ431" i="4" s="1"/>
  <c r="O431" i="4"/>
  <c r="P431" i="4" s="1"/>
  <c r="AJ375" i="4"/>
  <c r="AP375" i="4" s="1"/>
  <c r="AQ375" i="4" s="1"/>
  <c r="O375" i="4"/>
  <c r="P375" i="4" s="1"/>
  <c r="AJ941" i="4"/>
  <c r="AP941" i="4" s="1"/>
  <c r="AQ941" i="4" s="1"/>
  <c r="O941" i="4"/>
  <c r="P941" i="4" s="1"/>
  <c r="AJ928" i="4"/>
  <c r="AP928" i="4" s="1"/>
  <c r="AQ928" i="4" s="1"/>
  <c r="O928" i="4"/>
  <c r="P928" i="4" s="1"/>
  <c r="AJ312" i="4"/>
  <c r="AP312" i="4" s="1"/>
  <c r="AQ312" i="4" s="1"/>
  <c r="O312" i="4"/>
  <c r="P312" i="4" s="1"/>
  <c r="AJ613" i="4"/>
  <c r="AP613" i="4" s="1"/>
  <c r="AQ613" i="4" s="1"/>
  <c r="O613" i="4"/>
  <c r="P613" i="4" s="1"/>
  <c r="AJ198" i="4"/>
  <c r="AP198" i="4" s="1"/>
  <c r="AQ198" i="4" s="1"/>
  <c r="O198" i="4"/>
  <c r="P198" i="4" s="1"/>
  <c r="AJ291" i="4"/>
  <c r="AP291" i="4" s="1"/>
  <c r="AQ291" i="4" s="1"/>
  <c r="O291" i="4"/>
  <c r="P291" i="4" s="1"/>
  <c r="AJ124" i="4"/>
  <c r="AP124" i="4" s="1"/>
  <c r="AQ124" i="4" s="1"/>
  <c r="O124" i="4"/>
  <c r="P124" i="4" s="1"/>
  <c r="AJ717" i="4"/>
  <c r="AP717" i="4" s="1"/>
  <c r="AQ717" i="4" s="1"/>
  <c r="O717" i="4"/>
  <c r="P717" i="4" s="1"/>
  <c r="AJ1160" i="4"/>
  <c r="AP1160" i="4" s="1"/>
  <c r="AQ1160" i="4" s="1"/>
  <c r="O1160" i="4"/>
  <c r="P1160" i="4" s="1"/>
  <c r="AJ151" i="4"/>
  <c r="AP151" i="4" s="1"/>
  <c r="AQ151" i="4" s="1"/>
  <c r="O151" i="4"/>
  <c r="P151" i="4" s="1"/>
  <c r="AJ962" i="4"/>
  <c r="AP962" i="4" s="1"/>
  <c r="AQ962" i="4" s="1"/>
  <c r="O962" i="4"/>
  <c r="P962" i="4" s="1"/>
  <c r="AJ1014" i="4"/>
  <c r="AP1014" i="4" s="1"/>
  <c r="AQ1014" i="4" s="1"/>
  <c r="O1014" i="4"/>
  <c r="P1014" i="4" s="1"/>
  <c r="AJ715" i="4"/>
  <c r="AP715" i="4" s="1"/>
  <c r="AQ715" i="4" s="1"/>
  <c r="O715" i="4"/>
  <c r="P715" i="4" s="1"/>
  <c r="AJ609" i="4"/>
  <c r="AP609" i="4" s="1"/>
  <c r="AQ609" i="4" s="1"/>
  <c r="O609" i="4"/>
  <c r="P609" i="4" s="1"/>
  <c r="AJ1699" i="4"/>
  <c r="AP1699" i="4" s="1"/>
  <c r="AQ1699" i="4" s="1"/>
  <c r="O1699" i="4"/>
  <c r="P1699" i="4" s="1"/>
  <c r="AJ1801" i="4"/>
  <c r="AP1801" i="4" s="1"/>
  <c r="AQ1801" i="4" s="1"/>
  <c r="O1801" i="4"/>
  <c r="P1801" i="4" s="1"/>
  <c r="AJ755" i="4"/>
  <c r="AP755" i="4" s="1"/>
  <c r="AQ755" i="4" s="1"/>
  <c r="O755" i="4"/>
  <c r="P755" i="4" s="1"/>
  <c r="AJ1577" i="4"/>
  <c r="AP1577" i="4" s="1"/>
  <c r="AQ1577" i="4" s="1"/>
  <c r="O1577" i="4"/>
  <c r="P1577" i="4" s="1"/>
  <c r="AJ1382" i="4"/>
  <c r="AP1382" i="4" s="1"/>
  <c r="AQ1382" i="4" s="1"/>
  <c r="O1382" i="4"/>
  <c r="P1382" i="4" s="1"/>
  <c r="AJ1548" i="4"/>
  <c r="AP1548" i="4" s="1"/>
  <c r="AQ1548" i="4" s="1"/>
  <c r="O1548" i="4"/>
  <c r="P1548" i="4" s="1"/>
  <c r="AJ319" i="4"/>
  <c r="AP319" i="4" s="1"/>
  <c r="AQ319" i="4" s="1"/>
  <c r="O319" i="4"/>
  <c r="P319" i="4" s="1"/>
  <c r="AJ1410" i="4"/>
  <c r="AP1410" i="4" s="1"/>
  <c r="AQ1410" i="4" s="1"/>
  <c r="O1410" i="4"/>
  <c r="P1410" i="4" s="1"/>
  <c r="AJ610" i="4"/>
  <c r="AP610" i="4" s="1"/>
  <c r="AQ610" i="4" s="1"/>
  <c r="O610" i="4"/>
  <c r="P610" i="4" s="1"/>
  <c r="AJ1435" i="4"/>
  <c r="AP1435" i="4" s="1"/>
  <c r="AQ1435" i="4" s="1"/>
  <c r="O1435" i="4"/>
  <c r="P1435" i="4" s="1"/>
  <c r="AJ276" i="4"/>
  <c r="AP276" i="4" s="1"/>
  <c r="AQ276" i="4" s="1"/>
  <c r="O276" i="4"/>
  <c r="P276" i="4" s="1"/>
  <c r="AJ1352" i="4"/>
  <c r="AP1352" i="4" s="1"/>
  <c r="AQ1352" i="4" s="1"/>
  <c r="O1352" i="4"/>
  <c r="P1352" i="4" s="1"/>
  <c r="AJ367" i="4"/>
  <c r="AP367" i="4" s="1"/>
  <c r="AQ367" i="4" s="1"/>
  <c r="O367" i="4"/>
  <c r="P367" i="4" s="1"/>
  <c r="AJ119" i="4"/>
  <c r="AP119" i="4" s="1"/>
  <c r="AQ119" i="4" s="1"/>
  <c r="O119" i="4"/>
  <c r="P119" i="4" s="1"/>
  <c r="AJ861" i="4"/>
  <c r="AP861" i="4" s="1"/>
  <c r="AQ861" i="4" s="1"/>
  <c r="O861" i="4"/>
  <c r="P861" i="4" s="1"/>
  <c r="AJ1312" i="4"/>
  <c r="AP1312" i="4" s="1"/>
  <c r="AQ1312" i="4" s="1"/>
  <c r="O1312" i="4"/>
  <c r="P1312" i="4" s="1"/>
  <c r="AJ248" i="4"/>
  <c r="AP248" i="4" s="1"/>
  <c r="AQ248" i="4" s="1"/>
  <c r="O248" i="4"/>
  <c r="P248" i="4" s="1"/>
  <c r="AJ406" i="4"/>
  <c r="AP406" i="4" s="1"/>
  <c r="AQ406" i="4" s="1"/>
  <c r="O406" i="4"/>
  <c r="P406" i="4" s="1"/>
  <c r="AJ134" i="4"/>
  <c r="AP134" i="4" s="1"/>
  <c r="AQ134" i="4" s="1"/>
  <c r="O134" i="4"/>
  <c r="P134" i="4" s="1"/>
  <c r="AJ227" i="4"/>
  <c r="AP227" i="4" s="1"/>
  <c r="AQ227" i="4" s="1"/>
  <c r="O227" i="4"/>
  <c r="P227" i="4" s="1"/>
  <c r="AJ90" i="4"/>
  <c r="AP90" i="4" s="1"/>
  <c r="AQ90" i="4" s="1"/>
  <c r="O90" i="4"/>
  <c r="P90" i="4" s="1"/>
  <c r="AJ589" i="4"/>
  <c r="AP589" i="4" s="1"/>
  <c r="AQ589" i="4" s="1"/>
  <c r="O589" i="4"/>
  <c r="P589" i="4" s="1"/>
  <c r="AJ1371" i="4"/>
  <c r="AP1371" i="4" s="1"/>
  <c r="AQ1371" i="4" s="1"/>
  <c r="O1371" i="4"/>
  <c r="P1371" i="4" s="1"/>
  <c r="AJ87" i="4"/>
  <c r="AP87" i="4" s="1"/>
  <c r="AQ87" i="4" s="1"/>
  <c r="O87" i="4"/>
  <c r="P87" i="4" s="1"/>
  <c r="AJ1333" i="4"/>
  <c r="AP1333" i="4" s="1"/>
  <c r="AQ1333" i="4" s="1"/>
  <c r="O1333" i="4"/>
  <c r="P1333" i="4" s="1"/>
  <c r="AJ950" i="4"/>
  <c r="AP950" i="4" s="1"/>
  <c r="AQ950" i="4" s="1"/>
  <c r="O950" i="4"/>
  <c r="P950" i="4" s="1"/>
  <c r="AJ760" i="4"/>
  <c r="AP760" i="4" s="1"/>
  <c r="AQ760" i="4" s="1"/>
  <c r="O760" i="4"/>
  <c r="P760" i="4" s="1"/>
  <c r="AJ489" i="4"/>
  <c r="AP489" i="4" s="1"/>
  <c r="AQ489" i="4" s="1"/>
  <c r="O489" i="4"/>
  <c r="P489" i="4" s="1"/>
  <c r="AJ1603" i="4"/>
  <c r="AP1603" i="4" s="1"/>
  <c r="AQ1603" i="4" s="1"/>
  <c r="O1603" i="4"/>
  <c r="P1603" i="4" s="1"/>
  <c r="AJ1721" i="4"/>
  <c r="AP1721" i="4" s="1"/>
  <c r="AQ1721" i="4" s="1"/>
  <c r="O1721" i="4"/>
  <c r="P1721" i="4" s="1"/>
  <c r="AJ800" i="4"/>
  <c r="AP800" i="4" s="1"/>
  <c r="AQ800" i="4" s="1"/>
  <c r="O800" i="4"/>
  <c r="P800" i="4" s="1"/>
  <c r="AJ1425" i="4"/>
  <c r="AP1425" i="4" s="1"/>
  <c r="AQ1425" i="4" s="1"/>
  <c r="O1425" i="4"/>
  <c r="P1425" i="4" s="1"/>
  <c r="AJ1318" i="4"/>
  <c r="AP1318" i="4" s="1"/>
  <c r="AQ1318" i="4" s="1"/>
  <c r="O1318" i="4"/>
  <c r="P1318" i="4" s="1"/>
  <c r="AJ1268" i="4"/>
  <c r="AP1268" i="4" s="1"/>
  <c r="AQ1268" i="4" s="1"/>
  <c r="O1268" i="4"/>
  <c r="P1268" i="4" s="1"/>
  <c r="AJ255" i="4"/>
  <c r="AP255" i="4" s="1"/>
  <c r="AQ255" i="4" s="1"/>
  <c r="O255" i="4"/>
  <c r="P255" i="4" s="1"/>
  <c r="AJ1754" i="4"/>
  <c r="AP1754" i="4" s="1"/>
  <c r="AQ1754" i="4" s="1"/>
  <c r="O1754" i="4"/>
  <c r="P1754" i="4" s="1"/>
  <c r="AJ546" i="4"/>
  <c r="AP546" i="4" s="1"/>
  <c r="AQ546" i="4" s="1"/>
  <c r="O546" i="4"/>
  <c r="P546" i="4" s="1"/>
  <c r="AJ1179" i="4"/>
  <c r="AP1179" i="4" s="1"/>
  <c r="AQ1179" i="4" s="1"/>
  <c r="O1179" i="4"/>
  <c r="P1179" i="4" s="1"/>
  <c r="AJ85" i="4"/>
  <c r="AP85" i="4" s="1"/>
  <c r="AQ85" i="4" s="1"/>
  <c r="O85" i="4"/>
  <c r="P85" i="4" s="1"/>
  <c r="AJ1788" i="4"/>
  <c r="AP1788" i="4" s="1"/>
  <c r="AQ1788" i="4" s="1"/>
  <c r="O1788" i="4"/>
  <c r="P1788" i="4" s="1"/>
  <c r="AJ303" i="4"/>
  <c r="AP303" i="4" s="1"/>
  <c r="AQ303" i="4" s="1"/>
  <c r="O303" i="4"/>
  <c r="P303" i="4" s="1"/>
  <c r="AJ1501" i="4"/>
  <c r="AP1501" i="4" s="1"/>
  <c r="AQ1501" i="4" s="1"/>
  <c r="O1501" i="4"/>
  <c r="P1501" i="4" s="1"/>
  <c r="AJ789" i="4"/>
  <c r="AP789" i="4" s="1"/>
  <c r="AQ789" i="4" s="1"/>
  <c r="O789" i="4"/>
  <c r="P789" i="4" s="1"/>
  <c r="AJ1811" i="4"/>
  <c r="AP1811" i="4" s="1"/>
  <c r="AQ1811" i="4" s="1"/>
  <c r="O1811" i="4"/>
  <c r="P1811" i="4" s="1"/>
  <c r="AJ184" i="4"/>
  <c r="AP184" i="4" s="1"/>
  <c r="AQ184" i="4" s="1"/>
  <c r="O184" i="4"/>
  <c r="P184" i="4" s="1"/>
  <c r="AJ1643" i="4"/>
  <c r="AP1643" i="4" s="1"/>
  <c r="AQ1643" i="4" s="1"/>
  <c r="O1643" i="4"/>
  <c r="P1643" i="4" s="1"/>
  <c r="AJ70" i="4"/>
  <c r="AP70" i="4" s="1"/>
  <c r="AQ70" i="4" s="1"/>
  <c r="O70" i="4"/>
  <c r="P70" i="4" s="1"/>
  <c r="AJ856" i="4"/>
  <c r="AP856" i="4" s="1"/>
  <c r="AQ856" i="4" s="1"/>
  <c r="O856" i="4"/>
  <c r="P856" i="4" s="1"/>
  <c r="AJ226" i="4"/>
  <c r="AP226" i="4" s="1"/>
  <c r="AQ226" i="4" s="1"/>
  <c r="O226" i="4"/>
  <c r="P226" i="4" s="1"/>
  <c r="AJ437" i="4"/>
  <c r="AP437" i="4" s="1"/>
  <c r="AQ437" i="4" s="1"/>
  <c r="O437" i="4"/>
  <c r="P437" i="4" s="1"/>
  <c r="AJ1011" i="4"/>
  <c r="AP1011" i="4" s="1"/>
  <c r="AQ1011" i="4" s="1"/>
  <c r="O1011" i="4"/>
  <c r="P1011" i="4" s="1"/>
  <c r="AJ23" i="4"/>
  <c r="AP23" i="4" s="1"/>
  <c r="AQ23" i="4" s="1"/>
  <c r="O23" i="4"/>
  <c r="P23" i="4" s="1"/>
  <c r="AJ1205" i="4"/>
  <c r="AP1205" i="4" s="1"/>
  <c r="AQ1205" i="4" s="1"/>
  <c r="O1205" i="4"/>
  <c r="P1205" i="4" s="1"/>
  <c r="AJ886" i="4"/>
  <c r="AP886" i="4" s="1"/>
  <c r="AQ886" i="4" s="1"/>
  <c r="O886" i="4"/>
  <c r="P886" i="4" s="1"/>
  <c r="AJ1360" i="4"/>
  <c r="AP1360" i="4" s="1"/>
  <c r="AQ1360" i="4" s="1"/>
  <c r="O1360" i="4"/>
  <c r="P1360" i="4" s="1"/>
  <c r="AJ353" i="4"/>
  <c r="AP353" i="4" s="1"/>
  <c r="AQ353" i="4" s="1"/>
  <c r="O353" i="4"/>
  <c r="P353" i="4" s="1"/>
  <c r="AJ1523" i="4"/>
  <c r="AP1523" i="4" s="1"/>
  <c r="AQ1523" i="4" s="1"/>
  <c r="O1523" i="4"/>
  <c r="P1523" i="4" s="1"/>
  <c r="AJ1679" i="4"/>
  <c r="AP1679" i="4" s="1"/>
  <c r="AQ1679" i="4" s="1"/>
  <c r="O1679" i="4"/>
  <c r="P1679" i="4" s="1"/>
  <c r="AJ1476" i="4"/>
  <c r="AP1476" i="4" s="1"/>
  <c r="AQ1476" i="4" s="1"/>
  <c r="O1476" i="4"/>
  <c r="P1476" i="4" s="1"/>
  <c r="AJ1273" i="4"/>
  <c r="AP1273" i="4" s="1"/>
  <c r="AQ1273" i="4" s="1"/>
  <c r="O1273" i="4"/>
  <c r="P1273" i="4" s="1"/>
  <c r="AJ1254" i="4"/>
  <c r="AP1254" i="4" s="1"/>
  <c r="AQ1254" i="4" s="1"/>
  <c r="O1254" i="4"/>
  <c r="P1254" i="4" s="1"/>
  <c r="AJ1084" i="4"/>
  <c r="AP1084" i="4" s="1"/>
  <c r="AQ1084" i="4" s="1"/>
  <c r="O1084" i="4"/>
  <c r="P1084" i="4" s="1"/>
  <c r="AJ191" i="4"/>
  <c r="AP191" i="4" s="1"/>
  <c r="AQ191" i="4" s="1"/>
  <c r="O191" i="4"/>
  <c r="P191" i="4" s="1"/>
  <c r="AJ1186" i="4"/>
  <c r="AP1186" i="4" s="1"/>
  <c r="AQ1186" i="4" s="1"/>
  <c r="O1186" i="4"/>
  <c r="P1186" i="4" s="1"/>
  <c r="AJ1509" i="4"/>
  <c r="AP1509" i="4" s="1"/>
  <c r="AQ1509" i="4" s="1"/>
  <c r="O1509" i="4"/>
  <c r="P1509" i="4" s="1"/>
  <c r="AJ1744" i="4"/>
  <c r="AP1744" i="4" s="1"/>
  <c r="AQ1744" i="4" s="1"/>
  <c r="O1744" i="4"/>
  <c r="P1744" i="4" s="1"/>
  <c r="AJ1750" i="4"/>
  <c r="AP1750" i="4" s="1"/>
  <c r="AQ1750" i="4" s="1"/>
  <c r="O1750" i="4"/>
  <c r="P1750" i="4" s="1"/>
  <c r="AJ1736" i="4"/>
  <c r="AP1736" i="4" s="1"/>
  <c r="AQ1736" i="4" s="1"/>
  <c r="O1736" i="4"/>
  <c r="P1736" i="4" s="1"/>
  <c r="AJ137" i="4"/>
  <c r="AP137" i="4" s="1"/>
  <c r="AQ137" i="4" s="1"/>
  <c r="O137" i="4"/>
  <c r="P137" i="4" s="1"/>
  <c r="AJ982" i="4"/>
  <c r="AP982" i="4" s="1"/>
  <c r="AQ982" i="4" s="1"/>
  <c r="O982" i="4"/>
  <c r="P982" i="4" s="1"/>
  <c r="AJ1166" i="4"/>
  <c r="AP1166" i="4" s="1"/>
  <c r="AQ1166" i="4" s="1"/>
  <c r="O1166" i="4"/>
  <c r="P1166" i="4" s="1"/>
  <c r="AJ1747" i="4"/>
  <c r="AP1747" i="4" s="1"/>
  <c r="AQ1747" i="4" s="1"/>
  <c r="O1747" i="4"/>
  <c r="P1747" i="4" s="1"/>
  <c r="AJ103" i="4"/>
  <c r="AP103" i="4" s="1"/>
  <c r="AQ103" i="4" s="1"/>
  <c r="O103" i="4"/>
  <c r="P103" i="4" s="1"/>
  <c r="AJ1606" i="4"/>
  <c r="AP1606" i="4" s="1"/>
  <c r="AQ1606" i="4" s="1"/>
  <c r="O1606" i="4"/>
  <c r="P1606" i="4" s="1"/>
  <c r="AJ983" i="4"/>
  <c r="AP983" i="4" s="1"/>
  <c r="AQ983" i="4" s="1"/>
  <c r="O983" i="4"/>
  <c r="P983" i="4" s="1"/>
  <c r="AJ906" i="4"/>
  <c r="AP906" i="4" s="1"/>
  <c r="AQ906" i="4" s="1"/>
  <c r="O906" i="4"/>
  <c r="P906" i="4" s="1"/>
  <c r="AJ953" i="4"/>
  <c r="AP953" i="4" s="1"/>
  <c r="AQ953" i="4" s="1"/>
  <c r="O953" i="4"/>
  <c r="P953" i="4" s="1"/>
  <c r="AJ574" i="4"/>
  <c r="AP574" i="4" s="1"/>
  <c r="AQ574" i="4" s="1"/>
  <c r="O574" i="4"/>
  <c r="P574" i="4" s="1"/>
  <c r="AJ603" i="4"/>
  <c r="AP603" i="4" s="1"/>
  <c r="AQ603" i="4" s="1"/>
  <c r="O603" i="4"/>
  <c r="P603" i="4" s="1"/>
  <c r="AJ100" i="4"/>
  <c r="AP100" i="4" s="1"/>
  <c r="AQ100" i="4" s="1"/>
  <c r="O100" i="4"/>
  <c r="P100" i="4" s="1"/>
  <c r="AJ958" i="4"/>
  <c r="AP958" i="4" s="1"/>
  <c r="AQ958" i="4" s="1"/>
  <c r="O958" i="4"/>
  <c r="P958" i="4" s="1"/>
  <c r="AJ310" i="4"/>
  <c r="AP310" i="4" s="1"/>
  <c r="AQ310" i="4" s="1"/>
  <c r="O310" i="4"/>
  <c r="P310" i="4" s="1"/>
  <c r="AJ403" i="4"/>
  <c r="AP403" i="4" s="1"/>
  <c r="AQ403" i="4" s="1"/>
  <c r="O403" i="4"/>
  <c r="P403" i="4" s="1"/>
  <c r="AJ284" i="4"/>
  <c r="AP284" i="4" s="1"/>
  <c r="AQ284" i="4" s="1"/>
  <c r="O284" i="4"/>
  <c r="P284" i="4" s="1"/>
  <c r="AJ1506" i="4"/>
  <c r="AP1506" i="4" s="1"/>
  <c r="AQ1506" i="4" s="1"/>
  <c r="O1506" i="4"/>
  <c r="P1506" i="4" s="1"/>
  <c r="AJ1191" i="4"/>
  <c r="AP1191" i="4" s="1"/>
  <c r="AQ1191" i="4" s="1"/>
  <c r="O1191" i="4"/>
  <c r="P1191" i="4" s="1"/>
  <c r="AJ1307" i="4"/>
  <c r="AP1307" i="4" s="1"/>
  <c r="AQ1307" i="4" s="1"/>
  <c r="O1307" i="4"/>
  <c r="P1307" i="4" s="1"/>
  <c r="AJ397" i="4"/>
  <c r="AP397" i="4" s="1"/>
  <c r="AQ397" i="4" s="1"/>
  <c r="O397" i="4"/>
  <c r="P397" i="4" s="1"/>
  <c r="AJ678" i="4"/>
  <c r="AP678" i="4" s="1"/>
  <c r="AQ678" i="4" s="1"/>
  <c r="O678" i="4"/>
  <c r="P678" i="4" s="1"/>
  <c r="AJ840" i="4"/>
  <c r="AP840" i="4" s="1"/>
  <c r="AQ840" i="4" s="1"/>
  <c r="O840" i="4"/>
  <c r="P840" i="4" s="1"/>
  <c r="AJ434" i="4"/>
  <c r="AP434" i="4" s="1"/>
  <c r="AQ434" i="4" s="1"/>
  <c r="O434" i="4"/>
  <c r="P434" i="4" s="1"/>
  <c r="AM1257" i="4"/>
  <c r="AM827" i="4"/>
  <c r="AM139" i="4"/>
  <c r="AM1640" i="4"/>
  <c r="AM1374" i="4"/>
  <c r="AM994" i="4"/>
  <c r="AM315" i="4"/>
  <c r="AM1389" i="4"/>
  <c r="AM563" i="4"/>
  <c r="AM394" i="4"/>
  <c r="AM534" i="4"/>
  <c r="AM782" i="4"/>
  <c r="AM1328" i="4"/>
  <c r="AM129" i="4"/>
  <c r="AM1653" i="4"/>
  <c r="AM1401" i="4"/>
  <c r="AM858" i="4"/>
  <c r="AM193" i="4"/>
  <c r="AM190" i="4"/>
  <c r="AM219" i="4"/>
  <c r="AM26" i="4"/>
  <c r="AM1459" i="4"/>
  <c r="AM1700" i="4"/>
  <c r="AM1580" i="4"/>
  <c r="AM1481" i="4"/>
  <c r="AM1533" i="4"/>
  <c r="AM1585" i="4"/>
  <c r="AM826" i="4"/>
  <c r="AM1248" i="4"/>
  <c r="AM294" i="4"/>
  <c r="AM387" i="4"/>
  <c r="AM260" i="4"/>
  <c r="AM1118" i="4"/>
  <c r="AM1453" i="4"/>
  <c r="AM251" i="4"/>
  <c r="AM1229" i="4"/>
  <c r="AM499" i="4"/>
  <c r="AM316" i="4"/>
  <c r="AM342" i="4"/>
  <c r="AM718" i="4"/>
  <c r="AM1691" i="4"/>
  <c r="AM33" i="4"/>
  <c r="AM1557" i="4"/>
  <c r="AM1073" i="4"/>
  <c r="AM818" i="4"/>
  <c r="AM725" i="4"/>
  <c r="AM62" i="4"/>
  <c r="AM819" i="4"/>
  <c r="AM1769" i="4"/>
  <c r="AM1442" i="4"/>
  <c r="AM1409" i="4"/>
  <c r="AM788" i="4"/>
  <c r="AM1361" i="4"/>
  <c r="AM1802" i="4"/>
  <c r="AM1303" i="4"/>
  <c r="AM672" i="4"/>
  <c r="AM1040" i="4"/>
  <c r="AM230" i="4"/>
  <c r="AM323" i="4"/>
  <c r="AM164" i="4"/>
  <c r="AM959" i="4"/>
  <c r="AM549" i="4"/>
  <c r="AM59" i="4"/>
  <c r="AM790" i="4"/>
  <c r="AM780" i="4"/>
  <c r="AM1505" i="4"/>
  <c r="AM1731" i="4"/>
  <c r="AM142" i="4"/>
  <c r="AM235" i="4"/>
  <c r="AM154" i="4"/>
  <c r="AM1162" i="4"/>
  <c r="AM655" i="4"/>
  <c r="AM1492" i="4"/>
  <c r="AM1055" i="4"/>
  <c r="AM999" i="4"/>
  <c r="AM46" i="4"/>
  <c r="AM337" i="4"/>
  <c r="AM1413" i="4"/>
  <c r="AM1279" i="4"/>
  <c r="AM987" i="4"/>
  <c r="AM433" i="4"/>
  <c r="AM1074" i="4"/>
  <c r="AM1315" i="4"/>
  <c r="AM660" i="4"/>
  <c r="AM1714" i="4"/>
  <c r="AM807" i="4"/>
  <c r="AM834" i="4"/>
  <c r="AM1129" i="4"/>
  <c r="AM1423" i="4"/>
  <c r="AM657" i="4"/>
  <c r="AM1798" i="4"/>
  <c r="AM756" i="4"/>
  <c r="AM621" i="4"/>
  <c r="AM914" i="4"/>
  <c r="AM1046" i="4"/>
  <c r="AM732" i="4"/>
  <c r="AM1561" i="4"/>
  <c r="AM1774" i="4"/>
  <c r="AM206" i="4"/>
  <c r="AM299" i="4"/>
  <c r="AM140" i="4"/>
  <c r="AM1226" i="4"/>
  <c r="AM927" i="4"/>
  <c r="AM173" i="4"/>
  <c r="AM497" i="4"/>
  <c r="AM1386" i="4"/>
  <c r="AM1183" i="4"/>
  <c r="AM1339" i="4"/>
  <c r="AM601" i="4"/>
  <c r="AM1138" i="4"/>
  <c r="AM1472" i="4"/>
  <c r="AM1028" i="4"/>
  <c r="AM1758" i="4"/>
  <c r="AM727" i="4"/>
  <c r="AM1249" i="4"/>
  <c r="AM1201" i="4"/>
  <c r="AM1243" i="4"/>
  <c r="AM734" i="4"/>
  <c r="AM289" i="4"/>
  <c r="AM1047" i="4"/>
  <c r="AM859" i="4"/>
  <c r="AM577" i="4"/>
  <c r="AM1698" i="4"/>
  <c r="AM839" i="4"/>
  <c r="AM761" i="4"/>
  <c r="AM721" i="4"/>
  <c r="AM1141" i="4"/>
  <c r="AM1468" i="4"/>
  <c r="AM522" i="4"/>
  <c r="AM106" i="4"/>
  <c r="AM1636" i="4"/>
  <c r="AM872" i="4"/>
  <c r="AM992" i="4"/>
  <c r="AM1502" i="4"/>
  <c r="AM1239" i="4"/>
  <c r="AM552" i="4"/>
  <c r="AM676" i="4"/>
  <c r="AM1053" i="4"/>
  <c r="AM1067" i="4"/>
  <c r="AM344" i="4"/>
  <c r="AM1685" i="4"/>
  <c r="AM1556" i="4"/>
  <c r="AM107" i="4"/>
  <c r="AM473" i="4"/>
  <c r="AM636" i="4"/>
  <c r="AM209" i="4"/>
  <c r="AM1613" i="4"/>
  <c r="AM547" i="4"/>
  <c r="AM1477" i="4"/>
  <c r="AM1782" i="4"/>
  <c r="AM377" i="4"/>
  <c r="AM1806" i="4"/>
  <c r="AM873" i="4"/>
  <c r="AM1582" i="4"/>
  <c r="AM974" i="4"/>
  <c r="AM1437" i="4"/>
  <c r="AM411" i="4"/>
  <c r="AM1789" i="4"/>
  <c r="AM222" i="4"/>
  <c r="AM823" i="4"/>
  <c r="AM1511" i="4"/>
  <c r="AM1633" i="4"/>
  <c r="AM905" i="4"/>
  <c r="AM1444" i="4"/>
  <c r="AM699" i="4"/>
  <c r="AM308" i="4"/>
  <c r="AM969" i="4"/>
  <c r="AM22" i="4"/>
  <c r="AM1418" i="4"/>
  <c r="AM685" i="4"/>
  <c r="AM270" i="4"/>
  <c r="AM38" i="4"/>
  <c r="AM1087" i="4"/>
  <c r="AM1348" i="4"/>
  <c r="AM1783" i="4"/>
  <c r="AM1427" i="4"/>
  <c r="AM1157" i="4"/>
  <c r="AM1689" i="4"/>
  <c r="AM1150" i="4"/>
  <c r="AM925" i="4"/>
  <c r="AM1504" i="4"/>
  <c r="AM97" i="4"/>
  <c r="AM1434" i="4"/>
  <c r="AM820" i="4"/>
  <c r="AM772" i="4"/>
  <c r="AM841" i="4"/>
  <c r="AM1126" i="4"/>
  <c r="AM1259" i="4"/>
  <c r="AM63" i="4"/>
  <c r="AM1765" i="4"/>
  <c r="AM1486" i="4"/>
  <c r="AM747" i="4"/>
  <c r="AM1749" i="4"/>
  <c r="AM1776" i="4"/>
  <c r="AM306" i="4"/>
  <c r="AM854" i="4"/>
  <c r="AM1038" i="4"/>
  <c r="AM816" i="4"/>
  <c r="AM649" i="4"/>
  <c r="AM1458" i="4"/>
  <c r="AM1143" i="4"/>
  <c r="AM1411" i="4"/>
  <c r="AM665" i="4"/>
  <c r="AM446" i="4"/>
  <c r="AM475" i="4"/>
  <c r="AM202" i="4"/>
  <c r="AM1787" i="4"/>
  <c r="AM182" i="4"/>
  <c r="AM275" i="4"/>
  <c r="AM60" i="4"/>
  <c r="AM1405" i="4"/>
  <c r="AM1399" i="4"/>
  <c r="AM317" i="4"/>
  <c r="AM17" i="4"/>
  <c r="AM550" i="4"/>
  <c r="AM643" i="4"/>
  <c r="AM250" i="4"/>
  <c r="AM478" i="4"/>
  <c r="AM965" i="4"/>
  <c r="AM1169" i="4"/>
  <c r="AM749" i="4"/>
  <c r="AM179" i="4"/>
  <c r="AM354" i="4"/>
  <c r="AM1145" i="4"/>
  <c r="AM462" i="4"/>
  <c r="AM555" i="4"/>
  <c r="AM322" i="4"/>
  <c r="AM1518" i="4"/>
  <c r="AM1551" i="4"/>
  <c r="AM568" i="4"/>
  <c r="AM213" i="4"/>
  <c r="AM884" i="4"/>
  <c r="AM700" i="4"/>
  <c r="AM849" i="4"/>
  <c r="AM1686" i="4"/>
  <c r="AM871" i="4"/>
  <c r="AM647" i="4"/>
  <c r="AM945" i="4"/>
  <c r="AM1438" i="4"/>
  <c r="AM1639" i="4"/>
  <c r="AM416" i="4"/>
  <c r="AM1515" i="4"/>
  <c r="AM1705" i="4"/>
  <c r="AM763" i="4"/>
  <c r="AM1521" i="4"/>
  <c r="AM1223" i="4"/>
  <c r="AM1182" i="4"/>
  <c r="AM464" i="4"/>
  <c r="AM1772" i="4"/>
  <c r="AM51" i="4"/>
  <c r="AM1017" i="4"/>
  <c r="AM1746" i="4"/>
  <c r="AM1545" i="4"/>
  <c r="AM1188" i="4"/>
  <c r="AM1377" i="4"/>
  <c r="AM1645" i="4"/>
  <c r="AM1048" i="4"/>
  <c r="AM484" i="4"/>
  <c r="AM548" i="4"/>
  <c r="AM1375" i="4"/>
  <c r="AM786" i="4"/>
  <c r="AM1464" i="4"/>
  <c r="AM1541" i="4"/>
  <c r="AM868" i="4"/>
  <c r="AM690" i="4"/>
  <c r="AM1552" i="4"/>
  <c r="AM1317" i="4"/>
  <c r="AM828" i="4"/>
  <c r="AM626" i="4"/>
  <c r="AM1498" i="4"/>
  <c r="AM1103" i="4"/>
  <c r="AM75" i="4"/>
  <c r="AM897" i="4"/>
  <c r="AM1479" i="4"/>
  <c r="AM1054" i="4"/>
  <c r="AM1276" i="4"/>
  <c r="AM751" i="4"/>
  <c r="AM157" i="4"/>
  <c r="AM961" i="4"/>
  <c r="AM1394" i="4"/>
  <c r="AM1081" i="4"/>
  <c r="AM1796" i="4"/>
  <c r="AM1113" i="4"/>
  <c r="AM1341" i="4"/>
  <c r="AM1544" i="4"/>
  <c r="AM396" i="4"/>
  <c r="AM500" i="4"/>
  <c r="AM1807" i="4"/>
  <c r="AM69" i="4"/>
  <c r="AM1384" i="4"/>
  <c r="AM1421" i="4"/>
  <c r="AM1615" i="4"/>
  <c r="AM835" i="4"/>
  <c r="AM1112" i="4"/>
  <c r="AM1253" i="4"/>
  <c r="AM1708" i="4"/>
  <c r="AM562" i="4"/>
  <c r="AM1354" i="4"/>
  <c r="AM1199" i="4"/>
  <c r="AM1267" i="4"/>
  <c r="AM785" i="4"/>
  <c r="AM1655" i="4"/>
  <c r="AM990" i="4"/>
  <c r="AM247" i="4"/>
  <c r="AM903" i="4"/>
  <c r="AM1755" i="4"/>
  <c r="AM929" i="4"/>
  <c r="AM1786" i="4"/>
  <c r="AM687" i="4"/>
  <c r="AM716" i="4"/>
  <c r="AM817" i="4"/>
  <c r="AM1277" i="4"/>
  <c r="AM940" i="4"/>
  <c r="AM650" i="4"/>
  <c r="AM364" i="4"/>
  <c r="AM1369" i="4"/>
  <c r="AM794" i="4"/>
  <c r="AM1176" i="4"/>
  <c r="AM1646" i="4"/>
  <c r="AM1324" i="4"/>
  <c r="AM680" i="4"/>
  <c r="AM991" i="4"/>
  <c r="AM1189" i="4"/>
  <c r="AM1395" i="4"/>
  <c r="AM498" i="4"/>
  <c r="AM1397" i="4"/>
  <c r="AM1319" i="4"/>
  <c r="AM923" i="4"/>
  <c r="AM689" i="4"/>
  <c r="AM365" i="4"/>
  <c r="AM862" i="4"/>
  <c r="AM441" i="4"/>
  <c r="AM967" i="4"/>
  <c r="AM1147" i="4"/>
  <c r="AM681" i="4"/>
  <c r="AM1742" i="4"/>
  <c r="AM759" i="4"/>
  <c r="AM1065" i="4"/>
  <c r="AM769" i="4"/>
  <c r="AM1213" i="4"/>
  <c r="AM1688" i="4"/>
  <c r="AM586" i="4"/>
  <c r="AM196" i="4"/>
  <c r="AM1009" i="4"/>
  <c r="AM754" i="4"/>
  <c r="AM1064" i="4"/>
  <c r="AM1554" i="4"/>
  <c r="AM1068" i="4"/>
  <c r="AM616" i="4"/>
  <c r="AM724" i="4"/>
  <c r="AM1117" i="4"/>
  <c r="AM1241" i="4"/>
  <c r="AM866" i="4"/>
  <c r="AM1781" i="4"/>
  <c r="AM1407" i="4"/>
  <c r="AM293" i="4"/>
  <c r="AM593" i="4"/>
  <c r="AM880" i="4"/>
  <c r="AM1596" i="4"/>
  <c r="AM324" i="4"/>
  <c r="AM737" i="4"/>
  <c r="AM520" i="4"/>
  <c r="AM501" i="4"/>
  <c r="AM1661" i="4"/>
  <c r="AM1452" i="4"/>
  <c r="AM922" i="4"/>
  <c r="AM1804" i="4"/>
  <c r="AM597" i="4"/>
  <c r="AM1000" i="4"/>
  <c r="AM479" i="4"/>
  <c r="AM1795" i="4"/>
  <c r="AM405" i="4"/>
  <c r="AM1420" i="4"/>
  <c r="AM328" i="4"/>
  <c r="AM1695" i="4"/>
  <c r="AM1027" i="4"/>
  <c r="AM580" i="4"/>
  <c r="AM904" i="4"/>
  <c r="AM493" i="4"/>
  <c r="AM1569" i="4"/>
  <c r="AM327" i="4"/>
  <c r="AM1322" i="4"/>
  <c r="AM1647" i="4"/>
  <c r="AM408" i="4"/>
  <c r="AM181" i="4"/>
  <c r="AM1792" i="4"/>
  <c r="AM630" i="4"/>
  <c r="AM1529" i="4"/>
  <c r="AM192" i="4"/>
  <c r="AM395" i="4"/>
  <c r="AM797" i="4"/>
  <c r="AM1022" i="4"/>
  <c r="AM1473" i="4"/>
  <c r="AM1062" i="4"/>
  <c r="AM1426" i="4"/>
  <c r="AM851" i="4"/>
  <c r="AM292" i="4"/>
  <c r="AM1588" i="4"/>
  <c r="AM885" i="4"/>
  <c r="AM398" i="4"/>
  <c r="AM504" i="4"/>
  <c r="AM753" i="4"/>
  <c r="AM1330" i="4"/>
  <c r="AM1617" i="4"/>
  <c r="AM94" i="4"/>
  <c r="AM1649" i="4"/>
  <c r="AM1727" i="4"/>
  <c r="AM793" i="4"/>
  <c r="AM1657" i="4"/>
  <c r="AM371" i="4"/>
  <c r="AM1290" i="4"/>
  <c r="AM553" i="4"/>
  <c r="AM1202" i="4"/>
  <c r="AM1207" i="4"/>
  <c r="AM1516" i="4"/>
  <c r="AM1219" i="4"/>
  <c r="AM669" i="4"/>
  <c r="AM1475" i="4"/>
  <c r="AM1593" i="4"/>
  <c r="AM513" i="4"/>
  <c r="AM1058" i="4"/>
  <c r="AM803" i="4"/>
  <c r="AM49" i="4"/>
  <c r="AM1075" i="4"/>
  <c r="AM1071" i="4"/>
  <c r="AM913" i="4"/>
  <c r="AM194" i="4"/>
  <c r="AM246" i="4"/>
  <c r="AM1362" i="4"/>
  <c r="AM65" i="4"/>
  <c r="AM314" i="4"/>
  <c r="AM844" i="4"/>
  <c r="AM218" i="4"/>
  <c r="AM619" i="4"/>
  <c r="AM1566" i="4"/>
  <c r="AM234" i="4"/>
  <c r="AM852" i="4"/>
  <c r="AM985" i="4"/>
  <c r="AM1726" i="4"/>
  <c r="AM783" i="4"/>
  <c r="AM898" i="4"/>
  <c r="AM1033" i="4"/>
  <c r="AM1494" i="4"/>
  <c r="AM1559" i="4"/>
  <c r="AM480" i="4"/>
  <c r="AM1595" i="4"/>
  <c r="AM728" i="4"/>
  <c r="AM1609" i="4"/>
  <c r="AM740" i="4"/>
  <c r="AM1246" i="4"/>
  <c r="AM592" i="4"/>
  <c r="AM1564" i="4"/>
  <c r="AM341" i="4"/>
  <c r="AM1049" i="4"/>
  <c r="AM1483" i="4"/>
  <c r="AM1729" i="4"/>
  <c r="AM1716" i="4"/>
  <c r="AM1441" i="4"/>
  <c r="AM970" i="4"/>
  <c r="AM1091" i="4"/>
  <c r="AM596" i="4"/>
  <c r="AM684" i="4"/>
  <c r="AM1271" i="4"/>
  <c r="AM1019" i="4"/>
  <c r="AM1648" i="4"/>
  <c r="AM1621" i="4"/>
  <c r="AM1359" i="4"/>
  <c r="AM730" i="4"/>
  <c r="AM145" i="4"/>
  <c r="AM1573" i="4"/>
  <c r="AM1784" i="4"/>
  <c r="AM738" i="4"/>
  <c r="AM1586" i="4"/>
  <c r="AM1023" i="4"/>
  <c r="AM325" i="4"/>
  <c r="AM937" i="4"/>
  <c r="AM1656" i="4"/>
  <c r="AM350" i="4"/>
  <c r="AM66" i="4"/>
  <c r="AM1431" i="4"/>
  <c r="AM899" i="4"/>
  <c r="AM957" i="4"/>
  <c r="AM1466" i="4"/>
  <c r="AM1135" i="4"/>
  <c r="AM1619" i="4"/>
  <c r="AM845" i="4"/>
  <c r="AM853" i="4"/>
  <c r="AM1344" i="4"/>
  <c r="AM240" i="4"/>
  <c r="AM1589" i="4"/>
  <c r="AM1535" i="4"/>
  <c r="AM496" i="4"/>
  <c r="AM1252" i="4"/>
  <c r="AM1210" i="4"/>
  <c r="AM1799" i="4"/>
  <c r="AM91" i="4"/>
  <c r="AM68" i="4"/>
  <c r="AM421" i="4"/>
  <c r="AM1260" i="4"/>
  <c r="AM583" i="4"/>
  <c r="AM1610" i="4"/>
  <c r="AM1284" i="4"/>
  <c r="AM664" i="4"/>
  <c r="AM917" i="4"/>
  <c r="AM908" i="4"/>
  <c r="AM286" i="4"/>
  <c r="AM186" i="4"/>
  <c r="AM1175" i="4"/>
  <c r="AM762" i="4"/>
  <c r="AM93" i="4"/>
  <c r="AM1461" i="4"/>
  <c r="AM1255" i="4"/>
  <c r="AM1083" i="4"/>
  <c r="AM357" i="4"/>
  <c r="AM781" i="4"/>
  <c r="AM1780" i="4"/>
  <c r="AM176" i="4"/>
  <c r="AM1050" i="4"/>
  <c r="AM1623" i="4"/>
  <c r="AM432" i="4"/>
  <c r="AM132" i="4"/>
  <c r="AM1146" i="4"/>
  <c r="AM389" i="4"/>
  <c r="AM1388" i="4"/>
  <c r="AM362" i="4"/>
  <c r="AM701" i="4"/>
  <c r="AM980" i="4"/>
  <c r="AM519" i="4"/>
  <c r="AM1546" i="4"/>
  <c r="AM865" i="4"/>
  <c r="AM600" i="4"/>
  <c r="AM101" i="4"/>
  <c r="AM1800" i="4"/>
  <c r="AM158" i="4"/>
  <c r="AM450" i="4"/>
  <c r="AM1500" i="4"/>
  <c r="AM648" i="4"/>
  <c r="AM253" i="4"/>
  <c r="AM1365" i="4"/>
  <c r="AM1343" i="4"/>
  <c r="AM850" i="4"/>
  <c r="AM285" i="4"/>
  <c r="AM733" i="4"/>
  <c r="AM1363" i="4"/>
  <c r="AM607" i="4"/>
  <c r="AM278" i="4"/>
  <c r="AM1711" i="4"/>
  <c r="AM333" i="4"/>
  <c r="AM24" i="4"/>
  <c r="AM1082" i="4"/>
  <c r="AM1216" i="4"/>
  <c r="AM1060" i="4"/>
  <c r="AM32" i="4"/>
  <c r="AM637" i="4"/>
  <c r="AM1168" i="4"/>
  <c r="AM455" i="4"/>
  <c r="AM1490" i="4"/>
  <c r="AM1471" i="4"/>
  <c r="AM536" i="4"/>
  <c r="AM1440" i="4"/>
  <c r="AM1052" i="4"/>
  <c r="AM1697" i="4"/>
  <c r="AM28" i="4"/>
  <c r="AM1193" i="4"/>
  <c r="AM584" i="4"/>
  <c r="AM113" i="4"/>
  <c r="AM1741" i="4"/>
  <c r="AM1439" i="4"/>
  <c r="AM189" i="4"/>
  <c r="AM1296" i="4"/>
  <c r="AM661" i="4"/>
  <c r="AM1076" i="4"/>
  <c r="AM543" i="4"/>
  <c r="AM1803" i="4"/>
  <c r="AM1791" i="4"/>
  <c r="AM171" i="4"/>
  <c r="AM56" i="4"/>
  <c r="AM1018" i="4"/>
  <c r="AM1347" i="4"/>
  <c r="AM668" i="4"/>
  <c r="AM481" i="4"/>
  <c r="AM565" i="4"/>
  <c r="AM1664" i="4"/>
  <c r="AM391" i="4"/>
  <c r="AM1430" i="4"/>
  <c r="AM1575" i="4"/>
  <c r="AM472" i="4"/>
  <c r="AM1088" i="4"/>
  <c r="AM237" i="4"/>
  <c r="AM1537" i="4"/>
  <c r="AM633" i="4"/>
  <c r="AM1155" i="4"/>
  <c r="AM524" i="4"/>
  <c r="AM776" i="4"/>
  <c r="AM1298" i="4"/>
  <c r="AM1687" i="4"/>
  <c r="AM714" i="4"/>
  <c r="AM1739" i="4"/>
  <c r="AM1030" i="4"/>
  <c r="AM779" i="4"/>
  <c r="AM641" i="4"/>
  <c r="AM1629" i="4"/>
  <c r="AM1436" i="4"/>
  <c r="AM514" i="4"/>
  <c r="AM1635" i="4"/>
  <c r="AM909" i="4"/>
  <c r="AM1056" i="4"/>
  <c r="AM288" i="4"/>
  <c r="AM160" i="4"/>
  <c r="AM942" i="4"/>
  <c r="AM1432" i="4"/>
  <c r="AM185" i="4"/>
  <c r="AM1309" i="4"/>
  <c r="AM1563" i="4"/>
  <c r="AM682" i="4"/>
  <c r="AM340" i="4"/>
  <c r="AM1232" i="4"/>
  <c r="AM653" i="4"/>
  <c r="AM804" i="4"/>
  <c r="AM1584" i="4"/>
  <c r="AM172" i="4"/>
  <c r="AM968" i="4"/>
  <c r="AM1208" i="4"/>
  <c r="AM719" i="4"/>
  <c r="AM1301" i="4"/>
  <c r="AM726" i="4"/>
  <c r="AM1263" i="4"/>
  <c r="AM382" i="4"/>
  <c r="AM211" i="4"/>
  <c r="AM131" i="4"/>
  <c r="AM20" i="4"/>
  <c r="AM14" i="4"/>
  <c r="AM330" i="4"/>
  <c r="AM1638" i="4"/>
  <c r="AM229" i="4"/>
  <c r="AM757" i="4"/>
  <c r="AM427" i="4"/>
  <c r="AM775" i="4"/>
  <c r="AM1266" i="4"/>
  <c r="AM1353" i="4"/>
  <c r="AM1238" i="4"/>
  <c r="AM363" i="4"/>
  <c r="AM1703" i="4"/>
  <c r="AM697" i="4"/>
  <c r="AM155" i="4"/>
  <c r="AM381" i="4"/>
  <c r="AM13" i="4"/>
  <c r="AM1578" i="4"/>
  <c r="AM96" i="4"/>
  <c r="AM175" i="4"/>
  <c r="AM1108" i="4"/>
  <c r="AM551" i="4"/>
  <c r="AM1684" i="4"/>
  <c r="AM787" i="4"/>
  <c r="AM758" i="4"/>
  <c r="AM1590" i="4"/>
  <c r="AM1570" i="4"/>
  <c r="AM1288" i="4"/>
  <c r="AM918" i="4"/>
  <c r="AM1102" i="4"/>
  <c r="AM39" i="4"/>
  <c r="AM1530" i="4"/>
  <c r="AM53" i="4"/>
  <c r="AM510" i="4"/>
  <c r="AM539" i="4"/>
  <c r="AM126" i="4"/>
  <c r="AM339" i="4"/>
  <c r="AM180" i="4"/>
  <c r="AM1287" i="4"/>
  <c r="AM955" i="4"/>
  <c r="AM614" i="4"/>
  <c r="AM784" i="4"/>
  <c r="AM670" i="4"/>
  <c r="AM1037" i="4"/>
  <c r="AM869" i="4"/>
  <c r="AM243" i="4"/>
  <c r="AM1793" i="4"/>
  <c r="AM526" i="4"/>
  <c r="AM58" i="4"/>
  <c r="AM1132" i="4"/>
  <c r="AM632" i="4"/>
  <c r="AM1428" i="4"/>
  <c r="AM1745" i="4"/>
  <c r="AM798" i="4"/>
  <c r="AM1165" i="4"/>
  <c r="AM1300" i="4"/>
  <c r="AM1029" i="4"/>
  <c r="AM307" i="4"/>
  <c r="AM148" i="4"/>
  <c r="AM1681" i="4"/>
  <c r="AM590" i="4"/>
  <c r="AM683" i="4"/>
  <c r="AM212" i="4"/>
  <c r="AM1674" i="4"/>
  <c r="AM1396" i="4"/>
  <c r="AM707" i="4"/>
  <c r="AM41" i="4"/>
  <c r="AM1732" i="4"/>
  <c r="AM1612" i="4"/>
  <c r="AM1105" i="4"/>
  <c r="AM1766" i="4"/>
  <c r="AM711" i="4"/>
  <c r="AM1393" i="4"/>
  <c r="AM1225" i="4"/>
  <c r="AM1550" i="4"/>
  <c r="AM1463" i="4"/>
  <c r="AM544" i="4"/>
  <c r="AM1675" i="4"/>
  <c r="AM102" i="4"/>
  <c r="AM195" i="4"/>
  <c r="AM98" i="4"/>
  <c r="AM1415" i="4"/>
  <c r="AM1310" i="4"/>
  <c r="AM771" i="4"/>
  <c r="AM86" i="4"/>
  <c r="AM770" i="4"/>
  <c r="AM1297" i="4"/>
  <c r="AM1571" i="4"/>
  <c r="AM1665" i="4"/>
  <c r="AM939" i="4"/>
  <c r="AM1713" i="4"/>
  <c r="AM1034" i="4"/>
  <c r="AM1627" i="4"/>
  <c r="AM812" i="4"/>
  <c r="AM1204" i="4"/>
  <c r="AM1151" i="4"/>
  <c r="AM1379" i="4"/>
  <c r="AM338" i="4"/>
  <c r="AM1717" i="4"/>
  <c r="AM1692" i="4"/>
  <c r="AM21" i="4"/>
  <c r="AM277" i="4"/>
  <c r="AM938" i="4"/>
  <c r="AM1304" i="4"/>
  <c r="AM460" i="4"/>
  <c r="AM1630" i="4"/>
  <c r="AM951" i="4"/>
  <c r="AM163" i="4"/>
  <c r="AM1025" i="4"/>
  <c r="AM1171" i="4"/>
  <c r="AM414" i="4"/>
  <c r="AM370" i="4"/>
  <c r="AM1335" i="4"/>
  <c r="AM19" i="4"/>
  <c r="AM257" i="4"/>
  <c r="AM1562" i="4"/>
  <c r="AM1063" i="4"/>
  <c r="AM117" i="4"/>
  <c r="AM305" i="4"/>
  <c r="AM933" i="4"/>
  <c r="AM960" i="4"/>
  <c r="AM304" i="4"/>
  <c r="AM311" i="4"/>
  <c r="AM1487" i="4"/>
  <c r="AM560" i="4"/>
  <c r="AM863" i="4"/>
  <c r="AM1274" i="4"/>
  <c r="AM1719" i="4"/>
  <c r="AM309" i="4"/>
  <c r="AM436" i="4"/>
  <c r="AM821" i="4"/>
  <c r="AM1644" i="4"/>
  <c r="AM809" i="4"/>
  <c r="AM1810" i="4"/>
  <c r="AM1553" i="4"/>
  <c r="AM808" i="4"/>
  <c r="AM1181" i="4"/>
  <c r="AM187" i="4"/>
  <c r="AM895" i="4"/>
  <c r="AM34" i="4"/>
  <c r="AM1767" i="4"/>
  <c r="AM1628" i="4"/>
  <c r="AM1224" i="4"/>
  <c r="AM1574" i="4"/>
  <c r="AM1172" i="4"/>
  <c r="AM640" i="4"/>
  <c r="AM120" i="4"/>
  <c r="AM1286" i="4"/>
  <c r="AM1187" i="4"/>
  <c r="AM223" i="4"/>
  <c r="AM1690" i="4"/>
  <c r="AM1144" i="4"/>
  <c r="AM476" i="4"/>
  <c r="AM1178" i="4"/>
  <c r="AM1197" i="4"/>
  <c r="AM1740" i="4"/>
  <c r="AM570" i="4"/>
  <c r="AM581" i="4"/>
  <c r="AM1198" i="4"/>
  <c r="AM1291" i="4"/>
  <c r="AM71" i="4"/>
  <c r="AM1066" i="4"/>
  <c r="AM1576" i="4"/>
  <c r="AM996" i="4"/>
  <c r="AM1004" i="4"/>
  <c r="AM736" i="4"/>
  <c r="AM1031" i="4"/>
  <c r="AM1737" i="4"/>
  <c r="AM671" i="4"/>
  <c r="AM1244" i="4"/>
  <c r="AM1136" i="4"/>
  <c r="AM1526" i="4"/>
  <c r="AM1625" i="4"/>
  <c r="AM576" i="4"/>
  <c r="AM128" i="4"/>
  <c r="AM1222" i="4"/>
  <c r="AM956" i="4"/>
  <c r="AM159" i="4"/>
  <c r="AM1602" i="4"/>
  <c r="AM1616" i="4"/>
  <c r="AM380" i="4"/>
  <c r="AM150" i="4"/>
  <c r="AM1125" i="4"/>
  <c r="AM1417" i="4"/>
  <c r="AM506" i="4"/>
  <c r="AM149" i="4"/>
  <c r="AM1134" i="4"/>
  <c r="AM947" i="4"/>
  <c r="AM930" i="4"/>
  <c r="AM1002" i="4"/>
  <c r="AM1275" i="4"/>
  <c r="AM652" i="4"/>
  <c r="AM620" i="4"/>
  <c r="AM796" i="4"/>
  <c r="AM1215" i="4"/>
  <c r="AM833" i="4"/>
  <c r="AM349" i="4"/>
  <c r="AM932" i="4"/>
  <c r="AM1080" i="4"/>
  <c r="AM1470" i="4"/>
  <c r="AM1503" i="4"/>
  <c r="AM512" i="4"/>
  <c r="AM503" i="4"/>
  <c r="AM1158" i="4"/>
  <c r="AM1403" i="4"/>
  <c r="AM95" i="4"/>
  <c r="AM1450" i="4"/>
  <c r="AM892" i="4"/>
  <c r="AM642" i="4"/>
  <c r="AM1723" i="4"/>
  <c r="AM1061" i="4"/>
  <c r="AM1251" i="4"/>
  <c r="AM746" i="4"/>
  <c r="AM388" i="4"/>
  <c r="AM1070" i="4"/>
  <c r="AM688" i="4"/>
  <c r="AM585" i="4"/>
  <c r="AM1773" i="4"/>
  <c r="AM963" i="4"/>
  <c r="AM540" i="4"/>
  <c r="AM564" i="4"/>
  <c r="AM825" i="4"/>
  <c r="AM1327" i="4"/>
  <c r="AM729" i="4"/>
  <c r="AM1680" i="4"/>
  <c r="AM612" i="4"/>
  <c r="AM952" i="4"/>
  <c r="AM1414" i="4"/>
  <c r="AM1599" i="4"/>
  <c r="AM448" i="4"/>
  <c r="AM705" i="4"/>
  <c r="AM1094" i="4"/>
  <c r="AM1043" i="4"/>
  <c r="AM31" i="4"/>
  <c r="AM1805" i="4"/>
  <c r="AM1720" i="4"/>
  <c r="AM578" i="4"/>
  <c r="AM1715" i="4"/>
  <c r="AM997" i="4"/>
  <c r="AM1089" i="4"/>
  <c r="AM352" i="4"/>
  <c r="AM1185" i="4"/>
  <c r="AM1006" i="4"/>
  <c r="AM723" i="4"/>
  <c r="AM329" i="4"/>
  <c r="AM1517" i="4"/>
  <c r="AM1336" i="4"/>
  <c r="AM452" i="4"/>
  <c r="AM428" i="4"/>
  <c r="AM1660" i="4"/>
  <c r="AM931" i="4"/>
  <c r="AM37" i="4"/>
  <c r="AM993" i="4"/>
  <c r="AM256" i="4"/>
  <c r="AM44" i="4"/>
  <c r="AM1285" i="4"/>
  <c r="AM972" i="4"/>
  <c r="AM658" i="4"/>
  <c r="AM1306" i="4"/>
  <c r="AM518" i="4"/>
  <c r="AM611" i="4"/>
  <c r="AM204" i="4"/>
  <c r="AM1637" i="4"/>
  <c r="AM1096" i="4"/>
  <c r="AM471" i="4"/>
  <c r="AM1549" i="4"/>
  <c r="AM1334" i="4"/>
  <c r="AM1308" i="4"/>
  <c r="AM271" i="4"/>
  <c r="AM1662" i="4"/>
  <c r="AM366" i="4"/>
  <c r="AM459" i="4"/>
  <c r="AM268" i="4"/>
  <c r="AM413" i="4"/>
  <c r="AM1540" i="4"/>
  <c r="AM639" i="4"/>
  <c r="AM1227" i="4"/>
  <c r="AM984" i="4"/>
  <c r="AM1775" i="4"/>
  <c r="AM1491" i="4"/>
  <c r="AM521" i="4"/>
  <c r="AM802" i="4"/>
  <c r="AM1488" i="4"/>
  <c r="AM878" i="4"/>
  <c r="AM1245" i="4"/>
  <c r="AM686" i="4"/>
  <c r="AM623" i="4"/>
  <c r="AM1489" i="4"/>
  <c r="AM390" i="4"/>
  <c r="AM1133" i="4"/>
  <c r="AM1510" i="4"/>
  <c r="AM1200" i="4"/>
  <c r="AM238" i="4"/>
  <c r="AM629" i="4"/>
  <c r="AM1706" i="4"/>
  <c r="AM47" i="4"/>
  <c r="AM533" i="4"/>
  <c r="AM921" i="4"/>
  <c r="AM976" i="4"/>
  <c r="AM1762" i="4"/>
  <c r="AM537" i="4"/>
  <c r="AM1250" i="4"/>
  <c r="AM720" i="4"/>
  <c r="AM910" i="4"/>
  <c r="AM1357" i="4"/>
  <c r="AM318" i="4"/>
  <c r="AM1611" i="4"/>
  <c r="AM1673" i="4"/>
  <c r="AM422" i="4"/>
  <c r="AM805" i="4"/>
  <c r="AM443" i="4"/>
  <c r="AM386" i="4"/>
  <c r="AM846" i="4"/>
  <c r="AM1447" i="4"/>
  <c r="AM254" i="4"/>
  <c r="AM1531" i="4"/>
  <c r="AM451" i="4"/>
  <c r="AM1203" i="4"/>
  <c r="AM269" i="4"/>
  <c r="AM594" i="4"/>
  <c r="AM258" i="4"/>
  <c r="AM1654" i="4"/>
  <c r="AM1474" i="4"/>
  <c r="AM693" i="4"/>
  <c r="AM1794" i="4"/>
  <c r="AM111" i="4"/>
  <c r="AM1513" i="4"/>
  <c r="AM773" i="4"/>
  <c r="AM1281" i="4"/>
  <c r="AM635" i="4"/>
  <c r="AM529" i="4"/>
  <c r="AM1707" i="4"/>
  <c r="AM133" i="4"/>
  <c r="AM677" i="4"/>
  <c r="AM491" i="4"/>
  <c r="AM703" i="4"/>
  <c r="AM1735" i="4"/>
  <c r="AM461" i="4"/>
  <c r="AM1406" i="4"/>
  <c r="AM713" i="4"/>
  <c r="AM43" i="4"/>
  <c r="AM27" i="4"/>
  <c r="AM236" i="4"/>
  <c r="AM1514" i="4"/>
  <c r="AM708" i="4"/>
  <c r="AM1111" i="4"/>
  <c r="AM470" i="4"/>
  <c r="AM1651" i="4"/>
  <c r="AM290" i="4"/>
  <c r="AM1124" i="4"/>
  <c r="AM29" i="4"/>
  <c r="AM1391" i="4"/>
  <c r="AM1010" i="4"/>
  <c r="AM1670" i="4"/>
  <c r="AM1057" i="4"/>
  <c r="AM73" i="4"/>
  <c r="AM401" i="4"/>
  <c r="AM345" i="4"/>
  <c r="AM368" i="4"/>
  <c r="AM624" i="4"/>
  <c r="AM1631" i="4"/>
  <c r="AM901" i="4"/>
  <c r="AM1525" i="4"/>
  <c r="AM273" i="4"/>
  <c r="AM282" i="4"/>
  <c r="AM1480" i="4"/>
  <c r="AM744" i="4"/>
  <c r="AM287" i="4"/>
  <c r="AM1669" i="4"/>
  <c r="AM1262" i="4"/>
  <c r="AM735" i="4"/>
  <c r="AM1448" i="4"/>
  <c r="AM876" i="4"/>
  <c r="AM121" i="4"/>
  <c r="AM1416" i="4"/>
  <c r="AM1642" i="4"/>
  <c r="AM1012" i="4"/>
  <c r="AM527" i="4"/>
  <c r="AM561" i="4"/>
  <c r="AM622" i="4"/>
  <c r="AM811" i="4"/>
  <c r="AM442" i="4"/>
  <c r="AM1045" i="4"/>
  <c r="AM1180" i="4"/>
  <c r="AM810" i="4"/>
  <c r="AM146" i="4"/>
  <c r="AM528" i="4"/>
  <c r="AM1759" i="4"/>
  <c r="AM177" i="4"/>
  <c r="AM1499" i="4"/>
  <c r="AM474" i="4"/>
  <c r="AM556" i="4"/>
  <c r="AM978" i="4"/>
  <c r="AM1123" i="4"/>
  <c r="AM604" i="4"/>
  <c r="AM1373" i="4"/>
  <c r="AM710" i="4"/>
  <c r="AM1555" i="4"/>
  <c r="AM25" i="4"/>
  <c r="AM1218" i="4"/>
  <c r="AM1748" i="4"/>
  <c r="AM168" i="4"/>
  <c r="AM573" i="4"/>
  <c r="AM463" i="4"/>
  <c r="AM1738" i="4"/>
  <c r="AM558" i="4"/>
  <c r="AM651" i="4"/>
  <c r="AM52" i="4"/>
  <c r="AM973" i="4"/>
  <c r="AM1035" i="4"/>
  <c r="AM336" i="4"/>
  <c r="AM72" i="4"/>
  <c r="AM400" i="4"/>
  <c r="AM679" i="4"/>
  <c r="AM57" i="4"/>
  <c r="AM1355" i="4"/>
  <c r="AM384" i="4"/>
  <c r="AM420" i="4"/>
  <c r="AM1701" i="4"/>
  <c r="AM1016" i="4"/>
  <c r="AM508" i="4"/>
  <c r="AM1710" i="4"/>
  <c r="AM646" i="4"/>
  <c r="AM912" i="4"/>
  <c r="AM178" i="4"/>
  <c r="AM1090" i="4"/>
  <c r="AM1332" i="4"/>
  <c r="AM599" i="4"/>
  <c r="AM1429" i="4"/>
  <c r="AM509" i="4"/>
  <c r="AM1632" i="4"/>
  <c r="AM399" i="4"/>
  <c r="AM1579" i="4"/>
  <c r="AM494" i="4"/>
  <c r="AM587" i="4"/>
  <c r="AM220" i="4"/>
  <c r="AM893" i="4"/>
  <c r="AM1152" i="4"/>
  <c r="AM272" i="4"/>
  <c r="AM11" i="4"/>
  <c r="AJ11" i="4"/>
  <c r="AP11" i="4" s="1"/>
  <c r="AQ11" i="4" s="1"/>
  <c r="AM165" i="4"/>
  <c r="AM1608" i="4"/>
  <c r="AM877" i="4"/>
  <c r="AM1153" i="4"/>
  <c r="AM320" i="4"/>
  <c r="AM372" i="4"/>
  <c r="AM1349" i="4"/>
  <c r="AM1512" i="4"/>
  <c r="AM404" i="4"/>
  <c r="AM1478" i="4"/>
  <c r="AM582" i="4"/>
  <c r="AM675" i="4"/>
  <c r="AM92" i="4"/>
  <c r="AM1026" i="4"/>
  <c r="AM1044" i="4"/>
  <c r="AM535" i="4"/>
  <c r="AM1725" i="4"/>
  <c r="AM429" i="4"/>
  <c r="AM1620" i="4"/>
  <c r="AM335" i="4"/>
  <c r="AM1402" i="4"/>
  <c r="AM430" i="4"/>
  <c r="AM523" i="4"/>
  <c r="AM348" i="4"/>
  <c r="AM813" i="4"/>
  <c r="AM1624" i="4"/>
  <c r="AM208" i="4"/>
  <c r="AM1666" i="4"/>
  <c r="AM1587" i="4"/>
  <c r="AM1320" i="4"/>
  <c r="AM104" i="4"/>
  <c r="AM1465" i="4"/>
  <c r="AM239" i="4"/>
  <c r="AM1114" i="4"/>
  <c r="AM741" i="4"/>
  <c r="AM1372" i="4"/>
  <c r="AM615" i="4"/>
  <c r="AM1547" i="4"/>
  <c r="AM1809" i="4"/>
  <c r="AM891" i="4"/>
  <c r="AM1641" i="4"/>
  <c r="AM1278" i="4"/>
  <c r="AM752" i="4"/>
  <c r="AM625" i="4"/>
  <c r="AM1069" i="4"/>
  <c r="AM822" i="4"/>
  <c r="AM1008" i="4"/>
  <c r="AM201" i="4"/>
  <c r="AM1451" i="4"/>
  <c r="AM1337" i="4"/>
  <c r="AM924" i="4"/>
  <c r="AM977" i="4"/>
  <c r="AM1190" i="4"/>
  <c r="AM1456" i="4"/>
  <c r="AM127" i="4"/>
  <c r="AM1196" i="4"/>
  <c r="AM412" i="4"/>
  <c r="AM1234" i="4"/>
  <c r="AM966" i="4"/>
  <c r="AM1445" i="4"/>
  <c r="AM1467" i="4"/>
  <c r="AM224" i="4"/>
  <c r="AM1072" i="4"/>
  <c r="AM1192" i="4"/>
  <c r="AM1455" i="4"/>
  <c r="AM1149" i="4"/>
  <c r="AM1709" i="4"/>
  <c r="AM266" i="4"/>
  <c r="AM343" i="4"/>
  <c r="AM143" i="4"/>
  <c r="AM331" i="4"/>
  <c r="AM948" i="4"/>
  <c r="AM1592" i="4"/>
  <c r="AM1728" i="4"/>
  <c r="AM1392" i="4"/>
  <c r="AM1378" i="4"/>
  <c r="AM894" i="4"/>
  <c r="AM50" i="4"/>
  <c r="AM889" i="4"/>
  <c r="AM1115" i="4"/>
  <c r="AM1101" i="4"/>
  <c r="AM1422" i="4"/>
  <c r="AM662" i="4"/>
  <c r="AM417" i="4"/>
  <c r="AM795" i="4"/>
  <c r="AM347" i="4"/>
  <c r="AM54" i="4"/>
  <c r="AM1693" i="4"/>
  <c r="AM1760" i="4"/>
  <c r="AM108" i="4"/>
  <c r="AM1242" i="4"/>
  <c r="AM598" i="4"/>
  <c r="AM249" i="4"/>
  <c r="AM141" i="4"/>
  <c r="AM116" i="4"/>
  <c r="AM332" i="4"/>
  <c r="AM1272" i="4"/>
  <c r="AM454" i="4"/>
  <c r="AM1528" i="4"/>
  <c r="AM1270" i="4"/>
  <c r="AM207" i="4"/>
  <c r="AM1211" i="4"/>
  <c r="AM1228" i="4"/>
  <c r="AM1020" i="4"/>
  <c r="AM487" i="4"/>
  <c r="AM1497" i="4"/>
  <c r="AM1195" i="4"/>
  <c r="AM907" i="4"/>
  <c r="AM739" i="4"/>
  <c r="AM1051" i="4"/>
  <c r="AM118" i="4"/>
  <c r="AM486" i="4"/>
  <c r="AM971" i="4"/>
  <c r="AM1462" i="4"/>
  <c r="AM935" i="4"/>
  <c r="AM1443" i="4"/>
  <c r="AM99" i="4"/>
  <c r="AM334" i="4"/>
  <c r="AM440" i="4"/>
  <c r="AM1007" i="4"/>
  <c r="AM860" i="4"/>
  <c r="AM1220" i="4"/>
  <c r="AM1519" i="4"/>
  <c r="AM743" i="4"/>
  <c r="AM35" i="4"/>
  <c r="AM1345" i="4"/>
  <c r="AM920" i="4"/>
  <c r="AM1367" i="4"/>
  <c r="AM1079" i="4"/>
  <c r="AM1797" i="4"/>
  <c r="AM281" i="4"/>
  <c r="AM572" i="4"/>
  <c r="AM30" i="4"/>
  <c r="AM542" i="4"/>
  <c r="AM954" i="4"/>
  <c r="AM975" i="4"/>
  <c r="AM1013" i="4"/>
  <c r="AM264" i="4"/>
  <c r="AM1119" i="4"/>
  <c r="AM424" i="4"/>
  <c r="AM1520" i="4"/>
  <c r="AM777" i="4"/>
  <c r="AM379" i="4"/>
  <c r="AM1663" i="4"/>
  <c r="AM1682" i="4"/>
  <c r="AM644" i="4"/>
  <c r="AM1380" i="4"/>
  <c r="AM1770" i="4"/>
  <c r="AM588" i="4"/>
  <c r="AM634" i="4"/>
  <c r="AM1424" i="4"/>
  <c r="AM135" i="4"/>
  <c r="AM373" i="4"/>
  <c r="AM1583" i="4"/>
  <c r="AM538" i="4"/>
  <c r="AM1042" i="4"/>
  <c r="AM1622" i="4"/>
  <c r="AM774" i="4"/>
  <c r="AM1282" i="4"/>
  <c r="AM645" i="4"/>
  <c r="AM1522" i="4"/>
  <c r="AM1376" i="4"/>
  <c r="AM1127" i="4"/>
  <c r="AM465" i="4"/>
  <c r="AM505" i="4"/>
  <c r="AM458" i="4"/>
  <c r="AM698" i="4"/>
  <c r="AM488" i="4"/>
  <c r="AM981" i="4"/>
  <c r="AM280" i="4"/>
  <c r="AM1236" i="4"/>
  <c r="AM409" i="4"/>
  <c r="AM692" i="4"/>
  <c r="AM778" i="4"/>
  <c r="AM1493" i="4"/>
  <c r="AM890" i="4"/>
  <c r="AM445" i="4"/>
  <c r="AM1538" i="4"/>
  <c r="AM748" i="4"/>
  <c r="AM1325" i="4"/>
  <c r="AM356" i="4"/>
  <c r="AM1326" i="4"/>
  <c r="AM199" i="4"/>
  <c r="AM1159" i="4"/>
  <c r="AM1383" i="4"/>
  <c r="AM801" i="4"/>
  <c r="AM1163" i="4"/>
  <c r="AM1724" i="4"/>
  <c r="AM1156" i="4"/>
  <c r="AM944" i="4"/>
  <c r="AM1024" i="4"/>
  <c r="AM1730" i="4"/>
  <c r="AM1292" i="4"/>
  <c r="AM750" i="4"/>
  <c r="AM378" i="4"/>
  <c r="AM1109" i="4"/>
  <c r="AM1385" i="4"/>
  <c r="AM490" i="4"/>
  <c r="AM1667" i="4"/>
  <c r="AM444" i="4"/>
  <c r="AM1003" i="4"/>
  <c r="AM1460" i="4"/>
  <c r="AM1140" i="4"/>
  <c r="AM495" i="4"/>
  <c r="AM200" i="4"/>
  <c r="AM1131" i="4"/>
  <c r="AM376" i="4"/>
  <c r="AM949" i="4"/>
  <c r="AM262" i="4"/>
  <c r="AM355" i="4"/>
  <c r="AM228" i="4"/>
  <c r="AM837" i="4"/>
  <c r="AM1177" i="4"/>
  <c r="AM215" i="4"/>
  <c r="AM1154" i="4"/>
  <c r="AM1078" i="4"/>
  <c r="AM979" i="4"/>
  <c r="AM15" i="4"/>
  <c r="AM1779" i="4"/>
  <c r="AM110" i="4"/>
  <c r="AM203" i="4"/>
  <c r="AM1761" i="4"/>
  <c r="AM485" i="4"/>
  <c r="AM1768" i="4"/>
  <c r="AM383" i="4"/>
  <c r="AM1507" i="4"/>
  <c r="AM674" i="4"/>
  <c r="AM1240" i="4"/>
  <c r="AM516" i="4"/>
  <c r="AM936" i="4"/>
  <c r="AM431" i="4"/>
  <c r="AM375" i="4"/>
  <c r="AM941" i="4"/>
  <c r="AM928" i="4"/>
  <c r="AM312" i="4"/>
  <c r="AM613" i="4"/>
  <c r="AM198" i="4"/>
  <c r="AM291" i="4"/>
  <c r="AM124" i="4"/>
  <c r="AM717" i="4"/>
  <c r="AM1160" i="4"/>
  <c r="AM151" i="4"/>
  <c r="AM962" i="4"/>
  <c r="AM1014" i="4"/>
  <c r="AM715" i="4"/>
  <c r="AM609" i="4"/>
  <c r="AM1699" i="4"/>
  <c r="AM1801" i="4"/>
  <c r="AM755" i="4"/>
  <c r="AM1577" i="4"/>
  <c r="AM1382" i="4"/>
  <c r="AM1548" i="4"/>
  <c r="AM319" i="4"/>
  <c r="AM1410" i="4"/>
  <c r="AM610" i="4"/>
  <c r="AM1435" i="4"/>
  <c r="AM276" i="4"/>
  <c r="AM1352" i="4"/>
  <c r="AM367" i="4"/>
  <c r="AM119" i="4"/>
  <c r="AM861" i="4"/>
  <c r="AM1312" i="4"/>
  <c r="AM248" i="4"/>
  <c r="AM406" i="4"/>
  <c r="AM134" i="4"/>
  <c r="AM227" i="4"/>
  <c r="AM90" i="4"/>
  <c r="AM589" i="4"/>
  <c r="AM1371" i="4"/>
  <c r="AM87" i="4"/>
  <c r="AM1333" i="4"/>
  <c r="AM950" i="4"/>
  <c r="AM760" i="4"/>
  <c r="AM489" i="4"/>
  <c r="AM1603" i="4"/>
  <c r="AM1721" i="4"/>
  <c r="AM800" i="4"/>
  <c r="AM1425" i="4"/>
  <c r="AM1318" i="4"/>
  <c r="AM1268" i="4"/>
  <c r="AM255" i="4"/>
  <c r="AM1754" i="4"/>
  <c r="AM546" i="4"/>
  <c r="AM1179" i="4"/>
  <c r="AM85" i="4"/>
  <c r="AM1788" i="4"/>
  <c r="AM303" i="4"/>
  <c r="AM1501" i="4"/>
  <c r="AM789" i="4"/>
  <c r="AM1811" i="4"/>
  <c r="AM184" i="4"/>
  <c r="AM1643" i="4"/>
  <c r="AM70" i="4"/>
  <c r="AM856" i="4"/>
  <c r="AM226" i="4"/>
  <c r="AM437" i="4"/>
  <c r="AM1011" i="4"/>
  <c r="AM23" i="4"/>
  <c r="AM1205" i="4"/>
  <c r="AM886" i="4"/>
  <c r="AM1360" i="4"/>
  <c r="AM353" i="4"/>
  <c r="AM1523" i="4"/>
  <c r="AM1679" i="4"/>
  <c r="AM1476" i="4"/>
  <c r="AM1273" i="4"/>
  <c r="AM1254" i="4"/>
  <c r="AM1084" i="4"/>
  <c r="AM191" i="4"/>
  <c r="AM1186" i="4"/>
  <c r="AM1509" i="4"/>
  <c r="AM1744" i="4"/>
  <c r="AM1750" i="4"/>
  <c r="AM1736" i="4"/>
  <c r="AM137" i="4"/>
  <c r="AM982" i="4"/>
  <c r="AM1166" i="4"/>
  <c r="AM1747" i="4"/>
  <c r="AM103" i="4"/>
  <c r="AM1606" i="4"/>
  <c r="AM983" i="4"/>
  <c r="AM906" i="4"/>
  <c r="AM953" i="4"/>
  <c r="AM574" i="4"/>
  <c r="AM603" i="4"/>
  <c r="AM100" i="4"/>
  <c r="AM958" i="4"/>
  <c r="AM310" i="4"/>
  <c r="AM403" i="4"/>
  <c r="AM284" i="4"/>
  <c r="AM1506" i="4"/>
  <c r="AM1191" i="4"/>
  <c r="AM1307" i="4"/>
  <c r="AM397" i="4"/>
  <c r="AM678" i="4"/>
  <c r="AM840" i="4"/>
  <c r="AM434" i="4"/>
  <c r="AM361" i="4"/>
  <c r="AM1527" i="4"/>
  <c r="AM45" i="4"/>
  <c r="AM824" i="4"/>
  <c r="AM1283" i="4"/>
  <c r="AM829" i="4"/>
  <c r="AM16" i="4"/>
  <c r="AM89" i="4"/>
  <c r="AM618" i="4"/>
  <c r="AM64" i="4"/>
  <c r="AM530" i="4"/>
  <c r="AM483" i="4"/>
  <c r="AM1652" i="4"/>
  <c r="AM1206" i="4"/>
  <c r="AM1469" i="4"/>
  <c r="AM410" i="4"/>
  <c r="AM511" i="4"/>
  <c r="AM1757" i="4"/>
  <c r="AM567" i="4"/>
  <c r="AM541" i="4"/>
  <c r="AM423" i="4"/>
  <c r="AM764" i="4"/>
  <c r="AM1329" i="4"/>
  <c r="AM848" i="4"/>
  <c r="AM791" i="4"/>
  <c r="AM998" i="4"/>
  <c r="AM569" i="4"/>
  <c r="AM507" i="4"/>
  <c r="AM122" i="4"/>
  <c r="AM768" i="4"/>
  <c r="AM1351" i="4"/>
  <c r="AM449" i="4"/>
  <c r="AM188" i="4"/>
  <c r="AM792" i="4"/>
  <c r="AM147" i="4"/>
  <c r="AM515" i="4"/>
  <c r="AM1122" i="4"/>
  <c r="AM627" i="4"/>
  <c r="AM1808" i="4"/>
  <c r="AM1733" i="4"/>
  <c r="AM385" i="4"/>
  <c r="AM283" i="4"/>
  <c r="AM1753" i="4"/>
  <c r="AM358" i="4"/>
  <c r="AM964" i="4"/>
  <c r="AM1032" i="4"/>
  <c r="AM1221" i="4"/>
  <c r="AM986" i="4"/>
  <c r="AM1269" i="4"/>
  <c r="AM407" i="4"/>
  <c r="AM1148" i="4"/>
  <c r="AM302" i="4"/>
  <c r="AM575" i="4"/>
  <c r="AM482" i="4"/>
  <c r="AM605" i="4"/>
  <c r="AM916" i="4"/>
  <c r="AM694" i="4"/>
  <c r="AM745" i="4"/>
  <c r="AM74" i="4"/>
  <c r="AM617" i="4"/>
  <c r="AM418" i="4"/>
  <c r="AM579" i="4"/>
  <c r="AM1785" i="4"/>
  <c r="AM1560" i="4"/>
  <c r="AM125" i="4"/>
  <c r="AM1457" i="4"/>
  <c r="AM1484" i="4"/>
  <c r="AM1607" i="4"/>
  <c r="AM1598" i="4"/>
  <c r="AM1295" i="4"/>
  <c r="AM1601" i="4"/>
  <c r="AM855" i="4"/>
  <c r="AM1305" i="4"/>
  <c r="AM469" i="4"/>
  <c r="AM1097" i="4"/>
  <c r="AM78" i="4"/>
  <c r="AM1098" i="4"/>
  <c r="AM109" i="4"/>
  <c r="AM241" i="4"/>
  <c r="AM722" i="4"/>
  <c r="AM995" i="4"/>
  <c r="AM887" i="4"/>
  <c r="AM1572" i="4"/>
  <c r="AM1247" i="4"/>
  <c r="AM1614" i="4"/>
  <c r="AM946" i="4"/>
  <c r="AM1121" i="4"/>
  <c r="AM1100" i="4"/>
  <c r="AM1338" i="4"/>
  <c r="AM492" i="4"/>
  <c r="AM216" i="4"/>
  <c r="AM83" i="4"/>
  <c r="AM815" i="4"/>
  <c r="AM77" i="4"/>
  <c r="AM1449" i="4"/>
  <c r="AM1350" i="4"/>
  <c r="AM1059" i="4"/>
  <c r="AM1261" i="4"/>
  <c r="AM883" i="4"/>
  <c r="AM799" i="4"/>
  <c r="AM1130" i="4"/>
  <c r="AM1316" i="4"/>
  <c r="AM656" i="4"/>
  <c r="AM989" i="4"/>
  <c r="AM1212" i="4"/>
  <c r="AM1712" i="4"/>
  <c r="AM1368" i="4"/>
  <c r="AM232" i="4"/>
  <c r="AM1128" i="4"/>
  <c r="AM606" i="4"/>
  <c r="AM161" i="4"/>
  <c r="AM221" i="4"/>
  <c r="AM1658" i="4"/>
  <c r="AM911" i="4"/>
  <c r="AM301" i="4"/>
  <c r="AM1077" i="4"/>
  <c r="AM1313" i="4"/>
  <c r="AM112" i="4"/>
  <c r="AM1356" i="4"/>
  <c r="AM1311" i="4"/>
  <c r="AM1446" i="4"/>
  <c r="AM1543" i="4"/>
  <c r="AM628" i="4"/>
  <c r="AM1120" i="4"/>
  <c r="AM1605" i="4"/>
  <c r="AM115" i="4"/>
  <c r="AM571" i="4"/>
  <c r="AM156" i="4"/>
  <c r="AM1591" i="4"/>
  <c r="AM1568" i="4"/>
  <c r="AM1231" i="4"/>
  <c r="AM900" i="4"/>
  <c r="AM1683" i="4"/>
  <c r="AM351" i="4"/>
  <c r="AM1387" i="4"/>
  <c r="AM183" i="4"/>
  <c r="AM1752" i="4"/>
  <c r="AM1039" i="4"/>
  <c r="AM1116" i="4"/>
  <c r="AM1194" i="4"/>
  <c r="AM1764" i="4"/>
  <c r="AM67" i="4"/>
  <c r="AM217" i="4"/>
  <c r="AM602" i="4"/>
  <c r="AM1106" i="4"/>
  <c r="AM1743" i="4"/>
  <c r="AM1702" i="4"/>
  <c r="AM838" i="4"/>
  <c r="AM225" i="4"/>
  <c r="AM1454" i="4"/>
  <c r="AM296" i="4"/>
  <c r="AM709" i="4"/>
  <c r="AM591" i="4"/>
  <c r="AM439" i="4"/>
  <c r="AM867" i="4"/>
  <c r="AM1021" i="4"/>
  <c r="AM1256" i="4"/>
  <c r="AM1164" i="4"/>
  <c r="AM252" i="4"/>
  <c r="AM1495" i="4"/>
  <c r="AM456" i="4"/>
  <c r="AM1696" i="4"/>
  <c r="AM1565" i="4"/>
  <c r="AM1137" i="4"/>
  <c r="AM882" i="4"/>
  <c r="AM1508" i="4"/>
  <c r="AM525" i="4"/>
  <c r="AM1496" i="4"/>
  <c r="AM415" i="4"/>
  <c r="AM1539" i="4"/>
  <c r="AM1184" i="4"/>
  <c r="AM1092" i="4"/>
  <c r="AM631" i="4"/>
  <c r="AM1581" i="4"/>
  <c r="AM1264" i="4"/>
  <c r="AM468" i="4"/>
  <c r="AM1567" i="4"/>
  <c r="AM1390" i="4"/>
  <c r="AM1299" i="4"/>
  <c r="AM263" i="4"/>
  <c r="AM1258" i="4"/>
  <c r="AM1751" i="4"/>
  <c r="AM197" i="4"/>
  <c r="AM1671" i="4"/>
  <c r="AM261" i="4"/>
  <c r="AM1532" i="4"/>
  <c r="AM313" i="4"/>
  <c r="AM1408" i="4"/>
  <c r="AM666" i="4"/>
  <c r="AM831" i="4"/>
  <c r="AM1170" i="4"/>
  <c r="AM663" i="4"/>
  <c r="AM1524" i="4"/>
  <c r="AM1790" i="4"/>
  <c r="AM902" i="4"/>
  <c r="AM704" i="4"/>
  <c r="AM393" i="4"/>
  <c r="AM1558" i="4"/>
  <c r="AM1099" i="4"/>
  <c r="AM360" i="4"/>
  <c r="AM1370" i="4"/>
  <c r="AM765" i="4"/>
  <c r="AM1676" i="4"/>
  <c r="AM874" i="4"/>
  <c r="AM392" i="4"/>
  <c r="AM814" i="4"/>
  <c r="AM1536" i="4"/>
  <c r="AM1167" i="4"/>
  <c r="AM1173" i="4"/>
  <c r="AM1604" i="4"/>
  <c r="AM554" i="4"/>
  <c r="AM1763" i="4"/>
  <c r="AM532" i="4"/>
  <c r="AM1364" i="4"/>
  <c r="AM477" i="4"/>
  <c r="AM1404" i="4"/>
  <c r="AM559" i="4"/>
  <c r="AM40" i="4"/>
  <c r="AM1085" i="4"/>
  <c r="AM1323" i="4"/>
  <c r="AM466" i="4"/>
  <c r="AM1293" i="4"/>
  <c r="AM326" i="4"/>
  <c r="AM419" i="4"/>
  <c r="AM300" i="4"/>
  <c r="AM1005" i="4"/>
  <c r="AM1340" i="4"/>
  <c r="AM279" i="4"/>
  <c r="AM1398" i="4"/>
  <c r="AM1142" i="4"/>
  <c r="AM1331" i="4"/>
  <c r="AM79" i="4"/>
  <c r="AM1534" i="4"/>
  <c r="AM174" i="4"/>
  <c r="AM267" i="4"/>
  <c r="AM162" i="4"/>
  <c r="AM557" i="4"/>
  <c r="AM1280" i="4"/>
  <c r="AM447" i="4"/>
  <c r="AM1597" i="4"/>
  <c r="AM1626" i="4"/>
  <c r="AM1139" i="4"/>
  <c r="AM55" i="4"/>
  <c r="AM1107" i="4"/>
  <c r="AM673" i="4"/>
  <c r="AM1366" i="4"/>
  <c r="AM453" i="4"/>
  <c r="AM1756" i="4"/>
  <c r="AM359" i="4"/>
  <c r="AM1778" i="4"/>
  <c r="AM695" i="4"/>
  <c r="AM12" i="4"/>
  <c r="AN12" i="4" s="1"/>
  <c r="AO12" i="4" s="1"/>
  <c r="AK12" i="4"/>
  <c r="AK13" i="4" s="1"/>
  <c r="AK14" i="4" s="1"/>
  <c r="AM1289" i="4"/>
  <c r="AM830" i="4"/>
  <c r="AM1400" i="4"/>
  <c r="AM105" i="4"/>
  <c r="AM517" i="4"/>
  <c r="AM566" i="4"/>
  <c r="AM659" i="4"/>
  <c r="AM36" i="4"/>
  <c r="AM1722" i="4"/>
  <c r="AM879" i="4"/>
  <c r="AM842" i="4"/>
  <c r="AM369" i="4"/>
  <c r="AM934" i="4"/>
  <c r="AM696" i="4"/>
  <c r="AM457" i="4"/>
  <c r="AM1718" i="4"/>
  <c r="AM1482" i="4"/>
  <c r="AM915" i="4"/>
  <c r="AM1265" i="4"/>
  <c r="AM843" i="4"/>
  <c r="AM545" i="4"/>
  <c r="AM1302" i="4"/>
  <c r="AM1358" i="4"/>
  <c r="AM1412" i="4"/>
  <c r="AM295" i="4"/>
  <c r="AM1734" i="4"/>
  <c r="AM767" i="4"/>
  <c r="AM1001" i="4"/>
  <c r="AM1233" i="4"/>
  <c r="AM766" i="4"/>
  <c r="AM1235" i="4"/>
  <c r="AM1217" i="4"/>
  <c r="AM1342" i="4"/>
  <c r="AM502" i="4"/>
  <c r="AM595" i="4"/>
  <c r="AM84" i="4"/>
  <c r="AM1678" i="4"/>
  <c r="AM943" i="4"/>
  <c r="AM61" i="4"/>
  <c r="AM321" i="4"/>
  <c r="AM870" i="4"/>
  <c r="AM1600" i="4"/>
  <c r="AM297" i="4"/>
  <c r="AM1542" i="4"/>
  <c r="AM1381" i="4"/>
  <c r="AM896" i="4"/>
  <c r="AM1659" i="4"/>
  <c r="AM888" i="4"/>
  <c r="AM425" i="4"/>
  <c r="AM1174" i="4"/>
  <c r="AM1294" i="4"/>
  <c r="AM1209" i="4"/>
  <c r="AM231" i="4"/>
  <c r="AM1694" i="4"/>
  <c r="AM847" i="4"/>
  <c r="AM706" i="4"/>
  <c r="AM1161" i="4"/>
  <c r="AM702" i="4"/>
  <c r="AM875" i="4"/>
  <c r="AM114" i="4"/>
  <c r="AM1214" i="4"/>
  <c r="AM438" i="4"/>
  <c r="AM531" i="4"/>
  <c r="AM130" i="4"/>
  <c r="AM1634" i="4"/>
  <c r="AM1015" i="4"/>
  <c r="AM731" i="4"/>
  <c r="AM233" i="4"/>
  <c r="AM806" i="4"/>
  <c r="AM1104" i="4"/>
  <c r="AM169" i="4"/>
  <c r="AM1314" i="4"/>
  <c r="AM1677" i="4"/>
  <c r="AM1704" i="4"/>
  <c r="AM1419" i="4"/>
  <c r="AM832" i="4"/>
  <c r="AM265" i="4"/>
  <c r="AM1110" i="4"/>
  <c r="AM1230" i="4"/>
  <c r="AM988" i="4"/>
  <c r="AM167" i="4"/>
  <c r="AM1650" i="4"/>
  <c r="AM919" i="4"/>
  <c r="AM245" i="4"/>
  <c r="AM1041" i="4"/>
  <c r="AM638" i="4"/>
  <c r="AM667" i="4"/>
  <c r="AM76" i="4"/>
  <c r="AM1086" i="4"/>
  <c r="AM374" i="4"/>
  <c r="AM467" i="4"/>
  <c r="AM138" i="4"/>
  <c r="AM1594" i="4"/>
  <c r="AM1095" i="4"/>
  <c r="AM123" i="4"/>
  <c r="AM205" i="4"/>
  <c r="AM742" i="4"/>
  <c r="AM1672" i="4"/>
  <c r="AM81" i="4"/>
  <c r="AM926" i="4"/>
  <c r="AM1237" i="4"/>
  <c r="AM691" i="4"/>
  <c r="AM1093" i="4"/>
  <c r="AM435" i="4"/>
  <c r="AM244" i="4"/>
  <c r="AM214" i="4"/>
  <c r="AM654" i="4"/>
  <c r="AM712" i="4"/>
  <c r="AM242" i="4"/>
  <c r="AM1485" i="4"/>
  <c r="AM1668" i="4"/>
  <c r="AM881" i="4"/>
  <c r="AM153" i="4"/>
  <c r="AM1777" i="4"/>
  <c r="AM864" i="4"/>
  <c r="AM1433" i="4"/>
  <c r="AM1346" i="4"/>
  <c r="AM857" i="4"/>
  <c r="AM836" i="4"/>
  <c r="AM1321" i="4"/>
  <c r="AM1618" i="4"/>
  <c r="AM1036" i="4"/>
  <c r="AM608" i="4"/>
  <c r="AM1771" i="4"/>
  <c r="AM166" i="4"/>
  <c r="AM259" i="4"/>
  <c r="AM346" i="4"/>
  <c r="W11" i="4" l="1"/>
  <c r="X11" i="4" s="1"/>
  <c r="Y11" i="4" s="1"/>
  <c r="Q12" i="4"/>
  <c r="U13" i="4"/>
  <c r="T14" i="4"/>
  <c r="AK15" i="4"/>
  <c r="AK16" i="4" s="1"/>
  <c r="AK17" i="4" s="1"/>
  <c r="AK18" i="4" s="1"/>
  <c r="AK19" i="4" s="1"/>
  <c r="AK20" i="4" s="1"/>
  <c r="AK21" i="4" s="1"/>
  <c r="AK22" i="4" s="1"/>
  <c r="AK23" i="4" s="1"/>
  <c r="AK24" i="4" s="1"/>
  <c r="AK25" i="4" s="1"/>
  <c r="AK26" i="4" s="1"/>
  <c r="AK27" i="4" s="1"/>
  <c r="AK28" i="4" s="1"/>
  <c r="AK29" i="4" s="1"/>
  <c r="AK30" i="4" s="1"/>
  <c r="AK31" i="4" s="1"/>
  <c r="AK32" i="4" s="1"/>
  <c r="AK33" i="4" s="1"/>
  <c r="AK34" i="4" s="1"/>
  <c r="AK35" i="4" s="1"/>
  <c r="AK36" i="4" s="1"/>
  <c r="AK37" i="4" s="1"/>
  <c r="AK38" i="4" s="1"/>
  <c r="AK39" i="4" s="1"/>
  <c r="AK40" i="4" s="1"/>
  <c r="AK41" i="4" s="1"/>
  <c r="AK42" i="4" s="1"/>
  <c r="AK43" i="4" s="1"/>
  <c r="AK44" i="4" s="1"/>
  <c r="AK45" i="4" s="1"/>
  <c r="AK46" i="4" s="1"/>
  <c r="AK47" i="4" s="1"/>
  <c r="AK48" i="4" s="1"/>
  <c r="AK49" i="4" s="1"/>
  <c r="AK50" i="4" s="1"/>
  <c r="AK51" i="4" s="1"/>
  <c r="AK52" i="4" s="1"/>
  <c r="AK53" i="4" s="1"/>
  <c r="AK54" i="4" s="1"/>
  <c r="AK55" i="4" s="1"/>
  <c r="AK56" i="4" s="1"/>
  <c r="AK57" i="4" s="1"/>
  <c r="AK58" i="4" s="1"/>
  <c r="AK59" i="4" s="1"/>
  <c r="AK60" i="4" s="1"/>
  <c r="AK61" i="4" s="1"/>
  <c r="AK62" i="4" s="1"/>
  <c r="AK63" i="4" s="1"/>
  <c r="AK64" i="4" s="1"/>
  <c r="AK65" i="4" s="1"/>
  <c r="AK66" i="4" s="1"/>
  <c r="AK67" i="4" s="1"/>
  <c r="AK68" i="4" s="1"/>
  <c r="AK69" i="4" s="1"/>
  <c r="AK70" i="4" s="1"/>
  <c r="AK71" i="4" s="1"/>
  <c r="AK72" i="4" s="1"/>
  <c r="AK73" i="4" s="1"/>
  <c r="AK74" i="4" s="1"/>
  <c r="AK75" i="4" s="1"/>
  <c r="AK76" i="4" s="1"/>
  <c r="AK77" i="4" s="1"/>
  <c r="AK78" i="4" s="1"/>
  <c r="AK79" i="4" s="1"/>
  <c r="AK80" i="4" s="1"/>
  <c r="AK81" i="4" s="1"/>
  <c r="AK82" i="4" s="1"/>
  <c r="AK83" i="4" s="1"/>
  <c r="AK84" i="4" s="1"/>
  <c r="AK85" i="4" s="1"/>
  <c r="AK86" i="4" s="1"/>
  <c r="AK87" i="4" s="1"/>
  <c r="AK88" i="4" s="1"/>
  <c r="AK89" i="4" s="1"/>
  <c r="AK90" i="4" s="1"/>
  <c r="AK91" i="4" s="1"/>
  <c r="AK92" i="4" s="1"/>
  <c r="AK93" i="4" s="1"/>
  <c r="AK94" i="4" s="1"/>
  <c r="AK95" i="4" s="1"/>
  <c r="AK96" i="4" s="1"/>
  <c r="AK97" i="4" s="1"/>
  <c r="AK98" i="4" s="1"/>
  <c r="AK99" i="4" s="1"/>
  <c r="AK100" i="4" s="1"/>
  <c r="AK101" i="4" s="1"/>
  <c r="AK102" i="4" s="1"/>
  <c r="AK103" i="4" s="1"/>
  <c r="AK104" i="4" s="1"/>
  <c r="AK105" i="4" s="1"/>
  <c r="AK106" i="4" s="1"/>
  <c r="AK107" i="4" s="1"/>
  <c r="AK108" i="4" s="1"/>
  <c r="AK109" i="4" s="1"/>
  <c r="AK110" i="4" s="1"/>
  <c r="AK111" i="4" s="1"/>
  <c r="AK112" i="4" s="1"/>
  <c r="AK113" i="4" s="1"/>
  <c r="AK114" i="4" s="1"/>
  <c r="AK115" i="4" s="1"/>
  <c r="AK116" i="4" s="1"/>
  <c r="AK117" i="4" s="1"/>
  <c r="AK118" i="4" s="1"/>
  <c r="AK119" i="4" s="1"/>
  <c r="AK120" i="4" s="1"/>
  <c r="AK121" i="4" s="1"/>
  <c r="AK122" i="4" s="1"/>
  <c r="AK123" i="4" s="1"/>
  <c r="AK124" i="4" s="1"/>
  <c r="AK125" i="4" s="1"/>
  <c r="AK126" i="4" s="1"/>
  <c r="AK127" i="4" s="1"/>
  <c r="AK128" i="4" s="1"/>
  <c r="AK129" i="4" s="1"/>
  <c r="AK130" i="4" s="1"/>
  <c r="AK131" i="4" s="1"/>
  <c r="AK132" i="4" s="1"/>
  <c r="AK133" i="4" s="1"/>
  <c r="AK134" i="4" s="1"/>
  <c r="AK135" i="4" s="1"/>
  <c r="AK136" i="4" s="1"/>
  <c r="AK137" i="4" s="1"/>
  <c r="AK138" i="4" s="1"/>
  <c r="AK139" i="4" s="1"/>
  <c r="AK140" i="4" s="1"/>
  <c r="AK141" i="4" s="1"/>
  <c r="AK142" i="4" s="1"/>
  <c r="AK143" i="4" s="1"/>
  <c r="AK144" i="4" s="1"/>
  <c r="AK145" i="4" s="1"/>
  <c r="AK146" i="4" s="1"/>
  <c r="AK147" i="4" s="1"/>
  <c r="AK148" i="4" s="1"/>
  <c r="AK149" i="4" s="1"/>
  <c r="AK150" i="4" s="1"/>
  <c r="AK151" i="4" s="1"/>
  <c r="AK152" i="4" s="1"/>
  <c r="AK153" i="4" s="1"/>
  <c r="AK154" i="4" s="1"/>
  <c r="AK155" i="4" s="1"/>
  <c r="AK156" i="4" s="1"/>
  <c r="AK157" i="4" s="1"/>
  <c r="AK158" i="4" s="1"/>
  <c r="AK159" i="4" s="1"/>
  <c r="AK160" i="4" s="1"/>
  <c r="AK161" i="4" s="1"/>
  <c r="AK162" i="4" s="1"/>
  <c r="AK163" i="4" s="1"/>
  <c r="AK164" i="4" s="1"/>
  <c r="AK165" i="4" s="1"/>
  <c r="AK166" i="4" s="1"/>
  <c r="AK167" i="4" s="1"/>
  <c r="AK168" i="4" s="1"/>
  <c r="AK169" i="4" s="1"/>
  <c r="AK170" i="4" s="1"/>
  <c r="AK171" i="4" s="1"/>
  <c r="AK172" i="4" s="1"/>
  <c r="AK173" i="4" s="1"/>
  <c r="AK174" i="4" s="1"/>
  <c r="AK175" i="4" s="1"/>
  <c r="AK176" i="4" s="1"/>
  <c r="AK177" i="4" s="1"/>
  <c r="AK178" i="4" s="1"/>
  <c r="AK179" i="4" s="1"/>
  <c r="AK180" i="4" s="1"/>
  <c r="AK181" i="4" s="1"/>
  <c r="AK182" i="4" s="1"/>
  <c r="AK183" i="4" s="1"/>
  <c r="AK184" i="4" s="1"/>
  <c r="AK185" i="4" s="1"/>
  <c r="AK186" i="4" s="1"/>
  <c r="AK187" i="4" s="1"/>
  <c r="AK188" i="4" s="1"/>
  <c r="AK189" i="4" s="1"/>
  <c r="AK190" i="4" s="1"/>
  <c r="AK191" i="4" s="1"/>
  <c r="AK192" i="4" s="1"/>
  <c r="AK193" i="4" s="1"/>
  <c r="AK194" i="4" s="1"/>
  <c r="AK195" i="4" s="1"/>
  <c r="AK196" i="4" s="1"/>
  <c r="AK197" i="4" s="1"/>
  <c r="AK198" i="4" s="1"/>
  <c r="AK199" i="4" s="1"/>
  <c r="AK200" i="4" s="1"/>
  <c r="AK201" i="4" s="1"/>
  <c r="AK202" i="4" s="1"/>
  <c r="AK203" i="4" s="1"/>
  <c r="AK204" i="4" s="1"/>
  <c r="AK205" i="4" s="1"/>
  <c r="AK206" i="4" s="1"/>
  <c r="AK207" i="4" s="1"/>
  <c r="AK208" i="4" s="1"/>
  <c r="AK209" i="4" s="1"/>
  <c r="AK210" i="4" s="1"/>
  <c r="AK211" i="4" s="1"/>
  <c r="AK212" i="4" s="1"/>
  <c r="AK213" i="4" s="1"/>
  <c r="AK214" i="4" s="1"/>
  <c r="AK215" i="4" s="1"/>
  <c r="AK216" i="4" s="1"/>
  <c r="AK217" i="4" s="1"/>
  <c r="AK218" i="4" s="1"/>
  <c r="AK219" i="4" s="1"/>
  <c r="AK220" i="4" s="1"/>
  <c r="AK221" i="4" s="1"/>
  <c r="AK222" i="4" s="1"/>
  <c r="AK223" i="4" s="1"/>
  <c r="AK224" i="4" s="1"/>
  <c r="AK225" i="4" s="1"/>
  <c r="AK226" i="4" s="1"/>
  <c r="AK227" i="4" s="1"/>
  <c r="AK228" i="4" s="1"/>
  <c r="AK229" i="4" s="1"/>
  <c r="AK230" i="4" s="1"/>
  <c r="AK231" i="4" s="1"/>
  <c r="AK232" i="4" s="1"/>
  <c r="AK233" i="4" s="1"/>
  <c r="AK234" i="4" s="1"/>
  <c r="AK235" i="4" s="1"/>
  <c r="AK236" i="4" s="1"/>
  <c r="AK237" i="4" s="1"/>
  <c r="AK238" i="4" s="1"/>
  <c r="AK239" i="4" s="1"/>
  <c r="AK240" i="4" s="1"/>
  <c r="AK241" i="4" s="1"/>
  <c r="AK242" i="4" s="1"/>
  <c r="AK243" i="4" s="1"/>
  <c r="AK244" i="4" s="1"/>
  <c r="AK245" i="4" s="1"/>
  <c r="AK246" i="4" s="1"/>
  <c r="AK247" i="4" s="1"/>
  <c r="AK248" i="4" s="1"/>
  <c r="AK249" i="4" s="1"/>
  <c r="AK250" i="4" s="1"/>
  <c r="AK251" i="4" s="1"/>
  <c r="AK252" i="4" s="1"/>
  <c r="AK253" i="4" s="1"/>
  <c r="AK254" i="4" s="1"/>
  <c r="AK255" i="4" s="1"/>
  <c r="AK256" i="4" s="1"/>
  <c r="AK257" i="4" s="1"/>
  <c r="AK258" i="4" s="1"/>
  <c r="AK259" i="4" s="1"/>
  <c r="AK260" i="4" s="1"/>
  <c r="AK261" i="4" s="1"/>
  <c r="AK262" i="4" s="1"/>
  <c r="AK263" i="4" s="1"/>
  <c r="AK264" i="4" s="1"/>
  <c r="AK265" i="4" s="1"/>
  <c r="AK266" i="4" s="1"/>
  <c r="AK267" i="4" s="1"/>
  <c r="AK268" i="4" s="1"/>
  <c r="AK269" i="4" s="1"/>
  <c r="AK270" i="4" s="1"/>
  <c r="AK271" i="4" s="1"/>
  <c r="AK272" i="4" s="1"/>
  <c r="AK273" i="4" s="1"/>
  <c r="AK274" i="4" s="1"/>
  <c r="AK275" i="4" s="1"/>
  <c r="AK276" i="4" s="1"/>
  <c r="AK277" i="4" s="1"/>
  <c r="AK278" i="4" s="1"/>
  <c r="AK279" i="4" s="1"/>
  <c r="AK280" i="4" s="1"/>
  <c r="AK281" i="4" s="1"/>
  <c r="AK282" i="4" s="1"/>
  <c r="AK283" i="4" s="1"/>
  <c r="AK284" i="4" s="1"/>
  <c r="AK285" i="4" s="1"/>
  <c r="AK286" i="4" s="1"/>
  <c r="AK287" i="4" s="1"/>
  <c r="AK288" i="4" s="1"/>
  <c r="AK289" i="4" s="1"/>
  <c r="AK290" i="4" s="1"/>
  <c r="AK291" i="4" s="1"/>
  <c r="AK292" i="4" s="1"/>
  <c r="AK293" i="4" s="1"/>
  <c r="AK294" i="4" s="1"/>
  <c r="AK295" i="4" s="1"/>
  <c r="AK296" i="4" s="1"/>
  <c r="AK297" i="4" s="1"/>
  <c r="AK298" i="4" s="1"/>
  <c r="AK299" i="4" s="1"/>
  <c r="AK300" i="4" s="1"/>
  <c r="AK301" i="4" s="1"/>
  <c r="AK302" i="4" s="1"/>
  <c r="AK303" i="4" s="1"/>
  <c r="AK304" i="4" s="1"/>
  <c r="AK305" i="4" s="1"/>
  <c r="AK306" i="4" s="1"/>
  <c r="AK307" i="4" s="1"/>
  <c r="AK308" i="4" s="1"/>
  <c r="AK309" i="4" s="1"/>
  <c r="AK310" i="4" s="1"/>
  <c r="AK311" i="4" s="1"/>
  <c r="AK312" i="4" s="1"/>
  <c r="AK313" i="4" s="1"/>
  <c r="AK314" i="4" s="1"/>
  <c r="AK315" i="4" s="1"/>
  <c r="AK316" i="4" s="1"/>
  <c r="AK317" i="4" s="1"/>
  <c r="AK318" i="4" s="1"/>
  <c r="AK319" i="4" s="1"/>
  <c r="AK320" i="4" s="1"/>
  <c r="AK321" i="4" s="1"/>
  <c r="AK322" i="4" s="1"/>
  <c r="AK323" i="4" s="1"/>
  <c r="AK324" i="4" s="1"/>
  <c r="AK325" i="4" s="1"/>
  <c r="AK326" i="4" s="1"/>
  <c r="AK327" i="4" s="1"/>
  <c r="AK328" i="4" s="1"/>
  <c r="AK329" i="4" s="1"/>
  <c r="AK330" i="4" s="1"/>
  <c r="AK331" i="4" s="1"/>
  <c r="AK332" i="4" s="1"/>
  <c r="AK333" i="4" s="1"/>
  <c r="AK334" i="4" s="1"/>
  <c r="AK335" i="4" s="1"/>
  <c r="AK336" i="4" s="1"/>
  <c r="AK337" i="4" s="1"/>
  <c r="AK338" i="4" s="1"/>
  <c r="AK339" i="4" s="1"/>
  <c r="AK340" i="4" s="1"/>
  <c r="AK341" i="4" s="1"/>
  <c r="AK342" i="4" s="1"/>
  <c r="AK343" i="4" s="1"/>
  <c r="AK344" i="4" s="1"/>
  <c r="AK345" i="4" s="1"/>
  <c r="AK346" i="4" s="1"/>
  <c r="AK347" i="4" s="1"/>
  <c r="AK348" i="4" s="1"/>
  <c r="AK349" i="4" s="1"/>
  <c r="AK350" i="4" s="1"/>
  <c r="AK351" i="4" s="1"/>
  <c r="AK352" i="4" s="1"/>
  <c r="AK353" i="4" s="1"/>
  <c r="AK354" i="4" s="1"/>
  <c r="AK355" i="4" s="1"/>
  <c r="AK356" i="4" s="1"/>
  <c r="AK357" i="4" s="1"/>
  <c r="AK358" i="4" s="1"/>
  <c r="AK359" i="4" s="1"/>
  <c r="AK360" i="4" s="1"/>
  <c r="AK361" i="4" s="1"/>
  <c r="AK362" i="4" s="1"/>
  <c r="AK363" i="4" s="1"/>
  <c r="AK364" i="4" s="1"/>
  <c r="AK365" i="4" s="1"/>
  <c r="AK366" i="4" s="1"/>
  <c r="AK367" i="4" s="1"/>
  <c r="AK368" i="4" s="1"/>
  <c r="AK369" i="4" s="1"/>
  <c r="AK370" i="4" s="1"/>
  <c r="AK371" i="4" s="1"/>
  <c r="AK372" i="4" s="1"/>
  <c r="AK373" i="4" s="1"/>
  <c r="AK374" i="4" s="1"/>
  <c r="AK375" i="4" s="1"/>
  <c r="AK376" i="4" s="1"/>
  <c r="AK377" i="4" s="1"/>
  <c r="AK378" i="4" s="1"/>
  <c r="AK379" i="4" s="1"/>
  <c r="AK380" i="4" s="1"/>
  <c r="AK381" i="4" s="1"/>
  <c r="AK382" i="4" s="1"/>
  <c r="AK383" i="4" s="1"/>
  <c r="AK384" i="4" s="1"/>
  <c r="AK385" i="4" s="1"/>
  <c r="AK386" i="4" s="1"/>
  <c r="AK387" i="4" s="1"/>
  <c r="AK388" i="4" s="1"/>
  <c r="AK389" i="4" s="1"/>
  <c r="AK390" i="4" s="1"/>
  <c r="AK391" i="4" s="1"/>
  <c r="AK392" i="4" s="1"/>
  <c r="AK393" i="4" s="1"/>
  <c r="AK394" i="4" s="1"/>
  <c r="AK395" i="4" s="1"/>
  <c r="AK396" i="4" s="1"/>
  <c r="AK397" i="4" s="1"/>
  <c r="AK398" i="4" s="1"/>
  <c r="AK399" i="4" s="1"/>
  <c r="AK400" i="4" s="1"/>
  <c r="AK401" i="4" s="1"/>
  <c r="AK402" i="4" s="1"/>
  <c r="AK403" i="4" s="1"/>
  <c r="AK404" i="4" s="1"/>
  <c r="AK405" i="4" s="1"/>
  <c r="AK406" i="4" s="1"/>
  <c r="AK407" i="4" s="1"/>
  <c r="AK408" i="4" s="1"/>
  <c r="AK409" i="4" s="1"/>
  <c r="AK410" i="4" s="1"/>
  <c r="AK411" i="4" s="1"/>
  <c r="AK412" i="4" s="1"/>
  <c r="AK413" i="4" s="1"/>
  <c r="AK414" i="4" s="1"/>
  <c r="AK415" i="4" s="1"/>
  <c r="AK416" i="4" s="1"/>
  <c r="AK417" i="4" s="1"/>
  <c r="AK418" i="4" s="1"/>
  <c r="AK419" i="4" s="1"/>
  <c r="AK420" i="4" s="1"/>
  <c r="AK421" i="4" s="1"/>
  <c r="AK422" i="4" s="1"/>
  <c r="AK423" i="4" s="1"/>
  <c r="AK424" i="4" s="1"/>
  <c r="AK425" i="4" s="1"/>
  <c r="AK426" i="4" s="1"/>
  <c r="AK427" i="4" s="1"/>
  <c r="AK428" i="4" s="1"/>
  <c r="AK429" i="4" s="1"/>
  <c r="AK430" i="4" s="1"/>
  <c r="AK431" i="4" s="1"/>
  <c r="AK432" i="4" s="1"/>
  <c r="AK433" i="4" s="1"/>
  <c r="AK434" i="4" s="1"/>
  <c r="AK435" i="4" s="1"/>
  <c r="AK436" i="4" s="1"/>
  <c r="AK437" i="4" s="1"/>
  <c r="AK438" i="4" s="1"/>
  <c r="AK439" i="4" s="1"/>
  <c r="AK440" i="4" s="1"/>
  <c r="AK441" i="4" s="1"/>
  <c r="AK442" i="4" s="1"/>
  <c r="AK443" i="4" s="1"/>
  <c r="AK444" i="4" s="1"/>
  <c r="AK445" i="4" s="1"/>
  <c r="AK446" i="4" s="1"/>
  <c r="AK447" i="4" s="1"/>
  <c r="AK448" i="4" s="1"/>
  <c r="AK449" i="4" s="1"/>
  <c r="AK450" i="4" s="1"/>
  <c r="AK451" i="4" s="1"/>
  <c r="AK452" i="4" s="1"/>
  <c r="AK453" i="4" s="1"/>
  <c r="AK454" i="4" s="1"/>
  <c r="AK455" i="4" s="1"/>
  <c r="AK456" i="4" s="1"/>
  <c r="AK457" i="4" s="1"/>
  <c r="AK458" i="4" s="1"/>
  <c r="AK459" i="4" s="1"/>
  <c r="AK460" i="4" s="1"/>
  <c r="AK461" i="4" s="1"/>
  <c r="AK462" i="4" s="1"/>
  <c r="AK463" i="4" s="1"/>
  <c r="AK464" i="4" s="1"/>
  <c r="AK465" i="4" s="1"/>
  <c r="AK466" i="4" s="1"/>
  <c r="AK467" i="4" s="1"/>
  <c r="AK468" i="4" s="1"/>
  <c r="AK469" i="4" s="1"/>
  <c r="AK470" i="4" s="1"/>
  <c r="AK471" i="4" s="1"/>
  <c r="AK472" i="4" s="1"/>
  <c r="AK473" i="4" s="1"/>
  <c r="AK474" i="4" s="1"/>
  <c r="AK475" i="4" s="1"/>
  <c r="AK476" i="4" s="1"/>
  <c r="AK477" i="4" s="1"/>
  <c r="AK478" i="4" s="1"/>
  <c r="AK479" i="4" s="1"/>
  <c r="AK480" i="4" s="1"/>
  <c r="AK481" i="4" s="1"/>
  <c r="AK482" i="4" s="1"/>
  <c r="AK483" i="4" s="1"/>
  <c r="AK484" i="4" s="1"/>
  <c r="AK485" i="4" s="1"/>
  <c r="AK486" i="4" s="1"/>
  <c r="AK487" i="4" s="1"/>
  <c r="AK488" i="4" s="1"/>
  <c r="AK489" i="4" s="1"/>
  <c r="AK490" i="4" s="1"/>
  <c r="AK491" i="4" s="1"/>
  <c r="AK492" i="4" s="1"/>
  <c r="AK493" i="4" s="1"/>
  <c r="AK494" i="4" s="1"/>
  <c r="AK495" i="4" s="1"/>
  <c r="AK496" i="4" s="1"/>
  <c r="AK497" i="4" s="1"/>
  <c r="AK498" i="4" s="1"/>
  <c r="AK499" i="4" s="1"/>
  <c r="AK500" i="4" s="1"/>
  <c r="AK501" i="4" s="1"/>
  <c r="AK502" i="4" s="1"/>
  <c r="AK503" i="4" s="1"/>
  <c r="AK504" i="4" s="1"/>
  <c r="AK505" i="4" s="1"/>
  <c r="AK506" i="4" s="1"/>
  <c r="AK507" i="4" s="1"/>
  <c r="AK508" i="4" s="1"/>
  <c r="AK509" i="4" s="1"/>
  <c r="AK510" i="4" s="1"/>
  <c r="AK511" i="4" s="1"/>
  <c r="AK512" i="4" s="1"/>
  <c r="AK513" i="4" s="1"/>
  <c r="AK514" i="4" s="1"/>
  <c r="AK515" i="4" s="1"/>
  <c r="AK516" i="4" s="1"/>
  <c r="AK517" i="4" s="1"/>
  <c r="AK518" i="4" s="1"/>
  <c r="AK519" i="4" s="1"/>
  <c r="AK520" i="4" s="1"/>
  <c r="AK521" i="4" s="1"/>
  <c r="AK522" i="4" s="1"/>
  <c r="AK523" i="4" s="1"/>
  <c r="AK524" i="4" s="1"/>
  <c r="AK525" i="4" s="1"/>
  <c r="AK526" i="4" s="1"/>
  <c r="AK527" i="4" s="1"/>
  <c r="AK528" i="4" s="1"/>
  <c r="AK529" i="4" s="1"/>
  <c r="AK530" i="4" s="1"/>
  <c r="AK531" i="4" s="1"/>
  <c r="AK532" i="4" s="1"/>
  <c r="AK533" i="4" s="1"/>
  <c r="AK534" i="4" s="1"/>
  <c r="AK535" i="4" s="1"/>
  <c r="AK536" i="4" s="1"/>
  <c r="AK537" i="4" s="1"/>
  <c r="AK538" i="4" s="1"/>
  <c r="AK539" i="4" s="1"/>
  <c r="AK540" i="4" s="1"/>
  <c r="AK541" i="4" s="1"/>
  <c r="AK542" i="4" s="1"/>
  <c r="AK543" i="4" s="1"/>
  <c r="AK544" i="4" s="1"/>
  <c r="AK545" i="4" s="1"/>
  <c r="AK546" i="4" s="1"/>
  <c r="AK547" i="4" s="1"/>
  <c r="AK548" i="4" s="1"/>
  <c r="AK549" i="4" s="1"/>
  <c r="AK550" i="4" s="1"/>
  <c r="AK551" i="4" s="1"/>
  <c r="AK552" i="4" s="1"/>
  <c r="AK553" i="4" s="1"/>
  <c r="AK554" i="4" s="1"/>
  <c r="AK555" i="4" s="1"/>
  <c r="AK556" i="4" s="1"/>
  <c r="AK557" i="4" s="1"/>
  <c r="AK558" i="4" s="1"/>
  <c r="AK559" i="4" s="1"/>
  <c r="AK560" i="4" s="1"/>
  <c r="AK561" i="4" s="1"/>
  <c r="AK562" i="4" s="1"/>
  <c r="AK563" i="4" s="1"/>
  <c r="AK564" i="4" s="1"/>
  <c r="AK565" i="4" s="1"/>
  <c r="AK566" i="4" s="1"/>
  <c r="AK567" i="4" s="1"/>
  <c r="AK568" i="4" s="1"/>
  <c r="AK569" i="4" s="1"/>
  <c r="AK570" i="4" s="1"/>
  <c r="AK571" i="4" s="1"/>
  <c r="AK572" i="4" s="1"/>
  <c r="AK573" i="4" s="1"/>
  <c r="AK574" i="4" s="1"/>
  <c r="AK575" i="4" s="1"/>
  <c r="AK576" i="4" s="1"/>
  <c r="AK577" i="4" s="1"/>
  <c r="AK578" i="4" s="1"/>
  <c r="AK579" i="4" s="1"/>
  <c r="AK580" i="4" s="1"/>
  <c r="AK581" i="4" s="1"/>
  <c r="AK582" i="4" s="1"/>
  <c r="AK583" i="4" s="1"/>
  <c r="AK584" i="4" s="1"/>
  <c r="AK585" i="4" s="1"/>
  <c r="AK586" i="4" s="1"/>
  <c r="AK587" i="4" s="1"/>
  <c r="AK588" i="4" s="1"/>
  <c r="AK589" i="4" s="1"/>
  <c r="AK590" i="4" s="1"/>
  <c r="AK591" i="4" s="1"/>
  <c r="AK592" i="4" s="1"/>
  <c r="AK593" i="4" s="1"/>
  <c r="AK594" i="4" s="1"/>
  <c r="AK595" i="4" s="1"/>
  <c r="AK596" i="4" s="1"/>
  <c r="AK597" i="4" s="1"/>
  <c r="AK598" i="4" s="1"/>
  <c r="AK599" i="4" s="1"/>
  <c r="AK600" i="4" s="1"/>
  <c r="AK601" i="4" s="1"/>
  <c r="AK602" i="4" s="1"/>
  <c r="AK603" i="4" s="1"/>
  <c r="AK604" i="4" s="1"/>
  <c r="AK605" i="4" s="1"/>
  <c r="AK606" i="4" s="1"/>
  <c r="AK607" i="4" s="1"/>
  <c r="AK608" i="4" s="1"/>
  <c r="AK609" i="4" s="1"/>
  <c r="AK610" i="4" s="1"/>
  <c r="AK611" i="4" s="1"/>
  <c r="AK612" i="4" s="1"/>
  <c r="AK613" i="4" s="1"/>
  <c r="AK614" i="4" s="1"/>
  <c r="AK615" i="4" s="1"/>
  <c r="AK616" i="4" s="1"/>
  <c r="AK617" i="4" s="1"/>
  <c r="AK618" i="4" s="1"/>
  <c r="AK619" i="4" s="1"/>
  <c r="AK620" i="4" s="1"/>
  <c r="AK621" i="4" s="1"/>
  <c r="AK622" i="4" s="1"/>
  <c r="AK623" i="4" s="1"/>
  <c r="AK624" i="4" s="1"/>
  <c r="AK625" i="4" s="1"/>
  <c r="AK626" i="4" s="1"/>
  <c r="AK627" i="4" s="1"/>
  <c r="AK628" i="4" s="1"/>
  <c r="AK629" i="4" s="1"/>
  <c r="AK630" i="4" s="1"/>
  <c r="AK631" i="4" s="1"/>
  <c r="AK632" i="4" s="1"/>
  <c r="AK633" i="4" s="1"/>
  <c r="AK634" i="4" s="1"/>
  <c r="AK635" i="4" s="1"/>
  <c r="AK636" i="4" s="1"/>
  <c r="AK637" i="4" s="1"/>
  <c r="AK638" i="4" s="1"/>
  <c r="AK639" i="4" s="1"/>
  <c r="AK640" i="4" s="1"/>
  <c r="AK641" i="4" s="1"/>
  <c r="AK642" i="4" s="1"/>
  <c r="AK643" i="4" s="1"/>
  <c r="AK644" i="4" s="1"/>
  <c r="AK645" i="4" s="1"/>
  <c r="AK646" i="4" s="1"/>
  <c r="AK647" i="4" s="1"/>
  <c r="AK648" i="4" s="1"/>
  <c r="AK649" i="4" s="1"/>
  <c r="AK650" i="4" s="1"/>
  <c r="AK651" i="4" s="1"/>
  <c r="AK652" i="4" s="1"/>
  <c r="AK653" i="4" s="1"/>
  <c r="AK654" i="4" s="1"/>
  <c r="AK655" i="4" s="1"/>
  <c r="AK656" i="4" s="1"/>
  <c r="AK657" i="4" s="1"/>
  <c r="AK658" i="4" s="1"/>
  <c r="AK659" i="4" s="1"/>
  <c r="AK660" i="4" s="1"/>
  <c r="AK661" i="4" s="1"/>
  <c r="AK662" i="4" s="1"/>
  <c r="AK663" i="4" s="1"/>
  <c r="AK664" i="4" s="1"/>
  <c r="AK665" i="4" s="1"/>
  <c r="AK666" i="4" s="1"/>
  <c r="AK667" i="4" s="1"/>
  <c r="AK668" i="4" s="1"/>
  <c r="AK669" i="4" s="1"/>
  <c r="AK670" i="4" s="1"/>
  <c r="AK671" i="4" s="1"/>
  <c r="AK672" i="4" s="1"/>
  <c r="AK673" i="4" s="1"/>
  <c r="AK674" i="4" s="1"/>
  <c r="AK675" i="4" s="1"/>
  <c r="AK676" i="4" s="1"/>
  <c r="AK677" i="4" s="1"/>
  <c r="AK678" i="4" s="1"/>
  <c r="AK679" i="4" s="1"/>
  <c r="AK680" i="4" s="1"/>
  <c r="AK681" i="4" s="1"/>
  <c r="AK682" i="4" s="1"/>
  <c r="AK683" i="4" s="1"/>
  <c r="AK684" i="4" s="1"/>
  <c r="AK685" i="4" s="1"/>
  <c r="AK686" i="4" s="1"/>
  <c r="AK687" i="4" s="1"/>
  <c r="AK688" i="4" s="1"/>
  <c r="AK689" i="4" s="1"/>
  <c r="AK690" i="4" s="1"/>
  <c r="AK691" i="4" s="1"/>
  <c r="AK692" i="4" s="1"/>
  <c r="AK693" i="4" s="1"/>
  <c r="AK694" i="4" s="1"/>
  <c r="AK695" i="4" s="1"/>
  <c r="AK696" i="4" s="1"/>
  <c r="AK697" i="4" s="1"/>
  <c r="AK698" i="4" s="1"/>
  <c r="AK699" i="4" s="1"/>
  <c r="AK700" i="4" s="1"/>
  <c r="AK701" i="4" s="1"/>
  <c r="AK702" i="4" s="1"/>
  <c r="AK703" i="4" s="1"/>
  <c r="AK704" i="4" s="1"/>
  <c r="AK705" i="4" s="1"/>
  <c r="AK706" i="4" s="1"/>
  <c r="AK707" i="4" s="1"/>
  <c r="AK708" i="4" s="1"/>
  <c r="AK709" i="4" s="1"/>
  <c r="AK710" i="4" s="1"/>
  <c r="AK711" i="4" s="1"/>
  <c r="AK712" i="4" s="1"/>
  <c r="AK713" i="4" s="1"/>
  <c r="AK714" i="4" s="1"/>
  <c r="AK715" i="4" s="1"/>
  <c r="AK716" i="4" s="1"/>
  <c r="AK717" i="4" s="1"/>
  <c r="AK718" i="4" s="1"/>
  <c r="AK719" i="4" s="1"/>
  <c r="AK720" i="4" s="1"/>
  <c r="AK721" i="4" s="1"/>
  <c r="AK722" i="4" s="1"/>
  <c r="AK723" i="4" s="1"/>
  <c r="AK724" i="4" s="1"/>
  <c r="AK725" i="4" s="1"/>
  <c r="AK726" i="4" s="1"/>
  <c r="AK727" i="4" s="1"/>
  <c r="AK728" i="4" s="1"/>
  <c r="AK729" i="4" s="1"/>
  <c r="AK730" i="4" s="1"/>
  <c r="AK731" i="4" s="1"/>
  <c r="AK732" i="4" s="1"/>
  <c r="AK733" i="4" s="1"/>
  <c r="AK734" i="4" s="1"/>
  <c r="AK735" i="4" s="1"/>
  <c r="AK736" i="4" s="1"/>
  <c r="AK737" i="4" s="1"/>
  <c r="AK738" i="4" s="1"/>
  <c r="AK739" i="4" s="1"/>
  <c r="AK740" i="4" s="1"/>
  <c r="AK741" i="4" s="1"/>
  <c r="AK742" i="4" s="1"/>
  <c r="AK743" i="4" s="1"/>
  <c r="AK744" i="4" s="1"/>
  <c r="AK745" i="4" s="1"/>
  <c r="AK746" i="4" s="1"/>
  <c r="AK747" i="4" s="1"/>
  <c r="AK748" i="4" s="1"/>
  <c r="AK749" i="4" s="1"/>
  <c r="AK750" i="4" s="1"/>
  <c r="AK751" i="4" s="1"/>
  <c r="AK752" i="4" s="1"/>
  <c r="AK753" i="4" s="1"/>
  <c r="AK754" i="4" s="1"/>
  <c r="AK755" i="4" s="1"/>
  <c r="AK756" i="4" s="1"/>
  <c r="AK757" i="4" s="1"/>
  <c r="AK758" i="4" s="1"/>
  <c r="AK759" i="4" s="1"/>
  <c r="AK760" i="4" s="1"/>
  <c r="AK761" i="4" s="1"/>
  <c r="AK762" i="4" s="1"/>
  <c r="AK763" i="4" s="1"/>
  <c r="AK764" i="4" s="1"/>
  <c r="AK765" i="4" s="1"/>
  <c r="AK766" i="4" s="1"/>
  <c r="AK767" i="4" s="1"/>
  <c r="AK768" i="4" s="1"/>
  <c r="AK769" i="4" s="1"/>
  <c r="AK770" i="4" s="1"/>
  <c r="AK771" i="4" s="1"/>
  <c r="AK772" i="4" s="1"/>
  <c r="AK773" i="4" s="1"/>
  <c r="AK774" i="4" s="1"/>
  <c r="AK775" i="4" s="1"/>
  <c r="AK776" i="4" s="1"/>
  <c r="AK777" i="4" s="1"/>
  <c r="AK778" i="4" s="1"/>
  <c r="AK779" i="4" s="1"/>
  <c r="AK780" i="4" s="1"/>
  <c r="AK781" i="4" s="1"/>
  <c r="AK782" i="4" s="1"/>
  <c r="AK783" i="4" s="1"/>
  <c r="AK784" i="4" s="1"/>
  <c r="AK785" i="4" s="1"/>
  <c r="AK786" i="4" s="1"/>
  <c r="AK787" i="4" s="1"/>
  <c r="AK788" i="4" s="1"/>
  <c r="AK789" i="4" s="1"/>
  <c r="AK790" i="4" s="1"/>
  <c r="AK791" i="4" s="1"/>
  <c r="AK792" i="4" s="1"/>
  <c r="AK793" i="4" s="1"/>
  <c r="AK794" i="4" s="1"/>
  <c r="AK795" i="4" s="1"/>
  <c r="AK796" i="4" s="1"/>
  <c r="AK797" i="4" s="1"/>
  <c r="AK798" i="4" s="1"/>
  <c r="AK799" i="4" s="1"/>
  <c r="AK800" i="4" s="1"/>
  <c r="AK801" i="4" s="1"/>
  <c r="AK802" i="4" s="1"/>
  <c r="AK803" i="4" s="1"/>
  <c r="AK804" i="4" s="1"/>
  <c r="AK805" i="4" s="1"/>
  <c r="AK806" i="4" s="1"/>
  <c r="AK807" i="4" s="1"/>
  <c r="AK808" i="4" s="1"/>
  <c r="AK809" i="4" s="1"/>
  <c r="AK810" i="4" s="1"/>
  <c r="AK811" i="4" s="1"/>
  <c r="AK812" i="4" s="1"/>
  <c r="AK813" i="4" s="1"/>
  <c r="AK814" i="4" s="1"/>
  <c r="AK815" i="4" s="1"/>
  <c r="AK816" i="4" s="1"/>
  <c r="AK817" i="4" s="1"/>
  <c r="AK818" i="4" s="1"/>
  <c r="AK819" i="4" s="1"/>
  <c r="AK820" i="4" s="1"/>
  <c r="AK821" i="4" s="1"/>
  <c r="AK822" i="4" s="1"/>
  <c r="AK823" i="4" s="1"/>
  <c r="AK824" i="4" s="1"/>
  <c r="AK825" i="4" s="1"/>
  <c r="AK826" i="4" s="1"/>
  <c r="AK827" i="4" s="1"/>
  <c r="AK828" i="4" s="1"/>
  <c r="AK829" i="4" s="1"/>
  <c r="AK830" i="4" s="1"/>
  <c r="AK831" i="4" s="1"/>
  <c r="AK832" i="4" s="1"/>
  <c r="AK833" i="4" s="1"/>
  <c r="AK834" i="4" s="1"/>
  <c r="AK835" i="4" s="1"/>
  <c r="AK836" i="4" s="1"/>
  <c r="AK837" i="4" s="1"/>
  <c r="AK838" i="4" s="1"/>
  <c r="AK839" i="4" s="1"/>
  <c r="AK840" i="4" s="1"/>
  <c r="AK841" i="4" s="1"/>
  <c r="AK842" i="4" s="1"/>
  <c r="AK843" i="4" s="1"/>
  <c r="AK844" i="4" s="1"/>
  <c r="AK845" i="4" s="1"/>
  <c r="AK846" i="4" s="1"/>
  <c r="AK847" i="4" s="1"/>
  <c r="AK848" i="4" s="1"/>
  <c r="AK849" i="4" s="1"/>
  <c r="AK850" i="4" s="1"/>
  <c r="AK851" i="4" s="1"/>
  <c r="AK852" i="4" s="1"/>
  <c r="AK853" i="4" s="1"/>
  <c r="AK854" i="4" s="1"/>
  <c r="AK855" i="4" s="1"/>
  <c r="AK856" i="4" s="1"/>
  <c r="AK857" i="4" s="1"/>
  <c r="AK858" i="4" s="1"/>
  <c r="AK859" i="4" s="1"/>
  <c r="AK860" i="4" s="1"/>
  <c r="AK861" i="4" s="1"/>
  <c r="AK862" i="4" s="1"/>
  <c r="AK863" i="4" s="1"/>
  <c r="AK864" i="4" s="1"/>
  <c r="AK865" i="4" s="1"/>
  <c r="AK866" i="4" s="1"/>
  <c r="AK867" i="4" s="1"/>
  <c r="AK868" i="4" s="1"/>
  <c r="AK869" i="4" s="1"/>
  <c r="AK870" i="4" s="1"/>
  <c r="AK871" i="4" s="1"/>
  <c r="AK872" i="4" s="1"/>
  <c r="AK873" i="4" s="1"/>
  <c r="AK874" i="4" s="1"/>
  <c r="AK875" i="4" s="1"/>
  <c r="AK876" i="4" s="1"/>
  <c r="AK877" i="4" s="1"/>
  <c r="AK878" i="4" s="1"/>
  <c r="AK879" i="4" s="1"/>
  <c r="AK880" i="4" s="1"/>
  <c r="AK881" i="4" s="1"/>
  <c r="AK882" i="4" s="1"/>
  <c r="AK883" i="4" s="1"/>
  <c r="AK884" i="4" s="1"/>
  <c r="AK885" i="4" s="1"/>
  <c r="AK886" i="4" s="1"/>
  <c r="AK887" i="4" s="1"/>
  <c r="AK888" i="4" s="1"/>
  <c r="AK889" i="4" s="1"/>
  <c r="AK890" i="4" s="1"/>
  <c r="AK891" i="4" s="1"/>
  <c r="AK892" i="4" s="1"/>
  <c r="AK893" i="4" s="1"/>
  <c r="AK894" i="4" s="1"/>
  <c r="AK895" i="4" s="1"/>
  <c r="AK896" i="4" s="1"/>
  <c r="AK897" i="4" s="1"/>
  <c r="AK898" i="4" s="1"/>
  <c r="AK899" i="4" s="1"/>
  <c r="AK900" i="4" s="1"/>
  <c r="AK901" i="4" s="1"/>
  <c r="AK902" i="4" s="1"/>
  <c r="AK903" i="4" s="1"/>
  <c r="AK904" i="4" s="1"/>
  <c r="AK905" i="4" s="1"/>
  <c r="AK906" i="4" s="1"/>
  <c r="AK907" i="4" s="1"/>
  <c r="AK908" i="4" s="1"/>
  <c r="AK909" i="4" s="1"/>
  <c r="AK910" i="4" s="1"/>
  <c r="AK911" i="4" s="1"/>
  <c r="AK912" i="4" s="1"/>
  <c r="AK913" i="4" s="1"/>
  <c r="AK914" i="4" s="1"/>
  <c r="AK915" i="4" s="1"/>
  <c r="AK916" i="4" s="1"/>
  <c r="AK917" i="4" s="1"/>
  <c r="AK918" i="4" s="1"/>
  <c r="AK919" i="4" s="1"/>
  <c r="AK920" i="4" s="1"/>
  <c r="AK921" i="4" s="1"/>
  <c r="AK922" i="4" s="1"/>
  <c r="AK923" i="4" s="1"/>
  <c r="AK924" i="4" s="1"/>
  <c r="AK925" i="4" s="1"/>
  <c r="AK926" i="4" s="1"/>
  <c r="AK927" i="4" s="1"/>
  <c r="AK928" i="4" s="1"/>
  <c r="AK929" i="4" s="1"/>
  <c r="AK930" i="4" s="1"/>
  <c r="AK931" i="4" s="1"/>
  <c r="AK932" i="4" s="1"/>
  <c r="AK933" i="4" s="1"/>
  <c r="AK934" i="4" s="1"/>
  <c r="AK935" i="4" s="1"/>
  <c r="AK936" i="4" s="1"/>
  <c r="AK937" i="4" s="1"/>
  <c r="AK938" i="4" s="1"/>
  <c r="AK939" i="4" s="1"/>
  <c r="AK940" i="4" s="1"/>
  <c r="AK941" i="4" s="1"/>
  <c r="AK942" i="4" s="1"/>
  <c r="AK943" i="4" s="1"/>
  <c r="AK944" i="4" s="1"/>
  <c r="AK945" i="4" s="1"/>
  <c r="AK946" i="4" s="1"/>
  <c r="AK947" i="4" s="1"/>
  <c r="AK948" i="4" s="1"/>
  <c r="AK949" i="4" s="1"/>
  <c r="AK950" i="4" s="1"/>
  <c r="AK951" i="4" s="1"/>
  <c r="AK952" i="4" s="1"/>
  <c r="AK953" i="4" s="1"/>
  <c r="AK954" i="4" s="1"/>
  <c r="AK955" i="4" s="1"/>
  <c r="AK956" i="4" s="1"/>
  <c r="AK957" i="4" s="1"/>
  <c r="AK958" i="4" s="1"/>
  <c r="AK959" i="4" s="1"/>
  <c r="AK960" i="4" s="1"/>
  <c r="AK961" i="4" s="1"/>
  <c r="AK962" i="4" s="1"/>
  <c r="AK963" i="4" s="1"/>
  <c r="AK964" i="4" s="1"/>
  <c r="AK965" i="4" s="1"/>
  <c r="AK966" i="4" s="1"/>
  <c r="AK967" i="4" s="1"/>
  <c r="AK968" i="4" s="1"/>
  <c r="AK969" i="4" s="1"/>
  <c r="AK970" i="4" s="1"/>
  <c r="AK971" i="4" s="1"/>
  <c r="AK972" i="4" s="1"/>
  <c r="AK973" i="4" s="1"/>
  <c r="AK974" i="4" s="1"/>
  <c r="AK975" i="4" s="1"/>
  <c r="AK976" i="4" s="1"/>
  <c r="AK977" i="4" s="1"/>
  <c r="AK978" i="4" s="1"/>
  <c r="AK979" i="4" s="1"/>
  <c r="AK980" i="4" s="1"/>
  <c r="AK981" i="4" s="1"/>
  <c r="AK982" i="4" s="1"/>
  <c r="AK983" i="4" s="1"/>
  <c r="AK984" i="4" s="1"/>
  <c r="AK985" i="4" s="1"/>
  <c r="AK986" i="4" s="1"/>
  <c r="AK987" i="4" s="1"/>
  <c r="AK988" i="4" s="1"/>
  <c r="AK989" i="4" s="1"/>
  <c r="AK990" i="4" s="1"/>
  <c r="AK991" i="4" s="1"/>
  <c r="AK992" i="4" s="1"/>
  <c r="AK993" i="4" s="1"/>
  <c r="AK994" i="4" s="1"/>
  <c r="AK995" i="4" s="1"/>
  <c r="AK996" i="4" s="1"/>
  <c r="AK997" i="4" s="1"/>
  <c r="AK998" i="4" s="1"/>
  <c r="AK999" i="4" s="1"/>
  <c r="AK1000" i="4" s="1"/>
  <c r="AK1001" i="4" s="1"/>
  <c r="AK1002" i="4" s="1"/>
  <c r="AK1003" i="4" s="1"/>
  <c r="AK1004" i="4" s="1"/>
  <c r="AK1005" i="4" s="1"/>
  <c r="AK1006" i="4" s="1"/>
  <c r="AK1007" i="4" s="1"/>
  <c r="AK1008" i="4" s="1"/>
  <c r="AK1009" i="4" s="1"/>
  <c r="AK1010" i="4" s="1"/>
  <c r="AK1011" i="4" s="1"/>
  <c r="AK1012" i="4" s="1"/>
  <c r="AK1013" i="4" s="1"/>
  <c r="AK1014" i="4" s="1"/>
  <c r="AK1015" i="4" s="1"/>
  <c r="AK1016" i="4" s="1"/>
  <c r="AK1017" i="4" s="1"/>
  <c r="AK1018" i="4" s="1"/>
  <c r="AK1019" i="4" s="1"/>
  <c r="AK1020" i="4" s="1"/>
  <c r="AK1021" i="4" s="1"/>
  <c r="AK1022" i="4" s="1"/>
  <c r="AK1023" i="4" s="1"/>
  <c r="AK1024" i="4" s="1"/>
  <c r="AK1025" i="4" s="1"/>
  <c r="AK1026" i="4" s="1"/>
  <c r="AK1027" i="4" s="1"/>
  <c r="AK1028" i="4" s="1"/>
  <c r="AK1029" i="4" s="1"/>
  <c r="AK1030" i="4" s="1"/>
  <c r="AK1031" i="4" s="1"/>
  <c r="AK1032" i="4" s="1"/>
  <c r="AK1033" i="4" s="1"/>
  <c r="AK1034" i="4" s="1"/>
  <c r="AK1035" i="4" s="1"/>
  <c r="AK1036" i="4" s="1"/>
  <c r="AK1037" i="4" s="1"/>
  <c r="AK1038" i="4" s="1"/>
  <c r="AK1039" i="4" s="1"/>
  <c r="AK1040" i="4" s="1"/>
  <c r="AK1041" i="4" s="1"/>
  <c r="AK1042" i="4" s="1"/>
  <c r="AK1043" i="4" s="1"/>
  <c r="AK1044" i="4" s="1"/>
  <c r="AK1045" i="4" s="1"/>
  <c r="AK1046" i="4" s="1"/>
  <c r="AK1047" i="4" s="1"/>
  <c r="AK1048" i="4" s="1"/>
  <c r="AK1049" i="4" s="1"/>
  <c r="AK1050" i="4" s="1"/>
  <c r="AK1051" i="4" s="1"/>
  <c r="AK1052" i="4" s="1"/>
  <c r="AK1053" i="4" s="1"/>
  <c r="AK1054" i="4" s="1"/>
  <c r="AK1055" i="4" s="1"/>
  <c r="AK1056" i="4" s="1"/>
  <c r="AK1057" i="4" s="1"/>
  <c r="AK1058" i="4" s="1"/>
  <c r="AK1059" i="4" s="1"/>
  <c r="AK1060" i="4" s="1"/>
  <c r="AK1061" i="4" s="1"/>
  <c r="AK1062" i="4" s="1"/>
  <c r="AK1063" i="4" s="1"/>
  <c r="AK1064" i="4" s="1"/>
  <c r="AK1065" i="4" s="1"/>
  <c r="AK1066" i="4" s="1"/>
  <c r="AK1067" i="4" s="1"/>
  <c r="AK1068" i="4" s="1"/>
  <c r="AK1069" i="4" s="1"/>
  <c r="AK1070" i="4" s="1"/>
  <c r="AK1071" i="4" s="1"/>
  <c r="AK1072" i="4" s="1"/>
  <c r="AK1073" i="4" s="1"/>
  <c r="AK1074" i="4" s="1"/>
  <c r="AK1075" i="4" s="1"/>
  <c r="AK1076" i="4" s="1"/>
  <c r="AK1077" i="4" s="1"/>
  <c r="AK1078" i="4" s="1"/>
  <c r="AK1079" i="4" s="1"/>
  <c r="AK1080" i="4" s="1"/>
  <c r="AK1081" i="4" s="1"/>
  <c r="AK1082" i="4" s="1"/>
  <c r="AK1083" i="4" s="1"/>
  <c r="AK1084" i="4" s="1"/>
  <c r="AK1085" i="4" s="1"/>
  <c r="AK1086" i="4" s="1"/>
  <c r="AK1087" i="4" s="1"/>
  <c r="AK1088" i="4" s="1"/>
  <c r="AK1089" i="4" s="1"/>
  <c r="AK1090" i="4" s="1"/>
  <c r="AK1091" i="4" s="1"/>
  <c r="AK1092" i="4" s="1"/>
  <c r="AK1093" i="4" s="1"/>
  <c r="AK1094" i="4" s="1"/>
  <c r="AK1095" i="4" s="1"/>
  <c r="AK1096" i="4" s="1"/>
  <c r="AK1097" i="4" s="1"/>
  <c r="AK1098" i="4" s="1"/>
  <c r="AK1099" i="4" s="1"/>
  <c r="AK1100" i="4" s="1"/>
  <c r="AK1101" i="4" s="1"/>
  <c r="AK1102" i="4" s="1"/>
  <c r="AK1103" i="4" s="1"/>
  <c r="AK1104" i="4" s="1"/>
  <c r="AK1105" i="4" s="1"/>
  <c r="AK1106" i="4" s="1"/>
  <c r="AK1107" i="4" s="1"/>
  <c r="AK1108" i="4" s="1"/>
  <c r="AK1109" i="4" s="1"/>
  <c r="AK1110" i="4" s="1"/>
  <c r="AK1111" i="4" s="1"/>
  <c r="AK1112" i="4" s="1"/>
  <c r="AK1113" i="4" s="1"/>
  <c r="AK1114" i="4" s="1"/>
  <c r="AK1115" i="4" s="1"/>
  <c r="AK1116" i="4" s="1"/>
  <c r="AK1117" i="4" s="1"/>
  <c r="AK1118" i="4" s="1"/>
  <c r="AK1119" i="4" s="1"/>
  <c r="AK1120" i="4" s="1"/>
  <c r="AK1121" i="4" s="1"/>
  <c r="AK1122" i="4" s="1"/>
  <c r="AK1123" i="4" s="1"/>
  <c r="AK1124" i="4" s="1"/>
  <c r="AK1125" i="4" s="1"/>
  <c r="AK1126" i="4" s="1"/>
  <c r="AK1127" i="4" s="1"/>
  <c r="AK1128" i="4" s="1"/>
  <c r="AK1129" i="4" s="1"/>
  <c r="AK1130" i="4" s="1"/>
  <c r="AK1131" i="4" s="1"/>
  <c r="AK1132" i="4" s="1"/>
  <c r="AK1133" i="4" s="1"/>
  <c r="AK1134" i="4" s="1"/>
  <c r="AK1135" i="4" s="1"/>
  <c r="AK1136" i="4" s="1"/>
  <c r="AK1137" i="4" s="1"/>
  <c r="AK1138" i="4" s="1"/>
  <c r="AK1139" i="4" s="1"/>
  <c r="AK1140" i="4" s="1"/>
  <c r="AK1141" i="4" s="1"/>
  <c r="AK1142" i="4" s="1"/>
  <c r="AK1143" i="4" s="1"/>
  <c r="AK1144" i="4" s="1"/>
  <c r="AK1145" i="4" s="1"/>
  <c r="AK1146" i="4" s="1"/>
  <c r="AK1147" i="4" s="1"/>
  <c r="AK1148" i="4" s="1"/>
  <c r="AK1149" i="4" s="1"/>
  <c r="AK1150" i="4" s="1"/>
  <c r="AK1151" i="4" s="1"/>
  <c r="AK1152" i="4" s="1"/>
  <c r="AK1153" i="4" s="1"/>
  <c r="AK1154" i="4" s="1"/>
  <c r="AK1155" i="4" s="1"/>
  <c r="AK1156" i="4" s="1"/>
  <c r="AK1157" i="4" s="1"/>
  <c r="AK1158" i="4" s="1"/>
  <c r="AK1159" i="4" s="1"/>
  <c r="AK1160" i="4" s="1"/>
  <c r="AK1161" i="4" s="1"/>
  <c r="AK1162" i="4" s="1"/>
  <c r="AK1163" i="4" s="1"/>
  <c r="AK1164" i="4" s="1"/>
  <c r="AK1165" i="4" s="1"/>
  <c r="AK1166" i="4" s="1"/>
  <c r="AK1167" i="4" s="1"/>
  <c r="AK1168" i="4" s="1"/>
  <c r="AK1169" i="4" s="1"/>
  <c r="AK1170" i="4" s="1"/>
  <c r="AK1171" i="4" s="1"/>
  <c r="AK1172" i="4" s="1"/>
  <c r="AK1173" i="4" s="1"/>
  <c r="AK1174" i="4" s="1"/>
  <c r="AK1175" i="4" s="1"/>
  <c r="AK1176" i="4" s="1"/>
  <c r="AK1177" i="4" s="1"/>
  <c r="AK1178" i="4" s="1"/>
  <c r="AK1179" i="4" s="1"/>
  <c r="AK1180" i="4" s="1"/>
  <c r="AK1181" i="4" s="1"/>
  <c r="AK1182" i="4" s="1"/>
  <c r="AK1183" i="4" s="1"/>
  <c r="AK1184" i="4" s="1"/>
  <c r="AK1185" i="4" s="1"/>
  <c r="AK1186" i="4" s="1"/>
  <c r="AK1187" i="4" s="1"/>
  <c r="AK1188" i="4" s="1"/>
  <c r="AK1189" i="4" s="1"/>
  <c r="AK1190" i="4" s="1"/>
  <c r="AK1191" i="4" s="1"/>
  <c r="AK1192" i="4" s="1"/>
  <c r="AK1193" i="4" s="1"/>
  <c r="AK1194" i="4" s="1"/>
  <c r="AK1195" i="4" s="1"/>
  <c r="AK1196" i="4" s="1"/>
  <c r="AK1197" i="4" s="1"/>
  <c r="AK1198" i="4" s="1"/>
  <c r="AK1199" i="4" s="1"/>
  <c r="AK1200" i="4" s="1"/>
  <c r="AK1201" i="4" s="1"/>
  <c r="AK1202" i="4" s="1"/>
  <c r="AK1203" i="4" s="1"/>
  <c r="AK1204" i="4" s="1"/>
  <c r="AK1205" i="4" s="1"/>
  <c r="AK1206" i="4" s="1"/>
  <c r="AK1207" i="4" s="1"/>
  <c r="AK1208" i="4" s="1"/>
  <c r="AK1209" i="4" s="1"/>
  <c r="AK1210" i="4" s="1"/>
  <c r="AK1211" i="4" s="1"/>
  <c r="AK1212" i="4" s="1"/>
  <c r="AK1213" i="4" s="1"/>
  <c r="AK1214" i="4" s="1"/>
  <c r="AK1215" i="4" s="1"/>
  <c r="AK1216" i="4" s="1"/>
  <c r="AK1217" i="4" s="1"/>
  <c r="AK1218" i="4" s="1"/>
  <c r="AK1219" i="4" s="1"/>
  <c r="AK1220" i="4" s="1"/>
  <c r="AK1221" i="4" s="1"/>
  <c r="AK1222" i="4" s="1"/>
  <c r="AK1223" i="4" s="1"/>
  <c r="AK1224" i="4" s="1"/>
  <c r="AK1225" i="4" s="1"/>
  <c r="AK1226" i="4" s="1"/>
  <c r="AK1227" i="4" s="1"/>
  <c r="AK1228" i="4" s="1"/>
  <c r="AK1229" i="4" s="1"/>
  <c r="AK1230" i="4" s="1"/>
  <c r="AK1231" i="4" s="1"/>
  <c r="AK1232" i="4" s="1"/>
  <c r="AK1233" i="4" s="1"/>
  <c r="AK1234" i="4" s="1"/>
  <c r="AK1235" i="4" s="1"/>
  <c r="AK1236" i="4" s="1"/>
  <c r="AK1237" i="4" s="1"/>
  <c r="AK1238" i="4" s="1"/>
  <c r="AK1239" i="4" s="1"/>
  <c r="AK1240" i="4" s="1"/>
  <c r="AK1241" i="4" s="1"/>
  <c r="AK1242" i="4" s="1"/>
  <c r="AK1243" i="4" s="1"/>
  <c r="AK1244" i="4" s="1"/>
  <c r="AK1245" i="4" s="1"/>
  <c r="AK1246" i="4" s="1"/>
  <c r="AK1247" i="4" s="1"/>
  <c r="AK1248" i="4" s="1"/>
  <c r="AK1249" i="4" s="1"/>
  <c r="AK1250" i="4" s="1"/>
  <c r="AK1251" i="4" s="1"/>
  <c r="AK1252" i="4" s="1"/>
  <c r="AK1253" i="4" s="1"/>
  <c r="AK1254" i="4" s="1"/>
  <c r="AK1255" i="4" s="1"/>
  <c r="AK1256" i="4" s="1"/>
  <c r="AK1257" i="4" s="1"/>
  <c r="AK1258" i="4" s="1"/>
  <c r="AK1259" i="4" s="1"/>
  <c r="AK1260" i="4" s="1"/>
  <c r="AK1261" i="4" s="1"/>
  <c r="AK1262" i="4" s="1"/>
  <c r="AK1263" i="4" s="1"/>
  <c r="AK1264" i="4" s="1"/>
  <c r="AK1265" i="4" s="1"/>
  <c r="AK1266" i="4" s="1"/>
  <c r="AK1267" i="4" s="1"/>
  <c r="AK1268" i="4" s="1"/>
  <c r="AK1269" i="4" s="1"/>
  <c r="AK1270" i="4" s="1"/>
  <c r="AK1271" i="4" s="1"/>
  <c r="AK1272" i="4" s="1"/>
  <c r="AK1273" i="4" s="1"/>
  <c r="AK1274" i="4" s="1"/>
  <c r="AK1275" i="4" s="1"/>
  <c r="AK1276" i="4" s="1"/>
  <c r="AK1277" i="4" s="1"/>
  <c r="AK1278" i="4" s="1"/>
  <c r="AK1279" i="4" s="1"/>
  <c r="AK1280" i="4" s="1"/>
  <c r="AK1281" i="4" s="1"/>
  <c r="AK1282" i="4" s="1"/>
  <c r="AK1283" i="4" s="1"/>
  <c r="AK1284" i="4" s="1"/>
  <c r="AK1285" i="4" s="1"/>
  <c r="AK1286" i="4" s="1"/>
  <c r="AK1287" i="4" s="1"/>
  <c r="AK1288" i="4" s="1"/>
  <c r="AK1289" i="4" s="1"/>
  <c r="AK1290" i="4" s="1"/>
  <c r="AK1291" i="4" s="1"/>
  <c r="AK1292" i="4" s="1"/>
  <c r="AK1293" i="4" s="1"/>
  <c r="AK1294" i="4" s="1"/>
  <c r="AK1295" i="4" s="1"/>
  <c r="AK1296" i="4" s="1"/>
  <c r="AK1297" i="4" s="1"/>
  <c r="AK1298" i="4" s="1"/>
  <c r="AK1299" i="4" s="1"/>
  <c r="AK1300" i="4" s="1"/>
  <c r="AK1301" i="4" s="1"/>
  <c r="AK1302" i="4" s="1"/>
  <c r="AK1303" i="4" s="1"/>
  <c r="AK1304" i="4" s="1"/>
  <c r="AK1305" i="4" s="1"/>
  <c r="AK1306" i="4" s="1"/>
  <c r="AK1307" i="4" s="1"/>
  <c r="AK1308" i="4" s="1"/>
  <c r="AK1309" i="4" s="1"/>
  <c r="AK1310" i="4" s="1"/>
  <c r="AK1311" i="4" s="1"/>
  <c r="AK1312" i="4" s="1"/>
  <c r="AK1313" i="4" s="1"/>
  <c r="AK1314" i="4" s="1"/>
  <c r="AK1315" i="4" s="1"/>
  <c r="AK1316" i="4" s="1"/>
  <c r="AK1317" i="4" s="1"/>
  <c r="AK1318" i="4" s="1"/>
  <c r="AK1319" i="4" s="1"/>
  <c r="AK1320" i="4" s="1"/>
  <c r="AK1321" i="4" s="1"/>
  <c r="AK1322" i="4" s="1"/>
  <c r="AK1323" i="4" s="1"/>
  <c r="AK1324" i="4" s="1"/>
  <c r="AK1325" i="4" s="1"/>
  <c r="AK1326" i="4" s="1"/>
  <c r="AK1327" i="4" s="1"/>
  <c r="AK1328" i="4" s="1"/>
  <c r="AK1329" i="4" s="1"/>
  <c r="AK1330" i="4" s="1"/>
  <c r="AK1331" i="4" s="1"/>
  <c r="AK1332" i="4" s="1"/>
  <c r="AK1333" i="4" s="1"/>
  <c r="AK1334" i="4" s="1"/>
  <c r="AK1335" i="4" s="1"/>
  <c r="AK1336" i="4" s="1"/>
  <c r="AK1337" i="4" s="1"/>
  <c r="AK1338" i="4" s="1"/>
  <c r="AK1339" i="4" s="1"/>
  <c r="AK1340" i="4" s="1"/>
  <c r="AK1341" i="4" s="1"/>
  <c r="AK1342" i="4" s="1"/>
  <c r="AK1343" i="4" s="1"/>
  <c r="AK1344" i="4" s="1"/>
  <c r="AK1345" i="4" s="1"/>
  <c r="AK1346" i="4" s="1"/>
  <c r="AK1347" i="4" s="1"/>
  <c r="AK1348" i="4" s="1"/>
  <c r="AK1349" i="4" s="1"/>
  <c r="AK1350" i="4" s="1"/>
  <c r="AK1351" i="4" s="1"/>
  <c r="AK1352" i="4" s="1"/>
  <c r="AK1353" i="4" s="1"/>
  <c r="AK1354" i="4" s="1"/>
  <c r="AK1355" i="4" s="1"/>
  <c r="AK1356" i="4" s="1"/>
  <c r="AK1357" i="4" s="1"/>
  <c r="AK1358" i="4" s="1"/>
  <c r="AK1359" i="4" s="1"/>
  <c r="AK1360" i="4" s="1"/>
  <c r="AK1361" i="4" s="1"/>
  <c r="AK1362" i="4" s="1"/>
  <c r="AK1363" i="4" s="1"/>
  <c r="AK1364" i="4" s="1"/>
  <c r="AK1365" i="4" s="1"/>
  <c r="AK1366" i="4" s="1"/>
  <c r="AK1367" i="4" s="1"/>
  <c r="AK1368" i="4" s="1"/>
  <c r="AK1369" i="4" s="1"/>
  <c r="AK1370" i="4" s="1"/>
  <c r="AK1371" i="4" s="1"/>
  <c r="AK1372" i="4" s="1"/>
  <c r="AK1373" i="4" s="1"/>
  <c r="AK1374" i="4" s="1"/>
  <c r="AK1375" i="4" s="1"/>
  <c r="AK1376" i="4" s="1"/>
  <c r="AK1377" i="4" s="1"/>
  <c r="AK1378" i="4" s="1"/>
  <c r="AK1379" i="4" s="1"/>
  <c r="AK1380" i="4" s="1"/>
  <c r="AK1381" i="4" s="1"/>
  <c r="AK1382" i="4" s="1"/>
  <c r="AK1383" i="4" s="1"/>
  <c r="AK1384" i="4" s="1"/>
  <c r="AK1385" i="4" s="1"/>
  <c r="AK1386" i="4" s="1"/>
  <c r="AK1387" i="4" s="1"/>
  <c r="AK1388" i="4" s="1"/>
  <c r="AK1389" i="4" s="1"/>
  <c r="AK1390" i="4" s="1"/>
  <c r="AK1391" i="4" s="1"/>
  <c r="AK1392" i="4" s="1"/>
  <c r="AK1393" i="4" s="1"/>
  <c r="AK1394" i="4" s="1"/>
  <c r="AK1395" i="4" s="1"/>
  <c r="AK1396" i="4" s="1"/>
  <c r="AK1397" i="4" s="1"/>
  <c r="AK1398" i="4" s="1"/>
  <c r="AK1399" i="4" s="1"/>
  <c r="AK1400" i="4" s="1"/>
  <c r="AK1401" i="4" s="1"/>
  <c r="AK1402" i="4" s="1"/>
  <c r="AK1403" i="4" s="1"/>
  <c r="AK1404" i="4" s="1"/>
  <c r="AK1405" i="4" s="1"/>
  <c r="AK1406" i="4" s="1"/>
  <c r="AK1407" i="4" s="1"/>
  <c r="AK1408" i="4" s="1"/>
  <c r="AK1409" i="4" s="1"/>
  <c r="AK1410" i="4" s="1"/>
  <c r="AK1411" i="4" s="1"/>
  <c r="AK1412" i="4" s="1"/>
  <c r="AK1413" i="4" s="1"/>
  <c r="AK1414" i="4" s="1"/>
  <c r="AK1415" i="4" s="1"/>
  <c r="AK1416" i="4" s="1"/>
  <c r="AK1417" i="4" s="1"/>
  <c r="AK1418" i="4" s="1"/>
  <c r="AK1419" i="4" s="1"/>
  <c r="AK1420" i="4" s="1"/>
  <c r="AK1421" i="4" s="1"/>
  <c r="AK1422" i="4" s="1"/>
  <c r="AK1423" i="4" s="1"/>
  <c r="AK1424" i="4" s="1"/>
  <c r="AK1425" i="4" s="1"/>
  <c r="AK1426" i="4" s="1"/>
  <c r="AK1427" i="4" s="1"/>
  <c r="AK1428" i="4" s="1"/>
  <c r="AK1429" i="4" s="1"/>
  <c r="AK1430" i="4" s="1"/>
  <c r="AK1431" i="4" s="1"/>
  <c r="AK1432" i="4" s="1"/>
  <c r="AK1433" i="4" s="1"/>
  <c r="AK1434" i="4" s="1"/>
  <c r="AK1435" i="4" s="1"/>
  <c r="AK1436" i="4" s="1"/>
  <c r="AK1437" i="4" s="1"/>
  <c r="AK1438" i="4" s="1"/>
  <c r="AK1439" i="4" s="1"/>
  <c r="AK1440" i="4" s="1"/>
  <c r="AK1441" i="4" s="1"/>
  <c r="AK1442" i="4" s="1"/>
  <c r="AK1443" i="4" s="1"/>
  <c r="AK1444" i="4" s="1"/>
  <c r="AK1445" i="4" s="1"/>
  <c r="AK1446" i="4" s="1"/>
  <c r="AK1447" i="4" s="1"/>
  <c r="AK1448" i="4" s="1"/>
  <c r="AK1449" i="4" s="1"/>
  <c r="AK1450" i="4" s="1"/>
  <c r="AK1451" i="4" s="1"/>
  <c r="AK1452" i="4" s="1"/>
  <c r="AK1453" i="4" s="1"/>
  <c r="AK1454" i="4" s="1"/>
  <c r="AK1455" i="4" s="1"/>
  <c r="AK1456" i="4" s="1"/>
  <c r="AK1457" i="4" s="1"/>
  <c r="AK1458" i="4" s="1"/>
  <c r="AK1459" i="4" s="1"/>
  <c r="AK1460" i="4" s="1"/>
  <c r="AK1461" i="4" s="1"/>
  <c r="AK1462" i="4" s="1"/>
  <c r="AK1463" i="4" s="1"/>
  <c r="AK1464" i="4" s="1"/>
  <c r="AK1465" i="4" s="1"/>
  <c r="AK1466" i="4" s="1"/>
  <c r="AK1467" i="4" s="1"/>
  <c r="AK1468" i="4" s="1"/>
  <c r="AK1469" i="4" s="1"/>
  <c r="AK1470" i="4" s="1"/>
  <c r="AK1471" i="4" s="1"/>
  <c r="AK1472" i="4" s="1"/>
  <c r="AK1473" i="4" s="1"/>
  <c r="AK1474" i="4" s="1"/>
  <c r="AK1475" i="4" s="1"/>
  <c r="AK1476" i="4" s="1"/>
  <c r="AK1477" i="4" s="1"/>
  <c r="AK1478" i="4" s="1"/>
  <c r="AK1479" i="4" s="1"/>
  <c r="AK1480" i="4" s="1"/>
  <c r="AK1481" i="4" s="1"/>
  <c r="AK1482" i="4" s="1"/>
  <c r="AK1483" i="4" s="1"/>
  <c r="AK1484" i="4" s="1"/>
  <c r="AK1485" i="4" s="1"/>
  <c r="AK1486" i="4" s="1"/>
  <c r="AK1487" i="4" s="1"/>
  <c r="AK1488" i="4" s="1"/>
  <c r="AK1489" i="4" s="1"/>
  <c r="AK1490" i="4" s="1"/>
  <c r="AK1491" i="4" s="1"/>
  <c r="AK1492" i="4" s="1"/>
  <c r="AK1493" i="4" s="1"/>
  <c r="AK1494" i="4" s="1"/>
  <c r="AK1495" i="4" s="1"/>
  <c r="AK1496" i="4" s="1"/>
  <c r="AK1497" i="4" s="1"/>
  <c r="AK1498" i="4" s="1"/>
  <c r="AK1499" i="4" s="1"/>
  <c r="AK1500" i="4" s="1"/>
  <c r="AK1501" i="4" s="1"/>
  <c r="AK1502" i="4" s="1"/>
  <c r="AK1503" i="4" s="1"/>
  <c r="AK1504" i="4" s="1"/>
  <c r="AK1505" i="4" s="1"/>
  <c r="AK1506" i="4" s="1"/>
  <c r="AK1507" i="4" s="1"/>
  <c r="AK1508" i="4" s="1"/>
  <c r="AK1509" i="4" s="1"/>
  <c r="AK1510" i="4" s="1"/>
  <c r="AK1511" i="4" s="1"/>
  <c r="AK1512" i="4" s="1"/>
  <c r="AK1513" i="4" s="1"/>
  <c r="AK1514" i="4" s="1"/>
  <c r="AK1515" i="4" s="1"/>
  <c r="AK1516" i="4" s="1"/>
  <c r="AK1517" i="4" s="1"/>
  <c r="AK1518" i="4" s="1"/>
  <c r="AK1519" i="4" s="1"/>
  <c r="AK1520" i="4" s="1"/>
  <c r="AK1521" i="4" s="1"/>
  <c r="AK1522" i="4" s="1"/>
  <c r="AK1523" i="4" s="1"/>
  <c r="AK1524" i="4" s="1"/>
  <c r="AK1525" i="4" s="1"/>
  <c r="AK1526" i="4" s="1"/>
  <c r="AK1527" i="4" s="1"/>
  <c r="AK1528" i="4" s="1"/>
  <c r="AK1529" i="4" s="1"/>
  <c r="AK1530" i="4" s="1"/>
  <c r="AK1531" i="4" s="1"/>
  <c r="AK1532" i="4" s="1"/>
  <c r="AK1533" i="4" s="1"/>
  <c r="AK1534" i="4" s="1"/>
  <c r="AK1535" i="4" s="1"/>
  <c r="AK1536" i="4" s="1"/>
  <c r="AK1537" i="4" s="1"/>
  <c r="AK1538" i="4" s="1"/>
  <c r="AK1539" i="4" s="1"/>
  <c r="AK1540" i="4" s="1"/>
  <c r="AK1541" i="4" s="1"/>
  <c r="AK1542" i="4" s="1"/>
  <c r="AK1543" i="4" s="1"/>
  <c r="AK1544" i="4" s="1"/>
  <c r="AK1545" i="4" s="1"/>
  <c r="AK1546" i="4" s="1"/>
  <c r="AK1547" i="4" s="1"/>
  <c r="AK1548" i="4" s="1"/>
  <c r="AK1549" i="4" s="1"/>
  <c r="AK1550" i="4" s="1"/>
  <c r="AK1551" i="4" s="1"/>
  <c r="AK1552" i="4" s="1"/>
  <c r="AK1553" i="4" s="1"/>
  <c r="AK1554" i="4" s="1"/>
  <c r="AK1555" i="4" s="1"/>
  <c r="AK1556" i="4" s="1"/>
  <c r="AK1557" i="4" s="1"/>
  <c r="AK1558" i="4" s="1"/>
  <c r="AK1559" i="4" s="1"/>
  <c r="AK1560" i="4" s="1"/>
  <c r="AK1561" i="4" s="1"/>
  <c r="AK1562" i="4" s="1"/>
  <c r="AK1563" i="4" s="1"/>
  <c r="AK1564" i="4" s="1"/>
  <c r="AK1565" i="4" s="1"/>
  <c r="AK1566" i="4" s="1"/>
  <c r="AK1567" i="4" s="1"/>
  <c r="AK1568" i="4" s="1"/>
  <c r="AK1569" i="4" s="1"/>
  <c r="AK1570" i="4" s="1"/>
  <c r="AK1571" i="4" s="1"/>
  <c r="AK1572" i="4" s="1"/>
  <c r="AK1573" i="4" s="1"/>
  <c r="AK1574" i="4" s="1"/>
  <c r="AK1575" i="4" s="1"/>
  <c r="AK1576" i="4" s="1"/>
  <c r="AK1577" i="4" s="1"/>
  <c r="AK1578" i="4" s="1"/>
  <c r="AK1579" i="4" s="1"/>
  <c r="AK1580" i="4" s="1"/>
  <c r="AK1581" i="4" s="1"/>
  <c r="AK1582" i="4" s="1"/>
  <c r="AK1583" i="4" s="1"/>
  <c r="AK1584" i="4" s="1"/>
  <c r="AK1585" i="4" s="1"/>
  <c r="AK1586" i="4" s="1"/>
  <c r="AK1587" i="4" s="1"/>
  <c r="AK1588" i="4" s="1"/>
  <c r="AK1589" i="4" s="1"/>
  <c r="AK1590" i="4" s="1"/>
  <c r="AK1591" i="4" s="1"/>
  <c r="AK1592" i="4" s="1"/>
  <c r="AK1593" i="4" s="1"/>
  <c r="AK1594" i="4" s="1"/>
  <c r="AK1595" i="4" s="1"/>
  <c r="AK1596" i="4" s="1"/>
  <c r="AK1597" i="4" s="1"/>
  <c r="AK1598" i="4" s="1"/>
  <c r="AK1599" i="4" s="1"/>
  <c r="AK1600" i="4" s="1"/>
  <c r="AK1601" i="4" s="1"/>
  <c r="AK1602" i="4" s="1"/>
  <c r="AK1603" i="4" s="1"/>
  <c r="AK1604" i="4" s="1"/>
  <c r="AK1605" i="4" s="1"/>
  <c r="AK1606" i="4" s="1"/>
  <c r="AK1607" i="4" s="1"/>
  <c r="AK1608" i="4" s="1"/>
  <c r="AK1609" i="4" s="1"/>
  <c r="AK1610" i="4" s="1"/>
  <c r="AK1611" i="4" s="1"/>
  <c r="AK1612" i="4" s="1"/>
  <c r="AK1613" i="4" s="1"/>
  <c r="AK1614" i="4" s="1"/>
  <c r="AK1615" i="4" s="1"/>
  <c r="AK1616" i="4" s="1"/>
  <c r="AK1617" i="4" s="1"/>
  <c r="AK1618" i="4" s="1"/>
  <c r="AK1619" i="4" s="1"/>
  <c r="AK1620" i="4" s="1"/>
  <c r="AK1621" i="4" s="1"/>
  <c r="AK1622" i="4" s="1"/>
  <c r="AK1623" i="4" s="1"/>
  <c r="AK1624" i="4" s="1"/>
  <c r="AK1625" i="4" s="1"/>
  <c r="AK1626" i="4" s="1"/>
  <c r="AK1627" i="4" s="1"/>
  <c r="AK1628" i="4" s="1"/>
  <c r="AK1629" i="4" s="1"/>
  <c r="AK1630" i="4" s="1"/>
  <c r="AK1631" i="4" s="1"/>
  <c r="AK1632" i="4" s="1"/>
  <c r="AK1633" i="4" s="1"/>
  <c r="AK1634" i="4" s="1"/>
  <c r="AK1635" i="4" s="1"/>
  <c r="AK1636" i="4" s="1"/>
  <c r="AK1637" i="4" s="1"/>
  <c r="AK1638" i="4" s="1"/>
  <c r="AK1639" i="4" s="1"/>
  <c r="AK1640" i="4" s="1"/>
  <c r="AK1641" i="4" s="1"/>
  <c r="AK1642" i="4" s="1"/>
  <c r="AK1643" i="4" s="1"/>
  <c r="AK1644" i="4" s="1"/>
  <c r="AK1645" i="4" s="1"/>
  <c r="AK1646" i="4" s="1"/>
  <c r="AK1647" i="4" s="1"/>
  <c r="AK1648" i="4" s="1"/>
  <c r="AK1649" i="4" s="1"/>
  <c r="AK1650" i="4" s="1"/>
  <c r="AK1651" i="4" s="1"/>
  <c r="AK1652" i="4" s="1"/>
  <c r="AK1653" i="4" s="1"/>
  <c r="AK1654" i="4" s="1"/>
  <c r="AK1655" i="4" s="1"/>
  <c r="AK1656" i="4" s="1"/>
  <c r="AK1657" i="4" s="1"/>
  <c r="AK1658" i="4" s="1"/>
  <c r="AK1659" i="4" s="1"/>
  <c r="AK1660" i="4" s="1"/>
  <c r="AK1661" i="4" s="1"/>
  <c r="AK1662" i="4" s="1"/>
  <c r="AK1663" i="4" s="1"/>
  <c r="AK1664" i="4" s="1"/>
  <c r="AK1665" i="4" s="1"/>
  <c r="AK1666" i="4" s="1"/>
  <c r="AK1667" i="4" s="1"/>
  <c r="AK1668" i="4" s="1"/>
  <c r="AK1669" i="4" s="1"/>
  <c r="AK1670" i="4" s="1"/>
  <c r="AK1671" i="4" s="1"/>
  <c r="AK1672" i="4" s="1"/>
  <c r="AK1673" i="4" s="1"/>
  <c r="AK1674" i="4" s="1"/>
  <c r="AK1675" i="4" s="1"/>
  <c r="AK1676" i="4" s="1"/>
  <c r="AK1677" i="4" s="1"/>
  <c r="AK1678" i="4" s="1"/>
  <c r="AK1679" i="4" s="1"/>
  <c r="AK1680" i="4" s="1"/>
  <c r="AK1681" i="4" s="1"/>
  <c r="AK1682" i="4" s="1"/>
  <c r="AK1683" i="4" s="1"/>
  <c r="AK1684" i="4" s="1"/>
  <c r="AK1685" i="4" s="1"/>
  <c r="AK1686" i="4" s="1"/>
  <c r="AK1687" i="4" s="1"/>
  <c r="AK1688" i="4" s="1"/>
  <c r="AK1689" i="4" s="1"/>
  <c r="AK1690" i="4" s="1"/>
  <c r="AK1691" i="4" s="1"/>
  <c r="AK1692" i="4" s="1"/>
  <c r="AK1693" i="4" s="1"/>
  <c r="AK1694" i="4" s="1"/>
  <c r="AK1695" i="4" s="1"/>
  <c r="AK1696" i="4" s="1"/>
  <c r="AK1697" i="4" s="1"/>
  <c r="AK1698" i="4" s="1"/>
  <c r="AK1699" i="4" s="1"/>
  <c r="AK1700" i="4" s="1"/>
  <c r="AK1701" i="4" s="1"/>
  <c r="AK1702" i="4" s="1"/>
  <c r="AK1703" i="4" s="1"/>
  <c r="AK1704" i="4" s="1"/>
  <c r="AK1705" i="4" s="1"/>
  <c r="AK1706" i="4" s="1"/>
  <c r="AK1707" i="4" s="1"/>
  <c r="AK1708" i="4" s="1"/>
  <c r="AK1709" i="4" s="1"/>
  <c r="AK1710" i="4" s="1"/>
  <c r="AK1711" i="4" s="1"/>
  <c r="AK1712" i="4" s="1"/>
  <c r="AK1713" i="4" s="1"/>
  <c r="AK1714" i="4" s="1"/>
  <c r="AK1715" i="4" s="1"/>
  <c r="AK1716" i="4" s="1"/>
  <c r="AK1717" i="4" s="1"/>
  <c r="AK1718" i="4" s="1"/>
  <c r="AK1719" i="4" s="1"/>
  <c r="AK1720" i="4" s="1"/>
  <c r="AK1721" i="4" s="1"/>
  <c r="AK1722" i="4" s="1"/>
  <c r="AK1723" i="4" s="1"/>
  <c r="AK1724" i="4" s="1"/>
  <c r="AK1725" i="4" s="1"/>
  <c r="AK1726" i="4" s="1"/>
  <c r="AK1727" i="4" s="1"/>
  <c r="AK1728" i="4" s="1"/>
  <c r="AK1729" i="4" s="1"/>
  <c r="AK1730" i="4" s="1"/>
  <c r="AK1731" i="4" s="1"/>
  <c r="AK1732" i="4" s="1"/>
  <c r="AK1733" i="4" s="1"/>
  <c r="AK1734" i="4" s="1"/>
  <c r="AK1735" i="4" s="1"/>
  <c r="AK1736" i="4" s="1"/>
  <c r="AK1737" i="4" s="1"/>
  <c r="AK1738" i="4" s="1"/>
  <c r="AK1739" i="4" s="1"/>
  <c r="AK1740" i="4" s="1"/>
  <c r="AK1741" i="4" s="1"/>
  <c r="AK1742" i="4" s="1"/>
  <c r="AK1743" i="4" s="1"/>
  <c r="AK1744" i="4" s="1"/>
  <c r="AK1745" i="4" s="1"/>
  <c r="AK1746" i="4" s="1"/>
  <c r="AK1747" i="4" s="1"/>
  <c r="AK1748" i="4" s="1"/>
  <c r="AK1749" i="4" s="1"/>
  <c r="AK1750" i="4" s="1"/>
  <c r="AK1751" i="4" s="1"/>
  <c r="AK1752" i="4" s="1"/>
  <c r="AK1753" i="4" s="1"/>
  <c r="AK1754" i="4" s="1"/>
  <c r="AK1755" i="4" s="1"/>
  <c r="AK1756" i="4" s="1"/>
  <c r="AK1757" i="4" s="1"/>
  <c r="AK1758" i="4" s="1"/>
  <c r="AK1759" i="4" s="1"/>
  <c r="AK1760" i="4" s="1"/>
  <c r="AK1761" i="4" s="1"/>
  <c r="AK1762" i="4" s="1"/>
  <c r="AK1763" i="4" s="1"/>
  <c r="AK1764" i="4" s="1"/>
  <c r="AK1765" i="4" s="1"/>
  <c r="AK1766" i="4" s="1"/>
  <c r="AK1767" i="4" s="1"/>
  <c r="AK1768" i="4" s="1"/>
  <c r="AK1769" i="4" s="1"/>
  <c r="AK1770" i="4" s="1"/>
  <c r="AK1771" i="4" s="1"/>
  <c r="AK1772" i="4" s="1"/>
  <c r="AK1773" i="4" s="1"/>
  <c r="AK1774" i="4" s="1"/>
  <c r="AK1775" i="4" s="1"/>
  <c r="AK1776" i="4" s="1"/>
  <c r="AK1777" i="4" s="1"/>
  <c r="AK1778" i="4" s="1"/>
  <c r="AK1779" i="4" s="1"/>
  <c r="AK1780" i="4" s="1"/>
  <c r="AK1781" i="4" s="1"/>
  <c r="AK1782" i="4" s="1"/>
  <c r="AK1783" i="4" s="1"/>
  <c r="AK1784" i="4" s="1"/>
  <c r="AK1785" i="4" s="1"/>
  <c r="AK1786" i="4" s="1"/>
  <c r="AK1787" i="4" s="1"/>
  <c r="AK1788" i="4" s="1"/>
  <c r="AK1789" i="4" s="1"/>
  <c r="AK1790" i="4" s="1"/>
  <c r="AK1791" i="4" s="1"/>
  <c r="AK1792" i="4" s="1"/>
  <c r="AK1793" i="4" s="1"/>
  <c r="AK1794" i="4" s="1"/>
  <c r="AK1795" i="4" s="1"/>
  <c r="AK1796" i="4" s="1"/>
  <c r="AK1797" i="4" s="1"/>
  <c r="AK1798" i="4" s="1"/>
  <c r="AK1799" i="4" s="1"/>
  <c r="AK1800" i="4" s="1"/>
  <c r="AK1801" i="4" s="1"/>
  <c r="AK1802" i="4" s="1"/>
  <c r="AK1803" i="4" s="1"/>
  <c r="AK1804" i="4" s="1"/>
  <c r="AK1805" i="4" s="1"/>
  <c r="AK1806" i="4" s="1"/>
  <c r="AK1807" i="4" s="1"/>
  <c r="AK1808" i="4" s="1"/>
  <c r="AK1809" i="4" s="1"/>
  <c r="AK1810" i="4" s="1"/>
  <c r="AK1811" i="4" s="1"/>
  <c r="AN13" i="4"/>
  <c r="AO13" i="4" s="1"/>
  <c r="R12" i="4" l="1"/>
  <c r="V12" i="4"/>
  <c r="W12" i="4" s="1"/>
  <c r="X12" i="4" s="1"/>
  <c r="Y12" i="4" s="1"/>
  <c r="AA12" i="4" s="1"/>
  <c r="AB12" i="4" s="1"/>
  <c r="AC12" i="4" s="1"/>
  <c r="AD12" i="4" s="1"/>
  <c r="AE12" i="4" s="1"/>
  <c r="AA11" i="4"/>
  <c r="AB11" i="4" s="1"/>
  <c r="AC11" i="4" s="1"/>
  <c r="AD11" i="4" s="1"/>
  <c r="AF11" i="4" s="1"/>
  <c r="Z11" i="4"/>
  <c r="Q13" i="4"/>
  <c r="V13" i="4" s="1"/>
  <c r="W13" i="4" s="1"/>
  <c r="X13" i="4" s="1"/>
  <c r="Y13" i="4" s="1"/>
  <c r="AA13" i="4" s="1"/>
  <c r="AB13" i="4" s="1"/>
  <c r="AC13" i="4" s="1"/>
  <c r="AD13" i="4" s="1"/>
  <c r="AE13" i="4" s="1"/>
  <c r="U14" i="4"/>
  <c r="T15" i="4"/>
  <c r="AL36" i="4"/>
  <c r="AN14" i="4"/>
  <c r="AO14" i="4" s="1"/>
  <c r="AL12" i="4"/>
  <c r="AR11" i="4"/>
  <c r="Z12" i="4" l="1"/>
  <c r="Z13" i="4"/>
  <c r="AF13" i="4"/>
  <c r="AG13" i="4" s="1"/>
  <c r="AF12" i="4"/>
  <c r="AG12" i="4" s="1"/>
  <c r="AG11" i="4"/>
  <c r="AE11" i="4"/>
  <c r="R13" i="4"/>
  <c r="Q14" i="4"/>
  <c r="V14" i="4" s="1"/>
  <c r="W14" i="4" s="1"/>
  <c r="X14" i="4" s="1"/>
  <c r="Y14" i="4" s="1"/>
  <c r="AN15" i="4"/>
  <c r="AO15" i="4" s="1"/>
  <c r="T16" i="4"/>
  <c r="U15" i="4"/>
  <c r="AS11" i="4"/>
  <c r="AT11" i="4" s="1"/>
  <c r="AU11" i="4" s="1"/>
  <c r="AV11" i="4" s="1"/>
  <c r="AW11" i="4" s="1"/>
  <c r="AL13" i="4"/>
  <c r="AR12" i="4"/>
  <c r="AA14" i="4" l="1"/>
  <c r="AB14" i="4" s="1"/>
  <c r="AC14" i="4" s="1"/>
  <c r="AD14" i="4" s="1"/>
  <c r="Z14" i="4"/>
  <c r="R14" i="4"/>
  <c r="Q15" i="4"/>
  <c r="V15" i="4" s="1"/>
  <c r="W15" i="4" s="1"/>
  <c r="X15" i="4" s="1"/>
  <c r="Y15" i="4" s="1"/>
  <c r="AN16" i="4"/>
  <c r="AN17" i="4" s="1"/>
  <c r="T17" i="4"/>
  <c r="U16" i="4"/>
  <c r="AS12" i="4"/>
  <c r="AT12" i="4" s="1"/>
  <c r="AU12" i="4" s="1"/>
  <c r="AV12" i="4" s="1"/>
  <c r="AW12" i="4" s="1"/>
  <c r="AX12" i="4" s="1"/>
  <c r="AY11" i="4"/>
  <c r="AZ11" i="4" s="1"/>
  <c r="AX11" i="4"/>
  <c r="AL14" i="4"/>
  <c r="AR13" i="4"/>
  <c r="AS13" i="4" s="1"/>
  <c r="AA15" i="4" l="1"/>
  <c r="AB15" i="4" s="1"/>
  <c r="AC15" i="4" s="1"/>
  <c r="AD15" i="4" s="1"/>
  <c r="Z15" i="4"/>
  <c r="AE14" i="4"/>
  <c r="AF14" i="4"/>
  <c r="AG14" i="4" s="1"/>
  <c r="Q16" i="4"/>
  <c r="V16" i="4" s="1"/>
  <c r="W16" i="4" s="1"/>
  <c r="X16" i="4" s="1"/>
  <c r="Y16" i="4" s="1"/>
  <c r="R15" i="4"/>
  <c r="AO16" i="4"/>
  <c r="T18" i="4"/>
  <c r="U17" i="4"/>
  <c r="AY12" i="4"/>
  <c r="AZ12" i="4" s="1"/>
  <c r="AO17" i="4"/>
  <c r="AN18" i="4"/>
  <c r="AT13" i="4"/>
  <c r="AU13" i="4" s="1"/>
  <c r="AV13" i="4" s="1"/>
  <c r="AW13" i="4" s="1"/>
  <c r="AY13" i="4" s="1"/>
  <c r="AZ13" i="4" s="1"/>
  <c r="AL15" i="4"/>
  <c r="AR14" i="4"/>
  <c r="AE15" i="4" l="1"/>
  <c r="AF15" i="4"/>
  <c r="AG15" i="4" s="1"/>
  <c r="Z16" i="4"/>
  <c r="AA16" i="4"/>
  <c r="AB16" i="4" s="1"/>
  <c r="AC16" i="4" s="1"/>
  <c r="AD16" i="4" s="1"/>
  <c r="Q17" i="4"/>
  <c r="V17" i="4" s="1"/>
  <c r="W17" i="4" s="1"/>
  <c r="X17" i="4" s="1"/>
  <c r="Y17" i="4" s="1"/>
  <c r="R16" i="4"/>
  <c r="T19" i="4"/>
  <c r="U18" i="4"/>
  <c r="AX13" i="4"/>
  <c r="AS14" i="4"/>
  <c r="AT14" i="4" s="1"/>
  <c r="AU14" i="4" s="1"/>
  <c r="AV14" i="4" s="1"/>
  <c r="AW14" i="4" s="1"/>
  <c r="AY14" i="4" s="1"/>
  <c r="AZ14" i="4" s="1"/>
  <c r="AO18" i="4"/>
  <c r="AN19" i="4"/>
  <c r="AL16" i="4"/>
  <c r="AR15" i="4"/>
  <c r="AS15" i="4" s="1"/>
  <c r="AE16" i="4" l="1"/>
  <c r="AF16" i="4"/>
  <c r="AG16" i="4" s="1"/>
  <c r="AA17" i="4"/>
  <c r="AB17" i="4" s="1"/>
  <c r="AC17" i="4" s="1"/>
  <c r="AD17" i="4" s="1"/>
  <c r="Z17" i="4"/>
  <c r="Q18" i="4"/>
  <c r="V18" i="4" s="1"/>
  <c r="W18" i="4" s="1"/>
  <c r="X18" i="4" s="1"/>
  <c r="Y18" i="4" s="1"/>
  <c r="R17" i="4"/>
  <c r="T20" i="4"/>
  <c r="U19" i="4"/>
  <c r="AX14" i="4"/>
  <c r="AO19" i="4"/>
  <c r="AN20" i="4"/>
  <c r="AL17" i="4"/>
  <c r="AT15" i="4"/>
  <c r="AU15" i="4" s="1"/>
  <c r="AV15" i="4" s="1"/>
  <c r="AW15" i="4" s="1"/>
  <c r="AX15" i="4" s="1"/>
  <c r="AA18" i="4" l="1"/>
  <c r="AB18" i="4" s="1"/>
  <c r="AC18" i="4" s="1"/>
  <c r="AD18" i="4" s="1"/>
  <c r="Z18" i="4"/>
  <c r="AE17" i="4"/>
  <c r="AF17" i="4"/>
  <c r="AG17" i="4" s="1"/>
  <c r="Q19" i="4"/>
  <c r="V19" i="4" s="1"/>
  <c r="W19" i="4" s="1"/>
  <c r="X19" i="4" s="1"/>
  <c r="Y19" i="4" s="1"/>
  <c r="R18" i="4"/>
  <c r="AY15" i="4"/>
  <c r="AZ15" i="4" s="1"/>
  <c r="T21" i="4"/>
  <c r="U20" i="4"/>
  <c r="AO20" i="4"/>
  <c r="AN21" i="4"/>
  <c r="AL18" i="4"/>
  <c r="AR17" i="4"/>
  <c r="AS17" i="4" s="1"/>
  <c r="AR16" i="4"/>
  <c r="AS16" i="4" s="1"/>
  <c r="Z19" i="4" l="1"/>
  <c r="AA19" i="4"/>
  <c r="AB19" i="4" s="1"/>
  <c r="AC19" i="4" s="1"/>
  <c r="AD19" i="4" s="1"/>
  <c r="AE18" i="4"/>
  <c r="AF18" i="4"/>
  <c r="AG18" i="4" s="1"/>
  <c r="Q20" i="4"/>
  <c r="V20" i="4" s="1"/>
  <c r="W20" i="4" s="1"/>
  <c r="X20" i="4" s="1"/>
  <c r="Y20" i="4" s="1"/>
  <c r="R19" i="4"/>
  <c r="T22" i="4"/>
  <c r="U21" i="4"/>
  <c r="AO21" i="4"/>
  <c r="AN22" i="4"/>
  <c r="AL19" i="4"/>
  <c r="AT17" i="4"/>
  <c r="AU17" i="4" s="1"/>
  <c r="AV17" i="4" s="1"/>
  <c r="AW17" i="4" s="1"/>
  <c r="AY17" i="4" s="1"/>
  <c r="AZ17" i="4" s="1"/>
  <c r="AT16" i="4"/>
  <c r="AU16" i="4" s="1"/>
  <c r="AV16" i="4" s="1"/>
  <c r="AW16" i="4" s="1"/>
  <c r="AY16" i="4" s="1"/>
  <c r="AZ16" i="4" s="1"/>
  <c r="AR18" i="4"/>
  <c r="Z20" i="4" l="1"/>
  <c r="AA20" i="4"/>
  <c r="AB20" i="4" s="1"/>
  <c r="AC20" i="4" s="1"/>
  <c r="AD20" i="4" s="1"/>
  <c r="AE19" i="4"/>
  <c r="AF19" i="4"/>
  <c r="AG19" i="4" s="1"/>
  <c r="R20" i="4"/>
  <c r="Q21" i="4"/>
  <c r="V21" i="4" s="1"/>
  <c r="W21" i="4" s="1"/>
  <c r="X21" i="4" s="1"/>
  <c r="Y21" i="4" s="1"/>
  <c r="AX17" i="4"/>
  <c r="AX16" i="4"/>
  <c r="T23" i="4"/>
  <c r="U22" i="4"/>
  <c r="AS18" i="4"/>
  <c r="AT18" i="4" s="1"/>
  <c r="AU18" i="4" s="1"/>
  <c r="AV18" i="4" s="1"/>
  <c r="AW18" i="4" s="1"/>
  <c r="AO22" i="4"/>
  <c r="AN23" i="4"/>
  <c r="AL20" i="4"/>
  <c r="AR19" i="4"/>
  <c r="AA21" i="4" l="1"/>
  <c r="AB21" i="4" s="1"/>
  <c r="AC21" i="4" s="1"/>
  <c r="AD21" i="4" s="1"/>
  <c r="Z21" i="4"/>
  <c r="AE20" i="4"/>
  <c r="AF20" i="4"/>
  <c r="AG20" i="4" s="1"/>
  <c r="Q22" i="4"/>
  <c r="V22" i="4" s="1"/>
  <c r="W22" i="4" s="1"/>
  <c r="X22" i="4" s="1"/>
  <c r="Y22" i="4" s="1"/>
  <c r="R21" i="4"/>
  <c r="T24" i="4"/>
  <c r="U23" i="4"/>
  <c r="AS19" i="4"/>
  <c r="AT19" i="4" s="1"/>
  <c r="AU19" i="4" s="1"/>
  <c r="AV19" i="4" s="1"/>
  <c r="AW19" i="4" s="1"/>
  <c r="AO23" i="4"/>
  <c r="AN24" i="4"/>
  <c r="AY18" i="4"/>
  <c r="AZ18" i="4" s="1"/>
  <c r="AX18" i="4"/>
  <c r="AL21" i="4"/>
  <c r="AR20" i="4"/>
  <c r="AA22" i="4" l="1"/>
  <c r="AB22" i="4" s="1"/>
  <c r="AC22" i="4" s="1"/>
  <c r="AD22" i="4" s="1"/>
  <c r="Z22" i="4"/>
  <c r="AE21" i="4"/>
  <c r="AF21" i="4"/>
  <c r="AG21" i="4" s="1"/>
  <c r="Q23" i="4"/>
  <c r="V23" i="4" s="1"/>
  <c r="W23" i="4" s="1"/>
  <c r="X23" i="4" s="1"/>
  <c r="Y23" i="4" s="1"/>
  <c r="R22" i="4"/>
  <c r="T25" i="4"/>
  <c r="U24" i="4"/>
  <c r="AS20" i="4"/>
  <c r="AT20" i="4" s="1"/>
  <c r="AU20" i="4" s="1"/>
  <c r="AV20" i="4" s="1"/>
  <c r="AW20" i="4" s="1"/>
  <c r="AO24" i="4"/>
  <c r="AN25" i="4"/>
  <c r="AY19" i="4"/>
  <c r="AZ19" i="4" s="1"/>
  <c r="AX19" i="4"/>
  <c r="AL22" i="4"/>
  <c r="AR21" i="4"/>
  <c r="AA23" i="4" l="1"/>
  <c r="AB23" i="4" s="1"/>
  <c r="AC23" i="4" s="1"/>
  <c r="AD23" i="4" s="1"/>
  <c r="Z23" i="4"/>
  <c r="AE22" i="4"/>
  <c r="AF22" i="4"/>
  <c r="AG22" i="4" s="1"/>
  <c r="Q24" i="4"/>
  <c r="V24" i="4" s="1"/>
  <c r="W24" i="4" s="1"/>
  <c r="X24" i="4" s="1"/>
  <c r="Y24" i="4" s="1"/>
  <c r="R23" i="4"/>
  <c r="T26" i="4"/>
  <c r="U25" i="4"/>
  <c r="AS21" i="4"/>
  <c r="AT21" i="4" s="1"/>
  <c r="AU21" i="4" s="1"/>
  <c r="AV21" i="4" s="1"/>
  <c r="AW21" i="4" s="1"/>
  <c r="AO25" i="4"/>
  <c r="AN26" i="4"/>
  <c r="AY20" i="4"/>
  <c r="AZ20" i="4" s="1"/>
  <c r="AX20" i="4"/>
  <c r="AL23" i="4"/>
  <c r="AR22" i="4"/>
  <c r="Z24" i="4" l="1"/>
  <c r="AA24" i="4"/>
  <c r="AB24" i="4" s="1"/>
  <c r="AC24" i="4" s="1"/>
  <c r="AD24" i="4" s="1"/>
  <c r="AE23" i="4"/>
  <c r="AF23" i="4"/>
  <c r="AG23" i="4" s="1"/>
  <c r="Q25" i="4"/>
  <c r="V25" i="4" s="1"/>
  <c r="W25" i="4" s="1"/>
  <c r="X25" i="4" s="1"/>
  <c r="Y25" i="4" s="1"/>
  <c r="R24" i="4"/>
  <c r="T27" i="4"/>
  <c r="U26" i="4"/>
  <c r="AS22" i="4"/>
  <c r="AT22" i="4" s="1"/>
  <c r="AU22" i="4" s="1"/>
  <c r="AV22" i="4" s="1"/>
  <c r="AW22" i="4" s="1"/>
  <c r="AO26" i="4"/>
  <c r="AN27" i="4"/>
  <c r="AY21" i="4"/>
  <c r="AZ21" i="4" s="1"/>
  <c r="AX21" i="4"/>
  <c r="AL24" i="4"/>
  <c r="AR23" i="4"/>
  <c r="AS23" i="4" s="1"/>
  <c r="AA25" i="4" l="1"/>
  <c r="AB25" i="4" s="1"/>
  <c r="AC25" i="4" s="1"/>
  <c r="AD25" i="4" s="1"/>
  <c r="Z25" i="4"/>
  <c r="AE24" i="4"/>
  <c r="AF24" i="4"/>
  <c r="AG24" i="4" s="1"/>
  <c r="Q26" i="4"/>
  <c r="V26" i="4" s="1"/>
  <c r="W26" i="4" s="1"/>
  <c r="X26" i="4" s="1"/>
  <c r="Y26" i="4" s="1"/>
  <c r="R25" i="4"/>
  <c r="T28" i="4"/>
  <c r="U27" i="4"/>
  <c r="AO27" i="4"/>
  <c r="AN28" i="4"/>
  <c r="AY22" i="4"/>
  <c r="AZ22" i="4" s="1"/>
  <c r="AX22" i="4"/>
  <c r="AL25" i="4"/>
  <c r="AT23" i="4"/>
  <c r="AU23" i="4" s="1"/>
  <c r="AV23" i="4" s="1"/>
  <c r="AW23" i="4" s="1"/>
  <c r="AX23" i="4" s="1"/>
  <c r="AR24" i="4"/>
  <c r="AA26" i="4" l="1"/>
  <c r="AB26" i="4" s="1"/>
  <c r="AC26" i="4" s="1"/>
  <c r="AD26" i="4" s="1"/>
  <c r="Z26" i="4"/>
  <c r="AE25" i="4"/>
  <c r="AF25" i="4"/>
  <c r="AG25" i="4" s="1"/>
  <c r="AY23" i="4"/>
  <c r="AZ23" i="4" s="1"/>
  <c r="Q27" i="4"/>
  <c r="V27" i="4" s="1"/>
  <c r="W27" i="4" s="1"/>
  <c r="X27" i="4" s="1"/>
  <c r="Y27" i="4" s="1"/>
  <c r="R26" i="4"/>
  <c r="T29" i="4"/>
  <c r="U28" i="4"/>
  <c r="AS24" i="4"/>
  <c r="AT24" i="4" s="1"/>
  <c r="AU24" i="4" s="1"/>
  <c r="AV24" i="4" s="1"/>
  <c r="AW24" i="4" s="1"/>
  <c r="AO28" i="4"/>
  <c r="AN29" i="4"/>
  <c r="AL26" i="4"/>
  <c r="AR25" i="4"/>
  <c r="AA27" i="4" l="1"/>
  <c r="AB27" i="4" s="1"/>
  <c r="AC27" i="4" s="1"/>
  <c r="AD27" i="4" s="1"/>
  <c r="Z27" i="4"/>
  <c r="AE26" i="4"/>
  <c r="AF26" i="4"/>
  <c r="AG26" i="4" s="1"/>
  <c r="Q28" i="4"/>
  <c r="V28" i="4" s="1"/>
  <c r="W28" i="4" s="1"/>
  <c r="X28" i="4" s="1"/>
  <c r="Y28" i="4" s="1"/>
  <c r="R27" i="4"/>
  <c r="T30" i="4"/>
  <c r="U29" i="4"/>
  <c r="AS25" i="4"/>
  <c r="AT25" i="4" s="1"/>
  <c r="AU25" i="4" s="1"/>
  <c r="AV25" i="4" s="1"/>
  <c r="AW25" i="4" s="1"/>
  <c r="AO29" i="4"/>
  <c r="AN30" i="4"/>
  <c r="AY24" i="4"/>
  <c r="AZ24" i="4" s="1"/>
  <c r="AX24" i="4"/>
  <c r="AL27" i="4"/>
  <c r="AR26" i="4"/>
  <c r="Z28" i="4" l="1"/>
  <c r="AA28" i="4"/>
  <c r="AB28" i="4" s="1"/>
  <c r="AC28" i="4" s="1"/>
  <c r="AD28" i="4" s="1"/>
  <c r="AE27" i="4"/>
  <c r="AF27" i="4"/>
  <c r="AG27" i="4" s="1"/>
  <c r="R28" i="4"/>
  <c r="Q29" i="4"/>
  <c r="V29" i="4" s="1"/>
  <c r="W29" i="4" s="1"/>
  <c r="X29" i="4" s="1"/>
  <c r="Y29" i="4" s="1"/>
  <c r="T31" i="4"/>
  <c r="U30" i="4"/>
  <c r="AS26" i="4"/>
  <c r="AT26" i="4" s="1"/>
  <c r="AU26" i="4" s="1"/>
  <c r="AV26" i="4" s="1"/>
  <c r="AW26" i="4" s="1"/>
  <c r="AO30" i="4"/>
  <c r="AN31" i="4"/>
  <c r="AY25" i="4"/>
  <c r="AZ25" i="4" s="1"/>
  <c r="AX25" i="4"/>
  <c r="AL28" i="4"/>
  <c r="AR27" i="4"/>
  <c r="AS27" i="4" s="1"/>
  <c r="AA29" i="4" l="1"/>
  <c r="AB29" i="4" s="1"/>
  <c r="AC29" i="4" s="1"/>
  <c r="AD29" i="4" s="1"/>
  <c r="Z29" i="4"/>
  <c r="AE28" i="4"/>
  <c r="AF28" i="4"/>
  <c r="AG28" i="4" s="1"/>
  <c r="Q30" i="4"/>
  <c r="V30" i="4" s="1"/>
  <c r="W30" i="4" s="1"/>
  <c r="X30" i="4" s="1"/>
  <c r="Y30" i="4" s="1"/>
  <c r="R29" i="4"/>
  <c r="T32" i="4"/>
  <c r="U31" i="4"/>
  <c r="AO31" i="4"/>
  <c r="AN32" i="4"/>
  <c r="AY26" i="4"/>
  <c r="AZ26" i="4" s="1"/>
  <c r="AX26" i="4"/>
  <c r="AL29" i="4"/>
  <c r="AT27" i="4"/>
  <c r="AU27" i="4" s="1"/>
  <c r="AV27" i="4" s="1"/>
  <c r="AW27" i="4" s="1"/>
  <c r="AX27" i="4" s="1"/>
  <c r="AR28" i="4"/>
  <c r="AS28" i="4" s="1"/>
  <c r="AA30" i="4" l="1"/>
  <c r="AB30" i="4" s="1"/>
  <c r="AC30" i="4" s="1"/>
  <c r="AD30" i="4" s="1"/>
  <c r="Z30" i="4"/>
  <c r="AE29" i="4"/>
  <c r="AF29" i="4"/>
  <c r="AG29" i="4" s="1"/>
  <c r="Q31" i="4"/>
  <c r="V31" i="4" s="1"/>
  <c r="W31" i="4" s="1"/>
  <c r="X31" i="4" s="1"/>
  <c r="Y31" i="4" s="1"/>
  <c r="R30" i="4"/>
  <c r="T33" i="4"/>
  <c r="U32" i="4"/>
  <c r="AY27" i="4"/>
  <c r="AZ27" i="4" s="1"/>
  <c r="AO32" i="4"/>
  <c r="AN33" i="4"/>
  <c r="AT28" i="4"/>
  <c r="AU28" i="4" s="1"/>
  <c r="AV28" i="4" s="1"/>
  <c r="AW28" i="4" s="1"/>
  <c r="AX28" i="4" s="1"/>
  <c r="AL30" i="4"/>
  <c r="AR29" i="4"/>
  <c r="AS29" i="4" s="1"/>
  <c r="AA31" i="4" l="1"/>
  <c r="AB31" i="4" s="1"/>
  <c r="AC31" i="4" s="1"/>
  <c r="AD31" i="4" s="1"/>
  <c r="Z31" i="4"/>
  <c r="AE30" i="4"/>
  <c r="AF30" i="4"/>
  <c r="AG30" i="4" s="1"/>
  <c r="R31" i="4"/>
  <c r="Q32" i="4"/>
  <c r="V32" i="4" s="1"/>
  <c r="W32" i="4" s="1"/>
  <c r="X32" i="4" s="1"/>
  <c r="Y32" i="4" s="1"/>
  <c r="T34" i="4"/>
  <c r="U33" i="4"/>
  <c r="AY28" i="4"/>
  <c r="AZ28" i="4" s="1"/>
  <c r="AO33" i="4"/>
  <c r="AN34" i="4"/>
  <c r="AL31" i="4"/>
  <c r="AT29" i="4"/>
  <c r="AU29" i="4" s="1"/>
  <c r="AV29" i="4" s="1"/>
  <c r="AW29" i="4" s="1"/>
  <c r="AX29" i="4" s="1"/>
  <c r="AR30" i="4"/>
  <c r="AA32" i="4" l="1"/>
  <c r="AB32" i="4" s="1"/>
  <c r="AC32" i="4" s="1"/>
  <c r="AD32" i="4" s="1"/>
  <c r="Z32" i="4"/>
  <c r="AE31" i="4"/>
  <c r="AF31" i="4"/>
  <c r="AG31" i="4" s="1"/>
  <c r="Q33" i="4"/>
  <c r="V33" i="4" s="1"/>
  <c r="W33" i="4" s="1"/>
  <c r="X33" i="4" s="1"/>
  <c r="Y33" i="4" s="1"/>
  <c r="R32" i="4"/>
  <c r="T35" i="4"/>
  <c r="U34" i="4"/>
  <c r="AY29" i="4"/>
  <c r="AZ29" i="4" s="1"/>
  <c r="AS30" i="4"/>
  <c r="AT30" i="4" s="1"/>
  <c r="AU30" i="4" s="1"/>
  <c r="AV30" i="4" s="1"/>
  <c r="AW30" i="4" s="1"/>
  <c r="AO34" i="4"/>
  <c r="AN35" i="4"/>
  <c r="AL32" i="4"/>
  <c r="AR31" i="4"/>
  <c r="AA33" i="4" l="1"/>
  <c r="AB33" i="4" s="1"/>
  <c r="AC33" i="4" s="1"/>
  <c r="AD33" i="4" s="1"/>
  <c r="Z33" i="4"/>
  <c r="AE32" i="4"/>
  <c r="AF32" i="4"/>
  <c r="AG32" i="4" s="1"/>
  <c r="Q34" i="4"/>
  <c r="V34" i="4" s="1"/>
  <c r="W34" i="4" s="1"/>
  <c r="X34" i="4" s="1"/>
  <c r="Y34" i="4" s="1"/>
  <c r="R33" i="4"/>
  <c r="T36" i="4"/>
  <c r="U35" i="4"/>
  <c r="AS31" i="4"/>
  <c r="AT31" i="4" s="1"/>
  <c r="AU31" i="4" s="1"/>
  <c r="AV31" i="4" s="1"/>
  <c r="AW31" i="4" s="1"/>
  <c r="AO35" i="4"/>
  <c r="AN36" i="4"/>
  <c r="AY30" i="4"/>
  <c r="AZ30" i="4" s="1"/>
  <c r="AX30" i="4"/>
  <c r="AL33" i="4"/>
  <c r="AR32" i="4"/>
  <c r="AE33" i="4" l="1"/>
  <c r="AF33" i="4"/>
  <c r="AG33" i="4" s="1"/>
  <c r="Z34" i="4"/>
  <c r="AA34" i="4"/>
  <c r="AB34" i="4" s="1"/>
  <c r="AC34" i="4" s="1"/>
  <c r="AD34" i="4" s="1"/>
  <c r="Q35" i="4"/>
  <c r="V35" i="4" s="1"/>
  <c r="W35" i="4" s="1"/>
  <c r="X35" i="4" s="1"/>
  <c r="Y35" i="4" s="1"/>
  <c r="R34" i="4"/>
  <c r="T37" i="4"/>
  <c r="U36" i="4"/>
  <c r="AS32" i="4"/>
  <c r="AT32" i="4" s="1"/>
  <c r="AU32" i="4" s="1"/>
  <c r="AV32" i="4" s="1"/>
  <c r="AW32" i="4" s="1"/>
  <c r="AO36" i="4"/>
  <c r="AN37" i="4"/>
  <c r="AY31" i="4"/>
  <c r="AZ31" i="4" s="1"/>
  <c r="AX31" i="4"/>
  <c r="AL34" i="4"/>
  <c r="AR33" i="4"/>
  <c r="AA35" i="4" l="1"/>
  <c r="AB35" i="4" s="1"/>
  <c r="AC35" i="4" s="1"/>
  <c r="AD35" i="4" s="1"/>
  <c r="Z35" i="4"/>
  <c r="AE34" i="4"/>
  <c r="AF34" i="4"/>
  <c r="AG34" i="4" s="1"/>
  <c r="Q36" i="4"/>
  <c r="V36" i="4" s="1"/>
  <c r="W36" i="4" s="1"/>
  <c r="X36" i="4" s="1"/>
  <c r="Y36" i="4" s="1"/>
  <c r="R35" i="4"/>
  <c r="T38" i="4"/>
  <c r="U37" i="4"/>
  <c r="AS33" i="4"/>
  <c r="AT33" i="4" s="1"/>
  <c r="AU33" i="4" s="1"/>
  <c r="AV33" i="4" s="1"/>
  <c r="AW33" i="4" s="1"/>
  <c r="AO37" i="4"/>
  <c r="AN38" i="4"/>
  <c r="AY32" i="4"/>
  <c r="AZ32" i="4" s="1"/>
  <c r="AX32" i="4"/>
  <c r="AL35" i="4"/>
  <c r="AR34" i="4"/>
  <c r="Z36" i="4" l="1"/>
  <c r="AA36" i="4"/>
  <c r="AB36" i="4" s="1"/>
  <c r="AC36" i="4" s="1"/>
  <c r="AD36" i="4" s="1"/>
  <c r="AE35" i="4"/>
  <c r="AF35" i="4"/>
  <c r="AG35" i="4" s="1"/>
  <c r="R36" i="4"/>
  <c r="Q37" i="4"/>
  <c r="V37" i="4" s="1"/>
  <c r="W37" i="4" s="1"/>
  <c r="X37" i="4" s="1"/>
  <c r="Y37" i="4" s="1"/>
  <c r="T39" i="4"/>
  <c r="U38" i="4"/>
  <c r="AS34" i="4"/>
  <c r="AT34" i="4" s="1"/>
  <c r="AU34" i="4" s="1"/>
  <c r="AV34" i="4" s="1"/>
  <c r="AW34" i="4" s="1"/>
  <c r="AO38" i="4"/>
  <c r="AN39" i="4"/>
  <c r="AY33" i="4"/>
  <c r="AZ33" i="4" s="1"/>
  <c r="AX33" i="4"/>
  <c r="AR35" i="4"/>
  <c r="AE36" i="4" l="1"/>
  <c r="AF36" i="4"/>
  <c r="AG36" i="4" s="1"/>
  <c r="AA37" i="4"/>
  <c r="AB37" i="4" s="1"/>
  <c r="AC37" i="4" s="1"/>
  <c r="AD37" i="4" s="1"/>
  <c r="Z37" i="4"/>
  <c r="Q38" i="4"/>
  <c r="V38" i="4" s="1"/>
  <c r="W38" i="4" s="1"/>
  <c r="X38" i="4" s="1"/>
  <c r="Y38" i="4" s="1"/>
  <c r="R37" i="4"/>
  <c r="T40" i="4"/>
  <c r="U39" i="4"/>
  <c r="AS35" i="4"/>
  <c r="AT35" i="4" s="1"/>
  <c r="AU35" i="4" s="1"/>
  <c r="AV35" i="4" s="1"/>
  <c r="AW35" i="4" s="1"/>
  <c r="AO39" i="4"/>
  <c r="AN40" i="4"/>
  <c r="AY34" i="4"/>
  <c r="AZ34" i="4" s="1"/>
  <c r="AX34" i="4"/>
  <c r="AL37" i="4"/>
  <c r="AR36" i="4"/>
  <c r="AA38" i="4" l="1"/>
  <c r="AB38" i="4" s="1"/>
  <c r="AC38" i="4" s="1"/>
  <c r="AD38" i="4" s="1"/>
  <c r="Z38" i="4"/>
  <c r="AE37" i="4"/>
  <c r="AF37" i="4"/>
  <c r="AG37" i="4" s="1"/>
  <c r="Q39" i="4"/>
  <c r="V39" i="4" s="1"/>
  <c r="W39" i="4" s="1"/>
  <c r="X39" i="4" s="1"/>
  <c r="Y39" i="4" s="1"/>
  <c r="R38" i="4"/>
  <c r="T41" i="4"/>
  <c r="U40" i="4"/>
  <c r="AS36" i="4"/>
  <c r="AT36" i="4" s="1"/>
  <c r="AU36" i="4" s="1"/>
  <c r="AV36" i="4" s="1"/>
  <c r="AW36" i="4" s="1"/>
  <c r="AO40" i="4"/>
  <c r="AN41" i="4"/>
  <c r="AY35" i="4"/>
  <c r="AZ35" i="4" s="1"/>
  <c r="AX35" i="4"/>
  <c r="AL38" i="4"/>
  <c r="AR37" i="4"/>
  <c r="AA39" i="4" l="1"/>
  <c r="AB39" i="4" s="1"/>
  <c r="AC39" i="4" s="1"/>
  <c r="AD39" i="4" s="1"/>
  <c r="Z39" i="4"/>
  <c r="AE38" i="4"/>
  <c r="AF38" i="4"/>
  <c r="AG38" i="4" s="1"/>
  <c r="R39" i="4"/>
  <c r="Q40" i="4"/>
  <c r="V40" i="4" s="1"/>
  <c r="W40" i="4" s="1"/>
  <c r="X40" i="4" s="1"/>
  <c r="Y40" i="4" s="1"/>
  <c r="T42" i="4"/>
  <c r="U41" i="4"/>
  <c r="AS37" i="4"/>
  <c r="AT37" i="4" s="1"/>
  <c r="AU37" i="4" s="1"/>
  <c r="AV37" i="4" s="1"/>
  <c r="AW37" i="4" s="1"/>
  <c r="AO41" i="4"/>
  <c r="AN42" i="4"/>
  <c r="AY36" i="4"/>
  <c r="AZ36" i="4" s="1"/>
  <c r="AX36" i="4"/>
  <c r="AL39" i="4"/>
  <c r="AR38" i="4"/>
  <c r="AS38" i="4" s="1"/>
  <c r="AA40" i="4" l="1"/>
  <c r="AB40" i="4" s="1"/>
  <c r="AC40" i="4" s="1"/>
  <c r="AD40" i="4" s="1"/>
  <c r="Z40" i="4"/>
  <c r="AE39" i="4"/>
  <c r="AF39" i="4"/>
  <c r="AG39" i="4" s="1"/>
  <c r="Q41" i="4"/>
  <c r="V41" i="4" s="1"/>
  <c r="W41" i="4" s="1"/>
  <c r="X41" i="4" s="1"/>
  <c r="Y41" i="4" s="1"/>
  <c r="R40" i="4"/>
  <c r="T43" i="4"/>
  <c r="U42" i="4"/>
  <c r="AO42" i="4"/>
  <c r="AN43" i="4"/>
  <c r="AY37" i="4"/>
  <c r="AZ37" i="4" s="1"/>
  <c r="AX37" i="4"/>
  <c r="AL40" i="4"/>
  <c r="AT38" i="4"/>
  <c r="AU38" i="4" s="1"/>
  <c r="AV38" i="4" s="1"/>
  <c r="AW38" i="4" s="1"/>
  <c r="AX38" i="4" s="1"/>
  <c r="AR39" i="4"/>
  <c r="AS39" i="4" s="1"/>
  <c r="AA41" i="4" l="1"/>
  <c r="AB41" i="4" s="1"/>
  <c r="AC41" i="4" s="1"/>
  <c r="AD41" i="4" s="1"/>
  <c r="Z41" i="4"/>
  <c r="AE40" i="4"/>
  <c r="AF40" i="4"/>
  <c r="AG40" i="4" s="1"/>
  <c r="R41" i="4"/>
  <c r="Q42" i="4"/>
  <c r="V42" i="4" s="1"/>
  <c r="W42" i="4" s="1"/>
  <c r="X42" i="4" s="1"/>
  <c r="Y42" i="4" s="1"/>
  <c r="AY38" i="4"/>
  <c r="AZ38" i="4" s="1"/>
  <c r="T44" i="4"/>
  <c r="U43" i="4"/>
  <c r="AO43" i="4"/>
  <c r="AN44" i="4"/>
  <c r="AL41" i="4"/>
  <c r="AT39" i="4"/>
  <c r="AU39" i="4" s="1"/>
  <c r="AV39" i="4" s="1"/>
  <c r="AW39" i="4" s="1"/>
  <c r="AY39" i="4" s="1"/>
  <c r="AZ39" i="4" s="1"/>
  <c r="AR40" i="4"/>
  <c r="AS40" i="4" s="1"/>
  <c r="AA42" i="4" l="1"/>
  <c r="AB42" i="4" s="1"/>
  <c r="AC42" i="4" s="1"/>
  <c r="AD42" i="4" s="1"/>
  <c r="Z42" i="4"/>
  <c r="AE41" i="4"/>
  <c r="AF41" i="4"/>
  <c r="AG41" i="4" s="1"/>
  <c r="Q43" i="4"/>
  <c r="V43" i="4" s="1"/>
  <c r="W43" i="4" s="1"/>
  <c r="X43" i="4" s="1"/>
  <c r="Y43" i="4" s="1"/>
  <c r="R42" i="4"/>
  <c r="T45" i="4"/>
  <c r="U44" i="4"/>
  <c r="AX39" i="4"/>
  <c r="AO44" i="4"/>
  <c r="AN45" i="4"/>
  <c r="AL42" i="4"/>
  <c r="AT40" i="4"/>
  <c r="AU40" i="4" s="1"/>
  <c r="AV40" i="4" s="1"/>
  <c r="AW40" i="4" s="1"/>
  <c r="AY40" i="4" s="1"/>
  <c r="AZ40" i="4" s="1"/>
  <c r="AR41" i="4"/>
  <c r="AA43" i="4" l="1"/>
  <c r="AB43" i="4" s="1"/>
  <c r="AC43" i="4" s="1"/>
  <c r="AD43" i="4" s="1"/>
  <c r="Z43" i="4"/>
  <c r="AE42" i="4"/>
  <c r="AF42" i="4"/>
  <c r="AG42" i="4" s="1"/>
  <c r="R43" i="4"/>
  <c r="Q44" i="4"/>
  <c r="V44" i="4" s="1"/>
  <c r="W44" i="4" s="1"/>
  <c r="X44" i="4" s="1"/>
  <c r="Y44" i="4" s="1"/>
  <c r="T46" i="4"/>
  <c r="U45" i="4"/>
  <c r="AS41" i="4"/>
  <c r="AT41" i="4" s="1"/>
  <c r="AU41" i="4" s="1"/>
  <c r="AV41" i="4" s="1"/>
  <c r="AW41" i="4" s="1"/>
  <c r="AX40" i="4"/>
  <c r="AO45" i="4"/>
  <c r="AN46" i="4"/>
  <c r="AL43" i="4"/>
  <c r="AR42" i="4"/>
  <c r="AS42" i="4" s="1"/>
  <c r="Z44" i="4" l="1"/>
  <c r="AA44" i="4"/>
  <c r="AB44" i="4" s="1"/>
  <c r="AC44" i="4" s="1"/>
  <c r="AD44" i="4" s="1"/>
  <c r="AE43" i="4"/>
  <c r="AF43" i="4"/>
  <c r="AG43" i="4" s="1"/>
  <c r="Q45" i="4"/>
  <c r="V45" i="4" s="1"/>
  <c r="W45" i="4" s="1"/>
  <c r="X45" i="4" s="1"/>
  <c r="Y45" i="4" s="1"/>
  <c r="R44" i="4"/>
  <c r="T47" i="4"/>
  <c r="U46" i="4"/>
  <c r="AT42" i="4"/>
  <c r="AU42" i="4" s="1"/>
  <c r="AV42" i="4" s="1"/>
  <c r="AW42" i="4" s="1"/>
  <c r="AX42" i="4" s="1"/>
  <c r="AO46" i="4"/>
  <c r="AN47" i="4"/>
  <c r="AY41" i="4"/>
  <c r="AZ41" i="4" s="1"/>
  <c r="AX41" i="4"/>
  <c r="AL44" i="4"/>
  <c r="AR43" i="4"/>
  <c r="AS43" i="4" s="1"/>
  <c r="AA45" i="4" l="1"/>
  <c r="AB45" i="4" s="1"/>
  <c r="AC45" i="4" s="1"/>
  <c r="AD45" i="4" s="1"/>
  <c r="Z45" i="4"/>
  <c r="AE44" i="4"/>
  <c r="AF44" i="4"/>
  <c r="AG44" i="4" s="1"/>
  <c r="R45" i="4"/>
  <c r="Q46" i="4"/>
  <c r="V46" i="4" s="1"/>
  <c r="W46" i="4" s="1"/>
  <c r="X46" i="4" s="1"/>
  <c r="Y46" i="4" s="1"/>
  <c r="AY42" i="4"/>
  <c r="AZ42" i="4" s="1"/>
  <c r="T48" i="4"/>
  <c r="U47" i="4"/>
  <c r="AO47" i="4"/>
  <c r="AN48" i="4"/>
  <c r="AL45" i="4"/>
  <c r="AT43" i="4"/>
  <c r="AU43" i="4" s="1"/>
  <c r="AV43" i="4" s="1"/>
  <c r="AW43" i="4" s="1"/>
  <c r="AY43" i="4" s="1"/>
  <c r="AZ43" i="4" s="1"/>
  <c r="AR44" i="4"/>
  <c r="AS44" i="4" s="1"/>
  <c r="AE45" i="4" l="1"/>
  <c r="AF45" i="4"/>
  <c r="AG45" i="4" s="1"/>
  <c r="AA46" i="4"/>
  <c r="AB46" i="4" s="1"/>
  <c r="AC46" i="4" s="1"/>
  <c r="AD46" i="4" s="1"/>
  <c r="Z46" i="4"/>
  <c r="Q47" i="4"/>
  <c r="V47" i="4" s="1"/>
  <c r="W47" i="4" s="1"/>
  <c r="X47" i="4" s="1"/>
  <c r="Y47" i="4" s="1"/>
  <c r="R46" i="4"/>
  <c r="T49" i="4"/>
  <c r="U48" i="4"/>
  <c r="AX43" i="4"/>
  <c r="AO48" i="4"/>
  <c r="AN49" i="4"/>
  <c r="AL46" i="4"/>
  <c r="AT44" i="4"/>
  <c r="AU44" i="4" s="1"/>
  <c r="AV44" i="4" s="1"/>
  <c r="AW44" i="4" s="1"/>
  <c r="AX44" i="4" s="1"/>
  <c r="AR45" i="4"/>
  <c r="AA47" i="4" l="1"/>
  <c r="AB47" i="4" s="1"/>
  <c r="AC47" i="4" s="1"/>
  <c r="AD47" i="4" s="1"/>
  <c r="Z47" i="4"/>
  <c r="AE46" i="4"/>
  <c r="AF46" i="4"/>
  <c r="AG46" i="4" s="1"/>
  <c r="Q48" i="4"/>
  <c r="V48" i="4" s="1"/>
  <c r="W48" i="4" s="1"/>
  <c r="X48" i="4" s="1"/>
  <c r="Y48" i="4" s="1"/>
  <c r="R47" i="4"/>
  <c r="T50" i="4"/>
  <c r="U49" i="4"/>
  <c r="AY44" i="4"/>
  <c r="AZ44" i="4" s="1"/>
  <c r="AS45" i="4"/>
  <c r="AT45" i="4" s="1"/>
  <c r="AU45" i="4" s="1"/>
  <c r="AV45" i="4" s="1"/>
  <c r="AW45" i="4" s="1"/>
  <c r="AO49" i="4"/>
  <c r="AN50" i="4"/>
  <c r="AL47" i="4"/>
  <c r="AR46" i="4"/>
  <c r="AS46" i="4" s="1"/>
  <c r="AA48" i="4" l="1"/>
  <c r="AB48" i="4" s="1"/>
  <c r="AC48" i="4" s="1"/>
  <c r="AD48" i="4" s="1"/>
  <c r="Z48" i="4"/>
  <c r="AE47" i="4"/>
  <c r="AF47" i="4"/>
  <c r="AG47" i="4" s="1"/>
  <c r="Q49" i="4"/>
  <c r="V49" i="4" s="1"/>
  <c r="W49" i="4" s="1"/>
  <c r="X49" i="4" s="1"/>
  <c r="Y49" i="4" s="1"/>
  <c r="R48" i="4"/>
  <c r="T51" i="4"/>
  <c r="U50" i="4"/>
  <c r="AO50" i="4"/>
  <c r="AN51" i="4"/>
  <c r="AY45" i="4"/>
  <c r="AZ45" i="4" s="1"/>
  <c r="AX45" i="4"/>
  <c r="AL48" i="4"/>
  <c r="AT46" i="4"/>
  <c r="AU46" i="4" s="1"/>
  <c r="AV46" i="4" s="1"/>
  <c r="AW46" i="4" s="1"/>
  <c r="AX46" i="4" s="1"/>
  <c r="AR47" i="4"/>
  <c r="AS47" i="4" s="1"/>
  <c r="AE48" i="4" l="1"/>
  <c r="AF48" i="4"/>
  <c r="AG48" i="4" s="1"/>
  <c r="Z49" i="4"/>
  <c r="AA49" i="4"/>
  <c r="AB49" i="4" s="1"/>
  <c r="AC49" i="4" s="1"/>
  <c r="AD49" i="4" s="1"/>
  <c r="R49" i="4"/>
  <c r="Q50" i="4"/>
  <c r="V50" i="4" s="1"/>
  <c r="W50" i="4" s="1"/>
  <c r="X50" i="4" s="1"/>
  <c r="Y50" i="4" s="1"/>
  <c r="AY46" i="4"/>
  <c r="AZ46" i="4" s="1"/>
  <c r="T52" i="4"/>
  <c r="U51" i="4"/>
  <c r="AO51" i="4"/>
  <c r="AN52" i="4"/>
  <c r="AL49" i="4"/>
  <c r="AT47" i="4"/>
  <c r="AU47" i="4" s="1"/>
  <c r="AV47" i="4" s="1"/>
  <c r="AW47" i="4" s="1"/>
  <c r="AY47" i="4" s="1"/>
  <c r="AZ47" i="4" s="1"/>
  <c r="AR48" i="4"/>
  <c r="AS48" i="4" s="1"/>
  <c r="AA50" i="4" l="1"/>
  <c r="AB50" i="4" s="1"/>
  <c r="AC50" i="4" s="1"/>
  <c r="AD50" i="4" s="1"/>
  <c r="Z50" i="4"/>
  <c r="AE49" i="4"/>
  <c r="AF49" i="4"/>
  <c r="AG49" i="4" s="1"/>
  <c r="Q51" i="4"/>
  <c r="V51" i="4" s="1"/>
  <c r="W51" i="4" s="1"/>
  <c r="X51" i="4" s="1"/>
  <c r="Y51" i="4" s="1"/>
  <c r="R50" i="4"/>
  <c r="T53" i="4"/>
  <c r="U52" i="4"/>
  <c r="AX47" i="4"/>
  <c r="AO52" i="4"/>
  <c r="AN53" i="4"/>
  <c r="AL50" i="4"/>
  <c r="AT48" i="4"/>
  <c r="AU48" i="4" s="1"/>
  <c r="AV48" i="4" s="1"/>
  <c r="AW48" i="4" s="1"/>
  <c r="AX48" i="4" s="1"/>
  <c r="AR49" i="4"/>
  <c r="AS49" i="4" s="1"/>
  <c r="AA51" i="4" l="1"/>
  <c r="AB51" i="4" s="1"/>
  <c r="AC51" i="4" s="1"/>
  <c r="AD51" i="4" s="1"/>
  <c r="Z51" i="4"/>
  <c r="AE50" i="4"/>
  <c r="AF50" i="4"/>
  <c r="AG50" i="4" s="1"/>
  <c r="Q52" i="4"/>
  <c r="V52" i="4" s="1"/>
  <c r="W52" i="4" s="1"/>
  <c r="X52" i="4" s="1"/>
  <c r="Y52" i="4" s="1"/>
  <c r="R51" i="4"/>
  <c r="AY48" i="4"/>
  <c r="AZ48" i="4" s="1"/>
  <c r="T54" i="4"/>
  <c r="U53" i="4"/>
  <c r="AO53" i="4"/>
  <c r="AN54" i="4"/>
  <c r="AL51" i="4"/>
  <c r="AT49" i="4"/>
  <c r="AU49" i="4" s="1"/>
  <c r="AV49" i="4" s="1"/>
  <c r="AW49" i="4" s="1"/>
  <c r="AY49" i="4" s="1"/>
  <c r="AZ49" i="4" s="1"/>
  <c r="AR50" i="4"/>
  <c r="AS50" i="4" s="1"/>
  <c r="Z52" i="4" l="1"/>
  <c r="AA52" i="4"/>
  <c r="AB52" i="4" s="1"/>
  <c r="AC52" i="4" s="1"/>
  <c r="AD52" i="4" s="1"/>
  <c r="AE51" i="4"/>
  <c r="AF51" i="4"/>
  <c r="AG51" i="4" s="1"/>
  <c r="Q53" i="4"/>
  <c r="V53" i="4" s="1"/>
  <c r="W53" i="4" s="1"/>
  <c r="X53" i="4" s="1"/>
  <c r="Y53" i="4" s="1"/>
  <c r="R52" i="4"/>
  <c r="T55" i="4"/>
  <c r="U54" i="4"/>
  <c r="AX49" i="4"/>
  <c r="AO54" i="4"/>
  <c r="AN55" i="4"/>
  <c r="AL52" i="4"/>
  <c r="AT50" i="4"/>
  <c r="AU50" i="4" s="1"/>
  <c r="AV50" i="4" s="1"/>
  <c r="AW50" i="4" s="1"/>
  <c r="AX50" i="4" s="1"/>
  <c r="AR51" i="4"/>
  <c r="AA53" i="4" l="1"/>
  <c r="AB53" i="4" s="1"/>
  <c r="AC53" i="4" s="1"/>
  <c r="AD53" i="4" s="1"/>
  <c r="Z53" i="4"/>
  <c r="AE52" i="4"/>
  <c r="AF52" i="4"/>
  <c r="AG52" i="4" s="1"/>
  <c r="Q54" i="4"/>
  <c r="V54" i="4" s="1"/>
  <c r="W54" i="4" s="1"/>
  <c r="X54" i="4" s="1"/>
  <c r="Y54" i="4" s="1"/>
  <c r="R53" i="4"/>
  <c r="T56" i="4"/>
  <c r="U55" i="4"/>
  <c r="AY50" i="4"/>
  <c r="AZ50" i="4" s="1"/>
  <c r="AS51" i="4"/>
  <c r="AT51" i="4" s="1"/>
  <c r="AU51" i="4" s="1"/>
  <c r="AV51" i="4" s="1"/>
  <c r="AW51" i="4" s="1"/>
  <c r="AX51" i="4" s="1"/>
  <c r="AO55" i="4"/>
  <c r="AN56" i="4"/>
  <c r="AL53" i="4"/>
  <c r="AR52" i="4"/>
  <c r="AS52" i="4" s="1"/>
  <c r="AA54" i="4" l="1"/>
  <c r="AB54" i="4" s="1"/>
  <c r="AC54" i="4" s="1"/>
  <c r="AD54" i="4" s="1"/>
  <c r="Z54" i="4"/>
  <c r="AE53" i="4"/>
  <c r="AF53" i="4"/>
  <c r="AG53" i="4" s="1"/>
  <c r="R54" i="4"/>
  <c r="Q55" i="4"/>
  <c r="V55" i="4" s="1"/>
  <c r="W55" i="4" s="1"/>
  <c r="X55" i="4" s="1"/>
  <c r="Y55" i="4" s="1"/>
  <c r="T57" i="4"/>
  <c r="U56" i="4"/>
  <c r="AY51" i="4"/>
  <c r="AZ51" i="4" s="1"/>
  <c r="AT52" i="4"/>
  <c r="AU52" i="4" s="1"/>
  <c r="AV52" i="4" s="1"/>
  <c r="AW52" i="4" s="1"/>
  <c r="AY52" i="4" s="1"/>
  <c r="AZ52" i="4" s="1"/>
  <c r="AO56" i="4"/>
  <c r="AN57" i="4"/>
  <c r="AL54" i="4"/>
  <c r="AR53" i="4"/>
  <c r="AA55" i="4" l="1"/>
  <c r="AB55" i="4" s="1"/>
  <c r="AC55" i="4" s="1"/>
  <c r="AD55" i="4" s="1"/>
  <c r="Z55" i="4"/>
  <c r="AE54" i="4"/>
  <c r="AF54" i="4"/>
  <c r="AG54" i="4" s="1"/>
  <c r="Q56" i="4"/>
  <c r="V56" i="4" s="1"/>
  <c r="W56" i="4" s="1"/>
  <c r="X56" i="4" s="1"/>
  <c r="Y56" i="4" s="1"/>
  <c r="R55" i="4"/>
  <c r="T58" i="4"/>
  <c r="U57" i="4"/>
  <c r="AX52" i="4"/>
  <c r="AS53" i="4"/>
  <c r="AT53" i="4" s="1"/>
  <c r="AU53" i="4" s="1"/>
  <c r="AV53" i="4" s="1"/>
  <c r="AW53" i="4" s="1"/>
  <c r="AX53" i="4" s="1"/>
  <c r="AO57" i="4"/>
  <c r="AN58" i="4"/>
  <c r="AL55" i="4"/>
  <c r="AR54" i="4"/>
  <c r="AS54" i="4" s="1"/>
  <c r="Z56" i="4" l="1"/>
  <c r="AA56" i="4"/>
  <c r="AB56" i="4" s="1"/>
  <c r="AC56" i="4" s="1"/>
  <c r="AD56" i="4" s="1"/>
  <c r="AE55" i="4"/>
  <c r="AF55" i="4"/>
  <c r="AG55" i="4" s="1"/>
  <c r="R56" i="4"/>
  <c r="Q57" i="4"/>
  <c r="V57" i="4" s="1"/>
  <c r="W57" i="4" s="1"/>
  <c r="X57" i="4" s="1"/>
  <c r="Y57" i="4" s="1"/>
  <c r="T59" i="4"/>
  <c r="U58" i="4"/>
  <c r="AY53" i="4"/>
  <c r="AZ53" i="4" s="1"/>
  <c r="AO58" i="4"/>
  <c r="AN59" i="4"/>
  <c r="AL56" i="4"/>
  <c r="AT54" i="4"/>
  <c r="AU54" i="4" s="1"/>
  <c r="AV54" i="4" s="1"/>
  <c r="AW54" i="4" s="1"/>
  <c r="AY54" i="4" s="1"/>
  <c r="AZ54" i="4" s="1"/>
  <c r="AR55" i="4"/>
  <c r="AS55" i="4" s="1"/>
  <c r="AA57" i="4" l="1"/>
  <c r="AB57" i="4" s="1"/>
  <c r="AC57" i="4" s="1"/>
  <c r="AD57" i="4" s="1"/>
  <c r="Z57" i="4"/>
  <c r="AE56" i="4"/>
  <c r="AF56" i="4"/>
  <c r="AG56" i="4" s="1"/>
  <c r="R57" i="4"/>
  <c r="Q58" i="4"/>
  <c r="V58" i="4" s="1"/>
  <c r="W58" i="4" s="1"/>
  <c r="X58" i="4" s="1"/>
  <c r="Y58" i="4" s="1"/>
  <c r="T60" i="4"/>
  <c r="U59" i="4"/>
  <c r="AX54" i="4"/>
  <c r="AO59" i="4"/>
  <c r="AN60" i="4"/>
  <c r="AL57" i="4"/>
  <c r="AT55" i="4"/>
  <c r="AU55" i="4" s="1"/>
  <c r="AV55" i="4" s="1"/>
  <c r="AW55" i="4" s="1"/>
  <c r="AY55" i="4" s="1"/>
  <c r="AZ55" i="4" s="1"/>
  <c r="AR56" i="4"/>
  <c r="AS56" i="4" s="1"/>
  <c r="AA58" i="4" l="1"/>
  <c r="AB58" i="4" s="1"/>
  <c r="AC58" i="4" s="1"/>
  <c r="AD58" i="4" s="1"/>
  <c r="Z58" i="4"/>
  <c r="AE57" i="4"/>
  <c r="AF57" i="4"/>
  <c r="AG57" i="4" s="1"/>
  <c r="R58" i="4"/>
  <c r="Q59" i="4"/>
  <c r="V59" i="4" s="1"/>
  <c r="W59" i="4" s="1"/>
  <c r="X59" i="4" s="1"/>
  <c r="Y59" i="4" s="1"/>
  <c r="T61" i="4"/>
  <c r="U60" i="4"/>
  <c r="AX55" i="4"/>
  <c r="AO60" i="4"/>
  <c r="AN61" i="4"/>
  <c r="AL58" i="4"/>
  <c r="AT56" i="4"/>
  <c r="AU56" i="4" s="1"/>
  <c r="AV56" i="4" s="1"/>
  <c r="AW56" i="4" s="1"/>
  <c r="AX56" i="4" s="1"/>
  <c r="AR57" i="4"/>
  <c r="AA59" i="4" l="1"/>
  <c r="AB59" i="4" s="1"/>
  <c r="AC59" i="4" s="1"/>
  <c r="AD59" i="4" s="1"/>
  <c r="Z59" i="4"/>
  <c r="AE58" i="4"/>
  <c r="AF58" i="4"/>
  <c r="AG58" i="4" s="1"/>
  <c r="R59" i="4"/>
  <c r="Q60" i="4"/>
  <c r="V60" i="4" s="1"/>
  <c r="W60" i="4" s="1"/>
  <c r="X60" i="4" s="1"/>
  <c r="Y60" i="4" s="1"/>
  <c r="AY56" i="4"/>
  <c r="AZ56" i="4" s="1"/>
  <c r="T62" i="4"/>
  <c r="U61" i="4"/>
  <c r="AS57" i="4"/>
  <c r="AT57" i="4" s="1"/>
  <c r="AU57" i="4" s="1"/>
  <c r="AV57" i="4" s="1"/>
  <c r="AW57" i="4" s="1"/>
  <c r="AO61" i="4"/>
  <c r="AN62" i="4"/>
  <c r="AL59" i="4"/>
  <c r="AR58" i="4"/>
  <c r="AS58" i="4" s="1"/>
  <c r="AE59" i="4" l="1"/>
  <c r="AF59" i="4"/>
  <c r="AG59" i="4" s="1"/>
  <c r="AA60" i="4"/>
  <c r="AB60" i="4" s="1"/>
  <c r="AC60" i="4" s="1"/>
  <c r="AD60" i="4" s="1"/>
  <c r="Z60" i="4"/>
  <c r="Q61" i="4"/>
  <c r="V61" i="4" s="1"/>
  <c r="W61" i="4" s="1"/>
  <c r="X61" i="4" s="1"/>
  <c r="Y61" i="4" s="1"/>
  <c r="R60" i="4"/>
  <c r="T63" i="4"/>
  <c r="U62" i="4"/>
  <c r="AY57" i="4"/>
  <c r="AZ57" i="4" s="1"/>
  <c r="AX57" i="4"/>
  <c r="AO62" i="4"/>
  <c r="AN63" i="4"/>
  <c r="AT58" i="4"/>
  <c r="AU58" i="4" s="1"/>
  <c r="AV58" i="4" s="1"/>
  <c r="AW58" i="4" s="1"/>
  <c r="AX58" i="4" s="1"/>
  <c r="AL60" i="4"/>
  <c r="AR59" i="4"/>
  <c r="AS59" i="4" s="1"/>
  <c r="AA61" i="4" l="1"/>
  <c r="AB61" i="4" s="1"/>
  <c r="AC61" i="4" s="1"/>
  <c r="AD61" i="4" s="1"/>
  <c r="Z61" i="4"/>
  <c r="AE60" i="4"/>
  <c r="AF60" i="4"/>
  <c r="AG60" i="4" s="1"/>
  <c r="Q62" i="4"/>
  <c r="V62" i="4" s="1"/>
  <c r="W62" i="4" s="1"/>
  <c r="X62" i="4" s="1"/>
  <c r="Y62" i="4" s="1"/>
  <c r="R61" i="4"/>
  <c r="T64" i="4"/>
  <c r="U63" i="4"/>
  <c r="AY58" i="4"/>
  <c r="AZ58" i="4" s="1"/>
  <c r="AO63" i="4"/>
  <c r="AN64" i="4"/>
  <c r="AL61" i="4"/>
  <c r="AT59" i="4"/>
  <c r="AU59" i="4" s="1"/>
  <c r="AV59" i="4" s="1"/>
  <c r="AW59" i="4" s="1"/>
  <c r="AY59" i="4" s="1"/>
  <c r="AZ59" i="4" s="1"/>
  <c r="AR60" i="4"/>
  <c r="AA62" i="4" l="1"/>
  <c r="AB62" i="4" s="1"/>
  <c r="AC62" i="4" s="1"/>
  <c r="AD62" i="4" s="1"/>
  <c r="Z62" i="4"/>
  <c r="AE61" i="4"/>
  <c r="AF61" i="4"/>
  <c r="AG61" i="4" s="1"/>
  <c r="Q63" i="4"/>
  <c r="V63" i="4" s="1"/>
  <c r="W63" i="4" s="1"/>
  <c r="X63" i="4" s="1"/>
  <c r="Y63" i="4" s="1"/>
  <c r="R62" i="4"/>
  <c r="T65" i="4"/>
  <c r="U64" i="4"/>
  <c r="AX59" i="4"/>
  <c r="AS60" i="4"/>
  <c r="AT60" i="4" s="1"/>
  <c r="AU60" i="4" s="1"/>
  <c r="AV60" i="4" s="1"/>
  <c r="AW60" i="4" s="1"/>
  <c r="AO64" i="4"/>
  <c r="AN65" i="4"/>
  <c r="AL62" i="4"/>
  <c r="AR61" i="4"/>
  <c r="AS61" i="4" s="1"/>
  <c r="AE62" i="4" l="1"/>
  <c r="AF62" i="4"/>
  <c r="AG62" i="4" s="1"/>
  <c r="AA63" i="4"/>
  <c r="AB63" i="4" s="1"/>
  <c r="AC63" i="4" s="1"/>
  <c r="AD63" i="4" s="1"/>
  <c r="Z63" i="4"/>
  <c r="R63" i="4"/>
  <c r="Q64" i="4"/>
  <c r="V64" i="4" s="1"/>
  <c r="W64" i="4" s="1"/>
  <c r="X64" i="4" s="1"/>
  <c r="Y64" i="4" s="1"/>
  <c r="T66" i="4"/>
  <c r="U65" i="4"/>
  <c r="AO65" i="4"/>
  <c r="AN66" i="4"/>
  <c r="AY60" i="4"/>
  <c r="AZ60" i="4" s="1"/>
  <c r="AX60" i="4"/>
  <c r="AL63" i="4"/>
  <c r="AT61" i="4"/>
  <c r="AU61" i="4" s="1"/>
  <c r="AV61" i="4" s="1"/>
  <c r="AW61" i="4" s="1"/>
  <c r="AY61" i="4" s="1"/>
  <c r="AZ61" i="4" s="1"/>
  <c r="AR62" i="4"/>
  <c r="AS62" i="4" s="1"/>
  <c r="AA64" i="4" l="1"/>
  <c r="AB64" i="4" s="1"/>
  <c r="AC64" i="4" s="1"/>
  <c r="AD64" i="4" s="1"/>
  <c r="Z64" i="4"/>
  <c r="AE63" i="4"/>
  <c r="AF63" i="4"/>
  <c r="AG63" i="4" s="1"/>
  <c r="R64" i="4"/>
  <c r="Q65" i="4"/>
  <c r="V65" i="4" s="1"/>
  <c r="W65" i="4" s="1"/>
  <c r="X65" i="4" s="1"/>
  <c r="Y65" i="4" s="1"/>
  <c r="T67" i="4"/>
  <c r="U66" i="4"/>
  <c r="AX61" i="4"/>
  <c r="AO66" i="4"/>
  <c r="AN67" i="4"/>
  <c r="AL64" i="4"/>
  <c r="AT62" i="4"/>
  <c r="AU62" i="4" s="1"/>
  <c r="AV62" i="4" s="1"/>
  <c r="AW62" i="4" s="1"/>
  <c r="AY62" i="4" s="1"/>
  <c r="AZ62" i="4" s="1"/>
  <c r="AR63" i="4"/>
  <c r="AS63" i="4" s="1"/>
  <c r="AA65" i="4" l="1"/>
  <c r="AB65" i="4" s="1"/>
  <c r="AC65" i="4" s="1"/>
  <c r="AD65" i="4" s="1"/>
  <c r="Z65" i="4"/>
  <c r="AE64" i="4"/>
  <c r="AF64" i="4"/>
  <c r="AG64" i="4" s="1"/>
  <c r="Q66" i="4"/>
  <c r="V66" i="4" s="1"/>
  <c r="W66" i="4" s="1"/>
  <c r="X66" i="4" s="1"/>
  <c r="Y66" i="4" s="1"/>
  <c r="R65" i="4"/>
  <c r="T68" i="4"/>
  <c r="U67" i="4"/>
  <c r="AX62" i="4"/>
  <c r="AO67" i="4"/>
  <c r="AN68" i="4"/>
  <c r="AL65" i="4"/>
  <c r="AT63" i="4"/>
  <c r="AU63" i="4" s="1"/>
  <c r="AV63" i="4" s="1"/>
  <c r="AW63" i="4" s="1"/>
  <c r="AX63" i="4" s="1"/>
  <c r="AR64" i="4"/>
  <c r="Z66" i="4" l="1"/>
  <c r="AA66" i="4"/>
  <c r="AB66" i="4" s="1"/>
  <c r="AC66" i="4" s="1"/>
  <c r="AD66" i="4" s="1"/>
  <c r="AE65" i="4"/>
  <c r="AF65" i="4"/>
  <c r="AG65" i="4" s="1"/>
  <c r="R66" i="4"/>
  <c r="Q67" i="4"/>
  <c r="V67" i="4" s="1"/>
  <c r="W67" i="4" s="1"/>
  <c r="X67" i="4" s="1"/>
  <c r="Y67" i="4" s="1"/>
  <c r="T69" i="4"/>
  <c r="U68" i="4"/>
  <c r="AY63" i="4"/>
  <c r="AZ63" i="4" s="1"/>
  <c r="AS64" i="4"/>
  <c r="AT64" i="4" s="1"/>
  <c r="AU64" i="4" s="1"/>
  <c r="AV64" i="4" s="1"/>
  <c r="AW64" i="4" s="1"/>
  <c r="AO68" i="4"/>
  <c r="AN69" i="4"/>
  <c r="AL66" i="4"/>
  <c r="AR65" i="4"/>
  <c r="AS65" i="4" s="1"/>
  <c r="Z67" i="4" l="1"/>
  <c r="AA67" i="4"/>
  <c r="AB67" i="4" s="1"/>
  <c r="AC67" i="4" s="1"/>
  <c r="AD67" i="4" s="1"/>
  <c r="AE66" i="4"/>
  <c r="AF66" i="4"/>
  <c r="AG66" i="4" s="1"/>
  <c r="Q68" i="4"/>
  <c r="V68" i="4" s="1"/>
  <c r="W68" i="4" s="1"/>
  <c r="X68" i="4" s="1"/>
  <c r="Y68" i="4" s="1"/>
  <c r="R67" i="4"/>
  <c r="T70" i="4"/>
  <c r="U69" i="4"/>
  <c r="AY64" i="4"/>
  <c r="AZ64" i="4" s="1"/>
  <c r="AX64" i="4"/>
  <c r="AO69" i="4"/>
  <c r="AN70" i="4"/>
  <c r="AT65" i="4"/>
  <c r="AU65" i="4" s="1"/>
  <c r="AV65" i="4" s="1"/>
  <c r="AW65" i="4" s="1"/>
  <c r="AX65" i="4" s="1"/>
  <c r="AL67" i="4"/>
  <c r="AR66" i="4"/>
  <c r="Z68" i="4" l="1"/>
  <c r="AA68" i="4"/>
  <c r="AB68" i="4" s="1"/>
  <c r="AC68" i="4" s="1"/>
  <c r="AD68" i="4" s="1"/>
  <c r="AE67" i="4"/>
  <c r="AF67" i="4"/>
  <c r="AG67" i="4" s="1"/>
  <c r="Q69" i="4"/>
  <c r="V69" i="4" s="1"/>
  <c r="W69" i="4" s="1"/>
  <c r="X69" i="4" s="1"/>
  <c r="Y69" i="4" s="1"/>
  <c r="R68" i="4"/>
  <c r="T71" i="4"/>
  <c r="U70" i="4"/>
  <c r="AY65" i="4"/>
  <c r="AZ65" i="4" s="1"/>
  <c r="AS66" i="4"/>
  <c r="AT66" i="4" s="1"/>
  <c r="AU66" i="4" s="1"/>
  <c r="AV66" i="4" s="1"/>
  <c r="AW66" i="4" s="1"/>
  <c r="AO70" i="4"/>
  <c r="AN71" i="4"/>
  <c r="AL68" i="4"/>
  <c r="AR67" i="4"/>
  <c r="AS67" i="4" s="1"/>
  <c r="AA69" i="4" l="1"/>
  <c r="AB69" i="4" s="1"/>
  <c r="AC69" i="4" s="1"/>
  <c r="AD69" i="4" s="1"/>
  <c r="Z69" i="4"/>
  <c r="AE68" i="4"/>
  <c r="AF68" i="4"/>
  <c r="AG68" i="4" s="1"/>
  <c r="Q70" i="4"/>
  <c r="V70" i="4" s="1"/>
  <c r="W70" i="4" s="1"/>
  <c r="X70" i="4" s="1"/>
  <c r="Y70" i="4" s="1"/>
  <c r="R69" i="4"/>
  <c r="T72" i="4"/>
  <c r="U71" i="4"/>
  <c r="AO71" i="4"/>
  <c r="AN72" i="4"/>
  <c r="AY66" i="4"/>
  <c r="AZ66" i="4" s="1"/>
  <c r="AX66" i="4"/>
  <c r="AL69" i="4"/>
  <c r="AT67" i="4"/>
  <c r="AU67" i="4" s="1"/>
  <c r="AV67" i="4" s="1"/>
  <c r="AW67" i="4" s="1"/>
  <c r="AX67" i="4" s="1"/>
  <c r="AR68" i="4"/>
  <c r="AS68" i="4" s="1"/>
  <c r="AA70" i="4" l="1"/>
  <c r="AB70" i="4" s="1"/>
  <c r="AC70" i="4" s="1"/>
  <c r="AD70" i="4" s="1"/>
  <c r="Z70" i="4"/>
  <c r="AE69" i="4"/>
  <c r="AF69" i="4"/>
  <c r="AG69" i="4" s="1"/>
  <c r="Q71" i="4"/>
  <c r="V71" i="4" s="1"/>
  <c r="W71" i="4" s="1"/>
  <c r="X71" i="4" s="1"/>
  <c r="Y71" i="4" s="1"/>
  <c r="R70" i="4"/>
  <c r="AY67" i="4"/>
  <c r="AZ67" i="4" s="1"/>
  <c r="T73" i="4"/>
  <c r="U72" i="4"/>
  <c r="AO72" i="4"/>
  <c r="AN73" i="4"/>
  <c r="AL70" i="4"/>
  <c r="AT68" i="4"/>
  <c r="AU68" i="4" s="1"/>
  <c r="AV68" i="4" s="1"/>
  <c r="AW68" i="4" s="1"/>
  <c r="AY68" i="4" s="1"/>
  <c r="AZ68" i="4" s="1"/>
  <c r="AR69" i="4"/>
  <c r="AS69" i="4" s="1"/>
  <c r="Z71" i="4" l="1"/>
  <c r="AA71" i="4"/>
  <c r="AB71" i="4" s="1"/>
  <c r="AC71" i="4" s="1"/>
  <c r="AD71" i="4" s="1"/>
  <c r="AE70" i="4"/>
  <c r="AF70" i="4"/>
  <c r="AG70" i="4" s="1"/>
  <c r="R71" i="4"/>
  <c r="Q72" i="4"/>
  <c r="V72" i="4" s="1"/>
  <c r="W72" i="4" s="1"/>
  <c r="X72" i="4" s="1"/>
  <c r="Y72" i="4" s="1"/>
  <c r="T74" i="4"/>
  <c r="U73" i="4"/>
  <c r="AX68" i="4"/>
  <c r="AO73" i="4"/>
  <c r="AN74" i="4"/>
  <c r="AT69" i="4"/>
  <c r="AU69" i="4" s="1"/>
  <c r="AV69" i="4" s="1"/>
  <c r="AW69" i="4" s="1"/>
  <c r="AY69" i="4" s="1"/>
  <c r="AZ69" i="4" s="1"/>
  <c r="AL71" i="4"/>
  <c r="AR70" i="4"/>
  <c r="AS70" i="4" s="1"/>
  <c r="AE71" i="4" l="1"/>
  <c r="AF71" i="4"/>
  <c r="AG71" i="4" s="1"/>
  <c r="Z72" i="4"/>
  <c r="AA72" i="4"/>
  <c r="AB72" i="4" s="1"/>
  <c r="AC72" i="4" s="1"/>
  <c r="AD72" i="4" s="1"/>
  <c r="Q73" i="4"/>
  <c r="V73" i="4" s="1"/>
  <c r="W73" i="4" s="1"/>
  <c r="X73" i="4" s="1"/>
  <c r="Y73" i="4" s="1"/>
  <c r="R72" i="4"/>
  <c r="AX69" i="4"/>
  <c r="T75" i="4"/>
  <c r="U74" i="4"/>
  <c r="AO74" i="4"/>
  <c r="AN75" i="4"/>
  <c r="AT70" i="4"/>
  <c r="AU70" i="4" s="1"/>
  <c r="AV70" i="4" s="1"/>
  <c r="AW70" i="4" s="1"/>
  <c r="AY70" i="4" s="1"/>
  <c r="AZ70" i="4" s="1"/>
  <c r="AL72" i="4"/>
  <c r="AR71" i="4"/>
  <c r="AS71" i="4" s="1"/>
  <c r="AA73" i="4" l="1"/>
  <c r="AB73" i="4" s="1"/>
  <c r="AC73" i="4" s="1"/>
  <c r="AD73" i="4" s="1"/>
  <c r="Z73" i="4"/>
  <c r="AE72" i="4"/>
  <c r="AF72" i="4"/>
  <c r="AG72" i="4" s="1"/>
  <c r="Q74" i="4"/>
  <c r="V74" i="4" s="1"/>
  <c r="W74" i="4" s="1"/>
  <c r="X74" i="4" s="1"/>
  <c r="Y74" i="4" s="1"/>
  <c r="R73" i="4"/>
  <c r="T76" i="4"/>
  <c r="U75" i="4"/>
  <c r="AX70" i="4"/>
  <c r="AO75" i="4"/>
  <c r="AN76" i="4"/>
  <c r="AT71" i="4"/>
  <c r="AU71" i="4" s="1"/>
  <c r="AV71" i="4" s="1"/>
  <c r="AW71" i="4" s="1"/>
  <c r="AY71" i="4" s="1"/>
  <c r="AZ71" i="4" s="1"/>
  <c r="AL73" i="4"/>
  <c r="AR72" i="4"/>
  <c r="AS72" i="4" s="1"/>
  <c r="Z74" i="4" l="1"/>
  <c r="AA74" i="4"/>
  <c r="AB74" i="4" s="1"/>
  <c r="AC74" i="4" s="1"/>
  <c r="AD74" i="4" s="1"/>
  <c r="AE73" i="4"/>
  <c r="AF73" i="4"/>
  <c r="AG73" i="4" s="1"/>
  <c r="Q75" i="4"/>
  <c r="V75" i="4" s="1"/>
  <c r="W75" i="4" s="1"/>
  <c r="X75" i="4" s="1"/>
  <c r="Y75" i="4" s="1"/>
  <c r="R74" i="4"/>
  <c r="T77" i="4"/>
  <c r="U76" i="4"/>
  <c r="AX71" i="4"/>
  <c r="AO76" i="4"/>
  <c r="AN77" i="4"/>
  <c r="AT72" i="4"/>
  <c r="AU72" i="4" s="1"/>
  <c r="AV72" i="4" s="1"/>
  <c r="AW72" i="4" s="1"/>
  <c r="AY72" i="4" s="1"/>
  <c r="AZ72" i="4" s="1"/>
  <c r="AL74" i="4"/>
  <c r="AR73" i="4"/>
  <c r="AS73" i="4" s="1"/>
  <c r="AE74" i="4" l="1"/>
  <c r="AF74" i="4"/>
  <c r="AG74" i="4" s="1"/>
  <c r="AA75" i="4"/>
  <c r="AB75" i="4" s="1"/>
  <c r="AC75" i="4" s="1"/>
  <c r="AD75" i="4" s="1"/>
  <c r="Z75" i="4"/>
  <c r="R75" i="4"/>
  <c r="Q76" i="4"/>
  <c r="V76" i="4" s="1"/>
  <c r="W76" i="4" s="1"/>
  <c r="X76" i="4" s="1"/>
  <c r="Y76" i="4" s="1"/>
  <c r="T78" i="4"/>
  <c r="U77" i="4"/>
  <c r="AX72" i="4"/>
  <c r="AO77" i="4"/>
  <c r="AN78" i="4"/>
  <c r="AL75" i="4"/>
  <c r="AT73" i="4"/>
  <c r="AU73" i="4" s="1"/>
  <c r="AV73" i="4" s="1"/>
  <c r="AW73" i="4" s="1"/>
  <c r="AX73" i="4" s="1"/>
  <c r="AR74" i="4"/>
  <c r="AA76" i="4" l="1"/>
  <c r="AB76" i="4" s="1"/>
  <c r="AC76" i="4" s="1"/>
  <c r="AD76" i="4" s="1"/>
  <c r="Z76" i="4"/>
  <c r="AE75" i="4"/>
  <c r="AF75" i="4"/>
  <c r="AG75" i="4" s="1"/>
  <c r="Q77" i="4"/>
  <c r="V77" i="4" s="1"/>
  <c r="W77" i="4" s="1"/>
  <c r="X77" i="4" s="1"/>
  <c r="Y77" i="4" s="1"/>
  <c r="R76" i="4"/>
  <c r="AY73" i="4"/>
  <c r="AZ73" i="4" s="1"/>
  <c r="T79" i="4"/>
  <c r="U78" i="4"/>
  <c r="AS74" i="4"/>
  <c r="AT74" i="4" s="1"/>
  <c r="AU74" i="4" s="1"/>
  <c r="AV74" i="4" s="1"/>
  <c r="AW74" i="4" s="1"/>
  <c r="AO78" i="4"/>
  <c r="AN79" i="4"/>
  <c r="AL76" i="4"/>
  <c r="AR75" i="4"/>
  <c r="AA77" i="4" l="1"/>
  <c r="AB77" i="4" s="1"/>
  <c r="AC77" i="4" s="1"/>
  <c r="AD77" i="4" s="1"/>
  <c r="Z77" i="4"/>
  <c r="AE76" i="4"/>
  <c r="AF76" i="4"/>
  <c r="AG76" i="4" s="1"/>
  <c r="Q78" i="4"/>
  <c r="V78" i="4" s="1"/>
  <c r="W78" i="4" s="1"/>
  <c r="X78" i="4" s="1"/>
  <c r="Y78" i="4" s="1"/>
  <c r="R77" i="4"/>
  <c r="T80" i="4"/>
  <c r="U79" i="4"/>
  <c r="AS75" i="4"/>
  <c r="AT75" i="4" s="1"/>
  <c r="AU75" i="4" s="1"/>
  <c r="AV75" i="4" s="1"/>
  <c r="AW75" i="4" s="1"/>
  <c r="AO79" i="4"/>
  <c r="AN80" i="4"/>
  <c r="AY74" i="4"/>
  <c r="AZ74" i="4" s="1"/>
  <c r="AX74" i="4"/>
  <c r="AL77" i="4"/>
  <c r="AR76" i="4"/>
  <c r="AS76" i="4" s="1"/>
  <c r="Z78" i="4" l="1"/>
  <c r="AA78" i="4"/>
  <c r="AB78" i="4" s="1"/>
  <c r="AC78" i="4" s="1"/>
  <c r="AD78" i="4" s="1"/>
  <c r="AE77" i="4"/>
  <c r="AF77" i="4"/>
  <c r="AG77" i="4" s="1"/>
  <c r="Q79" i="4"/>
  <c r="V79" i="4" s="1"/>
  <c r="W79" i="4" s="1"/>
  <c r="X79" i="4" s="1"/>
  <c r="Y79" i="4" s="1"/>
  <c r="R78" i="4"/>
  <c r="T81" i="4"/>
  <c r="U80" i="4"/>
  <c r="AY75" i="4"/>
  <c r="AZ75" i="4" s="1"/>
  <c r="AX75" i="4"/>
  <c r="AO80" i="4"/>
  <c r="AN81" i="4"/>
  <c r="AL78" i="4"/>
  <c r="AT76" i="4"/>
  <c r="AU76" i="4" s="1"/>
  <c r="AV76" i="4" s="1"/>
  <c r="AW76" i="4" s="1"/>
  <c r="AX76" i="4" s="1"/>
  <c r="AR77" i="4"/>
  <c r="Z79" i="4" l="1"/>
  <c r="AA79" i="4"/>
  <c r="AB79" i="4" s="1"/>
  <c r="AC79" i="4" s="1"/>
  <c r="AD79" i="4" s="1"/>
  <c r="AE78" i="4"/>
  <c r="AF78" i="4"/>
  <c r="AG78" i="4" s="1"/>
  <c r="Q80" i="4"/>
  <c r="V80" i="4" s="1"/>
  <c r="W80" i="4" s="1"/>
  <c r="X80" i="4" s="1"/>
  <c r="Y80" i="4" s="1"/>
  <c r="R79" i="4"/>
  <c r="AY76" i="4"/>
  <c r="AZ76" i="4" s="1"/>
  <c r="T82" i="4"/>
  <c r="U81" i="4"/>
  <c r="AS77" i="4"/>
  <c r="AT77" i="4" s="1"/>
  <c r="AU77" i="4" s="1"/>
  <c r="AV77" i="4" s="1"/>
  <c r="AW77" i="4" s="1"/>
  <c r="AO81" i="4"/>
  <c r="AN82" i="4"/>
  <c r="AL79" i="4"/>
  <c r="AR78" i="4"/>
  <c r="AS78" i="4" s="1"/>
  <c r="AA80" i="4" l="1"/>
  <c r="AB80" i="4" s="1"/>
  <c r="AC80" i="4" s="1"/>
  <c r="AD80" i="4" s="1"/>
  <c r="Z80" i="4"/>
  <c r="AE79" i="4"/>
  <c r="AF79" i="4"/>
  <c r="AG79" i="4" s="1"/>
  <c r="R80" i="4"/>
  <c r="Q81" i="4"/>
  <c r="V81" i="4" s="1"/>
  <c r="W81" i="4" s="1"/>
  <c r="X81" i="4" s="1"/>
  <c r="Y81" i="4" s="1"/>
  <c r="T83" i="4"/>
  <c r="U82" i="4"/>
  <c r="AY77" i="4"/>
  <c r="AZ77" i="4" s="1"/>
  <c r="AX77" i="4"/>
  <c r="AO82" i="4"/>
  <c r="AN83" i="4"/>
  <c r="AL80" i="4"/>
  <c r="AT78" i="4"/>
  <c r="AU78" i="4" s="1"/>
  <c r="AV78" i="4" s="1"/>
  <c r="AW78" i="4" s="1"/>
  <c r="AY78" i="4" s="1"/>
  <c r="AZ78" i="4" s="1"/>
  <c r="AR79" i="4"/>
  <c r="AS79" i="4" s="1"/>
  <c r="Z81" i="4" l="1"/>
  <c r="AA81" i="4"/>
  <c r="AB81" i="4" s="1"/>
  <c r="AC81" i="4" s="1"/>
  <c r="AD81" i="4" s="1"/>
  <c r="AE80" i="4"/>
  <c r="AF80" i="4"/>
  <c r="AG80" i="4" s="1"/>
  <c r="Q82" i="4"/>
  <c r="V82" i="4" s="1"/>
  <c r="W82" i="4" s="1"/>
  <c r="X82" i="4" s="1"/>
  <c r="Y82" i="4" s="1"/>
  <c r="R81" i="4"/>
  <c r="AX78" i="4"/>
  <c r="T84" i="4"/>
  <c r="U83" i="4"/>
  <c r="AO83" i="4"/>
  <c r="AN84" i="4"/>
  <c r="AL81" i="4"/>
  <c r="AT79" i="4"/>
  <c r="AU79" i="4" s="1"/>
  <c r="AV79" i="4" s="1"/>
  <c r="AW79" i="4" s="1"/>
  <c r="AY79" i="4" s="1"/>
  <c r="AZ79" i="4" s="1"/>
  <c r="AR80" i="4"/>
  <c r="AS80" i="4" s="1"/>
  <c r="Z82" i="4" l="1"/>
  <c r="AA82" i="4"/>
  <c r="AB82" i="4" s="1"/>
  <c r="AC82" i="4" s="1"/>
  <c r="AD82" i="4" s="1"/>
  <c r="AE81" i="4"/>
  <c r="AF81" i="4"/>
  <c r="AG81" i="4" s="1"/>
  <c r="R82" i="4"/>
  <c r="Q83" i="4"/>
  <c r="V83" i="4" s="1"/>
  <c r="W83" i="4" s="1"/>
  <c r="X83" i="4" s="1"/>
  <c r="Y83" i="4" s="1"/>
  <c r="T85" i="4"/>
  <c r="U84" i="4"/>
  <c r="AX79" i="4"/>
  <c r="AO84" i="4"/>
  <c r="AN85" i="4"/>
  <c r="AL82" i="4"/>
  <c r="AT80" i="4"/>
  <c r="AU80" i="4" s="1"/>
  <c r="AV80" i="4" s="1"/>
  <c r="AW80" i="4" s="1"/>
  <c r="AX80" i="4" s="1"/>
  <c r="AR81" i="4"/>
  <c r="AA83" i="4" l="1"/>
  <c r="AB83" i="4" s="1"/>
  <c r="AC83" i="4" s="1"/>
  <c r="AD83" i="4" s="1"/>
  <c r="Z83" i="4"/>
  <c r="AE82" i="4"/>
  <c r="AF82" i="4"/>
  <c r="AG82" i="4" s="1"/>
  <c r="R83" i="4"/>
  <c r="Q84" i="4"/>
  <c r="V84" i="4" s="1"/>
  <c r="W84" i="4" s="1"/>
  <c r="X84" i="4" s="1"/>
  <c r="Y84" i="4" s="1"/>
  <c r="AY80" i="4"/>
  <c r="AZ80" i="4" s="1"/>
  <c r="T86" i="4"/>
  <c r="U85" i="4"/>
  <c r="AS81" i="4"/>
  <c r="AT81" i="4" s="1"/>
  <c r="AU81" i="4" s="1"/>
  <c r="AV81" i="4" s="1"/>
  <c r="AW81" i="4" s="1"/>
  <c r="AO85" i="4"/>
  <c r="AN86" i="4"/>
  <c r="AL83" i="4"/>
  <c r="AR82" i="4"/>
  <c r="AS82" i="4" s="1"/>
  <c r="AA84" i="4" l="1"/>
  <c r="AB84" i="4" s="1"/>
  <c r="AC84" i="4" s="1"/>
  <c r="AD84" i="4" s="1"/>
  <c r="Z84" i="4"/>
  <c r="AE83" i="4"/>
  <c r="AF83" i="4"/>
  <c r="AG83" i="4" s="1"/>
  <c r="R84" i="4"/>
  <c r="Q85" i="4"/>
  <c r="V85" i="4" s="1"/>
  <c r="W85" i="4" s="1"/>
  <c r="X85" i="4" s="1"/>
  <c r="Y85" i="4" s="1"/>
  <c r="T87" i="4"/>
  <c r="U86" i="4"/>
  <c r="AY81" i="4"/>
  <c r="AZ81" i="4" s="1"/>
  <c r="AX81" i="4"/>
  <c r="AO86" i="4"/>
  <c r="AN87" i="4"/>
  <c r="AT82" i="4"/>
  <c r="AU82" i="4" s="1"/>
  <c r="AV82" i="4" s="1"/>
  <c r="AW82" i="4" s="1"/>
  <c r="AX82" i="4" s="1"/>
  <c r="AL84" i="4"/>
  <c r="AR83" i="4"/>
  <c r="AS83" i="4" s="1"/>
  <c r="AA85" i="4" l="1"/>
  <c r="AB85" i="4" s="1"/>
  <c r="AC85" i="4" s="1"/>
  <c r="AD85" i="4" s="1"/>
  <c r="Z85" i="4"/>
  <c r="AE84" i="4"/>
  <c r="AF84" i="4"/>
  <c r="AG84" i="4" s="1"/>
  <c r="Q86" i="4"/>
  <c r="V86" i="4" s="1"/>
  <c r="W86" i="4" s="1"/>
  <c r="X86" i="4" s="1"/>
  <c r="Y86" i="4" s="1"/>
  <c r="R85" i="4"/>
  <c r="T88" i="4"/>
  <c r="U87" i="4"/>
  <c r="AY82" i="4"/>
  <c r="AZ82" i="4" s="1"/>
  <c r="AT83" i="4"/>
  <c r="AU83" i="4" s="1"/>
  <c r="AV83" i="4" s="1"/>
  <c r="AW83" i="4" s="1"/>
  <c r="AX83" i="4" s="1"/>
  <c r="AO87" i="4"/>
  <c r="AN88" i="4"/>
  <c r="AL85" i="4"/>
  <c r="AR84" i="4"/>
  <c r="AA86" i="4" l="1"/>
  <c r="AB86" i="4" s="1"/>
  <c r="AC86" i="4" s="1"/>
  <c r="AD86" i="4" s="1"/>
  <c r="Z86" i="4"/>
  <c r="AE85" i="4"/>
  <c r="AF85" i="4"/>
  <c r="AG85" i="4" s="1"/>
  <c r="Q87" i="4"/>
  <c r="V87" i="4" s="1"/>
  <c r="W87" i="4" s="1"/>
  <c r="X87" i="4" s="1"/>
  <c r="Y87" i="4" s="1"/>
  <c r="R86" i="4"/>
  <c r="T89" i="4"/>
  <c r="U88" i="4"/>
  <c r="AY83" i="4"/>
  <c r="AZ83" i="4" s="1"/>
  <c r="AS84" i="4"/>
  <c r="AT84" i="4" s="1"/>
  <c r="AU84" i="4" s="1"/>
  <c r="AV84" i="4" s="1"/>
  <c r="AW84" i="4" s="1"/>
  <c r="AO88" i="4"/>
  <c r="AN89" i="4"/>
  <c r="AL86" i="4"/>
  <c r="AR85" i="4"/>
  <c r="AS85" i="4" s="1"/>
  <c r="AE86" i="4" l="1"/>
  <c r="AF86" i="4"/>
  <c r="AG86" i="4" s="1"/>
  <c r="AA87" i="4"/>
  <c r="AB87" i="4" s="1"/>
  <c r="AC87" i="4" s="1"/>
  <c r="AD87" i="4" s="1"/>
  <c r="Z87" i="4"/>
  <c r="Q88" i="4"/>
  <c r="V88" i="4" s="1"/>
  <c r="W88" i="4" s="1"/>
  <c r="X88" i="4" s="1"/>
  <c r="Y88" i="4" s="1"/>
  <c r="R87" i="4"/>
  <c r="T90" i="4"/>
  <c r="U89" i="4"/>
  <c r="AY84" i="4"/>
  <c r="AZ84" i="4" s="1"/>
  <c r="AX84" i="4"/>
  <c r="AO89" i="4"/>
  <c r="AN90" i="4"/>
  <c r="AL87" i="4"/>
  <c r="AT85" i="4"/>
  <c r="AU85" i="4" s="1"/>
  <c r="AV85" i="4" s="1"/>
  <c r="AW85" i="4" s="1"/>
  <c r="AX85" i="4" s="1"/>
  <c r="AR86" i="4"/>
  <c r="AA88" i="4" l="1"/>
  <c r="AB88" i="4" s="1"/>
  <c r="AC88" i="4" s="1"/>
  <c r="AD88" i="4" s="1"/>
  <c r="Z88" i="4"/>
  <c r="AE87" i="4"/>
  <c r="AF87" i="4"/>
  <c r="AG87" i="4" s="1"/>
  <c r="Q89" i="4"/>
  <c r="V89" i="4" s="1"/>
  <c r="W89" i="4" s="1"/>
  <c r="X89" i="4" s="1"/>
  <c r="Y89" i="4" s="1"/>
  <c r="R88" i="4"/>
  <c r="AY85" i="4"/>
  <c r="AZ85" i="4" s="1"/>
  <c r="T91" i="4"/>
  <c r="U90" i="4"/>
  <c r="AS86" i="4"/>
  <c r="AT86" i="4" s="1"/>
  <c r="AU86" i="4" s="1"/>
  <c r="AV86" i="4" s="1"/>
  <c r="AW86" i="4" s="1"/>
  <c r="AX86" i="4" s="1"/>
  <c r="AO90" i="4"/>
  <c r="AN91" i="4"/>
  <c r="AL88" i="4"/>
  <c r="AR87" i="4"/>
  <c r="AS87" i="4" s="1"/>
  <c r="AA89" i="4" l="1"/>
  <c r="AB89" i="4" s="1"/>
  <c r="AC89" i="4" s="1"/>
  <c r="AD89" i="4" s="1"/>
  <c r="Z89" i="4"/>
  <c r="AE88" i="4"/>
  <c r="AF88" i="4"/>
  <c r="AG88" i="4" s="1"/>
  <c r="R89" i="4"/>
  <c r="Q90" i="4"/>
  <c r="V90" i="4" s="1"/>
  <c r="W90" i="4" s="1"/>
  <c r="X90" i="4" s="1"/>
  <c r="Y90" i="4" s="1"/>
  <c r="T92" i="4"/>
  <c r="U91" i="4"/>
  <c r="AY86" i="4"/>
  <c r="AZ86" i="4" s="1"/>
  <c r="AO91" i="4"/>
  <c r="AN92" i="4"/>
  <c r="AT87" i="4"/>
  <c r="AU87" i="4" s="1"/>
  <c r="AV87" i="4" s="1"/>
  <c r="AW87" i="4" s="1"/>
  <c r="AY87" i="4" s="1"/>
  <c r="AZ87" i="4" s="1"/>
  <c r="AL89" i="4"/>
  <c r="AR88" i="4"/>
  <c r="AS88" i="4" s="1"/>
  <c r="AE89" i="4" l="1"/>
  <c r="AF89" i="4"/>
  <c r="AG89" i="4" s="1"/>
  <c r="AA90" i="4"/>
  <c r="AB90" i="4" s="1"/>
  <c r="AC90" i="4" s="1"/>
  <c r="AD90" i="4" s="1"/>
  <c r="Z90" i="4"/>
  <c r="R90" i="4"/>
  <c r="Q91" i="4"/>
  <c r="V91" i="4" s="1"/>
  <c r="W91" i="4" s="1"/>
  <c r="X91" i="4" s="1"/>
  <c r="Y91" i="4" s="1"/>
  <c r="AX87" i="4"/>
  <c r="T93" i="4"/>
  <c r="U92" i="4"/>
  <c r="AO92" i="4"/>
  <c r="AN93" i="4"/>
  <c r="AL90" i="4"/>
  <c r="AT88" i="4"/>
  <c r="AU88" i="4" s="1"/>
  <c r="AV88" i="4" s="1"/>
  <c r="AW88" i="4" s="1"/>
  <c r="AY88" i="4" s="1"/>
  <c r="AZ88" i="4" s="1"/>
  <c r="AR89" i="4"/>
  <c r="AS89" i="4" s="1"/>
  <c r="AA91" i="4" l="1"/>
  <c r="AB91" i="4" s="1"/>
  <c r="AC91" i="4" s="1"/>
  <c r="AD91" i="4" s="1"/>
  <c r="Z91" i="4"/>
  <c r="AE90" i="4"/>
  <c r="AF90" i="4"/>
  <c r="AG90" i="4" s="1"/>
  <c r="Q92" i="4"/>
  <c r="V92" i="4" s="1"/>
  <c r="W92" i="4" s="1"/>
  <c r="X92" i="4" s="1"/>
  <c r="Y92" i="4" s="1"/>
  <c r="R91" i="4"/>
  <c r="T94" i="4"/>
  <c r="U93" i="4"/>
  <c r="AX88" i="4"/>
  <c r="AO93" i="4"/>
  <c r="AN94" i="4"/>
  <c r="AL91" i="4"/>
  <c r="AT89" i="4"/>
  <c r="AU89" i="4" s="1"/>
  <c r="AV89" i="4" s="1"/>
  <c r="AW89" i="4" s="1"/>
  <c r="AY89" i="4" s="1"/>
  <c r="AZ89" i="4" s="1"/>
  <c r="AR90" i="4"/>
  <c r="AA92" i="4" l="1"/>
  <c r="AB92" i="4" s="1"/>
  <c r="AC92" i="4" s="1"/>
  <c r="AD92" i="4" s="1"/>
  <c r="Z92" i="4"/>
  <c r="AE91" i="4"/>
  <c r="AF91" i="4"/>
  <c r="AG91" i="4" s="1"/>
  <c r="Q93" i="4"/>
  <c r="V93" i="4" s="1"/>
  <c r="W93" i="4" s="1"/>
  <c r="X93" i="4" s="1"/>
  <c r="Y93" i="4" s="1"/>
  <c r="R92" i="4"/>
  <c r="T95" i="4"/>
  <c r="U94" i="4"/>
  <c r="AX89" i="4"/>
  <c r="AS90" i="4"/>
  <c r="AT90" i="4" s="1"/>
  <c r="AU90" i="4" s="1"/>
  <c r="AV90" i="4" s="1"/>
  <c r="AW90" i="4" s="1"/>
  <c r="AY90" i="4" s="1"/>
  <c r="AZ90" i="4" s="1"/>
  <c r="AO94" i="4"/>
  <c r="AN95" i="4"/>
  <c r="AL92" i="4"/>
  <c r="AR91" i="4"/>
  <c r="AS91" i="4" s="1"/>
  <c r="AA93" i="4" l="1"/>
  <c r="AB93" i="4" s="1"/>
  <c r="AC93" i="4" s="1"/>
  <c r="AD93" i="4" s="1"/>
  <c r="Z93" i="4"/>
  <c r="AE92" i="4"/>
  <c r="AF92" i="4"/>
  <c r="AG92" i="4" s="1"/>
  <c r="Q94" i="4"/>
  <c r="V94" i="4" s="1"/>
  <c r="W94" i="4" s="1"/>
  <c r="X94" i="4" s="1"/>
  <c r="Y94" i="4" s="1"/>
  <c r="R93" i="4"/>
  <c r="T96" i="4"/>
  <c r="U95" i="4"/>
  <c r="AX90" i="4"/>
  <c r="AO95" i="4"/>
  <c r="AN96" i="4"/>
  <c r="AT91" i="4"/>
  <c r="AU91" i="4" s="1"/>
  <c r="AV91" i="4" s="1"/>
  <c r="AW91" i="4" s="1"/>
  <c r="AY91" i="4" s="1"/>
  <c r="AZ91" i="4" s="1"/>
  <c r="AL93" i="4"/>
  <c r="AR92" i="4"/>
  <c r="AS92" i="4" s="1"/>
  <c r="Z94" i="4" l="1"/>
  <c r="AA94" i="4"/>
  <c r="AB94" i="4" s="1"/>
  <c r="AC94" i="4" s="1"/>
  <c r="AD94" i="4" s="1"/>
  <c r="AE93" i="4"/>
  <c r="AF93" i="4"/>
  <c r="AG93" i="4" s="1"/>
  <c r="Q95" i="4"/>
  <c r="V95" i="4" s="1"/>
  <c r="W95" i="4" s="1"/>
  <c r="X95" i="4" s="1"/>
  <c r="Y95" i="4" s="1"/>
  <c r="R94" i="4"/>
  <c r="T97" i="4"/>
  <c r="U96" i="4"/>
  <c r="AX91" i="4"/>
  <c r="AO96" i="4"/>
  <c r="AN97" i="4"/>
  <c r="AL94" i="4"/>
  <c r="AT92" i="4"/>
  <c r="AU92" i="4" s="1"/>
  <c r="AV92" i="4" s="1"/>
  <c r="AW92" i="4" s="1"/>
  <c r="AY92" i="4" s="1"/>
  <c r="AZ92" i="4" s="1"/>
  <c r="AR93" i="4"/>
  <c r="AS93" i="4" s="1"/>
  <c r="AA95" i="4" l="1"/>
  <c r="AB95" i="4" s="1"/>
  <c r="AC95" i="4" s="1"/>
  <c r="AD95" i="4" s="1"/>
  <c r="Z95" i="4"/>
  <c r="AE94" i="4"/>
  <c r="AF94" i="4"/>
  <c r="AG94" i="4" s="1"/>
  <c r="Q96" i="4"/>
  <c r="V96" i="4" s="1"/>
  <c r="W96" i="4" s="1"/>
  <c r="X96" i="4" s="1"/>
  <c r="Y96" i="4" s="1"/>
  <c r="R95" i="4"/>
  <c r="T98" i="4"/>
  <c r="U97" i="4"/>
  <c r="AX92" i="4"/>
  <c r="AO97" i="4"/>
  <c r="AN98" i="4"/>
  <c r="AL95" i="4"/>
  <c r="AT93" i="4"/>
  <c r="AU93" i="4" s="1"/>
  <c r="AV93" i="4" s="1"/>
  <c r="AW93" i="4" s="1"/>
  <c r="AY93" i="4" s="1"/>
  <c r="AZ93" i="4" s="1"/>
  <c r="AR94" i="4"/>
  <c r="Z96" i="4" l="1"/>
  <c r="AA96" i="4"/>
  <c r="AB96" i="4" s="1"/>
  <c r="AC96" i="4" s="1"/>
  <c r="AD96" i="4" s="1"/>
  <c r="AE95" i="4"/>
  <c r="AF95" i="4"/>
  <c r="AG95" i="4" s="1"/>
  <c r="Q97" i="4"/>
  <c r="V97" i="4" s="1"/>
  <c r="W97" i="4" s="1"/>
  <c r="X97" i="4" s="1"/>
  <c r="Y97" i="4" s="1"/>
  <c r="R96" i="4"/>
  <c r="AX93" i="4"/>
  <c r="T99" i="4"/>
  <c r="U98" i="4"/>
  <c r="AS94" i="4"/>
  <c r="AT94" i="4" s="1"/>
  <c r="AU94" i="4" s="1"/>
  <c r="AV94" i="4" s="1"/>
  <c r="AW94" i="4" s="1"/>
  <c r="AO98" i="4"/>
  <c r="AN99" i="4"/>
  <c r="AL96" i="4"/>
  <c r="AR95" i="4"/>
  <c r="AS95" i="4" s="1"/>
  <c r="AA97" i="4" l="1"/>
  <c r="AB97" i="4" s="1"/>
  <c r="AC97" i="4" s="1"/>
  <c r="AD97" i="4" s="1"/>
  <c r="Z97" i="4"/>
  <c r="AE96" i="4"/>
  <c r="AF96" i="4"/>
  <c r="AG96" i="4" s="1"/>
  <c r="Q98" i="4"/>
  <c r="V98" i="4" s="1"/>
  <c r="W98" i="4" s="1"/>
  <c r="X98" i="4" s="1"/>
  <c r="Y98" i="4" s="1"/>
  <c r="R97" i="4"/>
  <c r="T100" i="4"/>
  <c r="U99" i="4"/>
  <c r="AY94" i="4"/>
  <c r="AZ94" i="4" s="1"/>
  <c r="AX94" i="4"/>
  <c r="AO99" i="4"/>
  <c r="AN100" i="4"/>
  <c r="AT95" i="4"/>
  <c r="AU95" i="4" s="1"/>
  <c r="AV95" i="4" s="1"/>
  <c r="AW95" i="4" s="1"/>
  <c r="AX95" i="4" s="1"/>
  <c r="AL97" i="4"/>
  <c r="AR96" i="4"/>
  <c r="AA98" i="4" l="1"/>
  <c r="AB98" i="4" s="1"/>
  <c r="AC98" i="4" s="1"/>
  <c r="AD98" i="4" s="1"/>
  <c r="Z98" i="4"/>
  <c r="AE97" i="4"/>
  <c r="AF97" i="4"/>
  <c r="AG97" i="4" s="1"/>
  <c r="Q99" i="4"/>
  <c r="V99" i="4" s="1"/>
  <c r="W99" i="4" s="1"/>
  <c r="X99" i="4" s="1"/>
  <c r="Y99" i="4" s="1"/>
  <c r="R98" i="4"/>
  <c r="T101" i="4"/>
  <c r="U100" i="4"/>
  <c r="AY95" i="4"/>
  <c r="AZ95" i="4" s="1"/>
  <c r="AS96" i="4"/>
  <c r="AT96" i="4" s="1"/>
  <c r="AU96" i="4" s="1"/>
  <c r="AV96" i="4" s="1"/>
  <c r="AW96" i="4" s="1"/>
  <c r="AO100" i="4"/>
  <c r="AN101" i="4"/>
  <c r="AL98" i="4"/>
  <c r="AR97" i="4"/>
  <c r="AE98" i="4" l="1"/>
  <c r="AF98" i="4"/>
  <c r="AG98" i="4" s="1"/>
  <c r="AA99" i="4"/>
  <c r="AB99" i="4" s="1"/>
  <c r="AC99" i="4" s="1"/>
  <c r="AD99" i="4" s="1"/>
  <c r="Z99" i="4"/>
  <c r="Q100" i="4"/>
  <c r="V100" i="4" s="1"/>
  <c r="W100" i="4" s="1"/>
  <c r="X100" i="4" s="1"/>
  <c r="Y100" i="4" s="1"/>
  <c r="R99" i="4"/>
  <c r="T102" i="4"/>
  <c r="U101" i="4"/>
  <c r="AS97" i="4"/>
  <c r="AT97" i="4" s="1"/>
  <c r="AU97" i="4" s="1"/>
  <c r="AV97" i="4" s="1"/>
  <c r="AW97" i="4" s="1"/>
  <c r="AO101" i="4"/>
  <c r="AN102" i="4"/>
  <c r="AY96" i="4"/>
  <c r="AZ96" i="4" s="1"/>
  <c r="AX96" i="4"/>
  <c r="AL99" i="4"/>
  <c r="AR98" i="4"/>
  <c r="AS98" i="4" s="1"/>
  <c r="AA100" i="4" l="1"/>
  <c r="AB100" i="4" s="1"/>
  <c r="AC100" i="4" s="1"/>
  <c r="AD100" i="4" s="1"/>
  <c r="Z100" i="4"/>
  <c r="AE99" i="4"/>
  <c r="AF99" i="4"/>
  <c r="AG99" i="4" s="1"/>
  <c r="Q101" i="4"/>
  <c r="V101" i="4" s="1"/>
  <c r="W101" i="4" s="1"/>
  <c r="X101" i="4" s="1"/>
  <c r="Y101" i="4" s="1"/>
  <c r="R100" i="4"/>
  <c r="T103" i="4"/>
  <c r="U102" i="4"/>
  <c r="AO102" i="4"/>
  <c r="AN103" i="4"/>
  <c r="AY97" i="4"/>
  <c r="AZ97" i="4" s="1"/>
  <c r="AX97" i="4"/>
  <c r="AL100" i="4"/>
  <c r="AT98" i="4"/>
  <c r="AU98" i="4" s="1"/>
  <c r="AV98" i="4" s="1"/>
  <c r="AW98" i="4" s="1"/>
  <c r="AX98" i="4" s="1"/>
  <c r="AR99" i="4"/>
  <c r="AS99" i="4" s="1"/>
  <c r="AA101" i="4" l="1"/>
  <c r="AB101" i="4" s="1"/>
  <c r="AC101" i="4" s="1"/>
  <c r="AD101" i="4" s="1"/>
  <c r="Z101" i="4"/>
  <c r="AE100" i="4"/>
  <c r="AF100" i="4"/>
  <c r="AG100" i="4" s="1"/>
  <c r="R101" i="4"/>
  <c r="Q102" i="4"/>
  <c r="V102" i="4" s="1"/>
  <c r="W102" i="4" s="1"/>
  <c r="X102" i="4" s="1"/>
  <c r="Y102" i="4" s="1"/>
  <c r="AY98" i="4"/>
  <c r="AZ98" i="4" s="1"/>
  <c r="T104" i="4"/>
  <c r="U103" i="4"/>
  <c r="AO103" i="4"/>
  <c r="AN104" i="4"/>
  <c r="AT99" i="4"/>
  <c r="AU99" i="4" s="1"/>
  <c r="AV99" i="4" s="1"/>
  <c r="AW99" i="4" s="1"/>
  <c r="AY99" i="4" s="1"/>
  <c r="AZ99" i="4" s="1"/>
  <c r="AL101" i="4"/>
  <c r="AR100" i="4"/>
  <c r="AE101" i="4" l="1"/>
  <c r="AF101" i="4"/>
  <c r="AG101" i="4" s="1"/>
  <c r="AA102" i="4"/>
  <c r="AB102" i="4" s="1"/>
  <c r="AC102" i="4" s="1"/>
  <c r="AD102" i="4" s="1"/>
  <c r="Z102" i="4"/>
  <c r="R102" i="4"/>
  <c r="Q103" i="4"/>
  <c r="V103" i="4" s="1"/>
  <c r="W103" i="4" s="1"/>
  <c r="X103" i="4" s="1"/>
  <c r="Y103" i="4" s="1"/>
  <c r="T105" i="4"/>
  <c r="U104" i="4"/>
  <c r="AX99" i="4"/>
  <c r="AS100" i="4"/>
  <c r="AT100" i="4" s="1"/>
  <c r="AU100" i="4" s="1"/>
  <c r="AV100" i="4" s="1"/>
  <c r="AW100" i="4" s="1"/>
  <c r="AO104" i="4"/>
  <c r="AN105" i="4"/>
  <c r="AL102" i="4"/>
  <c r="AR101" i="4"/>
  <c r="AS101" i="4" s="1"/>
  <c r="AA103" i="4" l="1"/>
  <c r="AB103" i="4" s="1"/>
  <c r="AC103" i="4" s="1"/>
  <c r="AD103" i="4" s="1"/>
  <c r="Z103" i="4"/>
  <c r="AE102" i="4"/>
  <c r="AF102" i="4"/>
  <c r="AG102" i="4" s="1"/>
  <c r="Q104" i="4"/>
  <c r="V104" i="4" s="1"/>
  <c r="W104" i="4" s="1"/>
  <c r="X104" i="4" s="1"/>
  <c r="Y104" i="4" s="1"/>
  <c r="R103" i="4"/>
  <c r="T106" i="4"/>
  <c r="U105" i="4"/>
  <c r="AO105" i="4"/>
  <c r="AN106" i="4"/>
  <c r="AY100" i="4"/>
  <c r="AZ100" i="4" s="1"/>
  <c r="AX100" i="4"/>
  <c r="AL103" i="4"/>
  <c r="AT101" i="4"/>
  <c r="AU101" i="4" s="1"/>
  <c r="AV101" i="4" s="1"/>
  <c r="AW101" i="4" s="1"/>
  <c r="AY101" i="4" s="1"/>
  <c r="AZ101" i="4" s="1"/>
  <c r="AR102" i="4"/>
  <c r="AA104" i="4" l="1"/>
  <c r="AB104" i="4" s="1"/>
  <c r="AC104" i="4" s="1"/>
  <c r="AD104" i="4" s="1"/>
  <c r="Z104" i="4"/>
  <c r="AE103" i="4"/>
  <c r="AF103" i="4"/>
  <c r="AG103" i="4" s="1"/>
  <c r="Q105" i="4"/>
  <c r="V105" i="4" s="1"/>
  <c r="W105" i="4" s="1"/>
  <c r="X105" i="4" s="1"/>
  <c r="Y105" i="4" s="1"/>
  <c r="R104" i="4"/>
  <c r="T107" i="4"/>
  <c r="U106" i="4"/>
  <c r="AX101" i="4"/>
  <c r="AS102" i="4"/>
  <c r="AT102" i="4" s="1"/>
  <c r="AU102" i="4" s="1"/>
  <c r="AV102" i="4" s="1"/>
  <c r="AW102" i="4" s="1"/>
  <c r="AO106" i="4"/>
  <c r="AN107" i="4"/>
  <c r="AL104" i="4"/>
  <c r="AR103" i="4"/>
  <c r="AS103" i="4" s="1"/>
  <c r="AA105" i="4" l="1"/>
  <c r="AB105" i="4" s="1"/>
  <c r="AC105" i="4" s="1"/>
  <c r="AD105" i="4" s="1"/>
  <c r="Z105" i="4"/>
  <c r="AE104" i="4"/>
  <c r="AF104" i="4"/>
  <c r="AG104" i="4" s="1"/>
  <c r="Q106" i="4"/>
  <c r="V106" i="4" s="1"/>
  <c r="W106" i="4" s="1"/>
  <c r="X106" i="4" s="1"/>
  <c r="Y106" i="4" s="1"/>
  <c r="R105" i="4"/>
  <c r="T108" i="4"/>
  <c r="U107" i="4"/>
  <c r="AO107" i="4"/>
  <c r="AN108" i="4"/>
  <c r="AY102" i="4"/>
  <c r="AZ102" i="4" s="1"/>
  <c r="AX102" i="4"/>
  <c r="AL105" i="4"/>
  <c r="AT103" i="4"/>
  <c r="AU103" i="4" s="1"/>
  <c r="AV103" i="4" s="1"/>
  <c r="AW103" i="4" s="1"/>
  <c r="AX103" i="4" s="1"/>
  <c r="AR104" i="4"/>
  <c r="AA106" i="4" l="1"/>
  <c r="AB106" i="4" s="1"/>
  <c r="AC106" i="4" s="1"/>
  <c r="AD106" i="4" s="1"/>
  <c r="Z106" i="4"/>
  <c r="AE105" i="4"/>
  <c r="AF105" i="4"/>
  <c r="AG105" i="4" s="1"/>
  <c r="Q107" i="4"/>
  <c r="V107" i="4" s="1"/>
  <c r="W107" i="4" s="1"/>
  <c r="X107" i="4" s="1"/>
  <c r="Y107" i="4" s="1"/>
  <c r="R106" i="4"/>
  <c r="AY103" i="4"/>
  <c r="AZ103" i="4" s="1"/>
  <c r="T109" i="4"/>
  <c r="U108" i="4"/>
  <c r="AS104" i="4"/>
  <c r="AT104" i="4" s="1"/>
  <c r="AU104" i="4" s="1"/>
  <c r="AV104" i="4" s="1"/>
  <c r="AW104" i="4" s="1"/>
  <c r="AO108" i="4"/>
  <c r="AN109" i="4"/>
  <c r="AL106" i="4"/>
  <c r="AR105" i="4"/>
  <c r="AS105" i="4" s="1"/>
  <c r="Z107" i="4" l="1"/>
  <c r="AA107" i="4"/>
  <c r="AB107" i="4" s="1"/>
  <c r="AC107" i="4" s="1"/>
  <c r="AD107" i="4" s="1"/>
  <c r="AE106" i="4"/>
  <c r="AF106" i="4"/>
  <c r="AG106" i="4" s="1"/>
  <c r="Q108" i="4"/>
  <c r="V108" i="4" s="1"/>
  <c r="W108" i="4" s="1"/>
  <c r="X108" i="4" s="1"/>
  <c r="Y108" i="4" s="1"/>
  <c r="R107" i="4"/>
  <c r="T110" i="4"/>
  <c r="U109" i="4"/>
  <c r="AO109" i="4"/>
  <c r="AN110" i="4"/>
  <c r="AY104" i="4"/>
  <c r="AZ104" i="4" s="1"/>
  <c r="AX104" i="4"/>
  <c r="AL107" i="4"/>
  <c r="AT105" i="4"/>
  <c r="AU105" i="4" s="1"/>
  <c r="AV105" i="4" s="1"/>
  <c r="AW105" i="4" s="1"/>
  <c r="AX105" i="4" s="1"/>
  <c r="AR106" i="4"/>
  <c r="AA108" i="4" l="1"/>
  <c r="AB108" i="4" s="1"/>
  <c r="AC108" i="4" s="1"/>
  <c r="AD108" i="4" s="1"/>
  <c r="Z108" i="4"/>
  <c r="AE107" i="4"/>
  <c r="AF107" i="4"/>
  <c r="AG107" i="4" s="1"/>
  <c r="Q109" i="4"/>
  <c r="V109" i="4" s="1"/>
  <c r="W109" i="4" s="1"/>
  <c r="X109" i="4" s="1"/>
  <c r="Y109" i="4" s="1"/>
  <c r="R108" i="4"/>
  <c r="AY105" i="4"/>
  <c r="AZ105" i="4" s="1"/>
  <c r="T111" i="4"/>
  <c r="U110" i="4"/>
  <c r="AS106" i="4"/>
  <c r="AT106" i="4" s="1"/>
  <c r="AU106" i="4" s="1"/>
  <c r="AV106" i="4" s="1"/>
  <c r="AW106" i="4" s="1"/>
  <c r="AO110" i="4"/>
  <c r="AN111" i="4"/>
  <c r="AL108" i="4"/>
  <c r="AR107" i="4"/>
  <c r="AA109" i="4" l="1"/>
  <c r="AB109" i="4" s="1"/>
  <c r="AC109" i="4" s="1"/>
  <c r="AD109" i="4" s="1"/>
  <c r="Z109" i="4"/>
  <c r="AE108" i="4"/>
  <c r="AF108" i="4"/>
  <c r="AG108" i="4" s="1"/>
  <c r="Q110" i="4"/>
  <c r="V110" i="4" s="1"/>
  <c r="W110" i="4" s="1"/>
  <c r="X110" i="4" s="1"/>
  <c r="Y110" i="4" s="1"/>
  <c r="R109" i="4"/>
  <c r="T112" i="4"/>
  <c r="U111" i="4"/>
  <c r="AS107" i="4"/>
  <c r="AT107" i="4" s="1"/>
  <c r="AU107" i="4" s="1"/>
  <c r="AV107" i="4" s="1"/>
  <c r="AW107" i="4" s="1"/>
  <c r="AO111" i="4"/>
  <c r="AN112" i="4"/>
  <c r="AY106" i="4"/>
  <c r="AZ106" i="4" s="1"/>
  <c r="AX106" i="4"/>
  <c r="AL109" i="4"/>
  <c r="AR108" i="4"/>
  <c r="AS108" i="4" s="1"/>
  <c r="AA110" i="4" l="1"/>
  <c r="AB110" i="4" s="1"/>
  <c r="AC110" i="4" s="1"/>
  <c r="AD110" i="4" s="1"/>
  <c r="Z110" i="4"/>
  <c r="AE109" i="4"/>
  <c r="AF109" i="4"/>
  <c r="AG109" i="4" s="1"/>
  <c r="Q111" i="4"/>
  <c r="V111" i="4" s="1"/>
  <c r="W111" i="4" s="1"/>
  <c r="X111" i="4" s="1"/>
  <c r="Y111" i="4" s="1"/>
  <c r="R110" i="4"/>
  <c r="T113" i="4"/>
  <c r="U112" i="4"/>
  <c r="AO112" i="4"/>
  <c r="AN113" i="4"/>
  <c r="AY107" i="4"/>
  <c r="AZ107" i="4" s="1"/>
  <c r="AX107" i="4"/>
  <c r="AL110" i="4"/>
  <c r="AT108" i="4"/>
  <c r="AU108" i="4" s="1"/>
  <c r="AV108" i="4" s="1"/>
  <c r="AW108" i="4" s="1"/>
  <c r="AY108" i="4" s="1"/>
  <c r="AZ108" i="4" s="1"/>
  <c r="AR109" i="4"/>
  <c r="AS109" i="4" s="1"/>
  <c r="AA111" i="4" l="1"/>
  <c r="AB111" i="4" s="1"/>
  <c r="AC111" i="4" s="1"/>
  <c r="AD111" i="4" s="1"/>
  <c r="Z111" i="4"/>
  <c r="AE110" i="4"/>
  <c r="AF110" i="4"/>
  <c r="AG110" i="4" s="1"/>
  <c r="Q112" i="4"/>
  <c r="V112" i="4" s="1"/>
  <c r="W112" i="4" s="1"/>
  <c r="X112" i="4" s="1"/>
  <c r="Y112" i="4" s="1"/>
  <c r="R111" i="4"/>
  <c r="AX108" i="4"/>
  <c r="T114" i="4"/>
  <c r="U113" i="4"/>
  <c r="AO113" i="4"/>
  <c r="AN114" i="4"/>
  <c r="AL111" i="4"/>
  <c r="AT109" i="4"/>
  <c r="AU109" i="4" s="1"/>
  <c r="AV109" i="4" s="1"/>
  <c r="AW109" i="4" s="1"/>
  <c r="AY109" i="4" s="1"/>
  <c r="AZ109" i="4" s="1"/>
  <c r="AR110" i="4"/>
  <c r="AA112" i="4" l="1"/>
  <c r="AB112" i="4" s="1"/>
  <c r="AC112" i="4" s="1"/>
  <c r="AD112" i="4" s="1"/>
  <c r="Z112" i="4"/>
  <c r="AE111" i="4"/>
  <c r="AF111" i="4"/>
  <c r="AG111" i="4" s="1"/>
  <c r="Q113" i="4"/>
  <c r="V113" i="4" s="1"/>
  <c r="W113" i="4" s="1"/>
  <c r="X113" i="4" s="1"/>
  <c r="Y113" i="4" s="1"/>
  <c r="R112" i="4"/>
  <c r="T115" i="4"/>
  <c r="U114" i="4"/>
  <c r="AX109" i="4"/>
  <c r="AS110" i="4"/>
  <c r="AT110" i="4" s="1"/>
  <c r="AU110" i="4" s="1"/>
  <c r="AV110" i="4" s="1"/>
  <c r="AW110" i="4" s="1"/>
  <c r="AO114" i="4"/>
  <c r="AN115" i="4"/>
  <c r="AL112" i="4"/>
  <c r="AR111" i="4"/>
  <c r="AS111" i="4" s="1"/>
  <c r="Z113" i="4" l="1"/>
  <c r="AA113" i="4"/>
  <c r="AB113" i="4" s="1"/>
  <c r="AC113" i="4" s="1"/>
  <c r="AD113" i="4" s="1"/>
  <c r="AE112" i="4"/>
  <c r="AF112" i="4"/>
  <c r="AG112" i="4" s="1"/>
  <c r="Q114" i="4"/>
  <c r="V114" i="4" s="1"/>
  <c r="W114" i="4" s="1"/>
  <c r="X114" i="4" s="1"/>
  <c r="Y114" i="4" s="1"/>
  <c r="R113" i="4"/>
  <c r="T116" i="4"/>
  <c r="U115" i="4"/>
  <c r="AY110" i="4"/>
  <c r="AZ110" i="4" s="1"/>
  <c r="AX110" i="4"/>
  <c r="AO115" i="4"/>
  <c r="AN116" i="4"/>
  <c r="AL113" i="4"/>
  <c r="AT111" i="4"/>
  <c r="AU111" i="4" s="1"/>
  <c r="AV111" i="4" s="1"/>
  <c r="AW111" i="4" s="1"/>
  <c r="AY111" i="4" s="1"/>
  <c r="AZ111" i="4" s="1"/>
  <c r="AR112" i="4"/>
  <c r="AS112" i="4" s="1"/>
  <c r="AA114" i="4" l="1"/>
  <c r="AB114" i="4" s="1"/>
  <c r="AC114" i="4" s="1"/>
  <c r="AD114" i="4" s="1"/>
  <c r="Z114" i="4"/>
  <c r="AE113" i="4"/>
  <c r="AF113" i="4"/>
  <c r="AG113" i="4" s="1"/>
  <c r="Q115" i="4"/>
  <c r="V115" i="4" s="1"/>
  <c r="W115" i="4" s="1"/>
  <c r="X115" i="4" s="1"/>
  <c r="Y115" i="4" s="1"/>
  <c r="R114" i="4"/>
  <c r="T117" i="4"/>
  <c r="U116" i="4"/>
  <c r="AX111" i="4"/>
  <c r="AO116" i="4"/>
  <c r="AN117" i="4"/>
  <c r="AL114" i="4"/>
  <c r="AT112" i="4"/>
  <c r="AU112" i="4" s="1"/>
  <c r="AV112" i="4" s="1"/>
  <c r="AW112" i="4" s="1"/>
  <c r="AY112" i="4" s="1"/>
  <c r="AZ112" i="4" s="1"/>
  <c r="AR113" i="4"/>
  <c r="AS113" i="4" s="1"/>
  <c r="AA115" i="4" l="1"/>
  <c r="AB115" i="4" s="1"/>
  <c r="AC115" i="4" s="1"/>
  <c r="AD115" i="4" s="1"/>
  <c r="Z115" i="4"/>
  <c r="AE114" i="4"/>
  <c r="AF114" i="4"/>
  <c r="AG114" i="4" s="1"/>
  <c r="Q116" i="4"/>
  <c r="V116" i="4" s="1"/>
  <c r="W116" i="4" s="1"/>
  <c r="X116" i="4" s="1"/>
  <c r="Y116" i="4" s="1"/>
  <c r="R115" i="4"/>
  <c r="T118" i="4"/>
  <c r="U117" i="4"/>
  <c r="AX112" i="4"/>
  <c r="AO117" i="4"/>
  <c r="AN118" i="4"/>
  <c r="AT113" i="4"/>
  <c r="AU113" i="4" s="1"/>
  <c r="AV113" i="4" s="1"/>
  <c r="AW113" i="4" s="1"/>
  <c r="AY113" i="4" s="1"/>
  <c r="AZ113" i="4" s="1"/>
  <c r="AL115" i="4"/>
  <c r="AR114" i="4"/>
  <c r="AS114" i="4" s="1"/>
  <c r="AA116" i="4" l="1"/>
  <c r="AB116" i="4" s="1"/>
  <c r="AC116" i="4" s="1"/>
  <c r="AD116" i="4" s="1"/>
  <c r="Z116" i="4"/>
  <c r="AE115" i="4"/>
  <c r="AF115" i="4"/>
  <c r="AG115" i="4" s="1"/>
  <c r="Q117" i="4"/>
  <c r="V117" i="4" s="1"/>
  <c r="W117" i="4" s="1"/>
  <c r="X117" i="4" s="1"/>
  <c r="Y117" i="4" s="1"/>
  <c r="R116" i="4"/>
  <c r="T119" i="4"/>
  <c r="U118" i="4"/>
  <c r="AX113" i="4"/>
  <c r="AT114" i="4"/>
  <c r="AU114" i="4" s="1"/>
  <c r="AV114" i="4" s="1"/>
  <c r="AW114" i="4" s="1"/>
  <c r="AY114" i="4" s="1"/>
  <c r="AZ114" i="4" s="1"/>
  <c r="AO118" i="4"/>
  <c r="AN119" i="4"/>
  <c r="AL116" i="4"/>
  <c r="AR115" i="4"/>
  <c r="AE116" i="4" l="1"/>
  <c r="AF116" i="4"/>
  <c r="AG116" i="4" s="1"/>
  <c r="AA117" i="4"/>
  <c r="AB117" i="4" s="1"/>
  <c r="AC117" i="4" s="1"/>
  <c r="AD117" i="4" s="1"/>
  <c r="Z117" i="4"/>
  <c r="R117" i="4"/>
  <c r="Q118" i="4"/>
  <c r="V118" i="4" s="1"/>
  <c r="W118" i="4" s="1"/>
  <c r="X118" i="4" s="1"/>
  <c r="Y118" i="4" s="1"/>
  <c r="AX114" i="4"/>
  <c r="T120" i="4"/>
  <c r="U119" i="4"/>
  <c r="AS115" i="4"/>
  <c r="AT115" i="4" s="1"/>
  <c r="AU115" i="4" s="1"/>
  <c r="AV115" i="4" s="1"/>
  <c r="AW115" i="4" s="1"/>
  <c r="AO119" i="4"/>
  <c r="AN120" i="4"/>
  <c r="AL117" i="4"/>
  <c r="AR116" i="4"/>
  <c r="AA118" i="4" l="1"/>
  <c r="AB118" i="4" s="1"/>
  <c r="AC118" i="4" s="1"/>
  <c r="AD118" i="4" s="1"/>
  <c r="Z118" i="4"/>
  <c r="AE117" i="4"/>
  <c r="AF117" i="4"/>
  <c r="AG117" i="4" s="1"/>
  <c r="R118" i="4"/>
  <c r="Q119" i="4"/>
  <c r="V119" i="4" s="1"/>
  <c r="W119" i="4" s="1"/>
  <c r="X119" i="4" s="1"/>
  <c r="Y119" i="4" s="1"/>
  <c r="T121" i="4"/>
  <c r="U120" i="4"/>
  <c r="AS116" i="4"/>
  <c r="AT116" i="4" s="1"/>
  <c r="AU116" i="4" s="1"/>
  <c r="AV116" i="4" s="1"/>
  <c r="AW116" i="4" s="1"/>
  <c r="AO120" i="4"/>
  <c r="AN121" i="4"/>
  <c r="AY115" i="4"/>
  <c r="AZ115" i="4" s="1"/>
  <c r="AX115" i="4"/>
  <c r="AL118" i="4"/>
  <c r="AR117" i="4"/>
  <c r="AS117" i="4" s="1"/>
  <c r="AA119" i="4" l="1"/>
  <c r="AB119" i="4" s="1"/>
  <c r="AC119" i="4" s="1"/>
  <c r="AD119" i="4" s="1"/>
  <c r="Z119" i="4"/>
  <c r="AE118" i="4"/>
  <c r="AF118" i="4"/>
  <c r="AG118" i="4" s="1"/>
  <c r="Q120" i="4"/>
  <c r="V120" i="4" s="1"/>
  <c r="W120" i="4" s="1"/>
  <c r="X120" i="4" s="1"/>
  <c r="Y120" i="4" s="1"/>
  <c r="R119" i="4"/>
  <c r="T122" i="4"/>
  <c r="U121" i="4"/>
  <c r="AY116" i="4"/>
  <c r="AZ116" i="4" s="1"/>
  <c r="AX116" i="4"/>
  <c r="AO121" i="4"/>
  <c r="AN122" i="4"/>
  <c r="AL119" i="4"/>
  <c r="AT117" i="4"/>
  <c r="AU117" i="4" s="1"/>
  <c r="AV117" i="4" s="1"/>
  <c r="AW117" i="4" s="1"/>
  <c r="AY117" i="4" s="1"/>
  <c r="AZ117" i="4" s="1"/>
  <c r="AR118" i="4"/>
  <c r="AS118" i="4" s="1"/>
  <c r="AE119" i="4" l="1"/>
  <c r="AF119" i="4"/>
  <c r="AG119" i="4" s="1"/>
  <c r="AA120" i="4"/>
  <c r="AB120" i="4" s="1"/>
  <c r="AC120" i="4" s="1"/>
  <c r="AD120" i="4" s="1"/>
  <c r="Z120" i="4"/>
  <c r="Q121" i="4"/>
  <c r="V121" i="4" s="1"/>
  <c r="W121" i="4" s="1"/>
  <c r="X121" i="4" s="1"/>
  <c r="Y121" i="4" s="1"/>
  <c r="R120" i="4"/>
  <c r="T123" i="4"/>
  <c r="U122" i="4"/>
  <c r="AX117" i="4"/>
  <c r="AO122" i="4"/>
  <c r="AN123" i="4"/>
  <c r="AL120" i="4"/>
  <c r="AT118" i="4"/>
  <c r="AU118" i="4" s="1"/>
  <c r="AV118" i="4" s="1"/>
  <c r="AW118" i="4" s="1"/>
  <c r="AX118" i="4" s="1"/>
  <c r="AR119" i="4"/>
  <c r="AS119" i="4" s="1"/>
  <c r="AA121" i="4" l="1"/>
  <c r="AB121" i="4" s="1"/>
  <c r="AC121" i="4" s="1"/>
  <c r="AD121" i="4" s="1"/>
  <c r="Z121" i="4"/>
  <c r="AE120" i="4"/>
  <c r="AF120" i="4"/>
  <c r="AG120" i="4" s="1"/>
  <c r="R121" i="4"/>
  <c r="Q122" i="4"/>
  <c r="V122" i="4" s="1"/>
  <c r="W122" i="4" s="1"/>
  <c r="X122" i="4" s="1"/>
  <c r="Y122" i="4" s="1"/>
  <c r="T124" i="4"/>
  <c r="U123" i="4"/>
  <c r="AY118" i="4"/>
  <c r="AZ118" i="4" s="1"/>
  <c r="AO123" i="4"/>
  <c r="AN124" i="4"/>
  <c r="AL121" i="4"/>
  <c r="AT119" i="4"/>
  <c r="AU119" i="4" s="1"/>
  <c r="AV119" i="4" s="1"/>
  <c r="AW119" i="4" s="1"/>
  <c r="AY119" i="4" s="1"/>
  <c r="AZ119" i="4" s="1"/>
  <c r="AR120" i="4"/>
  <c r="AS120" i="4" s="1"/>
  <c r="Z122" i="4" l="1"/>
  <c r="AA122" i="4"/>
  <c r="AB122" i="4" s="1"/>
  <c r="AC122" i="4" s="1"/>
  <c r="AD122" i="4" s="1"/>
  <c r="AE121" i="4"/>
  <c r="AF121" i="4"/>
  <c r="AG121" i="4" s="1"/>
  <c r="Q123" i="4"/>
  <c r="V123" i="4" s="1"/>
  <c r="W123" i="4" s="1"/>
  <c r="X123" i="4" s="1"/>
  <c r="Y123" i="4" s="1"/>
  <c r="R122" i="4"/>
  <c r="T125" i="4"/>
  <c r="U124" i="4"/>
  <c r="AX119" i="4"/>
  <c r="AO124" i="4"/>
  <c r="AN125" i="4"/>
  <c r="AL122" i="4"/>
  <c r="AT120" i="4"/>
  <c r="AU120" i="4" s="1"/>
  <c r="AV120" i="4" s="1"/>
  <c r="AW120" i="4" s="1"/>
  <c r="AX120" i="4" s="1"/>
  <c r="AR121" i="4"/>
  <c r="AS121" i="4" s="1"/>
  <c r="AA123" i="4" l="1"/>
  <c r="AB123" i="4" s="1"/>
  <c r="AC123" i="4" s="1"/>
  <c r="AD123" i="4" s="1"/>
  <c r="Z123" i="4"/>
  <c r="AE122" i="4"/>
  <c r="AF122" i="4"/>
  <c r="AG122" i="4" s="1"/>
  <c r="R123" i="4"/>
  <c r="Q124" i="4"/>
  <c r="V124" i="4" s="1"/>
  <c r="W124" i="4" s="1"/>
  <c r="X124" i="4" s="1"/>
  <c r="Y124" i="4" s="1"/>
  <c r="AY120" i="4"/>
  <c r="AZ120" i="4" s="1"/>
  <c r="T126" i="4"/>
  <c r="U125" i="4"/>
  <c r="AO125" i="4"/>
  <c r="AN126" i="4"/>
  <c r="AL123" i="4"/>
  <c r="AT121" i="4"/>
  <c r="AU121" i="4" s="1"/>
  <c r="AV121" i="4" s="1"/>
  <c r="AW121" i="4" s="1"/>
  <c r="AY121" i="4" s="1"/>
  <c r="AZ121" i="4" s="1"/>
  <c r="AR122" i="4"/>
  <c r="AS122" i="4" s="1"/>
  <c r="AE123" i="4" l="1"/>
  <c r="AF123" i="4"/>
  <c r="AG123" i="4" s="1"/>
  <c r="AA124" i="4"/>
  <c r="AB124" i="4" s="1"/>
  <c r="AC124" i="4" s="1"/>
  <c r="AD124" i="4" s="1"/>
  <c r="Z124" i="4"/>
  <c r="Q125" i="4"/>
  <c r="V125" i="4" s="1"/>
  <c r="W125" i="4" s="1"/>
  <c r="X125" i="4" s="1"/>
  <c r="Y125" i="4" s="1"/>
  <c r="R124" i="4"/>
  <c r="T127" i="4"/>
  <c r="U126" i="4"/>
  <c r="AX121" i="4"/>
  <c r="AO126" i="4"/>
  <c r="AN127" i="4"/>
  <c r="AT122" i="4"/>
  <c r="AU122" i="4" s="1"/>
  <c r="AV122" i="4" s="1"/>
  <c r="AW122" i="4" s="1"/>
  <c r="AY122" i="4" s="1"/>
  <c r="AZ122" i="4" s="1"/>
  <c r="AL124" i="4"/>
  <c r="AR123" i="4"/>
  <c r="AS123" i="4" s="1"/>
  <c r="Z125" i="4" l="1"/>
  <c r="AA125" i="4"/>
  <c r="AB125" i="4" s="1"/>
  <c r="AC125" i="4" s="1"/>
  <c r="AD125" i="4" s="1"/>
  <c r="AE124" i="4"/>
  <c r="AF124" i="4"/>
  <c r="AG124" i="4" s="1"/>
  <c r="Q126" i="4"/>
  <c r="V126" i="4" s="1"/>
  <c r="W126" i="4" s="1"/>
  <c r="X126" i="4" s="1"/>
  <c r="Y126" i="4" s="1"/>
  <c r="R125" i="4"/>
  <c r="T128" i="4"/>
  <c r="U127" i="4"/>
  <c r="AX122" i="4"/>
  <c r="AO127" i="4"/>
  <c r="AN128" i="4"/>
  <c r="AL125" i="4"/>
  <c r="AT123" i="4"/>
  <c r="AU123" i="4" s="1"/>
  <c r="AV123" i="4" s="1"/>
  <c r="AW123" i="4" s="1"/>
  <c r="AX123" i="4" s="1"/>
  <c r="AR124" i="4"/>
  <c r="AS124" i="4" s="1"/>
  <c r="Z126" i="4" l="1"/>
  <c r="AA126" i="4"/>
  <c r="AB126" i="4" s="1"/>
  <c r="AC126" i="4" s="1"/>
  <c r="AD126" i="4" s="1"/>
  <c r="AE125" i="4"/>
  <c r="AF125" i="4"/>
  <c r="AG125" i="4" s="1"/>
  <c r="Q127" i="4"/>
  <c r="V127" i="4" s="1"/>
  <c r="W127" i="4" s="1"/>
  <c r="X127" i="4" s="1"/>
  <c r="Y127" i="4" s="1"/>
  <c r="R126" i="4"/>
  <c r="AY123" i="4"/>
  <c r="AZ123" i="4" s="1"/>
  <c r="T129" i="4"/>
  <c r="U128" i="4"/>
  <c r="AO128" i="4"/>
  <c r="AN129" i="4"/>
  <c r="AL126" i="4"/>
  <c r="AT124" i="4"/>
  <c r="AU124" i="4" s="1"/>
  <c r="AV124" i="4" s="1"/>
  <c r="AW124" i="4" s="1"/>
  <c r="AY124" i="4" s="1"/>
  <c r="AZ124" i="4" s="1"/>
  <c r="AR125" i="4"/>
  <c r="AS125" i="4" s="1"/>
  <c r="AA127" i="4" l="1"/>
  <c r="AB127" i="4" s="1"/>
  <c r="AC127" i="4" s="1"/>
  <c r="AD127" i="4" s="1"/>
  <c r="Z127" i="4"/>
  <c r="AE126" i="4"/>
  <c r="AF126" i="4"/>
  <c r="AG126" i="4" s="1"/>
  <c r="Q128" i="4"/>
  <c r="V128" i="4" s="1"/>
  <c r="W128" i="4" s="1"/>
  <c r="X128" i="4" s="1"/>
  <c r="Y128" i="4" s="1"/>
  <c r="R127" i="4"/>
  <c r="T130" i="4"/>
  <c r="U129" i="4"/>
  <c r="AX124" i="4"/>
  <c r="AO129" i="4"/>
  <c r="AN130" i="4"/>
  <c r="AL127" i="4"/>
  <c r="AT125" i="4"/>
  <c r="AU125" i="4" s="1"/>
  <c r="AV125" i="4" s="1"/>
  <c r="AW125" i="4" s="1"/>
  <c r="AY125" i="4" s="1"/>
  <c r="AZ125" i="4" s="1"/>
  <c r="AR126" i="4"/>
  <c r="AA128" i="4" l="1"/>
  <c r="AB128" i="4" s="1"/>
  <c r="AC128" i="4" s="1"/>
  <c r="AD128" i="4" s="1"/>
  <c r="Z128" i="4"/>
  <c r="AE127" i="4"/>
  <c r="AF127" i="4"/>
  <c r="AG127" i="4" s="1"/>
  <c r="Q129" i="4"/>
  <c r="V129" i="4" s="1"/>
  <c r="W129" i="4" s="1"/>
  <c r="X129" i="4" s="1"/>
  <c r="Y129" i="4" s="1"/>
  <c r="R128" i="4"/>
  <c r="T131" i="4"/>
  <c r="U130" i="4"/>
  <c r="AS126" i="4"/>
  <c r="AT126" i="4" s="1"/>
  <c r="AU126" i="4" s="1"/>
  <c r="AV126" i="4" s="1"/>
  <c r="AW126" i="4" s="1"/>
  <c r="AX126" i="4" s="1"/>
  <c r="AX125" i="4"/>
  <c r="AO130" i="4"/>
  <c r="AN131" i="4"/>
  <c r="AL128" i="4"/>
  <c r="AR127" i="4"/>
  <c r="AS127" i="4" s="1"/>
  <c r="Z129" i="4" l="1"/>
  <c r="AA129" i="4"/>
  <c r="AB129" i="4" s="1"/>
  <c r="AC129" i="4" s="1"/>
  <c r="AD129" i="4" s="1"/>
  <c r="AE128" i="4"/>
  <c r="AF128" i="4"/>
  <c r="AG128" i="4" s="1"/>
  <c r="Q130" i="4"/>
  <c r="V130" i="4" s="1"/>
  <c r="W130" i="4" s="1"/>
  <c r="X130" i="4" s="1"/>
  <c r="Y130" i="4" s="1"/>
  <c r="R129" i="4"/>
  <c r="T132" i="4"/>
  <c r="U131" i="4"/>
  <c r="AO131" i="4"/>
  <c r="AN132" i="4"/>
  <c r="AY126" i="4"/>
  <c r="AZ126" i="4" s="1"/>
  <c r="AL129" i="4"/>
  <c r="AT127" i="4"/>
  <c r="AU127" i="4" s="1"/>
  <c r="AV127" i="4" s="1"/>
  <c r="AW127" i="4" s="1"/>
  <c r="AY127" i="4" s="1"/>
  <c r="AZ127" i="4" s="1"/>
  <c r="AR128" i="4"/>
  <c r="Z130" i="4" l="1"/>
  <c r="AA130" i="4"/>
  <c r="AB130" i="4" s="1"/>
  <c r="AC130" i="4" s="1"/>
  <c r="AD130" i="4" s="1"/>
  <c r="AE129" i="4"/>
  <c r="AF129" i="4"/>
  <c r="AG129" i="4" s="1"/>
  <c r="R130" i="4"/>
  <c r="Q131" i="4"/>
  <c r="V131" i="4" s="1"/>
  <c r="W131" i="4" s="1"/>
  <c r="X131" i="4" s="1"/>
  <c r="Y131" i="4" s="1"/>
  <c r="T133" i="4"/>
  <c r="U132" i="4"/>
  <c r="AX127" i="4"/>
  <c r="AS128" i="4"/>
  <c r="AT128" i="4" s="1"/>
  <c r="AU128" i="4" s="1"/>
  <c r="AV128" i="4" s="1"/>
  <c r="AW128" i="4" s="1"/>
  <c r="AO132" i="4"/>
  <c r="AN133" i="4"/>
  <c r="AL130" i="4"/>
  <c r="AR129" i="4"/>
  <c r="AS129" i="4" s="1"/>
  <c r="AA131" i="4" l="1"/>
  <c r="AB131" i="4" s="1"/>
  <c r="AC131" i="4" s="1"/>
  <c r="AD131" i="4" s="1"/>
  <c r="Z131" i="4"/>
  <c r="AE130" i="4"/>
  <c r="AF130" i="4"/>
  <c r="AG130" i="4" s="1"/>
  <c r="Q132" i="4"/>
  <c r="V132" i="4" s="1"/>
  <c r="W132" i="4" s="1"/>
  <c r="X132" i="4" s="1"/>
  <c r="Y132" i="4" s="1"/>
  <c r="R131" i="4"/>
  <c r="T134" i="4"/>
  <c r="U133" i="4"/>
  <c r="AO133" i="4"/>
  <c r="AN134" i="4"/>
  <c r="AY128" i="4"/>
  <c r="AZ128" i="4" s="1"/>
  <c r="AX128" i="4"/>
  <c r="AT129" i="4"/>
  <c r="AU129" i="4" s="1"/>
  <c r="AV129" i="4" s="1"/>
  <c r="AW129" i="4" s="1"/>
  <c r="AY129" i="4" s="1"/>
  <c r="AZ129" i="4" s="1"/>
  <c r="AL131" i="4"/>
  <c r="AR130" i="4"/>
  <c r="AS130" i="4" s="1"/>
  <c r="AA132" i="4" l="1"/>
  <c r="AB132" i="4" s="1"/>
  <c r="AC132" i="4" s="1"/>
  <c r="AD132" i="4" s="1"/>
  <c r="Z132" i="4"/>
  <c r="AE131" i="4"/>
  <c r="AF131" i="4"/>
  <c r="AG131" i="4" s="1"/>
  <c r="R132" i="4"/>
  <c r="Q133" i="4"/>
  <c r="V133" i="4" s="1"/>
  <c r="W133" i="4" s="1"/>
  <c r="X133" i="4" s="1"/>
  <c r="Y133" i="4" s="1"/>
  <c r="AX129" i="4"/>
  <c r="T135" i="4"/>
  <c r="U134" i="4"/>
  <c r="AO134" i="4"/>
  <c r="AN135" i="4"/>
  <c r="AL132" i="4"/>
  <c r="AT130" i="4"/>
  <c r="AU130" i="4" s="1"/>
  <c r="AV130" i="4" s="1"/>
  <c r="AW130" i="4" s="1"/>
  <c r="AY130" i="4" s="1"/>
  <c r="AZ130" i="4" s="1"/>
  <c r="AR131" i="4"/>
  <c r="AS131" i="4" s="1"/>
  <c r="AE132" i="4" l="1"/>
  <c r="AF132" i="4"/>
  <c r="AG132" i="4" s="1"/>
  <c r="AA133" i="4"/>
  <c r="AB133" i="4" s="1"/>
  <c r="AC133" i="4" s="1"/>
  <c r="AD133" i="4" s="1"/>
  <c r="Z133" i="4"/>
  <c r="Q134" i="4"/>
  <c r="V134" i="4" s="1"/>
  <c r="W134" i="4" s="1"/>
  <c r="X134" i="4" s="1"/>
  <c r="Y134" i="4" s="1"/>
  <c r="R133" i="4"/>
  <c r="T136" i="4"/>
  <c r="U135" i="4"/>
  <c r="AX130" i="4"/>
  <c r="AO135" i="4"/>
  <c r="AN136" i="4"/>
  <c r="AL133" i="4"/>
  <c r="AT131" i="4"/>
  <c r="AU131" i="4" s="1"/>
  <c r="AV131" i="4" s="1"/>
  <c r="AW131" i="4" s="1"/>
  <c r="AY131" i="4" s="1"/>
  <c r="AZ131" i="4" s="1"/>
  <c r="AR132" i="4"/>
  <c r="AA134" i="4" l="1"/>
  <c r="AB134" i="4" s="1"/>
  <c r="AC134" i="4" s="1"/>
  <c r="AD134" i="4" s="1"/>
  <c r="Z134" i="4"/>
  <c r="AE133" i="4"/>
  <c r="AF133" i="4"/>
  <c r="AG133" i="4" s="1"/>
  <c r="R134" i="4"/>
  <c r="Q135" i="4"/>
  <c r="V135" i="4" s="1"/>
  <c r="W135" i="4" s="1"/>
  <c r="X135" i="4" s="1"/>
  <c r="Y135" i="4" s="1"/>
  <c r="T137" i="4"/>
  <c r="U136" i="4"/>
  <c r="AX131" i="4"/>
  <c r="AS132" i="4"/>
  <c r="AT132" i="4" s="1"/>
  <c r="AU132" i="4" s="1"/>
  <c r="AV132" i="4" s="1"/>
  <c r="AW132" i="4" s="1"/>
  <c r="AO136" i="4"/>
  <c r="AN137" i="4"/>
  <c r="AL134" i="4"/>
  <c r="AR133" i="4"/>
  <c r="AS133" i="4" s="1"/>
  <c r="AA135" i="4" l="1"/>
  <c r="AB135" i="4" s="1"/>
  <c r="AC135" i="4" s="1"/>
  <c r="AD135" i="4" s="1"/>
  <c r="Z135" i="4"/>
  <c r="AE134" i="4"/>
  <c r="AF134" i="4"/>
  <c r="AG134" i="4" s="1"/>
  <c r="Q136" i="4"/>
  <c r="V136" i="4" s="1"/>
  <c r="W136" i="4" s="1"/>
  <c r="X136" i="4" s="1"/>
  <c r="Y136" i="4" s="1"/>
  <c r="R135" i="4"/>
  <c r="T138" i="4"/>
  <c r="U137" i="4"/>
  <c r="AX132" i="4"/>
  <c r="AY132" i="4"/>
  <c r="AZ132" i="4" s="1"/>
  <c r="AO137" i="4"/>
  <c r="AN138" i="4"/>
  <c r="AL135" i="4"/>
  <c r="AT133" i="4"/>
  <c r="AU133" i="4" s="1"/>
  <c r="AV133" i="4" s="1"/>
  <c r="AW133" i="4" s="1"/>
  <c r="AY133" i="4" s="1"/>
  <c r="AZ133" i="4" s="1"/>
  <c r="AR134" i="4"/>
  <c r="AS134" i="4" s="1"/>
  <c r="AE135" i="4" l="1"/>
  <c r="AF135" i="4"/>
  <c r="AG135" i="4" s="1"/>
  <c r="AA136" i="4"/>
  <c r="AB136" i="4" s="1"/>
  <c r="AC136" i="4" s="1"/>
  <c r="AD136" i="4" s="1"/>
  <c r="Z136" i="4"/>
  <c r="Q137" i="4"/>
  <c r="V137" i="4" s="1"/>
  <c r="W137" i="4" s="1"/>
  <c r="X137" i="4" s="1"/>
  <c r="Y137" i="4" s="1"/>
  <c r="R136" i="4"/>
  <c r="T139" i="4"/>
  <c r="U138" i="4"/>
  <c r="AX133" i="4"/>
  <c r="AO138" i="4"/>
  <c r="AN139" i="4"/>
  <c r="AL136" i="4"/>
  <c r="AT134" i="4"/>
  <c r="AU134" i="4" s="1"/>
  <c r="AV134" i="4" s="1"/>
  <c r="AW134" i="4" s="1"/>
  <c r="AY134" i="4" s="1"/>
  <c r="AZ134" i="4" s="1"/>
  <c r="AR135" i="4"/>
  <c r="AS135" i="4" s="1"/>
  <c r="AA137" i="4" l="1"/>
  <c r="AB137" i="4" s="1"/>
  <c r="AC137" i="4" s="1"/>
  <c r="AD137" i="4" s="1"/>
  <c r="Z137" i="4"/>
  <c r="AE136" i="4"/>
  <c r="AF136" i="4"/>
  <c r="AG136" i="4" s="1"/>
  <c r="Q138" i="4"/>
  <c r="V138" i="4" s="1"/>
  <c r="W138" i="4" s="1"/>
  <c r="X138" i="4" s="1"/>
  <c r="Y138" i="4" s="1"/>
  <c r="R137" i="4"/>
  <c r="T140" i="4"/>
  <c r="U139" i="4"/>
  <c r="AX134" i="4"/>
  <c r="AO139" i="4"/>
  <c r="AN140" i="4"/>
  <c r="AL137" i="4"/>
  <c r="AT135" i="4"/>
  <c r="AU135" i="4" s="1"/>
  <c r="AV135" i="4" s="1"/>
  <c r="AW135" i="4" s="1"/>
  <c r="AX135" i="4" s="1"/>
  <c r="AR136" i="4"/>
  <c r="AS136" i="4" s="1"/>
  <c r="AA138" i="4" l="1"/>
  <c r="AB138" i="4" s="1"/>
  <c r="AC138" i="4" s="1"/>
  <c r="AD138" i="4" s="1"/>
  <c r="Z138" i="4"/>
  <c r="AE137" i="4"/>
  <c r="AF137" i="4"/>
  <c r="AG137" i="4" s="1"/>
  <c r="Q139" i="4"/>
  <c r="V139" i="4" s="1"/>
  <c r="W139" i="4" s="1"/>
  <c r="X139" i="4" s="1"/>
  <c r="Y139" i="4" s="1"/>
  <c r="R138" i="4"/>
  <c r="T141" i="4"/>
  <c r="U140" i="4"/>
  <c r="AY135" i="4"/>
  <c r="AZ135" i="4" s="1"/>
  <c r="AO140" i="4"/>
  <c r="AN141" i="4"/>
  <c r="AL138" i="4"/>
  <c r="AT136" i="4"/>
  <c r="AU136" i="4" s="1"/>
  <c r="AV136" i="4" s="1"/>
  <c r="AW136" i="4" s="1"/>
  <c r="AY136" i="4" s="1"/>
  <c r="AZ136" i="4" s="1"/>
  <c r="AR137" i="4"/>
  <c r="AS137" i="4" s="1"/>
  <c r="AE138" i="4" l="1"/>
  <c r="AF138" i="4"/>
  <c r="AG138" i="4" s="1"/>
  <c r="AA139" i="4"/>
  <c r="AB139" i="4" s="1"/>
  <c r="AC139" i="4" s="1"/>
  <c r="AD139" i="4" s="1"/>
  <c r="Z139" i="4"/>
  <c r="Q140" i="4"/>
  <c r="V140" i="4" s="1"/>
  <c r="W140" i="4" s="1"/>
  <c r="X140" i="4" s="1"/>
  <c r="Y140" i="4" s="1"/>
  <c r="R139" i="4"/>
  <c r="T142" i="4"/>
  <c r="U141" i="4"/>
  <c r="AX136" i="4"/>
  <c r="AO141" i="4"/>
  <c r="AN142" i="4"/>
  <c r="AL139" i="4"/>
  <c r="AT137" i="4"/>
  <c r="AU137" i="4" s="1"/>
  <c r="AV137" i="4" s="1"/>
  <c r="AW137" i="4" s="1"/>
  <c r="AX137" i="4" s="1"/>
  <c r="AR138" i="4"/>
  <c r="AS138" i="4" s="1"/>
  <c r="Z140" i="4" l="1"/>
  <c r="AA140" i="4"/>
  <c r="AB140" i="4" s="1"/>
  <c r="AC140" i="4" s="1"/>
  <c r="AD140" i="4" s="1"/>
  <c r="AE139" i="4"/>
  <c r="AF139" i="4"/>
  <c r="AG139" i="4" s="1"/>
  <c r="R140" i="4"/>
  <c r="Q141" i="4"/>
  <c r="V141" i="4" s="1"/>
  <c r="W141" i="4" s="1"/>
  <c r="X141" i="4" s="1"/>
  <c r="Y141" i="4" s="1"/>
  <c r="T143" i="4"/>
  <c r="U142" i="4"/>
  <c r="AY137" i="4"/>
  <c r="AZ137" i="4" s="1"/>
  <c r="AO142" i="4"/>
  <c r="AN143" i="4"/>
  <c r="AT138" i="4"/>
  <c r="AU138" i="4" s="1"/>
  <c r="AV138" i="4" s="1"/>
  <c r="AW138" i="4" s="1"/>
  <c r="AY138" i="4" s="1"/>
  <c r="AZ138" i="4" s="1"/>
  <c r="AL140" i="4"/>
  <c r="AR139" i="4"/>
  <c r="AS139" i="4" s="1"/>
  <c r="AA141" i="4" l="1"/>
  <c r="AB141" i="4" s="1"/>
  <c r="AC141" i="4" s="1"/>
  <c r="AD141" i="4" s="1"/>
  <c r="Z141" i="4"/>
  <c r="AE140" i="4"/>
  <c r="AF140" i="4"/>
  <c r="AG140" i="4" s="1"/>
  <c r="Q142" i="4"/>
  <c r="V142" i="4" s="1"/>
  <c r="W142" i="4" s="1"/>
  <c r="X142" i="4" s="1"/>
  <c r="Y142" i="4" s="1"/>
  <c r="R141" i="4"/>
  <c r="T144" i="4"/>
  <c r="U143" i="4"/>
  <c r="AX138" i="4"/>
  <c r="AO143" i="4"/>
  <c r="AN144" i="4"/>
  <c r="AT139" i="4"/>
  <c r="AU139" i="4" s="1"/>
  <c r="AV139" i="4" s="1"/>
  <c r="AW139" i="4" s="1"/>
  <c r="AY139" i="4" s="1"/>
  <c r="AZ139" i="4" s="1"/>
  <c r="AL141" i="4"/>
  <c r="AR140" i="4"/>
  <c r="AS140" i="4" s="1"/>
  <c r="AE141" i="4" l="1"/>
  <c r="AF141" i="4"/>
  <c r="AG141" i="4" s="1"/>
  <c r="AA142" i="4"/>
  <c r="AB142" i="4" s="1"/>
  <c r="AC142" i="4" s="1"/>
  <c r="AD142" i="4" s="1"/>
  <c r="Z142" i="4"/>
  <c r="Q143" i="4"/>
  <c r="V143" i="4" s="1"/>
  <c r="W143" i="4" s="1"/>
  <c r="X143" i="4" s="1"/>
  <c r="Y143" i="4" s="1"/>
  <c r="R142" i="4"/>
  <c r="T145" i="4"/>
  <c r="U144" i="4"/>
  <c r="AX139" i="4"/>
  <c r="AO144" i="4"/>
  <c r="AN145" i="4"/>
  <c r="AL142" i="4"/>
  <c r="AT140" i="4"/>
  <c r="AU140" i="4" s="1"/>
  <c r="AV140" i="4" s="1"/>
  <c r="AW140" i="4" s="1"/>
  <c r="AY140" i="4" s="1"/>
  <c r="AZ140" i="4" s="1"/>
  <c r="AR141" i="4"/>
  <c r="AA143" i="4" l="1"/>
  <c r="AB143" i="4" s="1"/>
  <c r="AC143" i="4" s="1"/>
  <c r="AD143" i="4" s="1"/>
  <c r="Z143" i="4"/>
  <c r="AE142" i="4"/>
  <c r="AF142" i="4"/>
  <c r="AG142" i="4" s="1"/>
  <c r="R143" i="4"/>
  <c r="Q144" i="4"/>
  <c r="V144" i="4" s="1"/>
  <c r="W144" i="4" s="1"/>
  <c r="X144" i="4" s="1"/>
  <c r="Y144" i="4" s="1"/>
  <c r="AX140" i="4"/>
  <c r="T146" i="4"/>
  <c r="U145" i="4"/>
  <c r="AS141" i="4"/>
  <c r="AT141" i="4" s="1"/>
  <c r="AU141" i="4" s="1"/>
  <c r="AV141" i="4" s="1"/>
  <c r="AW141" i="4" s="1"/>
  <c r="AO145" i="4"/>
  <c r="AN146" i="4"/>
  <c r="AL143" i="4"/>
  <c r="AR142" i="4"/>
  <c r="AS142" i="4" s="1"/>
  <c r="AA144" i="4" l="1"/>
  <c r="AB144" i="4" s="1"/>
  <c r="AC144" i="4" s="1"/>
  <c r="AD144" i="4" s="1"/>
  <c r="Z144" i="4"/>
  <c r="AE143" i="4"/>
  <c r="AF143" i="4"/>
  <c r="AG143" i="4" s="1"/>
  <c r="Q145" i="4"/>
  <c r="V145" i="4" s="1"/>
  <c r="W145" i="4" s="1"/>
  <c r="X145" i="4" s="1"/>
  <c r="Y145" i="4" s="1"/>
  <c r="R144" i="4"/>
  <c r="T147" i="4"/>
  <c r="U146" i="4"/>
  <c r="AY141" i="4"/>
  <c r="AZ141" i="4" s="1"/>
  <c r="AX141" i="4"/>
  <c r="AO146" i="4"/>
  <c r="AN147" i="4"/>
  <c r="AL144" i="4"/>
  <c r="AT142" i="4"/>
  <c r="AU142" i="4" s="1"/>
  <c r="AV142" i="4" s="1"/>
  <c r="AW142" i="4" s="1"/>
  <c r="AX142" i="4" s="1"/>
  <c r="AR143" i="4"/>
  <c r="AS143" i="4" s="1"/>
  <c r="AA145" i="4" l="1"/>
  <c r="AB145" i="4" s="1"/>
  <c r="AC145" i="4" s="1"/>
  <c r="AD145" i="4" s="1"/>
  <c r="Z145" i="4"/>
  <c r="AE144" i="4"/>
  <c r="AF144" i="4"/>
  <c r="AG144" i="4" s="1"/>
  <c r="R145" i="4"/>
  <c r="Q146" i="4"/>
  <c r="V146" i="4" s="1"/>
  <c r="W146" i="4" s="1"/>
  <c r="X146" i="4" s="1"/>
  <c r="Y146" i="4" s="1"/>
  <c r="T148" i="4"/>
  <c r="U147" i="4"/>
  <c r="AY142" i="4"/>
  <c r="AZ142" i="4" s="1"/>
  <c r="AO147" i="4"/>
  <c r="AN148" i="4"/>
  <c r="AL145" i="4"/>
  <c r="AT143" i="4"/>
  <c r="AU143" i="4" s="1"/>
  <c r="AV143" i="4" s="1"/>
  <c r="AW143" i="4" s="1"/>
  <c r="AY143" i="4" s="1"/>
  <c r="AZ143" i="4" s="1"/>
  <c r="AR144" i="4"/>
  <c r="AA146" i="4" l="1"/>
  <c r="AB146" i="4" s="1"/>
  <c r="AC146" i="4" s="1"/>
  <c r="AD146" i="4" s="1"/>
  <c r="Z146" i="4"/>
  <c r="AE145" i="4"/>
  <c r="AF145" i="4"/>
  <c r="AG145" i="4" s="1"/>
  <c r="Q147" i="4"/>
  <c r="V147" i="4" s="1"/>
  <c r="W147" i="4" s="1"/>
  <c r="X147" i="4" s="1"/>
  <c r="Y147" i="4" s="1"/>
  <c r="R146" i="4"/>
  <c r="T149" i="4"/>
  <c r="U148" i="4"/>
  <c r="AX143" i="4"/>
  <c r="AS144" i="4"/>
  <c r="AT144" i="4" s="1"/>
  <c r="AU144" i="4" s="1"/>
  <c r="AV144" i="4" s="1"/>
  <c r="AW144" i="4" s="1"/>
  <c r="AO148" i="4"/>
  <c r="AN149" i="4"/>
  <c r="AL146" i="4"/>
  <c r="AR145" i="4"/>
  <c r="AS145" i="4" s="1"/>
  <c r="AA147" i="4" l="1"/>
  <c r="AB147" i="4" s="1"/>
  <c r="AC147" i="4" s="1"/>
  <c r="AD147" i="4" s="1"/>
  <c r="Z147" i="4"/>
  <c r="AE146" i="4"/>
  <c r="AF146" i="4"/>
  <c r="AG146" i="4" s="1"/>
  <c r="Q148" i="4"/>
  <c r="V148" i="4" s="1"/>
  <c r="W148" i="4" s="1"/>
  <c r="X148" i="4" s="1"/>
  <c r="Y148" i="4" s="1"/>
  <c r="R147" i="4"/>
  <c r="T150" i="4"/>
  <c r="U149" i="4"/>
  <c r="AX144" i="4"/>
  <c r="AY144" i="4"/>
  <c r="AZ144" i="4" s="1"/>
  <c r="AO149" i="4"/>
  <c r="AN150" i="4"/>
  <c r="AL147" i="4"/>
  <c r="AT145" i="4"/>
  <c r="AU145" i="4" s="1"/>
  <c r="AV145" i="4" s="1"/>
  <c r="AW145" i="4" s="1"/>
  <c r="AX145" i="4" s="1"/>
  <c r="AR146" i="4"/>
  <c r="AE147" i="4" l="1"/>
  <c r="AF147" i="4"/>
  <c r="AG147" i="4" s="1"/>
  <c r="AA148" i="4"/>
  <c r="AB148" i="4" s="1"/>
  <c r="AC148" i="4" s="1"/>
  <c r="AD148" i="4" s="1"/>
  <c r="Z148" i="4"/>
  <c r="R148" i="4"/>
  <c r="Q149" i="4"/>
  <c r="V149" i="4" s="1"/>
  <c r="W149" i="4" s="1"/>
  <c r="X149" i="4" s="1"/>
  <c r="Y149" i="4" s="1"/>
  <c r="T151" i="4"/>
  <c r="U150" i="4"/>
  <c r="AY145" i="4"/>
  <c r="AZ145" i="4" s="1"/>
  <c r="AS146" i="4"/>
  <c r="AT146" i="4" s="1"/>
  <c r="AU146" i="4" s="1"/>
  <c r="AV146" i="4" s="1"/>
  <c r="AW146" i="4" s="1"/>
  <c r="AO150" i="4"/>
  <c r="AN151" i="4"/>
  <c r="AL148" i="4"/>
  <c r="AR147" i="4"/>
  <c r="AA149" i="4" l="1"/>
  <c r="AB149" i="4" s="1"/>
  <c r="AC149" i="4" s="1"/>
  <c r="AD149" i="4" s="1"/>
  <c r="Z149" i="4"/>
  <c r="AE148" i="4"/>
  <c r="AF148" i="4"/>
  <c r="AG148" i="4" s="1"/>
  <c r="Q150" i="4"/>
  <c r="V150" i="4" s="1"/>
  <c r="W150" i="4" s="1"/>
  <c r="X150" i="4" s="1"/>
  <c r="Y150" i="4" s="1"/>
  <c r="R149" i="4"/>
  <c r="T152" i="4"/>
  <c r="U151" i="4"/>
  <c r="AS147" i="4"/>
  <c r="AT147" i="4" s="1"/>
  <c r="AU147" i="4" s="1"/>
  <c r="AV147" i="4" s="1"/>
  <c r="AW147" i="4" s="1"/>
  <c r="AX147" i="4" s="1"/>
  <c r="AO151" i="4"/>
  <c r="AN152" i="4"/>
  <c r="AY146" i="4"/>
  <c r="AZ146" i="4" s="1"/>
  <c r="AX146" i="4"/>
  <c r="AL149" i="4"/>
  <c r="AR148" i="4"/>
  <c r="AS148" i="4" s="1"/>
  <c r="AA150" i="4" l="1"/>
  <c r="AB150" i="4" s="1"/>
  <c r="AC150" i="4" s="1"/>
  <c r="AD150" i="4" s="1"/>
  <c r="Z150" i="4"/>
  <c r="AE149" i="4"/>
  <c r="AF149" i="4"/>
  <c r="AG149" i="4" s="1"/>
  <c r="R150" i="4"/>
  <c r="Q151" i="4"/>
  <c r="V151" i="4" s="1"/>
  <c r="W151" i="4" s="1"/>
  <c r="X151" i="4" s="1"/>
  <c r="Y151" i="4" s="1"/>
  <c r="T153" i="4"/>
  <c r="U152" i="4"/>
  <c r="AY147" i="4"/>
  <c r="AZ147" i="4" s="1"/>
  <c r="AO152" i="4"/>
  <c r="AN153" i="4"/>
  <c r="AL150" i="4"/>
  <c r="AT148" i="4"/>
  <c r="AU148" i="4" s="1"/>
  <c r="AV148" i="4" s="1"/>
  <c r="AW148" i="4" s="1"/>
  <c r="AX148" i="4" s="1"/>
  <c r="AR149" i="4"/>
  <c r="AS149" i="4" s="1"/>
  <c r="AA151" i="4" l="1"/>
  <c r="AB151" i="4" s="1"/>
  <c r="AC151" i="4" s="1"/>
  <c r="AD151" i="4" s="1"/>
  <c r="Z151" i="4"/>
  <c r="AE150" i="4"/>
  <c r="AF150" i="4"/>
  <c r="AG150" i="4" s="1"/>
  <c r="R151" i="4"/>
  <c r="Q152" i="4"/>
  <c r="V152" i="4" s="1"/>
  <c r="W152" i="4" s="1"/>
  <c r="X152" i="4" s="1"/>
  <c r="Y152" i="4" s="1"/>
  <c r="T154" i="4"/>
  <c r="U153" i="4"/>
  <c r="AY148" i="4"/>
  <c r="AZ148" i="4" s="1"/>
  <c r="AO153" i="4"/>
  <c r="AN154" i="4"/>
  <c r="AL151" i="4"/>
  <c r="AT149" i="4"/>
  <c r="AU149" i="4" s="1"/>
  <c r="AV149" i="4" s="1"/>
  <c r="AW149" i="4" s="1"/>
  <c r="AY149" i="4" s="1"/>
  <c r="AZ149" i="4" s="1"/>
  <c r="AR150" i="4"/>
  <c r="AS150" i="4" s="1"/>
  <c r="AA152" i="4" l="1"/>
  <c r="AB152" i="4" s="1"/>
  <c r="AC152" i="4" s="1"/>
  <c r="AD152" i="4" s="1"/>
  <c r="Z152" i="4"/>
  <c r="AE151" i="4"/>
  <c r="AF151" i="4"/>
  <c r="AG151" i="4" s="1"/>
  <c r="R152" i="4"/>
  <c r="Q153" i="4"/>
  <c r="V153" i="4" s="1"/>
  <c r="W153" i="4" s="1"/>
  <c r="X153" i="4" s="1"/>
  <c r="Y153" i="4" s="1"/>
  <c r="T155" i="4"/>
  <c r="U154" i="4"/>
  <c r="AX149" i="4"/>
  <c r="AO154" i="4"/>
  <c r="AN155" i="4"/>
  <c r="AT150" i="4"/>
  <c r="AU150" i="4" s="1"/>
  <c r="AV150" i="4" s="1"/>
  <c r="AW150" i="4" s="1"/>
  <c r="AY150" i="4" s="1"/>
  <c r="AZ150" i="4" s="1"/>
  <c r="AL152" i="4"/>
  <c r="AR151" i="4"/>
  <c r="AS151" i="4" s="1"/>
  <c r="AA153" i="4" l="1"/>
  <c r="AB153" i="4" s="1"/>
  <c r="AC153" i="4" s="1"/>
  <c r="AD153" i="4" s="1"/>
  <c r="Z153" i="4"/>
  <c r="AE152" i="4"/>
  <c r="AF152" i="4"/>
  <c r="AG152" i="4" s="1"/>
  <c r="Q154" i="4"/>
  <c r="V154" i="4" s="1"/>
  <c r="W154" i="4" s="1"/>
  <c r="X154" i="4" s="1"/>
  <c r="Y154" i="4" s="1"/>
  <c r="R153" i="4"/>
  <c r="T156" i="4"/>
  <c r="U155" i="4"/>
  <c r="AX150" i="4"/>
  <c r="AO155" i="4"/>
  <c r="AN156" i="4"/>
  <c r="AL153" i="4"/>
  <c r="AT151" i="4"/>
  <c r="AU151" i="4" s="1"/>
  <c r="AV151" i="4" s="1"/>
  <c r="AW151" i="4" s="1"/>
  <c r="AY151" i="4" s="1"/>
  <c r="AZ151" i="4" s="1"/>
  <c r="AR152" i="4"/>
  <c r="AE153" i="4" l="1"/>
  <c r="AF153" i="4"/>
  <c r="AG153" i="4" s="1"/>
  <c r="Z154" i="4"/>
  <c r="AA154" i="4"/>
  <c r="AB154" i="4" s="1"/>
  <c r="AC154" i="4" s="1"/>
  <c r="AD154" i="4" s="1"/>
  <c r="R154" i="4"/>
  <c r="Q155" i="4"/>
  <c r="V155" i="4" s="1"/>
  <c r="W155" i="4" s="1"/>
  <c r="X155" i="4" s="1"/>
  <c r="Y155" i="4" s="1"/>
  <c r="T157" i="4"/>
  <c r="U156" i="4"/>
  <c r="AX151" i="4"/>
  <c r="AS152" i="4"/>
  <c r="AT152" i="4" s="1"/>
  <c r="AU152" i="4" s="1"/>
  <c r="AV152" i="4" s="1"/>
  <c r="AW152" i="4" s="1"/>
  <c r="AO156" i="4"/>
  <c r="AN157" i="4"/>
  <c r="AL154" i="4"/>
  <c r="AR153" i="4"/>
  <c r="AS153" i="4" s="1"/>
  <c r="Z155" i="4" l="1"/>
  <c r="AA155" i="4"/>
  <c r="AB155" i="4" s="1"/>
  <c r="AC155" i="4" s="1"/>
  <c r="AD155" i="4" s="1"/>
  <c r="AE154" i="4"/>
  <c r="AF154" i="4"/>
  <c r="AG154" i="4" s="1"/>
  <c r="Q156" i="4"/>
  <c r="V156" i="4" s="1"/>
  <c r="W156" i="4" s="1"/>
  <c r="X156" i="4" s="1"/>
  <c r="Y156" i="4" s="1"/>
  <c r="R155" i="4"/>
  <c r="T158" i="4"/>
  <c r="U157" i="4"/>
  <c r="AO157" i="4"/>
  <c r="AN158" i="4"/>
  <c r="AY152" i="4"/>
  <c r="AZ152" i="4" s="1"/>
  <c r="AX152" i="4"/>
  <c r="AL155" i="4"/>
  <c r="AT153" i="4"/>
  <c r="AU153" i="4" s="1"/>
  <c r="AV153" i="4" s="1"/>
  <c r="AW153" i="4" s="1"/>
  <c r="AY153" i="4" s="1"/>
  <c r="AZ153" i="4" s="1"/>
  <c r="AR154" i="4"/>
  <c r="AA156" i="4" l="1"/>
  <c r="AB156" i="4" s="1"/>
  <c r="AC156" i="4" s="1"/>
  <c r="AD156" i="4" s="1"/>
  <c r="Z156" i="4"/>
  <c r="AE155" i="4"/>
  <c r="AF155" i="4"/>
  <c r="AG155" i="4" s="1"/>
  <c r="R156" i="4"/>
  <c r="Q157" i="4"/>
  <c r="V157" i="4" s="1"/>
  <c r="W157" i="4" s="1"/>
  <c r="X157" i="4" s="1"/>
  <c r="Y157" i="4" s="1"/>
  <c r="T159" i="4"/>
  <c r="U158" i="4"/>
  <c r="AX153" i="4"/>
  <c r="AS154" i="4"/>
  <c r="AT154" i="4" s="1"/>
  <c r="AU154" i="4" s="1"/>
  <c r="AV154" i="4" s="1"/>
  <c r="AW154" i="4" s="1"/>
  <c r="AO158" i="4"/>
  <c r="AN159" i="4"/>
  <c r="AL156" i="4"/>
  <c r="AR155" i="4"/>
  <c r="AS155" i="4" s="1"/>
  <c r="AA157" i="4" l="1"/>
  <c r="AB157" i="4" s="1"/>
  <c r="AC157" i="4" s="1"/>
  <c r="AD157" i="4" s="1"/>
  <c r="Z157" i="4"/>
  <c r="AE156" i="4"/>
  <c r="AF156" i="4"/>
  <c r="AG156" i="4" s="1"/>
  <c r="Q158" i="4"/>
  <c r="V158" i="4" s="1"/>
  <c r="W158" i="4" s="1"/>
  <c r="X158" i="4" s="1"/>
  <c r="Y158" i="4" s="1"/>
  <c r="R157" i="4"/>
  <c r="T160" i="4"/>
  <c r="U159" i="4"/>
  <c r="AO159" i="4"/>
  <c r="AN160" i="4"/>
  <c r="AY154" i="4"/>
  <c r="AZ154" i="4" s="1"/>
  <c r="AX154" i="4"/>
  <c r="AL157" i="4"/>
  <c r="AT155" i="4"/>
  <c r="AU155" i="4" s="1"/>
  <c r="AV155" i="4" s="1"/>
  <c r="AW155" i="4" s="1"/>
  <c r="AY155" i="4" s="1"/>
  <c r="AZ155" i="4" s="1"/>
  <c r="AR156" i="4"/>
  <c r="AS156" i="4" s="1"/>
  <c r="AA158" i="4" l="1"/>
  <c r="AB158" i="4" s="1"/>
  <c r="AC158" i="4" s="1"/>
  <c r="AD158" i="4" s="1"/>
  <c r="Z158" i="4"/>
  <c r="AE157" i="4"/>
  <c r="AF157" i="4"/>
  <c r="AG157" i="4" s="1"/>
  <c r="Q159" i="4"/>
  <c r="V159" i="4" s="1"/>
  <c r="W159" i="4" s="1"/>
  <c r="X159" i="4" s="1"/>
  <c r="Y159" i="4" s="1"/>
  <c r="R158" i="4"/>
  <c r="AX155" i="4"/>
  <c r="T161" i="4"/>
  <c r="U160" i="4"/>
  <c r="AO160" i="4"/>
  <c r="AN161" i="4"/>
  <c r="AL158" i="4"/>
  <c r="AT156" i="4"/>
  <c r="AU156" i="4" s="1"/>
  <c r="AV156" i="4" s="1"/>
  <c r="AW156" i="4" s="1"/>
  <c r="AY156" i="4" s="1"/>
  <c r="AZ156" i="4" s="1"/>
  <c r="AR157" i="4"/>
  <c r="AS157" i="4" s="1"/>
  <c r="Z159" i="4" l="1"/>
  <c r="AA159" i="4"/>
  <c r="AB159" i="4" s="1"/>
  <c r="AC159" i="4" s="1"/>
  <c r="AD159" i="4" s="1"/>
  <c r="AE158" i="4"/>
  <c r="AF158" i="4"/>
  <c r="AG158" i="4" s="1"/>
  <c r="Q160" i="4"/>
  <c r="V160" i="4" s="1"/>
  <c r="W160" i="4" s="1"/>
  <c r="X160" i="4" s="1"/>
  <c r="Y160" i="4" s="1"/>
  <c r="R159" i="4"/>
  <c r="T162" i="4"/>
  <c r="U161" i="4"/>
  <c r="AX156" i="4"/>
  <c r="AO161" i="4"/>
  <c r="AN162" i="4"/>
  <c r="AL159" i="4"/>
  <c r="AT157" i="4"/>
  <c r="AU157" i="4" s="1"/>
  <c r="AV157" i="4" s="1"/>
  <c r="AW157" i="4" s="1"/>
  <c r="AX157" i="4" s="1"/>
  <c r="AR158" i="4"/>
  <c r="AS158" i="4" s="1"/>
  <c r="Z160" i="4" l="1"/>
  <c r="AA160" i="4"/>
  <c r="AB160" i="4" s="1"/>
  <c r="AC160" i="4" s="1"/>
  <c r="AD160" i="4" s="1"/>
  <c r="AE159" i="4"/>
  <c r="AF159" i="4"/>
  <c r="AG159" i="4" s="1"/>
  <c r="Q161" i="4"/>
  <c r="V161" i="4" s="1"/>
  <c r="W161" i="4" s="1"/>
  <c r="X161" i="4" s="1"/>
  <c r="Y161" i="4" s="1"/>
  <c r="R160" i="4"/>
  <c r="AY157" i="4"/>
  <c r="AZ157" i="4" s="1"/>
  <c r="T163" i="4"/>
  <c r="U162" i="4"/>
  <c r="AO162" i="4"/>
  <c r="AN163" i="4"/>
  <c r="AL160" i="4"/>
  <c r="AT158" i="4"/>
  <c r="AU158" i="4" s="1"/>
  <c r="AV158" i="4" s="1"/>
  <c r="AW158" i="4" s="1"/>
  <c r="AY158" i="4" s="1"/>
  <c r="AZ158" i="4" s="1"/>
  <c r="AR159" i="4"/>
  <c r="AE160" i="4" l="1"/>
  <c r="AF160" i="4"/>
  <c r="AG160" i="4" s="1"/>
  <c r="AA161" i="4"/>
  <c r="AB161" i="4" s="1"/>
  <c r="AC161" i="4" s="1"/>
  <c r="AD161" i="4" s="1"/>
  <c r="Z161" i="4"/>
  <c r="Q162" i="4"/>
  <c r="V162" i="4" s="1"/>
  <c r="W162" i="4" s="1"/>
  <c r="X162" i="4" s="1"/>
  <c r="Y162" i="4" s="1"/>
  <c r="R161" i="4"/>
  <c r="T164" i="4"/>
  <c r="U163" i="4"/>
  <c r="AX158" i="4"/>
  <c r="AS159" i="4"/>
  <c r="AT159" i="4" s="1"/>
  <c r="AU159" i="4" s="1"/>
  <c r="AV159" i="4" s="1"/>
  <c r="AW159" i="4" s="1"/>
  <c r="AO163" i="4"/>
  <c r="AN164" i="4"/>
  <c r="AL161" i="4"/>
  <c r="AR160" i="4"/>
  <c r="AS160" i="4" s="1"/>
  <c r="Z162" i="4" l="1"/>
  <c r="AA162" i="4"/>
  <c r="AB162" i="4" s="1"/>
  <c r="AC162" i="4" s="1"/>
  <c r="AD162" i="4" s="1"/>
  <c r="AE161" i="4"/>
  <c r="AF161" i="4"/>
  <c r="AG161" i="4" s="1"/>
  <c r="R162" i="4"/>
  <c r="Q163" i="4"/>
  <c r="V163" i="4" s="1"/>
  <c r="W163" i="4" s="1"/>
  <c r="X163" i="4" s="1"/>
  <c r="Y163" i="4" s="1"/>
  <c r="T165" i="4"/>
  <c r="U164" i="4"/>
  <c r="AO164" i="4"/>
  <c r="AN165" i="4"/>
  <c r="AY159" i="4"/>
  <c r="AZ159" i="4" s="1"/>
  <c r="AX159" i="4"/>
  <c r="AL162" i="4"/>
  <c r="AT160" i="4"/>
  <c r="AU160" i="4" s="1"/>
  <c r="AV160" i="4" s="1"/>
  <c r="AW160" i="4" s="1"/>
  <c r="AX160" i="4" s="1"/>
  <c r="AR161" i="4"/>
  <c r="AS161" i="4" s="1"/>
  <c r="AA163" i="4" l="1"/>
  <c r="AB163" i="4" s="1"/>
  <c r="AC163" i="4" s="1"/>
  <c r="AD163" i="4" s="1"/>
  <c r="Z163" i="4"/>
  <c r="AE162" i="4"/>
  <c r="AF162" i="4"/>
  <c r="AG162" i="4" s="1"/>
  <c r="Q164" i="4"/>
  <c r="V164" i="4" s="1"/>
  <c r="W164" i="4" s="1"/>
  <c r="X164" i="4" s="1"/>
  <c r="Y164" i="4" s="1"/>
  <c r="R163" i="4"/>
  <c r="T166" i="4"/>
  <c r="U165" i="4"/>
  <c r="AY160" i="4"/>
  <c r="AZ160" i="4" s="1"/>
  <c r="AO165" i="4"/>
  <c r="AN166" i="4"/>
  <c r="AL163" i="4"/>
  <c r="AT161" i="4"/>
  <c r="AU161" i="4" s="1"/>
  <c r="AV161" i="4" s="1"/>
  <c r="AW161" i="4" s="1"/>
  <c r="AY161" i="4" s="1"/>
  <c r="AZ161" i="4" s="1"/>
  <c r="AR162" i="4"/>
  <c r="AS162" i="4" s="1"/>
  <c r="AE163" i="4" l="1"/>
  <c r="AF163" i="4"/>
  <c r="AG163" i="4" s="1"/>
  <c r="AA164" i="4"/>
  <c r="AB164" i="4" s="1"/>
  <c r="AC164" i="4" s="1"/>
  <c r="AD164" i="4" s="1"/>
  <c r="Z164" i="4"/>
  <c r="Q165" i="4"/>
  <c r="V165" i="4" s="1"/>
  <c r="W165" i="4" s="1"/>
  <c r="X165" i="4" s="1"/>
  <c r="Y165" i="4" s="1"/>
  <c r="R164" i="4"/>
  <c r="T167" i="4"/>
  <c r="U166" i="4"/>
  <c r="AX161" i="4"/>
  <c r="AO166" i="4"/>
  <c r="AN167" i="4"/>
  <c r="AL164" i="4"/>
  <c r="AT162" i="4"/>
  <c r="AU162" i="4" s="1"/>
  <c r="AV162" i="4" s="1"/>
  <c r="AW162" i="4" s="1"/>
  <c r="AY162" i="4" s="1"/>
  <c r="AZ162" i="4" s="1"/>
  <c r="AR163" i="4"/>
  <c r="AS163" i="4" s="1"/>
  <c r="Z165" i="4" l="1"/>
  <c r="AA165" i="4"/>
  <c r="AB165" i="4" s="1"/>
  <c r="AC165" i="4" s="1"/>
  <c r="AD165" i="4" s="1"/>
  <c r="AE164" i="4"/>
  <c r="AF164" i="4"/>
  <c r="AG164" i="4" s="1"/>
  <c r="R165" i="4"/>
  <c r="Q166" i="4"/>
  <c r="V166" i="4" s="1"/>
  <c r="W166" i="4" s="1"/>
  <c r="X166" i="4" s="1"/>
  <c r="Y166" i="4" s="1"/>
  <c r="T168" i="4"/>
  <c r="U167" i="4"/>
  <c r="AX162" i="4"/>
  <c r="AO167" i="4"/>
  <c r="AN168" i="4"/>
  <c r="AL165" i="4"/>
  <c r="AT163" i="4"/>
  <c r="AU163" i="4" s="1"/>
  <c r="AV163" i="4" s="1"/>
  <c r="AW163" i="4" s="1"/>
  <c r="AX163" i="4" s="1"/>
  <c r="AR164" i="4"/>
  <c r="AS164" i="4" s="1"/>
  <c r="AA166" i="4" l="1"/>
  <c r="AB166" i="4" s="1"/>
  <c r="AC166" i="4" s="1"/>
  <c r="AD166" i="4" s="1"/>
  <c r="Z166" i="4"/>
  <c r="AE165" i="4"/>
  <c r="AF165" i="4"/>
  <c r="AG165" i="4" s="1"/>
  <c r="Q167" i="4"/>
  <c r="V167" i="4" s="1"/>
  <c r="W167" i="4" s="1"/>
  <c r="X167" i="4" s="1"/>
  <c r="Y167" i="4" s="1"/>
  <c r="R166" i="4"/>
  <c r="AY163" i="4"/>
  <c r="AZ163" i="4" s="1"/>
  <c r="T169" i="4"/>
  <c r="U168" i="4"/>
  <c r="AO168" i="4"/>
  <c r="AN169" i="4"/>
  <c r="AL166" i="4"/>
  <c r="AT164" i="4"/>
  <c r="AU164" i="4" s="1"/>
  <c r="AV164" i="4" s="1"/>
  <c r="AW164" i="4" s="1"/>
  <c r="AY164" i="4" s="1"/>
  <c r="AZ164" i="4" s="1"/>
  <c r="AR165" i="4"/>
  <c r="AS165" i="4" s="1"/>
  <c r="AA167" i="4" l="1"/>
  <c r="AB167" i="4" s="1"/>
  <c r="AC167" i="4" s="1"/>
  <c r="AD167" i="4" s="1"/>
  <c r="Z167" i="4"/>
  <c r="AE166" i="4"/>
  <c r="AF166" i="4"/>
  <c r="AG166" i="4" s="1"/>
  <c r="Q168" i="4"/>
  <c r="V168" i="4" s="1"/>
  <c r="W168" i="4" s="1"/>
  <c r="X168" i="4" s="1"/>
  <c r="Y168" i="4" s="1"/>
  <c r="R167" i="4"/>
  <c r="T170" i="4"/>
  <c r="U169" i="4"/>
  <c r="AX164" i="4"/>
  <c r="AO169" i="4"/>
  <c r="AN170" i="4"/>
  <c r="AL167" i="4"/>
  <c r="AT165" i="4"/>
  <c r="AU165" i="4" s="1"/>
  <c r="AV165" i="4" s="1"/>
  <c r="AW165" i="4" s="1"/>
  <c r="AX165" i="4" s="1"/>
  <c r="AR166" i="4"/>
  <c r="AS166" i="4" s="1"/>
  <c r="AA168" i="4" l="1"/>
  <c r="AB168" i="4" s="1"/>
  <c r="AC168" i="4" s="1"/>
  <c r="AD168" i="4" s="1"/>
  <c r="Z168" i="4"/>
  <c r="AE167" i="4"/>
  <c r="AF167" i="4"/>
  <c r="AG167" i="4" s="1"/>
  <c r="Q169" i="4"/>
  <c r="V169" i="4" s="1"/>
  <c r="W169" i="4" s="1"/>
  <c r="X169" i="4" s="1"/>
  <c r="Y169" i="4" s="1"/>
  <c r="R168" i="4"/>
  <c r="T171" i="4"/>
  <c r="U170" i="4"/>
  <c r="AY165" i="4"/>
  <c r="AZ165" i="4" s="1"/>
  <c r="AO170" i="4"/>
  <c r="AN171" i="4"/>
  <c r="AL168" i="4"/>
  <c r="AT166" i="4"/>
  <c r="AU166" i="4" s="1"/>
  <c r="AV166" i="4" s="1"/>
  <c r="AW166" i="4" s="1"/>
  <c r="AY166" i="4" s="1"/>
  <c r="AZ166" i="4" s="1"/>
  <c r="AR167" i="4"/>
  <c r="AS167" i="4" s="1"/>
  <c r="AA169" i="4" l="1"/>
  <c r="AB169" i="4" s="1"/>
  <c r="AC169" i="4" s="1"/>
  <c r="AD169" i="4" s="1"/>
  <c r="Z169" i="4"/>
  <c r="AE168" i="4"/>
  <c r="AF168" i="4"/>
  <c r="AG168" i="4" s="1"/>
  <c r="Q170" i="4"/>
  <c r="V170" i="4" s="1"/>
  <c r="W170" i="4" s="1"/>
  <c r="X170" i="4" s="1"/>
  <c r="Y170" i="4" s="1"/>
  <c r="R169" i="4"/>
  <c r="T172" i="4"/>
  <c r="U171" i="4"/>
  <c r="AX166" i="4"/>
  <c r="AO171" i="4"/>
  <c r="AN172" i="4"/>
  <c r="AL169" i="4"/>
  <c r="AT167" i="4"/>
  <c r="AU167" i="4" s="1"/>
  <c r="AV167" i="4" s="1"/>
  <c r="AW167" i="4" s="1"/>
  <c r="AX167" i="4" s="1"/>
  <c r="AR168" i="4"/>
  <c r="AS168" i="4" s="1"/>
  <c r="AA170" i="4" l="1"/>
  <c r="AB170" i="4" s="1"/>
  <c r="AC170" i="4" s="1"/>
  <c r="AD170" i="4" s="1"/>
  <c r="Z170" i="4"/>
  <c r="AE169" i="4"/>
  <c r="AF169" i="4"/>
  <c r="AG169" i="4" s="1"/>
  <c r="Q171" i="4"/>
  <c r="V171" i="4" s="1"/>
  <c r="W171" i="4" s="1"/>
  <c r="X171" i="4" s="1"/>
  <c r="Y171" i="4" s="1"/>
  <c r="R170" i="4"/>
  <c r="T173" i="4"/>
  <c r="U172" i="4"/>
  <c r="AY167" i="4"/>
  <c r="AZ167" i="4" s="1"/>
  <c r="AO172" i="4"/>
  <c r="AN173" i="4"/>
  <c r="AL170" i="4"/>
  <c r="AT168" i="4"/>
  <c r="AU168" i="4" s="1"/>
  <c r="AV168" i="4" s="1"/>
  <c r="AW168" i="4" s="1"/>
  <c r="AY168" i="4" s="1"/>
  <c r="AZ168" i="4" s="1"/>
  <c r="AR169" i="4"/>
  <c r="AA171" i="4" l="1"/>
  <c r="AB171" i="4" s="1"/>
  <c r="AC171" i="4" s="1"/>
  <c r="AD171" i="4" s="1"/>
  <c r="Z171" i="4"/>
  <c r="AE170" i="4"/>
  <c r="AF170" i="4"/>
  <c r="AG170" i="4" s="1"/>
  <c r="Q172" i="4"/>
  <c r="V172" i="4" s="1"/>
  <c r="W172" i="4" s="1"/>
  <c r="X172" i="4" s="1"/>
  <c r="Y172" i="4" s="1"/>
  <c r="R171" i="4"/>
  <c r="T174" i="4"/>
  <c r="U173" i="4"/>
  <c r="AX168" i="4"/>
  <c r="AS169" i="4"/>
  <c r="AT169" i="4" s="1"/>
  <c r="AU169" i="4" s="1"/>
  <c r="AV169" i="4" s="1"/>
  <c r="AW169" i="4" s="1"/>
  <c r="AO173" i="4"/>
  <c r="AN174" i="4"/>
  <c r="AL171" i="4"/>
  <c r="AR170" i="4"/>
  <c r="AA172" i="4" l="1"/>
  <c r="AB172" i="4" s="1"/>
  <c r="AC172" i="4" s="1"/>
  <c r="AD172" i="4" s="1"/>
  <c r="Z172" i="4"/>
  <c r="AE171" i="4"/>
  <c r="AF171" i="4"/>
  <c r="AG171" i="4" s="1"/>
  <c r="Q173" i="4"/>
  <c r="V173" i="4" s="1"/>
  <c r="W173" i="4" s="1"/>
  <c r="X173" i="4" s="1"/>
  <c r="Y173" i="4" s="1"/>
  <c r="R172" i="4"/>
  <c r="T175" i="4"/>
  <c r="U174" i="4"/>
  <c r="AS170" i="4"/>
  <c r="AT170" i="4" s="1"/>
  <c r="AU170" i="4" s="1"/>
  <c r="AV170" i="4" s="1"/>
  <c r="AW170" i="4" s="1"/>
  <c r="AY170" i="4" s="1"/>
  <c r="AZ170" i="4" s="1"/>
  <c r="AO174" i="4"/>
  <c r="AN175" i="4"/>
  <c r="AY169" i="4"/>
  <c r="AZ169" i="4" s="1"/>
  <c r="AX169" i="4"/>
  <c r="AL172" i="4"/>
  <c r="AR171" i="4"/>
  <c r="AS171" i="4" s="1"/>
  <c r="AA173" i="4" l="1"/>
  <c r="AB173" i="4" s="1"/>
  <c r="AC173" i="4" s="1"/>
  <c r="AD173" i="4" s="1"/>
  <c r="Z173" i="4"/>
  <c r="AE172" i="4"/>
  <c r="AF172" i="4"/>
  <c r="AG172" i="4" s="1"/>
  <c r="R173" i="4"/>
  <c r="Q174" i="4"/>
  <c r="V174" i="4" s="1"/>
  <c r="W174" i="4" s="1"/>
  <c r="X174" i="4" s="1"/>
  <c r="Y174" i="4" s="1"/>
  <c r="T176" i="4"/>
  <c r="U175" i="4"/>
  <c r="AO175" i="4"/>
  <c r="AN176" i="4"/>
  <c r="AX170" i="4"/>
  <c r="AL173" i="4"/>
  <c r="AT171" i="4"/>
  <c r="AU171" i="4" s="1"/>
  <c r="AV171" i="4" s="1"/>
  <c r="AW171" i="4" s="1"/>
  <c r="AX171" i="4" s="1"/>
  <c r="AR172" i="4"/>
  <c r="AS172" i="4" s="1"/>
  <c r="Z174" i="4" l="1"/>
  <c r="AA174" i="4"/>
  <c r="AB174" i="4" s="1"/>
  <c r="AC174" i="4" s="1"/>
  <c r="AD174" i="4" s="1"/>
  <c r="AE173" i="4"/>
  <c r="AF173" i="4"/>
  <c r="AG173" i="4" s="1"/>
  <c r="Q175" i="4"/>
  <c r="V175" i="4" s="1"/>
  <c r="W175" i="4" s="1"/>
  <c r="X175" i="4" s="1"/>
  <c r="Y175" i="4" s="1"/>
  <c r="R174" i="4"/>
  <c r="AY171" i="4"/>
  <c r="AZ171" i="4" s="1"/>
  <c r="T177" i="4"/>
  <c r="U176" i="4"/>
  <c r="AO176" i="4"/>
  <c r="AN177" i="4"/>
  <c r="AL174" i="4"/>
  <c r="AT172" i="4"/>
  <c r="AU172" i="4" s="1"/>
  <c r="AV172" i="4" s="1"/>
  <c r="AW172" i="4" s="1"/>
  <c r="AY172" i="4" s="1"/>
  <c r="AZ172" i="4" s="1"/>
  <c r="AR173" i="4"/>
  <c r="AS173" i="4" s="1"/>
  <c r="AE174" i="4" l="1"/>
  <c r="AF174" i="4"/>
  <c r="AG174" i="4" s="1"/>
  <c r="Z175" i="4"/>
  <c r="AA175" i="4"/>
  <c r="AB175" i="4" s="1"/>
  <c r="AC175" i="4" s="1"/>
  <c r="AD175" i="4" s="1"/>
  <c r="Q176" i="4"/>
  <c r="V176" i="4" s="1"/>
  <c r="W176" i="4" s="1"/>
  <c r="X176" i="4" s="1"/>
  <c r="Y176" i="4" s="1"/>
  <c r="R175" i="4"/>
  <c r="T178" i="4"/>
  <c r="U177" i="4"/>
  <c r="AX172" i="4"/>
  <c r="AO177" i="4"/>
  <c r="AN178" i="4"/>
  <c r="AL175" i="4"/>
  <c r="AT173" i="4"/>
  <c r="AU173" i="4" s="1"/>
  <c r="AV173" i="4" s="1"/>
  <c r="AW173" i="4" s="1"/>
  <c r="AX173" i="4" s="1"/>
  <c r="AR174" i="4"/>
  <c r="AS174" i="4" s="1"/>
  <c r="Z176" i="4" l="1"/>
  <c r="AA176" i="4"/>
  <c r="AB176" i="4" s="1"/>
  <c r="AC176" i="4" s="1"/>
  <c r="AD176" i="4" s="1"/>
  <c r="AE175" i="4"/>
  <c r="AF175" i="4"/>
  <c r="AG175" i="4" s="1"/>
  <c r="R176" i="4"/>
  <c r="Q177" i="4"/>
  <c r="V177" i="4" s="1"/>
  <c r="W177" i="4" s="1"/>
  <c r="X177" i="4" s="1"/>
  <c r="Y177" i="4" s="1"/>
  <c r="T179" i="4"/>
  <c r="U178" i="4"/>
  <c r="AY173" i="4"/>
  <c r="AZ173" i="4" s="1"/>
  <c r="AO178" i="4"/>
  <c r="AN179" i="4"/>
  <c r="AL176" i="4"/>
  <c r="AT174" i="4"/>
  <c r="AU174" i="4" s="1"/>
  <c r="AV174" i="4" s="1"/>
  <c r="AW174" i="4" s="1"/>
  <c r="AY174" i="4" s="1"/>
  <c r="AZ174" i="4" s="1"/>
  <c r="AR175" i="4"/>
  <c r="AS175" i="4" s="1"/>
  <c r="AA177" i="4" l="1"/>
  <c r="AB177" i="4" s="1"/>
  <c r="AC177" i="4" s="1"/>
  <c r="AD177" i="4" s="1"/>
  <c r="Z177" i="4"/>
  <c r="AE176" i="4"/>
  <c r="AF176" i="4"/>
  <c r="AG176" i="4" s="1"/>
  <c r="Q178" i="4"/>
  <c r="V178" i="4" s="1"/>
  <c r="W178" i="4" s="1"/>
  <c r="X178" i="4" s="1"/>
  <c r="Y178" i="4" s="1"/>
  <c r="R177" i="4"/>
  <c r="T180" i="4"/>
  <c r="U179" i="4"/>
  <c r="AX174" i="4"/>
  <c r="AO179" i="4"/>
  <c r="AN180" i="4"/>
  <c r="AT175" i="4"/>
  <c r="AU175" i="4" s="1"/>
  <c r="AV175" i="4" s="1"/>
  <c r="AW175" i="4" s="1"/>
  <c r="AY175" i="4" s="1"/>
  <c r="AZ175" i="4" s="1"/>
  <c r="AL177" i="4"/>
  <c r="AR176" i="4"/>
  <c r="AS176" i="4" s="1"/>
  <c r="AE177" i="4" l="1"/>
  <c r="AF177" i="4"/>
  <c r="AG177" i="4" s="1"/>
  <c r="AA178" i="4"/>
  <c r="AB178" i="4" s="1"/>
  <c r="AC178" i="4" s="1"/>
  <c r="AD178" i="4" s="1"/>
  <c r="Z178" i="4"/>
  <c r="Q179" i="4"/>
  <c r="V179" i="4" s="1"/>
  <c r="W179" i="4" s="1"/>
  <c r="X179" i="4" s="1"/>
  <c r="Y179" i="4" s="1"/>
  <c r="R178" i="4"/>
  <c r="T181" i="4"/>
  <c r="U180" i="4"/>
  <c r="AX175" i="4"/>
  <c r="AO180" i="4"/>
  <c r="AN181" i="4"/>
  <c r="AT176" i="4"/>
  <c r="AU176" i="4" s="1"/>
  <c r="AV176" i="4" s="1"/>
  <c r="AW176" i="4" s="1"/>
  <c r="AY176" i="4" s="1"/>
  <c r="AZ176" i="4" s="1"/>
  <c r="AL178" i="4"/>
  <c r="AR177" i="4"/>
  <c r="AS177" i="4" s="1"/>
  <c r="Z179" i="4" l="1"/>
  <c r="AA179" i="4"/>
  <c r="AB179" i="4" s="1"/>
  <c r="AC179" i="4" s="1"/>
  <c r="AD179" i="4" s="1"/>
  <c r="AE178" i="4"/>
  <c r="AF178" i="4"/>
  <c r="AG178" i="4" s="1"/>
  <c r="Q180" i="4"/>
  <c r="V180" i="4" s="1"/>
  <c r="W180" i="4" s="1"/>
  <c r="X180" i="4" s="1"/>
  <c r="Y180" i="4" s="1"/>
  <c r="R179" i="4"/>
  <c r="T182" i="4"/>
  <c r="U181" i="4"/>
  <c r="AX176" i="4"/>
  <c r="AO181" i="4"/>
  <c r="AN182" i="4"/>
  <c r="AL179" i="4"/>
  <c r="AT177" i="4"/>
  <c r="AU177" i="4" s="1"/>
  <c r="AV177" i="4" s="1"/>
  <c r="AW177" i="4" s="1"/>
  <c r="AX177" i="4" s="1"/>
  <c r="AR178" i="4"/>
  <c r="AA180" i="4" l="1"/>
  <c r="AB180" i="4" s="1"/>
  <c r="AC180" i="4" s="1"/>
  <c r="AD180" i="4" s="1"/>
  <c r="Z180" i="4"/>
  <c r="AE179" i="4"/>
  <c r="AF179" i="4"/>
  <c r="AG179" i="4" s="1"/>
  <c r="Q181" i="4"/>
  <c r="V181" i="4" s="1"/>
  <c r="W181" i="4" s="1"/>
  <c r="X181" i="4" s="1"/>
  <c r="Y181" i="4" s="1"/>
  <c r="R180" i="4"/>
  <c r="AY177" i="4"/>
  <c r="AZ177" i="4" s="1"/>
  <c r="T183" i="4"/>
  <c r="U182" i="4"/>
  <c r="AS178" i="4"/>
  <c r="AT178" i="4" s="1"/>
  <c r="AU178" i="4" s="1"/>
  <c r="AV178" i="4" s="1"/>
  <c r="AW178" i="4" s="1"/>
  <c r="AO182" i="4"/>
  <c r="AN183" i="4"/>
  <c r="AL180" i="4"/>
  <c r="AR179" i="4"/>
  <c r="AS179" i="4" s="1"/>
  <c r="AA181" i="4" l="1"/>
  <c r="AB181" i="4" s="1"/>
  <c r="AC181" i="4" s="1"/>
  <c r="AD181" i="4" s="1"/>
  <c r="Z181" i="4"/>
  <c r="AE180" i="4"/>
  <c r="AF180" i="4"/>
  <c r="AG180" i="4" s="1"/>
  <c r="Q182" i="4"/>
  <c r="V182" i="4" s="1"/>
  <c r="W182" i="4" s="1"/>
  <c r="X182" i="4" s="1"/>
  <c r="Y182" i="4" s="1"/>
  <c r="R181" i="4"/>
  <c r="T184" i="4"/>
  <c r="U183" i="4"/>
  <c r="AO183" i="4"/>
  <c r="AN184" i="4"/>
  <c r="AY178" i="4"/>
  <c r="AZ178" i="4" s="1"/>
  <c r="AX178" i="4"/>
  <c r="AL181" i="4"/>
  <c r="AT179" i="4"/>
  <c r="AU179" i="4" s="1"/>
  <c r="AV179" i="4" s="1"/>
  <c r="AW179" i="4" s="1"/>
  <c r="AX179" i="4" s="1"/>
  <c r="AR180" i="4"/>
  <c r="AS180" i="4" s="1"/>
  <c r="AA182" i="4" l="1"/>
  <c r="AB182" i="4" s="1"/>
  <c r="AC182" i="4" s="1"/>
  <c r="AD182" i="4" s="1"/>
  <c r="Z182" i="4"/>
  <c r="AE181" i="4"/>
  <c r="AF181" i="4"/>
  <c r="AG181" i="4" s="1"/>
  <c r="R182" i="4"/>
  <c r="Q183" i="4"/>
  <c r="V183" i="4" s="1"/>
  <c r="W183" i="4" s="1"/>
  <c r="X183" i="4" s="1"/>
  <c r="Y183" i="4" s="1"/>
  <c r="AY179" i="4"/>
  <c r="AZ179" i="4" s="1"/>
  <c r="T185" i="4"/>
  <c r="U184" i="4"/>
  <c r="AO184" i="4"/>
  <c r="AN185" i="4"/>
  <c r="AL182" i="4"/>
  <c r="AT180" i="4"/>
  <c r="AU180" i="4" s="1"/>
  <c r="AV180" i="4" s="1"/>
  <c r="AW180" i="4" s="1"/>
  <c r="AY180" i="4" s="1"/>
  <c r="AZ180" i="4" s="1"/>
  <c r="AR181" i="4"/>
  <c r="AS181" i="4" s="1"/>
  <c r="AA183" i="4" l="1"/>
  <c r="AB183" i="4" s="1"/>
  <c r="AC183" i="4" s="1"/>
  <c r="AD183" i="4" s="1"/>
  <c r="Z183" i="4"/>
  <c r="AE182" i="4"/>
  <c r="AF182" i="4"/>
  <c r="AG182" i="4" s="1"/>
  <c r="Q184" i="4"/>
  <c r="V184" i="4" s="1"/>
  <c r="W184" i="4" s="1"/>
  <c r="X184" i="4" s="1"/>
  <c r="Y184" i="4" s="1"/>
  <c r="R183" i="4"/>
  <c r="T186" i="4"/>
  <c r="U185" i="4"/>
  <c r="AX180" i="4"/>
  <c r="AO185" i="4"/>
  <c r="AN186" i="4"/>
  <c r="AL183" i="4"/>
  <c r="AT181" i="4"/>
  <c r="AU181" i="4" s="1"/>
  <c r="AV181" i="4" s="1"/>
  <c r="AW181" i="4" s="1"/>
  <c r="AX181" i="4" s="1"/>
  <c r="AR182" i="4"/>
  <c r="AA184" i="4" l="1"/>
  <c r="AB184" i="4" s="1"/>
  <c r="AC184" i="4" s="1"/>
  <c r="AD184" i="4" s="1"/>
  <c r="Z184" i="4"/>
  <c r="AE183" i="4"/>
  <c r="AF183" i="4"/>
  <c r="AG183" i="4" s="1"/>
  <c r="Q185" i="4"/>
  <c r="V185" i="4" s="1"/>
  <c r="W185" i="4" s="1"/>
  <c r="X185" i="4" s="1"/>
  <c r="Y185" i="4" s="1"/>
  <c r="R184" i="4"/>
  <c r="T187" i="4"/>
  <c r="U186" i="4"/>
  <c r="AY181" i="4"/>
  <c r="AZ181" i="4" s="1"/>
  <c r="AS182" i="4"/>
  <c r="AT182" i="4" s="1"/>
  <c r="AU182" i="4" s="1"/>
  <c r="AV182" i="4" s="1"/>
  <c r="AW182" i="4" s="1"/>
  <c r="AO186" i="4"/>
  <c r="AN187" i="4"/>
  <c r="AL184" i="4"/>
  <c r="AR183" i="4"/>
  <c r="AS183" i="4" s="1"/>
  <c r="AA185" i="4" l="1"/>
  <c r="AB185" i="4" s="1"/>
  <c r="AC185" i="4" s="1"/>
  <c r="AD185" i="4" s="1"/>
  <c r="Z185" i="4"/>
  <c r="AE184" i="4"/>
  <c r="AF184" i="4"/>
  <c r="AG184" i="4" s="1"/>
  <c r="Q186" i="4"/>
  <c r="V186" i="4" s="1"/>
  <c r="W186" i="4" s="1"/>
  <c r="X186" i="4" s="1"/>
  <c r="Y186" i="4" s="1"/>
  <c r="R185" i="4"/>
  <c r="T188" i="4"/>
  <c r="U187" i="4"/>
  <c r="AY182" i="4"/>
  <c r="AZ182" i="4" s="1"/>
  <c r="AX182" i="4"/>
  <c r="AO187" i="4"/>
  <c r="AN188" i="4"/>
  <c r="AT183" i="4"/>
  <c r="AU183" i="4" s="1"/>
  <c r="AV183" i="4" s="1"/>
  <c r="AW183" i="4" s="1"/>
  <c r="AX183" i="4" s="1"/>
  <c r="AL185" i="4"/>
  <c r="AR184" i="4"/>
  <c r="AS184" i="4" s="1"/>
  <c r="Z186" i="4" l="1"/>
  <c r="AA186" i="4"/>
  <c r="AB186" i="4" s="1"/>
  <c r="AC186" i="4" s="1"/>
  <c r="AD186" i="4" s="1"/>
  <c r="AE185" i="4"/>
  <c r="AF185" i="4"/>
  <c r="AG185" i="4" s="1"/>
  <c r="R186" i="4"/>
  <c r="Q187" i="4"/>
  <c r="V187" i="4" s="1"/>
  <c r="W187" i="4" s="1"/>
  <c r="X187" i="4" s="1"/>
  <c r="Y187" i="4" s="1"/>
  <c r="T189" i="4"/>
  <c r="U188" i="4"/>
  <c r="AY183" i="4"/>
  <c r="AZ183" i="4" s="1"/>
  <c r="AO188" i="4"/>
  <c r="AN189" i="4"/>
  <c r="AT184" i="4"/>
  <c r="AU184" i="4" s="1"/>
  <c r="AV184" i="4" s="1"/>
  <c r="AW184" i="4" s="1"/>
  <c r="AY184" i="4" s="1"/>
  <c r="AZ184" i="4" s="1"/>
  <c r="AL186" i="4"/>
  <c r="AR185" i="4"/>
  <c r="AS185" i="4" s="1"/>
  <c r="AA187" i="4" l="1"/>
  <c r="AB187" i="4" s="1"/>
  <c r="AC187" i="4" s="1"/>
  <c r="AD187" i="4" s="1"/>
  <c r="Z187" i="4"/>
  <c r="AE186" i="4"/>
  <c r="AF186" i="4"/>
  <c r="AG186" i="4" s="1"/>
  <c r="Q188" i="4"/>
  <c r="V188" i="4" s="1"/>
  <c r="W188" i="4" s="1"/>
  <c r="X188" i="4" s="1"/>
  <c r="Y188" i="4" s="1"/>
  <c r="R187" i="4"/>
  <c r="T190" i="4"/>
  <c r="U189" i="4"/>
  <c r="AX184" i="4"/>
  <c r="AO189" i="4"/>
  <c r="AN190" i="4"/>
  <c r="AT185" i="4"/>
  <c r="AU185" i="4" s="1"/>
  <c r="AV185" i="4" s="1"/>
  <c r="AW185" i="4" s="1"/>
  <c r="AX185" i="4" s="1"/>
  <c r="AL187" i="4"/>
  <c r="AR186" i="4"/>
  <c r="AS186" i="4" s="1"/>
  <c r="AA188" i="4" l="1"/>
  <c r="AB188" i="4" s="1"/>
  <c r="AC188" i="4" s="1"/>
  <c r="AD188" i="4" s="1"/>
  <c r="Z188" i="4"/>
  <c r="AE187" i="4"/>
  <c r="AF187" i="4"/>
  <c r="AG187" i="4" s="1"/>
  <c r="R188" i="4"/>
  <c r="Q189" i="4"/>
  <c r="V189" i="4" s="1"/>
  <c r="W189" i="4" s="1"/>
  <c r="X189" i="4" s="1"/>
  <c r="Y189" i="4" s="1"/>
  <c r="T191" i="4"/>
  <c r="U190" i="4"/>
  <c r="AY185" i="4"/>
  <c r="AZ185" i="4" s="1"/>
  <c r="AO190" i="4"/>
  <c r="AN191" i="4"/>
  <c r="AL188" i="4"/>
  <c r="AT186" i="4"/>
  <c r="AU186" i="4" s="1"/>
  <c r="AV186" i="4" s="1"/>
  <c r="AW186" i="4" s="1"/>
  <c r="AY186" i="4" s="1"/>
  <c r="AZ186" i="4" s="1"/>
  <c r="AR187" i="4"/>
  <c r="AS187" i="4" s="1"/>
  <c r="Z189" i="4" l="1"/>
  <c r="AA189" i="4"/>
  <c r="AB189" i="4" s="1"/>
  <c r="AC189" i="4" s="1"/>
  <c r="AD189" i="4" s="1"/>
  <c r="AE188" i="4"/>
  <c r="AF188" i="4"/>
  <c r="AG188" i="4" s="1"/>
  <c r="R189" i="4"/>
  <c r="Q190" i="4"/>
  <c r="V190" i="4" s="1"/>
  <c r="W190" i="4" s="1"/>
  <c r="X190" i="4" s="1"/>
  <c r="Y190" i="4" s="1"/>
  <c r="T192" i="4"/>
  <c r="U191" i="4"/>
  <c r="AX186" i="4"/>
  <c r="AO191" i="4"/>
  <c r="AN192" i="4"/>
  <c r="AL189" i="4"/>
  <c r="AT187" i="4"/>
  <c r="AU187" i="4" s="1"/>
  <c r="AV187" i="4" s="1"/>
  <c r="AW187" i="4" s="1"/>
  <c r="AX187" i="4" s="1"/>
  <c r="AR188" i="4"/>
  <c r="AS188" i="4" s="1"/>
  <c r="AA190" i="4" l="1"/>
  <c r="AB190" i="4" s="1"/>
  <c r="AC190" i="4" s="1"/>
  <c r="AD190" i="4" s="1"/>
  <c r="Z190" i="4"/>
  <c r="AE189" i="4"/>
  <c r="AF189" i="4"/>
  <c r="AG189" i="4" s="1"/>
  <c r="Q191" i="4"/>
  <c r="V191" i="4" s="1"/>
  <c r="W191" i="4" s="1"/>
  <c r="X191" i="4" s="1"/>
  <c r="Y191" i="4" s="1"/>
  <c r="R190" i="4"/>
  <c r="AY187" i="4"/>
  <c r="AZ187" i="4" s="1"/>
  <c r="T193" i="4"/>
  <c r="U192" i="4"/>
  <c r="AT188" i="4"/>
  <c r="AU188" i="4" s="1"/>
  <c r="AV188" i="4" s="1"/>
  <c r="AW188" i="4" s="1"/>
  <c r="AX188" i="4" s="1"/>
  <c r="AO192" i="4"/>
  <c r="AN193" i="4"/>
  <c r="AL190" i="4"/>
  <c r="AR189" i="4"/>
  <c r="AS189" i="4" s="1"/>
  <c r="AA191" i="4" l="1"/>
  <c r="AB191" i="4" s="1"/>
  <c r="AC191" i="4" s="1"/>
  <c r="AD191" i="4" s="1"/>
  <c r="Z191" i="4"/>
  <c r="AE190" i="4"/>
  <c r="AF190" i="4"/>
  <c r="AG190" i="4" s="1"/>
  <c r="Q192" i="4"/>
  <c r="V192" i="4" s="1"/>
  <c r="W192" i="4" s="1"/>
  <c r="X192" i="4" s="1"/>
  <c r="Y192" i="4" s="1"/>
  <c r="R191" i="4"/>
  <c r="AY188" i="4"/>
  <c r="AZ188" i="4" s="1"/>
  <c r="T194" i="4"/>
  <c r="U193" i="4"/>
  <c r="AO193" i="4"/>
  <c r="AN194" i="4"/>
  <c r="AL191" i="4"/>
  <c r="AT189" i="4"/>
  <c r="AU189" i="4" s="1"/>
  <c r="AV189" i="4" s="1"/>
  <c r="AW189" i="4" s="1"/>
  <c r="AY189" i="4" s="1"/>
  <c r="AZ189" i="4" s="1"/>
  <c r="AR190" i="4"/>
  <c r="Z192" i="4" l="1"/>
  <c r="AA192" i="4"/>
  <c r="AB192" i="4" s="1"/>
  <c r="AC192" i="4" s="1"/>
  <c r="AD192" i="4" s="1"/>
  <c r="AE191" i="4"/>
  <c r="AF191" i="4"/>
  <c r="AG191" i="4" s="1"/>
  <c r="R192" i="4"/>
  <c r="Q193" i="4"/>
  <c r="V193" i="4" s="1"/>
  <c r="W193" i="4" s="1"/>
  <c r="X193" i="4" s="1"/>
  <c r="Y193" i="4" s="1"/>
  <c r="T195" i="4"/>
  <c r="U194" i="4"/>
  <c r="AX189" i="4"/>
  <c r="AS190" i="4"/>
  <c r="AT190" i="4" s="1"/>
  <c r="AU190" i="4" s="1"/>
  <c r="AV190" i="4" s="1"/>
  <c r="AW190" i="4" s="1"/>
  <c r="AO194" i="4"/>
  <c r="AN195" i="4"/>
  <c r="AL192" i="4"/>
  <c r="AR191" i="4"/>
  <c r="AS191" i="4" s="1"/>
  <c r="AA193" i="4" l="1"/>
  <c r="AB193" i="4" s="1"/>
  <c r="AC193" i="4" s="1"/>
  <c r="AD193" i="4" s="1"/>
  <c r="Z193" i="4"/>
  <c r="AE192" i="4"/>
  <c r="AF192" i="4"/>
  <c r="AG192" i="4" s="1"/>
  <c r="Q194" i="4"/>
  <c r="V194" i="4" s="1"/>
  <c r="W194" i="4" s="1"/>
  <c r="X194" i="4" s="1"/>
  <c r="Y194" i="4" s="1"/>
  <c r="R193" i="4"/>
  <c r="T196" i="4"/>
  <c r="U195" i="4"/>
  <c r="AO195" i="4"/>
  <c r="AN196" i="4"/>
  <c r="AY190" i="4"/>
  <c r="AZ190" i="4" s="1"/>
  <c r="AX190" i="4"/>
  <c r="AL193" i="4"/>
  <c r="AT191" i="4"/>
  <c r="AU191" i="4" s="1"/>
  <c r="AV191" i="4" s="1"/>
  <c r="AW191" i="4" s="1"/>
  <c r="AX191" i="4" s="1"/>
  <c r="AR192" i="4"/>
  <c r="AS192" i="4" s="1"/>
  <c r="AA194" i="4" l="1"/>
  <c r="AB194" i="4" s="1"/>
  <c r="AC194" i="4" s="1"/>
  <c r="AD194" i="4" s="1"/>
  <c r="Z194" i="4"/>
  <c r="AE193" i="4"/>
  <c r="AF193" i="4"/>
  <c r="AG193" i="4" s="1"/>
  <c r="Q195" i="4"/>
  <c r="V195" i="4" s="1"/>
  <c r="W195" i="4" s="1"/>
  <c r="X195" i="4" s="1"/>
  <c r="Y195" i="4" s="1"/>
  <c r="R194" i="4"/>
  <c r="AY191" i="4"/>
  <c r="AZ191" i="4" s="1"/>
  <c r="T197" i="4"/>
  <c r="U196" i="4"/>
  <c r="AO196" i="4"/>
  <c r="AN197" i="4"/>
  <c r="AL194" i="4"/>
  <c r="AT192" i="4"/>
  <c r="AU192" i="4" s="1"/>
  <c r="AV192" i="4" s="1"/>
  <c r="AW192" i="4" s="1"/>
  <c r="AY192" i="4" s="1"/>
  <c r="AZ192" i="4" s="1"/>
  <c r="AR193" i="4"/>
  <c r="AS193" i="4" s="1"/>
  <c r="AA195" i="4" l="1"/>
  <c r="AB195" i="4" s="1"/>
  <c r="AC195" i="4" s="1"/>
  <c r="AD195" i="4" s="1"/>
  <c r="Z195" i="4"/>
  <c r="AE194" i="4"/>
  <c r="AF194" i="4"/>
  <c r="AG194" i="4" s="1"/>
  <c r="Q196" i="4"/>
  <c r="V196" i="4" s="1"/>
  <c r="W196" i="4" s="1"/>
  <c r="X196" i="4" s="1"/>
  <c r="Y196" i="4" s="1"/>
  <c r="R195" i="4"/>
  <c r="T198" i="4"/>
  <c r="U197" i="4"/>
  <c r="AX192" i="4"/>
  <c r="AO197" i="4"/>
  <c r="AN198" i="4"/>
  <c r="AL195" i="4"/>
  <c r="AT193" i="4"/>
  <c r="AU193" i="4" s="1"/>
  <c r="AV193" i="4" s="1"/>
  <c r="AW193" i="4" s="1"/>
  <c r="AY193" i="4" s="1"/>
  <c r="AZ193" i="4" s="1"/>
  <c r="AR194" i="4"/>
  <c r="AS194" i="4" s="1"/>
  <c r="Z196" i="4" l="1"/>
  <c r="AA196" i="4"/>
  <c r="AB196" i="4" s="1"/>
  <c r="AC196" i="4" s="1"/>
  <c r="AD196" i="4" s="1"/>
  <c r="AE195" i="4"/>
  <c r="AF195" i="4"/>
  <c r="AG195" i="4" s="1"/>
  <c r="Q197" i="4"/>
  <c r="V197" i="4" s="1"/>
  <c r="W197" i="4" s="1"/>
  <c r="X197" i="4" s="1"/>
  <c r="Y197" i="4" s="1"/>
  <c r="R196" i="4"/>
  <c r="T199" i="4"/>
  <c r="U198" i="4"/>
  <c r="AX193" i="4"/>
  <c r="AO198" i="4"/>
  <c r="AN199" i="4"/>
  <c r="AL196" i="4"/>
  <c r="AT194" i="4"/>
  <c r="AU194" i="4" s="1"/>
  <c r="AV194" i="4" s="1"/>
  <c r="AW194" i="4" s="1"/>
  <c r="AX194" i="4" s="1"/>
  <c r="AR195" i="4"/>
  <c r="AS195" i="4" s="1"/>
  <c r="AA197" i="4" l="1"/>
  <c r="AB197" i="4" s="1"/>
  <c r="AC197" i="4" s="1"/>
  <c r="AD197" i="4" s="1"/>
  <c r="Z197" i="4"/>
  <c r="AE196" i="4"/>
  <c r="AF196" i="4"/>
  <c r="AG196" i="4" s="1"/>
  <c r="Q198" i="4"/>
  <c r="V198" i="4" s="1"/>
  <c r="W198" i="4" s="1"/>
  <c r="X198" i="4" s="1"/>
  <c r="Y198" i="4" s="1"/>
  <c r="R197" i="4"/>
  <c r="AY194" i="4"/>
  <c r="AZ194" i="4" s="1"/>
  <c r="T200" i="4"/>
  <c r="U199" i="4"/>
  <c r="AO199" i="4"/>
  <c r="AN200" i="4"/>
  <c r="AL197" i="4"/>
  <c r="AR196" i="4"/>
  <c r="AS196" i="4" s="1"/>
  <c r="AT195" i="4"/>
  <c r="AU195" i="4" s="1"/>
  <c r="AV195" i="4" s="1"/>
  <c r="AW195" i="4" s="1"/>
  <c r="AY195" i="4" s="1"/>
  <c r="AZ195" i="4" s="1"/>
  <c r="Z198" i="4" l="1"/>
  <c r="AA198" i="4"/>
  <c r="AB198" i="4" s="1"/>
  <c r="AC198" i="4" s="1"/>
  <c r="AD198" i="4" s="1"/>
  <c r="AE197" i="4"/>
  <c r="AF197" i="4"/>
  <c r="AG197" i="4" s="1"/>
  <c r="R198" i="4"/>
  <c r="Q199" i="4"/>
  <c r="V199" i="4" s="1"/>
  <c r="W199" i="4" s="1"/>
  <c r="X199" i="4" s="1"/>
  <c r="Y199" i="4" s="1"/>
  <c r="T201" i="4"/>
  <c r="U200" i="4"/>
  <c r="AX195" i="4"/>
  <c r="AO200" i="4"/>
  <c r="AN201" i="4"/>
  <c r="AL198" i="4"/>
  <c r="AT196" i="4"/>
  <c r="AU196" i="4" s="1"/>
  <c r="AV196" i="4" s="1"/>
  <c r="AW196" i="4" s="1"/>
  <c r="AY196" i="4" s="1"/>
  <c r="AZ196" i="4" s="1"/>
  <c r="AR197" i="4"/>
  <c r="AS197" i="4" s="1"/>
  <c r="AA199" i="4" l="1"/>
  <c r="AB199" i="4" s="1"/>
  <c r="AC199" i="4" s="1"/>
  <c r="AD199" i="4" s="1"/>
  <c r="Z199" i="4"/>
  <c r="AE198" i="4"/>
  <c r="AF198" i="4"/>
  <c r="AG198" i="4" s="1"/>
  <c r="Q200" i="4"/>
  <c r="V200" i="4" s="1"/>
  <c r="W200" i="4" s="1"/>
  <c r="X200" i="4" s="1"/>
  <c r="Y200" i="4" s="1"/>
  <c r="R199" i="4"/>
  <c r="T202" i="4"/>
  <c r="U201" i="4"/>
  <c r="AX196" i="4"/>
  <c r="AO201" i="4"/>
  <c r="AN202" i="4"/>
  <c r="AL199" i="4"/>
  <c r="AT197" i="4"/>
  <c r="AU197" i="4" s="1"/>
  <c r="AV197" i="4" s="1"/>
  <c r="AW197" i="4" s="1"/>
  <c r="AX197" i="4" s="1"/>
  <c r="AR198" i="4"/>
  <c r="AA200" i="4" l="1"/>
  <c r="AB200" i="4" s="1"/>
  <c r="AC200" i="4" s="1"/>
  <c r="AD200" i="4" s="1"/>
  <c r="Z200" i="4"/>
  <c r="AE199" i="4"/>
  <c r="AF199" i="4"/>
  <c r="AG199" i="4" s="1"/>
  <c r="Q201" i="4"/>
  <c r="V201" i="4" s="1"/>
  <c r="W201" i="4" s="1"/>
  <c r="X201" i="4" s="1"/>
  <c r="Y201" i="4" s="1"/>
  <c r="R200" i="4"/>
  <c r="T203" i="4"/>
  <c r="U202" i="4"/>
  <c r="AY197" i="4"/>
  <c r="AZ197" i="4" s="1"/>
  <c r="AS198" i="4"/>
  <c r="AT198" i="4" s="1"/>
  <c r="AU198" i="4" s="1"/>
  <c r="AV198" i="4" s="1"/>
  <c r="AW198" i="4" s="1"/>
  <c r="AO202" i="4"/>
  <c r="AN203" i="4"/>
  <c r="AL200" i="4"/>
  <c r="AR199" i="4"/>
  <c r="AS199" i="4" s="1"/>
  <c r="AA201" i="4" l="1"/>
  <c r="AB201" i="4" s="1"/>
  <c r="AC201" i="4" s="1"/>
  <c r="AD201" i="4" s="1"/>
  <c r="Z201" i="4"/>
  <c r="AE200" i="4"/>
  <c r="AF200" i="4"/>
  <c r="AG200" i="4" s="1"/>
  <c r="R201" i="4"/>
  <c r="Q202" i="4"/>
  <c r="V202" i="4" s="1"/>
  <c r="W202" i="4" s="1"/>
  <c r="X202" i="4" s="1"/>
  <c r="Y202" i="4" s="1"/>
  <c r="T204" i="4"/>
  <c r="U203" i="4"/>
  <c r="AY198" i="4"/>
  <c r="AZ198" i="4" s="1"/>
  <c r="AX198" i="4"/>
  <c r="AO203" i="4"/>
  <c r="AN204" i="4"/>
  <c r="AL201" i="4"/>
  <c r="AT199" i="4"/>
  <c r="AU199" i="4" s="1"/>
  <c r="AV199" i="4" s="1"/>
  <c r="AW199" i="4" s="1"/>
  <c r="AY199" i="4" s="1"/>
  <c r="AZ199" i="4" s="1"/>
  <c r="AR200" i="4"/>
  <c r="AS200" i="4" s="1"/>
  <c r="AA202" i="4" l="1"/>
  <c r="AB202" i="4" s="1"/>
  <c r="AC202" i="4" s="1"/>
  <c r="AD202" i="4" s="1"/>
  <c r="Z202" i="4"/>
  <c r="AE201" i="4"/>
  <c r="AF201" i="4"/>
  <c r="AG201" i="4" s="1"/>
  <c r="Q203" i="4"/>
  <c r="V203" i="4" s="1"/>
  <c r="W203" i="4" s="1"/>
  <c r="X203" i="4" s="1"/>
  <c r="Y203" i="4" s="1"/>
  <c r="R202" i="4"/>
  <c r="T205" i="4"/>
  <c r="U204" i="4"/>
  <c r="AX199" i="4"/>
  <c r="AO204" i="4"/>
  <c r="AN205" i="4"/>
  <c r="AL202" i="4"/>
  <c r="AT200" i="4"/>
  <c r="AU200" i="4" s="1"/>
  <c r="AV200" i="4" s="1"/>
  <c r="AW200" i="4" s="1"/>
  <c r="AY200" i="4" s="1"/>
  <c r="AZ200" i="4" s="1"/>
  <c r="AR201" i="4"/>
  <c r="AE202" i="4" l="1"/>
  <c r="AF202" i="4"/>
  <c r="AG202" i="4" s="1"/>
  <c r="AA203" i="4"/>
  <c r="AB203" i="4" s="1"/>
  <c r="AC203" i="4" s="1"/>
  <c r="AD203" i="4" s="1"/>
  <c r="Z203" i="4"/>
  <c r="R203" i="4"/>
  <c r="Q204" i="4"/>
  <c r="V204" i="4" s="1"/>
  <c r="W204" i="4" s="1"/>
  <c r="X204" i="4" s="1"/>
  <c r="Y204" i="4" s="1"/>
  <c r="T206" i="4"/>
  <c r="U205" i="4"/>
  <c r="AX200" i="4"/>
  <c r="AS201" i="4"/>
  <c r="AT201" i="4" s="1"/>
  <c r="AU201" i="4" s="1"/>
  <c r="AV201" i="4" s="1"/>
  <c r="AW201" i="4" s="1"/>
  <c r="AO205" i="4"/>
  <c r="AN206" i="4"/>
  <c r="AL203" i="4"/>
  <c r="AR202" i="4"/>
  <c r="AS202" i="4" s="1"/>
  <c r="Z204" i="4" l="1"/>
  <c r="AA204" i="4"/>
  <c r="AB204" i="4" s="1"/>
  <c r="AC204" i="4" s="1"/>
  <c r="AD204" i="4" s="1"/>
  <c r="AE203" i="4"/>
  <c r="AF203" i="4"/>
  <c r="AG203" i="4" s="1"/>
  <c r="R204" i="4"/>
  <c r="Q205" i="4"/>
  <c r="V205" i="4" s="1"/>
  <c r="W205" i="4" s="1"/>
  <c r="X205" i="4" s="1"/>
  <c r="Y205" i="4" s="1"/>
  <c r="T207" i="4"/>
  <c r="U206" i="4"/>
  <c r="AX201" i="4"/>
  <c r="AY201" i="4"/>
  <c r="AZ201" i="4" s="1"/>
  <c r="AO206" i="4"/>
  <c r="AN207" i="4"/>
  <c r="AL204" i="4"/>
  <c r="AT202" i="4"/>
  <c r="AU202" i="4" s="1"/>
  <c r="AV202" i="4" s="1"/>
  <c r="AW202" i="4" s="1"/>
  <c r="AY202" i="4" s="1"/>
  <c r="AZ202" i="4" s="1"/>
  <c r="AR203" i="4"/>
  <c r="Z205" i="4" l="1"/>
  <c r="AA205" i="4"/>
  <c r="AB205" i="4" s="1"/>
  <c r="AC205" i="4" s="1"/>
  <c r="AD205" i="4" s="1"/>
  <c r="AE204" i="4"/>
  <c r="AF204" i="4"/>
  <c r="AG204" i="4" s="1"/>
  <c r="Q206" i="4"/>
  <c r="V206" i="4" s="1"/>
  <c r="W206" i="4" s="1"/>
  <c r="X206" i="4" s="1"/>
  <c r="Y206" i="4" s="1"/>
  <c r="R205" i="4"/>
  <c r="T208" i="4"/>
  <c r="U207" i="4"/>
  <c r="AX202" i="4"/>
  <c r="AS203" i="4"/>
  <c r="AT203" i="4" s="1"/>
  <c r="AU203" i="4" s="1"/>
  <c r="AV203" i="4" s="1"/>
  <c r="AW203" i="4" s="1"/>
  <c r="AO207" i="4"/>
  <c r="AN208" i="4"/>
  <c r="AL205" i="4"/>
  <c r="AR204" i="4"/>
  <c r="AA206" i="4" l="1"/>
  <c r="AB206" i="4" s="1"/>
  <c r="AC206" i="4" s="1"/>
  <c r="AD206" i="4" s="1"/>
  <c r="Z206" i="4"/>
  <c r="AE205" i="4"/>
  <c r="AF205" i="4"/>
  <c r="AG205" i="4" s="1"/>
  <c r="R206" i="4"/>
  <c r="Q207" i="4"/>
  <c r="V207" i="4" s="1"/>
  <c r="W207" i="4" s="1"/>
  <c r="X207" i="4" s="1"/>
  <c r="Y207" i="4" s="1"/>
  <c r="T209" i="4"/>
  <c r="U208" i="4"/>
  <c r="AX203" i="4"/>
  <c r="AY203" i="4"/>
  <c r="AZ203" i="4" s="1"/>
  <c r="AS204" i="4"/>
  <c r="AT204" i="4" s="1"/>
  <c r="AU204" i="4" s="1"/>
  <c r="AV204" i="4" s="1"/>
  <c r="AW204" i="4" s="1"/>
  <c r="AO208" i="4"/>
  <c r="AN209" i="4"/>
  <c r="AL206" i="4"/>
  <c r="AR205" i="4"/>
  <c r="AS205" i="4" s="1"/>
  <c r="Z207" i="4" l="1"/>
  <c r="AA207" i="4"/>
  <c r="AB207" i="4" s="1"/>
  <c r="AC207" i="4" s="1"/>
  <c r="AD207" i="4" s="1"/>
  <c r="AE206" i="4"/>
  <c r="AF206" i="4"/>
  <c r="AG206" i="4" s="1"/>
  <c r="Q208" i="4"/>
  <c r="V208" i="4" s="1"/>
  <c r="W208" i="4" s="1"/>
  <c r="X208" i="4" s="1"/>
  <c r="Y208" i="4" s="1"/>
  <c r="R207" i="4"/>
  <c r="T210" i="4"/>
  <c r="U209" i="4"/>
  <c r="AO209" i="4"/>
  <c r="AN210" i="4"/>
  <c r="AY204" i="4"/>
  <c r="AZ204" i="4" s="1"/>
  <c r="AX204" i="4"/>
  <c r="AL207" i="4"/>
  <c r="AT205" i="4"/>
  <c r="AU205" i="4" s="1"/>
  <c r="AV205" i="4" s="1"/>
  <c r="AW205" i="4" s="1"/>
  <c r="AY205" i="4" s="1"/>
  <c r="AZ205" i="4" s="1"/>
  <c r="AR206" i="4"/>
  <c r="AS206" i="4" s="1"/>
  <c r="AA208" i="4" l="1"/>
  <c r="AB208" i="4" s="1"/>
  <c r="AC208" i="4" s="1"/>
  <c r="AD208" i="4" s="1"/>
  <c r="Z208" i="4"/>
  <c r="AE207" i="4"/>
  <c r="AF207" i="4"/>
  <c r="AG207" i="4" s="1"/>
  <c r="Q209" i="4"/>
  <c r="V209" i="4" s="1"/>
  <c r="W209" i="4" s="1"/>
  <c r="X209" i="4" s="1"/>
  <c r="Y209" i="4" s="1"/>
  <c r="R208" i="4"/>
  <c r="T211" i="4"/>
  <c r="U210" i="4"/>
  <c r="AX205" i="4"/>
  <c r="AO210" i="4"/>
  <c r="AN211" i="4"/>
  <c r="AL208" i="4"/>
  <c r="AT206" i="4"/>
  <c r="AU206" i="4" s="1"/>
  <c r="AV206" i="4" s="1"/>
  <c r="AW206" i="4" s="1"/>
  <c r="AY206" i="4" s="1"/>
  <c r="AZ206" i="4" s="1"/>
  <c r="AR207" i="4"/>
  <c r="AS207" i="4" s="1"/>
  <c r="AA209" i="4" l="1"/>
  <c r="AB209" i="4" s="1"/>
  <c r="AC209" i="4" s="1"/>
  <c r="AD209" i="4" s="1"/>
  <c r="Z209" i="4"/>
  <c r="AE208" i="4"/>
  <c r="AF208" i="4"/>
  <c r="AG208" i="4" s="1"/>
  <c r="R209" i="4"/>
  <c r="Q210" i="4"/>
  <c r="V210" i="4" s="1"/>
  <c r="W210" i="4" s="1"/>
  <c r="X210" i="4" s="1"/>
  <c r="Y210" i="4" s="1"/>
  <c r="T212" i="4"/>
  <c r="U211" i="4"/>
  <c r="AX206" i="4"/>
  <c r="AO211" i="4"/>
  <c r="AN212" i="4"/>
  <c r="AL209" i="4"/>
  <c r="AT207" i="4"/>
  <c r="AU207" i="4" s="1"/>
  <c r="AV207" i="4" s="1"/>
  <c r="AW207" i="4" s="1"/>
  <c r="AX207" i="4" s="1"/>
  <c r="AR208" i="4"/>
  <c r="AS208" i="4" s="1"/>
  <c r="AA210" i="4" l="1"/>
  <c r="AB210" i="4" s="1"/>
  <c r="AC210" i="4" s="1"/>
  <c r="AD210" i="4" s="1"/>
  <c r="Z210" i="4"/>
  <c r="AE209" i="4"/>
  <c r="AF209" i="4"/>
  <c r="AG209" i="4" s="1"/>
  <c r="R210" i="4"/>
  <c r="Q211" i="4"/>
  <c r="V211" i="4" s="1"/>
  <c r="W211" i="4" s="1"/>
  <c r="X211" i="4" s="1"/>
  <c r="Y211" i="4" s="1"/>
  <c r="T213" i="4"/>
  <c r="U212" i="4"/>
  <c r="AY207" i="4"/>
  <c r="AZ207" i="4" s="1"/>
  <c r="AO212" i="4"/>
  <c r="AN213" i="4"/>
  <c r="AL210" i="4"/>
  <c r="AT208" i="4"/>
  <c r="AU208" i="4" s="1"/>
  <c r="AV208" i="4" s="1"/>
  <c r="AW208" i="4" s="1"/>
  <c r="AY208" i="4" s="1"/>
  <c r="AZ208" i="4" s="1"/>
  <c r="AR209" i="4"/>
  <c r="AS209" i="4" s="1"/>
  <c r="AE210" i="4" l="1"/>
  <c r="AF210" i="4"/>
  <c r="AG210" i="4" s="1"/>
  <c r="AA211" i="4"/>
  <c r="AB211" i="4" s="1"/>
  <c r="AC211" i="4" s="1"/>
  <c r="AD211" i="4" s="1"/>
  <c r="Z211" i="4"/>
  <c r="Q212" i="4"/>
  <c r="V212" i="4" s="1"/>
  <c r="W212" i="4" s="1"/>
  <c r="X212" i="4" s="1"/>
  <c r="Y212" i="4" s="1"/>
  <c r="R211" i="4"/>
  <c r="T214" i="4"/>
  <c r="U213" i="4"/>
  <c r="AX208" i="4"/>
  <c r="AO213" i="4"/>
  <c r="AN214" i="4"/>
  <c r="AL211" i="4"/>
  <c r="AT209" i="4"/>
  <c r="AU209" i="4" s="1"/>
  <c r="AV209" i="4" s="1"/>
  <c r="AW209" i="4" s="1"/>
  <c r="AX209" i="4" s="1"/>
  <c r="AR210" i="4"/>
  <c r="AA212" i="4" l="1"/>
  <c r="AB212" i="4" s="1"/>
  <c r="AC212" i="4" s="1"/>
  <c r="AD212" i="4" s="1"/>
  <c r="Z212" i="4"/>
  <c r="AE211" i="4"/>
  <c r="AF211" i="4"/>
  <c r="AG211" i="4" s="1"/>
  <c r="Q213" i="4"/>
  <c r="V213" i="4" s="1"/>
  <c r="W213" i="4" s="1"/>
  <c r="X213" i="4" s="1"/>
  <c r="Y213" i="4" s="1"/>
  <c r="R212" i="4"/>
  <c r="T215" i="4"/>
  <c r="U214" i="4"/>
  <c r="AY209" i="4"/>
  <c r="AZ209" i="4" s="1"/>
  <c r="AS210" i="4"/>
  <c r="AT210" i="4" s="1"/>
  <c r="AU210" i="4" s="1"/>
  <c r="AV210" i="4" s="1"/>
  <c r="AW210" i="4" s="1"/>
  <c r="AO214" i="4"/>
  <c r="AN215" i="4"/>
  <c r="AL212" i="4"/>
  <c r="AR211" i="4"/>
  <c r="AS211" i="4" s="1"/>
  <c r="Z213" i="4" l="1"/>
  <c r="AA213" i="4"/>
  <c r="AB213" i="4" s="1"/>
  <c r="AC213" i="4" s="1"/>
  <c r="AD213" i="4" s="1"/>
  <c r="AE212" i="4"/>
  <c r="AF212" i="4"/>
  <c r="AG212" i="4" s="1"/>
  <c r="Q214" i="4"/>
  <c r="V214" i="4" s="1"/>
  <c r="W214" i="4" s="1"/>
  <c r="X214" i="4" s="1"/>
  <c r="Y214" i="4" s="1"/>
  <c r="R213" i="4"/>
  <c r="T216" i="4"/>
  <c r="U215" i="4"/>
  <c r="AY210" i="4"/>
  <c r="AZ210" i="4" s="1"/>
  <c r="AX210" i="4"/>
  <c r="AO215" i="4"/>
  <c r="AN216" i="4"/>
  <c r="AL213" i="4"/>
  <c r="AT211" i="4"/>
  <c r="AU211" i="4" s="1"/>
  <c r="AV211" i="4" s="1"/>
  <c r="AW211" i="4" s="1"/>
  <c r="AX211" i="4" s="1"/>
  <c r="AR212" i="4"/>
  <c r="AS212" i="4" s="1"/>
  <c r="AA214" i="4" l="1"/>
  <c r="AB214" i="4" s="1"/>
  <c r="AC214" i="4" s="1"/>
  <c r="AD214" i="4" s="1"/>
  <c r="Z214" i="4"/>
  <c r="AE213" i="4"/>
  <c r="AF213" i="4"/>
  <c r="AG213" i="4" s="1"/>
  <c r="R214" i="4"/>
  <c r="Q215" i="4"/>
  <c r="V215" i="4" s="1"/>
  <c r="W215" i="4" s="1"/>
  <c r="X215" i="4" s="1"/>
  <c r="Y215" i="4" s="1"/>
  <c r="T217" i="4"/>
  <c r="U216" i="4"/>
  <c r="AY211" i="4"/>
  <c r="AZ211" i="4" s="1"/>
  <c r="AO216" i="4"/>
  <c r="AN217" i="4"/>
  <c r="AL214" i="4"/>
  <c r="AT212" i="4"/>
  <c r="AU212" i="4" s="1"/>
  <c r="AV212" i="4" s="1"/>
  <c r="AW212" i="4" s="1"/>
  <c r="AY212" i="4" s="1"/>
  <c r="AZ212" i="4" s="1"/>
  <c r="AR213" i="4"/>
  <c r="Z215" i="4" l="1"/>
  <c r="AA215" i="4"/>
  <c r="AB215" i="4" s="1"/>
  <c r="AC215" i="4" s="1"/>
  <c r="AD215" i="4" s="1"/>
  <c r="AE214" i="4"/>
  <c r="AF214" i="4"/>
  <c r="AG214" i="4" s="1"/>
  <c r="Q216" i="4"/>
  <c r="V216" i="4" s="1"/>
  <c r="W216" i="4" s="1"/>
  <c r="X216" i="4" s="1"/>
  <c r="Y216" i="4" s="1"/>
  <c r="R215" i="4"/>
  <c r="T218" i="4"/>
  <c r="U217" i="4"/>
  <c r="AX212" i="4"/>
  <c r="AS213" i="4"/>
  <c r="AT213" i="4" s="1"/>
  <c r="AU213" i="4" s="1"/>
  <c r="AV213" i="4" s="1"/>
  <c r="AW213" i="4" s="1"/>
  <c r="AO217" i="4"/>
  <c r="AN218" i="4"/>
  <c r="AL215" i="4"/>
  <c r="AR214" i="4"/>
  <c r="AS214" i="4" s="1"/>
  <c r="AA216" i="4" l="1"/>
  <c r="AB216" i="4" s="1"/>
  <c r="AC216" i="4" s="1"/>
  <c r="AD216" i="4" s="1"/>
  <c r="Z216" i="4"/>
  <c r="AE215" i="4"/>
  <c r="AF215" i="4"/>
  <c r="AG215" i="4" s="1"/>
  <c r="R216" i="4"/>
  <c r="Q217" i="4"/>
  <c r="V217" i="4" s="1"/>
  <c r="W217" i="4" s="1"/>
  <c r="X217" i="4" s="1"/>
  <c r="Y217" i="4" s="1"/>
  <c r="T219" i="4"/>
  <c r="U218" i="4"/>
  <c r="AO218" i="4"/>
  <c r="AN219" i="4"/>
  <c r="AY213" i="4"/>
  <c r="AZ213" i="4" s="1"/>
  <c r="AX213" i="4"/>
  <c r="AT214" i="4"/>
  <c r="AU214" i="4" s="1"/>
  <c r="AV214" i="4" s="1"/>
  <c r="AW214" i="4" s="1"/>
  <c r="AY214" i="4" s="1"/>
  <c r="AZ214" i="4" s="1"/>
  <c r="AL216" i="4"/>
  <c r="AR215" i="4"/>
  <c r="AS215" i="4" s="1"/>
  <c r="AE216" i="4" l="1"/>
  <c r="AF216" i="4"/>
  <c r="AG216" i="4" s="1"/>
  <c r="AA217" i="4"/>
  <c r="AB217" i="4" s="1"/>
  <c r="AC217" i="4" s="1"/>
  <c r="AD217" i="4" s="1"/>
  <c r="Z217" i="4"/>
  <c r="R217" i="4"/>
  <c r="Q218" i="4"/>
  <c r="V218" i="4" s="1"/>
  <c r="W218" i="4" s="1"/>
  <c r="X218" i="4" s="1"/>
  <c r="Y218" i="4" s="1"/>
  <c r="AX214" i="4"/>
  <c r="T220" i="4"/>
  <c r="U219" i="4"/>
  <c r="AO219" i="4"/>
  <c r="AN220" i="4"/>
  <c r="AL217" i="4"/>
  <c r="AT215" i="4"/>
  <c r="AU215" i="4" s="1"/>
  <c r="AV215" i="4" s="1"/>
  <c r="AW215" i="4" s="1"/>
  <c r="AY215" i="4" s="1"/>
  <c r="AZ215" i="4" s="1"/>
  <c r="AR216" i="4"/>
  <c r="AA218" i="4" l="1"/>
  <c r="AB218" i="4" s="1"/>
  <c r="AC218" i="4" s="1"/>
  <c r="AD218" i="4" s="1"/>
  <c r="Z218" i="4"/>
  <c r="AE217" i="4"/>
  <c r="AF217" i="4"/>
  <c r="AG217" i="4" s="1"/>
  <c r="Q219" i="4"/>
  <c r="V219" i="4" s="1"/>
  <c r="W219" i="4" s="1"/>
  <c r="X219" i="4" s="1"/>
  <c r="Y219" i="4" s="1"/>
  <c r="R218" i="4"/>
  <c r="T221" i="4"/>
  <c r="U220" i="4"/>
  <c r="AX215" i="4"/>
  <c r="AS216" i="4"/>
  <c r="AT216" i="4" s="1"/>
  <c r="AU216" i="4" s="1"/>
  <c r="AV216" i="4" s="1"/>
  <c r="AW216" i="4" s="1"/>
  <c r="AO220" i="4"/>
  <c r="AN221" i="4"/>
  <c r="AL218" i="4"/>
  <c r="AR217" i="4"/>
  <c r="AS217" i="4" s="1"/>
  <c r="AA219" i="4" l="1"/>
  <c r="AB219" i="4" s="1"/>
  <c r="AC219" i="4" s="1"/>
  <c r="AD219" i="4" s="1"/>
  <c r="Z219" i="4"/>
  <c r="AE218" i="4"/>
  <c r="AF218" i="4"/>
  <c r="AG218" i="4" s="1"/>
  <c r="R219" i="4"/>
  <c r="Q220" i="4"/>
  <c r="V220" i="4" s="1"/>
  <c r="W220" i="4" s="1"/>
  <c r="X220" i="4" s="1"/>
  <c r="Y220" i="4" s="1"/>
  <c r="T222" i="4"/>
  <c r="U221" i="4"/>
  <c r="AO221" i="4"/>
  <c r="AN222" i="4"/>
  <c r="AY216" i="4"/>
  <c r="AZ216" i="4" s="1"/>
  <c r="AX216" i="4"/>
  <c r="AL219" i="4"/>
  <c r="AT217" i="4"/>
  <c r="AU217" i="4" s="1"/>
  <c r="AV217" i="4" s="1"/>
  <c r="AW217" i="4" s="1"/>
  <c r="AY217" i="4" s="1"/>
  <c r="AZ217" i="4" s="1"/>
  <c r="AR218" i="4"/>
  <c r="AA220" i="4" l="1"/>
  <c r="AB220" i="4" s="1"/>
  <c r="AC220" i="4" s="1"/>
  <c r="AD220" i="4" s="1"/>
  <c r="Z220" i="4"/>
  <c r="AE219" i="4"/>
  <c r="AF219" i="4"/>
  <c r="AG219" i="4" s="1"/>
  <c r="R220" i="4"/>
  <c r="Q221" i="4"/>
  <c r="V221" i="4" s="1"/>
  <c r="W221" i="4" s="1"/>
  <c r="X221" i="4" s="1"/>
  <c r="Y221" i="4" s="1"/>
  <c r="AX217" i="4"/>
  <c r="T223" i="4"/>
  <c r="U222" i="4"/>
  <c r="AS218" i="4"/>
  <c r="AT218" i="4" s="1"/>
  <c r="AU218" i="4" s="1"/>
  <c r="AV218" i="4" s="1"/>
  <c r="AW218" i="4" s="1"/>
  <c r="AO222" i="4"/>
  <c r="AN223" i="4"/>
  <c r="AL220" i="4"/>
  <c r="AR219" i="4"/>
  <c r="AA221" i="4" l="1"/>
  <c r="AB221" i="4" s="1"/>
  <c r="AC221" i="4" s="1"/>
  <c r="AD221" i="4" s="1"/>
  <c r="Z221" i="4"/>
  <c r="AE220" i="4"/>
  <c r="AF220" i="4"/>
  <c r="AG220" i="4" s="1"/>
  <c r="Q222" i="4"/>
  <c r="V222" i="4" s="1"/>
  <c r="W222" i="4" s="1"/>
  <c r="X222" i="4" s="1"/>
  <c r="Y222" i="4" s="1"/>
  <c r="R221" i="4"/>
  <c r="T224" i="4"/>
  <c r="U223" i="4"/>
  <c r="AS219" i="4"/>
  <c r="AT219" i="4" s="1"/>
  <c r="AU219" i="4" s="1"/>
  <c r="AV219" i="4" s="1"/>
  <c r="AW219" i="4" s="1"/>
  <c r="AO223" i="4"/>
  <c r="AN224" i="4"/>
  <c r="AY218" i="4"/>
  <c r="AZ218" i="4" s="1"/>
  <c r="AX218" i="4"/>
  <c r="AL221" i="4"/>
  <c r="AR220" i="4"/>
  <c r="AS220" i="4" s="1"/>
  <c r="Z222" i="4" l="1"/>
  <c r="AA222" i="4"/>
  <c r="AB222" i="4" s="1"/>
  <c r="AC222" i="4" s="1"/>
  <c r="AD222" i="4" s="1"/>
  <c r="AE221" i="4"/>
  <c r="AF221" i="4"/>
  <c r="AG221" i="4" s="1"/>
  <c r="Q223" i="4"/>
  <c r="V223" i="4" s="1"/>
  <c r="W223" i="4" s="1"/>
  <c r="X223" i="4" s="1"/>
  <c r="Y223" i="4" s="1"/>
  <c r="R222" i="4"/>
  <c r="T225" i="4"/>
  <c r="U224" i="4"/>
  <c r="AO224" i="4"/>
  <c r="AN225" i="4"/>
  <c r="AY219" i="4"/>
  <c r="AZ219" i="4" s="1"/>
  <c r="AX219" i="4"/>
  <c r="AL222" i="4"/>
  <c r="AT220" i="4"/>
  <c r="AU220" i="4" s="1"/>
  <c r="AV220" i="4" s="1"/>
  <c r="AW220" i="4" s="1"/>
  <c r="AX220" i="4" s="1"/>
  <c r="AR221" i="4"/>
  <c r="AA223" i="4" l="1"/>
  <c r="AB223" i="4" s="1"/>
  <c r="AC223" i="4" s="1"/>
  <c r="AD223" i="4" s="1"/>
  <c r="Z223" i="4"/>
  <c r="AE222" i="4"/>
  <c r="AF222" i="4"/>
  <c r="AG222" i="4" s="1"/>
  <c r="Q224" i="4"/>
  <c r="V224" i="4" s="1"/>
  <c r="W224" i="4" s="1"/>
  <c r="X224" i="4" s="1"/>
  <c r="Y224" i="4" s="1"/>
  <c r="R223" i="4"/>
  <c r="AY220" i="4"/>
  <c r="AZ220" i="4" s="1"/>
  <c r="T226" i="4"/>
  <c r="U225" i="4"/>
  <c r="AS221" i="4"/>
  <c r="AT221" i="4" s="1"/>
  <c r="AU221" i="4" s="1"/>
  <c r="AV221" i="4" s="1"/>
  <c r="AW221" i="4" s="1"/>
  <c r="AO225" i="4"/>
  <c r="AN226" i="4"/>
  <c r="AL223" i="4"/>
  <c r="AR222" i="4"/>
  <c r="AS222" i="4" s="1"/>
  <c r="AA224" i="4" l="1"/>
  <c r="AB224" i="4" s="1"/>
  <c r="AC224" i="4" s="1"/>
  <c r="AD224" i="4" s="1"/>
  <c r="Z224" i="4"/>
  <c r="AE223" i="4"/>
  <c r="AF223" i="4"/>
  <c r="AG223" i="4" s="1"/>
  <c r="Q225" i="4"/>
  <c r="V225" i="4" s="1"/>
  <c r="W225" i="4" s="1"/>
  <c r="X225" i="4" s="1"/>
  <c r="Y225" i="4" s="1"/>
  <c r="R224" i="4"/>
  <c r="T227" i="4"/>
  <c r="U226" i="4"/>
  <c r="AO226" i="4"/>
  <c r="AN227" i="4"/>
  <c r="AY221" i="4"/>
  <c r="AZ221" i="4" s="1"/>
  <c r="AX221" i="4"/>
  <c r="AL224" i="4"/>
  <c r="AT222" i="4"/>
  <c r="AU222" i="4" s="1"/>
  <c r="AV222" i="4" s="1"/>
  <c r="AW222" i="4" s="1"/>
  <c r="AX222" i="4" s="1"/>
  <c r="AR223" i="4"/>
  <c r="AA225" i="4" l="1"/>
  <c r="AB225" i="4" s="1"/>
  <c r="AC225" i="4" s="1"/>
  <c r="AD225" i="4" s="1"/>
  <c r="Z225" i="4"/>
  <c r="AE224" i="4"/>
  <c r="AF224" i="4"/>
  <c r="AG224" i="4" s="1"/>
  <c r="Q226" i="4"/>
  <c r="V226" i="4" s="1"/>
  <c r="W226" i="4" s="1"/>
  <c r="X226" i="4" s="1"/>
  <c r="Y226" i="4" s="1"/>
  <c r="R225" i="4"/>
  <c r="T228" i="4"/>
  <c r="U227" i="4"/>
  <c r="AY222" i="4"/>
  <c r="AZ222" i="4" s="1"/>
  <c r="AS223" i="4"/>
  <c r="AT223" i="4" s="1"/>
  <c r="AU223" i="4" s="1"/>
  <c r="AV223" i="4" s="1"/>
  <c r="AW223" i="4" s="1"/>
  <c r="AO227" i="4"/>
  <c r="AN228" i="4"/>
  <c r="AL225" i="4"/>
  <c r="AR224" i="4"/>
  <c r="AS224" i="4" s="1"/>
  <c r="AA226" i="4" l="1"/>
  <c r="AB226" i="4" s="1"/>
  <c r="AC226" i="4" s="1"/>
  <c r="AD226" i="4" s="1"/>
  <c r="Z226" i="4"/>
  <c r="AE225" i="4"/>
  <c r="AF225" i="4"/>
  <c r="AG225" i="4" s="1"/>
  <c r="Q227" i="4"/>
  <c r="V227" i="4" s="1"/>
  <c r="W227" i="4" s="1"/>
  <c r="X227" i="4" s="1"/>
  <c r="Y227" i="4" s="1"/>
  <c r="R226" i="4"/>
  <c r="T229" i="4"/>
  <c r="U228" i="4"/>
  <c r="AO228" i="4"/>
  <c r="AN229" i="4"/>
  <c r="AY223" i="4"/>
  <c r="AZ223" i="4" s="1"/>
  <c r="AX223" i="4"/>
  <c r="AL226" i="4"/>
  <c r="AT224" i="4"/>
  <c r="AU224" i="4" s="1"/>
  <c r="AV224" i="4" s="1"/>
  <c r="AW224" i="4" s="1"/>
  <c r="AX224" i="4" s="1"/>
  <c r="AR225" i="4"/>
  <c r="AS225" i="4" s="1"/>
  <c r="AA227" i="4" l="1"/>
  <c r="AB227" i="4" s="1"/>
  <c r="AC227" i="4" s="1"/>
  <c r="AD227" i="4" s="1"/>
  <c r="Z227" i="4"/>
  <c r="AE226" i="4"/>
  <c r="AF226" i="4"/>
  <c r="AG226" i="4" s="1"/>
  <c r="R227" i="4"/>
  <c r="Q228" i="4"/>
  <c r="V228" i="4" s="1"/>
  <c r="W228" i="4" s="1"/>
  <c r="X228" i="4" s="1"/>
  <c r="Y228" i="4" s="1"/>
  <c r="AY224" i="4"/>
  <c r="AZ224" i="4" s="1"/>
  <c r="T230" i="4"/>
  <c r="U229" i="4"/>
  <c r="AO229" i="4"/>
  <c r="AN230" i="4"/>
  <c r="AL227" i="4"/>
  <c r="AT225" i="4"/>
  <c r="AU225" i="4" s="1"/>
  <c r="AV225" i="4" s="1"/>
  <c r="AW225" i="4" s="1"/>
  <c r="AY225" i="4" s="1"/>
  <c r="AZ225" i="4" s="1"/>
  <c r="AR226" i="4"/>
  <c r="AS226" i="4" s="1"/>
  <c r="AA228" i="4" l="1"/>
  <c r="AB228" i="4" s="1"/>
  <c r="AC228" i="4" s="1"/>
  <c r="AD228" i="4" s="1"/>
  <c r="Z228" i="4"/>
  <c r="AE227" i="4"/>
  <c r="AF227" i="4"/>
  <c r="AG227" i="4" s="1"/>
  <c r="Q229" i="4"/>
  <c r="V229" i="4" s="1"/>
  <c r="W229" i="4" s="1"/>
  <c r="X229" i="4" s="1"/>
  <c r="Y229" i="4" s="1"/>
  <c r="R228" i="4"/>
  <c r="T231" i="4"/>
  <c r="U230" i="4"/>
  <c r="AX225" i="4"/>
  <c r="AO230" i="4"/>
  <c r="AN231" i="4"/>
  <c r="AL228" i="4"/>
  <c r="AT226" i="4"/>
  <c r="AU226" i="4" s="1"/>
  <c r="AV226" i="4" s="1"/>
  <c r="AW226" i="4" s="1"/>
  <c r="AX226" i="4" s="1"/>
  <c r="AR227" i="4"/>
  <c r="AS227" i="4" s="1"/>
  <c r="Z229" i="4" l="1"/>
  <c r="AA229" i="4"/>
  <c r="AB229" i="4" s="1"/>
  <c r="AC229" i="4" s="1"/>
  <c r="AD229" i="4" s="1"/>
  <c r="AE228" i="4"/>
  <c r="AF228" i="4"/>
  <c r="AG228" i="4" s="1"/>
  <c r="R229" i="4"/>
  <c r="Q230" i="4"/>
  <c r="V230" i="4" s="1"/>
  <c r="W230" i="4" s="1"/>
  <c r="X230" i="4" s="1"/>
  <c r="Y230" i="4" s="1"/>
  <c r="T232" i="4"/>
  <c r="U231" i="4"/>
  <c r="AY226" i="4"/>
  <c r="AZ226" i="4" s="1"/>
  <c r="AO231" i="4"/>
  <c r="AN232" i="4"/>
  <c r="AL229" i="4"/>
  <c r="AR228" i="4"/>
  <c r="AT227" i="4"/>
  <c r="AU227" i="4" s="1"/>
  <c r="AV227" i="4" s="1"/>
  <c r="AW227" i="4" s="1"/>
  <c r="AY227" i="4" s="1"/>
  <c r="AZ227" i="4" s="1"/>
  <c r="Z230" i="4" l="1"/>
  <c r="AA230" i="4"/>
  <c r="AB230" i="4" s="1"/>
  <c r="AC230" i="4" s="1"/>
  <c r="AD230" i="4" s="1"/>
  <c r="AE229" i="4"/>
  <c r="AF229" i="4"/>
  <c r="AG229" i="4" s="1"/>
  <c r="Q231" i="4"/>
  <c r="V231" i="4" s="1"/>
  <c r="W231" i="4" s="1"/>
  <c r="X231" i="4" s="1"/>
  <c r="Y231" i="4" s="1"/>
  <c r="R230" i="4"/>
  <c r="AX227" i="4"/>
  <c r="T233" i="4"/>
  <c r="U232" i="4"/>
  <c r="AS228" i="4"/>
  <c r="AT228" i="4" s="1"/>
  <c r="AU228" i="4" s="1"/>
  <c r="AV228" i="4" s="1"/>
  <c r="AW228" i="4" s="1"/>
  <c r="AO232" i="4"/>
  <c r="AN233" i="4"/>
  <c r="AL230" i="4"/>
  <c r="AR229" i="4"/>
  <c r="AS229" i="4" s="1"/>
  <c r="AA231" i="4" l="1"/>
  <c r="AB231" i="4" s="1"/>
  <c r="AC231" i="4" s="1"/>
  <c r="AD231" i="4" s="1"/>
  <c r="Z231" i="4"/>
  <c r="AE230" i="4"/>
  <c r="AF230" i="4"/>
  <c r="AG230" i="4" s="1"/>
  <c r="Q232" i="4"/>
  <c r="V232" i="4" s="1"/>
  <c r="W232" i="4" s="1"/>
  <c r="X232" i="4" s="1"/>
  <c r="Y232" i="4" s="1"/>
  <c r="R231" i="4"/>
  <c r="T234" i="4"/>
  <c r="U233" i="4"/>
  <c r="AO233" i="4"/>
  <c r="AN234" i="4"/>
  <c r="AY228" i="4"/>
  <c r="AZ228" i="4" s="1"/>
  <c r="AX228" i="4"/>
  <c r="AL231" i="4"/>
  <c r="AT229" i="4"/>
  <c r="AU229" i="4" s="1"/>
  <c r="AV229" i="4" s="1"/>
  <c r="AW229" i="4" s="1"/>
  <c r="AX229" i="4" s="1"/>
  <c r="AR230" i="4"/>
  <c r="AA232" i="4" l="1"/>
  <c r="AB232" i="4" s="1"/>
  <c r="AC232" i="4" s="1"/>
  <c r="AD232" i="4" s="1"/>
  <c r="Z232" i="4"/>
  <c r="AE231" i="4"/>
  <c r="AF231" i="4"/>
  <c r="AG231" i="4" s="1"/>
  <c r="Q233" i="4"/>
  <c r="V233" i="4" s="1"/>
  <c r="W233" i="4" s="1"/>
  <c r="X233" i="4" s="1"/>
  <c r="Y233" i="4" s="1"/>
  <c r="R232" i="4"/>
  <c r="T235" i="4"/>
  <c r="U234" i="4"/>
  <c r="AY229" i="4"/>
  <c r="AZ229" i="4" s="1"/>
  <c r="AS230" i="4"/>
  <c r="AT230" i="4" s="1"/>
  <c r="AU230" i="4" s="1"/>
  <c r="AV230" i="4" s="1"/>
  <c r="AW230" i="4" s="1"/>
  <c r="AY230" i="4" s="1"/>
  <c r="AZ230" i="4" s="1"/>
  <c r="AO234" i="4"/>
  <c r="AN235" i="4"/>
  <c r="AL232" i="4"/>
  <c r="AR231" i="4"/>
  <c r="AS231" i="4" s="1"/>
  <c r="AA233" i="4" l="1"/>
  <c r="AB233" i="4" s="1"/>
  <c r="AC233" i="4" s="1"/>
  <c r="AD233" i="4" s="1"/>
  <c r="Z233" i="4"/>
  <c r="AE232" i="4"/>
  <c r="AF232" i="4"/>
  <c r="AG232" i="4" s="1"/>
  <c r="Q234" i="4"/>
  <c r="V234" i="4" s="1"/>
  <c r="W234" i="4" s="1"/>
  <c r="X234" i="4" s="1"/>
  <c r="Y234" i="4" s="1"/>
  <c r="R233" i="4"/>
  <c r="T236" i="4"/>
  <c r="U235" i="4"/>
  <c r="AX230" i="4"/>
  <c r="AO235" i="4"/>
  <c r="AN236" i="4"/>
  <c r="AL233" i="4"/>
  <c r="AT231" i="4"/>
  <c r="AU231" i="4" s="1"/>
  <c r="AV231" i="4" s="1"/>
  <c r="AW231" i="4" s="1"/>
  <c r="AY231" i="4" s="1"/>
  <c r="AZ231" i="4" s="1"/>
  <c r="AR232" i="4"/>
  <c r="AS232" i="4" s="1"/>
  <c r="AA234" i="4" l="1"/>
  <c r="AB234" i="4" s="1"/>
  <c r="AC234" i="4" s="1"/>
  <c r="AD234" i="4" s="1"/>
  <c r="Z234" i="4"/>
  <c r="AE233" i="4"/>
  <c r="AF233" i="4"/>
  <c r="AG233" i="4" s="1"/>
  <c r="Q235" i="4"/>
  <c r="V235" i="4" s="1"/>
  <c r="W235" i="4" s="1"/>
  <c r="X235" i="4" s="1"/>
  <c r="Y235" i="4" s="1"/>
  <c r="R234" i="4"/>
  <c r="T237" i="4"/>
  <c r="U236" i="4"/>
  <c r="AX231" i="4"/>
  <c r="AO236" i="4"/>
  <c r="AN237" i="4"/>
  <c r="AL234" i="4"/>
  <c r="AT232" i="4"/>
  <c r="AU232" i="4" s="1"/>
  <c r="AV232" i="4" s="1"/>
  <c r="AW232" i="4" s="1"/>
  <c r="AX232" i="4" s="1"/>
  <c r="AR233" i="4"/>
  <c r="AS233" i="4" s="1"/>
  <c r="AA235" i="4" l="1"/>
  <c r="AB235" i="4" s="1"/>
  <c r="AC235" i="4" s="1"/>
  <c r="AD235" i="4" s="1"/>
  <c r="Z235" i="4"/>
  <c r="AE234" i="4"/>
  <c r="AF234" i="4"/>
  <c r="AG234" i="4" s="1"/>
  <c r="Q236" i="4"/>
  <c r="V236" i="4" s="1"/>
  <c r="W236" i="4" s="1"/>
  <c r="X236" i="4" s="1"/>
  <c r="Y236" i="4" s="1"/>
  <c r="R235" i="4"/>
  <c r="AY232" i="4"/>
  <c r="AZ232" i="4" s="1"/>
  <c r="T238" i="4"/>
  <c r="U237" i="4"/>
  <c r="AO237" i="4"/>
  <c r="AN238" i="4"/>
  <c r="AL235" i="4"/>
  <c r="AT233" i="4"/>
  <c r="AU233" i="4" s="1"/>
  <c r="AV233" i="4" s="1"/>
  <c r="AW233" i="4" s="1"/>
  <c r="AY233" i="4" s="1"/>
  <c r="AZ233" i="4" s="1"/>
  <c r="AR234" i="4"/>
  <c r="AS234" i="4" s="1"/>
  <c r="Z236" i="4" l="1"/>
  <c r="AA236" i="4"/>
  <c r="AB236" i="4" s="1"/>
  <c r="AC236" i="4" s="1"/>
  <c r="AD236" i="4" s="1"/>
  <c r="AE235" i="4"/>
  <c r="AF235" i="4"/>
  <c r="AG235" i="4" s="1"/>
  <c r="R236" i="4"/>
  <c r="Q237" i="4"/>
  <c r="V237" i="4" s="1"/>
  <c r="W237" i="4" s="1"/>
  <c r="X237" i="4" s="1"/>
  <c r="Y237" i="4" s="1"/>
  <c r="T239" i="4"/>
  <c r="U238" i="4"/>
  <c r="AX233" i="4"/>
  <c r="AT234" i="4"/>
  <c r="AU234" i="4" s="1"/>
  <c r="AV234" i="4" s="1"/>
  <c r="AW234" i="4" s="1"/>
  <c r="AY234" i="4" s="1"/>
  <c r="AZ234" i="4" s="1"/>
  <c r="AO238" i="4"/>
  <c r="AN239" i="4"/>
  <c r="AL236" i="4"/>
  <c r="AR235" i="4"/>
  <c r="AS235" i="4" s="1"/>
  <c r="AA237" i="4" l="1"/>
  <c r="AB237" i="4" s="1"/>
  <c r="AC237" i="4" s="1"/>
  <c r="AD237" i="4" s="1"/>
  <c r="Z237" i="4"/>
  <c r="AE236" i="4"/>
  <c r="AF236" i="4"/>
  <c r="AG236" i="4" s="1"/>
  <c r="Q238" i="4"/>
  <c r="V238" i="4" s="1"/>
  <c r="W238" i="4" s="1"/>
  <c r="X238" i="4" s="1"/>
  <c r="Y238" i="4" s="1"/>
  <c r="R237" i="4"/>
  <c r="T240" i="4"/>
  <c r="U239" i="4"/>
  <c r="AX234" i="4"/>
  <c r="AO239" i="4"/>
  <c r="AN240" i="4"/>
  <c r="AT235" i="4"/>
  <c r="AU235" i="4" s="1"/>
  <c r="AV235" i="4" s="1"/>
  <c r="AW235" i="4" s="1"/>
  <c r="AX235" i="4" s="1"/>
  <c r="AL237" i="4"/>
  <c r="AR236" i="4"/>
  <c r="AS236" i="4" s="1"/>
  <c r="AA238" i="4" l="1"/>
  <c r="AB238" i="4" s="1"/>
  <c r="AC238" i="4" s="1"/>
  <c r="AD238" i="4" s="1"/>
  <c r="Z238" i="4"/>
  <c r="AE237" i="4"/>
  <c r="AF237" i="4"/>
  <c r="AG237" i="4" s="1"/>
  <c r="R238" i="4"/>
  <c r="Q239" i="4"/>
  <c r="V239" i="4" s="1"/>
  <c r="W239" i="4" s="1"/>
  <c r="X239" i="4" s="1"/>
  <c r="Y239" i="4" s="1"/>
  <c r="T241" i="4"/>
  <c r="U240" i="4"/>
  <c r="AY235" i="4"/>
  <c r="AZ235" i="4" s="1"/>
  <c r="AO240" i="4"/>
  <c r="AN241" i="4"/>
  <c r="AT236" i="4"/>
  <c r="AU236" i="4" s="1"/>
  <c r="AV236" i="4" s="1"/>
  <c r="AW236" i="4" s="1"/>
  <c r="AY236" i="4" s="1"/>
  <c r="AZ236" i="4" s="1"/>
  <c r="AL238" i="4"/>
  <c r="AR237" i="4"/>
  <c r="AS237" i="4" s="1"/>
  <c r="AE238" i="4" l="1"/>
  <c r="AF238" i="4"/>
  <c r="AG238" i="4" s="1"/>
  <c r="Z239" i="4"/>
  <c r="AA239" i="4"/>
  <c r="AB239" i="4" s="1"/>
  <c r="AC239" i="4" s="1"/>
  <c r="AD239" i="4" s="1"/>
  <c r="Q240" i="4"/>
  <c r="V240" i="4" s="1"/>
  <c r="W240" i="4" s="1"/>
  <c r="X240" i="4" s="1"/>
  <c r="Y240" i="4" s="1"/>
  <c r="R239" i="4"/>
  <c r="T242" i="4"/>
  <c r="U241" i="4"/>
  <c r="AX236" i="4"/>
  <c r="AO241" i="4"/>
  <c r="AN242" i="4"/>
  <c r="AL239" i="4"/>
  <c r="AT237" i="4"/>
  <c r="AU237" i="4" s="1"/>
  <c r="AV237" i="4" s="1"/>
  <c r="AW237" i="4" s="1"/>
  <c r="AY237" i="4" s="1"/>
  <c r="AZ237" i="4" s="1"/>
  <c r="AR238" i="4"/>
  <c r="AA240" i="4" l="1"/>
  <c r="AB240" i="4" s="1"/>
  <c r="AC240" i="4" s="1"/>
  <c r="AD240" i="4" s="1"/>
  <c r="Z240" i="4"/>
  <c r="AE239" i="4"/>
  <c r="AF239" i="4"/>
  <c r="AG239" i="4" s="1"/>
  <c r="Q241" i="4"/>
  <c r="V241" i="4" s="1"/>
  <c r="W241" i="4" s="1"/>
  <c r="X241" i="4" s="1"/>
  <c r="Y241" i="4" s="1"/>
  <c r="R240" i="4"/>
  <c r="T243" i="4"/>
  <c r="U242" i="4"/>
  <c r="AX237" i="4"/>
  <c r="AS238" i="4"/>
  <c r="AT238" i="4" s="1"/>
  <c r="AU238" i="4" s="1"/>
  <c r="AV238" i="4" s="1"/>
  <c r="AW238" i="4" s="1"/>
  <c r="AO242" i="4"/>
  <c r="AN243" i="4"/>
  <c r="AL240" i="4"/>
  <c r="AR239" i="4"/>
  <c r="AS239" i="4" s="1"/>
  <c r="AA241" i="4" l="1"/>
  <c r="AB241" i="4" s="1"/>
  <c r="AC241" i="4" s="1"/>
  <c r="AD241" i="4" s="1"/>
  <c r="Z241" i="4"/>
  <c r="AE240" i="4"/>
  <c r="AF240" i="4"/>
  <c r="AG240" i="4" s="1"/>
  <c r="Q242" i="4"/>
  <c r="V242" i="4" s="1"/>
  <c r="W242" i="4" s="1"/>
  <c r="X242" i="4" s="1"/>
  <c r="Y242" i="4" s="1"/>
  <c r="R241" i="4"/>
  <c r="T244" i="4"/>
  <c r="U243" i="4"/>
  <c r="AO243" i="4"/>
  <c r="AN244" i="4"/>
  <c r="AY238" i="4"/>
  <c r="AZ238" i="4" s="1"/>
  <c r="AX238" i="4"/>
  <c r="AL241" i="4"/>
  <c r="AT239" i="4"/>
  <c r="AU239" i="4" s="1"/>
  <c r="AV239" i="4" s="1"/>
  <c r="AW239" i="4" s="1"/>
  <c r="AX239" i="4" s="1"/>
  <c r="AR240" i="4"/>
  <c r="AA242" i="4" l="1"/>
  <c r="AB242" i="4" s="1"/>
  <c r="AC242" i="4" s="1"/>
  <c r="AD242" i="4" s="1"/>
  <c r="Z242" i="4"/>
  <c r="AE241" i="4"/>
  <c r="AF241" i="4"/>
  <c r="AG241" i="4" s="1"/>
  <c r="R242" i="4"/>
  <c r="Q243" i="4"/>
  <c r="V243" i="4" s="1"/>
  <c r="W243" i="4" s="1"/>
  <c r="X243" i="4" s="1"/>
  <c r="Y243" i="4" s="1"/>
  <c r="AY239" i="4"/>
  <c r="AZ239" i="4" s="1"/>
  <c r="T245" i="4"/>
  <c r="U244" i="4"/>
  <c r="AS240" i="4"/>
  <c r="AT240" i="4" s="1"/>
  <c r="AU240" i="4" s="1"/>
  <c r="AV240" i="4" s="1"/>
  <c r="AW240" i="4" s="1"/>
  <c r="AO244" i="4"/>
  <c r="AN245" i="4"/>
  <c r="AL242" i="4"/>
  <c r="AR241" i="4"/>
  <c r="AA243" i="4" l="1"/>
  <c r="AB243" i="4" s="1"/>
  <c r="AC243" i="4" s="1"/>
  <c r="AD243" i="4" s="1"/>
  <c r="Z243" i="4"/>
  <c r="AE242" i="4"/>
  <c r="AF242" i="4"/>
  <c r="AG242" i="4" s="1"/>
  <c r="Q244" i="4"/>
  <c r="V244" i="4" s="1"/>
  <c r="W244" i="4" s="1"/>
  <c r="X244" i="4" s="1"/>
  <c r="Y244" i="4" s="1"/>
  <c r="R243" i="4"/>
  <c r="T246" i="4"/>
  <c r="U245" i="4"/>
  <c r="AS241" i="4"/>
  <c r="AT241" i="4" s="1"/>
  <c r="AU241" i="4" s="1"/>
  <c r="AV241" i="4" s="1"/>
  <c r="AW241" i="4" s="1"/>
  <c r="AO245" i="4"/>
  <c r="AN246" i="4"/>
  <c r="AY240" i="4"/>
  <c r="AZ240" i="4" s="1"/>
  <c r="AX240" i="4"/>
  <c r="AL243" i="4"/>
  <c r="AR242" i="4"/>
  <c r="AS242" i="4" s="1"/>
  <c r="AA244" i="4" l="1"/>
  <c r="AB244" i="4" s="1"/>
  <c r="AC244" i="4" s="1"/>
  <c r="AD244" i="4" s="1"/>
  <c r="Z244" i="4"/>
  <c r="AE243" i="4"/>
  <c r="AF243" i="4"/>
  <c r="AG243" i="4" s="1"/>
  <c r="R244" i="4"/>
  <c r="Q245" i="4"/>
  <c r="V245" i="4" s="1"/>
  <c r="W245" i="4" s="1"/>
  <c r="X245" i="4" s="1"/>
  <c r="Y245" i="4" s="1"/>
  <c r="T247" i="4"/>
  <c r="U246" i="4"/>
  <c r="AY241" i="4"/>
  <c r="AZ241" i="4" s="1"/>
  <c r="AX241" i="4"/>
  <c r="AO246" i="4"/>
  <c r="AN247" i="4"/>
  <c r="AL244" i="4"/>
  <c r="AT242" i="4"/>
  <c r="AU242" i="4" s="1"/>
  <c r="AV242" i="4" s="1"/>
  <c r="AW242" i="4" s="1"/>
  <c r="AY242" i="4" s="1"/>
  <c r="AZ242" i="4" s="1"/>
  <c r="AR243" i="4"/>
  <c r="AS243" i="4" s="1"/>
  <c r="AE244" i="4" l="1"/>
  <c r="AF244" i="4"/>
  <c r="AG244" i="4" s="1"/>
  <c r="AA245" i="4"/>
  <c r="AB245" i="4" s="1"/>
  <c r="AC245" i="4" s="1"/>
  <c r="AD245" i="4" s="1"/>
  <c r="Z245" i="4"/>
  <c r="Q246" i="4"/>
  <c r="V246" i="4" s="1"/>
  <c r="W246" i="4" s="1"/>
  <c r="X246" i="4" s="1"/>
  <c r="Y246" i="4" s="1"/>
  <c r="R245" i="4"/>
  <c r="AX242" i="4"/>
  <c r="T248" i="4"/>
  <c r="U247" i="4"/>
  <c r="AO247" i="4"/>
  <c r="AN248" i="4"/>
  <c r="AT243" i="4"/>
  <c r="AU243" i="4" s="1"/>
  <c r="AV243" i="4" s="1"/>
  <c r="AW243" i="4" s="1"/>
  <c r="AY243" i="4" s="1"/>
  <c r="AZ243" i="4" s="1"/>
  <c r="AL245" i="4"/>
  <c r="AR244" i="4"/>
  <c r="AS244" i="4" s="1"/>
  <c r="AA246" i="4" l="1"/>
  <c r="AB246" i="4" s="1"/>
  <c r="AC246" i="4" s="1"/>
  <c r="AD246" i="4" s="1"/>
  <c r="Z246" i="4"/>
  <c r="AE245" i="4"/>
  <c r="AF245" i="4"/>
  <c r="AG245" i="4" s="1"/>
  <c r="Q247" i="4"/>
  <c r="V247" i="4" s="1"/>
  <c r="W247" i="4" s="1"/>
  <c r="X247" i="4" s="1"/>
  <c r="Y247" i="4" s="1"/>
  <c r="R246" i="4"/>
  <c r="T249" i="4"/>
  <c r="U248" i="4"/>
  <c r="AX243" i="4"/>
  <c r="AO248" i="4"/>
  <c r="AN249" i="4"/>
  <c r="AL246" i="4"/>
  <c r="AT244" i="4"/>
  <c r="AU244" i="4" s="1"/>
  <c r="AV244" i="4" s="1"/>
  <c r="AW244" i="4" s="1"/>
  <c r="AX244" i="4" s="1"/>
  <c r="AR245" i="4"/>
  <c r="AS245" i="4" s="1"/>
  <c r="Z247" i="4" l="1"/>
  <c r="AA247" i="4"/>
  <c r="AB247" i="4" s="1"/>
  <c r="AC247" i="4" s="1"/>
  <c r="AD247" i="4" s="1"/>
  <c r="AE246" i="4"/>
  <c r="AF246" i="4"/>
  <c r="AG246" i="4" s="1"/>
  <c r="Q248" i="4"/>
  <c r="V248" i="4" s="1"/>
  <c r="W248" i="4" s="1"/>
  <c r="X248" i="4" s="1"/>
  <c r="Y248" i="4" s="1"/>
  <c r="R247" i="4"/>
  <c r="T250" i="4"/>
  <c r="U249" i="4"/>
  <c r="AY244" i="4"/>
  <c r="AZ244" i="4" s="1"/>
  <c r="AO249" i="4"/>
  <c r="AN250" i="4"/>
  <c r="AL247" i="4"/>
  <c r="AT245" i="4"/>
  <c r="AU245" i="4" s="1"/>
  <c r="AV245" i="4" s="1"/>
  <c r="AW245" i="4" s="1"/>
  <c r="AY245" i="4" s="1"/>
  <c r="AZ245" i="4" s="1"/>
  <c r="AR246" i="4"/>
  <c r="AA248" i="4" l="1"/>
  <c r="AB248" i="4" s="1"/>
  <c r="AC248" i="4" s="1"/>
  <c r="AD248" i="4" s="1"/>
  <c r="Z248" i="4"/>
  <c r="AE247" i="4"/>
  <c r="AF247" i="4"/>
  <c r="AG247" i="4" s="1"/>
  <c r="R248" i="4"/>
  <c r="Q249" i="4"/>
  <c r="V249" i="4" s="1"/>
  <c r="W249" i="4" s="1"/>
  <c r="X249" i="4" s="1"/>
  <c r="Y249" i="4" s="1"/>
  <c r="T251" i="4"/>
  <c r="U250" i="4"/>
  <c r="AX245" i="4"/>
  <c r="AS246" i="4"/>
  <c r="AT246" i="4" s="1"/>
  <c r="AU246" i="4" s="1"/>
  <c r="AV246" i="4" s="1"/>
  <c r="AW246" i="4" s="1"/>
  <c r="AY246" i="4" s="1"/>
  <c r="AZ246" i="4" s="1"/>
  <c r="AO250" i="4"/>
  <c r="AN251" i="4"/>
  <c r="AL248" i="4"/>
  <c r="AR247" i="4"/>
  <c r="AS247" i="4" s="1"/>
  <c r="AA249" i="4" l="1"/>
  <c r="AB249" i="4" s="1"/>
  <c r="AC249" i="4" s="1"/>
  <c r="AD249" i="4" s="1"/>
  <c r="Z249" i="4"/>
  <c r="AE248" i="4"/>
  <c r="AF248" i="4"/>
  <c r="AG248" i="4" s="1"/>
  <c r="Q250" i="4"/>
  <c r="V250" i="4" s="1"/>
  <c r="W250" i="4" s="1"/>
  <c r="X250" i="4" s="1"/>
  <c r="Y250" i="4" s="1"/>
  <c r="R249" i="4"/>
  <c r="T252" i="4"/>
  <c r="U251" i="4"/>
  <c r="AX246" i="4"/>
  <c r="AO251" i="4"/>
  <c r="AN252" i="4"/>
  <c r="AL249" i="4"/>
  <c r="AT247" i="4"/>
  <c r="AU247" i="4" s="1"/>
  <c r="AV247" i="4" s="1"/>
  <c r="AW247" i="4" s="1"/>
  <c r="AY247" i="4" s="1"/>
  <c r="AZ247" i="4" s="1"/>
  <c r="AR248" i="4"/>
  <c r="AS248" i="4" s="1"/>
  <c r="AA250" i="4" l="1"/>
  <c r="AB250" i="4" s="1"/>
  <c r="AC250" i="4" s="1"/>
  <c r="AD250" i="4" s="1"/>
  <c r="Z250" i="4"/>
  <c r="AE249" i="4"/>
  <c r="AF249" i="4"/>
  <c r="AG249" i="4" s="1"/>
  <c r="R250" i="4"/>
  <c r="Q251" i="4"/>
  <c r="V251" i="4" s="1"/>
  <c r="W251" i="4" s="1"/>
  <c r="X251" i="4" s="1"/>
  <c r="Y251" i="4" s="1"/>
  <c r="T253" i="4"/>
  <c r="U252" i="4"/>
  <c r="AX247" i="4"/>
  <c r="AO252" i="4"/>
  <c r="AN253" i="4"/>
  <c r="AL250" i="4"/>
  <c r="AT248" i="4"/>
  <c r="AU248" i="4" s="1"/>
  <c r="AV248" i="4" s="1"/>
  <c r="AW248" i="4" s="1"/>
  <c r="AY248" i="4" s="1"/>
  <c r="AZ248" i="4" s="1"/>
  <c r="AR249" i="4"/>
  <c r="AS249" i="4" s="1"/>
  <c r="AA251" i="4" l="1"/>
  <c r="AB251" i="4" s="1"/>
  <c r="AC251" i="4" s="1"/>
  <c r="AD251" i="4" s="1"/>
  <c r="Z251" i="4"/>
  <c r="AE250" i="4"/>
  <c r="AF250" i="4"/>
  <c r="AG250" i="4" s="1"/>
  <c r="Q252" i="4"/>
  <c r="V252" i="4" s="1"/>
  <c r="W252" i="4" s="1"/>
  <c r="X252" i="4" s="1"/>
  <c r="Y252" i="4" s="1"/>
  <c r="R251" i="4"/>
  <c r="T254" i="4"/>
  <c r="U253" i="4"/>
  <c r="AX248" i="4"/>
  <c r="AO253" i="4"/>
  <c r="AN254" i="4"/>
  <c r="AL251" i="4"/>
  <c r="AR250" i="4"/>
  <c r="AT249" i="4"/>
  <c r="AU249" i="4" s="1"/>
  <c r="AV249" i="4" s="1"/>
  <c r="AW249" i="4" s="1"/>
  <c r="AY249" i="4" s="1"/>
  <c r="AZ249" i="4" s="1"/>
  <c r="Z252" i="4" l="1"/>
  <c r="AA252" i="4"/>
  <c r="AB252" i="4" s="1"/>
  <c r="AC252" i="4" s="1"/>
  <c r="AD252" i="4" s="1"/>
  <c r="AE251" i="4"/>
  <c r="AF251" i="4"/>
  <c r="AG251" i="4" s="1"/>
  <c r="Q253" i="4"/>
  <c r="V253" i="4" s="1"/>
  <c r="W253" i="4" s="1"/>
  <c r="X253" i="4" s="1"/>
  <c r="Y253" i="4" s="1"/>
  <c r="R252" i="4"/>
  <c r="T255" i="4"/>
  <c r="U254" i="4"/>
  <c r="AX249" i="4"/>
  <c r="AS250" i="4"/>
  <c r="AT250" i="4" s="1"/>
  <c r="AU250" i="4" s="1"/>
  <c r="AV250" i="4" s="1"/>
  <c r="AW250" i="4" s="1"/>
  <c r="AO254" i="4"/>
  <c r="AN255" i="4"/>
  <c r="AL252" i="4"/>
  <c r="AR251" i="4"/>
  <c r="AS251" i="4" s="1"/>
  <c r="AA253" i="4" l="1"/>
  <c r="AB253" i="4" s="1"/>
  <c r="AC253" i="4" s="1"/>
  <c r="AD253" i="4" s="1"/>
  <c r="Z253" i="4"/>
  <c r="AE252" i="4"/>
  <c r="AF252" i="4"/>
  <c r="AG252" i="4" s="1"/>
  <c r="Q254" i="4"/>
  <c r="V254" i="4" s="1"/>
  <c r="W254" i="4" s="1"/>
  <c r="X254" i="4" s="1"/>
  <c r="Y254" i="4" s="1"/>
  <c r="R253" i="4"/>
  <c r="T256" i="4"/>
  <c r="U255" i="4"/>
  <c r="AY250" i="4"/>
  <c r="AZ250" i="4" s="1"/>
  <c r="AX250" i="4"/>
  <c r="AO255" i="4"/>
  <c r="AN256" i="4"/>
  <c r="AL253" i="4"/>
  <c r="AT251" i="4"/>
  <c r="AU251" i="4" s="1"/>
  <c r="AV251" i="4" s="1"/>
  <c r="AW251" i="4" s="1"/>
  <c r="AY251" i="4" s="1"/>
  <c r="AZ251" i="4" s="1"/>
  <c r="AR252" i="4"/>
  <c r="AS252" i="4" s="1"/>
  <c r="AE253" i="4" l="1"/>
  <c r="AF253" i="4"/>
  <c r="AG253" i="4" s="1"/>
  <c r="Z254" i="4"/>
  <c r="AA254" i="4"/>
  <c r="AB254" i="4" s="1"/>
  <c r="AC254" i="4" s="1"/>
  <c r="AD254" i="4" s="1"/>
  <c r="R254" i="4"/>
  <c r="Q255" i="4"/>
  <c r="V255" i="4" s="1"/>
  <c r="W255" i="4" s="1"/>
  <c r="X255" i="4" s="1"/>
  <c r="Y255" i="4" s="1"/>
  <c r="T257" i="4"/>
  <c r="U256" i="4"/>
  <c r="AX251" i="4"/>
  <c r="AO256" i="4"/>
  <c r="AN257" i="4"/>
  <c r="AL254" i="4"/>
  <c r="AT252" i="4"/>
  <c r="AU252" i="4" s="1"/>
  <c r="AV252" i="4" s="1"/>
  <c r="AW252" i="4" s="1"/>
  <c r="AY252" i="4" s="1"/>
  <c r="AZ252" i="4" s="1"/>
  <c r="AR253" i="4"/>
  <c r="AS253" i="4" s="1"/>
  <c r="AA255" i="4" l="1"/>
  <c r="AB255" i="4" s="1"/>
  <c r="AC255" i="4" s="1"/>
  <c r="AD255" i="4" s="1"/>
  <c r="Z255" i="4"/>
  <c r="AE254" i="4"/>
  <c r="AF254" i="4"/>
  <c r="AG254" i="4" s="1"/>
  <c r="Q256" i="4"/>
  <c r="V256" i="4" s="1"/>
  <c r="W256" i="4" s="1"/>
  <c r="X256" i="4" s="1"/>
  <c r="Y256" i="4" s="1"/>
  <c r="R255" i="4"/>
  <c r="T258" i="4"/>
  <c r="U257" i="4"/>
  <c r="AX252" i="4"/>
  <c r="AO257" i="4"/>
  <c r="AN258" i="4"/>
  <c r="AL255" i="4"/>
  <c r="AT253" i="4"/>
  <c r="AU253" i="4" s="1"/>
  <c r="AV253" i="4" s="1"/>
  <c r="AW253" i="4" s="1"/>
  <c r="AX253" i="4" s="1"/>
  <c r="AR254" i="4"/>
  <c r="AA256" i="4" l="1"/>
  <c r="AB256" i="4" s="1"/>
  <c r="AC256" i="4" s="1"/>
  <c r="AD256" i="4" s="1"/>
  <c r="Z256" i="4"/>
  <c r="AE255" i="4"/>
  <c r="AF255" i="4"/>
  <c r="AG255" i="4" s="1"/>
  <c r="Q257" i="4"/>
  <c r="V257" i="4" s="1"/>
  <c r="W257" i="4" s="1"/>
  <c r="X257" i="4" s="1"/>
  <c r="Y257" i="4" s="1"/>
  <c r="R256" i="4"/>
  <c r="T259" i="4"/>
  <c r="U258" i="4"/>
  <c r="AY253" i="4"/>
  <c r="AZ253" i="4" s="1"/>
  <c r="AS254" i="4"/>
  <c r="AT254" i="4" s="1"/>
  <c r="AU254" i="4" s="1"/>
  <c r="AV254" i="4" s="1"/>
  <c r="AW254" i="4" s="1"/>
  <c r="AO258" i="4"/>
  <c r="AN259" i="4"/>
  <c r="AL256" i="4"/>
  <c r="AR255" i="4"/>
  <c r="AA257" i="4" l="1"/>
  <c r="AB257" i="4" s="1"/>
  <c r="AC257" i="4" s="1"/>
  <c r="AD257" i="4" s="1"/>
  <c r="Z257" i="4"/>
  <c r="AE256" i="4"/>
  <c r="AF256" i="4"/>
  <c r="AG256" i="4" s="1"/>
  <c r="R257" i="4"/>
  <c r="Q258" i="4"/>
  <c r="V258" i="4" s="1"/>
  <c r="W258" i="4" s="1"/>
  <c r="X258" i="4" s="1"/>
  <c r="Y258" i="4" s="1"/>
  <c r="T260" i="4"/>
  <c r="U259" i="4"/>
  <c r="AS255" i="4"/>
  <c r="AT255" i="4" s="1"/>
  <c r="AU255" i="4" s="1"/>
  <c r="AV255" i="4" s="1"/>
  <c r="AW255" i="4" s="1"/>
  <c r="AY255" i="4" s="1"/>
  <c r="AZ255" i="4" s="1"/>
  <c r="AO259" i="4"/>
  <c r="AN260" i="4"/>
  <c r="AY254" i="4"/>
  <c r="AZ254" i="4" s="1"/>
  <c r="AX254" i="4"/>
  <c r="AL257" i="4"/>
  <c r="AR256" i="4"/>
  <c r="AA258" i="4" l="1"/>
  <c r="AB258" i="4" s="1"/>
  <c r="AC258" i="4" s="1"/>
  <c r="AD258" i="4" s="1"/>
  <c r="Z258" i="4"/>
  <c r="AE257" i="4"/>
  <c r="AF257" i="4"/>
  <c r="AG257" i="4" s="1"/>
  <c r="Q259" i="4"/>
  <c r="V259" i="4" s="1"/>
  <c r="W259" i="4" s="1"/>
  <c r="X259" i="4" s="1"/>
  <c r="Y259" i="4" s="1"/>
  <c r="R258" i="4"/>
  <c r="T261" i="4"/>
  <c r="U260" i="4"/>
  <c r="AS256" i="4"/>
  <c r="AT256" i="4" s="1"/>
  <c r="AU256" i="4" s="1"/>
  <c r="AV256" i="4" s="1"/>
  <c r="AW256" i="4" s="1"/>
  <c r="AX255" i="4"/>
  <c r="AO260" i="4"/>
  <c r="AN261" i="4"/>
  <c r="AL258" i="4"/>
  <c r="AR257" i="4"/>
  <c r="AA259" i="4" l="1"/>
  <c r="AB259" i="4" s="1"/>
  <c r="AC259" i="4" s="1"/>
  <c r="AD259" i="4" s="1"/>
  <c r="Z259" i="4"/>
  <c r="AE258" i="4"/>
  <c r="AF258" i="4"/>
  <c r="AG258" i="4" s="1"/>
  <c r="Q260" i="4"/>
  <c r="V260" i="4" s="1"/>
  <c r="W260" i="4" s="1"/>
  <c r="X260" i="4" s="1"/>
  <c r="Y260" i="4" s="1"/>
  <c r="R259" i="4"/>
  <c r="T262" i="4"/>
  <c r="U261" i="4"/>
  <c r="AX256" i="4"/>
  <c r="AY256" i="4"/>
  <c r="AZ256" i="4" s="1"/>
  <c r="AS257" i="4"/>
  <c r="AT257" i="4" s="1"/>
  <c r="AU257" i="4" s="1"/>
  <c r="AV257" i="4" s="1"/>
  <c r="AW257" i="4" s="1"/>
  <c r="AO261" i="4"/>
  <c r="AN262" i="4"/>
  <c r="AL259" i="4"/>
  <c r="AR258" i="4"/>
  <c r="AS258" i="4" s="1"/>
  <c r="AA260" i="4" l="1"/>
  <c r="AB260" i="4" s="1"/>
  <c r="AC260" i="4" s="1"/>
  <c r="AD260" i="4" s="1"/>
  <c r="Z260" i="4"/>
  <c r="AE259" i="4"/>
  <c r="AF259" i="4"/>
  <c r="AG259" i="4" s="1"/>
  <c r="Q261" i="4"/>
  <c r="V261" i="4" s="1"/>
  <c r="W261" i="4" s="1"/>
  <c r="X261" i="4" s="1"/>
  <c r="Y261" i="4" s="1"/>
  <c r="R260" i="4"/>
  <c r="T263" i="4"/>
  <c r="U262" i="4"/>
  <c r="AY257" i="4"/>
  <c r="AZ257" i="4" s="1"/>
  <c r="AX257" i="4"/>
  <c r="AO262" i="4"/>
  <c r="AN263" i="4"/>
  <c r="AL260" i="4"/>
  <c r="AT258" i="4"/>
  <c r="AU258" i="4" s="1"/>
  <c r="AV258" i="4" s="1"/>
  <c r="AW258" i="4" s="1"/>
  <c r="AY258" i="4" s="1"/>
  <c r="AZ258" i="4" s="1"/>
  <c r="AR259" i="4"/>
  <c r="AS259" i="4" s="1"/>
  <c r="AA261" i="4" l="1"/>
  <c r="AB261" i="4" s="1"/>
  <c r="AC261" i="4" s="1"/>
  <c r="AD261" i="4" s="1"/>
  <c r="Z261" i="4"/>
  <c r="AE260" i="4"/>
  <c r="AF260" i="4"/>
  <c r="AG260" i="4" s="1"/>
  <c r="Q262" i="4"/>
  <c r="V262" i="4" s="1"/>
  <c r="W262" i="4" s="1"/>
  <c r="X262" i="4" s="1"/>
  <c r="Y262" i="4" s="1"/>
  <c r="R261" i="4"/>
  <c r="T264" i="4"/>
  <c r="U263" i="4"/>
  <c r="AX258" i="4"/>
  <c r="AO263" i="4"/>
  <c r="AN264" i="4"/>
  <c r="AL261" i="4"/>
  <c r="AT259" i="4"/>
  <c r="AU259" i="4" s="1"/>
  <c r="AV259" i="4" s="1"/>
  <c r="AW259" i="4" s="1"/>
  <c r="AY259" i="4" s="1"/>
  <c r="AZ259" i="4" s="1"/>
  <c r="AR260" i="4"/>
  <c r="AS260" i="4" s="1"/>
  <c r="AA262" i="4" l="1"/>
  <c r="AB262" i="4" s="1"/>
  <c r="AC262" i="4" s="1"/>
  <c r="AD262" i="4" s="1"/>
  <c r="Z262" i="4"/>
  <c r="AE261" i="4"/>
  <c r="AF261" i="4"/>
  <c r="AG261" i="4" s="1"/>
  <c r="Q263" i="4"/>
  <c r="V263" i="4" s="1"/>
  <c r="W263" i="4" s="1"/>
  <c r="X263" i="4" s="1"/>
  <c r="Y263" i="4" s="1"/>
  <c r="R262" i="4"/>
  <c r="T265" i="4"/>
  <c r="U264" i="4"/>
  <c r="AX259" i="4"/>
  <c r="AO264" i="4"/>
  <c r="AN265" i="4"/>
  <c r="AL262" i="4"/>
  <c r="AT260" i="4"/>
  <c r="AU260" i="4" s="1"/>
  <c r="AV260" i="4" s="1"/>
  <c r="AW260" i="4" s="1"/>
  <c r="AX260" i="4" s="1"/>
  <c r="AR261" i="4"/>
  <c r="AA263" i="4" l="1"/>
  <c r="AB263" i="4" s="1"/>
  <c r="AC263" i="4" s="1"/>
  <c r="AD263" i="4" s="1"/>
  <c r="Z263" i="4"/>
  <c r="AE262" i="4"/>
  <c r="AF262" i="4"/>
  <c r="AG262" i="4" s="1"/>
  <c r="Q264" i="4"/>
  <c r="V264" i="4" s="1"/>
  <c r="W264" i="4" s="1"/>
  <c r="X264" i="4" s="1"/>
  <c r="Y264" i="4" s="1"/>
  <c r="R263" i="4"/>
  <c r="T266" i="4"/>
  <c r="U265" i="4"/>
  <c r="AY260" i="4"/>
  <c r="AZ260" i="4" s="1"/>
  <c r="AS261" i="4"/>
  <c r="AT261" i="4" s="1"/>
  <c r="AU261" i="4" s="1"/>
  <c r="AV261" i="4" s="1"/>
  <c r="AW261" i="4" s="1"/>
  <c r="AO265" i="4"/>
  <c r="AN266" i="4"/>
  <c r="AL263" i="4"/>
  <c r="AR262" i="4"/>
  <c r="Z264" i="4" l="1"/>
  <c r="AA264" i="4"/>
  <c r="AB264" i="4" s="1"/>
  <c r="AC264" i="4" s="1"/>
  <c r="AD264" i="4" s="1"/>
  <c r="AE263" i="4"/>
  <c r="AF263" i="4"/>
  <c r="AG263" i="4" s="1"/>
  <c r="R264" i="4"/>
  <c r="Q265" i="4"/>
  <c r="V265" i="4" s="1"/>
  <c r="W265" i="4" s="1"/>
  <c r="X265" i="4" s="1"/>
  <c r="Y265" i="4" s="1"/>
  <c r="T267" i="4"/>
  <c r="U266" i="4"/>
  <c r="AS262" i="4"/>
  <c r="AT262" i="4" s="1"/>
  <c r="AU262" i="4" s="1"/>
  <c r="AV262" i="4" s="1"/>
  <c r="AW262" i="4" s="1"/>
  <c r="AY262" i="4" s="1"/>
  <c r="AZ262" i="4" s="1"/>
  <c r="AO266" i="4"/>
  <c r="AN267" i="4"/>
  <c r="AY261" i="4"/>
  <c r="AZ261" i="4" s="1"/>
  <c r="AX261" i="4"/>
  <c r="AL264" i="4"/>
  <c r="AR263" i="4"/>
  <c r="AS263" i="4" s="1"/>
  <c r="AA265" i="4" l="1"/>
  <c r="AB265" i="4" s="1"/>
  <c r="AC265" i="4" s="1"/>
  <c r="AD265" i="4" s="1"/>
  <c r="Z265" i="4"/>
  <c r="AE264" i="4"/>
  <c r="AF264" i="4"/>
  <c r="AG264" i="4" s="1"/>
  <c r="Q266" i="4"/>
  <c r="V266" i="4" s="1"/>
  <c r="W266" i="4" s="1"/>
  <c r="X266" i="4" s="1"/>
  <c r="Y266" i="4" s="1"/>
  <c r="R265" i="4"/>
  <c r="T268" i="4"/>
  <c r="U267" i="4"/>
  <c r="AX262" i="4"/>
  <c r="AO267" i="4"/>
  <c r="AN268" i="4"/>
  <c r="AL265" i="4"/>
  <c r="AT263" i="4"/>
  <c r="AU263" i="4" s="1"/>
  <c r="AV263" i="4" s="1"/>
  <c r="AW263" i="4" s="1"/>
  <c r="AX263" i="4" s="1"/>
  <c r="AR264" i="4"/>
  <c r="AA266" i="4" l="1"/>
  <c r="AB266" i="4" s="1"/>
  <c r="AC266" i="4" s="1"/>
  <c r="AD266" i="4" s="1"/>
  <c r="Z266" i="4"/>
  <c r="AE265" i="4"/>
  <c r="AF265" i="4"/>
  <c r="AG265" i="4" s="1"/>
  <c r="Q267" i="4"/>
  <c r="V267" i="4" s="1"/>
  <c r="W267" i="4" s="1"/>
  <c r="X267" i="4" s="1"/>
  <c r="Y267" i="4" s="1"/>
  <c r="R266" i="4"/>
  <c r="T269" i="4"/>
  <c r="U268" i="4"/>
  <c r="AY263" i="4"/>
  <c r="AZ263" i="4" s="1"/>
  <c r="AS264" i="4"/>
  <c r="AT264" i="4" s="1"/>
  <c r="AU264" i="4" s="1"/>
  <c r="AV264" i="4" s="1"/>
  <c r="AW264" i="4" s="1"/>
  <c r="AO268" i="4"/>
  <c r="AN269" i="4"/>
  <c r="AL266" i="4"/>
  <c r="AR265" i="4"/>
  <c r="AS265" i="4" s="1"/>
  <c r="AA267" i="4" l="1"/>
  <c r="AB267" i="4" s="1"/>
  <c r="AC267" i="4" s="1"/>
  <c r="AD267" i="4" s="1"/>
  <c r="Z267" i="4"/>
  <c r="AE266" i="4"/>
  <c r="AF266" i="4"/>
  <c r="AG266" i="4" s="1"/>
  <c r="R267" i="4"/>
  <c r="Q268" i="4"/>
  <c r="V268" i="4" s="1"/>
  <c r="W268" i="4" s="1"/>
  <c r="X268" i="4" s="1"/>
  <c r="Y268" i="4" s="1"/>
  <c r="T270" i="4"/>
  <c r="U269" i="4"/>
  <c r="AO269" i="4"/>
  <c r="AN270" i="4"/>
  <c r="AY264" i="4"/>
  <c r="AZ264" i="4" s="1"/>
  <c r="AX264" i="4"/>
  <c r="AL267" i="4"/>
  <c r="AT265" i="4"/>
  <c r="AU265" i="4" s="1"/>
  <c r="AV265" i="4" s="1"/>
  <c r="AW265" i="4" s="1"/>
  <c r="AX265" i="4" s="1"/>
  <c r="AR266" i="4"/>
  <c r="AS266" i="4" s="1"/>
  <c r="AE267" i="4" l="1"/>
  <c r="AF267" i="4"/>
  <c r="AG267" i="4" s="1"/>
  <c r="AA268" i="4"/>
  <c r="AB268" i="4" s="1"/>
  <c r="AC268" i="4" s="1"/>
  <c r="AD268" i="4" s="1"/>
  <c r="Z268" i="4"/>
  <c r="Q269" i="4"/>
  <c r="V269" i="4" s="1"/>
  <c r="W269" i="4" s="1"/>
  <c r="X269" i="4" s="1"/>
  <c r="Y269" i="4" s="1"/>
  <c r="R268" i="4"/>
  <c r="AY265" i="4"/>
  <c r="AZ265" i="4" s="1"/>
  <c r="T271" i="4"/>
  <c r="U270" i="4"/>
  <c r="AO270" i="4"/>
  <c r="AN271" i="4"/>
  <c r="AL268" i="4"/>
  <c r="AT266" i="4"/>
  <c r="AU266" i="4" s="1"/>
  <c r="AV266" i="4" s="1"/>
  <c r="AW266" i="4" s="1"/>
  <c r="AY266" i="4" s="1"/>
  <c r="AZ266" i="4" s="1"/>
  <c r="AR267" i="4"/>
  <c r="AS267" i="4" s="1"/>
  <c r="Z269" i="4" l="1"/>
  <c r="AA269" i="4"/>
  <c r="AB269" i="4" s="1"/>
  <c r="AC269" i="4" s="1"/>
  <c r="AD269" i="4" s="1"/>
  <c r="AE268" i="4"/>
  <c r="AF268" i="4"/>
  <c r="AG268" i="4" s="1"/>
  <c r="Q270" i="4"/>
  <c r="V270" i="4" s="1"/>
  <c r="W270" i="4" s="1"/>
  <c r="X270" i="4" s="1"/>
  <c r="Y270" i="4" s="1"/>
  <c r="R269" i="4"/>
  <c r="T272" i="4"/>
  <c r="U271" i="4"/>
  <c r="AX266" i="4"/>
  <c r="AO271" i="4"/>
  <c r="AN272" i="4"/>
  <c r="AL269" i="4"/>
  <c r="AT267" i="4"/>
  <c r="AU267" i="4" s="1"/>
  <c r="AV267" i="4" s="1"/>
  <c r="AW267" i="4" s="1"/>
  <c r="AY267" i="4" s="1"/>
  <c r="AZ267" i="4" s="1"/>
  <c r="AR268" i="4"/>
  <c r="AS268" i="4" s="1"/>
  <c r="AA270" i="4" l="1"/>
  <c r="AB270" i="4" s="1"/>
  <c r="AC270" i="4" s="1"/>
  <c r="AD270" i="4" s="1"/>
  <c r="Z270" i="4"/>
  <c r="AE269" i="4"/>
  <c r="AF269" i="4"/>
  <c r="AG269" i="4" s="1"/>
  <c r="Q271" i="4"/>
  <c r="V271" i="4" s="1"/>
  <c r="W271" i="4" s="1"/>
  <c r="X271" i="4" s="1"/>
  <c r="Y271" i="4" s="1"/>
  <c r="R270" i="4"/>
  <c r="AX267" i="4"/>
  <c r="T273" i="4"/>
  <c r="U272" i="4"/>
  <c r="AO272" i="4"/>
  <c r="AN273" i="4"/>
  <c r="AL270" i="4"/>
  <c r="AT268" i="4"/>
  <c r="AU268" i="4" s="1"/>
  <c r="AV268" i="4" s="1"/>
  <c r="AW268" i="4" s="1"/>
  <c r="AY268" i="4" s="1"/>
  <c r="AZ268" i="4" s="1"/>
  <c r="AR269" i="4"/>
  <c r="Z271" i="4" l="1"/>
  <c r="AA271" i="4"/>
  <c r="AB271" i="4" s="1"/>
  <c r="AC271" i="4" s="1"/>
  <c r="AD271" i="4" s="1"/>
  <c r="AE270" i="4"/>
  <c r="AF270" i="4"/>
  <c r="AG270" i="4" s="1"/>
  <c r="Q272" i="4"/>
  <c r="V272" i="4" s="1"/>
  <c r="W272" i="4" s="1"/>
  <c r="X272" i="4" s="1"/>
  <c r="Y272" i="4" s="1"/>
  <c r="R271" i="4"/>
  <c r="T274" i="4"/>
  <c r="U273" i="4"/>
  <c r="AX268" i="4"/>
  <c r="AS269" i="4"/>
  <c r="AT269" i="4" s="1"/>
  <c r="AU269" i="4" s="1"/>
  <c r="AV269" i="4" s="1"/>
  <c r="AW269" i="4" s="1"/>
  <c r="AO273" i="4"/>
  <c r="AN274" i="4"/>
  <c r="AL271" i="4"/>
  <c r="AR270" i="4"/>
  <c r="AA272" i="4" l="1"/>
  <c r="AB272" i="4" s="1"/>
  <c r="AC272" i="4" s="1"/>
  <c r="AD272" i="4" s="1"/>
  <c r="Z272" i="4"/>
  <c r="AE271" i="4"/>
  <c r="AF271" i="4"/>
  <c r="AG271" i="4" s="1"/>
  <c r="Q273" i="4"/>
  <c r="V273" i="4" s="1"/>
  <c r="W273" i="4" s="1"/>
  <c r="X273" i="4" s="1"/>
  <c r="Y273" i="4" s="1"/>
  <c r="R272" i="4"/>
  <c r="T275" i="4"/>
  <c r="U274" i="4"/>
  <c r="AX269" i="4"/>
  <c r="AY269" i="4"/>
  <c r="AZ269" i="4" s="1"/>
  <c r="AS270" i="4"/>
  <c r="AT270" i="4" s="1"/>
  <c r="AU270" i="4" s="1"/>
  <c r="AV270" i="4" s="1"/>
  <c r="AW270" i="4" s="1"/>
  <c r="AO274" i="4"/>
  <c r="AN275" i="4"/>
  <c r="AL272" i="4"/>
  <c r="AR271" i="4"/>
  <c r="AS271" i="4" s="1"/>
  <c r="Z273" i="4" l="1"/>
  <c r="AA273" i="4"/>
  <c r="AB273" i="4" s="1"/>
  <c r="AC273" i="4" s="1"/>
  <c r="AD273" i="4" s="1"/>
  <c r="AE272" i="4"/>
  <c r="AF272" i="4"/>
  <c r="AG272" i="4" s="1"/>
  <c r="R273" i="4"/>
  <c r="Q274" i="4"/>
  <c r="V274" i="4" s="1"/>
  <c r="W274" i="4" s="1"/>
  <c r="X274" i="4" s="1"/>
  <c r="Y274" i="4" s="1"/>
  <c r="T276" i="4"/>
  <c r="U275" i="4"/>
  <c r="AY270" i="4"/>
  <c r="AZ270" i="4" s="1"/>
  <c r="AX270" i="4"/>
  <c r="AO275" i="4"/>
  <c r="AN276" i="4"/>
  <c r="AL273" i="4"/>
  <c r="AT271" i="4"/>
  <c r="AU271" i="4" s="1"/>
  <c r="AV271" i="4" s="1"/>
  <c r="AW271" i="4" s="1"/>
  <c r="AX271" i="4" s="1"/>
  <c r="AR272" i="4"/>
  <c r="AE273" i="4" l="1"/>
  <c r="AF273" i="4"/>
  <c r="AG273" i="4" s="1"/>
  <c r="Z274" i="4"/>
  <c r="AA274" i="4"/>
  <c r="AB274" i="4" s="1"/>
  <c r="AC274" i="4" s="1"/>
  <c r="AD274" i="4" s="1"/>
  <c r="Q275" i="4"/>
  <c r="V275" i="4" s="1"/>
  <c r="W275" i="4" s="1"/>
  <c r="X275" i="4" s="1"/>
  <c r="Y275" i="4" s="1"/>
  <c r="R274" i="4"/>
  <c r="T277" i="4"/>
  <c r="U276" i="4"/>
  <c r="AY271" i="4"/>
  <c r="AZ271" i="4" s="1"/>
  <c r="AS272" i="4"/>
  <c r="AT272" i="4" s="1"/>
  <c r="AU272" i="4" s="1"/>
  <c r="AV272" i="4" s="1"/>
  <c r="AW272" i="4" s="1"/>
  <c r="AO276" i="4"/>
  <c r="AN277" i="4"/>
  <c r="AL274" i="4"/>
  <c r="AR273" i="4"/>
  <c r="AS273" i="4" s="1"/>
  <c r="Z275" i="4" l="1"/>
  <c r="AA275" i="4"/>
  <c r="AB275" i="4" s="1"/>
  <c r="AC275" i="4" s="1"/>
  <c r="AD275" i="4" s="1"/>
  <c r="AE274" i="4"/>
  <c r="AF274" i="4"/>
  <c r="AG274" i="4" s="1"/>
  <c r="R275" i="4"/>
  <c r="Q276" i="4"/>
  <c r="V276" i="4" s="1"/>
  <c r="W276" i="4" s="1"/>
  <c r="X276" i="4" s="1"/>
  <c r="Y276" i="4" s="1"/>
  <c r="T278" i="4"/>
  <c r="U277" i="4"/>
  <c r="AT273" i="4"/>
  <c r="AU273" i="4" s="1"/>
  <c r="AV273" i="4" s="1"/>
  <c r="AW273" i="4" s="1"/>
  <c r="AX273" i="4" s="1"/>
  <c r="AO277" i="4"/>
  <c r="AN278" i="4"/>
  <c r="AY272" i="4"/>
  <c r="AZ272" i="4" s="1"/>
  <c r="AX272" i="4"/>
  <c r="AL275" i="4"/>
  <c r="AR274" i="4"/>
  <c r="AS274" i="4" s="1"/>
  <c r="AA276" i="4" l="1"/>
  <c r="AB276" i="4" s="1"/>
  <c r="AC276" i="4" s="1"/>
  <c r="AD276" i="4" s="1"/>
  <c r="Z276" i="4"/>
  <c r="AE275" i="4"/>
  <c r="AF275" i="4"/>
  <c r="AG275" i="4" s="1"/>
  <c r="Q277" i="4"/>
  <c r="V277" i="4" s="1"/>
  <c r="W277" i="4" s="1"/>
  <c r="X277" i="4" s="1"/>
  <c r="Y277" i="4" s="1"/>
  <c r="R276" i="4"/>
  <c r="AY273" i="4"/>
  <c r="AZ273" i="4" s="1"/>
  <c r="T279" i="4"/>
  <c r="U278" i="4"/>
  <c r="AO278" i="4"/>
  <c r="AN279" i="4"/>
  <c r="AL276" i="4"/>
  <c r="AT274" i="4"/>
  <c r="AU274" i="4" s="1"/>
  <c r="AV274" i="4" s="1"/>
  <c r="AW274" i="4" s="1"/>
  <c r="AY274" i="4" s="1"/>
  <c r="AZ274" i="4" s="1"/>
  <c r="AR275" i="4"/>
  <c r="AS275" i="4" s="1"/>
  <c r="AA277" i="4" l="1"/>
  <c r="AB277" i="4" s="1"/>
  <c r="AC277" i="4" s="1"/>
  <c r="AD277" i="4" s="1"/>
  <c r="Z277" i="4"/>
  <c r="AE276" i="4"/>
  <c r="AF276" i="4"/>
  <c r="AG276" i="4" s="1"/>
  <c r="R277" i="4"/>
  <c r="Q278" i="4"/>
  <c r="V278" i="4" s="1"/>
  <c r="W278" i="4" s="1"/>
  <c r="X278" i="4" s="1"/>
  <c r="Y278" i="4" s="1"/>
  <c r="T280" i="4"/>
  <c r="U279" i="4"/>
  <c r="AX274" i="4"/>
  <c r="AO279" i="4"/>
  <c r="AN280" i="4"/>
  <c r="AL277" i="4"/>
  <c r="AT275" i="4"/>
  <c r="AU275" i="4" s="1"/>
  <c r="AV275" i="4" s="1"/>
  <c r="AW275" i="4" s="1"/>
  <c r="AX275" i="4" s="1"/>
  <c r="AR276" i="4"/>
  <c r="AA278" i="4" l="1"/>
  <c r="AB278" i="4" s="1"/>
  <c r="AC278" i="4" s="1"/>
  <c r="AD278" i="4" s="1"/>
  <c r="Z278" i="4"/>
  <c r="AE277" i="4"/>
  <c r="AF277" i="4"/>
  <c r="AG277" i="4" s="1"/>
  <c r="R278" i="4"/>
  <c r="Q279" i="4"/>
  <c r="V279" i="4" s="1"/>
  <c r="W279" i="4" s="1"/>
  <c r="X279" i="4" s="1"/>
  <c r="Y279" i="4" s="1"/>
  <c r="AY275" i="4"/>
  <c r="AZ275" i="4" s="1"/>
  <c r="T281" i="4"/>
  <c r="U280" i="4"/>
  <c r="AS276" i="4"/>
  <c r="AT276" i="4" s="1"/>
  <c r="AU276" i="4" s="1"/>
  <c r="AV276" i="4" s="1"/>
  <c r="AW276" i="4" s="1"/>
  <c r="AY276" i="4" s="1"/>
  <c r="AZ276" i="4" s="1"/>
  <c r="AO280" i="4"/>
  <c r="AN281" i="4"/>
  <c r="AL278" i="4"/>
  <c r="AR277" i="4"/>
  <c r="AS277" i="4" s="1"/>
  <c r="AA279" i="4" l="1"/>
  <c r="AB279" i="4" s="1"/>
  <c r="AC279" i="4" s="1"/>
  <c r="AD279" i="4" s="1"/>
  <c r="Z279" i="4"/>
  <c r="AE278" i="4"/>
  <c r="AF278" i="4"/>
  <c r="AG278" i="4" s="1"/>
  <c r="R279" i="4"/>
  <c r="Q280" i="4"/>
  <c r="V280" i="4" s="1"/>
  <c r="W280" i="4" s="1"/>
  <c r="X280" i="4" s="1"/>
  <c r="Y280" i="4" s="1"/>
  <c r="T282" i="4"/>
  <c r="U281" i="4"/>
  <c r="AX276" i="4"/>
  <c r="AT277" i="4"/>
  <c r="AU277" i="4" s="1"/>
  <c r="AV277" i="4" s="1"/>
  <c r="AW277" i="4" s="1"/>
  <c r="AX277" i="4" s="1"/>
  <c r="AO281" i="4"/>
  <c r="AN282" i="4"/>
  <c r="AL279" i="4"/>
  <c r="AR278" i="4"/>
  <c r="AA280" i="4" l="1"/>
  <c r="AB280" i="4" s="1"/>
  <c r="AC280" i="4" s="1"/>
  <c r="AD280" i="4" s="1"/>
  <c r="Z280" i="4"/>
  <c r="AE279" i="4"/>
  <c r="AF279" i="4"/>
  <c r="AG279" i="4" s="1"/>
  <c r="Q281" i="4"/>
  <c r="V281" i="4" s="1"/>
  <c r="W281" i="4" s="1"/>
  <c r="X281" i="4" s="1"/>
  <c r="Y281" i="4" s="1"/>
  <c r="R280" i="4"/>
  <c r="T283" i="4"/>
  <c r="U282" i="4"/>
  <c r="AY277" i="4"/>
  <c r="AZ277" i="4" s="1"/>
  <c r="AS278" i="4"/>
  <c r="AT278" i="4" s="1"/>
  <c r="AU278" i="4" s="1"/>
  <c r="AV278" i="4" s="1"/>
  <c r="AW278" i="4" s="1"/>
  <c r="AO282" i="4"/>
  <c r="AN283" i="4"/>
  <c r="AL280" i="4"/>
  <c r="AR279" i="4"/>
  <c r="AS279" i="4" s="1"/>
  <c r="AA281" i="4" l="1"/>
  <c r="AB281" i="4" s="1"/>
  <c r="AC281" i="4" s="1"/>
  <c r="AD281" i="4" s="1"/>
  <c r="Z281" i="4"/>
  <c r="AE280" i="4"/>
  <c r="AF280" i="4"/>
  <c r="AG280" i="4" s="1"/>
  <c r="Q282" i="4"/>
  <c r="V282" i="4" s="1"/>
  <c r="W282" i="4" s="1"/>
  <c r="X282" i="4" s="1"/>
  <c r="Y282" i="4" s="1"/>
  <c r="R281" i="4"/>
  <c r="T284" i="4"/>
  <c r="U283" i="4"/>
  <c r="AX278" i="4"/>
  <c r="AY278" i="4"/>
  <c r="AZ278" i="4" s="1"/>
  <c r="AO283" i="4"/>
  <c r="AN284" i="4"/>
  <c r="AL281" i="4"/>
  <c r="AT279" i="4"/>
  <c r="AU279" i="4" s="1"/>
  <c r="AV279" i="4" s="1"/>
  <c r="AW279" i="4" s="1"/>
  <c r="AY279" i="4" s="1"/>
  <c r="AZ279" i="4" s="1"/>
  <c r="AR280" i="4"/>
  <c r="AA282" i="4" l="1"/>
  <c r="AB282" i="4" s="1"/>
  <c r="AC282" i="4" s="1"/>
  <c r="AD282" i="4" s="1"/>
  <c r="Z282" i="4"/>
  <c r="AE281" i="4"/>
  <c r="AF281" i="4"/>
  <c r="AG281" i="4" s="1"/>
  <c r="R282" i="4"/>
  <c r="Q283" i="4"/>
  <c r="V283" i="4" s="1"/>
  <c r="W283" i="4" s="1"/>
  <c r="X283" i="4" s="1"/>
  <c r="Y283" i="4" s="1"/>
  <c r="T285" i="4"/>
  <c r="U284" i="4"/>
  <c r="AX279" i="4"/>
  <c r="AS280" i="4"/>
  <c r="AT280" i="4" s="1"/>
  <c r="AU280" i="4" s="1"/>
  <c r="AV280" i="4" s="1"/>
  <c r="AW280" i="4" s="1"/>
  <c r="AO284" i="4"/>
  <c r="AN285" i="4"/>
  <c r="AL282" i="4"/>
  <c r="AR281" i="4"/>
  <c r="AS281" i="4" s="1"/>
  <c r="AE282" i="4" l="1"/>
  <c r="AF282" i="4"/>
  <c r="AG282" i="4" s="1"/>
  <c r="AA283" i="4"/>
  <c r="AB283" i="4" s="1"/>
  <c r="AC283" i="4" s="1"/>
  <c r="AD283" i="4" s="1"/>
  <c r="Z283" i="4"/>
  <c r="Q284" i="4"/>
  <c r="V284" i="4" s="1"/>
  <c r="W284" i="4" s="1"/>
  <c r="X284" i="4" s="1"/>
  <c r="Y284" i="4" s="1"/>
  <c r="R283" i="4"/>
  <c r="T286" i="4"/>
  <c r="U285" i="4"/>
  <c r="AO285" i="4"/>
  <c r="AN286" i="4"/>
  <c r="AY280" i="4"/>
  <c r="AZ280" i="4" s="1"/>
  <c r="AX280" i="4"/>
  <c r="AL283" i="4"/>
  <c r="AT281" i="4"/>
  <c r="AU281" i="4" s="1"/>
  <c r="AV281" i="4" s="1"/>
  <c r="AW281" i="4" s="1"/>
  <c r="AX281" i="4" s="1"/>
  <c r="AR282" i="4"/>
  <c r="AS282" i="4" s="1"/>
  <c r="Z284" i="4" l="1"/>
  <c r="AA284" i="4"/>
  <c r="AB284" i="4" s="1"/>
  <c r="AC284" i="4" s="1"/>
  <c r="AD284" i="4" s="1"/>
  <c r="AE283" i="4"/>
  <c r="AF283" i="4"/>
  <c r="AG283" i="4" s="1"/>
  <c r="Q285" i="4"/>
  <c r="V285" i="4" s="1"/>
  <c r="W285" i="4" s="1"/>
  <c r="X285" i="4" s="1"/>
  <c r="Y285" i="4" s="1"/>
  <c r="R284" i="4"/>
  <c r="AY281" i="4"/>
  <c r="AZ281" i="4" s="1"/>
  <c r="T287" i="4"/>
  <c r="U286" i="4"/>
  <c r="AO286" i="4"/>
  <c r="AN287" i="4"/>
  <c r="AT282" i="4"/>
  <c r="AU282" i="4" s="1"/>
  <c r="AV282" i="4" s="1"/>
  <c r="AW282" i="4" s="1"/>
  <c r="AY282" i="4" s="1"/>
  <c r="AZ282" i="4" s="1"/>
  <c r="AL284" i="4"/>
  <c r="AR283" i="4"/>
  <c r="AS283" i="4" s="1"/>
  <c r="AA285" i="4" l="1"/>
  <c r="AB285" i="4" s="1"/>
  <c r="AC285" i="4" s="1"/>
  <c r="AD285" i="4" s="1"/>
  <c r="Z285" i="4"/>
  <c r="AE284" i="4"/>
  <c r="AF284" i="4"/>
  <c r="AG284" i="4" s="1"/>
  <c r="Q286" i="4"/>
  <c r="V286" i="4" s="1"/>
  <c r="W286" i="4" s="1"/>
  <c r="X286" i="4" s="1"/>
  <c r="Y286" i="4" s="1"/>
  <c r="R285" i="4"/>
  <c r="T288" i="4"/>
  <c r="U287" i="4"/>
  <c r="AX282" i="4"/>
  <c r="AO287" i="4"/>
  <c r="AN288" i="4"/>
  <c r="AL285" i="4"/>
  <c r="AT283" i="4"/>
  <c r="AU283" i="4" s="1"/>
  <c r="AV283" i="4" s="1"/>
  <c r="AW283" i="4" s="1"/>
  <c r="AY283" i="4" s="1"/>
  <c r="AZ283" i="4" s="1"/>
  <c r="AR284" i="4"/>
  <c r="AS284" i="4" s="1"/>
  <c r="AA286" i="4" l="1"/>
  <c r="AB286" i="4" s="1"/>
  <c r="AC286" i="4" s="1"/>
  <c r="AD286" i="4" s="1"/>
  <c r="Z286" i="4"/>
  <c r="AE285" i="4"/>
  <c r="AF285" i="4"/>
  <c r="AG285" i="4" s="1"/>
  <c r="Q287" i="4"/>
  <c r="V287" i="4" s="1"/>
  <c r="W287" i="4" s="1"/>
  <c r="X287" i="4" s="1"/>
  <c r="Y287" i="4" s="1"/>
  <c r="R286" i="4"/>
  <c r="T289" i="4"/>
  <c r="U288" i="4"/>
  <c r="AX283" i="4"/>
  <c r="AO288" i="4"/>
  <c r="AN289" i="4"/>
  <c r="AL286" i="4"/>
  <c r="AT284" i="4"/>
  <c r="AU284" i="4" s="1"/>
  <c r="AV284" i="4" s="1"/>
  <c r="AW284" i="4" s="1"/>
  <c r="AY284" i="4" s="1"/>
  <c r="AZ284" i="4" s="1"/>
  <c r="AR285" i="4"/>
  <c r="AS285" i="4" s="1"/>
  <c r="AA287" i="4" l="1"/>
  <c r="AB287" i="4" s="1"/>
  <c r="AC287" i="4" s="1"/>
  <c r="AD287" i="4" s="1"/>
  <c r="Z287" i="4"/>
  <c r="AE286" i="4"/>
  <c r="AF286" i="4"/>
  <c r="AG286" i="4" s="1"/>
  <c r="Q288" i="4"/>
  <c r="V288" i="4" s="1"/>
  <c r="W288" i="4" s="1"/>
  <c r="X288" i="4" s="1"/>
  <c r="Y288" i="4" s="1"/>
  <c r="R287" i="4"/>
  <c r="AX284" i="4"/>
  <c r="T290" i="4"/>
  <c r="U289" i="4"/>
  <c r="AO289" i="4"/>
  <c r="AN290" i="4"/>
  <c r="AT285" i="4"/>
  <c r="AU285" i="4" s="1"/>
  <c r="AV285" i="4" s="1"/>
  <c r="AW285" i="4" s="1"/>
  <c r="AY285" i="4" s="1"/>
  <c r="AZ285" i="4" s="1"/>
  <c r="AL287" i="4"/>
  <c r="AR286" i="4"/>
  <c r="AA288" i="4" l="1"/>
  <c r="AB288" i="4" s="1"/>
  <c r="AC288" i="4" s="1"/>
  <c r="AD288" i="4" s="1"/>
  <c r="Z288" i="4"/>
  <c r="AE287" i="4"/>
  <c r="AF287" i="4"/>
  <c r="AG287" i="4" s="1"/>
  <c r="R288" i="4"/>
  <c r="Q289" i="4"/>
  <c r="V289" i="4" s="1"/>
  <c r="W289" i="4" s="1"/>
  <c r="X289" i="4" s="1"/>
  <c r="Y289" i="4" s="1"/>
  <c r="T291" i="4"/>
  <c r="U290" i="4"/>
  <c r="AX285" i="4"/>
  <c r="AS286" i="4"/>
  <c r="AT286" i="4" s="1"/>
  <c r="AU286" i="4" s="1"/>
  <c r="AV286" i="4" s="1"/>
  <c r="AW286" i="4" s="1"/>
  <c r="AY286" i="4" s="1"/>
  <c r="AZ286" i="4" s="1"/>
  <c r="AO290" i="4"/>
  <c r="AN291" i="4"/>
  <c r="AL288" i="4"/>
  <c r="AR287" i="4"/>
  <c r="AS287" i="4" s="1"/>
  <c r="AA289" i="4" l="1"/>
  <c r="AB289" i="4" s="1"/>
  <c r="AC289" i="4" s="1"/>
  <c r="AD289" i="4" s="1"/>
  <c r="Z289" i="4"/>
  <c r="AE288" i="4"/>
  <c r="AF288" i="4"/>
  <c r="AG288" i="4" s="1"/>
  <c r="Q290" i="4"/>
  <c r="V290" i="4" s="1"/>
  <c r="W290" i="4" s="1"/>
  <c r="X290" i="4" s="1"/>
  <c r="Y290" i="4" s="1"/>
  <c r="R289" i="4"/>
  <c r="T292" i="4"/>
  <c r="U291" i="4"/>
  <c r="AX286" i="4"/>
  <c r="AO291" i="4"/>
  <c r="AN292" i="4"/>
  <c r="AL289" i="4"/>
  <c r="AR288" i="4"/>
  <c r="AT287" i="4"/>
  <c r="AU287" i="4" s="1"/>
  <c r="AV287" i="4" s="1"/>
  <c r="AW287" i="4" s="1"/>
  <c r="AX287" i="4" s="1"/>
  <c r="AA290" i="4" l="1"/>
  <c r="AB290" i="4" s="1"/>
  <c r="AC290" i="4" s="1"/>
  <c r="AD290" i="4" s="1"/>
  <c r="Z290" i="4"/>
  <c r="AE289" i="4"/>
  <c r="AF289" i="4"/>
  <c r="AG289" i="4" s="1"/>
  <c r="Q291" i="4"/>
  <c r="V291" i="4" s="1"/>
  <c r="W291" i="4" s="1"/>
  <c r="X291" i="4" s="1"/>
  <c r="Y291" i="4" s="1"/>
  <c r="R290" i="4"/>
  <c r="AY287" i="4"/>
  <c r="AZ287" i="4" s="1"/>
  <c r="T293" i="4"/>
  <c r="U292" i="4"/>
  <c r="AS288" i="4"/>
  <c r="AT288" i="4" s="1"/>
  <c r="AU288" i="4" s="1"/>
  <c r="AV288" i="4" s="1"/>
  <c r="AW288" i="4" s="1"/>
  <c r="AO292" i="4"/>
  <c r="AN293" i="4"/>
  <c r="AL290" i="4"/>
  <c r="AR289" i="4"/>
  <c r="AS289" i="4" s="1"/>
  <c r="AA291" i="4" l="1"/>
  <c r="AB291" i="4" s="1"/>
  <c r="AC291" i="4" s="1"/>
  <c r="AD291" i="4" s="1"/>
  <c r="Z291" i="4"/>
  <c r="AE290" i="4"/>
  <c r="AF290" i="4"/>
  <c r="AG290" i="4" s="1"/>
  <c r="Q292" i="4"/>
  <c r="V292" i="4" s="1"/>
  <c r="W292" i="4" s="1"/>
  <c r="X292" i="4" s="1"/>
  <c r="Y292" i="4" s="1"/>
  <c r="R291" i="4"/>
  <c r="T294" i="4"/>
  <c r="U293" i="4"/>
  <c r="AO293" i="4"/>
  <c r="AN294" i="4"/>
  <c r="AY288" i="4"/>
  <c r="AZ288" i="4" s="1"/>
  <c r="AX288" i="4"/>
  <c r="AL291" i="4"/>
  <c r="AT289" i="4"/>
  <c r="AU289" i="4" s="1"/>
  <c r="AV289" i="4" s="1"/>
  <c r="AW289" i="4" s="1"/>
  <c r="AX289" i="4" s="1"/>
  <c r="AR290" i="4"/>
  <c r="AA292" i="4" l="1"/>
  <c r="AB292" i="4" s="1"/>
  <c r="AC292" i="4" s="1"/>
  <c r="AD292" i="4" s="1"/>
  <c r="Z292" i="4"/>
  <c r="AE291" i="4"/>
  <c r="AF291" i="4"/>
  <c r="AG291" i="4" s="1"/>
  <c r="Q293" i="4"/>
  <c r="V293" i="4" s="1"/>
  <c r="W293" i="4" s="1"/>
  <c r="X293" i="4" s="1"/>
  <c r="Y293" i="4" s="1"/>
  <c r="R292" i="4"/>
  <c r="AY289" i="4"/>
  <c r="AZ289" i="4" s="1"/>
  <c r="T295" i="4"/>
  <c r="U294" i="4"/>
  <c r="AS290" i="4"/>
  <c r="AT290" i="4" s="1"/>
  <c r="AU290" i="4" s="1"/>
  <c r="AV290" i="4" s="1"/>
  <c r="AW290" i="4" s="1"/>
  <c r="AO294" i="4"/>
  <c r="AN295" i="4"/>
  <c r="AL292" i="4"/>
  <c r="AR291" i="4"/>
  <c r="AS291" i="4" s="1"/>
  <c r="AA293" i="4" l="1"/>
  <c r="AB293" i="4" s="1"/>
  <c r="AC293" i="4" s="1"/>
  <c r="AD293" i="4" s="1"/>
  <c r="Z293" i="4"/>
  <c r="AE292" i="4"/>
  <c r="AF292" i="4"/>
  <c r="AG292" i="4" s="1"/>
  <c r="Q294" i="4"/>
  <c r="V294" i="4" s="1"/>
  <c r="W294" i="4" s="1"/>
  <c r="X294" i="4" s="1"/>
  <c r="Y294" i="4" s="1"/>
  <c r="R293" i="4"/>
  <c r="T296" i="4"/>
  <c r="U295" i="4"/>
  <c r="AO295" i="4"/>
  <c r="AN296" i="4"/>
  <c r="AY290" i="4"/>
  <c r="AZ290" i="4" s="1"/>
  <c r="AX290" i="4"/>
  <c r="AL293" i="4"/>
  <c r="AT291" i="4"/>
  <c r="AU291" i="4" s="1"/>
  <c r="AV291" i="4" s="1"/>
  <c r="AW291" i="4" s="1"/>
  <c r="AY291" i="4" s="1"/>
  <c r="AZ291" i="4" s="1"/>
  <c r="AR292" i="4"/>
  <c r="AS292" i="4" s="1"/>
  <c r="AA294" i="4" l="1"/>
  <c r="AB294" i="4" s="1"/>
  <c r="AC294" i="4" s="1"/>
  <c r="AD294" i="4" s="1"/>
  <c r="Z294" i="4"/>
  <c r="AE293" i="4"/>
  <c r="AF293" i="4"/>
  <c r="AG293" i="4" s="1"/>
  <c r="Q295" i="4"/>
  <c r="V295" i="4" s="1"/>
  <c r="W295" i="4" s="1"/>
  <c r="X295" i="4" s="1"/>
  <c r="Y295" i="4" s="1"/>
  <c r="R294" i="4"/>
  <c r="T297" i="4"/>
  <c r="U296" i="4"/>
  <c r="AX291" i="4"/>
  <c r="AO296" i="4"/>
  <c r="AN297" i="4"/>
  <c r="AL294" i="4"/>
  <c r="AT292" i="4"/>
  <c r="AU292" i="4" s="1"/>
  <c r="AV292" i="4" s="1"/>
  <c r="AW292" i="4" s="1"/>
  <c r="AY292" i="4" s="1"/>
  <c r="AZ292" i="4" s="1"/>
  <c r="AR293" i="4"/>
  <c r="AS293" i="4" s="1"/>
  <c r="AA295" i="4" l="1"/>
  <c r="AB295" i="4" s="1"/>
  <c r="AC295" i="4" s="1"/>
  <c r="AD295" i="4" s="1"/>
  <c r="Z295" i="4"/>
  <c r="AE294" i="4"/>
  <c r="AF294" i="4"/>
  <c r="AG294" i="4" s="1"/>
  <c r="Q296" i="4"/>
  <c r="V296" i="4" s="1"/>
  <c r="W296" i="4" s="1"/>
  <c r="X296" i="4" s="1"/>
  <c r="Y296" i="4" s="1"/>
  <c r="R295" i="4"/>
  <c r="T298" i="4"/>
  <c r="U297" i="4"/>
  <c r="AX292" i="4"/>
  <c r="AO297" i="4"/>
  <c r="AN298" i="4"/>
  <c r="AL295" i="4"/>
  <c r="AT293" i="4"/>
  <c r="AU293" i="4" s="1"/>
  <c r="AV293" i="4" s="1"/>
  <c r="AW293" i="4" s="1"/>
  <c r="AY293" i="4" s="1"/>
  <c r="AZ293" i="4" s="1"/>
  <c r="AR294" i="4"/>
  <c r="AS294" i="4" s="1"/>
  <c r="AA296" i="4" l="1"/>
  <c r="AB296" i="4" s="1"/>
  <c r="AC296" i="4" s="1"/>
  <c r="AD296" i="4" s="1"/>
  <c r="Z296" i="4"/>
  <c r="AE295" i="4"/>
  <c r="AF295" i="4"/>
  <c r="AG295" i="4" s="1"/>
  <c r="R296" i="4"/>
  <c r="Q297" i="4"/>
  <c r="V297" i="4" s="1"/>
  <c r="W297" i="4" s="1"/>
  <c r="X297" i="4" s="1"/>
  <c r="Y297" i="4" s="1"/>
  <c r="AX293" i="4"/>
  <c r="T299" i="4"/>
  <c r="U298" i="4"/>
  <c r="AO298" i="4"/>
  <c r="AN299" i="4"/>
  <c r="AL296" i="4"/>
  <c r="AT294" i="4"/>
  <c r="AU294" i="4" s="1"/>
  <c r="AV294" i="4" s="1"/>
  <c r="AW294" i="4" s="1"/>
  <c r="AY294" i="4" s="1"/>
  <c r="AZ294" i="4" s="1"/>
  <c r="AR295" i="4"/>
  <c r="AS295" i="4" s="1"/>
  <c r="Z297" i="4" l="1"/>
  <c r="AA297" i="4"/>
  <c r="AB297" i="4" s="1"/>
  <c r="AC297" i="4" s="1"/>
  <c r="AD297" i="4" s="1"/>
  <c r="AE296" i="4"/>
  <c r="AF296" i="4"/>
  <c r="AG296" i="4" s="1"/>
  <c r="R297" i="4"/>
  <c r="Q298" i="4"/>
  <c r="V298" i="4" s="1"/>
  <c r="W298" i="4" s="1"/>
  <c r="X298" i="4" s="1"/>
  <c r="Y298" i="4" s="1"/>
  <c r="T300" i="4"/>
  <c r="U299" i="4"/>
  <c r="AX294" i="4"/>
  <c r="AO299" i="4"/>
  <c r="AN300" i="4"/>
  <c r="AL297" i="4"/>
  <c r="AT295" i="4"/>
  <c r="AU295" i="4" s="1"/>
  <c r="AV295" i="4" s="1"/>
  <c r="AW295" i="4" s="1"/>
  <c r="AX295" i="4" s="1"/>
  <c r="AR296" i="4"/>
  <c r="AS296" i="4" s="1"/>
  <c r="Z298" i="4" l="1"/>
  <c r="AA298" i="4"/>
  <c r="AB298" i="4" s="1"/>
  <c r="AC298" i="4" s="1"/>
  <c r="AD298" i="4" s="1"/>
  <c r="AE297" i="4"/>
  <c r="AF297" i="4"/>
  <c r="AG297" i="4" s="1"/>
  <c r="Q299" i="4"/>
  <c r="V299" i="4" s="1"/>
  <c r="W299" i="4" s="1"/>
  <c r="X299" i="4" s="1"/>
  <c r="Y299" i="4" s="1"/>
  <c r="R298" i="4"/>
  <c r="T301" i="4"/>
  <c r="U300" i="4"/>
  <c r="AY295" i="4"/>
  <c r="AZ295" i="4" s="1"/>
  <c r="AO300" i="4"/>
  <c r="AN301" i="4"/>
  <c r="AL298" i="4"/>
  <c r="AT296" i="4"/>
  <c r="AU296" i="4" s="1"/>
  <c r="AV296" i="4" s="1"/>
  <c r="AW296" i="4" s="1"/>
  <c r="AY296" i="4" s="1"/>
  <c r="AZ296" i="4" s="1"/>
  <c r="AR297" i="4"/>
  <c r="AA299" i="4" l="1"/>
  <c r="AB299" i="4" s="1"/>
  <c r="AC299" i="4" s="1"/>
  <c r="AD299" i="4" s="1"/>
  <c r="Z299" i="4"/>
  <c r="AE298" i="4"/>
  <c r="AF298" i="4"/>
  <c r="AG298" i="4" s="1"/>
  <c r="Q300" i="4"/>
  <c r="V300" i="4" s="1"/>
  <c r="W300" i="4" s="1"/>
  <c r="X300" i="4" s="1"/>
  <c r="Y300" i="4" s="1"/>
  <c r="R299" i="4"/>
  <c r="T302" i="4"/>
  <c r="U301" i="4"/>
  <c r="AX296" i="4"/>
  <c r="AS297" i="4"/>
  <c r="AT297" i="4" s="1"/>
  <c r="AU297" i="4" s="1"/>
  <c r="AV297" i="4" s="1"/>
  <c r="AW297" i="4" s="1"/>
  <c r="AO301" i="4"/>
  <c r="AN302" i="4"/>
  <c r="AL299" i="4"/>
  <c r="AR298" i="4"/>
  <c r="AS298" i="4" s="1"/>
  <c r="Z300" i="4" l="1"/>
  <c r="AA300" i="4"/>
  <c r="AB300" i="4" s="1"/>
  <c r="AC300" i="4" s="1"/>
  <c r="AD300" i="4" s="1"/>
  <c r="AE299" i="4"/>
  <c r="AF299" i="4"/>
  <c r="AG299" i="4" s="1"/>
  <c r="Q301" i="4"/>
  <c r="V301" i="4" s="1"/>
  <c r="W301" i="4" s="1"/>
  <c r="X301" i="4" s="1"/>
  <c r="Y301" i="4" s="1"/>
  <c r="R300" i="4"/>
  <c r="T303" i="4"/>
  <c r="U302" i="4"/>
  <c r="AO302" i="4"/>
  <c r="AN303" i="4"/>
  <c r="AY297" i="4"/>
  <c r="AZ297" i="4" s="1"/>
  <c r="AX297" i="4"/>
  <c r="AL300" i="4"/>
  <c r="AT298" i="4"/>
  <c r="AU298" i="4" s="1"/>
  <c r="AV298" i="4" s="1"/>
  <c r="AW298" i="4" s="1"/>
  <c r="AX298" i="4" s="1"/>
  <c r="AR299" i="4"/>
  <c r="AS299" i="4" s="1"/>
  <c r="AA301" i="4" l="1"/>
  <c r="AB301" i="4" s="1"/>
  <c r="AC301" i="4" s="1"/>
  <c r="AD301" i="4" s="1"/>
  <c r="Z301" i="4"/>
  <c r="AE300" i="4"/>
  <c r="AF300" i="4"/>
  <c r="AG300" i="4" s="1"/>
  <c r="R301" i="4"/>
  <c r="Q302" i="4"/>
  <c r="V302" i="4" s="1"/>
  <c r="W302" i="4" s="1"/>
  <c r="X302" i="4" s="1"/>
  <c r="Y302" i="4" s="1"/>
  <c r="T304" i="4"/>
  <c r="U303" i="4"/>
  <c r="AY298" i="4"/>
  <c r="AZ298" i="4" s="1"/>
  <c r="AO303" i="4"/>
  <c r="AN304" i="4"/>
  <c r="AT299" i="4"/>
  <c r="AU299" i="4" s="1"/>
  <c r="AV299" i="4" s="1"/>
  <c r="AW299" i="4" s="1"/>
  <c r="AY299" i="4" s="1"/>
  <c r="AZ299" i="4" s="1"/>
  <c r="AL301" i="4"/>
  <c r="AR300" i="4"/>
  <c r="AE301" i="4" l="1"/>
  <c r="AF301" i="4"/>
  <c r="AG301" i="4" s="1"/>
  <c r="AA302" i="4"/>
  <c r="AB302" i="4" s="1"/>
  <c r="AC302" i="4" s="1"/>
  <c r="AD302" i="4" s="1"/>
  <c r="Z302" i="4"/>
  <c r="Q303" i="4"/>
  <c r="V303" i="4" s="1"/>
  <c r="W303" i="4" s="1"/>
  <c r="X303" i="4" s="1"/>
  <c r="Y303" i="4" s="1"/>
  <c r="R302" i="4"/>
  <c r="AX299" i="4"/>
  <c r="T305" i="4"/>
  <c r="U304" i="4"/>
  <c r="AS300" i="4"/>
  <c r="AT300" i="4" s="1"/>
  <c r="AU300" i="4" s="1"/>
  <c r="AV300" i="4" s="1"/>
  <c r="AW300" i="4" s="1"/>
  <c r="AO304" i="4"/>
  <c r="AN305" i="4"/>
  <c r="AL302" i="4"/>
  <c r="AR301" i="4"/>
  <c r="AA303" i="4" l="1"/>
  <c r="AB303" i="4" s="1"/>
  <c r="AC303" i="4" s="1"/>
  <c r="AD303" i="4" s="1"/>
  <c r="Z303" i="4"/>
  <c r="AE302" i="4"/>
  <c r="AF302" i="4"/>
  <c r="AG302" i="4" s="1"/>
  <c r="R303" i="4"/>
  <c r="Q304" i="4"/>
  <c r="V304" i="4" s="1"/>
  <c r="W304" i="4" s="1"/>
  <c r="X304" i="4" s="1"/>
  <c r="Y304" i="4" s="1"/>
  <c r="T306" i="4"/>
  <c r="U305" i="4"/>
  <c r="AY300" i="4"/>
  <c r="AZ300" i="4" s="1"/>
  <c r="AX300" i="4"/>
  <c r="AS301" i="4"/>
  <c r="AT301" i="4" s="1"/>
  <c r="AU301" i="4" s="1"/>
  <c r="AV301" i="4" s="1"/>
  <c r="AW301" i="4" s="1"/>
  <c r="AO305" i="4"/>
  <c r="AN306" i="4"/>
  <c r="AL303" i="4"/>
  <c r="AR302" i="4"/>
  <c r="AS302" i="4" s="1"/>
  <c r="AA304" i="4" l="1"/>
  <c r="AB304" i="4" s="1"/>
  <c r="AC304" i="4" s="1"/>
  <c r="AD304" i="4" s="1"/>
  <c r="Z304" i="4"/>
  <c r="AE303" i="4"/>
  <c r="AF303" i="4"/>
  <c r="AG303" i="4" s="1"/>
  <c r="Q305" i="4"/>
  <c r="V305" i="4" s="1"/>
  <c r="W305" i="4" s="1"/>
  <c r="X305" i="4" s="1"/>
  <c r="Y305" i="4" s="1"/>
  <c r="R304" i="4"/>
  <c r="T307" i="4"/>
  <c r="U306" i="4"/>
  <c r="AY301" i="4"/>
  <c r="AZ301" i="4" s="1"/>
  <c r="AX301" i="4"/>
  <c r="AO306" i="4"/>
  <c r="AN307" i="4"/>
  <c r="AL304" i="4"/>
  <c r="AT302" i="4"/>
  <c r="AU302" i="4" s="1"/>
  <c r="AV302" i="4" s="1"/>
  <c r="AW302" i="4" s="1"/>
  <c r="AX302" i="4" s="1"/>
  <c r="AR303" i="4"/>
  <c r="AS303" i="4" s="1"/>
  <c r="AE304" i="4" l="1"/>
  <c r="AF304" i="4"/>
  <c r="AG304" i="4" s="1"/>
  <c r="Z305" i="4"/>
  <c r="AA305" i="4"/>
  <c r="AB305" i="4" s="1"/>
  <c r="AC305" i="4" s="1"/>
  <c r="AD305" i="4" s="1"/>
  <c r="Q306" i="4"/>
  <c r="V306" i="4" s="1"/>
  <c r="W306" i="4" s="1"/>
  <c r="X306" i="4" s="1"/>
  <c r="Y306" i="4" s="1"/>
  <c r="R305" i="4"/>
  <c r="AY302" i="4"/>
  <c r="AZ302" i="4" s="1"/>
  <c r="T308" i="4"/>
  <c r="U307" i="4"/>
  <c r="AO307" i="4"/>
  <c r="AN308" i="4"/>
  <c r="AT303" i="4"/>
  <c r="AU303" i="4" s="1"/>
  <c r="AV303" i="4" s="1"/>
  <c r="AW303" i="4" s="1"/>
  <c r="AY303" i="4" s="1"/>
  <c r="AZ303" i="4" s="1"/>
  <c r="AL305" i="4"/>
  <c r="AR304" i="4"/>
  <c r="AS304" i="4" s="1"/>
  <c r="AA306" i="4" l="1"/>
  <c r="AB306" i="4" s="1"/>
  <c r="AC306" i="4" s="1"/>
  <c r="AD306" i="4" s="1"/>
  <c r="Z306" i="4"/>
  <c r="AE305" i="4"/>
  <c r="AF305" i="4"/>
  <c r="AG305" i="4" s="1"/>
  <c r="R306" i="4"/>
  <c r="Q307" i="4"/>
  <c r="V307" i="4" s="1"/>
  <c r="W307" i="4" s="1"/>
  <c r="X307" i="4" s="1"/>
  <c r="Y307" i="4" s="1"/>
  <c r="T309" i="4"/>
  <c r="U308" i="4"/>
  <c r="AX303" i="4"/>
  <c r="AO308" i="4"/>
  <c r="AN309" i="4"/>
  <c r="AL306" i="4"/>
  <c r="AT304" i="4"/>
  <c r="AU304" i="4" s="1"/>
  <c r="AV304" i="4" s="1"/>
  <c r="AW304" i="4" s="1"/>
  <c r="AY304" i="4" s="1"/>
  <c r="AZ304" i="4" s="1"/>
  <c r="AR305" i="4"/>
  <c r="AS305" i="4" s="1"/>
  <c r="AA307" i="4" l="1"/>
  <c r="AB307" i="4" s="1"/>
  <c r="AC307" i="4" s="1"/>
  <c r="AD307" i="4" s="1"/>
  <c r="Z307" i="4"/>
  <c r="AE306" i="4"/>
  <c r="AF306" i="4"/>
  <c r="AG306" i="4" s="1"/>
  <c r="R307" i="4"/>
  <c r="Q308" i="4"/>
  <c r="V308" i="4" s="1"/>
  <c r="W308" i="4" s="1"/>
  <c r="X308" i="4" s="1"/>
  <c r="Y308" i="4" s="1"/>
  <c r="T310" i="4"/>
  <c r="U309" i="4"/>
  <c r="AX304" i="4"/>
  <c r="AO309" i="4"/>
  <c r="AN310" i="4"/>
  <c r="AL307" i="4"/>
  <c r="AT305" i="4"/>
  <c r="AU305" i="4" s="1"/>
  <c r="AV305" i="4" s="1"/>
  <c r="AW305" i="4" s="1"/>
  <c r="AY305" i="4" s="1"/>
  <c r="AZ305" i="4" s="1"/>
  <c r="AR306" i="4"/>
  <c r="AS306" i="4" s="1"/>
  <c r="AE307" i="4" l="1"/>
  <c r="AF307" i="4"/>
  <c r="AG307" i="4" s="1"/>
  <c r="Z308" i="4"/>
  <c r="AA308" i="4"/>
  <c r="AB308" i="4" s="1"/>
  <c r="AC308" i="4" s="1"/>
  <c r="AD308" i="4" s="1"/>
  <c r="R308" i="4"/>
  <c r="Q309" i="4"/>
  <c r="V309" i="4" s="1"/>
  <c r="W309" i="4" s="1"/>
  <c r="X309" i="4" s="1"/>
  <c r="Y309" i="4" s="1"/>
  <c r="T311" i="4"/>
  <c r="U310" i="4"/>
  <c r="AX305" i="4"/>
  <c r="AO310" i="4"/>
  <c r="AN311" i="4"/>
  <c r="AL308" i="4"/>
  <c r="AT306" i="4"/>
  <c r="AU306" i="4" s="1"/>
  <c r="AV306" i="4" s="1"/>
  <c r="AW306" i="4" s="1"/>
  <c r="AY306" i="4" s="1"/>
  <c r="AZ306" i="4" s="1"/>
  <c r="AR307" i="4"/>
  <c r="AS307" i="4" s="1"/>
  <c r="AA309" i="4" l="1"/>
  <c r="AB309" i="4" s="1"/>
  <c r="AC309" i="4" s="1"/>
  <c r="AD309" i="4" s="1"/>
  <c r="Z309" i="4"/>
  <c r="AE308" i="4"/>
  <c r="AF308" i="4"/>
  <c r="AG308" i="4" s="1"/>
  <c r="Q310" i="4"/>
  <c r="V310" i="4" s="1"/>
  <c r="W310" i="4" s="1"/>
  <c r="X310" i="4" s="1"/>
  <c r="Y310" i="4" s="1"/>
  <c r="R309" i="4"/>
  <c r="T312" i="4"/>
  <c r="U311" i="4"/>
  <c r="AX306" i="4"/>
  <c r="AO311" i="4"/>
  <c r="AN312" i="4"/>
  <c r="AL309" i="4"/>
  <c r="AT307" i="4"/>
  <c r="AU307" i="4" s="1"/>
  <c r="AV307" i="4" s="1"/>
  <c r="AW307" i="4" s="1"/>
  <c r="AX307" i="4" s="1"/>
  <c r="AR308" i="4"/>
  <c r="AA310" i="4" l="1"/>
  <c r="AB310" i="4" s="1"/>
  <c r="AC310" i="4" s="1"/>
  <c r="AD310" i="4" s="1"/>
  <c r="Z310" i="4"/>
  <c r="AE309" i="4"/>
  <c r="AF309" i="4"/>
  <c r="AG309" i="4" s="1"/>
  <c r="Q311" i="4"/>
  <c r="V311" i="4" s="1"/>
  <c r="W311" i="4" s="1"/>
  <c r="X311" i="4" s="1"/>
  <c r="Y311" i="4" s="1"/>
  <c r="R310" i="4"/>
  <c r="T313" i="4"/>
  <c r="U312" i="4"/>
  <c r="AY307" i="4"/>
  <c r="AZ307" i="4" s="1"/>
  <c r="AS308" i="4"/>
  <c r="AT308" i="4" s="1"/>
  <c r="AU308" i="4" s="1"/>
  <c r="AV308" i="4" s="1"/>
  <c r="AW308" i="4" s="1"/>
  <c r="AO312" i="4"/>
  <c r="AN313" i="4"/>
  <c r="AL310" i="4"/>
  <c r="AR309" i="4"/>
  <c r="AA311" i="4" l="1"/>
  <c r="AB311" i="4" s="1"/>
  <c r="AC311" i="4" s="1"/>
  <c r="AD311" i="4" s="1"/>
  <c r="Z311" i="4"/>
  <c r="AE310" i="4"/>
  <c r="AF310" i="4"/>
  <c r="AG310" i="4" s="1"/>
  <c r="R311" i="4"/>
  <c r="Q312" i="4"/>
  <c r="V312" i="4" s="1"/>
  <c r="W312" i="4" s="1"/>
  <c r="X312" i="4" s="1"/>
  <c r="Y312" i="4" s="1"/>
  <c r="T314" i="4"/>
  <c r="U313" i="4"/>
  <c r="AS309" i="4"/>
  <c r="AT309" i="4" s="1"/>
  <c r="AU309" i="4" s="1"/>
  <c r="AV309" i="4" s="1"/>
  <c r="AW309" i="4" s="1"/>
  <c r="AO313" i="4"/>
  <c r="AN314" i="4"/>
  <c r="AY308" i="4"/>
  <c r="AZ308" i="4" s="1"/>
  <c r="AX308" i="4"/>
  <c r="AL311" i="4"/>
  <c r="AR310" i="4"/>
  <c r="AS310" i="4" s="1"/>
  <c r="AA312" i="4" l="1"/>
  <c r="AB312" i="4" s="1"/>
  <c r="AC312" i="4" s="1"/>
  <c r="AD312" i="4" s="1"/>
  <c r="Z312" i="4"/>
  <c r="AE311" i="4"/>
  <c r="AF311" i="4"/>
  <c r="AG311" i="4" s="1"/>
  <c r="Q313" i="4"/>
  <c r="V313" i="4" s="1"/>
  <c r="W313" i="4" s="1"/>
  <c r="X313" i="4" s="1"/>
  <c r="Y313" i="4" s="1"/>
  <c r="R312" i="4"/>
  <c r="T315" i="4"/>
  <c r="U314" i="4"/>
  <c r="AY309" i="4"/>
  <c r="AZ309" i="4" s="1"/>
  <c r="AX309" i="4"/>
  <c r="AO314" i="4"/>
  <c r="AN315" i="4"/>
  <c r="AL312" i="4"/>
  <c r="AT310" i="4"/>
  <c r="AU310" i="4" s="1"/>
  <c r="AV310" i="4" s="1"/>
  <c r="AW310" i="4" s="1"/>
  <c r="AX310" i="4" s="1"/>
  <c r="AR311" i="4"/>
  <c r="AS311" i="4" s="1"/>
  <c r="Z313" i="4" l="1"/>
  <c r="AA313" i="4"/>
  <c r="AB313" i="4" s="1"/>
  <c r="AC313" i="4" s="1"/>
  <c r="AD313" i="4" s="1"/>
  <c r="AE312" i="4"/>
  <c r="AF312" i="4"/>
  <c r="AG312" i="4" s="1"/>
  <c r="R313" i="4"/>
  <c r="Q314" i="4"/>
  <c r="V314" i="4" s="1"/>
  <c r="W314" i="4" s="1"/>
  <c r="X314" i="4" s="1"/>
  <c r="Y314" i="4" s="1"/>
  <c r="T316" i="4"/>
  <c r="U315" i="4"/>
  <c r="AY310" i="4"/>
  <c r="AZ310" i="4" s="1"/>
  <c r="AO315" i="4"/>
  <c r="AN316" i="4"/>
  <c r="AL313" i="4"/>
  <c r="AT311" i="4"/>
  <c r="AU311" i="4" s="1"/>
  <c r="AV311" i="4" s="1"/>
  <c r="AW311" i="4" s="1"/>
  <c r="AY311" i="4" s="1"/>
  <c r="AZ311" i="4" s="1"/>
  <c r="AR312" i="4"/>
  <c r="AS312" i="4" s="1"/>
  <c r="AE313" i="4" l="1"/>
  <c r="AF313" i="4"/>
  <c r="AG313" i="4" s="1"/>
  <c r="AA314" i="4"/>
  <c r="AB314" i="4" s="1"/>
  <c r="AC314" i="4" s="1"/>
  <c r="AD314" i="4" s="1"/>
  <c r="Z314" i="4"/>
  <c r="R314" i="4"/>
  <c r="Q315" i="4"/>
  <c r="V315" i="4" s="1"/>
  <c r="W315" i="4" s="1"/>
  <c r="X315" i="4" s="1"/>
  <c r="Y315" i="4" s="1"/>
  <c r="T317" i="4"/>
  <c r="U316" i="4"/>
  <c r="AX311" i="4"/>
  <c r="AO316" i="4"/>
  <c r="AN317" i="4"/>
  <c r="AL314" i="4"/>
  <c r="AT312" i="4"/>
  <c r="AU312" i="4" s="1"/>
  <c r="AV312" i="4" s="1"/>
  <c r="AW312" i="4" s="1"/>
  <c r="AX312" i="4" s="1"/>
  <c r="AR313" i="4"/>
  <c r="AS313" i="4" s="1"/>
  <c r="AA315" i="4" l="1"/>
  <c r="AB315" i="4" s="1"/>
  <c r="AC315" i="4" s="1"/>
  <c r="AD315" i="4" s="1"/>
  <c r="Z315" i="4"/>
  <c r="AE314" i="4"/>
  <c r="AF314" i="4"/>
  <c r="AG314" i="4" s="1"/>
  <c r="Q316" i="4"/>
  <c r="V316" i="4" s="1"/>
  <c r="W316" i="4" s="1"/>
  <c r="X316" i="4" s="1"/>
  <c r="Y316" i="4" s="1"/>
  <c r="R315" i="4"/>
  <c r="AY312" i="4"/>
  <c r="AZ312" i="4" s="1"/>
  <c r="T318" i="4"/>
  <c r="U317" i="4"/>
  <c r="AO317" i="4"/>
  <c r="AN318" i="4"/>
  <c r="AT313" i="4"/>
  <c r="AU313" i="4" s="1"/>
  <c r="AV313" i="4" s="1"/>
  <c r="AW313" i="4" s="1"/>
  <c r="AY313" i="4" s="1"/>
  <c r="AZ313" i="4" s="1"/>
  <c r="AL315" i="4"/>
  <c r="AR314" i="4"/>
  <c r="Z316" i="4" l="1"/>
  <c r="AA316" i="4"/>
  <c r="AB316" i="4" s="1"/>
  <c r="AC316" i="4" s="1"/>
  <c r="AD316" i="4" s="1"/>
  <c r="AE315" i="4"/>
  <c r="AF315" i="4"/>
  <c r="AG315" i="4" s="1"/>
  <c r="R316" i="4"/>
  <c r="Q317" i="4"/>
  <c r="V317" i="4" s="1"/>
  <c r="W317" i="4" s="1"/>
  <c r="X317" i="4" s="1"/>
  <c r="Y317" i="4" s="1"/>
  <c r="T319" i="4"/>
  <c r="U318" i="4"/>
  <c r="AX313" i="4"/>
  <c r="AS314" i="4"/>
  <c r="AT314" i="4" s="1"/>
  <c r="AU314" i="4" s="1"/>
  <c r="AV314" i="4" s="1"/>
  <c r="AW314" i="4" s="1"/>
  <c r="AO318" i="4"/>
  <c r="AN319" i="4"/>
  <c r="AL316" i="4"/>
  <c r="AR315" i="4"/>
  <c r="AE316" i="4" l="1"/>
  <c r="AF316" i="4"/>
  <c r="AG316" i="4" s="1"/>
  <c r="AA317" i="4"/>
  <c r="AB317" i="4" s="1"/>
  <c r="AC317" i="4" s="1"/>
  <c r="AD317" i="4" s="1"/>
  <c r="Z317" i="4"/>
  <c r="R317" i="4"/>
  <c r="Q318" i="4"/>
  <c r="V318" i="4" s="1"/>
  <c r="W318" i="4" s="1"/>
  <c r="X318" i="4" s="1"/>
  <c r="Y318" i="4" s="1"/>
  <c r="T320" i="4"/>
  <c r="U319" i="4"/>
  <c r="AX314" i="4"/>
  <c r="AY314" i="4"/>
  <c r="AZ314" i="4" s="1"/>
  <c r="AS315" i="4"/>
  <c r="AT315" i="4" s="1"/>
  <c r="AU315" i="4" s="1"/>
  <c r="AV315" i="4" s="1"/>
  <c r="AW315" i="4" s="1"/>
  <c r="AY315" i="4" s="1"/>
  <c r="AZ315" i="4" s="1"/>
  <c r="AO319" i="4"/>
  <c r="AN320" i="4"/>
  <c r="AL317" i="4"/>
  <c r="AR316" i="4"/>
  <c r="AA318" i="4" l="1"/>
  <c r="AB318" i="4" s="1"/>
  <c r="AC318" i="4" s="1"/>
  <c r="AD318" i="4" s="1"/>
  <c r="Z318" i="4"/>
  <c r="AE317" i="4"/>
  <c r="AF317" i="4"/>
  <c r="AG317" i="4" s="1"/>
  <c r="Q319" i="4"/>
  <c r="V319" i="4" s="1"/>
  <c r="W319" i="4" s="1"/>
  <c r="X319" i="4" s="1"/>
  <c r="Y319" i="4" s="1"/>
  <c r="R318" i="4"/>
  <c r="T321" i="4"/>
  <c r="U320" i="4"/>
  <c r="AS316" i="4"/>
  <c r="AT316" i="4" s="1"/>
  <c r="AU316" i="4" s="1"/>
  <c r="AV316" i="4" s="1"/>
  <c r="AW316" i="4" s="1"/>
  <c r="AX315" i="4"/>
  <c r="AO320" i="4"/>
  <c r="AN321" i="4"/>
  <c r="AL318" i="4"/>
  <c r="AR317" i="4"/>
  <c r="AS317" i="4" s="1"/>
  <c r="AA319" i="4" l="1"/>
  <c r="AB319" i="4" s="1"/>
  <c r="AC319" i="4" s="1"/>
  <c r="AD319" i="4" s="1"/>
  <c r="Z319" i="4"/>
  <c r="AE318" i="4"/>
  <c r="AF318" i="4"/>
  <c r="AG318" i="4" s="1"/>
  <c r="Q320" i="4"/>
  <c r="V320" i="4" s="1"/>
  <c r="W320" i="4" s="1"/>
  <c r="X320" i="4" s="1"/>
  <c r="Y320" i="4" s="1"/>
  <c r="R319" i="4"/>
  <c r="T322" i="4"/>
  <c r="U321" i="4"/>
  <c r="AY316" i="4"/>
  <c r="AZ316" i="4" s="1"/>
  <c r="AX316" i="4"/>
  <c r="AO321" i="4"/>
  <c r="AN322" i="4"/>
  <c r="AL319" i="4"/>
  <c r="AT317" i="4"/>
  <c r="AU317" i="4" s="1"/>
  <c r="AV317" i="4" s="1"/>
  <c r="AW317" i="4" s="1"/>
  <c r="AX317" i="4" s="1"/>
  <c r="AR318" i="4"/>
  <c r="AA320" i="4" l="1"/>
  <c r="AB320" i="4" s="1"/>
  <c r="AC320" i="4" s="1"/>
  <c r="AD320" i="4" s="1"/>
  <c r="Z320" i="4"/>
  <c r="AE319" i="4"/>
  <c r="AF319" i="4"/>
  <c r="AG319" i="4" s="1"/>
  <c r="R320" i="4"/>
  <c r="Q321" i="4"/>
  <c r="V321" i="4" s="1"/>
  <c r="W321" i="4" s="1"/>
  <c r="X321" i="4" s="1"/>
  <c r="Y321" i="4" s="1"/>
  <c r="AY317" i="4"/>
  <c r="AZ317" i="4" s="1"/>
  <c r="T323" i="4"/>
  <c r="U322" i="4"/>
  <c r="AS318" i="4"/>
  <c r="AT318" i="4" s="1"/>
  <c r="AU318" i="4" s="1"/>
  <c r="AV318" i="4" s="1"/>
  <c r="AW318" i="4" s="1"/>
  <c r="AO322" i="4"/>
  <c r="AN323" i="4"/>
  <c r="AL320" i="4"/>
  <c r="AR319" i="4"/>
  <c r="AS319" i="4" s="1"/>
  <c r="AA321" i="4" l="1"/>
  <c r="AB321" i="4" s="1"/>
  <c r="AC321" i="4" s="1"/>
  <c r="AD321" i="4" s="1"/>
  <c r="Z321" i="4"/>
  <c r="AE320" i="4"/>
  <c r="AF320" i="4"/>
  <c r="AG320" i="4" s="1"/>
  <c r="Q322" i="4"/>
  <c r="V322" i="4" s="1"/>
  <c r="W322" i="4" s="1"/>
  <c r="X322" i="4" s="1"/>
  <c r="Y322" i="4" s="1"/>
  <c r="R321" i="4"/>
  <c r="T324" i="4"/>
  <c r="U323" i="4"/>
  <c r="AY318" i="4"/>
  <c r="AZ318" i="4" s="1"/>
  <c r="AX318" i="4"/>
  <c r="AO323" i="4"/>
  <c r="AN324" i="4"/>
  <c r="AL321" i="4"/>
  <c r="AT319" i="4"/>
  <c r="AU319" i="4" s="1"/>
  <c r="AV319" i="4" s="1"/>
  <c r="AW319" i="4" s="1"/>
  <c r="AY319" i="4" s="1"/>
  <c r="AZ319" i="4" s="1"/>
  <c r="AR320" i="4"/>
  <c r="AS320" i="4" s="1"/>
  <c r="AA322" i="4" l="1"/>
  <c r="AB322" i="4" s="1"/>
  <c r="AC322" i="4" s="1"/>
  <c r="AD322" i="4" s="1"/>
  <c r="Z322" i="4"/>
  <c r="AE321" i="4"/>
  <c r="AF321" i="4"/>
  <c r="AG321" i="4" s="1"/>
  <c r="Q323" i="4"/>
  <c r="V323" i="4" s="1"/>
  <c r="W323" i="4" s="1"/>
  <c r="X323" i="4" s="1"/>
  <c r="Y323" i="4" s="1"/>
  <c r="R322" i="4"/>
  <c r="T325" i="4"/>
  <c r="U324" i="4"/>
  <c r="AX319" i="4"/>
  <c r="AO324" i="4"/>
  <c r="AN325" i="4"/>
  <c r="AL322" i="4"/>
  <c r="AT320" i="4"/>
  <c r="AU320" i="4" s="1"/>
  <c r="AV320" i="4" s="1"/>
  <c r="AW320" i="4" s="1"/>
  <c r="AY320" i="4" s="1"/>
  <c r="AZ320" i="4" s="1"/>
  <c r="AR321" i="4"/>
  <c r="AS321" i="4" s="1"/>
  <c r="Z323" i="4" l="1"/>
  <c r="AA323" i="4"/>
  <c r="AB323" i="4" s="1"/>
  <c r="AC323" i="4" s="1"/>
  <c r="AD323" i="4" s="1"/>
  <c r="AE322" i="4"/>
  <c r="AF322" i="4"/>
  <c r="AG322" i="4" s="1"/>
  <c r="R323" i="4"/>
  <c r="Q324" i="4"/>
  <c r="V324" i="4" s="1"/>
  <c r="W324" i="4" s="1"/>
  <c r="X324" i="4" s="1"/>
  <c r="Y324" i="4" s="1"/>
  <c r="T326" i="4"/>
  <c r="U325" i="4"/>
  <c r="AX320" i="4"/>
  <c r="AO325" i="4"/>
  <c r="AN326" i="4"/>
  <c r="AL323" i="4"/>
  <c r="AT321" i="4"/>
  <c r="AU321" i="4" s="1"/>
  <c r="AV321" i="4" s="1"/>
  <c r="AW321" i="4" s="1"/>
  <c r="AX321" i="4" s="1"/>
  <c r="AR322" i="4"/>
  <c r="AS322" i="4" s="1"/>
  <c r="Z324" i="4" l="1"/>
  <c r="AA324" i="4"/>
  <c r="AB324" i="4" s="1"/>
  <c r="AC324" i="4" s="1"/>
  <c r="AD324" i="4" s="1"/>
  <c r="AE323" i="4"/>
  <c r="AF323" i="4"/>
  <c r="AG323" i="4" s="1"/>
  <c r="Q325" i="4"/>
  <c r="V325" i="4" s="1"/>
  <c r="W325" i="4" s="1"/>
  <c r="X325" i="4" s="1"/>
  <c r="Y325" i="4" s="1"/>
  <c r="R324" i="4"/>
  <c r="T327" i="4"/>
  <c r="U326" i="4"/>
  <c r="AY321" i="4"/>
  <c r="AZ321" i="4" s="1"/>
  <c r="AO326" i="4"/>
  <c r="AN327" i="4"/>
  <c r="AL324" i="4"/>
  <c r="AT322" i="4"/>
  <c r="AU322" i="4" s="1"/>
  <c r="AV322" i="4" s="1"/>
  <c r="AW322" i="4" s="1"/>
  <c r="AY322" i="4" s="1"/>
  <c r="AZ322" i="4" s="1"/>
  <c r="AR323" i="4"/>
  <c r="AS323" i="4" s="1"/>
  <c r="AA325" i="4" l="1"/>
  <c r="AB325" i="4" s="1"/>
  <c r="AC325" i="4" s="1"/>
  <c r="AD325" i="4" s="1"/>
  <c r="Z325" i="4"/>
  <c r="AE324" i="4"/>
  <c r="AF324" i="4"/>
  <c r="AG324" i="4" s="1"/>
  <c r="R325" i="4"/>
  <c r="Q326" i="4"/>
  <c r="V326" i="4" s="1"/>
  <c r="W326" i="4" s="1"/>
  <c r="X326" i="4" s="1"/>
  <c r="Y326" i="4" s="1"/>
  <c r="T328" i="4"/>
  <c r="U327" i="4"/>
  <c r="AX322" i="4"/>
  <c r="AO327" i="4"/>
  <c r="AN328" i="4"/>
  <c r="AL325" i="4"/>
  <c r="AT323" i="4"/>
  <c r="AU323" i="4" s="1"/>
  <c r="AV323" i="4" s="1"/>
  <c r="AW323" i="4" s="1"/>
  <c r="AY323" i="4" s="1"/>
  <c r="AZ323" i="4" s="1"/>
  <c r="AR324" i="4"/>
  <c r="AE325" i="4" l="1"/>
  <c r="AF325" i="4"/>
  <c r="AG325" i="4" s="1"/>
  <c r="Z326" i="4"/>
  <c r="AA326" i="4"/>
  <c r="AB326" i="4" s="1"/>
  <c r="AC326" i="4" s="1"/>
  <c r="AD326" i="4" s="1"/>
  <c r="Q327" i="4"/>
  <c r="V327" i="4" s="1"/>
  <c r="W327" i="4" s="1"/>
  <c r="X327" i="4" s="1"/>
  <c r="Y327" i="4" s="1"/>
  <c r="R326" i="4"/>
  <c r="AX323" i="4"/>
  <c r="T329" i="4"/>
  <c r="U328" i="4"/>
  <c r="AS324" i="4"/>
  <c r="AT324" i="4" s="1"/>
  <c r="AU324" i="4" s="1"/>
  <c r="AV324" i="4" s="1"/>
  <c r="AW324" i="4" s="1"/>
  <c r="AO328" i="4"/>
  <c r="AN329" i="4"/>
  <c r="AL326" i="4"/>
  <c r="AR325" i="4"/>
  <c r="AS325" i="4" s="1"/>
  <c r="AA327" i="4" l="1"/>
  <c r="AB327" i="4" s="1"/>
  <c r="AC327" i="4" s="1"/>
  <c r="AD327" i="4" s="1"/>
  <c r="Z327" i="4"/>
  <c r="AE326" i="4"/>
  <c r="AF326" i="4"/>
  <c r="AG326" i="4" s="1"/>
  <c r="Q328" i="4"/>
  <c r="V328" i="4" s="1"/>
  <c r="W328" i="4" s="1"/>
  <c r="X328" i="4" s="1"/>
  <c r="Y328" i="4" s="1"/>
  <c r="R327" i="4"/>
  <c r="T330" i="4"/>
  <c r="U329" i="4"/>
  <c r="AY324" i="4"/>
  <c r="AZ324" i="4" s="1"/>
  <c r="AX324" i="4"/>
  <c r="AO329" i="4"/>
  <c r="AN330" i="4"/>
  <c r="AL327" i="4"/>
  <c r="AT325" i="4"/>
  <c r="AU325" i="4" s="1"/>
  <c r="AV325" i="4" s="1"/>
  <c r="AW325" i="4" s="1"/>
  <c r="AX325" i="4" s="1"/>
  <c r="AR326" i="4"/>
  <c r="AS326" i="4" s="1"/>
  <c r="AA328" i="4" l="1"/>
  <c r="AB328" i="4" s="1"/>
  <c r="AC328" i="4" s="1"/>
  <c r="AD328" i="4" s="1"/>
  <c r="Z328" i="4"/>
  <c r="AE327" i="4"/>
  <c r="AF327" i="4"/>
  <c r="AG327" i="4" s="1"/>
  <c r="R328" i="4"/>
  <c r="Q329" i="4"/>
  <c r="V329" i="4" s="1"/>
  <c r="W329" i="4" s="1"/>
  <c r="X329" i="4" s="1"/>
  <c r="Y329" i="4" s="1"/>
  <c r="T331" i="4"/>
  <c r="U330" i="4"/>
  <c r="AY325" i="4"/>
  <c r="AZ325" i="4" s="1"/>
  <c r="AO330" i="4"/>
  <c r="AN331" i="4"/>
  <c r="AL328" i="4"/>
  <c r="AT326" i="4"/>
  <c r="AU326" i="4" s="1"/>
  <c r="AV326" i="4" s="1"/>
  <c r="AW326" i="4" s="1"/>
  <c r="AY326" i="4" s="1"/>
  <c r="AZ326" i="4" s="1"/>
  <c r="AR327" i="4"/>
  <c r="AA329" i="4" l="1"/>
  <c r="AB329" i="4" s="1"/>
  <c r="AC329" i="4" s="1"/>
  <c r="AD329" i="4" s="1"/>
  <c r="Z329" i="4"/>
  <c r="AE328" i="4"/>
  <c r="AF328" i="4"/>
  <c r="AG328" i="4" s="1"/>
  <c r="Q330" i="4"/>
  <c r="V330" i="4" s="1"/>
  <c r="W330" i="4" s="1"/>
  <c r="X330" i="4" s="1"/>
  <c r="Y330" i="4" s="1"/>
  <c r="R329" i="4"/>
  <c r="T332" i="4"/>
  <c r="U331" i="4"/>
  <c r="AX326" i="4"/>
  <c r="AS327" i="4"/>
  <c r="AT327" i="4" s="1"/>
  <c r="AU327" i="4" s="1"/>
  <c r="AV327" i="4" s="1"/>
  <c r="AW327" i="4" s="1"/>
  <c r="AO331" i="4"/>
  <c r="AN332" i="4"/>
  <c r="AL329" i="4"/>
  <c r="AR328" i="4"/>
  <c r="AE329" i="4" l="1"/>
  <c r="AF329" i="4"/>
  <c r="AG329" i="4" s="1"/>
  <c r="AA330" i="4"/>
  <c r="AB330" i="4" s="1"/>
  <c r="AC330" i="4" s="1"/>
  <c r="AD330" i="4" s="1"/>
  <c r="Z330" i="4"/>
  <c r="Q331" i="4"/>
  <c r="V331" i="4" s="1"/>
  <c r="W331" i="4" s="1"/>
  <c r="X331" i="4" s="1"/>
  <c r="Y331" i="4" s="1"/>
  <c r="R330" i="4"/>
  <c r="T333" i="4"/>
  <c r="U332" i="4"/>
  <c r="AY327" i="4"/>
  <c r="AZ327" i="4" s="1"/>
  <c r="AX327" i="4"/>
  <c r="AS328" i="4"/>
  <c r="AT328" i="4" s="1"/>
  <c r="AU328" i="4" s="1"/>
  <c r="AV328" i="4" s="1"/>
  <c r="AW328" i="4" s="1"/>
  <c r="AO332" i="4"/>
  <c r="AN333" i="4"/>
  <c r="AL330" i="4"/>
  <c r="AR329" i="4"/>
  <c r="AS329" i="4" s="1"/>
  <c r="Z331" i="4" l="1"/>
  <c r="AA331" i="4"/>
  <c r="AB331" i="4" s="1"/>
  <c r="AC331" i="4" s="1"/>
  <c r="AD331" i="4" s="1"/>
  <c r="AE330" i="4"/>
  <c r="AF330" i="4"/>
  <c r="AG330" i="4" s="1"/>
  <c r="R331" i="4"/>
  <c r="Q332" i="4"/>
  <c r="V332" i="4" s="1"/>
  <c r="W332" i="4" s="1"/>
  <c r="X332" i="4" s="1"/>
  <c r="Y332" i="4" s="1"/>
  <c r="T334" i="4"/>
  <c r="U333" i="4"/>
  <c r="AO333" i="4"/>
  <c r="AN334" i="4"/>
  <c r="AY328" i="4"/>
  <c r="AZ328" i="4" s="1"/>
  <c r="AX328" i="4"/>
  <c r="AL331" i="4"/>
  <c r="AT329" i="4"/>
  <c r="AU329" i="4" s="1"/>
  <c r="AV329" i="4" s="1"/>
  <c r="AW329" i="4" s="1"/>
  <c r="AX329" i="4" s="1"/>
  <c r="AR330" i="4"/>
  <c r="AS330" i="4" s="1"/>
  <c r="AA332" i="4" l="1"/>
  <c r="AB332" i="4" s="1"/>
  <c r="AC332" i="4" s="1"/>
  <c r="AD332" i="4" s="1"/>
  <c r="Z332" i="4"/>
  <c r="AE331" i="4"/>
  <c r="AF331" i="4"/>
  <c r="AG331" i="4" s="1"/>
  <c r="Q333" i="4"/>
  <c r="V333" i="4" s="1"/>
  <c r="W333" i="4" s="1"/>
  <c r="X333" i="4" s="1"/>
  <c r="Y333" i="4" s="1"/>
  <c r="R332" i="4"/>
  <c r="AY329" i="4"/>
  <c r="AZ329" i="4" s="1"/>
  <c r="T335" i="4"/>
  <c r="U334" i="4"/>
  <c r="AO334" i="4"/>
  <c r="AN335" i="4"/>
  <c r="AL332" i="4"/>
  <c r="AT330" i="4"/>
  <c r="AU330" i="4" s="1"/>
  <c r="AV330" i="4" s="1"/>
  <c r="AW330" i="4" s="1"/>
  <c r="AY330" i="4" s="1"/>
  <c r="AZ330" i="4" s="1"/>
  <c r="AR331" i="4"/>
  <c r="AS331" i="4" s="1"/>
  <c r="AA333" i="4" l="1"/>
  <c r="AB333" i="4" s="1"/>
  <c r="AC333" i="4" s="1"/>
  <c r="AD333" i="4" s="1"/>
  <c r="Z333" i="4"/>
  <c r="AE332" i="4"/>
  <c r="AF332" i="4"/>
  <c r="AG332" i="4" s="1"/>
  <c r="R333" i="4"/>
  <c r="Q334" i="4"/>
  <c r="V334" i="4" s="1"/>
  <c r="W334" i="4" s="1"/>
  <c r="X334" i="4" s="1"/>
  <c r="Y334" i="4" s="1"/>
  <c r="T336" i="4"/>
  <c r="U335" i="4"/>
  <c r="AX330" i="4"/>
  <c r="AT331" i="4"/>
  <c r="AU331" i="4" s="1"/>
  <c r="AV331" i="4" s="1"/>
  <c r="AW331" i="4" s="1"/>
  <c r="AX331" i="4" s="1"/>
  <c r="AO335" i="4"/>
  <c r="AN336" i="4"/>
  <c r="AL333" i="4"/>
  <c r="AR332" i="4"/>
  <c r="AA334" i="4" l="1"/>
  <c r="AB334" i="4" s="1"/>
  <c r="AC334" i="4" s="1"/>
  <c r="AD334" i="4" s="1"/>
  <c r="Z334" i="4"/>
  <c r="AE333" i="4"/>
  <c r="AF333" i="4"/>
  <c r="AG333" i="4" s="1"/>
  <c r="R334" i="4"/>
  <c r="Q335" i="4"/>
  <c r="V335" i="4" s="1"/>
  <c r="W335" i="4" s="1"/>
  <c r="X335" i="4" s="1"/>
  <c r="Y335" i="4" s="1"/>
  <c r="T337" i="4"/>
  <c r="U336" i="4"/>
  <c r="AY331" i="4"/>
  <c r="AZ331" i="4" s="1"/>
  <c r="AS332" i="4"/>
  <c r="AT332" i="4" s="1"/>
  <c r="AU332" i="4" s="1"/>
  <c r="AV332" i="4" s="1"/>
  <c r="AW332" i="4" s="1"/>
  <c r="AO336" i="4"/>
  <c r="AN337" i="4"/>
  <c r="AL334" i="4"/>
  <c r="AR333" i="4"/>
  <c r="AS333" i="4" s="1"/>
  <c r="AA335" i="4" l="1"/>
  <c r="AB335" i="4" s="1"/>
  <c r="AC335" i="4" s="1"/>
  <c r="AD335" i="4" s="1"/>
  <c r="Z335" i="4"/>
  <c r="AE334" i="4"/>
  <c r="AF334" i="4"/>
  <c r="AG334" i="4" s="1"/>
  <c r="Q336" i="4"/>
  <c r="V336" i="4" s="1"/>
  <c r="W336" i="4" s="1"/>
  <c r="X336" i="4" s="1"/>
  <c r="Y336" i="4" s="1"/>
  <c r="R335" i="4"/>
  <c r="T338" i="4"/>
  <c r="U337" i="4"/>
  <c r="AO337" i="4"/>
  <c r="AN338" i="4"/>
  <c r="AY332" i="4"/>
  <c r="AZ332" i="4" s="1"/>
  <c r="AX332" i="4"/>
  <c r="AL335" i="4"/>
  <c r="AT333" i="4"/>
  <c r="AU333" i="4" s="1"/>
  <c r="AV333" i="4" s="1"/>
  <c r="AW333" i="4" s="1"/>
  <c r="AX333" i="4" s="1"/>
  <c r="AR334" i="4"/>
  <c r="AA336" i="4" l="1"/>
  <c r="AB336" i="4" s="1"/>
  <c r="AC336" i="4" s="1"/>
  <c r="AD336" i="4" s="1"/>
  <c r="Z336" i="4"/>
  <c r="AE335" i="4"/>
  <c r="AF335" i="4"/>
  <c r="AG335" i="4" s="1"/>
  <c r="R336" i="4"/>
  <c r="Q337" i="4"/>
  <c r="V337" i="4" s="1"/>
  <c r="W337" i="4" s="1"/>
  <c r="X337" i="4" s="1"/>
  <c r="Y337" i="4" s="1"/>
  <c r="T339" i="4"/>
  <c r="U338" i="4"/>
  <c r="AY333" i="4"/>
  <c r="AZ333" i="4" s="1"/>
  <c r="AS334" i="4"/>
  <c r="AT334" i="4" s="1"/>
  <c r="AU334" i="4" s="1"/>
  <c r="AV334" i="4" s="1"/>
  <c r="AW334" i="4" s="1"/>
  <c r="AO338" i="4"/>
  <c r="AN339" i="4"/>
  <c r="AL336" i="4"/>
  <c r="AR335" i="4"/>
  <c r="AS335" i="4" s="1"/>
  <c r="AA337" i="4" l="1"/>
  <c r="AB337" i="4" s="1"/>
  <c r="AC337" i="4" s="1"/>
  <c r="AD337" i="4" s="1"/>
  <c r="Z337" i="4"/>
  <c r="AE336" i="4"/>
  <c r="AF336" i="4"/>
  <c r="AG336" i="4" s="1"/>
  <c r="Q338" i="4"/>
  <c r="V338" i="4" s="1"/>
  <c r="W338" i="4" s="1"/>
  <c r="X338" i="4" s="1"/>
  <c r="Y338" i="4" s="1"/>
  <c r="R337" i="4"/>
  <c r="T340" i="4"/>
  <c r="U339" i="4"/>
  <c r="AO339" i="4"/>
  <c r="AN340" i="4"/>
  <c r="AY334" i="4"/>
  <c r="AZ334" i="4" s="1"/>
  <c r="AX334" i="4"/>
  <c r="AL337" i="4"/>
  <c r="AT335" i="4"/>
  <c r="AU335" i="4" s="1"/>
  <c r="AV335" i="4" s="1"/>
  <c r="AW335" i="4" s="1"/>
  <c r="AX335" i="4" s="1"/>
  <c r="AR336" i="4"/>
  <c r="AS336" i="4" s="1"/>
  <c r="Z338" i="4" l="1"/>
  <c r="AA338" i="4"/>
  <c r="AB338" i="4" s="1"/>
  <c r="AC338" i="4" s="1"/>
  <c r="AD338" i="4" s="1"/>
  <c r="AE337" i="4"/>
  <c r="AF337" i="4"/>
  <c r="AG337" i="4" s="1"/>
  <c r="Q339" i="4"/>
  <c r="V339" i="4" s="1"/>
  <c r="W339" i="4" s="1"/>
  <c r="X339" i="4" s="1"/>
  <c r="Y339" i="4" s="1"/>
  <c r="R338" i="4"/>
  <c r="T341" i="4"/>
  <c r="U340" i="4"/>
  <c r="AY335" i="4"/>
  <c r="AZ335" i="4" s="1"/>
  <c r="AO340" i="4"/>
  <c r="AN341" i="4"/>
  <c r="AL338" i="4"/>
  <c r="AT336" i="4"/>
  <c r="AU336" i="4" s="1"/>
  <c r="AV336" i="4" s="1"/>
  <c r="AW336" i="4" s="1"/>
  <c r="AY336" i="4" s="1"/>
  <c r="AZ336" i="4" s="1"/>
  <c r="AR337" i="4"/>
  <c r="AS337" i="4" s="1"/>
  <c r="AA339" i="4" l="1"/>
  <c r="AB339" i="4" s="1"/>
  <c r="AC339" i="4" s="1"/>
  <c r="AD339" i="4" s="1"/>
  <c r="Z339" i="4"/>
  <c r="AE338" i="4"/>
  <c r="AF338" i="4"/>
  <c r="AG338" i="4" s="1"/>
  <c r="Q340" i="4"/>
  <c r="V340" i="4" s="1"/>
  <c r="W340" i="4" s="1"/>
  <c r="X340" i="4" s="1"/>
  <c r="Y340" i="4" s="1"/>
  <c r="R339" i="4"/>
  <c r="T342" i="4"/>
  <c r="U341" i="4"/>
  <c r="AX336" i="4"/>
  <c r="AO341" i="4"/>
  <c r="AN342" i="4"/>
  <c r="AT337" i="4"/>
  <c r="AU337" i="4" s="1"/>
  <c r="AV337" i="4" s="1"/>
  <c r="AW337" i="4" s="1"/>
  <c r="AX337" i="4" s="1"/>
  <c r="AL339" i="4"/>
  <c r="AR338" i="4"/>
  <c r="AS338" i="4" s="1"/>
  <c r="Z340" i="4" l="1"/>
  <c r="AA340" i="4"/>
  <c r="AB340" i="4" s="1"/>
  <c r="AC340" i="4" s="1"/>
  <c r="AD340" i="4" s="1"/>
  <c r="AE339" i="4"/>
  <c r="AF339" i="4"/>
  <c r="AG339" i="4" s="1"/>
  <c r="R340" i="4"/>
  <c r="Q341" i="4"/>
  <c r="V341" i="4" s="1"/>
  <c r="W341" i="4" s="1"/>
  <c r="X341" i="4" s="1"/>
  <c r="Y341" i="4" s="1"/>
  <c r="T343" i="4"/>
  <c r="U342" i="4"/>
  <c r="AY337" i="4"/>
  <c r="AZ337" i="4" s="1"/>
  <c r="AO342" i="4"/>
  <c r="AN343" i="4"/>
  <c r="AT338" i="4"/>
  <c r="AU338" i="4" s="1"/>
  <c r="AV338" i="4" s="1"/>
  <c r="AW338" i="4" s="1"/>
  <c r="AY338" i="4" s="1"/>
  <c r="AZ338" i="4" s="1"/>
  <c r="AL340" i="4"/>
  <c r="AR339" i="4"/>
  <c r="AS339" i="4" s="1"/>
  <c r="AA341" i="4" l="1"/>
  <c r="AB341" i="4" s="1"/>
  <c r="AC341" i="4" s="1"/>
  <c r="AD341" i="4" s="1"/>
  <c r="Z341" i="4"/>
  <c r="AE340" i="4"/>
  <c r="AF340" i="4"/>
  <c r="AG340" i="4" s="1"/>
  <c r="Q342" i="4"/>
  <c r="V342" i="4" s="1"/>
  <c r="W342" i="4" s="1"/>
  <c r="X342" i="4" s="1"/>
  <c r="Y342" i="4" s="1"/>
  <c r="R341" i="4"/>
  <c r="T344" i="4"/>
  <c r="U343" i="4"/>
  <c r="AX338" i="4"/>
  <c r="AO343" i="4"/>
  <c r="AN344" i="4"/>
  <c r="AT339" i="4"/>
  <c r="AU339" i="4" s="1"/>
  <c r="AV339" i="4" s="1"/>
  <c r="AW339" i="4" s="1"/>
  <c r="AY339" i="4" s="1"/>
  <c r="AZ339" i="4" s="1"/>
  <c r="AL341" i="4"/>
  <c r="AR340" i="4"/>
  <c r="AA342" i="4" l="1"/>
  <c r="AB342" i="4" s="1"/>
  <c r="AC342" i="4" s="1"/>
  <c r="AD342" i="4" s="1"/>
  <c r="Z342" i="4"/>
  <c r="AE341" i="4"/>
  <c r="AF341" i="4"/>
  <c r="AG341" i="4" s="1"/>
  <c r="R342" i="4"/>
  <c r="Q343" i="4"/>
  <c r="V343" i="4" s="1"/>
  <c r="W343" i="4" s="1"/>
  <c r="X343" i="4" s="1"/>
  <c r="Y343" i="4" s="1"/>
  <c r="T345" i="4"/>
  <c r="U344" i="4"/>
  <c r="AX339" i="4"/>
  <c r="AS340" i="4"/>
  <c r="AT340" i="4" s="1"/>
  <c r="AU340" i="4" s="1"/>
  <c r="AV340" i="4" s="1"/>
  <c r="AW340" i="4" s="1"/>
  <c r="AO344" i="4"/>
  <c r="AN345" i="4"/>
  <c r="AL342" i="4"/>
  <c r="AR341" i="4"/>
  <c r="AS341" i="4" s="1"/>
  <c r="AE342" i="4" l="1"/>
  <c r="AF342" i="4"/>
  <c r="AG342" i="4" s="1"/>
  <c r="AA343" i="4"/>
  <c r="AB343" i="4" s="1"/>
  <c r="AC343" i="4" s="1"/>
  <c r="AD343" i="4" s="1"/>
  <c r="Z343" i="4"/>
  <c r="Q344" i="4"/>
  <c r="V344" i="4" s="1"/>
  <c r="W344" i="4" s="1"/>
  <c r="X344" i="4" s="1"/>
  <c r="Y344" i="4" s="1"/>
  <c r="R343" i="4"/>
  <c r="T346" i="4"/>
  <c r="U345" i="4"/>
  <c r="AO345" i="4"/>
  <c r="AN346" i="4"/>
  <c r="AY340" i="4"/>
  <c r="AZ340" i="4" s="1"/>
  <c r="AX340" i="4"/>
  <c r="AL343" i="4"/>
  <c r="AT341" i="4"/>
  <c r="AU341" i="4" s="1"/>
  <c r="AV341" i="4" s="1"/>
  <c r="AW341" i="4" s="1"/>
  <c r="AX341" i="4" s="1"/>
  <c r="AR342" i="4"/>
  <c r="AS342" i="4" s="1"/>
  <c r="AA344" i="4" l="1"/>
  <c r="AB344" i="4" s="1"/>
  <c r="AC344" i="4" s="1"/>
  <c r="AD344" i="4" s="1"/>
  <c r="Z344" i="4"/>
  <c r="AE343" i="4"/>
  <c r="AF343" i="4"/>
  <c r="AG343" i="4" s="1"/>
  <c r="R344" i="4"/>
  <c r="Q345" i="4"/>
  <c r="V345" i="4" s="1"/>
  <c r="W345" i="4" s="1"/>
  <c r="X345" i="4" s="1"/>
  <c r="Y345" i="4" s="1"/>
  <c r="AY341" i="4"/>
  <c r="AZ341" i="4" s="1"/>
  <c r="T347" i="4"/>
  <c r="U346" i="4"/>
  <c r="AO346" i="4"/>
  <c r="AN347" i="4"/>
  <c r="AT342" i="4"/>
  <c r="AU342" i="4" s="1"/>
  <c r="AV342" i="4" s="1"/>
  <c r="AW342" i="4" s="1"/>
  <c r="AY342" i="4" s="1"/>
  <c r="AZ342" i="4" s="1"/>
  <c r="AL344" i="4"/>
  <c r="AR343" i="4"/>
  <c r="AS343" i="4" s="1"/>
  <c r="AA345" i="4" l="1"/>
  <c r="AB345" i="4" s="1"/>
  <c r="AC345" i="4" s="1"/>
  <c r="AD345" i="4" s="1"/>
  <c r="Z345" i="4"/>
  <c r="AE344" i="4"/>
  <c r="AF344" i="4"/>
  <c r="AG344" i="4" s="1"/>
  <c r="Q346" i="4"/>
  <c r="V346" i="4" s="1"/>
  <c r="W346" i="4" s="1"/>
  <c r="X346" i="4" s="1"/>
  <c r="Y346" i="4" s="1"/>
  <c r="R345" i="4"/>
  <c r="T348" i="4"/>
  <c r="U347" i="4"/>
  <c r="AX342" i="4"/>
  <c r="AO347" i="4"/>
  <c r="AN348" i="4"/>
  <c r="AL345" i="4"/>
  <c r="AT343" i="4"/>
  <c r="AU343" i="4" s="1"/>
  <c r="AV343" i="4" s="1"/>
  <c r="AW343" i="4" s="1"/>
  <c r="AX343" i="4" s="1"/>
  <c r="AR344" i="4"/>
  <c r="AS344" i="4" s="1"/>
  <c r="Z346" i="4" l="1"/>
  <c r="AA346" i="4"/>
  <c r="AB346" i="4" s="1"/>
  <c r="AC346" i="4" s="1"/>
  <c r="AD346" i="4" s="1"/>
  <c r="AE345" i="4"/>
  <c r="AF345" i="4"/>
  <c r="AG345" i="4" s="1"/>
  <c r="Q347" i="4"/>
  <c r="V347" i="4" s="1"/>
  <c r="W347" i="4" s="1"/>
  <c r="X347" i="4" s="1"/>
  <c r="Y347" i="4" s="1"/>
  <c r="R346" i="4"/>
  <c r="T349" i="4"/>
  <c r="U348" i="4"/>
  <c r="AY343" i="4"/>
  <c r="AZ343" i="4" s="1"/>
  <c r="AO348" i="4"/>
  <c r="AN349" i="4"/>
  <c r="AL346" i="4"/>
  <c r="AT344" i="4"/>
  <c r="AU344" i="4" s="1"/>
  <c r="AV344" i="4" s="1"/>
  <c r="AW344" i="4" s="1"/>
  <c r="AY344" i="4" s="1"/>
  <c r="AZ344" i="4" s="1"/>
  <c r="AR345" i="4"/>
  <c r="AA347" i="4" l="1"/>
  <c r="AB347" i="4" s="1"/>
  <c r="AC347" i="4" s="1"/>
  <c r="AD347" i="4" s="1"/>
  <c r="Z347" i="4"/>
  <c r="AE346" i="4"/>
  <c r="AF346" i="4"/>
  <c r="AG346" i="4" s="1"/>
  <c r="Q348" i="4"/>
  <c r="V348" i="4" s="1"/>
  <c r="W348" i="4" s="1"/>
  <c r="X348" i="4" s="1"/>
  <c r="Y348" i="4" s="1"/>
  <c r="R347" i="4"/>
  <c r="T350" i="4"/>
  <c r="U349" i="4"/>
  <c r="AX344" i="4"/>
  <c r="AS345" i="4"/>
  <c r="AT345" i="4" s="1"/>
  <c r="AU345" i="4" s="1"/>
  <c r="AV345" i="4" s="1"/>
  <c r="AW345" i="4" s="1"/>
  <c r="AO349" i="4"/>
  <c r="AN350" i="4"/>
  <c r="AL347" i="4"/>
  <c r="AR346" i="4"/>
  <c r="Z348" i="4" l="1"/>
  <c r="AA348" i="4"/>
  <c r="AB348" i="4" s="1"/>
  <c r="AC348" i="4" s="1"/>
  <c r="AD348" i="4" s="1"/>
  <c r="AE347" i="4"/>
  <c r="AF347" i="4"/>
  <c r="AG347" i="4" s="1"/>
  <c r="Q349" i="4"/>
  <c r="V349" i="4" s="1"/>
  <c r="W349" i="4" s="1"/>
  <c r="X349" i="4" s="1"/>
  <c r="Y349" i="4" s="1"/>
  <c r="R348" i="4"/>
  <c r="T351" i="4"/>
  <c r="U350" i="4"/>
  <c r="AS346" i="4"/>
  <c r="AT346" i="4" s="1"/>
  <c r="AU346" i="4" s="1"/>
  <c r="AV346" i="4" s="1"/>
  <c r="AW346" i="4" s="1"/>
  <c r="AO350" i="4"/>
  <c r="AN351" i="4"/>
  <c r="AY345" i="4"/>
  <c r="AZ345" i="4" s="1"/>
  <c r="AX345" i="4"/>
  <c r="AL348" i="4"/>
  <c r="AR347" i="4"/>
  <c r="AS347" i="4" s="1"/>
  <c r="AA349" i="4" l="1"/>
  <c r="AB349" i="4" s="1"/>
  <c r="AC349" i="4" s="1"/>
  <c r="AD349" i="4" s="1"/>
  <c r="Z349" i="4"/>
  <c r="AE348" i="4"/>
  <c r="AF348" i="4"/>
  <c r="AG348" i="4" s="1"/>
  <c r="R349" i="4"/>
  <c r="Q350" i="4"/>
  <c r="V350" i="4" s="1"/>
  <c r="W350" i="4" s="1"/>
  <c r="X350" i="4" s="1"/>
  <c r="Y350" i="4" s="1"/>
  <c r="T352" i="4"/>
  <c r="U351" i="4"/>
  <c r="AO351" i="4"/>
  <c r="AN352" i="4"/>
  <c r="AY346" i="4"/>
  <c r="AZ346" i="4" s="1"/>
  <c r="AX346" i="4"/>
  <c r="AL349" i="4"/>
  <c r="AT347" i="4"/>
  <c r="AU347" i="4" s="1"/>
  <c r="AV347" i="4" s="1"/>
  <c r="AW347" i="4" s="1"/>
  <c r="AX347" i="4" s="1"/>
  <c r="AR348" i="4"/>
  <c r="AA350" i="4" l="1"/>
  <c r="AB350" i="4" s="1"/>
  <c r="AC350" i="4" s="1"/>
  <c r="AD350" i="4" s="1"/>
  <c r="Z350" i="4"/>
  <c r="AE349" i="4"/>
  <c r="AF349" i="4"/>
  <c r="AG349" i="4" s="1"/>
  <c r="Q351" i="4"/>
  <c r="V351" i="4" s="1"/>
  <c r="W351" i="4" s="1"/>
  <c r="X351" i="4" s="1"/>
  <c r="Y351" i="4" s="1"/>
  <c r="R350" i="4"/>
  <c r="AY347" i="4"/>
  <c r="AZ347" i="4" s="1"/>
  <c r="T353" i="4"/>
  <c r="U352" i="4"/>
  <c r="AS348" i="4"/>
  <c r="AT348" i="4" s="1"/>
  <c r="AU348" i="4" s="1"/>
  <c r="AV348" i="4" s="1"/>
  <c r="AW348" i="4" s="1"/>
  <c r="AO352" i="4"/>
  <c r="AN353" i="4"/>
  <c r="AL350" i="4"/>
  <c r="AR349" i="4"/>
  <c r="Z351" i="4" l="1"/>
  <c r="AA351" i="4"/>
  <c r="AB351" i="4" s="1"/>
  <c r="AC351" i="4" s="1"/>
  <c r="AD351" i="4" s="1"/>
  <c r="AE350" i="4"/>
  <c r="AF350" i="4"/>
  <c r="AG350" i="4" s="1"/>
  <c r="R351" i="4"/>
  <c r="Q352" i="4"/>
  <c r="V352" i="4" s="1"/>
  <c r="W352" i="4" s="1"/>
  <c r="X352" i="4" s="1"/>
  <c r="Y352" i="4" s="1"/>
  <c r="T354" i="4"/>
  <c r="U353" i="4"/>
  <c r="AS349" i="4"/>
  <c r="AT349" i="4" s="1"/>
  <c r="AU349" i="4" s="1"/>
  <c r="AV349" i="4" s="1"/>
  <c r="AW349" i="4" s="1"/>
  <c r="AO353" i="4"/>
  <c r="AN354" i="4"/>
  <c r="AY348" i="4"/>
  <c r="AZ348" i="4" s="1"/>
  <c r="AX348" i="4"/>
  <c r="AL351" i="4"/>
  <c r="AR350" i="4"/>
  <c r="AS350" i="4" s="1"/>
  <c r="AE351" i="4" l="1"/>
  <c r="AF351" i="4"/>
  <c r="AG351" i="4" s="1"/>
  <c r="AA352" i="4"/>
  <c r="AB352" i="4" s="1"/>
  <c r="AC352" i="4" s="1"/>
  <c r="AD352" i="4" s="1"/>
  <c r="Z352" i="4"/>
  <c r="Q353" i="4"/>
  <c r="V353" i="4" s="1"/>
  <c r="W353" i="4" s="1"/>
  <c r="X353" i="4" s="1"/>
  <c r="Y353" i="4" s="1"/>
  <c r="R352" i="4"/>
  <c r="T355" i="4"/>
  <c r="U354" i="4"/>
  <c r="AY349" i="4"/>
  <c r="AZ349" i="4" s="1"/>
  <c r="AX349" i="4"/>
  <c r="AO354" i="4"/>
  <c r="AN355" i="4"/>
  <c r="AT350" i="4"/>
  <c r="AU350" i="4" s="1"/>
  <c r="AV350" i="4" s="1"/>
  <c r="AW350" i="4" s="1"/>
  <c r="AX350" i="4" s="1"/>
  <c r="AL352" i="4"/>
  <c r="AR351" i="4"/>
  <c r="AS351" i="4" s="1"/>
  <c r="AE352" i="4" l="1"/>
  <c r="AF352" i="4"/>
  <c r="AG352" i="4" s="1"/>
  <c r="AA353" i="4"/>
  <c r="AB353" i="4" s="1"/>
  <c r="AC353" i="4" s="1"/>
  <c r="AD353" i="4" s="1"/>
  <c r="Z353" i="4"/>
  <c r="Q354" i="4"/>
  <c r="V354" i="4" s="1"/>
  <c r="W354" i="4" s="1"/>
  <c r="X354" i="4" s="1"/>
  <c r="Y354" i="4" s="1"/>
  <c r="R353" i="4"/>
  <c r="T356" i="4"/>
  <c r="U355" i="4"/>
  <c r="AY350" i="4"/>
  <c r="AZ350" i="4" s="1"/>
  <c r="AO355" i="4"/>
  <c r="AN356" i="4"/>
  <c r="AL353" i="4"/>
  <c r="AT351" i="4"/>
  <c r="AU351" i="4" s="1"/>
  <c r="AV351" i="4" s="1"/>
  <c r="AW351" i="4" s="1"/>
  <c r="AX351" i="4" s="1"/>
  <c r="AR352" i="4"/>
  <c r="AS352" i="4" s="1"/>
  <c r="AA354" i="4" l="1"/>
  <c r="AB354" i="4" s="1"/>
  <c r="AC354" i="4" s="1"/>
  <c r="AD354" i="4" s="1"/>
  <c r="Z354" i="4"/>
  <c r="AE353" i="4"/>
  <c r="AF353" i="4"/>
  <c r="AG353" i="4" s="1"/>
  <c r="Q355" i="4"/>
  <c r="V355" i="4" s="1"/>
  <c r="W355" i="4" s="1"/>
  <c r="X355" i="4" s="1"/>
  <c r="Y355" i="4" s="1"/>
  <c r="R354" i="4"/>
  <c r="T357" i="4"/>
  <c r="U356" i="4"/>
  <c r="AY351" i="4"/>
  <c r="AZ351" i="4" s="1"/>
  <c r="AO356" i="4"/>
  <c r="AN357" i="4"/>
  <c r="AL354" i="4"/>
  <c r="AR353" i="4"/>
  <c r="AS353" i="4" s="1"/>
  <c r="AT352" i="4"/>
  <c r="AU352" i="4" s="1"/>
  <c r="AV352" i="4" s="1"/>
  <c r="AW352" i="4" s="1"/>
  <c r="AX352" i="4" s="1"/>
  <c r="Z355" i="4" l="1"/>
  <c r="AA355" i="4"/>
  <c r="AB355" i="4" s="1"/>
  <c r="AC355" i="4" s="1"/>
  <c r="AD355" i="4" s="1"/>
  <c r="AE354" i="4"/>
  <c r="AF354" i="4"/>
  <c r="AG354" i="4" s="1"/>
  <c r="Q356" i="4"/>
  <c r="V356" i="4" s="1"/>
  <c r="W356" i="4" s="1"/>
  <c r="X356" i="4" s="1"/>
  <c r="Y356" i="4" s="1"/>
  <c r="R355" i="4"/>
  <c r="T358" i="4"/>
  <c r="U357" i="4"/>
  <c r="AY352" i="4"/>
  <c r="AZ352" i="4" s="1"/>
  <c r="AO357" i="4"/>
  <c r="AN358" i="4"/>
  <c r="AL355" i="4"/>
  <c r="AT353" i="4"/>
  <c r="AU353" i="4" s="1"/>
  <c r="AV353" i="4" s="1"/>
  <c r="AW353" i="4" s="1"/>
  <c r="AX353" i="4" s="1"/>
  <c r="AR354" i="4"/>
  <c r="AS354" i="4" s="1"/>
  <c r="AA356" i="4" l="1"/>
  <c r="AB356" i="4" s="1"/>
  <c r="AC356" i="4" s="1"/>
  <c r="AD356" i="4" s="1"/>
  <c r="Z356" i="4"/>
  <c r="AE355" i="4"/>
  <c r="AF355" i="4"/>
  <c r="AG355" i="4" s="1"/>
  <c r="Q357" i="4"/>
  <c r="V357" i="4" s="1"/>
  <c r="W357" i="4" s="1"/>
  <c r="X357" i="4" s="1"/>
  <c r="Y357" i="4" s="1"/>
  <c r="R356" i="4"/>
  <c r="T359" i="4"/>
  <c r="U358" i="4"/>
  <c r="AY353" i="4"/>
  <c r="AZ353" i="4" s="1"/>
  <c r="AO358" i="4"/>
  <c r="AN359" i="4"/>
  <c r="AT354" i="4"/>
  <c r="AU354" i="4" s="1"/>
  <c r="AV354" i="4" s="1"/>
  <c r="AW354" i="4" s="1"/>
  <c r="AY354" i="4" s="1"/>
  <c r="AZ354" i="4" s="1"/>
  <c r="AL356" i="4"/>
  <c r="AR355" i="4"/>
  <c r="AS355" i="4" s="1"/>
  <c r="AA357" i="4" l="1"/>
  <c r="AB357" i="4" s="1"/>
  <c r="AC357" i="4" s="1"/>
  <c r="AD357" i="4" s="1"/>
  <c r="Z357" i="4"/>
  <c r="AE356" i="4"/>
  <c r="AF356" i="4"/>
  <c r="AG356" i="4" s="1"/>
  <c r="Q358" i="4"/>
  <c r="V358" i="4" s="1"/>
  <c r="W358" i="4" s="1"/>
  <c r="X358" i="4" s="1"/>
  <c r="Y358" i="4" s="1"/>
  <c r="R357" i="4"/>
  <c r="T360" i="4"/>
  <c r="U359" i="4"/>
  <c r="AX354" i="4"/>
  <c r="AO359" i="4"/>
  <c r="AN360" i="4"/>
  <c r="AL357" i="4"/>
  <c r="AT355" i="4"/>
  <c r="AU355" i="4" s="1"/>
  <c r="AV355" i="4" s="1"/>
  <c r="AW355" i="4" s="1"/>
  <c r="AY355" i="4" s="1"/>
  <c r="AZ355" i="4" s="1"/>
  <c r="AR356" i="4"/>
  <c r="AS356" i="4" s="1"/>
  <c r="AA358" i="4" l="1"/>
  <c r="AB358" i="4" s="1"/>
  <c r="AC358" i="4" s="1"/>
  <c r="AD358" i="4" s="1"/>
  <c r="Z358" i="4"/>
  <c r="AE357" i="4"/>
  <c r="AF357" i="4"/>
  <c r="AG357" i="4" s="1"/>
  <c r="R358" i="4"/>
  <c r="Q359" i="4"/>
  <c r="V359" i="4" s="1"/>
  <c r="W359" i="4" s="1"/>
  <c r="X359" i="4" s="1"/>
  <c r="Y359" i="4" s="1"/>
  <c r="AX355" i="4"/>
  <c r="T361" i="4"/>
  <c r="U360" i="4"/>
  <c r="AO360" i="4"/>
  <c r="AN361" i="4"/>
  <c r="AL358" i="4"/>
  <c r="AT356" i="4"/>
  <c r="AU356" i="4" s="1"/>
  <c r="AV356" i="4" s="1"/>
  <c r="AW356" i="4" s="1"/>
  <c r="AY356" i="4" s="1"/>
  <c r="AZ356" i="4" s="1"/>
  <c r="AR357" i="4"/>
  <c r="AS357" i="4" s="1"/>
  <c r="AA359" i="4" l="1"/>
  <c r="AB359" i="4" s="1"/>
  <c r="AC359" i="4" s="1"/>
  <c r="AD359" i="4" s="1"/>
  <c r="Z359" i="4"/>
  <c r="AE358" i="4"/>
  <c r="AF358" i="4"/>
  <c r="AG358" i="4" s="1"/>
  <c r="Q360" i="4"/>
  <c r="V360" i="4" s="1"/>
  <c r="W360" i="4" s="1"/>
  <c r="X360" i="4" s="1"/>
  <c r="Y360" i="4" s="1"/>
  <c r="R359" i="4"/>
  <c r="T362" i="4"/>
  <c r="U361" i="4"/>
  <c r="AX356" i="4"/>
  <c r="AO361" i="4"/>
  <c r="AN362" i="4"/>
  <c r="AT357" i="4"/>
  <c r="AU357" i="4" s="1"/>
  <c r="AV357" i="4" s="1"/>
  <c r="AW357" i="4" s="1"/>
  <c r="AY357" i="4" s="1"/>
  <c r="AZ357" i="4" s="1"/>
  <c r="AL359" i="4"/>
  <c r="AR358" i="4"/>
  <c r="AS358" i="4" s="1"/>
  <c r="Z360" i="4" l="1"/>
  <c r="AA360" i="4"/>
  <c r="AB360" i="4" s="1"/>
  <c r="AC360" i="4" s="1"/>
  <c r="AD360" i="4" s="1"/>
  <c r="AE359" i="4"/>
  <c r="AF359" i="4"/>
  <c r="AG359" i="4" s="1"/>
  <c r="R360" i="4"/>
  <c r="Q361" i="4"/>
  <c r="V361" i="4" s="1"/>
  <c r="W361" i="4" s="1"/>
  <c r="X361" i="4" s="1"/>
  <c r="Y361" i="4" s="1"/>
  <c r="T363" i="4"/>
  <c r="U362" i="4"/>
  <c r="AX357" i="4"/>
  <c r="AO362" i="4"/>
  <c r="AN363" i="4"/>
  <c r="AL360" i="4"/>
  <c r="AT358" i="4"/>
  <c r="AU358" i="4" s="1"/>
  <c r="AV358" i="4" s="1"/>
  <c r="AW358" i="4" s="1"/>
  <c r="AY358" i="4" s="1"/>
  <c r="AZ358" i="4" s="1"/>
  <c r="AR359" i="4"/>
  <c r="AS359" i="4" s="1"/>
  <c r="AE360" i="4" l="1"/>
  <c r="AF360" i="4"/>
  <c r="AG360" i="4" s="1"/>
  <c r="AA361" i="4"/>
  <c r="AB361" i="4" s="1"/>
  <c r="AC361" i="4" s="1"/>
  <c r="AD361" i="4" s="1"/>
  <c r="Z361" i="4"/>
  <c r="Q362" i="4"/>
  <c r="V362" i="4" s="1"/>
  <c r="W362" i="4" s="1"/>
  <c r="X362" i="4" s="1"/>
  <c r="Y362" i="4" s="1"/>
  <c r="R361" i="4"/>
  <c r="T364" i="4"/>
  <c r="U363" i="4"/>
  <c r="AX358" i="4"/>
  <c r="AO363" i="4"/>
  <c r="AN364" i="4"/>
  <c r="AL361" i="4"/>
  <c r="AT359" i="4"/>
  <c r="AU359" i="4" s="1"/>
  <c r="AV359" i="4" s="1"/>
  <c r="AW359" i="4" s="1"/>
  <c r="AX359" i="4" s="1"/>
  <c r="AR360" i="4"/>
  <c r="AA362" i="4" l="1"/>
  <c r="AB362" i="4" s="1"/>
  <c r="AC362" i="4" s="1"/>
  <c r="AD362" i="4" s="1"/>
  <c r="Z362" i="4"/>
  <c r="AE361" i="4"/>
  <c r="AF361" i="4"/>
  <c r="AG361" i="4" s="1"/>
  <c r="Q363" i="4"/>
  <c r="V363" i="4" s="1"/>
  <c r="W363" i="4" s="1"/>
  <c r="X363" i="4" s="1"/>
  <c r="Y363" i="4" s="1"/>
  <c r="R362" i="4"/>
  <c r="T365" i="4"/>
  <c r="U364" i="4"/>
  <c r="AY359" i="4"/>
  <c r="AZ359" i="4" s="1"/>
  <c r="AS360" i="4"/>
  <c r="AT360" i="4" s="1"/>
  <c r="AU360" i="4" s="1"/>
  <c r="AV360" i="4" s="1"/>
  <c r="AW360" i="4" s="1"/>
  <c r="AO364" i="4"/>
  <c r="AN365" i="4"/>
  <c r="AL362" i="4"/>
  <c r="AR361" i="4"/>
  <c r="AS361" i="4" s="1"/>
  <c r="AA363" i="4" l="1"/>
  <c r="AB363" i="4" s="1"/>
  <c r="AC363" i="4" s="1"/>
  <c r="AD363" i="4" s="1"/>
  <c r="Z363" i="4"/>
  <c r="AE362" i="4"/>
  <c r="AF362" i="4"/>
  <c r="AG362" i="4" s="1"/>
  <c r="Q364" i="4"/>
  <c r="V364" i="4" s="1"/>
  <c r="W364" i="4" s="1"/>
  <c r="X364" i="4" s="1"/>
  <c r="Y364" i="4" s="1"/>
  <c r="R363" i="4"/>
  <c r="T366" i="4"/>
  <c r="U365" i="4"/>
  <c r="AY360" i="4"/>
  <c r="AZ360" i="4" s="1"/>
  <c r="AX360" i="4"/>
  <c r="AO365" i="4"/>
  <c r="AN366" i="4"/>
  <c r="AL363" i="4"/>
  <c r="AT361" i="4"/>
  <c r="AU361" i="4" s="1"/>
  <c r="AV361" i="4" s="1"/>
  <c r="AW361" i="4" s="1"/>
  <c r="AY361" i="4" s="1"/>
  <c r="AZ361" i="4" s="1"/>
  <c r="AR362" i="4"/>
  <c r="AA364" i="4" l="1"/>
  <c r="AB364" i="4" s="1"/>
  <c r="AC364" i="4" s="1"/>
  <c r="AD364" i="4" s="1"/>
  <c r="Z364" i="4"/>
  <c r="AE363" i="4"/>
  <c r="AF363" i="4"/>
  <c r="AG363" i="4" s="1"/>
  <c r="Q365" i="4"/>
  <c r="V365" i="4" s="1"/>
  <c r="W365" i="4" s="1"/>
  <c r="X365" i="4" s="1"/>
  <c r="Y365" i="4" s="1"/>
  <c r="R364" i="4"/>
  <c r="T367" i="4"/>
  <c r="U366" i="4"/>
  <c r="AX361" i="4"/>
  <c r="AS362" i="4"/>
  <c r="AT362" i="4" s="1"/>
  <c r="AU362" i="4" s="1"/>
  <c r="AV362" i="4" s="1"/>
  <c r="AW362" i="4" s="1"/>
  <c r="AX362" i="4" s="1"/>
  <c r="AO366" i="4"/>
  <c r="AN367" i="4"/>
  <c r="AL364" i="4"/>
  <c r="AR363" i="4"/>
  <c r="AS363" i="4" s="1"/>
  <c r="AA365" i="4" l="1"/>
  <c r="AB365" i="4" s="1"/>
  <c r="AC365" i="4" s="1"/>
  <c r="AD365" i="4" s="1"/>
  <c r="Z365" i="4"/>
  <c r="AE364" i="4"/>
  <c r="AF364" i="4"/>
  <c r="AG364" i="4" s="1"/>
  <c r="Q366" i="4"/>
  <c r="V366" i="4" s="1"/>
  <c r="W366" i="4" s="1"/>
  <c r="X366" i="4" s="1"/>
  <c r="Y366" i="4" s="1"/>
  <c r="R365" i="4"/>
  <c r="T368" i="4"/>
  <c r="U367" i="4"/>
  <c r="AY362" i="4"/>
  <c r="AZ362" i="4" s="1"/>
  <c r="AO367" i="4"/>
  <c r="AN368" i="4"/>
  <c r="AL365" i="4"/>
  <c r="AT363" i="4"/>
  <c r="AU363" i="4" s="1"/>
  <c r="AV363" i="4" s="1"/>
  <c r="AW363" i="4" s="1"/>
  <c r="AX363" i="4" s="1"/>
  <c r="AR364" i="4"/>
  <c r="AS364" i="4" s="1"/>
  <c r="AA366" i="4" l="1"/>
  <c r="AB366" i="4" s="1"/>
  <c r="AC366" i="4" s="1"/>
  <c r="AD366" i="4" s="1"/>
  <c r="Z366" i="4"/>
  <c r="AE365" i="4"/>
  <c r="AF365" i="4"/>
  <c r="AG365" i="4" s="1"/>
  <c r="R366" i="4"/>
  <c r="Q367" i="4"/>
  <c r="V367" i="4" s="1"/>
  <c r="W367" i="4" s="1"/>
  <c r="X367" i="4" s="1"/>
  <c r="Y367" i="4" s="1"/>
  <c r="T369" i="4"/>
  <c r="U368" i="4"/>
  <c r="AY363" i="4"/>
  <c r="AZ363" i="4" s="1"/>
  <c r="AO368" i="4"/>
  <c r="AN369" i="4"/>
  <c r="AL366" i="4"/>
  <c r="AT364" i="4"/>
  <c r="AU364" i="4" s="1"/>
  <c r="AV364" i="4" s="1"/>
  <c r="AW364" i="4" s="1"/>
  <c r="AY364" i="4" s="1"/>
  <c r="AZ364" i="4" s="1"/>
  <c r="AR365" i="4"/>
  <c r="AS365" i="4" s="1"/>
  <c r="AE366" i="4" l="1"/>
  <c r="AF366" i="4"/>
  <c r="AG366" i="4" s="1"/>
  <c r="AA367" i="4"/>
  <c r="AB367" i="4" s="1"/>
  <c r="AC367" i="4" s="1"/>
  <c r="AD367" i="4" s="1"/>
  <c r="Z367" i="4"/>
  <c r="R367" i="4"/>
  <c r="Q368" i="4"/>
  <c r="V368" i="4" s="1"/>
  <c r="W368" i="4" s="1"/>
  <c r="X368" i="4" s="1"/>
  <c r="Y368" i="4" s="1"/>
  <c r="T370" i="4"/>
  <c r="U369" i="4"/>
  <c r="AX364" i="4"/>
  <c r="AO369" i="4"/>
  <c r="AN370" i="4"/>
  <c r="AL367" i="4"/>
  <c r="AT365" i="4"/>
  <c r="AU365" i="4" s="1"/>
  <c r="AV365" i="4" s="1"/>
  <c r="AW365" i="4" s="1"/>
  <c r="AX365" i="4" s="1"/>
  <c r="AR366" i="4"/>
  <c r="AS366" i="4" s="1"/>
  <c r="AA368" i="4" l="1"/>
  <c r="AB368" i="4" s="1"/>
  <c r="AC368" i="4" s="1"/>
  <c r="AD368" i="4" s="1"/>
  <c r="Z368" i="4"/>
  <c r="AE367" i="4"/>
  <c r="AF367" i="4"/>
  <c r="AG367" i="4" s="1"/>
  <c r="R368" i="4"/>
  <c r="Q369" i="4"/>
  <c r="V369" i="4" s="1"/>
  <c r="W369" i="4" s="1"/>
  <c r="X369" i="4" s="1"/>
  <c r="Y369" i="4" s="1"/>
  <c r="T371" i="4"/>
  <c r="U370" i="4"/>
  <c r="AY365" i="4"/>
  <c r="AZ365" i="4" s="1"/>
  <c r="AO370" i="4"/>
  <c r="AN371" i="4"/>
  <c r="AL368" i="4"/>
  <c r="AT366" i="4"/>
  <c r="AU366" i="4" s="1"/>
  <c r="AV366" i="4" s="1"/>
  <c r="AW366" i="4" s="1"/>
  <c r="AY366" i="4" s="1"/>
  <c r="AZ366" i="4" s="1"/>
  <c r="AR367" i="4"/>
  <c r="AA369" i="4" l="1"/>
  <c r="AB369" i="4" s="1"/>
  <c r="AC369" i="4" s="1"/>
  <c r="AD369" i="4" s="1"/>
  <c r="Z369" i="4"/>
  <c r="AE368" i="4"/>
  <c r="AF368" i="4"/>
  <c r="AG368" i="4" s="1"/>
  <c r="Q370" i="4"/>
  <c r="V370" i="4" s="1"/>
  <c r="W370" i="4" s="1"/>
  <c r="X370" i="4" s="1"/>
  <c r="Y370" i="4" s="1"/>
  <c r="R369" i="4"/>
  <c r="T372" i="4"/>
  <c r="U371" i="4"/>
  <c r="AX366" i="4"/>
  <c r="AS367" i="4"/>
  <c r="AT367" i="4" s="1"/>
  <c r="AU367" i="4" s="1"/>
  <c r="AV367" i="4" s="1"/>
  <c r="AW367" i="4" s="1"/>
  <c r="AO371" i="4"/>
  <c r="AN372" i="4"/>
  <c r="AL369" i="4"/>
  <c r="AR368" i="4"/>
  <c r="AS368" i="4" s="1"/>
  <c r="AA370" i="4" l="1"/>
  <c r="AB370" i="4" s="1"/>
  <c r="AC370" i="4" s="1"/>
  <c r="AD370" i="4" s="1"/>
  <c r="Z370" i="4"/>
  <c r="AE369" i="4"/>
  <c r="AF369" i="4"/>
  <c r="AG369" i="4" s="1"/>
  <c r="R370" i="4"/>
  <c r="Q371" i="4"/>
  <c r="V371" i="4" s="1"/>
  <c r="W371" i="4" s="1"/>
  <c r="X371" i="4" s="1"/>
  <c r="Y371" i="4" s="1"/>
  <c r="T373" i="4"/>
  <c r="U372" i="4"/>
  <c r="AX367" i="4"/>
  <c r="AY367" i="4"/>
  <c r="AZ367" i="4" s="1"/>
  <c r="AO372" i="4"/>
  <c r="AN373" i="4"/>
  <c r="AL370" i="4"/>
  <c r="AT368" i="4"/>
  <c r="AU368" i="4" s="1"/>
  <c r="AV368" i="4" s="1"/>
  <c r="AW368" i="4" s="1"/>
  <c r="AY368" i="4" s="1"/>
  <c r="AZ368" i="4" s="1"/>
  <c r="AR369" i="4"/>
  <c r="AS369" i="4" s="1"/>
  <c r="AA371" i="4" l="1"/>
  <c r="AB371" i="4" s="1"/>
  <c r="AC371" i="4" s="1"/>
  <c r="AD371" i="4" s="1"/>
  <c r="Z371" i="4"/>
  <c r="AE370" i="4"/>
  <c r="AF370" i="4"/>
  <c r="AG370" i="4" s="1"/>
  <c r="Q372" i="4"/>
  <c r="V372" i="4" s="1"/>
  <c r="W372" i="4" s="1"/>
  <c r="X372" i="4" s="1"/>
  <c r="Y372" i="4" s="1"/>
  <c r="R371" i="4"/>
  <c r="T374" i="4"/>
  <c r="U373" i="4"/>
  <c r="AX368" i="4"/>
  <c r="AO373" i="4"/>
  <c r="AN374" i="4"/>
  <c r="AL371" i="4"/>
  <c r="AT369" i="4"/>
  <c r="AU369" i="4" s="1"/>
  <c r="AV369" i="4" s="1"/>
  <c r="AW369" i="4" s="1"/>
  <c r="AX369" i="4" s="1"/>
  <c r="AR370" i="4"/>
  <c r="AS370" i="4" s="1"/>
  <c r="AA372" i="4" l="1"/>
  <c r="AB372" i="4" s="1"/>
  <c r="AC372" i="4" s="1"/>
  <c r="AD372" i="4" s="1"/>
  <c r="Z372" i="4"/>
  <c r="AE371" i="4"/>
  <c r="AF371" i="4"/>
  <c r="AG371" i="4" s="1"/>
  <c r="Q373" i="4"/>
  <c r="V373" i="4" s="1"/>
  <c r="W373" i="4" s="1"/>
  <c r="X373" i="4" s="1"/>
  <c r="Y373" i="4" s="1"/>
  <c r="R372" i="4"/>
  <c r="T375" i="4"/>
  <c r="U374" i="4"/>
  <c r="AY369" i="4"/>
  <c r="AZ369" i="4" s="1"/>
  <c r="AT370" i="4"/>
  <c r="AU370" i="4" s="1"/>
  <c r="AV370" i="4" s="1"/>
  <c r="AW370" i="4" s="1"/>
  <c r="AX370" i="4" s="1"/>
  <c r="AO374" i="4"/>
  <c r="AN375" i="4"/>
  <c r="AL372" i="4"/>
  <c r="AR371" i="4"/>
  <c r="AS371" i="4" s="1"/>
  <c r="AA373" i="4" l="1"/>
  <c r="AB373" i="4" s="1"/>
  <c r="AC373" i="4" s="1"/>
  <c r="AD373" i="4" s="1"/>
  <c r="Z373" i="4"/>
  <c r="AE372" i="4"/>
  <c r="AF372" i="4"/>
  <c r="AG372" i="4" s="1"/>
  <c r="R373" i="4"/>
  <c r="Q374" i="4"/>
  <c r="V374" i="4" s="1"/>
  <c r="W374" i="4" s="1"/>
  <c r="X374" i="4" s="1"/>
  <c r="Y374" i="4" s="1"/>
  <c r="T376" i="4"/>
  <c r="U375" i="4"/>
  <c r="AY370" i="4"/>
  <c r="AZ370" i="4" s="1"/>
  <c r="AT371" i="4"/>
  <c r="AU371" i="4" s="1"/>
  <c r="AV371" i="4" s="1"/>
  <c r="AW371" i="4" s="1"/>
  <c r="AY371" i="4" s="1"/>
  <c r="AZ371" i="4" s="1"/>
  <c r="AO375" i="4"/>
  <c r="AN376" i="4"/>
  <c r="AL373" i="4"/>
  <c r="AR372" i="4"/>
  <c r="AS372" i="4" s="1"/>
  <c r="AA374" i="4" l="1"/>
  <c r="AB374" i="4" s="1"/>
  <c r="AC374" i="4" s="1"/>
  <c r="AD374" i="4" s="1"/>
  <c r="Z374" i="4"/>
  <c r="AE373" i="4"/>
  <c r="AF373" i="4"/>
  <c r="AG373" i="4" s="1"/>
  <c r="Q375" i="4"/>
  <c r="V375" i="4" s="1"/>
  <c r="W375" i="4" s="1"/>
  <c r="X375" i="4" s="1"/>
  <c r="Y375" i="4" s="1"/>
  <c r="R374" i="4"/>
  <c r="AX371" i="4"/>
  <c r="T377" i="4"/>
  <c r="U376" i="4"/>
  <c r="AO376" i="4"/>
  <c r="AN377" i="4"/>
  <c r="AL374" i="4"/>
  <c r="AT372" i="4"/>
  <c r="AU372" i="4" s="1"/>
  <c r="AV372" i="4" s="1"/>
  <c r="AW372" i="4" s="1"/>
  <c r="AY372" i="4" s="1"/>
  <c r="AZ372" i="4" s="1"/>
  <c r="AR373" i="4"/>
  <c r="AS373" i="4" s="1"/>
  <c r="AA375" i="4" l="1"/>
  <c r="AB375" i="4" s="1"/>
  <c r="AC375" i="4" s="1"/>
  <c r="AD375" i="4" s="1"/>
  <c r="Z375" i="4"/>
  <c r="AE374" i="4"/>
  <c r="AF374" i="4"/>
  <c r="AG374" i="4" s="1"/>
  <c r="Q376" i="4"/>
  <c r="V376" i="4" s="1"/>
  <c r="W376" i="4" s="1"/>
  <c r="X376" i="4" s="1"/>
  <c r="Y376" i="4" s="1"/>
  <c r="R375" i="4"/>
  <c r="T378" i="4"/>
  <c r="U377" i="4"/>
  <c r="AX372" i="4"/>
  <c r="AO377" i="4"/>
  <c r="AN378" i="4"/>
  <c r="AL375" i="4"/>
  <c r="AT373" i="4"/>
  <c r="AU373" i="4" s="1"/>
  <c r="AV373" i="4" s="1"/>
  <c r="AW373" i="4" s="1"/>
  <c r="AX373" i="4" s="1"/>
  <c r="AR374" i="4"/>
  <c r="AS374" i="4" s="1"/>
  <c r="Z376" i="4" l="1"/>
  <c r="AA376" i="4"/>
  <c r="AB376" i="4" s="1"/>
  <c r="AC376" i="4" s="1"/>
  <c r="AD376" i="4" s="1"/>
  <c r="AE375" i="4"/>
  <c r="AF375" i="4"/>
  <c r="AG375" i="4" s="1"/>
  <c r="Q377" i="4"/>
  <c r="V377" i="4" s="1"/>
  <c r="W377" i="4" s="1"/>
  <c r="X377" i="4" s="1"/>
  <c r="Y377" i="4" s="1"/>
  <c r="R376" i="4"/>
  <c r="T379" i="4"/>
  <c r="U378" i="4"/>
  <c r="AY373" i="4"/>
  <c r="AZ373" i="4" s="1"/>
  <c r="AO378" i="4"/>
  <c r="AN379" i="4"/>
  <c r="AT374" i="4"/>
  <c r="AU374" i="4" s="1"/>
  <c r="AV374" i="4" s="1"/>
  <c r="AW374" i="4" s="1"/>
  <c r="AY374" i="4" s="1"/>
  <c r="AZ374" i="4" s="1"/>
  <c r="AL376" i="4"/>
  <c r="AR375" i="4"/>
  <c r="AS375" i="4" s="1"/>
  <c r="AA377" i="4" l="1"/>
  <c r="AB377" i="4" s="1"/>
  <c r="AC377" i="4" s="1"/>
  <c r="AD377" i="4" s="1"/>
  <c r="Z377" i="4"/>
  <c r="AE376" i="4"/>
  <c r="AF376" i="4"/>
  <c r="AG376" i="4" s="1"/>
  <c r="R377" i="4"/>
  <c r="Q378" i="4"/>
  <c r="V378" i="4" s="1"/>
  <c r="W378" i="4" s="1"/>
  <c r="X378" i="4" s="1"/>
  <c r="Y378" i="4" s="1"/>
  <c r="T380" i="4"/>
  <c r="U379" i="4"/>
  <c r="AX374" i="4"/>
  <c r="AO379" i="4"/>
  <c r="AN380" i="4"/>
  <c r="AL377" i="4"/>
  <c r="AT375" i="4"/>
  <c r="AU375" i="4" s="1"/>
  <c r="AV375" i="4" s="1"/>
  <c r="AW375" i="4" s="1"/>
  <c r="AY375" i="4" s="1"/>
  <c r="AZ375" i="4" s="1"/>
  <c r="AR376" i="4"/>
  <c r="AA378" i="4" l="1"/>
  <c r="AB378" i="4" s="1"/>
  <c r="AC378" i="4" s="1"/>
  <c r="AD378" i="4" s="1"/>
  <c r="Z378" i="4"/>
  <c r="AE377" i="4"/>
  <c r="AF377" i="4"/>
  <c r="AG377" i="4" s="1"/>
  <c r="Q379" i="4"/>
  <c r="V379" i="4" s="1"/>
  <c r="W379" i="4" s="1"/>
  <c r="X379" i="4" s="1"/>
  <c r="Y379" i="4" s="1"/>
  <c r="R378" i="4"/>
  <c r="T381" i="4"/>
  <c r="U380" i="4"/>
  <c r="AX375" i="4"/>
  <c r="AS376" i="4"/>
  <c r="AT376" i="4" s="1"/>
  <c r="AU376" i="4" s="1"/>
  <c r="AV376" i="4" s="1"/>
  <c r="AW376" i="4" s="1"/>
  <c r="AO380" i="4"/>
  <c r="AN381" i="4"/>
  <c r="AL378" i="4"/>
  <c r="AR377" i="4"/>
  <c r="AS377" i="4" s="1"/>
  <c r="AA379" i="4" l="1"/>
  <c r="AB379" i="4" s="1"/>
  <c r="AC379" i="4" s="1"/>
  <c r="AD379" i="4" s="1"/>
  <c r="Z379" i="4"/>
  <c r="AE378" i="4"/>
  <c r="AF378" i="4"/>
  <c r="AG378" i="4" s="1"/>
  <c r="Q380" i="4"/>
  <c r="V380" i="4" s="1"/>
  <c r="W380" i="4" s="1"/>
  <c r="X380" i="4" s="1"/>
  <c r="Y380" i="4" s="1"/>
  <c r="R379" i="4"/>
  <c r="T382" i="4"/>
  <c r="U381" i="4"/>
  <c r="AO381" i="4"/>
  <c r="AN382" i="4"/>
  <c r="AY376" i="4"/>
  <c r="AZ376" i="4" s="1"/>
  <c r="AX376" i="4"/>
  <c r="AL379" i="4"/>
  <c r="AT377" i="4"/>
  <c r="AU377" i="4" s="1"/>
  <c r="AV377" i="4" s="1"/>
  <c r="AW377" i="4" s="1"/>
  <c r="AY377" i="4" s="1"/>
  <c r="AZ377" i="4" s="1"/>
  <c r="AR378" i="4"/>
  <c r="AA380" i="4" l="1"/>
  <c r="AB380" i="4" s="1"/>
  <c r="AC380" i="4" s="1"/>
  <c r="AD380" i="4" s="1"/>
  <c r="Z380" i="4"/>
  <c r="AE379" i="4"/>
  <c r="AF379" i="4"/>
  <c r="AG379" i="4" s="1"/>
  <c r="R380" i="4"/>
  <c r="Q381" i="4"/>
  <c r="V381" i="4" s="1"/>
  <c r="W381" i="4" s="1"/>
  <c r="X381" i="4" s="1"/>
  <c r="Y381" i="4" s="1"/>
  <c r="T383" i="4"/>
  <c r="U382" i="4"/>
  <c r="AX377" i="4"/>
  <c r="AS378" i="4"/>
  <c r="AT378" i="4" s="1"/>
  <c r="AU378" i="4" s="1"/>
  <c r="AV378" i="4" s="1"/>
  <c r="AW378" i="4" s="1"/>
  <c r="AO382" i="4"/>
  <c r="AN383" i="4"/>
  <c r="AL380" i="4"/>
  <c r="AR379" i="4"/>
  <c r="AS379" i="4" s="1"/>
  <c r="Z381" i="4" l="1"/>
  <c r="AA381" i="4"/>
  <c r="AB381" i="4" s="1"/>
  <c r="AC381" i="4" s="1"/>
  <c r="AD381" i="4" s="1"/>
  <c r="AE380" i="4"/>
  <c r="AF380" i="4"/>
  <c r="AG380" i="4" s="1"/>
  <c r="Q382" i="4"/>
  <c r="V382" i="4" s="1"/>
  <c r="W382" i="4" s="1"/>
  <c r="X382" i="4" s="1"/>
  <c r="Y382" i="4" s="1"/>
  <c r="R381" i="4"/>
  <c r="T384" i="4"/>
  <c r="U383" i="4"/>
  <c r="AY378" i="4"/>
  <c r="AZ378" i="4" s="1"/>
  <c r="AX378" i="4"/>
  <c r="AO383" i="4"/>
  <c r="AN384" i="4"/>
  <c r="AL381" i="4"/>
  <c r="AT379" i="4"/>
  <c r="AU379" i="4" s="1"/>
  <c r="AV379" i="4" s="1"/>
  <c r="AW379" i="4" s="1"/>
  <c r="AX379" i="4" s="1"/>
  <c r="AR380" i="4"/>
  <c r="AS380" i="4" s="1"/>
  <c r="AA382" i="4" l="1"/>
  <c r="AB382" i="4" s="1"/>
  <c r="AC382" i="4" s="1"/>
  <c r="AD382" i="4" s="1"/>
  <c r="Z382" i="4"/>
  <c r="AE381" i="4"/>
  <c r="AF381" i="4"/>
  <c r="AG381" i="4" s="1"/>
  <c r="Q383" i="4"/>
  <c r="V383" i="4" s="1"/>
  <c r="W383" i="4" s="1"/>
  <c r="X383" i="4" s="1"/>
  <c r="Y383" i="4" s="1"/>
  <c r="R382" i="4"/>
  <c r="T385" i="4"/>
  <c r="U384" i="4"/>
  <c r="AY379" i="4"/>
  <c r="AZ379" i="4" s="1"/>
  <c r="AO384" i="4"/>
  <c r="AN385" i="4"/>
  <c r="AL382" i="4"/>
  <c r="AT380" i="4"/>
  <c r="AU380" i="4" s="1"/>
  <c r="AV380" i="4" s="1"/>
  <c r="AW380" i="4" s="1"/>
  <c r="AY380" i="4" s="1"/>
  <c r="AZ380" i="4" s="1"/>
  <c r="AR381" i="4"/>
  <c r="AS381" i="4" s="1"/>
  <c r="AA383" i="4" l="1"/>
  <c r="AB383" i="4" s="1"/>
  <c r="AC383" i="4" s="1"/>
  <c r="AD383" i="4" s="1"/>
  <c r="Z383" i="4"/>
  <c r="AE382" i="4"/>
  <c r="AF382" i="4"/>
  <c r="AG382" i="4" s="1"/>
  <c r="Q384" i="4"/>
  <c r="V384" i="4" s="1"/>
  <c r="W384" i="4" s="1"/>
  <c r="X384" i="4" s="1"/>
  <c r="Y384" i="4" s="1"/>
  <c r="R383" i="4"/>
  <c r="T386" i="4"/>
  <c r="U385" i="4"/>
  <c r="AX380" i="4"/>
  <c r="AO385" i="4"/>
  <c r="AN386" i="4"/>
  <c r="AL383" i="4"/>
  <c r="AT381" i="4"/>
  <c r="AU381" i="4" s="1"/>
  <c r="AV381" i="4" s="1"/>
  <c r="AW381" i="4" s="1"/>
  <c r="AY381" i="4" s="1"/>
  <c r="AZ381" i="4" s="1"/>
  <c r="AR382" i="4"/>
  <c r="AA384" i="4" l="1"/>
  <c r="AB384" i="4" s="1"/>
  <c r="AC384" i="4" s="1"/>
  <c r="AD384" i="4" s="1"/>
  <c r="Z384" i="4"/>
  <c r="AE383" i="4"/>
  <c r="AF383" i="4"/>
  <c r="AG383" i="4" s="1"/>
  <c r="R384" i="4"/>
  <c r="Q385" i="4"/>
  <c r="V385" i="4" s="1"/>
  <c r="W385" i="4" s="1"/>
  <c r="X385" i="4" s="1"/>
  <c r="Y385" i="4" s="1"/>
  <c r="T387" i="4"/>
  <c r="U386" i="4"/>
  <c r="AX381" i="4"/>
  <c r="AS382" i="4"/>
  <c r="AT382" i="4" s="1"/>
  <c r="AU382" i="4" s="1"/>
  <c r="AV382" i="4" s="1"/>
  <c r="AW382" i="4" s="1"/>
  <c r="AO386" i="4"/>
  <c r="AN387" i="4"/>
  <c r="AL384" i="4"/>
  <c r="AR383" i="4"/>
  <c r="AS383" i="4" s="1"/>
  <c r="AA385" i="4" l="1"/>
  <c r="AB385" i="4" s="1"/>
  <c r="AC385" i="4" s="1"/>
  <c r="AD385" i="4" s="1"/>
  <c r="Z385" i="4"/>
  <c r="AE384" i="4"/>
  <c r="AF384" i="4"/>
  <c r="AG384" i="4" s="1"/>
  <c r="R385" i="4"/>
  <c r="Q386" i="4"/>
  <c r="V386" i="4" s="1"/>
  <c r="W386" i="4" s="1"/>
  <c r="X386" i="4" s="1"/>
  <c r="Y386" i="4" s="1"/>
  <c r="T388" i="4"/>
  <c r="U387" i="4"/>
  <c r="AO387" i="4"/>
  <c r="AN388" i="4"/>
  <c r="AY382" i="4"/>
  <c r="AZ382" i="4" s="1"/>
  <c r="AX382" i="4"/>
  <c r="AL385" i="4"/>
  <c r="AT383" i="4"/>
  <c r="AU383" i="4" s="1"/>
  <c r="AV383" i="4" s="1"/>
  <c r="AW383" i="4" s="1"/>
  <c r="AY383" i="4" s="1"/>
  <c r="AZ383" i="4" s="1"/>
  <c r="AR384" i="4"/>
  <c r="AS384" i="4" s="1"/>
  <c r="AE385" i="4" l="1"/>
  <c r="AF385" i="4"/>
  <c r="AG385" i="4" s="1"/>
  <c r="Z386" i="4"/>
  <c r="AA386" i="4"/>
  <c r="AB386" i="4" s="1"/>
  <c r="AC386" i="4" s="1"/>
  <c r="AD386" i="4" s="1"/>
  <c r="R386" i="4"/>
  <c r="Q387" i="4"/>
  <c r="V387" i="4" s="1"/>
  <c r="W387" i="4" s="1"/>
  <c r="X387" i="4" s="1"/>
  <c r="Y387" i="4" s="1"/>
  <c r="AX383" i="4"/>
  <c r="T389" i="4"/>
  <c r="U388" i="4"/>
  <c r="AO388" i="4"/>
  <c r="AN389" i="4"/>
  <c r="AL386" i="4"/>
  <c r="AT384" i="4"/>
  <c r="AU384" i="4" s="1"/>
  <c r="AV384" i="4" s="1"/>
  <c r="AW384" i="4" s="1"/>
  <c r="AX384" i="4" s="1"/>
  <c r="AR385" i="4"/>
  <c r="AA387" i="4" l="1"/>
  <c r="AB387" i="4" s="1"/>
  <c r="AC387" i="4" s="1"/>
  <c r="AD387" i="4" s="1"/>
  <c r="Z387" i="4"/>
  <c r="AE386" i="4"/>
  <c r="AF386" i="4"/>
  <c r="AG386" i="4" s="1"/>
  <c r="Q388" i="4"/>
  <c r="V388" i="4" s="1"/>
  <c r="W388" i="4" s="1"/>
  <c r="X388" i="4" s="1"/>
  <c r="Y388" i="4" s="1"/>
  <c r="R387" i="4"/>
  <c r="T390" i="4"/>
  <c r="U389" i="4"/>
  <c r="AY384" i="4"/>
  <c r="AZ384" i="4" s="1"/>
  <c r="AS385" i="4"/>
  <c r="AT385" i="4" s="1"/>
  <c r="AU385" i="4" s="1"/>
  <c r="AV385" i="4" s="1"/>
  <c r="AW385" i="4" s="1"/>
  <c r="AO389" i="4"/>
  <c r="AN390" i="4"/>
  <c r="AL387" i="4"/>
  <c r="AR386" i="4"/>
  <c r="AS386" i="4" s="1"/>
  <c r="AA388" i="4" l="1"/>
  <c r="AB388" i="4" s="1"/>
  <c r="AC388" i="4" s="1"/>
  <c r="AD388" i="4" s="1"/>
  <c r="Z388" i="4"/>
  <c r="AE387" i="4"/>
  <c r="AF387" i="4"/>
  <c r="AG387" i="4" s="1"/>
  <c r="Q389" i="4"/>
  <c r="V389" i="4" s="1"/>
  <c r="W389" i="4" s="1"/>
  <c r="X389" i="4" s="1"/>
  <c r="Y389" i="4" s="1"/>
  <c r="R388" i="4"/>
  <c r="T391" i="4"/>
  <c r="U390" i="4"/>
  <c r="AY385" i="4"/>
  <c r="AZ385" i="4" s="1"/>
  <c r="AX385" i="4"/>
  <c r="AO390" i="4"/>
  <c r="AN391" i="4"/>
  <c r="AL388" i="4"/>
  <c r="AT386" i="4"/>
  <c r="AU386" i="4" s="1"/>
  <c r="AV386" i="4" s="1"/>
  <c r="AW386" i="4" s="1"/>
  <c r="AY386" i="4" s="1"/>
  <c r="AZ386" i="4" s="1"/>
  <c r="AR387" i="4"/>
  <c r="Z389" i="4" l="1"/>
  <c r="AA389" i="4"/>
  <c r="AB389" i="4" s="1"/>
  <c r="AC389" i="4" s="1"/>
  <c r="AD389" i="4" s="1"/>
  <c r="AE388" i="4"/>
  <c r="AF388" i="4"/>
  <c r="AG388" i="4" s="1"/>
  <c r="Q390" i="4"/>
  <c r="V390" i="4" s="1"/>
  <c r="W390" i="4" s="1"/>
  <c r="X390" i="4" s="1"/>
  <c r="Y390" i="4" s="1"/>
  <c r="R389" i="4"/>
  <c r="AX386" i="4"/>
  <c r="T392" i="4"/>
  <c r="U391" i="4"/>
  <c r="AS387" i="4"/>
  <c r="AT387" i="4" s="1"/>
  <c r="AU387" i="4" s="1"/>
  <c r="AV387" i="4" s="1"/>
  <c r="AW387" i="4" s="1"/>
  <c r="AO391" i="4"/>
  <c r="AN392" i="4"/>
  <c r="AL389" i="4"/>
  <c r="AR388" i="4"/>
  <c r="AS388" i="4" s="1"/>
  <c r="AE389" i="4" l="1"/>
  <c r="AF389" i="4"/>
  <c r="AG389" i="4" s="1"/>
  <c r="AA390" i="4"/>
  <c r="AB390" i="4" s="1"/>
  <c r="AC390" i="4" s="1"/>
  <c r="AD390" i="4" s="1"/>
  <c r="Z390" i="4"/>
  <c r="Q391" i="4"/>
  <c r="V391" i="4" s="1"/>
  <c r="W391" i="4" s="1"/>
  <c r="X391" i="4" s="1"/>
  <c r="Y391" i="4" s="1"/>
  <c r="R390" i="4"/>
  <c r="T393" i="4"/>
  <c r="U392" i="4"/>
  <c r="AO392" i="4"/>
  <c r="AN393" i="4"/>
  <c r="AY387" i="4"/>
  <c r="AZ387" i="4" s="1"/>
  <c r="AX387" i="4"/>
  <c r="AL390" i="4"/>
  <c r="AT388" i="4"/>
  <c r="AU388" i="4" s="1"/>
  <c r="AV388" i="4" s="1"/>
  <c r="AW388" i="4" s="1"/>
  <c r="AY388" i="4" s="1"/>
  <c r="AZ388" i="4" s="1"/>
  <c r="AR389" i="4"/>
  <c r="AS389" i="4" s="1"/>
  <c r="AA391" i="4" l="1"/>
  <c r="AB391" i="4" s="1"/>
  <c r="AC391" i="4" s="1"/>
  <c r="AD391" i="4" s="1"/>
  <c r="Z391" i="4"/>
  <c r="AE390" i="4"/>
  <c r="AF390" i="4"/>
  <c r="AG390" i="4" s="1"/>
  <c r="R391" i="4"/>
  <c r="Q392" i="4"/>
  <c r="V392" i="4" s="1"/>
  <c r="W392" i="4" s="1"/>
  <c r="X392" i="4" s="1"/>
  <c r="Y392" i="4" s="1"/>
  <c r="AX388" i="4"/>
  <c r="T394" i="4"/>
  <c r="U393" i="4"/>
  <c r="AO393" i="4"/>
  <c r="AN394" i="4"/>
  <c r="AL391" i="4"/>
  <c r="AT389" i="4"/>
  <c r="AU389" i="4" s="1"/>
  <c r="AV389" i="4" s="1"/>
  <c r="AW389" i="4" s="1"/>
  <c r="AY389" i="4" s="1"/>
  <c r="AZ389" i="4" s="1"/>
  <c r="AR390" i="4"/>
  <c r="AS390" i="4" s="1"/>
  <c r="Z392" i="4" l="1"/>
  <c r="AA392" i="4"/>
  <c r="AB392" i="4" s="1"/>
  <c r="AC392" i="4" s="1"/>
  <c r="AD392" i="4" s="1"/>
  <c r="AE391" i="4"/>
  <c r="AF391" i="4"/>
  <c r="AG391" i="4" s="1"/>
  <c r="R392" i="4"/>
  <c r="Q393" i="4"/>
  <c r="V393" i="4" s="1"/>
  <c r="W393" i="4" s="1"/>
  <c r="X393" i="4" s="1"/>
  <c r="Y393" i="4" s="1"/>
  <c r="T395" i="4"/>
  <c r="U394" i="4"/>
  <c r="AX389" i="4"/>
  <c r="AO394" i="4"/>
  <c r="AN395" i="4"/>
  <c r="AL392" i="4"/>
  <c r="AT390" i="4"/>
  <c r="AU390" i="4" s="1"/>
  <c r="AV390" i="4" s="1"/>
  <c r="AW390" i="4" s="1"/>
  <c r="AX390" i="4" s="1"/>
  <c r="AR391" i="4"/>
  <c r="AS391" i="4" s="1"/>
  <c r="AE392" i="4" l="1"/>
  <c r="AF392" i="4"/>
  <c r="AG392" i="4" s="1"/>
  <c r="AA393" i="4"/>
  <c r="AB393" i="4" s="1"/>
  <c r="AC393" i="4" s="1"/>
  <c r="AD393" i="4" s="1"/>
  <c r="Z393" i="4"/>
  <c r="Q394" i="4"/>
  <c r="V394" i="4" s="1"/>
  <c r="W394" i="4" s="1"/>
  <c r="X394" i="4" s="1"/>
  <c r="Y394" i="4" s="1"/>
  <c r="R393" i="4"/>
  <c r="AY390" i="4"/>
  <c r="AZ390" i="4" s="1"/>
  <c r="T396" i="4"/>
  <c r="U395" i="4"/>
  <c r="AO395" i="4"/>
  <c r="AN396" i="4"/>
  <c r="AL393" i="4"/>
  <c r="AT391" i="4"/>
  <c r="AU391" i="4" s="1"/>
  <c r="AV391" i="4" s="1"/>
  <c r="AW391" i="4" s="1"/>
  <c r="AY391" i="4" s="1"/>
  <c r="AZ391" i="4" s="1"/>
  <c r="AR392" i="4"/>
  <c r="AS392" i="4" s="1"/>
  <c r="AA394" i="4" l="1"/>
  <c r="AB394" i="4" s="1"/>
  <c r="AC394" i="4" s="1"/>
  <c r="AD394" i="4" s="1"/>
  <c r="Z394" i="4"/>
  <c r="AE393" i="4"/>
  <c r="AF393" i="4"/>
  <c r="AG393" i="4" s="1"/>
  <c r="Q395" i="4"/>
  <c r="V395" i="4" s="1"/>
  <c r="W395" i="4" s="1"/>
  <c r="X395" i="4" s="1"/>
  <c r="Y395" i="4" s="1"/>
  <c r="R394" i="4"/>
  <c r="T397" i="4"/>
  <c r="U396" i="4"/>
  <c r="AX391" i="4"/>
  <c r="AO396" i="4"/>
  <c r="AN397" i="4"/>
  <c r="AL394" i="4"/>
  <c r="AT392" i="4"/>
  <c r="AU392" i="4" s="1"/>
  <c r="AV392" i="4" s="1"/>
  <c r="AW392" i="4" s="1"/>
  <c r="AY392" i="4" s="1"/>
  <c r="AZ392" i="4" s="1"/>
  <c r="AR393" i="4"/>
  <c r="AS393" i="4" s="1"/>
  <c r="AA395" i="4" l="1"/>
  <c r="AB395" i="4" s="1"/>
  <c r="AC395" i="4" s="1"/>
  <c r="AD395" i="4" s="1"/>
  <c r="Z395" i="4"/>
  <c r="AE394" i="4"/>
  <c r="AF394" i="4"/>
  <c r="AG394" i="4" s="1"/>
  <c r="R395" i="4"/>
  <c r="Q396" i="4"/>
  <c r="V396" i="4" s="1"/>
  <c r="W396" i="4" s="1"/>
  <c r="X396" i="4" s="1"/>
  <c r="Y396" i="4" s="1"/>
  <c r="T398" i="4"/>
  <c r="U397" i="4"/>
  <c r="AX392" i="4"/>
  <c r="AO397" i="4"/>
  <c r="AN398" i="4"/>
  <c r="AT393" i="4"/>
  <c r="AU393" i="4" s="1"/>
  <c r="AV393" i="4" s="1"/>
  <c r="AW393" i="4" s="1"/>
  <c r="AY393" i="4" s="1"/>
  <c r="AZ393" i="4" s="1"/>
  <c r="AL395" i="4"/>
  <c r="AR394" i="4"/>
  <c r="AS394" i="4" s="1"/>
  <c r="AE395" i="4" l="1"/>
  <c r="AF395" i="4"/>
  <c r="AG395" i="4" s="1"/>
  <c r="AA396" i="4"/>
  <c r="AB396" i="4" s="1"/>
  <c r="AC396" i="4" s="1"/>
  <c r="AD396" i="4" s="1"/>
  <c r="Z396" i="4"/>
  <c r="Q397" i="4"/>
  <c r="V397" i="4" s="1"/>
  <c r="W397" i="4" s="1"/>
  <c r="X397" i="4" s="1"/>
  <c r="Y397" i="4" s="1"/>
  <c r="R396" i="4"/>
  <c r="T399" i="4"/>
  <c r="U398" i="4"/>
  <c r="AX393" i="4"/>
  <c r="AT394" i="4"/>
  <c r="AU394" i="4" s="1"/>
  <c r="AV394" i="4" s="1"/>
  <c r="AW394" i="4" s="1"/>
  <c r="AY394" i="4" s="1"/>
  <c r="AZ394" i="4" s="1"/>
  <c r="AO398" i="4"/>
  <c r="AN399" i="4"/>
  <c r="AL396" i="4"/>
  <c r="AR395" i="4"/>
  <c r="AS395" i="4" s="1"/>
  <c r="AA397" i="4" l="1"/>
  <c r="AB397" i="4" s="1"/>
  <c r="AC397" i="4" s="1"/>
  <c r="AD397" i="4" s="1"/>
  <c r="Z397" i="4"/>
  <c r="AE396" i="4"/>
  <c r="AF396" i="4"/>
  <c r="AG396" i="4" s="1"/>
  <c r="Q398" i="4"/>
  <c r="V398" i="4" s="1"/>
  <c r="W398" i="4" s="1"/>
  <c r="X398" i="4" s="1"/>
  <c r="Y398" i="4" s="1"/>
  <c r="R397" i="4"/>
  <c r="T400" i="4"/>
  <c r="U399" i="4"/>
  <c r="AX394" i="4"/>
  <c r="AO399" i="4"/>
  <c r="AN400" i="4"/>
  <c r="AT395" i="4"/>
  <c r="AU395" i="4" s="1"/>
  <c r="AV395" i="4" s="1"/>
  <c r="AW395" i="4" s="1"/>
  <c r="AX395" i="4" s="1"/>
  <c r="AL397" i="4"/>
  <c r="AR396" i="4"/>
  <c r="AS396" i="4" s="1"/>
  <c r="Z398" i="4" l="1"/>
  <c r="AA398" i="4"/>
  <c r="AB398" i="4" s="1"/>
  <c r="AC398" i="4" s="1"/>
  <c r="AD398" i="4" s="1"/>
  <c r="AE397" i="4"/>
  <c r="AF397" i="4"/>
  <c r="AG397" i="4" s="1"/>
  <c r="Q399" i="4"/>
  <c r="V399" i="4" s="1"/>
  <c r="W399" i="4" s="1"/>
  <c r="X399" i="4" s="1"/>
  <c r="Y399" i="4" s="1"/>
  <c r="R398" i="4"/>
  <c r="AY395" i="4"/>
  <c r="AZ395" i="4" s="1"/>
  <c r="T401" i="4"/>
  <c r="U400" i="4"/>
  <c r="AO400" i="4"/>
  <c r="AN401" i="4"/>
  <c r="AL398" i="4"/>
  <c r="AT396" i="4"/>
  <c r="AU396" i="4" s="1"/>
  <c r="AV396" i="4" s="1"/>
  <c r="AW396" i="4" s="1"/>
  <c r="AX396" i="4" s="1"/>
  <c r="AR397" i="4"/>
  <c r="Z399" i="4" l="1"/>
  <c r="AA399" i="4"/>
  <c r="AB399" i="4" s="1"/>
  <c r="AC399" i="4" s="1"/>
  <c r="AD399" i="4" s="1"/>
  <c r="AE398" i="4"/>
  <c r="AF398" i="4"/>
  <c r="AG398" i="4" s="1"/>
  <c r="Q400" i="4"/>
  <c r="V400" i="4" s="1"/>
  <c r="W400" i="4" s="1"/>
  <c r="X400" i="4" s="1"/>
  <c r="Y400" i="4" s="1"/>
  <c r="R399" i="4"/>
  <c r="T402" i="4"/>
  <c r="U401" i="4"/>
  <c r="AY396" i="4"/>
  <c r="AZ396" i="4" s="1"/>
  <c r="AS397" i="4"/>
  <c r="AT397" i="4" s="1"/>
  <c r="AU397" i="4" s="1"/>
  <c r="AV397" i="4" s="1"/>
  <c r="AW397" i="4" s="1"/>
  <c r="AO401" i="4"/>
  <c r="AN402" i="4"/>
  <c r="AL399" i="4"/>
  <c r="AR398" i="4"/>
  <c r="AS398" i="4" s="1"/>
  <c r="AA400" i="4" l="1"/>
  <c r="AB400" i="4" s="1"/>
  <c r="AC400" i="4" s="1"/>
  <c r="AD400" i="4" s="1"/>
  <c r="Z400" i="4"/>
  <c r="AE399" i="4"/>
  <c r="AF399" i="4"/>
  <c r="AG399" i="4" s="1"/>
  <c r="Q401" i="4"/>
  <c r="V401" i="4" s="1"/>
  <c r="W401" i="4" s="1"/>
  <c r="X401" i="4" s="1"/>
  <c r="Y401" i="4" s="1"/>
  <c r="R400" i="4"/>
  <c r="T403" i="4"/>
  <c r="U402" i="4"/>
  <c r="AO402" i="4"/>
  <c r="AN403" i="4"/>
  <c r="AY397" i="4"/>
  <c r="AZ397" i="4" s="1"/>
  <c r="AX397" i="4"/>
  <c r="AL400" i="4"/>
  <c r="AT398" i="4"/>
  <c r="AU398" i="4" s="1"/>
  <c r="AV398" i="4" s="1"/>
  <c r="AW398" i="4" s="1"/>
  <c r="AX398" i="4" s="1"/>
  <c r="AR399" i="4"/>
  <c r="AS399" i="4" s="1"/>
  <c r="AA401" i="4" l="1"/>
  <c r="AB401" i="4" s="1"/>
  <c r="AC401" i="4" s="1"/>
  <c r="AD401" i="4" s="1"/>
  <c r="Z401" i="4"/>
  <c r="AE400" i="4"/>
  <c r="AF400" i="4"/>
  <c r="AG400" i="4" s="1"/>
  <c r="Q402" i="4"/>
  <c r="V402" i="4" s="1"/>
  <c r="W402" i="4" s="1"/>
  <c r="X402" i="4" s="1"/>
  <c r="Y402" i="4" s="1"/>
  <c r="R401" i="4"/>
  <c r="AY398" i="4"/>
  <c r="AZ398" i="4" s="1"/>
  <c r="T404" i="4"/>
  <c r="U403" i="4"/>
  <c r="AO403" i="4"/>
  <c r="AN404" i="4"/>
  <c r="AL401" i="4"/>
  <c r="AT399" i="4"/>
  <c r="AU399" i="4" s="1"/>
  <c r="AV399" i="4" s="1"/>
  <c r="AW399" i="4" s="1"/>
  <c r="AY399" i="4" s="1"/>
  <c r="AZ399" i="4" s="1"/>
  <c r="AR400" i="4"/>
  <c r="Z402" i="4" l="1"/>
  <c r="AA402" i="4"/>
  <c r="AB402" i="4" s="1"/>
  <c r="AC402" i="4" s="1"/>
  <c r="AD402" i="4" s="1"/>
  <c r="AE401" i="4"/>
  <c r="AF401" i="4"/>
  <c r="AG401" i="4" s="1"/>
  <c r="Q403" i="4"/>
  <c r="V403" i="4" s="1"/>
  <c r="W403" i="4" s="1"/>
  <c r="X403" i="4" s="1"/>
  <c r="Y403" i="4" s="1"/>
  <c r="R402" i="4"/>
  <c r="T405" i="4"/>
  <c r="U404" i="4"/>
  <c r="AX399" i="4"/>
  <c r="AS400" i="4"/>
  <c r="AT400" i="4" s="1"/>
  <c r="AU400" i="4" s="1"/>
  <c r="AV400" i="4" s="1"/>
  <c r="AW400" i="4" s="1"/>
  <c r="AO404" i="4"/>
  <c r="AN405" i="4"/>
  <c r="AL402" i="4"/>
  <c r="AR401" i="4"/>
  <c r="AS401" i="4" s="1"/>
  <c r="Z403" i="4" l="1"/>
  <c r="AA403" i="4"/>
  <c r="AB403" i="4" s="1"/>
  <c r="AC403" i="4" s="1"/>
  <c r="AD403" i="4" s="1"/>
  <c r="AE402" i="4"/>
  <c r="AF402" i="4"/>
  <c r="AG402" i="4" s="1"/>
  <c r="Q404" i="4"/>
  <c r="V404" i="4" s="1"/>
  <c r="W404" i="4" s="1"/>
  <c r="X404" i="4" s="1"/>
  <c r="Y404" i="4" s="1"/>
  <c r="R403" i="4"/>
  <c r="T406" i="4"/>
  <c r="U405" i="4"/>
  <c r="AO405" i="4"/>
  <c r="AN406" i="4"/>
  <c r="AT401" i="4"/>
  <c r="AU401" i="4" s="1"/>
  <c r="AV401" i="4" s="1"/>
  <c r="AW401" i="4" s="1"/>
  <c r="AX401" i="4" s="1"/>
  <c r="AY400" i="4"/>
  <c r="AZ400" i="4" s="1"/>
  <c r="AX400" i="4"/>
  <c r="AL403" i="4"/>
  <c r="AR402" i="4"/>
  <c r="AA404" i="4" l="1"/>
  <c r="AB404" i="4" s="1"/>
  <c r="AC404" i="4" s="1"/>
  <c r="AD404" i="4" s="1"/>
  <c r="Z404" i="4"/>
  <c r="AE403" i="4"/>
  <c r="AF403" i="4"/>
  <c r="AG403" i="4" s="1"/>
  <c r="Q405" i="4"/>
  <c r="V405" i="4" s="1"/>
  <c r="W405" i="4" s="1"/>
  <c r="X405" i="4" s="1"/>
  <c r="Y405" i="4" s="1"/>
  <c r="R404" i="4"/>
  <c r="AY401" i="4"/>
  <c r="AZ401" i="4" s="1"/>
  <c r="T407" i="4"/>
  <c r="U406" i="4"/>
  <c r="AS402" i="4"/>
  <c r="AT402" i="4" s="1"/>
  <c r="AU402" i="4" s="1"/>
  <c r="AV402" i="4" s="1"/>
  <c r="AW402" i="4" s="1"/>
  <c r="AO406" i="4"/>
  <c r="AN407" i="4"/>
  <c r="AL404" i="4"/>
  <c r="AR403" i="4"/>
  <c r="AS403" i="4" s="1"/>
  <c r="AA405" i="4" l="1"/>
  <c r="AB405" i="4" s="1"/>
  <c r="AC405" i="4" s="1"/>
  <c r="AD405" i="4" s="1"/>
  <c r="Z405" i="4"/>
  <c r="AE404" i="4"/>
  <c r="AF404" i="4"/>
  <c r="AG404" i="4" s="1"/>
  <c r="Q406" i="4"/>
  <c r="V406" i="4" s="1"/>
  <c r="W406" i="4" s="1"/>
  <c r="X406" i="4" s="1"/>
  <c r="Y406" i="4" s="1"/>
  <c r="R405" i="4"/>
  <c r="T408" i="4"/>
  <c r="U407" i="4"/>
  <c r="AO407" i="4"/>
  <c r="AN408" i="4"/>
  <c r="AY402" i="4"/>
  <c r="AZ402" i="4" s="1"/>
  <c r="AX402" i="4"/>
  <c r="AL405" i="4"/>
  <c r="AT403" i="4"/>
  <c r="AU403" i="4" s="1"/>
  <c r="AV403" i="4" s="1"/>
  <c r="AW403" i="4" s="1"/>
  <c r="AY403" i="4" s="1"/>
  <c r="AZ403" i="4" s="1"/>
  <c r="AR404" i="4"/>
  <c r="AS404" i="4" s="1"/>
  <c r="Z406" i="4" l="1"/>
  <c r="AA406" i="4"/>
  <c r="AB406" i="4" s="1"/>
  <c r="AC406" i="4" s="1"/>
  <c r="AD406" i="4" s="1"/>
  <c r="AE405" i="4"/>
  <c r="AF405" i="4"/>
  <c r="AG405" i="4" s="1"/>
  <c r="Q407" i="4"/>
  <c r="V407" i="4" s="1"/>
  <c r="W407" i="4" s="1"/>
  <c r="X407" i="4" s="1"/>
  <c r="Y407" i="4" s="1"/>
  <c r="R406" i="4"/>
  <c r="T409" i="4"/>
  <c r="U408" i="4"/>
  <c r="AX403" i="4"/>
  <c r="AO408" i="4"/>
  <c r="AN409" i="4"/>
  <c r="AL406" i="4"/>
  <c r="AT404" i="4"/>
  <c r="AU404" i="4" s="1"/>
  <c r="AV404" i="4" s="1"/>
  <c r="AW404" i="4" s="1"/>
  <c r="AY404" i="4" s="1"/>
  <c r="AZ404" i="4" s="1"/>
  <c r="AR405" i="4"/>
  <c r="AS405" i="4" s="1"/>
  <c r="AA407" i="4" l="1"/>
  <c r="AB407" i="4" s="1"/>
  <c r="AC407" i="4" s="1"/>
  <c r="AD407" i="4" s="1"/>
  <c r="Z407" i="4"/>
  <c r="AE406" i="4"/>
  <c r="AF406" i="4"/>
  <c r="AG406" i="4" s="1"/>
  <c r="Q408" i="4"/>
  <c r="V408" i="4" s="1"/>
  <c r="W408" i="4" s="1"/>
  <c r="X408" i="4" s="1"/>
  <c r="Y408" i="4" s="1"/>
  <c r="R407" i="4"/>
  <c r="T410" i="4"/>
  <c r="U409" i="4"/>
  <c r="AX404" i="4"/>
  <c r="AO409" i="4"/>
  <c r="AN410" i="4"/>
  <c r="AL407" i="4"/>
  <c r="AT405" i="4"/>
  <c r="AU405" i="4" s="1"/>
  <c r="AV405" i="4" s="1"/>
  <c r="AW405" i="4" s="1"/>
  <c r="AY405" i="4" s="1"/>
  <c r="AZ405" i="4" s="1"/>
  <c r="AR406" i="4"/>
  <c r="AS406" i="4" s="1"/>
  <c r="AA408" i="4" l="1"/>
  <c r="AB408" i="4" s="1"/>
  <c r="AC408" i="4" s="1"/>
  <c r="AD408" i="4" s="1"/>
  <c r="Z408" i="4"/>
  <c r="AE407" i="4"/>
  <c r="AF407" i="4"/>
  <c r="AG407" i="4" s="1"/>
  <c r="Q409" i="4"/>
  <c r="V409" i="4" s="1"/>
  <c r="W409" i="4" s="1"/>
  <c r="X409" i="4" s="1"/>
  <c r="Y409" i="4" s="1"/>
  <c r="R408" i="4"/>
  <c r="AX405" i="4"/>
  <c r="T411" i="4"/>
  <c r="U410" i="4"/>
  <c r="AO410" i="4"/>
  <c r="AN411" i="4"/>
  <c r="AL408" i="4"/>
  <c r="AT406" i="4"/>
  <c r="AU406" i="4" s="1"/>
  <c r="AV406" i="4" s="1"/>
  <c r="AW406" i="4" s="1"/>
  <c r="AY406" i="4" s="1"/>
  <c r="AZ406" i="4" s="1"/>
  <c r="AR407" i="4"/>
  <c r="AS407" i="4" s="1"/>
  <c r="AA409" i="4" l="1"/>
  <c r="AB409" i="4" s="1"/>
  <c r="AC409" i="4" s="1"/>
  <c r="AD409" i="4" s="1"/>
  <c r="Z409" i="4"/>
  <c r="AE408" i="4"/>
  <c r="AF408" i="4"/>
  <c r="AG408" i="4" s="1"/>
  <c r="Q410" i="4"/>
  <c r="V410" i="4" s="1"/>
  <c r="W410" i="4" s="1"/>
  <c r="X410" i="4" s="1"/>
  <c r="Y410" i="4" s="1"/>
  <c r="R409" i="4"/>
  <c r="T412" i="4"/>
  <c r="U411" i="4"/>
  <c r="AX406" i="4"/>
  <c r="AT407" i="4"/>
  <c r="AU407" i="4" s="1"/>
  <c r="AV407" i="4" s="1"/>
  <c r="AW407" i="4" s="1"/>
  <c r="AY407" i="4" s="1"/>
  <c r="AZ407" i="4" s="1"/>
  <c r="AO411" i="4"/>
  <c r="AN412" i="4"/>
  <c r="AL409" i="4"/>
  <c r="AR408" i="4"/>
  <c r="AS408" i="4" s="1"/>
  <c r="AA410" i="4" l="1"/>
  <c r="AB410" i="4" s="1"/>
  <c r="AC410" i="4" s="1"/>
  <c r="AD410" i="4" s="1"/>
  <c r="Z410" i="4"/>
  <c r="AE409" i="4"/>
  <c r="AF409" i="4"/>
  <c r="AG409" i="4" s="1"/>
  <c r="R410" i="4"/>
  <c r="Q411" i="4"/>
  <c r="V411" i="4" s="1"/>
  <c r="W411" i="4" s="1"/>
  <c r="X411" i="4" s="1"/>
  <c r="Y411" i="4" s="1"/>
  <c r="T413" i="4"/>
  <c r="U412" i="4"/>
  <c r="AX407" i="4"/>
  <c r="AO412" i="4"/>
  <c r="AN413" i="4"/>
  <c r="AL410" i="4"/>
  <c r="AT408" i="4"/>
  <c r="AU408" i="4" s="1"/>
  <c r="AV408" i="4" s="1"/>
  <c r="AW408" i="4" s="1"/>
  <c r="AX408" i="4" s="1"/>
  <c r="AR409" i="4"/>
  <c r="AS409" i="4" s="1"/>
  <c r="AA411" i="4" l="1"/>
  <c r="AB411" i="4" s="1"/>
  <c r="AC411" i="4" s="1"/>
  <c r="AD411" i="4" s="1"/>
  <c r="Z411" i="4"/>
  <c r="AE410" i="4"/>
  <c r="AF410" i="4"/>
  <c r="AG410" i="4" s="1"/>
  <c r="Q412" i="4"/>
  <c r="V412" i="4" s="1"/>
  <c r="W412" i="4" s="1"/>
  <c r="X412" i="4" s="1"/>
  <c r="Y412" i="4" s="1"/>
  <c r="R411" i="4"/>
  <c r="AY408" i="4"/>
  <c r="AZ408" i="4" s="1"/>
  <c r="T414" i="4"/>
  <c r="U413" i="4"/>
  <c r="AO413" i="4"/>
  <c r="AN414" i="4"/>
  <c r="AL411" i="4"/>
  <c r="AT409" i="4"/>
  <c r="AU409" i="4" s="1"/>
  <c r="AV409" i="4" s="1"/>
  <c r="AW409" i="4" s="1"/>
  <c r="AY409" i="4" s="1"/>
  <c r="AZ409" i="4" s="1"/>
  <c r="AR410" i="4"/>
  <c r="AS410" i="4" s="1"/>
  <c r="AA412" i="4" l="1"/>
  <c r="AB412" i="4" s="1"/>
  <c r="AC412" i="4" s="1"/>
  <c r="AD412" i="4" s="1"/>
  <c r="Z412" i="4"/>
  <c r="AE411" i="4"/>
  <c r="AF411" i="4"/>
  <c r="AG411" i="4" s="1"/>
  <c r="R412" i="4"/>
  <c r="Q413" i="4"/>
  <c r="V413" i="4" s="1"/>
  <c r="W413" i="4" s="1"/>
  <c r="X413" i="4" s="1"/>
  <c r="Y413" i="4" s="1"/>
  <c r="T415" i="4"/>
  <c r="U414" i="4"/>
  <c r="AX409" i="4"/>
  <c r="AO414" i="4"/>
  <c r="AN415" i="4"/>
  <c r="AL412" i="4"/>
  <c r="AT410" i="4"/>
  <c r="AU410" i="4" s="1"/>
  <c r="AV410" i="4" s="1"/>
  <c r="AW410" i="4" s="1"/>
  <c r="AY410" i="4" s="1"/>
  <c r="AZ410" i="4" s="1"/>
  <c r="AR411" i="4"/>
  <c r="AS411" i="4" s="1"/>
  <c r="Z413" i="4" l="1"/>
  <c r="AA413" i="4"/>
  <c r="AB413" i="4" s="1"/>
  <c r="AC413" i="4" s="1"/>
  <c r="AD413" i="4" s="1"/>
  <c r="AE412" i="4"/>
  <c r="AF412" i="4"/>
  <c r="AG412" i="4" s="1"/>
  <c r="Q414" i="4"/>
  <c r="V414" i="4" s="1"/>
  <c r="W414" i="4" s="1"/>
  <c r="X414" i="4" s="1"/>
  <c r="Y414" i="4" s="1"/>
  <c r="R413" i="4"/>
  <c r="AX410" i="4"/>
  <c r="T416" i="4"/>
  <c r="U415" i="4"/>
  <c r="AO415" i="4"/>
  <c r="AN416" i="4"/>
  <c r="AL413" i="4"/>
  <c r="AT411" i="4"/>
  <c r="AU411" i="4" s="1"/>
  <c r="AV411" i="4" s="1"/>
  <c r="AW411" i="4" s="1"/>
  <c r="AY411" i="4" s="1"/>
  <c r="AZ411" i="4" s="1"/>
  <c r="AR412" i="4"/>
  <c r="AS412" i="4" s="1"/>
  <c r="AA414" i="4" l="1"/>
  <c r="AB414" i="4" s="1"/>
  <c r="AC414" i="4" s="1"/>
  <c r="AD414" i="4" s="1"/>
  <c r="Z414" i="4"/>
  <c r="AE413" i="4"/>
  <c r="AF413" i="4"/>
  <c r="AG413" i="4" s="1"/>
  <c r="R414" i="4"/>
  <c r="Q415" i="4"/>
  <c r="V415" i="4" s="1"/>
  <c r="W415" i="4" s="1"/>
  <c r="X415" i="4" s="1"/>
  <c r="Y415" i="4" s="1"/>
  <c r="T417" i="4"/>
  <c r="U416" i="4"/>
  <c r="AX411" i="4"/>
  <c r="AO416" i="4"/>
  <c r="AN417" i="4"/>
  <c r="AL414" i="4"/>
  <c r="AT412" i="4"/>
  <c r="AU412" i="4" s="1"/>
  <c r="AV412" i="4" s="1"/>
  <c r="AW412" i="4" s="1"/>
  <c r="AY412" i="4" s="1"/>
  <c r="AZ412" i="4" s="1"/>
  <c r="AR413" i="4"/>
  <c r="AS413" i="4" s="1"/>
  <c r="AA415" i="4" l="1"/>
  <c r="AB415" i="4" s="1"/>
  <c r="AC415" i="4" s="1"/>
  <c r="AD415" i="4" s="1"/>
  <c r="Z415" i="4"/>
  <c r="AE414" i="4"/>
  <c r="AF414" i="4"/>
  <c r="AG414" i="4" s="1"/>
  <c r="Q416" i="4"/>
  <c r="V416" i="4" s="1"/>
  <c r="W416" i="4" s="1"/>
  <c r="X416" i="4" s="1"/>
  <c r="Y416" i="4" s="1"/>
  <c r="R415" i="4"/>
  <c r="T418" i="4"/>
  <c r="U417" i="4"/>
  <c r="AX412" i="4"/>
  <c r="AT413" i="4"/>
  <c r="AU413" i="4" s="1"/>
  <c r="AV413" i="4" s="1"/>
  <c r="AW413" i="4" s="1"/>
  <c r="AY413" i="4" s="1"/>
  <c r="AZ413" i="4" s="1"/>
  <c r="AO417" i="4"/>
  <c r="AN418" i="4"/>
  <c r="AL415" i="4"/>
  <c r="AR414" i="4"/>
  <c r="AS414" i="4" s="1"/>
  <c r="AA416" i="4" l="1"/>
  <c r="AB416" i="4" s="1"/>
  <c r="AC416" i="4" s="1"/>
  <c r="AD416" i="4" s="1"/>
  <c r="Z416" i="4"/>
  <c r="AE415" i="4"/>
  <c r="AF415" i="4"/>
  <c r="AG415" i="4" s="1"/>
  <c r="Q417" i="4"/>
  <c r="V417" i="4" s="1"/>
  <c r="W417" i="4" s="1"/>
  <c r="X417" i="4" s="1"/>
  <c r="Y417" i="4" s="1"/>
  <c r="R416" i="4"/>
  <c r="T419" i="4"/>
  <c r="U418" i="4"/>
  <c r="AX413" i="4"/>
  <c r="AO418" i="4"/>
  <c r="AN419" i="4"/>
  <c r="AT414" i="4"/>
  <c r="AU414" i="4" s="1"/>
  <c r="AV414" i="4" s="1"/>
  <c r="AW414" i="4" s="1"/>
  <c r="AY414" i="4" s="1"/>
  <c r="AZ414" i="4" s="1"/>
  <c r="AL416" i="4"/>
  <c r="AR415" i="4"/>
  <c r="AS415" i="4" s="1"/>
  <c r="AE416" i="4" l="1"/>
  <c r="AF416" i="4"/>
  <c r="AG416" i="4" s="1"/>
  <c r="AA417" i="4"/>
  <c r="AB417" i="4" s="1"/>
  <c r="AC417" i="4" s="1"/>
  <c r="AD417" i="4" s="1"/>
  <c r="Z417" i="4"/>
  <c r="Q418" i="4"/>
  <c r="V418" i="4" s="1"/>
  <c r="W418" i="4" s="1"/>
  <c r="X418" i="4" s="1"/>
  <c r="Y418" i="4" s="1"/>
  <c r="R417" i="4"/>
  <c r="AX414" i="4"/>
  <c r="T420" i="4"/>
  <c r="U419" i="4"/>
  <c r="AO419" i="4"/>
  <c r="AN420" i="4"/>
  <c r="AL417" i="4"/>
  <c r="AT415" i="4"/>
  <c r="AU415" i="4" s="1"/>
  <c r="AV415" i="4" s="1"/>
  <c r="AW415" i="4" s="1"/>
  <c r="AY415" i="4" s="1"/>
  <c r="AZ415" i="4" s="1"/>
  <c r="AR416" i="4"/>
  <c r="AS416" i="4" s="1"/>
  <c r="AA418" i="4" l="1"/>
  <c r="AB418" i="4" s="1"/>
  <c r="AC418" i="4" s="1"/>
  <c r="AD418" i="4" s="1"/>
  <c r="Z418" i="4"/>
  <c r="AE417" i="4"/>
  <c r="AF417" i="4"/>
  <c r="AG417" i="4" s="1"/>
  <c r="Q419" i="4"/>
  <c r="V419" i="4" s="1"/>
  <c r="W419" i="4" s="1"/>
  <c r="X419" i="4" s="1"/>
  <c r="Y419" i="4" s="1"/>
  <c r="R418" i="4"/>
  <c r="T421" i="4"/>
  <c r="U420" i="4"/>
  <c r="AX415" i="4"/>
  <c r="AO420" i="4"/>
  <c r="AN421" i="4"/>
  <c r="AL418" i="4"/>
  <c r="AT416" i="4"/>
  <c r="AU416" i="4" s="1"/>
  <c r="AV416" i="4" s="1"/>
  <c r="AW416" i="4" s="1"/>
  <c r="AY416" i="4" s="1"/>
  <c r="AZ416" i="4" s="1"/>
  <c r="AR417" i="4"/>
  <c r="AA419" i="4" l="1"/>
  <c r="AB419" i="4" s="1"/>
  <c r="AC419" i="4" s="1"/>
  <c r="AD419" i="4" s="1"/>
  <c r="Z419" i="4"/>
  <c r="AE418" i="4"/>
  <c r="AF418" i="4"/>
  <c r="AG418" i="4" s="1"/>
  <c r="Q420" i="4"/>
  <c r="V420" i="4" s="1"/>
  <c r="W420" i="4" s="1"/>
  <c r="X420" i="4" s="1"/>
  <c r="Y420" i="4" s="1"/>
  <c r="R419" i="4"/>
  <c r="T422" i="4"/>
  <c r="U421" i="4"/>
  <c r="AX416" i="4"/>
  <c r="AS417" i="4"/>
  <c r="AT417" i="4" s="1"/>
  <c r="AU417" i="4" s="1"/>
  <c r="AV417" i="4" s="1"/>
  <c r="AW417" i="4" s="1"/>
  <c r="AO421" i="4"/>
  <c r="AN422" i="4"/>
  <c r="AL419" i="4"/>
  <c r="AR418" i="4"/>
  <c r="AS418" i="4" s="1"/>
  <c r="Z420" i="4" l="1"/>
  <c r="AA420" i="4"/>
  <c r="AB420" i="4" s="1"/>
  <c r="AC420" i="4" s="1"/>
  <c r="AD420" i="4" s="1"/>
  <c r="AE419" i="4"/>
  <c r="AF419" i="4"/>
  <c r="AG419" i="4" s="1"/>
  <c r="Q421" i="4"/>
  <c r="V421" i="4" s="1"/>
  <c r="W421" i="4" s="1"/>
  <c r="X421" i="4" s="1"/>
  <c r="Y421" i="4" s="1"/>
  <c r="R420" i="4"/>
  <c r="T423" i="4"/>
  <c r="U422" i="4"/>
  <c r="AX417" i="4"/>
  <c r="AY417" i="4"/>
  <c r="AZ417" i="4" s="1"/>
  <c r="AO422" i="4"/>
  <c r="AN423" i="4"/>
  <c r="AT418" i="4"/>
  <c r="AU418" i="4" s="1"/>
  <c r="AV418" i="4" s="1"/>
  <c r="AW418" i="4" s="1"/>
  <c r="AX418" i="4" s="1"/>
  <c r="AL420" i="4"/>
  <c r="AR419" i="4"/>
  <c r="AS419" i="4" s="1"/>
  <c r="Z421" i="4" l="1"/>
  <c r="AA421" i="4"/>
  <c r="AB421" i="4" s="1"/>
  <c r="AC421" i="4" s="1"/>
  <c r="AD421" i="4" s="1"/>
  <c r="AE420" i="4"/>
  <c r="AF420" i="4"/>
  <c r="AG420" i="4" s="1"/>
  <c r="Q422" i="4"/>
  <c r="V422" i="4" s="1"/>
  <c r="W422" i="4" s="1"/>
  <c r="X422" i="4" s="1"/>
  <c r="Y422" i="4" s="1"/>
  <c r="R421" i="4"/>
  <c r="T424" i="4"/>
  <c r="U423" i="4"/>
  <c r="AY418" i="4"/>
  <c r="AZ418" i="4" s="1"/>
  <c r="AO423" i="4"/>
  <c r="AN424" i="4"/>
  <c r="AL421" i="4"/>
  <c r="AT419" i="4"/>
  <c r="AU419" i="4" s="1"/>
  <c r="AV419" i="4" s="1"/>
  <c r="AW419" i="4" s="1"/>
  <c r="AY419" i="4" s="1"/>
  <c r="AZ419" i="4" s="1"/>
  <c r="AR420" i="4"/>
  <c r="AS420" i="4" s="1"/>
  <c r="AA422" i="4" l="1"/>
  <c r="AB422" i="4" s="1"/>
  <c r="AC422" i="4" s="1"/>
  <c r="AD422" i="4" s="1"/>
  <c r="Z422" i="4"/>
  <c r="AE421" i="4"/>
  <c r="AF421" i="4"/>
  <c r="AG421" i="4" s="1"/>
  <c r="R422" i="4"/>
  <c r="Q423" i="4"/>
  <c r="V423" i="4" s="1"/>
  <c r="W423" i="4" s="1"/>
  <c r="X423" i="4" s="1"/>
  <c r="Y423" i="4" s="1"/>
  <c r="T425" i="4"/>
  <c r="U424" i="4"/>
  <c r="AX419" i="4"/>
  <c r="AO424" i="4"/>
  <c r="AN425" i="4"/>
  <c r="AL422" i="4"/>
  <c r="AT420" i="4"/>
  <c r="AU420" i="4" s="1"/>
  <c r="AV420" i="4" s="1"/>
  <c r="AW420" i="4" s="1"/>
  <c r="AY420" i="4" s="1"/>
  <c r="AZ420" i="4" s="1"/>
  <c r="AR421" i="4"/>
  <c r="AE422" i="4" l="1"/>
  <c r="AF422" i="4"/>
  <c r="AG422" i="4" s="1"/>
  <c r="AA423" i="4"/>
  <c r="AB423" i="4" s="1"/>
  <c r="AC423" i="4" s="1"/>
  <c r="AD423" i="4" s="1"/>
  <c r="Z423" i="4"/>
  <c r="Q424" i="4"/>
  <c r="V424" i="4" s="1"/>
  <c r="W424" i="4" s="1"/>
  <c r="X424" i="4" s="1"/>
  <c r="Y424" i="4" s="1"/>
  <c r="R423" i="4"/>
  <c r="T426" i="4"/>
  <c r="U425" i="4"/>
  <c r="AX420" i="4"/>
  <c r="AS421" i="4"/>
  <c r="AT421" i="4" s="1"/>
  <c r="AU421" i="4" s="1"/>
  <c r="AV421" i="4" s="1"/>
  <c r="AW421" i="4" s="1"/>
  <c r="AO425" i="4"/>
  <c r="AN426" i="4"/>
  <c r="AL423" i="4"/>
  <c r="AR422" i="4"/>
  <c r="AS422" i="4" s="1"/>
  <c r="AA424" i="4" l="1"/>
  <c r="AB424" i="4" s="1"/>
  <c r="AC424" i="4" s="1"/>
  <c r="AD424" i="4" s="1"/>
  <c r="Z424" i="4"/>
  <c r="AE423" i="4"/>
  <c r="AF423" i="4"/>
  <c r="AG423" i="4" s="1"/>
  <c r="Q425" i="4"/>
  <c r="V425" i="4" s="1"/>
  <c r="W425" i="4" s="1"/>
  <c r="X425" i="4" s="1"/>
  <c r="Y425" i="4" s="1"/>
  <c r="R424" i="4"/>
  <c r="T427" i="4"/>
  <c r="U426" i="4"/>
  <c r="AY421" i="4"/>
  <c r="AZ421" i="4" s="1"/>
  <c r="AX421" i="4"/>
  <c r="AO426" i="4"/>
  <c r="AN427" i="4"/>
  <c r="AT422" i="4"/>
  <c r="AU422" i="4" s="1"/>
  <c r="AV422" i="4" s="1"/>
  <c r="AW422" i="4" s="1"/>
  <c r="AX422" i="4" s="1"/>
  <c r="AL424" i="4"/>
  <c r="AR423" i="4"/>
  <c r="Z425" i="4" l="1"/>
  <c r="AA425" i="4"/>
  <c r="AB425" i="4" s="1"/>
  <c r="AC425" i="4" s="1"/>
  <c r="AD425" i="4" s="1"/>
  <c r="AE424" i="4"/>
  <c r="AF424" i="4"/>
  <c r="AG424" i="4" s="1"/>
  <c r="Q426" i="4"/>
  <c r="V426" i="4" s="1"/>
  <c r="W426" i="4" s="1"/>
  <c r="X426" i="4" s="1"/>
  <c r="Y426" i="4" s="1"/>
  <c r="R425" i="4"/>
  <c r="T428" i="4"/>
  <c r="U427" i="4"/>
  <c r="AY422" i="4"/>
  <c r="AZ422" i="4" s="1"/>
  <c r="AS423" i="4"/>
  <c r="AT423" i="4" s="1"/>
  <c r="AU423" i="4" s="1"/>
  <c r="AV423" i="4" s="1"/>
  <c r="AW423" i="4" s="1"/>
  <c r="AO427" i="4"/>
  <c r="AN428" i="4"/>
  <c r="AL425" i="4"/>
  <c r="AR424" i="4"/>
  <c r="AS424" i="4" s="1"/>
  <c r="AA426" i="4" l="1"/>
  <c r="AB426" i="4" s="1"/>
  <c r="AC426" i="4" s="1"/>
  <c r="AD426" i="4" s="1"/>
  <c r="Z426" i="4"/>
  <c r="AE425" i="4"/>
  <c r="AF425" i="4"/>
  <c r="AG425" i="4" s="1"/>
  <c r="R426" i="4"/>
  <c r="Q427" i="4"/>
  <c r="V427" i="4" s="1"/>
  <c r="W427" i="4" s="1"/>
  <c r="X427" i="4" s="1"/>
  <c r="Y427" i="4" s="1"/>
  <c r="T429" i="4"/>
  <c r="U428" i="4"/>
  <c r="AY423" i="4"/>
  <c r="AZ423" i="4" s="1"/>
  <c r="AX423" i="4"/>
  <c r="AO428" i="4"/>
  <c r="AN429" i="4"/>
  <c r="AL426" i="4"/>
  <c r="AT424" i="4"/>
  <c r="AU424" i="4" s="1"/>
  <c r="AV424" i="4" s="1"/>
  <c r="AW424" i="4" s="1"/>
  <c r="AY424" i="4" s="1"/>
  <c r="AZ424" i="4" s="1"/>
  <c r="AR425" i="4"/>
  <c r="Z427" i="4" l="1"/>
  <c r="AA427" i="4"/>
  <c r="AB427" i="4" s="1"/>
  <c r="AC427" i="4" s="1"/>
  <c r="AD427" i="4" s="1"/>
  <c r="AE426" i="4"/>
  <c r="AF426" i="4"/>
  <c r="AG426" i="4" s="1"/>
  <c r="R427" i="4"/>
  <c r="Q428" i="4"/>
  <c r="V428" i="4" s="1"/>
  <c r="W428" i="4" s="1"/>
  <c r="X428" i="4" s="1"/>
  <c r="Y428" i="4" s="1"/>
  <c r="T430" i="4"/>
  <c r="U429" i="4"/>
  <c r="AX424" i="4"/>
  <c r="AS425" i="4"/>
  <c r="AT425" i="4" s="1"/>
  <c r="AU425" i="4" s="1"/>
  <c r="AV425" i="4" s="1"/>
  <c r="AW425" i="4" s="1"/>
  <c r="AO429" i="4"/>
  <c r="AN430" i="4"/>
  <c r="AL427" i="4"/>
  <c r="AR426" i="4"/>
  <c r="Z428" i="4" l="1"/>
  <c r="AA428" i="4"/>
  <c r="AB428" i="4" s="1"/>
  <c r="AC428" i="4" s="1"/>
  <c r="AD428" i="4" s="1"/>
  <c r="AE427" i="4"/>
  <c r="AF427" i="4"/>
  <c r="AG427" i="4" s="1"/>
  <c r="Q429" i="4"/>
  <c r="V429" i="4" s="1"/>
  <c r="W429" i="4" s="1"/>
  <c r="X429" i="4" s="1"/>
  <c r="Y429" i="4" s="1"/>
  <c r="R428" i="4"/>
  <c r="T431" i="4"/>
  <c r="U430" i="4"/>
  <c r="AS426" i="4"/>
  <c r="AT426" i="4" s="1"/>
  <c r="AU426" i="4" s="1"/>
  <c r="AV426" i="4" s="1"/>
  <c r="AW426" i="4" s="1"/>
  <c r="AO430" i="4"/>
  <c r="AN431" i="4"/>
  <c r="AY425" i="4"/>
  <c r="AZ425" i="4" s="1"/>
  <c r="AX425" i="4"/>
  <c r="AL428" i="4"/>
  <c r="AR427" i="4"/>
  <c r="AS427" i="4" s="1"/>
  <c r="AA429" i="4" l="1"/>
  <c r="AB429" i="4" s="1"/>
  <c r="AC429" i="4" s="1"/>
  <c r="AD429" i="4" s="1"/>
  <c r="Z429" i="4"/>
  <c r="AE428" i="4"/>
  <c r="AF428" i="4"/>
  <c r="AG428" i="4" s="1"/>
  <c r="R429" i="4"/>
  <c r="Q430" i="4"/>
  <c r="V430" i="4" s="1"/>
  <c r="W430" i="4" s="1"/>
  <c r="X430" i="4" s="1"/>
  <c r="Y430" i="4" s="1"/>
  <c r="T432" i="4"/>
  <c r="U431" i="4"/>
  <c r="AY426" i="4"/>
  <c r="AZ426" i="4" s="1"/>
  <c r="AX426" i="4"/>
  <c r="AO431" i="4"/>
  <c r="AN432" i="4"/>
  <c r="AL429" i="4"/>
  <c r="AT427" i="4"/>
  <c r="AU427" i="4" s="1"/>
  <c r="AV427" i="4" s="1"/>
  <c r="AW427" i="4" s="1"/>
  <c r="AX427" i="4" s="1"/>
  <c r="AR428" i="4"/>
  <c r="AS428" i="4" s="1"/>
  <c r="AA430" i="4" l="1"/>
  <c r="AB430" i="4" s="1"/>
  <c r="AC430" i="4" s="1"/>
  <c r="AD430" i="4" s="1"/>
  <c r="Z430" i="4"/>
  <c r="AE429" i="4"/>
  <c r="AF429" i="4"/>
  <c r="AG429" i="4" s="1"/>
  <c r="R430" i="4"/>
  <c r="Q431" i="4"/>
  <c r="V431" i="4" s="1"/>
  <c r="W431" i="4" s="1"/>
  <c r="X431" i="4" s="1"/>
  <c r="Y431" i="4" s="1"/>
  <c r="T433" i="4"/>
  <c r="U432" i="4"/>
  <c r="AY427" i="4"/>
  <c r="AZ427" i="4" s="1"/>
  <c r="AO432" i="4"/>
  <c r="AN433" i="4"/>
  <c r="AL430" i="4"/>
  <c r="AT428" i="4"/>
  <c r="AU428" i="4" s="1"/>
  <c r="AV428" i="4" s="1"/>
  <c r="AW428" i="4" s="1"/>
  <c r="AY428" i="4" s="1"/>
  <c r="AZ428" i="4" s="1"/>
  <c r="AR429" i="4"/>
  <c r="AA431" i="4" l="1"/>
  <c r="AB431" i="4" s="1"/>
  <c r="AC431" i="4" s="1"/>
  <c r="AD431" i="4" s="1"/>
  <c r="Z431" i="4"/>
  <c r="AE430" i="4"/>
  <c r="AF430" i="4"/>
  <c r="AG430" i="4" s="1"/>
  <c r="R431" i="4"/>
  <c r="Q432" i="4"/>
  <c r="V432" i="4" s="1"/>
  <c r="W432" i="4" s="1"/>
  <c r="X432" i="4" s="1"/>
  <c r="Y432" i="4" s="1"/>
  <c r="T434" i="4"/>
  <c r="U433" i="4"/>
  <c r="AX428" i="4"/>
  <c r="AS429" i="4"/>
  <c r="AT429" i="4" s="1"/>
  <c r="AU429" i="4" s="1"/>
  <c r="AV429" i="4" s="1"/>
  <c r="AW429" i="4" s="1"/>
  <c r="AY429" i="4" s="1"/>
  <c r="AZ429" i="4" s="1"/>
  <c r="AO433" i="4"/>
  <c r="AN434" i="4"/>
  <c r="AL431" i="4"/>
  <c r="AR430" i="4"/>
  <c r="Z432" i="4" l="1"/>
  <c r="AA432" i="4"/>
  <c r="AB432" i="4" s="1"/>
  <c r="AC432" i="4" s="1"/>
  <c r="AD432" i="4" s="1"/>
  <c r="AE431" i="4"/>
  <c r="AF431" i="4"/>
  <c r="AG431" i="4" s="1"/>
  <c r="Q433" i="4"/>
  <c r="V433" i="4" s="1"/>
  <c r="W433" i="4" s="1"/>
  <c r="X433" i="4" s="1"/>
  <c r="Y433" i="4" s="1"/>
  <c r="R432" i="4"/>
  <c r="T435" i="4"/>
  <c r="U434" i="4"/>
  <c r="AS430" i="4"/>
  <c r="AT430" i="4" s="1"/>
  <c r="AU430" i="4" s="1"/>
  <c r="AV430" i="4" s="1"/>
  <c r="AW430" i="4" s="1"/>
  <c r="AO434" i="4"/>
  <c r="AN435" i="4"/>
  <c r="AX429" i="4"/>
  <c r="AL432" i="4"/>
  <c r="AR431" i="4"/>
  <c r="AA433" i="4" l="1"/>
  <c r="AB433" i="4" s="1"/>
  <c r="AC433" i="4" s="1"/>
  <c r="AD433" i="4" s="1"/>
  <c r="Z433" i="4"/>
  <c r="AE432" i="4"/>
  <c r="AF432" i="4"/>
  <c r="AG432" i="4" s="1"/>
  <c r="R433" i="4"/>
  <c r="Q434" i="4"/>
  <c r="V434" i="4" s="1"/>
  <c r="W434" i="4" s="1"/>
  <c r="X434" i="4" s="1"/>
  <c r="Y434" i="4" s="1"/>
  <c r="T436" i="4"/>
  <c r="U435" i="4"/>
  <c r="AX430" i="4"/>
  <c r="AY430" i="4"/>
  <c r="AZ430" i="4" s="1"/>
  <c r="AS431" i="4"/>
  <c r="AT431" i="4" s="1"/>
  <c r="AU431" i="4" s="1"/>
  <c r="AV431" i="4" s="1"/>
  <c r="AW431" i="4" s="1"/>
  <c r="AO435" i="4"/>
  <c r="AN436" i="4"/>
  <c r="AL433" i="4"/>
  <c r="AR432" i="4"/>
  <c r="AS432" i="4" s="1"/>
  <c r="AA434" i="4" l="1"/>
  <c r="AB434" i="4" s="1"/>
  <c r="AC434" i="4" s="1"/>
  <c r="AD434" i="4" s="1"/>
  <c r="Z434" i="4"/>
  <c r="AE433" i="4"/>
  <c r="AF433" i="4"/>
  <c r="AG433" i="4" s="1"/>
  <c r="Q435" i="4"/>
  <c r="V435" i="4" s="1"/>
  <c r="W435" i="4" s="1"/>
  <c r="X435" i="4" s="1"/>
  <c r="Y435" i="4" s="1"/>
  <c r="R434" i="4"/>
  <c r="T437" i="4"/>
  <c r="U436" i="4"/>
  <c r="AY431" i="4"/>
  <c r="AZ431" i="4" s="1"/>
  <c r="AX431" i="4"/>
  <c r="AO436" i="4"/>
  <c r="AN437" i="4"/>
  <c r="AT432" i="4"/>
  <c r="AU432" i="4" s="1"/>
  <c r="AV432" i="4" s="1"/>
  <c r="AW432" i="4" s="1"/>
  <c r="AX432" i="4" s="1"/>
  <c r="AL434" i="4"/>
  <c r="AR433" i="4"/>
  <c r="AS433" i="4" s="1"/>
  <c r="AE434" i="4" l="1"/>
  <c r="AF434" i="4"/>
  <c r="AG434" i="4" s="1"/>
  <c r="AA435" i="4"/>
  <c r="AB435" i="4" s="1"/>
  <c r="AC435" i="4" s="1"/>
  <c r="AD435" i="4" s="1"/>
  <c r="Z435" i="4"/>
  <c r="R435" i="4"/>
  <c r="Q436" i="4"/>
  <c r="V436" i="4" s="1"/>
  <c r="W436" i="4" s="1"/>
  <c r="X436" i="4" s="1"/>
  <c r="Y436" i="4" s="1"/>
  <c r="T438" i="4"/>
  <c r="U437" i="4"/>
  <c r="AY432" i="4"/>
  <c r="AZ432" i="4" s="1"/>
  <c r="AO437" i="4"/>
  <c r="AN438" i="4"/>
  <c r="AL435" i="4"/>
  <c r="AT433" i="4"/>
  <c r="AU433" i="4" s="1"/>
  <c r="AV433" i="4" s="1"/>
  <c r="AW433" i="4" s="1"/>
  <c r="AY433" i="4" s="1"/>
  <c r="AZ433" i="4" s="1"/>
  <c r="AR434" i="4"/>
  <c r="AS434" i="4" s="1"/>
  <c r="Z436" i="4" l="1"/>
  <c r="AA436" i="4"/>
  <c r="AB436" i="4" s="1"/>
  <c r="AC436" i="4" s="1"/>
  <c r="AD436" i="4" s="1"/>
  <c r="AE435" i="4"/>
  <c r="AF435" i="4"/>
  <c r="AG435" i="4" s="1"/>
  <c r="Q437" i="4"/>
  <c r="V437" i="4" s="1"/>
  <c r="W437" i="4" s="1"/>
  <c r="X437" i="4" s="1"/>
  <c r="Y437" i="4" s="1"/>
  <c r="R436" i="4"/>
  <c r="T439" i="4"/>
  <c r="U438" i="4"/>
  <c r="AX433" i="4"/>
  <c r="AO438" i="4"/>
  <c r="AN439" i="4"/>
  <c r="AL436" i="4"/>
  <c r="AT434" i="4"/>
  <c r="AU434" i="4" s="1"/>
  <c r="AV434" i="4" s="1"/>
  <c r="AW434" i="4" s="1"/>
  <c r="AY434" i="4" s="1"/>
  <c r="AZ434" i="4" s="1"/>
  <c r="AR435" i="4"/>
  <c r="AS435" i="4" s="1"/>
  <c r="AA437" i="4" l="1"/>
  <c r="AB437" i="4" s="1"/>
  <c r="AC437" i="4" s="1"/>
  <c r="AD437" i="4" s="1"/>
  <c r="Z437" i="4"/>
  <c r="AE436" i="4"/>
  <c r="AF436" i="4"/>
  <c r="AG436" i="4" s="1"/>
  <c r="R437" i="4"/>
  <c r="Q438" i="4"/>
  <c r="V438" i="4" s="1"/>
  <c r="W438" i="4" s="1"/>
  <c r="X438" i="4" s="1"/>
  <c r="Y438" i="4" s="1"/>
  <c r="T440" i="4"/>
  <c r="U439" i="4"/>
  <c r="AX434" i="4"/>
  <c r="AO439" i="4"/>
  <c r="AN440" i="4"/>
  <c r="AL437" i="4"/>
  <c r="AT435" i="4"/>
  <c r="AU435" i="4" s="1"/>
  <c r="AV435" i="4" s="1"/>
  <c r="AW435" i="4" s="1"/>
  <c r="AX435" i="4" s="1"/>
  <c r="AR436" i="4"/>
  <c r="AS436" i="4" s="1"/>
  <c r="AE437" i="4" l="1"/>
  <c r="AF437" i="4"/>
  <c r="AG437" i="4" s="1"/>
  <c r="AA438" i="4"/>
  <c r="AB438" i="4" s="1"/>
  <c r="AC438" i="4" s="1"/>
  <c r="AD438" i="4" s="1"/>
  <c r="Z438" i="4"/>
  <c r="Q439" i="4"/>
  <c r="V439" i="4" s="1"/>
  <c r="W439" i="4" s="1"/>
  <c r="X439" i="4" s="1"/>
  <c r="Y439" i="4" s="1"/>
  <c r="R438" i="4"/>
  <c r="T441" i="4"/>
  <c r="U440" i="4"/>
  <c r="AY435" i="4"/>
  <c r="AZ435" i="4" s="1"/>
  <c r="AO440" i="4"/>
  <c r="AN441" i="4"/>
  <c r="AT436" i="4"/>
  <c r="AU436" i="4" s="1"/>
  <c r="AV436" i="4" s="1"/>
  <c r="AW436" i="4" s="1"/>
  <c r="AX436" i="4" s="1"/>
  <c r="AL438" i="4"/>
  <c r="AR437" i="4"/>
  <c r="Z439" i="4" l="1"/>
  <c r="AA439" i="4"/>
  <c r="AB439" i="4" s="1"/>
  <c r="AC439" i="4" s="1"/>
  <c r="AD439" i="4" s="1"/>
  <c r="AE438" i="4"/>
  <c r="AF438" i="4"/>
  <c r="AG438" i="4" s="1"/>
  <c r="Q440" i="4"/>
  <c r="V440" i="4" s="1"/>
  <c r="W440" i="4" s="1"/>
  <c r="X440" i="4" s="1"/>
  <c r="Y440" i="4" s="1"/>
  <c r="R439" i="4"/>
  <c r="AY436" i="4"/>
  <c r="AZ436" i="4" s="1"/>
  <c r="T442" i="4"/>
  <c r="U441" i="4"/>
  <c r="AS437" i="4"/>
  <c r="AT437" i="4" s="1"/>
  <c r="AU437" i="4" s="1"/>
  <c r="AV437" i="4" s="1"/>
  <c r="AW437" i="4" s="1"/>
  <c r="AO441" i="4"/>
  <c r="AN442" i="4"/>
  <c r="AL439" i="4"/>
  <c r="AR438" i="4"/>
  <c r="AS438" i="4" s="1"/>
  <c r="AA440" i="4" l="1"/>
  <c r="AB440" i="4" s="1"/>
  <c r="AC440" i="4" s="1"/>
  <c r="AD440" i="4" s="1"/>
  <c r="Z440" i="4"/>
  <c r="AE439" i="4"/>
  <c r="AF439" i="4"/>
  <c r="AG439" i="4" s="1"/>
  <c r="Q441" i="4"/>
  <c r="V441" i="4" s="1"/>
  <c r="W441" i="4" s="1"/>
  <c r="X441" i="4" s="1"/>
  <c r="Y441" i="4" s="1"/>
  <c r="R440" i="4"/>
  <c r="T443" i="4"/>
  <c r="U442" i="4"/>
  <c r="AY437" i="4"/>
  <c r="AZ437" i="4" s="1"/>
  <c r="AX437" i="4"/>
  <c r="AO442" i="4"/>
  <c r="AN443" i="4"/>
  <c r="AL440" i="4"/>
  <c r="AT438" i="4"/>
  <c r="AU438" i="4" s="1"/>
  <c r="AV438" i="4" s="1"/>
  <c r="AW438" i="4" s="1"/>
  <c r="AY438" i="4" s="1"/>
  <c r="AZ438" i="4" s="1"/>
  <c r="AR439" i="4"/>
  <c r="AA441" i="4" l="1"/>
  <c r="AB441" i="4" s="1"/>
  <c r="AC441" i="4" s="1"/>
  <c r="AD441" i="4" s="1"/>
  <c r="Z441" i="4"/>
  <c r="AE440" i="4"/>
  <c r="AF440" i="4"/>
  <c r="AG440" i="4" s="1"/>
  <c r="Q442" i="4"/>
  <c r="V442" i="4" s="1"/>
  <c r="W442" i="4" s="1"/>
  <c r="X442" i="4" s="1"/>
  <c r="Y442" i="4" s="1"/>
  <c r="R441" i="4"/>
  <c r="AX438" i="4"/>
  <c r="T444" i="4"/>
  <c r="U443" i="4"/>
  <c r="AS439" i="4"/>
  <c r="AT439" i="4" s="1"/>
  <c r="AU439" i="4" s="1"/>
  <c r="AV439" i="4" s="1"/>
  <c r="AW439" i="4" s="1"/>
  <c r="AO443" i="4"/>
  <c r="AN444" i="4"/>
  <c r="AL441" i="4"/>
  <c r="AR440" i="4"/>
  <c r="Z442" i="4" l="1"/>
  <c r="AA442" i="4"/>
  <c r="AB442" i="4" s="1"/>
  <c r="AC442" i="4" s="1"/>
  <c r="AD442" i="4" s="1"/>
  <c r="AE441" i="4"/>
  <c r="AF441" i="4"/>
  <c r="AG441" i="4" s="1"/>
  <c r="R442" i="4"/>
  <c r="Q443" i="4"/>
  <c r="V443" i="4" s="1"/>
  <c r="W443" i="4" s="1"/>
  <c r="X443" i="4" s="1"/>
  <c r="Y443" i="4" s="1"/>
  <c r="T445" i="4"/>
  <c r="U444" i="4"/>
  <c r="AS440" i="4"/>
  <c r="AT440" i="4" s="1"/>
  <c r="AU440" i="4" s="1"/>
  <c r="AV440" i="4" s="1"/>
  <c r="AW440" i="4" s="1"/>
  <c r="AO444" i="4"/>
  <c r="AN445" i="4"/>
  <c r="AY439" i="4"/>
  <c r="AZ439" i="4" s="1"/>
  <c r="AX439" i="4"/>
  <c r="AL442" i="4"/>
  <c r="AR441" i="4"/>
  <c r="Z443" i="4" l="1"/>
  <c r="AA443" i="4"/>
  <c r="AB443" i="4" s="1"/>
  <c r="AC443" i="4" s="1"/>
  <c r="AD443" i="4" s="1"/>
  <c r="AE442" i="4"/>
  <c r="AF442" i="4"/>
  <c r="AG442" i="4" s="1"/>
  <c r="R443" i="4"/>
  <c r="Q444" i="4"/>
  <c r="V444" i="4" s="1"/>
  <c r="W444" i="4" s="1"/>
  <c r="X444" i="4" s="1"/>
  <c r="Y444" i="4" s="1"/>
  <c r="T446" i="4"/>
  <c r="U445" i="4"/>
  <c r="AS441" i="4"/>
  <c r="AT441" i="4" s="1"/>
  <c r="AU441" i="4" s="1"/>
  <c r="AV441" i="4" s="1"/>
  <c r="AW441" i="4" s="1"/>
  <c r="AX441" i="4" s="1"/>
  <c r="AO445" i="4"/>
  <c r="AN446" i="4"/>
  <c r="AY440" i="4"/>
  <c r="AZ440" i="4" s="1"/>
  <c r="AX440" i="4"/>
  <c r="AL443" i="4"/>
  <c r="AR442" i="4"/>
  <c r="AS442" i="4" s="1"/>
  <c r="AA444" i="4" l="1"/>
  <c r="AB444" i="4" s="1"/>
  <c r="AC444" i="4" s="1"/>
  <c r="AD444" i="4" s="1"/>
  <c r="Z444" i="4"/>
  <c r="AE443" i="4"/>
  <c r="AF443" i="4"/>
  <c r="AG443" i="4" s="1"/>
  <c r="Q445" i="4"/>
  <c r="V445" i="4" s="1"/>
  <c r="W445" i="4" s="1"/>
  <c r="X445" i="4" s="1"/>
  <c r="Y445" i="4" s="1"/>
  <c r="R444" i="4"/>
  <c r="T447" i="4"/>
  <c r="U446" i="4"/>
  <c r="AY441" i="4"/>
  <c r="AZ441" i="4" s="1"/>
  <c r="AO446" i="4"/>
  <c r="AN447" i="4"/>
  <c r="AL444" i="4"/>
  <c r="AT442" i="4"/>
  <c r="AU442" i="4" s="1"/>
  <c r="AV442" i="4" s="1"/>
  <c r="AW442" i="4" s="1"/>
  <c r="AY442" i="4" s="1"/>
  <c r="AZ442" i="4" s="1"/>
  <c r="AR443" i="4"/>
  <c r="AS443" i="4" s="1"/>
  <c r="AA445" i="4" l="1"/>
  <c r="AB445" i="4" s="1"/>
  <c r="AC445" i="4" s="1"/>
  <c r="AD445" i="4" s="1"/>
  <c r="Z445" i="4"/>
  <c r="AE444" i="4"/>
  <c r="AF444" i="4"/>
  <c r="AG444" i="4" s="1"/>
  <c r="R445" i="4"/>
  <c r="Q446" i="4"/>
  <c r="V446" i="4" s="1"/>
  <c r="W446" i="4" s="1"/>
  <c r="X446" i="4" s="1"/>
  <c r="Y446" i="4" s="1"/>
  <c r="AX442" i="4"/>
  <c r="T448" i="4"/>
  <c r="U447" i="4"/>
  <c r="AO447" i="4"/>
  <c r="AN448" i="4"/>
  <c r="AL445" i="4"/>
  <c r="AT443" i="4"/>
  <c r="AU443" i="4" s="1"/>
  <c r="AV443" i="4" s="1"/>
  <c r="AW443" i="4" s="1"/>
  <c r="AY443" i="4" s="1"/>
  <c r="AZ443" i="4" s="1"/>
  <c r="AR444" i="4"/>
  <c r="AA446" i="4" l="1"/>
  <c r="AB446" i="4" s="1"/>
  <c r="AC446" i="4" s="1"/>
  <c r="AD446" i="4" s="1"/>
  <c r="Z446" i="4"/>
  <c r="AE445" i="4"/>
  <c r="AF445" i="4"/>
  <c r="AG445" i="4" s="1"/>
  <c r="R446" i="4"/>
  <c r="Q447" i="4"/>
  <c r="V447" i="4" s="1"/>
  <c r="W447" i="4" s="1"/>
  <c r="X447" i="4" s="1"/>
  <c r="Y447" i="4" s="1"/>
  <c r="T449" i="4"/>
  <c r="U448" i="4"/>
  <c r="AX443" i="4"/>
  <c r="AS444" i="4"/>
  <c r="AT444" i="4" s="1"/>
  <c r="AU444" i="4" s="1"/>
  <c r="AV444" i="4" s="1"/>
  <c r="AW444" i="4" s="1"/>
  <c r="AO448" i="4"/>
  <c r="AN449" i="4"/>
  <c r="AL446" i="4"/>
  <c r="AR445" i="4"/>
  <c r="Z447" i="4" l="1"/>
  <c r="AA447" i="4"/>
  <c r="AB447" i="4" s="1"/>
  <c r="AC447" i="4" s="1"/>
  <c r="AD447" i="4" s="1"/>
  <c r="AE446" i="4"/>
  <c r="AF446" i="4"/>
  <c r="AG446" i="4" s="1"/>
  <c r="Q448" i="4"/>
  <c r="V448" i="4" s="1"/>
  <c r="W448" i="4" s="1"/>
  <c r="X448" i="4" s="1"/>
  <c r="Y448" i="4" s="1"/>
  <c r="R447" i="4"/>
  <c r="T450" i="4"/>
  <c r="U449" i="4"/>
  <c r="AS445" i="4"/>
  <c r="AT445" i="4" s="1"/>
  <c r="AU445" i="4" s="1"/>
  <c r="AV445" i="4" s="1"/>
  <c r="AW445" i="4" s="1"/>
  <c r="AO449" i="4"/>
  <c r="AN450" i="4"/>
  <c r="AY444" i="4"/>
  <c r="AZ444" i="4" s="1"/>
  <c r="AX444" i="4"/>
  <c r="AL447" i="4"/>
  <c r="AR446" i="4"/>
  <c r="AS446" i="4" s="1"/>
  <c r="AA448" i="4" l="1"/>
  <c r="AB448" i="4" s="1"/>
  <c r="AC448" i="4" s="1"/>
  <c r="AD448" i="4" s="1"/>
  <c r="Z448" i="4"/>
  <c r="AE447" i="4"/>
  <c r="AF447" i="4"/>
  <c r="AG447" i="4" s="1"/>
  <c r="R448" i="4"/>
  <c r="Q449" i="4"/>
  <c r="V449" i="4" s="1"/>
  <c r="W449" i="4" s="1"/>
  <c r="X449" i="4" s="1"/>
  <c r="Y449" i="4" s="1"/>
  <c r="T451" i="4"/>
  <c r="U450" i="4"/>
  <c r="AO450" i="4"/>
  <c r="AN451" i="4"/>
  <c r="AT446" i="4"/>
  <c r="AU446" i="4" s="1"/>
  <c r="AV446" i="4" s="1"/>
  <c r="AW446" i="4" s="1"/>
  <c r="AX446" i="4" s="1"/>
  <c r="AY445" i="4"/>
  <c r="AZ445" i="4" s="1"/>
  <c r="AX445" i="4"/>
  <c r="AL448" i="4"/>
  <c r="AR447" i="4"/>
  <c r="AA449" i="4" l="1"/>
  <c r="AB449" i="4" s="1"/>
  <c r="AC449" i="4" s="1"/>
  <c r="AD449" i="4" s="1"/>
  <c r="Z449" i="4"/>
  <c r="AE448" i="4"/>
  <c r="AF448" i="4"/>
  <c r="AG448" i="4" s="1"/>
  <c r="Q450" i="4"/>
  <c r="V450" i="4" s="1"/>
  <c r="W450" i="4" s="1"/>
  <c r="X450" i="4" s="1"/>
  <c r="Y450" i="4" s="1"/>
  <c r="R449" i="4"/>
  <c r="AY446" i="4"/>
  <c r="AZ446" i="4" s="1"/>
  <c r="T452" i="4"/>
  <c r="U451" i="4"/>
  <c r="AS447" i="4"/>
  <c r="AT447" i="4" s="1"/>
  <c r="AU447" i="4" s="1"/>
  <c r="AV447" i="4" s="1"/>
  <c r="AW447" i="4" s="1"/>
  <c r="AO451" i="4"/>
  <c r="AN452" i="4"/>
  <c r="AL449" i="4"/>
  <c r="AR448" i="4"/>
  <c r="AA450" i="4" l="1"/>
  <c r="AB450" i="4" s="1"/>
  <c r="AC450" i="4" s="1"/>
  <c r="AD450" i="4" s="1"/>
  <c r="Z450" i="4"/>
  <c r="AE449" i="4"/>
  <c r="AF449" i="4"/>
  <c r="AG449" i="4" s="1"/>
  <c r="Q451" i="4"/>
  <c r="V451" i="4" s="1"/>
  <c r="W451" i="4" s="1"/>
  <c r="X451" i="4" s="1"/>
  <c r="Y451" i="4" s="1"/>
  <c r="R450" i="4"/>
  <c r="T453" i="4"/>
  <c r="U452" i="4"/>
  <c r="AY447" i="4"/>
  <c r="AZ447" i="4" s="1"/>
  <c r="AX447" i="4"/>
  <c r="AS448" i="4"/>
  <c r="AT448" i="4" s="1"/>
  <c r="AU448" i="4" s="1"/>
  <c r="AV448" i="4" s="1"/>
  <c r="AW448" i="4" s="1"/>
  <c r="AO452" i="4"/>
  <c r="AN453" i="4"/>
  <c r="AL450" i="4"/>
  <c r="AR449" i="4"/>
  <c r="AS449" i="4" s="1"/>
  <c r="Z451" i="4" l="1"/>
  <c r="AA451" i="4"/>
  <c r="AB451" i="4" s="1"/>
  <c r="AC451" i="4" s="1"/>
  <c r="AD451" i="4" s="1"/>
  <c r="AE450" i="4"/>
  <c r="AF450" i="4"/>
  <c r="AG450" i="4" s="1"/>
  <c r="Q452" i="4"/>
  <c r="V452" i="4" s="1"/>
  <c r="W452" i="4" s="1"/>
  <c r="X452" i="4" s="1"/>
  <c r="Y452" i="4" s="1"/>
  <c r="R451" i="4"/>
  <c r="T454" i="4"/>
  <c r="U453" i="4"/>
  <c r="AY448" i="4"/>
  <c r="AZ448" i="4" s="1"/>
  <c r="AX448" i="4"/>
  <c r="AO453" i="4"/>
  <c r="AN454" i="4"/>
  <c r="AL451" i="4"/>
  <c r="AT449" i="4"/>
  <c r="AU449" i="4" s="1"/>
  <c r="AV449" i="4" s="1"/>
  <c r="AW449" i="4" s="1"/>
  <c r="AY449" i="4" s="1"/>
  <c r="AZ449" i="4" s="1"/>
  <c r="AR450" i="4"/>
  <c r="Z452" i="4" l="1"/>
  <c r="AA452" i="4"/>
  <c r="AB452" i="4" s="1"/>
  <c r="AC452" i="4" s="1"/>
  <c r="AD452" i="4" s="1"/>
  <c r="AE451" i="4"/>
  <c r="AF451" i="4"/>
  <c r="AG451" i="4" s="1"/>
  <c r="Q453" i="4"/>
  <c r="V453" i="4" s="1"/>
  <c r="W453" i="4" s="1"/>
  <c r="X453" i="4" s="1"/>
  <c r="Y453" i="4" s="1"/>
  <c r="R452" i="4"/>
  <c r="T455" i="4"/>
  <c r="U454" i="4"/>
  <c r="AX449" i="4"/>
  <c r="AS450" i="4"/>
  <c r="AT450" i="4" s="1"/>
  <c r="AU450" i="4" s="1"/>
  <c r="AV450" i="4" s="1"/>
  <c r="AW450" i="4" s="1"/>
  <c r="AO454" i="4"/>
  <c r="AN455" i="4"/>
  <c r="AL452" i="4"/>
  <c r="AR451" i="4"/>
  <c r="AA453" i="4" l="1"/>
  <c r="AB453" i="4" s="1"/>
  <c r="AC453" i="4" s="1"/>
  <c r="AD453" i="4" s="1"/>
  <c r="Z453" i="4"/>
  <c r="AE452" i="4"/>
  <c r="AF452" i="4"/>
  <c r="AG452" i="4" s="1"/>
  <c r="Q454" i="4"/>
  <c r="V454" i="4" s="1"/>
  <c r="W454" i="4" s="1"/>
  <c r="X454" i="4" s="1"/>
  <c r="Y454" i="4" s="1"/>
  <c r="R453" i="4"/>
  <c r="T456" i="4"/>
  <c r="U455" i="4"/>
  <c r="AY450" i="4"/>
  <c r="AZ450" i="4" s="1"/>
  <c r="AX450" i="4"/>
  <c r="AS451" i="4"/>
  <c r="AT451" i="4" s="1"/>
  <c r="AU451" i="4" s="1"/>
  <c r="AV451" i="4" s="1"/>
  <c r="AW451" i="4" s="1"/>
  <c r="AO455" i="4"/>
  <c r="AN456" i="4"/>
  <c r="AL453" i="4"/>
  <c r="AR452" i="4"/>
  <c r="AS452" i="4" s="1"/>
  <c r="Z454" i="4" l="1"/>
  <c r="AA454" i="4"/>
  <c r="AB454" i="4" s="1"/>
  <c r="AC454" i="4" s="1"/>
  <c r="AD454" i="4" s="1"/>
  <c r="AE453" i="4"/>
  <c r="AF453" i="4"/>
  <c r="AG453" i="4" s="1"/>
  <c r="Q455" i="4"/>
  <c r="V455" i="4" s="1"/>
  <c r="W455" i="4" s="1"/>
  <c r="X455" i="4" s="1"/>
  <c r="Y455" i="4" s="1"/>
  <c r="R454" i="4"/>
  <c r="T457" i="4"/>
  <c r="U456" i="4"/>
  <c r="AY451" i="4"/>
  <c r="AZ451" i="4" s="1"/>
  <c r="AX451" i="4"/>
  <c r="AO456" i="4"/>
  <c r="AN457" i="4"/>
  <c r="AL454" i="4"/>
  <c r="AT452" i="4"/>
  <c r="AU452" i="4" s="1"/>
  <c r="AV452" i="4" s="1"/>
  <c r="AW452" i="4" s="1"/>
  <c r="AY452" i="4" s="1"/>
  <c r="AZ452" i="4" s="1"/>
  <c r="AR453" i="4"/>
  <c r="AS453" i="4" s="1"/>
  <c r="AA455" i="4" l="1"/>
  <c r="AB455" i="4" s="1"/>
  <c r="AC455" i="4" s="1"/>
  <c r="AD455" i="4" s="1"/>
  <c r="Z455" i="4"/>
  <c r="AE454" i="4"/>
  <c r="AF454" i="4"/>
  <c r="AG454" i="4" s="1"/>
  <c r="Q456" i="4"/>
  <c r="V456" i="4" s="1"/>
  <c r="W456" i="4" s="1"/>
  <c r="X456" i="4" s="1"/>
  <c r="Y456" i="4" s="1"/>
  <c r="R455" i="4"/>
  <c r="T458" i="4"/>
  <c r="U457" i="4"/>
  <c r="AX452" i="4"/>
  <c r="AO457" i="4"/>
  <c r="AN458" i="4"/>
  <c r="AL455" i="4"/>
  <c r="AT453" i="4"/>
  <c r="AU453" i="4" s="1"/>
  <c r="AV453" i="4" s="1"/>
  <c r="AW453" i="4" s="1"/>
  <c r="AY453" i="4" s="1"/>
  <c r="AZ453" i="4" s="1"/>
  <c r="AR454" i="4"/>
  <c r="AS454" i="4" s="1"/>
  <c r="AA456" i="4" l="1"/>
  <c r="AB456" i="4" s="1"/>
  <c r="AC456" i="4" s="1"/>
  <c r="AD456" i="4" s="1"/>
  <c r="Z456" i="4"/>
  <c r="AE455" i="4"/>
  <c r="AF455" i="4"/>
  <c r="AG455" i="4" s="1"/>
  <c r="Q457" i="4"/>
  <c r="V457" i="4" s="1"/>
  <c r="W457" i="4" s="1"/>
  <c r="X457" i="4" s="1"/>
  <c r="Y457" i="4" s="1"/>
  <c r="R456" i="4"/>
  <c r="T459" i="4"/>
  <c r="U458" i="4"/>
  <c r="AX453" i="4"/>
  <c r="AO458" i="4"/>
  <c r="AN459" i="4"/>
  <c r="AT454" i="4"/>
  <c r="AU454" i="4" s="1"/>
  <c r="AV454" i="4" s="1"/>
  <c r="AW454" i="4" s="1"/>
  <c r="AY454" i="4" s="1"/>
  <c r="AZ454" i="4" s="1"/>
  <c r="AL456" i="4"/>
  <c r="AR455" i="4"/>
  <c r="AS455" i="4" s="1"/>
  <c r="AA457" i="4" l="1"/>
  <c r="AB457" i="4" s="1"/>
  <c r="AC457" i="4" s="1"/>
  <c r="AD457" i="4" s="1"/>
  <c r="Z457" i="4"/>
  <c r="AE456" i="4"/>
  <c r="AF456" i="4"/>
  <c r="AG456" i="4" s="1"/>
  <c r="R457" i="4"/>
  <c r="Q458" i="4"/>
  <c r="V458" i="4" s="1"/>
  <c r="W458" i="4" s="1"/>
  <c r="X458" i="4" s="1"/>
  <c r="Y458" i="4" s="1"/>
  <c r="T460" i="4"/>
  <c r="U459" i="4"/>
  <c r="AX454" i="4"/>
  <c r="AO459" i="4"/>
  <c r="AN460" i="4"/>
  <c r="AL457" i="4"/>
  <c r="AT455" i="4"/>
  <c r="AU455" i="4" s="1"/>
  <c r="AV455" i="4" s="1"/>
  <c r="AW455" i="4" s="1"/>
  <c r="AX455" i="4" s="1"/>
  <c r="AR456" i="4"/>
  <c r="AA458" i="4" l="1"/>
  <c r="AB458" i="4" s="1"/>
  <c r="AC458" i="4" s="1"/>
  <c r="AD458" i="4" s="1"/>
  <c r="Z458" i="4"/>
  <c r="AE457" i="4"/>
  <c r="AF457" i="4"/>
  <c r="AG457" i="4" s="1"/>
  <c r="Q459" i="4"/>
  <c r="V459" i="4" s="1"/>
  <c r="W459" i="4" s="1"/>
  <c r="X459" i="4" s="1"/>
  <c r="Y459" i="4" s="1"/>
  <c r="R458" i="4"/>
  <c r="T461" i="4"/>
  <c r="U460" i="4"/>
  <c r="AY455" i="4"/>
  <c r="AZ455" i="4" s="1"/>
  <c r="AS456" i="4"/>
  <c r="AT456" i="4" s="1"/>
  <c r="AU456" i="4" s="1"/>
  <c r="AV456" i="4" s="1"/>
  <c r="AW456" i="4" s="1"/>
  <c r="AO460" i="4"/>
  <c r="AN461" i="4"/>
  <c r="AL458" i="4"/>
  <c r="AR457" i="4"/>
  <c r="AS457" i="4" s="1"/>
  <c r="AA459" i="4" l="1"/>
  <c r="AB459" i="4" s="1"/>
  <c r="AC459" i="4" s="1"/>
  <c r="AD459" i="4" s="1"/>
  <c r="Z459" i="4"/>
  <c r="AE458" i="4"/>
  <c r="AF458" i="4"/>
  <c r="AG458" i="4" s="1"/>
  <c r="Q460" i="4"/>
  <c r="V460" i="4" s="1"/>
  <c r="W460" i="4" s="1"/>
  <c r="X460" i="4" s="1"/>
  <c r="Y460" i="4" s="1"/>
  <c r="R459" i="4"/>
  <c r="T462" i="4"/>
  <c r="U461" i="4"/>
  <c r="AO461" i="4"/>
  <c r="AN462" i="4"/>
  <c r="AY456" i="4"/>
  <c r="AZ456" i="4" s="1"/>
  <c r="AX456" i="4"/>
  <c r="AL459" i="4"/>
  <c r="AT457" i="4"/>
  <c r="AU457" i="4" s="1"/>
  <c r="AV457" i="4" s="1"/>
  <c r="AW457" i="4" s="1"/>
  <c r="AX457" i="4" s="1"/>
  <c r="AR458" i="4"/>
  <c r="Z460" i="4" l="1"/>
  <c r="AA460" i="4"/>
  <c r="AB460" i="4" s="1"/>
  <c r="AC460" i="4" s="1"/>
  <c r="AD460" i="4" s="1"/>
  <c r="AE459" i="4"/>
  <c r="AF459" i="4"/>
  <c r="AG459" i="4" s="1"/>
  <c r="R460" i="4"/>
  <c r="Q461" i="4"/>
  <c r="V461" i="4" s="1"/>
  <c r="W461" i="4" s="1"/>
  <c r="X461" i="4" s="1"/>
  <c r="Y461" i="4" s="1"/>
  <c r="AY457" i="4"/>
  <c r="AZ457" i="4" s="1"/>
  <c r="T463" i="4"/>
  <c r="U462" i="4"/>
  <c r="AS458" i="4"/>
  <c r="AT458" i="4" s="1"/>
  <c r="AU458" i="4" s="1"/>
  <c r="AV458" i="4" s="1"/>
  <c r="AW458" i="4" s="1"/>
  <c r="AO462" i="4"/>
  <c r="AN463" i="4"/>
  <c r="AL460" i="4"/>
  <c r="AR459" i="4"/>
  <c r="AS459" i="4" s="1"/>
  <c r="Z461" i="4" l="1"/>
  <c r="AA461" i="4"/>
  <c r="AB461" i="4" s="1"/>
  <c r="AC461" i="4" s="1"/>
  <c r="AD461" i="4" s="1"/>
  <c r="AE460" i="4"/>
  <c r="AF460" i="4"/>
  <c r="AG460" i="4" s="1"/>
  <c r="Q462" i="4"/>
  <c r="V462" i="4" s="1"/>
  <c r="W462" i="4" s="1"/>
  <c r="X462" i="4" s="1"/>
  <c r="Y462" i="4" s="1"/>
  <c r="R461" i="4"/>
  <c r="T464" i="4"/>
  <c r="U463" i="4"/>
  <c r="AT459" i="4"/>
  <c r="AU459" i="4" s="1"/>
  <c r="AV459" i="4" s="1"/>
  <c r="AW459" i="4" s="1"/>
  <c r="AX459" i="4" s="1"/>
  <c r="AO463" i="4"/>
  <c r="AN464" i="4"/>
  <c r="AY458" i="4"/>
  <c r="AZ458" i="4" s="1"/>
  <c r="AX458" i="4"/>
  <c r="AL461" i="4"/>
  <c r="AR460" i="4"/>
  <c r="AE461" i="4" l="1"/>
  <c r="AF461" i="4"/>
  <c r="AG461" i="4" s="1"/>
  <c r="AA462" i="4"/>
  <c r="AB462" i="4" s="1"/>
  <c r="AC462" i="4" s="1"/>
  <c r="AD462" i="4" s="1"/>
  <c r="Z462" i="4"/>
  <c r="R462" i="4"/>
  <c r="Q463" i="4"/>
  <c r="V463" i="4" s="1"/>
  <c r="W463" i="4" s="1"/>
  <c r="X463" i="4" s="1"/>
  <c r="Y463" i="4" s="1"/>
  <c r="AY459" i="4"/>
  <c r="AZ459" i="4" s="1"/>
  <c r="T465" i="4"/>
  <c r="U464" i="4"/>
  <c r="AS460" i="4"/>
  <c r="AT460" i="4" s="1"/>
  <c r="AU460" i="4" s="1"/>
  <c r="AV460" i="4" s="1"/>
  <c r="AW460" i="4" s="1"/>
  <c r="AO464" i="4"/>
  <c r="AN465" i="4"/>
  <c r="AL462" i="4"/>
  <c r="AR461" i="4"/>
  <c r="AS461" i="4" s="1"/>
  <c r="AA463" i="4" l="1"/>
  <c r="AB463" i="4" s="1"/>
  <c r="AC463" i="4" s="1"/>
  <c r="AD463" i="4" s="1"/>
  <c r="Z463" i="4"/>
  <c r="AE462" i="4"/>
  <c r="AF462" i="4"/>
  <c r="AG462" i="4" s="1"/>
  <c r="Q464" i="4"/>
  <c r="V464" i="4" s="1"/>
  <c r="W464" i="4" s="1"/>
  <c r="X464" i="4" s="1"/>
  <c r="Y464" i="4" s="1"/>
  <c r="R463" i="4"/>
  <c r="T466" i="4"/>
  <c r="U465" i="4"/>
  <c r="AX460" i="4"/>
  <c r="AY460" i="4"/>
  <c r="AZ460" i="4" s="1"/>
  <c r="AO465" i="4"/>
  <c r="AN466" i="4"/>
  <c r="AL463" i="4"/>
  <c r="AT461" i="4"/>
  <c r="AU461" i="4" s="1"/>
  <c r="AV461" i="4" s="1"/>
  <c r="AW461" i="4" s="1"/>
  <c r="AX461" i="4" s="1"/>
  <c r="AR462" i="4"/>
  <c r="Z464" i="4" l="1"/>
  <c r="AA464" i="4"/>
  <c r="AB464" i="4" s="1"/>
  <c r="AC464" i="4" s="1"/>
  <c r="AD464" i="4" s="1"/>
  <c r="AE463" i="4"/>
  <c r="AF463" i="4"/>
  <c r="AG463" i="4" s="1"/>
  <c r="Q465" i="4"/>
  <c r="V465" i="4" s="1"/>
  <c r="W465" i="4" s="1"/>
  <c r="X465" i="4" s="1"/>
  <c r="Y465" i="4" s="1"/>
  <c r="R464" i="4"/>
  <c r="AY461" i="4"/>
  <c r="AZ461" i="4" s="1"/>
  <c r="T467" i="4"/>
  <c r="U466" i="4"/>
  <c r="AS462" i="4"/>
  <c r="AT462" i="4" s="1"/>
  <c r="AU462" i="4" s="1"/>
  <c r="AV462" i="4" s="1"/>
  <c r="AW462" i="4" s="1"/>
  <c r="AO466" i="4"/>
  <c r="AN467" i="4"/>
  <c r="AL464" i="4"/>
  <c r="AR463" i="4"/>
  <c r="AS463" i="4" s="1"/>
  <c r="Z465" i="4" l="1"/>
  <c r="AA465" i="4"/>
  <c r="AB465" i="4" s="1"/>
  <c r="AC465" i="4" s="1"/>
  <c r="AD465" i="4" s="1"/>
  <c r="AE464" i="4"/>
  <c r="AF464" i="4"/>
  <c r="AG464" i="4" s="1"/>
  <c r="Q466" i="4"/>
  <c r="V466" i="4" s="1"/>
  <c r="W466" i="4" s="1"/>
  <c r="X466" i="4" s="1"/>
  <c r="Y466" i="4" s="1"/>
  <c r="R465" i="4"/>
  <c r="T468" i="4"/>
  <c r="U467" i="4"/>
  <c r="AO467" i="4"/>
  <c r="AN468" i="4"/>
  <c r="AY462" i="4"/>
  <c r="AZ462" i="4" s="1"/>
  <c r="AX462" i="4"/>
  <c r="AL465" i="4"/>
  <c r="AT463" i="4"/>
  <c r="AU463" i="4" s="1"/>
  <c r="AV463" i="4" s="1"/>
  <c r="AW463" i="4" s="1"/>
  <c r="AX463" i="4" s="1"/>
  <c r="AR464" i="4"/>
  <c r="Z466" i="4" l="1"/>
  <c r="AA466" i="4"/>
  <c r="AB466" i="4" s="1"/>
  <c r="AC466" i="4" s="1"/>
  <c r="AD466" i="4" s="1"/>
  <c r="AE465" i="4"/>
  <c r="AF465" i="4"/>
  <c r="AG465" i="4" s="1"/>
  <c r="R466" i="4"/>
  <c r="Q467" i="4"/>
  <c r="V467" i="4" s="1"/>
  <c r="W467" i="4" s="1"/>
  <c r="X467" i="4" s="1"/>
  <c r="Y467" i="4" s="1"/>
  <c r="AY463" i="4"/>
  <c r="AZ463" i="4" s="1"/>
  <c r="T469" i="4"/>
  <c r="U468" i="4"/>
  <c r="AS464" i="4"/>
  <c r="AT464" i="4" s="1"/>
  <c r="AU464" i="4" s="1"/>
  <c r="AV464" i="4" s="1"/>
  <c r="AW464" i="4" s="1"/>
  <c r="AY464" i="4" s="1"/>
  <c r="AZ464" i="4" s="1"/>
  <c r="AO468" i="4"/>
  <c r="AN469" i="4"/>
  <c r="AL466" i="4"/>
  <c r="AR465" i="4"/>
  <c r="AS465" i="4" s="1"/>
  <c r="AA467" i="4" l="1"/>
  <c r="AB467" i="4" s="1"/>
  <c r="AC467" i="4" s="1"/>
  <c r="AD467" i="4" s="1"/>
  <c r="Z467" i="4"/>
  <c r="AE466" i="4"/>
  <c r="AF466" i="4"/>
  <c r="AG466" i="4" s="1"/>
  <c r="Q468" i="4"/>
  <c r="V468" i="4" s="1"/>
  <c r="W468" i="4" s="1"/>
  <c r="X468" i="4" s="1"/>
  <c r="Y468" i="4" s="1"/>
  <c r="R467" i="4"/>
  <c r="T470" i="4"/>
  <c r="U469" i="4"/>
  <c r="AX464" i="4"/>
  <c r="AO469" i="4"/>
  <c r="AN470" i="4"/>
  <c r="AL467" i="4"/>
  <c r="AT465" i="4"/>
  <c r="AU465" i="4" s="1"/>
  <c r="AV465" i="4" s="1"/>
  <c r="AW465" i="4" s="1"/>
  <c r="AX465" i="4" s="1"/>
  <c r="AR466" i="4"/>
  <c r="AS466" i="4" s="1"/>
  <c r="AA468" i="4" l="1"/>
  <c r="AB468" i="4" s="1"/>
  <c r="AC468" i="4" s="1"/>
  <c r="AD468" i="4" s="1"/>
  <c r="Z468" i="4"/>
  <c r="AE467" i="4"/>
  <c r="AF467" i="4"/>
  <c r="AG467" i="4" s="1"/>
  <c r="R468" i="4"/>
  <c r="Q469" i="4"/>
  <c r="V469" i="4" s="1"/>
  <c r="W469" i="4" s="1"/>
  <c r="X469" i="4" s="1"/>
  <c r="Y469" i="4" s="1"/>
  <c r="AY465" i="4"/>
  <c r="AZ465" i="4" s="1"/>
  <c r="T471" i="4"/>
  <c r="U470" i="4"/>
  <c r="AO470" i="4"/>
  <c r="AN471" i="4"/>
  <c r="AL468" i="4"/>
  <c r="AT466" i="4"/>
  <c r="AU466" i="4" s="1"/>
  <c r="AV466" i="4" s="1"/>
  <c r="AW466" i="4" s="1"/>
  <c r="AY466" i="4" s="1"/>
  <c r="AZ466" i="4" s="1"/>
  <c r="AR467" i="4"/>
  <c r="AA469" i="4" l="1"/>
  <c r="AB469" i="4" s="1"/>
  <c r="AC469" i="4" s="1"/>
  <c r="AD469" i="4" s="1"/>
  <c r="Z469" i="4"/>
  <c r="AE468" i="4"/>
  <c r="AF468" i="4"/>
  <c r="AG468" i="4" s="1"/>
  <c r="Q470" i="4"/>
  <c r="V470" i="4" s="1"/>
  <c r="W470" i="4" s="1"/>
  <c r="X470" i="4" s="1"/>
  <c r="Y470" i="4" s="1"/>
  <c r="R469" i="4"/>
  <c r="T472" i="4"/>
  <c r="U471" i="4"/>
  <c r="AX466" i="4"/>
  <c r="AS467" i="4"/>
  <c r="AT467" i="4" s="1"/>
  <c r="AU467" i="4" s="1"/>
  <c r="AV467" i="4" s="1"/>
  <c r="AW467" i="4" s="1"/>
  <c r="AO471" i="4"/>
  <c r="AN472" i="4"/>
  <c r="AL469" i="4"/>
  <c r="AR468" i="4"/>
  <c r="AA470" i="4" l="1"/>
  <c r="AB470" i="4" s="1"/>
  <c r="AC470" i="4" s="1"/>
  <c r="AD470" i="4" s="1"/>
  <c r="Z470" i="4"/>
  <c r="AE469" i="4"/>
  <c r="AF469" i="4"/>
  <c r="AG469" i="4" s="1"/>
  <c r="R470" i="4"/>
  <c r="Q471" i="4"/>
  <c r="V471" i="4" s="1"/>
  <c r="W471" i="4" s="1"/>
  <c r="X471" i="4" s="1"/>
  <c r="Y471" i="4" s="1"/>
  <c r="T473" i="4"/>
  <c r="U472" i="4"/>
  <c r="AY467" i="4"/>
  <c r="AZ467" i="4" s="1"/>
  <c r="AX467" i="4"/>
  <c r="AS468" i="4"/>
  <c r="AT468" i="4" s="1"/>
  <c r="AU468" i="4" s="1"/>
  <c r="AV468" i="4" s="1"/>
  <c r="AW468" i="4" s="1"/>
  <c r="AY468" i="4" s="1"/>
  <c r="AZ468" i="4" s="1"/>
  <c r="AO472" i="4"/>
  <c r="AN473" i="4"/>
  <c r="AL470" i="4"/>
  <c r="AR469" i="4"/>
  <c r="AE470" i="4" l="1"/>
  <c r="AF470" i="4"/>
  <c r="AG470" i="4" s="1"/>
  <c r="AA471" i="4"/>
  <c r="AB471" i="4" s="1"/>
  <c r="AC471" i="4" s="1"/>
  <c r="AD471" i="4" s="1"/>
  <c r="Z471" i="4"/>
  <c r="R471" i="4"/>
  <c r="Q472" i="4"/>
  <c r="V472" i="4" s="1"/>
  <c r="W472" i="4" s="1"/>
  <c r="X472" i="4" s="1"/>
  <c r="Y472" i="4" s="1"/>
  <c r="T474" i="4"/>
  <c r="U473" i="4"/>
  <c r="AS469" i="4"/>
  <c r="AT469" i="4" s="1"/>
  <c r="AU469" i="4" s="1"/>
  <c r="AV469" i="4" s="1"/>
  <c r="AW469" i="4" s="1"/>
  <c r="AX468" i="4"/>
  <c r="AO473" i="4"/>
  <c r="AN474" i="4"/>
  <c r="AL471" i="4"/>
  <c r="AR470" i="4"/>
  <c r="AS470" i="4" s="1"/>
  <c r="AA472" i="4" l="1"/>
  <c r="AB472" i="4" s="1"/>
  <c r="AC472" i="4" s="1"/>
  <c r="AD472" i="4" s="1"/>
  <c r="Z472" i="4"/>
  <c r="AE471" i="4"/>
  <c r="AF471" i="4"/>
  <c r="AG471" i="4" s="1"/>
  <c r="Q473" i="4"/>
  <c r="V473" i="4" s="1"/>
  <c r="W473" i="4" s="1"/>
  <c r="X473" i="4" s="1"/>
  <c r="Y473" i="4" s="1"/>
  <c r="R472" i="4"/>
  <c r="T475" i="4"/>
  <c r="U474" i="4"/>
  <c r="AY469" i="4"/>
  <c r="AZ469" i="4" s="1"/>
  <c r="AX469" i="4"/>
  <c r="AT470" i="4"/>
  <c r="AU470" i="4" s="1"/>
  <c r="AV470" i="4" s="1"/>
  <c r="AW470" i="4" s="1"/>
  <c r="AY470" i="4" s="1"/>
  <c r="AZ470" i="4" s="1"/>
  <c r="AO474" i="4"/>
  <c r="AN475" i="4"/>
  <c r="AL472" i="4"/>
  <c r="AR471" i="4"/>
  <c r="AS471" i="4" s="1"/>
  <c r="Z473" i="4" l="1"/>
  <c r="AA473" i="4"/>
  <c r="AB473" i="4" s="1"/>
  <c r="AC473" i="4" s="1"/>
  <c r="AD473" i="4" s="1"/>
  <c r="AE472" i="4"/>
  <c r="AF472" i="4"/>
  <c r="AG472" i="4" s="1"/>
  <c r="Q474" i="4"/>
  <c r="V474" i="4" s="1"/>
  <c r="W474" i="4" s="1"/>
  <c r="X474" i="4" s="1"/>
  <c r="Y474" i="4" s="1"/>
  <c r="R473" i="4"/>
  <c r="T476" i="4"/>
  <c r="U475" i="4"/>
  <c r="AX470" i="4"/>
  <c r="AO475" i="4"/>
  <c r="AN476" i="4"/>
  <c r="AL473" i="4"/>
  <c r="AT471" i="4"/>
  <c r="AU471" i="4" s="1"/>
  <c r="AV471" i="4" s="1"/>
  <c r="AW471" i="4" s="1"/>
  <c r="AY471" i="4" s="1"/>
  <c r="AZ471" i="4" s="1"/>
  <c r="AR472" i="4"/>
  <c r="AE473" i="4" l="1"/>
  <c r="AF473" i="4"/>
  <c r="AG473" i="4" s="1"/>
  <c r="AA474" i="4"/>
  <c r="AB474" i="4" s="1"/>
  <c r="AC474" i="4" s="1"/>
  <c r="AD474" i="4" s="1"/>
  <c r="Z474" i="4"/>
  <c r="Q475" i="4"/>
  <c r="V475" i="4" s="1"/>
  <c r="W475" i="4" s="1"/>
  <c r="X475" i="4" s="1"/>
  <c r="Y475" i="4" s="1"/>
  <c r="R474" i="4"/>
  <c r="AX471" i="4"/>
  <c r="T477" i="4"/>
  <c r="U476" i="4"/>
  <c r="AS472" i="4"/>
  <c r="AT472" i="4" s="1"/>
  <c r="AU472" i="4" s="1"/>
  <c r="AV472" i="4" s="1"/>
  <c r="AW472" i="4" s="1"/>
  <c r="AO476" i="4"/>
  <c r="AN477" i="4"/>
  <c r="AL474" i="4"/>
  <c r="AR473" i="4"/>
  <c r="AS473" i="4" s="1"/>
  <c r="AA475" i="4" l="1"/>
  <c r="AB475" i="4" s="1"/>
  <c r="AC475" i="4" s="1"/>
  <c r="AD475" i="4" s="1"/>
  <c r="Z475" i="4"/>
  <c r="AE474" i="4"/>
  <c r="AF474" i="4"/>
  <c r="AG474" i="4" s="1"/>
  <c r="Q476" i="4"/>
  <c r="V476" i="4" s="1"/>
  <c r="W476" i="4" s="1"/>
  <c r="X476" i="4" s="1"/>
  <c r="Y476" i="4" s="1"/>
  <c r="R475" i="4"/>
  <c r="T478" i="4"/>
  <c r="U477" i="4"/>
  <c r="AO477" i="4"/>
  <c r="AN478" i="4"/>
  <c r="AY472" i="4"/>
  <c r="AZ472" i="4" s="1"/>
  <c r="AX472" i="4"/>
  <c r="AL475" i="4"/>
  <c r="AR474" i="4"/>
  <c r="AS474" i="4" s="1"/>
  <c r="AT473" i="4"/>
  <c r="AU473" i="4" s="1"/>
  <c r="AV473" i="4" s="1"/>
  <c r="AW473" i="4" s="1"/>
  <c r="AX473" i="4" s="1"/>
  <c r="AA476" i="4" l="1"/>
  <c r="AB476" i="4" s="1"/>
  <c r="AC476" i="4" s="1"/>
  <c r="AD476" i="4" s="1"/>
  <c r="Z476" i="4"/>
  <c r="AE475" i="4"/>
  <c r="AF475" i="4"/>
  <c r="AG475" i="4" s="1"/>
  <c r="R476" i="4"/>
  <c r="Q477" i="4"/>
  <c r="V477" i="4" s="1"/>
  <c r="W477" i="4" s="1"/>
  <c r="X477" i="4" s="1"/>
  <c r="Y477" i="4" s="1"/>
  <c r="AY473" i="4"/>
  <c r="AZ473" i="4" s="1"/>
  <c r="T479" i="4"/>
  <c r="U478" i="4"/>
  <c r="AO478" i="4"/>
  <c r="AN479" i="4"/>
  <c r="AL476" i="4"/>
  <c r="AT474" i="4"/>
  <c r="AU474" i="4" s="1"/>
  <c r="AV474" i="4" s="1"/>
  <c r="AW474" i="4" s="1"/>
  <c r="AY474" i="4" s="1"/>
  <c r="AZ474" i="4" s="1"/>
  <c r="AR475" i="4"/>
  <c r="AS475" i="4" s="1"/>
  <c r="AA477" i="4" l="1"/>
  <c r="AB477" i="4" s="1"/>
  <c r="AC477" i="4" s="1"/>
  <c r="AD477" i="4" s="1"/>
  <c r="Z477" i="4"/>
  <c r="AE476" i="4"/>
  <c r="AF476" i="4"/>
  <c r="AG476" i="4" s="1"/>
  <c r="R477" i="4"/>
  <c r="Q478" i="4"/>
  <c r="V478" i="4" s="1"/>
  <c r="W478" i="4" s="1"/>
  <c r="X478" i="4" s="1"/>
  <c r="Y478" i="4" s="1"/>
  <c r="T480" i="4"/>
  <c r="U479" i="4"/>
  <c r="AX474" i="4"/>
  <c r="AO479" i="4"/>
  <c r="AN480" i="4"/>
  <c r="AT475" i="4"/>
  <c r="AU475" i="4" s="1"/>
  <c r="AV475" i="4" s="1"/>
  <c r="AW475" i="4" s="1"/>
  <c r="AY475" i="4" s="1"/>
  <c r="AZ475" i="4" s="1"/>
  <c r="AL477" i="4"/>
  <c r="AR476" i="4"/>
  <c r="AA478" i="4" l="1"/>
  <c r="AB478" i="4" s="1"/>
  <c r="AC478" i="4" s="1"/>
  <c r="AD478" i="4" s="1"/>
  <c r="Z478" i="4"/>
  <c r="AE477" i="4"/>
  <c r="AF477" i="4"/>
  <c r="AG477" i="4" s="1"/>
  <c r="R478" i="4"/>
  <c r="Q479" i="4"/>
  <c r="V479" i="4" s="1"/>
  <c r="W479" i="4" s="1"/>
  <c r="X479" i="4" s="1"/>
  <c r="Y479" i="4" s="1"/>
  <c r="T481" i="4"/>
  <c r="U480" i="4"/>
  <c r="AX475" i="4"/>
  <c r="AS476" i="4"/>
  <c r="AT476" i="4" s="1"/>
  <c r="AU476" i="4" s="1"/>
  <c r="AV476" i="4" s="1"/>
  <c r="AW476" i="4" s="1"/>
  <c r="AO480" i="4"/>
  <c r="AN481" i="4"/>
  <c r="AL478" i="4"/>
  <c r="AR477" i="4"/>
  <c r="AA479" i="4" l="1"/>
  <c r="AB479" i="4" s="1"/>
  <c r="AC479" i="4" s="1"/>
  <c r="AD479" i="4" s="1"/>
  <c r="Z479" i="4"/>
  <c r="AE478" i="4"/>
  <c r="AF478" i="4"/>
  <c r="AG478" i="4" s="1"/>
  <c r="Q480" i="4"/>
  <c r="V480" i="4" s="1"/>
  <c r="W480" i="4" s="1"/>
  <c r="X480" i="4" s="1"/>
  <c r="Y480" i="4" s="1"/>
  <c r="R479" i="4"/>
  <c r="T482" i="4"/>
  <c r="U481" i="4"/>
  <c r="AS477" i="4"/>
  <c r="AT477" i="4" s="1"/>
  <c r="AU477" i="4" s="1"/>
  <c r="AV477" i="4" s="1"/>
  <c r="AW477" i="4" s="1"/>
  <c r="AO481" i="4"/>
  <c r="AN482" i="4"/>
  <c r="AY476" i="4"/>
  <c r="AZ476" i="4" s="1"/>
  <c r="AX476" i="4"/>
  <c r="AL479" i="4"/>
  <c r="AR478" i="4"/>
  <c r="AS478" i="4" s="1"/>
  <c r="Z480" i="4" l="1"/>
  <c r="AA480" i="4"/>
  <c r="AB480" i="4" s="1"/>
  <c r="AC480" i="4" s="1"/>
  <c r="AD480" i="4" s="1"/>
  <c r="AE479" i="4"/>
  <c r="AF479" i="4"/>
  <c r="AG479" i="4" s="1"/>
  <c r="R480" i="4"/>
  <c r="Q481" i="4"/>
  <c r="V481" i="4" s="1"/>
  <c r="W481" i="4" s="1"/>
  <c r="X481" i="4" s="1"/>
  <c r="Y481" i="4" s="1"/>
  <c r="T483" i="4"/>
  <c r="U482" i="4"/>
  <c r="AO482" i="4"/>
  <c r="AN483" i="4"/>
  <c r="AT478" i="4"/>
  <c r="AU478" i="4" s="1"/>
  <c r="AV478" i="4" s="1"/>
  <c r="AW478" i="4" s="1"/>
  <c r="AX478" i="4" s="1"/>
  <c r="AY477" i="4"/>
  <c r="AZ477" i="4" s="1"/>
  <c r="AX477" i="4"/>
  <c r="AL480" i="4"/>
  <c r="AR479" i="4"/>
  <c r="AE480" i="4" l="1"/>
  <c r="AF480" i="4"/>
  <c r="AG480" i="4" s="1"/>
  <c r="Z481" i="4"/>
  <c r="AA481" i="4"/>
  <c r="AB481" i="4" s="1"/>
  <c r="AC481" i="4" s="1"/>
  <c r="AD481" i="4" s="1"/>
  <c r="Q482" i="4"/>
  <c r="V482" i="4" s="1"/>
  <c r="W482" i="4" s="1"/>
  <c r="X482" i="4" s="1"/>
  <c r="Y482" i="4" s="1"/>
  <c r="R481" i="4"/>
  <c r="T484" i="4"/>
  <c r="U483" i="4"/>
  <c r="AY478" i="4"/>
  <c r="AZ478" i="4" s="1"/>
  <c r="AS479" i="4"/>
  <c r="AT479" i="4" s="1"/>
  <c r="AU479" i="4" s="1"/>
  <c r="AV479" i="4" s="1"/>
  <c r="AW479" i="4" s="1"/>
  <c r="AO483" i="4"/>
  <c r="AN484" i="4"/>
  <c r="AL481" i="4"/>
  <c r="AR480" i="4"/>
  <c r="AA482" i="4" l="1"/>
  <c r="AB482" i="4" s="1"/>
  <c r="AC482" i="4" s="1"/>
  <c r="AD482" i="4" s="1"/>
  <c r="Z482" i="4"/>
  <c r="AE481" i="4"/>
  <c r="AF481" i="4"/>
  <c r="AG481" i="4" s="1"/>
  <c r="Q483" i="4"/>
  <c r="V483" i="4" s="1"/>
  <c r="W483" i="4" s="1"/>
  <c r="X483" i="4" s="1"/>
  <c r="Y483" i="4" s="1"/>
  <c r="R482" i="4"/>
  <c r="T485" i="4"/>
  <c r="U484" i="4"/>
  <c r="AS480" i="4"/>
  <c r="AT480" i="4" s="1"/>
  <c r="AU480" i="4" s="1"/>
  <c r="AV480" i="4" s="1"/>
  <c r="AW480" i="4" s="1"/>
  <c r="AO484" i="4"/>
  <c r="AN485" i="4"/>
  <c r="AY479" i="4"/>
  <c r="AZ479" i="4" s="1"/>
  <c r="AX479" i="4"/>
  <c r="AL482" i="4"/>
  <c r="AR481" i="4"/>
  <c r="AS481" i="4" s="1"/>
  <c r="AA483" i="4" l="1"/>
  <c r="AB483" i="4" s="1"/>
  <c r="AC483" i="4" s="1"/>
  <c r="AD483" i="4" s="1"/>
  <c r="Z483" i="4"/>
  <c r="AE482" i="4"/>
  <c r="AF482" i="4"/>
  <c r="AG482" i="4" s="1"/>
  <c r="Q484" i="4"/>
  <c r="V484" i="4" s="1"/>
  <c r="W484" i="4" s="1"/>
  <c r="X484" i="4" s="1"/>
  <c r="Y484" i="4" s="1"/>
  <c r="R483" i="4"/>
  <c r="T486" i="4"/>
  <c r="U485" i="4"/>
  <c r="AY480" i="4"/>
  <c r="AZ480" i="4" s="1"/>
  <c r="AX480" i="4"/>
  <c r="AO485" i="4"/>
  <c r="AN486" i="4"/>
  <c r="AL483" i="4"/>
  <c r="AT481" i="4"/>
  <c r="AU481" i="4" s="1"/>
  <c r="AV481" i="4" s="1"/>
  <c r="AW481" i="4" s="1"/>
  <c r="AY481" i="4" s="1"/>
  <c r="AZ481" i="4" s="1"/>
  <c r="AR482" i="4"/>
  <c r="AS482" i="4" s="1"/>
  <c r="AE483" i="4" l="1"/>
  <c r="AF483" i="4"/>
  <c r="AG483" i="4" s="1"/>
  <c r="Z484" i="4"/>
  <c r="AA484" i="4"/>
  <c r="AB484" i="4" s="1"/>
  <c r="AC484" i="4" s="1"/>
  <c r="AD484" i="4" s="1"/>
  <c r="Q485" i="4"/>
  <c r="V485" i="4" s="1"/>
  <c r="W485" i="4" s="1"/>
  <c r="X485" i="4" s="1"/>
  <c r="Y485" i="4" s="1"/>
  <c r="R484" i="4"/>
  <c r="AX481" i="4"/>
  <c r="T487" i="4"/>
  <c r="U486" i="4"/>
  <c r="AO486" i="4"/>
  <c r="AN487" i="4"/>
  <c r="AT482" i="4"/>
  <c r="AU482" i="4" s="1"/>
  <c r="AV482" i="4" s="1"/>
  <c r="AW482" i="4" s="1"/>
  <c r="AY482" i="4" s="1"/>
  <c r="AZ482" i="4" s="1"/>
  <c r="AL484" i="4"/>
  <c r="AR483" i="4"/>
  <c r="AS483" i="4" s="1"/>
  <c r="AA485" i="4" l="1"/>
  <c r="AB485" i="4" s="1"/>
  <c r="AC485" i="4" s="1"/>
  <c r="AD485" i="4" s="1"/>
  <c r="Z485" i="4"/>
  <c r="AE484" i="4"/>
  <c r="AF484" i="4"/>
  <c r="AG484" i="4" s="1"/>
  <c r="Q486" i="4"/>
  <c r="V486" i="4" s="1"/>
  <c r="W486" i="4" s="1"/>
  <c r="X486" i="4" s="1"/>
  <c r="Y486" i="4" s="1"/>
  <c r="R485" i="4"/>
  <c r="AX482" i="4"/>
  <c r="T488" i="4"/>
  <c r="U487" i="4"/>
  <c r="AO487" i="4"/>
  <c r="AN488" i="4"/>
  <c r="AL485" i="4"/>
  <c r="AT483" i="4"/>
  <c r="AU483" i="4" s="1"/>
  <c r="AV483" i="4" s="1"/>
  <c r="AW483" i="4" s="1"/>
  <c r="AY483" i="4" s="1"/>
  <c r="AZ483" i="4" s="1"/>
  <c r="AR484" i="4"/>
  <c r="AA486" i="4" l="1"/>
  <c r="AB486" i="4" s="1"/>
  <c r="AC486" i="4" s="1"/>
  <c r="AD486" i="4" s="1"/>
  <c r="Z486" i="4"/>
  <c r="AE485" i="4"/>
  <c r="AF485" i="4"/>
  <c r="AG485" i="4" s="1"/>
  <c r="Q487" i="4"/>
  <c r="V487" i="4" s="1"/>
  <c r="W487" i="4" s="1"/>
  <c r="X487" i="4" s="1"/>
  <c r="Y487" i="4" s="1"/>
  <c r="R486" i="4"/>
  <c r="T489" i="4"/>
  <c r="U488" i="4"/>
  <c r="AX483" i="4"/>
  <c r="AS484" i="4"/>
  <c r="AT484" i="4" s="1"/>
  <c r="AU484" i="4" s="1"/>
  <c r="AV484" i="4" s="1"/>
  <c r="AW484" i="4" s="1"/>
  <c r="AO488" i="4"/>
  <c r="AN489" i="4"/>
  <c r="AL486" i="4"/>
  <c r="AR485" i="4"/>
  <c r="AS485" i="4" s="1"/>
  <c r="Z487" i="4" l="1"/>
  <c r="AA487" i="4"/>
  <c r="AB487" i="4" s="1"/>
  <c r="AC487" i="4" s="1"/>
  <c r="AD487" i="4" s="1"/>
  <c r="AE486" i="4"/>
  <c r="AF486" i="4"/>
  <c r="AG486" i="4" s="1"/>
  <c r="Q488" i="4"/>
  <c r="V488" i="4" s="1"/>
  <c r="W488" i="4" s="1"/>
  <c r="X488" i="4" s="1"/>
  <c r="Y488" i="4" s="1"/>
  <c r="R487" i="4"/>
  <c r="T490" i="4"/>
  <c r="U489" i="4"/>
  <c r="AO489" i="4"/>
  <c r="AN490" i="4"/>
  <c r="AY484" i="4"/>
  <c r="AZ484" i="4" s="1"/>
  <c r="AX484" i="4"/>
  <c r="AL487" i="4"/>
  <c r="AT485" i="4"/>
  <c r="AU485" i="4" s="1"/>
  <c r="AV485" i="4" s="1"/>
  <c r="AW485" i="4" s="1"/>
  <c r="AX485" i="4" s="1"/>
  <c r="AR486" i="4"/>
  <c r="AA488" i="4" l="1"/>
  <c r="AB488" i="4" s="1"/>
  <c r="AC488" i="4" s="1"/>
  <c r="AD488" i="4" s="1"/>
  <c r="Z488" i="4"/>
  <c r="AE487" i="4"/>
  <c r="AF487" i="4"/>
  <c r="AG487" i="4" s="1"/>
  <c r="Q489" i="4"/>
  <c r="V489" i="4" s="1"/>
  <c r="W489" i="4" s="1"/>
  <c r="X489" i="4" s="1"/>
  <c r="Y489" i="4" s="1"/>
  <c r="R488" i="4"/>
  <c r="AY485" i="4"/>
  <c r="AZ485" i="4" s="1"/>
  <c r="T491" i="4"/>
  <c r="U490" i="4"/>
  <c r="AS486" i="4"/>
  <c r="AT486" i="4" s="1"/>
  <c r="AU486" i="4" s="1"/>
  <c r="AV486" i="4" s="1"/>
  <c r="AW486" i="4" s="1"/>
  <c r="AO490" i="4"/>
  <c r="AN491" i="4"/>
  <c r="AL488" i="4"/>
  <c r="AR487" i="4"/>
  <c r="AA489" i="4" l="1"/>
  <c r="AB489" i="4" s="1"/>
  <c r="AC489" i="4" s="1"/>
  <c r="AD489" i="4" s="1"/>
  <c r="Z489" i="4"/>
  <c r="AE488" i="4"/>
  <c r="AF488" i="4"/>
  <c r="AG488" i="4" s="1"/>
  <c r="R489" i="4"/>
  <c r="Q490" i="4"/>
  <c r="V490" i="4" s="1"/>
  <c r="W490" i="4" s="1"/>
  <c r="X490" i="4" s="1"/>
  <c r="Y490" i="4" s="1"/>
  <c r="T492" i="4"/>
  <c r="U491" i="4"/>
  <c r="AS487" i="4"/>
  <c r="AT487" i="4" s="1"/>
  <c r="AU487" i="4" s="1"/>
  <c r="AV487" i="4" s="1"/>
  <c r="AW487" i="4" s="1"/>
  <c r="AO491" i="4"/>
  <c r="AN492" i="4"/>
  <c r="AY486" i="4"/>
  <c r="AZ486" i="4" s="1"/>
  <c r="AX486" i="4"/>
  <c r="AL489" i="4"/>
  <c r="AR488" i="4"/>
  <c r="AA490" i="4" l="1"/>
  <c r="AB490" i="4" s="1"/>
  <c r="AC490" i="4" s="1"/>
  <c r="AD490" i="4" s="1"/>
  <c r="Z490" i="4"/>
  <c r="AE489" i="4"/>
  <c r="AF489" i="4"/>
  <c r="AG489" i="4" s="1"/>
  <c r="R490" i="4"/>
  <c r="Q491" i="4"/>
  <c r="V491" i="4" s="1"/>
  <c r="W491" i="4" s="1"/>
  <c r="X491" i="4" s="1"/>
  <c r="Y491" i="4" s="1"/>
  <c r="T493" i="4"/>
  <c r="U492" i="4"/>
  <c r="AY487" i="4"/>
  <c r="AZ487" i="4" s="1"/>
  <c r="AX487" i="4"/>
  <c r="AS488" i="4"/>
  <c r="AT488" i="4" s="1"/>
  <c r="AU488" i="4" s="1"/>
  <c r="AV488" i="4" s="1"/>
  <c r="AW488" i="4" s="1"/>
  <c r="AO492" i="4"/>
  <c r="AN493" i="4"/>
  <c r="AL490" i="4"/>
  <c r="AR489" i="4"/>
  <c r="Z491" i="4" l="1"/>
  <c r="AA491" i="4"/>
  <c r="AB491" i="4" s="1"/>
  <c r="AC491" i="4" s="1"/>
  <c r="AD491" i="4" s="1"/>
  <c r="AE490" i="4"/>
  <c r="AF490" i="4"/>
  <c r="AG490" i="4" s="1"/>
  <c r="Q492" i="4"/>
  <c r="V492" i="4" s="1"/>
  <c r="W492" i="4" s="1"/>
  <c r="X492" i="4" s="1"/>
  <c r="Y492" i="4" s="1"/>
  <c r="R491" i="4"/>
  <c r="T494" i="4"/>
  <c r="U493" i="4"/>
  <c r="AS489" i="4"/>
  <c r="AT489" i="4" s="1"/>
  <c r="AU489" i="4" s="1"/>
  <c r="AV489" i="4" s="1"/>
  <c r="AW489" i="4" s="1"/>
  <c r="AO493" i="4"/>
  <c r="AN494" i="4"/>
  <c r="AY488" i="4"/>
  <c r="AZ488" i="4" s="1"/>
  <c r="AX488" i="4"/>
  <c r="AL491" i="4"/>
  <c r="AR490" i="4"/>
  <c r="AS490" i="4" s="1"/>
  <c r="AA492" i="4" l="1"/>
  <c r="AB492" i="4" s="1"/>
  <c r="AC492" i="4" s="1"/>
  <c r="AD492" i="4" s="1"/>
  <c r="Z492" i="4"/>
  <c r="AE491" i="4"/>
  <c r="AF491" i="4"/>
  <c r="AG491" i="4" s="1"/>
  <c r="R492" i="4"/>
  <c r="Q493" i="4"/>
  <c r="V493" i="4" s="1"/>
  <c r="W493" i="4" s="1"/>
  <c r="X493" i="4" s="1"/>
  <c r="Y493" i="4" s="1"/>
  <c r="T495" i="4"/>
  <c r="U494" i="4"/>
  <c r="AY489" i="4"/>
  <c r="AZ489" i="4" s="1"/>
  <c r="AX489" i="4"/>
  <c r="AO494" i="4"/>
  <c r="AN495" i="4"/>
  <c r="AL492" i="4"/>
  <c r="AT490" i="4"/>
  <c r="AU490" i="4" s="1"/>
  <c r="AV490" i="4" s="1"/>
  <c r="AW490" i="4" s="1"/>
  <c r="AX490" i="4" s="1"/>
  <c r="AR491" i="4"/>
  <c r="AS491" i="4" s="1"/>
  <c r="AE492" i="4" l="1"/>
  <c r="AF492" i="4"/>
  <c r="AG492" i="4" s="1"/>
  <c r="AA493" i="4"/>
  <c r="AB493" i="4" s="1"/>
  <c r="AC493" i="4" s="1"/>
  <c r="AD493" i="4" s="1"/>
  <c r="Z493" i="4"/>
  <c r="Q494" i="4"/>
  <c r="V494" i="4" s="1"/>
  <c r="W494" i="4" s="1"/>
  <c r="X494" i="4" s="1"/>
  <c r="Y494" i="4" s="1"/>
  <c r="R493" i="4"/>
  <c r="AY490" i="4"/>
  <c r="AZ490" i="4" s="1"/>
  <c r="T496" i="4"/>
  <c r="U495" i="4"/>
  <c r="AO495" i="4"/>
  <c r="AN496" i="4"/>
  <c r="AL493" i="4"/>
  <c r="AT491" i="4"/>
  <c r="AU491" i="4" s="1"/>
  <c r="AV491" i="4" s="1"/>
  <c r="AW491" i="4" s="1"/>
  <c r="AY491" i="4" s="1"/>
  <c r="AZ491" i="4" s="1"/>
  <c r="AR492" i="4"/>
  <c r="AS492" i="4" s="1"/>
  <c r="AA494" i="4" l="1"/>
  <c r="AB494" i="4" s="1"/>
  <c r="AC494" i="4" s="1"/>
  <c r="AD494" i="4" s="1"/>
  <c r="Z494" i="4"/>
  <c r="AE493" i="4"/>
  <c r="AF493" i="4"/>
  <c r="AG493" i="4" s="1"/>
  <c r="Q495" i="4"/>
  <c r="V495" i="4" s="1"/>
  <c r="W495" i="4" s="1"/>
  <c r="X495" i="4" s="1"/>
  <c r="Y495" i="4" s="1"/>
  <c r="R494" i="4"/>
  <c r="T497" i="4"/>
  <c r="U496" i="4"/>
  <c r="AX491" i="4"/>
  <c r="AO496" i="4"/>
  <c r="AN497" i="4"/>
  <c r="AT492" i="4"/>
  <c r="AU492" i="4" s="1"/>
  <c r="AV492" i="4" s="1"/>
  <c r="AW492" i="4" s="1"/>
  <c r="AY492" i="4" s="1"/>
  <c r="AZ492" i="4" s="1"/>
  <c r="AL494" i="4"/>
  <c r="AR493" i="4"/>
  <c r="AS493" i="4" s="1"/>
  <c r="AA495" i="4" l="1"/>
  <c r="AB495" i="4" s="1"/>
  <c r="AC495" i="4" s="1"/>
  <c r="AD495" i="4" s="1"/>
  <c r="Z495" i="4"/>
  <c r="AE494" i="4"/>
  <c r="AF494" i="4"/>
  <c r="AG494" i="4" s="1"/>
  <c r="Q496" i="4"/>
  <c r="V496" i="4" s="1"/>
  <c r="W496" i="4" s="1"/>
  <c r="X496" i="4" s="1"/>
  <c r="Y496" i="4" s="1"/>
  <c r="R495" i="4"/>
  <c r="T498" i="4"/>
  <c r="U497" i="4"/>
  <c r="AX492" i="4"/>
  <c r="AT493" i="4"/>
  <c r="AU493" i="4" s="1"/>
  <c r="AV493" i="4" s="1"/>
  <c r="AW493" i="4" s="1"/>
  <c r="AX493" i="4" s="1"/>
  <c r="AO497" i="4"/>
  <c r="AN498" i="4"/>
  <c r="AL495" i="4"/>
  <c r="AR494" i="4"/>
  <c r="AS494" i="4" s="1"/>
  <c r="Z496" i="4" l="1"/>
  <c r="AA496" i="4"/>
  <c r="AB496" i="4" s="1"/>
  <c r="AC496" i="4" s="1"/>
  <c r="AD496" i="4" s="1"/>
  <c r="AE495" i="4"/>
  <c r="AF495" i="4"/>
  <c r="AG495" i="4" s="1"/>
  <c r="R496" i="4"/>
  <c r="Q497" i="4"/>
  <c r="V497" i="4" s="1"/>
  <c r="W497" i="4" s="1"/>
  <c r="X497" i="4" s="1"/>
  <c r="Y497" i="4" s="1"/>
  <c r="AY493" i="4"/>
  <c r="AZ493" i="4" s="1"/>
  <c r="T499" i="4"/>
  <c r="U498" i="4"/>
  <c r="AO498" i="4"/>
  <c r="AN499" i="4"/>
  <c r="AL496" i="4"/>
  <c r="AT494" i="4"/>
  <c r="AU494" i="4" s="1"/>
  <c r="AV494" i="4" s="1"/>
  <c r="AW494" i="4" s="1"/>
  <c r="AY494" i="4" s="1"/>
  <c r="AZ494" i="4" s="1"/>
  <c r="AR495" i="4"/>
  <c r="AA497" i="4" l="1"/>
  <c r="AB497" i="4" s="1"/>
  <c r="AC497" i="4" s="1"/>
  <c r="AD497" i="4" s="1"/>
  <c r="Z497" i="4"/>
  <c r="AE496" i="4"/>
  <c r="AF496" i="4"/>
  <c r="AG496" i="4" s="1"/>
  <c r="Q498" i="4"/>
  <c r="V498" i="4" s="1"/>
  <c r="W498" i="4" s="1"/>
  <c r="X498" i="4" s="1"/>
  <c r="Y498" i="4" s="1"/>
  <c r="R497" i="4"/>
  <c r="T500" i="4"/>
  <c r="U499" i="4"/>
  <c r="AX494" i="4"/>
  <c r="AS495" i="4"/>
  <c r="AT495" i="4" s="1"/>
  <c r="AU495" i="4" s="1"/>
  <c r="AV495" i="4" s="1"/>
  <c r="AW495" i="4" s="1"/>
  <c r="AO499" i="4"/>
  <c r="AN500" i="4"/>
  <c r="AL497" i="4"/>
  <c r="AR496" i="4"/>
  <c r="AS496" i="4" s="1"/>
  <c r="AA498" i="4" l="1"/>
  <c r="AB498" i="4" s="1"/>
  <c r="AC498" i="4" s="1"/>
  <c r="AD498" i="4" s="1"/>
  <c r="Z498" i="4"/>
  <c r="AE497" i="4"/>
  <c r="AF497" i="4"/>
  <c r="AG497" i="4" s="1"/>
  <c r="Q499" i="4"/>
  <c r="V499" i="4" s="1"/>
  <c r="W499" i="4" s="1"/>
  <c r="X499" i="4" s="1"/>
  <c r="Y499" i="4" s="1"/>
  <c r="R498" i="4"/>
  <c r="T501" i="4"/>
  <c r="U500" i="4"/>
  <c r="AX495" i="4"/>
  <c r="AY495" i="4"/>
  <c r="AZ495" i="4" s="1"/>
  <c r="AO500" i="4"/>
  <c r="AN501" i="4"/>
  <c r="AL498" i="4"/>
  <c r="AT496" i="4"/>
  <c r="AU496" i="4" s="1"/>
  <c r="AV496" i="4" s="1"/>
  <c r="AW496" i="4" s="1"/>
  <c r="AY496" i="4" s="1"/>
  <c r="AZ496" i="4" s="1"/>
  <c r="AR497" i="4"/>
  <c r="AS497" i="4" s="1"/>
  <c r="AE498" i="4" l="1"/>
  <c r="AF498" i="4"/>
  <c r="AG498" i="4" s="1"/>
  <c r="Z499" i="4"/>
  <c r="AA499" i="4"/>
  <c r="AB499" i="4" s="1"/>
  <c r="AC499" i="4" s="1"/>
  <c r="AD499" i="4" s="1"/>
  <c r="R499" i="4"/>
  <c r="Q500" i="4"/>
  <c r="V500" i="4" s="1"/>
  <c r="W500" i="4" s="1"/>
  <c r="X500" i="4" s="1"/>
  <c r="Y500" i="4" s="1"/>
  <c r="AX496" i="4"/>
  <c r="T502" i="4"/>
  <c r="U501" i="4"/>
  <c r="AO501" i="4"/>
  <c r="AN502" i="4"/>
  <c r="AL499" i="4"/>
  <c r="AT497" i="4"/>
  <c r="AU497" i="4" s="1"/>
  <c r="AV497" i="4" s="1"/>
  <c r="AW497" i="4" s="1"/>
  <c r="AY497" i="4" s="1"/>
  <c r="AZ497" i="4" s="1"/>
  <c r="AR498" i="4"/>
  <c r="AA500" i="4" l="1"/>
  <c r="AB500" i="4" s="1"/>
  <c r="AC500" i="4" s="1"/>
  <c r="AD500" i="4" s="1"/>
  <c r="Z500" i="4"/>
  <c r="AE499" i="4"/>
  <c r="AF499" i="4"/>
  <c r="AG499" i="4" s="1"/>
  <c r="Q501" i="4"/>
  <c r="V501" i="4" s="1"/>
  <c r="W501" i="4" s="1"/>
  <c r="X501" i="4" s="1"/>
  <c r="Y501" i="4" s="1"/>
  <c r="R500" i="4"/>
  <c r="T503" i="4"/>
  <c r="U502" i="4"/>
  <c r="AX497" i="4"/>
  <c r="AS498" i="4"/>
  <c r="AT498" i="4" s="1"/>
  <c r="AU498" i="4" s="1"/>
  <c r="AV498" i="4" s="1"/>
  <c r="AW498" i="4" s="1"/>
  <c r="AO502" i="4"/>
  <c r="AN503" i="4"/>
  <c r="AL500" i="4"/>
  <c r="AR499" i="4"/>
  <c r="AS499" i="4" s="1"/>
  <c r="Z501" i="4" l="1"/>
  <c r="AA501" i="4"/>
  <c r="AB501" i="4" s="1"/>
  <c r="AC501" i="4" s="1"/>
  <c r="AD501" i="4" s="1"/>
  <c r="AE500" i="4"/>
  <c r="AF500" i="4"/>
  <c r="AG500" i="4" s="1"/>
  <c r="Q502" i="4"/>
  <c r="V502" i="4" s="1"/>
  <c r="W502" i="4" s="1"/>
  <c r="X502" i="4" s="1"/>
  <c r="Y502" i="4" s="1"/>
  <c r="R501" i="4"/>
  <c r="T504" i="4"/>
  <c r="U503" i="4"/>
  <c r="AY498" i="4"/>
  <c r="AZ498" i="4" s="1"/>
  <c r="AX498" i="4"/>
  <c r="AT499" i="4"/>
  <c r="AU499" i="4" s="1"/>
  <c r="AV499" i="4" s="1"/>
  <c r="AW499" i="4" s="1"/>
  <c r="AY499" i="4" s="1"/>
  <c r="AZ499" i="4" s="1"/>
  <c r="AO503" i="4"/>
  <c r="AN504" i="4"/>
  <c r="AL501" i="4"/>
  <c r="AR500" i="4"/>
  <c r="AS500" i="4" s="1"/>
  <c r="AA502" i="4" l="1"/>
  <c r="AB502" i="4" s="1"/>
  <c r="AC502" i="4" s="1"/>
  <c r="AD502" i="4" s="1"/>
  <c r="Z502" i="4"/>
  <c r="AE501" i="4"/>
  <c r="AF501" i="4"/>
  <c r="AG501" i="4" s="1"/>
  <c r="Q503" i="4"/>
  <c r="V503" i="4" s="1"/>
  <c r="W503" i="4" s="1"/>
  <c r="X503" i="4" s="1"/>
  <c r="Y503" i="4" s="1"/>
  <c r="R502" i="4"/>
  <c r="T505" i="4"/>
  <c r="U504" i="4"/>
  <c r="AX499" i="4"/>
  <c r="AO504" i="4"/>
  <c r="AN505" i="4"/>
  <c r="AL502" i="4"/>
  <c r="AT500" i="4"/>
  <c r="AU500" i="4" s="1"/>
  <c r="AV500" i="4" s="1"/>
  <c r="AW500" i="4" s="1"/>
  <c r="AX500" i="4" s="1"/>
  <c r="AR501" i="4"/>
  <c r="AA503" i="4" l="1"/>
  <c r="AB503" i="4" s="1"/>
  <c r="AC503" i="4" s="1"/>
  <c r="AD503" i="4" s="1"/>
  <c r="Z503" i="4"/>
  <c r="AE502" i="4"/>
  <c r="AF502" i="4"/>
  <c r="AG502" i="4" s="1"/>
  <c r="Q504" i="4"/>
  <c r="V504" i="4" s="1"/>
  <c r="W504" i="4" s="1"/>
  <c r="X504" i="4" s="1"/>
  <c r="Y504" i="4" s="1"/>
  <c r="R503" i="4"/>
  <c r="T506" i="4"/>
  <c r="U505" i="4"/>
  <c r="AY500" i="4"/>
  <c r="AZ500" i="4" s="1"/>
  <c r="AS501" i="4"/>
  <c r="AT501" i="4" s="1"/>
  <c r="AU501" i="4" s="1"/>
  <c r="AV501" i="4" s="1"/>
  <c r="AW501" i="4" s="1"/>
  <c r="AO505" i="4"/>
  <c r="AN506" i="4"/>
  <c r="AL503" i="4"/>
  <c r="AR502" i="4"/>
  <c r="AS502" i="4" s="1"/>
  <c r="AA504" i="4" l="1"/>
  <c r="AB504" i="4" s="1"/>
  <c r="AC504" i="4" s="1"/>
  <c r="AD504" i="4" s="1"/>
  <c r="Z504" i="4"/>
  <c r="AE503" i="4"/>
  <c r="AF503" i="4"/>
  <c r="AG503" i="4" s="1"/>
  <c r="Q505" i="4"/>
  <c r="V505" i="4" s="1"/>
  <c r="W505" i="4" s="1"/>
  <c r="X505" i="4" s="1"/>
  <c r="Y505" i="4" s="1"/>
  <c r="R504" i="4"/>
  <c r="T507" i="4"/>
  <c r="U506" i="4"/>
  <c r="AY501" i="4"/>
  <c r="AZ501" i="4" s="1"/>
  <c r="AX501" i="4"/>
  <c r="AO506" i="4"/>
  <c r="AN507" i="4"/>
  <c r="AL504" i="4"/>
  <c r="AT502" i="4"/>
  <c r="AU502" i="4" s="1"/>
  <c r="AV502" i="4" s="1"/>
  <c r="AW502" i="4" s="1"/>
  <c r="AY502" i="4" s="1"/>
  <c r="AZ502" i="4" s="1"/>
  <c r="AR503" i="4"/>
  <c r="AS503" i="4" s="1"/>
  <c r="AA505" i="4" l="1"/>
  <c r="AB505" i="4" s="1"/>
  <c r="AC505" i="4" s="1"/>
  <c r="AD505" i="4" s="1"/>
  <c r="Z505" i="4"/>
  <c r="AE504" i="4"/>
  <c r="AF504" i="4"/>
  <c r="AG504" i="4" s="1"/>
  <c r="R505" i="4"/>
  <c r="Q506" i="4"/>
  <c r="V506" i="4" s="1"/>
  <c r="W506" i="4" s="1"/>
  <c r="X506" i="4" s="1"/>
  <c r="Y506" i="4" s="1"/>
  <c r="T508" i="4"/>
  <c r="U507" i="4"/>
  <c r="AX502" i="4"/>
  <c r="AO507" i="4"/>
  <c r="AN508" i="4"/>
  <c r="AL505" i="4"/>
  <c r="AT503" i="4"/>
  <c r="AU503" i="4" s="1"/>
  <c r="AV503" i="4" s="1"/>
  <c r="AW503" i="4" s="1"/>
  <c r="AX503" i="4" s="1"/>
  <c r="AR504" i="4"/>
  <c r="AS504" i="4" s="1"/>
  <c r="AA506" i="4" l="1"/>
  <c r="AB506" i="4" s="1"/>
  <c r="AC506" i="4" s="1"/>
  <c r="AD506" i="4" s="1"/>
  <c r="Z506" i="4"/>
  <c r="AE505" i="4"/>
  <c r="AF505" i="4"/>
  <c r="AG505" i="4" s="1"/>
  <c r="Q507" i="4"/>
  <c r="V507" i="4" s="1"/>
  <c r="W507" i="4" s="1"/>
  <c r="X507" i="4" s="1"/>
  <c r="Y507" i="4" s="1"/>
  <c r="R506" i="4"/>
  <c r="T509" i="4"/>
  <c r="U508" i="4"/>
  <c r="AY503" i="4"/>
  <c r="AZ503" i="4" s="1"/>
  <c r="AO508" i="4"/>
  <c r="AN509" i="4"/>
  <c r="AL506" i="4"/>
  <c r="AT504" i="4"/>
  <c r="AU504" i="4" s="1"/>
  <c r="AV504" i="4" s="1"/>
  <c r="AW504" i="4" s="1"/>
  <c r="AX504" i="4" s="1"/>
  <c r="AR505" i="4"/>
  <c r="AS505" i="4" s="1"/>
  <c r="AA507" i="4" l="1"/>
  <c r="AB507" i="4" s="1"/>
  <c r="AC507" i="4" s="1"/>
  <c r="AD507" i="4" s="1"/>
  <c r="Z507" i="4"/>
  <c r="AE506" i="4"/>
  <c r="AF506" i="4"/>
  <c r="AG506" i="4" s="1"/>
  <c r="Q508" i="4"/>
  <c r="V508" i="4" s="1"/>
  <c r="W508" i="4" s="1"/>
  <c r="X508" i="4" s="1"/>
  <c r="Y508" i="4" s="1"/>
  <c r="R507" i="4"/>
  <c r="T510" i="4"/>
  <c r="U509" i="4"/>
  <c r="AY504" i="4"/>
  <c r="AZ504" i="4" s="1"/>
  <c r="AO509" i="4"/>
  <c r="AN510" i="4"/>
  <c r="AL507" i="4"/>
  <c r="AT505" i="4"/>
  <c r="AU505" i="4" s="1"/>
  <c r="AV505" i="4" s="1"/>
  <c r="AW505" i="4" s="1"/>
  <c r="AX505" i="4" s="1"/>
  <c r="AR506" i="4"/>
  <c r="AS506" i="4" s="1"/>
  <c r="AA508" i="4" l="1"/>
  <c r="AB508" i="4" s="1"/>
  <c r="AC508" i="4" s="1"/>
  <c r="AD508" i="4" s="1"/>
  <c r="Z508" i="4"/>
  <c r="AE507" i="4"/>
  <c r="AF507" i="4"/>
  <c r="AG507" i="4" s="1"/>
  <c r="R508" i="4"/>
  <c r="Q509" i="4"/>
  <c r="V509" i="4" s="1"/>
  <c r="W509" i="4" s="1"/>
  <c r="X509" i="4" s="1"/>
  <c r="Y509" i="4" s="1"/>
  <c r="AY505" i="4"/>
  <c r="AZ505" i="4" s="1"/>
  <c r="T511" i="4"/>
  <c r="U510" i="4"/>
  <c r="AO510" i="4"/>
  <c r="AN511" i="4"/>
  <c r="AL508" i="4"/>
  <c r="AT506" i="4"/>
  <c r="AU506" i="4" s="1"/>
  <c r="AV506" i="4" s="1"/>
  <c r="AW506" i="4" s="1"/>
  <c r="AY506" i="4" s="1"/>
  <c r="AZ506" i="4" s="1"/>
  <c r="AR507" i="4"/>
  <c r="AS507" i="4" s="1"/>
  <c r="AA509" i="4" l="1"/>
  <c r="AB509" i="4" s="1"/>
  <c r="AC509" i="4" s="1"/>
  <c r="AD509" i="4" s="1"/>
  <c r="Z509" i="4"/>
  <c r="AE508" i="4"/>
  <c r="AF508" i="4"/>
  <c r="AG508" i="4" s="1"/>
  <c r="Q510" i="4"/>
  <c r="V510" i="4" s="1"/>
  <c r="W510" i="4" s="1"/>
  <c r="X510" i="4" s="1"/>
  <c r="Y510" i="4" s="1"/>
  <c r="R509" i="4"/>
  <c r="T512" i="4"/>
  <c r="U511" i="4"/>
  <c r="AX506" i="4"/>
  <c r="AO511" i="4"/>
  <c r="AN512" i="4"/>
  <c r="AL509" i="4"/>
  <c r="AT507" i="4"/>
  <c r="AU507" i="4" s="1"/>
  <c r="AV507" i="4" s="1"/>
  <c r="AW507" i="4" s="1"/>
  <c r="AX507" i="4" s="1"/>
  <c r="AR508" i="4"/>
  <c r="AS508" i="4" s="1"/>
  <c r="AA510" i="4" l="1"/>
  <c r="AB510" i="4" s="1"/>
  <c r="AC510" i="4" s="1"/>
  <c r="AD510" i="4" s="1"/>
  <c r="Z510" i="4"/>
  <c r="AE509" i="4"/>
  <c r="AF509" i="4"/>
  <c r="AG509" i="4" s="1"/>
  <c r="R510" i="4"/>
  <c r="Q511" i="4"/>
  <c r="V511" i="4" s="1"/>
  <c r="W511" i="4" s="1"/>
  <c r="X511" i="4" s="1"/>
  <c r="Y511" i="4" s="1"/>
  <c r="AY507" i="4"/>
  <c r="AZ507" i="4" s="1"/>
  <c r="T513" i="4"/>
  <c r="U512" i="4"/>
  <c r="AT508" i="4"/>
  <c r="AU508" i="4" s="1"/>
  <c r="AV508" i="4" s="1"/>
  <c r="AW508" i="4" s="1"/>
  <c r="AX508" i="4" s="1"/>
  <c r="AO512" i="4"/>
  <c r="AN513" i="4"/>
  <c r="AL510" i="4"/>
  <c r="AR509" i="4"/>
  <c r="AS509" i="4" s="1"/>
  <c r="AA511" i="4" l="1"/>
  <c r="AB511" i="4" s="1"/>
  <c r="AC511" i="4" s="1"/>
  <c r="AD511" i="4" s="1"/>
  <c r="Z511" i="4"/>
  <c r="AE510" i="4"/>
  <c r="AF510" i="4"/>
  <c r="AG510" i="4" s="1"/>
  <c r="Q512" i="4"/>
  <c r="V512" i="4" s="1"/>
  <c r="W512" i="4" s="1"/>
  <c r="X512" i="4" s="1"/>
  <c r="Y512" i="4" s="1"/>
  <c r="R511" i="4"/>
  <c r="T514" i="4"/>
  <c r="U513" i="4"/>
  <c r="AY508" i="4"/>
  <c r="AZ508" i="4" s="1"/>
  <c r="AO513" i="4"/>
  <c r="AN514" i="4"/>
  <c r="AL511" i="4"/>
  <c r="AT509" i="4"/>
  <c r="AU509" i="4" s="1"/>
  <c r="AV509" i="4" s="1"/>
  <c r="AW509" i="4" s="1"/>
  <c r="AY509" i="4" s="1"/>
  <c r="AZ509" i="4" s="1"/>
  <c r="AR510" i="4"/>
  <c r="AS510" i="4" s="1"/>
  <c r="AA512" i="4" l="1"/>
  <c r="AB512" i="4" s="1"/>
  <c r="AC512" i="4" s="1"/>
  <c r="AD512" i="4" s="1"/>
  <c r="Z512" i="4"/>
  <c r="AE511" i="4"/>
  <c r="AF511" i="4"/>
  <c r="AG511" i="4" s="1"/>
  <c r="Q513" i="4"/>
  <c r="V513" i="4" s="1"/>
  <c r="W513" i="4" s="1"/>
  <c r="X513" i="4" s="1"/>
  <c r="Y513" i="4" s="1"/>
  <c r="R512" i="4"/>
  <c r="T515" i="4"/>
  <c r="U514" i="4"/>
  <c r="AX509" i="4"/>
  <c r="AO514" i="4"/>
  <c r="AN515" i="4"/>
  <c r="AL512" i="4"/>
  <c r="AT510" i="4"/>
  <c r="AU510" i="4" s="1"/>
  <c r="AV510" i="4" s="1"/>
  <c r="AW510" i="4" s="1"/>
  <c r="AX510" i="4" s="1"/>
  <c r="AR511" i="4"/>
  <c r="Z513" i="4" l="1"/>
  <c r="AA513" i="4"/>
  <c r="AB513" i="4" s="1"/>
  <c r="AC513" i="4" s="1"/>
  <c r="AD513" i="4" s="1"/>
  <c r="AE512" i="4"/>
  <c r="AF512" i="4"/>
  <c r="AG512" i="4" s="1"/>
  <c r="Q514" i="4"/>
  <c r="V514" i="4" s="1"/>
  <c r="W514" i="4" s="1"/>
  <c r="X514" i="4" s="1"/>
  <c r="Y514" i="4" s="1"/>
  <c r="R513" i="4"/>
  <c r="AY510" i="4"/>
  <c r="AZ510" i="4" s="1"/>
  <c r="T516" i="4"/>
  <c r="U515" i="4"/>
  <c r="AS511" i="4"/>
  <c r="AT511" i="4" s="1"/>
  <c r="AU511" i="4" s="1"/>
  <c r="AV511" i="4" s="1"/>
  <c r="AW511" i="4" s="1"/>
  <c r="AO515" i="4"/>
  <c r="AN516" i="4"/>
  <c r="AL513" i="4"/>
  <c r="AR512" i="4"/>
  <c r="AS512" i="4" s="1"/>
  <c r="AA514" i="4" l="1"/>
  <c r="AB514" i="4" s="1"/>
  <c r="AC514" i="4" s="1"/>
  <c r="AD514" i="4" s="1"/>
  <c r="Z514" i="4"/>
  <c r="AE513" i="4"/>
  <c r="AF513" i="4"/>
  <c r="AG513" i="4" s="1"/>
  <c r="R514" i="4"/>
  <c r="Q515" i="4"/>
  <c r="V515" i="4" s="1"/>
  <c r="W515" i="4" s="1"/>
  <c r="X515" i="4" s="1"/>
  <c r="Y515" i="4" s="1"/>
  <c r="T517" i="4"/>
  <c r="U516" i="4"/>
  <c r="AX511" i="4"/>
  <c r="AY511" i="4"/>
  <c r="AZ511" i="4" s="1"/>
  <c r="AO516" i="4"/>
  <c r="AN517" i="4"/>
  <c r="AL514" i="4"/>
  <c r="AR513" i="4"/>
  <c r="AS513" i="4" s="1"/>
  <c r="AT512" i="4"/>
  <c r="AU512" i="4" s="1"/>
  <c r="AV512" i="4" s="1"/>
  <c r="AW512" i="4" s="1"/>
  <c r="AY512" i="4" s="1"/>
  <c r="AZ512" i="4" s="1"/>
  <c r="Z515" i="4" l="1"/>
  <c r="AA515" i="4"/>
  <c r="AB515" i="4" s="1"/>
  <c r="AC515" i="4" s="1"/>
  <c r="AD515" i="4" s="1"/>
  <c r="AE514" i="4"/>
  <c r="AF514" i="4"/>
  <c r="AG514" i="4" s="1"/>
  <c r="Q516" i="4"/>
  <c r="V516" i="4" s="1"/>
  <c r="W516" i="4" s="1"/>
  <c r="X516" i="4" s="1"/>
  <c r="Y516" i="4" s="1"/>
  <c r="R515" i="4"/>
  <c r="T518" i="4"/>
  <c r="U517" i="4"/>
  <c r="AX512" i="4"/>
  <c r="AO517" i="4"/>
  <c r="AN518" i="4"/>
  <c r="AL515" i="4"/>
  <c r="AT513" i="4"/>
  <c r="AU513" i="4" s="1"/>
  <c r="AV513" i="4" s="1"/>
  <c r="AW513" i="4" s="1"/>
  <c r="AY513" i="4" s="1"/>
  <c r="AZ513" i="4" s="1"/>
  <c r="AR514" i="4"/>
  <c r="AS514" i="4" s="1"/>
  <c r="AA516" i="4" l="1"/>
  <c r="AB516" i="4" s="1"/>
  <c r="AC516" i="4" s="1"/>
  <c r="AD516" i="4" s="1"/>
  <c r="Z516" i="4"/>
  <c r="AE515" i="4"/>
  <c r="AF515" i="4"/>
  <c r="AG515" i="4" s="1"/>
  <c r="R516" i="4"/>
  <c r="Q517" i="4"/>
  <c r="V517" i="4" s="1"/>
  <c r="W517" i="4" s="1"/>
  <c r="X517" i="4" s="1"/>
  <c r="Y517" i="4" s="1"/>
  <c r="T519" i="4"/>
  <c r="U518" i="4"/>
  <c r="AX513" i="4"/>
  <c r="AO518" i="4"/>
  <c r="AN519" i="4"/>
  <c r="AL516" i="4"/>
  <c r="AT514" i="4"/>
  <c r="AU514" i="4" s="1"/>
  <c r="AV514" i="4" s="1"/>
  <c r="AW514" i="4" s="1"/>
  <c r="AX514" i="4" s="1"/>
  <c r="AR515" i="4"/>
  <c r="AA517" i="4" l="1"/>
  <c r="AB517" i="4" s="1"/>
  <c r="AC517" i="4" s="1"/>
  <c r="AD517" i="4" s="1"/>
  <c r="Z517" i="4"/>
  <c r="AE516" i="4"/>
  <c r="AF516" i="4"/>
  <c r="AG516" i="4" s="1"/>
  <c r="R517" i="4"/>
  <c r="Q518" i="4"/>
  <c r="V518" i="4" s="1"/>
  <c r="W518" i="4" s="1"/>
  <c r="X518" i="4" s="1"/>
  <c r="Y518" i="4" s="1"/>
  <c r="T520" i="4"/>
  <c r="U519" i="4"/>
  <c r="AY514" i="4"/>
  <c r="AZ514" i="4" s="1"/>
  <c r="AS515" i="4"/>
  <c r="AT515" i="4" s="1"/>
  <c r="AU515" i="4" s="1"/>
  <c r="AV515" i="4" s="1"/>
  <c r="AW515" i="4" s="1"/>
  <c r="AO519" i="4"/>
  <c r="AN520" i="4"/>
  <c r="AL517" i="4"/>
  <c r="AR516" i="4"/>
  <c r="AS516" i="4" s="1"/>
  <c r="AE517" i="4" l="1"/>
  <c r="AF517" i="4"/>
  <c r="AG517" i="4" s="1"/>
  <c r="AA518" i="4"/>
  <c r="AB518" i="4" s="1"/>
  <c r="AC518" i="4" s="1"/>
  <c r="AD518" i="4" s="1"/>
  <c r="Z518" i="4"/>
  <c r="R518" i="4"/>
  <c r="Q519" i="4"/>
  <c r="V519" i="4" s="1"/>
  <c r="W519" i="4" s="1"/>
  <c r="X519" i="4" s="1"/>
  <c r="Y519" i="4" s="1"/>
  <c r="T521" i="4"/>
  <c r="U520" i="4"/>
  <c r="AY515" i="4"/>
  <c r="AZ515" i="4" s="1"/>
  <c r="AX515" i="4"/>
  <c r="AO520" i="4"/>
  <c r="AN521" i="4"/>
  <c r="AT516" i="4"/>
  <c r="AU516" i="4" s="1"/>
  <c r="AV516" i="4" s="1"/>
  <c r="AW516" i="4" s="1"/>
  <c r="AY516" i="4" s="1"/>
  <c r="AZ516" i="4" s="1"/>
  <c r="AL518" i="4"/>
  <c r="AR517" i="4"/>
  <c r="AS517" i="4" s="1"/>
  <c r="Z519" i="4" l="1"/>
  <c r="AA519" i="4"/>
  <c r="AB519" i="4" s="1"/>
  <c r="AC519" i="4" s="1"/>
  <c r="AD519" i="4" s="1"/>
  <c r="AE518" i="4"/>
  <c r="AF518" i="4"/>
  <c r="AG518" i="4" s="1"/>
  <c r="Q520" i="4"/>
  <c r="V520" i="4" s="1"/>
  <c r="W520" i="4" s="1"/>
  <c r="X520" i="4" s="1"/>
  <c r="Y520" i="4" s="1"/>
  <c r="R519" i="4"/>
  <c r="T522" i="4"/>
  <c r="U521" i="4"/>
  <c r="AX516" i="4"/>
  <c r="AO521" i="4"/>
  <c r="AN522" i="4"/>
  <c r="AL519" i="4"/>
  <c r="AT517" i="4"/>
  <c r="AU517" i="4" s="1"/>
  <c r="AV517" i="4" s="1"/>
  <c r="AW517" i="4" s="1"/>
  <c r="AY517" i="4" s="1"/>
  <c r="AZ517" i="4" s="1"/>
  <c r="AR518" i="4"/>
  <c r="AS518" i="4" s="1"/>
  <c r="AA520" i="4" l="1"/>
  <c r="AB520" i="4" s="1"/>
  <c r="AC520" i="4" s="1"/>
  <c r="AD520" i="4" s="1"/>
  <c r="Z520" i="4"/>
  <c r="AE519" i="4"/>
  <c r="AF519" i="4"/>
  <c r="AG519" i="4" s="1"/>
  <c r="Q521" i="4"/>
  <c r="V521" i="4" s="1"/>
  <c r="W521" i="4" s="1"/>
  <c r="X521" i="4" s="1"/>
  <c r="Y521" i="4" s="1"/>
  <c r="R520" i="4"/>
  <c r="AX517" i="4"/>
  <c r="T523" i="4"/>
  <c r="U522" i="4"/>
  <c r="AO522" i="4"/>
  <c r="AN523" i="4"/>
  <c r="AL520" i="4"/>
  <c r="AT518" i="4"/>
  <c r="AU518" i="4" s="1"/>
  <c r="AV518" i="4" s="1"/>
  <c r="AW518" i="4" s="1"/>
  <c r="AY518" i="4" s="1"/>
  <c r="AZ518" i="4" s="1"/>
  <c r="AR519" i="4"/>
  <c r="AS519" i="4" s="1"/>
  <c r="AA521" i="4" l="1"/>
  <c r="AB521" i="4" s="1"/>
  <c r="AC521" i="4" s="1"/>
  <c r="AD521" i="4" s="1"/>
  <c r="Z521" i="4"/>
  <c r="AE520" i="4"/>
  <c r="AF520" i="4"/>
  <c r="AG520" i="4" s="1"/>
  <c r="Q522" i="4"/>
  <c r="V522" i="4" s="1"/>
  <c r="W522" i="4" s="1"/>
  <c r="X522" i="4" s="1"/>
  <c r="Y522" i="4" s="1"/>
  <c r="R521" i="4"/>
  <c r="T524" i="4"/>
  <c r="U523" i="4"/>
  <c r="AX518" i="4"/>
  <c r="AO523" i="4"/>
  <c r="AN524" i="4"/>
  <c r="AL521" i="4"/>
  <c r="AT519" i="4"/>
  <c r="AU519" i="4" s="1"/>
  <c r="AV519" i="4" s="1"/>
  <c r="AW519" i="4" s="1"/>
  <c r="AX519" i="4" s="1"/>
  <c r="AR520" i="4"/>
  <c r="AA522" i="4" l="1"/>
  <c r="AB522" i="4" s="1"/>
  <c r="AC522" i="4" s="1"/>
  <c r="AD522" i="4" s="1"/>
  <c r="Z522" i="4"/>
  <c r="AE521" i="4"/>
  <c r="AF521" i="4"/>
  <c r="AG521" i="4" s="1"/>
  <c r="Q523" i="4"/>
  <c r="V523" i="4" s="1"/>
  <c r="W523" i="4" s="1"/>
  <c r="X523" i="4" s="1"/>
  <c r="Y523" i="4" s="1"/>
  <c r="R522" i="4"/>
  <c r="T525" i="4"/>
  <c r="U524" i="4"/>
  <c r="AY519" i="4"/>
  <c r="AZ519" i="4" s="1"/>
  <c r="AS520" i="4"/>
  <c r="AT520" i="4" s="1"/>
  <c r="AU520" i="4" s="1"/>
  <c r="AV520" i="4" s="1"/>
  <c r="AW520" i="4" s="1"/>
  <c r="AO524" i="4"/>
  <c r="AN525" i="4"/>
  <c r="AL522" i="4"/>
  <c r="AR521" i="4"/>
  <c r="AS521" i="4" s="1"/>
  <c r="AA523" i="4" l="1"/>
  <c r="AB523" i="4" s="1"/>
  <c r="AC523" i="4" s="1"/>
  <c r="AD523" i="4" s="1"/>
  <c r="Z523" i="4"/>
  <c r="AE522" i="4"/>
  <c r="AF522" i="4"/>
  <c r="AG522" i="4" s="1"/>
  <c r="R523" i="4"/>
  <c r="Q524" i="4"/>
  <c r="V524" i="4" s="1"/>
  <c r="W524" i="4" s="1"/>
  <c r="X524" i="4" s="1"/>
  <c r="Y524" i="4" s="1"/>
  <c r="T526" i="4"/>
  <c r="U525" i="4"/>
  <c r="AX520" i="4"/>
  <c r="AY520" i="4"/>
  <c r="AZ520" i="4" s="1"/>
  <c r="AO525" i="4"/>
  <c r="AN526" i="4"/>
  <c r="AT521" i="4"/>
  <c r="AU521" i="4" s="1"/>
  <c r="AV521" i="4" s="1"/>
  <c r="AW521" i="4" s="1"/>
  <c r="AY521" i="4" s="1"/>
  <c r="AZ521" i="4" s="1"/>
  <c r="AL523" i="4"/>
  <c r="AR522" i="4"/>
  <c r="AS522" i="4" s="1"/>
  <c r="AE523" i="4" l="1"/>
  <c r="AF523" i="4"/>
  <c r="AG523" i="4" s="1"/>
  <c r="Z524" i="4"/>
  <c r="AA524" i="4"/>
  <c r="AB524" i="4" s="1"/>
  <c r="AC524" i="4" s="1"/>
  <c r="AD524" i="4" s="1"/>
  <c r="Q525" i="4"/>
  <c r="V525" i="4" s="1"/>
  <c r="W525" i="4" s="1"/>
  <c r="X525" i="4" s="1"/>
  <c r="Y525" i="4" s="1"/>
  <c r="R524" i="4"/>
  <c r="T527" i="4"/>
  <c r="U526" i="4"/>
  <c r="AX521" i="4"/>
  <c r="AO526" i="4"/>
  <c r="AN527" i="4"/>
  <c r="AL524" i="4"/>
  <c r="AT522" i="4"/>
  <c r="AU522" i="4" s="1"/>
  <c r="AV522" i="4" s="1"/>
  <c r="AW522" i="4" s="1"/>
  <c r="AY522" i="4" s="1"/>
  <c r="AZ522" i="4" s="1"/>
  <c r="AR523" i="4"/>
  <c r="Z525" i="4" l="1"/>
  <c r="AA525" i="4"/>
  <c r="AB525" i="4" s="1"/>
  <c r="AC525" i="4" s="1"/>
  <c r="AD525" i="4" s="1"/>
  <c r="AE524" i="4"/>
  <c r="AF524" i="4"/>
  <c r="AG524" i="4" s="1"/>
  <c r="Q526" i="4"/>
  <c r="V526" i="4" s="1"/>
  <c r="W526" i="4" s="1"/>
  <c r="X526" i="4" s="1"/>
  <c r="Y526" i="4" s="1"/>
  <c r="R525" i="4"/>
  <c r="AX522" i="4"/>
  <c r="T528" i="4"/>
  <c r="U527" i="4"/>
  <c r="AS523" i="4"/>
  <c r="AT523" i="4" s="1"/>
  <c r="AU523" i="4" s="1"/>
  <c r="AV523" i="4" s="1"/>
  <c r="AW523" i="4" s="1"/>
  <c r="AO527" i="4"/>
  <c r="AN528" i="4"/>
  <c r="AL525" i="4"/>
  <c r="AR524" i="4"/>
  <c r="AS524" i="4" s="1"/>
  <c r="AA526" i="4" l="1"/>
  <c r="AB526" i="4" s="1"/>
  <c r="AC526" i="4" s="1"/>
  <c r="AD526" i="4" s="1"/>
  <c r="Z526" i="4"/>
  <c r="AE525" i="4"/>
  <c r="AF525" i="4"/>
  <c r="AG525" i="4" s="1"/>
  <c r="R526" i="4"/>
  <c r="Q527" i="4"/>
  <c r="V527" i="4" s="1"/>
  <c r="W527" i="4" s="1"/>
  <c r="X527" i="4" s="1"/>
  <c r="Y527" i="4" s="1"/>
  <c r="T529" i="4"/>
  <c r="U528" i="4"/>
  <c r="AY523" i="4"/>
  <c r="AZ523" i="4" s="1"/>
  <c r="AX523" i="4"/>
  <c r="AO528" i="4"/>
  <c r="AN529" i="4"/>
  <c r="AL526" i="4"/>
  <c r="AT524" i="4"/>
  <c r="AU524" i="4" s="1"/>
  <c r="AV524" i="4" s="1"/>
  <c r="AW524" i="4" s="1"/>
  <c r="AY524" i="4" s="1"/>
  <c r="AZ524" i="4" s="1"/>
  <c r="AR525" i="4"/>
  <c r="AS525" i="4" s="1"/>
  <c r="Z527" i="4" l="1"/>
  <c r="AA527" i="4"/>
  <c r="AB527" i="4" s="1"/>
  <c r="AC527" i="4" s="1"/>
  <c r="AD527" i="4" s="1"/>
  <c r="AE526" i="4"/>
  <c r="AF526" i="4"/>
  <c r="AG526" i="4" s="1"/>
  <c r="R527" i="4"/>
  <c r="Q528" i="4"/>
  <c r="V528" i="4" s="1"/>
  <c r="W528" i="4" s="1"/>
  <c r="X528" i="4" s="1"/>
  <c r="Y528" i="4" s="1"/>
  <c r="T530" i="4"/>
  <c r="U529" i="4"/>
  <c r="AX524" i="4"/>
  <c r="AO529" i="4"/>
  <c r="AN530" i="4"/>
  <c r="AL527" i="4"/>
  <c r="AR526" i="4"/>
  <c r="AS526" i="4" s="1"/>
  <c r="AT525" i="4"/>
  <c r="AU525" i="4" s="1"/>
  <c r="AV525" i="4" s="1"/>
  <c r="AW525" i="4" s="1"/>
  <c r="AY525" i="4" s="1"/>
  <c r="AZ525" i="4" s="1"/>
  <c r="AA528" i="4" l="1"/>
  <c r="AB528" i="4" s="1"/>
  <c r="AC528" i="4" s="1"/>
  <c r="AD528" i="4" s="1"/>
  <c r="Z528" i="4"/>
  <c r="AE527" i="4"/>
  <c r="AF527" i="4"/>
  <c r="AG527" i="4" s="1"/>
  <c r="Q529" i="4"/>
  <c r="V529" i="4" s="1"/>
  <c r="W529" i="4" s="1"/>
  <c r="X529" i="4" s="1"/>
  <c r="Y529" i="4" s="1"/>
  <c r="R528" i="4"/>
  <c r="AX525" i="4"/>
  <c r="T531" i="4"/>
  <c r="U530" i="4"/>
  <c r="AO530" i="4"/>
  <c r="AN531" i="4"/>
  <c r="AT526" i="4"/>
  <c r="AU526" i="4" s="1"/>
  <c r="AV526" i="4" s="1"/>
  <c r="AW526" i="4" s="1"/>
  <c r="AX526" i="4" s="1"/>
  <c r="AL528" i="4"/>
  <c r="AR527" i="4"/>
  <c r="AS527" i="4" s="1"/>
  <c r="AA529" i="4" l="1"/>
  <c r="AB529" i="4" s="1"/>
  <c r="AC529" i="4" s="1"/>
  <c r="AD529" i="4" s="1"/>
  <c r="Z529" i="4"/>
  <c r="AE528" i="4"/>
  <c r="AF528" i="4"/>
  <c r="AG528" i="4" s="1"/>
  <c r="R529" i="4"/>
  <c r="Q530" i="4"/>
  <c r="V530" i="4" s="1"/>
  <c r="W530" i="4" s="1"/>
  <c r="X530" i="4" s="1"/>
  <c r="Y530" i="4" s="1"/>
  <c r="T532" i="4"/>
  <c r="U531" i="4"/>
  <c r="AY526" i="4"/>
  <c r="AZ526" i="4" s="1"/>
  <c r="AO531" i="4"/>
  <c r="AN532" i="4"/>
  <c r="AT527" i="4"/>
  <c r="AU527" i="4" s="1"/>
  <c r="AV527" i="4" s="1"/>
  <c r="AW527" i="4" s="1"/>
  <c r="AY527" i="4" s="1"/>
  <c r="AZ527" i="4" s="1"/>
  <c r="AL529" i="4"/>
  <c r="AR528" i="4"/>
  <c r="AS528" i="4" s="1"/>
  <c r="AE529" i="4" l="1"/>
  <c r="AF529" i="4"/>
  <c r="AG529" i="4" s="1"/>
  <c r="AA530" i="4"/>
  <c r="AB530" i="4" s="1"/>
  <c r="AC530" i="4" s="1"/>
  <c r="AD530" i="4" s="1"/>
  <c r="Z530" i="4"/>
  <c r="R530" i="4"/>
  <c r="Q531" i="4"/>
  <c r="V531" i="4" s="1"/>
  <c r="W531" i="4" s="1"/>
  <c r="X531" i="4" s="1"/>
  <c r="Y531" i="4" s="1"/>
  <c r="T533" i="4"/>
  <c r="U532" i="4"/>
  <c r="AX527" i="4"/>
  <c r="AO532" i="4"/>
  <c r="AN533" i="4"/>
  <c r="AL530" i="4"/>
  <c r="AT528" i="4"/>
  <c r="AU528" i="4" s="1"/>
  <c r="AV528" i="4" s="1"/>
  <c r="AW528" i="4" s="1"/>
  <c r="AY528" i="4" s="1"/>
  <c r="AZ528" i="4" s="1"/>
  <c r="AR529" i="4"/>
  <c r="AS529" i="4" s="1"/>
  <c r="AA531" i="4" l="1"/>
  <c r="AB531" i="4" s="1"/>
  <c r="AC531" i="4" s="1"/>
  <c r="AD531" i="4" s="1"/>
  <c r="Z531" i="4"/>
  <c r="AE530" i="4"/>
  <c r="AF530" i="4"/>
  <c r="AG530" i="4" s="1"/>
  <c r="R531" i="4"/>
  <c r="Q532" i="4"/>
  <c r="V532" i="4" s="1"/>
  <c r="W532" i="4" s="1"/>
  <c r="X532" i="4" s="1"/>
  <c r="Y532" i="4" s="1"/>
  <c r="T534" i="4"/>
  <c r="U533" i="4"/>
  <c r="AX528" i="4"/>
  <c r="AO533" i="4"/>
  <c r="AN534" i="4"/>
  <c r="AL531" i="4"/>
  <c r="AR530" i="4"/>
  <c r="AS530" i="4" s="1"/>
  <c r="AT529" i="4"/>
  <c r="AU529" i="4" s="1"/>
  <c r="AV529" i="4" s="1"/>
  <c r="AW529" i="4" s="1"/>
  <c r="AX529" i="4" s="1"/>
  <c r="AA532" i="4" l="1"/>
  <c r="AB532" i="4" s="1"/>
  <c r="AC532" i="4" s="1"/>
  <c r="AD532" i="4" s="1"/>
  <c r="Z532" i="4"/>
  <c r="AE531" i="4"/>
  <c r="AF531" i="4"/>
  <c r="AG531" i="4" s="1"/>
  <c r="Q533" i="4"/>
  <c r="V533" i="4" s="1"/>
  <c r="W533" i="4" s="1"/>
  <c r="X533" i="4" s="1"/>
  <c r="Y533" i="4" s="1"/>
  <c r="R532" i="4"/>
  <c r="T535" i="4"/>
  <c r="U534" i="4"/>
  <c r="AY529" i="4"/>
  <c r="AZ529" i="4" s="1"/>
  <c r="AO534" i="4"/>
  <c r="AN535" i="4"/>
  <c r="AL532" i="4"/>
  <c r="AT530" i="4"/>
  <c r="AU530" i="4" s="1"/>
  <c r="AV530" i="4" s="1"/>
  <c r="AW530" i="4" s="1"/>
  <c r="AY530" i="4" s="1"/>
  <c r="AZ530" i="4" s="1"/>
  <c r="AR531" i="4"/>
  <c r="AS531" i="4" s="1"/>
  <c r="AA533" i="4" l="1"/>
  <c r="AB533" i="4" s="1"/>
  <c r="AC533" i="4" s="1"/>
  <c r="AD533" i="4" s="1"/>
  <c r="Z533" i="4"/>
  <c r="AE532" i="4"/>
  <c r="AF532" i="4"/>
  <c r="AG532" i="4" s="1"/>
  <c r="Q534" i="4"/>
  <c r="V534" i="4" s="1"/>
  <c r="W534" i="4" s="1"/>
  <c r="X534" i="4" s="1"/>
  <c r="Y534" i="4" s="1"/>
  <c r="R533" i="4"/>
  <c r="T536" i="4"/>
  <c r="U535" i="4"/>
  <c r="AX530" i="4"/>
  <c r="AO535" i="4"/>
  <c r="AN536" i="4"/>
  <c r="AL533" i="4"/>
  <c r="AT531" i="4"/>
  <c r="AU531" i="4" s="1"/>
  <c r="AV531" i="4" s="1"/>
  <c r="AW531" i="4" s="1"/>
  <c r="AX531" i="4" s="1"/>
  <c r="AR532" i="4"/>
  <c r="AS532" i="4" s="1"/>
  <c r="AA534" i="4" l="1"/>
  <c r="AB534" i="4" s="1"/>
  <c r="AC534" i="4" s="1"/>
  <c r="AD534" i="4" s="1"/>
  <c r="Z534" i="4"/>
  <c r="AE533" i="4"/>
  <c r="AF533" i="4"/>
  <c r="AG533" i="4" s="1"/>
  <c r="Q535" i="4"/>
  <c r="V535" i="4" s="1"/>
  <c r="W535" i="4" s="1"/>
  <c r="X535" i="4" s="1"/>
  <c r="Y535" i="4" s="1"/>
  <c r="R534" i="4"/>
  <c r="T537" i="4"/>
  <c r="U536" i="4"/>
  <c r="AY531" i="4"/>
  <c r="AZ531" i="4" s="1"/>
  <c r="AO536" i="4"/>
  <c r="AN537" i="4"/>
  <c r="AL534" i="4"/>
  <c r="AT532" i="4"/>
  <c r="AU532" i="4" s="1"/>
  <c r="AV532" i="4" s="1"/>
  <c r="AW532" i="4" s="1"/>
  <c r="AY532" i="4" s="1"/>
  <c r="AZ532" i="4" s="1"/>
  <c r="AR533" i="4"/>
  <c r="AS533" i="4" s="1"/>
  <c r="AA535" i="4" l="1"/>
  <c r="AB535" i="4" s="1"/>
  <c r="AC535" i="4" s="1"/>
  <c r="AD535" i="4" s="1"/>
  <c r="Z535" i="4"/>
  <c r="AE534" i="4"/>
  <c r="AF534" i="4"/>
  <c r="AG534" i="4" s="1"/>
  <c r="R535" i="4"/>
  <c r="Q536" i="4"/>
  <c r="V536" i="4" s="1"/>
  <c r="W536" i="4" s="1"/>
  <c r="X536" i="4" s="1"/>
  <c r="Y536" i="4" s="1"/>
  <c r="T538" i="4"/>
  <c r="U537" i="4"/>
  <c r="AX532" i="4"/>
  <c r="AO537" i="4"/>
  <c r="AN538" i="4"/>
  <c r="AL535" i="4"/>
  <c r="AT533" i="4"/>
  <c r="AU533" i="4" s="1"/>
  <c r="AV533" i="4" s="1"/>
  <c r="AW533" i="4" s="1"/>
  <c r="AX533" i="4" s="1"/>
  <c r="AR534" i="4"/>
  <c r="AS534" i="4" s="1"/>
  <c r="AE535" i="4" l="1"/>
  <c r="AF535" i="4"/>
  <c r="AG535" i="4" s="1"/>
  <c r="Z536" i="4"/>
  <c r="AA536" i="4"/>
  <c r="AB536" i="4" s="1"/>
  <c r="AC536" i="4" s="1"/>
  <c r="AD536" i="4" s="1"/>
  <c r="Q537" i="4"/>
  <c r="V537" i="4" s="1"/>
  <c r="W537" i="4" s="1"/>
  <c r="X537" i="4" s="1"/>
  <c r="Y537" i="4" s="1"/>
  <c r="R536" i="4"/>
  <c r="AY533" i="4"/>
  <c r="AZ533" i="4" s="1"/>
  <c r="T539" i="4"/>
  <c r="U538" i="4"/>
  <c r="AO538" i="4"/>
  <c r="AN539" i="4"/>
  <c r="AL536" i="4"/>
  <c r="AT534" i="4"/>
  <c r="AU534" i="4" s="1"/>
  <c r="AV534" i="4" s="1"/>
  <c r="AW534" i="4" s="1"/>
  <c r="AY534" i="4" s="1"/>
  <c r="AZ534" i="4" s="1"/>
  <c r="AR535" i="4"/>
  <c r="AA537" i="4" l="1"/>
  <c r="AB537" i="4" s="1"/>
  <c r="AC537" i="4" s="1"/>
  <c r="AD537" i="4" s="1"/>
  <c r="Z537" i="4"/>
  <c r="AE536" i="4"/>
  <c r="AF536" i="4"/>
  <c r="AG536" i="4" s="1"/>
  <c r="R537" i="4"/>
  <c r="Q538" i="4"/>
  <c r="V538" i="4" s="1"/>
  <c r="W538" i="4" s="1"/>
  <c r="X538" i="4" s="1"/>
  <c r="Y538" i="4" s="1"/>
  <c r="T540" i="4"/>
  <c r="U539" i="4"/>
  <c r="AX534" i="4"/>
  <c r="AS535" i="4"/>
  <c r="AT535" i="4" s="1"/>
  <c r="AU535" i="4" s="1"/>
  <c r="AV535" i="4" s="1"/>
  <c r="AW535" i="4" s="1"/>
  <c r="AO539" i="4"/>
  <c r="AN540" i="4"/>
  <c r="AL537" i="4"/>
  <c r="AR536" i="4"/>
  <c r="AS536" i="4" s="1"/>
  <c r="AA538" i="4" l="1"/>
  <c r="AB538" i="4" s="1"/>
  <c r="AC538" i="4" s="1"/>
  <c r="AD538" i="4" s="1"/>
  <c r="Z538" i="4"/>
  <c r="AE537" i="4"/>
  <c r="AF537" i="4"/>
  <c r="AG537" i="4" s="1"/>
  <c r="Q539" i="4"/>
  <c r="V539" i="4" s="1"/>
  <c r="W539" i="4" s="1"/>
  <c r="X539" i="4" s="1"/>
  <c r="Y539" i="4" s="1"/>
  <c r="R538" i="4"/>
  <c r="T541" i="4"/>
  <c r="U540" i="4"/>
  <c r="AX535" i="4"/>
  <c r="AY535" i="4"/>
  <c r="AZ535" i="4" s="1"/>
  <c r="AT536" i="4"/>
  <c r="AU536" i="4" s="1"/>
  <c r="AV536" i="4" s="1"/>
  <c r="AW536" i="4" s="1"/>
  <c r="AX536" i="4" s="1"/>
  <c r="AO540" i="4"/>
  <c r="AN541" i="4"/>
  <c r="AL538" i="4"/>
  <c r="AR537" i="4"/>
  <c r="AS537" i="4" s="1"/>
  <c r="AE538" i="4" l="1"/>
  <c r="AF538" i="4"/>
  <c r="AG538" i="4" s="1"/>
  <c r="AA539" i="4"/>
  <c r="AB539" i="4" s="1"/>
  <c r="AC539" i="4" s="1"/>
  <c r="AD539" i="4" s="1"/>
  <c r="Z539" i="4"/>
  <c r="R539" i="4"/>
  <c r="Q540" i="4"/>
  <c r="V540" i="4" s="1"/>
  <c r="W540" i="4" s="1"/>
  <c r="X540" i="4" s="1"/>
  <c r="Y540" i="4" s="1"/>
  <c r="T542" i="4"/>
  <c r="U541" i="4"/>
  <c r="AY536" i="4"/>
  <c r="AZ536" i="4" s="1"/>
  <c r="AO541" i="4"/>
  <c r="AN542" i="4"/>
  <c r="AT537" i="4"/>
  <c r="AU537" i="4" s="1"/>
  <c r="AV537" i="4" s="1"/>
  <c r="AW537" i="4" s="1"/>
  <c r="AY537" i="4" s="1"/>
  <c r="AZ537" i="4" s="1"/>
  <c r="AL539" i="4"/>
  <c r="AR538" i="4"/>
  <c r="AS538" i="4" s="1"/>
  <c r="AA540" i="4" l="1"/>
  <c r="AB540" i="4" s="1"/>
  <c r="AC540" i="4" s="1"/>
  <c r="AD540" i="4" s="1"/>
  <c r="Z540" i="4"/>
  <c r="AE539" i="4"/>
  <c r="AF539" i="4"/>
  <c r="AG539" i="4" s="1"/>
  <c r="Q541" i="4"/>
  <c r="V541" i="4" s="1"/>
  <c r="W541" i="4" s="1"/>
  <c r="X541" i="4" s="1"/>
  <c r="Y541" i="4" s="1"/>
  <c r="R540" i="4"/>
  <c r="T543" i="4"/>
  <c r="U542" i="4"/>
  <c r="AX537" i="4"/>
  <c r="AO542" i="4"/>
  <c r="AN543" i="4"/>
  <c r="AL540" i="4"/>
  <c r="AT538" i="4"/>
  <c r="AU538" i="4" s="1"/>
  <c r="AV538" i="4" s="1"/>
  <c r="AW538" i="4" s="1"/>
  <c r="AX538" i="4" s="1"/>
  <c r="AR539" i="4"/>
  <c r="Z541" i="4" l="1"/>
  <c r="AA541" i="4"/>
  <c r="AB541" i="4" s="1"/>
  <c r="AC541" i="4" s="1"/>
  <c r="AD541" i="4" s="1"/>
  <c r="AE540" i="4"/>
  <c r="AF540" i="4"/>
  <c r="AG540" i="4" s="1"/>
  <c r="Q542" i="4"/>
  <c r="V542" i="4" s="1"/>
  <c r="W542" i="4" s="1"/>
  <c r="X542" i="4" s="1"/>
  <c r="Y542" i="4" s="1"/>
  <c r="R541" i="4"/>
  <c r="AY538" i="4"/>
  <c r="AZ538" i="4" s="1"/>
  <c r="T544" i="4"/>
  <c r="U543" i="4"/>
  <c r="AS539" i="4"/>
  <c r="AT539" i="4" s="1"/>
  <c r="AU539" i="4" s="1"/>
  <c r="AV539" i="4" s="1"/>
  <c r="AW539" i="4" s="1"/>
  <c r="AO543" i="4"/>
  <c r="AN544" i="4"/>
  <c r="AL541" i="4"/>
  <c r="AR540" i="4"/>
  <c r="AS540" i="4" s="1"/>
  <c r="AA542" i="4" l="1"/>
  <c r="AB542" i="4" s="1"/>
  <c r="AC542" i="4" s="1"/>
  <c r="AD542" i="4" s="1"/>
  <c r="Z542" i="4"/>
  <c r="AE541" i="4"/>
  <c r="AF541" i="4"/>
  <c r="AG541" i="4" s="1"/>
  <c r="R542" i="4"/>
  <c r="Q543" i="4"/>
  <c r="V543" i="4" s="1"/>
  <c r="W543" i="4" s="1"/>
  <c r="X543" i="4" s="1"/>
  <c r="Y543" i="4" s="1"/>
  <c r="T545" i="4"/>
  <c r="U544" i="4"/>
  <c r="AT540" i="4"/>
  <c r="AU540" i="4" s="1"/>
  <c r="AV540" i="4" s="1"/>
  <c r="AW540" i="4" s="1"/>
  <c r="AY540" i="4" s="1"/>
  <c r="AZ540" i="4" s="1"/>
  <c r="AO544" i="4"/>
  <c r="AN545" i="4"/>
  <c r="AY539" i="4"/>
  <c r="AZ539" i="4" s="1"/>
  <c r="AX539" i="4"/>
  <c r="AL542" i="4"/>
  <c r="AR541" i="4"/>
  <c r="AS541" i="4" s="1"/>
  <c r="AA543" i="4" l="1"/>
  <c r="AB543" i="4" s="1"/>
  <c r="AC543" i="4" s="1"/>
  <c r="AD543" i="4" s="1"/>
  <c r="Z543" i="4"/>
  <c r="AE542" i="4"/>
  <c r="AF542" i="4"/>
  <c r="AG542" i="4" s="1"/>
  <c r="Q544" i="4"/>
  <c r="V544" i="4" s="1"/>
  <c r="W544" i="4" s="1"/>
  <c r="X544" i="4" s="1"/>
  <c r="Y544" i="4" s="1"/>
  <c r="R543" i="4"/>
  <c r="T546" i="4"/>
  <c r="U545" i="4"/>
  <c r="AX540" i="4"/>
  <c r="AO545" i="4"/>
  <c r="AN546" i="4"/>
  <c r="AL543" i="4"/>
  <c r="AT541" i="4"/>
  <c r="AU541" i="4" s="1"/>
  <c r="AV541" i="4" s="1"/>
  <c r="AW541" i="4" s="1"/>
  <c r="AY541" i="4" s="1"/>
  <c r="AZ541" i="4" s="1"/>
  <c r="AR542" i="4"/>
  <c r="AS542" i="4" s="1"/>
  <c r="AA544" i="4" l="1"/>
  <c r="AB544" i="4" s="1"/>
  <c r="AC544" i="4" s="1"/>
  <c r="AD544" i="4" s="1"/>
  <c r="Z544" i="4"/>
  <c r="AE543" i="4"/>
  <c r="AF543" i="4"/>
  <c r="AG543" i="4" s="1"/>
  <c r="Q545" i="4"/>
  <c r="V545" i="4" s="1"/>
  <c r="W545" i="4" s="1"/>
  <c r="X545" i="4" s="1"/>
  <c r="Y545" i="4" s="1"/>
  <c r="R544" i="4"/>
  <c r="AX541" i="4"/>
  <c r="T547" i="4"/>
  <c r="U546" i="4"/>
  <c r="AO546" i="4"/>
  <c r="AN547" i="4"/>
  <c r="AT542" i="4"/>
  <c r="AU542" i="4" s="1"/>
  <c r="AV542" i="4" s="1"/>
  <c r="AW542" i="4" s="1"/>
  <c r="AX542" i="4" s="1"/>
  <c r="AL544" i="4"/>
  <c r="AR543" i="4"/>
  <c r="AS543" i="4" s="1"/>
  <c r="AA545" i="4" l="1"/>
  <c r="AB545" i="4" s="1"/>
  <c r="AC545" i="4" s="1"/>
  <c r="AD545" i="4" s="1"/>
  <c r="Z545" i="4"/>
  <c r="AE544" i="4"/>
  <c r="AF544" i="4"/>
  <c r="AG544" i="4" s="1"/>
  <c r="R545" i="4"/>
  <c r="Q546" i="4"/>
  <c r="V546" i="4" s="1"/>
  <c r="W546" i="4" s="1"/>
  <c r="X546" i="4" s="1"/>
  <c r="Y546" i="4" s="1"/>
  <c r="AY542" i="4"/>
  <c r="AZ542" i="4" s="1"/>
  <c r="T548" i="4"/>
  <c r="U547" i="4"/>
  <c r="AT543" i="4"/>
  <c r="AU543" i="4" s="1"/>
  <c r="AV543" i="4" s="1"/>
  <c r="AW543" i="4" s="1"/>
  <c r="AX543" i="4" s="1"/>
  <c r="AO547" i="4"/>
  <c r="AN548" i="4"/>
  <c r="AL545" i="4"/>
  <c r="AR544" i="4"/>
  <c r="AS544" i="4" s="1"/>
  <c r="AA546" i="4" l="1"/>
  <c r="AB546" i="4" s="1"/>
  <c r="AC546" i="4" s="1"/>
  <c r="AD546" i="4" s="1"/>
  <c r="Z546" i="4"/>
  <c r="AE545" i="4"/>
  <c r="AF545" i="4"/>
  <c r="AG545" i="4" s="1"/>
  <c r="Q547" i="4"/>
  <c r="V547" i="4" s="1"/>
  <c r="W547" i="4" s="1"/>
  <c r="X547" i="4" s="1"/>
  <c r="Y547" i="4" s="1"/>
  <c r="R546" i="4"/>
  <c r="T549" i="4"/>
  <c r="U548" i="4"/>
  <c r="AY543" i="4"/>
  <c r="AZ543" i="4" s="1"/>
  <c r="AO548" i="4"/>
  <c r="AN549" i="4"/>
  <c r="AT544" i="4"/>
  <c r="AU544" i="4" s="1"/>
  <c r="AV544" i="4" s="1"/>
  <c r="AW544" i="4" s="1"/>
  <c r="AY544" i="4" s="1"/>
  <c r="AZ544" i="4" s="1"/>
  <c r="AL546" i="4"/>
  <c r="AR545" i="4"/>
  <c r="AS545" i="4" s="1"/>
  <c r="AA547" i="4" l="1"/>
  <c r="AB547" i="4" s="1"/>
  <c r="AC547" i="4" s="1"/>
  <c r="AD547" i="4" s="1"/>
  <c r="Z547" i="4"/>
  <c r="AE546" i="4"/>
  <c r="AF546" i="4"/>
  <c r="AG546" i="4" s="1"/>
  <c r="R547" i="4"/>
  <c r="Q548" i="4"/>
  <c r="V548" i="4" s="1"/>
  <c r="W548" i="4" s="1"/>
  <c r="X548" i="4" s="1"/>
  <c r="Y548" i="4" s="1"/>
  <c r="AX544" i="4"/>
  <c r="T550" i="4"/>
  <c r="U549" i="4"/>
  <c r="AO549" i="4"/>
  <c r="AN550" i="4"/>
  <c r="AL547" i="4"/>
  <c r="AT545" i="4"/>
  <c r="AU545" i="4" s="1"/>
  <c r="AV545" i="4" s="1"/>
  <c r="AW545" i="4" s="1"/>
  <c r="AY545" i="4" s="1"/>
  <c r="AZ545" i="4" s="1"/>
  <c r="AR546" i="4"/>
  <c r="Z548" i="4" l="1"/>
  <c r="AA548" i="4"/>
  <c r="AB548" i="4" s="1"/>
  <c r="AC548" i="4" s="1"/>
  <c r="AD548" i="4" s="1"/>
  <c r="AE547" i="4"/>
  <c r="AF547" i="4"/>
  <c r="AG547" i="4" s="1"/>
  <c r="Q549" i="4"/>
  <c r="V549" i="4" s="1"/>
  <c r="W549" i="4" s="1"/>
  <c r="X549" i="4" s="1"/>
  <c r="Y549" i="4" s="1"/>
  <c r="R548" i="4"/>
  <c r="T551" i="4"/>
  <c r="U550" i="4"/>
  <c r="AX545" i="4"/>
  <c r="AS546" i="4"/>
  <c r="AT546" i="4" s="1"/>
  <c r="AU546" i="4" s="1"/>
  <c r="AV546" i="4" s="1"/>
  <c r="AW546" i="4" s="1"/>
  <c r="AO550" i="4"/>
  <c r="AN551" i="4"/>
  <c r="AL548" i="4"/>
  <c r="AR547" i="4"/>
  <c r="AS547" i="4" s="1"/>
  <c r="AA549" i="4" l="1"/>
  <c r="AB549" i="4" s="1"/>
  <c r="AC549" i="4" s="1"/>
  <c r="AD549" i="4" s="1"/>
  <c r="Z549" i="4"/>
  <c r="AE548" i="4"/>
  <c r="AF548" i="4"/>
  <c r="AG548" i="4" s="1"/>
  <c r="R549" i="4"/>
  <c r="Q550" i="4"/>
  <c r="V550" i="4" s="1"/>
  <c r="W550" i="4" s="1"/>
  <c r="X550" i="4" s="1"/>
  <c r="Y550" i="4" s="1"/>
  <c r="T552" i="4"/>
  <c r="U551" i="4"/>
  <c r="AY546" i="4"/>
  <c r="AZ546" i="4" s="1"/>
  <c r="AX546" i="4"/>
  <c r="AT547" i="4"/>
  <c r="AU547" i="4" s="1"/>
  <c r="AV547" i="4" s="1"/>
  <c r="AW547" i="4" s="1"/>
  <c r="AX547" i="4" s="1"/>
  <c r="AO551" i="4"/>
  <c r="AN552" i="4"/>
  <c r="AL549" i="4"/>
  <c r="AR548" i="4"/>
  <c r="Z550" i="4" l="1"/>
  <c r="AA550" i="4"/>
  <c r="AB550" i="4" s="1"/>
  <c r="AC550" i="4" s="1"/>
  <c r="AD550" i="4" s="1"/>
  <c r="AE549" i="4"/>
  <c r="AF549" i="4"/>
  <c r="AG549" i="4" s="1"/>
  <c r="Q551" i="4"/>
  <c r="V551" i="4" s="1"/>
  <c r="W551" i="4" s="1"/>
  <c r="X551" i="4" s="1"/>
  <c r="Y551" i="4" s="1"/>
  <c r="R550" i="4"/>
  <c r="T553" i="4"/>
  <c r="U552" i="4"/>
  <c r="AY547" i="4"/>
  <c r="AZ547" i="4" s="1"/>
  <c r="AS548" i="4"/>
  <c r="AT548" i="4" s="1"/>
  <c r="AU548" i="4" s="1"/>
  <c r="AV548" i="4" s="1"/>
  <c r="AW548" i="4" s="1"/>
  <c r="AO552" i="4"/>
  <c r="AN553" i="4"/>
  <c r="AL550" i="4"/>
  <c r="AR549" i="4"/>
  <c r="AE550" i="4" l="1"/>
  <c r="AF550" i="4"/>
  <c r="AG550" i="4" s="1"/>
  <c r="AA551" i="4"/>
  <c r="AB551" i="4" s="1"/>
  <c r="AC551" i="4" s="1"/>
  <c r="AD551" i="4" s="1"/>
  <c r="Z551" i="4"/>
  <c r="Q552" i="4"/>
  <c r="V552" i="4" s="1"/>
  <c r="W552" i="4" s="1"/>
  <c r="X552" i="4" s="1"/>
  <c r="Y552" i="4" s="1"/>
  <c r="R551" i="4"/>
  <c r="T554" i="4"/>
  <c r="U553" i="4"/>
  <c r="AY548" i="4"/>
  <c r="AZ548" i="4" s="1"/>
  <c r="AX548" i="4"/>
  <c r="AS549" i="4"/>
  <c r="AT549" i="4" s="1"/>
  <c r="AU549" i="4" s="1"/>
  <c r="AV549" i="4" s="1"/>
  <c r="AW549" i="4" s="1"/>
  <c r="AO553" i="4"/>
  <c r="AN554" i="4"/>
  <c r="AL551" i="4"/>
  <c r="AR550" i="4"/>
  <c r="AS550" i="4" s="1"/>
  <c r="AA552" i="4" l="1"/>
  <c r="AB552" i="4" s="1"/>
  <c r="AC552" i="4" s="1"/>
  <c r="AD552" i="4" s="1"/>
  <c r="Z552" i="4"/>
  <c r="AE551" i="4"/>
  <c r="AF551" i="4"/>
  <c r="AG551" i="4" s="1"/>
  <c r="R552" i="4"/>
  <c r="Q553" i="4"/>
  <c r="V553" i="4" s="1"/>
  <c r="W553" i="4" s="1"/>
  <c r="X553" i="4" s="1"/>
  <c r="Y553" i="4" s="1"/>
  <c r="T555" i="4"/>
  <c r="U554" i="4"/>
  <c r="AY549" i="4"/>
  <c r="AZ549" i="4" s="1"/>
  <c r="AX549" i="4"/>
  <c r="AO554" i="4"/>
  <c r="AN555" i="4"/>
  <c r="AT550" i="4"/>
  <c r="AU550" i="4" s="1"/>
  <c r="AV550" i="4" s="1"/>
  <c r="AW550" i="4" s="1"/>
  <c r="AX550" i="4" s="1"/>
  <c r="AL552" i="4"/>
  <c r="AR551" i="4"/>
  <c r="AS551" i="4" s="1"/>
  <c r="Z553" i="4" l="1"/>
  <c r="AA553" i="4"/>
  <c r="AB553" i="4" s="1"/>
  <c r="AC553" i="4" s="1"/>
  <c r="AD553" i="4" s="1"/>
  <c r="AE552" i="4"/>
  <c r="AF552" i="4"/>
  <c r="AG552" i="4" s="1"/>
  <c r="R553" i="4"/>
  <c r="Q554" i="4"/>
  <c r="V554" i="4" s="1"/>
  <c r="W554" i="4" s="1"/>
  <c r="X554" i="4" s="1"/>
  <c r="Y554" i="4" s="1"/>
  <c r="T556" i="4"/>
  <c r="U555" i="4"/>
  <c r="AY550" i="4"/>
  <c r="AZ550" i="4" s="1"/>
  <c r="AO555" i="4"/>
  <c r="AN556" i="4"/>
  <c r="AT551" i="4"/>
  <c r="AU551" i="4" s="1"/>
  <c r="AV551" i="4" s="1"/>
  <c r="AW551" i="4" s="1"/>
  <c r="AY551" i="4" s="1"/>
  <c r="AZ551" i="4" s="1"/>
  <c r="AL553" i="4"/>
  <c r="AR552" i="4"/>
  <c r="AE553" i="4" l="1"/>
  <c r="AF553" i="4"/>
  <c r="AG553" i="4" s="1"/>
  <c r="AA554" i="4"/>
  <c r="AB554" i="4" s="1"/>
  <c r="AC554" i="4" s="1"/>
  <c r="AD554" i="4" s="1"/>
  <c r="Z554" i="4"/>
  <c r="R554" i="4"/>
  <c r="Q555" i="4"/>
  <c r="V555" i="4" s="1"/>
  <c r="W555" i="4" s="1"/>
  <c r="X555" i="4" s="1"/>
  <c r="Y555" i="4" s="1"/>
  <c r="T557" i="4"/>
  <c r="U556" i="4"/>
  <c r="AX551" i="4"/>
  <c r="AS552" i="4"/>
  <c r="AT552" i="4" s="1"/>
  <c r="AU552" i="4" s="1"/>
  <c r="AV552" i="4" s="1"/>
  <c r="AW552" i="4" s="1"/>
  <c r="AX552" i="4" s="1"/>
  <c r="AO556" i="4"/>
  <c r="AN557" i="4"/>
  <c r="AL554" i="4"/>
  <c r="AR553" i="4"/>
  <c r="AS553" i="4" s="1"/>
  <c r="AA555" i="4" l="1"/>
  <c r="AB555" i="4" s="1"/>
  <c r="AC555" i="4" s="1"/>
  <c r="AD555" i="4" s="1"/>
  <c r="Z555" i="4"/>
  <c r="AE554" i="4"/>
  <c r="AF554" i="4"/>
  <c r="AG554" i="4" s="1"/>
  <c r="R555" i="4"/>
  <c r="Q556" i="4"/>
  <c r="V556" i="4" s="1"/>
  <c r="W556" i="4" s="1"/>
  <c r="X556" i="4" s="1"/>
  <c r="Y556" i="4" s="1"/>
  <c r="T558" i="4"/>
  <c r="U557" i="4"/>
  <c r="AY552" i="4"/>
  <c r="AZ552" i="4" s="1"/>
  <c r="AO557" i="4"/>
  <c r="AN558" i="4"/>
  <c r="AL555" i="4"/>
  <c r="AT553" i="4"/>
  <c r="AU553" i="4" s="1"/>
  <c r="AV553" i="4" s="1"/>
  <c r="AW553" i="4" s="1"/>
  <c r="AX553" i="4" s="1"/>
  <c r="AR554" i="4"/>
  <c r="AS554" i="4" s="1"/>
  <c r="AA556" i="4" l="1"/>
  <c r="AB556" i="4" s="1"/>
  <c r="AC556" i="4" s="1"/>
  <c r="AD556" i="4" s="1"/>
  <c r="Z556" i="4"/>
  <c r="AE555" i="4"/>
  <c r="AF555" i="4"/>
  <c r="AG555" i="4" s="1"/>
  <c r="R556" i="4"/>
  <c r="Q557" i="4"/>
  <c r="V557" i="4" s="1"/>
  <c r="W557" i="4" s="1"/>
  <c r="X557" i="4" s="1"/>
  <c r="Y557" i="4" s="1"/>
  <c r="T559" i="4"/>
  <c r="U558" i="4"/>
  <c r="AY553" i="4"/>
  <c r="AZ553" i="4" s="1"/>
  <c r="AO558" i="4"/>
  <c r="AN559" i="4"/>
  <c r="AL556" i="4"/>
  <c r="AT554" i="4"/>
  <c r="AU554" i="4" s="1"/>
  <c r="AV554" i="4" s="1"/>
  <c r="AW554" i="4" s="1"/>
  <c r="AY554" i="4" s="1"/>
  <c r="AZ554" i="4" s="1"/>
  <c r="AR555" i="4"/>
  <c r="AS555" i="4" s="1"/>
  <c r="AE556" i="4" l="1"/>
  <c r="AF556" i="4"/>
  <c r="AG556" i="4" s="1"/>
  <c r="Z557" i="4"/>
  <c r="AA557" i="4"/>
  <c r="AB557" i="4" s="1"/>
  <c r="AC557" i="4" s="1"/>
  <c r="AD557" i="4" s="1"/>
  <c r="Q558" i="4"/>
  <c r="V558" i="4" s="1"/>
  <c r="W558" i="4" s="1"/>
  <c r="X558" i="4" s="1"/>
  <c r="Y558" i="4" s="1"/>
  <c r="R557" i="4"/>
  <c r="T560" i="4"/>
  <c r="U559" i="4"/>
  <c r="AX554" i="4"/>
  <c r="AO559" i="4"/>
  <c r="AN560" i="4"/>
  <c r="AT555" i="4"/>
  <c r="AU555" i="4" s="1"/>
  <c r="AV555" i="4" s="1"/>
  <c r="AW555" i="4" s="1"/>
  <c r="AY555" i="4" s="1"/>
  <c r="AZ555" i="4" s="1"/>
  <c r="AL557" i="4"/>
  <c r="AR556" i="4"/>
  <c r="AS556" i="4" s="1"/>
  <c r="AA558" i="4" l="1"/>
  <c r="AB558" i="4" s="1"/>
  <c r="AC558" i="4" s="1"/>
  <c r="AD558" i="4" s="1"/>
  <c r="Z558" i="4"/>
  <c r="AE557" i="4"/>
  <c r="AF557" i="4"/>
  <c r="AG557" i="4" s="1"/>
  <c r="R558" i="4"/>
  <c r="Q559" i="4"/>
  <c r="V559" i="4" s="1"/>
  <c r="W559" i="4" s="1"/>
  <c r="X559" i="4" s="1"/>
  <c r="Y559" i="4" s="1"/>
  <c r="T561" i="4"/>
  <c r="U560" i="4"/>
  <c r="AX555" i="4"/>
  <c r="AO560" i="4"/>
  <c r="AN561" i="4"/>
  <c r="AL558" i="4"/>
  <c r="AT556" i="4"/>
  <c r="AU556" i="4" s="1"/>
  <c r="AV556" i="4" s="1"/>
  <c r="AW556" i="4" s="1"/>
  <c r="AX556" i="4" s="1"/>
  <c r="AR557" i="4"/>
  <c r="AS557" i="4" s="1"/>
  <c r="AA559" i="4" l="1"/>
  <c r="AB559" i="4" s="1"/>
  <c r="AC559" i="4" s="1"/>
  <c r="AD559" i="4" s="1"/>
  <c r="Z559" i="4"/>
  <c r="AE558" i="4"/>
  <c r="AF558" i="4"/>
  <c r="AG558" i="4" s="1"/>
  <c r="Q560" i="4"/>
  <c r="V560" i="4" s="1"/>
  <c r="W560" i="4" s="1"/>
  <c r="X560" i="4" s="1"/>
  <c r="Y560" i="4" s="1"/>
  <c r="R559" i="4"/>
  <c r="T562" i="4"/>
  <c r="U561" i="4"/>
  <c r="AY556" i="4"/>
  <c r="AZ556" i="4" s="1"/>
  <c r="AO561" i="4"/>
  <c r="AN562" i="4"/>
  <c r="AL559" i="4"/>
  <c r="AT557" i="4"/>
  <c r="AU557" i="4" s="1"/>
  <c r="AV557" i="4" s="1"/>
  <c r="AW557" i="4" s="1"/>
  <c r="AY557" i="4" s="1"/>
  <c r="AZ557" i="4" s="1"/>
  <c r="AR558" i="4"/>
  <c r="AS558" i="4" s="1"/>
  <c r="AA560" i="4" l="1"/>
  <c r="AB560" i="4" s="1"/>
  <c r="AC560" i="4" s="1"/>
  <c r="AD560" i="4" s="1"/>
  <c r="Z560" i="4"/>
  <c r="AE559" i="4"/>
  <c r="AF559" i="4"/>
  <c r="AG559" i="4" s="1"/>
  <c r="Q561" i="4"/>
  <c r="V561" i="4" s="1"/>
  <c r="W561" i="4" s="1"/>
  <c r="X561" i="4" s="1"/>
  <c r="Y561" i="4" s="1"/>
  <c r="R560" i="4"/>
  <c r="T563" i="4"/>
  <c r="U562" i="4"/>
  <c r="AX557" i="4"/>
  <c r="AO562" i="4"/>
  <c r="AN563" i="4"/>
  <c r="AT558" i="4"/>
  <c r="AU558" i="4" s="1"/>
  <c r="AV558" i="4" s="1"/>
  <c r="AW558" i="4" s="1"/>
  <c r="AY558" i="4" s="1"/>
  <c r="AZ558" i="4" s="1"/>
  <c r="AL560" i="4"/>
  <c r="AR559" i="4"/>
  <c r="AS559" i="4" s="1"/>
  <c r="AA561" i="4" l="1"/>
  <c r="AB561" i="4" s="1"/>
  <c r="AC561" i="4" s="1"/>
  <c r="AD561" i="4" s="1"/>
  <c r="Z561" i="4"/>
  <c r="AE560" i="4"/>
  <c r="AF560" i="4"/>
  <c r="AG560" i="4" s="1"/>
  <c r="R561" i="4"/>
  <c r="Q562" i="4"/>
  <c r="V562" i="4" s="1"/>
  <c r="W562" i="4" s="1"/>
  <c r="X562" i="4" s="1"/>
  <c r="Y562" i="4" s="1"/>
  <c r="T564" i="4"/>
  <c r="U563" i="4"/>
  <c r="AX558" i="4"/>
  <c r="AO563" i="4"/>
  <c r="AN564" i="4"/>
  <c r="AL561" i="4"/>
  <c r="AT559" i="4"/>
  <c r="AU559" i="4" s="1"/>
  <c r="AV559" i="4" s="1"/>
  <c r="AW559" i="4" s="1"/>
  <c r="AY559" i="4" s="1"/>
  <c r="AZ559" i="4" s="1"/>
  <c r="AR560" i="4"/>
  <c r="Z562" i="4" l="1"/>
  <c r="AA562" i="4"/>
  <c r="AB562" i="4" s="1"/>
  <c r="AC562" i="4" s="1"/>
  <c r="AD562" i="4" s="1"/>
  <c r="AE561" i="4"/>
  <c r="AF561" i="4"/>
  <c r="AG561" i="4" s="1"/>
  <c r="Q563" i="4"/>
  <c r="V563" i="4" s="1"/>
  <c r="W563" i="4" s="1"/>
  <c r="X563" i="4" s="1"/>
  <c r="Y563" i="4" s="1"/>
  <c r="R562" i="4"/>
  <c r="T565" i="4"/>
  <c r="U564" i="4"/>
  <c r="AX559" i="4"/>
  <c r="AS560" i="4"/>
  <c r="AT560" i="4" s="1"/>
  <c r="AU560" i="4" s="1"/>
  <c r="AV560" i="4" s="1"/>
  <c r="AW560" i="4" s="1"/>
  <c r="AO564" i="4"/>
  <c r="AN565" i="4"/>
  <c r="AL562" i="4"/>
  <c r="AR561" i="4"/>
  <c r="AA563" i="4" l="1"/>
  <c r="AB563" i="4" s="1"/>
  <c r="AC563" i="4" s="1"/>
  <c r="AD563" i="4" s="1"/>
  <c r="Z563" i="4"/>
  <c r="AE562" i="4"/>
  <c r="AF562" i="4"/>
  <c r="AG562" i="4" s="1"/>
  <c r="R563" i="4"/>
  <c r="Q564" i="4"/>
  <c r="V564" i="4" s="1"/>
  <c r="W564" i="4" s="1"/>
  <c r="X564" i="4" s="1"/>
  <c r="Y564" i="4" s="1"/>
  <c r="T566" i="4"/>
  <c r="U565" i="4"/>
  <c r="AS561" i="4"/>
  <c r="AT561" i="4" s="1"/>
  <c r="AU561" i="4" s="1"/>
  <c r="AV561" i="4" s="1"/>
  <c r="AW561" i="4" s="1"/>
  <c r="AO565" i="4"/>
  <c r="AN566" i="4"/>
  <c r="AY560" i="4"/>
  <c r="AZ560" i="4" s="1"/>
  <c r="AX560" i="4"/>
  <c r="AL563" i="4"/>
  <c r="AR562" i="4"/>
  <c r="AS562" i="4" s="1"/>
  <c r="AA564" i="4" l="1"/>
  <c r="AB564" i="4" s="1"/>
  <c r="AC564" i="4" s="1"/>
  <c r="AD564" i="4" s="1"/>
  <c r="Z564" i="4"/>
  <c r="AE563" i="4"/>
  <c r="AF563" i="4"/>
  <c r="AG563" i="4" s="1"/>
  <c r="Q565" i="4"/>
  <c r="V565" i="4" s="1"/>
  <c r="W565" i="4" s="1"/>
  <c r="X565" i="4" s="1"/>
  <c r="Y565" i="4" s="1"/>
  <c r="R564" i="4"/>
  <c r="T567" i="4"/>
  <c r="U566" i="4"/>
  <c r="AY561" i="4"/>
  <c r="AZ561" i="4" s="1"/>
  <c r="AX561" i="4"/>
  <c r="AO566" i="4"/>
  <c r="AN567" i="4"/>
  <c r="AT562" i="4"/>
  <c r="AU562" i="4" s="1"/>
  <c r="AV562" i="4" s="1"/>
  <c r="AW562" i="4" s="1"/>
  <c r="AX562" i="4" s="1"/>
  <c r="AL564" i="4"/>
  <c r="AR563" i="4"/>
  <c r="AS563" i="4" s="1"/>
  <c r="Z565" i="4" l="1"/>
  <c r="AA565" i="4"/>
  <c r="AB565" i="4" s="1"/>
  <c r="AC565" i="4" s="1"/>
  <c r="AD565" i="4" s="1"/>
  <c r="AE564" i="4"/>
  <c r="AF564" i="4"/>
  <c r="AG564" i="4" s="1"/>
  <c r="Q566" i="4"/>
  <c r="V566" i="4" s="1"/>
  <c r="W566" i="4" s="1"/>
  <c r="X566" i="4" s="1"/>
  <c r="Y566" i="4" s="1"/>
  <c r="R565" i="4"/>
  <c r="T568" i="4"/>
  <c r="U567" i="4"/>
  <c r="AY562" i="4"/>
  <c r="AZ562" i="4" s="1"/>
  <c r="AO567" i="4"/>
  <c r="AN568" i="4"/>
  <c r="AL565" i="4"/>
  <c r="AT563" i="4"/>
  <c r="AU563" i="4" s="1"/>
  <c r="AV563" i="4" s="1"/>
  <c r="AW563" i="4" s="1"/>
  <c r="AY563" i="4" s="1"/>
  <c r="AZ563" i="4" s="1"/>
  <c r="AR564" i="4"/>
  <c r="AA566" i="4" l="1"/>
  <c r="AB566" i="4" s="1"/>
  <c r="AC566" i="4" s="1"/>
  <c r="AD566" i="4" s="1"/>
  <c r="Z566" i="4"/>
  <c r="AE565" i="4"/>
  <c r="AF565" i="4"/>
  <c r="AG565" i="4" s="1"/>
  <c r="R566" i="4"/>
  <c r="Q567" i="4"/>
  <c r="V567" i="4" s="1"/>
  <c r="W567" i="4" s="1"/>
  <c r="X567" i="4" s="1"/>
  <c r="Y567" i="4" s="1"/>
  <c r="T569" i="4"/>
  <c r="U568" i="4"/>
  <c r="AX563" i="4"/>
  <c r="AS564" i="4"/>
  <c r="AT564" i="4" s="1"/>
  <c r="AU564" i="4" s="1"/>
  <c r="AV564" i="4" s="1"/>
  <c r="AW564" i="4" s="1"/>
  <c r="AO568" i="4"/>
  <c r="AN569" i="4"/>
  <c r="AL566" i="4"/>
  <c r="AR565" i="4"/>
  <c r="AS565" i="4" s="1"/>
  <c r="Z567" i="4" l="1"/>
  <c r="AA567" i="4"/>
  <c r="AB567" i="4" s="1"/>
  <c r="AC567" i="4" s="1"/>
  <c r="AD567" i="4" s="1"/>
  <c r="AE566" i="4"/>
  <c r="AF566" i="4"/>
  <c r="AG566" i="4" s="1"/>
  <c r="Q568" i="4"/>
  <c r="V568" i="4" s="1"/>
  <c r="W568" i="4" s="1"/>
  <c r="X568" i="4" s="1"/>
  <c r="Y568" i="4" s="1"/>
  <c r="R567" i="4"/>
  <c r="T570" i="4"/>
  <c r="U569" i="4"/>
  <c r="AY564" i="4"/>
  <c r="AZ564" i="4" s="1"/>
  <c r="AX564" i="4"/>
  <c r="AO569" i="4"/>
  <c r="AN570" i="4"/>
  <c r="AL567" i="4"/>
  <c r="AT565" i="4"/>
  <c r="AU565" i="4" s="1"/>
  <c r="AV565" i="4" s="1"/>
  <c r="AW565" i="4" s="1"/>
  <c r="AX565" i="4" s="1"/>
  <c r="AR566" i="4"/>
  <c r="AS566" i="4" s="1"/>
  <c r="AA568" i="4" l="1"/>
  <c r="AB568" i="4" s="1"/>
  <c r="AC568" i="4" s="1"/>
  <c r="AD568" i="4" s="1"/>
  <c r="Z568" i="4"/>
  <c r="AE567" i="4"/>
  <c r="AF567" i="4"/>
  <c r="AG567" i="4" s="1"/>
  <c r="R568" i="4"/>
  <c r="Q569" i="4"/>
  <c r="V569" i="4" s="1"/>
  <c r="W569" i="4" s="1"/>
  <c r="X569" i="4" s="1"/>
  <c r="Y569" i="4" s="1"/>
  <c r="AY565" i="4"/>
  <c r="AZ565" i="4" s="1"/>
  <c r="T571" i="4"/>
  <c r="U570" i="4"/>
  <c r="AO570" i="4"/>
  <c r="AN571" i="4"/>
  <c r="AL568" i="4"/>
  <c r="AT566" i="4"/>
  <c r="AU566" i="4" s="1"/>
  <c r="AV566" i="4" s="1"/>
  <c r="AW566" i="4" s="1"/>
  <c r="AY566" i="4" s="1"/>
  <c r="AZ566" i="4" s="1"/>
  <c r="AR567" i="4"/>
  <c r="AA569" i="4" l="1"/>
  <c r="AB569" i="4" s="1"/>
  <c r="AC569" i="4" s="1"/>
  <c r="AD569" i="4" s="1"/>
  <c r="Z569" i="4"/>
  <c r="AE568" i="4"/>
  <c r="AF568" i="4"/>
  <c r="AG568" i="4" s="1"/>
  <c r="R569" i="4"/>
  <c r="Q570" i="4"/>
  <c r="V570" i="4" s="1"/>
  <c r="W570" i="4" s="1"/>
  <c r="X570" i="4" s="1"/>
  <c r="Y570" i="4" s="1"/>
  <c r="T572" i="4"/>
  <c r="U571" i="4"/>
  <c r="AX566" i="4"/>
  <c r="AS567" i="4"/>
  <c r="AT567" i="4" s="1"/>
  <c r="AU567" i="4" s="1"/>
  <c r="AV567" i="4" s="1"/>
  <c r="AW567" i="4" s="1"/>
  <c r="AO571" i="4"/>
  <c r="AN572" i="4"/>
  <c r="AL569" i="4"/>
  <c r="AR568" i="4"/>
  <c r="AS568" i="4" s="1"/>
  <c r="Z570" i="4" l="1"/>
  <c r="AA570" i="4"/>
  <c r="AB570" i="4" s="1"/>
  <c r="AC570" i="4" s="1"/>
  <c r="AD570" i="4" s="1"/>
  <c r="AE569" i="4"/>
  <c r="AF569" i="4"/>
  <c r="AG569" i="4" s="1"/>
  <c r="R570" i="4"/>
  <c r="Q571" i="4"/>
  <c r="V571" i="4" s="1"/>
  <c r="W571" i="4" s="1"/>
  <c r="X571" i="4" s="1"/>
  <c r="Y571" i="4" s="1"/>
  <c r="T573" i="4"/>
  <c r="U572" i="4"/>
  <c r="AY567" i="4"/>
  <c r="AZ567" i="4" s="1"/>
  <c r="AX567" i="4"/>
  <c r="AO572" i="4"/>
  <c r="AN573" i="4"/>
  <c r="AL570" i="4"/>
  <c r="AR569" i="4"/>
  <c r="AS569" i="4" s="1"/>
  <c r="AT568" i="4"/>
  <c r="AU568" i="4" s="1"/>
  <c r="AV568" i="4" s="1"/>
  <c r="AW568" i="4" s="1"/>
  <c r="AY568" i="4" s="1"/>
  <c r="AZ568" i="4" s="1"/>
  <c r="AA571" i="4" l="1"/>
  <c r="AB571" i="4" s="1"/>
  <c r="AC571" i="4" s="1"/>
  <c r="AD571" i="4" s="1"/>
  <c r="Z571" i="4"/>
  <c r="AE570" i="4"/>
  <c r="AF570" i="4"/>
  <c r="AG570" i="4" s="1"/>
  <c r="R571" i="4"/>
  <c r="Q572" i="4"/>
  <c r="V572" i="4" s="1"/>
  <c r="W572" i="4" s="1"/>
  <c r="X572" i="4" s="1"/>
  <c r="Y572" i="4" s="1"/>
  <c r="AX568" i="4"/>
  <c r="T574" i="4"/>
  <c r="U573" i="4"/>
  <c r="AO573" i="4"/>
  <c r="AN574" i="4"/>
  <c r="AL571" i="4"/>
  <c r="AT569" i="4"/>
  <c r="AU569" i="4" s="1"/>
  <c r="AV569" i="4" s="1"/>
  <c r="AW569" i="4" s="1"/>
  <c r="AY569" i="4" s="1"/>
  <c r="AZ569" i="4" s="1"/>
  <c r="AR570" i="4"/>
  <c r="Z572" i="4" l="1"/>
  <c r="AA572" i="4"/>
  <c r="AB572" i="4" s="1"/>
  <c r="AC572" i="4" s="1"/>
  <c r="AD572" i="4" s="1"/>
  <c r="AE571" i="4"/>
  <c r="AF571" i="4"/>
  <c r="AG571" i="4" s="1"/>
  <c r="Q573" i="4"/>
  <c r="V573" i="4" s="1"/>
  <c r="W573" i="4" s="1"/>
  <c r="X573" i="4" s="1"/>
  <c r="Y573" i="4" s="1"/>
  <c r="R572" i="4"/>
  <c r="T575" i="4"/>
  <c r="U574" i="4"/>
  <c r="AX569" i="4"/>
  <c r="AS570" i="4"/>
  <c r="AT570" i="4" s="1"/>
  <c r="AU570" i="4" s="1"/>
  <c r="AV570" i="4" s="1"/>
  <c r="AW570" i="4" s="1"/>
  <c r="AO574" i="4"/>
  <c r="AN575" i="4"/>
  <c r="AL572" i="4"/>
  <c r="AR571" i="4"/>
  <c r="AA573" i="4" l="1"/>
  <c r="AB573" i="4" s="1"/>
  <c r="AC573" i="4" s="1"/>
  <c r="AD573" i="4" s="1"/>
  <c r="Z573" i="4"/>
  <c r="AE572" i="4"/>
  <c r="AF572" i="4"/>
  <c r="AG572" i="4" s="1"/>
  <c r="Q574" i="4"/>
  <c r="V574" i="4" s="1"/>
  <c r="W574" i="4" s="1"/>
  <c r="X574" i="4" s="1"/>
  <c r="Y574" i="4" s="1"/>
  <c r="R573" i="4"/>
  <c r="T576" i="4"/>
  <c r="U575" i="4"/>
  <c r="AS571" i="4"/>
  <c r="AT571" i="4" s="1"/>
  <c r="AU571" i="4" s="1"/>
  <c r="AV571" i="4" s="1"/>
  <c r="AW571" i="4" s="1"/>
  <c r="AO575" i="4"/>
  <c r="AN576" i="4"/>
  <c r="AY570" i="4"/>
  <c r="AZ570" i="4" s="1"/>
  <c r="AX570" i="4"/>
  <c r="AL573" i="4"/>
  <c r="AR572" i="4"/>
  <c r="AS572" i="4" s="1"/>
  <c r="Z574" i="4" l="1"/>
  <c r="AA574" i="4"/>
  <c r="AB574" i="4" s="1"/>
  <c r="AC574" i="4" s="1"/>
  <c r="AD574" i="4" s="1"/>
  <c r="AE573" i="4"/>
  <c r="AF573" i="4"/>
  <c r="AG573" i="4" s="1"/>
  <c r="R574" i="4"/>
  <c r="Q575" i="4"/>
  <c r="V575" i="4" s="1"/>
  <c r="W575" i="4" s="1"/>
  <c r="X575" i="4" s="1"/>
  <c r="Y575" i="4" s="1"/>
  <c r="T577" i="4"/>
  <c r="U576" i="4"/>
  <c r="AX571" i="4"/>
  <c r="AY571" i="4"/>
  <c r="AZ571" i="4" s="1"/>
  <c r="AO576" i="4"/>
  <c r="AN577" i="4"/>
  <c r="AT572" i="4"/>
  <c r="AU572" i="4" s="1"/>
  <c r="AV572" i="4" s="1"/>
  <c r="AW572" i="4" s="1"/>
  <c r="AY572" i="4" s="1"/>
  <c r="AZ572" i="4" s="1"/>
  <c r="AL574" i="4"/>
  <c r="AR573" i="4"/>
  <c r="AS573" i="4" s="1"/>
  <c r="Z575" i="4" l="1"/>
  <c r="AA575" i="4"/>
  <c r="AB575" i="4" s="1"/>
  <c r="AC575" i="4" s="1"/>
  <c r="AD575" i="4" s="1"/>
  <c r="AE574" i="4"/>
  <c r="AF574" i="4"/>
  <c r="AG574" i="4" s="1"/>
  <c r="Q576" i="4"/>
  <c r="V576" i="4" s="1"/>
  <c r="W576" i="4" s="1"/>
  <c r="X576" i="4" s="1"/>
  <c r="Y576" i="4" s="1"/>
  <c r="R575" i="4"/>
  <c r="T578" i="4"/>
  <c r="U577" i="4"/>
  <c r="AX572" i="4"/>
  <c r="AO577" i="4"/>
  <c r="AN578" i="4"/>
  <c r="AL575" i="4"/>
  <c r="AR574" i="4"/>
  <c r="AS574" i="4" s="1"/>
  <c r="AT573" i="4"/>
  <c r="AU573" i="4" s="1"/>
  <c r="AV573" i="4" s="1"/>
  <c r="AW573" i="4" s="1"/>
  <c r="AX573" i="4" s="1"/>
  <c r="AA576" i="4" l="1"/>
  <c r="AB576" i="4" s="1"/>
  <c r="AC576" i="4" s="1"/>
  <c r="AD576" i="4" s="1"/>
  <c r="Z576" i="4"/>
  <c r="AE575" i="4"/>
  <c r="AF575" i="4"/>
  <c r="AG575" i="4" s="1"/>
  <c r="R576" i="4"/>
  <c r="Q577" i="4"/>
  <c r="V577" i="4" s="1"/>
  <c r="W577" i="4" s="1"/>
  <c r="X577" i="4" s="1"/>
  <c r="Y577" i="4" s="1"/>
  <c r="T579" i="4"/>
  <c r="U578" i="4"/>
  <c r="AY573" i="4"/>
  <c r="AZ573" i="4" s="1"/>
  <c r="AO578" i="4"/>
  <c r="AN579" i="4"/>
  <c r="AL576" i="4"/>
  <c r="AT574" i="4"/>
  <c r="AU574" i="4" s="1"/>
  <c r="AV574" i="4" s="1"/>
  <c r="AW574" i="4" s="1"/>
  <c r="AY574" i="4" s="1"/>
  <c r="AZ574" i="4" s="1"/>
  <c r="AR575" i="4"/>
  <c r="AS575" i="4" s="1"/>
  <c r="AA577" i="4" l="1"/>
  <c r="AB577" i="4" s="1"/>
  <c r="AC577" i="4" s="1"/>
  <c r="AD577" i="4" s="1"/>
  <c r="Z577" i="4"/>
  <c r="AE576" i="4"/>
  <c r="AF576" i="4"/>
  <c r="AG576" i="4" s="1"/>
  <c r="Q578" i="4"/>
  <c r="V578" i="4" s="1"/>
  <c r="W578" i="4" s="1"/>
  <c r="X578" i="4" s="1"/>
  <c r="Y578" i="4" s="1"/>
  <c r="R577" i="4"/>
  <c r="T580" i="4"/>
  <c r="U579" i="4"/>
  <c r="AX574" i="4"/>
  <c r="AO579" i="4"/>
  <c r="AN580" i="4"/>
  <c r="AL577" i="4"/>
  <c r="AT575" i="4"/>
  <c r="AU575" i="4" s="1"/>
  <c r="AV575" i="4" s="1"/>
  <c r="AW575" i="4" s="1"/>
  <c r="AX575" i="4" s="1"/>
  <c r="AR576" i="4"/>
  <c r="AS576" i="4" s="1"/>
  <c r="AA578" i="4" l="1"/>
  <c r="AB578" i="4" s="1"/>
  <c r="AC578" i="4" s="1"/>
  <c r="AD578" i="4" s="1"/>
  <c r="Z578" i="4"/>
  <c r="AE577" i="4"/>
  <c r="AF577" i="4"/>
  <c r="AG577" i="4" s="1"/>
  <c r="R578" i="4"/>
  <c r="Q579" i="4"/>
  <c r="V579" i="4" s="1"/>
  <c r="W579" i="4" s="1"/>
  <c r="X579" i="4" s="1"/>
  <c r="Y579" i="4" s="1"/>
  <c r="T581" i="4"/>
  <c r="U580" i="4"/>
  <c r="AY575" i="4"/>
  <c r="AZ575" i="4" s="1"/>
  <c r="AO580" i="4"/>
  <c r="AN581" i="4"/>
  <c r="AL578" i="4"/>
  <c r="AT576" i="4"/>
  <c r="AU576" i="4" s="1"/>
  <c r="AV576" i="4" s="1"/>
  <c r="AW576" i="4" s="1"/>
  <c r="AY576" i="4" s="1"/>
  <c r="AZ576" i="4" s="1"/>
  <c r="AR577" i="4"/>
  <c r="AE578" i="4" l="1"/>
  <c r="AF578" i="4"/>
  <c r="AG578" i="4" s="1"/>
  <c r="AA579" i="4"/>
  <c r="AB579" i="4" s="1"/>
  <c r="AC579" i="4" s="1"/>
  <c r="AD579" i="4" s="1"/>
  <c r="Z579" i="4"/>
  <c r="Q580" i="4"/>
  <c r="V580" i="4" s="1"/>
  <c r="W580" i="4" s="1"/>
  <c r="X580" i="4" s="1"/>
  <c r="Y580" i="4" s="1"/>
  <c r="R579" i="4"/>
  <c r="AX576" i="4"/>
  <c r="T582" i="4"/>
  <c r="U581" i="4"/>
  <c r="AS577" i="4"/>
  <c r="AT577" i="4" s="1"/>
  <c r="AU577" i="4" s="1"/>
  <c r="AV577" i="4" s="1"/>
  <c r="AW577" i="4" s="1"/>
  <c r="AO581" i="4"/>
  <c r="AN582" i="4"/>
  <c r="AL579" i="4"/>
  <c r="AR578" i="4"/>
  <c r="AS578" i="4" s="1"/>
  <c r="AA580" i="4" l="1"/>
  <c r="AB580" i="4" s="1"/>
  <c r="AC580" i="4" s="1"/>
  <c r="AD580" i="4" s="1"/>
  <c r="Z580" i="4"/>
  <c r="AE579" i="4"/>
  <c r="AF579" i="4"/>
  <c r="AG579" i="4" s="1"/>
  <c r="R580" i="4"/>
  <c r="Q581" i="4"/>
  <c r="V581" i="4" s="1"/>
  <c r="W581" i="4" s="1"/>
  <c r="X581" i="4" s="1"/>
  <c r="Y581" i="4" s="1"/>
  <c r="T583" i="4"/>
  <c r="U582" i="4"/>
  <c r="AO582" i="4"/>
  <c r="AN583" i="4"/>
  <c r="AY577" i="4"/>
  <c r="AZ577" i="4" s="1"/>
  <c r="AX577" i="4"/>
  <c r="AL580" i="4"/>
  <c r="AT578" i="4"/>
  <c r="AU578" i="4" s="1"/>
  <c r="AV578" i="4" s="1"/>
  <c r="AW578" i="4" s="1"/>
  <c r="AX578" i="4" s="1"/>
  <c r="AR579" i="4"/>
  <c r="AA581" i="4" l="1"/>
  <c r="AB581" i="4" s="1"/>
  <c r="AC581" i="4" s="1"/>
  <c r="AD581" i="4" s="1"/>
  <c r="Z581" i="4"/>
  <c r="AE580" i="4"/>
  <c r="AF580" i="4"/>
  <c r="AG580" i="4" s="1"/>
  <c r="Q582" i="4"/>
  <c r="V582" i="4" s="1"/>
  <c r="W582" i="4" s="1"/>
  <c r="X582" i="4" s="1"/>
  <c r="Y582" i="4" s="1"/>
  <c r="R581" i="4"/>
  <c r="AY578" i="4"/>
  <c r="AZ578" i="4" s="1"/>
  <c r="T584" i="4"/>
  <c r="U583" i="4"/>
  <c r="AS579" i="4"/>
  <c r="AT579" i="4" s="1"/>
  <c r="AU579" i="4" s="1"/>
  <c r="AV579" i="4" s="1"/>
  <c r="AW579" i="4" s="1"/>
  <c r="AO583" i="4"/>
  <c r="AN584" i="4"/>
  <c r="AL581" i="4"/>
  <c r="AR580" i="4"/>
  <c r="AS580" i="4" s="1"/>
  <c r="AA582" i="4" l="1"/>
  <c r="AB582" i="4" s="1"/>
  <c r="AC582" i="4" s="1"/>
  <c r="AD582" i="4" s="1"/>
  <c r="Z582" i="4"/>
  <c r="AE581" i="4"/>
  <c r="AF581" i="4"/>
  <c r="AG581" i="4" s="1"/>
  <c r="Q583" i="4"/>
  <c r="V583" i="4" s="1"/>
  <c r="W583" i="4" s="1"/>
  <c r="X583" i="4" s="1"/>
  <c r="Y583" i="4" s="1"/>
  <c r="R582" i="4"/>
  <c r="T585" i="4"/>
  <c r="U584" i="4"/>
  <c r="AO584" i="4"/>
  <c r="AN585" i="4"/>
  <c r="AY579" i="4"/>
  <c r="AZ579" i="4" s="1"/>
  <c r="AX579" i="4"/>
  <c r="AL582" i="4"/>
  <c r="AT580" i="4"/>
  <c r="AU580" i="4" s="1"/>
  <c r="AV580" i="4" s="1"/>
  <c r="AW580" i="4" s="1"/>
  <c r="AX580" i="4" s="1"/>
  <c r="AR581" i="4"/>
  <c r="AS581" i="4" s="1"/>
  <c r="Z583" i="4" l="1"/>
  <c r="AA583" i="4"/>
  <c r="AB583" i="4" s="1"/>
  <c r="AC583" i="4" s="1"/>
  <c r="AD583" i="4" s="1"/>
  <c r="AE582" i="4"/>
  <c r="AF582" i="4"/>
  <c r="AG582" i="4" s="1"/>
  <c r="Q584" i="4"/>
  <c r="V584" i="4" s="1"/>
  <c r="W584" i="4" s="1"/>
  <c r="X584" i="4" s="1"/>
  <c r="Y584" i="4" s="1"/>
  <c r="R583" i="4"/>
  <c r="AY580" i="4"/>
  <c r="AZ580" i="4" s="1"/>
  <c r="T586" i="4"/>
  <c r="U585" i="4"/>
  <c r="AO585" i="4"/>
  <c r="AN586" i="4"/>
  <c r="AL583" i="4"/>
  <c r="AT581" i="4"/>
  <c r="AU581" i="4" s="1"/>
  <c r="AV581" i="4" s="1"/>
  <c r="AW581" i="4" s="1"/>
  <c r="AY581" i="4" s="1"/>
  <c r="AZ581" i="4" s="1"/>
  <c r="AR582" i="4"/>
  <c r="AS582" i="4" s="1"/>
  <c r="AA584" i="4" l="1"/>
  <c r="AB584" i="4" s="1"/>
  <c r="AC584" i="4" s="1"/>
  <c r="AD584" i="4" s="1"/>
  <c r="Z584" i="4"/>
  <c r="AE583" i="4"/>
  <c r="AF583" i="4"/>
  <c r="AG583" i="4" s="1"/>
  <c r="Q585" i="4"/>
  <c r="V585" i="4" s="1"/>
  <c r="W585" i="4" s="1"/>
  <c r="X585" i="4" s="1"/>
  <c r="Y585" i="4" s="1"/>
  <c r="R584" i="4"/>
  <c r="T587" i="4"/>
  <c r="U586" i="4"/>
  <c r="AX581" i="4"/>
  <c r="AO586" i="4"/>
  <c r="AN587" i="4"/>
  <c r="AL584" i="4"/>
  <c r="AT582" i="4"/>
  <c r="AU582" i="4" s="1"/>
  <c r="AV582" i="4" s="1"/>
  <c r="AW582" i="4" s="1"/>
  <c r="AY582" i="4" s="1"/>
  <c r="AZ582" i="4" s="1"/>
  <c r="AR583" i="4"/>
  <c r="AS583" i="4" s="1"/>
  <c r="AA585" i="4" l="1"/>
  <c r="AB585" i="4" s="1"/>
  <c r="AC585" i="4" s="1"/>
  <c r="AD585" i="4" s="1"/>
  <c r="Z585" i="4"/>
  <c r="AE584" i="4"/>
  <c r="AF584" i="4"/>
  <c r="AG584" i="4" s="1"/>
  <c r="Q586" i="4"/>
  <c r="V586" i="4" s="1"/>
  <c r="W586" i="4" s="1"/>
  <c r="X586" i="4" s="1"/>
  <c r="Y586" i="4" s="1"/>
  <c r="R585" i="4"/>
  <c r="AX582" i="4"/>
  <c r="T588" i="4"/>
  <c r="U587" i="4"/>
  <c r="AO587" i="4"/>
  <c r="AN588" i="4"/>
  <c r="AL585" i="4"/>
  <c r="AT583" i="4"/>
  <c r="AU583" i="4" s="1"/>
  <c r="AV583" i="4" s="1"/>
  <c r="AW583" i="4" s="1"/>
  <c r="AY583" i="4" s="1"/>
  <c r="AZ583" i="4" s="1"/>
  <c r="AR584" i="4"/>
  <c r="AS584" i="4" s="1"/>
  <c r="AA586" i="4" l="1"/>
  <c r="AB586" i="4" s="1"/>
  <c r="AC586" i="4" s="1"/>
  <c r="AD586" i="4" s="1"/>
  <c r="Z586" i="4"/>
  <c r="AE585" i="4"/>
  <c r="AF585" i="4"/>
  <c r="AG585" i="4" s="1"/>
  <c r="Q587" i="4"/>
  <c r="V587" i="4" s="1"/>
  <c r="W587" i="4" s="1"/>
  <c r="X587" i="4" s="1"/>
  <c r="Y587" i="4" s="1"/>
  <c r="R586" i="4"/>
  <c r="T589" i="4"/>
  <c r="U588" i="4"/>
  <c r="AX583" i="4"/>
  <c r="AO588" i="4"/>
  <c r="AN589" i="4"/>
  <c r="AL586" i="4"/>
  <c r="AT584" i="4"/>
  <c r="AU584" i="4" s="1"/>
  <c r="AV584" i="4" s="1"/>
  <c r="AW584" i="4" s="1"/>
  <c r="AY584" i="4" s="1"/>
  <c r="AZ584" i="4" s="1"/>
  <c r="AR585" i="4"/>
  <c r="AA587" i="4" l="1"/>
  <c r="AB587" i="4" s="1"/>
  <c r="AC587" i="4" s="1"/>
  <c r="AD587" i="4" s="1"/>
  <c r="Z587" i="4"/>
  <c r="AE586" i="4"/>
  <c r="AF586" i="4"/>
  <c r="AG586" i="4" s="1"/>
  <c r="Q588" i="4"/>
  <c r="V588" i="4" s="1"/>
  <c r="W588" i="4" s="1"/>
  <c r="X588" i="4" s="1"/>
  <c r="Y588" i="4" s="1"/>
  <c r="R587" i="4"/>
  <c r="T590" i="4"/>
  <c r="U589" i="4"/>
  <c r="AX584" i="4"/>
  <c r="AS585" i="4"/>
  <c r="AT585" i="4" s="1"/>
  <c r="AU585" i="4" s="1"/>
  <c r="AV585" i="4" s="1"/>
  <c r="AW585" i="4" s="1"/>
  <c r="AO589" i="4"/>
  <c r="AN590" i="4"/>
  <c r="AL587" i="4"/>
  <c r="AR586" i="4"/>
  <c r="AS586" i="4" s="1"/>
  <c r="Z588" i="4" l="1"/>
  <c r="AA588" i="4"/>
  <c r="AB588" i="4" s="1"/>
  <c r="AC588" i="4" s="1"/>
  <c r="AD588" i="4" s="1"/>
  <c r="AE587" i="4"/>
  <c r="AF587" i="4"/>
  <c r="AG587" i="4" s="1"/>
  <c r="Q589" i="4"/>
  <c r="V589" i="4" s="1"/>
  <c r="W589" i="4" s="1"/>
  <c r="X589" i="4" s="1"/>
  <c r="Y589" i="4" s="1"/>
  <c r="R588" i="4"/>
  <c r="T591" i="4"/>
  <c r="U590" i="4"/>
  <c r="AX585" i="4"/>
  <c r="AY585" i="4"/>
  <c r="AZ585" i="4" s="1"/>
  <c r="AO590" i="4"/>
  <c r="AN591" i="4"/>
  <c r="AL588" i="4"/>
  <c r="AT586" i="4"/>
  <c r="AU586" i="4" s="1"/>
  <c r="AV586" i="4" s="1"/>
  <c r="AW586" i="4" s="1"/>
  <c r="AY586" i="4" s="1"/>
  <c r="AZ586" i="4" s="1"/>
  <c r="AR587" i="4"/>
  <c r="AS587" i="4" s="1"/>
  <c r="AA589" i="4" l="1"/>
  <c r="AB589" i="4" s="1"/>
  <c r="AC589" i="4" s="1"/>
  <c r="AD589" i="4" s="1"/>
  <c r="Z589" i="4"/>
  <c r="AE588" i="4"/>
  <c r="AF588" i="4"/>
  <c r="AG588" i="4" s="1"/>
  <c r="R589" i="4"/>
  <c r="Q590" i="4"/>
  <c r="V590" i="4" s="1"/>
  <c r="W590" i="4" s="1"/>
  <c r="X590" i="4" s="1"/>
  <c r="Y590" i="4" s="1"/>
  <c r="T592" i="4"/>
  <c r="U591" i="4"/>
  <c r="AX586" i="4"/>
  <c r="AO591" i="4"/>
  <c r="AN592" i="4"/>
  <c r="AL589" i="4"/>
  <c r="AT587" i="4"/>
  <c r="AU587" i="4" s="1"/>
  <c r="AV587" i="4" s="1"/>
  <c r="AW587" i="4" s="1"/>
  <c r="AX587" i="4" s="1"/>
  <c r="AR588" i="4"/>
  <c r="AS588" i="4" s="1"/>
  <c r="AA590" i="4" l="1"/>
  <c r="AB590" i="4" s="1"/>
  <c r="AC590" i="4" s="1"/>
  <c r="AD590" i="4" s="1"/>
  <c r="Z590" i="4"/>
  <c r="AE589" i="4"/>
  <c r="AF589" i="4"/>
  <c r="AG589" i="4" s="1"/>
  <c r="Q591" i="4"/>
  <c r="V591" i="4" s="1"/>
  <c r="W591" i="4" s="1"/>
  <c r="X591" i="4" s="1"/>
  <c r="Y591" i="4" s="1"/>
  <c r="R590" i="4"/>
  <c r="T593" i="4"/>
  <c r="U592" i="4"/>
  <c r="AY587" i="4"/>
  <c r="AZ587" i="4" s="1"/>
  <c r="AO592" i="4"/>
  <c r="AN593" i="4"/>
  <c r="AL590" i="4"/>
  <c r="AT588" i="4"/>
  <c r="AU588" i="4" s="1"/>
  <c r="AV588" i="4" s="1"/>
  <c r="AW588" i="4" s="1"/>
  <c r="AY588" i="4" s="1"/>
  <c r="AZ588" i="4" s="1"/>
  <c r="AR589" i="4"/>
  <c r="AS589" i="4" s="1"/>
  <c r="AA591" i="4" l="1"/>
  <c r="AB591" i="4" s="1"/>
  <c r="AC591" i="4" s="1"/>
  <c r="AD591" i="4" s="1"/>
  <c r="Z591" i="4"/>
  <c r="AE590" i="4"/>
  <c r="AF590" i="4"/>
  <c r="AG590" i="4" s="1"/>
  <c r="Q592" i="4"/>
  <c r="V592" i="4" s="1"/>
  <c r="W592" i="4" s="1"/>
  <c r="X592" i="4" s="1"/>
  <c r="Y592" i="4" s="1"/>
  <c r="R591" i="4"/>
  <c r="T594" i="4"/>
  <c r="U593" i="4"/>
  <c r="AX588" i="4"/>
  <c r="AO593" i="4"/>
  <c r="AN594" i="4"/>
  <c r="AL591" i="4"/>
  <c r="AT589" i="4"/>
  <c r="AU589" i="4" s="1"/>
  <c r="AV589" i="4" s="1"/>
  <c r="AW589" i="4" s="1"/>
  <c r="AX589" i="4" s="1"/>
  <c r="AR590" i="4"/>
  <c r="AS590" i="4" s="1"/>
  <c r="AA592" i="4" l="1"/>
  <c r="AB592" i="4" s="1"/>
  <c r="AC592" i="4" s="1"/>
  <c r="AD592" i="4" s="1"/>
  <c r="Z592" i="4"/>
  <c r="AE591" i="4"/>
  <c r="AF591" i="4"/>
  <c r="AG591" i="4" s="1"/>
  <c r="Q593" i="4"/>
  <c r="V593" i="4" s="1"/>
  <c r="W593" i="4" s="1"/>
  <c r="X593" i="4" s="1"/>
  <c r="Y593" i="4" s="1"/>
  <c r="R592" i="4"/>
  <c r="AY589" i="4"/>
  <c r="AZ589" i="4" s="1"/>
  <c r="T595" i="4"/>
  <c r="U594" i="4"/>
  <c r="AO594" i="4"/>
  <c r="AN595" i="4"/>
  <c r="AL592" i="4"/>
  <c r="AT590" i="4"/>
  <c r="AU590" i="4" s="1"/>
  <c r="AV590" i="4" s="1"/>
  <c r="AW590" i="4" s="1"/>
  <c r="AY590" i="4" s="1"/>
  <c r="AZ590" i="4" s="1"/>
  <c r="AR591" i="4"/>
  <c r="AA593" i="4" l="1"/>
  <c r="AB593" i="4" s="1"/>
  <c r="AC593" i="4" s="1"/>
  <c r="AD593" i="4" s="1"/>
  <c r="Z593" i="4"/>
  <c r="AE592" i="4"/>
  <c r="AF592" i="4"/>
  <c r="AG592" i="4" s="1"/>
  <c r="Q594" i="4"/>
  <c r="V594" i="4" s="1"/>
  <c r="W594" i="4" s="1"/>
  <c r="X594" i="4" s="1"/>
  <c r="Y594" i="4" s="1"/>
  <c r="R593" i="4"/>
  <c r="T596" i="4"/>
  <c r="U595" i="4"/>
  <c r="AX590" i="4"/>
  <c r="AS591" i="4"/>
  <c r="AT591" i="4" s="1"/>
  <c r="AU591" i="4" s="1"/>
  <c r="AV591" i="4" s="1"/>
  <c r="AW591" i="4" s="1"/>
  <c r="AO595" i="4"/>
  <c r="AN596" i="4"/>
  <c r="AL593" i="4"/>
  <c r="AR592" i="4"/>
  <c r="AS592" i="4" s="1"/>
  <c r="AA594" i="4" l="1"/>
  <c r="AB594" i="4" s="1"/>
  <c r="AC594" i="4" s="1"/>
  <c r="AD594" i="4" s="1"/>
  <c r="Z594" i="4"/>
  <c r="AE593" i="4"/>
  <c r="AF593" i="4"/>
  <c r="AG593" i="4" s="1"/>
  <c r="Q595" i="4"/>
  <c r="V595" i="4" s="1"/>
  <c r="W595" i="4" s="1"/>
  <c r="X595" i="4" s="1"/>
  <c r="Y595" i="4" s="1"/>
  <c r="R594" i="4"/>
  <c r="T597" i="4"/>
  <c r="U596" i="4"/>
  <c r="AY591" i="4"/>
  <c r="AZ591" i="4" s="1"/>
  <c r="AX591" i="4"/>
  <c r="AO596" i="4"/>
  <c r="AN597" i="4"/>
  <c r="AL594" i="4"/>
  <c r="AT592" i="4"/>
  <c r="AU592" i="4" s="1"/>
  <c r="AV592" i="4" s="1"/>
  <c r="AW592" i="4" s="1"/>
  <c r="AX592" i="4" s="1"/>
  <c r="AR593" i="4"/>
  <c r="AS593" i="4" s="1"/>
  <c r="Z595" i="4" l="1"/>
  <c r="AA595" i="4"/>
  <c r="AB595" i="4" s="1"/>
  <c r="AC595" i="4" s="1"/>
  <c r="AD595" i="4" s="1"/>
  <c r="AE594" i="4"/>
  <c r="AF594" i="4"/>
  <c r="AG594" i="4" s="1"/>
  <c r="Q596" i="4"/>
  <c r="V596" i="4" s="1"/>
  <c r="W596" i="4" s="1"/>
  <c r="X596" i="4" s="1"/>
  <c r="Y596" i="4" s="1"/>
  <c r="R595" i="4"/>
  <c r="AY592" i="4"/>
  <c r="AZ592" i="4" s="1"/>
  <c r="T598" i="4"/>
  <c r="U597" i="4"/>
  <c r="AO597" i="4"/>
  <c r="AN598" i="4"/>
  <c r="AL595" i="4"/>
  <c r="AT593" i="4"/>
  <c r="AU593" i="4" s="1"/>
  <c r="AV593" i="4" s="1"/>
  <c r="AW593" i="4" s="1"/>
  <c r="AX593" i="4" s="1"/>
  <c r="AR594" i="4"/>
  <c r="AS594" i="4" s="1"/>
  <c r="AA596" i="4" l="1"/>
  <c r="AB596" i="4" s="1"/>
  <c r="AC596" i="4" s="1"/>
  <c r="AD596" i="4" s="1"/>
  <c r="Z596" i="4"/>
  <c r="AE595" i="4"/>
  <c r="AF595" i="4"/>
  <c r="AG595" i="4" s="1"/>
  <c r="Q597" i="4"/>
  <c r="V597" i="4" s="1"/>
  <c r="W597" i="4" s="1"/>
  <c r="X597" i="4" s="1"/>
  <c r="Y597" i="4" s="1"/>
  <c r="R596" i="4"/>
  <c r="T599" i="4"/>
  <c r="U598" i="4"/>
  <c r="AY593" i="4"/>
  <c r="AZ593" i="4" s="1"/>
  <c r="AO598" i="4"/>
  <c r="AN599" i="4"/>
  <c r="AL596" i="4"/>
  <c r="AT594" i="4"/>
  <c r="AU594" i="4" s="1"/>
  <c r="AV594" i="4" s="1"/>
  <c r="AW594" i="4" s="1"/>
  <c r="AX594" i="4" s="1"/>
  <c r="AR595" i="4"/>
  <c r="AS595" i="4" s="1"/>
  <c r="Z597" i="4" l="1"/>
  <c r="AA597" i="4"/>
  <c r="AB597" i="4" s="1"/>
  <c r="AC597" i="4" s="1"/>
  <c r="AD597" i="4" s="1"/>
  <c r="AE596" i="4"/>
  <c r="AF596" i="4"/>
  <c r="AG596" i="4" s="1"/>
  <c r="R597" i="4"/>
  <c r="Q598" i="4"/>
  <c r="V598" i="4" s="1"/>
  <c r="W598" i="4" s="1"/>
  <c r="X598" i="4" s="1"/>
  <c r="Y598" i="4" s="1"/>
  <c r="T600" i="4"/>
  <c r="U599" i="4"/>
  <c r="AY594" i="4"/>
  <c r="AZ594" i="4" s="1"/>
  <c r="AO599" i="4"/>
  <c r="AN600" i="4"/>
  <c r="AL597" i="4"/>
  <c r="AT595" i="4"/>
  <c r="AU595" i="4" s="1"/>
  <c r="AV595" i="4" s="1"/>
  <c r="AW595" i="4" s="1"/>
  <c r="AY595" i="4" s="1"/>
  <c r="AZ595" i="4" s="1"/>
  <c r="AR596" i="4"/>
  <c r="AA598" i="4" l="1"/>
  <c r="AB598" i="4" s="1"/>
  <c r="AC598" i="4" s="1"/>
  <c r="AD598" i="4" s="1"/>
  <c r="Z598" i="4"/>
  <c r="AE597" i="4"/>
  <c r="AF597" i="4"/>
  <c r="AG597" i="4" s="1"/>
  <c r="R598" i="4"/>
  <c r="Q599" i="4"/>
  <c r="V599" i="4" s="1"/>
  <c r="W599" i="4" s="1"/>
  <c r="X599" i="4" s="1"/>
  <c r="Y599" i="4" s="1"/>
  <c r="T601" i="4"/>
  <c r="U600" i="4"/>
  <c r="AX595" i="4"/>
  <c r="AS596" i="4"/>
  <c r="AT596" i="4" s="1"/>
  <c r="AU596" i="4" s="1"/>
  <c r="AV596" i="4" s="1"/>
  <c r="AW596" i="4" s="1"/>
  <c r="AO600" i="4"/>
  <c r="AN601" i="4"/>
  <c r="AL598" i="4"/>
  <c r="AR597" i="4"/>
  <c r="AS597" i="4" s="1"/>
  <c r="AA599" i="4" l="1"/>
  <c r="AB599" i="4" s="1"/>
  <c r="AC599" i="4" s="1"/>
  <c r="AD599" i="4" s="1"/>
  <c r="Z599" i="4"/>
  <c r="AE598" i="4"/>
  <c r="AF598" i="4"/>
  <c r="AG598" i="4" s="1"/>
  <c r="R599" i="4"/>
  <c r="Q600" i="4"/>
  <c r="V600" i="4" s="1"/>
  <c r="W600" i="4" s="1"/>
  <c r="X600" i="4" s="1"/>
  <c r="Y600" i="4" s="1"/>
  <c r="T602" i="4"/>
  <c r="U601" i="4"/>
  <c r="AO601" i="4"/>
  <c r="AN602" i="4"/>
  <c r="AT597" i="4"/>
  <c r="AU597" i="4" s="1"/>
  <c r="AV597" i="4" s="1"/>
  <c r="AW597" i="4" s="1"/>
  <c r="AX597" i="4" s="1"/>
  <c r="AY596" i="4"/>
  <c r="AZ596" i="4" s="1"/>
  <c r="AX596" i="4"/>
  <c r="AL599" i="4"/>
  <c r="AR598" i="4"/>
  <c r="AS598" i="4" s="1"/>
  <c r="AA600" i="4" l="1"/>
  <c r="AB600" i="4" s="1"/>
  <c r="AC600" i="4" s="1"/>
  <c r="AD600" i="4" s="1"/>
  <c r="Z600" i="4"/>
  <c r="AE599" i="4"/>
  <c r="AF599" i="4"/>
  <c r="AG599" i="4" s="1"/>
  <c r="Q601" i="4"/>
  <c r="V601" i="4" s="1"/>
  <c r="W601" i="4" s="1"/>
  <c r="X601" i="4" s="1"/>
  <c r="Y601" i="4" s="1"/>
  <c r="R600" i="4"/>
  <c r="T603" i="4"/>
  <c r="U602" i="4"/>
  <c r="AY597" i="4"/>
  <c r="AZ597" i="4" s="1"/>
  <c r="AO602" i="4"/>
  <c r="AN603" i="4"/>
  <c r="AT598" i="4"/>
  <c r="AU598" i="4" s="1"/>
  <c r="AV598" i="4" s="1"/>
  <c r="AW598" i="4" s="1"/>
  <c r="AY598" i="4" s="1"/>
  <c r="AZ598" i="4" s="1"/>
  <c r="AL600" i="4"/>
  <c r="AR599" i="4"/>
  <c r="AS599" i="4" s="1"/>
  <c r="AE600" i="4" l="1"/>
  <c r="AF600" i="4"/>
  <c r="AG600" i="4" s="1"/>
  <c r="AA601" i="4"/>
  <c r="AB601" i="4" s="1"/>
  <c r="AC601" i="4" s="1"/>
  <c r="AD601" i="4" s="1"/>
  <c r="Z601" i="4"/>
  <c r="Q602" i="4"/>
  <c r="V602" i="4" s="1"/>
  <c r="W602" i="4" s="1"/>
  <c r="X602" i="4" s="1"/>
  <c r="Y602" i="4" s="1"/>
  <c r="R601" i="4"/>
  <c r="T604" i="4"/>
  <c r="U603" i="4"/>
  <c r="AX598" i="4"/>
  <c r="AO603" i="4"/>
  <c r="AN604" i="4"/>
  <c r="AT599" i="4"/>
  <c r="AU599" i="4" s="1"/>
  <c r="AV599" i="4" s="1"/>
  <c r="AW599" i="4" s="1"/>
  <c r="AX599" i="4" s="1"/>
  <c r="AL601" i="4"/>
  <c r="AR600" i="4"/>
  <c r="AS600" i="4" s="1"/>
  <c r="AA602" i="4" l="1"/>
  <c r="AB602" i="4" s="1"/>
  <c r="AC602" i="4" s="1"/>
  <c r="AD602" i="4" s="1"/>
  <c r="Z602" i="4"/>
  <c r="AE601" i="4"/>
  <c r="AF601" i="4"/>
  <c r="AG601" i="4" s="1"/>
  <c r="Q603" i="4"/>
  <c r="V603" i="4" s="1"/>
  <c r="W603" i="4" s="1"/>
  <c r="X603" i="4" s="1"/>
  <c r="Y603" i="4" s="1"/>
  <c r="R602" i="4"/>
  <c r="AY599" i="4"/>
  <c r="AZ599" i="4" s="1"/>
  <c r="T605" i="4"/>
  <c r="U604" i="4"/>
  <c r="AO604" i="4"/>
  <c r="AN605" i="4"/>
  <c r="AL602" i="4"/>
  <c r="AT600" i="4"/>
  <c r="AU600" i="4" s="1"/>
  <c r="AV600" i="4" s="1"/>
  <c r="AW600" i="4" s="1"/>
  <c r="AY600" i="4" s="1"/>
  <c r="AZ600" i="4" s="1"/>
  <c r="AR601" i="4"/>
  <c r="AS601" i="4" s="1"/>
  <c r="AA603" i="4" l="1"/>
  <c r="AB603" i="4" s="1"/>
  <c r="AC603" i="4" s="1"/>
  <c r="AD603" i="4" s="1"/>
  <c r="Z603" i="4"/>
  <c r="AE602" i="4"/>
  <c r="AF602" i="4"/>
  <c r="AG602" i="4" s="1"/>
  <c r="Q604" i="4"/>
  <c r="V604" i="4" s="1"/>
  <c r="W604" i="4" s="1"/>
  <c r="X604" i="4" s="1"/>
  <c r="Y604" i="4" s="1"/>
  <c r="R603" i="4"/>
  <c r="T606" i="4"/>
  <c r="U605" i="4"/>
  <c r="AX600" i="4"/>
  <c r="AO605" i="4"/>
  <c r="AN606" i="4"/>
  <c r="AL603" i="4"/>
  <c r="AT601" i="4"/>
  <c r="AU601" i="4" s="1"/>
  <c r="AV601" i="4" s="1"/>
  <c r="AW601" i="4" s="1"/>
  <c r="AY601" i="4" s="1"/>
  <c r="AZ601" i="4" s="1"/>
  <c r="AR602" i="4"/>
  <c r="AA604" i="4" l="1"/>
  <c r="AB604" i="4" s="1"/>
  <c r="AC604" i="4" s="1"/>
  <c r="AD604" i="4" s="1"/>
  <c r="Z604" i="4"/>
  <c r="AE603" i="4"/>
  <c r="AF603" i="4"/>
  <c r="AG603" i="4" s="1"/>
  <c r="Q605" i="4"/>
  <c r="V605" i="4" s="1"/>
  <c r="W605" i="4" s="1"/>
  <c r="X605" i="4" s="1"/>
  <c r="Y605" i="4" s="1"/>
  <c r="R604" i="4"/>
  <c r="T607" i="4"/>
  <c r="U606" i="4"/>
  <c r="AX601" i="4"/>
  <c r="AS602" i="4"/>
  <c r="AT602" i="4" s="1"/>
  <c r="AU602" i="4" s="1"/>
  <c r="AV602" i="4" s="1"/>
  <c r="AW602" i="4" s="1"/>
  <c r="AO606" i="4"/>
  <c r="AN607" i="4"/>
  <c r="AL604" i="4"/>
  <c r="AR603" i="4"/>
  <c r="AS603" i="4" s="1"/>
  <c r="AA605" i="4" l="1"/>
  <c r="AB605" i="4" s="1"/>
  <c r="AC605" i="4" s="1"/>
  <c r="AD605" i="4" s="1"/>
  <c r="Z605" i="4"/>
  <c r="AE604" i="4"/>
  <c r="AF604" i="4"/>
  <c r="AG604" i="4" s="1"/>
  <c r="Q606" i="4"/>
  <c r="V606" i="4" s="1"/>
  <c r="W606" i="4" s="1"/>
  <c r="X606" i="4" s="1"/>
  <c r="Y606" i="4" s="1"/>
  <c r="R605" i="4"/>
  <c r="T608" i="4"/>
  <c r="U607" i="4"/>
  <c r="AX602" i="4"/>
  <c r="AY602" i="4"/>
  <c r="AZ602" i="4" s="1"/>
  <c r="AO607" i="4"/>
  <c r="AN608" i="4"/>
  <c r="AL605" i="4"/>
  <c r="AT603" i="4"/>
  <c r="AU603" i="4" s="1"/>
  <c r="AV603" i="4" s="1"/>
  <c r="AW603" i="4" s="1"/>
  <c r="AX603" i="4" s="1"/>
  <c r="AR604" i="4"/>
  <c r="AS604" i="4" s="1"/>
  <c r="Z606" i="4" l="1"/>
  <c r="AA606" i="4"/>
  <c r="AB606" i="4" s="1"/>
  <c r="AC606" i="4" s="1"/>
  <c r="AD606" i="4" s="1"/>
  <c r="AE605" i="4"/>
  <c r="AF605" i="4"/>
  <c r="AG605" i="4" s="1"/>
  <c r="Q607" i="4"/>
  <c r="V607" i="4" s="1"/>
  <c r="W607" i="4" s="1"/>
  <c r="X607" i="4" s="1"/>
  <c r="Y607" i="4" s="1"/>
  <c r="R606" i="4"/>
  <c r="T609" i="4"/>
  <c r="U608" i="4"/>
  <c r="AY603" i="4"/>
  <c r="AZ603" i="4" s="1"/>
  <c r="AO608" i="4"/>
  <c r="AN609" i="4"/>
  <c r="AL606" i="4"/>
  <c r="AT604" i="4"/>
  <c r="AU604" i="4" s="1"/>
  <c r="AV604" i="4" s="1"/>
  <c r="AW604" i="4" s="1"/>
  <c r="AY604" i="4" s="1"/>
  <c r="AZ604" i="4" s="1"/>
  <c r="AR605" i="4"/>
  <c r="AS605" i="4" s="1"/>
  <c r="AE606" i="4" l="1"/>
  <c r="AF606" i="4"/>
  <c r="AG606" i="4" s="1"/>
  <c r="AA607" i="4"/>
  <c r="AB607" i="4" s="1"/>
  <c r="AC607" i="4" s="1"/>
  <c r="AD607" i="4" s="1"/>
  <c r="Z607" i="4"/>
  <c r="Q608" i="4"/>
  <c r="V608" i="4" s="1"/>
  <c r="W608" i="4" s="1"/>
  <c r="X608" i="4" s="1"/>
  <c r="Y608" i="4" s="1"/>
  <c r="R607" i="4"/>
  <c r="T610" i="4"/>
  <c r="U609" i="4"/>
  <c r="AX604" i="4"/>
  <c r="AO609" i="4"/>
  <c r="AN610" i="4"/>
  <c r="AL607" i="4"/>
  <c r="AT605" i="4"/>
  <c r="AU605" i="4" s="1"/>
  <c r="AV605" i="4" s="1"/>
  <c r="AW605" i="4" s="1"/>
  <c r="AY605" i="4" s="1"/>
  <c r="AZ605" i="4" s="1"/>
  <c r="AR606" i="4"/>
  <c r="Z608" i="4" l="1"/>
  <c r="AA608" i="4"/>
  <c r="AB608" i="4" s="1"/>
  <c r="AC608" i="4" s="1"/>
  <c r="AD608" i="4" s="1"/>
  <c r="AE607" i="4"/>
  <c r="AF607" i="4"/>
  <c r="AG607" i="4" s="1"/>
  <c r="Q609" i="4"/>
  <c r="V609" i="4" s="1"/>
  <c r="W609" i="4" s="1"/>
  <c r="X609" i="4" s="1"/>
  <c r="Y609" i="4" s="1"/>
  <c r="R608" i="4"/>
  <c r="T611" i="4"/>
  <c r="U610" i="4"/>
  <c r="AX605" i="4"/>
  <c r="AS606" i="4"/>
  <c r="AT606" i="4" s="1"/>
  <c r="AU606" i="4" s="1"/>
  <c r="AV606" i="4" s="1"/>
  <c r="AW606" i="4" s="1"/>
  <c r="AO610" i="4"/>
  <c r="AN611" i="4"/>
  <c r="AL608" i="4"/>
  <c r="AR607" i="4"/>
  <c r="AS607" i="4" s="1"/>
  <c r="AA609" i="4" l="1"/>
  <c r="AB609" i="4" s="1"/>
  <c r="AC609" i="4" s="1"/>
  <c r="AD609" i="4" s="1"/>
  <c r="Z609" i="4"/>
  <c r="AE608" i="4"/>
  <c r="AF608" i="4"/>
  <c r="AG608" i="4" s="1"/>
  <c r="R609" i="4"/>
  <c r="Q610" i="4"/>
  <c r="V610" i="4" s="1"/>
  <c r="W610" i="4" s="1"/>
  <c r="X610" i="4" s="1"/>
  <c r="Y610" i="4" s="1"/>
  <c r="T612" i="4"/>
  <c r="U611" i="4"/>
  <c r="AX606" i="4"/>
  <c r="AY606" i="4"/>
  <c r="AZ606" i="4" s="1"/>
  <c r="AO611" i="4"/>
  <c r="AN612" i="4"/>
  <c r="AL609" i="4"/>
  <c r="AT607" i="4"/>
  <c r="AU607" i="4" s="1"/>
  <c r="AV607" i="4" s="1"/>
  <c r="AW607" i="4" s="1"/>
  <c r="AX607" i="4" s="1"/>
  <c r="AR608" i="4"/>
  <c r="AS608" i="4" s="1"/>
  <c r="AE609" i="4" l="1"/>
  <c r="AF609" i="4"/>
  <c r="AG609" i="4" s="1"/>
  <c r="AA610" i="4"/>
  <c r="AB610" i="4" s="1"/>
  <c r="AC610" i="4" s="1"/>
  <c r="AD610" i="4" s="1"/>
  <c r="Z610" i="4"/>
  <c r="Q611" i="4"/>
  <c r="V611" i="4" s="1"/>
  <c r="W611" i="4" s="1"/>
  <c r="X611" i="4" s="1"/>
  <c r="Y611" i="4" s="1"/>
  <c r="R610" i="4"/>
  <c r="AY607" i="4"/>
  <c r="AZ607" i="4" s="1"/>
  <c r="T613" i="4"/>
  <c r="U612" i="4"/>
  <c r="AO612" i="4"/>
  <c r="AN613" i="4"/>
  <c r="AL610" i="4"/>
  <c r="AT608" i="4"/>
  <c r="AU608" i="4" s="1"/>
  <c r="AV608" i="4" s="1"/>
  <c r="AW608" i="4" s="1"/>
  <c r="AY608" i="4" s="1"/>
  <c r="AZ608" i="4" s="1"/>
  <c r="AR609" i="4"/>
  <c r="AS609" i="4" s="1"/>
  <c r="AA611" i="4" l="1"/>
  <c r="AB611" i="4" s="1"/>
  <c r="AC611" i="4" s="1"/>
  <c r="AD611" i="4" s="1"/>
  <c r="Z611" i="4"/>
  <c r="AE610" i="4"/>
  <c r="AF610" i="4"/>
  <c r="AG610" i="4" s="1"/>
  <c r="R611" i="4"/>
  <c r="Q612" i="4"/>
  <c r="V612" i="4" s="1"/>
  <c r="W612" i="4" s="1"/>
  <c r="X612" i="4" s="1"/>
  <c r="Y612" i="4" s="1"/>
  <c r="T614" i="4"/>
  <c r="U613" i="4"/>
  <c r="AX608" i="4"/>
  <c r="AT609" i="4"/>
  <c r="AU609" i="4" s="1"/>
  <c r="AV609" i="4" s="1"/>
  <c r="AW609" i="4" s="1"/>
  <c r="AX609" i="4" s="1"/>
  <c r="AO613" i="4"/>
  <c r="AN614" i="4"/>
  <c r="AL611" i="4"/>
  <c r="AR610" i="4"/>
  <c r="AS610" i="4" s="1"/>
  <c r="Z612" i="4" l="1"/>
  <c r="AA612" i="4"/>
  <c r="AB612" i="4" s="1"/>
  <c r="AC612" i="4" s="1"/>
  <c r="AD612" i="4" s="1"/>
  <c r="AE611" i="4"/>
  <c r="AF611" i="4"/>
  <c r="AG611" i="4" s="1"/>
  <c r="R612" i="4"/>
  <c r="Q613" i="4"/>
  <c r="V613" i="4" s="1"/>
  <c r="W613" i="4" s="1"/>
  <c r="X613" i="4" s="1"/>
  <c r="Y613" i="4" s="1"/>
  <c r="T615" i="4"/>
  <c r="U614" i="4"/>
  <c r="AY609" i="4"/>
  <c r="AZ609" i="4" s="1"/>
  <c r="AO614" i="4"/>
  <c r="AN615" i="4"/>
  <c r="AT610" i="4"/>
  <c r="AU610" i="4" s="1"/>
  <c r="AV610" i="4" s="1"/>
  <c r="AW610" i="4" s="1"/>
  <c r="AY610" i="4" s="1"/>
  <c r="AZ610" i="4" s="1"/>
  <c r="AL612" i="4"/>
  <c r="AR611" i="4"/>
  <c r="AA613" i="4" l="1"/>
  <c r="AB613" i="4" s="1"/>
  <c r="AC613" i="4" s="1"/>
  <c r="AD613" i="4" s="1"/>
  <c r="Z613" i="4"/>
  <c r="AE612" i="4"/>
  <c r="AF612" i="4"/>
  <c r="AG612" i="4" s="1"/>
  <c r="R613" i="4"/>
  <c r="Q614" i="4"/>
  <c r="V614" i="4" s="1"/>
  <c r="W614" i="4" s="1"/>
  <c r="X614" i="4" s="1"/>
  <c r="Y614" i="4" s="1"/>
  <c r="T616" i="4"/>
  <c r="U615" i="4"/>
  <c r="AX610" i="4"/>
  <c r="AS611" i="4"/>
  <c r="AT611" i="4" s="1"/>
  <c r="AU611" i="4" s="1"/>
  <c r="AV611" i="4" s="1"/>
  <c r="AW611" i="4" s="1"/>
  <c r="AO615" i="4"/>
  <c r="AN616" i="4"/>
  <c r="AL613" i="4"/>
  <c r="AR612" i="4"/>
  <c r="AA614" i="4" l="1"/>
  <c r="AB614" i="4" s="1"/>
  <c r="AC614" i="4" s="1"/>
  <c r="AD614" i="4" s="1"/>
  <c r="Z614" i="4"/>
  <c r="AE613" i="4"/>
  <c r="AF613" i="4"/>
  <c r="AG613" i="4" s="1"/>
  <c r="Q615" i="4"/>
  <c r="V615" i="4" s="1"/>
  <c r="W615" i="4" s="1"/>
  <c r="X615" i="4" s="1"/>
  <c r="Y615" i="4" s="1"/>
  <c r="R614" i="4"/>
  <c r="T617" i="4"/>
  <c r="U616" i="4"/>
  <c r="AS612" i="4"/>
  <c r="AT612" i="4" s="1"/>
  <c r="AU612" i="4" s="1"/>
  <c r="AV612" i="4" s="1"/>
  <c r="AW612" i="4" s="1"/>
  <c r="AO616" i="4"/>
  <c r="AN617" i="4"/>
  <c r="AY611" i="4"/>
  <c r="AZ611" i="4" s="1"/>
  <c r="AX611" i="4"/>
  <c r="AL614" i="4"/>
  <c r="AR613" i="4"/>
  <c r="AS613" i="4" s="1"/>
  <c r="Z615" i="4" l="1"/>
  <c r="AA615" i="4"/>
  <c r="AB615" i="4" s="1"/>
  <c r="AC615" i="4" s="1"/>
  <c r="AD615" i="4" s="1"/>
  <c r="AE614" i="4"/>
  <c r="AF614" i="4"/>
  <c r="AG614" i="4" s="1"/>
  <c r="Q616" i="4"/>
  <c r="V616" i="4" s="1"/>
  <c r="W616" i="4" s="1"/>
  <c r="X616" i="4" s="1"/>
  <c r="Y616" i="4" s="1"/>
  <c r="R615" i="4"/>
  <c r="T618" i="4"/>
  <c r="U617" i="4"/>
  <c r="AX612" i="4"/>
  <c r="AY612" i="4"/>
  <c r="AZ612" i="4" s="1"/>
  <c r="AO617" i="4"/>
  <c r="AN618" i="4"/>
  <c r="AL615" i="4"/>
  <c r="AT613" i="4"/>
  <c r="AU613" i="4" s="1"/>
  <c r="AV613" i="4" s="1"/>
  <c r="AW613" i="4" s="1"/>
  <c r="AX613" i="4" s="1"/>
  <c r="AR614" i="4"/>
  <c r="AS614" i="4" s="1"/>
  <c r="AE615" i="4" l="1"/>
  <c r="AF615" i="4"/>
  <c r="AG615" i="4" s="1"/>
  <c r="Z616" i="4"/>
  <c r="AA616" i="4"/>
  <c r="AB616" i="4" s="1"/>
  <c r="AC616" i="4" s="1"/>
  <c r="AD616" i="4" s="1"/>
  <c r="Q617" i="4"/>
  <c r="V617" i="4" s="1"/>
  <c r="W617" i="4" s="1"/>
  <c r="X617" i="4" s="1"/>
  <c r="Y617" i="4" s="1"/>
  <c r="R616" i="4"/>
  <c r="AY613" i="4"/>
  <c r="AZ613" i="4" s="1"/>
  <c r="T619" i="4"/>
  <c r="U618" i="4"/>
  <c r="AO618" i="4"/>
  <c r="AN619" i="4"/>
  <c r="AL616" i="4"/>
  <c r="AT614" i="4"/>
  <c r="AU614" i="4" s="1"/>
  <c r="AV614" i="4" s="1"/>
  <c r="AW614" i="4" s="1"/>
  <c r="AY614" i="4" s="1"/>
  <c r="AZ614" i="4" s="1"/>
  <c r="AR615" i="4"/>
  <c r="AS615" i="4" s="1"/>
  <c r="AA617" i="4" l="1"/>
  <c r="AB617" i="4" s="1"/>
  <c r="AC617" i="4" s="1"/>
  <c r="AD617" i="4" s="1"/>
  <c r="Z617" i="4"/>
  <c r="AE616" i="4"/>
  <c r="AF616" i="4"/>
  <c r="AG616" i="4" s="1"/>
  <c r="Q618" i="4"/>
  <c r="V618" i="4" s="1"/>
  <c r="W618" i="4" s="1"/>
  <c r="X618" i="4" s="1"/>
  <c r="Y618" i="4" s="1"/>
  <c r="R617" i="4"/>
  <c r="T620" i="4"/>
  <c r="U619" i="4"/>
  <c r="AX614" i="4"/>
  <c r="AO619" i="4"/>
  <c r="AN620" i="4"/>
  <c r="AL617" i="4"/>
  <c r="AT615" i="4"/>
  <c r="AU615" i="4" s="1"/>
  <c r="AV615" i="4" s="1"/>
  <c r="AW615" i="4" s="1"/>
  <c r="AX615" i="4" s="1"/>
  <c r="AR616" i="4"/>
  <c r="AS616" i="4" s="1"/>
  <c r="Z618" i="4" l="1"/>
  <c r="AA618" i="4"/>
  <c r="AB618" i="4" s="1"/>
  <c r="AC618" i="4" s="1"/>
  <c r="AD618" i="4" s="1"/>
  <c r="AE617" i="4"/>
  <c r="AF617" i="4"/>
  <c r="AG617" i="4" s="1"/>
  <c r="Q619" i="4"/>
  <c r="V619" i="4" s="1"/>
  <c r="W619" i="4" s="1"/>
  <c r="X619" i="4" s="1"/>
  <c r="Y619" i="4" s="1"/>
  <c r="R618" i="4"/>
  <c r="T621" i="4"/>
  <c r="U620" i="4"/>
  <c r="AY615" i="4"/>
  <c r="AZ615" i="4" s="1"/>
  <c r="AO620" i="4"/>
  <c r="AN621" i="4"/>
  <c r="AL618" i="4"/>
  <c r="AT616" i="4"/>
  <c r="AU616" i="4" s="1"/>
  <c r="AV616" i="4" s="1"/>
  <c r="AW616" i="4" s="1"/>
  <c r="AY616" i="4" s="1"/>
  <c r="AZ616" i="4" s="1"/>
  <c r="AR617" i="4"/>
  <c r="AS617" i="4" s="1"/>
  <c r="AA619" i="4" l="1"/>
  <c r="AB619" i="4" s="1"/>
  <c r="AC619" i="4" s="1"/>
  <c r="AD619" i="4" s="1"/>
  <c r="Z619" i="4"/>
  <c r="AE618" i="4"/>
  <c r="AF618" i="4"/>
  <c r="AG618" i="4" s="1"/>
  <c r="Q620" i="4"/>
  <c r="V620" i="4" s="1"/>
  <c r="W620" i="4" s="1"/>
  <c r="X620" i="4" s="1"/>
  <c r="Y620" i="4" s="1"/>
  <c r="R619" i="4"/>
  <c r="T622" i="4"/>
  <c r="U621" i="4"/>
  <c r="AX616" i="4"/>
  <c r="AO621" i="4"/>
  <c r="AN622" i="4"/>
  <c r="AL619" i="4"/>
  <c r="AT617" i="4"/>
  <c r="AU617" i="4" s="1"/>
  <c r="AV617" i="4" s="1"/>
  <c r="AW617" i="4" s="1"/>
  <c r="AX617" i="4" s="1"/>
  <c r="AR618" i="4"/>
  <c r="Z620" i="4" l="1"/>
  <c r="AA620" i="4"/>
  <c r="AB620" i="4" s="1"/>
  <c r="AC620" i="4" s="1"/>
  <c r="AD620" i="4" s="1"/>
  <c r="AE619" i="4"/>
  <c r="AF619" i="4"/>
  <c r="AG619" i="4" s="1"/>
  <c r="Q621" i="4"/>
  <c r="V621" i="4" s="1"/>
  <c r="W621" i="4" s="1"/>
  <c r="X621" i="4" s="1"/>
  <c r="Y621" i="4" s="1"/>
  <c r="R620" i="4"/>
  <c r="T623" i="4"/>
  <c r="U622" i="4"/>
  <c r="AY617" i="4"/>
  <c r="AZ617" i="4" s="1"/>
  <c r="AS618" i="4"/>
  <c r="AT618" i="4" s="1"/>
  <c r="AU618" i="4" s="1"/>
  <c r="AV618" i="4" s="1"/>
  <c r="AW618" i="4" s="1"/>
  <c r="AY618" i="4" s="1"/>
  <c r="AZ618" i="4" s="1"/>
  <c r="AO622" i="4"/>
  <c r="AN623" i="4"/>
  <c r="AL620" i="4"/>
  <c r="AR619" i="4"/>
  <c r="AS619" i="4" s="1"/>
  <c r="AA621" i="4" l="1"/>
  <c r="AB621" i="4" s="1"/>
  <c r="AC621" i="4" s="1"/>
  <c r="AD621" i="4" s="1"/>
  <c r="Z621" i="4"/>
  <c r="AE620" i="4"/>
  <c r="AF620" i="4"/>
  <c r="AG620" i="4" s="1"/>
  <c r="R621" i="4"/>
  <c r="Q622" i="4"/>
  <c r="V622" i="4" s="1"/>
  <c r="W622" i="4" s="1"/>
  <c r="X622" i="4" s="1"/>
  <c r="Y622" i="4" s="1"/>
  <c r="T624" i="4"/>
  <c r="U623" i="4"/>
  <c r="AO623" i="4"/>
  <c r="AN624" i="4"/>
  <c r="AX618" i="4"/>
  <c r="AL621" i="4"/>
  <c r="AT619" i="4"/>
  <c r="AU619" i="4" s="1"/>
  <c r="AV619" i="4" s="1"/>
  <c r="AW619" i="4" s="1"/>
  <c r="AX619" i="4" s="1"/>
  <c r="AR620" i="4"/>
  <c r="AS620" i="4" s="1"/>
  <c r="AA622" i="4" l="1"/>
  <c r="AB622" i="4" s="1"/>
  <c r="AC622" i="4" s="1"/>
  <c r="AD622" i="4" s="1"/>
  <c r="Z622" i="4"/>
  <c r="AE621" i="4"/>
  <c r="AF621" i="4"/>
  <c r="AG621" i="4" s="1"/>
  <c r="Q623" i="4"/>
  <c r="V623" i="4" s="1"/>
  <c r="W623" i="4" s="1"/>
  <c r="X623" i="4" s="1"/>
  <c r="Y623" i="4" s="1"/>
  <c r="R622" i="4"/>
  <c r="T625" i="4"/>
  <c r="U624" i="4"/>
  <c r="AY619" i="4"/>
  <c r="AZ619" i="4" s="1"/>
  <c r="AO624" i="4"/>
  <c r="AN625" i="4"/>
  <c r="AL622" i="4"/>
  <c r="AT620" i="4"/>
  <c r="AU620" i="4" s="1"/>
  <c r="AV620" i="4" s="1"/>
  <c r="AW620" i="4" s="1"/>
  <c r="AY620" i="4" s="1"/>
  <c r="AZ620" i="4" s="1"/>
  <c r="AR621" i="4"/>
  <c r="Z623" i="4" l="1"/>
  <c r="AA623" i="4"/>
  <c r="AB623" i="4" s="1"/>
  <c r="AC623" i="4" s="1"/>
  <c r="AD623" i="4" s="1"/>
  <c r="AE622" i="4"/>
  <c r="AF622" i="4"/>
  <c r="AG622" i="4" s="1"/>
  <c r="Q624" i="4"/>
  <c r="V624" i="4" s="1"/>
  <c r="W624" i="4" s="1"/>
  <c r="X624" i="4" s="1"/>
  <c r="Y624" i="4" s="1"/>
  <c r="R623" i="4"/>
  <c r="T626" i="4"/>
  <c r="U625" i="4"/>
  <c r="AX620" i="4"/>
  <c r="AS621" i="4"/>
  <c r="AT621" i="4" s="1"/>
  <c r="AU621" i="4" s="1"/>
  <c r="AV621" i="4" s="1"/>
  <c r="AW621" i="4" s="1"/>
  <c r="AO625" i="4"/>
  <c r="AN626" i="4"/>
  <c r="AL623" i="4"/>
  <c r="AR622" i="4"/>
  <c r="AS622" i="4" s="1"/>
  <c r="AA624" i="4" l="1"/>
  <c r="AB624" i="4" s="1"/>
  <c r="AC624" i="4" s="1"/>
  <c r="AD624" i="4" s="1"/>
  <c r="Z624" i="4"/>
  <c r="AE623" i="4"/>
  <c r="AF623" i="4"/>
  <c r="AG623" i="4" s="1"/>
  <c r="R624" i="4"/>
  <c r="Q625" i="4"/>
  <c r="V625" i="4" s="1"/>
  <c r="W625" i="4" s="1"/>
  <c r="X625" i="4" s="1"/>
  <c r="Y625" i="4" s="1"/>
  <c r="T627" i="4"/>
  <c r="U626" i="4"/>
  <c r="AY621" i="4"/>
  <c r="AZ621" i="4" s="1"/>
  <c r="AX621" i="4"/>
  <c r="AO626" i="4"/>
  <c r="AN627" i="4"/>
  <c r="AL624" i="4"/>
  <c r="AT622" i="4"/>
  <c r="AU622" i="4" s="1"/>
  <c r="AV622" i="4" s="1"/>
  <c r="AW622" i="4" s="1"/>
  <c r="AY622" i="4" s="1"/>
  <c r="AZ622" i="4" s="1"/>
  <c r="AR623" i="4"/>
  <c r="AS623" i="4" s="1"/>
  <c r="Z625" i="4" l="1"/>
  <c r="AA625" i="4"/>
  <c r="AB625" i="4" s="1"/>
  <c r="AC625" i="4" s="1"/>
  <c r="AD625" i="4" s="1"/>
  <c r="AE624" i="4"/>
  <c r="AF624" i="4"/>
  <c r="AG624" i="4" s="1"/>
  <c r="R625" i="4"/>
  <c r="Q626" i="4"/>
  <c r="V626" i="4" s="1"/>
  <c r="W626" i="4" s="1"/>
  <c r="X626" i="4" s="1"/>
  <c r="Y626" i="4" s="1"/>
  <c r="T628" i="4"/>
  <c r="U627" i="4"/>
  <c r="AX622" i="4"/>
  <c r="AO627" i="4"/>
  <c r="AN628" i="4"/>
  <c r="AL625" i="4"/>
  <c r="AT623" i="4"/>
  <c r="AU623" i="4" s="1"/>
  <c r="AV623" i="4" s="1"/>
  <c r="AW623" i="4" s="1"/>
  <c r="AY623" i="4" s="1"/>
  <c r="AZ623" i="4" s="1"/>
  <c r="AR624" i="4"/>
  <c r="AS624" i="4" s="1"/>
  <c r="AA626" i="4" l="1"/>
  <c r="AB626" i="4" s="1"/>
  <c r="AC626" i="4" s="1"/>
  <c r="AD626" i="4" s="1"/>
  <c r="Z626" i="4"/>
  <c r="AE625" i="4"/>
  <c r="AF625" i="4"/>
  <c r="AG625" i="4" s="1"/>
  <c r="Q627" i="4"/>
  <c r="V627" i="4" s="1"/>
  <c r="W627" i="4" s="1"/>
  <c r="X627" i="4" s="1"/>
  <c r="Y627" i="4" s="1"/>
  <c r="R626" i="4"/>
  <c r="T629" i="4"/>
  <c r="U628" i="4"/>
  <c r="AX623" i="4"/>
  <c r="AO628" i="4"/>
  <c r="AN629" i="4"/>
  <c r="AT624" i="4"/>
  <c r="AU624" i="4" s="1"/>
  <c r="AV624" i="4" s="1"/>
  <c r="AW624" i="4" s="1"/>
  <c r="AY624" i="4" s="1"/>
  <c r="AZ624" i="4" s="1"/>
  <c r="AL626" i="4"/>
  <c r="AR625" i="4"/>
  <c r="Z627" i="4" l="1"/>
  <c r="AA627" i="4"/>
  <c r="AB627" i="4" s="1"/>
  <c r="AC627" i="4" s="1"/>
  <c r="AD627" i="4" s="1"/>
  <c r="AE626" i="4"/>
  <c r="AF626" i="4"/>
  <c r="AG626" i="4" s="1"/>
  <c r="R627" i="4"/>
  <c r="Q628" i="4"/>
  <c r="V628" i="4" s="1"/>
  <c r="W628" i="4" s="1"/>
  <c r="X628" i="4" s="1"/>
  <c r="Y628" i="4" s="1"/>
  <c r="T630" i="4"/>
  <c r="U629" i="4"/>
  <c r="AX624" i="4"/>
  <c r="AS625" i="4"/>
  <c r="AT625" i="4" s="1"/>
  <c r="AU625" i="4" s="1"/>
  <c r="AV625" i="4" s="1"/>
  <c r="AW625" i="4" s="1"/>
  <c r="AY625" i="4" s="1"/>
  <c r="AZ625" i="4" s="1"/>
  <c r="AO629" i="4"/>
  <c r="AN630" i="4"/>
  <c r="AL627" i="4"/>
  <c r="AR626" i="4"/>
  <c r="AA628" i="4" l="1"/>
  <c r="AB628" i="4" s="1"/>
  <c r="AC628" i="4" s="1"/>
  <c r="AD628" i="4" s="1"/>
  <c r="Z628" i="4"/>
  <c r="AE627" i="4"/>
  <c r="AF627" i="4"/>
  <c r="AG627" i="4" s="1"/>
  <c r="R628" i="4"/>
  <c r="Q629" i="4"/>
  <c r="V629" i="4" s="1"/>
  <c r="W629" i="4" s="1"/>
  <c r="X629" i="4" s="1"/>
  <c r="Y629" i="4" s="1"/>
  <c r="T631" i="4"/>
  <c r="U630" i="4"/>
  <c r="AS626" i="4"/>
  <c r="AT626" i="4" s="1"/>
  <c r="AU626" i="4" s="1"/>
  <c r="AV626" i="4" s="1"/>
  <c r="AW626" i="4" s="1"/>
  <c r="AY626" i="4" s="1"/>
  <c r="AZ626" i="4" s="1"/>
  <c r="AX625" i="4"/>
  <c r="AO630" i="4"/>
  <c r="AN631" i="4"/>
  <c r="AL628" i="4"/>
  <c r="AR627" i="4"/>
  <c r="AS627" i="4" s="1"/>
  <c r="AE628" i="4" l="1"/>
  <c r="AF628" i="4"/>
  <c r="AG628" i="4" s="1"/>
  <c r="AA629" i="4"/>
  <c r="AB629" i="4" s="1"/>
  <c r="AC629" i="4" s="1"/>
  <c r="AD629" i="4" s="1"/>
  <c r="Z629" i="4"/>
  <c r="Q630" i="4"/>
  <c r="V630" i="4" s="1"/>
  <c r="W630" i="4" s="1"/>
  <c r="X630" i="4" s="1"/>
  <c r="Y630" i="4" s="1"/>
  <c r="R629" i="4"/>
  <c r="T632" i="4"/>
  <c r="U631" i="4"/>
  <c r="AX626" i="4"/>
  <c r="AO631" i="4"/>
  <c r="AN632" i="4"/>
  <c r="AT627" i="4"/>
  <c r="AU627" i="4" s="1"/>
  <c r="AV627" i="4" s="1"/>
  <c r="AW627" i="4" s="1"/>
  <c r="AX627" i="4" s="1"/>
  <c r="AL629" i="4"/>
  <c r="AR628" i="4"/>
  <c r="AS628" i="4" s="1"/>
  <c r="AA630" i="4" l="1"/>
  <c r="AB630" i="4" s="1"/>
  <c r="AC630" i="4" s="1"/>
  <c r="AD630" i="4" s="1"/>
  <c r="Z630" i="4"/>
  <c r="AE629" i="4"/>
  <c r="AF629" i="4"/>
  <c r="AG629" i="4" s="1"/>
  <c r="Q631" i="4"/>
  <c r="V631" i="4" s="1"/>
  <c r="W631" i="4" s="1"/>
  <c r="X631" i="4" s="1"/>
  <c r="Y631" i="4" s="1"/>
  <c r="R630" i="4"/>
  <c r="T633" i="4"/>
  <c r="U632" i="4"/>
  <c r="AY627" i="4"/>
  <c r="AZ627" i="4" s="1"/>
  <c r="AO632" i="4"/>
  <c r="AN633" i="4"/>
  <c r="AT628" i="4"/>
  <c r="AU628" i="4" s="1"/>
  <c r="AV628" i="4" s="1"/>
  <c r="AW628" i="4" s="1"/>
  <c r="AX628" i="4" s="1"/>
  <c r="AL630" i="4"/>
  <c r="AR629" i="4"/>
  <c r="Z631" i="4" l="1"/>
  <c r="AA631" i="4"/>
  <c r="AB631" i="4" s="1"/>
  <c r="AC631" i="4" s="1"/>
  <c r="AD631" i="4" s="1"/>
  <c r="AE630" i="4"/>
  <c r="AF630" i="4"/>
  <c r="AG630" i="4" s="1"/>
  <c r="R631" i="4"/>
  <c r="Q632" i="4"/>
  <c r="V632" i="4" s="1"/>
  <c r="W632" i="4" s="1"/>
  <c r="X632" i="4" s="1"/>
  <c r="Y632" i="4" s="1"/>
  <c r="AY628" i="4"/>
  <c r="AZ628" i="4" s="1"/>
  <c r="T634" i="4"/>
  <c r="U633" i="4"/>
  <c r="AS629" i="4"/>
  <c r="AT629" i="4" s="1"/>
  <c r="AU629" i="4" s="1"/>
  <c r="AV629" i="4" s="1"/>
  <c r="AW629" i="4" s="1"/>
  <c r="AO633" i="4"/>
  <c r="AN634" i="4"/>
  <c r="AL631" i="4"/>
  <c r="AR630" i="4"/>
  <c r="AS630" i="4" s="1"/>
  <c r="AA632" i="4" l="1"/>
  <c r="AB632" i="4" s="1"/>
  <c r="AC632" i="4" s="1"/>
  <c r="AD632" i="4" s="1"/>
  <c r="Z632" i="4"/>
  <c r="AE631" i="4"/>
  <c r="AF631" i="4"/>
  <c r="AG631" i="4" s="1"/>
  <c r="Q633" i="4"/>
  <c r="V633" i="4" s="1"/>
  <c r="W633" i="4" s="1"/>
  <c r="X633" i="4" s="1"/>
  <c r="Y633" i="4" s="1"/>
  <c r="R632" i="4"/>
  <c r="T635" i="4"/>
  <c r="U634" i="4"/>
  <c r="AX629" i="4"/>
  <c r="AY629" i="4"/>
  <c r="AZ629" i="4" s="1"/>
  <c r="AO634" i="4"/>
  <c r="AN635" i="4"/>
  <c r="AT630" i="4"/>
  <c r="AU630" i="4" s="1"/>
  <c r="AV630" i="4" s="1"/>
  <c r="AW630" i="4" s="1"/>
  <c r="AX630" i="4" s="1"/>
  <c r="AL632" i="4"/>
  <c r="AR631" i="4"/>
  <c r="AS631" i="4" s="1"/>
  <c r="AA633" i="4" l="1"/>
  <c r="AB633" i="4" s="1"/>
  <c r="AC633" i="4" s="1"/>
  <c r="AD633" i="4" s="1"/>
  <c r="Z633" i="4"/>
  <c r="AE632" i="4"/>
  <c r="AF632" i="4"/>
  <c r="AG632" i="4" s="1"/>
  <c r="Q634" i="4"/>
  <c r="V634" i="4" s="1"/>
  <c r="W634" i="4" s="1"/>
  <c r="X634" i="4" s="1"/>
  <c r="Y634" i="4" s="1"/>
  <c r="R633" i="4"/>
  <c r="T636" i="4"/>
  <c r="U635" i="4"/>
  <c r="AY630" i="4"/>
  <c r="AZ630" i="4" s="1"/>
  <c r="AO635" i="4"/>
  <c r="AN636" i="4"/>
  <c r="AL633" i="4"/>
  <c r="AT631" i="4"/>
  <c r="AU631" i="4" s="1"/>
  <c r="AV631" i="4" s="1"/>
  <c r="AW631" i="4" s="1"/>
  <c r="AY631" i="4" s="1"/>
  <c r="AZ631" i="4" s="1"/>
  <c r="AR632" i="4"/>
  <c r="AS632" i="4" s="1"/>
  <c r="Z634" i="4" l="1"/>
  <c r="AA634" i="4"/>
  <c r="AB634" i="4" s="1"/>
  <c r="AC634" i="4" s="1"/>
  <c r="AD634" i="4" s="1"/>
  <c r="AE633" i="4"/>
  <c r="AF633" i="4"/>
  <c r="AG633" i="4" s="1"/>
  <c r="Q635" i="4"/>
  <c r="V635" i="4" s="1"/>
  <c r="W635" i="4" s="1"/>
  <c r="X635" i="4" s="1"/>
  <c r="Y635" i="4" s="1"/>
  <c r="R634" i="4"/>
  <c r="T637" i="4"/>
  <c r="U636" i="4"/>
  <c r="AX631" i="4"/>
  <c r="AO636" i="4"/>
  <c r="AN637" i="4"/>
  <c r="AL634" i="4"/>
  <c r="AT632" i="4"/>
  <c r="AU632" i="4" s="1"/>
  <c r="AV632" i="4" s="1"/>
  <c r="AW632" i="4" s="1"/>
  <c r="AX632" i="4" s="1"/>
  <c r="AR633" i="4"/>
  <c r="AA635" i="4" l="1"/>
  <c r="AB635" i="4" s="1"/>
  <c r="AC635" i="4" s="1"/>
  <c r="AD635" i="4" s="1"/>
  <c r="Z635" i="4"/>
  <c r="AE634" i="4"/>
  <c r="AF634" i="4"/>
  <c r="AG634" i="4" s="1"/>
  <c r="R635" i="4"/>
  <c r="Q636" i="4"/>
  <c r="V636" i="4" s="1"/>
  <c r="W636" i="4" s="1"/>
  <c r="X636" i="4" s="1"/>
  <c r="Y636" i="4" s="1"/>
  <c r="AY632" i="4"/>
  <c r="AZ632" i="4" s="1"/>
  <c r="T638" i="4"/>
  <c r="U637" i="4"/>
  <c r="AS633" i="4"/>
  <c r="AT633" i="4" s="1"/>
  <c r="AU633" i="4" s="1"/>
  <c r="AV633" i="4" s="1"/>
  <c r="AW633" i="4" s="1"/>
  <c r="AO637" i="4"/>
  <c r="AN638" i="4"/>
  <c r="AL635" i="4"/>
  <c r="AR634" i="4"/>
  <c r="Z636" i="4" l="1"/>
  <c r="AA636" i="4"/>
  <c r="AB636" i="4" s="1"/>
  <c r="AC636" i="4" s="1"/>
  <c r="AD636" i="4" s="1"/>
  <c r="AE635" i="4"/>
  <c r="AF635" i="4"/>
  <c r="AG635" i="4" s="1"/>
  <c r="Q637" i="4"/>
  <c r="V637" i="4" s="1"/>
  <c r="W637" i="4" s="1"/>
  <c r="X637" i="4" s="1"/>
  <c r="Y637" i="4" s="1"/>
  <c r="R636" i="4"/>
  <c r="T639" i="4"/>
  <c r="U638" i="4"/>
  <c r="AY633" i="4"/>
  <c r="AZ633" i="4" s="1"/>
  <c r="AX633" i="4"/>
  <c r="AS634" i="4"/>
  <c r="AT634" i="4" s="1"/>
  <c r="AU634" i="4" s="1"/>
  <c r="AV634" i="4" s="1"/>
  <c r="AW634" i="4" s="1"/>
  <c r="AO638" i="4"/>
  <c r="AN639" i="4"/>
  <c r="AL636" i="4"/>
  <c r="AR635" i="4"/>
  <c r="AA637" i="4" l="1"/>
  <c r="AB637" i="4" s="1"/>
  <c r="AC637" i="4" s="1"/>
  <c r="AD637" i="4" s="1"/>
  <c r="Z637" i="4"/>
  <c r="AE636" i="4"/>
  <c r="AF636" i="4"/>
  <c r="AG636" i="4" s="1"/>
  <c r="Q638" i="4"/>
  <c r="V638" i="4" s="1"/>
  <c r="W638" i="4" s="1"/>
  <c r="X638" i="4" s="1"/>
  <c r="Y638" i="4" s="1"/>
  <c r="R637" i="4"/>
  <c r="T640" i="4"/>
  <c r="U639" i="4"/>
  <c r="AY634" i="4"/>
  <c r="AZ634" i="4" s="1"/>
  <c r="AX634" i="4"/>
  <c r="AS635" i="4"/>
  <c r="AT635" i="4" s="1"/>
  <c r="AU635" i="4" s="1"/>
  <c r="AV635" i="4" s="1"/>
  <c r="AW635" i="4" s="1"/>
  <c r="AO639" i="4"/>
  <c r="AN640" i="4"/>
  <c r="AL637" i="4"/>
  <c r="AR636" i="4"/>
  <c r="AS636" i="4" s="1"/>
  <c r="AA638" i="4" l="1"/>
  <c r="AB638" i="4" s="1"/>
  <c r="AC638" i="4" s="1"/>
  <c r="AD638" i="4" s="1"/>
  <c r="Z638" i="4"/>
  <c r="AE637" i="4"/>
  <c r="AF637" i="4"/>
  <c r="AG637" i="4" s="1"/>
  <c r="Q639" i="4"/>
  <c r="V639" i="4" s="1"/>
  <c r="W639" i="4" s="1"/>
  <c r="X639" i="4" s="1"/>
  <c r="Y639" i="4" s="1"/>
  <c r="R638" i="4"/>
  <c r="T641" i="4"/>
  <c r="U640" i="4"/>
  <c r="AX635" i="4"/>
  <c r="AY635" i="4"/>
  <c r="AZ635" i="4" s="1"/>
  <c r="AT636" i="4"/>
  <c r="AU636" i="4" s="1"/>
  <c r="AV636" i="4" s="1"/>
  <c r="AW636" i="4" s="1"/>
  <c r="AY636" i="4" s="1"/>
  <c r="AZ636" i="4" s="1"/>
  <c r="AO640" i="4"/>
  <c r="AN641" i="4"/>
  <c r="AL638" i="4"/>
  <c r="AR637" i="4"/>
  <c r="AS637" i="4" s="1"/>
  <c r="AA639" i="4" l="1"/>
  <c r="AB639" i="4" s="1"/>
  <c r="AC639" i="4" s="1"/>
  <c r="AD639" i="4" s="1"/>
  <c r="Z639" i="4"/>
  <c r="AE638" i="4"/>
  <c r="AF638" i="4"/>
  <c r="AG638" i="4" s="1"/>
  <c r="R639" i="4"/>
  <c r="Q640" i="4"/>
  <c r="V640" i="4" s="1"/>
  <c r="W640" i="4" s="1"/>
  <c r="X640" i="4" s="1"/>
  <c r="Y640" i="4" s="1"/>
  <c r="T642" i="4"/>
  <c r="U641" i="4"/>
  <c r="AX636" i="4"/>
  <c r="AO641" i="4"/>
  <c r="AN642" i="4"/>
  <c r="AL639" i="4"/>
  <c r="AR638" i="4"/>
  <c r="AS638" i="4" s="1"/>
  <c r="AT637" i="4"/>
  <c r="AU637" i="4" s="1"/>
  <c r="AV637" i="4" s="1"/>
  <c r="AW637" i="4" s="1"/>
  <c r="AX637" i="4" s="1"/>
  <c r="Z640" i="4" l="1"/>
  <c r="AA640" i="4"/>
  <c r="AB640" i="4" s="1"/>
  <c r="AC640" i="4" s="1"/>
  <c r="AD640" i="4" s="1"/>
  <c r="AE639" i="4"/>
  <c r="AF639" i="4"/>
  <c r="AG639" i="4" s="1"/>
  <c r="R640" i="4"/>
  <c r="Q641" i="4"/>
  <c r="V641" i="4" s="1"/>
  <c r="W641" i="4" s="1"/>
  <c r="X641" i="4" s="1"/>
  <c r="Y641" i="4" s="1"/>
  <c r="T643" i="4"/>
  <c r="U642" i="4"/>
  <c r="AY637" i="4"/>
  <c r="AZ637" i="4" s="1"/>
  <c r="AO642" i="4"/>
  <c r="AN643" i="4"/>
  <c r="AL640" i="4"/>
  <c r="AT638" i="4"/>
  <c r="AU638" i="4" s="1"/>
  <c r="AV638" i="4" s="1"/>
  <c r="AW638" i="4" s="1"/>
  <c r="AY638" i="4" s="1"/>
  <c r="AZ638" i="4" s="1"/>
  <c r="AR639" i="4"/>
  <c r="Z641" i="4" l="1"/>
  <c r="AA641" i="4"/>
  <c r="AB641" i="4" s="1"/>
  <c r="AC641" i="4" s="1"/>
  <c r="AD641" i="4" s="1"/>
  <c r="AE640" i="4"/>
  <c r="AF640" i="4"/>
  <c r="AG640" i="4" s="1"/>
  <c r="Q642" i="4"/>
  <c r="V642" i="4" s="1"/>
  <c r="W642" i="4" s="1"/>
  <c r="X642" i="4" s="1"/>
  <c r="Y642" i="4" s="1"/>
  <c r="R641" i="4"/>
  <c r="T644" i="4"/>
  <c r="U643" i="4"/>
  <c r="AX638" i="4"/>
  <c r="AS639" i="4"/>
  <c r="AT639" i="4" s="1"/>
  <c r="AU639" i="4" s="1"/>
  <c r="AV639" i="4" s="1"/>
  <c r="AW639" i="4" s="1"/>
  <c r="AO643" i="4"/>
  <c r="AN644" i="4"/>
  <c r="AL641" i="4"/>
  <c r="AR640" i="4"/>
  <c r="AS640" i="4" s="1"/>
  <c r="AE641" i="4" l="1"/>
  <c r="AF641" i="4"/>
  <c r="AG641" i="4" s="1"/>
  <c r="AA642" i="4"/>
  <c r="AB642" i="4" s="1"/>
  <c r="AC642" i="4" s="1"/>
  <c r="AD642" i="4" s="1"/>
  <c r="Z642" i="4"/>
  <c r="Q643" i="4"/>
  <c r="V643" i="4" s="1"/>
  <c r="W643" i="4" s="1"/>
  <c r="X643" i="4" s="1"/>
  <c r="Y643" i="4" s="1"/>
  <c r="R642" i="4"/>
  <c r="T645" i="4"/>
  <c r="U644" i="4"/>
  <c r="AX639" i="4"/>
  <c r="AY639" i="4"/>
  <c r="AZ639" i="4" s="1"/>
  <c r="AO644" i="4"/>
  <c r="AN645" i="4"/>
  <c r="AL642" i="4"/>
  <c r="AT640" i="4"/>
  <c r="AU640" i="4" s="1"/>
  <c r="AV640" i="4" s="1"/>
  <c r="AW640" i="4" s="1"/>
  <c r="AX640" i="4" s="1"/>
  <c r="AR641" i="4"/>
  <c r="AS641" i="4" s="1"/>
  <c r="Z643" i="4" l="1"/>
  <c r="AA643" i="4"/>
  <c r="AB643" i="4" s="1"/>
  <c r="AC643" i="4" s="1"/>
  <c r="AD643" i="4" s="1"/>
  <c r="AE642" i="4"/>
  <c r="AF642" i="4"/>
  <c r="AG642" i="4" s="1"/>
  <c r="Q644" i="4"/>
  <c r="V644" i="4" s="1"/>
  <c r="W644" i="4" s="1"/>
  <c r="X644" i="4" s="1"/>
  <c r="Y644" i="4" s="1"/>
  <c r="R643" i="4"/>
  <c r="AY640" i="4"/>
  <c r="AZ640" i="4" s="1"/>
  <c r="T646" i="4"/>
  <c r="U645" i="4"/>
  <c r="AO645" i="4"/>
  <c r="AN646" i="4"/>
  <c r="AL643" i="4"/>
  <c r="AT641" i="4"/>
  <c r="AU641" i="4" s="1"/>
  <c r="AV641" i="4" s="1"/>
  <c r="AW641" i="4" s="1"/>
  <c r="AY641" i="4" s="1"/>
  <c r="AZ641" i="4" s="1"/>
  <c r="AR642" i="4"/>
  <c r="AA644" i="4" l="1"/>
  <c r="AB644" i="4" s="1"/>
  <c r="AC644" i="4" s="1"/>
  <c r="AD644" i="4" s="1"/>
  <c r="Z644" i="4"/>
  <c r="AE643" i="4"/>
  <c r="AF643" i="4"/>
  <c r="AG643" i="4" s="1"/>
  <c r="R644" i="4"/>
  <c r="Q645" i="4"/>
  <c r="V645" i="4" s="1"/>
  <c r="W645" i="4" s="1"/>
  <c r="X645" i="4" s="1"/>
  <c r="Y645" i="4" s="1"/>
  <c r="T647" i="4"/>
  <c r="U646" i="4"/>
  <c r="AX641" i="4"/>
  <c r="AS642" i="4"/>
  <c r="AT642" i="4" s="1"/>
  <c r="AU642" i="4" s="1"/>
  <c r="AV642" i="4" s="1"/>
  <c r="AW642" i="4" s="1"/>
  <c r="AO646" i="4"/>
  <c r="AN647" i="4"/>
  <c r="AL644" i="4"/>
  <c r="AR643" i="4"/>
  <c r="AS643" i="4" s="1"/>
  <c r="AE644" i="4" l="1"/>
  <c r="AF644" i="4"/>
  <c r="AG644" i="4" s="1"/>
  <c r="AA645" i="4"/>
  <c r="AB645" i="4" s="1"/>
  <c r="AC645" i="4" s="1"/>
  <c r="AD645" i="4" s="1"/>
  <c r="Z645" i="4"/>
  <c r="R645" i="4"/>
  <c r="Q646" i="4"/>
  <c r="V646" i="4" s="1"/>
  <c r="W646" i="4" s="1"/>
  <c r="X646" i="4" s="1"/>
  <c r="Y646" i="4" s="1"/>
  <c r="T648" i="4"/>
  <c r="U647" i="4"/>
  <c r="AY642" i="4"/>
  <c r="AZ642" i="4" s="1"/>
  <c r="AX642" i="4"/>
  <c r="AO647" i="4"/>
  <c r="AN648" i="4"/>
  <c r="AL645" i="4"/>
  <c r="AT643" i="4"/>
  <c r="AU643" i="4" s="1"/>
  <c r="AV643" i="4" s="1"/>
  <c r="AW643" i="4" s="1"/>
  <c r="AX643" i="4" s="1"/>
  <c r="AR644" i="4"/>
  <c r="AS644" i="4" s="1"/>
  <c r="AA646" i="4" l="1"/>
  <c r="AB646" i="4" s="1"/>
  <c r="AC646" i="4" s="1"/>
  <c r="AD646" i="4" s="1"/>
  <c r="Z646" i="4"/>
  <c r="AE645" i="4"/>
  <c r="AF645" i="4"/>
  <c r="AG645" i="4" s="1"/>
  <c r="Q647" i="4"/>
  <c r="V647" i="4" s="1"/>
  <c r="W647" i="4" s="1"/>
  <c r="X647" i="4" s="1"/>
  <c r="Y647" i="4" s="1"/>
  <c r="R646" i="4"/>
  <c r="T649" i="4"/>
  <c r="U648" i="4"/>
  <c r="AY643" i="4"/>
  <c r="AZ643" i="4" s="1"/>
  <c r="AO648" i="4"/>
  <c r="AN649" i="4"/>
  <c r="AL646" i="4"/>
  <c r="AT644" i="4"/>
  <c r="AU644" i="4" s="1"/>
  <c r="AV644" i="4" s="1"/>
  <c r="AW644" i="4" s="1"/>
  <c r="AY644" i="4" s="1"/>
  <c r="AZ644" i="4" s="1"/>
  <c r="AR645" i="4"/>
  <c r="AA647" i="4" l="1"/>
  <c r="AB647" i="4" s="1"/>
  <c r="AC647" i="4" s="1"/>
  <c r="AD647" i="4" s="1"/>
  <c r="Z647" i="4"/>
  <c r="AE646" i="4"/>
  <c r="AF646" i="4"/>
  <c r="AG646" i="4" s="1"/>
  <c r="Q648" i="4"/>
  <c r="V648" i="4" s="1"/>
  <c r="W648" i="4" s="1"/>
  <c r="X648" i="4" s="1"/>
  <c r="Y648" i="4" s="1"/>
  <c r="R647" i="4"/>
  <c r="T650" i="4"/>
  <c r="U649" i="4"/>
  <c r="AX644" i="4"/>
  <c r="AS645" i="4"/>
  <c r="AT645" i="4" s="1"/>
  <c r="AU645" i="4" s="1"/>
  <c r="AV645" i="4" s="1"/>
  <c r="AW645" i="4" s="1"/>
  <c r="AY645" i="4" s="1"/>
  <c r="AZ645" i="4" s="1"/>
  <c r="AO649" i="4"/>
  <c r="AN650" i="4"/>
  <c r="AL647" i="4"/>
  <c r="AR646" i="4"/>
  <c r="AS646" i="4" s="1"/>
  <c r="Z648" i="4" l="1"/>
  <c r="AA648" i="4"/>
  <c r="AB648" i="4" s="1"/>
  <c r="AC648" i="4" s="1"/>
  <c r="AD648" i="4" s="1"/>
  <c r="AE647" i="4"/>
  <c r="AF647" i="4"/>
  <c r="AG647" i="4" s="1"/>
  <c r="Q649" i="4"/>
  <c r="V649" i="4" s="1"/>
  <c r="W649" i="4" s="1"/>
  <c r="X649" i="4" s="1"/>
  <c r="Y649" i="4" s="1"/>
  <c r="R648" i="4"/>
  <c r="T651" i="4"/>
  <c r="U650" i="4"/>
  <c r="AX645" i="4"/>
  <c r="AO650" i="4"/>
  <c r="AN651" i="4"/>
  <c r="AL648" i="4"/>
  <c r="AT646" i="4"/>
  <c r="AU646" i="4" s="1"/>
  <c r="AV646" i="4" s="1"/>
  <c r="AW646" i="4" s="1"/>
  <c r="AX646" i="4" s="1"/>
  <c r="AR647" i="4"/>
  <c r="AS647" i="4" s="1"/>
  <c r="Z649" i="4" l="1"/>
  <c r="AA649" i="4"/>
  <c r="AB649" i="4" s="1"/>
  <c r="AC649" i="4" s="1"/>
  <c r="AD649" i="4" s="1"/>
  <c r="AE648" i="4"/>
  <c r="AF648" i="4"/>
  <c r="AG648" i="4" s="1"/>
  <c r="R649" i="4"/>
  <c r="Q650" i="4"/>
  <c r="V650" i="4" s="1"/>
  <c r="W650" i="4" s="1"/>
  <c r="X650" i="4" s="1"/>
  <c r="Y650" i="4" s="1"/>
  <c r="T652" i="4"/>
  <c r="U651" i="4"/>
  <c r="AY646" i="4"/>
  <c r="AZ646" i="4" s="1"/>
  <c r="AO651" i="4"/>
  <c r="AN652" i="4"/>
  <c r="AL649" i="4"/>
  <c r="AT647" i="4"/>
  <c r="AU647" i="4" s="1"/>
  <c r="AV647" i="4" s="1"/>
  <c r="AW647" i="4" s="1"/>
  <c r="AX647" i="4" s="1"/>
  <c r="AR648" i="4"/>
  <c r="AA650" i="4" l="1"/>
  <c r="AB650" i="4" s="1"/>
  <c r="AC650" i="4" s="1"/>
  <c r="AD650" i="4" s="1"/>
  <c r="Z650" i="4"/>
  <c r="AE649" i="4"/>
  <c r="AF649" i="4"/>
  <c r="AG649" i="4" s="1"/>
  <c r="Q651" i="4"/>
  <c r="V651" i="4" s="1"/>
  <c r="W651" i="4" s="1"/>
  <c r="X651" i="4" s="1"/>
  <c r="Y651" i="4" s="1"/>
  <c r="R650" i="4"/>
  <c r="T653" i="4"/>
  <c r="U652" i="4"/>
  <c r="AY647" i="4"/>
  <c r="AZ647" i="4" s="1"/>
  <c r="AS648" i="4"/>
  <c r="AT648" i="4" s="1"/>
  <c r="AU648" i="4" s="1"/>
  <c r="AV648" i="4" s="1"/>
  <c r="AW648" i="4" s="1"/>
  <c r="AO652" i="4"/>
  <c r="AN653" i="4"/>
  <c r="AL650" i="4"/>
  <c r="AR649" i="4"/>
  <c r="AS649" i="4" s="1"/>
  <c r="Z651" i="4" l="1"/>
  <c r="AA651" i="4"/>
  <c r="AB651" i="4" s="1"/>
  <c r="AC651" i="4" s="1"/>
  <c r="AD651" i="4" s="1"/>
  <c r="AE650" i="4"/>
  <c r="AF650" i="4"/>
  <c r="AG650" i="4" s="1"/>
  <c r="R651" i="4"/>
  <c r="Q652" i="4"/>
  <c r="V652" i="4" s="1"/>
  <c r="W652" i="4" s="1"/>
  <c r="X652" i="4" s="1"/>
  <c r="Y652" i="4" s="1"/>
  <c r="T654" i="4"/>
  <c r="U653" i="4"/>
  <c r="AX648" i="4"/>
  <c r="AY648" i="4"/>
  <c r="AZ648" i="4" s="1"/>
  <c r="AO653" i="4"/>
  <c r="AN654" i="4"/>
  <c r="AL651" i="4"/>
  <c r="AT649" i="4"/>
  <c r="AU649" i="4" s="1"/>
  <c r="AV649" i="4" s="1"/>
  <c r="AW649" i="4" s="1"/>
  <c r="AX649" i="4" s="1"/>
  <c r="AR650" i="4"/>
  <c r="Z652" i="4" l="1"/>
  <c r="AA652" i="4"/>
  <c r="AB652" i="4" s="1"/>
  <c r="AC652" i="4" s="1"/>
  <c r="AD652" i="4" s="1"/>
  <c r="AE651" i="4"/>
  <c r="AF651" i="4"/>
  <c r="AG651" i="4" s="1"/>
  <c r="Q653" i="4"/>
  <c r="V653" i="4" s="1"/>
  <c r="W653" i="4" s="1"/>
  <c r="X653" i="4" s="1"/>
  <c r="Y653" i="4" s="1"/>
  <c r="R652" i="4"/>
  <c r="T655" i="4"/>
  <c r="U654" i="4"/>
  <c r="AY649" i="4"/>
  <c r="AZ649" i="4" s="1"/>
  <c r="AS650" i="4"/>
  <c r="AT650" i="4" s="1"/>
  <c r="AU650" i="4" s="1"/>
  <c r="AV650" i="4" s="1"/>
  <c r="AW650" i="4" s="1"/>
  <c r="AO654" i="4"/>
  <c r="AN655" i="4"/>
  <c r="AL652" i="4"/>
  <c r="AR651" i="4"/>
  <c r="AS651" i="4" s="1"/>
  <c r="AA653" i="4" l="1"/>
  <c r="AB653" i="4" s="1"/>
  <c r="AC653" i="4" s="1"/>
  <c r="AD653" i="4" s="1"/>
  <c r="Z653" i="4"/>
  <c r="AE652" i="4"/>
  <c r="AF652" i="4"/>
  <c r="AG652" i="4" s="1"/>
  <c r="R653" i="4"/>
  <c r="Q654" i="4"/>
  <c r="V654" i="4" s="1"/>
  <c r="W654" i="4" s="1"/>
  <c r="X654" i="4" s="1"/>
  <c r="Y654" i="4" s="1"/>
  <c r="T656" i="4"/>
  <c r="U655" i="4"/>
  <c r="AX650" i="4"/>
  <c r="AY650" i="4"/>
  <c r="AZ650" i="4" s="1"/>
  <c r="AO655" i="4"/>
  <c r="AN656" i="4"/>
  <c r="AL653" i="4"/>
  <c r="AT651" i="4"/>
  <c r="AU651" i="4" s="1"/>
  <c r="AV651" i="4" s="1"/>
  <c r="AW651" i="4" s="1"/>
  <c r="AX651" i="4" s="1"/>
  <c r="AR652" i="4"/>
  <c r="AS652" i="4" s="1"/>
  <c r="AE653" i="4" l="1"/>
  <c r="AF653" i="4"/>
  <c r="AG653" i="4" s="1"/>
  <c r="Z654" i="4"/>
  <c r="AA654" i="4"/>
  <c r="AB654" i="4" s="1"/>
  <c r="AC654" i="4" s="1"/>
  <c r="AD654" i="4" s="1"/>
  <c r="R654" i="4"/>
  <c r="Q655" i="4"/>
  <c r="V655" i="4" s="1"/>
  <c r="W655" i="4" s="1"/>
  <c r="X655" i="4" s="1"/>
  <c r="Y655" i="4" s="1"/>
  <c r="AY651" i="4"/>
  <c r="AZ651" i="4" s="1"/>
  <c r="T657" i="4"/>
  <c r="U656" i="4"/>
  <c r="AO656" i="4"/>
  <c r="AN657" i="4"/>
  <c r="AL654" i="4"/>
  <c r="AT652" i="4"/>
  <c r="AU652" i="4" s="1"/>
  <c r="AV652" i="4" s="1"/>
  <c r="AW652" i="4" s="1"/>
  <c r="AY652" i="4" s="1"/>
  <c r="AZ652" i="4" s="1"/>
  <c r="AR653" i="4"/>
  <c r="AS653" i="4" s="1"/>
  <c r="Z655" i="4" l="1"/>
  <c r="AA655" i="4"/>
  <c r="AB655" i="4" s="1"/>
  <c r="AC655" i="4" s="1"/>
  <c r="AD655" i="4" s="1"/>
  <c r="AE654" i="4"/>
  <c r="AF654" i="4"/>
  <c r="AG654" i="4" s="1"/>
  <c r="R655" i="4"/>
  <c r="Q656" i="4"/>
  <c r="V656" i="4" s="1"/>
  <c r="W656" i="4" s="1"/>
  <c r="X656" i="4" s="1"/>
  <c r="Y656" i="4" s="1"/>
  <c r="T658" i="4"/>
  <c r="U657" i="4"/>
  <c r="AX652" i="4"/>
  <c r="AO657" i="4"/>
  <c r="AN658" i="4"/>
  <c r="AL655" i="4"/>
  <c r="AT653" i="4"/>
  <c r="AU653" i="4" s="1"/>
  <c r="AV653" i="4" s="1"/>
  <c r="AW653" i="4" s="1"/>
  <c r="AY653" i="4" s="1"/>
  <c r="AZ653" i="4" s="1"/>
  <c r="AR654" i="4"/>
  <c r="AA656" i="4" l="1"/>
  <c r="AB656" i="4" s="1"/>
  <c r="AC656" i="4" s="1"/>
  <c r="AD656" i="4" s="1"/>
  <c r="Z656" i="4"/>
  <c r="AE655" i="4"/>
  <c r="AF655" i="4"/>
  <c r="AG655" i="4" s="1"/>
  <c r="R656" i="4"/>
  <c r="Q657" i="4"/>
  <c r="V657" i="4" s="1"/>
  <c r="W657" i="4" s="1"/>
  <c r="X657" i="4" s="1"/>
  <c r="Y657" i="4" s="1"/>
  <c r="T659" i="4"/>
  <c r="U658" i="4"/>
  <c r="AX653" i="4"/>
  <c r="AS654" i="4"/>
  <c r="AT654" i="4" s="1"/>
  <c r="AU654" i="4" s="1"/>
  <c r="AV654" i="4" s="1"/>
  <c r="AW654" i="4" s="1"/>
  <c r="AO658" i="4"/>
  <c r="AN659" i="4"/>
  <c r="AL656" i="4"/>
  <c r="AR655" i="4"/>
  <c r="AS655" i="4" s="1"/>
  <c r="AE656" i="4" l="1"/>
  <c r="AF656" i="4"/>
  <c r="AG656" i="4" s="1"/>
  <c r="Z657" i="4"/>
  <c r="AA657" i="4"/>
  <c r="AB657" i="4" s="1"/>
  <c r="AC657" i="4" s="1"/>
  <c r="AD657" i="4" s="1"/>
  <c r="Q658" i="4"/>
  <c r="V658" i="4" s="1"/>
  <c r="W658" i="4" s="1"/>
  <c r="X658" i="4" s="1"/>
  <c r="Y658" i="4" s="1"/>
  <c r="R657" i="4"/>
  <c r="T660" i="4"/>
  <c r="U659" i="4"/>
  <c r="AX654" i="4"/>
  <c r="AY654" i="4"/>
  <c r="AZ654" i="4" s="1"/>
  <c r="AO659" i="4"/>
  <c r="AN660" i="4"/>
  <c r="AT655" i="4"/>
  <c r="AU655" i="4" s="1"/>
  <c r="AV655" i="4" s="1"/>
  <c r="AW655" i="4" s="1"/>
  <c r="AX655" i="4" s="1"/>
  <c r="AL657" i="4"/>
  <c r="AR656" i="4"/>
  <c r="AS656" i="4" s="1"/>
  <c r="Z658" i="4" l="1"/>
  <c r="AA658" i="4"/>
  <c r="AB658" i="4" s="1"/>
  <c r="AC658" i="4" s="1"/>
  <c r="AD658" i="4" s="1"/>
  <c r="AE657" i="4"/>
  <c r="AF657" i="4"/>
  <c r="AG657" i="4" s="1"/>
  <c r="Q659" i="4"/>
  <c r="V659" i="4" s="1"/>
  <c r="W659" i="4" s="1"/>
  <c r="X659" i="4" s="1"/>
  <c r="Y659" i="4" s="1"/>
  <c r="R658" i="4"/>
  <c r="T661" i="4"/>
  <c r="U660" i="4"/>
  <c r="AY655" i="4"/>
  <c r="AZ655" i="4" s="1"/>
  <c r="AO660" i="4"/>
  <c r="AN661" i="4"/>
  <c r="AL658" i="4"/>
  <c r="AT656" i="4"/>
  <c r="AU656" i="4" s="1"/>
  <c r="AV656" i="4" s="1"/>
  <c r="AW656" i="4" s="1"/>
  <c r="AY656" i="4" s="1"/>
  <c r="AZ656" i="4" s="1"/>
  <c r="AR657" i="4"/>
  <c r="AS657" i="4" s="1"/>
  <c r="Z659" i="4" l="1"/>
  <c r="AA659" i="4"/>
  <c r="AB659" i="4" s="1"/>
  <c r="AC659" i="4" s="1"/>
  <c r="AD659" i="4" s="1"/>
  <c r="AE658" i="4"/>
  <c r="AF658" i="4"/>
  <c r="AG658" i="4" s="1"/>
  <c r="Q660" i="4"/>
  <c r="V660" i="4" s="1"/>
  <c r="W660" i="4" s="1"/>
  <c r="X660" i="4" s="1"/>
  <c r="Y660" i="4" s="1"/>
  <c r="R659" i="4"/>
  <c r="T662" i="4"/>
  <c r="U661" i="4"/>
  <c r="AX656" i="4"/>
  <c r="AO661" i="4"/>
  <c r="AN662" i="4"/>
  <c r="AL659" i="4"/>
  <c r="AT657" i="4"/>
  <c r="AU657" i="4" s="1"/>
  <c r="AV657" i="4" s="1"/>
  <c r="AW657" i="4" s="1"/>
  <c r="AY657" i="4" s="1"/>
  <c r="AZ657" i="4" s="1"/>
  <c r="AR658" i="4"/>
  <c r="AS658" i="4" s="1"/>
  <c r="AE659" i="4" l="1"/>
  <c r="AF659" i="4"/>
  <c r="AG659" i="4" s="1"/>
  <c r="AA660" i="4"/>
  <c r="AB660" i="4" s="1"/>
  <c r="AC660" i="4" s="1"/>
  <c r="AD660" i="4" s="1"/>
  <c r="Z660" i="4"/>
  <c r="Q661" i="4"/>
  <c r="V661" i="4" s="1"/>
  <c r="W661" i="4" s="1"/>
  <c r="X661" i="4" s="1"/>
  <c r="Y661" i="4" s="1"/>
  <c r="R660" i="4"/>
  <c r="AX657" i="4"/>
  <c r="T663" i="4"/>
  <c r="U662" i="4"/>
  <c r="AO662" i="4"/>
  <c r="AN663" i="4"/>
  <c r="AL660" i="4"/>
  <c r="AT658" i="4"/>
  <c r="AU658" i="4" s="1"/>
  <c r="AV658" i="4" s="1"/>
  <c r="AW658" i="4" s="1"/>
  <c r="AX658" i="4" s="1"/>
  <c r="AR659" i="4"/>
  <c r="AS659" i="4" s="1"/>
  <c r="AA661" i="4" l="1"/>
  <c r="AB661" i="4" s="1"/>
  <c r="AC661" i="4" s="1"/>
  <c r="AD661" i="4" s="1"/>
  <c r="Z661" i="4"/>
  <c r="AE660" i="4"/>
  <c r="AF660" i="4"/>
  <c r="AG660" i="4" s="1"/>
  <c r="R661" i="4"/>
  <c r="Q662" i="4"/>
  <c r="V662" i="4" s="1"/>
  <c r="W662" i="4" s="1"/>
  <c r="X662" i="4" s="1"/>
  <c r="Y662" i="4" s="1"/>
  <c r="T664" i="4"/>
  <c r="U663" i="4"/>
  <c r="AY658" i="4"/>
  <c r="AZ658" i="4" s="1"/>
  <c r="AO663" i="4"/>
  <c r="AN664" i="4"/>
  <c r="AL661" i="4"/>
  <c r="AT659" i="4"/>
  <c r="AU659" i="4" s="1"/>
  <c r="AV659" i="4" s="1"/>
  <c r="AW659" i="4" s="1"/>
  <c r="AX659" i="4" s="1"/>
  <c r="AR660" i="4"/>
  <c r="AS660" i="4" s="1"/>
  <c r="Z662" i="4" l="1"/>
  <c r="AA662" i="4"/>
  <c r="AB662" i="4" s="1"/>
  <c r="AC662" i="4" s="1"/>
  <c r="AD662" i="4" s="1"/>
  <c r="AE661" i="4"/>
  <c r="AF661" i="4"/>
  <c r="AG661" i="4" s="1"/>
  <c r="Q663" i="4"/>
  <c r="V663" i="4" s="1"/>
  <c r="W663" i="4" s="1"/>
  <c r="X663" i="4" s="1"/>
  <c r="Y663" i="4" s="1"/>
  <c r="R662" i="4"/>
  <c r="T665" i="4"/>
  <c r="U664" i="4"/>
  <c r="AY659" i="4"/>
  <c r="AZ659" i="4" s="1"/>
  <c r="AO664" i="4"/>
  <c r="AN665" i="4"/>
  <c r="AT660" i="4"/>
  <c r="AU660" i="4" s="1"/>
  <c r="AV660" i="4" s="1"/>
  <c r="AW660" i="4" s="1"/>
  <c r="AX660" i="4" s="1"/>
  <c r="AL662" i="4"/>
  <c r="AR661" i="4"/>
  <c r="Z663" i="4" l="1"/>
  <c r="AA663" i="4"/>
  <c r="AB663" i="4" s="1"/>
  <c r="AC663" i="4" s="1"/>
  <c r="AD663" i="4" s="1"/>
  <c r="AE662" i="4"/>
  <c r="AF662" i="4"/>
  <c r="AG662" i="4" s="1"/>
  <c r="R663" i="4"/>
  <c r="Q664" i="4"/>
  <c r="V664" i="4" s="1"/>
  <c r="W664" i="4" s="1"/>
  <c r="X664" i="4" s="1"/>
  <c r="Y664" i="4" s="1"/>
  <c r="AY660" i="4"/>
  <c r="AZ660" i="4" s="1"/>
  <c r="T666" i="4"/>
  <c r="U665" i="4"/>
  <c r="AS661" i="4"/>
  <c r="AT661" i="4" s="1"/>
  <c r="AU661" i="4" s="1"/>
  <c r="AV661" i="4" s="1"/>
  <c r="AW661" i="4" s="1"/>
  <c r="AO665" i="4"/>
  <c r="AN666" i="4"/>
  <c r="AL663" i="4"/>
  <c r="AR662" i="4"/>
  <c r="AA664" i="4" l="1"/>
  <c r="AB664" i="4" s="1"/>
  <c r="AC664" i="4" s="1"/>
  <c r="AD664" i="4" s="1"/>
  <c r="Z664" i="4"/>
  <c r="AE663" i="4"/>
  <c r="AF663" i="4"/>
  <c r="AG663" i="4" s="1"/>
  <c r="Q665" i="4"/>
  <c r="V665" i="4" s="1"/>
  <c r="W665" i="4" s="1"/>
  <c r="X665" i="4" s="1"/>
  <c r="Y665" i="4" s="1"/>
  <c r="R664" i="4"/>
  <c r="T667" i="4"/>
  <c r="U666" i="4"/>
  <c r="AX661" i="4"/>
  <c r="AY661" i="4"/>
  <c r="AZ661" i="4" s="1"/>
  <c r="AS662" i="4"/>
  <c r="AT662" i="4" s="1"/>
  <c r="AU662" i="4" s="1"/>
  <c r="AV662" i="4" s="1"/>
  <c r="AW662" i="4" s="1"/>
  <c r="AO666" i="4"/>
  <c r="AN667" i="4"/>
  <c r="AL664" i="4"/>
  <c r="AR663" i="4"/>
  <c r="AA665" i="4" l="1"/>
  <c r="AB665" i="4" s="1"/>
  <c r="AC665" i="4" s="1"/>
  <c r="AD665" i="4" s="1"/>
  <c r="Z665" i="4"/>
  <c r="AE664" i="4"/>
  <c r="AF664" i="4"/>
  <c r="AG664" i="4" s="1"/>
  <c r="R665" i="4"/>
  <c r="Q666" i="4"/>
  <c r="V666" i="4" s="1"/>
  <c r="W666" i="4" s="1"/>
  <c r="X666" i="4" s="1"/>
  <c r="Y666" i="4" s="1"/>
  <c r="T668" i="4"/>
  <c r="U667" i="4"/>
  <c r="AY662" i="4"/>
  <c r="AZ662" i="4" s="1"/>
  <c r="AX662" i="4"/>
  <c r="AS663" i="4"/>
  <c r="AT663" i="4" s="1"/>
  <c r="AU663" i="4" s="1"/>
  <c r="AV663" i="4" s="1"/>
  <c r="AW663" i="4" s="1"/>
  <c r="AO667" i="4"/>
  <c r="AN668" i="4"/>
  <c r="AL665" i="4"/>
  <c r="AR664" i="4"/>
  <c r="AS664" i="4" s="1"/>
  <c r="Z666" i="4" l="1"/>
  <c r="AA666" i="4"/>
  <c r="AB666" i="4" s="1"/>
  <c r="AC666" i="4" s="1"/>
  <c r="AD666" i="4" s="1"/>
  <c r="AE665" i="4"/>
  <c r="AF665" i="4"/>
  <c r="AG665" i="4" s="1"/>
  <c r="Q667" i="4"/>
  <c r="V667" i="4" s="1"/>
  <c r="W667" i="4" s="1"/>
  <c r="X667" i="4" s="1"/>
  <c r="Y667" i="4" s="1"/>
  <c r="R666" i="4"/>
  <c r="T669" i="4"/>
  <c r="U668" i="4"/>
  <c r="AO668" i="4"/>
  <c r="AN669" i="4"/>
  <c r="AY663" i="4"/>
  <c r="AZ663" i="4" s="1"/>
  <c r="AX663" i="4"/>
  <c r="AL666" i="4"/>
  <c r="AT664" i="4"/>
  <c r="AU664" i="4" s="1"/>
  <c r="AV664" i="4" s="1"/>
  <c r="AW664" i="4" s="1"/>
  <c r="AY664" i="4" s="1"/>
  <c r="AZ664" i="4" s="1"/>
  <c r="AR665" i="4"/>
  <c r="AS665" i="4" s="1"/>
  <c r="Z667" i="4" l="1"/>
  <c r="AA667" i="4"/>
  <c r="AB667" i="4" s="1"/>
  <c r="AC667" i="4" s="1"/>
  <c r="AD667" i="4" s="1"/>
  <c r="AE666" i="4"/>
  <c r="AF666" i="4"/>
  <c r="AG666" i="4" s="1"/>
  <c r="Q668" i="4"/>
  <c r="V668" i="4" s="1"/>
  <c r="W668" i="4" s="1"/>
  <c r="X668" i="4" s="1"/>
  <c r="Y668" i="4" s="1"/>
  <c r="R667" i="4"/>
  <c r="AX664" i="4"/>
  <c r="T670" i="4"/>
  <c r="U669" i="4"/>
  <c r="AO669" i="4"/>
  <c r="AN670" i="4"/>
  <c r="AL667" i="4"/>
  <c r="AT665" i="4"/>
  <c r="AU665" i="4" s="1"/>
  <c r="AV665" i="4" s="1"/>
  <c r="AW665" i="4" s="1"/>
  <c r="AY665" i="4" s="1"/>
  <c r="AZ665" i="4" s="1"/>
  <c r="AR666" i="4"/>
  <c r="AA668" i="4" l="1"/>
  <c r="AB668" i="4" s="1"/>
  <c r="AC668" i="4" s="1"/>
  <c r="AD668" i="4" s="1"/>
  <c r="Z668" i="4"/>
  <c r="AE667" i="4"/>
  <c r="AF667" i="4"/>
  <c r="AG667" i="4" s="1"/>
  <c r="R668" i="4"/>
  <c r="Q669" i="4"/>
  <c r="V669" i="4" s="1"/>
  <c r="W669" i="4" s="1"/>
  <c r="X669" i="4" s="1"/>
  <c r="Y669" i="4" s="1"/>
  <c r="T671" i="4"/>
  <c r="U670" i="4"/>
  <c r="AX665" i="4"/>
  <c r="AS666" i="4"/>
  <c r="AT666" i="4" s="1"/>
  <c r="AU666" i="4" s="1"/>
  <c r="AV666" i="4" s="1"/>
  <c r="AW666" i="4" s="1"/>
  <c r="AO670" i="4"/>
  <c r="AN671" i="4"/>
  <c r="AL668" i="4"/>
  <c r="AR667" i="4"/>
  <c r="AS667" i="4" s="1"/>
  <c r="AA669" i="4" l="1"/>
  <c r="AB669" i="4" s="1"/>
  <c r="AC669" i="4" s="1"/>
  <c r="AD669" i="4" s="1"/>
  <c r="Z669" i="4"/>
  <c r="AE668" i="4"/>
  <c r="AF668" i="4"/>
  <c r="AG668" i="4" s="1"/>
  <c r="R669" i="4"/>
  <c r="Q670" i="4"/>
  <c r="V670" i="4" s="1"/>
  <c r="W670" i="4" s="1"/>
  <c r="X670" i="4" s="1"/>
  <c r="Y670" i="4" s="1"/>
  <c r="T672" i="4"/>
  <c r="U671" i="4"/>
  <c r="AO671" i="4"/>
  <c r="AN672" i="4"/>
  <c r="AY666" i="4"/>
  <c r="AZ666" i="4" s="1"/>
  <c r="AX666" i="4"/>
  <c r="AL669" i="4"/>
  <c r="AT667" i="4"/>
  <c r="AU667" i="4" s="1"/>
  <c r="AV667" i="4" s="1"/>
  <c r="AW667" i="4" s="1"/>
  <c r="AY667" i="4" s="1"/>
  <c r="AZ667" i="4" s="1"/>
  <c r="AR668" i="4"/>
  <c r="AS668" i="4" s="1"/>
  <c r="AA670" i="4" l="1"/>
  <c r="AB670" i="4" s="1"/>
  <c r="AC670" i="4" s="1"/>
  <c r="AD670" i="4" s="1"/>
  <c r="Z670" i="4"/>
  <c r="AE669" i="4"/>
  <c r="AF669" i="4"/>
  <c r="AG669" i="4" s="1"/>
  <c r="Q671" i="4"/>
  <c r="V671" i="4" s="1"/>
  <c r="W671" i="4" s="1"/>
  <c r="X671" i="4" s="1"/>
  <c r="Y671" i="4" s="1"/>
  <c r="R670" i="4"/>
  <c r="AX667" i="4"/>
  <c r="T673" i="4"/>
  <c r="U672" i="4"/>
  <c r="AO672" i="4"/>
  <c r="AN673" i="4"/>
  <c r="AL670" i="4"/>
  <c r="AT668" i="4"/>
  <c r="AU668" i="4" s="1"/>
  <c r="AV668" i="4" s="1"/>
  <c r="AW668" i="4" s="1"/>
  <c r="AY668" i="4" s="1"/>
  <c r="AZ668" i="4" s="1"/>
  <c r="AR669" i="4"/>
  <c r="AS669" i="4" s="1"/>
  <c r="AA671" i="4" l="1"/>
  <c r="AB671" i="4" s="1"/>
  <c r="AC671" i="4" s="1"/>
  <c r="AD671" i="4" s="1"/>
  <c r="Z671" i="4"/>
  <c r="AE670" i="4"/>
  <c r="AF670" i="4"/>
  <c r="AG670" i="4" s="1"/>
  <c r="R671" i="4"/>
  <c r="Q672" i="4"/>
  <c r="V672" i="4" s="1"/>
  <c r="W672" i="4" s="1"/>
  <c r="X672" i="4" s="1"/>
  <c r="Y672" i="4" s="1"/>
  <c r="T674" i="4"/>
  <c r="U673" i="4"/>
  <c r="AX668" i="4"/>
  <c r="AO673" i="4"/>
  <c r="AN674" i="4"/>
  <c r="AT669" i="4"/>
  <c r="AU669" i="4" s="1"/>
  <c r="AV669" i="4" s="1"/>
  <c r="AW669" i="4" s="1"/>
  <c r="AY669" i="4" s="1"/>
  <c r="AZ669" i="4" s="1"/>
  <c r="AL671" i="4"/>
  <c r="AR670" i="4"/>
  <c r="AS670" i="4" s="1"/>
  <c r="AE671" i="4" l="1"/>
  <c r="AF671" i="4"/>
  <c r="AG671" i="4" s="1"/>
  <c r="AA672" i="4"/>
  <c r="AB672" i="4" s="1"/>
  <c r="AC672" i="4" s="1"/>
  <c r="AD672" i="4" s="1"/>
  <c r="Z672" i="4"/>
  <c r="R672" i="4"/>
  <c r="Q673" i="4"/>
  <c r="V673" i="4" s="1"/>
  <c r="W673" i="4" s="1"/>
  <c r="X673" i="4" s="1"/>
  <c r="Y673" i="4" s="1"/>
  <c r="T675" i="4"/>
  <c r="U674" i="4"/>
  <c r="AX669" i="4"/>
  <c r="AO674" i="4"/>
  <c r="AN675" i="4"/>
  <c r="AL672" i="4"/>
  <c r="AT670" i="4"/>
  <c r="AU670" i="4" s="1"/>
  <c r="AV670" i="4" s="1"/>
  <c r="AW670" i="4" s="1"/>
  <c r="AX670" i="4" s="1"/>
  <c r="AR671" i="4"/>
  <c r="AS671" i="4" s="1"/>
  <c r="AA673" i="4" l="1"/>
  <c r="AB673" i="4" s="1"/>
  <c r="AC673" i="4" s="1"/>
  <c r="AD673" i="4" s="1"/>
  <c r="Z673" i="4"/>
  <c r="AE672" i="4"/>
  <c r="AF672" i="4"/>
  <c r="AG672" i="4" s="1"/>
  <c r="R673" i="4"/>
  <c r="Q674" i="4"/>
  <c r="V674" i="4" s="1"/>
  <c r="W674" i="4" s="1"/>
  <c r="X674" i="4" s="1"/>
  <c r="Y674" i="4" s="1"/>
  <c r="AY670" i="4"/>
  <c r="AZ670" i="4" s="1"/>
  <c r="T676" i="4"/>
  <c r="U675" i="4"/>
  <c r="AO675" i="4"/>
  <c r="AN676" i="4"/>
  <c r="AL673" i="4"/>
  <c r="AT671" i="4"/>
  <c r="AU671" i="4" s="1"/>
  <c r="AV671" i="4" s="1"/>
  <c r="AW671" i="4" s="1"/>
  <c r="AY671" i="4" s="1"/>
  <c r="AZ671" i="4" s="1"/>
  <c r="AR672" i="4"/>
  <c r="Z674" i="4" l="1"/>
  <c r="AA674" i="4"/>
  <c r="AB674" i="4" s="1"/>
  <c r="AC674" i="4" s="1"/>
  <c r="AD674" i="4" s="1"/>
  <c r="AE673" i="4"/>
  <c r="AF673" i="4"/>
  <c r="AG673" i="4" s="1"/>
  <c r="Q675" i="4"/>
  <c r="V675" i="4" s="1"/>
  <c r="W675" i="4" s="1"/>
  <c r="X675" i="4" s="1"/>
  <c r="Y675" i="4" s="1"/>
  <c r="R674" i="4"/>
  <c r="T677" i="4"/>
  <c r="U676" i="4"/>
  <c r="AX671" i="4"/>
  <c r="AS672" i="4"/>
  <c r="AT672" i="4" s="1"/>
  <c r="AU672" i="4" s="1"/>
  <c r="AV672" i="4" s="1"/>
  <c r="AW672" i="4" s="1"/>
  <c r="AY672" i="4" s="1"/>
  <c r="AZ672" i="4" s="1"/>
  <c r="AO676" i="4"/>
  <c r="AN677" i="4"/>
  <c r="AL674" i="4"/>
  <c r="AR673" i="4"/>
  <c r="AS673" i="4" s="1"/>
  <c r="AA675" i="4" l="1"/>
  <c r="AB675" i="4" s="1"/>
  <c r="AC675" i="4" s="1"/>
  <c r="AD675" i="4" s="1"/>
  <c r="Z675" i="4"/>
  <c r="AE674" i="4"/>
  <c r="AF674" i="4"/>
  <c r="AG674" i="4" s="1"/>
  <c r="Q676" i="4"/>
  <c r="V676" i="4" s="1"/>
  <c r="W676" i="4" s="1"/>
  <c r="X676" i="4" s="1"/>
  <c r="Y676" i="4" s="1"/>
  <c r="R675" i="4"/>
  <c r="T678" i="4"/>
  <c r="U677" i="4"/>
  <c r="AX672" i="4"/>
  <c r="AO677" i="4"/>
  <c r="AN678" i="4"/>
  <c r="AL675" i="4"/>
  <c r="AT673" i="4"/>
  <c r="AU673" i="4" s="1"/>
  <c r="AV673" i="4" s="1"/>
  <c r="AW673" i="4" s="1"/>
  <c r="AX673" i="4" s="1"/>
  <c r="AR674" i="4"/>
  <c r="AS674" i="4" s="1"/>
  <c r="AA676" i="4" l="1"/>
  <c r="AB676" i="4" s="1"/>
  <c r="AC676" i="4" s="1"/>
  <c r="AD676" i="4" s="1"/>
  <c r="Z676" i="4"/>
  <c r="AE675" i="4"/>
  <c r="AF675" i="4"/>
  <c r="AG675" i="4" s="1"/>
  <c r="Q677" i="4"/>
  <c r="V677" i="4" s="1"/>
  <c r="W677" i="4" s="1"/>
  <c r="X677" i="4" s="1"/>
  <c r="Y677" i="4" s="1"/>
  <c r="R676" i="4"/>
  <c r="AY673" i="4"/>
  <c r="AZ673" i="4" s="1"/>
  <c r="T679" i="4"/>
  <c r="U678" i="4"/>
  <c r="AO678" i="4"/>
  <c r="AN679" i="4"/>
  <c r="AL676" i="4"/>
  <c r="AT674" i="4"/>
  <c r="AU674" i="4" s="1"/>
  <c r="AV674" i="4" s="1"/>
  <c r="AW674" i="4" s="1"/>
  <c r="AY674" i="4" s="1"/>
  <c r="AZ674" i="4" s="1"/>
  <c r="AR675" i="4"/>
  <c r="AA677" i="4" l="1"/>
  <c r="AB677" i="4" s="1"/>
  <c r="AC677" i="4" s="1"/>
  <c r="AD677" i="4" s="1"/>
  <c r="Z677" i="4"/>
  <c r="AE676" i="4"/>
  <c r="AF676" i="4"/>
  <c r="AG676" i="4" s="1"/>
  <c r="R677" i="4"/>
  <c r="Q678" i="4"/>
  <c r="V678" i="4" s="1"/>
  <c r="W678" i="4" s="1"/>
  <c r="X678" i="4" s="1"/>
  <c r="Y678" i="4" s="1"/>
  <c r="T680" i="4"/>
  <c r="U679" i="4"/>
  <c r="AX674" i="4"/>
  <c r="AS675" i="4"/>
  <c r="AT675" i="4" s="1"/>
  <c r="AU675" i="4" s="1"/>
  <c r="AV675" i="4" s="1"/>
  <c r="AW675" i="4" s="1"/>
  <c r="AO679" i="4"/>
  <c r="AN680" i="4"/>
  <c r="AL677" i="4"/>
  <c r="AR676" i="4"/>
  <c r="AS676" i="4" s="1"/>
  <c r="AA678" i="4" l="1"/>
  <c r="AB678" i="4" s="1"/>
  <c r="AC678" i="4" s="1"/>
  <c r="AD678" i="4" s="1"/>
  <c r="Z678" i="4"/>
  <c r="AE677" i="4"/>
  <c r="AF677" i="4"/>
  <c r="AG677" i="4" s="1"/>
  <c r="R678" i="4"/>
  <c r="Q679" i="4"/>
  <c r="V679" i="4" s="1"/>
  <c r="W679" i="4" s="1"/>
  <c r="X679" i="4" s="1"/>
  <c r="Y679" i="4" s="1"/>
  <c r="T681" i="4"/>
  <c r="U680" i="4"/>
  <c r="AY675" i="4"/>
  <c r="AZ675" i="4" s="1"/>
  <c r="AX675" i="4"/>
  <c r="AO680" i="4"/>
  <c r="AN681" i="4"/>
  <c r="AL678" i="4"/>
  <c r="AT676" i="4"/>
  <c r="AU676" i="4" s="1"/>
  <c r="AV676" i="4" s="1"/>
  <c r="AW676" i="4" s="1"/>
  <c r="AX676" i="4" s="1"/>
  <c r="AR677" i="4"/>
  <c r="AS677" i="4" s="1"/>
  <c r="AA679" i="4" l="1"/>
  <c r="AB679" i="4" s="1"/>
  <c r="AC679" i="4" s="1"/>
  <c r="AD679" i="4" s="1"/>
  <c r="Z679" i="4"/>
  <c r="AE678" i="4"/>
  <c r="AF678" i="4"/>
  <c r="AG678" i="4" s="1"/>
  <c r="Q680" i="4"/>
  <c r="V680" i="4" s="1"/>
  <c r="W680" i="4" s="1"/>
  <c r="X680" i="4" s="1"/>
  <c r="Y680" i="4" s="1"/>
  <c r="R679" i="4"/>
  <c r="AY676" i="4"/>
  <c r="AZ676" i="4" s="1"/>
  <c r="T682" i="4"/>
  <c r="U681" i="4"/>
  <c r="AO681" i="4"/>
  <c r="AN682" i="4"/>
  <c r="AL679" i="4"/>
  <c r="AT677" i="4"/>
  <c r="AU677" i="4" s="1"/>
  <c r="AV677" i="4" s="1"/>
  <c r="AW677" i="4" s="1"/>
  <c r="AY677" i="4" s="1"/>
  <c r="AZ677" i="4" s="1"/>
  <c r="AR678" i="4"/>
  <c r="AS678" i="4" s="1"/>
  <c r="AA680" i="4" l="1"/>
  <c r="AB680" i="4" s="1"/>
  <c r="AC680" i="4" s="1"/>
  <c r="AD680" i="4" s="1"/>
  <c r="Z680" i="4"/>
  <c r="AE679" i="4"/>
  <c r="AF679" i="4"/>
  <c r="AG679" i="4" s="1"/>
  <c r="R680" i="4"/>
  <c r="Q681" i="4"/>
  <c r="V681" i="4" s="1"/>
  <c r="W681" i="4" s="1"/>
  <c r="X681" i="4" s="1"/>
  <c r="Y681" i="4" s="1"/>
  <c r="T683" i="4"/>
  <c r="U682" i="4"/>
  <c r="AX677" i="4"/>
  <c r="AO682" i="4"/>
  <c r="AN683" i="4"/>
  <c r="AT678" i="4"/>
  <c r="AU678" i="4" s="1"/>
  <c r="AV678" i="4" s="1"/>
  <c r="AW678" i="4" s="1"/>
  <c r="AY678" i="4" s="1"/>
  <c r="AZ678" i="4" s="1"/>
  <c r="AL680" i="4"/>
  <c r="AR679" i="4"/>
  <c r="AS679" i="4" s="1"/>
  <c r="AA681" i="4" l="1"/>
  <c r="AB681" i="4" s="1"/>
  <c r="AC681" i="4" s="1"/>
  <c r="AD681" i="4" s="1"/>
  <c r="Z681" i="4"/>
  <c r="AE680" i="4"/>
  <c r="AF680" i="4"/>
  <c r="AG680" i="4" s="1"/>
  <c r="Q682" i="4"/>
  <c r="V682" i="4" s="1"/>
  <c r="W682" i="4" s="1"/>
  <c r="X682" i="4" s="1"/>
  <c r="Y682" i="4" s="1"/>
  <c r="R681" i="4"/>
  <c r="AX678" i="4"/>
  <c r="T684" i="4"/>
  <c r="U683" i="4"/>
  <c r="AO683" i="4"/>
  <c r="AN684" i="4"/>
  <c r="AL681" i="4"/>
  <c r="AT679" i="4"/>
  <c r="AU679" i="4" s="1"/>
  <c r="AV679" i="4" s="1"/>
  <c r="AW679" i="4" s="1"/>
  <c r="AY679" i="4" s="1"/>
  <c r="AZ679" i="4" s="1"/>
  <c r="AR680" i="4"/>
  <c r="AS680" i="4" s="1"/>
  <c r="AA682" i="4" l="1"/>
  <c r="AB682" i="4" s="1"/>
  <c r="AC682" i="4" s="1"/>
  <c r="AD682" i="4" s="1"/>
  <c r="Z682" i="4"/>
  <c r="AE681" i="4"/>
  <c r="AF681" i="4"/>
  <c r="AG681" i="4" s="1"/>
  <c r="Q683" i="4"/>
  <c r="V683" i="4" s="1"/>
  <c r="W683" i="4" s="1"/>
  <c r="X683" i="4" s="1"/>
  <c r="Y683" i="4" s="1"/>
  <c r="R682" i="4"/>
  <c r="T685" i="4"/>
  <c r="U684" i="4"/>
  <c r="AX679" i="4"/>
  <c r="AO684" i="4"/>
  <c r="AN685" i="4"/>
  <c r="AL682" i="4"/>
  <c r="AT680" i="4"/>
  <c r="AU680" i="4" s="1"/>
  <c r="AV680" i="4" s="1"/>
  <c r="AW680" i="4" s="1"/>
  <c r="AX680" i="4" s="1"/>
  <c r="AR681" i="4"/>
  <c r="AA683" i="4" l="1"/>
  <c r="AB683" i="4" s="1"/>
  <c r="AC683" i="4" s="1"/>
  <c r="AD683" i="4" s="1"/>
  <c r="Z683" i="4"/>
  <c r="AE682" i="4"/>
  <c r="AF682" i="4"/>
  <c r="AG682" i="4" s="1"/>
  <c r="R683" i="4"/>
  <c r="Q684" i="4"/>
  <c r="V684" i="4" s="1"/>
  <c r="W684" i="4" s="1"/>
  <c r="X684" i="4" s="1"/>
  <c r="Y684" i="4" s="1"/>
  <c r="T686" i="4"/>
  <c r="U685" i="4"/>
  <c r="AY680" i="4"/>
  <c r="AZ680" i="4" s="1"/>
  <c r="AS681" i="4"/>
  <c r="AT681" i="4" s="1"/>
  <c r="AU681" i="4" s="1"/>
  <c r="AV681" i="4" s="1"/>
  <c r="AW681" i="4" s="1"/>
  <c r="AO685" i="4"/>
  <c r="AN686" i="4"/>
  <c r="AL683" i="4"/>
  <c r="AR682" i="4"/>
  <c r="AS682" i="4" s="1"/>
  <c r="Z684" i="4" l="1"/>
  <c r="AA684" i="4"/>
  <c r="AB684" i="4" s="1"/>
  <c r="AC684" i="4" s="1"/>
  <c r="AD684" i="4" s="1"/>
  <c r="AE683" i="4"/>
  <c r="AF683" i="4"/>
  <c r="AG683" i="4" s="1"/>
  <c r="Q685" i="4"/>
  <c r="V685" i="4" s="1"/>
  <c r="W685" i="4" s="1"/>
  <c r="X685" i="4" s="1"/>
  <c r="Y685" i="4" s="1"/>
  <c r="R684" i="4"/>
  <c r="T687" i="4"/>
  <c r="U686" i="4"/>
  <c r="AX681" i="4"/>
  <c r="AY681" i="4"/>
  <c r="AZ681" i="4" s="1"/>
  <c r="AO686" i="4"/>
  <c r="AN687" i="4"/>
  <c r="AL684" i="4"/>
  <c r="AT682" i="4"/>
  <c r="AU682" i="4" s="1"/>
  <c r="AV682" i="4" s="1"/>
  <c r="AW682" i="4" s="1"/>
  <c r="AX682" i="4" s="1"/>
  <c r="AR683" i="4"/>
  <c r="AS683" i="4" s="1"/>
  <c r="AA685" i="4" l="1"/>
  <c r="AB685" i="4" s="1"/>
  <c r="AC685" i="4" s="1"/>
  <c r="AD685" i="4" s="1"/>
  <c r="Z685" i="4"/>
  <c r="AE684" i="4"/>
  <c r="AF684" i="4"/>
  <c r="AG684" i="4" s="1"/>
  <c r="Q686" i="4"/>
  <c r="V686" i="4" s="1"/>
  <c r="W686" i="4" s="1"/>
  <c r="X686" i="4" s="1"/>
  <c r="Y686" i="4" s="1"/>
  <c r="R685" i="4"/>
  <c r="T688" i="4"/>
  <c r="U687" i="4"/>
  <c r="AY682" i="4"/>
  <c r="AZ682" i="4" s="1"/>
  <c r="AO687" i="4"/>
  <c r="AN688" i="4"/>
  <c r="AL685" i="4"/>
  <c r="AT683" i="4"/>
  <c r="AU683" i="4" s="1"/>
  <c r="AV683" i="4" s="1"/>
  <c r="AW683" i="4" s="1"/>
  <c r="AX683" i="4" s="1"/>
  <c r="AR684" i="4"/>
  <c r="AS684" i="4" s="1"/>
  <c r="AA686" i="4" l="1"/>
  <c r="AB686" i="4" s="1"/>
  <c r="AC686" i="4" s="1"/>
  <c r="AD686" i="4" s="1"/>
  <c r="Z686" i="4"/>
  <c r="AE685" i="4"/>
  <c r="AF685" i="4"/>
  <c r="AG685" i="4" s="1"/>
  <c r="R686" i="4"/>
  <c r="Q687" i="4"/>
  <c r="V687" i="4" s="1"/>
  <c r="W687" i="4" s="1"/>
  <c r="X687" i="4" s="1"/>
  <c r="Y687" i="4" s="1"/>
  <c r="AY683" i="4"/>
  <c r="AZ683" i="4" s="1"/>
  <c r="T689" i="4"/>
  <c r="U688" i="4"/>
  <c r="AO688" i="4"/>
  <c r="AN689" i="4"/>
  <c r="AL686" i="4"/>
  <c r="AT684" i="4"/>
  <c r="AU684" i="4" s="1"/>
  <c r="AV684" i="4" s="1"/>
  <c r="AW684" i="4" s="1"/>
  <c r="AY684" i="4" s="1"/>
  <c r="AZ684" i="4" s="1"/>
  <c r="AR685" i="4"/>
  <c r="AA687" i="4" l="1"/>
  <c r="AB687" i="4" s="1"/>
  <c r="AC687" i="4" s="1"/>
  <c r="AD687" i="4" s="1"/>
  <c r="Z687" i="4"/>
  <c r="AE686" i="4"/>
  <c r="AF686" i="4"/>
  <c r="AG686" i="4" s="1"/>
  <c r="Q688" i="4"/>
  <c r="V688" i="4" s="1"/>
  <c r="W688" i="4" s="1"/>
  <c r="X688" i="4" s="1"/>
  <c r="Y688" i="4" s="1"/>
  <c r="R687" i="4"/>
  <c r="T690" i="4"/>
  <c r="U689" i="4"/>
  <c r="AX684" i="4"/>
  <c r="AS685" i="4"/>
  <c r="AT685" i="4" s="1"/>
  <c r="AU685" i="4" s="1"/>
  <c r="AV685" i="4" s="1"/>
  <c r="AW685" i="4" s="1"/>
  <c r="AO689" i="4"/>
  <c r="AN690" i="4"/>
  <c r="AL687" i="4"/>
  <c r="AR686" i="4"/>
  <c r="AS686" i="4" s="1"/>
  <c r="AA688" i="4" l="1"/>
  <c r="AB688" i="4" s="1"/>
  <c r="AC688" i="4" s="1"/>
  <c r="AD688" i="4" s="1"/>
  <c r="Z688" i="4"/>
  <c r="AE687" i="4"/>
  <c r="AF687" i="4"/>
  <c r="AG687" i="4" s="1"/>
  <c r="Q689" i="4"/>
  <c r="V689" i="4" s="1"/>
  <c r="W689" i="4" s="1"/>
  <c r="X689" i="4" s="1"/>
  <c r="Y689" i="4" s="1"/>
  <c r="R688" i="4"/>
  <c r="T691" i="4"/>
  <c r="U690" i="4"/>
  <c r="AO690" i="4"/>
  <c r="AN691" i="4"/>
  <c r="AY685" i="4"/>
  <c r="AZ685" i="4" s="1"/>
  <c r="AX685" i="4"/>
  <c r="AL688" i="4"/>
  <c r="AT686" i="4"/>
  <c r="AU686" i="4" s="1"/>
  <c r="AV686" i="4" s="1"/>
  <c r="AW686" i="4" s="1"/>
  <c r="AX686" i="4" s="1"/>
  <c r="AR687" i="4"/>
  <c r="AS687" i="4" s="1"/>
  <c r="AA689" i="4" l="1"/>
  <c r="AB689" i="4" s="1"/>
  <c r="AC689" i="4" s="1"/>
  <c r="AD689" i="4" s="1"/>
  <c r="Z689" i="4"/>
  <c r="AE688" i="4"/>
  <c r="AF688" i="4"/>
  <c r="AG688" i="4" s="1"/>
  <c r="Q690" i="4"/>
  <c r="V690" i="4" s="1"/>
  <c r="W690" i="4" s="1"/>
  <c r="X690" i="4" s="1"/>
  <c r="Y690" i="4" s="1"/>
  <c r="R689" i="4"/>
  <c r="AY686" i="4"/>
  <c r="AZ686" i="4" s="1"/>
  <c r="T692" i="4"/>
  <c r="U691" i="4"/>
  <c r="AO691" i="4"/>
  <c r="AN692" i="4"/>
  <c r="AL689" i="4"/>
  <c r="AR688" i="4"/>
  <c r="AT687" i="4"/>
  <c r="AU687" i="4" s="1"/>
  <c r="AV687" i="4" s="1"/>
  <c r="AW687" i="4" s="1"/>
  <c r="AX687" i="4" s="1"/>
  <c r="AA690" i="4" l="1"/>
  <c r="AB690" i="4" s="1"/>
  <c r="AC690" i="4" s="1"/>
  <c r="AD690" i="4" s="1"/>
  <c r="Z690" i="4"/>
  <c r="AE689" i="4"/>
  <c r="AF689" i="4"/>
  <c r="AG689" i="4" s="1"/>
  <c r="Q691" i="4"/>
  <c r="V691" i="4" s="1"/>
  <c r="W691" i="4" s="1"/>
  <c r="X691" i="4" s="1"/>
  <c r="Y691" i="4" s="1"/>
  <c r="R690" i="4"/>
  <c r="AY687" i="4"/>
  <c r="AZ687" i="4" s="1"/>
  <c r="T693" i="4"/>
  <c r="U692" i="4"/>
  <c r="AS688" i="4"/>
  <c r="AT688" i="4" s="1"/>
  <c r="AU688" i="4" s="1"/>
  <c r="AV688" i="4" s="1"/>
  <c r="AW688" i="4" s="1"/>
  <c r="AO692" i="4"/>
  <c r="AN693" i="4"/>
  <c r="AL690" i="4"/>
  <c r="AR689" i="4"/>
  <c r="AS689" i="4" s="1"/>
  <c r="AA691" i="4" l="1"/>
  <c r="AB691" i="4" s="1"/>
  <c r="AC691" i="4" s="1"/>
  <c r="AD691" i="4" s="1"/>
  <c r="Z691" i="4"/>
  <c r="AE690" i="4"/>
  <c r="AF690" i="4"/>
  <c r="AG690" i="4" s="1"/>
  <c r="Q692" i="4"/>
  <c r="V692" i="4" s="1"/>
  <c r="W692" i="4" s="1"/>
  <c r="X692" i="4" s="1"/>
  <c r="Y692" i="4" s="1"/>
  <c r="R691" i="4"/>
  <c r="T694" i="4"/>
  <c r="U693" i="4"/>
  <c r="AO693" i="4"/>
  <c r="AN694" i="4"/>
  <c r="AY688" i="4"/>
  <c r="AZ688" i="4" s="1"/>
  <c r="AX688" i="4"/>
  <c r="AL691" i="4"/>
  <c r="AT689" i="4"/>
  <c r="AU689" i="4" s="1"/>
  <c r="AV689" i="4" s="1"/>
  <c r="AW689" i="4" s="1"/>
  <c r="AY689" i="4" s="1"/>
  <c r="AZ689" i="4" s="1"/>
  <c r="AR690" i="4"/>
  <c r="AA692" i="4" l="1"/>
  <c r="AB692" i="4" s="1"/>
  <c r="AC692" i="4" s="1"/>
  <c r="AD692" i="4" s="1"/>
  <c r="Z692" i="4"/>
  <c r="AE691" i="4"/>
  <c r="AF691" i="4"/>
  <c r="AG691" i="4" s="1"/>
  <c r="Q693" i="4"/>
  <c r="V693" i="4" s="1"/>
  <c r="W693" i="4" s="1"/>
  <c r="X693" i="4" s="1"/>
  <c r="Y693" i="4" s="1"/>
  <c r="R692" i="4"/>
  <c r="AX689" i="4"/>
  <c r="T695" i="4"/>
  <c r="U694" i="4"/>
  <c r="AS690" i="4"/>
  <c r="AT690" i="4" s="1"/>
  <c r="AU690" i="4" s="1"/>
  <c r="AV690" i="4" s="1"/>
  <c r="AW690" i="4" s="1"/>
  <c r="AO694" i="4"/>
  <c r="AN695" i="4"/>
  <c r="AL692" i="4"/>
  <c r="AR691" i="4"/>
  <c r="AS691" i="4" s="1"/>
  <c r="AA693" i="4" l="1"/>
  <c r="AB693" i="4" s="1"/>
  <c r="AC693" i="4" s="1"/>
  <c r="AD693" i="4" s="1"/>
  <c r="Z693" i="4"/>
  <c r="AE692" i="4"/>
  <c r="AF692" i="4"/>
  <c r="AG692" i="4" s="1"/>
  <c r="Q694" i="4"/>
  <c r="V694" i="4" s="1"/>
  <c r="W694" i="4" s="1"/>
  <c r="X694" i="4" s="1"/>
  <c r="Y694" i="4" s="1"/>
  <c r="R693" i="4"/>
  <c r="T696" i="4"/>
  <c r="U695" i="4"/>
  <c r="AO695" i="4"/>
  <c r="AN696" i="4"/>
  <c r="AY690" i="4"/>
  <c r="AZ690" i="4" s="1"/>
  <c r="AX690" i="4"/>
  <c r="AL693" i="4"/>
  <c r="AT691" i="4"/>
  <c r="AU691" i="4" s="1"/>
  <c r="AV691" i="4" s="1"/>
  <c r="AW691" i="4" s="1"/>
  <c r="AY691" i="4" s="1"/>
  <c r="AZ691" i="4" s="1"/>
  <c r="AR692" i="4"/>
  <c r="AS692" i="4" s="1"/>
  <c r="AA694" i="4" l="1"/>
  <c r="AB694" i="4" s="1"/>
  <c r="AC694" i="4" s="1"/>
  <c r="AD694" i="4" s="1"/>
  <c r="Z694" i="4"/>
  <c r="AE693" i="4"/>
  <c r="AF693" i="4"/>
  <c r="AG693" i="4" s="1"/>
  <c r="R694" i="4"/>
  <c r="Q695" i="4"/>
  <c r="V695" i="4" s="1"/>
  <c r="W695" i="4" s="1"/>
  <c r="X695" i="4" s="1"/>
  <c r="Y695" i="4" s="1"/>
  <c r="AX691" i="4"/>
  <c r="T697" i="4"/>
  <c r="U696" i="4"/>
  <c r="AO696" i="4"/>
  <c r="AN697" i="4"/>
  <c r="AL694" i="4"/>
  <c r="AT692" i="4"/>
  <c r="AU692" i="4" s="1"/>
  <c r="AV692" i="4" s="1"/>
  <c r="AW692" i="4" s="1"/>
  <c r="AY692" i="4" s="1"/>
  <c r="AZ692" i="4" s="1"/>
  <c r="AR693" i="4"/>
  <c r="AS693" i="4" s="1"/>
  <c r="AE694" i="4" l="1"/>
  <c r="AF694" i="4"/>
  <c r="AG694" i="4" s="1"/>
  <c r="Z695" i="4"/>
  <c r="AA695" i="4"/>
  <c r="AB695" i="4" s="1"/>
  <c r="AC695" i="4" s="1"/>
  <c r="AD695" i="4" s="1"/>
  <c r="Q696" i="4"/>
  <c r="V696" i="4" s="1"/>
  <c r="W696" i="4" s="1"/>
  <c r="X696" i="4" s="1"/>
  <c r="Y696" i="4" s="1"/>
  <c r="R695" i="4"/>
  <c r="T698" i="4"/>
  <c r="U697" i="4"/>
  <c r="AX692" i="4"/>
  <c r="AO697" i="4"/>
  <c r="AN698" i="4"/>
  <c r="AL695" i="4"/>
  <c r="AT693" i="4"/>
  <c r="AU693" i="4" s="1"/>
  <c r="AV693" i="4" s="1"/>
  <c r="AW693" i="4" s="1"/>
  <c r="AX693" i="4" s="1"/>
  <c r="AR694" i="4"/>
  <c r="AS694" i="4" s="1"/>
  <c r="Z696" i="4" l="1"/>
  <c r="AA696" i="4"/>
  <c r="AB696" i="4" s="1"/>
  <c r="AC696" i="4" s="1"/>
  <c r="AD696" i="4" s="1"/>
  <c r="AE695" i="4"/>
  <c r="AF695" i="4"/>
  <c r="AG695" i="4" s="1"/>
  <c r="Q697" i="4"/>
  <c r="V697" i="4" s="1"/>
  <c r="W697" i="4" s="1"/>
  <c r="X697" i="4" s="1"/>
  <c r="Y697" i="4" s="1"/>
  <c r="R696" i="4"/>
  <c r="AY693" i="4"/>
  <c r="AZ693" i="4" s="1"/>
  <c r="T699" i="4"/>
  <c r="U698" i="4"/>
  <c r="AO698" i="4"/>
  <c r="AN699" i="4"/>
  <c r="AL696" i="4"/>
  <c r="AR695" i="4"/>
  <c r="AS695" i="4" s="1"/>
  <c r="AT694" i="4"/>
  <c r="AU694" i="4" s="1"/>
  <c r="AV694" i="4" s="1"/>
  <c r="AW694" i="4" s="1"/>
  <c r="AX694" i="4" s="1"/>
  <c r="AA697" i="4" l="1"/>
  <c r="AB697" i="4" s="1"/>
  <c r="AC697" i="4" s="1"/>
  <c r="AD697" i="4" s="1"/>
  <c r="Z697" i="4"/>
  <c r="AE696" i="4"/>
  <c r="AF696" i="4"/>
  <c r="AG696" i="4" s="1"/>
  <c r="Q698" i="4"/>
  <c r="V698" i="4" s="1"/>
  <c r="W698" i="4" s="1"/>
  <c r="X698" i="4" s="1"/>
  <c r="Y698" i="4" s="1"/>
  <c r="R697" i="4"/>
  <c r="T700" i="4"/>
  <c r="U699" i="4"/>
  <c r="AY694" i="4"/>
  <c r="AZ694" i="4" s="1"/>
  <c r="AO699" i="4"/>
  <c r="AN700" i="4"/>
  <c r="AL697" i="4"/>
  <c r="AT695" i="4"/>
  <c r="AU695" i="4" s="1"/>
  <c r="AV695" i="4" s="1"/>
  <c r="AW695" i="4" s="1"/>
  <c r="AX695" i="4" s="1"/>
  <c r="AR696" i="4"/>
  <c r="AE697" i="4" l="1"/>
  <c r="AF697" i="4"/>
  <c r="AG697" i="4" s="1"/>
  <c r="Z698" i="4"/>
  <c r="AA698" i="4"/>
  <c r="AB698" i="4" s="1"/>
  <c r="AC698" i="4" s="1"/>
  <c r="AD698" i="4" s="1"/>
  <c r="R698" i="4"/>
  <c r="Q699" i="4"/>
  <c r="V699" i="4" s="1"/>
  <c r="W699" i="4" s="1"/>
  <c r="X699" i="4" s="1"/>
  <c r="Y699" i="4" s="1"/>
  <c r="AY695" i="4"/>
  <c r="AZ695" i="4" s="1"/>
  <c r="T701" i="4"/>
  <c r="U700" i="4"/>
  <c r="AS696" i="4"/>
  <c r="AT696" i="4" s="1"/>
  <c r="AU696" i="4" s="1"/>
  <c r="AV696" i="4" s="1"/>
  <c r="AW696" i="4" s="1"/>
  <c r="AO700" i="4"/>
  <c r="AN701" i="4"/>
  <c r="AL698" i="4"/>
  <c r="AR697" i="4"/>
  <c r="AS697" i="4" s="1"/>
  <c r="AA699" i="4" l="1"/>
  <c r="AB699" i="4" s="1"/>
  <c r="AC699" i="4" s="1"/>
  <c r="AD699" i="4" s="1"/>
  <c r="Z699" i="4"/>
  <c r="AE698" i="4"/>
  <c r="AF698" i="4"/>
  <c r="AG698" i="4" s="1"/>
  <c r="Q700" i="4"/>
  <c r="V700" i="4" s="1"/>
  <c r="W700" i="4" s="1"/>
  <c r="X700" i="4" s="1"/>
  <c r="Y700" i="4" s="1"/>
  <c r="R699" i="4"/>
  <c r="T702" i="4"/>
  <c r="U701" i="4"/>
  <c r="AY696" i="4"/>
  <c r="AZ696" i="4" s="1"/>
  <c r="AX696" i="4"/>
  <c r="AO701" i="4"/>
  <c r="AN702" i="4"/>
  <c r="AL699" i="4"/>
  <c r="AT697" i="4"/>
  <c r="AU697" i="4" s="1"/>
  <c r="AV697" i="4" s="1"/>
  <c r="AW697" i="4" s="1"/>
  <c r="AY697" i="4" s="1"/>
  <c r="AZ697" i="4" s="1"/>
  <c r="AR698" i="4"/>
  <c r="AS698" i="4" s="1"/>
  <c r="AA700" i="4" l="1"/>
  <c r="AB700" i="4" s="1"/>
  <c r="AC700" i="4" s="1"/>
  <c r="AD700" i="4" s="1"/>
  <c r="Z700" i="4"/>
  <c r="AE699" i="4"/>
  <c r="AF699" i="4"/>
  <c r="AG699" i="4" s="1"/>
  <c r="Q701" i="4"/>
  <c r="V701" i="4" s="1"/>
  <c r="W701" i="4" s="1"/>
  <c r="X701" i="4" s="1"/>
  <c r="Y701" i="4" s="1"/>
  <c r="R700" i="4"/>
  <c r="T703" i="4"/>
  <c r="U702" i="4"/>
  <c r="AX697" i="4"/>
  <c r="AO702" i="4"/>
  <c r="AN703" i="4"/>
  <c r="AL700" i="4"/>
  <c r="AT698" i="4"/>
  <c r="AU698" i="4" s="1"/>
  <c r="AV698" i="4" s="1"/>
  <c r="AW698" i="4" s="1"/>
  <c r="AY698" i="4" s="1"/>
  <c r="AZ698" i="4" s="1"/>
  <c r="AR699" i="4"/>
  <c r="AS699" i="4" s="1"/>
  <c r="AE700" i="4" l="1"/>
  <c r="AF700" i="4"/>
  <c r="AG700" i="4" s="1"/>
  <c r="AA701" i="4"/>
  <c r="AB701" i="4" s="1"/>
  <c r="AC701" i="4" s="1"/>
  <c r="AD701" i="4" s="1"/>
  <c r="Z701" i="4"/>
  <c r="Q702" i="4"/>
  <c r="V702" i="4" s="1"/>
  <c r="W702" i="4" s="1"/>
  <c r="X702" i="4" s="1"/>
  <c r="Y702" i="4" s="1"/>
  <c r="R701" i="4"/>
  <c r="T704" i="4"/>
  <c r="U703" i="4"/>
  <c r="AX698" i="4"/>
  <c r="AO703" i="4"/>
  <c r="AN704" i="4"/>
  <c r="AL701" i="4"/>
  <c r="AT699" i="4"/>
  <c r="AU699" i="4" s="1"/>
  <c r="AV699" i="4" s="1"/>
  <c r="AW699" i="4" s="1"/>
  <c r="AY699" i="4" s="1"/>
  <c r="AZ699" i="4" s="1"/>
  <c r="AR700" i="4"/>
  <c r="AS700" i="4" s="1"/>
  <c r="AA702" i="4" l="1"/>
  <c r="AB702" i="4" s="1"/>
  <c r="AC702" i="4" s="1"/>
  <c r="AD702" i="4" s="1"/>
  <c r="Z702" i="4"/>
  <c r="AE701" i="4"/>
  <c r="AF701" i="4"/>
  <c r="AG701" i="4" s="1"/>
  <c r="Q703" i="4"/>
  <c r="V703" i="4" s="1"/>
  <c r="W703" i="4" s="1"/>
  <c r="X703" i="4" s="1"/>
  <c r="Y703" i="4" s="1"/>
  <c r="R702" i="4"/>
  <c r="T705" i="4"/>
  <c r="U704" i="4"/>
  <c r="AX699" i="4"/>
  <c r="AO704" i="4"/>
  <c r="AN705" i="4"/>
  <c r="AL702" i="4"/>
  <c r="AT700" i="4"/>
  <c r="AU700" i="4" s="1"/>
  <c r="AV700" i="4" s="1"/>
  <c r="AW700" i="4" s="1"/>
  <c r="AY700" i="4" s="1"/>
  <c r="AZ700" i="4" s="1"/>
  <c r="AR701" i="4"/>
  <c r="AS701" i="4" s="1"/>
  <c r="Z703" i="4" l="1"/>
  <c r="AA703" i="4"/>
  <c r="AB703" i="4" s="1"/>
  <c r="AC703" i="4" s="1"/>
  <c r="AD703" i="4" s="1"/>
  <c r="AE702" i="4"/>
  <c r="AF702" i="4"/>
  <c r="AG702" i="4" s="1"/>
  <c r="R703" i="4"/>
  <c r="Q704" i="4"/>
  <c r="V704" i="4" s="1"/>
  <c r="W704" i="4" s="1"/>
  <c r="X704" i="4" s="1"/>
  <c r="Y704" i="4" s="1"/>
  <c r="AX700" i="4"/>
  <c r="T706" i="4"/>
  <c r="U705" i="4"/>
  <c r="AO705" i="4"/>
  <c r="AN706" i="4"/>
  <c r="AL703" i="4"/>
  <c r="AT701" i="4"/>
  <c r="AU701" i="4" s="1"/>
  <c r="AV701" i="4" s="1"/>
  <c r="AW701" i="4" s="1"/>
  <c r="AY701" i="4" s="1"/>
  <c r="AZ701" i="4" s="1"/>
  <c r="AR702" i="4"/>
  <c r="AE703" i="4" l="1"/>
  <c r="AF703" i="4"/>
  <c r="AG703" i="4" s="1"/>
  <c r="AA704" i="4"/>
  <c r="AB704" i="4" s="1"/>
  <c r="AC704" i="4" s="1"/>
  <c r="AD704" i="4" s="1"/>
  <c r="Z704" i="4"/>
  <c r="Q705" i="4"/>
  <c r="V705" i="4" s="1"/>
  <c r="W705" i="4" s="1"/>
  <c r="X705" i="4" s="1"/>
  <c r="Y705" i="4" s="1"/>
  <c r="R704" i="4"/>
  <c r="T707" i="4"/>
  <c r="U706" i="4"/>
  <c r="AX701" i="4"/>
  <c r="AS702" i="4"/>
  <c r="AT702" i="4" s="1"/>
  <c r="AU702" i="4" s="1"/>
  <c r="AV702" i="4" s="1"/>
  <c r="AW702" i="4" s="1"/>
  <c r="AO706" i="4"/>
  <c r="AN707" i="4"/>
  <c r="AL704" i="4"/>
  <c r="AR703" i="4"/>
  <c r="AS703" i="4" s="1"/>
  <c r="AA705" i="4" l="1"/>
  <c r="AB705" i="4" s="1"/>
  <c r="AC705" i="4" s="1"/>
  <c r="AD705" i="4" s="1"/>
  <c r="Z705" i="4"/>
  <c r="AE704" i="4"/>
  <c r="AF704" i="4"/>
  <c r="AG704" i="4" s="1"/>
  <c r="Q706" i="4"/>
  <c r="V706" i="4" s="1"/>
  <c r="W706" i="4" s="1"/>
  <c r="X706" i="4" s="1"/>
  <c r="Y706" i="4" s="1"/>
  <c r="R705" i="4"/>
  <c r="T708" i="4"/>
  <c r="U707" i="4"/>
  <c r="AY702" i="4"/>
  <c r="AZ702" i="4" s="1"/>
  <c r="AX702" i="4"/>
  <c r="AO707" i="4"/>
  <c r="AN708" i="4"/>
  <c r="AL705" i="4"/>
  <c r="AT703" i="4"/>
  <c r="AU703" i="4" s="1"/>
  <c r="AV703" i="4" s="1"/>
  <c r="AW703" i="4" s="1"/>
  <c r="AY703" i="4" s="1"/>
  <c r="AZ703" i="4" s="1"/>
  <c r="AR704" i="4"/>
  <c r="AS704" i="4" s="1"/>
  <c r="AA706" i="4" l="1"/>
  <c r="AB706" i="4" s="1"/>
  <c r="AC706" i="4" s="1"/>
  <c r="AD706" i="4" s="1"/>
  <c r="Z706" i="4"/>
  <c r="AE705" i="4"/>
  <c r="AF705" i="4"/>
  <c r="AG705" i="4" s="1"/>
  <c r="Q707" i="4"/>
  <c r="V707" i="4" s="1"/>
  <c r="W707" i="4" s="1"/>
  <c r="X707" i="4" s="1"/>
  <c r="Y707" i="4" s="1"/>
  <c r="R706" i="4"/>
  <c r="T709" i="4"/>
  <c r="U708" i="4"/>
  <c r="AX703" i="4"/>
  <c r="AO708" i="4"/>
  <c r="AN709" i="4"/>
  <c r="AL706" i="4"/>
  <c r="AT704" i="4"/>
  <c r="AU704" i="4" s="1"/>
  <c r="AV704" i="4" s="1"/>
  <c r="AW704" i="4" s="1"/>
  <c r="AY704" i="4" s="1"/>
  <c r="AZ704" i="4" s="1"/>
  <c r="AR705" i="4"/>
  <c r="AS705" i="4" s="1"/>
  <c r="Z707" i="4" l="1"/>
  <c r="AA707" i="4"/>
  <c r="AB707" i="4" s="1"/>
  <c r="AC707" i="4" s="1"/>
  <c r="AD707" i="4" s="1"/>
  <c r="AE706" i="4"/>
  <c r="AF706" i="4"/>
  <c r="AG706" i="4" s="1"/>
  <c r="Q708" i="4"/>
  <c r="V708" i="4" s="1"/>
  <c r="W708" i="4" s="1"/>
  <c r="X708" i="4" s="1"/>
  <c r="Y708" i="4" s="1"/>
  <c r="R707" i="4"/>
  <c r="T710" i="4"/>
  <c r="U709" i="4"/>
  <c r="AX704" i="4"/>
  <c r="AO709" i="4"/>
  <c r="AN710" i="4"/>
  <c r="AL707" i="4"/>
  <c r="AT705" i="4"/>
  <c r="AU705" i="4" s="1"/>
  <c r="AV705" i="4" s="1"/>
  <c r="AW705" i="4" s="1"/>
  <c r="AX705" i="4" s="1"/>
  <c r="AR706" i="4"/>
  <c r="AS706" i="4" s="1"/>
  <c r="AA708" i="4" l="1"/>
  <c r="AB708" i="4" s="1"/>
  <c r="AC708" i="4" s="1"/>
  <c r="AD708" i="4" s="1"/>
  <c r="Z708" i="4"/>
  <c r="AE707" i="4"/>
  <c r="AF707" i="4"/>
  <c r="AG707" i="4" s="1"/>
  <c r="Q709" i="4"/>
  <c r="V709" i="4" s="1"/>
  <c r="W709" i="4" s="1"/>
  <c r="X709" i="4" s="1"/>
  <c r="Y709" i="4" s="1"/>
  <c r="R708" i="4"/>
  <c r="T711" i="4"/>
  <c r="U710" i="4"/>
  <c r="AY705" i="4"/>
  <c r="AZ705" i="4" s="1"/>
  <c r="AO710" i="4"/>
  <c r="AN711" i="4"/>
  <c r="AL708" i="4"/>
  <c r="AT706" i="4"/>
  <c r="AU706" i="4" s="1"/>
  <c r="AV706" i="4" s="1"/>
  <c r="AW706" i="4" s="1"/>
  <c r="AY706" i="4" s="1"/>
  <c r="AZ706" i="4" s="1"/>
  <c r="AR707" i="4"/>
  <c r="AS707" i="4" s="1"/>
  <c r="AA709" i="4" l="1"/>
  <c r="AB709" i="4" s="1"/>
  <c r="AC709" i="4" s="1"/>
  <c r="AD709" i="4" s="1"/>
  <c r="Z709" i="4"/>
  <c r="AE708" i="4"/>
  <c r="AF708" i="4"/>
  <c r="AG708" i="4" s="1"/>
  <c r="R709" i="4"/>
  <c r="Q710" i="4"/>
  <c r="V710" i="4" s="1"/>
  <c r="W710" i="4" s="1"/>
  <c r="X710" i="4" s="1"/>
  <c r="Y710" i="4" s="1"/>
  <c r="T712" i="4"/>
  <c r="U711" i="4"/>
  <c r="AX706" i="4"/>
  <c r="AO711" i="4"/>
  <c r="AN712" i="4"/>
  <c r="AL709" i="4"/>
  <c r="AT707" i="4"/>
  <c r="AU707" i="4" s="1"/>
  <c r="AV707" i="4" s="1"/>
  <c r="AW707" i="4" s="1"/>
  <c r="AY707" i="4" s="1"/>
  <c r="AZ707" i="4" s="1"/>
  <c r="AR708" i="4"/>
  <c r="AE709" i="4" l="1"/>
  <c r="AF709" i="4"/>
  <c r="AG709" i="4" s="1"/>
  <c r="AA710" i="4"/>
  <c r="AB710" i="4" s="1"/>
  <c r="AC710" i="4" s="1"/>
  <c r="AD710" i="4" s="1"/>
  <c r="Z710" i="4"/>
  <c r="Q711" i="4"/>
  <c r="V711" i="4" s="1"/>
  <c r="W711" i="4" s="1"/>
  <c r="X711" i="4" s="1"/>
  <c r="Y711" i="4" s="1"/>
  <c r="R710" i="4"/>
  <c r="T713" i="4"/>
  <c r="U712" i="4"/>
  <c r="AX707" i="4"/>
  <c r="AS708" i="4"/>
  <c r="AT708" i="4" s="1"/>
  <c r="AU708" i="4" s="1"/>
  <c r="AV708" i="4" s="1"/>
  <c r="AW708" i="4" s="1"/>
  <c r="AO712" i="4"/>
  <c r="AN713" i="4"/>
  <c r="AL710" i="4"/>
  <c r="AR709" i="4"/>
  <c r="AS709" i="4" s="1"/>
  <c r="AA711" i="4" l="1"/>
  <c r="AB711" i="4" s="1"/>
  <c r="AC711" i="4" s="1"/>
  <c r="AD711" i="4" s="1"/>
  <c r="Z711" i="4"/>
  <c r="AE710" i="4"/>
  <c r="AF710" i="4"/>
  <c r="AG710" i="4" s="1"/>
  <c r="Q712" i="4"/>
  <c r="V712" i="4" s="1"/>
  <c r="W712" i="4" s="1"/>
  <c r="X712" i="4" s="1"/>
  <c r="Y712" i="4" s="1"/>
  <c r="R711" i="4"/>
  <c r="T714" i="4"/>
  <c r="U713" i="4"/>
  <c r="AY708" i="4"/>
  <c r="AZ708" i="4" s="1"/>
  <c r="AX708" i="4"/>
  <c r="AO713" i="4"/>
  <c r="AN714" i="4"/>
  <c r="AL711" i="4"/>
  <c r="AT709" i="4"/>
  <c r="AU709" i="4" s="1"/>
  <c r="AV709" i="4" s="1"/>
  <c r="AW709" i="4" s="1"/>
  <c r="AY709" i="4" s="1"/>
  <c r="AZ709" i="4" s="1"/>
  <c r="AR710" i="4"/>
  <c r="AS710" i="4" s="1"/>
  <c r="AA712" i="4" l="1"/>
  <c r="AB712" i="4" s="1"/>
  <c r="AC712" i="4" s="1"/>
  <c r="AD712" i="4" s="1"/>
  <c r="Z712" i="4"/>
  <c r="AE711" i="4"/>
  <c r="AF711" i="4"/>
  <c r="AG711" i="4" s="1"/>
  <c r="Q713" i="4"/>
  <c r="V713" i="4" s="1"/>
  <c r="W713" i="4" s="1"/>
  <c r="X713" i="4" s="1"/>
  <c r="Y713" i="4" s="1"/>
  <c r="R712" i="4"/>
  <c r="T715" i="4"/>
  <c r="U714" i="4"/>
  <c r="AX709" i="4"/>
  <c r="AO714" i="4"/>
  <c r="AN715" i="4"/>
  <c r="AL712" i="4"/>
  <c r="AT710" i="4"/>
  <c r="AU710" i="4" s="1"/>
  <c r="AV710" i="4" s="1"/>
  <c r="AW710" i="4" s="1"/>
  <c r="AX710" i="4" s="1"/>
  <c r="AR711" i="4"/>
  <c r="AS711" i="4" s="1"/>
  <c r="Z713" i="4" l="1"/>
  <c r="AA713" i="4"/>
  <c r="AB713" i="4" s="1"/>
  <c r="AC713" i="4" s="1"/>
  <c r="AD713" i="4" s="1"/>
  <c r="AE712" i="4"/>
  <c r="AF712" i="4"/>
  <c r="AG712" i="4" s="1"/>
  <c r="Q714" i="4"/>
  <c r="V714" i="4" s="1"/>
  <c r="W714" i="4" s="1"/>
  <c r="X714" i="4" s="1"/>
  <c r="Y714" i="4" s="1"/>
  <c r="R713" i="4"/>
  <c r="T716" i="4"/>
  <c r="U715" i="4"/>
  <c r="AY710" i="4"/>
  <c r="AZ710" i="4" s="1"/>
  <c r="AO715" i="4"/>
  <c r="AN716" i="4"/>
  <c r="AL713" i="4"/>
  <c r="AT711" i="4"/>
  <c r="AU711" i="4" s="1"/>
  <c r="AV711" i="4" s="1"/>
  <c r="AW711" i="4" s="1"/>
  <c r="AX711" i="4" s="1"/>
  <c r="AR712" i="4"/>
  <c r="AS712" i="4" s="1"/>
  <c r="Z714" i="4" l="1"/>
  <c r="AA714" i="4"/>
  <c r="AB714" i="4" s="1"/>
  <c r="AC714" i="4" s="1"/>
  <c r="AD714" i="4" s="1"/>
  <c r="AE713" i="4"/>
  <c r="AF713" i="4"/>
  <c r="AG713" i="4" s="1"/>
  <c r="R714" i="4"/>
  <c r="Q715" i="4"/>
  <c r="V715" i="4" s="1"/>
  <c r="W715" i="4" s="1"/>
  <c r="X715" i="4" s="1"/>
  <c r="Y715" i="4" s="1"/>
  <c r="T717" i="4"/>
  <c r="U716" i="4"/>
  <c r="AY711" i="4"/>
  <c r="AZ711" i="4" s="1"/>
  <c r="AO716" i="4"/>
  <c r="AN717" i="4"/>
  <c r="AL714" i="4"/>
  <c r="AT712" i="4"/>
  <c r="AU712" i="4" s="1"/>
  <c r="AV712" i="4" s="1"/>
  <c r="AW712" i="4" s="1"/>
  <c r="AY712" i="4" s="1"/>
  <c r="AZ712" i="4" s="1"/>
  <c r="AR713" i="4"/>
  <c r="AS713" i="4" s="1"/>
  <c r="AA715" i="4" l="1"/>
  <c r="AB715" i="4" s="1"/>
  <c r="AC715" i="4" s="1"/>
  <c r="AD715" i="4" s="1"/>
  <c r="Z715" i="4"/>
  <c r="AE714" i="4"/>
  <c r="AF714" i="4"/>
  <c r="AG714" i="4" s="1"/>
  <c r="Q716" i="4"/>
  <c r="V716" i="4" s="1"/>
  <c r="W716" i="4" s="1"/>
  <c r="X716" i="4" s="1"/>
  <c r="Y716" i="4" s="1"/>
  <c r="R715" i="4"/>
  <c r="T718" i="4"/>
  <c r="U717" i="4"/>
  <c r="AX712" i="4"/>
  <c r="AO717" i="4"/>
  <c r="AN718" i="4"/>
  <c r="AL715" i="4"/>
  <c r="AT713" i="4"/>
  <c r="AU713" i="4" s="1"/>
  <c r="AV713" i="4" s="1"/>
  <c r="AW713" i="4" s="1"/>
  <c r="AY713" i="4" s="1"/>
  <c r="AZ713" i="4" s="1"/>
  <c r="AR714" i="4"/>
  <c r="AS714" i="4" s="1"/>
  <c r="AE715" i="4" l="1"/>
  <c r="AF715" i="4"/>
  <c r="AG715" i="4" s="1"/>
  <c r="Z716" i="4"/>
  <c r="AA716" i="4"/>
  <c r="AB716" i="4" s="1"/>
  <c r="AC716" i="4" s="1"/>
  <c r="AD716" i="4" s="1"/>
  <c r="R716" i="4"/>
  <c r="Q717" i="4"/>
  <c r="V717" i="4" s="1"/>
  <c r="W717" i="4" s="1"/>
  <c r="X717" i="4" s="1"/>
  <c r="Y717" i="4" s="1"/>
  <c r="T719" i="4"/>
  <c r="U718" i="4"/>
  <c r="AX713" i="4"/>
  <c r="AO718" i="4"/>
  <c r="AN719" i="4"/>
  <c r="AL716" i="4"/>
  <c r="AT714" i="4"/>
  <c r="AU714" i="4" s="1"/>
  <c r="AV714" i="4" s="1"/>
  <c r="AW714" i="4" s="1"/>
  <c r="AY714" i="4" s="1"/>
  <c r="AZ714" i="4" s="1"/>
  <c r="AR715" i="4"/>
  <c r="AS715" i="4" s="1"/>
  <c r="AA717" i="4" l="1"/>
  <c r="AB717" i="4" s="1"/>
  <c r="AC717" i="4" s="1"/>
  <c r="AD717" i="4" s="1"/>
  <c r="Z717" i="4"/>
  <c r="AE716" i="4"/>
  <c r="AF716" i="4"/>
  <c r="AG716" i="4" s="1"/>
  <c r="Q718" i="4"/>
  <c r="V718" i="4" s="1"/>
  <c r="W718" i="4" s="1"/>
  <c r="X718" i="4" s="1"/>
  <c r="Y718" i="4" s="1"/>
  <c r="R717" i="4"/>
  <c r="T720" i="4"/>
  <c r="U719" i="4"/>
  <c r="AX714" i="4"/>
  <c r="AO719" i="4"/>
  <c r="AN720" i="4"/>
  <c r="AL717" i="4"/>
  <c r="AT715" i="4"/>
  <c r="AU715" i="4" s="1"/>
  <c r="AV715" i="4" s="1"/>
  <c r="AW715" i="4" s="1"/>
  <c r="AX715" i="4" s="1"/>
  <c r="AR716" i="4"/>
  <c r="AA718" i="4" l="1"/>
  <c r="AB718" i="4" s="1"/>
  <c r="AC718" i="4" s="1"/>
  <c r="AD718" i="4" s="1"/>
  <c r="Z718" i="4"/>
  <c r="AE717" i="4"/>
  <c r="AF717" i="4"/>
  <c r="AG717" i="4" s="1"/>
  <c r="Q719" i="4"/>
  <c r="V719" i="4" s="1"/>
  <c r="W719" i="4" s="1"/>
  <c r="X719" i="4" s="1"/>
  <c r="Y719" i="4" s="1"/>
  <c r="R718" i="4"/>
  <c r="AY715" i="4"/>
  <c r="AZ715" i="4" s="1"/>
  <c r="T721" i="4"/>
  <c r="U720" i="4"/>
  <c r="AS716" i="4"/>
  <c r="AT716" i="4" s="1"/>
  <c r="AU716" i="4" s="1"/>
  <c r="AV716" i="4" s="1"/>
  <c r="AW716" i="4" s="1"/>
  <c r="AO720" i="4"/>
  <c r="AN721" i="4"/>
  <c r="AL718" i="4"/>
  <c r="AR717" i="4"/>
  <c r="AS717" i="4" s="1"/>
  <c r="AE718" i="4" l="1"/>
  <c r="AF718" i="4"/>
  <c r="AG718" i="4" s="1"/>
  <c r="Z719" i="4"/>
  <c r="AA719" i="4"/>
  <c r="AB719" i="4" s="1"/>
  <c r="AC719" i="4" s="1"/>
  <c r="AD719" i="4" s="1"/>
  <c r="R719" i="4"/>
  <c r="Q720" i="4"/>
  <c r="V720" i="4" s="1"/>
  <c r="W720" i="4" s="1"/>
  <c r="X720" i="4" s="1"/>
  <c r="Y720" i="4" s="1"/>
  <c r="T722" i="4"/>
  <c r="U721" i="4"/>
  <c r="AO721" i="4"/>
  <c r="AN722" i="4"/>
  <c r="AY716" i="4"/>
  <c r="AZ716" i="4" s="1"/>
  <c r="AX716" i="4"/>
  <c r="AL719" i="4"/>
  <c r="AT717" i="4"/>
  <c r="AU717" i="4" s="1"/>
  <c r="AV717" i="4" s="1"/>
  <c r="AW717" i="4" s="1"/>
  <c r="AX717" i="4" s="1"/>
  <c r="AR718" i="4"/>
  <c r="AA720" i="4" l="1"/>
  <c r="AB720" i="4" s="1"/>
  <c r="AC720" i="4" s="1"/>
  <c r="AD720" i="4" s="1"/>
  <c r="Z720" i="4"/>
  <c r="AE719" i="4"/>
  <c r="AF719" i="4"/>
  <c r="AG719" i="4" s="1"/>
  <c r="Q721" i="4"/>
  <c r="V721" i="4" s="1"/>
  <c r="W721" i="4" s="1"/>
  <c r="X721" i="4" s="1"/>
  <c r="Y721" i="4" s="1"/>
  <c r="R720" i="4"/>
  <c r="AY717" i="4"/>
  <c r="AZ717" i="4" s="1"/>
  <c r="T723" i="4"/>
  <c r="U722" i="4"/>
  <c r="AS718" i="4"/>
  <c r="AT718" i="4" s="1"/>
  <c r="AU718" i="4" s="1"/>
  <c r="AV718" i="4" s="1"/>
  <c r="AW718" i="4" s="1"/>
  <c r="AO722" i="4"/>
  <c r="AN723" i="4"/>
  <c r="AL720" i="4"/>
  <c r="AR719" i="4"/>
  <c r="AS719" i="4" s="1"/>
  <c r="AA721" i="4" l="1"/>
  <c r="AB721" i="4" s="1"/>
  <c r="AC721" i="4" s="1"/>
  <c r="AD721" i="4" s="1"/>
  <c r="Z721" i="4"/>
  <c r="AE720" i="4"/>
  <c r="AF720" i="4"/>
  <c r="AG720" i="4" s="1"/>
  <c r="Q722" i="4"/>
  <c r="V722" i="4" s="1"/>
  <c r="W722" i="4" s="1"/>
  <c r="X722" i="4" s="1"/>
  <c r="Y722" i="4" s="1"/>
  <c r="R721" i="4"/>
  <c r="T724" i="4"/>
  <c r="U723" i="4"/>
  <c r="AO723" i="4"/>
  <c r="AN724" i="4"/>
  <c r="AY718" i="4"/>
  <c r="AZ718" i="4" s="1"/>
  <c r="AX718" i="4"/>
  <c r="AL721" i="4"/>
  <c r="AT719" i="4"/>
  <c r="AU719" i="4" s="1"/>
  <c r="AV719" i="4" s="1"/>
  <c r="AW719" i="4" s="1"/>
  <c r="AX719" i="4" s="1"/>
  <c r="AR720" i="4"/>
  <c r="AS720" i="4" s="1"/>
  <c r="AA722" i="4" l="1"/>
  <c r="AB722" i="4" s="1"/>
  <c r="AC722" i="4" s="1"/>
  <c r="AD722" i="4" s="1"/>
  <c r="Z722" i="4"/>
  <c r="AE721" i="4"/>
  <c r="AF721" i="4"/>
  <c r="AG721" i="4" s="1"/>
  <c r="Q723" i="4"/>
  <c r="V723" i="4" s="1"/>
  <c r="W723" i="4" s="1"/>
  <c r="X723" i="4" s="1"/>
  <c r="Y723" i="4" s="1"/>
  <c r="R722" i="4"/>
  <c r="AY719" i="4"/>
  <c r="AZ719" i="4" s="1"/>
  <c r="T725" i="4"/>
  <c r="U724" i="4"/>
  <c r="AO724" i="4"/>
  <c r="AN725" i="4"/>
  <c r="AL722" i="4"/>
  <c r="AT720" i="4"/>
  <c r="AU720" i="4" s="1"/>
  <c r="AV720" i="4" s="1"/>
  <c r="AW720" i="4" s="1"/>
  <c r="AY720" i="4" s="1"/>
  <c r="AZ720" i="4" s="1"/>
  <c r="AR721" i="4"/>
  <c r="Z723" i="4" l="1"/>
  <c r="AA723" i="4"/>
  <c r="AB723" i="4" s="1"/>
  <c r="AC723" i="4" s="1"/>
  <c r="AD723" i="4" s="1"/>
  <c r="AE722" i="4"/>
  <c r="AF722" i="4"/>
  <c r="AG722" i="4" s="1"/>
  <c r="Q724" i="4"/>
  <c r="V724" i="4" s="1"/>
  <c r="W724" i="4" s="1"/>
  <c r="X724" i="4" s="1"/>
  <c r="Y724" i="4" s="1"/>
  <c r="R723" i="4"/>
  <c r="T726" i="4"/>
  <c r="U725" i="4"/>
  <c r="AX720" i="4"/>
  <c r="AS721" i="4"/>
  <c r="AT721" i="4" s="1"/>
  <c r="AU721" i="4" s="1"/>
  <c r="AV721" i="4" s="1"/>
  <c r="AW721" i="4" s="1"/>
  <c r="AO725" i="4"/>
  <c r="AN726" i="4"/>
  <c r="AL723" i="4"/>
  <c r="AR722" i="4"/>
  <c r="Z724" i="4" l="1"/>
  <c r="AA724" i="4"/>
  <c r="AB724" i="4" s="1"/>
  <c r="AC724" i="4" s="1"/>
  <c r="AD724" i="4" s="1"/>
  <c r="AE723" i="4"/>
  <c r="AF723" i="4"/>
  <c r="AG723" i="4" s="1"/>
  <c r="Q725" i="4"/>
  <c r="V725" i="4" s="1"/>
  <c r="W725" i="4" s="1"/>
  <c r="X725" i="4" s="1"/>
  <c r="Y725" i="4" s="1"/>
  <c r="R724" i="4"/>
  <c r="T727" i="4"/>
  <c r="U726" i="4"/>
  <c r="AX721" i="4"/>
  <c r="AY721" i="4"/>
  <c r="AZ721" i="4" s="1"/>
  <c r="AS722" i="4"/>
  <c r="AT722" i="4" s="1"/>
  <c r="AU722" i="4" s="1"/>
  <c r="AV722" i="4" s="1"/>
  <c r="AW722" i="4" s="1"/>
  <c r="AY722" i="4" s="1"/>
  <c r="AZ722" i="4" s="1"/>
  <c r="AO726" i="4"/>
  <c r="AN727" i="4"/>
  <c r="AL724" i="4"/>
  <c r="AR723" i="4"/>
  <c r="AS723" i="4" s="1"/>
  <c r="AA725" i="4" l="1"/>
  <c r="AB725" i="4" s="1"/>
  <c r="AC725" i="4" s="1"/>
  <c r="AD725" i="4" s="1"/>
  <c r="Z725" i="4"/>
  <c r="AE724" i="4"/>
  <c r="AF724" i="4"/>
  <c r="AG724" i="4" s="1"/>
  <c r="Q726" i="4"/>
  <c r="V726" i="4" s="1"/>
  <c r="W726" i="4" s="1"/>
  <c r="X726" i="4" s="1"/>
  <c r="Y726" i="4" s="1"/>
  <c r="R725" i="4"/>
  <c r="T728" i="4"/>
  <c r="U727" i="4"/>
  <c r="AX722" i="4"/>
  <c r="AO727" i="4"/>
  <c r="AN728" i="4"/>
  <c r="AL725" i="4"/>
  <c r="AT723" i="4"/>
  <c r="AU723" i="4" s="1"/>
  <c r="AV723" i="4" s="1"/>
  <c r="AW723" i="4" s="1"/>
  <c r="AX723" i="4" s="1"/>
  <c r="AR724" i="4"/>
  <c r="AS724" i="4" s="1"/>
  <c r="AA726" i="4" l="1"/>
  <c r="AB726" i="4" s="1"/>
  <c r="AC726" i="4" s="1"/>
  <c r="AD726" i="4" s="1"/>
  <c r="Z726" i="4"/>
  <c r="AE725" i="4"/>
  <c r="AF725" i="4"/>
  <c r="AG725" i="4" s="1"/>
  <c r="Q727" i="4"/>
  <c r="V727" i="4" s="1"/>
  <c r="W727" i="4" s="1"/>
  <c r="X727" i="4" s="1"/>
  <c r="Y727" i="4" s="1"/>
  <c r="R726" i="4"/>
  <c r="AY723" i="4"/>
  <c r="AZ723" i="4" s="1"/>
  <c r="T729" i="4"/>
  <c r="U728" i="4"/>
  <c r="AO728" i="4"/>
  <c r="AN729" i="4"/>
  <c r="AL726" i="4"/>
  <c r="AT724" i="4"/>
  <c r="AU724" i="4" s="1"/>
  <c r="AV724" i="4" s="1"/>
  <c r="AW724" i="4" s="1"/>
  <c r="AY724" i="4" s="1"/>
  <c r="AZ724" i="4" s="1"/>
  <c r="AR725" i="4"/>
  <c r="AS725" i="4" s="1"/>
  <c r="AE726" i="4" l="1"/>
  <c r="AF726" i="4"/>
  <c r="AG726" i="4" s="1"/>
  <c r="AA727" i="4"/>
  <c r="AB727" i="4" s="1"/>
  <c r="AC727" i="4" s="1"/>
  <c r="AD727" i="4" s="1"/>
  <c r="Z727" i="4"/>
  <c r="Q728" i="4"/>
  <c r="V728" i="4" s="1"/>
  <c r="W728" i="4" s="1"/>
  <c r="X728" i="4" s="1"/>
  <c r="Y728" i="4" s="1"/>
  <c r="R727" i="4"/>
  <c r="T730" i="4"/>
  <c r="U729" i="4"/>
  <c r="AX724" i="4"/>
  <c r="AO729" i="4"/>
  <c r="AN730" i="4"/>
  <c r="AL727" i="4"/>
  <c r="AT725" i="4"/>
  <c r="AU725" i="4" s="1"/>
  <c r="AV725" i="4" s="1"/>
  <c r="AW725" i="4" s="1"/>
  <c r="AX725" i="4" s="1"/>
  <c r="AR726" i="4"/>
  <c r="AA728" i="4" l="1"/>
  <c r="AB728" i="4" s="1"/>
  <c r="AC728" i="4" s="1"/>
  <c r="AD728" i="4" s="1"/>
  <c r="Z728" i="4"/>
  <c r="AE727" i="4"/>
  <c r="AF727" i="4"/>
  <c r="AG727" i="4" s="1"/>
  <c r="Q729" i="4"/>
  <c r="V729" i="4" s="1"/>
  <c r="W729" i="4" s="1"/>
  <c r="X729" i="4" s="1"/>
  <c r="Y729" i="4" s="1"/>
  <c r="R728" i="4"/>
  <c r="T731" i="4"/>
  <c r="U730" i="4"/>
  <c r="AY725" i="4"/>
  <c r="AZ725" i="4" s="1"/>
  <c r="AS726" i="4"/>
  <c r="AT726" i="4" s="1"/>
  <c r="AU726" i="4" s="1"/>
  <c r="AV726" i="4" s="1"/>
  <c r="AW726" i="4" s="1"/>
  <c r="AX726" i="4" s="1"/>
  <c r="AO730" i="4"/>
  <c r="AN731" i="4"/>
  <c r="AL728" i="4"/>
  <c r="AR727" i="4"/>
  <c r="AS727" i="4" s="1"/>
  <c r="AA729" i="4" l="1"/>
  <c r="AB729" i="4" s="1"/>
  <c r="AC729" i="4" s="1"/>
  <c r="AD729" i="4" s="1"/>
  <c r="Z729" i="4"/>
  <c r="AE728" i="4"/>
  <c r="AF728" i="4"/>
  <c r="AG728" i="4" s="1"/>
  <c r="Q730" i="4"/>
  <c r="V730" i="4" s="1"/>
  <c r="W730" i="4" s="1"/>
  <c r="X730" i="4" s="1"/>
  <c r="Y730" i="4" s="1"/>
  <c r="R729" i="4"/>
  <c r="T732" i="4"/>
  <c r="U731" i="4"/>
  <c r="AO731" i="4"/>
  <c r="AN732" i="4"/>
  <c r="AY726" i="4"/>
  <c r="AZ726" i="4" s="1"/>
  <c r="AL729" i="4"/>
  <c r="AT727" i="4"/>
  <c r="AU727" i="4" s="1"/>
  <c r="AV727" i="4" s="1"/>
  <c r="AW727" i="4" s="1"/>
  <c r="AX727" i="4" s="1"/>
  <c r="AR728" i="4"/>
  <c r="AS728" i="4" s="1"/>
  <c r="AA730" i="4" l="1"/>
  <c r="AB730" i="4" s="1"/>
  <c r="AC730" i="4" s="1"/>
  <c r="AD730" i="4" s="1"/>
  <c r="Z730" i="4"/>
  <c r="AE729" i="4"/>
  <c r="AF729" i="4"/>
  <c r="AG729" i="4" s="1"/>
  <c r="R730" i="4"/>
  <c r="Q731" i="4"/>
  <c r="V731" i="4" s="1"/>
  <c r="W731" i="4" s="1"/>
  <c r="X731" i="4" s="1"/>
  <c r="Y731" i="4" s="1"/>
  <c r="T733" i="4"/>
  <c r="U732" i="4"/>
  <c r="AY727" i="4"/>
  <c r="AZ727" i="4" s="1"/>
  <c r="AO732" i="4"/>
  <c r="AN733" i="4"/>
  <c r="AL730" i="4"/>
  <c r="AT728" i="4"/>
  <c r="AU728" i="4" s="1"/>
  <c r="AV728" i="4" s="1"/>
  <c r="AW728" i="4" s="1"/>
  <c r="AY728" i="4" s="1"/>
  <c r="AZ728" i="4" s="1"/>
  <c r="AR729" i="4"/>
  <c r="AS729" i="4" s="1"/>
  <c r="Z731" i="4" l="1"/>
  <c r="AA731" i="4"/>
  <c r="AB731" i="4" s="1"/>
  <c r="AC731" i="4" s="1"/>
  <c r="AD731" i="4" s="1"/>
  <c r="AE730" i="4"/>
  <c r="AF730" i="4"/>
  <c r="AG730" i="4" s="1"/>
  <c r="Q732" i="4"/>
  <c r="V732" i="4" s="1"/>
  <c r="W732" i="4" s="1"/>
  <c r="X732" i="4" s="1"/>
  <c r="Y732" i="4" s="1"/>
  <c r="R731" i="4"/>
  <c r="T734" i="4"/>
  <c r="U733" i="4"/>
  <c r="AX728" i="4"/>
  <c r="AO733" i="4"/>
  <c r="AN734" i="4"/>
  <c r="AL731" i="4"/>
  <c r="AT729" i="4"/>
  <c r="AU729" i="4" s="1"/>
  <c r="AV729" i="4" s="1"/>
  <c r="AW729" i="4" s="1"/>
  <c r="AY729" i="4" s="1"/>
  <c r="AZ729" i="4" s="1"/>
  <c r="AR730" i="4"/>
  <c r="AS730" i="4" s="1"/>
  <c r="AA732" i="4" l="1"/>
  <c r="AB732" i="4" s="1"/>
  <c r="AC732" i="4" s="1"/>
  <c r="AD732" i="4" s="1"/>
  <c r="Z732" i="4"/>
  <c r="AE731" i="4"/>
  <c r="AF731" i="4"/>
  <c r="AG731" i="4" s="1"/>
  <c r="Q733" i="4"/>
  <c r="V733" i="4" s="1"/>
  <c r="W733" i="4" s="1"/>
  <c r="X733" i="4" s="1"/>
  <c r="Y733" i="4" s="1"/>
  <c r="R732" i="4"/>
  <c r="T735" i="4"/>
  <c r="U734" i="4"/>
  <c r="AX729" i="4"/>
  <c r="AO734" i="4"/>
  <c r="AN735" i="4"/>
  <c r="AL732" i="4"/>
  <c r="AT730" i="4"/>
  <c r="AU730" i="4" s="1"/>
  <c r="AV730" i="4" s="1"/>
  <c r="AW730" i="4" s="1"/>
  <c r="AX730" i="4" s="1"/>
  <c r="AR731" i="4"/>
  <c r="AS731" i="4" s="1"/>
  <c r="Z733" i="4" l="1"/>
  <c r="AA733" i="4"/>
  <c r="AB733" i="4" s="1"/>
  <c r="AC733" i="4" s="1"/>
  <c r="AD733" i="4" s="1"/>
  <c r="AE732" i="4"/>
  <c r="AF732" i="4"/>
  <c r="AG732" i="4" s="1"/>
  <c r="Q734" i="4"/>
  <c r="V734" i="4" s="1"/>
  <c r="W734" i="4" s="1"/>
  <c r="X734" i="4" s="1"/>
  <c r="Y734" i="4" s="1"/>
  <c r="R733" i="4"/>
  <c r="AY730" i="4"/>
  <c r="AZ730" i="4" s="1"/>
  <c r="T736" i="4"/>
  <c r="U735" i="4"/>
  <c r="AO735" i="4"/>
  <c r="AN736" i="4"/>
  <c r="AL733" i="4"/>
  <c r="AT731" i="4"/>
  <c r="AU731" i="4" s="1"/>
  <c r="AV731" i="4" s="1"/>
  <c r="AW731" i="4" s="1"/>
  <c r="AY731" i="4" s="1"/>
  <c r="AZ731" i="4" s="1"/>
  <c r="AR732" i="4"/>
  <c r="AA734" i="4" l="1"/>
  <c r="AB734" i="4" s="1"/>
  <c r="AC734" i="4" s="1"/>
  <c r="AD734" i="4" s="1"/>
  <c r="Z734" i="4"/>
  <c r="AE733" i="4"/>
  <c r="AF733" i="4"/>
  <c r="AG733" i="4" s="1"/>
  <c r="Q735" i="4"/>
  <c r="V735" i="4" s="1"/>
  <c r="W735" i="4" s="1"/>
  <c r="X735" i="4" s="1"/>
  <c r="Y735" i="4" s="1"/>
  <c r="R734" i="4"/>
  <c r="T737" i="4"/>
  <c r="U736" i="4"/>
  <c r="AX731" i="4"/>
  <c r="AS732" i="4"/>
  <c r="AT732" i="4" s="1"/>
  <c r="AU732" i="4" s="1"/>
  <c r="AV732" i="4" s="1"/>
  <c r="AW732" i="4" s="1"/>
  <c r="AO736" i="4"/>
  <c r="AN737" i="4"/>
  <c r="AL734" i="4"/>
  <c r="AR733" i="4"/>
  <c r="AS733" i="4" s="1"/>
  <c r="AA735" i="4" l="1"/>
  <c r="AB735" i="4" s="1"/>
  <c r="AC735" i="4" s="1"/>
  <c r="AD735" i="4" s="1"/>
  <c r="Z735" i="4"/>
  <c r="AE734" i="4"/>
  <c r="AF734" i="4"/>
  <c r="AG734" i="4" s="1"/>
  <c r="Q736" i="4"/>
  <c r="V736" i="4" s="1"/>
  <c r="W736" i="4" s="1"/>
  <c r="X736" i="4" s="1"/>
  <c r="Y736" i="4" s="1"/>
  <c r="R735" i="4"/>
  <c r="T738" i="4"/>
  <c r="U737" i="4"/>
  <c r="AX732" i="4"/>
  <c r="AY732" i="4"/>
  <c r="AZ732" i="4" s="1"/>
  <c r="AO737" i="4"/>
  <c r="AN738" i="4"/>
  <c r="AL735" i="4"/>
  <c r="AT733" i="4"/>
  <c r="AU733" i="4" s="1"/>
  <c r="AV733" i="4" s="1"/>
  <c r="AW733" i="4" s="1"/>
  <c r="AY733" i="4" s="1"/>
  <c r="AZ733" i="4" s="1"/>
  <c r="AR734" i="4"/>
  <c r="AS734" i="4" s="1"/>
  <c r="Z736" i="4" l="1"/>
  <c r="AA736" i="4"/>
  <c r="AB736" i="4" s="1"/>
  <c r="AC736" i="4" s="1"/>
  <c r="AD736" i="4" s="1"/>
  <c r="AE735" i="4"/>
  <c r="AF735" i="4"/>
  <c r="AG735" i="4" s="1"/>
  <c r="R736" i="4"/>
  <c r="Q737" i="4"/>
  <c r="V737" i="4" s="1"/>
  <c r="W737" i="4" s="1"/>
  <c r="X737" i="4" s="1"/>
  <c r="Y737" i="4" s="1"/>
  <c r="T739" i="4"/>
  <c r="U738" i="4"/>
  <c r="AX733" i="4"/>
  <c r="AO738" i="4"/>
  <c r="AN739" i="4"/>
  <c r="AL736" i="4"/>
  <c r="AT734" i="4"/>
  <c r="AU734" i="4" s="1"/>
  <c r="AV734" i="4" s="1"/>
  <c r="AW734" i="4" s="1"/>
  <c r="AY734" i="4" s="1"/>
  <c r="AZ734" i="4" s="1"/>
  <c r="AR735" i="4"/>
  <c r="AA737" i="4" l="1"/>
  <c r="AB737" i="4" s="1"/>
  <c r="AC737" i="4" s="1"/>
  <c r="AD737" i="4" s="1"/>
  <c r="Z737" i="4"/>
  <c r="AE736" i="4"/>
  <c r="AF736" i="4"/>
  <c r="AG736" i="4" s="1"/>
  <c r="Q738" i="4"/>
  <c r="V738" i="4" s="1"/>
  <c r="W738" i="4" s="1"/>
  <c r="X738" i="4" s="1"/>
  <c r="Y738" i="4" s="1"/>
  <c r="R737" i="4"/>
  <c r="T740" i="4"/>
  <c r="U739" i="4"/>
  <c r="AX734" i="4"/>
  <c r="AS735" i="4"/>
  <c r="AT735" i="4" s="1"/>
  <c r="AU735" i="4" s="1"/>
  <c r="AV735" i="4" s="1"/>
  <c r="AW735" i="4" s="1"/>
  <c r="AO739" i="4"/>
  <c r="AN740" i="4"/>
  <c r="AL737" i="4"/>
  <c r="AR736" i="4"/>
  <c r="AS736" i="4" s="1"/>
  <c r="Z738" i="4" l="1"/>
  <c r="AA738" i="4"/>
  <c r="AB738" i="4" s="1"/>
  <c r="AC738" i="4" s="1"/>
  <c r="AD738" i="4" s="1"/>
  <c r="AE737" i="4"/>
  <c r="AF737" i="4"/>
  <c r="AG737" i="4" s="1"/>
  <c r="Q739" i="4"/>
  <c r="V739" i="4" s="1"/>
  <c r="W739" i="4" s="1"/>
  <c r="X739" i="4" s="1"/>
  <c r="Y739" i="4" s="1"/>
  <c r="R738" i="4"/>
  <c r="T741" i="4"/>
  <c r="U740" i="4"/>
  <c r="AX735" i="4"/>
  <c r="AY735" i="4"/>
  <c r="AZ735" i="4" s="1"/>
  <c r="AO740" i="4"/>
  <c r="AN741" i="4"/>
  <c r="AL738" i="4"/>
  <c r="AT736" i="4"/>
  <c r="AU736" i="4" s="1"/>
  <c r="AV736" i="4" s="1"/>
  <c r="AW736" i="4" s="1"/>
  <c r="AX736" i="4" s="1"/>
  <c r="AR737" i="4"/>
  <c r="AS737" i="4" s="1"/>
  <c r="AA739" i="4" l="1"/>
  <c r="AB739" i="4" s="1"/>
  <c r="AC739" i="4" s="1"/>
  <c r="AD739" i="4" s="1"/>
  <c r="Z739" i="4"/>
  <c r="AE738" i="4"/>
  <c r="AF738" i="4"/>
  <c r="AG738" i="4" s="1"/>
  <c r="R739" i="4"/>
  <c r="Q740" i="4"/>
  <c r="V740" i="4" s="1"/>
  <c r="W740" i="4" s="1"/>
  <c r="X740" i="4" s="1"/>
  <c r="Y740" i="4" s="1"/>
  <c r="AY736" i="4"/>
  <c r="AZ736" i="4" s="1"/>
  <c r="T742" i="4"/>
  <c r="U741" i="4"/>
  <c r="AO741" i="4"/>
  <c r="AN742" i="4"/>
  <c r="AL739" i="4"/>
  <c r="AT737" i="4"/>
  <c r="AU737" i="4" s="1"/>
  <c r="AV737" i="4" s="1"/>
  <c r="AW737" i="4" s="1"/>
  <c r="AY737" i="4" s="1"/>
  <c r="AZ737" i="4" s="1"/>
  <c r="AR738" i="4"/>
  <c r="AA740" i="4" l="1"/>
  <c r="AB740" i="4" s="1"/>
  <c r="AC740" i="4" s="1"/>
  <c r="AD740" i="4" s="1"/>
  <c r="Z740" i="4"/>
  <c r="AE739" i="4"/>
  <c r="AF739" i="4"/>
  <c r="AG739" i="4" s="1"/>
  <c r="Q741" i="4"/>
  <c r="V741" i="4" s="1"/>
  <c r="W741" i="4" s="1"/>
  <c r="X741" i="4" s="1"/>
  <c r="Y741" i="4" s="1"/>
  <c r="R740" i="4"/>
  <c r="T743" i="4"/>
  <c r="U742" i="4"/>
  <c r="AX737" i="4"/>
  <c r="AS738" i="4"/>
  <c r="AT738" i="4" s="1"/>
  <c r="AU738" i="4" s="1"/>
  <c r="AV738" i="4" s="1"/>
  <c r="AW738" i="4" s="1"/>
  <c r="AO742" i="4"/>
  <c r="AN743" i="4"/>
  <c r="AL740" i="4"/>
  <c r="AR739" i="4"/>
  <c r="AS739" i="4" s="1"/>
  <c r="AA741" i="4" l="1"/>
  <c r="AB741" i="4" s="1"/>
  <c r="AC741" i="4" s="1"/>
  <c r="AD741" i="4" s="1"/>
  <c r="Z741" i="4"/>
  <c r="AE740" i="4"/>
  <c r="AF740" i="4"/>
  <c r="AG740" i="4" s="1"/>
  <c r="Q742" i="4"/>
  <c r="V742" i="4" s="1"/>
  <c r="W742" i="4" s="1"/>
  <c r="X742" i="4" s="1"/>
  <c r="Y742" i="4" s="1"/>
  <c r="R741" i="4"/>
  <c r="T744" i="4"/>
  <c r="U743" i="4"/>
  <c r="AY738" i="4"/>
  <c r="AZ738" i="4" s="1"/>
  <c r="AX738" i="4"/>
  <c r="AO743" i="4"/>
  <c r="AN744" i="4"/>
  <c r="AT739" i="4"/>
  <c r="AU739" i="4" s="1"/>
  <c r="AV739" i="4" s="1"/>
  <c r="AW739" i="4" s="1"/>
  <c r="AX739" i="4" s="1"/>
  <c r="AL741" i="4"/>
  <c r="AR740" i="4"/>
  <c r="AS740" i="4" s="1"/>
  <c r="AA742" i="4" l="1"/>
  <c r="AB742" i="4" s="1"/>
  <c r="AC742" i="4" s="1"/>
  <c r="AD742" i="4" s="1"/>
  <c r="Z742" i="4"/>
  <c r="AE741" i="4"/>
  <c r="AF741" i="4"/>
  <c r="AG741" i="4" s="1"/>
  <c r="R742" i="4"/>
  <c r="Q743" i="4"/>
  <c r="V743" i="4" s="1"/>
  <c r="W743" i="4" s="1"/>
  <c r="X743" i="4" s="1"/>
  <c r="Y743" i="4" s="1"/>
  <c r="T745" i="4"/>
  <c r="U744" i="4"/>
  <c r="AY739" i="4"/>
  <c r="AZ739" i="4" s="1"/>
  <c r="AO744" i="4"/>
  <c r="AN745" i="4"/>
  <c r="AL742" i="4"/>
  <c r="AT740" i="4"/>
  <c r="AU740" i="4" s="1"/>
  <c r="AV740" i="4" s="1"/>
  <c r="AW740" i="4" s="1"/>
  <c r="AY740" i="4" s="1"/>
  <c r="AZ740" i="4" s="1"/>
  <c r="AR741" i="4"/>
  <c r="AS741" i="4" s="1"/>
  <c r="AA743" i="4" l="1"/>
  <c r="AB743" i="4" s="1"/>
  <c r="AC743" i="4" s="1"/>
  <c r="AD743" i="4" s="1"/>
  <c r="Z743" i="4"/>
  <c r="AE742" i="4"/>
  <c r="AF742" i="4"/>
  <c r="AG742" i="4" s="1"/>
  <c r="Q744" i="4"/>
  <c r="V744" i="4" s="1"/>
  <c r="W744" i="4" s="1"/>
  <c r="X744" i="4" s="1"/>
  <c r="Y744" i="4" s="1"/>
  <c r="R743" i="4"/>
  <c r="T746" i="4"/>
  <c r="U745" i="4"/>
  <c r="AX740" i="4"/>
  <c r="AO745" i="4"/>
  <c r="AN746" i="4"/>
  <c r="AL743" i="4"/>
  <c r="AT741" i="4"/>
  <c r="AU741" i="4" s="1"/>
  <c r="AV741" i="4" s="1"/>
  <c r="AW741" i="4" s="1"/>
  <c r="AX741" i="4" s="1"/>
  <c r="AR742" i="4"/>
  <c r="AA744" i="4" l="1"/>
  <c r="AB744" i="4" s="1"/>
  <c r="AC744" i="4" s="1"/>
  <c r="AD744" i="4" s="1"/>
  <c r="Z744" i="4"/>
  <c r="AE743" i="4"/>
  <c r="AF743" i="4"/>
  <c r="AG743" i="4" s="1"/>
  <c r="Q745" i="4"/>
  <c r="V745" i="4" s="1"/>
  <c r="W745" i="4" s="1"/>
  <c r="X745" i="4" s="1"/>
  <c r="Y745" i="4" s="1"/>
  <c r="R744" i="4"/>
  <c r="T747" i="4"/>
  <c r="U746" i="4"/>
  <c r="AY741" i="4"/>
  <c r="AZ741" i="4" s="1"/>
  <c r="AS742" i="4"/>
  <c r="AT742" i="4" s="1"/>
  <c r="AU742" i="4" s="1"/>
  <c r="AV742" i="4" s="1"/>
  <c r="AW742" i="4" s="1"/>
  <c r="AY742" i="4" s="1"/>
  <c r="AZ742" i="4" s="1"/>
  <c r="AO746" i="4"/>
  <c r="AN747" i="4"/>
  <c r="AL744" i="4"/>
  <c r="AR743" i="4"/>
  <c r="AS743" i="4" s="1"/>
  <c r="Z745" i="4" l="1"/>
  <c r="AA745" i="4"/>
  <c r="AB745" i="4" s="1"/>
  <c r="AC745" i="4" s="1"/>
  <c r="AD745" i="4" s="1"/>
  <c r="AE744" i="4"/>
  <c r="AF744" i="4"/>
  <c r="AG744" i="4" s="1"/>
  <c r="Q746" i="4"/>
  <c r="V746" i="4" s="1"/>
  <c r="W746" i="4" s="1"/>
  <c r="X746" i="4" s="1"/>
  <c r="Y746" i="4" s="1"/>
  <c r="R745" i="4"/>
  <c r="T748" i="4"/>
  <c r="U747" i="4"/>
  <c r="AX742" i="4"/>
  <c r="AO747" i="4"/>
  <c r="AN748" i="4"/>
  <c r="AT743" i="4"/>
  <c r="AU743" i="4" s="1"/>
  <c r="AV743" i="4" s="1"/>
  <c r="AW743" i="4" s="1"/>
  <c r="AX743" i="4" s="1"/>
  <c r="AL745" i="4"/>
  <c r="AR744" i="4"/>
  <c r="AS744" i="4" s="1"/>
  <c r="AA746" i="4" l="1"/>
  <c r="AB746" i="4" s="1"/>
  <c r="AC746" i="4" s="1"/>
  <c r="AD746" i="4" s="1"/>
  <c r="Z746" i="4"/>
  <c r="AE745" i="4"/>
  <c r="AF745" i="4"/>
  <c r="AG745" i="4" s="1"/>
  <c r="Q747" i="4"/>
  <c r="V747" i="4" s="1"/>
  <c r="W747" i="4" s="1"/>
  <c r="X747" i="4" s="1"/>
  <c r="Y747" i="4" s="1"/>
  <c r="R746" i="4"/>
  <c r="AY743" i="4"/>
  <c r="AZ743" i="4" s="1"/>
  <c r="T749" i="4"/>
  <c r="U748" i="4"/>
  <c r="AT744" i="4"/>
  <c r="AU744" i="4" s="1"/>
  <c r="AV744" i="4" s="1"/>
  <c r="AW744" i="4" s="1"/>
  <c r="AX744" i="4" s="1"/>
  <c r="AO748" i="4"/>
  <c r="AN749" i="4"/>
  <c r="AL746" i="4"/>
  <c r="AR745" i="4"/>
  <c r="AS745" i="4" s="1"/>
  <c r="AA747" i="4" l="1"/>
  <c r="AB747" i="4" s="1"/>
  <c r="AC747" i="4" s="1"/>
  <c r="AD747" i="4" s="1"/>
  <c r="Z747" i="4"/>
  <c r="AE746" i="4"/>
  <c r="AF746" i="4"/>
  <c r="AG746" i="4" s="1"/>
  <c r="R747" i="4"/>
  <c r="Q748" i="4"/>
  <c r="V748" i="4" s="1"/>
  <c r="W748" i="4" s="1"/>
  <c r="X748" i="4" s="1"/>
  <c r="Y748" i="4" s="1"/>
  <c r="AY744" i="4"/>
  <c r="AZ744" i="4" s="1"/>
  <c r="T750" i="4"/>
  <c r="U749" i="4"/>
  <c r="AO749" i="4"/>
  <c r="AN750" i="4"/>
  <c r="AL747" i="4"/>
  <c r="AT745" i="4"/>
  <c r="AU745" i="4" s="1"/>
  <c r="AV745" i="4" s="1"/>
  <c r="AW745" i="4" s="1"/>
  <c r="AY745" i="4" s="1"/>
  <c r="AZ745" i="4" s="1"/>
  <c r="AR746" i="4"/>
  <c r="AS746" i="4" s="1"/>
  <c r="AA748" i="4" l="1"/>
  <c r="AB748" i="4" s="1"/>
  <c r="AC748" i="4" s="1"/>
  <c r="AD748" i="4" s="1"/>
  <c r="Z748" i="4"/>
  <c r="AE747" i="4"/>
  <c r="AF747" i="4"/>
  <c r="AG747" i="4" s="1"/>
  <c r="R748" i="4"/>
  <c r="Q749" i="4"/>
  <c r="V749" i="4" s="1"/>
  <c r="W749" i="4" s="1"/>
  <c r="X749" i="4" s="1"/>
  <c r="Y749" i="4" s="1"/>
  <c r="T751" i="4"/>
  <c r="U750" i="4"/>
  <c r="AX745" i="4"/>
  <c r="AO750" i="4"/>
  <c r="AN751" i="4"/>
  <c r="AL748" i="4"/>
  <c r="AT746" i="4"/>
  <c r="AU746" i="4" s="1"/>
  <c r="AV746" i="4" s="1"/>
  <c r="AW746" i="4" s="1"/>
  <c r="AX746" i="4" s="1"/>
  <c r="AR747" i="4"/>
  <c r="Z749" i="4" l="1"/>
  <c r="AA749" i="4"/>
  <c r="AB749" i="4" s="1"/>
  <c r="AC749" i="4" s="1"/>
  <c r="AD749" i="4" s="1"/>
  <c r="AE748" i="4"/>
  <c r="AF748" i="4"/>
  <c r="AG748" i="4" s="1"/>
  <c r="Q750" i="4"/>
  <c r="V750" i="4" s="1"/>
  <c r="W750" i="4" s="1"/>
  <c r="X750" i="4" s="1"/>
  <c r="Y750" i="4" s="1"/>
  <c r="R749" i="4"/>
  <c r="T752" i="4"/>
  <c r="U751" i="4"/>
  <c r="AY746" i="4"/>
  <c r="AZ746" i="4" s="1"/>
  <c r="AS747" i="4"/>
  <c r="AT747" i="4" s="1"/>
  <c r="AU747" i="4" s="1"/>
  <c r="AV747" i="4" s="1"/>
  <c r="AW747" i="4" s="1"/>
  <c r="AO751" i="4"/>
  <c r="AN752" i="4"/>
  <c r="AL749" i="4"/>
  <c r="AR748" i="4"/>
  <c r="AS748" i="4" s="1"/>
  <c r="AA750" i="4" l="1"/>
  <c r="AB750" i="4" s="1"/>
  <c r="AC750" i="4" s="1"/>
  <c r="AD750" i="4" s="1"/>
  <c r="Z750" i="4"/>
  <c r="AE749" i="4"/>
  <c r="AF749" i="4"/>
  <c r="AG749" i="4" s="1"/>
  <c r="R750" i="4"/>
  <c r="Q751" i="4"/>
  <c r="V751" i="4" s="1"/>
  <c r="W751" i="4" s="1"/>
  <c r="X751" i="4" s="1"/>
  <c r="Y751" i="4" s="1"/>
  <c r="T753" i="4"/>
  <c r="U752" i="4"/>
  <c r="AX747" i="4"/>
  <c r="AY747" i="4"/>
  <c r="AZ747" i="4" s="1"/>
  <c r="AO752" i="4"/>
  <c r="AN753" i="4"/>
  <c r="AL750" i="4"/>
  <c r="AT748" i="4"/>
  <c r="AU748" i="4" s="1"/>
  <c r="AV748" i="4" s="1"/>
  <c r="AW748" i="4" s="1"/>
  <c r="AX748" i="4" s="1"/>
  <c r="AR749" i="4"/>
  <c r="AS749" i="4" s="1"/>
  <c r="Z751" i="4" l="1"/>
  <c r="AA751" i="4"/>
  <c r="AB751" i="4" s="1"/>
  <c r="AC751" i="4" s="1"/>
  <c r="AD751" i="4" s="1"/>
  <c r="AE750" i="4"/>
  <c r="AF750" i="4"/>
  <c r="AG750" i="4" s="1"/>
  <c r="Q752" i="4"/>
  <c r="V752" i="4" s="1"/>
  <c r="W752" i="4" s="1"/>
  <c r="X752" i="4" s="1"/>
  <c r="Y752" i="4" s="1"/>
  <c r="R751" i="4"/>
  <c r="T754" i="4"/>
  <c r="U753" i="4"/>
  <c r="AY748" i="4"/>
  <c r="AZ748" i="4" s="1"/>
  <c r="AO753" i="4"/>
  <c r="AN754" i="4"/>
  <c r="AL751" i="4"/>
  <c r="AT749" i="4"/>
  <c r="AU749" i="4" s="1"/>
  <c r="AV749" i="4" s="1"/>
  <c r="AW749" i="4" s="1"/>
  <c r="AX749" i="4" s="1"/>
  <c r="AR750" i="4"/>
  <c r="Z752" i="4" l="1"/>
  <c r="AA752" i="4"/>
  <c r="AB752" i="4" s="1"/>
  <c r="AC752" i="4" s="1"/>
  <c r="AD752" i="4" s="1"/>
  <c r="AE751" i="4"/>
  <c r="AF751" i="4"/>
  <c r="AG751" i="4" s="1"/>
  <c r="R752" i="4"/>
  <c r="Q753" i="4"/>
  <c r="V753" i="4" s="1"/>
  <c r="W753" i="4" s="1"/>
  <c r="X753" i="4" s="1"/>
  <c r="Y753" i="4" s="1"/>
  <c r="T755" i="4"/>
  <c r="U754" i="4"/>
  <c r="AY749" i="4"/>
  <c r="AZ749" i="4" s="1"/>
  <c r="AS750" i="4"/>
  <c r="AT750" i="4" s="1"/>
  <c r="AU750" i="4" s="1"/>
  <c r="AV750" i="4" s="1"/>
  <c r="AW750" i="4" s="1"/>
  <c r="AO754" i="4"/>
  <c r="AN755" i="4"/>
  <c r="AL752" i="4"/>
  <c r="AR751" i="4"/>
  <c r="AS751" i="4" s="1"/>
  <c r="AA753" i="4" l="1"/>
  <c r="AB753" i="4" s="1"/>
  <c r="AC753" i="4" s="1"/>
  <c r="AD753" i="4" s="1"/>
  <c r="Z753" i="4"/>
  <c r="AE752" i="4"/>
  <c r="AF752" i="4"/>
  <c r="AG752" i="4" s="1"/>
  <c r="R753" i="4"/>
  <c r="Q754" i="4"/>
  <c r="V754" i="4" s="1"/>
  <c r="W754" i="4" s="1"/>
  <c r="X754" i="4" s="1"/>
  <c r="Y754" i="4" s="1"/>
  <c r="T756" i="4"/>
  <c r="U755" i="4"/>
  <c r="AY750" i="4"/>
  <c r="AZ750" i="4" s="1"/>
  <c r="AX750" i="4"/>
  <c r="AO755" i="4"/>
  <c r="AN756" i="4"/>
  <c r="AL753" i="4"/>
  <c r="AT751" i="4"/>
  <c r="AU751" i="4" s="1"/>
  <c r="AV751" i="4" s="1"/>
  <c r="AW751" i="4" s="1"/>
  <c r="AX751" i="4" s="1"/>
  <c r="AR752" i="4"/>
  <c r="AS752" i="4" s="1"/>
  <c r="AE753" i="4" l="1"/>
  <c r="AF753" i="4"/>
  <c r="AG753" i="4" s="1"/>
  <c r="AA754" i="4"/>
  <c r="AB754" i="4" s="1"/>
  <c r="AC754" i="4" s="1"/>
  <c r="AD754" i="4" s="1"/>
  <c r="Z754" i="4"/>
  <c r="R754" i="4"/>
  <c r="Q755" i="4"/>
  <c r="V755" i="4" s="1"/>
  <c r="W755" i="4" s="1"/>
  <c r="X755" i="4" s="1"/>
  <c r="Y755" i="4" s="1"/>
  <c r="T757" i="4"/>
  <c r="U756" i="4"/>
  <c r="AY751" i="4"/>
  <c r="AZ751" i="4" s="1"/>
  <c r="AO756" i="4"/>
  <c r="AN757" i="4"/>
  <c r="AL754" i="4"/>
  <c r="AT752" i="4"/>
  <c r="AU752" i="4" s="1"/>
  <c r="AV752" i="4" s="1"/>
  <c r="AW752" i="4" s="1"/>
  <c r="AX752" i="4" s="1"/>
  <c r="AR753" i="4"/>
  <c r="AS753" i="4" s="1"/>
  <c r="Z755" i="4" l="1"/>
  <c r="AA755" i="4"/>
  <c r="AB755" i="4" s="1"/>
  <c r="AC755" i="4" s="1"/>
  <c r="AD755" i="4" s="1"/>
  <c r="AE754" i="4"/>
  <c r="AF754" i="4"/>
  <c r="AG754" i="4" s="1"/>
  <c r="Q756" i="4"/>
  <c r="V756" i="4" s="1"/>
  <c r="W756" i="4" s="1"/>
  <c r="X756" i="4" s="1"/>
  <c r="Y756" i="4" s="1"/>
  <c r="R755" i="4"/>
  <c r="T758" i="4"/>
  <c r="U757" i="4"/>
  <c r="AY752" i="4"/>
  <c r="AZ752" i="4" s="1"/>
  <c r="AO757" i="4"/>
  <c r="AN758" i="4"/>
  <c r="AT753" i="4"/>
  <c r="AU753" i="4" s="1"/>
  <c r="AV753" i="4" s="1"/>
  <c r="AW753" i="4" s="1"/>
  <c r="AX753" i="4" s="1"/>
  <c r="AL755" i="4"/>
  <c r="AR754" i="4"/>
  <c r="AS754" i="4" s="1"/>
  <c r="AA756" i="4" l="1"/>
  <c r="AB756" i="4" s="1"/>
  <c r="AC756" i="4" s="1"/>
  <c r="AD756" i="4" s="1"/>
  <c r="Z756" i="4"/>
  <c r="AE755" i="4"/>
  <c r="AF755" i="4"/>
  <c r="AG755" i="4" s="1"/>
  <c r="R756" i="4"/>
  <c r="Q757" i="4"/>
  <c r="V757" i="4" s="1"/>
  <c r="W757" i="4" s="1"/>
  <c r="X757" i="4" s="1"/>
  <c r="Y757" i="4" s="1"/>
  <c r="AY753" i="4"/>
  <c r="AZ753" i="4" s="1"/>
  <c r="T759" i="4"/>
  <c r="U758" i="4"/>
  <c r="AO758" i="4"/>
  <c r="AN759" i="4"/>
  <c r="AT754" i="4"/>
  <c r="AU754" i="4" s="1"/>
  <c r="AV754" i="4" s="1"/>
  <c r="AW754" i="4" s="1"/>
  <c r="AX754" i="4" s="1"/>
  <c r="AL756" i="4"/>
  <c r="AR755" i="4"/>
  <c r="AE756" i="4" l="1"/>
  <c r="AF756" i="4"/>
  <c r="AG756" i="4" s="1"/>
  <c r="AA757" i="4"/>
  <c r="AB757" i="4" s="1"/>
  <c r="AC757" i="4" s="1"/>
  <c r="AD757" i="4" s="1"/>
  <c r="Z757" i="4"/>
  <c r="Q758" i="4"/>
  <c r="V758" i="4" s="1"/>
  <c r="W758" i="4" s="1"/>
  <c r="X758" i="4" s="1"/>
  <c r="Y758" i="4" s="1"/>
  <c r="R757" i="4"/>
  <c r="AY754" i="4"/>
  <c r="AZ754" i="4" s="1"/>
  <c r="T760" i="4"/>
  <c r="U759" i="4"/>
  <c r="AS755" i="4"/>
  <c r="AT755" i="4" s="1"/>
  <c r="AU755" i="4" s="1"/>
  <c r="AV755" i="4" s="1"/>
  <c r="AW755" i="4" s="1"/>
  <c r="AO759" i="4"/>
  <c r="AN760" i="4"/>
  <c r="AL757" i="4"/>
  <c r="AR756" i="4"/>
  <c r="AS756" i="4" s="1"/>
  <c r="AA758" i="4" l="1"/>
  <c r="AB758" i="4" s="1"/>
  <c r="AC758" i="4" s="1"/>
  <c r="AD758" i="4" s="1"/>
  <c r="Z758" i="4"/>
  <c r="AE757" i="4"/>
  <c r="AF757" i="4"/>
  <c r="AG757" i="4" s="1"/>
  <c r="Q759" i="4"/>
  <c r="V759" i="4" s="1"/>
  <c r="W759" i="4" s="1"/>
  <c r="X759" i="4" s="1"/>
  <c r="Y759" i="4" s="1"/>
  <c r="R758" i="4"/>
  <c r="T761" i="4"/>
  <c r="U760" i="4"/>
  <c r="AX755" i="4"/>
  <c r="AY755" i="4"/>
  <c r="AZ755" i="4" s="1"/>
  <c r="AT756" i="4"/>
  <c r="AU756" i="4" s="1"/>
  <c r="AV756" i="4" s="1"/>
  <c r="AW756" i="4" s="1"/>
  <c r="AX756" i="4" s="1"/>
  <c r="AO760" i="4"/>
  <c r="AN761" i="4"/>
  <c r="AL758" i="4"/>
  <c r="AR757" i="4"/>
  <c r="AS757" i="4" s="1"/>
  <c r="AA759" i="4" l="1"/>
  <c r="AB759" i="4" s="1"/>
  <c r="AC759" i="4" s="1"/>
  <c r="AD759" i="4" s="1"/>
  <c r="Z759" i="4"/>
  <c r="AE758" i="4"/>
  <c r="AF758" i="4"/>
  <c r="AG758" i="4" s="1"/>
  <c r="Q760" i="4"/>
  <c r="V760" i="4" s="1"/>
  <c r="W760" i="4" s="1"/>
  <c r="X760" i="4" s="1"/>
  <c r="Y760" i="4" s="1"/>
  <c r="R759" i="4"/>
  <c r="T762" i="4"/>
  <c r="U761" i="4"/>
  <c r="AY756" i="4"/>
  <c r="AZ756" i="4" s="1"/>
  <c r="AO761" i="4"/>
  <c r="AN762" i="4"/>
  <c r="AL759" i="4"/>
  <c r="AT757" i="4"/>
  <c r="AU757" i="4" s="1"/>
  <c r="AV757" i="4" s="1"/>
  <c r="AW757" i="4" s="1"/>
  <c r="AY757" i="4" s="1"/>
  <c r="AZ757" i="4" s="1"/>
  <c r="AR758" i="4"/>
  <c r="AS758" i="4" s="1"/>
  <c r="Z760" i="4" l="1"/>
  <c r="AA760" i="4"/>
  <c r="AB760" i="4" s="1"/>
  <c r="AC760" i="4" s="1"/>
  <c r="AD760" i="4" s="1"/>
  <c r="AE759" i="4"/>
  <c r="AF759" i="4"/>
  <c r="AG759" i="4" s="1"/>
  <c r="Q761" i="4"/>
  <c r="V761" i="4" s="1"/>
  <c r="W761" i="4" s="1"/>
  <c r="X761" i="4" s="1"/>
  <c r="Y761" i="4" s="1"/>
  <c r="R760" i="4"/>
  <c r="T763" i="4"/>
  <c r="U762" i="4"/>
  <c r="AX757" i="4"/>
  <c r="AO762" i="4"/>
  <c r="AN763" i="4"/>
  <c r="AL760" i="4"/>
  <c r="AT758" i="4"/>
  <c r="AU758" i="4" s="1"/>
  <c r="AV758" i="4" s="1"/>
  <c r="AW758" i="4" s="1"/>
  <c r="AY758" i="4" s="1"/>
  <c r="AZ758" i="4" s="1"/>
  <c r="AR759" i="4"/>
  <c r="AS759" i="4" s="1"/>
  <c r="AA761" i="4" l="1"/>
  <c r="AB761" i="4" s="1"/>
  <c r="AC761" i="4" s="1"/>
  <c r="AD761" i="4" s="1"/>
  <c r="Z761" i="4"/>
  <c r="AE760" i="4"/>
  <c r="AF760" i="4"/>
  <c r="AG760" i="4" s="1"/>
  <c r="R761" i="4"/>
  <c r="Q762" i="4"/>
  <c r="V762" i="4" s="1"/>
  <c r="W762" i="4" s="1"/>
  <c r="X762" i="4" s="1"/>
  <c r="Y762" i="4" s="1"/>
  <c r="AX758" i="4"/>
  <c r="T764" i="4"/>
  <c r="U763" i="4"/>
  <c r="AO763" i="4"/>
  <c r="AN764" i="4"/>
  <c r="AT759" i="4"/>
  <c r="AU759" i="4" s="1"/>
  <c r="AV759" i="4" s="1"/>
  <c r="AW759" i="4" s="1"/>
  <c r="AY759" i="4" s="1"/>
  <c r="AZ759" i="4" s="1"/>
  <c r="AL761" i="4"/>
  <c r="AR760" i="4"/>
  <c r="AS760" i="4" s="1"/>
  <c r="AA762" i="4" l="1"/>
  <c r="AB762" i="4" s="1"/>
  <c r="AC762" i="4" s="1"/>
  <c r="AD762" i="4" s="1"/>
  <c r="Z762" i="4"/>
  <c r="AE761" i="4"/>
  <c r="AF761" i="4"/>
  <c r="AG761" i="4" s="1"/>
  <c r="R762" i="4"/>
  <c r="Q763" i="4"/>
  <c r="V763" i="4" s="1"/>
  <c r="W763" i="4" s="1"/>
  <c r="X763" i="4" s="1"/>
  <c r="Y763" i="4" s="1"/>
  <c r="AX759" i="4"/>
  <c r="T765" i="4"/>
  <c r="U764" i="4"/>
  <c r="AO764" i="4"/>
  <c r="AN765" i="4"/>
  <c r="AL762" i="4"/>
  <c r="AT760" i="4"/>
  <c r="AU760" i="4" s="1"/>
  <c r="AV760" i="4" s="1"/>
  <c r="AW760" i="4" s="1"/>
  <c r="AY760" i="4" s="1"/>
  <c r="AZ760" i="4" s="1"/>
  <c r="AR761" i="4"/>
  <c r="AS761" i="4" s="1"/>
  <c r="AA763" i="4" l="1"/>
  <c r="AB763" i="4" s="1"/>
  <c r="AC763" i="4" s="1"/>
  <c r="AD763" i="4" s="1"/>
  <c r="Z763" i="4"/>
  <c r="AE762" i="4"/>
  <c r="AF762" i="4"/>
  <c r="AG762" i="4" s="1"/>
  <c r="Q764" i="4"/>
  <c r="V764" i="4" s="1"/>
  <c r="W764" i="4" s="1"/>
  <c r="X764" i="4" s="1"/>
  <c r="Y764" i="4" s="1"/>
  <c r="R763" i="4"/>
  <c r="T766" i="4"/>
  <c r="U765" i="4"/>
  <c r="AX760" i="4"/>
  <c r="AO765" i="4"/>
  <c r="AN766" i="4"/>
  <c r="AL763" i="4"/>
  <c r="AT761" i="4"/>
  <c r="AU761" i="4" s="1"/>
  <c r="AV761" i="4" s="1"/>
  <c r="AW761" i="4" s="1"/>
  <c r="AX761" i="4" s="1"/>
  <c r="AR762" i="4"/>
  <c r="AA764" i="4" l="1"/>
  <c r="AB764" i="4" s="1"/>
  <c r="AC764" i="4" s="1"/>
  <c r="AD764" i="4" s="1"/>
  <c r="Z764" i="4"/>
  <c r="AE763" i="4"/>
  <c r="AF763" i="4"/>
  <c r="AG763" i="4" s="1"/>
  <c r="Q765" i="4"/>
  <c r="V765" i="4" s="1"/>
  <c r="W765" i="4" s="1"/>
  <c r="X765" i="4" s="1"/>
  <c r="Y765" i="4" s="1"/>
  <c r="R764" i="4"/>
  <c r="AY761" i="4"/>
  <c r="AZ761" i="4" s="1"/>
  <c r="T767" i="4"/>
  <c r="U766" i="4"/>
  <c r="AS762" i="4"/>
  <c r="AT762" i="4" s="1"/>
  <c r="AU762" i="4" s="1"/>
  <c r="AV762" i="4" s="1"/>
  <c r="AW762" i="4" s="1"/>
  <c r="AY762" i="4" s="1"/>
  <c r="AZ762" i="4" s="1"/>
  <c r="AO766" i="4"/>
  <c r="AN767" i="4"/>
  <c r="AL764" i="4"/>
  <c r="AR763" i="4"/>
  <c r="AS763" i="4" s="1"/>
  <c r="AA765" i="4" l="1"/>
  <c r="AB765" i="4" s="1"/>
  <c r="AC765" i="4" s="1"/>
  <c r="AD765" i="4" s="1"/>
  <c r="Z765" i="4"/>
  <c r="AE764" i="4"/>
  <c r="AF764" i="4"/>
  <c r="AG764" i="4" s="1"/>
  <c r="R765" i="4"/>
  <c r="Q766" i="4"/>
  <c r="V766" i="4" s="1"/>
  <c r="W766" i="4" s="1"/>
  <c r="X766" i="4" s="1"/>
  <c r="Y766" i="4" s="1"/>
  <c r="T768" i="4"/>
  <c r="U767" i="4"/>
  <c r="AX762" i="4"/>
  <c r="AO767" i="4"/>
  <c r="AN768" i="4"/>
  <c r="AT763" i="4"/>
  <c r="AU763" i="4" s="1"/>
  <c r="AV763" i="4" s="1"/>
  <c r="AW763" i="4" s="1"/>
  <c r="AY763" i="4" s="1"/>
  <c r="AZ763" i="4" s="1"/>
  <c r="AL765" i="4"/>
  <c r="AR764" i="4"/>
  <c r="Z766" i="4" l="1"/>
  <c r="AA766" i="4"/>
  <c r="AB766" i="4" s="1"/>
  <c r="AC766" i="4" s="1"/>
  <c r="AD766" i="4" s="1"/>
  <c r="AE765" i="4"/>
  <c r="AF765" i="4"/>
  <c r="AG765" i="4" s="1"/>
  <c r="Q767" i="4"/>
  <c r="V767" i="4" s="1"/>
  <c r="W767" i="4" s="1"/>
  <c r="X767" i="4" s="1"/>
  <c r="Y767" i="4" s="1"/>
  <c r="R766" i="4"/>
  <c r="T769" i="4"/>
  <c r="U768" i="4"/>
  <c r="AX763" i="4"/>
  <c r="AS764" i="4"/>
  <c r="AT764" i="4" s="1"/>
  <c r="AU764" i="4" s="1"/>
  <c r="AV764" i="4" s="1"/>
  <c r="AW764" i="4" s="1"/>
  <c r="AO768" i="4"/>
  <c r="AN769" i="4"/>
  <c r="AL766" i="4"/>
  <c r="AR765" i="4"/>
  <c r="AS765" i="4" s="1"/>
  <c r="Z767" i="4" l="1"/>
  <c r="AA767" i="4"/>
  <c r="AB767" i="4" s="1"/>
  <c r="AC767" i="4" s="1"/>
  <c r="AD767" i="4" s="1"/>
  <c r="AE766" i="4"/>
  <c r="AF766" i="4"/>
  <c r="AG766" i="4" s="1"/>
  <c r="Q768" i="4"/>
  <c r="V768" i="4" s="1"/>
  <c r="W768" i="4" s="1"/>
  <c r="X768" i="4" s="1"/>
  <c r="Y768" i="4" s="1"/>
  <c r="R767" i="4"/>
  <c r="T770" i="4"/>
  <c r="U769" i="4"/>
  <c r="AX764" i="4"/>
  <c r="AY764" i="4"/>
  <c r="AZ764" i="4" s="1"/>
  <c r="AT765" i="4"/>
  <c r="AU765" i="4" s="1"/>
  <c r="AV765" i="4" s="1"/>
  <c r="AW765" i="4" s="1"/>
  <c r="AY765" i="4" s="1"/>
  <c r="AZ765" i="4" s="1"/>
  <c r="AO769" i="4"/>
  <c r="AN770" i="4"/>
  <c r="AL767" i="4"/>
  <c r="AR766" i="4"/>
  <c r="AS766" i="4" s="1"/>
  <c r="AE767" i="4" l="1"/>
  <c r="AF767" i="4"/>
  <c r="AG767" i="4" s="1"/>
  <c r="AA768" i="4"/>
  <c r="AB768" i="4" s="1"/>
  <c r="AC768" i="4" s="1"/>
  <c r="AD768" i="4" s="1"/>
  <c r="Z768" i="4"/>
  <c r="R768" i="4"/>
  <c r="Q769" i="4"/>
  <c r="V769" i="4" s="1"/>
  <c r="W769" i="4" s="1"/>
  <c r="X769" i="4" s="1"/>
  <c r="Y769" i="4" s="1"/>
  <c r="T771" i="4"/>
  <c r="U770" i="4"/>
  <c r="AX765" i="4"/>
  <c r="AO770" i="4"/>
  <c r="AN771" i="4"/>
  <c r="AL768" i="4"/>
  <c r="AT766" i="4"/>
  <c r="AU766" i="4" s="1"/>
  <c r="AV766" i="4" s="1"/>
  <c r="AW766" i="4" s="1"/>
  <c r="AX766" i="4" s="1"/>
  <c r="AR767" i="4"/>
  <c r="AS767" i="4" s="1"/>
  <c r="AA769" i="4" l="1"/>
  <c r="AB769" i="4" s="1"/>
  <c r="AC769" i="4" s="1"/>
  <c r="AD769" i="4" s="1"/>
  <c r="Z769" i="4"/>
  <c r="AE768" i="4"/>
  <c r="AF768" i="4"/>
  <c r="AG768" i="4" s="1"/>
  <c r="Q770" i="4"/>
  <c r="V770" i="4" s="1"/>
  <c r="W770" i="4" s="1"/>
  <c r="X770" i="4" s="1"/>
  <c r="Y770" i="4" s="1"/>
  <c r="R769" i="4"/>
  <c r="AY766" i="4"/>
  <c r="AZ766" i="4" s="1"/>
  <c r="T772" i="4"/>
  <c r="U771" i="4"/>
  <c r="AO771" i="4"/>
  <c r="AN772" i="4"/>
  <c r="AL769" i="4"/>
  <c r="AT767" i="4"/>
  <c r="AU767" i="4" s="1"/>
  <c r="AV767" i="4" s="1"/>
  <c r="AW767" i="4" s="1"/>
  <c r="AY767" i="4" s="1"/>
  <c r="AZ767" i="4" s="1"/>
  <c r="AR768" i="4"/>
  <c r="AA770" i="4" l="1"/>
  <c r="AB770" i="4" s="1"/>
  <c r="AC770" i="4" s="1"/>
  <c r="AD770" i="4" s="1"/>
  <c r="Z770" i="4"/>
  <c r="AE769" i="4"/>
  <c r="AF769" i="4"/>
  <c r="AG769" i="4" s="1"/>
  <c r="Q771" i="4"/>
  <c r="V771" i="4" s="1"/>
  <c r="W771" i="4" s="1"/>
  <c r="X771" i="4" s="1"/>
  <c r="Y771" i="4" s="1"/>
  <c r="R770" i="4"/>
  <c r="T773" i="4"/>
  <c r="U772" i="4"/>
  <c r="AX767" i="4"/>
  <c r="AS768" i="4"/>
  <c r="AT768" i="4" s="1"/>
  <c r="AU768" i="4" s="1"/>
  <c r="AV768" i="4" s="1"/>
  <c r="AW768" i="4" s="1"/>
  <c r="AY768" i="4" s="1"/>
  <c r="AZ768" i="4" s="1"/>
  <c r="AO772" i="4"/>
  <c r="AN773" i="4"/>
  <c r="AL770" i="4"/>
  <c r="AR769" i="4"/>
  <c r="AA771" i="4" l="1"/>
  <c r="AB771" i="4" s="1"/>
  <c r="AC771" i="4" s="1"/>
  <c r="AD771" i="4" s="1"/>
  <c r="Z771" i="4"/>
  <c r="AE770" i="4"/>
  <c r="AF770" i="4"/>
  <c r="AG770" i="4" s="1"/>
  <c r="R771" i="4"/>
  <c r="Q772" i="4"/>
  <c r="V772" i="4" s="1"/>
  <c r="W772" i="4" s="1"/>
  <c r="X772" i="4" s="1"/>
  <c r="Y772" i="4" s="1"/>
  <c r="T774" i="4"/>
  <c r="U773" i="4"/>
  <c r="AS769" i="4"/>
  <c r="AT769" i="4" s="1"/>
  <c r="AU769" i="4" s="1"/>
  <c r="AV769" i="4" s="1"/>
  <c r="AW769" i="4" s="1"/>
  <c r="AX768" i="4"/>
  <c r="AO773" i="4"/>
  <c r="AN774" i="4"/>
  <c r="AL771" i="4"/>
  <c r="AR770" i="4"/>
  <c r="AS770" i="4" s="1"/>
  <c r="AA772" i="4" l="1"/>
  <c r="AB772" i="4" s="1"/>
  <c r="AC772" i="4" s="1"/>
  <c r="AD772" i="4" s="1"/>
  <c r="Z772" i="4"/>
  <c r="AE771" i="4"/>
  <c r="AF771" i="4"/>
  <c r="AG771" i="4" s="1"/>
  <c r="Q773" i="4"/>
  <c r="V773" i="4" s="1"/>
  <c r="W773" i="4" s="1"/>
  <c r="X773" i="4" s="1"/>
  <c r="Y773" i="4" s="1"/>
  <c r="R772" i="4"/>
  <c r="T775" i="4"/>
  <c r="U774" i="4"/>
  <c r="AO774" i="4"/>
  <c r="AN775" i="4"/>
  <c r="AY769" i="4"/>
  <c r="AZ769" i="4" s="1"/>
  <c r="AX769" i="4"/>
  <c r="AL772" i="4"/>
  <c r="AT770" i="4"/>
  <c r="AU770" i="4" s="1"/>
  <c r="AV770" i="4" s="1"/>
  <c r="AW770" i="4" s="1"/>
  <c r="AX770" i="4" s="1"/>
  <c r="AR771" i="4"/>
  <c r="AS771" i="4" s="1"/>
  <c r="Z773" i="4" l="1"/>
  <c r="AA773" i="4"/>
  <c r="AB773" i="4" s="1"/>
  <c r="AC773" i="4" s="1"/>
  <c r="AD773" i="4" s="1"/>
  <c r="AE772" i="4"/>
  <c r="AF772" i="4"/>
  <c r="AG772" i="4" s="1"/>
  <c r="R773" i="4"/>
  <c r="Q774" i="4"/>
  <c r="V774" i="4" s="1"/>
  <c r="W774" i="4" s="1"/>
  <c r="X774" i="4" s="1"/>
  <c r="Y774" i="4" s="1"/>
  <c r="T776" i="4"/>
  <c r="U775" i="4"/>
  <c r="AY770" i="4"/>
  <c r="AZ770" i="4" s="1"/>
  <c r="AO775" i="4"/>
  <c r="AN776" i="4"/>
  <c r="AL773" i="4"/>
  <c r="AT771" i="4"/>
  <c r="AU771" i="4" s="1"/>
  <c r="AV771" i="4" s="1"/>
  <c r="AW771" i="4" s="1"/>
  <c r="AY771" i="4" s="1"/>
  <c r="AZ771" i="4" s="1"/>
  <c r="AR772" i="4"/>
  <c r="AA774" i="4" l="1"/>
  <c r="AB774" i="4" s="1"/>
  <c r="AC774" i="4" s="1"/>
  <c r="AD774" i="4" s="1"/>
  <c r="Z774" i="4"/>
  <c r="AE773" i="4"/>
  <c r="AF773" i="4"/>
  <c r="AG773" i="4" s="1"/>
  <c r="R774" i="4"/>
  <c r="Q775" i="4"/>
  <c r="V775" i="4" s="1"/>
  <c r="W775" i="4" s="1"/>
  <c r="X775" i="4" s="1"/>
  <c r="Y775" i="4" s="1"/>
  <c r="T777" i="4"/>
  <c r="U776" i="4"/>
  <c r="AX771" i="4"/>
  <c r="AS772" i="4"/>
  <c r="AT772" i="4" s="1"/>
  <c r="AU772" i="4" s="1"/>
  <c r="AV772" i="4" s="1"/>
  <c r="AW772" i="4" s="1"/>
  <c r="AO776" i="4"/>
  <c r="AN777" i="4"/>
  <c r="AL774" i="4"/>
  <c r="AR773" i="4"/>
  <c r="AS773" i="4" s="1"/>
  <c r="Z775" i="4" l="1"/>
  <c r="AA775" i="4"/>
  <c r="AB775" i="4" s="1"/>
  <c r="AC775" i="4" s="1"/>
  <c r="AD775" i="4" s="1"/>
  <c r="AE774" i="4"/>
  <c r="AF774" i="4"/>
  <c r="AG774" i="4" s="1"/>
  <c r="Q776" i="4"/>
  <c r="V776" i="4" s="1"/>
  <c r="W776" i="4" s="1"/>
  <c r="X776" i="4" s="1"/>
  <c r="Y776" i="4" s="1"/>
  <c r="R775" i="4"/>
  <c r="T778" i="4"/>
  <c r="U777" i="4"/>
  <c r="AY772" i="4"/>
  <c r="AZ772" i="4" s="1"/>
  <c r="AX772" i="4"/>
  <c r="AO777" i="4"/>
  <c r="AN778" i="4"/>
  <c r="AL775" i="4"/>
  <c r="AT773" i="4"/>
  <c r="AU773" i="4" s="1"/>
  <c r="AV773" i="4" s="1"/>
  <c r="AW773" i="4" s="1"/>
  <c r="AY773" i="4" s="1"/>
  <c r="AZ773" i="4" s="1"/>
  <c r="AR774" i="4"/>
  <c r="AA776" i="4" l="1"/>
  <c r="AB776" i="4" s="1"/>
  <c r="AC776" i="4" s="1"/>
  <c r="AD776" i="4" s="1"/>
  <c r="Z776" i="4"/>
  <c r="AE775" i="4"/>
  <c r="AF775" i="4"/>
  <c r="AG775" i="4" s="1"/>
  <c r="Q777" i="4"/>
  <c r="V777" i="4" s="1"/>
  <c r="W777" i="4" s="1"/>
  <c r="X777" i="4" s="1"/>
  <c r="Y777" i="4" s="1"/>
  <c r="R776" i="4"/>
  <c r="T779" i="4"/>
  <c r="U778" i="4"/>
  <c r="AX773" i="4"/>
  <c r="AS774" i="4"/>
  <c r="AT774" i="4" s="1"/>
  <c r="AU774" i="4" s="1"/>
  <c r="AV774" i="4" s="1"/>
  <c r="AW774" i="4" s="1"/>
  <c r="AO778" i="4"/>
  <c r="AN779" i="4"/>
  <c r="AL776" i="4"/>
  <c r="AR775" i="4"/>
  <c r="AS775" i="4" s="1"/>
  <c r="AA777" i="4" l="1"/>
  <c r="AB777" i="4" s="1"/>
  <c r="AC777" i="4" s="1"/>
  <c r="AD777" i="4" s="1"/>
  <c r="Z777" i="4"/>
  <c r="AE776" i="4"/>
  <c r="AF776" i="4"/>
  <c r="AG776" i="4" s="1"/>
  <c r="Q778" i="4"/>
  <c r="V778" i="4" s="1"/>
  <c r="W778" i="4" s="1"/>
  <c r="X778" i="4" s="1"/>
  <c r="Y778" i="4" s="1"/>
  <c r="R777" i="4"/>
  <c r="T780" i="4"/>
  <c r="U779" i="4"/>
  <c r="AX774" i="4"/>
  <c r="AY774" i="4"/>
  <c r="AZ774" i="4" s="1"/>
  <c r="AO779" i="4"/>
  <c r="AN780" i="4"/>
  <c r="AT775" i="4"/>
  <c r="AU775" i="4" s="1"/>
  <c r="AV775" i="4" s="1"/>
  <c r="AW775" i="4" s="1"/>
  <c r="AX775" i="4" s="1"/>
  <c r="AL777" i="4"/>
  <c r="AR776" i="4"/>
  <c r="AA778" i="4" l="1"/>
  <c r="AB778" i="4" s="1"/>
  <c r="AC778" i="4" s="1"/>
  <c r="AD778" i="4" s="1"/>
  <c r="Z778" i="4"/>
  <c r="AE777" i="4"/>
  <c r="AF777" i="4"/>
  <c r="AG777" i="4" s="1"/>
  <c r="Q779" i="4"/>
  <c r="V779" i="4" s="1"/>
  <c r="W779" i="4" s="1"/>
  <c r="X779" i="4" s="1"/>
  <c r="Y779" i="4" s="1"/>
  <c r="R778" i="4"/>
  <c r="T781" i="4"/>
  <c r="U780" i="4"/>
  <c r="AS776" i="4"/>
  <c r="AT776" i="4" s="1"/>
  <c r="AU776" i="4" s="1"/>
  <c r="AV776" i="4" s="1"/>
  <c r="AW776" i="4" s="1"/>
  <c r="AY775" i="4"/>
  <c r="AZ775" i="4" s="1"/>
  <c r="AO780" i="4"/>
  <c r="AN781" i="4"/>
  <c r="AL778" i="4"/>
  <c r="AR777" i="4"/>
  <c r="AS777" i="4" s="1"/>
  <c r="Z779" i="4" l="1"/>
  <c r="AA779" i="4"/>
  <c r="AB779" i="4" s="1"/>
  <c r="AC779" i="4" s="1"/>
  <c r="AD779" i="4" s="1"/>
  <c r="AE778" i="4"/>
  <c r="AF778" i="4"/>
  <c r="AG778" i="4" s="1"/>
  <c r="R779" i="4"/>
  <c r="Q780" i="4"/>
  <c r="V780" i="4" s="1"/>
  <c r="W780" i="4" s="1"/>
  <c r="X780" i="4" s="1"/>
  <c r="Y780" i="4" s="1"/>
  <c r="T782" i="4"/>
  <c r="U781" i="4"/>
  <c r="AY776" i="4"/>
  <c r="AZ776" i="4" s="1"/>
  <c r="AX776" i="4"/>
  <c r="AO781" i="4"/>
  <c r="AN782" i="4"/>
  <c r="AL779" i="4"/>
  <c r="AT777" i="4"/>
  <c r="AU777" i="4" s="1"/>
  <c r="AV777" i="4" s="1"/>
  <c r="AW777" i="4" s="1"/>
  <c r="AX777" i="4" s="1"/>
  <c r="AR778" i="4"/>
  <c r="AS778" i="4" s="1"/>
  <c r="AE779" i="4" l="1"/>
  <c r="AF779" i="4"/>
  <c r="AG779" i="4" s="1"/>
  <c r="AA780" i="4"/>
  <c r="AB780" i="4" s="1"/>
  <c r="AC780" i="4" s="1"/>
  <c r="AD780" i="4" s="1"/>
  <c r="Z780" i="4"/>
  <c r="R780" i="4"/>
  <c r="Q781" i="4"/>
  <c r="V781" i="4" s="1"/>
  <c r="W781" i="4" s="1"/>
  <c r="X781" i="4" s="1"/>
  <c r="Y781" i="4" s="1"/>
  <c r="T783" i="4"/>
  <c r="U782" i="4"/>
  <c r="AY777" i="4"/>
  <c r="AZ777" i="4" s="1"/>
  <c r="AO782" i="4"/>
  <c r="AN783" i="4"/>
  <c r="AL780" i="4"/>
  <c r="AT778" i="4"/>
  <c r="AU778" i="4" s="1"/>
  <c r="AV778" i="4" s="1"/>
  <c r="AW778" i="4" s="1"/>
  <c r="AY778" i="4" s="1"/>
  <c r="AZ778" i="4" s="1"/>
  <c r="AR779" i="4"/>
  <c r="AS779" i="4" s="1"/>
  <c r="AA781" i="4" l="1"/>
  <c r="AB781" i="4" s="1"/>
  <c r="AC781" i="4" s="1"/>
  <c r="AD781" i="4" s="1"/>
  <c r="Z781" i="4"/>
  <c r="AE780" i="4"/>
  <c r="AF780" i="4"/>
  <c r="AG780" i="4" s="1"/>
  <c r="Q782" i="4"/>
  <c r="V782" i="4" s="1"/>
  <c r="W782" i="4" s="1"/>
  <c r="X782" i="4" s="1"/>
  <c r="Y782" i="4" s="1"/>
  <c r="R781" i="4"/>
  <c r="T784" i="4"/>
  <c r="U783" i="4"/>
  <c r="AX778" i="4"/>
  <c r="AO783" i="4"/>
  <c r="AN784" i="4"/>
  <c r="AL781" i="4"/>
  <c r="AT779" i="4"/>
  <c r="AU779" i="4" s="1"/>
  <c r="AV779" i="4" s="1"/>
  <c r="AW779" i="4" s="1"/>
  <c r="AY779" i="4" s="1"/>
  <c r="AZ779" i="4" s="1"/>
  <c r="AR780" i="4"/>
  <c r="AA782" i="4" l="1"/>
  <c r="AB782" i="4" s="1"/>
  <c r="AC782" i="4" s="1"/>
  <c r="AD782" i="4" s="1"/>
  <c r="Z782" i="4"/>
  <c r="AE781" i="4"/>
  <c r="AF781" i="4"/>
  <c r="AG781" i="4" s="1"/>
  <c r="Q783" i="4"/>
  <c r="V783" i="4" s="1"/>
  <c r="W783" i="4" s="1"/>
  <c r="X783" i="4" s="1"/>
  <c r="Y783" i="4" s="1"/>
  <c r="R782" i="4"/>
  <c r="T785" i="4"/>
  <c r="U784" i="4"/>
  <c r="AX779" i="4"/>
  <c r="AS780" i="4"/>
  <c r="AT780" i="4" s="1"/>
  <c r="AU780" i="4" s="1"/>
  <c r="AV780" i="4" s="1"/>
  <c r="AW780" i="4" s="1"/>
  <c r="AY780" i="4" s="1"/>
  <c r="AZ780" i="4" s="1"/>
  <c r="AO784" i="4"/>
  <c r="AN785" i="4"/>
  <c r="AL782" i="4"/>
  <c r="AR781" i="4"/>
  <c r="AS781" i="4" s="1"/>
  <c r="AE782" i="4" l="1"/>
  <c r="AF782" i="4"/>
  <c r="AG782" i="4" s="1"/>
  <c r="AA783" i="4"/>
  <c r="AB783" i="4" s="1"/>
  <c r="AC783" i="4" s="1"/>
  <c r="AD783" i="4" s="1"/>
  <c r="Z783" i="4"/>
  <c r="R783" i="4"/>
  <c r="Q784" i="4"/>
  <c r="V784" i="4" s="1"/>
  <c r="W784" i="4" s="1"/>
  <c r="X784" i="4" s="1"/>
  <c r="Y784" i="4" s="1"/>
  <c r="T786" i="4"/>
  <c r="U785" i="4"/>
  <c r="AX780" i="4"/>
  <c r="AO785" i="4"/>
  <c r="AN786" i="4"/>
  <c r="AL783" i="4"/>
  <c r="AT781" i="4"/>
  <c r="AU781" i="4" s="1"/>
  <c r="AV781" i="4" s="1"/>
  <c r="AW781" i="4" s="1"/>
  <c r="AY781" i="4" s="1"/>
  <c r="AZ781" i="4" s="1"/>
  <c r="AR782" i="4"/>
  <c r="AS782" i="4" s="1"/>
  <c r="Z784" i="4" l="1"/>
  <c r="AA784" i="4"/>
  <c r="AB784" i="4" s="1"/>
  <c r="AC784" i="4" s="1"/>
  <c r="AD784" i="4" s="1"/>
  <c r="AE783" i="4"/>
  <c r="AF783" i="4"/>
  <c r="AG783" i="4" s="1"/>
  <c r="Q785" i="4"/>
  <c r="V785" i="4" s="1"/>
  <c r="W785" i="4" s="1"/>
  <c r="X785" i="4" s="1"/>
  <c r="Y785" i="4" s="1"/>
  <c r="R784" i="4"/>
  <c r="AX781" i="4"/>
  <c r="T787" i="4"/>
  <c r="U786" i="4"/>
  <c r="AO786" i="4"/>
  <c r="AN787" i="4"/>
  <c r="AL784" i="4"/>
  <c r="AT782" i="4"/>
  <c r="AU782" i="4" s="1"/>
  <c r="AV782" i="4" s="1"/>
  <c r="AW782" i="4" s="1"/>
  <c r="AY782" i="4" s="1"/>
  <c r="AZ782" i="4" s="1"/>
  <c r="AR783" i="4"/>
  <c r="AA785" i="4" l="1"/>
  <c r="AB785" i="4" s="1"/>
  <c r="AC785" i="4" s="1"/>
  <c r="AD785" i="4" s="1"/>
  <c r="Z785" i="4"/>
  <c r="AE784" i="4"/>
  <c r="AF784" i="4"/>
  <c r="AG784" i="4" s="1"/>
  <c r="R785" i="4"/>
  <c r="Q786" i="4"/>
  <c r="V786" i="4" s="1"/>
  <c r="W786" i="4" s="1"/>
  <c r="X786" i="4" s="1"/>
  <c r="Y786" i="4" s="1"/>
  <c r="T788" i="4"/>
  <c r="U787" i="4"/>
  <c r="AX782" i="4"/>
  <c r="AS783" i="4"/>
  <c r="AT783" i="4" s="1"/>
  <c r="AU783" i="4" s="1"/>
  <c r="AV783" i="4" s="1"/>
  <c r="AW783" i="4" s="1"/>
  <c r="AO787" i="4"/>
  <c r="AN788" i="4"/>
  <c r="AL785" i="4"/>
  <c r="AR784" i="4"/>
  <c r="AS784" i="4" s="1"/>
  <c r="AA786" i="4" l="1"/>
  <c r="AB786" i="4" s="1"/>
  <c r="AC786" i="4" s="1"/>
  <c r="AD786" i="4" s="1"/>
  <c r="Z786" i="4"/>
  <c r="AE785" i="4"/>
  <c r="AF785" i="4"/>
  <c r="AG785" i="4" s="1"/>
  <c r="R786" i="4"/>
  <c r="Q787" i="4"/>
  <c r="V787" i="4" s="1"/>
  <c r="W787" i="4" s="1"/>
  <c r="X787" i="4" s="1"/>
  <c r="Y787" i="4" s="1"/>
  <c r="T789" i="4"/>
  <c r="U788" i="4"/>
  <c r="AX783" i="4"/>
  <c r="AY783" i="4"/>
  <c r="AZ783" i="4" s="1"/>
  <c r="AO788" i="4"/>
  <c r="AN789" i="4"/>
  <c r="AL786" i="4"/>
  <c r="AT784" i="4"/>
  <c r="AU784" i="4" s="1"/>
  <c r="AV784" i="4" s="1"/>
  <c r="AW784" i="4" s="1"/>
  <c r="AX784" i="4" s="1"/>
  <c r="AR785" i="4"/>
  <c r="AS785" i="4" s="1"/>
  <c r="AA787" i="4" l="1"/>
  <c r="AB787" i="4" s="1"/>
  <c r="AC787" i="4" s="1"/>
  <c r="AD787" i="4" s="1"/>
  <c r="Z787" i="4"/>
  <c r="AE786" i="4"/>
  <c r="AF786" i="4"/>
  <c r="AG786" i="4" s="1"/>
  <c r="Q788" i="4"/>
  <c r="V788" i="4" s="1"/>
  <c r="W788" i="4" s="1"/>
  <c r="X788" i="4" s="1"/>
  <c r="Y788" i="4" s="1"/>
  <c r="R787" i="4"/>
  <c r="AY784" i="4"/>
  <c r="AZ784" i="4" s="1"/>
  <c r="T790" i="4"/>
  <c r="U789" i="4"/>
  <c r="AO789" i="4"/>
  <c r="AN790" i="4"/>
  <c r="AL787" i="4"/>
  <c r="AT785" i="4"/>
  <c r="AU785" i="4" s="1"/>
  <c r="AV785" i="4" s="1"/>
  <c r="AW785" i="4" s="1"/>
  <c r="AY785" i="4" s="1"/>
  <c r="AZ785" i="4" s="1"/>
  <c r="AR786" i="4"/>
  <c r="Z788" i="4" l="1"/>
  <c r="AA788" i="4"/>
  <c r="AB788" i="4" s="1"/>
  <c r="AC788" i="4" s="1"/>
  <c r="AD788" i="4" s="1"/>
  <c r="AE787" i="4"/>
  <c r="AF787" i="4"/>
  <c r="AG787" i="4" s="1"/>
  <c r="Q789" i="4"/>
  <c r="V789" i="4" s="1"/>
  <c r="W789" i="4" s="1"/>
  <c r="X789" i="4" s="1"/>
  <c r="Y789" i="4" s="1"/>
  <c r="R788" i="4"/>
  <c r="T791" i="4"/>
  <c r="U790" i="4"/>
  <c r="AX785" i="4"/>
  <c r="AS786" i="4"/>
  <c r="AT786" i="4" s="1"/>
  <c r="AU786" i="4" s="1"/>
  <c r="AV786" i="4" s="1"/>
  <c r="AW786" i="4" s="1"/>
  <c r="AO790" i="4"/>
  <c r="AN791" i="4"/>
  <c r="AL788" i="4"/>
  <c r="AR787" i="4"/>
  <c r="AS787" i="4" s="1"/>
  <c r="Z789" i="4" l="1"/>
  <c r="AA789" i="4"/>
  <c r="AB789" i="4" s="1"/>
  <c r="AC789" i="4" s="1"/>
  <c r="AD789" i="4" s="1"/>
  <c r="AE788" i="4"/>
  <c r="AF788" i="4"/>
  <c r="AG788" i="4" s="1"/>
  <c r="R789" i="4"/>
  <c r="Q790" i="4"/>
  <c r="V790" i="4" s="1"/>
  <c r="W790" i="4" s="1"/>
  <c r="X790" i="4" s="1"/>
  <c r="Y790" i="4" s="1"/>
  <c r="T792" i="4"/>
  <c r="U791" i="4"/>
  <c r="AY786" i="4"/>
  <c r="AZ786" i="4" s="1"/>
  <c r="AX786" i="4"/>
  <c r="AO791" i="4"/>
  <c r="AN792" i="4"/>
  <c r="AT787" i="4"/>
  <c r="AU787" i="4" s="1"/>
  <c r="AV787" i="4" s="1"/>
  <c r="AW787" i="4" s="1"/>
  <c r="AX787" i="4" s="1"/>
  <c r="AY787" i="4"/>
  <c r="AZ787" i="4" s="1"/>
  <c r="AL789" i="4"/>
  <c r="AR788" i="4"/>
  <c r="AS788" i="4" s="1"/>
  <c r="AA790" i="4" l="1"/>
  <c r="AB790" i="4" s="1"/>
  <c r="AC790" i="4" s="1"/>
  <c r="AD790" i="4" s="1"/>
  <c r="Z790" i="4"/>
  <c r="AE789" i="4"/>
  <c r="AF789" i="4"/>
  <c r="AG789" i="4" s="1"/>
  <c r="R790" i="4"/>
  <c r="Q791" i="4"/>
  <c r="V791" i="4" s="1"/>
  <c r="W791" i="4" s="1"/>
  <c r="X791" i="4" s="1"/>
  <c r="Y791" i="4" s="1"/>
  <c r="T793" i="4"/>
  <c r="U792" i="4"/>
  <c r="AT788" i="4"/>
  <c r="AU788" i="4" s="1"/>
  <c r="AV788" i="4" s="1"/>
  <c r="AW788" i="4" s="1"/>
  <c r="AX788" i="4" s="1"/>
  <c r="AO792" i="4"/>
  <c r="AN793" i="4"/>
  <c r="AL790" i="4"/>
  <c r="AR789" i="4"/>
  <c r="AS789" i="4" s="1"/>
  <c r="Z791" i="4" l="1"/>
  <c r="AA791" i="4"/>
  <c r="AB791" i="4" s="1"/>
  <c r="AC791" i="4" s="1"/>
  <c r="AD791" i="4" s="1"/>
  <c r="AE790" i="4"/>
  <c r="AF790" i="4"/>
  <c r="AG790" i="4" s="1"/>
  <c r="Q792" i="4"/>
  <c r="V792" i="4" s="1"/>
  <c r="W792" i="4" s="1"/>
  <c r="X792" i="4" s="1"/>
  <c r="Y792" i="4" s="1"/>
  <c r="R791" i="4"/>
  <c r="AY788" i="4"/>
  <c r="AZ788" i="4" s="1"/>
  <c r="T794" i="4"/>
  <c r="U793" i="4"/>
  <c r="AO793" i="4"/>
  <c r="AN794" i="4"/>
  <c r="AL791" i="4"/>
  <c r="AT789" i="4"/>
  <c r="AU789" i="4" s="1"/>
  <c r="AV789" i="4" s="1"/>
  <c r="AW789" i="4" s="1"/>
  <c r="AY789" i="4" s="1"/>
  <c r="AZ789" i="4" s="1"/>
  <c r="AR790" i="4"/>
  <c r="AS790" i="4" s="1"/>
  <c r="AA792" i="4" l="1"/>
  <c r="AB792" i="4" s="1"/>
  <c r="AC792" i="4" s="1"/>
  <c r="AD792" i="4" s="1"/>
  <c r="Z792" i="4"/>
  <c r="AE791" i="4"/>
  <c r="AF791" i="4"/>
  <c r="AG791" i="4" s="1"/>
  <c r="Q793" i="4"/>
  <c r="V793" i="4" s="1"/>
  <c r="W793" i="4" s="1"/>
  <c r="X793" i="4" s="1"/>
  <c r="Y793" i="4" s="1"/>
  <c r="R792" i="4"/>
  <c r="T795" i="4"/>
  <c r="U794" i="4"/>
  <c r="AX789" i="4"/>
  <c r="AO794" i="4"/>
  <c r="AN795" i="4"/>
  <c r="AL792" i="4"/>
  <c r="AT790" i="4"/>
  <c r="AU790" i="4" s="1"/>
  <c r="AV790" i="4" s="1"/>
  <c r="AW790" i="4" s="1"/>
  <c r="AY790" i="4" s="1"/>
  <c r="AZ790" i="4" s="1"/>
  <c r="AR791" i="4"/>
  <c r="AS791" i="4" s="1"/>
  <c r="AA793" i="4" l="1"/>
  <c r="AB793" i="4" s="1"/>
  <c r="AC793" i="4" s="1"/>
  <c r="AD793" i="4" s="1"/>
  <c r="Z793" i="4"/>
  <c r="AE792" i="4"/>
  <c r="AF792" i="4"/>
  <c r="AG792" i="4" s="1"/>
  <c r="R793" i="4"/>
  <c r="Q794" i="4"/>
  <c r="V794" i="4" s="1"/>
  <c r="W794" i="4" s="1"/>
  <c r="X794" i="4" s="1"/>
  <c r="Y794" i="4" s="1"/>
  <c r="T796" i="4"/>
  <c r="U795" i="4"/>
  <c r="AX790" i="4"/>
  <c r="AO795" i="4"/>
  <c r="AN796" i="4"/>
  <c r="AL793" i="4"/>
  <c r="AT791" i="4"/>
  <c r="AU791" i="4" s="1"/>
  <c r="AV791" i="4" s="1"/>
  <c r="AW791" i="4" s="1"/>
  <c r="AY791" i="4" s="1"/>
  <c r="AZ791" i="4" s="1"/>
  <c r="AR792" i="4"/>
  <c r="AE793" i="4" l="1"/>
  <c r="AF793" i="4"/>
  <c r="AG793" i="4" s="1"/>
  <c r="AA794" i="4"/>
  <c r="AB794" i="4" s="1"/>
  <c r="AC794" i="4" s="1"/>
  <c r="AD794" i="4" s="1"/>
  <c r="Z794" i="4"/>
  <c r="Q795" i="4"/>
  <c r="V795" i="4" s="1"/>
  <c r="W795" i="4" s="1"/>
  <c r="X795" i="4" s="1"/>
  <c r="Y795" i="4" s="1"/>
  <c r="R794" i="4"/>
  <c r="AX791" i="4"/>
  <c r="T797" i="4"/>
  <c r="U796" i="4"/>
  <c r="AS792" i="4"/>
  <c r="AT792" i="4" s="1"/>
  <c r="AU792" i="4" s="1"/>
  <c r="AV792" i="4" s="1"/>
  <c r="AW792" i="4" s="1"/>
  <c r="AO796" i="4"/>
  <c r="AN797" i="4"/>
  <c r="AL794" i="4"/>
  <c r="AR793" i="4"/>
  <c r="AS793" i="4" s="1"/>
  <c r="Z795" i="4" l="1"/>
  <c r="AA795" i="4"/>
  <c r="AB795" i="4" s="1"/>
  <c r="AC795" i="4" s="1"/>
  <c r="AD795" i="4" s="1"/>
  <c r="AE794" i="4"/>
  <c r="AF794" i="4"/>
  <c r="AG794" i="4" s="1"/>
  <c r="R795" i="4"/>
  <c r="Q796" i="4"/>
  <c r="V796" i="4" s="1"/>
  <c r="W796" i="4" s="1"/>
  <c r="X796" i="4" s="1"/>
  <c r="Y796" i="4" s="1"/>
  <c r="T798" i="4"/>
  <c r="U797" i="4"/>
  <c r="AX792" i="4"/>
  <c r="AY792" i="4"/>
  <c r="AZ792" i="4" s="1"/>
  <c r="AO797" i="4"/>
  <c r="AN798" i="4"/>
  <c r="AL795" i="4"/>
  <c r="AT793" i="4"/>
  <c r="AU793" i="4" s="1"/>
  <c r="AV793" i="4" s="1"/>
  <c r="AW793" i="4" s="1"/>
  <c r="AX793" i="4" s="1"/>
  <c r="AR794" i="4"/>
  <c r="AS794" i="4" s="1"/>
  <c r="Z796" i="4" l="1"/>
  <c r="AA796" i="4"/>
  <c r="AB796" i="4" s="1"/>
  <c r="AC796" i="4" s="1"/>
  <c r="AD796" i="4" s="1"/>
  <c r="AE795" i="4"/>
  <c r="AF795" i="4"/>
  <c r="AG795" i="4" s="1"/>
  <c r="Q797" i="4"/>
  <c r="V797" i="4" s="1"/>
  <c r="W797" i="4" s="1"/>
  <c r="X797" i="4" s="1"/>
  <c r="Y797" i="4" s="1"/>
  <c r="R796" i="4"/>
  <c r="AY793" i="4"/>
  <c r="AZ793" i="4" s="1"/>
  <c r="T799" i="4"/>
  <c r="U798" i="4"/>
  <c r="AT794" i="4"/>
  <c r="AU794" i="4" s="1"/>
  <c r="AV794" i="4" s="1"/>
  <c r="AW794" i="4" s="1"/>
  <c r="AY794" i="4" s="1"/>
  <c r="AZ794" i="4" s="1"/>
  <c r="AO798" i="4"/>
  <c r="AN799" i="4"/>
  <c r="AL796" i="4"/>
  <c r="AR795" i="4"/>
  <c r="AS795" i="4" s="1"/>
  <c r="AA797" i="4" l="1"/>
  <c r="AB797" i="4" s="1"/>
  <c r="AC797" i="4" s="1"/>
  <c r="AD797" i="4" s="1"/>
  <c r="Z797" i="4"/>
  <c r="AE796" i="4"/>
  <c r="AF796" i="4"/>
  <c r="AG796" i="4" s="1"/>
  <c r="Q798" i="4"/>
  <c r="V798" i="4" s="1"/>
  <c r="W798" i="4" s="1"/>
  <c r="X798" i="4" s="1"/>
  <c r="Y798" i="4" s="1"/>
  <c r="R797" i="4"/>
  <c r="AX794" i="4"/>
  <c r="T800" i="4"/>
  <c r="U799" i="4"/>
  <c r="AO799" i="4"/>
  <c r="AN800" i="4"/>
  <c r="AL797" i="4"/>
  <c r="AT795" i="4"/>
  <c r="AU795" i="4" s="1"/>
  <c r="AV795" i="4" s="1"/>
  <c r="AW795" i="4" s="1"/>
  <c r="AY795" i="4" s="1"/>
  <c r="AZ795" i="4" s="1"/>
  <c r="AR796" i="4"/>
  <c r="AA798" i="4" l="1"/>
  <c r="AB798" i="4" s="1"/>
  <c r="AC798" i="4" s="1"/>
  <c r="AD798" i="4" s="1"/>
  <c r="Z798" i="4"/>
  <c r="AE797" i="4"/>
  <c r="AF797" i="4"/>
  <c r="AG797" i="4" s="1"/>
  <c r="Q799" i="4"/>
  <c r="V799" i="4" s="1"/>
  <c r="W799" i="4" s="1"/>
  <c r="X799" i="4" s="1"/>
  <c r="Y799" i="4" s="1"/>
  <c r="R798" i="4"/>
  <c r="T801" i="4"/>
  <c r="U800" i="4"/>
  <c r="AX795" i="4"/>
  <c r="AS796" i="4"/>
  <c r="AT796" i="4" s="1"/>
  <c r="AU796" i="4" s="1"/>
  <c r="AV796" i="4" s="1"/>
  <c r="AW796" i="4" s="1"/>
  <c r="AY796" i="4" s="1"/>
  <c r="AZ796" i="4" s="1"/>
  <c r="AO800" i="4"/>
  <c r="AN801" i="4"/>
  <c r="AL798" i="4"/>
  <c r="AR797" i="4"/>
  <c r="AS797" i="4" s="1"/>
  <c r="AA799" i="4" l="1"/>
  <c r="AB799" i="4" s="1"/>
  <c r="AC799" i="4" s="1"/>
  <c r="AD799" i="4" s="1"/>
  <c r="Z799" i="4"/>
  <c r="AE798" i="4"/>
  <c r="AF798" i="4"/>
  <c r="AG798" i="4" s="1"/>
  <c r="R799" i="4"/>
  <c r="Q800" i="4"/>
  <c r="V800" i="4" s="1"/>
  <c r="W800" i="4" s="1"/>
  <c r="X800" i="4" s="1"/>
  <c r="Y800" i="4" s="1"/>
  <c r="T802" i="4"/>
  <c r="U801" i="4"/>
  <c r="AX796" i="4"/>
  <c r="AO801" i="4"/>
  <c r="AN802" i="4"/>
  <c r="AL799" i="4"/>
  <c r="AT797" i="4"/>
  <c r="AU797" i="4" s="1"/>
  <c r="AV797" i="4" s="1"/>
  <c r="AW797" i="4" s="1"/>
  <c r="AX797" i="4" s="1"/>
  <c r="AR798" i="4"/>
  <c r="AS798" i="4" s="1"/>
  <c r="AA800" i="4" l="1"/>
  <c r="AB800" i="4" s="1"/>
  <c r="AC800" i="4" s="1"/>
  <c r="AD800" i="4" s="1"/>
  <c r="Z800" i="4"/>
  <c r="AE799" i="4"/>
  <c r="AF799" i="4"/>
  <c r="AG799" i="4" s="1"/>
  <c r="Q801" i="4"/>
  <c r="V801" i="4" s="1"/>
  <c r="W801" i="4" s="1"/>
  <c r="X801" i="4" s="1"/>
  <c r="Y801" i="4" s="1"/>
  <c r="R800" i="4"/>
  <c r="AY797" i="4"/>
  <c r="AZ797" i="4" s="1"/>
  <c r="T803" i="4"/>
  <c r="U802" i="4"/>
  <c r="AO802" i="4"/>
  <c r="AN803" i="4"/>
  <c r="AL800" i="4"/>
  <c r="AT798" i="4"/>
  <c r="AU798" i="4" s="1"/>
  <c r="AV798" i="4" s="1"/>
  <c r="AW798" i="4" s="1"/>
  <c r="AY798" i="4" s="1"/>
  <c r="AZ798" i="4" s="1"/>
  <c r="AR799" i="4"/>
  <c r="AS799" i="4" s="1"/>
  <c r="AA801" i="4" l="1"/>
  <c r="AB801" i="4" s="1"/>
  <c r="AC801" i="4" s="1"/>
  <c r="AD801" i="4" s="1"/>
  <c r="Z801" i="4"/>
  <c r="AE800" i="4"/>
  <c r="AF800" i="4"/>
  <c r="AG800" i="4" s="1"/>
  <c r="R801" i="4"/>
  <c r="Q802" i="4"/>
  <c r="V802" i="4" s="1"/>
  <c r="W802" i="4" s="1"/>
  <c r="X802" i="4" s="1"/>
  <c r="Y802" i="4" s="1"/>
  <c r="T804" i="4"/>
  <c r="U803" i="4"/>
  <c r="AX798" i="4"/>
  <c r="AO803" i="4"/>
  <c r="AN804" i="4"/>
  <c r="AL801" i="4"/>
  <c r="AT799" i="4"/>
  <c r="AU799" i="4" s="1"/>
  <c r="AV799" i="4" s="1"/>
  <c r="AW799" i="4" s="1"/>
  <c r="AY799" i="4" s="1"/>
  <c r="AZ799" i="4" s="1"/>
  <c r="AR800" i="4"/>
  <c r="AA802" i="4" l="1"/>
  <c r="AB802" i="4" s="1"/>
  <c r="AC802" i="4" s="1"/>
  <c r="AD802" i="4" s="1"/>
  <c r="Z802" i="4"/>
  <c r="AE801" i="4"/>
  <c r="AF801" i="4"/>
  <c r="AG801" i="4" s="1"/>
  <c r="R802" i="4"/>
  <c r="Q803" i="4"/>
  <c r="V803" i="4" s="1"/>
  <c r="W803" i="4" s="1"/>
  <c r="X803" i="4" s="1"/>
  <c r="Y803" i="4" s="1"/>
  <c r="T805" i="4"/>
  <c r="U804" i="4"/>
  <c r="AX799" i="4"/>
  <c r="AS800" i="4"/>
  <c r="AT800" i="4" s="1"/>
  <c r="AU800" i="4" s="1"/>
  <c r="AV800" i="4" s="1"/>
  <c r="AW800" i="4" s="1"/>
  <c r="AO804" i="4"/>
  <c r="AN805" i="4"/>
  <c r="AL802" i="4"/>
  <c r="AR801" i="4"/>
  <c r="AS801" i="4" s="1"/>
  <c r="AE802" i="4" l="1"/>
  <c r="AF802" i="4"/>
  <c r="AG802" i="4" s="1"/>
  <c r="AA803" i="4"/>
  <c r="AB803" i="4" s="1"/>
  <c r="AC803" i="4" s="1"/>
  <c r="AD803" i="4" s="1"/>
  <c r="Z803" i="4"/>
  <c r="Q804" i="4"/>
  <c r="V804" i="4" s="1"/>
  <c r="W804" i="4" s="1"/>
  <c r="X804" i="4" s="1"/>
  <c r="Y804" i="4" s="1"/>
  <c r="R803" i="4"/>
  <c r="T806" i="4"/>
  <c r="U805" i="4"/>
  <c r="AX800" i="4"/>
  <c r="AY800" i="4"/>
  <c r="AZ800" i="4" s="1"/>
  <c r="AO805" i="4"/>
  <c r="AN806" i="4"/>
  <c r="AL803" i="4"/>
  <c r="AT801" i="4"/>
  <c r="AU801" i="4" s="1"/>
  <c r="AV801" i="4" s="1"/>
  <c r="AW801" i="4" s="1"/>
  <c r="AX801" i="4" s="1"/>
  <c r="AR802" i="4"/>
  <c r="AS802" i="4" s="1"/>
  <c r="AA804" i="4" l="1"/>
  <c r="AB804" i="4" s="1"/>
  <c r="AC804" i="4" s="1"/>
  <c r="AD804" i="4" s="1"/>
  <c r="Z804" i="4"/>
  <c r="AE803" i="4"/>
  <c r="AF803" i="4"/>
  <c r="AG803" i="4" s="1"/>
  <c r="Q805" i="4"/>
  <c r="V805" i="4" s="1"/>
  <c r="W805" i="4" s="1"/>
  <c r="X805" i="4" s="1"/>
  <c r="Y805" i="4" s="1"/>
  <c r="R804" i="4"/>
  <c r="T807" i="4"/>
  <c r="U806" i="4"/>
  <c r="AY801" i="4"/>
  <c r="AZ801" i="4" s="1"/>
  <c r="AO806" i="4"/>
  <c r="AN807" i="4"/>
  <c r="AL804" i="4"/>
  <c r="AT802" i="4"/>
  <c r="AU802" i="4" s="1"/>
  <c r="AV802" i="4" s="1"/>
  <c r="AW802" i="4" s="1"/>
  <c r="AY802" i="4" s="1"/>
  <c r="AZ802" i="4" s="1"/>
  <c r="AR803" i="4"/>
  <c r="AA805" i="4" l="1"/>
  <c r="AB805" i="4" s="1"/>
  <c r="AC805" i="4" s="1"/>
  <c r="AD805" i="4" s="1"/>
  <c r="Z805" i="4"/>
  <c r="AE804" i="4"/>
  <c r="AF804" i="4"/>
  <c r="AG804" i="4" s="1"/>
  <c r="Q806" i="4"/>
  <c r="V806" i="4" s="1"/>
  <c r="W806" i="4" s="1"/>
  <c r="X806" i="4" s="1"/>
  <c r="Y806" i="4" s="1"/>
  <c r="R805" i="4"/>
  <c r="T808" i="4"/>
  <c r="U807" i="4"/>
  <c r="AX802" i="4"/>
  <c r="AS803" i="4"/>
  <c r="AT803" i="4" s="1"/>
  <c r="AU803" i="4" s="1"/>
  <c r="AV803" i="4" s="1"/>
  <c r="AW803" i="4" s="1"/>
  <c r="AO807" i="4"/>
  <c r="AN808" i="4"/>
  <c r="AL805" i="4"/>
  <c r="AR804" i="4"/>
  <c r="AS804" i="4" s="1"/>
  <c r="Z806" i="4" l="1"/>
  <c r="AA806" i="4"/>
  <c r="AB806" i="4" s="1"/>
  <c r="AC806" i="4" s="1"/>
  <c r="AD806" i="4" s="1"/>
  <c r="AE805" i="4"/>
  <c r="AF805" i="4"/>
  <c r="AG805" i="4" s="1"/>
  <c r="R806" i="4"/>
  <c r="Q807" i="4"/>
  <c r="V807" i="4" s="1"/>
  <c r="W807" i="4" s="1"/>
  <c r="X807" i="4" s="1"/>
  <c r="Y807" i="4" s="1"/>
  <c r="T809" i="4"/>
  <c r="U808" i="4"/>
  <c r="AX803" i="4"/>
  <c r="AY803" i="4"/>
  <c r="AZ803" i="4" s="1"/>
  <c r="AO808" i="4"/>
  <c r="AN809" i="4"/>
  <c r="AL806" i="4"/>
  <c r="AT804" i="4"/>
  <c r="AU804" i="4" s="1"/>
  <c r="AV804" i="4" s="1"/>
  <c r="AW804" i="4" s="1"/>
  <c r="AX804" i="4" s="1"/>
  <c r="AR805" i="4"/>
  <c r="AS805" i="4" s="1"/>
  <c r="Z807" i="4" l="1"/>
  <c r="AA807" i="4"/>
  <c r="AB807" i="4" s="1"/>
  <c r="AC807" i="4" s="1"/>
  <c r="AD807" i="4" s="1"/>
  <c r="AE806" i="4"/>
  <c r="AF806" i="4"/>
  <c r="AG806" i="4" s="1"/>
  <c r="Q808" i="4"/>
  <c r="V808" i="4" s="1"/>
  <c r="W808" i="4" s="1"/>
  <c r="X808" i="4" s="1"/>
  <c r="Y808" i="4" s="1"/>
  <c r="R807" i="4"/>
  <c r="T810" i="4"/>
  <c r="U809" i="4"/>
  <c r="AY804" i="4"/>
  <c r="AZ804" i="4" s="1"/>
  <c r="AO809" i="4"/>
  <c r="AN810" i="4"/>
  <c r="AL807" i="4"/>
  <c r="AT805" i="4"/>
  <c r="AU805" i="4" s="1"/>
  <c r="AV805" i="4" s="1"/>
  <c r="AW805" i="4" s="1"/>
  <c r="AX805" i="4" s="1"/>
  <c r="AR806" i="4"/>
  <c r="AS806" i="4" s="1"/>
  <c r="Z808" i="4" l="1"/>
  <c r="AA808" i="4"/>
  <c r="AB808" i="4" s="1"/>
  <c r="AC808" i="4" s="1"/>
  <c r="AD808" i="4" s="1"/>
  <c r="AE807" i="4"/>
  <c r="AF807" i="4"/>
  <c r="AG807" i="4" s="1"/>
  <c r="R808" i="4"/>
  <c r="Q809" i="4"/>
  <c r="V809" i="4" s="1"/>
  <c r="W809" i="4" s="1"/>
  <c r="X809" i="4" s="1"/>
  <c r="Y809" i="4" s="1"/>
  <c r="T811" i="4"/>
  <c r="U810" i="4"/>
  <c r="AY805" i="4"/>
  <c r="AZ805" i="4" s="1"/>
  <c r="AO810" i="4"/>
  <c r="AN811" i="4"/>
  <c r="AT806" i="4"/>
  <c r="AU806" i="4" s="1"/>
  <c r="AV806" i="4" s="1"/>
  <c r="AW806" i="4" s="1"/>
  <c r="AX806" i="4" s="1"/>
  <c r="AL808" i="4"/>
  <c r="AR807" i="4"/>
  <c r="AA809" i="4" l="1"/>
  <c r="AB809" i="4" s="1"/>
  <c r="AC809" i="4" s="1"/>
  <c r="AD809" i="4" s="1"/>
  <c r="Z809" i="4"/>
  <c r="AE808" i="4"/>
  <c r="AF808" i="4"/>
  <c r="AG808" i="4" s="1"/>
  <c r="Q810" i="4"/>
  <c r="V810" i="4" s="1"/>
  <c r="W810" i="4" s="1"/>
  <c r="X810" i="4" s="1"/>
  <c r="Y810" i="4" s="1"/>
  <c r="R809" i="4"/>
  <c r="AY806" i="4"/>
  <c r="AZ806" i="4" s="1"/>
  <c r="T812" i="4"/>
  <c r="U811" i="4"/>
  <c r="AS807" i="4"/>
  <c r="AT807" i="4" s="1"/>
  <c r="AU807" i="4" s="1"/>
  <c r="AV807" i="4" s="1"/>
  <c r="AW807" i="4" s="1"/>
  <c r="AO811" i="4"/>
  <c r="AN812" i="4"/>
  <c r="AL809" i="4"/>
  <c r="AR808" i="4"/>
  <c r="AS808" i="4" s="1"/>
  <c r="AA810" i="4" l="1"/>
  <c r="AB810" i="4" s="1"/>
  <c r="AC810" i="4" s="1"/>
  <c r="AD810" i="4" s="1"/>
  <c r="Z810" i="4"/>
  <c r="AE809" i="4"/>
  <c r="AF809" i="4"/>
  <c r="AG809" i="4" s="1"/>
  <c r="Q811" i="4"/>
  <c r="V811" i="4" s="1"/>
  <c r="W811" i="4" s="1"/>
  <c r="X811" i="4" s="1"/>
  <c r="Y811" i="4" s="1"/>
  <c r="R810" i="4"/>
  <c r="T813" i="4"/>
  <c r="U812" i="4"/>
  <c r="AO812" i="4"/>
  <c r="AN813" i="4"/>
  <c r="AY807" i="4"/>
  <c r="AZ807" i="4" s="1"/>
  <c r="AX807" i="4"/>
  <c r="AL810" i="4"/>
  <c r="AT808" i="4"/>
  <c r="AU808" i="4" s="1"/>
  <c r="AV808" i="4" s="1"/>
  <c r="AW808" i="4" s="1"/>
  <c r="AY808" i="4" s="1"/>
  <c r="AZ808" i="4" s="1"/>
  <c r="AR809" i="4"/>
  <c r="AA811" i="4" l="1"/>
  <c r="AB811" i="4" s="1"/>
  <c r="AC811" i="4" s="1"/>
  <c r="AD811" i="4" s="1"/>
  <c r="Z811" i="4"/>
  <c r="AE810" i="4"/>
  <c r="AF810" i="4"/>
  <c r="AG810" i="4" s="1"/>
  <c r="Q812" i="4"/>
  <c r="V812" i="4" s="1"/>
  <c r="W812" i="4" s="1"/>
  <c r="X812" i="4" s="1"/>
  <c r="Y812" i="4" s="1"/>
  <c r="R811" i="4"/>
  <c r="T814" i="4"/>
  <c r="U813" i="4"/>
  <c r="AX808" i="4"/>
  <c r="AS809" i="4"/>
  <c r="AT809" i="4" s="1"/>
  <c r="AU809" i="4" s="1"/>
  <c r="AV809" i="4" s="1"/>
  <c r="AW809" i="4" s="1"/>
  <c r="AO813" i="4"/>
  <c r="AN814" i="4"/>
  <c r="AL811" i="4"/>
  <c r="AR810" i="4"/>
  <c r="AS810" i="4" s="1"/>
  <c r="AA812" i="4" l="1"/>
  <c r="AB812" i="4" s="1"/>
  <c r="AC812" i="4" s="1"/>
  <c r="AD812" i="4" s="1"/>
  <c r="Z812" i="4"/>
  <c r="AE811" i="4"/>
  <c r="AF811" i="4"/>
  <c r="AG811" i="4" s="1"/>
  <c r="R812" i="4"/>
  <c r="Q813" i="4"/>
  <c r="V813" i="4" s="1"/>
  <c r="W813" i="4" s="1"/>
  <c r="X813" i="4" s="1"/>
  <c r="Y813" i="4" s="1"/>
  <c r="T815" i="4"/>
  <c r="U814" i="4"/>
  <c r="AO814" i="4"/>
  <c r="AN815" i="4"/>
  <c r="AY809" i="4"/>
  <c r="AZ809" i="4" s="1"/>
  <c r="AX809" i="4"/>
  <c r="AL812" i="4"/>
  <c r="AT810" i="4"/>
  <c r="AU810" i="4" s="1"/>
  <c r="AV810" i="4" s="1"/>
  <c r="AW810" i="4" s="1"/>
  <c r="AY810" i="4" s="1"/>
  <c r="AZ810" i="4" s="1"/>
  <c r="AR811" i="4"/>
  <c r="AS811" i="4" s="1"/>
  <c r="Z813" i="4" l="1"/>
  <c r="AA813" i="4"/>
  <c r="AB813" i="4" s="1"/>
  <c r="AC813" i="4" s="1"/>
  <c r="AD813" i="4" s="1"/>
  <c r="AE812" i="4"/>
  <c r="AF812" i="4"/>
  <c r="AG812" i="4" s="1"/>
  <c r="R813" i="4"/>
  <c r="Q814" i="4"/>
  <c r="V814" i="4" s="1"/>
  <c r="W814" i="4" s="1"/>
  <c r="X814" i="4" s="1"/>
  <c r="Y814" i="4" s="1"/>
  <c r="T816" i="4"/>
  <c r="U815" i="4"/>
  <c r="AX810" i="4"/>
  <c r="AO815" i="4"/>
  <c r="AN816" i="4"/>
  <c r="AL813" i="4"/>
  <c r="AT811" i="4"/>
  <c r="AU811" i="4" s="1"/>
  <c r="AV811" i="4" s="1"/>
  <c r="AW811" i="4" s="1"/>
  <c r="AY811" i="4" s="1"/>
  <c r="AZ811" i="4" s="1"/>
  <c r="AR812" i="4"/>
  <c r="AA814" i="4" l="1"/>
  <c r="AB814" i="4" s="1"/>
  <c r="AC814" i="4" s="1"/>
  <c r="AD814" i="4" s="1"/>
  <c r="Z814" i="4"/>
  <c r="AE813" i="4"/>
  <c r="AF813" i="4"/>
  <c r="AG813" i="4" s="1"/>
  <c r="R814" i="4"/>
  <c r="Q815" i="4"/>
  <c r="V815" i="4" s="1"/>
  <c r="W815" i="4" s="1"/>
  <c r="X815" i="4" s="1"/>
  <c r="Y815" i="4" s="1"/>
  <c r="T817" i="4"/>
  <c r="U816" i="4"/>
  <c r="AX811" i="4"/>
  <c r="AS812" i="4"/>
  <c r="AT812" i="4" s="1"/>
  <c r="AU812" i="4" s="1"/>
  <c r="AV812" i="4" s="1"/>
  <c r="AW812" i="4" s="1"/>
  <c r="AO816" i="4"/>
  <c r="AN817" i="4"/>
  <c r="AL814" i="4"/>
  <c r="AR813" i="4"/>
  <c r="AS813" i="4" s="1"/>
  <c r="AA815" i="4" l="1"/>
  <c r="AB815" i="4" s="1"/>
  <c r="AC815" i="4" s="1"/>
  <c r="AD815" i="4" s="1"/>
  <c r="Z815" i="4"/>
  <c r="AE814" i="4"/>
  <c r="AF814" i="4"/>
  <c r="AG814" i="4" s="1"/>
  <c r="R815" i="4"/>
  <c r="Q816" i="4"/>
  <c r="V816" i="4" s="1"/>
  <c r="W816" i="4" s="1"/>
  <c r="X816" i="4" s="1"/>
  <c r="Y816" i="4" s="1"/>
  <c r="T818" i="4"/>
  <c r="U817" i="4"/>
  <c r="AY812" i="4"/>
  <c r="AZ812" i="4" s="1"/>
  <c r="AX812" i="4"/>
  <c r="AO817" i="4"/>
  <c r="AN818" i="4"/>
  <c r="AT813" i="4"/>
  <c r="AU813" i="4" s="1"/>
  <c r="AV813" i="4" s="1"/>
  <c r="AW813" i="4" s="1"/>
  <c r="AX813" i="4" s="1"/>
  <c r="AL815" i="4"/>
  <c r="AR814" i="4"/>
  <c r="AS814" i="4" s="1"/>
  <c r="Z816" i="4" l="1"/>
  <c r="AA816" i="4"/>
  <c r="AB816" i="4" s="1"/>
  <c r="AC816" i="4" s="1"/>
  <c r="AD816" i="4" s="1"/>
  <c r="AE815" i="4"/>
  <c r="AF815" i="4"/>
  <c r="AG815" i="4" s="1"/>
  <c r="Q817" i="4"/>
  <c r="V817" i="4" s="1"/>
  <c r="W817" i="4" s="1"/>
  <c r="X817" i="4" s="1"/>
  <c r="Y817" i="4" s="1"/>
  <c r="R816" i="4"/>
  <c r="T819" i="4"/>
  <c r="U818" i="4"/>
  <c r="AY813" i="4"/>
  <c r="AZ813" i="4" s="1"/>
  <c r="AO818" i="4"/>
  <c r="AN819" i="4"/>
  <c r="AL816" i="4"/>
  <c r="AT814" i="4"/>
  <c r="AU814" i="4" s="1"/>
  <c r="AV814" i="4" s="1"/>
  <c r="AW814" i="4" s="1"/>
  <c r="AY814" i="4" s="1"/>
  <c r="AZ814" i="4" s="1"/>
  <c r="AR815" i="4"/>
  <c r="AS815" i="4" s="1"/>
  <c r="Z817" i="4" l="1"/>
  <c r="AA817" i="4"/>
  <c r="AB817" i="4" s="1"/>
  <c r="AC817" i="4" s="1"/>
  <c r="AD817" i="4" s="1"/>
  <c r="AE816" i="4"/>
  <c r="AF816" i="4"/>
  <c r="AG816" i="4" s="1"/>
  <c r="Q818" i="4"/>
  <c r="V818" i="4" s="1"/>
  <c r="W818" i="4" s="1"/>
  <c r="X818" i="4" s="1"/>
  <c r="Y818" i="4" s="1"/>
  <c r="R817" i="4"/>
  <c r="T820" i="4"/>
  <c r="U819" i="4"/>
  <c r="AX814" i="4"/>
  <c r="AO819" i="4"/>
  <c r="AN820" i="4"/>
  <c r="AL817" i="4"/>
  <c r="AT815" i="4"/>
  <c r="AU815" i="4" s="1"/>
  <c r="AV815" i="4" s="1"/>
  <c r="AW815" i="4" s="1"/>
  <c r="AX815" i="4" s="1"/>
  <c r="AR816" i="4"/>
  <c r="AA818" i="4" l="1"/>
  <c r="AB818" i="4" s="1"/>
  <c r="AC818" i="4" s="1"/>
  <c r="AD818" i="4" s="1"/>
  <c r="Z818" i="4"/>
  <c r="AE817" i="4"/>
  <c r="AF817" i="4"/>
  <c r="AG817" i="4" s="1"/>
  <c r="Q819" i="4"/>
  <c r="V819" i="4" s="1"/>
  <c r="W819" i="4" s="1"/>
  <c r="X819" i="4" s="1"/>
  <c r="Y819" i="4" s="1"/>
  <c r="R818" i="4"/>
  <c r="T821" i="4"/>
  <c r="U820" i="4"/>
  <c r="AY815" i="4"/>
  <c r="AZ815" i="4" s="1"/>
  <c r="AS816" i="4"/>
  <c r="AT816" i="4" s="1"/>
  <c r="AU816" i="4" s="1"/>
  <c r="AV816" i="4" s="1"/>
  <c r="AW816" i="4" s="1"/>
  <c r="AO820" i="4"/>
  <c r="AN821" i="4"/>
  <c r="AL818" i="4"/>
  <c r="AR817" i="4"/>
  <c r="AS817" i="4" s="1"/>
  <c r="AA819" i="4" l="1"/>
  <c r="AB819" i="4" s="1"/>
  <c r="AC819" i="4" s="1"/>
  <c r="AD819" i="4" s="1"/>
  <c r="Z819" i="4"/>
  <c r="AE818" i="4"/>
  <c r="AF818" i="4"/>
  <c r="AG818" i="4" s="1"/>
  <c r="R819" i="4"/>
  <c r="Q820" i="4"/>
  <c r="V820" i="4" s="1"/>
  <c r="W820" i="4" s="1"/>
  <c r="X820" i="4" s="1"/>
  <c r="Y820" i="4" s="1"/>
  <c r="T822" i="4"/>
  <c r="U821" i="4"/>
  <c r="AX816" i="4"/>
  <c r="AY816" i="4"/>
  <c r="AZ816" i="4" s="1"/>
  <c r="AO821" i="4"/>
  <c r="AN822" i="4"/>
  <c r="AL819" i="4"/>
  <c r="AT817" i="4"/>
  <c r="AU817" i="4" s="1"/>
  <c r="AV817" i="4" s="1"/>
  <c r="AW817" i="4" s="1"/>
  <c r="AX817" i="4" s="1"/>
  <c r="AR818" i="4"/>
  <c r="AS818" i="4" s="1"/>
  <c r="AA820" i="4" l="1"/>
  <c r="AB820" i="4" s="1"/>
  <c r="AC820" i="4" s="1"/>
  <c r="AD820" i="4" s="1"/>
  <c r="Z820" i="4"/>
  <c r="AE819" i="4"/>
  <c r="AF819" i="4"/>
  <c r="AG819" i="4" s="1"/>
  <c r="Q821" i="4"/>
  <c r="V821" i="4" s="1"/>
  <c r="W821" i="4" s="1"/>
  <c r="X821" i="4" s="1"/>
  <c r="Y821" i="4" s="1"/>
  <c r="R820" i="4"/>
  <c r="T823" i="4"/>
  <c r="U822" i="4"/>
  <c r="AY817" i="4"/>
  <c r="AZ817" i="4" s="1"/>
  <c r="AO822" i="4"/>
  <c r="AN823" i="4"/>
  <c r="AL820" i="4"/>
  <c r="AT818" i="4"/>
  <c r="AU818" i="4" s="1"/>
  <c r="AV818" i="4" s="1"/>
  <c r="AW818" i="4" s="1"/>
  <c r="AY818" i="4" s="1"/>
  <c r="AZ818" i="4" s="1"/>
  <c r="AR819" i="4"/>
  <c r="AA821" i="4" l="1"/>
  <c r="AB821" i="4" s="1"/>
  <c r="AC821" i="4" s="1"/>
  <c r="AD821" i="4" s="1"/>
  <c r="Z821" i="4"/>
  <c r="AE820" i="4"/>
  <c r="AF820" i="4"/>
  <c r="AG820" i="4" s="1"/>
  <c r="Q822" i="4"/>
  <c r="V822" i="4" s="1"/>
  <c r="W822" i="4" s="1"/>
  <c r="X822" i="4" s="1"/>
  <c r="Y822" i="4" s="1"/>
  <c r="R821" i="4"/>
  <c r="AX818" i="4"/>
  <c r="T824" i="4"/>
  <c r="U823" i="4"/>
  <c r="AS819" i="4"/>
  <c r="AT819" i="4" s="1"/>
  <c r="AU819" i="4" s="1"/>
  <c r="AV819" i="4" s="1"/>
  <c r="AW819" i="4" s="1"/>
  <c r="AO823" i="4"/>
  <c r="AN824" i="4"/>
  <c r="AL821" i="4"/>
  <c r="AR820" i="4"/>
  <c r="AS820" i="4" s="1"/>
  <c r="AA822" i="4" l="1"/>
  <c r="AB822" i="4" s="1"/>
  <c r="AC822" i="4" s="1"/>
  <c r="AD822" i="4" s="1"/>
  <c r="Z822" i="4"/>
  <c r="AE821" i="4"/>
  <c r="AF821" i="4"/>
  <c r="AG821" i="4" s="1"/>
  <c r="R822" i="4"/>
  <c r="Q823" i="4"/>
  <c r="V823" i="4" s="1"/>
  <c r="W823" i="4" s="1"/>
  <c r="X823" i="4" s="1"/>
  <c r="Y823" i="4" s="1"/>
  <c r="T825" i="4"/>
  <c r="U824" i="4"/>
  <c r="AY819" i="4"/>
  <c r="AZ819" i="4" s="1"/>
  <c r="AX819" i="4"/>
  <c r="AO824" i="4"/>
  <c r="AN825" i="4"/>
  <c r="AL822" i="4"/>
  <c r="AT820" i="4"/>
  <c r="AU820" i="4" s="1"/>
  <c r="AV820" i="4" s="1"/>
  <c r="AW820" i="4" s="1"/>
  <c r="AY820" i="4" s="1"/>
  <c r="AZ820" i="4" s="1"/>
  <c r="AR821" i="4"/>
  <c r="AS821" i="4" s="1"/>
  <c r="AA823" i="4" l="1"/>
  <c r="AB823" i="4" s="1"/>
  <c r="AC823" i="4" s="1"/>
  <c r="AD823" i="4" s="1"/>
  <c r="Z823" i="4"/>
  <c r="AE822" i="4"/>
  <c r="AF822" i="4"/>
  <c r="AG822" i="4" s="1"/>
  <c r="R823" i="4"/>
  <c r="Q824" i="4"/>
  <c r="V824" i="4" s="1"/>
  <c r="W824" i="4" s="1"/>
  <c r="X824" i="4" s="1"/>
  <c r="Y824" i="4" s="1"/>
  <c r="T826" i="4"/>
  <c r="U825" i="4"/>
  <c r="AX820" i="4"/>
  <c r="AO825" i="4"/>
  <c r="AN826" i="4"/>
  <c r="AL823" i="4"/>
  <c r="AR822" i="4"/>
  <c r="AT821" i="4"/>
  <c r="AU821" i="4" s="1"/>
  <c r="AV821" i="4" s="1"/>
  <c r="AW821" i="4" s="1"/>
  <c r="AY821" i="4" s="1"/>
  <c r="AZ821" i="4" s="1"/>
  <c r="AA824" i="4" l="1"/>
  <c r="AB824" i="4" s="1"/>
  <c r="AC824" i="4" s="1"/>
  <c r="AD824" i="4" s="1"/>
  <c r="Z824" i="4"/>
  <c r="AE823" i="4"/>
  <c r="AF823" i="4"/>
  <c r="AG823" i="4" s="1"/>
  <c r="Q825" i="4"/>
  <c r="V825" i="4" s="1"/>
  <c r="W825" i="4" s="1"/>
  <c r="X825" i="4" s="1"/>
  <c r="Y825" i="4" s="1"/>
  <c r="R824" i="4"/>
  <c r="T827" i="4"/>
  <c r="U826" i="4"/>
  <c r="AX821" i="4"/>
  <c r="AS822" i="4"/>
  <c r="AT822" i="4" s="1"/>
  <c r="AU822" i="4" s="1"/>
  <c r="AV822" i="4" s="1"/>
  <c r="AW822" i="4" s="1"/>
  <c r="AO826" i="4"/>
  <c r="AN827" i="4"/>
  <c r="AL824" i="4"/>
  <c r="AR823" i="4"/>
  <c r="AA825" i="4" l="1"/>
  <c r="AB825" i="4" s="1"/>
  <c r="AC825" i="4" s="1"/>
  <c r="AD825" i="4" s="1"/>
  <c r="Z825" i="4"/>
  <c r="AE824" i="4"/>
  <c r="AF824" i="4"/>
  <c r="AG824" i="4" s="1"/>
  <c r="R825" i="4"/>
  <c r="Q826" i="4"/>
  <c r="V826" i="4" s="1"/>
  <c r="W826" i="4" s="1"/>
  <c r="X826" i="4" s="1"/>
  <c r="Y826" i="4" s="1"/>
  <c r="T828" i="4"/>
  <c r="U827" i="4"/>
  <c r="AY822" i="4"/>
  <c r="AZ822" i="4" s="1"/>
  <c r="AX822" i="4"/>
  <c r="AS823" i="4"/>
  <c r="AT823" i="4" s="1"/>
  <c r="AU823" i="4" s="1"/>
  <c r="AV823" i="4" s="1"/>
  <c r="AW823" i="4" s="1"/>
  <c r="AO827" i="4"/>
  <c r="AN828" i="4"/>
  <c r="AL825" i="4"/>
  <c r="AR824" i="4"/>
  <c r="AS824" i="4" s="1"/>
  <c r="AA826" i="4" l="1"/>
  <c r="AB826" i="4" s="1"/>
  <c r="AC826" i="4" s="1"/>
  <c r="AD826" i="4" s="1"/>
  <c r="Z826" i="4"/>
  <c r="AE825" i="4"/>
  <c r="AF825" i="4"/>
  <c r="AG825" i="4" s="1"/>
  <c r="Q827" i="4"/>
  <c r="V827" i="4" s="1"/>
  <c r="W827" i="4" s="1"/>
  <c r="X827" i="4" s="1"/>
  <c r="Y827" i="4" s="1"/>
  <c r="R826" i="4"/>
  <c r="T829" i="4"/>
  <c r="U828" i="4"/>
  <c r="AY823" i="4"/>
  <c r="AZ823" i="4" s="1"/>
  <c r="AX823" i="4"/>
  <c r="AO828" i="4"/>
  <c r="AN829" i="4"/>
  <c r="AT824" i="4"/>
  <c r="AU824" i="4" s="1"/>
  <c r="AV824" i="4" s="1"/>
  <c r="AW824" i="4" s="1"/>
  <c r="AX824" i="4" s="1"/>
  <c r="AL826" i="4"/>
  <c r="AR825" i="4"/>
  <c r="AS825" i="4" s="1"/>
  <c r="AA827" i="4" l="1"/>
  <c r="AB827" i="4" s="1"/>
  <c r="AC827" i="4" s="1"/>
  <c r="AD827" i="4" s="1"/>
  <c r="Z827" i="4"/>
  <c r="AE826" i="4"/>
  <c r="AF826" i="4"/>
  <c r="AG826" i="4" s="1"/>
  <c r="R827" i="4"/>
  <c r="Q828" i="4"/>
  <c r="V828" i="4" s="1"/>
  <c r="W828" i="4" s="1"/>
  <c r="X828" i="4" s="1"/>
  <c r="Y828" i="4" s="1"/>
  <c r="AY824" i="4"/>
  <c r="AZ824" i="4" s="1"/>
  <c r="T830" i="4"/>
  <c r="U829" i="4"/>
  <c r="AO829" i="4"/>
  <c r="AN830" i="4"/>
  <c r="AT825" i="4"/>
  <c r="AU825" i="4" s="1"/>
  <c r="AV825" i="4" s="1"/>
  <c r="AW825" i="4" s="1"/>
  <c r="AX825" i="4" s="1"/>
  <c r="AL827" i="4"/>
  <c r="AR826" i="4"/>
  <c r="AS826" i="4" s="1"/>
  <c r="AA828" i="4" l="1"/>
  <c r="AB828" i="4" s="1"/>
  <c r="AC828" i="4" s="1"/>
  <c r="AD828" i="4" s="1"/>
  <c r="Z828" i="4"/>
  <c r="AE827" i="4"/>
  <c r="AF827" i="4"/>
  <c r="AG827" i="4" s="1"/>
  <c r="R828" i="4"/>
  <c r="Q829" i="4"/>
  <c r="V829" i="4" s="1"/>
  <c r="W829" i="4" s="1"/>
  <c r="X829" i="4" s="1"/>
  <c r="Y829" i="4" s="1"/>
  <c r="AY825" i="4"/>
  <c r="AZ825" i="4" s="1"/>
  <c r="T831" i="4"/>
  <c r="U830" i="4"/>
  <c r="AT826" i="4"/>
  <c r="AU826" i="4" s="1"/>
  <c r="AV826" i="4" s="1"/>
  <c r="AW826" i="4" s="1"/>
  <c r="AX826" i="4" s="1"/>
  <c r="AO830" i="4"/>
  <c r="AN831" i="4"/>
  <c r="AL828" i="4"/>
  <c r="AR827" i="4"/>
  <c r="AS827" i="4" s="1"/>
  <c r="AA829" i="4" l="1"/>
  <c r="AB829" i="4" s="1"/>
  <c r="AC829" i="4" s="1"/>
  <c r="AD829" i="4" s="1"/>
  <c r="Z829" i="4"/>
  <c r="AE828" i="4"/>
  <c r="AF828" i="4"/>
  <c r="AG828" i="4" s="1"/>
  <c r="R829" i="4"/>
  <c r="Q830" i="4"/>
  <c r="V830" i="4" s="1"/>
  <c r="W830" i="4" s="1"/>
  <c r="X830" i="4" s="1"/>
  <c r="Y830" i="4" s="1"/>
  <c r="T832" i="4"/>
  <c r="U831" i="4"/>
  <c r="AY826" i="4"/>
  <c r="AZ826" i="4" s="1"/>
  <c r="AO831" i="4"/>
  <c r="AN832" i="4"/>
  <c r="AL829" i="4"/>
  <c r="AT827" i="4"/>
  <c r="AU827" i="4" s="1"/>
  <c r="AV827" i="4" s="1"/>
  <c r="AW827" i="4" s="1"/>
  <c r="AY827" i="4" s="1"/>
  <c r="AZ827" i="4" s="1"/>
  <c r="AR828" i="4"/>
  <c r="AS828" i="4" s="1"/>
  <c r="AA830" i="4" l="1"/>
  <c r="AB830" i="4" s="1"/>
  <c r="AC830" i="4" s="1"/>
  <c r="AD830" i="4" s="1"/>
  <c r="Z830" i="4"/>
  <c r="AE829" i="4"/>
  <c r="AF829" i="4"/>
  <c r="AG829" i="4" s="1"/>
  <c r="R830" i="4"/>
  <c r="Q831" i="4"/>
  <c r="V831" i="4" s="1"/>
  <c r="W831" i="4" s="1"/>
  <c r="X831" i="4" s="1"/>
  <c r="Y831" i="4" s="1"/>
  <c r="T833" i="4"/>
  <c r="U832" i="4"/>
  <c r="AX827" i="4"/>
  <c r="AO832" i="4"/>
  <c r="AN833" i="4"/>
  <c r="AL830" i="4"/>
  <c r="AT828" i="4"/>
  <c r="AU828" i="4" s="1"/>
  <c r="AV828" i="4" s="1"/>
  <c r="AW828" i="4" s="1"/>
  <c r="AX828" i="4" s="1"/>
  <c r="AR829" i="4"/>
  <c r="AS829" i="4" s="1"/>
  <c r="AA831" i="4" l="1"/>
  <c r="AB831" i="4" s="1"/>
  <c r="AC831" i="4" s="1"/>
  <c r="AD831" i="4" s="1"/>
  <c r="Z831" i="4"/>
  <c r="AE830" i="4"/>
  <c r="AF830" i="4"/>
  <c r="AG830" i="4" s="1"/>
  <c r="Q832" i="4"/>
  <c r="V832" i="4" s="1"/>
  <c r="W832" i="4" s="1"/>
  <c r="X832" i="4" s="1"/>
  <c r="Y832" i="4" s="1"/>
  <c r="R831" i="4"/>
  <c r="T834" i="4"/>
  <c r="U833" i="4"/>
  <c r="AY828" i="4"/>
  <c r="AZ828" i="4" s="1"/>
  <c r="AO833" i="4"/>
  <c r="AN834" i="4"/>
  <c r="AT829" i="4"/>
  <c r="AU829" i="4" s="1"/>
  <c r="AV829" i="4" s="1"/>
  <c r="AW829" i="4" s="1"/>
  <c r="AY829" i="4" s="1"/>
  <c r="AZ829" i="4" s="1"/>
  <c r="AL831" i="4"/>
  <c r="AR830" i="4"/>
  <c r="AA832" i="4" l="1"/>
  <c r="AB832" i="4" s="1"/>
  <c r="AC832" i="4" s="1"/>
  <c r="AD832" i="4" s="1"/>
  <c r="Z832" i="4"/>
  <c r="AE831" i="4"/>
  <c r="AF831" i="4"/>
  <c r="AG831" i="4" s="1"/>
  <c r="R832" i="4"/>
  <c r="Q833" i="4"/>
  <c r="V833" i="4" s="1"/>
  <c r="W833" i="4" s="1"/>
  <c r="X833" i="4" s="1"/>
  <c r="Y833" i="4" s="1"/>
  <c r="T835" i="4"/>
  <c r="U834" i="4"/>
  <c r="AX829" i="4"/>
  <c r="AS830" i="4"/>
  <c r="AT830" i="4" s="1"/>
  <c r="AU830" i="4" s="1"/>
  <c r="AV830" i="4" s="1"/>
  <c r="AW830" i="4" s="1"/>
  <c r="AO834" i="4"/>
  <c r="AN835" i="4"/>
  <c r="AL832" i="4"/>
  <c r="AR831" i="4"/>
  <c r="AS831" i="4" s="1"/>
  <c r="AA833" i="4" l="1"/>
  <c r="AB833" i="4" s="1"/>
  <c r="AC833" i="4" s="1"/>
  <c r="AD833" i="4" s="1"/>
  <c r="Z833" i="4"/>
  <c r="AE832" i="4"/>
  <c r="AF832" i="4"/>
  <c r="AG832" i="4" s="1"/>
  <c r="Q834" i="4"/>
  <c r="V834" i="4" s="1"/>
  <c r="W834" i="4" s="1"/>
  <c r="X834" i="4" s="1"/>
  <c r="Y834" i="4" s="1"/>
  <c r="R833" i="4"/>
  <c r="T836" i="4"/>
  <c r="U835" i="4"/>
  <c r="AX830" i="4"/>
  <c r="AY830" i="4"/>
  <c r="AZ830" i="4" s="1"/>
  <c r="AO835" i="4"/>
  <c r="AN836" i="4"/>
  <c r="AL833" i="4"/>
  <c r="AT831" i="4"/>
  <c r="AU831" i="4" s="1"/>
  <c r="AV831" i="4" s="1"/>
  <c r="AW831" i="4" s="1"/>
  <c r="AX831" i="4" s="1"/>
  <c r="AR832" i="4"/>
  <c r="AA834" i="4" l="1"/>
  <c r="AB834" i="4" s="1"/>
  <c r="AC834" i="4" s="1"/>
  <c r="AD834" i="4" s="1"/>
  <c r="Z834" i="4"/>
  <c r="AE833" i="4"/>
  <c r="AF833" i="4"/>
  <c r="AG833" i="4" s="1"/>
  <c r="Q835" i="4"/>
  <c r="V835" i="4" s="1"/>
  <c r="W835" i="4" s="1"/>
  <c r="X835" i="4" s="1"/>
  <c r="Y835" i="4" s="1"/>
  <c r="R834" i="4"/>
  <c r="AY831" i="4"/>
  <c r="AZ831" i="4" s="1"/>
  <c r="T837" i="4"/>
  <c r="U836" i="4"/>
  <c r="AS832" i="4"/>
  <c r="AT832" i="4" s="1"/>
  <c r="AU832" i="4" s="1"/>
  <c r="AV832" i="4" s="1"/>
  <c r="AW832" i="4" s="1"/>
  <c r="AO836" i="4"/>
  <c r="AN837" i="4"/>
  <c r="AL834" i="4"/>
  <c r="AR833" i="4"/>
  <c r="AS833" i="4" s="1"/>
  <c r="AA835" i="4" l="1"/>
  <c r="AB835" i="4" s="1"/>
  <c r="AC835" i="4" s="1"/>
  <c r="AD835" i="4" s="1"/>
  <c r="Z835" i="4"/>
  <c r="AE834" i="4"/>
  <c r="AF834" i="4"/>
  <c r="AG834" i="4" s="1"/>
  <c r="R835" i="4"/>
  <c r="Q836" i="4"/>
  <c r="V836" i="4" s="1"/>
  <c r="W836" i="4" s="1"/>
  <c r="X836" i="4" s="1"/>
  <c r="Y836" i="4" s="1"/>
  <c r="T838" i="4"/>
  <c r="U837" i="4"/>
  <c r="AO837" i="4"/>
  <c r="AN838" i="4"/>
  <c r="AY832" i="4"/>
  <c r="AZ832" i="4" s="1"/>
  <c r="AX832" i="4"/>
  <c r="AL835" i="4"/>
  <c r="AT833" i="4"/>
  <c r="AU833" i="4" s="1"/>
  <c r="AV833" i="4" s="1"/>
  <c r="AW833" i="4" s="1"/>
  <c r="AX833" i="4" s="1"/>
  <c r="AR834" i="4"/>
  <c r="AA836" i="4" l="1"/>
  <c r="AB836" i="4" s="1"/>
  <c r="AC836" i="4" s="1"/>
  <c r="AD836" i="4" s="1"/>
  <c r="Z836" i="4"/>
  <c r="AE835" i="4"/>
  <c r="AF835" i="4"/>
  <c r="AG835" i="4" s="1"/>
  <c r="R836" i="4"/>
  <c r="Q837" i="4"/>
  <c r="V837" i="4" s="1"/>
  <c r="W837" i="4" s="1"/>
  <c r="X837" i="4" s="1"/>
  <c r="Y837" i="4" s="1"/>
  <c r="T839" i="4"/>
  <c r="U838" i="4"/>
  <c r="AY833" i="4"/>
  <c r="AZ833" i="4" s="1"/>
  <c r="AS834" i="4"/>
  <c r="AT834" i="4" s="1"/>
  <c r="AU834" i="4" s="1"/>
  <c r="AV834" i="4" s="1"/>
  <c r="AW834" i="4" s="1"/>
  <c r="AY834" i="4" s="1"/>
  <c r="AZ834" i="4" s="1"/>
  <c r="AO838" i="4"/>
  <c r="AN839" i="4"/>
  <c r="AL836" i="4"/>
  <c r="AR835" i="4"/>
  <c r="AS835" i="4" s="1"/>
  <c r="AE836" i="4" l="1"/>
  <c r="AF836" i="4"/>
  <c r="AG836" i="4" s="1"/>
  <c r="AA837" i="4"/>
  <c r="AB837" i="4" s="1"/>
  <c r="AC837" i="4" s="1"/>
  <c r="AD837" i="4" s="1"/>
  <c r="Z837" i="4"/>
  <c r="Q838" i="4"/>
  <c r="V838" i="4" s="1"/>
  <c r="W838" i="4" s="1"/>
  <c r="X838" i="4" s="1"/>
  <c r="Y838" i="4" s="1"/>
  <c r="R837" i="4"/>
  <c r="T840" i="4"/>
  <c r="U839" i="4"/>
  <c r="AX834" i="4"/>
  <c r="AO839" i="4"/>
  <c r="AN840" i="4"/>
  <c r="AL837" i="4"/>
  <c r="AT835" i="4"/>
  <c r="AU835" i="4" s="1"/>
  <c r="AV835" i="4" s="1"/>
  <c r="AW835" i="4" s="1"/>
  <c r="AX835" i="4" s="1"/>
  <c r="AR836" i="4"/>
  <c r="AS836" i="4" s="1"/>
  <c r="AA838" i="4" l="1"/>
  <c r="AB838" i="4" s="1"/>
  <c r="AC838" i="4" s="1"/>
  <c r="AD838" i="4" s="1"/>
  <c r="Z838" i="4"/>
  <c r="AE837" i="4"/>
  <c r="AF837" i="4"/>
  <c r="AG837" i="4" s="1"/>
  <c r="R838" i="4"/>
  <c r="Q839" i="4"/>
  <c r="V839" i="4" s="1"/>
  <c r="W839" i="4" s="1"/>
  <c r="X839" i="4" s="1"/>
  <c r="Y839" i="4" s="1"/>
  <c r="AY835" i="4"/>
  <c r="AZ835" i="4" s="1"/>
  <c r="T841" i="4"/>
  <c r="U840" i="4"/>
  <c r="AO840" i="4"/>
  <c r="AN841" i="4"/>
  <c r="AL838" i="4"/>
  <c r="AT836" i="4"/>
  <c r="AU836" i="4" s="1"/>
  <c r="AV836" i="4" s="1"/>
  <c r="AW836" i="4" s="1"/>
  <c r="AY836" i="4" s="1"/>
  <c r="AZ836" i="4" s="1"/>
  <c r="AR837" i="4"/>
  <c r="AS837" i="4" s="1"/>
  <c r="AA839" i="4" l="1"/>
  <c r="AB839" i="4" s="1"/>
  <c r="AC839" i="4" s="1"/>
  <c r="AD839" i="4" s="1"/>
  <c r="Z839" i="4"/>
  <c r="AE838" i="4"/>
  <c r="AF838" i="4"/>
  <c r="AG838" i="4" s="1"/>
  <c r="R839" i="4"/>
  <c r="Q840" i="4"/>
  <c r="V840" i="4" s="1"/>
  <c r="W840" i="4" s="1"/>
  <c r="X840" i="4" s="1"/>
  <c r="Y840" i="4" s="1"/>
  <c r="T842" i="4"/>
  <c r="U841" i="4"/>
  <c r="AX836" i="4"/>
  <c r="AO841" i="4"/>
  <c r="AN842" i="4"/>
  <c r="AT837" i="4"/>
  <c r="AU837" i="4" s="1"/>
  <c r="AV837" i="4" s="1"/>
  <c r="AW837" i="4" s="1"/>
  <c r="AY837" i="4" s="1"/>
  <c r="AZ837" i="4" s="1"/>
  <c r="AL839" i="4"/>
  <c r="AR838" i="4"/>
  <c r="AS838" i="4" s="1"/>
  <c r="AE839" i="4" l="1"/>
  <c r="AF839" i="4"/>
  <c r="AG839" i="4" s="1"/>
  <c r="AA840" i="4"/>
  <c r="AB840" i="4" s="1"/>
  <c r="AC840" i="4" s="1"/>
  <c r="AD840" i="4" s="1"/>
  <c r="Z840" i="4"/>
  <c r="R840" i="4"/>
  <c r="Q841" i="4"/>
  <c r="V841" i="4" s="1"/>
  <c r="W841" i="4" s="1"/>
  <c r="X841" i="4" s="1"/>
  <c r="Y841" i="4" s="1"/>
  <c r="AX837" i="4"/>
  <c r="T843" i="4"/>
  <c r="U842" i="4"/>
  <c r="AO842" i="4"/>
  <c r="AN843" i="4"/>
  <c r="AL840" i="4"/>
  <c r="AT838" i="4"/>
  <c r="AU838" i="4" s="1"/>
  <c r="AV838" i="4" s="1"/>
  <c r="AW838" i="4" s="1"/>
  <c r="AY838" i="4" s="1"/>
  <c r="AZ838" i="4" s="1"/>
  <c r="AR839" i="4"/>
  <c r="AS839" i="4" s="1"/>
  <c r="Z841" i="4" l="1"/>
  <c r="AA841" i="4"/>
  <c r="AB841" i="4" s="1"/>
  <c r="AC841" i="4" s="1"/>
  <c r="AD841" i="4" s="1"/>
  <c r="AE840" i="4"/>
  <c r="AF840" i="4"/>
  <c r="AG840" i="4" s="1"/>
  <c r="Q842" i="4"/>
  <c r="V842" i="4" s="1"/>
  <c r="W842" i="4" s="1"/>
  <c r="X842" i="4" s="1"/>
  <c r="Y842" i="4" s="1"/>
  <c r="R841" i="4"/>
  <c r="T844" i="4"/>
  <c r="U843" i="4"/>
  <c r="AX838" i="4"/>
  <c r="AO843" i="4"/>
  <c r="AN844" i="4"/>
  <c r="AL841" i="4"/>
  <c r="AT839" i="4"/>
  <c r="AU839" i="4" s="1"/>
  <c r="AV839" i="4" s="1"/>
  <c r="AW839" i="4" s="1"/>
  <c r="AY839" i="4" s="1"/>
  <c r="AZ839" i="4" s="1"/>
  <c r="AR840" i="4"/>
  <c r="AA842" i="4" l="1"/>
  <c r="AB842" i="4" s="1"/>
  <c r="AC842" i="4" s="1"/>
  <c r="AD842" i="4" s="1"/>
  <c r="Z842" i="4"/>
  <c r="AE841" i="4"/>
  <c r="AF841" i="4"/>
  <c r="AG841" i="4" s="1"/>
  <c r="Q843" i="4"/>
  <c r="V843" i="4" s="1"/>
  <c r="W843" i="4" s="1"/>
  <c r="X843" i="4" s="1"/>
  <c r="Y843" i="4" s="1"/>
  <c r="R842" i="4"/>
  <c r="T845" i="4"/>
  <c r="U844" i="4"/>
  <c r="AX839" i="4"/>
  <c r="AS840" i="4"/>
  <c r="AT840" i="4" s="1"/>
  <c r="AU840" i="4" s="1"/>
  <c r="AV840" i="4" s="1"/>
  <c r="AW840" i="4" s="1"/>
  <c r="AO844" i="4"/>
  <c r="AN845" i="4"/>
  <c r="AL842" i="4"/>
  <c r="AR841" i="4"/>
  <c r="AS841" i="4" s="1"/>
  <c r="AA843" i="4" l="1"/>
  <c r="AB843" i="4" s="1"/>
  <c r="AC843" i="4" s="1"/>
  <c r="AD843" i="4" s="1"/>
  <c r="Z843" i="4"/>
  <c r="AE842" i="4"/>
  <c r="AF842" i="4"/>
  <c r="AG842" i="4" s="1"/>
  <c r="Q844" i="4"/>
  <c r="V844" i="4" s="1"/>
  <c r="W844" i="4" s="1"/>
  <c r="X844" i="4" s="1"/>
  <c r="Y844" i="4" s="1"/>
  <c r="R843" i="4"/>
  <c r="T846" i="4"/>
  <c r="U845" i="4"/>
  <c r="AX840" i="4"/>
  <c r="AY840" i="4"/>
  <c r="AZ840" i="4" s="1"/>
  <c r="AO845" i="4"/>
  <c r="AN846" i="4"/>
  <c r="AL843" i="4"/>
  <c r="AT841" i="4"/>
  <c r="AU841" i="4" s="1"/>
  <c r="AV841" i="4" s="1"/>
  <c r="AW841" i="4" s="1"/>
  <c r="AX841" i="4" s="1"/>
  <c r="AR842" i="4"/>
  <c r="AS842" i="4" s="1"/>
  <c r="AA844" i="4" l="1"/>
  <c r="AB844" i="4" s="1"/>
  <c r="AC844" i="4" s="1"/>
  <c r="AD844" i="4" s="1"/>
  <c r="Z844" i="4"/>
  <c r="AE843" i="4"/>
  <c r="AF843" i="4"/>
  <c r="AG843" i="4" s="1"/>
  <c r="Q845" i="4"/>
  <c r="V845" i="4" s="1"/>
  <c r="W845" i="4" s="1"/>
  <c r="X845" i="4" s="1"/>
  <c r="Y845" i="4" s="1"/>
  <c r="R844" i="4"/>
  <c r="AY841" i="4"/>
  <c r="AZ841" i="4" s="1"/>
  <c r="T847" i="4"/>
  <c r="U846" i="4"/>
  <c r="AO846" i="4"/>
  <c r="AN847" i="4"/>
  <c r="AL844" i="4"/>
  <c r="AT842" i="4"/>
  <c r="AU842" i="4" s="1"/>
  <c r="AV842" i="4" s="1"/>
  <c r="AW842" i="4" s="1"/>
  <c r="AY842" i="4" s="1"/>
  <c r="AZ842" i="4" s="1"/>
  <c r="AR843" i="4"/>
  <c r="AS843" i="4" s="1"/>
  <c r="Z845" i="4" l="1"/>
  <c r="AA845" i="4"/>
  <c r="AB845" i="4" s="1"/>
  <c r="AC845" i="4" s="1"/>
  <c r="AD845" i="4" s="1"/>
  <c r="AE844" i="4"/>
  <c r="AF844" i="4"/>
  <c r="AG844" i="4" s="1"/>
  <c r="Q846" i="4"/>
  <c r="V846" i="4" s="1"/>
  <c r="W846" i="4" s="1"/>
  <c r="X846" i="4" s="1"/>
  <c r="Y846" i="4" s="1"/>
  <c r="R845" i="4"/>
  <c r="T848" i="4"/>
  <c r="U847" i="4"/>
  <c r="AX842" i="4"/>
  <c r="AO847" i="4"/>
  <c r="AN848" i="4"/>
  <c r="AL845" i="4"/>
  <c r="AT843" i="4"/>
  <c r="AU843" i="4" s="1"/>
  <c r="AV843" i="4" s="1"/>
  <c r="AW843" i="4" s="1"/>
  <c r="AY843" i="4" s="1"/>
  <c r="AZ843" i="4" s="1"/>
  <c r="AR844" i="4"/>
  <c r="AA846" i="4" l="1"/>
  <c r="AB846" i="4" s="1"/>
  <c r="AC846" i="4" s="1"/>
  <c r="AD846" i="4" s="1"/>
  <c r="Z846" i="4"/>
  <c r="AE845" i="4"/>
  <c r="AF845" i="4"/>
  <c r="AG845" i="4" s="1"/>
  <c r="R846" i="4"/>
  <c r="Q847" i="4"/>
  <c r="V847" i="4" s="1"/>
  <c r="W847" i="4" s="1"/>
  <c r="X847" i="4" s="1"/>
  <c r="Y847" i="4" s="1"/>
  <c r="T849" i="4"/>
  <c r="U848" i="4"/>
  <c r="AX843" i="4"/>
  <c r="AS844" i="4"/>
  <c r="AT844" i="4" s="1"/>
  <c r="AU844" i="4" s="1"/>
  <c r="AV844" i="4" s="1"/>
  <c r="AW844" i="4" s="1"/>
  <c r="AO848" i="4"/>
  <c r="AN849" i="4"/>
  <c r="AL846" i="4"/>
  <c r="AR845" i="4"/>
  <c r="AS845" i="4" s="1"/>
  <c r="Z847" i="4" l="1"/>
  <c r="AA847" i="4"/>
  <c r="AB847" i="4" s="1"/>
  <c r="AC847" i="4" s="1"/>
  <c r="AD847" i="4" s="1"/>
  <c r="AE846" i="4"/>
  <c r="AF846" i="4"/>
  <c r="AG846" i="4" s="1"/>
  <c r="Q848" i="4"/>
  <c r="V848" i="4" s="1"/>
  <c r="W848" i="4" s="1"/>
  <c r="X848" i="4" s="1"/>
  <c r="Y848" i="4" s="1"/>
  <c r="R847" i="4"/>
  <c r="T850" i="4"/>
  <c r="U849" i="4"/>
  <c r="AO849" i="4"/>
  <c r="AN850" i="4"/>
  <c r="AY844" i="4"/>
  <c r="AZ844" i="4" s="1"/>
  <c r="AX844" i="4"/>
  <c r="AL847" i="4"/>
  <c r="AT845" i="4"/>
  <c r="AU845" i="4" s="1"/>
  <c r="AV845" i="4" s="1"/>
  <c r="AW845" i="4" s="1"/>
  <c r="AY845" i="4" s="1"/>
  <c r="AZ845" i="4" s="1"/>
  <c r="AR846" i="4"/>
  <c r="Z848" i="4" l="1"/>
  <c r="AA848" i="4"/>
  <c r="AB848" i="4" s="1"/>
  <c r="AC848" i="4" s="1"/>
  <c r="AD848" i="4" s="1"/>
  <c r="AE847" i="4"/>
  <c r="AF847" i="4"/>
  <c r="AG847" i="4" s="1"/>
  <c r="Q849" i="4"/>
  <c r="V849" i="4" s="1"/>
  <c r="W849" i="4" s="1"/>
  <c r="X849" i="4" s="1"/>
  <c r="Y849" i="4" s="1"/>
  <c r="R848" i="4"/>
  <c r="T851" i="4"/>
  <c r="U850" i="4"/>
  <c r="AX845" i="4"/>
  <c r="AS846" i="4"/>
  <c r="AT846" i="4" s="1"/>
  <c r="AU846" i="4" s="1"/>
  <c r="AV846" i="4" s="1"/>
  <c r="AW846" i="4" s="1"/>
  <c r="AO850" i="4"/>
  <c r="AN851" i="4"/>
  <c r="AL848" i="4"/>
  <c r="AR847" i="4"/>
  <c r="AS847" i="4" s="1"/>
  <c r="AA849" i="4" l="1"/>
  <c r="AB849" i="4" s="1"/>
  <c r="AC849" i="4" s="1"/>
  <c r="AD849" i="4" s="1"/>
  <c r="Z849" i="4"/>
  <c r="AE848" i="4"/>
  <c r="AF848" i="4"/>
  <c r="AG848" i="4" s="1"/>
  <c r="Q850" i="4"/>
  <c r="V850" i="4" s="1"/>
  <c r="W850" i="4" s="1"/>
  <c r="X850" i="4" s="1"/>
  <c r="Y850" i="4" s="1"/>
  <c r="R849" i="4"/>
  <c r="T852" i="4"/>
  <c r="U851" i="4"/>
  <c r="AX846" i="4"/>
  <c r="AY846" i="4"/>
  <c r="AZ846" i="4" s="1"/>
  <c r="AO851" i="4"/>
  <c r="AN852" i="4"/>
  <c r="AL849" i="4"/>
  <c r="AT847" i="4"/>
  <c r="AU847" i="4" s="1"/>
  <c r="AV847" i="4" s="1"/>
  <c r="AW847" i="4" s="1"/>
  <c r="AX847" i="4" s="1"/>
  <c r="AR848" i="4"/>
  <c r="AS848" i="4" s="1"/>
  <c r="AA850" i="4" l="1"/>
  <c r="AB850" i="4" s="1"/>
  <c r="AC850" i="4" s="1"/>
  <c r="AD850" i="4" s="1"/>
  <c r="Z850" i="4"/>
  <c r="AE849" i="4"/>
  <c r="AF849" i="4"/>
  <c r="AG849" i="4" s="1"/>
  <c r="Q851" i="4"/>
  <c r="V851" i="4" s="1"/>
  <c r="W851" i="4" s="1"/>
  <c r="X851" i="4" s="1"/>
  <c r="Y851" i="4" s="1"/>
  <c r="R850" i="4"/>
  <c r="AY847" i="4"/>
  <c r="AZ847" i="4" s="1"/>
  <c r="T853" i="4"/>
  <c r="U852" i="4"/>
  <c r="AO852" i="4"/>
  <c r="AN853" i="4"/>
  <c r="AL850" i="4"/>
  <c r="AT848" i="4"/>
  <c r="AU848" i="4" s="1"/>
  <c r="AV848" i="4" s="1"/>
  <c r="AW848" i="4" s="1"/>
  <c r="AY848" i="4" s="1"/>
  <c r="AZ848" i="4" s="1"/>
  <c r="AR849" i="4"/>
  <c r="AE850" i="4" l="1"/>
  <c r="AF850" i="4"/>
  <c r="AG850" i="4" s="1"/>
  <c r="Z851" i="4"/>
  <c r="AA851" i="4"/>
  <c r="AB851" i="4" s="1"/>
  <c r="AC851" i="4" s="1"/>
  <c r="AD851" i="4" s="1"/>
  <c r="Q852" i="4"/>
  <c r="V852" i="4" s="1"/>
  <c r="W852" i="4" s="1"/>
  <c r="X852" i="4" s="1"/>
  <c r="Y852" i="4" s="1"/>
  <c r="R851" i="4"/>
  <c r="T854" i="4"/>
  <c r="U853" i="4"/>
  <c r="AX848" i="4"/>
  <c r="AS849" i="4"/>
  <c r="AT849" i="4" s="1"/>
  <c r="AU849" i="4" s="1"/>
  <c r="AV849" i="4" s="1"/>
  <c r="AW849" i="4" s="1"/>
  <c r="AO853" i="4"/>
  <c r="AN854" i="4"/>
  <c r="AL851" i="4"/>
  <c r="AR850" i="4"/>
  <c r="AS850" i="4" s="1"/>
  <c r="Z852" i="4" l="1"/>
  <c r="AA852" i="4"/>
  <c r="AB852" i="4" s="1"/>
  <c r="AC852" i="4" s="1"/>
  <c r="AD852" i="4" s="1"/>
  <c r="AE851" i="4"/>
  <c r="AF851" i="4"/>
  <c r="AG851" i="4" s="1"/>
  <c r="R852" i="4"/>
  <c r="Q853" i="4"/>
  <c r="V853" i="4" s="1"/>
  <c r="W853" i="4" s="1"/>
  <c r="X853" i="4" s="1"/>
  <c r="Y853" i="4" s="1"/>
  <c r="T855" i="4"/>
  <c r="U854" i="4"/>
  <c r="AY849" i="4"/>
  <c r="AZ849" i="4" s="1"/>
  <c r="AX849" i="4"/>
  <c r="AO854" i="4"/>
  <c r="AN855" i="4"/>
  <c r="AL852" i="4"/>
  <c r="AT850" i="4"/>
  <c r="AU850" i="4" s="1"/>
  <c r="AV850" i="4" s="1"/>
  <c r="AW850" i="4" s="1"/>
  <c r="AX850" i="4" s="1"/>
  <c r="AR851" i="4"/>
  <c r="AS851" i="4" s="1"/>
  <c r="AA853" i="4" l="1"/>
  <c r="AB853" i="4" s="1"/>
  <c r="AC853" i="4" s="1"/>
  <c r="AD853" i="4" s="1"/>
  <c r="Z853" i="4"/>
  <c r="AE852" i="4"/>
  <c r="AF852" i="4"/>
  <c r="AG852" i="4" s="1"/>
  <c r="Q854" i="4"/>
  <c r="V854" i="4" s="1"/>
  <c r="W854" i="4" s="1"/>
  <c r="X854" i="4" s="1"/>
  <c r="Y854" i="4" s="1"/>
  <c r="R853" i="4"/>
  <c r="AY850" i="4"/>
  <c r="AZ850" i="4" s="1"/>
  <c r="T856" i="4"/>
  <c r="U855" i="4"/>
  <c r="AO855" i="4"/>
  <c r="AN856" i="4"/>
  <c r="AL853" i="4"/>
  <c r="AT851" i="4"/>
  <c r="AU851" i="4" s="1"/>
  <c r="AV851" i="4" s="1"/>
  <c r="AW851" i="4" s="1"/>
  <c r="AY851" i="4" s="1"/>
  <c r="AZ851" i="4" s="1"/>
  <c r="AR852" i="4"/>
  <c r="AA854" i="4" l="1"/>
  <c r="AB854" i="4" s="1"/>
  <c r="AC854" i="4" s="1"/>
  <c r="AD854" i="4" s="1"/>
  <c r="Z854" i="4"/>
  <c r="AE853" i="4"/>
  <c r="AF853" i="4"/>
  <c r="AG853" i="4" s="1"/>
  <c r="R854" i="4"/>
  <c r="Q855" i="4"/>
  <c r="V855" i="4" s="1"/>
  <c r="W855" i="4" s="1"/>
  <c r="X855" i="4" s="1"/>
  <c r="Y855" i="4" s="1"/>
  <c r="T857" i="4"/>
  <c r="U856" i="4"/>
  <c r="AX851" i="4"/>
  <c r="AS852" i="4"/>
  <c r="AT852" i="4" s="1"/>
  <c r="AU852" i="4" s="1"/>
  <c r="AV852" i="4" s="1"/>
  <c r="AW852" i="4" s="1"/>
  <c r="AO856" i="4"/>
  <c r="AN857" i="4"/>
  <c r="AL854" i="4"/>
  <c r="AR853" i="4"/>
  <c r="AS853" i="4" s="1"/>
  <c r="AA855" i="4" l="1"/>
  <c r="AB855" i="4" s="1"/>
  <c r="AC855" i="4" s="1"/>
  <c r="AD855" i="4" s="1"/>
  <c r="Z855" i="4"/>
  <c r="AE854" i="4"/>
  <c r="AF854" i="4"/>
  <c r="AG854" i="4" s="1"/>
  <c r="R855" i="4"/>
  <c r="Q856" i="4"/>
  <c r="V856" i="4" s="1"/>
  <c r="W856" i="4" s="1"/>
  <c r="X856" i="4" s="1"/>
  <c r="Y856" i="4" s="1"/>
  <c r="T858" i="4"/>
  <c r="U857" i="4"/>
  <c r="AY852" i="4"/>
  <c r="AZ852" i="4" s="1"/>
  <c r="AX852" i="4"/>
  <c r="AO857" i="4"/>
  <c r="AN858" i="4"/>
  <c r="AL855" i="4"/>
  <c r="AT853" i="4"/>
  <c r="AU853" i="4" s="1"/>
  <c r="AV853" i="4" s="1"/>
  <c r="AW853" i="4" s="1"/>
  <c r="AX853" i="4" s="1"/>
  <c r="AR854" i="4"/>
  <c r="AS854" i="4" s="1"/>
  <c r="AA856" i="4" l="1"/>
  <c r="AB856" i="4" s="1"/>
  <c r="AC856" i="4" s="1"/>
  <c r="AD856" i="4" s="1"/>
  <c r="Z856" i="4"/>
  <c r="AE855" i="4"/>
  <c r="AF855" i="4"/>
  <c r="AG855" i="4" s="1"/>
  <c r="Q857" i="4"/>
  <c r="V857" i="4" s="1"/>
  <c r="W857" i="4" s="1"/>
  <c r="X857" i="4" s="1"/>
  <c r="Y857" i="4" s="1"/>
  <c r="R856" i="4"/>
  <c r="T859" i="4"/>
  <c r="U858" i="4"/>
  <c r="AY853" i="4"/>
  <c r="AZ853" i="4" s="1"/>
  <c r="AO858" i="4"/>
  <c r="AN859" i="4"/>
  <c r="AL856" i="4"/>
  <c r="AT854" i="4"/>
  <c r="AU854" i="4" s="1"/>
  <c r="AV854" i="4" s="1"/>
  <c r="AW854" i="4" s="1"/>
  <c r="AY854" i="4" s="1"/>
  <c r="AZ854" i="4" s="1"/>
  <c r="AR855" i="4"/>
  <c r="AA857" i="4" l="1"/>
  <c r="AB857" i="4" s="1"/>
  <c r="AC857" i="4" s="1"/>
  <c r="AD857" i="4" s="1"/>
  <c r="Z857" i="4"/>
  <c r="AE856" i="4"/>
  <c r="AF856" i="4"/>
  <c r="AG856" i="4" s="1"/>
  <c r="R857" i="4"/>
  <c r="Q858" i="4"/>
  <c r="V858" i="4" s="1"/>
  <c r="W858" i="4" s="1"/>
  <c r="X858" i="4" s="1"/>
  <c r="Y858" i="4" s="1"/>
  <c r="T860" i="4"/>
  <c r="U859" i="4"/>
  <c r="AX854" i="4"/>
  <c r="AS855" i="4"/>
  <c r="AT855" i="4" s="1"/>
  <c r="AU855" i="4" s="1"/>
  <c r="AV855" i="4" s="1"/>
  <c r="AW855" i="4" s="1"/>
  <c r="AO859" i="4"/>
  <c r="AN860" i="4"/>
  <c r="AL857" i="4"/>
  <c r="AR856" i="4"/>
  <c r="AS856" i="4" s="1"/>
  <c r="AA858" i="4" l="1"/>
  <c r="AB858" i="4" s="1"/>
  <c r="AC858" i="4" s="1"/>
  <c r="AD858" i="4" s="1"/>
  <c r="Z858" i="4"/>
  <c r="AE857" i="4"/>
  <c r="AF857" i="4"/>
  <c r="AG857" i="4" s="1"/>
  <c r="R858" i="4"/>
  <c r="Q859" i="4"/>
  <c r="V859" i="4" s="1"/>
  <c r="W859" i="4" s="1"/>
  <c r="X859" i="4" s="1"/>
  <c r="Y859" i="4" s="1"/>
  <c r="T861" i="4"/>
  <c r="U860" i="4"/>
  <c r="AX855" i="4"/>
  <c r="AY855" i="4"/>
  <c r="AZ855" i="4" s="1"/>
  <c r="AO860" i="4"/>
  <c r="AN861" i="4"/>
  <c r="AL858" i="4"/>
  <c r="AT856" i="4"/>
  <c r="AU856" i="4" s="1"/>
  <c r="AV856" i="4" s="1"/>
  <c r="AW856" i="4" s="1"/>
  <c r="AY856" i="4" s="1"/>
  <c r="AZ856" i="4" s="1"/>
  <c r="AR857" i="4"/>
  <c r="AS857" i="4" s="1"/>
  <c r="AA859" i="4" l="1"/>
  <c r="AB859" i="4" s="1"/>
  <c r="AC859" i="4" s="1"/>
  <c r="AD859" i="4" s="1"/>
  <c r="Z859" i="4"/>
  <c r="AE858" i="4"/>
  <c r="AF858" i="4"/>
  <c r="AG858" i="4" s="1"/>
  <c r="R859" i="4"/>
  <c r="Q860" i="4"/>
  <c r="V860" i="4" s="1"/>
  <c r="W860" i="4" s="1"/>
  <c r="X860" i="4" s="1"/>
  <c r="Y860" i="4" s="1"/>
  <c r="T862" i="4"/>
  <c r="U861" i="4"/>
  <c r="AX856" i="4"/>
  <c r="AO861" i="4"/>
  <c r="AN862" i="4"/>
  <c r="AL859" i="4"/>
  <c r="AT857" i="4"/>
  <c r="AU857" i="4" s="1"/>
  <c r="AV857" i="4" s="1"/>
  <c r="AW857" i="4" s="1"/>
  <c r="AY857" i="4" s="1"/>
  <c r="AZ857" i="4" s="1"/>
  <c r="AR858" i="4"/>
  <c r="AE859" i="4" l="1"/>
  <c r="AF859" i="4"/>
  <c r="AG859" i="4" s="1"/>
  <c r="AA860" i="4"/>
  <c r="AB860" i="4" s="1"/>
  <c r="AC860" i="4" s="1"/>
  <c r="AD860" i="4" s="1"/>
  <c r="Z860" i="4"/>
  <c r="Q861" i="4"/>
  <c r="V861" i="4" s="1"/>
  <c r="W861" i="4" s="1"/>
  <c r="X861" i="4" s="1"/>
  <c r="Y861" i="4" s="1"/>
  <c r="R860" i="4"/>
  <c r="T863" i="4"/>
  <c r="U862" i="4"/>
  <c r="AX857" i="4"/>
  <c r="AS858" i="4"/>
  <c r="AT858" i="4" s="1"/>
  <c r="AU858" i="4" s="1"/>
  <c r="AV858" i="4" s="1"/>
  <c r="AW858" i="4" s="1"/>
  <c r="AO862" i="4"/>
  <c r="AN863" i="4"/>
  <c r="AL860" i="4"/>
  <c r="AR859" i="4"/>
  <c r="AS859" i="4" s="1"/>
  <c r="AA861" i="4" l="1"/>
  <c r="AB861" i="4" s="1"/>
  <c r="AC861" i="4" s="1"/>
  <c r="AD861" i="4" s="1"/>
  <c r="Z861" i="4"/>
  <c r="AE860" i="4"/>
  <c r="AF860" i="4"/>
  <c r="AG860" i="4" s="1"/>
  <c r="Q862" i="4"/>
  <c r="V862" i="4" s="1"/>
  <c r="W862" i="4" s="1"/>
  <c r="X862" i="4" s="1"/>
  <c r="Y862" i="4" s="1"/>
  <c r="R861" i="4"/>
  <c r="T864" i="4"/>
  <c r="U863" i="4"/>
  <c r="AX858" i="4"/>
  <c r="AY858" i="4"/>
  <c r="AZ858" i="4" s="1"/>
  <c r="AO863" i="4"/>
  <c r="AN864" i="4"/>
  <c r="AL861" i="4"/>
  <c r="AT859" i="4"/>
  <c r="AU859" i="4" s="1"/>
  <c r="AV859" i="4" s="1"/>
  <c r="AW859" i="4" s="1"/>
  <c r="AY859" i="4" s="1"/>
  <c r="AZ859" i="4" s="1"/>
  <c r="AR860" i="4"/>
  <c r="AS860" i="4" s="1"/>
  <c r="AA862" i="4" l="1"/>
  <c r="AB862" i="4" s="1"/>
  <c r="AC862" i="4" s="1"/>
  <c r="AD862" i="4" s="1"/>
  <c r="Z862" i="4"/>
  <c r="AE861" i="4"/>
  <c r="AF861" i="4"/>
  <c r="AG861" i="4" s="1"/>
  <c r="Q863" i="4"/>
  <c r="V863" i="4" s="1"/>
  <c r="W863" i="4" s="1"/>
  <c r="X863" i="4" s="1"/>
  <c r="Y863" i="4" s="1"/>
  <c r="R862" i="4"/>
  <c r="AX859" i="4"/>
  <c r="T865" i="4"/>
  <c r="U864" i="4"/>
  <c r="AO864" i="4"/>
  <c r="AN865" i="4"/>
  <c r="AL862" i="4"/>
  <c r="AR861" i="4"/>
  <c r="AS861" i="4" s="1"/>
  <c r="AT860" i="4"/>
  <c r="AU860" i="4" s="1"/>
  <c r="AV860" i="4" s="1"/>
  <c r="AW860" i="4" s="1"/>
  <c r="AY860" i="4" s="1"/>
  <c r="AZ860" i="4" s="1"/>
  <c r="AA863" i="4" l="1"/>
  <c r="AB863" i="4" s="1"/>
  <c r="AC863" i="4" s="1"/>
  <c r="AD863" i="4" s="1"/>
  <c r="Z863" i="4"/>
  <c r="AE862" i="4"/>
  <c r="AF862" i="4"/>
  <c r="AG862" i="4" s="1"/>
  <c r="Q864" i="4"/>
  <c r="V864" i="4" s="1"/>
  <c r="W864" i="4" s="1"/>
  <c r="X864" i="4" s="1"/>
  <c r="Y864" i="4" s="1"/>
  <c r="R863" i="4"/>
  <c r="T866" i="4"/>
  <c r="U865" i="4"/>
  <c r="AX860" i="4"/>
  <c r="AT861" i="4"/>
  <c r="AU861" i="4" s="1"/>
  <c r="AV861" i="4" s="1"/>
  <c r="AW861" i="4" s="1"/>
  <c r="AX861" i="4" s="1"/>
  <c r="AO865" i="4"/>
  <c r="AN866" i="4"/>
  <c r="AL863" i="4"/>
  <c r="AR862" i="4"/>
  <c r="AS862" i="4" s="1"/>
  <c r="Z864" i="4" l="1"/>
  <c r="AA864" i="4"/>
  <c r="AB864" i="4" s="1"/>
  <c r="AC864" i="4" s="1"/>
  <c r="AD864" i="4" s="1"/>
  <c r="AE863" i="4"/>
  <c r="AF863" i="4"/>
  <c r="AG863" i="4" s="1"/>
  <c r="Q865" i="4"/>
  <c r="V865" i="4" s="1"/>
  <c r="W865" i="4" s="1"/>
  <c r="X865" i="4" s="1"/>
  <c r="Y865" i="4" s="1"/>
  <c r="R864" i="4"/>
  <c r="T867" i="4"/>
  <c r="U866" i="4"/>
  <c r="AY861" i="4"/>
  <c r="AZ861" i="4" s="1"/>
  <c r="AO866" i="4"/>
  <c r="AN867" i="4"/>
  <c r="AT862" i="4"/>
  <c r="AU862" i="4" s="1"/>
  <c r="AV862" i="4" s="1"/>
  <c r="AW862" i="4" s="1"/>
  <c r="AX862" i="4" s="1"/>
  <c r="AL864" i="4"/>
  <c r="AR863" i="4"/>
  <c r="AS863" i="4" s="1"/>
  <c r="AA865" i="4" l="1"/>
  <c r="AB865" i="4" s="1"/>
  <c r="AC865" i="4" s="1"/>
  <c r="AD865" i="4" s="1"/>
  <c r="Z865" i="4"/>
  <c r="AE864" i="4"/>
  <c r="AF864" i="4"/>
  <c r="AG864" i="4" s="1"/>
  <c r="R865" i="4"/>
  <c r="Q866" i="4"/>
  <c r="V866" i="4" s="1"/>
  <c r="W866" i="4" s="1"/>
  <c r="X866" i="4" s="1"/>
  <c r="Y866" i="4" s="1"/>
  <c r="AY862" i="4"/>
  <c r="AZ862" i="4" s="1"/>
  <c r="T868" i="4"/>
  <c r="U867" i="4"/>
  <c r="AO867" i="4"/>
  <c r="AN868" i="4"/>
  <c r="AL865" i="4"/>
  <c r="AT863" i="4"/>
  <c r="AU863" i="4" s="1"/>
  <c r="AV863" i="4" s="1"/>
  <c r="AW863" i="4" s="1"/>
  <c r="AY863" i="4" s="1"/>
  <c r="AZ863" i="4" s="1"/>
  <c r="AR864" i="4"/>
  <c r="AS864" i="4" s="1"/>
  <c r="AA866" i="4" l="1"/>
  <c r="AB866" i="4" s="1"/>
  <c r="AC866" i="4" s="1"/>
  <c r="AD866" i="4" s="1"/>
  <c r="Z866" i="4"/>
  <c r="AE865" i="4"/>
  <c r="AF865" i="4"/>
  <c r="AG865" i="4" s="1"/>
  <c r="Q867" i="4"/>
  <c r="V867" i="4" s="1"/>
  <c r="W867" i="4" s="1"/>
  <c r="X867" i="4" s="1"/>
  <c r="Y867" i="4" s="1"/>
  <c r="R866" i="4"/>
  <c r="T869" i="4"/>
  <c r="U868" i="4"/>
  <c r="AX863" i="4"/>
  <c r="AO868" i="4"/>
  <c r="AN869" i="4"/>
  <c r="AL866" i="4"/>
  <c r="AT864" i="4"/>
  <c r="AU864" i="4" s="1"/>
  <c r="AV864" i="4" s="1"/>
  <c r="AW864" i="4" s="1"/>
  <c r="AX864" i="4" s="1"/>
  <c r="AR865" i="4"/>
  <c r="AA867" i="4" l="1"/>
  <c r="AB867" i="4" s="1"/>
  <c r="AC867" i="4" s="1"/>
  <c r="AD867" i="4" s="1"/>
  <c r="Z867" i="4"/>
  <c r="AE866" i="4"/>
  <c r="AF866" i="4"/>
  <c r="AG866" i="4" s="1"/>
  <c r="Q868" i="4"/>
  <c r="V868" i="4" s="1"/>
  <c r="W868" i="4" s="1"/>
  <c r="X868" i="4" s="1"/>
  <c r="Y868" i="4" s="1"/>
  <c r="R867" i="4"/>
  <c r="T870" i="4"/>
  <c r="U869" i="4"/>
  <c r="AY864" i="4"/>
  <c r="AZ864" i="4" s="1"/>
  <c r="AS865" i="4"/>
  <c r="AT865" i="4" s="1"/>
  <c r="AU865" i="4" s="1"/>
  <c r="AV865" i="4" s="1"/>
  <c r="AW865" i="4" s="1"/>
  <c r="AO869" i="4"/>
  <c r="AN870" i="4"/>
  <c r="AL867" i="4"/>
  <c r="AR866" i="4"/>
  <c r="AS866" i="4" s="1"/>
  <c r="Z868" i="4" l="1"/>
  <c r="AA868" i="4"/>
  <c r="AB868" i="4" s="1"/>
  <c r="AC868" i="4" s="1"/>
  <c r="AD868" i="4" s="1"/>
  <c r="AE867" i="4"/>
  <c r="AF867" i="4"/>
  <c r="AG867" i="4" s="1"/>
  <c r="Q869" i="4"/>
  <c r="V869" i="4" s="1"/>
  <c r="W869" i="4" s="1"/>
  <c r="X869" i="4" s="1"/>
  <c r="Y869" i="4" s="1"/>
  <c r="R868" i="4"/>
  <c r="T871" i="4"/>
  <c r="U870" i="4"/>
  <c r="AY865" i="4"/>
  <c r="AZ865" i="4" s="1"/>
  <c r="AX865" i="4"/>
  <c r="AO870" i="4"/>
  <c r="AN871" i="4"/>
  <c r="AL868" i="4"/>
  <c r="AT866" i="4"/>
  <c r="AU866" i="4" s="1"/>
  <c r="AV866" i="4" s="1"/>
  <c r="AW866" i="4" s="1"/>
  <c r="AX866" i="4" s="1"/>
  <c r="AR867" i="4"/>
  <c r="AS867" i="4" s="1"/>
  <c r="AA869" i="4" l="1"/>
  <c r="AB869" i="4" s="1"/>
  <c r="AC869" i="4" s="1"/>
  <c r="AD869" i="4" s="1"/>
  <c r="Z869" i="4"/>
  <c r="AE868" i="4"/>
  <c r="AF868" i="4"/>
  <c r="AG868" i="4" s="1"/>
  <c r="Q870" i="4"/>
  <c r="V870" i="4" s="1"/>
  <c r="W870" i="4" s="1"/>
  <c r="X870" i="4" s="1"/>
  <c r="Y870" i="4" s="1"/>
  <c r="R869" i="4"/>
  <c r="T872" i="4"/>
  <c r="U871" i="4"/>
  <c r="AY866" i="4"/>
  <c r="AZ866" i="4" s="1"/>
  <c r="AO871" i="4"/>
  <c r="AN872" i="4"/>
  <c r="AL869" i="4"/>
  <c r="AT867" i="4"/>
  <c r="AU867" i="4" s="1"/>
  <c r="AV867" i="4" s="1"/>
  <c r="AW867" i="4" s="1"/>
  <c r="AX867" i="4" s="1"/>
  <c r="AR868" i="4"/>
  <c r="AS868" i="4" s="1"/>
  <c r="AA870" i="4" l="1"/>
  <c r="AB870" i="4" s="1"/>
  <c r="AC870" i="4" s="1"/>
  <c r="AD870" i="4" s="1"/>
  <c r="Z870" i="4"/>
  <c r="AE869" i="4"/>
  <c r="AF869" i="4"/>
  <c r="AG869" i="4" s="1"/>
  <c r="R870" i="4"/>
  <c r="Q871" i="4"/>
  <c r="V871" i="4" s="1"/>
  <c r="W871" i="4" s="1"/>
  <c r="X871" i="4" s="1"/>
  <c r="Y871" i="4" s="1"/>
  <c r="T873" i="4"/>
  <c r="U872" i="4"/>
  <c r="AY867" i="4"/>
  <c r="AZ867" i="4" s="1"/>
  <c r="AO872" i="4"/>
  <c r="AN873" i="4"/>
  <c r="AL870" i="4"/>
  <c r="AT868" i="4"/>
  <c r="AU868" i="4" s="1"/>
  <c r="AV868" i="4" s="1"/>
  <c r="AW868" i="4" s="1"/>
  <c r="AY868" i="4" s="1"/>
  <c r="AZ868" i="4" s="1"/>
  <c r="AR869" i="4"/>
  <c r="AS869" i="4" s="1"/>
  <c r="AA871" i="4" l="1"/>
  <c r="AB871" i="4" s="1"/>
  <c r="AC871" i="4" s="1"/>
  <c r="AD871" i="4" s="1"/>
  <c r="Z871" i="4"/>
  <c r="AE870" i="4"/>
  <c r="AF870" i="4"/>
  <c r="AG870" i="4" s="1"/>
  <c r="R871" i="4"/>
  <c r="Q872" i="4"/>
  <c r="V872" i="4" s="1"/>
  <c r="W872" i="4" s="1"/>
  <c r="X872" i="4" s="1"/>
  <c r="Y872" i="4" s="1"/>
  <c r="T874" i="4"/>
  <c r="U873" i="4"/>
  <c r="AX868" i="4"/>
  <c r="AO873" i="4"/>
  <c r="AN874" i="4"/>
  <c r="AL871" i="4"/>
  <c r="AT869" i="4"/>
  <c r="AU869" i="4" s="1"/>
  <c r="AV869" i="4" s="1"/>
  <c r="AW869" i="4" s="1"/>
  <c r="AX869" i="4" s="1"/>
  <c r="AR870" i="4"/>
  <c r="AS870" i="4" s="1"/>
  <c r="Z872" i="4" l="1"/>
  <c r="AA872" i="4"/>
  <c r="AB872" i="4" s="1"/>
  <c r="AC872" i="4" s="1"/>
  <c r="AD872" i="4" s="1"/>
  <c r="AE871" i="4"/>
  <c r="AF871" i="4"/>
  <c r="AG871" i="4" s="1"/>
  <c r="Q873" i="4"/>
  <c r="V873" i="4" s="1"/>
  <c r="W873" i="4" s="1"/>
  <c r="X873" i="4" s="1"/>
  <c r="Y873" i="4" s="1"/>
  <c r="R872" i="4"/>
  <c r="T875" i="4"/>
  <c r="U874" i="4"/>
  <c r="AY869" i="4"/>
  <c r="AZ869" i="4" s="1"/>
  <c r="AO874" i="4"/>
  <c r="AN875" i="4"/>
  <c r="AL872" i="4"/>
  <c r="AT870" i="4"/>
  <c r="AU870" i="4" s="1"/>
  <c r="AV870" i="4" s="1"/>
  <c r="AW870" i="4" s="1"/>
  <c r="AY870" i="4" s="1"/>
  <c r="AZ870" i="4" s="1"/>
  <c r="AR871" i="4"/>
  <c r="AS871" i="4" s="1"/>
  <c r="AA873" i="4" l="1"/>
  <c r="AB873" i="4" s="1"/>
  <c r="AC873" i="4" s="1"/>
  <c r="AD873" i="4" s="1"/>
  <c r="Z873" i="4"/>
  <c r="AE872" i="4"/>
  <c r="AF872" i="4"/>
  <c r="AG872" i="4" s="1"/>
  <c r="R873" i="4"/>
  <c r="Q874" i="4"/>
  <c r="V874" i="4" s="1"/>
  <c r="W874" i="4" s="1"/>
  <c r="X874" i="4" s="1"/>
  <c r="Y874" i="4" s="1"/>
  <c r="AX870" i="4"/>
  <c r="T876" i="4"/>
  <c r="U875" i="4"/>
  <c r="AO875" i="4"/>
  <c r="AN876" i="4"/>
  <c r="AT871" i="4"/>
  <c r="AU871" i="4" s="1"/>
  <c r="AV871" i="4" s="1"/>
  <c r="AW871" i="4" s="1"/>
  <c r="AY871" i="4" s="1"/>
  <c r="AZ871" i="4" s="1"/>
  <c r="AL873" i="4"/>
  <c r="AR872" i="4"/>
  <c r="AS872" i="4" s="1"/>
  <c r="AA874" i="4" l="1"/>
  <c r="AB874" i="4" s="1"/>
  <c r="AC874" i="4" s="1"/>
  <c r="AD874" i="4" s="1"/>
  <c r="Z874" i="4"/>
  <c r="AE873" i="4"/>
  <c r="AF873" i="4"/>
  <c r="AG873" i="4" s="1"/>
  <c r="Q875" i="4"/>
  <c r="V875" i="4" s="1"/>
  <c r="W875" i="4" s="1"/>
  <c r="X875" i="4" s="1"/>
  <c r="Y875" i="4" s="1"/>
  <c r="R874" i="4"/>
  <c r="T877" i="4"/>
  <c r="U876" i="4"/>
  <c r="AX871" i="4"/>
  <c r="AO876" i="4"/>
  <c r="AN877" i="4"/>
  <c r="AL874" i="4"/>
  <c r="AT872" i="4"/>
  <c r="AU872" i="4" s="1"/>
  <c r="AV872" i="4" s="1"/>
  <c r="AW872" i="4" s="1"/>
  <c r="AX872" i="4" s="1"/>
  <c r="AR873" i="4"/>
  <c r="AS873" i="4" s="1"/>
  <c r="AA875" i="4" l="1"/>
  <c r="AB875" i="4" s="1"/>
  <c r="AC875" i="4" s="1"/>
  <c r="AD875" i="4" s="1"/>
  <c r="Z875" i="4"/>
  <c r="AE874" i="4"/>
  <c r="AF874" i="4"/>
  <c r="AG874" i="4" s="1"/>
  <c r="Q876" i="4"/>
  <c r="V876" i="4" s="1"/>
  <c r="W876" i="4" s="1"/>
  <c r="X876" i="4" s="1"/>
  <c r="Y876" i="4" s="1"/>
  <c r="R875" i="4"/>
  <c r="T878" i="4"/>
  <c r="U877" i="4"/>
  <c r="AY872" i="4"/>
  <c r="AZ872" i="4" s="1"/>
  <c r="AO877" i="4"/>
  <c r="AN878" i="4"/>
  <c r="AL875" i="4"/>
  <c r="AT873" i="4"/>
  <c r="AU873" i="4" s="1"/>
  <c r="AV873" i="4" s="1"/>
  <c r="AW873" i="4" s="1"/>
  <c r="AX873" i="4" s="1"/>
  <c r="AR874" i="4"/>
  <c r="AS874" i="4" s="1"/>
  <c r="AA876" i="4" l="1"/>
  <c r="AB876" i="4" s="1"/>
  <c r="AC876" i="4" s="1"/>
  <c r="AD876" i="4" s="1"/>
  <c r="Z876" i="4"/>
  <c r="AE875" i="4"/>
  <c r="AF875" i="4"/>
  <c r="AG875" i="4" s="1"/>
  <c r="Q877" i="4"/>
  <c r="V877" i="4" s="1"/>
  <c r="W877" i="4" s="1"/>
  <c r="X877" i="4" s="1"/>
  <c r="Y877" i="4" s="1"/>
  <c r="R876" i="4"/>
  <c r="AY873" i="4"/>
  <c r="AZ873" i="4" s="1"/>
  <c r="T879" i="4"/>
  <c r="U878" i="4"/>
  <c r="AO878" i="4"/>
  <c r="AN879" i="4"/>
  <c r="AL876" i="4"/>
  <c r="AT874" i="4"/>
  <c r="AU874" i="4" s="1"/>
  <c r="AV874" i="4" s="1"/>
  <c r="AW874" i="4" s="1"/>
  <c r="AY874" i="4" s="1"/>
  <c r="AZ874" i="4" s="1"/>
  <c r="AR875" i="4"/>
  <c r="AS875" i="4" s="1"/>
  <c r="AA877" i="4" l="1"/>
  <c r="AB877" i="4" s="1"/>
  <c r="AC877" i="4" s="1"/>
  <c r="AD877" i="4" s="1"/>
  <c r="Z877" i="4"/>
  <c r="AE876" i="4"/>
  <c r="AF876" i="4"/>
  <c r="AG876" i="4" s="1"/>
  <c r="Q878" i="4"/>
  <c r="V878" i="4" s="1"/>
  <c r="W878" i="4" s="1"/>
  <c r="X878" i="4" s="1"/>
  <c r="Y878" i="4" s="1"/>
  <c r="R877" i="4"/>
  <c r="T880" i="4"/>
  <c r="U879" i="4"/>
  <c r="AX874" i="4"/>
  <c r="AO879" i="4"/>
  <c r="AN880" i="4"/>
  <c r="AL877" i="4"/>
  <c r="AT875" i="4"/>
  <c r="AU875" i="4" s="1"/>
  <c r="AV875" i="4" s="1"/>
  <c r="AW875" i="4" s="1"/>
  <c r="AX875" i="4" s="1"/>
  <c r="AR876" i="4"/>
  <c r="AS876" i="4" s="1"/>
  <c r="Z878" i="4" l="1"/>
  <c r="AA878" i="4"/>
  <c r="AB878" i="4" s="1"/>
  <c r="AC878" i="4" s="1"/>
  <c r="AD878" i="4" s="1"/>
  <c r="AE877" i="4"/>
  <c r="AF877" i="4"/>
  <c r="AG877" i="4" s="1"/>
  <c r="R878" i="4"/>
  <c r="Q879" i="4"/>
  <c r="V879" i="4" s="1"/>
  <c r="W879" i="4" s="1"/>
  <c r="X879" i="4" s="1"/>
  <c r="Y879" i="4" s="1"/>
  <c r="T881" i="4"/>
  <c r="U880" i="4"/>
  <c r="AY875" i="4"/>
  <c r="AZ875" i="4" s="1"/>
  <c r="AO880" i="4"/>
  <c r="AN881" i="4"/>
  <c r="AL878" i="4"/>
  <c r="AT876" i="4"/>
  <c r="AU876" i="4" s="1"/>
  <c r="AV876" i="4" s="1"/>
  <c r="AW876" i="4" s="1"/>
  <c r="AY876" i="4" s="1"/>
  <c r="AZ876" i="4" s="1"/>
  <c r="AR877" i="4"/>
  <c r="AE878" i="4" l="1"/>
  <c r="AF878" i="4"/>
  <c r="AG878" i="4" s="1"/>
  <c r="Z879" i="4"/>
  <c r="AA879" i="4"/>
  <c r="AB879" i="4" s="1"/>
  <c r="AC879" i="4" s="1"/>
  <c r="AD879" i="4" s="1"/>
  <c r="Q880" i="4"/>
  <c r="V880" i="4" s="1"/>
  <c r="W880" i="4" s="1"/>
  <c r="X880" i="4" s="1"/>
  <c r="Y880" i="4" s="1"/>
  <c r="R879" i="4"/>
  <c r="T882" i="4"/>
  <c r="U881" i="4"/>
  <c r="AX876" i="4"/>
  <c r="AS877" i="4"/>
  <c r="AT877" i="4" s="1"/>
  <c r="AU877" i="4" s="1"/>
  <c r="AV877" i="4" s="1"/>
  <c r="AW877" i="4" s="1"/>
  <c r="AO881" i="4"/>
  <c r="AN882" i="4"/>
  <c r="AL879" i="4"/>
  <c r="AR878" i="4"/>
  <c r="AS878" i="4" s="1"/>
  <c r="AA880" i="4" l="1"/>
  <c r="AB880" i="4" s="1"/>
  <c r="AC880" i="4" s="1"/>
  <c r="AD880" i="4" s="1"/>
  <c r="Z880" i="4"/>
  <c r="AE879" i="4"/>
  <c r="AF879" i="4"/>
  <c r="AG879" i="4" s="1"/>
  <c r="R880" i="4"/>
  <c r="Q881" i="4"/>
  <c r="V881" i="4" s="1"/>
  <c r="W881" i="4" s="1"/>
  <c r="X881" i="4" s="1"/>
  <c r="Y881" i="4" s="1"/>
  <c r="T883" i="4"/>
  <c r="U882" i="4"/>
  <c r="AX877" i="4"/>
  <c r="AY877" i="4"/>
  <c r="AZ877" i="4" s="1"/>
  <c r="AO882" i="4"/>
  <c r="AN883" i="4"/>
  <c r="AL880" i="4"/>
  <c r="AT878" i="4"/>
  <c r="AU878" i="4" s="1"/>
  <c r="AV878" i="4" s="1"/>
  <c r="AW878" i="4" s="1"/>
  <c r="AX878" i="4" s="1"/>
  <c r="AR879" i="4"/>
  <c r="AS879" i="4" s="1"/>
  <c r="Z881" i="4" l="1"/>
  <c r="AA881" i="4"/>
  <c r="AB881" i="4" s="1"/>
  <c r="AC881" i="4" s="1"/>
  <c r="AD881" i="4" s="1"/>
  <c r="AE880" i="4"/>
  <c r="AF880" i="4"/>
  <c r="AG880" i="4" s="1"/>
  <c r="Q882" i="4"/>
  <c r="V882" i="4" s="1"/>
  <c r="W882" i="4" s="1"/>
  <c r="X882" i="4" s="1"/>
  <c r="Y882" i="4" s="1"/>
  <c r="R881" i="4"/>
  <c r="AY878" i="4"/>
  <c r="AZ878" i="4" s="1"/>
  <c r="T884" i="4"/>
  <c r="U883" i="4"/>
  <c r="AO883" i="4"/>
  <c r="AN884" i="4"/>
  <c r="AL881" i="4"/>
  <c r="AT879" i="4"/>
  <c r="AU879" i="4" s="1"/>
  <c r="AV879" i="4" s="1"/>
  <c r="AW879" i="4" s="1"/>
  <c r="AY879" i="4" s="1"/>
  <c r="AZ879" i="4" s="1"/>
  <c r="AR880" i="4"/>
  <c r="AS880" i="4" s="1"/>
  <c r="AA882" i="4" l="1"/>
  <c r="AB882" i="4" s="1"/>
  <c r="AC882" i="4" s="1"/>
  <c r="AD882" i="4" s="1"/>
  <c r="Z882" i="4"/>
  <c r="AE881" i="4"/>
  <c r="AF881" i="4"/>
  <c r="AG881" i="4" s="1"/>
  <c r="Q883" i="4"/>
  <c r="V883" i="4" s="1"/>
  <c r="W883" i="4" s="1"/>
  <c r="X883" i="4" s="1"/>
  <c r="Y883" i="4" s="1"/>
  <c r="R882" i="4"/>
  <c r="T885" i="4"/>
  <c r="U884" i="4"/>
  <c r="AX879" i="4"/>
  <c r="AO884" i="4"/>
  <c r="AN885" i="4"/>
  <c r="AL882" i="4"/>
  <c r="AT880" i="4"/>
  <c r="AU880" i="4" s="1"/>
  <c r="AV880" i="4" s="1"/>
  <c r="AW880" i="4" s="1"/>
  <c r="AY880" i="4" s="1"/>
  <c r="AZ880" i="4" s="1"/>
  <c r="AR881" i="4"/>
  <c r="AS881" i="4" s="1"/>
  <c r="AA883" i="4" l="1"/>
  <c r="AB883" i="4" s="1"/>
  <c r="AC883" i="4" s="1"/>
  <c r="AD883" i="4" s="1"/>
  <c r="Z883" i="4"/>
  <c r="AE882" i="4"/>
  <c r="AF882" i="4"/>
  <c r="AG882" i="4" s="1"/>
  <c r="R883" i="4"/>
  <c r="Q884" i="4"/>
  <c r="V884" i="4" s="1"/>
  <c r="W884" i="4" s="1"/>
  <c r="X884" i="4" s="1"/>
  <c r="Y884" i="4" s="1"/>
  <c r="T886" i="4"/>
  <c r="U885" i="4"/>
  <c r="AX880" i="4"/>
  <c r="AO885" i="4"/>
  <c r="AN886" i="4"/>
  <c r="AL883" i="4"/>
  <c r="AT881" i="4"/>
  <c r="AU881" i="4" s="1"/>
  <c r="AV881" i="4" s="1"/>
  <c r="AW881" i="4" s="1"/>
  <c r="AX881" i="4" s="1"/>
  <c r="AR882" i="4"/>
  <c r="AS882" i="4" s="1"/>
  <c r="Z884" i="4" l="1"/>
  <c r="AA884" i="4"/>
  <c r="AB884" i="4" s="1"/>
  <c r="AC884" i="4" s="1"/>
  <c r="AD884" i="4" s="1"/>
  <c r="AE883" i="4"/>
  <c r="AF883" i="4"/>
  <c r="AG883" i="4" s="1"/>
  <c r="R884" i="4"/>
  <c r="Q885" i="4"/>
  <c r="V885" i="4" s="1"/>
  <c r="W885" i="4" s="1"/>
  <c r="X885" i="4" s="1"/>
  <c r="Y885" i="4" s="1"/>
  <c r="T887" i="4"/>
  <c r="U886" i="4"/>
  <c r="AY881" i="4"/>
  <c r="AZ881" i="4" s="1"/>
  <c r="AO886" i="4"/>
  <c r="AN887" i="4"/>
  <c r="AL884" i="4"/>
  <c r="AT882" i="4"/>
  <c r="AU882" i="4" s="1"/>
  <c r="AV882" i="4" s="1"/>
  <c r="AW882" i="4" s="1"/>
  <c r="AY882" i="4" s="1"/>
  <c r="AZ882" i="4" s="1"/>
  <c r="AR883" i="4"/>
  <c r="AS883" i="4" s="1"/>
  <c r="AE884" i="4" l="1"/>
  <c r="AF884" i="4"/>
  <c r="AG884" i="4" s="1"/>
  <c r="AA885" i="4"/>
  <c r="AB885" i="4" s="1"/>
  <c r="AC885" i="4" s="1"/>
  <c r="AD885" i="4" s="1"/>
  <c r="Z885" i="4"/>
  <c r="Q886" i="4"/>
  <c r="V886" i="4" s="1"/>
  <c r="W886" i="4" s="1"/>
  <c r="X886" i="4" s="1"/>
  <c r="Y886" i="4" s="1"/>
  <c r="R885" i="4"/>
  <c r="T888" i="4"/>
  <c r="U887" i="4"/>
  <c r="AX882" i="4"/>
  <c r="AT883" i="4"/>
  <c r="AU883" i="4" s="1"/>
  <c r="AV883" i="4" s="1"/>
  <c r="AW883" i="4" s="1"/>
  <c r="AY883" i="4" s="1"/>
  <c r="AZ883" i="4" s="1"/>
  <c r="AO887" i="4"/>
  <c r="AN888" i="4"/>
  <c r="AL885" i="4"/>
  <c r="AR884" i="4"/>
  <c r="AS884" i="4" s="1"/>
  <c r="AA886" i="4" l="1"/>
  <c r="AB886" i="4" s="1"/>
  <c r="AC886" i="4" s="1"/>
  <c r="AD886" i="4" s="1"/>
  <c r="Z886" i="4"/>
  <c r="AE885" i="4"/>
  <c r="AF885" i="4"/>
  <c r="AG885" i="4" s="1"/>
  <c r="Q887" i="4"/>
  <c r="V887" i="4" s="1"/>
  <c r="W887" i="4" s="1"/>
  <c r="X887" i="4" s="1"/>
  <c r="Y887" i="4" s="1"/>
  <c r="R886" i="4"/>
  <c r="T889" i="4"/>
  <c r="U888" i="4"/>
  <c r="AX883" i="4"/>
  <c r="AO888" i="4"/>
  <c r="AN889" i="4"/>
  <c r="AL886" i="4"/>
  <c r="AT884" i="4"/>
  <c r="AU884" i="4" s="1"/>
  <c r="AV884" i="4" s="1"/>
  <c r="AW884" i="4" s="1"/>
  <c r="AY884" i="4" s="1"/>
  <c r="AZ884" i="4" s="1"/>
  <c r="AR885" i="4"/>
  <c r="AS885" i="4" s="1"/>
  <c r="AA887" i="4" l="1"/>
  <c r="AB887" i="4" s="1"/>
  <c r="AC887" i="4" s="1"/>
  <c r="AD887" i="4" s="1"/>
  <c r="Z887" i="4"/>
  <c r="AE886" i="4"/>
  <c r="AF886" i="4"/>
  <c r="AG886" i="4" s="1"/>
  <c r="Q888" i="4"/>
  <c r="V888" i="4" s="1"/>
  <c r="W888" i="4" s="1"/>
  <c r="X888" i="4" s="1"/>
  <c r="Y888" i="4" s="1"/>
  <c r="R887" i="4"/>
  <c r="AX884" i="4"/>
  <c r="T890" i="4"/>
  <c r="U889" i="4"/>
  <c r="AO889" i="4"/>
  <c r="AN890" i="4"/>
  <c r="AL887" i="4"/>
  <c r="AT885" i="4"/>
  <c r="AU885" i="4" s="1"/>
  <c r="AV885" i="4" s="1"/>
  <c r="AW885" i="4" s="1"/>
  <c r="AY885" i="4" s="1"/>
  <c r="AZ885" i="4" s="1"/>
  <c r="AR886" i="4"/>
  <c r="AS886" i="4" s="1"/>
  <c r="Z888" i="4" l="1"/>
  <c r="AA888" i="4"/>
  <c r="AB888" i="4" s="1"/>
  <c r="AC888" i="4" s="1"/>
  <c r="AD888" i="4" s="1"/>
  <c r="AE887" i="4"/>
  <c r="AF887" i="4"/>
  <c r="AG887" i="4" s="1"/>
  <c r="Q889" i="4"/>
  <c r="V889" i="4" s="1"/>
  <c r="W889" i="4" s="1"/>
  <c r="X889" i="4" s="1"/>
  <c r="Y889" i="4" s="1"/>
  <c r="R888" i="4"/>
  <c r="T891" i="4"/>
  <c r="U890" i="4"/>
  <c r="AX885" i="4"/>
  <c r="AO890" i="4"/>
  <c r="AN891" i="4"/>
  <c r="AL888" i="4"/>
  <c r="AT886" i="4"/>
  <c r="AU886" i="4" s="1"/>
  <c r="AV886" i="4" s="1"/>
  <c r="AW886" i="4" s="1"/>
  <c r="AX886" i="4" s="1"/>
  <c r="AR887" i="4"/>
  <c r="AA889" i="4" l="1"/>
  <c r="AB889" i="4" s="1"/>
  <c r="AC889" i="4" s="1"/>
  <c r="AD889" i="4" s="1"/>
  <c r="Z889" i="4"/>
  <c r="AE888" i="4"/>
  <c r="AF888" i="4"/>
  <c r="AG888" i="4" s="1"/>
  <c r="Q890" i="4"/>
  <c r="V890" i="4" s="1"/>
  <c r="W890" i="4" s="1"/>
  <c r="X890" i="4" s="1"/>
  <c r="Y890" i="4" s="1"/>
  <c r="R889" i="4"/>
  <c r="T892" i="4"/>
  <c r="U891" i="4"/>
  <c r="AY886" i="4"/>
  <c r="AZ886" i="4" s="1"/>
  <c r="AS887" i="4"/>
  <c r="AT887" i="4" s="1"/>
  <c r="AU887" i="4" s="1"/>
  <c r="AV887" i="4" s="1"/>
  <c r="AW887" i="4" s="1"/>
  <c r="AO891" i="4"/>
  <c r="AN892" i="4"/>
  <c r="AL889" i="4"/>
  <c r="AR888" i="4"/>
  <c r="AS888" i="4" s="1"/>
  <c r="AA890" i="4" l="1"/>
  <c r="AB890" i="4" s="1"/>
  <c r="AC890" i="4" s="1"/>
  <c r="AD890" i="4" s="1"/>
  <c r="Z890" i="4"/>
  <c r="AE889" i="4"/>
  <c r="AF889" i="4"/>
  <c r="AG889" i="4" s="1"/>
  <c r="R890" i="4"/>
  <c r="Q891" i="4"/>
  <c r="V891" i="4" s="1"/>
  <c r="W891" i="4" s="1"/>
  <c r="X891" i="4" s="1"/>
  <c r="Y891" i="4" s="1"/>
  <c r="T893" i="4"/>
  <c r="U892" i="4"/>
  <c r="AO892" i="4"/>
  <c r="AN893" i="4"/>
  <c r="AY887" i="4"/>
  <c r="AZ887" i="4" s="1"/>
  <c r="AX887" i="4"/>
  <c r="AL890" i="4"/>
  <c r="AT888" i="4"/>
  <c r="AU888" i="4" s="1"/>
  <c r="AV888" i="4" s="1"/>
  <c r="AW888" i="4" s="1"/>
  <c r="AX888" i="4" s="1"/>
  <c r="AR889" i="4"/>
  <c r="AA891" i="4" l="1"/>
  <c r="AB891" i="4" s="1"/>
  <c r="AC891" i="4" s="1"/>
  <c r="AD891" i="4" s="1"/>
  <c r="Z891" i="4"/>
  <c r="AE890" i="4"/>
  <c r="AF890" i="4"/>
  <c r="AG890" i="4" s="1"/>
  <c r="Q892" i="4"/>
  <c r="V892" i="4" s="1"/>
  <c r="W892" i="4" s="1"/>
  <c r="X892" i="4" s="1"/>
  <c r="Y892" i="4" s="1"/>
  <c r="R891" i="4"/>
  <c r="T894" i="4"/>
  <c r="U893" i="4"/>
  <c r="AY888" i="4"/>
  <c r="AZ888" i="4" s="1"/>
  <c r="AS889" i="4"/>
  <c r="AT889" i="4" s="1"/>
  <c r="AU889" i="4" s="1"/>
  <c r="AV889" i="4" s="1"/>
  <c r="AW889" i="4" s="1"/>
  <c r="AO893" i="4"/>
  <c r="AN894" i="4"/>
  <c r="AL891" i="4"/>
  <c r="AR890" i="4"/>
  <c r="AS890" i="4" s="1"/>
  <c r="AA892" i="4" l="1"/>
  <c r="AB892" i="4" s="1"/>
  <c r="AC892" i="4" s="1"/>
  <c r="AD892" i="4" s="1"/>
  <c r="Z892" i="4"/>
  <c r="AE891" i="4"/>
  <c r="AF891" i="4"/>
  <c r="AG891" i="4" s="1"/>
  <c r="Q893" i="4"/>
  <c r="V893" i="4" s="1"/>
  <c r="W893" i="4" s="1"/>
  <c r="X893" i="4" s="1"/>
  <c r="Y893" i="4" s="1"/>
  <c r="R892" i="4"/>
  <c r="T895" i="4"/>
  <c r="U894" i="4"/>
  <c r="AO894" i="4"/>
  <c r="AN895" i="4"/>
  <c r="AY889" i="4"/>
  <c r="AZ889" i="4" s="1"/>
  <c r="AX889" i="4"/>
  <c r="AL892" i="4"/>
  <c r="AR891" i="4"/>
  <c r="AS891" i="4" s="1"/>
  <c r="AT890" i="4"/>
  <c r="AU890" i="4" s="1"/>
  <c r="AV890" i="4" s="1"/>
  <c r="AW890" i="4" s="1"/>
  <c r="AY890" i="4" s="1"/>
  <c r="AZ890" i="4" s="1"/>
  <c r="AA893" i="4" l="1"/>
  <c r="AB893" i="4" s="1"/>
  <c r="AC893" i="4" s="1"/>
  <c r="AD893" i="4" s="1"/>
  <c r="Z893" i="4"/>
  <c r="AE892" i="4"/>
  <c r="AF892" i="4"/>
  <c r="AG892" i="4" s="1"/>
  <c r="Q894" i="4"/>
  <c r="V894" i="4" s="1"/>
  <c r="W894" i="4" s="1"/>
  <c r="X894" i="4" s="1"/>
  <c r="Y894" i="4" s="1"/>
  <c r="R893" i="4"/>
  <c r="T896" i="4"/>
  <c r="U895" i="4"/>
  <c r="AX890" i="4"/>
  <c r="AO895" i="4"/>
  <c r="AN896" i="4"/>
  <c r="AL893" i="4"/>
  <c r="AT891" i="4"/>
  <c r="AU891" i="4" s="1"/>
  <c r="AV891" i="4" s="1"/>
  <c r="AW891" i="4" s="1"/>
  <c r="AX891" i="4" s="1"/>
  <c r="AR892" i="4"/>
  <c r="Z894" i="4" l="1"/>
  <c r="AA894" i="4"/>
  <c r="AB894" i="4" s="1"/>
  <c r="AC894" i="4" s="1"/>
  <c r="AD894" i="4" s="1"/>
  <c r="AE893" i="4"/>
  <c r="AF893" i="4"/>
  <c r="AG893" i="4" s="1"/>
  <c r="Q895" i="4"/>
  <c r="V895" i="4" s="1"/>
  <c r="W895" i="4" s="1"/>
  <c r="X895" i="4" s="1"/>
  <c r="Y895" i="4" s="1"/>
  <c r="R894" i="4"/>
  <c r="AY891" i="4"/>
  <c r="AZ891" i="4" s="1"/>
  <c r="T897" i="4"/>
  <c r="U896" i="4"/>
  <c r="AS892" i="4"/>
  <c r="AT892" i="4" s="1"/>
  <c r="AU892" i="4" s="1"/>
  <c r="AV892" i="4" s="1"/>
  <c r="AW892" i="4" s="1"/>
  <c r="AO896" i="4"/>
  <c r="AN897" i="4"/>
  <c r="AL894" i="4"/>
  <c r="AR893" i="4"/>
  <c r="AS893" i="4" s="1"/>
  <c r="AA895" i="4" l="1"/>
  <c r="AB895" i="4" s="1"/>
  <c r="AC895" i="4" s="1"/>
  <c r="AD895" i="4" s="1"/>
  <c r="Z895" i="4"/>
  <c r="AE894" i="4"/>
  <c r="AF894" i="4"/>
  <c r="AG894" i="4" s="1"/>
  <c r="Q896" i="4"/>
  <c r="V896" i="4" s="1"/>
  <c r="W896" i="4" s="1"/>
  <c r="X896" i="4" s="1"/>
  <c r="Y896" i="4" s="1"/>
  <c r="R895" i="4"/>
  <c r="T898" i="4"/>
  <c r="U897" i="4"/>
  <c r="AY892" i="4"/>
  <c r="AZ892" i="4" s="1"/>
  <c r="AX892" i="4"/>
  <c r="AO897" i="4"/>
  <c r="AN898" i="4"/>
  <c r="AL895" i="4"/>
  <c r="AT893" i="4"/>
  <c r="AU893" i="4" s="1"/>
  <c r="AV893" i="4" s="1"/>
  <c r="AW893" i="4" s="1"/>
  <c r="AY893" i="4" s="1"/>
  <c r="AZ893" i="4" s="1"/>
  <c r="AR894" i="4"/>
  <c r="AS894" i="4" s="1"/>
  <c r="Z896" i="4" l="1"/>
  <c r="AA896" i="4"/>
  <c r="AB896" i="4" s="1"/>
  <c r="AC896" i="4" s="1"/>
  <c r="AD896" i="4" s="1"/>
  <c r="AE895" i="4"/>
  <c r="AF895" i="4"/>
  <c r="AG895" i="4" s="1"/>
  <c r="Q897" i="4"/>
  <c r="V897" i="4" s="1"/>
  <c r="W897" i="4" s="1"/>
  <c r="X897" i="4" s="1"/>
  <c r="Y897" i="4" s="1"/>
  <c r="R896" i="4"/>
  <c r="AX893" i="4"/>
  <c r="T899" i="4"/>
  <c r="U898" i="4"/>
  <c r="AO898" i="4"/>
  <c r="AN899" i="4"/>
  <c r="AL896" i="4"/>
  <c r="AT894" i="4"/>
  <c r="AU894" i="4" s="1"/>
  <c r="AV894" i="4" s="1"/>
  <c r="AW894" i="4" s="1"/>
  <c r="AY894" i="4" s="1"/>
  <c r="AZ894" i="4" s="1"/>
  <c r="AR895" i="4"/>
  <c r="AA897" i="4" l="1"/>
  <c r="AB897" i="4" s="1"/>
  <c r="AC897" i="4" s="1"/>
  <c r="AD897" i="4" s="1"/>
  <c r="Z897" i="4"/>
  <c r="AE896" i="4"/>
  <c r="AF896" i="4"/>
  <c r="AG896" i="4" s="1"/>
  <c r="R897" i="4"/>
  <c r="Q898" i="4"/>
  <c r="V898" i="4" s="1"/>
  <c r="W898" i="4" s="1"/>
  <c r="X898" i="4" s="1"/>
  <c r="Y898" i="4" s="1"/>
  <c r="T900" i="4"/>
  <c r="U899" i="4"/>
  <c r="AX894" i="4"/>
  <c r="AS895" i="4"/>
  <c r="AT895" i="4" s="1"/>
  <c r="AU895" i="4" s="1"/>
  <c r="AV895" i="4" s="1"/>
  <c r="AW895" i="4" s="1"/>
  <c r="AO899" i="4"/>
  <c r="AN900" i="4"/>
  <c r="AL897" i="4"/>
  <c r="AR896" i="4"/>
  <c r="AS896" i="4" s="1"/>
  <c r="AA898" i="4" l="1"/>
  <c r="AB898" i="4" s="1"/>
  <c r="AC898" i="4" s="1"/>
  <c r="AD898" i="4" s="1"/>
  <c r="Z898" i="4"/>
  <c r="AE897" i="4"/>
  <c r="AF897" i="4"/>
  <c r="AG897" i="4" s="1"/>
  <c r="R898" i="4"/>
  <c r="Q899" i="4"/>
  <c r="V899" i="4" s="1"/>
  <c r="W899" i="4" s="1"/>
  <c r="X899" i="4" s="1"/>
  <c r="Y899" i="4" s="1"/>
  <c r="T901" i="4"/>
  <c r="U900" i="4"/>
  <c r="AX895" i="4"/>
  <c r="AY895" i="4"/>
  <c r="AZ895" i="4" s="1"/>
  <c r="AO900" i="4"/>
  <c r="AN901" i="4"/>
  <c r="AL898" i="4"/>
  <c r="AT896" i="4"/>
  <c r="AU896" i="4" s="1"/>
  <c r="AV896" i="4" s="1"/>
  <c r="AW896" i="4" s="1"/>
  <c r="AX896" i="4" s="1"/>
  <c r="AR897" i="4"/>
  <c r="AS897" i="4" s="1"/>
  <c r="AA899" i="4" l="1"/>
  <c r="AB899" i="4" s="1"/>
  <c r="AC899" i="4" s="1"/>
  <c r="AD899" i="4" s="1"/>
  <c r="Z899" i="4"/>
  <c r="AE898" i="4"/>
  <c r="AF898" i="4"/>
  <c r="AG898" i="4" s="1"/>
  <c r="R899" i="4"/>
  <c r="Q900" i="4"/>
  <c r="V900" i="4" s="1"/>
  <c r="W900" i="4" s="1"/>
  <c r="X900" i="4" s="1"/>
  <c r="Y900" i="4" s="1"/>
  <c r="AY896" i="4"/>
  <c r="AZ896" i="4" s="1"/>
  <c r="T902" i="4"/>
  <c r="U901" i="4"/>
  <c r="AO901" i="4"/>
  <c r="AN902" i="4"/>
  <c r="AL899" i="4"/>
  <c r="AT897" i="4"/>
  <c r="AU897" i="4" s="1"/>
  <c r="AV897" i="4" s="1"/>
  <c r="AW897" i="4" s="1"/>
  <c r="AY897" i="4" s="1"/>
  <c r="AZ897" i="4" s="1"/>
  <c r="AR898" i="4"/>
  <c r="AA900" i="4" l="1"/>
  <c r="AB900" i="4" s="1"/>
  <c r="AC900" i="4" s="1"/>
  <c r="AD900" i="4" s="1"/>
  <c r="Z900" i="4"/>
  <c r="AE899" i="4"/>
  <c r="AF899" i="4"/>
  <c r="AG899" i="4" s="1"/>
  <c r="Q901" i="4"/>
  <c r="V901" i="4" s="1"/>
  <c r="W901" i="4" s="1"/>
  <c r="X901" i="4" s="1"/>
  <c r="Y901" i="4" s="1"/>
  <c r="R900" i="4"/>
  <c r="T903" i="4"/>
  <c r="U902" i="4"/>
  <c r="AX897" i="4"/>
  <c r="AS898" i="4"/>
  <c r="AT898" i="4" s="1"/>
  <c r="AU898" i="4" s="1"/>
  <c r="AV898" i="4" s="1"/>
  <c r="AW898" i="4" s="1"/>
  <c r="AY898" i="4" s="1"/>
  <c r="AZ898" i="4" s="1"/>
  <c r="AO902" i="4"/>
  <c r="AN903" i="4"/>
  <c r="AL900" i="4"/>
  <c r="AR899" i="4"/>
  <c r="AS899" i="4" s="1"/>
  <c r="AA901" i="4" l="1"/>
  <c r="AB901" i="4" s="1"/>
  <c r="AC901" i="4" s="1"/>
  <c r="AD901" i="4" s="1"/>
  <c r="Z901" i="4"/>
  <c r="AE900" i="4"/>
  <c r="AF900" i="4"/>
  <c r="AG900" i="4" s="1"/>
  <c r="Q902" i="4"/>
  <c r="V902" i="4" s="1"/>
  <c r="W902" i="4" s="1"/>
  <c r="X902" i="4" s="1"/>
  <c r="Y902" i="4" s="1"/>
  <c r="R901" i="4"/>
  <c r="T904" i="4"/>
  <c r="U903" i="4"/>
  <c r="AX898" i="4"/>
  <c r="AO903" i="4"/>
  <c r="AN904" i="4"/>
  <c r="AL901" i="4"/>
  <c r="AT899" i="4"/>
  <c r="AU899" i="4" s="1"/>
  <c r="AV899" i="4" s="1"/>
  <c r="AW899" i="4" s="1"/>
  <c r="AX899" i="4" s="1"/>
  <c r="AR900" i="4"/>
  <c r="AS900" i="4" s="1"/>
  <c r="AA902" i="4" l="1"/>
  <c r="AB902" i="4" s="1"/>
  <c r="AC902" i="4" s="1"/>
  <c r="AD902" i="4" s="1"/>
  <c r="Z902" i="4"/>
  <c r="AE901" i="4"/>
  <c r="AF901" i="4"/>
  <c r="AG901" i="4" s="1"/>
  <c r="R902" i="4"/>
  <c r="Q903" i="4"/>
  <c r="V903" i="4" s="1"/>
  <c r="W903" i="4" s="1"/>
  <c r="X903" i="4" s="1"/>
  <c r="Y903" i="4" s="1"/>
  <c r="AY899" i="4"/>
  <c r="AZ899" i="4" s="1"/>
  <c r="T905" i="4"/>
  <c r="U904" i="4"/>
  <c r="AO904" i="4"/>
  <c r="AN905" i="4"/>
  <c r="AL902" i="4"/>
  <c r="AT900" i="4"/>
  <c r="AU900" i="4" s="1"/>
  <c r="AV900" i="4" s="1"/>
  <c r="AW900" i="4" s="1"/>
  <c r="AY900" i="4" s="1"/>
  <c r="AZ900" i="4" s="1"/>
  <c r="AR901" i="4"/>
  <c r="AS901" i="4" s="1"/>
  <c r="AA903" i="4" l="1"/>
  <c r="AB903" i="4" s="1"/>
  <c r="AC903" i="4" s="1"/>
  <c r="AD903" i="4" s="1"/>
  <c r="Z903" i="4"/>
  <c r="AE902" i="4"/>
  <c r="AF902" i="4"/>
  <c r="AG902" i="4" s="1"/>
  <c r="Q904" i="4"/>
  <c r="V904" i="4" s="1"/>
  <c r="W904" i="4" s="1"/>
  <c r="X904" i="4" s="1"/>
  <c r="Y904" i="4" s="1"/>
  <c r="R903" i="4"/>
  <c r="T906" i="4"/>
  <c r="U905" i="4"/>
  <c r="AX900" i="4"/>
  <c r="AO905" i="4"/>
  <c r="AN906" i="4"/>
  <c r="AT901" i="4"/>
  <c r="AU901" i="4" s="1"/>
  <c r="AV901" i="4" s="1"/>
  <c r="AW901" i="4" s="1"/>
  <c r="AX901" i="4" s="1"/>
  <c r="AL903" i="4"/>
  <c r="AR902" i="4"/>
  <c r="AA904" i="4" l="1"/>
  <c r="AB904" i="4" s="1"/>
  <c r="AC904" i="4" s="1"/>
  <c r="AD904" i="4" s="1"/>
  <c r="Z904" i="4"/>
  <c r="AE903" i="4"/>
  <c r="AF903" i="4"/>
  <c r="AG903" i="4" s="1"/>
  <c r="R904" i="4"/>
  <c r="Q905" i="4"/>
  <c r="V905" i="4" s="1"/>
  <c r="W905" i="4" s="1"/>
  <c r="X905" i="4" s="1"/>
  <c r="Y905" i="4" s="1"/>
  <c r="T907" i="4"/>
  <c r="U906" i="4"/>
  <c r="AY901" i="4"/>
  <c r="AZ901" i="4" s="1"/>
  <c r="AS902" i="4"/>
  <c r="AT902" i="4" s="1"/>
  <c r="AU902" i="4" s="1"/>
  <c r="AV902" i="4" s="1"/>
  <c r="AW902" i="4" s="1"/>
  <c r="AO906" i="4"/>
  <c r="AN907" i="4"/>
  <c r="AL904" i="4"/>
  <c r="AR903" i="4"/>
  <c r="AS903" i="4" s="1"/>
  <c r="Z905" i="4" l="1"/>
  <c r="AA905" i="4"/>
  <c r="AB905" i="4" s="1"/>
  <c r="AC905" i="4" s="1"/>
  <c r="AD905" i="4" s="1"/>
  <c r="AE904" i="4"/>
  <c r="AF904" i="4"/>
  <c r="AG904" i="4" s="1"/>
  <c r="R905" i="4"/>
  <c r="Q906" i="4"/>
  <c r="V906" i="4" s="1"/>
  <c r="W906" i="4" s="1"/>
  <c r="X906" i="4" s="1"/>
  <c r="Y906" i="4" s="1"/>
  <c r="T908" i="4"/>
  <c r="U907" i="4"/>
  <c r="AX902" i="4"/>
  <c r="AY902" i="4"/>
  <c r="AZ902" i="4" s="1"/>
  <c r="AO907" i="4"/>
  <c r="AN908" i="4"/>
  <c r="AT903" i="4"/>
  <c r="AU903" i="4" s="1"/>
  <c r="AV903" i="4" s="1"/>
  <c r="AW903" i="4" s="1"/>
  <c r="AY903" i="4" s="1"/>
  <c r="AZ903" i="4" s="1"/>
  <c r="AL905" i="4"/>
  <c r="AR904" i="4"/>
  <c r="AS904" i="4" s="1"/>
  <c r="AA906" i="4" l="1"/>
  <c r="AB906" i="4" s="1"/>
  <c r="AC906" i="4" s="1"/>
  <c r="AD906" i="4" s="1"/>
  <c r="Z906" i="4"/>
  <c r="AE905" i="4"/>
  <c r="AF905" i="4"/>
  <c r="AG905" i="4" s="1"/>
  <c r="Q907" i="4"/>
  <c r="V907" i="4" s="1"/>
  <c r="W907" i="4" s="1"/>
  <c r="X907" i="4" s="1"/>
  <c r="Y907" i="4" s="1"/>
  <c r="R906" i="4"/>
  <c r="T909" i="4"/>
  <c r="U908" i="4"/>
  <c r="AX903" i="4"/>
  <c r="AO908" i="4"/>
  <c r="AN909" i="4"/>
  <c r="AL906" i="4"/>
  <c r="AT904" i="4"/>
  <c r="AU904" i="4" s="1"/>
  <c r="AV904" i="4" s="1"/>
  <c r="AW904" i="4" s="1"/>
  <c r="AY904" i="4" s="1"/>
  <c r="AZ904" i="4" s="1"/>
  <c r="AR905" i="4"/>
  <c r="AS905" i="4" s="1"/>
  <c r="AA907" i="4" l="1"/>
  <c r="AB907" i="4" s="1"/>
  <c r="AC907" i="4" s="1"/>
  <c r="AD907" i="4" s="1"/>
  <c r="Z907" i="4"/>
  <c r="AE906" i="4"/>
  <c r="AF906" i="4"/>
  <c r="AG906" i="4" s="1"/>
  <c r="Q908" i="4"/>
  <c r="V908" i="4" s="1"/>
  <c r="W908" i="4" s="1"/>
  <c r="X908" i="4" s="1"/>
  <c r="Y908" i="4" s="1"/>
  <c r="R907" i="4"/>
  <c r="T910" i="4"/>
  <c r="U909" i="4"/>
  <c r="AX904" i="4"/>
  <c r="AO909" i="4"/>
  <c r="AN910" i="4"/>
  <c r="AL907" i="4"/>
  <c r="AT905" i="4"/>
  <c r="AU905" i="4" s="1"/>
  <c r="AV905" i="4" s="1"/>
  <c r="AW905" i="4" s="1"/>
  <c r="AY905" i="4" s="1"/>
  <c r="AZ905" i="4" s="1"/>
  <c r="AR906" i="4"/>
  <c r="AS906" i="4" s="1"/>
  <c r="AA908" i="4" l="1"/>
  <c r="AB908" i="4" s="1"/>
  <c r="AC908" i="4" s="1"/>
  <c r="AD908" i="4" s="1"/>
  <c r="Z908" i="4"/>
  <c r="AE907" i="4"/>
  <c r="AF907" i="4"/>
  <c r="AG907" i="4" s="1"/>
  <c r="R908" i="4"/>
  <c r="Q909" i="4"/>
  <c r="V909" i="4" s="1"/>
  <c r="W909" i="4" s="1"/>
  <c r="X909" i="4" s="1"/>
  <c r="Y909" i="4" s="1"/>
  <c r="AX905" i="4"/>
  <c r="T911" i="4"/>
  <c r="U910" i="4"/>
  <c r="AO910" i="4"/>
  <c r="AN911" i="4"/>
  <c r="AT906" i="4"/>
  <c r="AU906" i="4" s="1"/>
  <c r="AV906" i="4" s="1"/>
  <c r="AW906" i="4" s="1"/>
  <c r="AX906" i="4" s="1"/>
  <c r="AL908" i="4"/>
  <c r="AR907" i="4"/>
  <c r="AA909" i="4" l="1"/>
  <c r="AB909" i="4" s="1"/>
  <c r="AC909" i="4" s="1"/>
  <c r="AD909" i="4" s="1"/>
  <c r="Z909" i="4"/>
  <c r="AE908" i="4"/>
  <c r="AF908" i="4"/>
  <c r="AG908" i="4" s="1"/>
  <c r="Q910" i="4"/>
  <c r="V910" i="4" s="1"/>
  <c r="W910" i="4" s="1"/>
  <c r="X910" i="4" s="1"/>
  <c r="Y910" i="4" s="1"/>
  <c r="R909" i="4"/>
  <c r="AY906" i="4"/>
  <c r="AZ906" i="4" s="1"/>
  <c r="T912" i="4"/>
  <c r="U911" i="4"/>
  <c r="AS907" i="4"/>
  <c r="AT907" i="4" s="1"/>
  <c r="AU907" i="4" s="1"/>
  <c r="AV907" i="4" s="1"/>
  <c r="AW907" i="4" s="1"/>
  <c r="AO911" i="4"/>
  <c r="AN912" i="4"/>
  <c r="AL909" i="4"/>
  <c r="AR908" i="4"/>
  <c r="AS908" i="4" s="1"/>
  <c r="AE909" i="4" l="1"/>
  <c r="AF909" i="4"/>
  <c r="AG909" i="4" s="1"/>
  <c r="AA910" i="4"/>
  <c r="AB910" i="4" s="1"/>
  <c r="AC910" i="4" s="1"/>
  <c r="AD910" i="4" s="1"/>
  <c r="Z910" i="4"/>
  <c r="Q911" i="4"/>
  <c r="V911" i="4" s="1"/>
  <c r="W911" i="4" s="1"/>
  <c r="X911" i="4" s="1"/>
  <c r="Y911" i="4" s="1"/>
  <c r="R910" i="4"/>
  <c r="T913" i="4"/>
  <c r="U912" i="4"/>
  <c r="AX907" i="4"/>
  <c r="AY907" i="4"/>
  <c r="AZ907" i="4" s="1"/>
  <c r="AO912" i="4"/>
  <c r="AN913" i="4"/>
  <c r="AL910" i="4"/>
  <c r="AT908" i="4"/>
  <c r="AU908" i="4" s="1"/>
  <c r="AV908" i="4" s="1"/>
  <c r="AW908" i="4" s="1"/>
  <c r="AX908" i="4" s="1"/>
  <c r="AR909" i="4"/>
  <c r="AA911" i="4" l="1"/>
  <c r="AB911" i="4" s="1"/>
  <c r="AC911" i="4" s="1"/>
  <c r="AD911" i="4" s="1"/>
  <c r="Z911" i="4"/>
  <c r="AE910" i="4"/>
  <c r="AF910" i="4"/>
  <c r="AG910" i="4" s="1"/>
  <c r="Q912" i="4"/>
  <c r="V912" i="4" s="1"/>
  <c r="W912" i="4" s="1"/>
  <c r="X912" i="4" s="1"/>
  <c r="Y912" i="4" s="1"/>
  <c r="R911" i="4"/>
  <c r="AY908" i="4"/>
  <c r="AZ908" i="4" s="1"/>
  <c r="T914" i="4"/>
  <c r="U913" i="4"/>
  <c r="AS909" i="4"/>
  <c r="AT909" i="4" s="1"/>
  <c r="AU909" i="4" s="1"/>
  <c r="AV909" i="4" s="1"/>
  <c r="AW909" i="4" s="1"/>
  <c r="AO913" i="4"/>
  <c r="AN914" i="4"/>
  <c r="AL911" i="4"/>
  <c r="AR910" i="4"/>
  <c r="Z912" i="4" l="1"/>
  <c r="AA912" i="4"/>
  <c r="AB912" i="4" s="1"/>
  <c r="AC912" i="4" s="1"/>
  <c r="AD912" i="4" s="1"/>
  <c r="AE911" i="4"/>
  <c r="AF911" i="4"/>
  <c r="AG911" i="4" s="1"/>
  <c r="R912" i="4"/>
  <c r="Q913" i="4"/>
  <c r="V913" i="4" s="1"/>
  <c r="W913" i="4" s="1"/>
  <c r="X913" i="4" s="1"/>
  <c r="Y913" i="4" s="1"/>
  <c r="T915" i="4"/>
  <c r="U914" i="4"/>
  <c r="AS910" i="4"/>
  <c r="AT910" i="4" s="1"/>
  <c r="AU910" i="4" s="1"/>
  <c r="AV910" i="4" s="1"/>
  <c r="AW910" i="4" s="1"/>
  <c r="AO914" i="4"/>
  <c r="AN915" i="4"/>
  <c r="AY909" i="4"/>
  <c r="AZ909" i="4" s="1"/>
  <c r="AX909" i="4"/>
  <c r="AL912" i="4"/>
  <c r="AR911" i="4"/>
  <c r="AS911" i="4" s="1"/>
  <c r="AA913" i="4" l="1"/>
  <c r="AB913" i="4" s="1"/>
  <c r="AC913" i="4" s="1"/>
  <c r="AD913" i="4" s="1"/>
  <c r="Z913" i="4"/>
  <c r="AE912" i="4"/>
  <c r="AF912" i="4"/>
  <c r="AG912" i="4" s="1"/>
  <c r="R913" i="4"/>
  <c r="Q914" i="4"/>
  <c r="V914" i="4" s="1"/>
  <c r="W914" i="4" s="1"/>
  <c r="X914" i="4" s="1"/>
  <c r="Y914" i="4" s="1"/>
  <c r="T916" i="4"/>
  <c r="U915" i="4"/>
  <c r="AO915" i="4"/>
  <c r="AN916" i="4"/>
  <c r="AY910" i="4"/>
  <c r="AZ910" i="4" s="1"/>
  <c r="AX910" i="4"/>
  <c r="AL913" i="4"/>
  <c r="AT911" i="4"/>
  <c r="AU911" i="4" s="1"/>
  <c r="AV911" i="4" s="1"/>
  <c r="AW911" i="4" s="1"/>
  <c r="AX911" i="4" s="1"/>
  <c r="AR912" i="4"/>
  <c r="AS912" i="4" s="1"/>
  <c r="Z914" i="4" l="1"/>
  <c r="AA914" i="4"/>
  <c r="AB914" i="4" s="1"/>
  <c r="AC914" i="4" s="1"/>
  <c r="AD914" i="4" s="1"/>
  <c r="AE913" i="4"/>
  <c r="AF913" i="4"/>
  <c r="AG913" i="4" s="1"/>
  <c r="Q915" i="4"/>
  <c r="V915" i="4" s="1"/>
  <c r="W915" i="4" s="1"/>
  <c r="X915" i="4" s="1"/>
  <c r="Y915" i="4" s="1"/>
  <c r="R914" i="4"/>
  <c r="AY911" i="4"/>
  <c r="AZ911" i="4" s="1"/>
  <c r="T917" i="4"/>
  <c r="U916" i="4"/>
  <c r="AO916" i="4"/>
  <c r="AN917" i="4"/>
  <c r="AL914" i="4"/>
  <c r="AT912" i="4"/>
  <c r="AU912" i="4" s="1"/>
  <c r="AV912" i="4" s="1"/>
  <c r="AW912" i="4" s="1"/>
  <c r="AY912" i="4" s="1"/>
  <c r="AZ912" i="4" s="1"/>
  <c r="AR913" i="4"/>
  <c r="AA915" i="4" l="1"/>
  <c r="AB915" i="4" s="1"/>
  <c r="AC915" i="4" s="1"/>
  <c r="AD915" i="4" s="1"/>
  <c r="Z915" i="4"/>
  <c r="AE914" i="4"/>
  <c r="AF914" i="4"/>
  <c r="AG914" i="4" s="1"/>
  <c r="Q916" i="4"/>
  <c r="V916" i="4" s="1"/>
  <c r="W916" i="4" s="1"/>
  <c r="X916" i="4" s="1"/>
  <c r="Y916" i="4" s="1"/>
  <c r="R915" i="4"/>
  <c r="T918" i="4"/>
  <c r="U917" i="4"/>
  <c r="AX912" i="4"/>
  <c r="AS913" i="4"/>
  <c r="AT913" i="4" s="1"/>
  <c r="AU913" i="4" s="1"/>
  <c r="AV913" i="4" s="1"/>
  <c r="AW913" i="4" s="1"/>
  <c r="AO917" i="4"/>
  <c r="AN918" i="4"/>
  <c r="AL915" i="4"/>
  <c r="AR914" i="4"/>
  <c r="AS914" i="4" s="1"/>
  <c r="AA916" i="4" l="1"/>
  <c r="AB916" i="4" s="1"/>
  <c r="AC916" i="4" s="1"/>
  <c r="AD916" i="4" s="1"/>
  <c r="Z916" i="4"/>
  <c r="AE915" i="4"/>
  <c r="AF915" i="4"/>
  <c r="AG915" i="4" s="1"/>
  <c r="Q917" i="4"/>
  <c r="V917" i="4" s="1"/>
  <c r="W917" i="4" s="1"/>
  <c r="X917" i="4" s="1"/>
  <c r="Y917" i="4" s="1"/>
  <c r="R916" i="4"/>
  <c r="T919" i="4"/>
  <c r="U918" i="4"/>
  <c r="AO918" i="4"/>
  <c r="AN919" i="4"/>
  <c r="AY913" i="4"/>
  <c r="AZ913" i="4" s="1"/>
  <c r="AX913" i="4"/>
  <c r="AL916" i="4"/>
  <c r="AT914" i="4"/>
  <c r="AU914" i="4" s="1"/>
  <c r="AV914" i="4" s="1"/>
  <c r="AW914" i="4" s="1"/>
  <c r="AY914" i="4" s="1"/>
  <c r="AZ914" i="4" s="1"/>
  <c r="AR915" i="4"/>
  <c r="AS915" i="4" s="1"/>
  <c r="AA917" i="4" l="1"/>
  <c r="AB917" i="4" s="1"/>
  <c r="AC917" i="4" s="1"/>
  <c r="AD917" i="4" s="1"/>
  <c r="Z917" i="4"/>
  <c r="AE916" i="4"/>
  <c r="AF916" i="4"/>
  <c r="AG916" i="4" s="1"/>
  <c r="Q918" i="4"/>
  <c r="V918" i="4" s="1"/>
  <c r="W918" i="4" s="1"/>
  <c r="X918" i="4" s="1"/>
  <c r="Y918" i="4" s="1"/>
  <c r="R917" i="4"/>
  <c r="AX914" i="4"/>
  <c r="T920" i="4"/>
  <c r="U919" i="4"/>
  <c r="AO919" i="4"/>
  <c r="AN920" i="4"/>
  <c r="AL917" i="4"/>
  <c r="AT915" i="4"/>
  <c r="AU915" i="4" s="1"/>
  <c r="AV915" i="4" s="1"/>
  <c r="AW915" i="4" s="1"/>
  <c r="AY915" i="4" s="1"/>
  <c r="AZ915" i="4" s="1"/>
  <c r="AR916" i="4"/>
  <c r="Z918" i="4" l="1"/>
  <c r="AA918" i="4"/>
  <c r="AB918" i="4" s="1"/>
  <c r="AC918" i="4" s="1"/>
  <c r="AD918" i="4" s="1"/>
  <c r="AE917" i="4"/>
  <c r="AF917" i="4"/>
  <c r="AG917" i="4" s="1"/>
  <c r="R918" i="4"/>
  <c r="Q919" i="4"/>
  <c r="V919" i="4" s="1"/>
  <c r="W919" i="4" s="1"/>
  <c r="X919" i="4" s="1"/>
  <c r="Y919" i="4" s="1"/>
  <c r="T921" i="4"/>
  <c r="U920" i="4"/>
  <c r="AX915" i="4"/>
  <c r="AS916" i="4"/>
  <c r="AT916" i="4" s="1"/>
  <c r="AU916" i="4" s="1"/>
  <c r="AV916" i="4" s="1"/>
  <c r="AW916" i="4" s="1"/>
  <c r="AO920" i="4"/>
  <c r="AN921" i="4"/>
  <c r="AL918" i="4"/>
  <c r="AR917" i="4"/>
  <c r="AS917" i="4" s="1"/>
  <c r="Z919" i="4" l="1"/>
  <c r="AA919" i="4"/>
  <c r="AB919" i="4" s="1"/>
  <c r="AC919" i="4" s="1"/>
  <c r="AD919" i="4" s="1"/>
  <c r="AE918" i="4"/>
  <c r="AF918" i="4"/>
  <c r="AG918" i="4" s="1"/>
  <c r="R919" i="4"/>
  <c r="Q920" i="4"/>
  <c r="V920" i="4" s="1"/>
  <c r="W920" i="4" s="1"/>
  <c r="X920" i="4" s="1"/>
  <c r="Y920" i="4" s="1"/>
  <c r="T922" i="4"/>
  <c r="U921" i="4"/>
  <c r="AY916" i="4"/>
  <c r="AZ916" i="4" s="1"/>
  <c r="AX916" i="4"/>
  <c r="AO921" i="4"/>
  <c r="AN922" i="4"/>
  <c r="AT917" i="4"/>
  <c r="AU917" i="4" s="1"/>
  <c r="AV917" i="4" s="1"/>
  <c r="AW917" i="4" s="1"/>
  <c r="AY917" i="4" s="1"/>
  <c r="AZ917" i="4" s="1"/>
  <c r="AL919" i="4"/>
  <c r="AR918" i="4"/>
  <c r="AS918" i="4" s="1"/>
  <c r="AE919" i="4" l="1"/>
  <c r="AF919" i="4"/>
  <c r="AG919" i="4" s="1"/>
  <c r="AA920" i="4"/>
  <c r="AB920" i="4" s="1"/>
  <c r="AC920" i="4" s="1"/>
  <c r="AD920" i="4" s="1"/>
  <c r="Z920" i="4"/>
  <c r="Q921" i="4"/>
  <c r="V921" i="4" s="1"/>
  <c r="W921" i="4" s="1"/>
  <c r="X921" i="4" s="1"/>
  <c r="Y921" i="4" s="1"/>
  <c r="R920" i="4"/>
  <c r="T923" i="4"/>
  <c r="U922" i="4"/>
  <c r="AX917" i="4"/>
  <c r="AO922" i="4"/>
  <c r="AN923" i="4"/>
  <c r="AL920" i="4"/>
  <c r="AR919" i="4"/>
  <c r="AS919" i="4" s="1"/>
  <c r="AT918" i="4"/>
  <c r="AU918" i="4" s="1"/>
  <c r="AV918" i="4" s="1"/>
  <c r="AW918" i="4" s="1"/>
  <c r="AX918" i="4" s="1"/>
  <c r="AA921" i="4" l="1"/>
  <c r="AB921" i="4" s="1"/>
  <c r="AC921" i="4" s="1"/>
  <c r="AD921" i="4" s="1"/>
  <c r="Z921" i="4"/>
  <c r="AE920" i="4"/>
  <c r="AF920" i="4"/>
  <c r="AG920" i="4" s="1"/>
  <c r="R921" i="4"/>
  <c r="Q922" i="4"/>
  <c r="V922" i="4" s="1"/>
  <c r="W922" i="4" s="1"/>
  <c r="X922" i="4" s="1"/>
  <c r="Y922" i="4" s="1"/>
  <c r="T924" i="4"/>
  <c r="U923" i="4"/>
  <c r="AY918" i="4"/>
  <c r="AZ918" i="4" s="1"/>
  <c r="AO923" i="4"/>
  <c r="AN924" i="4"/>
  <c r="AL921" i="4"/>
  <c r="AT919" i="4"/>
  <c r="AU919" i="4" s="1"/>
  <c r="AV919" i="4" s="1"/>
  <c r="AW919" i="4" s="1"/>
  <c r="AY919" i="4" s="1"/>
  <c r="AZ919" i="4" s="1"/>
  <c r="AR920" i="4"/>
  <c r="Z922" i="4" l="1"/>
  <c r="AA922" i="4"/>
  <c r="AB922" i="4" s="1"/>
  <c r="AC922" i="4" s="1"/>
  <c r="AD922" i="4" s="1"/>
  <c r="AE921" i="4"/>
  <c r="AF921" i="4"/>
  <c r="AG921" i="4" s="1"/>
  <c r="R922" i="4"/>
  <c r="Q923" i="4"/>
  <c r="V923" i="4" s="1"/>
  <c r="W923" i="4" s="1"/>
  <c r="X923" i="4" s="1"/>
  <c r="Y923" i="4" s="1"/>
  <c r="T925" i="4"/>
  <c r="U924" i="4"/>
  <c r="AX919" i="4"/>
  <c r="AS920" i="4"/>
  <c r="AT920" i="4" s="1"/>
  <c r="AU920" i="4" s="1"/>
  <c r="AV920" i="4" s="1"/>
  <c r="AW920" i="4" s="1"/>
  <c r="AO924" i="4"/>
  <c r="AN925" i="4"/>
  <c r="AL922" i="4"/>
  <c r="AR921" i="4"/>
  <c r="AS921" i="4" s="1"/>
  <c r="Z923" i="4" l="1"/>
  <c r="AA923" i="4"/>
  <c r="AB923" i="4" s="1"/>
  <c r="AC923" i="4" s="1"/>
  <c r="AD923" i="4" s="1"/>
  <c r="AE922" i="4"/>
  <c r="AF922" i="4"/>
  <c r="AG922" i="4" s="1"/>
  <c r="Q924" i="4"/>
  <c r="V924" i="4" s="1"/>
  <c r="W924" i="4" s="1"/>
  <c r="X924" i="4" s="1"/>
  <c r="Y924" i="4" s="1"/>
  <c r="R923" i="4"/>
  <c r="T926" i="4"/>
  <c r="U925" i="4"/>
  <c r="AO925" i="4"/>
  <c r="AN926" i="4"/>
  <c r="AY920" i="4"/>
  <c r="AZ920" i="4" s="1"/>
  <c r="AX920" i="4"/>
  <c r="AL923" i="4"/>
  <c r="AT921" i="4"/>
  <c r="AU921" i="4" s="1"/>
  <c r="AV921" i="4" s="1"/>
  <c r="AW921" i="4" s="1"/>
  <c r="AX921" i="4" s="1"/>
  <c r="AR922" i="4"/>
  <c r="AS922" i="4" s="1"/>
  <c r="AA924" i="4" l="1"/>
  <c r="AB924" i="4" s="1"/>
  <c r="AC924" i="4" s="1"/>
  <c r="AD924" i="4" s="1"/>
  <c r="Z924" i="4"/>
  <c r="AE923" i="4"/>
  <c r="AF923" i="4"/>
  <c r="AG923" i="4" s="1"/>
  <c r="R924" i="4"/>
  <c r="Q925" i="4"/>
  <c r="V925" i="4" s="1"/>
  <c r="W925" i="4" s="1"/>
  <c r="X925" i="4" s="1"/>
  <c r="Y925" i="4" s="1"/>
  <c r="AY921" i="4"/>
  <c r="AZ921" i="4" s="1"/>
  <c r="T927" i="4"/>
  <c r="U926" i="4"/>
  <c r="AO926" i="4"/>
  <c r="AN927" i="4"/>
  <c r="AL924" i="4"/>
  <c r="AT922" i="4"/>
  <c r="AU922" i="4" s="1"/>
  <c r="AV922" i="4" s="1"/>
  <c r="AW922" i="4" s="1"/>
  <c r="AX922" i="4" s="1"/>
  <c r="AR923" i="4"/>
  <c r="AS923" i="4" s="1"/>
  <c r="Z925" i="4" l="1"/>
  <c r="AA925" i="4"/>
  <c r="AB925" i="4" s="1"/>
  <c r="AC925" i="4" s="1"/>
  <c r="AD925" i="4" s="1"/>
  <c r="AE924" i="4"/>
  <c r="AF924" i="4"/>
  <c r="AG924" i="4" s="1"/>
  <c r="Q926" i="4"/>
  <c r="V926" i="4" s="1"/>
  <c r="W926" i="4" s="1"/>
  <c r="X926" i="4" s="1"/>
  <c r="Y926" i="4" s="1"/>
  <c r="R925" i="4"/>
  <c r="T928" i="4"/>
  <c r="U927" i="4"/>
  <c r="AY922" i="4"/>
  <c r="AZ922" i="4" s="1"/>
  <c r="AO927" i="4"/>
  <c r="AN928" i="4"/>
  <c r="AL925" i="4"/>
  <c r="AT923" i="4"/>
  <c r="AU923" i="4" s="1"/>
  <c r="AV923" i="4" s="1"/>
  <c r="AW923" i="4" s="1"/>
  <c r="AY923" i="4" s="1"/>
  <c r="AZ923" i="4" s="1"/>
  <c r="AR924" i="4"/>
  <c r="AS924" i="4" s="1"/>
  <c r="AA926" i="4" l="1"/>
  <c r="AB926" i="4" s="1"/>
  <c r="AC926" i="4" s="1"/>
  <c r="AD926" i="4" s="1"/>
  <c r="Z926" i="4"/>
  <c r="AE925" i="4"/>
  <c r="AF925" i="4"/>
  <c r="AG925" i="4" s="1"/>
  <c r="Q927" i="4"/>
  <c r="V927" i="4" s="1"/>
  <c r="W927" i="4" s="1"/>
  <c r="X927" i="4" s="1"/>
  <c r="Y927" i="4" s="1"/>
  <c r="R926" i="4"/>
  <c r="T929" i="4"/>
  <c r="U928" i="4"/>
  <c r="AX923" i="4"/>
  <c r="AO928" i="4"/>
  <c r="AN929" i="4"/>
  <c r="AL926" i="4"/>
  <c r="AT924" i="4"/>
  <c r="AU924" i="4" s="1"/>
  <c r="AV924" i="4" s="1"/>
  <c r="AW924" i="4" s="1"/>
  <c r="AX924" i="4" s="1"/>
  <c r="AR925" i="4"/>
  <c r="AS925" i="4" s="1"/>
  <c r="AA927" i="4" l="1"/>
  <c r="AB927" i="4" s="1"/>
  <c r="AC927" i="4" s="1"/>
  <c r="AD927" i="4" s="1"/>
  <c r="Z927" i="4"/>
  <c r="AE926" i="4"/>
  <c r="AF926" i="4"/>
  <c r="AG926" i="4" s="1"/>
  <c r="Q928" i="4"/>
  <c r="V928" i="4" s="1"/>
  <c r="W928" i="4" s="1"/>
  <c r="X928" i="4" s="1"/>
  <c r="Y928" i="4" s="1"/>
  <c r="R927" i="4"/>
  <c r="T930" i="4"/>
  <c r="U929" i="4"/>
  <c r="AY924" i="4"/>
  <c r="AZ924" i="4" s="1"/>
  <c r="AO929" i="4"/>
  <c r="AN930" i="4"/>
  <c r="AT925" i="4"/>
  <c r="AU925" i="4" s="1"/>
  <c r="AV925" i="4" s="1"/>
  <c r="AW925" i="4" s="1"/>
  <c r="AY925" i="4" s="1"/>
  <c r="AZ925" i="4" s="1"/>
  <c r="AL927" i="4"/>
  <c r="AR926" i="4"/>
  <c r="AS926" i="4" s="1"/>
  <c r="AA928" i="4" l="1"/>
  <c r="AB928" i="4" s="1"/>
  <c r="AC928" i="4" s="1"/>
  <c r="AD928" i="4" s="1"/>
  <c r="Z928" i="4"/>
  <c r="AE927" i="4"/>
  <c r="AF927" i="4"/>
  <c r="AG927" i="4" s="1"/>
  <c r="Q929" i="4"/>
  <c r="V929" i="4" s="1"/>
  <c r="W929" i="4" s="1"/>
  <c r="X929" i="4" s="1"/>
  <c r="Y929" i="4" s="1"/>
  <c r="R928" i="4"/>
  <c r="T931" i="4"/>
  <c r="U930" i="4"/>
  <c r="AX925" i="4"/>
  <c r="AO930" i="4"/>
  <c r="AN931" i="4"/>
  <c r="AL928" i="4"/>
  <c r="AT926" i="4"/>
  <c r="AU926" i="4" s="1"/>
  <c r="AV926" i="4" s="1"/>
  <c r="AW926" i="4" s="1"/>
  <c r="AX926" i="4" s="1"/>
  <c r="AR927" i="4"/>
  <c r="AS927" i="4" s="1"/>
  <c r="Z929" i="4" l="1"/>
  <c r="AA929" i="4"/>
  <c r="AB929" i="4" s="1"/>
  <c r="AC929" i="4" s="1"/>
  <c r="AD929" i="4" s="1"/>
  <c r="AE928" i="4"/>
  <c r="AF928" i="4"/>
  <c r="AG928" i="4" s="1"/>
  <c r="Q930" i="4"/>
  <c r="V930" i="4" s="1"/>
  <c r="W930" i="4" s="1"/>
  <c r="X930" i="4" s="1"/>
  <c r="Y930" i="4" s="1"/>
  <c r="R929" i="4"/>
  <c r="T932" i="4"/>
  <c r="U931" i="4"/>
  <c r="AY926" i="4"/>
  <c r="AZ926" i="4" s="1"/>
  <c r="AO931" i="4"/>
  <c r="AN932" i="4"/>
  <c r="AL929" i="4"/>
  <c r="AT927" i="4"/>
  <c r="AU927" i="4" s="1"/>
  <c r="AV927" i="4" s="1"/>
  <c r="AW927" i="4" s="1"/>
  <c r="AY927" i="4" s="1"/>
  <c r="AZ927" i="4" s="1"/>
  <c r="AR928" i="4"/>
  <c r="AE929" i="4" l="1"/>
  <c r="AF929" i="4"/>
  <c r="AG929" i="4" s="1"/>
  <c r="AA930" i="4"/>
  <c r="AB930" i="4" s="1"/>
  <c r="AC930" i="4" s="1"/>
  <c r="AD930" i="4" s="1"/>
  <c r="Z930" i="4"/>
  <c r="R930" i="4"/>
  <c r="Q931" i="4"/>
  <c r="V931" i="4" s="1"/>
  <c r="W931" i="4" s="1"/>
  <c r="X931" i="4" s="1"/>
  <c r="Y931" i="4" s="1"/>
  <c r="T933" i="4"/>
  <c r="U932" i="4"/>
  <c r="AX927" i="4"/>
  <c r="AS928" i="4"/>
  <c r="AT928" i="4" s="1"/>
  <c r="AU928" i="4" s="1"/>
  <c r="AV928" i="4" s="1"/>
  <c r="AW928" i="4" s="1"/>
  <c r="AO932" i="4"/>
  <c r="AN933" i="4"/>
  <c r="AL930" i="4"/>
  <c r="AR929" i="4"/>
  <c r="AS929" i="4" s="1"/>
  <c r="AA931" i="4" l="1"/>
  <c r="AB931" i="4" s="1"/>
  <c r="AC931" i="4" s="1"/>
  <c r="AD931" i="4" s="1"/>
  <c r="Z931" i="4"/>
  <c r="AE930" i="4"/>
  <c r="AF930" i="4"/>
  <c r="AG930" i="4" s="1"/>
  <c r="Q932" i="4"/>
  <c r="V932" i="4" s="1"/>
  <c r="W932" i="4" s="1"/>
  <c r="X932" i="4" s="1"/>
  <c r="Y932" i="4" s="1"/>
  <c r="R931" i="4"/>
  <c r="T934" i="4"/>
  <c r="U933" i="4"/>
  <c r="AX928" i="4"/>
  <c r="AY928" i="4"/>
  <c r="AZ928" i="4" s="1"/>
  <c r="AO933" i="4"/>
  <c r="AN934" i="4"/>
  <c r="AL931" i="4"/>
  <c r="AT929" i="4"/>
  <c r="AU929" i="4" s="1"/>
  <c r="AV929" i="4" s="1"/>
  <c r="AW929" i="4" s="1"/>
  <c r="AY929" i="4" s="1"/>
  <c r="AZ929" i="4" s="1"/>
  <c r="AR930" i="4"/>
  <c r="AS930" i="4" s="1"/>
  <c r="Z932" i="4" l="1"/>
  <c r="AA932" i="4"/>
  <c r="AB932" i="4" s="1"/>
  <c r="AC932" i="4" s="1"/>
  <c r="AD932" i="4" s="1"/>
  <c r="AE931" i="4"/>
  <c r="AF931" i="4"/>
  <c r="AG931" i="4" s="1"/>
  <c r="R932" i="4"/>
  <c r="Q933" i="4"/>
  <c r="V933" i="4" s="1"/>
  <c r="W933" i="4" s="1"/>
  <c r="X933" i="4" s="1"/>
  <c r="Y933" i="4" s="1"/>
  <c r="AX929" i="4"/>
  <c r="T935" i="4"/>
  <c r="U934" i="4"/>
  <c r="AO934" i="4"/>
  <c r="AN935" i="4"/>
  <c r="AL932" i="4"/>
  <c r="AT930" i="4"/>
  <c r="AU930" i="4" s="1"/>
  <c r="AV930" i="4" s="1"/>
  <c r="AW930" i="4" s="1"/>
  <c r="AY930" i="4" s="1"/>
  <c r="AZ930" i="4" s="1"/>
  <c r="AR931" i="4"/>
  <c r="AA933" i="4" l="1"/>
  <c r="AB933" i="4" s="1"/>
  <c r="AC933" i="4" s="1"/>
  <c r="AD933" i="4" s="1"/>
  <c r="Z933" i="4"/>
  <c r="AE932" i="4"/>
  <c r="AF932" i="4"/>
  <c r="AG932" i="4" s="1"/>
  <c r="Q934" i="4"/>
  <c r="V934" i="4" s="1"/>
  <c r="W934" i="4" s="1"/>
  <c r="X934" i="4" s="1"/>
  <c r="Y934" i="4" s="1"/>
  <c r="R933" i="4"/>
  <c r="T936" i="4"/>
  <c r="U935" i="4"/>
  <c r="AX930" i="4"/>
  <c r="AS931" i="4"/>
  <c r="AT931" i="4" s="1"/>
  <c r="AU931" i="4" s="1"/>
  <c r="AV931" i="4" s="1"/>
  <c r="AW931" i="4" s="1"/>
  <c r="AO935" i="4"/>
  <c r="AN936" i="4"/>
  <c r="AL933" i="4"/>
  <c r="AR932" i="4"/>
  <c r="AS932" i="4" s="1"/>
  <c r="AA934" i="4" l="1"/>
  <c r="AB934" i="4" s="1"/>
  <c r="AC934" i="4" s="1"/>
  <c r="AD934" i="4" s="1"/>
  <c r="Z934" i="4"/>
  <c r="AE933" i="4"/>
  <c r="AF933" i="4"/>
  <c r="AG933" i="4" s="1"/>
  <c r="Q935" i="4"/>
  <c r="V935" i="4" s="1"/>
  <c r="W935" i="4" s="1"/>
  <c r="X935" i="4" s="1"/>
  <c r="Y935" i="4" s="1"/>
  <c r="R934" i="4"/>
  <c r="T937" i="4"/>
  <c r="U936" i="4"/>
  <c r="AX931" i="4"/>
  <c r="AY931" i="4"/>
  <c r="AZ931" i="4" s="1"/>
  <c r="AO936" i="4"/>
  <c r="AN937" i="4"/>
  <c r="AL934" i="4"/>
  <c r="AT932" i="4"/>
  <c r="AU932" i="4" s="1"/>
  <c r="AV932" i="4" s="1"/>
  <c r="AW932" i="4" s="1"/>
  <c r="AY932" i="4" s="1"/>
  <c r="AZ932" i="4" s="1"/>
  <c r="AR933" i="4"/>
  <c r="AS933" i="4" s="1"/>
  <c r="Z935" i="4" l="1"/>
  <c r="AA935" i="4"/>
  <c r="AB935" i="4" s="1"/>
  <c r="AC935" i="4" s="1"/>
  <c r="AD935" i="4" s="1"/>
  <c r="AE934" i="4"/>
  <c r="AF934" i="4"/>
  <c r="AG934" i="4" s="1"/>
  <c r="Q936" i="4"/>
  <c r="V936" i="4" s="1"/>
  <c r="W936" i="4" s="1"/>
  <c r="X936" i="4" s="1"/>
  <c r="Y936" i="4" s="1"/>
  <c r="R935" i="4"/>
  <c r="AX932" i="4"/>
  <c r="T938" i="4"/>
  <c r="U937" i="4"/>
  <c r="AO937" i="4"/>
  <c r="AN938" i="4"/>
  <c r="AL935" i="4"/>
  <c r="AT933" i="4"/>
  <c r="AU933" i="4" s="1"/>
  <c r="AV933" i="4" s="1"/>
  <c r="AW933" i="4" s="1"/>
  <c r="AY933" i="4" s="1"/>
  <c r="AZ933" i="4" s="1"/>
  <c r="AR934" i="4"/>
  <c r="AS934" i="4" s="1"/>
  <c r="AA936" i="4" l="1"/>
  <c r="AB936" i="4" s="1"/>
  <c r="AC936" i="4" s="1"/>
  <c r="AD936" i="4" s="1"/>
  <c r="Z936" i="4"/>
  <c r="AE935" i="4"/>
  <c r="AF935" i="4"/>
  <c r="AG935" i="4" s="1"/>
  <c r="Q937" i="4"/>
  <c r="V937" i="4" s="1"/>
  <c r="W937" i="4" s="1"/>
  <c r="X937" i="4" s="1"/>
  <c r="Y937" i="4" s="1"/>
  <c r="R936" i="4"/>
  <c r="T939" i="4"/>
  <c r="U938" i="4"/>
  <c r="AX933" i="4"/>
  <c r="AO938" i="4"/>
  <c r="AN939" i="4"/>
  <c r="AT934" i="4"/>
  <c r="AU934" i="4" s="1"/>
  <c r="AV934" i="4" s="1"/>
  <c r="AW934" i="4" s="1"/>
  <c r="AX934" i="4" s="1"/>
  <c r="AL936" i="4"/>
  <c r="AR935" i="4"/>
  <c r="AS935" i="4" s="1"/>
  <c r="AA937" i="4" l="1"/>
  <c r="AB937" i="4" s="1"/>
  <c r="AC937" i="4" s="1"/>
  <c r="AD937" i="4" s="1"/>
  <c r="Z937" i="4"/>
  <c r="AE936" i="4"/>
  <c r="AF936" i="4"/>
  <c r="AG936" i="4" s="1"/>
  <c r="Q938" i="4"/>
  <c r="V938" i="4" s="1"/>
  <c r="W938" i="4" s="1"/>
  <c r="X938" i="4" s="1"/>
  <c r="Y938" i="4" s="1"/>
  <c r="R937" i="4"/>
  <c r="T940" i="4"/>
  <c r="U939" i="4"/>
  <c r="AY934" i="4"/>
  <c r="AZ934" i="4" s="1"/>
  <c r="AO939" i="4"/>
  <c r="AN940" i="4"/>
  <c r="AL937" i="4"/>
  <c r="AT935" i="4"/>
  <c r="AU935" i="4" s="1"/>
  <c r="AV935" i="4" s="1"/>
  <c r="AW935" i="4" s="1"/>
  <c r="AY935" i="4" s="1"/>
  <c r="AZ935" i="4" s="1"/>
  <c r="AR936" i="4"/>
  <c r="AS936" i="4" s="1"/>
  <c r="Z938" i="4" l="1"/>
  <c r="AA938" i="4"/>
  <c r="AB938" i="4" s="1"/>
  <c r="AC938" i="4" s="1"/>
  <c r="AD938" i="4" s="1"/>
  <c r="AE937" i="4"/>
  <c r="AF937" i="4"/>
  <c r="AG937" i="4" s="1"/>
  <c r="Q939" i="4"/>
  <c r="V939" i="4" s="1"/>
  <c r="W939" i="4" s="1"/>
  <c r="X939" i="4" s="1"/>
  <c r="Y939" i="4" s="1"/>
  <c r="R938" i="4"/>
  <c r="T941" i="4"/>
  <c r="U940" i="4"/>
  <c r="AX935" i="4"/>
  <c r="AO940" i="4"/>
  <c r="AN941" i="4"/>
  <c r="AL938" i="4"/>
  <c r="AT936" i="4"/>
  <c r="AU936" i="4" s="1"/>
  <c r="AV936" i="4" s="1"/>
  <c r="AW936" i="4" s="1"/>
  <c r="AY936" i="4" s="1"/>
  <c r="AZ936" i="4" s="1"/>
  <c r="AR937" i="4"/>
  <c r="Z939" i="4" l="1"/>
  <c r="AA939" i="4"/>
  <c r="AB939" i="4" s="1"/>
  <c r="AC939" i="4" s="1"/>
  <c r="AD939" i="4" s="1"/>
  <c r="AE938" i="4"/>
  <c r="AF938" i="4"/>
  <c r="AG938" i="4" s="1"/>
  <c r="R939" i="4"/>
  <c r="Q940" i="4"/>
  <c r="V940" i="4" s="1"/>
  <c r="W940" i="4" s="1"/>
  <c r="X940" i="4" s="1"/>
  <c r="Y940" i="4" s="1"/>
  <c r="T942" i="4"/>
  <c r="U941" i="4"/>
  <c r="AX936" i="4"/>
  <c r="AS937" i="4"/>
  <c r="AT937" i="4" s="1"/>
  <c r="AU937" i="4" s="1"/>
  <c r="AV937" i="4" s="1"/>
  <c r="AW937" i="4" s="1"/>
  <c r="AY937" i="4" s="1"/>
  <c r="AZ937" i="4" s="1"/>
  <c r="AO941" i="4"/>
  <c r="AN942" i="4"/>
  <c r="AL939" i="4"/>
  <c r="AR938" i="4"/>
  <c r="AS938" i="4" s="1"/>
  <c r="Z940" i="4" l="1"/>
  <c r="AA940" i="4"/>
  <c r="AB940" i="4" s="1"/>
  <c r="AC940" i="4" s="1"/>
  <c r="AD940" i="4" s="1"/>
  <c r="AE939" i="4"/>
  <c r="AF939" i="4"/>
  <c r="AG939" i="4" s="1"/>
  <c r="Q941" i="4"/>
  <c r="V941" i="4" s="1"/>
  <c r="W941" i="4" s="1"/>
  <c r="X941" i="4" s="1"/>
  <c r="Y941" i="4" s="1"/>
  <c r="R940" i="4"/>
  <c r="T943" i="4"/>
  <c r="U942" i="4"/>
  <c r="AX937" i="4"/>
  <c r="AO942" i="4"/>
  <c r="AN943" i="4"/>
  <c r="AL940" i="4"/>
  <c r="AT938" i="4"/>
  <c r="AU938" i="4" s="1"/>
  <c r="AV938" i="4" s="1"/>
  <c r="AW938" i="4" s="1"/>
  <c r="AY938" i="4" s="1"/>
  <c r="AZ938" i="4" s="1"/>
  <c r="AR939" i="4"/>
  <c r="AA941" i="4" l="1"/>
  <c r="AB941" i="4" s="1"/>
  <c r="AC941" i="4" s="1"/>
  <c r="AD941" i="4" s="1"/>
  <c r="Z941" i="4"/>
  <c r="AE940" i="4"/>
  <c r="AF940" i="4"/>
  <c r="AG940" i="4" s="1"/>
  <c r="Q942" i="4"/>
  <c r="V942" i="4" s="1"/>
  <c r="W942" i="4" s="1"/>
  <c r="X942" i="4" s="1"/>
  <c r="Y942" i="4" s="1"/>
  <c r="R941" i="4"/>
  <c r="AX938" i="4"/>
  <c r="T944" i="4"/>
  <c r="U943" i="4"/>
  <c r="AS939" i="4"/>
  <c r="AT939" i="4" s="1"/>
  <c r="AU939" i="4" s="1"/>
  <c r="AV939" i="4" s="1"/>
  <c r="AW939" i="4" s="1"/>
  <c r="AO943" i="4"/>
  <c r="AN944" i="4"/>
  <c r="AL941" i="4"/>
  <c r="AR940" i="4"/>
  <c r="AS940" i="4" s="1"/>
  <c r="AA942" i="4" l="1"/>
  <c r="AB942" i="4" s="1"/>
  <c r="AC942" i="4" s="1"/>
  <c r="AD942" i="4" s="1"/>
  <c r="Z942" i="4"/>
  <c r="AE941" i="4"/>
  <c r="AF941" i="4"/>
  <c r="AG941" i="4" s="1"/>
  <c r="Q943" i="4"/>
  <c r="V943" i="4" s="1"/>
  <c r="W943" i="4" s="1"/>
  <c r="X943" i="4" s="1"/>
  <c r="Y943" i="4" s="1"/>
  <c r="R942" i="4"/>
  <c r="T945" i="4"/>
  <c r="U944" i="4"/>
  <c r="AY939" i="4"/>
  <c r="AZ939" i="4" s="1"/>
  <c r="AX939" i="4"/>
  <c r="AO944" i="4"/>
  <c r="AN945" i="4"/>
  <c r="AL942" i="4"/>
  <c r="AT940" i="4"/>
  <c r="AU940" i="4" s="1"/>
  <c r="AV940" i="4" s="1"/>
  <c r="AW940" i="4" s="1"/>
  <c r="AX940" i="4" s="1"/>
  <c r="AR941" i="4"/>
  <c r="AS941" i="4" s="1"/>
  <c r="AA943" i="4" l="1"/>
  <c r="AB943" i="4" s="1"/>
  <c r="AC943" i="4" s="1"/>
  <c r="AD943" i="4" s="1"/>
  <c r="Z943" i="4"/>
  <c r="AE942" i="4"/>
  <c r="AF942" i="4"/>
  <c r="AG942" i="4" s="1"/>
  <c r="Q944" i="4"/>
  <c r="V944" i="4" s="1"/>
  <c r="W944" i="4" s="1"/>
  <c r="X944" i="4" s="1"/>
  <c r="Y944" i="4" s="1"/>
  <c r="R943" i="4"/>
  <c r="T946" i="4"/>
  <c r="U945" i="4"/>
  <c r="AY940" i="4"/>
  <c r="AZ940" i="4" s="1"/>
  <c r="AO945" i="4"/>
  <c r="AN946" i="4"/>
  <c r="AL943" i="4"/>
  <c r="AT941" i="4"/>
  <c r="AU941" i="4" s="1"/>
  <c r="AV941" i="4" s="1"/>
  <c r="AW941" i="4" s="1"/>
  <c r="AX941" i="4" s="1"/>
  <c r="AR942" i="4"/>
  <c r="AS942" i="4" s="1"/>
  <c r="AA944" i="4" l="1"/>
  <c r="AB944" i="4" s="1"/>
  <c r="AC944" i="4" s="1"/>
  <c r="AD944" i="4" s="1"/>
  <c r="Z944" i="4"/>
  <c r="AE943" i="4"/>
  <c r="AF943" i="4"/>
  <c r="AG943" i="4" s="1"/>
  <c r="Q945" i="4"/>
  <c r="V945" i="4" s="1"/>
  <c r="W945" i="4" s="1"/>
  <c r="X945" i="4" s="1"/>
  <c r="Y945" i="4" s="1"/>
  <c r="R944" i="4"/>
  <c r="AY941" i="4"/>
  <c r="AZ941" i="4" s="1"/>
  <c r="T947" i="4"/>
  <c r="U946" i="4"/>
  <c r="AO946" i="4"/>
  <c r="AN947" i="4"/>
  <c r="AT942" i="4"/>
  <c r="AU942" i="4" s="1"/>
  <c r="AV942" i="4" s="1"/>
  <c r="AW942" i="4" s="1"/>
  <c r="AX942" i="4" s="1"/>
  <c r="AL944" i="4"/>
  <c r="AR943" i="4"/>
  <c r="AS943" i="4" s="1"/>
  <c r="Z945" i="4" l="1"/>
  <c r="AA945" i="4"/>
  <c r="AB945" i="4" s="1"/>
  <c r="AC945" i="4" s="1"/>
  <c r="AD945" i="4" s="1"/>
  <c r="AE944" i="4"/>
  <c r="AF944" i="4"/>
  <c r="AG944" i="4" s="1"/>
  <c r="R945" i="4"/>
  <c r="Q946" i="4"/>
  <c r="V946" i="4" s="1"/>
  <c r="W946" i="4" s="1"/>
  <c r="X946" i="4" s="1"/>
  <c r="Y946" i="4" s="1"/>
  <c r="T948" i="4"/>
  <c r="U947" i="4"/>
  <c r="AY942" i="4"/>
  <c r="AZ942" i="4" s="1"/>
  <c r="AO947" i="4"/>
  <c r="AN948" i="4"/>
  <c r="AL945" i="4"/>
  <c r="AT943" i="4"/>
  <c r="AU943" i="4" s="1"/>
  <c r="AV943" i="4" s="1"/>
  <c r="AW943" i="4" s="1"/>
  <c r="AY943" i="4" s="1"/>
  <c r="AZ943" i="4" s="1"/>
  <c r="AR944" i="4"/>
  <c r="AS944" i="4" s="1"/>
  <c r="AE945" i="4" l="1"/>
  <c r="AF945" i="4"/>
  <c r="AG945" i="4" s="1"/>
  <c r="AA946" i="4"/>
  <c r="AB946" i="4" s="1"/>
  <c r="AC946" i="4" s="1"/>
  <c r="AD946" i="4" s="1"/>
  <c r="Z946" i="4"/>
  <c r="Q947" i="4"/>
  <c r="V947" i="4" s="1"/>
  <c r="W947" i="4" s="1"/>
  <c r="X947" i="4" s="1"/>
  <c r="Y947" i="4" s="1"/>
  <c r="R946" i="4"/>
  <c r="T949" i="4"/>
  <c r="U948" i="4"/>
  <c r="AX943" i="4"/>
  <c r="AO948" i="4"/>
  <c r="AN949" i="4"/>
  <c r="AL946" i="4"/>
  <c r="AT944" i="4"/>
  <c r="AU944" i="4" s="1"/>
  <c r="AV944" i="4" s="1"/>
  <c r="AW944" i="4" s="1"/>
  <c r="AY944" i="4" s="1"/>
  <c r="AZ944" i="4" s="1"/>
  <c r="AR945" i="4"/>
  <c r="AA947" i="4" l="1"/>
  <c r="AB947" i="4" s="1"/>
  <c r="AC947" i="4" s="1"/>
  <c r="AD947" i="4" s="1"/>
  <c r="Z947" i="4"/>
  <c r="AE946" i="4"/>
  <c r="AF946" i="4"/>
  <c r="AG946" i="4" s="1"/>
  <c r="Q948" i="4"/>
  <c r="V948" i="4" s="1"/>
  <c r="W948" i="4" s="1"/>
  <c r="X948" i="4" s="1"/>
  <c r="Y948" i="4" s="1"/>
  <c r="R947" i="4"/>
  <c r="T950" i="4"/>
  <c r="U949" i="4"/>
  <c r="AX944" i="4"/>
  <c r="AS945" i="4"/>
  <c r="AT945" i="4" s="1"/>
  <c r="AU945" i="4" s="1"/>
  <c r="AV945" i="4" s="1"/>
  <c r="AW945" i="4" s="1"/>
  <c r="AO949" i="4"/>
  <c r="AN950" i="4"/>
  <c r="AL947" i="4"/>
  <c r="AR946" i="4"/>
  <c r="AS946" i="4" s="1"/>
  <c r="Z948" i="4" l="1"/>
  <c r="AA948" i="4"/>
  <c r="AB948" i="4" s="1"/>
  <c r="AC948" i="4" s="1"/>
  <c r="AD948" i="4" s="1"/>
  <c r="AE947" i="4"/>
  <c r="AF947" i="4"/>
  <c r="AG947" i="4" s="1"/>
  <c r="Q949" i="4"/>
  <c r="V949" i="4" s="1"/>
  <c r="W949" i="4" s="1"/>
  <c r="X949" i="4" s="1"/>
  <c r="Y949" i="4" s="1"/>
  <c r="R948" i="4"/>
  <c r="T951" i="4"/>
  <c r="U950" i="4"/>
  <c r="AY945" i="4"/>
  <c r="AZ945" i="4" s="1"/>
  <c r="AX945" i="4"/>
  <c r="AO950" i="4"/>
  <c r="AN951" i="4"/>
  <c r="AL948" i="4"/>
  <c r="AT946" i="4"/>
  <c r="AU946" i="4" s="1"/>
  <c r="AV946" i="4" s="1"/>
  <c r="AW946" i="4" s="1"/>
  <c r="AX946" i="4" s="1"/>
  <c r="AR947" i="4"/>
  <c r="AS947" i="4" s="1"/>
  <c r="Z949" i="4" l="1"/>
  <c r="AA949" i="4"/>
  <c r="AB949" i="4" s="1"/>
  <c r="AC949" i="4" s="1"/>
  <c r="AD949" i="4" s="1"/>
  <c r="AE948" i="4"/>
  <c r="AF948" i="4"/>
  <c r="AG948" i="4" s="1"/>
  <c r="Q950" i="4"/>
  <c r="V950" i="4" s="1"/>
  <c r="W950" i="4" s="1"/>
  <c r="X950" i="4" s="1"/>
  <c r="Y950" i="4" s="1"/>
  <c r="R949" i="4"/>
  <c r="T952" i="4"/>
  <c r="U951" i="4"/>
  <c r="AY946" i="4"/>
  <c r="AZ946" i="4" s="1"/>
  <c r="AO951" i="4"/>
  <c r="AN952" i="4"/>
  <c r="AL949" i="4"/>
  <c r="AT947" i="4"/>
  <c r="AU947" i="4" s="1"/>
  <c r="AV947" i="4" s="1"/>
  <c r="AW947" i="4" s="1"/>
  <c r="AY947" i="4" s="1"/>
  <c r="AZ947" i="4" s="1"/>
  <c r="AR948" i="4"/>
  <c r="AA950" i="4" l="1"/>
  <c r="AB950" i="4" s="1"/>
  <c r="AC950" i="4" s="1"/>
  <c r="AD950" i="4" s="1"/>
  <c r="Z950" i="4"/>
  <c r="AE949" i="4"/>
  <c r="AF949" i="4"/>
  <c r="AG949" i="4" s="1"/>
  <c r="R950" i="4"/>
  <c r="Q951" i="4"/>
  <c r="V951" i="4" s="1"/>
  <c r="W951" i="4" s="1"/>
  <c r="X951" i="4" s="1"/>
  <c r="Y951" i="4" s="1"/>
  <c r="T953" i="4"/>
  <c r="U952" i="4"/>
  <c r="AX947" i="4"/>
  <c r="AS948" i="4"/>
  <c r="AT948" i="4" s="1"/>
  <c r="AU948" i="4" s="1"/>
  <c r="AV948" i="4" s="1"/>
  <c r="AW948" i="4" s="1"/>
  <c r="AO952" i="4"/>
  <c r="AN953" i="4"/>
  <c r="AL950" i="4"/>
  <c r="AR949" i="4"/>
  <c r="AA951" i="4" l="1"/>
  <c r="AB951" i="4" s="1"/>
  <c r="AC951" i="4" s="1"/>
  <c r="AD951" i="4" s="1"/>
  <c r="Z951" i="4"/>
  <c r="AE950" i="4"/>
  <c r="AF950" i="4"/>
  <c r="AG950" i="4" s="1"/>
  <c r="R951" i="4"/>
  <c r="Q952" i="4"/>
  <c r="V952" i="4" s="1"/>
  <c r="W952" i="4" s="1"/>
  <c r="X952" i="4" s="1"/>
  <c r="Y952" i="4" s="1"/>
  <c r="T954" i="4"/>
  <c r="U953" i="4"/>
  <c r="AY948" i="4"/>
  <c r="AZ948" i="4" s="1"/>
  <c r="AX948" i="4"/>
  <c r="AS949" i="4"/>
  <c r="AT949" i="4" s="1"/>
  <c r="AU949" i="4" s="1"/>
  <c r="AV949" i="4" s="1"/>
  <c r="AW949" i="4" s="1"/>
  <c r="AO953" i="4"/>
  <c r="AN954" i="4"/>
  <c r="AL951" i="4"/>
  <c r="AR950" i="4"/>
  <c r="AS950" i="4" s="1"/>
  <c r="AA952" i="4" l="1"/>
  <c r="AB952" i="4" s="1"/>
  <c r="AC952" i="4" s="1"/>
  <c r="AD952" i="4" s="1"/>
  <c r="Z952" i="4"/>
  <c r="AE951" i="4"/>
  <c r="AF951" i="4"/>
  <c r="AG951" i="4" s="1"/>
  <c r="R952" i="4"/>
  <c r="Q953" i="4"/>
  <c r="V953" i="4" s="1"/>
  <c r="W953" i="4" s="1"/>
  <c r="X953" i="4" s="1"/>
  <c r="Y953" i="4" s="1"/>
  <c r="T955" i="4"/>
  <c r="U954" i="4"/>
  <c r="AY949" i="4"/>
  <c r="AZ949" i="4" s="1"/>
  <c r="AX949" i="4"/>
  <c r="AO954" i="4"/>
  <c r="AN955" i="4"/>
  <c r="AL952" i="4"/>
  <c r="AT950" i="4"/>
  <c r="AU950" i="4" s="1"/>
  <c r="AV950" i="4" s="1"/>
  <c r="AW950" i="4" s="1"/>
  <c r="AY950" i="4" s="1"/>
  <c r="AZ950" i="4" s="1"/>
  <c r="AR951" i="4"/>
  <c r="AS951" i="4" s="1"/>
  <c r="AA953" i="4" l="1"/>
  <c r="AB953" i="4" s="1"/>
  <c r="AC953" i="4" s="1"/>
  <c r="AD953" i="4" s="1"/>
  <c r="Z953" i="4"/>
  <c r="AE952" i="4"/>
  <c r="AF952" i="4"/>
  <c r="AG952" i="4" s="1"/>
  <c r="Q954" i="4"/>
  <c r="V954" i="4" s="1"/>
  <c r="W954" i="4" s="1"/>
  <c r="X954" i="4" s="1"/>
  <c r="Y954" i="4" s="1"/>
  <c r="R953" i="4"/>
  <c r="AX950" i="4"/>
  <c r="T956" i="4"/>
  <c r="U955" i="4"/>
  <c r="AO955" i="4"/>
  <c r="AN956" i="4"/>
  <c r="AT951" i="4"/>
  <c r="AU951" i="4" s="1"/>
  <c r="AV951" i="4" s="1"/>
  <c r="AW951" i="4" s="1"/>
  <c r="AY951" i="4" s="1"/>
  <c r="AZ951" i="4" s="1"/>
  <c r="AL953" i="4"/>
  <c r="AR952" i="4"/>
  <c r="AS952" i="4" s="1"/>
  <c r="AA954" i="4" l="1"/>
  <c r="AB954" i="4" s="1"/>
  <c r="AC954" i="4" s="1"/>
  <c r="AD954" i="4" s="1"/>
  <c r="Z954" i="4"/>
  <c r="AE953" i="4"/>
  <c r="AF953" i="4"/>
  <c r="AG953" i="4" s="1"/>
  <c r="Q955" i="4"/>
  <c r="V955" i="4" s="1"/>
  <c r="W955" i="4" s="1"/>
  <c r="X955" i="4" s="1"/>
  <c r="Y955" i="4" s="1"/>
  <c r="R954" i="4"/>
  <c r="T957" i="4"/>
  <c r="U956" i="4"/>
  <c r="AX951" i="4"/>
  <c r="AO956" i="4"/>
  <c r="AN957" i="4"/>
  <c r="AT952" i="4"/>
  <c r="AU952" i="4" s="1"/>
  <c r="AV952" i="4" s="1"/>
  <c r="AW952" i="4" s="1"/>
  <c r="AX952" i="4" s="1"/>
  <c r="AL954" i="4"/>
  <c r="AR953" i="4"/>
  <c r="AA955" i="4" l="1"/>
  <c r="AB955" i="4" s="1"/>
  <c r="AC955" i="4" s="1"/>
  <c r="AD955" i="4" s="1"/>
  <c r="Z955" i="4"/>
  <c r="AE954" i="4"/>
  <c r="AF954" i="4"/>
  <c r="AG954" i="4" s="1"/>
  <c r="R955" i="4"/>
  <c r="Q956" i="4"/>
  <c r="V956" i="4" s="1"/>
  <c r="W956" i="4" s="1"/>
  <c r="X956" i="4" s="1"/>
  <c r="Y956" i="4" s="1"/>
  <c r="AY952" i="4"/>
  <c r="AZ952" i="4" s="1"/>
  <c r="T958" i="4"/>
  <c r="U957" i="4"/>
  <c r="AS953" i="4"/>
  <c r="AT953" i="4" s="1"/>
  <c r="AU953" i="4" s="1"/>
  <c r="AV953" i="4" s="1"/>
  <c r="AW953" i="4" s="1"/>
  <c r="AO957" i="4"/>
  <c r="AN958" i="4"/>
  <c r="AL955" i="4"/>
  <c r="AR954" i="4"/>
  <c r="AS954" i="4" s="1"/>
  <c r="Z956" i="4" l="1"/>
  <c r="AA956" i="4"/>
  <c r="AB956" i="4" s="1"/>
  <c r="AC956" i="4" s="1"/>
  <c r="AD956" i="4" s="1"/>
  <c r="AE955" i="4"/>
  <c r="AF955" i="4"/>
  <c r="AG955" i="4" s="1"/>
  <c r="Q957" i="4"/>
  <c r="V957" i="4" s="1"/>
  <c r="W957" i="4" s="1"/>
  <c r="X957" i="4" s="1"/>
  <c r="Y957" i="4" s="1"/>
  <c r="R956" i="4"/>
  <c r="T959" i="4"/>
  <c r="U958" i="4"/>
  <c r="AX953" i="4"/>
  <c r="AY953" i="4"/>
  <c r="AZ953" i="4" s="1"/>
  <c r="AT954" i="4"/>
  <c r="AU954" i="4" s="1"/>
  <c r="AV954" i="4" s="1"/>
  <c r="AW954" i="4" s="1"/>
  <c r="AX954" i="4" s="1"/>
  <c r="AO958" i="4"/>
  <c r="AN959" i="4"/>
  <c r="AL956" i="4"/>
  <c r="AR955" i="4"/>
  <c r="AA957" i="4" l="1"/>
  <c r="AB957" i="4" s="1"/>
  <c r="AC957" i="4" s="1"/>
  <c r="AD957" i="4" s="1"/>
  <c r="Z957" i="4"/>
  <c r="AE956" i="4"/>
  <c r="AF956" i="4"/>
  <c r="AG956" i="4" s="1"/>
  <c r="Q958" i="4"/>
  <c r="V958" i="4" s="1"/>
  <c r="W958" i="4" s="1"/>
  <c r="X958" i="4" s="1"/>
  <c r="Y958" i="4" s="1"/>
  <c r="R957" i="4"/>
  <c r="T960" i="4"/>
  <c r="U959" i="4"/>
  <c r="AY954" i="4"/>
  <c r="AZ954" i="4" s="1"/>
  <c r="AS955" i="4"/>
  <c r="AT955" i="4" s="1"/>
  <c r="AU955" i="4" s="1"/>
  <c r="AV955" i="4" s="1"/>
  <c r="AW955" i="4" s="1"/>
  <c r="AO959" i="4"/>
  <c r="AN960" i="4"/>
  <c r="AL957" i="4"/>
  <c r="AR956" i="4"/>
  <c r="AS956" i="4" s="1"/>
  <c r="AA958" i="4" l="1"/>
  <c r="AB958" i="4" s="1"/>
  <c r="AC958" i="4" s="1"/>
  <c r="AD958" i="4" s="1"/>
  <c r="Z958" i="4"/>
  <c r="AE957" i="4"/>
  <c r="AF957" i="4"/>
  <c r="AG957" i="4" s="1"/>
  <c r="Q959" i="4"/>
  <c r="V959" i="4" s="1"/>
  <c r="W959" i="4" s="1"/>
  <c r="X959" i="4" s="1"/>
  <c r="Y959" i="4" s="1"/>
  <c r="R958" i="4"/>
  <c r="T961" i="4"/>
  <c r="U960" i="4"/>
  <c r="AY955" i="4"/>
  <c r="AZ955" i="4" s="1"/>
  <c r="AX955" i="4"/>
  <c r="AO960" i="4"/>
  <c r="AN961" i="4"/>
  <c r="AL958" i="4"/>
  <c r="AT956" i="4"/>
  <c r="AU956" i="4" s="1"/>
  <c r="AV956" i="4" s="1"/>
  <c r="AW956" i="4" s="1"/>
  <c r="AY956" i="4" s="1"/>
  <c r="AZ956" i="4" s="1"/>
  <c r="AR957" i="4"/>
  <c r="Z959" i="4" l="1"/>
  <c r="AA959" i="4"/>
  <c r="AB959" i="4" s="1"/>
  <c r="AC959" i="4" s="1"/>
  <c r="AD959" i="4" s="1"/>
  <c r="AE958" i="4"/>
  <c r="AF958" i="4"/>
  <c r="AG958" i="4" s="1"/>
  <c r="Q960" i="4"/>
  <c r="V960" i="4" s="1"/>
  <c r="W960" i="4" s="1"/>
  <c r="X960" i="4" s="1"/>
  <c r="Y960" i="4" s="1"/>
  <c r="R959" i="4"/>
  <c r="AX956" i="4"/>
  <c r="T962" i="4"/>
  <c r="U961" i="4"/>
  <c r="AS957" i="4"/>
  <c r="AT957" i="4" s="1"/>
  <c r="AU957" i="4" s="1"/>
  <c r="AV957" i="4" s="1"/>
  <c r="AW957" i="4" s="1"/>
  <c r="AO961" i="4"/>
  <c r="AN962" i="4"/>
  <c r="AL959" i="4"/>
  <c r="AR958" i="4"/>
  <c r="AS958" i="4" s="1"/>
  <c r="Z960" i="4" l="1"/>
  <c r="AA960" i="4"/>
  <c r="AB960" i="4" s="1"/>
  <c r="AC960" i="4" s="1"/>
  <c r="AD960" i="4" s="1"/>
  <c r="AE959" i="4"/>
  <c r="AF959" i="4"/>
  <c r="AG959" i="4" s="1"/>
  <c r="Q961" i="4"/>
  <c r="V961" i="4" s="1"/>
  <c r="W961" i="4" s="1"/>
  <c r="X961" i="4" s="1"/>
  <c r="Y961" i="4" s="1"/>
  <c r="R960" i="4"/>
  <c r="T963" i="4"/>
  <c r="U962" i="4"/>
  <c r="AX957" i="4"/>
  <c r="AY957" i="4"/>
  <c r="AZ957" i="4" s="1"/>
  <c r="AO962" i="4"/>
  <c r="AN963" i="4"/>
  <c r="AT958" i="4"/>
  <c r="AU958" i="4" s="1"/>
  <c r="AV958" i="4" s="1"/>
  <c r="AW958" i="4" s="1"/>
  <c r="AY958" i="4" s="1"/>
  <c r="AZ958" i="4" s="1"/>
  <c r="AL960" i="4"/>
  <c r="AR959" i="4"/>
  <c r="AS959" i="4" s="1"/>
  <c r="Z961" i="4" l="1"/>
  <c r="AA961" i="4"/>
  <c r="AB961" i="4" s="1"/>
  <c r="AC961" i="4" s="1"/>
  <c r="AD961" i="4" s="1"/>
  <c r="AE960" i="4"/>
  <c r="AF960" i="4"/>
  <c r="AG960" i="4" s="1"/>
  <c r="R961" i="4"/>
  <c r="Q962" i="4"/>
  <c r="V962" i="4" s="1"/>
  <c r="W962" i="4" s="1"/>
  <c r="X962" i="4" s="1"/>
  <c r="Y962" i="4" s="1"/>
  <c r="T964" i="4"/>
  <c r="U963" i="4"/>
  <c r="AX958" i="4"/>
  <c r="AO963" i="4"/>
  <c r="AN964" i="4"/>
  <c r="AL961" i="4"/>
  <c r="AT959" i="4"/>
  <c r="AU959" i="4" s="1"/>
  <c r="AV959" i="4" s="1"/>
  <c r="AW959" i="4" s="1"/>
  <c r="AY959" i="4" s="1"/>
  <c r="AZ959" i="4" s="1"/>
  <c r="AR960" i="4"/>
  <c r="AS960" i="4" s="1"/>
  <c r="Z962" i="4" l="1"/>
  <c r="AA962" i="4"/>
  <c r="AB962" i="4" s="1"/>
  <c r="AC962" i="4" s="1"/>
  <c r="AD962" i="4" s="1"/>
  <c r="AE961" i="4"/>
  <c r="AF961" i="4"/>
  <c r="AG961" i="4" s="1"/>
  <c r="Q963" i="4"/>
  <c r="V963" i="4" s="1"/>
  <c r="W963" i="4" s="1"/>
  <c r="X963" i="4" s="1"/>
  <c r="Y963" i="4" s="1"/>
  <c r="R962" i="4"/>
  <c r="AX959" i="4"/>
  <c r="T965" i="4"/>
  <c r="U964" i="4"/>
  <c r="AO964" i="4"/>
  <c r="AN965" i="4"/>
  <c r="AL962" i="4"/>
  <c r="AT960" i="4"/>
  <c r="AU960" i="4" s="1"/>
  <c r="AV960" i="4" s="1"/>
  <c r="AW960" i="4" s="1"/>
  <c r="AY960" i="4" s="1"/>
  <c r="AZ960" i="4" s="1"/>
  <c r="AR961" i="4"/>
  <c r="AA963" i="4" l="1"/>
  <c r="AB963" i="4" s="1"/>
  <c r="AC963" i="4" s="1"/>
  <c r="AD963" i="4" s="1"/>
  <c r="Z963" i="4"/>
  <c r="AE962" i="4"/>
  <c r="AF962" i="4"/>
  <c r="AG962" i="4" s="1"/>
  <c r="Q964" i="4"/>
  <c r="V964" i="4" s="1"/>
  <c r="W964" i="4" s="1"/>
  <c r="X964" i="4" s="1"/>
  <c r="Y964" i="4" s="1"/>
  <c r="R963" i="4"/>
  <c r="T966" i="4"/>
  <c r="U965" i="4"/>
  <c r="AX960" i="4"/>
  <c r="AS961" i="4"/>
  <c r="AT961" i="4" s="1"/>
  <c r="AU961" i="4" s="1"/>
  <c r="AV961" i="4" s="1"/>
  <c r="AW961" i="4" s="1"/>
  <c r="AO965" i="4"/>
  <c r="AN966" i="4"/>
  <c r="AL963" i="4"/>
  <c r="AR962" i="4"/>
  <c r="Z964" i="4" l="1"/>
  <c r="AA964" i="4"/>
  <c r="AB964" i="4" s="1"/>
  <c r="AC964" i="4" s="1"/>
  <c r="AD964" i="4" s="1"/>
  <c r="AE963" i="4"/>
  <c r="AF963" i="4"/>
  <c r="AG963" i="4" s="1"/>
  <c r="R964" i="4"/>
  <c r="Q965" i="4"/>
  <c r="V965" i="4" s="1"/>
  <c r="W965" i="4" s="1"/>
  <c r="X965" i="4" s="1"/>
  <c r="Y965" i="4" s="1"/>
  <c r="T967" i="4"/>
  <c r="U966" i="4"/>
  <c r="AX961" i="4"/>
  <c r="AY961" i="4"/>
  <c r="AZ961" i="4" s="1"/>
  <c r="AS962" i="4"/>
  <c r="AT962" i="4" s="1"/>
  <c r="AU962" i="4" s="1"/>
  <c r="AV962" i="4" s="1"/>
  <c r="AW962" i="4" s="1"/>
  <c r="AO966" i="4"/>
  <c r="AN967" i="4"/>
  <c r="AL964" i="4"/>
  <c r="AR963" i="4"/>
  <c r="AS963" i="4" s="1"/>
  <c r="Z965" i="4" l="1"/>
  <c r="AA965" i="4"/>
  <c r="AB965" i="4" s="1"/>
  <c r="AC965" i="4" s="1"/>
  <c r="AD965" i="4" s="1"/>
  <c r="AE964" i="4"/>
  <c r="AF964" i="4"/>
  <c r="AG964" i="4" s="1"/>
  <c r="Q966" i="4"/>
  <c r="V966" i="4" s="1"/>
  <c r="W966" i="4" s="1"/>
  <c r="X966" i="4" s="1"/>
  <c r="Y966" i="4" s="1"/>
  <c r="R965" i="4"/>
  <c r="T968" i="4"/>
  <c r="U967" i="4"/>
  <c r="AO967" i="4"/>
  <c r="AN968" i="4"/>
  <c r="AY962" i="4"/>
  <c r="AZ962" i="4" s="1"/>
  <c r="AX962" i="4"/>
  <c r="AL965" i="4"/>
  <c r="AT963" i="4"/>
  <c r="AU963" i="4" s="1"/>
  <c r="AV963" i="4" s="1"/>
  <c r="AW963" i="4" s="1"/>
  <c r="AX963" i="4" s="1"/>
  <c r="AR964" i="4"/>
  <c r="AA966" i="4" l="1"/>
  <c r="AB966" i="4" s="1"/>
  <c r="AC966" i="4" s="1"/>
  <c r="AD966" i="4" s="1"/>
  <c r="Z966" i="4"/>
  <c r="AE965" i="4"/>
  <c r="AF965" i="4"/>
  <c r="AG965" i="4" s="1"/>
  <c r="R966" i="4"/>
  <c r="Q967" i="4"/>
  <c r="V967" i="4" s="1"/>
  <c r="W967" i="4" s="1"/>
  <c r="X967" i="4" s="1"/>
  <c r="Y967" i="4" s="1"/>
  <c r="AY963" i="4"/>
  <c r="AZ963" i="4" s="1"/>
  <c r="T969" i="4"/>
  <c r="U968" i="4"/>
  <c r="AS964" i="4"/>
  <c r="AT964" i="4" s="1"/>
  <c r="AU964" i="4" s="1"/>
  <c r="AV964" i="4" s="1"/>
  <c r="AW964" i="4" s="1"/>
  <c r="AO968" i="4"/>
  <c r="AN969" i="4"/>
  <c r="AL966" i="4"/>
  <c r="AR965" i="4"/>
  <c r="AS965" i="4" s="1"/>
  <c r="AE966" i="4" l="1"/>
  <c r="AF966" i="4"/>
  <c r="AG966" i="4" s="1"/>
  <c r="Z967" i="4"/>
  <c r="AA967" i="4"/>
  <c r="AB967" i="4" s="1"/>
  <c r="AC967" i="4" s="1"/>
  <c r="AD967" i="4" s="1"/>
  <c r="R967" i="4"/>
  <c r="Q968" i="4"/>
  <c r="V968" i="4" s="1"/>
  <c r="W968" i="4" s="1"/>
  <c r="X968" i="4" s="1"/>
  <c r="Y968" i="4" s="1"/>
  <c r="T970" i="4"/>
  <c r="U969" i="4"/>
  <c r="AO969" i="4"/>
  <c r="AN970" i="4"/>
  <c r="AY964" i="4"/>
  <c r="AZ964" i="4" s="1"/>
  <c r="AX964" i="4"/>
  <c r="AL967" i="4"/>
  <c r="AT965" i="4"/>
  <c r="AU965" i="4" s="1"/>
  <c r="AV965" i="4" s="1"/>
  <c r="AW965" i="4" s="1"/>
  <c r="AX965" i="4" s="1"/>
  <c r="AR966" i="4"/>
  <c r="AS966" i="4" s="1"/>
  <c r="Z968" i="4" l="1"/>
  <c r="AA968" i="4"/>
  <c r="AB968" i="4" s="1"/>
  <c r="AC968" i="4" s="1"/>
  <c r="AD968" i="4" s="1"/>
  <c r="AE967" i="4"/>
  <c r="AF967" i="4"/>
  <c r="AG967" i="4" s="1"/>
  <c r="R968" i="4"/>
  <c r="Q969" i="4"/>
  <c r="V969" i="4" s="1"/>
  <c r="W969" i="4" s="1"/>
  <c r="X969" i="4" s="1"/>
  <c r="Y969" i="4" s="1"/>
  <c r="AY965" i="4"/>
  <c r="AZ965" i="4" s="1"/>
  <c r="T971" i="4"/>
  <c r="U970" i="4"/>
  <c r="AO970" i="4"/>
  <c r="AN971" i="4"/>
  <c r="AL968" i="4"/>
  <c r="AT966" i="4"/>
  <c r="AU966" i="4" s="1"/>
  <c r="AV966" i="4" s="1"/>
  <c r="AW966" i="4" s="1"/>
  <c r="AY966" i="4" s="1"/>
  <c r="AZ966" i="4" s="1"/>
  <c r="AR967" i="4"/>
  <c r="AS967" i="4" s="1"/>
  <c r="AA969" i="4" l="1"/>
  <c r="AB969" i="4" s="1"/>
  <c r="AC969" i="4" s="1"/>
  <c r="AD969" i="4" s="1"/>
  <c r="Z969" i="4"/>
  <c r="AE968" i="4"/>
  <c r="AF968" i="4"/>
  <c r="AG968" i="4" s="1"/>
  <c r="Q970" i="4"/>
  <c r="V970" i="4" s="1"/>
  <c r="W970" i="4" s="1"/>
  <c r="X970" i="4" s="1"/>
  <c r="Y970" i="4" s="1"/>
  <c r="R969" i="4"/>
  <c r="T972" i="4"/>
  <c r="U971" i="4"/>
  <c r="AX966" i="4"/>
  <c r="AO971" i="4"/>
  <c r="AN972" i="4"/>
  <c r="AL969" i="4"/>
  <c r="AT967" i="4"/>
  <c r="AU967" i="4" s="1"/>
  <c r="AV967" i="4" s="1"/>
  <c r="AW967" i="4" s="1"/>
  <c r="AX967" i="4" s="1"/>
  <c r="AR968" i="4"/>
  <c r="AS968" i="4" s="1"/>
  <c r="Z970" i="4" l="1"/>
  <c r="AA970" i="4"/>
  <c r="AB970" i="4" s="1"/>
  <c r="AC970" i="4" s="1"/>
  <c r="AD970" i="4" s="1"/>
  <c r="AE969" i="4"/>
  <c r="AF969" i="4"/>
  <c r="AG969" i="4" s="1"/>
  <c r="Q971" i="4"/>
  <c r="V971" i="4" s="1"/>
  <c r="W971" i="4" s="1"/>
  <c r="X971" i="4" s="1"/>
  <c r="Y971" i="4" s="1"/>
  <c r="R970" i="4"/>
  <c r="T973" i="4"/>
  <c r="U972" i="4"/>
  <c r="AY967" i="4"/>
  <c r="AZ967" i="4" s="1"/>
  <c r="AO972" i="4"/>
  <c r="AN973" i="4"/>
  <c r="AL970" i="4"/>
  <c r="AT968" i="4"/>
  <c r="AU968" i="4" s="1"/>
  <c r="AV968" i="4" s="1"/>
  <c r="AW968" i="4" s="1"/>
  <c r="AY968" i="4" s="1"/>
  <c r="AZ968" i="4" s="1"/>
  <c r="AR969" i="4"/>
  <c r="AS969" i="4" s="1"/>
  <c r="AA971" i="4" l="1"/>
  <c r="AB971" i="4" s="1"/>
  <c r="AC971" i="4" s="1"/>
  <c r="AD971" i="4" s="1"/>
  <c r="Z971" i="4"/>
  <c r="AE970" i="4"/>
  <c r="AF970" i="4"/>
  <c r="AG970" i="4" s="1"/>
  <c r="Q972" i="4"/>
  <c r="V972" i="4" s="1"/>
  <c r="W972" i="4" s="1"/>
  <c r="X972" i="4" s="1"/>
  <c r="Y972" i="4" s="1"/>
  <c r="R971" i="4"/>
  <c r="T974" i="4"/>
  <c r="U973" i="4"/>
  <c r="AX968" i="4"/>
  <c r="AO973" i="4"/>
  <c r="AN974" i="4"/>
  <c r="AT969" i="4"/>
  <c r="AU969" i="4" s="1"/>
  <c r="AV969" i="4" s="1"/>
  <c r="AW969" i="4" s="1"/>
  <c r="AY969" i="4" s="1"/>
  <c r="AZ969" i="4" s="1"/>
  <c r="AL971" i="4"/>
  <c r="AR970" i="4"/>
  <c r="AA972" i="4" l="1"/>
  <c r="AB972" i="4" s="1"/>
  <c r="AC972" i="4" s="1"/>
  <c r="AD972" i="4" s="1"/>
  <c r="Z972" i="4"/>
  <c r="AE971" i="4"/>
  <c r="AF971" i="4"/>
  <c r="AG971" i="4" s="1"/>
  <c r="Q973" i="4"/>
  <c r="V973" i="4" s="1"/>
  <c r="W973" i="4" s="1"/>
  <c r="X973" i="4" s="1"/>
  <c r="Y973" i="4" s="1"/>
  <c r="R972" i="4"/>
  <c r="T975" i="4"/>
  <c r="U974" i="4"/>
  <c r="AX969" i="4"/>
  <c r="AS970" i="4"/>
  <c r="AT970" i="4" s="1"/>
  <c r="AU970" i="4" s="1"/>
  <c r="AV970" i="4" s="1"/>
  <c r="AW970" i="4" s="1"/>
  <c r="AO974" i="4"/>
  <c r="AN975" i="4"/>
  <c r="AL972" i="4"/>
  <c r="AR971" i="4"/>
  <c r="AS971" i="4" s="1"/>
  <c r="AA973" i="4" l="1"/>
  <c r="AB973" i="4" s="1"/>
  <c r="AC973" i="4" s="1"/>
  <c r="AD973" i="4" s="1"/>
  <c r="Z973" i="4"/>
  <c r="AE972" i="4"/>
  <c r="AF972" i="4"/>
  <c r="AG972" i="4" s="1"/>
  <c r="R973" i="4"/>
  <c r="Q974" i="4"/>
  <c r="V974" i="4" s="1"/>
  <c r="W974" i="4" s="1"/>
  <c r="X974" i="4" s="1"/>
  <c r="Y974" i="4" s="1"/>
  <c r="T976" i="4"/>
  <c r="U975" i="4"/>
  <c r="AX970" i="4"/>
  <c r="AY970" i="4"/>
  <c r="AZ970" i="4" s="1"/>
  <c r="AT971" i="4"/>
  <c r="AU971" i="4" s="1"/>
  <c r="AV971" i="4" s="1"/>
  <c r="AW971" i="4" s="1"/>
  <c r="AY971" i="4" s="1"/>
  <c r="AZ971" i="4" s="1"/>
  <c r="AO975" i="4"/>
  <c r="AN976" i="4"/>
  <c r="AL973" i="4"/>
  <c r="AR972" i="4"/>
  <c r="AS972" i="4" s="1"/>
  <c r="AA974" i="4" l="1"/>
  <c r="AB974" i="4" s="1"/>
  <c r="AC974" i="4" s="1"/>
  <c r="AD974" i="4" s="1"/>
  <c r="Z974" i="4"/>
  <c r="AE973" i="4"/>
  <c r="AF973" i="4"/>
  <c r="AG973" i="4" s="1"/>
  <c r="R974" i="4"/>
  <c r="Q975" i="4"/>
  <c r="V975" i="4" s="1"/>
  <c r="W975" i="4" s="1"/>
  <c r="X975" i="4" s="1"/>
  <c r="Y975" i="4" s="1"/>
  <c r="T977" i="4"/>
  <c r="U976" i="4"/>
  <c r="AX971" i="4"/>
  <c r="AO976" i="4"/>
  <c r="AN977" i="4"/>
  <c r="AL974" i="4"/>
  <c r="AT972" i="4"/>
  <c r="AU972" i="4" s="1"/>
  <c r="AV972" i="4" s="1"/>
  <c r="AW972" i="4" s="1"/>
  <c r="AX972" i="4" s="1"/>
  <c r="AR973" i="4"/>
  <c r="AS973" i="4" s="1"/>
  <c r="AA975" i="4" l="1"/>
  <c r="AB975" i="4" s="1"/>
  <c r="AC975" i="4" s="1"/>
  <c r="AD975" i="4" s="1"/>
  <c r="Z975" i="4"/>
  <c r="AE974" i="4"/>
  <c r="AF974" i="4"/>
  <c r="AG974" i="4" s="1"/>
  <c r="Q976" i="4"/>
  <c r="V976" i="4" s="1"/>
  <c r="W976" i="4" s="1"/>
  <c r="X976" i="4" s="1"/>
  <c r="Y976" i="4" s="1"/>
  <c r="R975" i="4"/>
  <c r="AY972" i="4"/>
  <c r="AZ972" i="4" s="1"/>
  <c r="T978" i="4"/>
  <c r="U977" i="4"/>
  <c r="AO977" i="4"/>
  <c r="AN978" i="4"/>
  <c r="AL975" i="4"/>
  <c r="AT973" i="4"/>
  <c r="AU973" i="4" s="1"/>
  <c r="AV973" i="4" s="1"/>
  <c r="AW973" i="4" s="1"/>
  <c r="AY973" i="4" s="1"/>
  <c r="AZ973" i="4" s="1"/>
  <c r="AR974" i="4"/>
  <c r="AS974" i="4" s="1"/>
  <c r="AE975" i="4" l="1"/>
  <c r="AF975" i="4"/>
  <c r="AG975" i="4" s="1"/>
  <c r="Z976" i="4"/>
  <c r="AA976" i="4"/>
  <c r="AB976" i="4" s="1"/>
  <c r="AC976" i="4" s="1"/>
  <c r="AD976" i="4" s="1"/>
  <c r="Q977" i="4"/>
  <c r="V977" i="4" s="1"/>
  <c r="W977" i="4" s="1"/>
  <c r="X977" i="4" s="1"/>
  <c r="Y977" i="4" s="1"/>
  <c r="R976" i="4"/>
  <c r="T979" i="4"/>
  <c r="U978" i="4"/>
  <c r="AX973" i="4"/>
  <c r="AO978" i="4"/>
  <c r="AN979" i="4"/>
  <c r="AT974" i="4"/>
  <c r="AU974" i="4" s="1"/>
  <c r="AV974" i="4" s="1"/>
  <c r="AW974" i="4" s="1"/>
  <c r="AY974" i="4" s="1"/>
  <c r="AZ974" i="4" s="1"/>
  <c r="AL976" i="4"/>
  <c r="AR975" i="4"/>
  <c r="AS975" i="4" s="1"/>
  <c r="AA977" i="4" l="1"/>
  <c r="AB977" i="4" s="1"/>
  <c r="AC977" i="4" s="1"/>
  <c r="AD977" i="4" s="1"/>
  <c r="Z977" i="4"/>
  <c r="AE976" i="4"/>
  <c r="AF976" i="4"/>
  <c r="AG976" i="4" s="1"/>
  <c r="R977" i="4"/>
  <c r="Q978" i="4"/>
  <c r="V978" i="4" s="1"/>
  <c r="W978" i="4" s="1"/>
  <c r="X978" i="4" s="1"/>
  <c r="Y978" i="4" s="1"/>
  <c r="T980" i="4"/>
  <c r="U979" i="4"/>
  <c r="AX974" i="4"/>
  <c r="AO979" i="4"/>
  <c r="AN980" i="4"/>
  <c r="AL977" i="4"/>
  <c r="AT975" i="4"/>
  <c r="AU975" i="4" s="1"/>
  <c r="AV975" i="4" s="1"/>
  <c r="AW975" i="4" s="1"/>
  <c r="AY975" i="4" s="1"/>
  <c r="AZ975" i="4" s="1"/>
  <c r="AR976" i="4"/>
  <c r="AS976" i="4" s="1"/>
  <c r="Z978" i="4" l="1"/>
  <c r="AA978" i="4"/>
  <c r="AB978" i="4" s="1"/>
  <c r="AC978" i="4" s="1"/>
  <c r="AD978" i="4" s="1"/>
  <c r="AE977" i="4"/>
  <c r="AF977" i="4"/>
  <c r="AG977" i="4" s="1"/>
  <c r="Q979" i="4"/>
  <c r="V979" i="4" s="1"/>
  <c r="W979" i="4" s="1"/>
  <c r="X979" i="4" s="1"/>
  <c r="Y979" i="4" s="1"/>
  <c r="R978" i="4"/>
  <c r="AX975" i="4"/>
  <c r="T981" i="4"/>
  <c r="U980" i="4"/>
  <c r="AO980" i="4"/>
  <c r="AN981" i="4"/>
  <c r="AL978" i="4"/>
  <c r="AT976" i="4"/>
  <c r="AU976" i="4" s="1"/>
  <c r="AV976" i="4" s="1"/>
  <c r="AW976" i="4" s="1"/>
  <c r="AY976" i="4" s="1"/>
  <c r="AZ976" i="4" s="1"/>
  <c r="AR977" i="4"/>
  <c r="AE978" i="4" l="1"/>
  <c r="AF978" i="4"/>
  <c r="AG978" i="4" s="1"/>
  <c r="AA979" i="4"/>
  <c r="AB979" i="4" s="1"/>
  <c r="AC979" i="4" s="1"/>
  <c r="AD979" i="4" s="1"/>
  <c r="Z979" i="4"/>
  <c r="R979" i="4"/>
  <c r="Q980" i="4"/>
  <c r="V980" i="4" s="1"/>
  <c r="W980" i="4" s="1"/>
  <c r="X980" i="4" s="1"/>
  <c r="Y980" i="4" s="1"/>
  <c r="T982" i="4"/>
  <c r="U981" i="4"/>
  <c r="AX976" i="4"/>
  <c r="AS977" i="4"/>
  <c r="AT977" i="4" s="1"/>
  <c r="AU977" i="4" s="1"/>
  <c r="AV977" i="4" s="1"/>
  <c r="AW977" i="4" s="1"/>
  <c r="AO981" i="4"/>
  <c r="AN982" i="4"/>
  <c r="AL979" i="4"/>
  <c r="AR978" i="4"/>
  <c r="AS978" i="4" s="1"/>
  <c r="AA980" i="4" l="1"/>
  <c r="AB980" i="4" s="1"/>
  <c r="AC980" i="4" s="1"/>
  <c r="AD980" i="4" s="1"/>
  <c r="Z980" i="4"/>
  <c r="AE979" i="4"/>
  <c r="AF979" i="4"/>
  <c r="AG979" i="4" s="1"/>
  <c r="Q981" i="4"/>
  <c r="V981" i="4" s="1"/>
  <c r="W981" i="4" s="1"/>
  <c r="X981" i="4" s="1"/>
  <c r="Y981" i="4" s="1"/>
  <c r="R980" i="4"/>
  <c r="T983" i="4"/>
  <c r="U982" i="4"/>
  <c r="AX977" i="4"/>
  <c r="AY977" i="4"/>
  <c r="AZ977" i="4" s="1"/>
  <c r="AO982" i="4"/>
  <c r="AN983" i="4"/>
  <c r="AL980" i="4"/>
  <c r="AT978" i="4"/>
  <c r="AU978" i="4" s="1"/>
  <c r="AV978" i="4" s="1"/>
  <c r="AW978" i="4" s="1"/>
  <c r="AX978" i="4" s="1"/>
  <c r="AR979" i="4"/>
  <c r="AA981" i="4" l="1"/>
  <c r="AB981" i="4" s="1"/>
  <c r="AC981" i="4" s="1"/>
  <c r="AD981" i="4" s="1"/>
  <c r="Z981" i="4"/>
  <c r="AE980" i="4"/>
  <c r="AF980" i="4"/>
  <c r="AG980" i="4" s="1"/>
  <c r="Q982" i="4"/>
  <c r="V982" i="4" s="1"/>
  <c r="W982" i="4" s="1"/>
  <c r="X982" i="4" s="1"/>
  <c r="Y982" i="4" s="1"/>
  <c r="R981" i="4"/>
  <c r="AY978" i="4"/>
  <c r="AZ978" i="4" s="1"/>
  <c r="T984" i="4"/>
  <c r="U983" i="4"/>
  <c r="AS979" i="4"/>
  <c r="AT979" i="4" s="1"/>
  <c r="AU979" i="4" s="1"/>
  <c r="AV979" i="4" s="1"/>
  <c r="AW979" i="4" s="1"/>
  <c r="AO983" i="4"/>
  <c r="AN984" i="4"/>
  <c r="AL981" i="4"/>
  <c r="AR980" i="4"/>
  <c r="AA982" i="4" l="1"/>
  <c r="AB982" i="4" s="1"/>
  <c r="AC982" i="4" s="1"/>
  <c r="AD982" i="4" s="1"/>
  <c r="Z982" i="4"/>
  <c r="AE981" i="4"/>
  <c r="AF981" i="4"/>
  <c r="AG981" i="4" s="1"/>
  <c r="R982" i="4"/>
  <c r="Q983" i="4"/>
  <c r="V983" i="4" s="1"/>
  <c r="W983" i="4" s="1"/>
  <c r="X983" i="4" s="1"/>
  <c r="Y983" i="4" s="1"/>
  <c r="T985" i="4"/>
  <c r="U984" i="4"/>
  <c r="AX979" i="4"/>
  <c r="AY979" i="4"/>
  <c r="AZ979" i="4" s="1"/>
  <c r="AS980" i="4"/>
  <c r="AT980" i="4" s="1"/>
  <c r="AU980" i="4" s="1"/>
  <c r="AV980" i="4" s="1"/>
  <c r="AW980" i="4" s="1"/>
  <c r="AO984" i="4"/>
  <c r="AN985" i="4"/>
  <c r="AL982" i="4"/>
  <c r="AR981" i="4"/>
  <c r="AS981" i="4" s="1"/>
  <c r="Z983" i="4" l="1"/>
  <c r="AA983" i="4"/>
  <c r="AB983" i="4" s="1"/>
  <c r="AC983" i="4" s="1"/>
  <c r="AD983" i="4" s="1"/>
  <c r="AE982" i="4"/>
  <c r="AF982" i="4"/>
  <c r="AG982" i="4" s="1"/>
  <c r="R983" i="4"/>
  <c r="Q984" i="4"/>
  <c r="V984" i="4" s="1"/>
  <c r="W984" i="4" s="1"/>
  <c r="X984" i="4" s="1"/>
  <c r="Y984" i="4" s="1"/>
  <c r="T986" i="4"/>
  <c r="U985" i="4"/>
  <c r="AY980" i="4"/>
  <c r="AZ980" i="4" s="1"/>
  <c r="AX980" i="4"/>
  <c r="AT981" i="4"/>
  <c r="AU981" i="4" s="1"/>
  <c r="AV981" i="4" s="1"/>
  <c r="AW981" i="4" s="1"/>
  <c r="AY981" i="4" s="1"/>
  <c r="AZ981" i="4" s="1"/>
  <c r="AO985" i="4"/>
  <c r="AN986" i="4"/>
  <c r="AL983" i="4"/>
  <c r="AR982" i="4"/>
  <c r="AS982" i="4" s="1"/>
  <c r="AA984" i="4" l="1"/>
  <c r="AB984" i="4" s="1"/>
  <c r="AC984" i="4" s="1"/>
  <c r="AD984" i="4" s="1"/>
  <c r="Z984" i="4"/>
  <c r="AE983" i="4"/>
  <c r="AF983" i="4"/>
  <c r="AG983" i="4" s="1"/>
  <c r="Q985" i="4"/>
  <c r="V985" i="4" s="1"/>
  <c r="W985" i="4" s="1"/>
  <c r="X985" i="4" s="1"/>
  <c r="Y985" i="4" s="1"/>
  <c r="R984" i="4"/>
  <c r="T987" i="4"/>
  <c r="U986" i="4"/>
  <c r="AX981" i="4"/>
  <c r="AO986" i="4"/>
  <c r="AN987" i="4"/>
  <c r="AL984" i="4"/>
  <c r="AT982" i="4"/>
  <c r="AU982" i="4" s="1"/>
  <c r="AV982" i="4" s="1"/>
  <c r="AW982" i="4" s="1"/>
  <c r="AX982" i="4" s="1"/>
  <c r="AR983" i="4"/>
  <c r="AS983" i="4" s="1"/>
  <c r="Z985" i="4" l="1"/>
  <c r="AA985" i="4"/>
  <c r="AB985" i="4" s="1"/>
  <c r="AC985" i="4" s="1"/>
  <c r="AD985" i="4" s="1"/>
  <c r="AE984" i="4"/>
  <c r="AF984" i="4"/>
  <c r="AG984" i="4" s="1"/>
  <c r="R985" i="4"/>
  <c r="Q986" i="4"/>
  <c r="V986" i="4" s="1"/>
  <c r="W986" i="4" s="1"/>
  <c r="X986" i="4" s="1"/>
  <c r="Y986" i="4" s="1"/>
  <c r="AY982" i="4"/>
  <c r="AZ982" i="4" s="1"/>
  <c r="T988" i="4"/>
  <c r="U987" i="4"/>
  <c r="AO987" i="4"/>
  <c r="AN988" i="4"/>
  <c r="AL985" i="4"/>
  <c r="AT983" i="4"/>
  <c r="AU983" i="4" s="1"/>
  <c r="AV983" i="4" s="1"/>
  <c r="AW983" i="4" s="1"/>
  <c r="AY983" i="4" s="1"/>
  <c r="AZ983" i="4" s="1"/>
  <c r="AR984" i="4"/>
  <c r="AA986" i="4" l="1"/>
  <c r="AB986" i="4" s="1"/>
  <c r="AC986" i="4" s="1"/>
  <c r="AD986" i="4" s="1"/>
  <c r="Z986" i="4"/>
  <c r="AE985" i="4"/>
  <c r="AF985" i="4"/>
  <c r="AG985" i="4" s="1"/>
  <c r="R986" i="4"/>
  <c r="Q987" i="4"/>
  <c r="V987" i="4" s="1"/>
  <c r="W987" i="4" s="1"/>
  <c r="X987" i="4" s="1"/>
  <c r="Y987" i="4" s="1"/>
  <c r="T989" i="4"/>
  <c r="U988" i="4"/>
  <c r="AX983" i="4"/>
  <c r="AS984" i="4"/>
  <c r="AT984" i="4" s="1"/>
  <c r="AU984" i="4" s="1"/>
  <c r="AV984" i="4" s="1"/>
  <c r="AW984" i="4" s="1"/>
  <c r="AO988" i="4"/>
  <c r="AN989" i="4"/>
  <c r="AL986" i="4"/>
  <c r="AR985" i="4"/>
  <c r="AS985" i="4" s="1"/>
  <c r="AA987" i="4" l="1"/>
  <c r="AB987" i="4" s="1"/>
  <c r="AC987" i="4" s="1"/>
  <c r="AD987" i="4" s="1"/>
  <c r="Z987" i="4"/>
  <c r="AE986" i="4"/>
  <c r="AF986" i="4"/>
  <c r="AG986" i="4" s="1"/>
  <c r="Q988" i="4"/>
  <c r="V988" i="4" s="1"/>
  <c r="W988" i="4" s="1"/>
  <c r="X988" i="4" s="1"/>
  <c r="Y988" i="4" s="1"/>
  <c r="R987" i="4"/>
  <c r="T990" i="4"/>
  <c r="U989" i="4"/>
  <c r="AX984" i="4"/>
  <c r="AY984" i="4"/>
  <c r="AZ984" i="4" s="1"/>
  <c r="AO989" i="4"/>
  <c r="AN990" i="4"/>
  <c r="AT985" i="4"/>
  <c r="AU985" i="4" s="1"/>
  <c r="AV985" i="4" s="1"/>
  <c r="AW985" i="4" s="1"/>
  <c r="AX985" i="4" s="1"/>
  <c r="AL987" i="4"/>
  <c r="AR986" i="4"/>
  <c r="AS986" i="4" s="1"/>
  <c r="Z988" i="4" l="1"/>
  <c r="AA988" i="4"/>
  <c r="AB988" i="4" s="1"/>
  <c r="AC988" i="4" s="1"/>
  <c r="AD988" i="4" s="1"/>
  <c r="AE987" i="4"/>
  <c r="AF987" i="4"/>
  <c r="AG987" i="4" s="1"/>
  <c r="Q989" i="4"/>
  <c r="V989" i="4" s="1"/>
  <c r="W989" i="4" s="1"/>
  <c r="X989" i="4" s="1"/>
  <c r="Y989" i="4" s="1"/>
  <c r="R988" i="4"/>
  <c r="T991" i="4"/>
  <c r="U990" i="4"/>
  <c r="AY985" i="4"/>
  <c r="AZ985" i="4" s="1"/>
  <c r="AO990" i="4"/>
  <c r="AN991" i="4"/>
  <c r="AL988" i="4"/>
  <c r="AT986" i="4"/>
  <c r="AU986" i="4" s="1"/>
  <c r="AV986" i="4" s="1"/>
  <c r="AW986" i="4" s="1"/>
  <c r="AY986" i="4" s="1"/>
  <c r="AZ986" i="4" s="1"/>
  <c r="AR987" i="4"/>
  <c r="AS987" i="4" s="1"/>
  <c r="AA989" i="4" l="1"/>
  <c r="AB989" i="4" s="1"/>
  <c r="AC989" i="4" s="1"/>
  <c r="AD989" i="4" s="1"/>
  <c r="Z989" i="4"/>
  <c r="AE988" i="4"/>
  <c r="AF988" i="4"/>
  <c r="AG988" i="4" s="1"/>
  <c r="Q990" i="4"/>
  <c r="V990" i="4" s="1"/>
  <c r="W990" i="4" s="1"/>
  <c r="X990" i="4" s="1"/>
  <c r="Y990" i="4" s="1"/>
  <c r="R989" i="4"/>
  <c r="T992" i="4"/>
  <c r="U991" i="4"/>
  <c r="AX986" i="4"/>
  <c r="AO991" i="4"/>
  <c r="AN992" i="4"/>
  <c r="AL989" i="4"/>
  <c r="AT987" i="4"/>
  <c r="AU987" i="4" s="1"/>
  <c r="AV987" i="4" s="1"/>
  <c r="AW987" i="4" s="1"/>
  <c r="AX987" i="4" s="1"/>
  <c r="AR988" i="4"/>
  <c r="AS988" i="4" s="1"/>
  <c r="AA990" i="4" l="1"/>
  <c r="AB990" i="4" s="1"/>
  <c r="AC990" i="4" s="1"/>
  <c r="AD990" i="4" s="1"/>
  <c r="Z990" i="4"/>
  <c r="AE989" i="4"/>
  <c r="AF989" i="4"/>
  <c r="AG989" i="4" s="1"/>
  <c r="R990" i="4"/>
  <c r="Q991" i="4"/>
  <c r="V991" i="4" s="1"/>
  <c r="W991" i="4" s="1"/>
  <c r="X991" i="4" s="1"/>
  <c r="Y991" i="4" s="1"/>
  <c r="T993" i="4"/>
  <c r="U992" i="4"/>
  <c r="AY987" i="4"/>
  <c r="AZ987" i="4" s="1"/>
  <c r="AO992" i="4"/>
  <c r="AN993" i="4"/>
  <c r="AL990" i="4"/>
  <c r="AT988" i="4"/>
  <c r="AU988" i="4" s="1"/>
  <c r="AV988" i="4" s="1"/>
  <c r="AW988" i="4" s="1"/>
  <c r="AY988" i="4" s="1"/>
  <c r="AZ988" i="4" s="1"/>
  <c r="AR989" i="4"/>
  <c r="AS989" i="4" s="1"/>
  <c r="AA991" i="4" l="1"/>
  <c r="AB991" i="4" s="1"/>
  <c r="AC991" i="4" s="1"/>
  <c r="AD991" i="4" s="1"/>
  <c r="Z991" i="4"/>
  <c r="AE990" i="4"/>
  <c r="AF990" i="4"/>
  <c r="AG990" i="4" s="1"/>
  <c r="R991" i="4"/>
  <c r="Q992" i="4"/>
  <c r="V992" i="4" s="1"/>
  <c r="W992" i="4" s="1"/>
  <c r="X992" i="4" s="1"/>
  <c r="Y992" i="4" s="1"/>
  <c r="T994" i="4"/>
  <c r="U993" i="4"/>
  <c r="AX988" i="4"/>
  <c r="AO993" i="4"/>
  <c r="AN994" i="4"/>
  <c r="AL991" i="4"/>
  <c r="AT989" i="4"/>
  <c r="AU989" i="4" s="1"/>
  <c r="AV989" i="4" s="1"/>
  <c r="AW989" i="4" s="1"/>
  <c r="AY989" i="4" s="1"/>
  <c r="AZ989" i="4" s="1"/>
  <c r="AR990" i="4"/>
  <c r="AE991" i="4" l="1"/>
  <c r="AF991" i="4"/>
  <c r="AG991" i="4" s="1"/>
  <c r="Z992" i="4"/>
  <c r="AA992" i="4"/>
  <c r="AB992" i="4" s="1"/>
  <c r="AC992" i="4" s="1"/>
  <c r="AD992" i="4" s="1"/>
  <c r="Q993" i="4"/>
  <c r="V993" i="4" s="1"/>
  <c r="W993" i="4" s="1"/>
  <c r="X993" i="4" s="1"/>
  <c r="Y993" i="4" s="1"/>
  <c r="R992" i="4"/>
  <c r="T995" i="4"/>
  <c r="U994" i="4"/>
  <c r="AX989" i="4"/>
  <c r="AS990" i="4"/>
  <c r="AT990" i="4" s="1"/>
  <c r="AU990" i="4" s="1"/>
  <c r="AV990" i="4" s="1"/>
  <c r="AW990" i="4" s="1"/>
  <c r="AO994" i="4"/>
  <c r="AN995" i="4"/>
  <c r="AL992" i="4"/>
  <c r="AR991" i="4"/>
  <c r="AA993" i="4" l="1"/>
  <c r="AB993" i="4" s="1"/>
  <c r="AC993" i="4" s="1"/>
  <c r="AD993" i="4" s="1"/>
  <c r="Z993" i="4"/>
  <c r="AE992" i="4"/>
  <c r="AF992" i="4"/>
  <c r="AG992" i="4" s="1"/>
  <c r="Q994" i="4"/>
  <c r="V994" i="4" s="1"/>
  <c r="W994" i="4" s="1"/>
  <c r="X994" i="4" s="1"/>
  <c r="Y994" i="4" s="1"/>
  <c r="R993" i="4"/>
  <c r="T996" i="4"/>
  <c r="U995" i="4"/>
  <c r="AY990" i="4"/>
  <c r="AZ990" i="4" s="1"/>
  <c r="AX990" i="4"/>
  <c r="AS991" i="4"/>
  <c r="AT991" i="4" s="1"/>
  <c r="AU991" i="4" s="1"/>
  <c r="AV991" i="4" s="1"/>
  <c r="AW991" i="4" s="1"/>
  <c r="AO995" i="4"/>
  <c r="AN996" i="4"/>
  <c r="AL993" i="4"/>
  <c r="AR992" i="4"/>
  <c r="Z994" i="4" l="1"/>
  <c r="AA994" i="4"/>
  <c r="AB994" i="4" s="1"/>
  <c r="AC994" i="4" s="1"/>
  <c r="AD994" i="4" s="1"/>
  <c r="AE993" i="4"/>
  <c r="AF993" i="4"/>
  <c r="AG993" i="4" s="1"/>
  <c r="Q995" i="4"/>
  <c r="V995" i="4" s="1"/>
  <c r="W995" i="4" s="1"/>
  <c r="X995" i="4" s="1"/>
  <c r="Y995" i="4" s="1"/>
  <c r="R994" i="4"/>
  <c r="T997" i="4"/>
  <c r="U996" i="4"/>
  <c r="AS992" i="4"/>
  <c r="AT992" i="4" s="1"/>
  <c r="AU992" i="4" s="1"/>
  <c r="AV992" i="4" s="1"/>
  <c r="AW992" i="4" s="1"/>
  <c r="AO996" i="4"/>
  <c r="AN997" i="4"/>
  <c r="AY991" i="4"/>
  <c r="AZ991" i="4" s="1"/>
  <c r="AX991" i="4"/>
  <c r="AL994" i="4"/>
  <c r="AR993" i="4"/>
  <c r="AS993" i="4" s="1"/>
  <c r="AA995" i="4" l="1"/>
  <c r="AB995" i="4" s="1"/>
  <c r="AC995" i="4" s="1"/>
  <c r="AD995" i="4" s="1"/>
  <c r="Z995" i="4"/>
  <c r="AE994" i="4"/>
  <c r="AF994" i="4"/>
  <c r="AG994" i="4" s="1"/>
  <c r="Q996" i="4"/>
  <c r="V996" i="4" s="1"/>
  <c r="W996" i="4" s="1"/>
  <c r="X996" i="4" s="1"/>
  <c r="Y996" i="4" s="1"/>
  <c r="R995" i="4"/>
  <c r="T998" i="4"/>
  <c r="U997" i="4"/>
  <c r="AX992" i="4"/>
  <c r="AY992" i="4"/>
  <c r="AZ992" i="4" s="1"/>
  <c r="AO997" i="4"/>
  <c r="AN998" i="4"/>
  <c r="AT993" i="4"/>
  <c r="AU993" i="4" s="1"/>
  <c r="AV993" i="4" s="1"/>
  <c r="AW993" i="4" s="1"/>
  <c r="AX993" i="4" s="1"/>
  <c r="AL995" i="4"/>
  <c r="AR994" i="4"/>
  <c r="AA996" i="4" l="1"/>
  <c r="AB996" i="4" s="1"/>
  <c r="AC996" i="4" s="1"/>
  <c r="AD996" i="4" s="1"/>
  <c r="Z996" i="4"/>
  <c r="AE995" i="4"/>
  <c r="AF995" i="4"/>
  <c r="AG995" i="4" s="1"/>
  <c r="Q997" i="4"/>
  <c r="V997" i="4" s="1"/>
  <c r="W997" i="4" s="1"/>
  <c r="X997" i="4" s="1"/>
  <c r="Y997" i="4" s="1"/>
  <c r="R996" i="4"/>
  <c r="T999" i="4"/>
  <c r="U998" i="4"/>
  <c r="AY993" i="4"/>
  <c r="AZ993" i="4" s="1"/>
  <c r="AS994" i="4"/>
  <c r="AT994" i="4" s="1"/>
  <c r="AU994" i="4" s="1"/>
  <c r="AV994" i="4" s="1"/>
  <c r="AW994" i="4" s="1"/>
  <c r="AO998" i="4"/>
  <c r="AN999" i="4"/>
  <c r="AL996" i="4"/>
  <c r="AR995" i="4"/>
  <c r="AS995" i="4" s="1"/>
  <c r="AA997" i="4" l="1"/>
  <c r="AB997" i="4" s="1"/>
  <c r="AC997" i="4" s="1"/>
  <c r="AD997" i="4" s="1"/>
  <c r="Z997" i="4"/>
  <c r="AE996" i="4"/>
  <c r="AF996" i="4"/>
  <c r="AG996" i="4" s="1"/>
  <c r="Q998" i="4"/>
  <c r="V998" i="4" s="1"/>
  <c r="W998" i="4" s="1"/>
  <c r="X998" i="4" s="1"/>
  <c r="Y998" i="4" s="1"/>
  <c r="R997" i="4"/>
  <c r="T1000" i="4"/>
  <c r="U999" i="4"/>
  <c r="AO999" i="4"/>
  <c r="AN1000" i="4"/>
  <c r="AY994" i="4"/>
  <c r="AZ994" i="4" s="1"/>
  <c r="AX994" i="4"/>
  <c r="AL997" i="4"/>
  <c r="AT995" i="4"/>
  <c r="AU995" i="4" s="1"/>
  <c r="AV995" i="4" s="1"/>
  <c r="AW995" i="4" s="1"/>
  <c r="AX995" i="4" s="1"/>
  <c r="AR996" i="4"/>
  <c r="AA998" i="4" l="1"/>
  <c r="AB998" i="4" s="1"/>
  <c r="AC998" i="4" s="1"/>
  <c r="AD998" i="4" s="1"/>
  <c r="Z998" i="4"/>
  <c r="AE997" i="4"/>
  <c r="AF997" i="4"/>
  <c r="AG997" i="4" s="1"/>
  <c r="Q999" i="4"/>
  <c r="V999" i="4" s="1"/>
  <c r="W999" i="4" s="1"/>
  <c r="X999" i="4" s="1"/>
  <c r="Y999" i="4" s="1"/>
  <c r="R998" i="4"/>
  <c r="AY995" i="4"/>
  <c r="AZ995" i="4" s="1"/>
  <c r="T1001" i="4"/>
  <c r="U1000" i="4"/>
  <c r="AS996" i="4"/>
  <c r="AT996" i="4" s="1"/>
  <c r="AU996" i="4" s="1"/>
  <c r="AV996" i="4" s="1"/>
  <c r="AW996" i="4" s="1"/>
  <c r="AO1000" i="4"/>
  <c r="AN1001" i="4"/>
  <c r="AL998" i="4"/>
  <c r="AR997" i="4"/>
  <c r="AS997" i="4" s="1"/>
  <c r="AA999" i="4" l="1"/>
  <c r="AB999" i="4" s="1"/>
  <c r="AC999" i="4" s="1"/>
  <c r="AD999" i="4" s="1"/>
  <c r="Z999" i="4"/>
  <c r="AE998" i="4"/>
  <c r="AF998" i="4"/>
  <c r="AG998" i="4" s="1"/>
  <c r="Q1000" i="4"/>
  <c r="V1000" i="4" s="1"/>
  <c r="W1000" i="4" s="1"/>
  <c r="X1000" i="4" s="1"/>
  <c r="Y1000" i="4" s="1"/>
  <c r="R999" i="4"/>
  <c r="T1002" i="4"/>
  <c r="U1001" i="4"/>
  <c r="AO1001" i="4"/>
  <c r="AN1002" i="4"/>
  <c r="AY996" i="4"/>
  <c r="AZ996" i="4" s="1"/>
  <c r="AX996" i="4"/>
  <c r="AL999" i="4"/>
  <c r="AT997" i="4"/>
  <c r="AU997" i="4" s="1"/>
  <c r="AV997" i="4" s="1"/>
  <c r="AW997" i="4" s="1"/>
  <c r="AX997" i="4" s="1"/>
  <c r="AR998" i="4"/>
  <c r="AS998" i="4" s="1"/>
  <c r="AA1000" i="4" l="1"/>
  <c r="AB1000" i="4" s="1"/>
  <c r="AC1000" i="4" s="1"/>
  <c r="AD1000" i="4" s="1"/>
  <c r="Z1000" i="4"/>
  <c r="AE999" i="4"/>
  <c r="AF999" i="4"/>
  <c r="AG999" i="4" s="1"/>
  <c r="Q1001" i="4"/>
  <c r="V1001" i="4" s="1"/>
  <c r="W1001" i="4" s="1"/>
  <c r="X1001" i="4" s="1"/>
  <c r="Y1001" i="4" s="1"/>
  <c r="R1000" i="4"/>
  <c r="AY997" i="4"/>
  <c r="AZ997" i="4" s="1"/>
  <c r="T1003" i="4"/>
  <c r="U1002" i="4"/>
  <c r="AO1002" i="4"/>
  <c r="AN1003" i="4"/>
  <c r="AL1000" i="4"/>
  <c r="AT998" i="4"/>
  <c r="AU998" i="4" s="1"/>
  <c r="AV998" i="4" s="1"/>
  <c r="AW998" i="4" s="1"/>
  <c r="AY998" i="4" s="1"/>
  <c r="AZ998" i="4" s="1"/>
  <c r="AR999" i="4"/>
  <c r="AA1001" i="4" l="1"/>
  <c r="AB1001" i="4" s="1"/>
  <c r="AC1001" i="4" s="1"/>
  <c r="AD1001" i="4" s="1"/>
  <c r="Z1001" i="4"/>
  <c r="AE1000" i="4"/>
  <c r="AF1000" i="4"/>
  <c r="AG1000" i="4" s="1"/>
  <c r="Q1002" i="4"/>
  <c r="V1002" i="4" s="1"/>
  <c r="W1002" i="4" s="1"/>
  <c r="X1002" i="4" s="1"/>
  <c r="Y1002" i="4" s="1"/>
  <c r="R1001" i="4"/>
  <c r="T1004" i="4"/>
  <c r="U1003" i="4"/>
  <c r="AX998" i="4"/>
  <c r="AS999" i="4"/>
  <c r="AT999" i="4" s="1"/>
  <c r="AU999" i="4" s="1"/>
  <c r="AV999" i="4" s="1"/>
  <c r="AW999" i="4" s="1"/>
  <c r="AO1003" i="4"/>
  <c r="AN1004" i="4"/>
  <c r="AL1001" i="4"/>
  <c r="AR1000" i="4"/>
  <c r="AS1000" i="4" s="1"/>
  <c r="AA1002" i="4" l="1"/>
  <c r="AB1002" i="4" s="1"/>
  <c r="AC1002" i="4" s="1"/>
  <c r="AD1002" i="4" s="1"/>
  <c r="Z1002" i="4"/>
  <c r="AE1001" i="4"/>
  <c r="AF1001" i="4"/>
  <c r="AG1001" i="4" s="1"/>
  <c r="Q1003" i="4"/>
  <c r="V1003" i="4" s="1"/>
  <c r="W1003" i="4" s="1"/>
  <c r="X1003" i="4" s="1"/>
  <c r="Y1003" i="4" s="1"/>
  <c r="R1002" i="4"/>
  <c r="T1005" i="4"/>
  <c r="U1004" i="4"/>
  <c r="AY999" i="4"/>
  <c r="AZ999" i="4" s="1"/>
  <c r="AX999" i="4"/>
  <c r="AO1004" i="4"/>
  <c r="AN1005" i="4"/>
  <c r="AL1002" i="4"/>
  <c r="AT1000" i="4"/>
  <c r="AU1000" i="4" s="1"/>
  <c r="AV1000" i="4" s="1"/>
  <c r="AW1000" i="4" s="1"/>
  <c r="AX1000" i="4" s="1"/>
  <c r="AR1001" i="4"/>
  <c r="AS1001" i="4" s="1"/>
  <c r="AA1003" i="4" l="1"/>
  <c r="AB1003" i="4" s="1"/>
  <c r="AC1003" i="4" s="1"/>
  <c r="AD1003" i="4" s="1"/>
  <c r="Z1003" i="4"/>
  <c r="AE1002" i="4"/>
  <c r="AF1002" i="4"/>
  <c r="AG1002" i="4" s="1"/>
  <c r="Q1004" i="4"/>
  <c r="V1004" i="4" s="1"/>
  <c r="W1004" i="4" s="1"/>
  <c r="X1004" i="4" s="1"/>
  <c r="Y1004" i="4" s="1"/>
  <c r="R1003" i="4"/>
  <c r="T1006" i="4"/>
  <c r="U1005" i="4"/>
  <c r="AY1000" i="4"/>
  <c r="AZ1000" i="4" s="1"/>
  <c r="AO1005" i="4"/>
  <c r="AN1006" i="4"/>
  <c r="AL1003" i="4"/>
  <c r="AT1001" i="4"/>
  <c r="AU1001" i="4" s="1"/>
  <c r="AV1001" i="4" s="1"/>
  <c r="AW1001" i="4" s="1"/>
  <c r="AY1001" i="4" s="1"/>
  <c r="AZ1001" i="4" s="1"/>
  <c r="AR1002" i="4"/>
  <c r="AA1004" i="4" l="1"/>
  <c r="AB1004" i="4" s="1"/>
  <c r="AC1004" i="4" s="1"/>
  <c r="AD1004" i="4" s="1"/>
  <c r="Z1004" i="4"/>
  <c r="AE1003" i="4"/>
  <c r="AF1003" i="4"/>
  <c r="AG1003" i="4" s="1"/>
  <c r="Q1005" i="4"/>
  <c r="V1005" i="4" s="1"/>
  <c r="W1005" i="4" s="1"/>
  <c r="X1005" i="4" s="1"/>
  <c r="Y1005" i="4" s="1"/>
  <c r="R1004" i="4"/>
  <c r="T1007" i="4"/>
  <c r="U1006" i="4"/>
  <c r="AX1001" i="4"/>
  <c r="AS1002" i="4"/>
  <c r="AT1002" i="4" s="1"/>
  <c r="AU1002" i="4" s="1"/>
  <c r="AV1002" i="4" s="1"/>
  <c r="AW1002" i="4" s="1"/>
  <c r="AO1006" i="4"/>
  <c r="AN1007" i="4"/>
  <c r="AL1004" i="4"/>
  <c r="AR1003" i="4"/>
  <c r="AS1003" i="4" s="1"/>
  <c r="AA1005" i="4" l="1"/>
  <c r="AB1005" i="4" s="1"/>
  <c r="AC1005" i="4" s="1"/>
  <c r="AD1005" i="4" s="1"/>
  <c r="Z1005" i="4"/>
  <c r="AE1004" i="4"/>
  <c r="AF1004" i="4"/>
  <c r="AG1004" i="4" s="1"/>
  <c r="Q1006" i="4"/>
  <c r="V1006" i="4" s="1"/>
  <c r="W1006" i="4" s="1"/>
  <c r="X1006" i="4" s="1"/>
  <c r="Y1006" i="4" s="1"/>
  <c r="R1005" i="4"/>
  <c r="T1008" i="4"/>
  <c r="U1007" i="4"/>
  <c r="AY1002" i="4"/>
  <c r="AZ1002" i="4" s="1"/>
  <c r="AX1002" i="4"/>
  <c r="AO1007" i="4"/>
  <c r="AN1008" i="4"/>
  <c r="AL1005" i="4"/>
  <c r="AT1003" i="4"/>
  <c r="AU1003" i="4" s="1"/>
  <c r="AV1003" i="4" s="1"/>
  <c r="AW1003" i="4" s="1"/>
  <c r="AX1003" i="4" s="1"/>
  <c r="AR1004" i="4"/>
  <c r="AS1004" i="4" s="1"/>
  <c r="AA1006" i="4" l="1"/>
  <c r="AB1006" i="4" s="1"/>
  <c r="AC1006" i="4" s="1"/>
  <c r="AD1006" i="4" s="1"/>
  <c r="Z1006" i="4"/>
  <c r="AE1005" i="4"/>
  <c r="AF1005" i="4"/>
  <c r="AG1005" i="4" s="1"/>
  <c r="Q1007" i="4"/>
  <c r="V1007" i="4" s="1"/>
  <c r="W1007" i="4" s="1"/>
  <c r="X1007" i="4" s="1"/>
  <c r="Y1007" i="4" s="1"/>
  <c r="R1006" i="4"/>
  <c r="T1009" i="4"/>
  <c r="U1008" i="4"/>
  <c r="AY1003" i="4"/>
  <c r="AZ1003" i="4" s="1"/>
  <c r="AO1008" i="4"/>
  <c r="AN1009" i="4"/>
  <c r="AL1006" i="4"/>
  <c r="AT1004" i="4"/>
  <c r="AU1004" i="4" s="1"/>
  <c r="AV1004" i="4" s="1"/>
  <c r="AW1004" i="4" s="1"/>
  <c r="AY1004" i="4" s="1"/>
  <c r="AZ1004" i="4" s="1"/>
  <c r="AR1005" i="4"/>
  <c r="AA1007" i="4" l="1"/>
  <c r="AB1007" i="4" s="1"/>
  <c r="AC1007" i="4" s="1"/>
  <c r="AD1007" i="4" s="1"/>
  <c r="Z1007" i="4"/>
  <c r="AE1006" i="4"/>
  <c r="AF1006" i="4"/>
  <c r="AG1006" i="4" s="1"/>
  <c r="Q1008" i="4"/>
  <c r="V1008" i="4" s="1"/>
  <c r="W1008" i="4" s="1"/>
  <c r="X1008" i="4" s="1"/>
  <c r="Y1008" i="4" s="1"/>
  <c r="R1007" i="4"/>
  <c r="T1010" i="4"/>
  <c r="U1009" i="4"/>
  <c r="AX1004" i="4"/>
  <c r="AS1005" i="4"/>
  <c r="AT1005" i="4" s="1"/>
  <c r="AU1005" i="4" s="1"/>
  <c r="AV1005" i="4" s="1"/>
  <c r="AW1005" i="4" s="1"/>
  <c r="AO1009" i="4"/>
  <c r="AN1010" i="4"/>
  <c r="AL1007" i="4"/>
  <c r="AR1006" i="4"/>
  <c r="AS1006" i="4" s="1"/>
  <c r="Z1008" i="4" l="1"/>
  <c r="AA1008" i="4"/>
  <c r="AB1008" i="4" s="1"/>
  <c r="AC1008" i="4" s="1"/>
  <c r="AD1008" i="4" s="1"/>
  <c r="AE1007" i="4"/>
  <c r="AF1007" i="4"/>
  <c r="AG1007" i="4" s="1"/>
  <c r="Q1009" i="4"/>
  <c r="V1009" i="4" s="1"/>
  <c r="W1009" i="4" s="1"/>
  <c r="X1009" i="4" s="1"/>
  <c r="Y1009" i="4" s="1"/>
  <c r="R1008" i="4"/>
  <c r="T1011" i="4"/>
  <c r="U1010" i="4"/>
  <c r="AY1005" i="4"/>
  <c r="AZ1005" i="4" s="1"/>
  <c r="AX1005" i="4"/>
  <c r="AO1010" i="4"/>
  <c r="AN1011" i="4"/>
  <c r="AT1006" i="4"/>
  <c r="AU1006" i="4" s="1"/>
  <c r="AV1006" i="4" s="1"/>
  <c r="AW1006" i="4" s="1"/>
  <c r="AX1006" i="4" s="1"/>
  <c r="AL1008" i="4"/>
  <c r="AR1007" i="4"/>
  <c r="AS1007" i="4" s="1"/>
  <c r="Z1009" i="4" l="1"/>
  <c r="AA1009" i="4"/>
  <c r="AB1009" i="4" s="1"/>
  <c r="AC1009" i="4" s="1"/>
  <c r="AD1009" i="4" s="1"/>
  <c r="AE1008" i="4"/>
  <c r="AF1008" i="4"/>
  <c r="AG1008" i="4" s="1"/>
  <c r="R1009" i="4"/>
  <c r="Q1010" i="4"/>
  <c r="V1010" i="4" s="1"/>
  <c r="W1010" i="4" s="1"/>
  <c r="X1010" i="4" s="1"/>
  <c r="Y1010" i="4" s="1"/>
  <c r="T1012" i="4"/>
  <c r="U1011" i="4"/>
  <c r="AY1006" i="4"/>
  <c r="AZ1006" i="4" s="1"/>
  <c r="AO1011" i="4"/>
  <c r="AN1012" i="4"/>
  <c r="AL1009" i="4"/>
  <c r="AT1007" i="4"/>
  <c r="AU1007" i="4" s="1"/>
  <c r="AV1007" i="4" s="1"/>
  <c r="AW1007" i="4" s="1"/>
  <c r="AY1007" i="4" s="1"/>
  <c r="AZ1007" i="4" s="1"/>
  <c r="AR1008" i="4"/>
  <c r="AS1008" i="4" s="1"/>
  <c r="AE1009" i="4" l="1"/>
  <c r="AF1009" i="4"/>
  <c r="AG1009" i="4" s="1"/>
  <c r="AA1010" i="4"/>
  <c r="AB1010" i="4" s="1"/>
  <c r="AC1010" i="4" s="1"/>
  <c r="AD1010" i="4" s="1"/>
  <c r="Z1010" i="4"/>
  <c r="Q1011" i="4"/>
  <c r="V1011" i="4" s="1"/>
  <c r="W1011" i="4" s="1"/>
  <c r="X1011" i="4" s="1"/>
  <c r="Y1011" i="4" s="1"/>
  <c r="R1010" i="4"/>
  <c r="T1013" i="4"/>
  <c r="U1012" i="4"/>
  <c r="AX1007" i="4"/>
  <c r="AO1012" i="4"/>
  <c r="AN1013" i="4"/>
  <c r="AL1010" i="4"/>
  <c r="AT1008" i="4"/>
  <c r="AU1008" i="4" s="1"/>
  <c r="AV1008" i="4" s="1"/>
  <c r="AW1008" i="4" s="1"/>
  <c r="AY1008" i="4" s="1"/>
  <c r="AZ1008" i="4" s="1"/>
  <c r="AR1009" i="4"/>
  <c r="AS1009" i="4" s="1"/>
  <c r="AA1011" i="4" l="1"/>
  <c r="AB1011" i="4" s="1"/>
  <c r="AC1011" i="4" s="1"/>
  <c r="AD1011" i="4" s="1"/>
  <c r="Z1011" i="4"/>
  <c r="AE1010" i="4"/>
  <c r="AF1010" i="4"/>
  <c r="AG1010" i="4" s="1"/>
  <c r="Q1012" i="4"/>
  <c r="V1012" i="4" s="1"/>
  <c r="W1012" i="4" s="1"/>
  <c r="X1012" i="4" s="1"/>
  <c r="Y1012" i="4" s="1"/>
  <c r="R1011" i="4"/>
  <c r="AX1008" i="4"/>
  <c r="T1014" i="4"/>
  <c r="U1013" i="4"/>
  <c r="AO1013" i="4"/>
  <c r="AN1014" i="4"/>
  <c r="AL1011" i="4"/>
  <c r="AT1009" i="4"/>
  <c r="AU1009" i="4" s="1"/>
  <c r="AV1009" i="4" s="1"/>
  <c r="AW1009" i="4" s="1"/>
  <c r="AX1009" i="4" s="1"/>
  <c r="AR1010" i="4"/>
  <c r="AS1010" i="4" s="1"/>
  <c r="AA1012" i="4" l="1"/>
  <c r="AB1012" i="4" s="1"/>
  <c r="AC1012" i="4" s="1"/>
  <c r="AD1012" i="4" s="1"/>
  <c r="Z1012" i="4"/>
  <c r="AE1011" i="4"/>
  <c r="AF1011" i="4"/>
  <c r="AG1011" i="4" s="1"/>
  <c r="R1012" i="4"/>
  <c r="Q1013" i="4"/>
  <c r="V1013" i="4" s="1"/>
  <c r="W1013" i="4" s="1"/>
  <c r="X1013" i="4" s="1"/>
  <c r="Y1013" i="4" s="1"/>
  <c r="T1015" i="4"/>
  <c r="U1014" i="4"/>
  <c r="AY1009" i="4"/>
  <c r="AZ1009" i="4" s="1"/>
  <c r="AO1014" i="4"/>
  <c r="AN1015" i="4"/>
  <c r="AL1012" i="4"/>
  <c r="AT1010" i="4"/>
  <c r="AU1010" i="4" s="1"/>
  <c r="AV1010" i="4" s="1"/>
  <c r="AW1010" i="4" s="1"/>
  <c r="AY1010" i="4" s="1"/>
  <c r="AZ1010" i="4" s="1"/>
  <c r="AR1011" i="4"/>
  <c r="AS1011" i="4" s="1"/>
  <c r="AE1012" i="4" l="1"/>
  <c r="AF1012" i="4"/>
  <c r="AG1012" i="4" s="1"/>
  <c r="AA1013" i="4"/>
  <c r="AB1013" i="4" s="1"/>
  <c r="AC1013" i="4" s="1"/>
  <c r="AD1013" i="4" s="1"/>
  <c r="Z1013" i="4"/>
  <c r="Q1014" i="4"/>
  <c r="V1014" i="4" s="1"/>
  <c r="W1014" i="4" s="1"/>
  <c r="X1014" i="4" s="1"/>
  <c r="Y1014" i="4" s="1"/>
  <c r="R1013" i="4"/>
  <c r="T1016" i="4"/>
  <c r="U1015" i="4"/>
  <c r="AX1010" i="4"/>
  <c r="AO1015" i="4"/>
  <c r="AN1016" i="4"/>
  <c r="AL1013" i="4"/>
  <c r="AT1011" i="4"/>
  <c r="AU1011" i="4" s="1"/>
  <c r="AV1011" i="4" s="1"/>
  <c r="AW1011" i="4" s="1"/>
  <c r="AY1011" i="4" s="1"/>
  <c r="AZ1011" i="4" s="1"/>
  <c r="AR1012" i="4"/>
  <c r="AS1012" i="4" s="1"/>
  <c r="AA1014" i="4" l="1"/>
  <c r="AB1014" i="4" s="1"/>
  <c r="AC1014" i="4" s="1"/>
  <c r="AD1014" i="4" s="1"/>
  <c r="Z1014" i="4"/>
  <c r="AE1013" i="4"/>
  <c r="AF1013" i="4"/>
  <c r="AG1013" i="4" s="1"/>
  <c r="R1014" i="4"/>
  <c r="Q1015" i="4"/>
  <c r="V1015" i="4" s="1"/>
  <c r="W1015" i="4" s="1"/>
  <c r="X1015" i="4" s="1"/>
  <c r="Y1015" i="4" s="1"/>
  <c r="AX1011" i="4"/>
  <c r="T1017" i="4"/>
  <c r="U1016" i="4"/>
  <c r="AO1016" i="4"/>
  <c r="AN1017" i="4"/>
  <c r="AL1014" i="4"/>
  <c r="AT1012" i="4"/>
  <c r="AU1012" i="4" s="1"/>
  <c r="AV1012" i="4" s="1"/>
  <c r="AW1012" i="4" s="1"/>
  <c r="AY1012" i="4" s="1"/>
  <c r="AZ1012" i="4" s="1"/>
  <c r="AR1013" i="4"/>
  <c r="AS1013" i="4" s="1"/>
  <c r="Z1015" i="4" l="1"/>
  <c r="AA1015" i="4"/>
  <c r="AB1015" i="4" s="1"/>
  <c r="AC1015" i="4" s="1"/>
  <c r="AD1015" i="4" s="1"/>
  <c r="AE1014" i="4"/>
  <c r="AF1014" i="4"/>
  <c r="AG1014" i="4" s="1"/>
  <c r="Q1016" i="4"/>
  <c r="V1016" i="4" s="1"/>
  <c r="W1016" i="4" s="1"/>
  <c r="X1016" i="4" s="1"/>
  <c r="Y1016" i="4" s="1"/>
  <c r="R1015" i="4"/>
  <c r="T1018" i="4"/>
  <c r="U1017" i="4"/>
  <c r="AX1012" i="4"/>
  <c r="AO1017" i="4"/>
  <c r="AN1018" i="4"/>
  <c r="AL1015" i="4"/>
  <c r="AT1013" i="4"/>
  <c r="AU1013" i="4" s="1"/>
  <c r="AV1013" i="4" s="1"/>
  <c r="AW1013" i="4" s="1"/>
  <c r="AY1013" i="4" s="1"/>
  <c r="AZ1013" i="4" s="1"/>
  <c r="AR1014" i="4"/>
  <c r="AA1016" i="4" l="1"/>
  <c r="AB1016" i="4" s="1"/>
  <c r="AC1016" i="4" s="1"/>
  <c r="AD1016" i="4" s="1"/>
  <c r="Z1016" i="4"/>
  <c r="AE1015" i="4"/>
  <c r="AF1015" i="4"/>
  <c r="AG1015" i="4" s="1"/>
  <c r="R1016" i="4"/>
  <c r="Q1017" i="4"/>
  <c r="V1017" i="4" s="1"/>
  <c r="W1017" i="4" s="1"/>
  <c r="X1017" i="4" s="1"/>
  <c r="Y1017" i="4" s="1"/>
  <c r="T1019" i="4"/>
  <c r="U1018" i="4"/>
  <c r="AX1013" i="4"/>
  <c r="AS1014" i="4"/>
  <c r="AT1014" i="4" s="1"/>
  <c r="AU1014" i="4" s="1"/>
  <c r="AV1014" i="4" s="1"/>
  <c r="AW1014" i="4" s="1"/>
  <c r="AY1014" i="4" s="1"/>
  <c r="AZ1014" i="4" s="1"/>
  <c r="AO1018" i="4"/>
  <c r="AN1019" i="4"/>
  <c r="AL1016" i="4"/>
  <c r="AR1015" i="4"/>
  <c r="AS1015" i="4" s="1"/>
  <c r="AA1017" i="4" l="1"/>
  <c r="AB1017" i="4" s="1"/>
  <c r="AC1017" i="4" s="1"/>
  <c r="AD1017" i="4" s="1"/>
  <c r="Z1017" i="4"/>
  <c r="AE1016" i="4"/>
  <c r="AF1016" i="4"/>
  <c r="AG1016" i="4" s="1"/>
  <c r="Q1018" i="4"/>
  <c r="V1018" i="4" s="1"/>
  <c r="W1018" i="4" s="1"/>
  <c r="X1018" i="4" s="1"/>
  <c r="Y1018" i="4" s="1"/>
  <c r="R1017" i="4"/>
  <c r="T1020" i="4"/>
  <c r="U1019" i="4"/>
  <c r="AX1014" i="4"/>
  <c r="AO1019" i="4"/>
  <c r="AN1020" i="4"/>
  <c r="AL1017" i="4"/>
  <c r="AT1015" i="4"/>
  <c r="AU1015" i="4" s="1"/>
  <c r="AV1015" i="4" s="1"/>
  <c r="AW1015" i="4" s="1"/>
  <c r="AX1015" i="4" s="1"/>
  <c r="AR1016" i="4"/>
  <c r="AS1016" i="4" s="1"/>
  <c r="AA1018" i="4" l="1"/>
  <c r="AB1018" i="4" s="1"/>
  <c r="AC1018" i="4" s="1"/>
  <c r="AD1018" i="4" s="1"/>
  <c r="Z1018" i="4"/>
  <c r="AE1017" i="4"/>
  <c r="AF1017" i="4"/>
  <c r="AG1017" i="4" s="1"/>
  <c r="Q1019" i="4"/>
  <c r="V1019" i="4" s="1"/>
  <c r="W1019" i="4" s="1"/>
  <c r="X1019" i="4" s="1"/>
  <c r="Y1019" i="4" s="1"/>
  <c r="R1018" i="4"/>
  <c r="AY1015" i="4"/>
  <c r="AZ1015" i="4" s="1"/>
  <c r="T1021" i="4"/>
  <c r="U1020" i="4"/>
  <c r="AO1020" i="4"/>
  <c r="AN1021" i="4"/>
  <c r="AL1018" i="4"/>
  <c r="AT1016" i="4"/>
  <c r="AU1016" i="4" s="1"/>
  <c r="AV1016" i="4" s="1"/>
  <c r="AW1016" i="4" s="1"/>
  <c r="AY1016" i="4" s="1"/>
  <c r="AZ1016" i="4" s="1"/>
  <c r="AR1017" i="4"/>
  <c r="AA1019" i="4" l="1"/>
  <c r="AB1019" i="4" s="1"/>
  <c r="AC1019" i="4" s="1"/>
  <c r="AD1019" i="4" s="1"/>
  <c r="Z1019" i="4"/>
  <c r="AE1018" i="4"/>
  <c r="AF1018" i="4"/>
  <c r="AG1018" i="4" s="1"/>
  <c r="Q1020" i="4"/>
  <c r="V1020" i="4" s="1"/>
  <c r="W1020" i="4" s="1"/>
  <c r="X1020" i="4" s="1"/>
  <c r="Y1020" i="4" s="1"/>
  <c r="R1019" i="4"/>
  <c r="T1022" i="4"/>
  <c r="U1021" i="4"/>
  <c r="AX1016" i="4"/>
  <c r="AS1017" i="4"/>
  <c r="AT1017" i="4" s="1"/>
  <c r="AU1017" i="4" s="1"/>
  <c r="AV1017" i="4" s="1"/>
  <c r="AW1017" i="4" s="1"/>
  <c r="AY1017" i="4" s="1"/>
  <c r="AZ1017" i="4" s="1"/>
  <c r="AO1021" i="4"/>
  <c r="AN1022" i="4"/>
  <c r="AL1019" i="4"/>
  <c r="AR1018" i="4"/>
  <c r="AS1018" i="4" s="1"/>
  <c r="Z1020" i="4" l="1"/>
  <c r="AA1020" i="4"/>
  <c r="AB1020" i="4" s="1"/>
  <c r="AC1020" i="4" s="1"/>
  <c r="AD1020" i="4" s="1"/>
  <c r="AE1019" i="4"/>
  <c r="AF1019" i="4"/>
  <c r="AG1019" i="4" s="1"/>
  <c r="Q1021" i="4"/>
  <c r="V1021" i="4" s="1"/>
  <c r="W1021" i="4" s="1"/>
  <c r="X1021" i="4" s="1"/>
  <c r="Y1021" i="4" s="1"/>
  <c r="R1020" i="4"/>
  <c r="T1023" i="4"/>
  <c r="U1022" i="4"/>
  <c r="AO1022" i="4"/>
  <c r="AN1023" i="4"/>
  <c r="AX1017" i="4"/>
  <c r="AL1020" i="4"/>
  <c r="AT1018" i="4"/>
  <c r="AU1018" i="4" s="1"/>
  <c r="AV1018" i="4" s="1"/>
  <c r="AW1018" i="4" s="1"/>
  <c r="AY1018" i="4" s="1"/>
  <c r="AZ1018" i="4" s="1"/>
  <c r="AR1019" i="4"/>
  <c r="AS1019" i="4" s="1"/>
  <c r="Z1021" i="4" l="1"/>
  <c r="AA1021" i="4"/>
  <c r="AB1021" i="4" s="1"/>
  <c r="AC1021" i="4" s="1"/>
  <c r="AD1021" i="4" s="1"/>
  <c r="AE1020" i="4"/>
  <c r="AF1020" i="4"/>
  <c r="AG1020" i="4" s="1"/>
  <c r="Q1022" i="4"/>
  <c r="V1022" i="4" s="1"/>
  <c r="W1022" i="4" s="1"/>
  <c r="X1022" i="4" s="1"/>
  <c r="Y1022" i="4" s="1"/>
  <c r="R1021" i="4"/>
  <c r="AX1018" i="4"/>
  <c r="T1024" i="4"/>
  <c r="U1023" i="4"/>
  <c r="AO1023" i="4"/>
  <c r="AN1024" i="4"/>
  <c r="AT1019" i="4"/>
  <c r="AU1019" i="4" s="1"/>
  <c r="AV1019" i="4" s="1"/>
  <c r="AW1019" i="4" s="1"/>
  <c r="AX1019" i="4" s="1"/>
  <c r="AL1021" i="4"/>
  <c r="AR1020" i="4"/>
  <c r="Z1022" i="4" l="1"/>
  <c r="AA1022" i="4"/>
  <c r="AB1022" i="4" s="1"/>
  <c r="AC1022" i="4" s="1"/>
  <c r="AD1022" i="4" s="1"/>
  <c r="AE1021" i="4"/>
  <c r="AF1021" i="4"/>
  <c r="AG1021" i="4" s="1"/>
  <c r="Q1023" i="4"/>
  <c r="V1023" i="4" s="1"/>
  <c r="W1023" i="4" s="1"/>
  <c r="X1023" i="4" s="1"/>
  <c r="Y1023" i="4" s="1"/>
  <c r="R1022" i="4"/>
  <c r="T1025" i="4"/>
  <c r="U1024" i="4"/>
  <c r="AY1019" i="4"/>
  <c r="AZ1019" i="4" s="1"/>
  <c r="AS1020" i="4"/>
  <c r="AT1020" i="4" s="1"/>
  <c r="AU1020" i="4" s="1"/>
  <c r="AV1020" i="4" s="1"/>
  <c r="AW1020" i="4" s="1"/>
  <c r="AO1024" i="4"/>
  <c r="AN1025" i="4"/>
  <c r="AL1022" i="4"/>
  <c r="AR1021" i="4"/>
  <c r="AS1021" i="4" s="1"/>
  <c r="AA1023" i="4" l="1"/>
  <c r="AB1023" i="4" s="1"/>
  <c r="AC1023" i="4" s="1"/>
  <c r="AD1023" i="4" s="1"/>
  <c r="Z1023" i="4"/>
  <c r="AE1022" i="4"/>
  <c r="AF1022" i="4"/>
  <c r="AG1022" i="4" s="1"/>
  <c r="Q1024" i="4"/>
  <c r="V1024" i="4" s="1"/>
  <c r="W1024" i="4" s="1"/>
  <c r="X1024" i="4" s="1"/>
  <c r="Y1024" i="4" s="1"/>
  <c r="R1023" i="4"/>
  <c r="T1026" i="4"/>
  <c r="U1025" i="4"/>
  <c r="AY1020" i="4"/>
  <c r="AZ1020" i="4" s="1"/>
  <c r="AX1020" i="4"/>
  <c r="AO1025" i="4"/>
  <c r="AN1026" i="4"/>
  <c r="AL1023" i="4"/>
  <c r="AT1021" i="4"/>
  <c r="AU1021" i="4" s="1"/>
  <c r="AV1021" i="4" s="1"/>
  <c r="AW1021" i="4" s="1"/>
  <c r="AX1021" i="4" s="1"/>
  <c r="AR1022" i="4"/>
  <c r="AS1022" i="4" s="1"/>
  <c r="AA1024" i="4" l="1"/>
  <c r="AB1024" i="4" s="1"/>
  <c r="AC1024" i="4" s="1"/>
  <c r="AD1024" i="4" s="1"/>
  <c r="Z1024" i="4"/>
  <c r="AE1023" i="4"/>
  <c r="AF1023" i="4"/>
  <c r="AG1023" i="4" s="1"/>
  <c r="Q1025" i="4"/>
  <c r="V1025" i="4" s="1"/>
  <c r="W1025" i="4" s="1"/>
  <c r="X1025" i="4" s="1"/>
  <c r="Y1025" i="4" s="1"/>
  <c r="R1024" i="4"/>
  <c r="T1027" i="4"/>
  <c r="U1026" i="4"/>
  <c r="AY1021" i="4"/>
  <c r="AZ1021" i="4" s="1"/>
  <c r="AO1026" i="4"/>
  <c r="AN1027" i="4"/>
  <c r="AL1024" i="4"/>
  <c r="AT1022" i="4"/>
  <c r="AU1022" i="4" s="1"/>
  <c r="AV1022" i="4" s="1"/>
  <c r="AW1022" i="4" s="1"/>
  <c r="AY1022" i="4" s="1"/>
  <c r="AZ1022" i="4" s="1"/>
  <c r="AR1023" i="4"/>
  <c r="Z1025" i="4" l="1"/>
  <c r="AA1025" i="4"/>
  <c r="AB1025" i="4" s="1"/>
  <c r="AC1025" i="4" s="1"/>
  <c r="AD1025" i="4" s="1"/>
  <c r="AE1024" i="4"/>
  <c r="AF1024" i="4"/>
  <c r="AG1024" i="4" s="1"/>
  <c r="Q1026" i="4"/>
  <c r="V1026" i="4" s="1"/>
  <c r="W1026" i="4" s="1"/>
  <c r="X1026" i="4" s="1"/>
  <c r="Y1026" i="4" s="1"/>
  <c r="R1025" i="4"/>
  <c r="T1028" i="4"/>
  <c r="U1027" i="4"/>
  <c r="AX1022" i="4"/>
  <c r="AS1023" i="4"/>
  <c r="AT1023" i="4" s="1"/>
  <c r="AU1023" i="4" s="1"/>
  <c r="AV1023" i="4" s="1"/>
  <c r="AW1023" i="4" s="1"/>
  <c r="AO1027" i="4"/>
  <c r="AN1028" i="4"/>
  <c r="AL1025" i="4"/>
  <c r="AR1024" i="4"/>
  <c r="AS1024" i="4" s="1"/>
  <c r="AA1026" i="4" l="1"/>
  <c r="AB1026" i="4" s="1"/>
  <c r="AC1026" i="4" s="1"/>
  <c r="AD1026" i="4" s="1"/>
  <c r="Z1026" i="4"/>
  <c r="AE1025" i="4"/>
  <c r="AF1025" i="4"/>
  <c r="AG1025" i="4" s="1"/>
  <c r="Q1027" i="4"/>
  <c r="V1027" i="4" s="1"/>
  <c r="W1027" i="4" s="1"/>
  <c r="X1027" i="4" s="1"/>
  <c r="Y1027" i="4" s="1"/>
  <c r="R1026" i="4"/>
  <c r="T1029" i="4"/>
  <c r="U1028" i="4"/>
  <c r="AY1023" i="4"/>
  <c r="AZ1023" i="4" s="1"/>
  <c r="AX1023" i="4"/>
  <c r="AO1028" i="4"/>
  <c r="AN1029" i="4"/>
  <c r="AL1026" i="4"/>
  <c r="AT1024" i="4"/>
  <c r="AU1024" i="4" s="1"/>
  <c r="AV1024" i="4" s="1"/>
  <c r="AW1024" i="4" s="1"/>
  <c r="AX1024" i="4" s="1"/>
  <c r="AR1025" i="4"/>
  <c r="AS1025" i="4" s="1"/>
  <c r="Z1027" i="4" l="1"/>
  <c r="AA1027" i="4"/>
  <c r="AB1027" i="4" s="1"/>
  <c r="AC1027" i="4" s="1"/>
  <c r="AD1027" i="4" s="1"/>
  <c r="AE1026" i="4"/>
  <c r="AF1026" i="4"/>
  <c r="AG1026" i="4" s="1"/>
  <c r="R1027" i="4"/>
  <c r="Q1028" i="4"/>
  <c r="V1028" i="4" s="1"/>
  <c r="W1028" i="4" s="1"/>
  <c r="X1028" i="4" s="1"/>
  <c r="Y1028" i="4" s="1"/>
  <c r="T1030" i="4"/>
  <c r="U1029" i="4"/>
  <c r="AY1024" i="4"/>
  <c r="AZ1024" i="4" s="1"/>
  <c r="AO1029" i="4"/>
  <c r="AN1030" i="4"/>
  <c r="AL1027" i="4"/>
  <c r="AT1025" i="4"/>
  <c r="AU1025" i="4" s="1"/>
  <c r="AV1025" i="4" s="1"/>
  <c r="AW1025" i="4" s="1"/>
  <c r="AY1025" i="4" s="1"/>
  <c r="AZ1025" i="4" s="1"/>
  <c r="AR1026" i="4"/>
  <c r="AS1026" i="4" s="1"/>
  <c r="Z1028" i="4" l="1"/>
  <c r="AA1028" i="4"/>
  <c r="AB1028" i="4" s="1"/>
  <c r="AC1028" i="4" s="1"/>
  <c r="AD1028" i="4" s="1"/>
  <c r="AE1027" i="4"/>
  <c r="AF1027" i="4"/>
  <c r="AG1027" i="4" s="1"/>
  <c r="Q1029" i="4"/>
  <c r="V1029" i="4" s="1"/>
  <c r="W1029" i="4" s="1"/>
  <c r="X1029" i="4" s="1"/>
  <c r="Y1029" i="4" s="1"/>
  <c r="R1028" i="4"/>
  <c r="T1031" i="4"/>
  <c r="U1030" i="4"/>
  <c r="AX1025" i="4"/>
  <c r="AO1030" i="4"/>
  <c r="AN1031" i="4"/>
  <c r="AT1026" i="4"/>
  <c r="AU1026" i="4" s="1"/>
  <c r="AV1026" i="4" s="1"/>
  <c r="AW1026" i="4" s="1"/>
  <c r="AY1026" i="4" s="1"/>
  <c r="AZ1026" i="4" s="1"/>
  <c r="AL1028" i="4"/>
  <c r="AR1027" i="4"/>
  <c r="AA1029" i="4" l="1"/>
  <c r="AB1029" i="4" s="1"/>
  <c r="AC1029" i="4" s="1"/>
  <c r="AD1029" i="4" s="1"/>
  <c r="Z1029" i="4"/>
  <c r="AE1028" i="4"/>
  <c r="AF1028" i="4"/>
  <c r="AG1028" i="4" s="1"/>
  <c r="Q1030" i="4"/>
  <c r="V1030" i="4" s="1"/>
  <c r="W1030" i="4" s="1"/>
  <c r="X1030" i="4" s="1"/>
  <c r="Y1030" i="4" s="1"/>
  <c r="R1029" i="4"/>
  <c r="T1032" i="4"/>
  <c r="U1031" i="4"/>
  <c r="AX1026" i="4"/>
  <c r="AS1027" i="4"/>
  <c r="AT1027" i="4" s="1"/>
  <c r="AU1027" i="4" s="1"/>
  <c r="AV1027" i="4" s="1"/>
  <c r="AW1027" i="4" s="1"/>
  <c r="AO1031" i="4"/>
  <c r="AN1032" i="4"/>
  <c r="AL1029" i="4"/>
  <c r="AR1028" i="4"/>
  <c r="AS1028" i="4" s="1"/>
  <c r="Z1030" i="4" l="1"/>
  <c r="AA1030" i="4"/>
  <c r="AB1030" i="4" s="1"/>
  <c r="AC1030" i="4" s="1"/>
  <c r="AD1030" i="4" s="1"/>
  <c r="AE1029" i="4"/>
  <c r="AF1029" i="4"/>
  <c r="AG1029" i="4" s="1"/>
  <c r="R1030" i="4"/>
  <c r="Q1031" i="4"/>
  <c r="V1031" i="4" s="1"/>
  <c r="W1031" i="4" s="1"/>
  <c r="X1031" i="4" s="1"/>
  <c r="Y1031" i="4" s="1"/>
  <c r="T1033" i="4"/>
  <c r="U1032" i="4"/>
  <c r="AX1027" i="4"/>
  <c r="AY1027" i="4"/>
  <c r="AZ1027" i="4" s="1"/>
  <c r="AO1032" i="4"/>
  <c r="AN1033" i="4"/>
  <c r="AL1030" i="4"/>
  <c r="AT1028" i="4"/>
  <c r="AU1028" i="4" s="1"/>
  <c r="AV1028" i="4" s="1"/>
  <c r="AW1028" i="4" s="1"/>
  <c r="AX1028" i="4" s="1"/>
  <c r="AR1029" i="4"/>
  <c r="Z1031" i="4" l="1"/>
  <c r="AA1031" i="4"/>
  <c r="AB1031" i="4" s="1"/>
  <c r="AC1031" i="4" s="1"/>
  <c r="AD1031" i="4" s="1"/>
  <c r="AE1030" i="4"/>
  <c r="AF1030" i="4"/>
  <c r="AG1030" i="4" s="1"/>
  <c r="Q1032" i="4"/>
  <c r="V1032" i="4" s="1"/>
  <c r="W1032" i="4" s="1"/>
  <c r="X1032" i="4" s="1"/>
  <c r="Y1032" i="4" s="1"/>
  <c r="R1031" i="4"/>
  <c r="AY1028" i="4"/>
  <c r="AZ1028" i="4" s="1"/>
  <c r="T1034" i="4"/>
  <c r="U1033" i="4"/>
  <c r="AS1029" i="4"/>
  <c r="AT1029" i="4" s="1"/>
  <c r="AU1029" i="4" s="1"/>
  <c r="AV1029" i="4" s="1"/>
  <c r="AW1029" i="4" s="1"/>
  <c r="AO1033" i="4"/>
  <c r="AN1034" i="4"/>
  <c r="AL1031" i="4"/>
  <c r="AR1030" i="4"/>
  <c r="AA1032" i="4" l="1"/>
  <c r="AB1032" i="4" s="1"/>
  <c r="AC1032" i="4" s="1"/>
  <c r="AD1032" i="4" s="1"/>
  <c r="Z1032" i="4"/>
  <c r="AE1031" i="4"/>
  <c r="AF1031" i="4"/>
  <c r="AG1031" i="4" s="1"/>
  <c r="R1032" i="4"/>
  <c r="Q1033" i="4"/>
  <c r="V1033" i="4" s="1"/>
  <c r="W1033" i="4" s="1"/>
  <c r="X1033" i="4" s="1"/>
  <c r="Y1033" i="4" s="1"/>
  <c r="T1035" i="4"/>
  <c r="U1034" i="4"/>
  <c r="AX1029" i="4"/>
  <c r="AY1029" i="4"/>
  <c r="AZ1029" i="4" s="1"/>
  <c r="AS1030" i="4"/>
  <c r="AT1030" i="4" s="1"/>
  <c r="AU1030" i="4" s="1"/>
  <c r="AV1030" i="4" s="1"/>
  <c r="AW1030" i="4" s="1"/>
  <c r="AO1034" i="4"/>
  <c r="AN1035" i="4"/>
  <c r="AL1032" i="4"/>
  <c r="AR1031" i="4"/>
  <c r="AS1031" i="4" s="1"/>
  <c r="AA1033" i="4" l="1"/>
  <c r="AB1033" i="4" s="1"/>
  <c r="AC1033" i="4" s="1"/>
  <c r="AD1033" i="4" s="1"/>
  <c r="Z1033" i="4"/>
  <c r="AE1032" i="4"/>
  <c r="AF1032" i="4"/>
  <c r="AG1032" i="4" s="1"/>
  <c r="R1033" i="4"/>
  <c r="Q1034" i="4"/>
  <c r="V1034" i="4" s="1"/>
  <c r="W1034" i="4" s="1"/>
  <c r="X1034" i="4" s="1"/>
  <c r="Y1034" i="4" s="1"/>
  <c r="T1036" i="4"/>
  <c r="U1035" i="4"/>
  <c r="AY1030" i="4"/>
  <c r="AZ1030" i="4" s="1"/>
  <c r="AX1030" i="4"/>
  <c r="AO1035" i="4"/>
  <c r="AN1036" i="4"/>
  <c r="AL1033" i="4"/>
  <c r="AT1031" i="4"/>
  <c r="AU1031" i="4" s="1"/>
  <c r="AV1031" i="4" s="1"/>
  <c r="AW1031" i="4" s="1"/>
  <c r="AX1031" i="4" s="1"/>
  <c r="AR1032" i="4"/>
  <c r="AA1034" i="4" l="1"/>
  <c r="AB1034" i="4" s="1"/>
  <c r="AC1034" i="4" s="1"/>
  <c r="AD1034" i="4" s="1"/>
  <c r="Z1034" i="4"/>
  <c r="AE1033" i="4"/>
  <c r="AF1033" i="4"/>
  <c r="AG1033" i="4" s="1"/>
  <c r="R1034" i="4"/>
  <c r="Q1035" i="4"/>
  <c r="V1035" i="4" s="1"/>
  <c r="W1035" i="4" s="1"/>
  <c r="X1035" i="4" s="1"/>
  <c r="Y1035" i="4" s="1"/>
  <c r="T1037" i="4"/>
  <c r="U1036" i="4"/>
  <c r="AY1031" i="4"/>
  <c r="AZ1031" i="4" s="1"/>
  <c r="AS1032" i="4"/>
  <c r="AT1032" i="4" s="1"/>
  <c r="AU1032" i="4" s="1"/>
  <c r="AV1032" i="4" s="1"/>
  <c r="AW1032" i="4" s="1"/>
  <c r="AO1036" i="4"/>
  <c r="AN1037" i="4"/>
  <c r="AL1034" i="4"/>
  <c r="AR1033" i="4"/>
  <c r="AS1033" i="4" s="1"/>
  <c r="AA1035" i="4" l="1"/>
  <c r="AB1035" i="4" s="1"/>
  <c r="AC1035" i="4" s="1"/>
  <c r="AD1035" i="4" s="1"/>
  <c r="Z1035" i="4"/>
  <c r="AE1034" i="4"/>
  <c r="AF1034" i="4"/>
  <c r="AG1034" i="4" s="1"/>
  <c r="R1035" i="4"/>
  <c r="Q1036" i="4"/>
  <c r="V1036" i="4" s="1"/>
  <c r="W1036" i="4" s="1"/>
  <c r="X1036" i="4" s="1"/>
  <c r="Y1036" i="4" s="1"/>
  <c r="T1038" i="4"/>
  <c r="U1037" i="4"/>
  <c r="AX1032" i="4"/>
  <c r="AY1032" i="4"/>
  <c r="AZ1032" i="4" s="1"/>
  <c r="AO1037" i="4"/>
  <c r="AN1038" i="4"/>
  <c r="AL1035" i="4"/>
  <c r="AT1033" i="4"/>
  <c r="AU1033" i="4" s="1"/>
  <c r="AV1033" i="4" s="1"/>
  <c r="AW1033" i="4" s="1"/>
  <c r="AX1033" i="4" s="1"/>
  <c r="AR1034" i="4"/>
  <c r="AS1034" i="4" s="1"/>
  <c r="Z1036" i="4" l="1"/>
  <c r="AA1036" i="4"/>
  <c r="AB1036" i="4" s="1"/>
  <c r="AC1036" i="4" s="1"/>
  <c r="AD1036" i="4" s="1"/>
  <c r="AE1035" i="4"/>
  <c r="AF1035" i="4"/>
  <c r="AG1035" i="4" s="1"/>
  <c r="R1036" i="4"/>
  <c r="Q1037" i="4"/>
  <c r="V1037" i="4" s="1"/>
  <c r="W1037" i="4" s="1"/>
  <c r="X1037" i="4" s="1"/>
  <c r="Y1037" i="4" s="1"/>
  <c r="AY1033" i="4"/>
  <c r="AZ1033" i="4" s="1"/>
  <c r="T1039" i="4"/>
  <c r="U1038" i="4"/>
  <c r="AO1038" i="4"/>
  <c r="AN1039" i="4"/>
  <c r="AL1036" i="4"/>
  <c r="AT1034" i="4"/>
  <c r="AU1034" i="4" s="1"/>
  <c r="AV1034" i="4" s="1"/>
  <c r="AW1034" i="4" s="1"/>
  <c r="AY1034" i="4" s="1"/>
  <c r="AZ1034" i="4" s="1"/>
  <c r="AR1035" i="4"/>
  <c r="AS1035" i="4" s="1"/>
  <c r="AA1037" i="4" l="1"/>
  <c r="AB1037" i="4" s="1"/>
  <c r="AC1037" i="4" s="1"/>
  <c r="AD1037" i="4" s="1"/>
  <c r="Z1037" i="4"/>
  <c r="AE1036" i="4"/>
  <c r="AF1036" i="4"/>
  <c r="AG1036" i="4" s="1"/>
  <c r="R1037" i="4"/>
  <c r="Q1038" i="4"/>
  <c r="V1038" i="4" s="1"/>
  <c r="W1038" i="4" s="1"/>
  <c r="X1038" i="4" s="1"/>
  <c r="Y1038" i="4" s="1"/>
  <c r="T1040" i="4"/>
  <c r="U1039" i="4"/>
  <c r="AX1034" i="4"/>
  <c r="AO1039" i="4"/>
  <c r="AN1040" i="4"/>
  <c r="AL1037" i="4"/>
  <c r="AR1036" i="4"/>
  <c r="AS1036" i="4" s="1"/>
  <c r="AT1035" i="4"/>
  <c r="AU1035" i="4" s="1"/>
  <c r="AV1035" i="4" s="1"/>
  <c r="AW1035" i="4" s="1"/>
  <c r="AX1035" i="4" s="1"/>
  <c r="AA1038" i="4" l="1"/>
  <c r="AB1038" i="4" s="1"/>
  <c r="AC1038" i="4" s="1"/>
  <c r="AD1038" i="4" s="1"/>
  <c r="Z1038" i="4"/>
  <c r="AE1037" i="4"/>
  <c r="AF1037" i="4"/>
  <c r="AG1037" i="4" s="1"/>
  <c r="R1038" i="4"/>
  <c r="Q1039" i="4"/>
  <c r="V1039" i="4" s="1"/>
  <c r="W1039" i="4" s="1"/>
  <c r="X1039" i="4" s="1"/>
  <c r="Y1039" i="4" s="1"/>
  <c r="T1041" i="4"/>
  <c r="U1040" i="4"/>
  <c r="AY1035" i="4"/>
  <c r="AZ1035" i="4" s="1"/>
  <c r="AO1040" i="4"/>
  <c r="AN1041" i="4"/>
  <c r="AL1038" i="4"/>
  <c r="AT1036" i="4"/>
  <c r="AU1036" i="4" s="1"/>
  <c r="AV1036" i="4" s="1"/>
  <c r="AW1036" i="4" s="1"/>
  <c r="AY1036" i="4" s="1"/>
  <c r="AZ1036" i="4" s="1"/>
  <c r="AR1037" i="4"/>
  <c r="AS1037" i="4" s="1"/>
  <c r="AA1039" i="4" l="1"/>
  <c r="AB1039" i="4" s="1"/>
  <c r="AC1039" i="4" s="1"/>
  <c r="AD1039" i="4" s="1"/>
  <c r="Z1039" i="4"/>
  <c r="AE1038" i="4"/>
  <c r="AF1038" i="4"/>
  <c r="AG1038" i="4" s="1"/>
  <c r="R1039" i="4"/>
  <c r="Q1040" i="4"/>
  <c r="V1040" i="4" s="1"/>
  <c r="W1040" i="4" s="1"/>
  <c r="X1040" i="4" s="1"/>
  <c r="Y1040" i="4" s="1"/>
  <c r="T1042" i="4"/>
  <c r="U1041" i="4"/>
  <c r="AX1036" i="4"/>
  <c r="AO1041" i="4"/>
  <c r="AN1042" i="4"/>
  <c r="AL1039" i="4"/>
  <c r="AT1037" i="4"/>
  <c r="AU1037" i="4" s="1"/>
  <c r="AV1037" i="4" s="1"/>
  <c r="AW1037" i="4" s="1"/>
  <c r="AX1037" i="4" s="1"/>
  <c r="AR1038" i="4"/>
  <c r="AS1038" i="4" s="1"/>
  <c r="Z1040" i="4" l="1"/>
  <c r="AA1040" i="4"/>
  <c r="AB1040" i="4" s="1"/>
  <c r="AC1040" i="4" s="1"/>
  <c r="AD1040" i="4" s="1"/>
  <c r="AE1039" i="4"/>
  <c r="AF1039" i="4"/>
  <c r="AG1039" i="4" s="1"/>
  <c r="Q1041" i="4"/>
  <c r="V1041" i="4" s="1"/>
  <c r="W1041" i="4" s="1"/>
  <c r="X1041" i="4" s="1"/>
  <c r="Y1041" i="4" s="1"/>
  <c r="R1040" i="4"/>
  <c r="T1043" i="4"/>
  <c r="U1042" i="4"/>
  <c r="AY1037" i="4"/>
  <c r="AZ1037" i="4" s="1"/>
  <c r="AO1042" i="4"/>
  <c r="AN1043" i="4"/>
  <c r="AT1038" i="4"/>
  <c r="AU1038" i="4" s="1"/>
  <c r="AV1038" i="4" s="1"/>
  <c r="AW1038" i="4" s="1"/>
  <c r="AX1038" i="4" s="1"/>
  <c r="AL1040" i="4"/>
  <c r="AR1039" i="4"/>
  <c r="AS1039" i="4" s="1"/>
  <c r="Z1041" i="4" l="1"/>
  <c r="AA1041" i="4"/>
  <c r="AB1041" i="4" s="1"/>
  <c r="AC1041" i="4" s="1"/>
  <c r="AD1041" i="4" s="1"/>
  <c r="AE1040" i="4"/>
  <c r="AF1040" i="4"/>
  <c r="AG1040" i="4" s="1"/>
  <c r="Q1042" i="4"/>
  <c r="V1042" i="4" s="1"/>
  <c r="W1042" i="4" s="1"/>
  <c r="X1042" i="4" s="1"/>
  <c r="Y1042" i="4" s="1"/>
  <c r="R1041" i="4"/>
  <c r="T1044" i="4"/>
  <c r="U1043" i="4"/>
  <c r="AY1038" i="4"/>
  <c r="AZ1038" i="4" s="1"/>
  <c r="AO1043" i="4"/>
  <c r="AN1044" i="4"/>
  <c r="AT1039" i="4"/>
  <c r="AU1039" i="4" s="1"/>
  <c r="AV1039" i="4" s="1"/>
  <c r="AW1039" i="4" s="1"/>
  <c r="AY1039" i="4" s="1"/>
  <c r="AZ1039" i="4" s="1"/>
  <c r="AL1041" i="4"/>
  <c r="AR1040" i="4"/>
  <c r="AS1040" i="4" s="1"/>
  <c r="AA1042" i="4" l="1"/>
  <c r="AB1042" i="4" s="1"/>
  <c r="AC1042" i="4" s="1"/>
  <c r="AD1042" i="4" s="1"/>
  <c r="Z1042" i="4"/>
  <c r="AE1041" i="4"/>
  <c r="AF1041" i="4"/>
  <c r="AG1041" i="4" s="1"/>
  <c r="Q1043" i="4"/>
  <c r="V1043" i="4" s="1"/>
  <c r="W1043" i="4" s="1"/>
  <c r="X1043" i="4" s="1"/>
  <c r="Y1043" i="4" s="1"/>
  <c r="R1042" i="4"/>
  <c r="AX1039" i="4"/>
  <c r="T1045" i="4"/>
  <c r="U1044" i="4"/>
  <c r="AO1044" i="4"/>
  <c r="AN1045" i="4"/>
  <c r="AT1040" i="4"/>
  <c r="AU1040" i="4" s="1"/>
  <c r="AV1040" i="4" s="1"/>
  <c r="AW1040" i="4" s="1"/>
  <c r="AX1040" i="4" s="1"/>
  <c r="AL1042" i="4"/>
  <c r="AR1041" i="4"/>
  <c r="AS1041" i="4" s="1"/>
  <c r="Z1043" i="4" l="1"/>
  <c r="AA1043" i="4"/>
  <c r="AB1043" i="4" s="1"/>
  <c r="AC1043" i="4" s="1"/>
  <c r="AD1043" i="4" s="1"/>
  <c r="AE1042" i="4"/>
  <c r="AF1042" i="4"/>
  <c r="AG1042" i="4" s="1"/>
  <c r="Q1044" i="4"/>
  <c r="V1044" i="4" s="1"/>
  <c r="W1044" i="4" s="1"/>
  <c r="X1044" i="4" s="1"/>
  <c r="Y1044" i="4" s="1"/>
  <c r="R1043" i="4"/>
  <c r="T1046" i="4"/>
  <c r="U1045" i="4"/>
  <c r="AY1040" i="4"/>
  <c r="AZ1040" i="4" s="1"/>
  <c r="AO1045" i="4"/>
  <c r="AN1046" i="4"/>
  <c r="AT1041" i="4"/>
  <c r="AU1041" i="4" s="1"/>
  <c r="AV1041" i="4" s="1"/>
  <c r="AW1041" i="4" s="1"/>
  <c r="AX1041" i="4" s="1"/>
  <c r="AL1043" i="4"/>
  <c r="AR1042" i="4"/>
  <c r="AS1042" i="4" s="1"/>
  <c r="AA1044" i="4" l="1"/>
  <c r="AB1044" i="4" s="1"/>
  <c r="AC1044" i="4" s="1"/>
  <c r="AD1044" i="4" s="1"/>
  <c r="Z1044" i="4"/>
  <c r="AE1043" i="4"/>
  <c r="AF1043" i="4"/>
  <c r="AG1043" i="4" s="1"/>
  <c r="R1044" i="4"/>
  <c r="Q1045" i="4"/>
  <c r="V1045" i="4" s="1"/>
  <c r="W1045" i="4" s="1"/>
  <c r="X1045" i="4" s="1"/>
  <c r="Y1045" i="4" s="1"/>
  <c r="T1047" i="4"/>
  <c r="U1046" i="4"/>
  <c r="AY1041" i="4"/>
  <c r="AZ1041" i="4" s="1"/>
  <c r="AT1042" i="4"/>
  <c r="AU1042" i="4" s="1"/>
  <c r="AV1042" i="4" s="1"/>
  <c r="AW1042" i="4" s="1"/>
  <c r="AX1042" i="4" s="1"/>
  <c r="AO1046" i="4"/>
  <c r="AN1047" i="4"/>
  <c r="AL1044" i="4"/>
  <c r="AR1043" i="4"/>
  <c r="AS1043" i="4" s="1"/>
  <c r="AE1044" i="4" l="1"/>
  <c r="AF1044" i="4"/>
  <c r="AG1044" i="4" s="1"/>
  <c r="AA1045" i="4"/>
  <c r="AB1045" i="4" s="1"/>
  <c r="AC1045" i="4" s="1"/>
  <c r="AD1045" i="4" s="1"/>
  <c r="Z1045" i="4"/>
  <c r="Q1046" i="4"/>
  <c r="V1046" i="4" s="1"/>
  <c r="W1046" i="4" s="1"/>
  <c r="X1046" i="4" s="1"/>
  <c r="Y1046" i="4" s="1"/>
  <c r="R1045" i="4"/>
  <c r="AY1042" i="4"/>
  <c r="AZ1042" i="4" s="1"/>
  <c r="T1048" i="4"/>
  <c r="U1047" i="4"/>
  <c r="AO1047" i="4"/>
  <c r="AN1048" i="4"/>
  <c r="AT1043" i="4"/>
  <c r="AU1043" i="4" s="1"/>
  <c r="AV1043" i="4" s="1"/>
  <c r="AW1043" i="4" s="1"/>
  <c r="AX1043" i="4" s="1"/>
  <c r="AL1045" i="4"/>
  <c r="AR1044" i="4"/>
  <c r="AS1044" i="4" s="1"/>
  <c r="AA1046" i="4" l="1"/>
  <c r="AB1046" i="4" s="1"/>
  <c r="AC1046" i="4" s="1"/>
  <c r="AD1046" i="4" s="1"/>
  <c r="Z1046" i="4"/>
  <c r="AE1045" i="4"/>
  <c r="AF1045" i="4"/>
  <c r="AG1045" i="4" s="1"/>
  <c r="R1046" i="4"/>
  <c r="Q1047" i="4"/>
  <c r="V1047" i="4" s="1"/>
  <c r="W1047" i="4" s="1"/>
  <c r="X1047" i="4" s="1"/>
  <c r="Y1047" i="4" s="1"/>
  <c r="T1049" i="4"/>
  <c r="U1048" i="4"/>
  <c r="AY1043" i="4"/>
  <c r="AZ1043" i="4" s="1"/>
  <c r="AO1048" i="4"/>
  <c r="AN1049" i="4"/>
  <c r="AL1046" i="4"/>
  <c r="AT1044" i="4"/>
  <c r="AU1044" i="4" s="1"/>
  <c r="AV1044" i="4" s="1"/>
  <c r="AW1044" i="4" s="1"/>
  <c r="AY1044" i="4" s="1"/>
  <c r="AZ1044" i="4" s="1"/>
  <c r="AR1045" i="4"/>
  <c r="AS1045" i="4" s="1"/>
  <c r="AA1047" i="4" l="1"/>
  <c r="AB1047" i="4" s="1"/>
  <c r="AC1047" i="4" s="1"/>
  <c r="AD1047" i="4" s="1"/>
  <c r="Z1047" i="4"/>
  <c r="AE1046" i="4"/>
  <c r="AF1046" i="4"/>
  <c r="AG1046" i="4" s="1"/>
  <c r="Q1048" i="4"/>
  <c r="V1048" i="4" s="1"/>
  <c r="W1048" i="4" s="1"/>
  <c r="X1048" i="4" s="1"/>
  <c r="Y1048" i="4" s="1"/>
  <c r="R1047" i="4"/>
  <c r="T1050" i="4"/>
  <c r="U1049" i="4"/>
  <c r="AX1044" i="4"/>
  <c r="AO1049" i="4"/>
  <c r="AN1050" i="4"/>
  <c r="AL1047" i="4"/>
  <c r="AT1045" i="4"/>
  <c r="AU1045" i="4" s="1"/>
  <c r="AV1045" i="4" s="1"/>
  <c r="AW1045" i="4" s="1"/>
  <c r="AX1045" i="4" s="1"/>
  <c r="AR1046" i="4"/>
  <c r="AS1046" i="4" s="1"/>
  <c r="AA1048" i="4" l="1"/>
  <c r="AB1048" i="4" s="1"/>
  <c r="AC1048" i="4" s="1"/>
  <c r="AD1048" i="4" s="1"/>
  <c r="Z1048" i="4"/>
  <c r="AE1047" i="4"/>
  <c r="AF1047" i="4"/>
  <c r="AG1047" i="4" s="1"/>
  <c r="Q1049" i="4"/>
  <c r="V1049" i="4" s="1"/>
  <c r="W1049" i="4" s="1"/>
  <c r="X1049" i="4" s="1"/>
  <c r="Y1049" i="4" s="1"/>
  <c r="R1048" i="4"/>
  <c r="T1051" i="4"/>
  <c r="U1050" i="4"/>
  <c r="AY1045" i="4"/>
  <c r="AZ1045" i="4" s="1"/>
  <c r="AO1050" i="4"/>
  <c r="AN1051" i="4"/>
  <c r="AL1048" i="4"/>
  <c r="AT1046" i="4"/>
  <c r="AU1046" i="4" s="1"/>
  <c r="AV1046" i="4" s="1"/>
  <c r="AW1046" i="4" s="1"/>
  <c r="AX1046" i="4" s="1"/>
  <c r="AR1047" i="4"/>
  <c r="AS1047" i="4" s="1"/>
  <c r="AA1049" i="4" l="1"/>
  <c r="AB1049" i="4" s="1"/>
  <c r="AC1049" i="4" s="1"/>
  <c r="AD1049" i="4" s="1"/>
  <c r="Z1049" i="4"/>
  <c r="AE1048" i="4"/>
  <c r="AF1048" i="4"/>
  <c r="AG1048" i="4" s="1"/>
  <c r="R1049" i="4"/>
  <c r="Q1050" i="4"/>
  <c r="V1050" i="4" s="1"/>
  <c r="W1050" i="4" s="1"/>
  <c r="X1050" i="4" s="1"/>
  <c r="Y1050" i="4" s="1"/>
  <c r="AY1046" i="4"/>
  <c r="AZ1046" i="4" s="1"/>
  <c r="T1052" i="4"/>
  <c r="U1051" i="4"/>
  <c r="AO1051" i="4"/>
  <c r="AN1052" i="4"/>
  <c r="AL1049" i="4"/>
  <c r="AT1047" i="4"/>
  <c r="AU1047" i="4" s="1"/>
  <c r="AV1047" i="4" s="1"/>
  <c r="AW1047" i="4" s="1"/>
  <c r="AY1047" i="4" s="1"/>
  <c r="AZ1047" i="4" s="1"/>
  <c r="AR1048" i="4"/>
  <c r="AS1048" i="4" s="1"/>
  <c r="AA1050" i="4" l="1"/>
  <c r="AB1050" i="4" s="1"/>
  <c r="AC1050" i="4" s="1"/>
  <c r="AD1050" i="4" s="1"/>
  <c r="Z1050" i="4"/>
  <c r="AE1049" i="4"/>
  <c r="AF1049" i="4"/>
  <c r="AG1049" i="4" s="1"/>
  <c r="Q1051" i="4"/>
  <c r="V1051" i="4" s="1"/>
  <c r="W1051" i="4" s="1"/>
  <c r="X1051" i="4" s="1"/>
  <c r="Y1051" i="4" s="1"/>
  <c r="R1050" i="4"/>
  <c r="T1053" i="4"/>
  <c r="U1052" i="4"/>
  <c r="AX1047" i="4"/>
  <c r="AO1052" i="4"/>
  <c r="AN1053" i="4"/>
  <c r="AL1050" i="4"/>
  <c r="AT1048" i="4"/>
  <c r="AU1048" i="4" s="1"/>
  <c r="AV1048" i="4" s="1"/>
  <c r="AW1048" i="4" s="1"/>
  <c r="AX1048" i="4" s="1"/>
  <c r="AR1049" i="4"/>
  <c r="Z1051" i="4" l="1"/>
  <c r="AA1051" i="4"/>
  <c r="AB1051" i="4" s="1"/>
  <c r="AC1051" i="4" s="1"/>
  <c r="AD1051" i="4" s="1"/>
  <c r="AE1050" i="4"/>
  <c r="AF1050" i="4"/>
  <c r="AG1050" i="4" s="1"/>
  <c r="Q1052" i="4"/>
  <c r="V1052" i="4" s="1"/>
  <c r="W1052" i="4" s="1"/>
  <c r="X1052" i="4" s="1"/>
  <c r="Y1052" i="4" s="1"/>
  <c r="R1051" i="4"/>
  <c r="AY1048" i="4"/>
  <c r="AZ1048" i="4" s="1"/>
  <c r="T1054" i="4"/>
  <c r="U1053" i="4"/>
  <c r="AS1049" i="4"/>
  <c r="AT1049" i="4" s="1"/>
  <c r="AU1049" i="4" s="1"/>
  <c r="AV1049" i="4" s="1"/>
  <c r="AW1049" i="4" s="1"/>
  <c r="AX1049" i="4" s="1"/>
  <c r="AO1053" i="4"/>
  <c r="AN1054" i="4"/>
  <c r="AL1051" i="4"/>
  <c r="AR1050" i="4"/>
  <c r="AS1050" i="4" s="1"/>
  <c r="Z1052" i="4" l="1"/>
  <c r="AA1052" i="4"/>
  <c r="AB1052" i="4" s="1"/>
  <c r="AC1052" i="4" s="1"/>
  <c r="AD1052" i="4" s="1"/>
  <c r="AE1051" i="4"/>
  <c r="AF1051" i="4"/>
  <c r="AG1051" i="4" s="1"/>
  <c r="R1052" i="4"/>
  <c r="Q1053" i="4"/>
  <c r="V1053" i="4" s="1"/>
  <c r="W1053" i="4" s="1"/>
  <c r="X1053" i="4" s="1"/>
  <c r="Y1053" i="4" s="1"/>
  <c r="T1055" i="4"/>
  <c r="U1054" i="4"/>
  <c r="AY1049" i="4"/>
  <c r="AZ1049" i="4" s="1"/>
  <c r="AO1054" i="4"/>
  <c r="AN1055" i="4"/>
  <c r="AL1052" i="4"/>
  <c r="AT1050" i="4"/>
  <c r="AU1050" i="4" s="1"/>
  <c r="AV1050" i="4" s="1"/>
  <c r="AW1050" i="4" s="1"/>
  <c r="AX1050" i="4" s="1"/>
  <c r="AR1051" i="4"/>
  <c r="AS1051" i="4" s="1"/>
  <c r="AA1053" i="4" l="1"/>
  <c r="AB1053" i="4" s="1"/>
  <c r="AC1053" i="4" s="1"/>
  <c r="AD1053" i="4" s="1"/>
  <c r="Z1053" i="4"/>
  <c r="AE1052" i="4"/>
  <c r="AF1052" i="4"/>
  <c r="AG1052" i="4" s="1"/>
  <c r="Q1054" i="4"/>
  <c r="V1054" i="4" s="1"/>
  <c r="W1054" i="4" s="1"/>
  <c r="X1054" i="4" s="1"/>
  <c r="Y1054" i="4" s="1"/>
  <c r="R1053" i="4"/>
  <c r="T1056" i="4"/>
  <c r="U1055" i="4"/>
  <c r="AY1050" i="4"/>
  <c r="AZ1050" i="4" s="1"/>
  <c r="AO1055" i="4"/>
  <c r="AN1056" i="4"/>
  <c r="AL1053" i="4"/>
  <c r="AT1051" i="4"/>
  <c r="AU1051" i="4" s="1"/>
  <c r="AV1051" i="4" s="1"/>
  <c r="AW1051" i="4" s="1"/>
  <c r="AY1051" i="4" s="1"/>
  <c r="AZ1051" i="4" s="1"/>
  <c r="AR1052" i="4"/>
  <c r="AS1052" i="4" s="1"/>
  <c r="AA1054" i="4" l="1"/>
  <c r="AB1054" i="4" s="1"/>
  <c r="AC1054" i="4" s="1"/>
  <c r="AD1054" i="4" s="1"/>
  <c r="Z1054" i="4"/>
  <c r="AE1053" i="4"/>
  <c r="AF1053" i="4"/>
  <c r="AG1053" i="4" s="1"/>
  <c r="Q1055" i="4"/>
  <c r="V1055" i="4" s="1"/>
  <c r="W1055" i="4" s="1"/>
  <c r="X1055" i="4" s="1"/>
  <c r="Y1055" i="4" s="1"/>
  <c r="R1054" i="4"/>
  <c r="T1057" i="4"/>
  <c r="U1056" i="4"/>
  <c r="AX1051" i="4"/>
  <c r="AO1056" i="4"/>
  <c r="AN1057" i="4"/>
  <c r="AL1054" i="4"/>
  <c r="AT1052" i="4"/>
  <c r="AU1052" i="4" s="1"/>
  <c r="AV1052" i="4" s="1"/>
  <c r="AW1052" i="4" s="1"/>
  <c r="AY1052" i="4" s="1"/>
  <c r="AZ1052" i="4" s="1"/>
  <c r="AR1053" i="4"/>
  <c r="AA1055" i="4" l="1"/>
  <c r="AB1055" i="4" s="1"/>
  <c r="AC1055" i="4" s="1"/>
  <c r="AD1055" i="4" s="1"/>
  <c r="Z1055" i="4"/>
  <c r="AE1054" i="4"/>
  <c r="AF1054" i="4"/>
  <c r="AG1054" i="4" s="1"/>
  <c r="R1055" i="4"/>
  <c r="Q1056" i="4"/>
  <c r="V1056" i="4" s="1"/>
  <c r="W1056" i="4" s="1"/>
  <c r="X1056" i="4" s="1"/>
  <c r="Y1056" i="4" s="1"/>
  <c r="AX1052" i="4"/>
  <c r="T1058" i="4"/>
  <c r="U1057" i="4"/>
  <c r="AS1053" i="4"/>
  <c r="AT1053" i="4" s="1"/>
  <c r="AU1053" i="4" s="1"/>
  <c r="AV1053" i="4" s="1"/>
  <c r="AW1053" i="4" s="1"/>
  <c r="AO1057" i="4"/>
  <c r="AN1058" i="4"/>
  <c r="AL1055" i="4"/>
  <c r="AR1054" i="4"/>
  <c r="AS1054" i="4" s="1"/>
  <c r="AA1056" i="4" l="1"/>
  <c r="AB1056" i="4" s="1"/>
  <c r="AC1056" i="4" s="1"/>
  <c r="AD1056" i="4" s="1"/>
  <c r="Z1056" i="4"/>
  <c r="AE1055" i="4"/>
  <c r="AF1055" i="4"/>
  <c r="AG1055" i="4" s="1"/>
  <c r="Q1057" i="4"/>
  <c r="V1057" i="4" s="1"/>
  <c r="W1057" i="4" s="1"/>
  <c r="X1057" i="4" s="1"/>
  <c r="Y1057" i="4" s="1"/>
  <c r="R1056" i="4"/>
  <c r="T1059" i="4"/>
  <c r="U1058" i="4"/>
  <c r="AO1058" i="4"/>
  <c r="AN1059" i="4"/>
  <c r="AY1053" i="4"/>
  <c r="AZ1053" i="4" s="1"/>
  <c r="AX1053" i="4"/>
  <c r="AL1056" i="4"/>
  <c r="AT1054" i="4"/>
  <c r="AU1054" i="4" s="1"/>
  <c r="AV1054" i="4" s="1"/>
  <c r="AW1054" i="4" s="1"/>
  <c r="AX1054" i="4" s="1"/>
  <c r="AR1055" i="4"/>
  <c r="AA1057" i="4" l="1"/>
  <c r="AB1057" i="4" s="1"/>
  <c r="AC1057" i="4" s="1"/>
  <c r="AD1057" i="4" s="1"/>
  <c r="Z1057" i="4"/>
  <c r="AE1056" i="4"/>
  <c r="AF1056" i="4"/>
  <c r="AG1056" i="4" s="1"/>
  <c r="R1057" i="4"/>
  <c r="Q1058" i="4"/>
  <c r="V1058" i="4" s="1"/>
  <c r="W1058" i="4" s="1"/>
  <c r="X1058" i="4" s="1"/>
  <c r="Y1058" i="4" s="1"/>
  <c r="T1060" i="4"/>
  <c r="U1059" i="4"/>
  <c r="AY1054" i="4"/>
  <c r="AZ1054" i="4" s="1"/>
  <c r="AS1055" i="4"/>
  <c r="AT1055" i="4" s="1"/>
  <c r="AU1055" i="4" s="1"/>
  <c r="AV1055" i="4" s="1"/>
  <c r="AW1055" i="4" s="1"/>
  <c r="AO1059" i="4"/>
  <c r="AN1060" i="4"/>
  <c r="AL1057" i="4"/>
  <c r="AR1056" i="4"/>
  <c r="AA1058" i="4" l="1"/>
  <c r="AB1058" i="4" s="1"/>
  <c r="AC1058" i="4" s="1"/>
  <c r="AD1058" i="4" s="1"/>
  <c r="Z1058" i="4"/>
  <c r="AE1057" i="4"/>
  <c r="AF1057" i="4"/>
  <c r="AG1057" i="4" s="1"/>
  <c r="Q1059" i="4"/>
  <c r="V1059" i="4" s="1"/>
  <c r="W1059" i="4" s="1"/>
  <c r="X1059" i="4" s="1"/>
  <c r="Y1059" i="4" s="1"/>
  <c r="R1058" i="4"/>
  <c r="T1061" i="4"/>
  <c r="U1060" i="4"/>
  <c r="AS1056" i="4"/>
  <c r="AT1056" i="4" s="1"/>
  <c r="AU1056" i="4" s="1"/>
  <c r="AV1056" i="4" s="1"/>
  <c r="AW1056" i="4" s="1"/>
  <c r="AO1060" i="4"/>
  <c r="AN1061" i="4"/>
  <c r="AY1055" i="4"/>
  <c r="AZ1055" i="4" s="1"/>
  <c r="AX1055" i="4"/>
  <c r="AL1058" i="4"/>
  <c r="AR1057" i="4"/>
  <c r="AA1059" i="4" l="1"/>
  <c r="AB1059" i="4" s="1"/>
  <c r="AC1059" i="4" s="1"/>
  <c r="AD1059" i="4" s="1"/>
  <c r="Z1059" i="4"/>
  <c r="AE1058" i="4"/>
  <c r="AF1058" i="4"/>
  <c r="AG1058" i="4" s="1"/>
  <c r="Q1060" i="4"/>
  <c r="V1060" i="4" s="1"/>
  <c r="W1060" i="4" s="1"/>
  <c r="X1060" i="4" s="1"/>
  <c r="Y1060" i="4" s="1"/>
  <c r="R1059" i="4"/>
  <c r="T1062" i="4"/>
  <c r="U1061" i="4"/>
  <c r="AX1056" i="4"/>
  <c r="AY1056" i="4"/>
  <c r="AZ1056" i="4" s="1"/>
  <c r="AS1057" i="4"/>
  <c r="AT1057" i="4" s="1"/>
  <c r="AU1057" i="4" s="1"/>
  <c r="AV1057" i="4" s="1"/>
  <c r="AW1057" i="4" s="1"/>
  <c r="AO1061" i="4"/>
  <c r="AN1062" i="4"/>
  <c r="AL1059" i="4"/>
  <c r="AR1058" i="4"/>
  <c r="AA1060" i="4" l="1"/>
  <c r="AB1060" i="4" s="1"/>
  <c r="AC1060" i="4" s="1"/>
  <c r="AD1060" i="4" s="1"/>
  <c r="Z1060" i="4"/>
  <c r="AE1059" i="4"/>
  <c r="AF1059" i="4"/>
  <c r="AG1059" i="4" s="1"/>
  <c r="Q1061" i="4"/>
  <c r="V1061" i="4" s="1"/>
  <c r="W1061" i="4" s="1"/>
  <c r="X1061" i="4" s="1"/>
  <c r="Y1061" i="4" s="1"/>
  <c r="R1060" i="4"/>
  <c r="T1063" i="4"/>
  <c r="U1062" i="4"/>
  <c r="AS1058" i="4"/>
  <c r="AT1058" i="4" s="1"/>
  <c r="AU1058" i="4" s="1"/>
  <c r="AV1058" i="4" s="1"/>
  <c r="AW1058" i="4" s="1"/>
  <c r="AO1062" i="4"/>
  <c r="AN1063" i="4"/>
  <c r="AY1057" i="4"/>
  <c r="AZ1057" i="4" s="1"/>
  <c r="AX1057" i="4"/>
  <c r="AL1060" i="4"/>
  <c r="AR1059" i="4"/>
  <c r="Z1061" i="4" l="1"/>
  <c r="AA1061" i="4"/>
  <c r="AB1061" i="4" s="1"/>
  <c r="AC1061" i="4" s="1"/>
  <c r="AD1061" i="4" s="1"/>
  <c r="AE1060" i="4"/>
  <c r="AF1060" i="4"/>
  <c r="AG1060" i="4" s="1"/>
  <c r="R1061" i="4"/>
  <c r="Q1062" i="4"/>
  <c r="V1062" i="4" s="1"/>
  <c r="W1062" i="4" s="1"/>
  <c r="X1062" i="4" s="1"/>
  <c r="Y1062" i="4" s="1"/>
  <c r="T1064" i="4"/>
  <c r="U1063" i="4"/>
  <c r="AX1058" i="4"/>
  <c r="AY1058" i="4"/>
  <c r="AZ1058" i="4" s="1"/>
  <c r="AS1059" i="4"/>
  <c r="AT1059" i="4" s="1"/>
  <c r="AU1059" i="4" s="1"/>
  <c r="AV1059" i="4" s="1"/>
  <c r="AW1059" i="4" s="1"/>
  <c r="AY1059" i="4" s="1"/>
  <c r="AZ1059" i="4" s="1"/>
  <c r="AO1063" i="4"/>
  <c r="AN1064" i="4"/>
  <c r="AL1061" i="4"/>
  <c r="AR1060" i="4"/>
  <c r="AS1060" i="4" s="1"/>
  <c r="AA1062" i="4" l="1"/>
  <c r="AB1062" i="4" s="1"/>
  <c r="AC1062" i="4" s="1"/>
  <c r="AD1062" i="4" s="1"/>
  <c r="Z1062" i="4"/>
  <c r="AE1061" i="4"/>
  <c r="AF1061" i="4"/>
  <c r="AG1061" i="4" s="1"/>
  <c r="Q1063" i="4"/>
  <c r="V1063" i="4" s="1"/>
  <c r="W1063" i="4" s="1"/>
  <c r="X1063" i="4" s="1"/>
  <c r="Y1063" i="4" s="1"/>
  <c r="R1062" i="4"/>
  <c r="T1065" i="4"/>
  <c r="U1064" i="4"/>
  <c r="AX1059" i="4"/>
  <c r="AT1060" i="4"/>
  <c r="AU1060" i="4" s="1"/>
  <c r="AV1060" i="4" s="1"/>
  <c r="AW1060" i="4" s="1"/>
  <c r="AX1060" i="4" s="1"/>
  <c r="AO1064" i="4"/>
  <c r="AN1065" i="4"/>
  <c r="AL1062" i="4"/>
  <c r="AR1061" i="4"/>
  <c r="AA1063" i="4" l="1"/>
  <c r="AB1063" i="4" s="1"/>
  <c r="AC1063" i="4" s="1"/>
  <c r="AD1063" i="4" s="1"/>
  <c r="Z1063" i="4"/>
  <c r="AE1062" i="4"/>
  <c r="AF1062" i="4"/>
  <c r="AG1062" i="4" s="1"/>
  <c r="R1063" i="4"/>
  <c r="Q1064" i="4"/>
  <c r="V1064" i="4" s="1"/>
  <c r="W1064" i="4" s="1"/>
  <c r="X1064" i="4" s="1"/>
  <c r="Y1064" i="4" s="1"/>
  <c r="AY1060" i="4"/>
  <c r="AZ1060" i="4" s="1"/>
  <c r="T1066" i="4"/>
  <c r="U1065" i="4"/>
  <c r="AS1061" i="4"/>
  <c r="AT1061" i="4" s="1"/>
  <c r="AU1061" i="4" s="1"/>
  <c r="AV1061" i="4" s="1"/>
  <c r="AW1061" i="4" s="1"/>
  <c r="AO1065" i="4"/>
  <c r="AN1066" i="4"/>
  <c r="AL1063" i="4"/>
  <c r="AR1062" i="4"/>
  <c r="AS1062" i="4" s="1"/>
  <c r="AE1063" i="4" l="1"/>
  <c r="AF1063" i="4"/>
  <c r="AG1063" i="4" s="1"/>
  <c r="AA1064" i="4"/>
  <c r="AB1064" i="4" s="1"/>
  <c r="AC1064" i="4" s="1"/>
  <c r="AD1064" i="4" s="1"/>
  <c r="Z1064" i="4"/>
  <c r="R1064" i="4"/>
  <c r="Q1065" i="4"/>
  <c r="V1065" i="4" s="1"/>
  <c r="W1065" i="4" s="1"/>
  <c r="X1065" i="4" s="1"/>
  <c r="Y1065" i="4" s="1"/>
  <c r="T1067" i="4"/>
  <c r="U1066" i="4"/>
  <c r="AX1061" i="4"/>
  <c r="AY1061" i="4"/>
  <c r="AZ1061" i="4" s="1"/>
  <c r="AO1066" i="4"/>
  <c r="AN1067" i="4"/>
  <c r="AT1062" i="4"/>
  <c r="AU1062" i="4" s="1"/>
  <c r="AV1062" i="4" s="1"/>
  <c r="AW1062" i="4" s="1"/>
  <c r="AY1062" i="4" s="1"/>
  <c r="AZ1062" i="4" s="1"/>
  <c r="AL1064" i="4"/>
  <c r="AR1063" i="4"/>
  <c r="AS1063" i="4" s="1"/>
  <c r="AA1065" i="4" l="1"/>
  <c r="AB1065" i="4" s="1"/>
  <c r="AC1065" i="4" s="1"/>
  <c r="AD1065" i="4" s="1"/>
  <c r="Z1065" i="4"/>
  <c r="AE1064" i="4"/>
  <c r="AF1064" i="4"/>
  <c r="AG1064" i="4" s="1"/>
  <c r="Q1066" i="4"/>
  <c r="V1066" i="4" s="1"/>
  <c r="W1066" i="4" s="1"/>
  <c r="X1066" i="4" s="1"/>
  <c r="Y1066" i="4" s="1"/>
  <c r="R1065" i="4"/>
  <c r="T1068" i="4"/>
  <c r="U1067" i="4"/>
  <c r="AX1062" i="4"/>
  <c r="AO1067" i="4"/>
  <c r="AN1068" i="4"/>
  <c r="AL1065" i="4"/>
  <c r="AT1063" i="4"/>
  <c r="AU1063" i="4" s="1"/>
  <c r="AV1063" i="4" s="1"/>
  <c r="AW1063" i="4" s="1"/>
  <c r="AY1063" i="4" s="1"/>
  <c r="AZ1063" i="4" s="1"/>
  <c r="AR1064" i="4"/>
  <c r="AS1064" i="4" s="1"/>
  <c r="Z1066" i="4" l="1"/>
  <c r="AA1066" i="4"/>
  <c r="AB1066" i="4" s="1"/>
  <c r="AC1066" i="4" s="1"/>
  <c r="AD1066" i="4" s="1"/>
  <c r="AE1065" i="4"/>
  <c r="AF1065" i="4"/>
  <c r="AG1065" i="4" s="1"/>
  <c r="Q1067" i="4"/>
  <c r="V1067" i="4" s="1"/>
  <c r="W1067" i="4" s="1"/>
  <c r="X1067" i="4" s="1"/>
  <c r="Y1067" i="4" s="1"/>
  <c r="R1066" i="4"/>
  <c r="AX1063" i="4"/>
  <c r="T1069" i="4"/>
  <c r="U1068" i="4"/>
  <c r="AO1068" i="4"/>
  <c r="AN1069" i="4"/>
  <c r="AL1066" i="4"/>
  <c r="AT1064" i="4"/>
  <c r="AU1064" i="4" s="1"/>
  <c r="AV1064" i="4" s="1"/>
  <c r="AW1064" i="4" s="1"/>
  <c r="AX1064" i="4" s="1"/>
  <c r="AR1065" i="4"/>
  <c r="Z1067" i="4" l="1"/>
  <c r="AA1067" i="4"/>
  <c r="AB1067" i="4" s="1"/>
  <c r="AC1067" i="4" s="1"/>
  <c r="AD1067" i="4" s="1"/>
  <c r="AE1066" i="4"/>
  <c r="AF1066" i="4"/>
  <c r="AG1066" i="4" s="1"/>
  <c r="Q1068" i="4"/>
  <c r="V1068" i="4" s="1"/>
  <c r="W1068" i="4" s="1"/>
  <c r="X1068" i="4" s="1"/>
  <c r="Y1068" i="4" s="1"/>
  <c r="R1067" i="4"/>
  <c r="T1070" i="4"/>
  <c r="U1069" i="4"/>
  <c r="AY1064" i="4"/>
  <c r="AZ1064" i="4" s="1"/>
  <c r="AS1065" i="4"/>
  <c r="AT1065" i="4" s="1"/>
  <c r="AU1065" i="4" s="1"/>
  <c r="AV1065" i="4" s="1"/>
  <c r="AW1065" i="4" s="1"/>
  <c r="AO1069" i="4"/>
  <c r="AN1070" i="4"/>
  <c r="AL1067" i="4"/>
  <c r="AR1066" i="4"/>
  <c r="AS1066" i="4" s="1"/>
  <c r="Z1068" i="4" l="1"/>
  <c r="AA1068" i="4"/>
  <c r="AB1068" i="4" s="1"/>
  <c r="AC1068" i="4" s="1"/>
  <c r="AD1068" i="4" s="1"/>
  <c r="AE1067" i="4"/>
  <c r="AF1067" i="4"/>
  <c r="AG1067" i="4" s="1"/>
  <c r="Q1069" i="4"/>
  <c r="V1069" i="4" s="1"/>
  <c r="W1069" i="4" s="1"/>
  <c r="X1069" i="4" s="1"/>
  <c r="Y1069" i="4" s="1"/>
  <c r="R1068" i="4"/>
  <c r="T1071" i="4"/>
  <c r="U1070" i="4"/>
  <c r="AY1065" i="4"/>
  <c r="AZ1065" i="4" s="1"/>
  <c r="AX1065" i="4"/>
  <c r="AO1070" i="4"/>
  <c r="AN1071" i="4"/>
  <c r="AL1068" i="4"/>
  <c r="AT1066" i="4"/>
  <c r="AU1066" i="4" s="1"/>
  <c r="AV1066" i="4" s="1"/>
  <c r="AW1066" i="4" s="1"/>
  <c r="AX1066" i="4" s="1"/>
  <c r="AR1067" i="4"/>
  <c r="AA1069" i="4" l="1"/>
  <c r="AB1069" i="4" s="1"/>
  <c r="AC1069" i="4" s="1"/>
  <c r="AD1069" i="4" s="1"/>
  <c r="Z1069" i="4"/>
  <c r="AE1068" i="4"/>
  <c r="AF1068" i="4"/>
  <c r="AG1068" i="4" s="1"/>
  <c r="Q1070" i="4"/>
  <c r="V1070" i="4" s="1"/>
  <c r="W1070" i="4" s="1"/>
  <c r="X1070" i="4" s="1"/>
  <c r="Y1070" i="4" s="1"/>
  <c r="R1069" i="4"/>
  <c r="AY1066" i="4"/>
  <c r="AZ1066" i="4" s="1"/>
  <c r="T1072" i="4"/>
  <c r="U1071" i="4"/>
  <c r="AS1067" i="4"/>
  <c r="AT1067" i="4" s="1"/>
  <c r="AU1067" i="4" s="1"/>
  <c r="AV1067" i="4" s="1"/>
  <c r="AW1067" i="4" s="1"/>
  <c r="AO1071" i="4"/>
  <c r="AN1072" i="4"/>
  <c r="AL1069" i="4"/>
  <c r="AR1068" i="4"/>
  <c r="AS1068" i="4" s="1"/>
  <c r="AA1070" i="4" l="1"/>
  <c r="AB1070" i="4" s="1"/>
  <c r="AC1070" i="4" s="1"/>
  <c r="AD1070" i="4" s="1"/>
  <c r="Z1070" i="4"/>
  <c r="AE1069" i="4"/>
  <c r="AF1069" i="4"/>
  <c r="AG1069" i="4" s="1"/>
  <c r="Q1071" i="4"/>
  <c r="V1071" i="4" s="1"/>
  <c r="W1071" i="4" s="1"/>
  <c r="X1071" i="4" s="1"/>
  <c r="Y1071" i="4" s="1"/>
  <c r="R1070" i="4"/>
  <c r="T1073" i="4"/>
  <c r="U1072" i="4"/>
  <c r="AY1067" i="4"/>
  <c r="AZ1067" i="4" s="1"/>
  <c r="AX1067" i="4"/>
  <c r="AT1068" i="4"/>
  <c r="AU1068" i="4" s="1"/>
  <c r="AV1068" i="4" s="1"/>
  <c r="AW1068" i="4" s="1"/>
  <c r="AX1068" i="4" s="1"/>
  <c r="AO1072" i="4"/>
  <c r="AN1073" i="4"/>
  <c r="AL1070" i="4"/>
  <c r="AR1069" i="4"/>
  <c r="AS1069" i="4" s="1"/>
  <c r="Z1071" i="4" l="1"/>
  <c r="AA1071" i="4"/>
  <c r="AB1071" i="4" s="1"/>
  <c r="AC1071" i="4" s="1"/>
  <c r="AD1071" i="4" s="1"/>
  <c r="AE1070" i="4"/>
  <c r="AF1070" i="4"/>
  <c r="AG1070" i="4" s="1"/>
  <c r="R1071" i="4"/>
  <c r="Q1072" i="4"/>
  <c r="V1072" i="4" s="1"/>
  <c r="W1072" i="4" s="1"/>
  <c r="X1072" i="4" s="1"/>
  <c r="Y1072" i="4" s="1"/>
  <c r="T1074" i="4"/>
  <c r="U1073" i="4"/>
  <c r="AY1068" i="4"/>
  <c r="AZ1068" i="4" s="1"/>
  <c r="AO1073" i="4"/>
  <c r="AN1074" i="4"/>
  <c r="AL1071" i="4"/>
  <c r="AT1069" i="4"/>
  <c r="AU1069" i="4" s="1"/>
  <c r="AV1069" i="4" s="1"/>
  <c r="AW1069" i="4" s="1"/>
  <c r="AY1069" i="4" s="1"/>
  <c r="AZ1069" i="4" s="1"/>
  <c r="AR1070" i="4"/>
  <c r="AS1070" i="4" s="1"/>
  <c r="AA1072" i="4" l="1"/>
  <c r="AB1072" i="4" s="1"/>
  <c r="AC1072" i="4" s="1"/>
  <c r="AD1072" i="4" s="1"/>
  <c r="Z1072" i="4"/>
  <c r="AE1071" i="4"/>
  <c r="AF1071" i="4"/>
  <c r="AG1071" i="4" s="1"/>
  <c r="Q1073" i="4"/>
  <c r="V1073" i="4" s="1"/>
  <c r="W1073" i="4" s="1"/>
  <c r="X1073" i="4" s="1"/>
  <c r="Y1073" i="4" s="1"/>
  <c r="R1072" i="4"/>
  <c r="T1075" i="4"/>
  <c r="U1074" i="4"/>
  <c r="AX1069" i="4"/>
  <c r="AO1074" i="4"/>
  <c r="AN1075" i="4"/>
  <c r="AL1072" i="4"/>
  <c r="AT1070" i="4"/>
  <c r="AU1070" i="4" s="1"/>
  <c r="AV1070" i="4" s="1"/>
  <c r="AW1070" i="4" s="1"/>
  <c r="AX1070" i="4" s="1"/>
  <c r="AR1071" i="4"/>
  <c r="AA1073" i="4" l="1"/>
  <c r="AB1073" i="4" s="1"/>
  <c r="AC1073" i="4" s="1"/>
  <c r="AD1073" i="4" s="1"/>
  <c r="Z1073" i="4"/>
  <c r="AE1072" i="4"/>
  <c r="AF1072" i="4"/>
  <c r="AG1072" i="4" s="1"/>
  <c r="Q1074" i="4"/>
  <c r="V1074" i="4" s="1"/>
  <c r="W1074" i="4" s="1"/>
  <c r="X1074" i="4" s="1"/>
  <c r="Y1074" i="4" s="1"/>
  <c r="R1073" i="4"/>
  <c r="AY1070" i="4"/>
  <c r="AZ1070" i="4" s="1"/>
  <c r="T1076" i="4"/>
  <c r="U1075" i="4"/>
  <c r="AS1071" i="4"/>
  <c r="AT1071" i="4" s="1"/>
  <c r="AU1071" i="4" s="1"/>
  <c r="AV1071" i="4" s="1"/>
  <c r="AW1071" i="4" s="1"/>
  <c r="AO1075" i="4"/>
  <c r="AN1076" i="4"/>
  <c r="AL1073" i="4"/>
  <c r="AR1072" i="4"/>
  <c r="AA1074" i="4" l="1"/>
  <c r="AB1074" i="4" s="1"/>
  <c r="AC1074" i="4" s="1"/>
  <c r="AD1074" i="4" s="1"/>
  <c r="Z1074" i="4"/>
  <c r="AE1073" i="4"/>
  <c r="AF1073" i="4"/>
  <c r="AG1073" i="4" s="1"/>
  <c r="R1074" i="4"/>
  <c r="Q1075" i="4"/>
  <c r="V1075" i="4" s="1"/>
  <c r="W1075" i="4" s="1"/>
  <c r="X1075" i="4" s="1"/>
  <c r="Y1075" i="4" s="1"/>
  <c r="T1077" i="4"/>
  <c r="U1076" i="4"/>
  <c r="AY1071" i="4"/>
  <c r="AZ1071" i="4" s="1"/>
  <c r="AX1071" i="4"/>
  <c r="AS1072" i="4"/>
  <c r="AT1072" i="4" s="1"/>
  <c r="AU1072" i="4" s="1"/>
  <c r="AV1072" i="4" s="1"/>
  <c r="AW1072" i="4" s="1"/>
  <c r="AO1076" i="4"/>
  <c r="AN1077" i="4"/>
  <c r="AL1074" i="4"/>
  <c r="AR1073" i="4"/>
  <c r="AS1073" i="4" s="1"/>
  <c r="Z1075" i="4" l="1"/>
  <c r="AA1075" i="4"/>
  <c r="AB1075" i="4" s="1"/>
  <c r="AC1075" i="4" s="1"/>
  <c r="AD1075" i="4" s="1"/>
  <c r="AE1074" i="4"/>
  <c r="AF1074" i="4"/>
  <c r="AG1074" i="4" s="1"/>
  <c r="R1075" i="4"/>
  <c r="Q1076" i="4"/>
  <c r="V1076" i="4" s="1"/>
  <c r="W1076" i="4" s="1"/>
  <c r="X1076" i="4" s="1"/>
  <c r="Y1076" i="4" s="1"/>
  <c r="T1078" i="4"/>
  <c r="U1077" i="4"/>
  <c r="AY1072" i="4"/>
  <c r="AZ1072" i="4" s="1"/>
  <c r="AX1072" i="4"/>
  <c r="AO1077" i="4"/>
  <c r="AN1078" i="4"/>
  <c r="AT1073" i="4"/>
  <c r="AU1073" i="4" s="1"/>
  <c r="AV1073" i="4" s="1"/>
  <c r="AW1073" i="4" s="1"/>
  <c r="AY1073" i="4" s="1"/>
  <c r="AZ1073" i="4" s="1"/>
  <c r="AL1075" i="4"/>
  <c r="AR1074" i="4"/>
  <c r="AA1076" i="4" l="1"/>
  <c r="AB1076" i="4" s="1"/>
  <c r="AC1076" i="4" s="1"/>
  <c r="AD1076" i="4" s="1"/>
  <c r="Z1076" i="4"/>
  <c r="AE1075" i="4"/>
  <c r="AF1075" i="4"/>
  <c r="AG1075" i="4" s="1"/>
  <c r="Q1077" i="4"/>
  <c r="V1077" i="4" s="1"/>
  <c r="W1077" i="4" s="1"/>
  <c r="X1077" i="4" s="1"/>
  <c r="Y1077" i="4" s="1"/>
  <c r="R1076" i="4"/>
  <c r="T1079" i="4"/>
  <c r="U1078" i="4"/>
  <c r="AS1074" i="4"/>
  <c r="AT1074" i="4" s="1"/>
  <c r="AU1074" i="4" s="1"/>
  <c r="AV1074" i="4" s="1"/>
  <c r="AW1074" i="4" s="1"/>
  <c r="AX1073" i="4"/>
  <c r="AO1078" i="4"/>
  <c r="AN1079" i="4"/>
  <c r="AL1076" i="4"/>
  <c r="AR1075" i="4"/>
  <c r="AA1077" i="4" l="1"/>
  <c r="AB1077" i="4" s="1"/>
  <c r="AC1077" i="4" s="1"/>
  <c r="AD1077" i="4" s="1"/>
  <c r="Z1077" i="4"/>
  <c r="AE1076" i="4"/>
  <c r="AF1076" i="4"/>
  <c r="AG1076" i="4" s="1"/>
  <c r="Q1078" i="4"/>
  <c r="V1078" i="4" s="1"/>
  <c r="W1078" i="4" s="1"/>
  <c r="X1078" i="4" s="1"/>
  <c r="Y1078" i="4" s="1"/>
  <c r="R1077" i="4"/>
  <c r="T1080" i="4"/>
  <c r="U1079" i="4"/>
  <c r="AX1074" i="4"/>
  <c r="AY1074" i="4"/>
  <c r="AZ1074" i="4" s="1"/>
  <c r="AS1075" i="4"/>
  <c r="AT1075" i="4" s="1"/>
  <c r="AU1075" i="4" s="1"/>
  <c r="AV1075" i="4" s="1"/>
  <c r="AW1075" i="4" s="1"/>
  <c r="AO1079" i="4"/>
  <c r="AN1080" i="4"/>
  <c r="AL1077" i="4"/>
  <c r="AR1076" i="4"/>
  <c r="AS1076" i="4" s="1"/>
  <c r="AE1077" i="4" l="1"/>
  <c r="AF1077" i="4"/>
  <c r="AG1077" i="4" s="1"/>
  <c r="AA1078" i="4"/>
  <c r="AB1078" i="4" s="1"/>
  <c r="AC1078" i="4" s="1"/>
  <c r="AD1078" i="4" s="1"/>
  <c r="Z1078" i="4"/>
  <c r="Q1079" i="4"/>
  <c r="V1079" i="4" s="1"/>
  <c r="W1079" i="4" s="1"/>
  <c r="X1079" i="4" s="1"/>
  <c r="Y1079" i="4" s="1"/>
  <c r="R1078" i="4"/>
  <c r="T1081" i="4"/>
  <c r="U1080" i="4"/>
  <c r="AY1075" i="4"/>
  <c r="AZ1075" i="4" s="1"/>
  <c r="AX1075" i="4"/>
  <c r="AO1080" i="4"/>
  <c r="AN1081" i="4"/>
  <c r="AT1076" i="4"/>
  <c r="AU1076" i="4" s="1"/>
  <c r="AV1076" i="4" s="1"/>
  <c r="AW1076" i="4" s="1"/>
  <c r="AX1076" i="4" s="1"/>
  <c r="AL1078" i="4"/>
  <c r="AR1077" i="4"/>
  <c r="AS1077" i="4" s="1"/>
  <c r="AA1079" i="4" l="1"/>
  <c r="AB1079" i="4" s="1"/>
  <c r="AC1079" i="4" s="1"/>
  <c r="AD1079" i="4" s="1"/>
  <c r="Z1079" i="4"/>
  <c r="AE1078" i="4"/>
  <c r="AF1078" i="4"/>
  <c r="AG1078" i="4" s="1"/>
  <c r="Q1080" i="4"/>
  <c r="V1080" i="4" s="1"/>
  <c r="W1080" i="4" s="1"/>
  <c r="X1080" i="4" s="1"/>
  <c r="Y1080" i="4" s="1"/>
  <c r="R1079" i="4"/>
  <c r="T1082" i="4"/>
  <c r="U1081" i="4"/>
  <c r="AY1076" i="4"/>
  <c r="AZ1076" i="4" s="1"/>
  <c r="AO1081" i="4"/>
  <c r="AN1082" i="4"/>
  <c r="AT1077" i="4"/>
  <c r="AU1077" i="4" s="1"/>
  <c r="AV1077" i="4" s="1"/>
  <c r="AW1077" i="4" s="1"/>
  <c r="AY1077" i="4" s="1"/>
  <c r="AZ1077" i="4" s="1"/>
  <c r="AL1079" i="4"/>
  <c r="AR1078" i="4"/>
  <c r="AS1078" i="4" s="1"/>
  <c r="AA1080" i="4" l="1"/>
  <c r="AB1080" i="4" s="1"/>
  <c r="AC1080" i="4" s="1"/>
  <c r="AD1080" i="4" s="1"/>
  <c r="Z1080" i="4"/>
  <c r="AE1079" i="4"/>
  <c r="AF1079" i="4"/>
  <c r="AG1079" i="4" s="1"/>
  <c r="R1080" i="4"/>
  <c r="Q1081" i="4"/>
  <c r="V1081" i="4" s="1"/>
  <c r="W1081" i="4" s="1"/>
  <c r="X1081" i="4" s="1"/>
  <c r="Y1081" i="4" s="1"/>
  <c r="T1083" i="4"/>
  <c r="U1082" i="4"/>
  <c r="AX1077" i="4"/>
  <c r="AT1078" i="4"/>
  <c r="AU1078" i="4" s="1"/>
  <c r="AV1078" i="4" s="1"/>
  <c r="AW1078" i="4" s="1"/>
  <c r="AX1078" i="4" s="1"/>
  <c r="AO1082" i="4"/>
  <c r="AN1083" i="4"/>
  <c r="AL1080" i="4"/>
  <c r="AR1079" i="4"/>
  <c r="AS1079" i="4" s="1"/>
  <c r="Z1081" i="4" l="1"/>
  <c r="AA1081" i="4"/>
  <c r="AB1081" i="4" s="1"/>
  <c r="AC1081" i="4" s="1"/>
  <c r="AD1081" i="4" s="1"/>
  <c r="AE1080" i="4"/>
  <c r="AF1080" i="4"/>
  <c r="AG1080" i="4" s="1"/>
  <c r="R1081" i="4"/>
  <c r="Q1082" i="4"/>
  <c r="V1082" i="4" s="1"/>
  <c r="W1082" i="4" s="1"/>
  <c r="X1082" i="4" s="1"/>
  <c r="Y1082" i="4" s="1"/>
  <c r="AY1078" i="4"/>
  <c r="AZ1078" i="4" s="1"/>
  <c r="T1084" i="4"/>
  <c r="U1083" i="4"/>
  <c r="AO1083" i="4"/>
  <c r="AN1084" i="4"/>
  <c r="AL1081" i="4"/>
  <c r="AT1079" i="4"/>
  <c r="AU1079" i="4" s="1"/>
  <c r="AV1079" i="4" s="1"/>
  <c r="AW1079" i="4" s="1"/>
  <c r="AY1079" i="4" s="1"/>
  <c r="AZ1079" i="4" s="1"/>
  <c r="AR1080" i="4"/>
  <c r="AS1080" i="4" s="1"/>
  <c r="AA1082" i="4" l="1"/>
  <c r="AB1082" i="4" s="1"/>
  <c r="AC1082" i="4" s="1"/>
  <c r="AD1082" i="4" s="1"/>
  <c r="Z1082" i="4"/>
  <c r="AE1081" i="4"/>
  <c r="AF1081" i="4"/>
  <c r="AG1081" i="4" s="1"/>
  <c r="Q1083" i="4"/>
  <c r="V1083" i="4" s="1"/>
  <c r="W1083" i="4" s="1"/>
  <c r="X1083" i="4" s="1"/>
  <c r="Y1083" i="4" s="1"/>
  <c r="R1082" i="4"/>
  <c r="T1085" i="4"/>
  <c r="U1084" i="4"/>
  <c r="AX1079" i="4"/>
  <c r="AO1084" i="4"/>
  <c r="AN1085" i="4"/>
  <c r="AL1082" i="4"/>
  <c r="AT1080" i="4"/>
  <c r="AU1080" i="4" s="1"/>
  <c r="AV1080" i="4" s="1"/>
  <c r="AW1080" i="4" s="1"/>
  <c r="AY1080" i="4" s="1"/>
  <c r="AZ1080" i="4" s="1"/>
  <c r="AR1081" i="4"/>
  <c r="AA1083" i="4" l="1"/>
  <c r="AB1083" i="4" s="1"/>
  <c r="AC1083" i="4" s="1"/>
  <c r="AD1083" i="4" s="1"/>
  <c r="Z1083" i="4"/>
  <c r="AE1082" i="4"/>
  <c r="AF1082" i="4"/>
  <c r="AG1082" i="4" s="1"/>
  <c r="Q1084" i="4"/>
  <c r="V1084" i="4" s="1"/>
  <c r="W1084" i="4" s="1"/>
  <c r="X1084" i="4" s="1"/>
  <c r="Y1084" i="4" s="1"/>
  <c r="R1083" i="4"/>
  <c r="T1086" i="4"/>
  <c r="U1085" i="4"/>
  <c r="AX1080" i="4"/>
  <c r="AS1081" i="4"/>
  <c r="AT1081" i="4" s="1"/>
  <c r="AU1081" i="4" s="1"/>
  <c r="AV1081" i="4" s="1"/>
  <c r="AW1081" i="4" s="1"/>
  <c r="AY1081" i="4" s="1"/>
  <c r="AZ1081" i="4" s="1"/>
  <c r="AO1085" i="4"/>
  <c r="AN1086" i="4"/>
  <c r="AL1083" i="4"/>
  <c r="AR1082" i="4"/>
  <c r="AS1082" i="4" s="1"/>
  <c r="AA1084" i="4" l="1"/>
  <c r="AB1084" i="4" s="1"/>
  <c r="AC1084" i="4" s="1"/>
  <c r="AD1084" i="4" s="1"/>
  <c r="Z1084" i="4"/>
  <c r="AE1083" i="4"/>
  <c r="AF1083" i="4"/>
  <c r="AG1083" i="4" s="1"/>
  <c r="R1084" i="4"/>
  <c r="Q1085" i="4"/>
  <c r="V1085" i="4" s="1"/>
  <c r="W1085" i="4" s="1"/>
  <c r="X1085" i="4" s="1"/>
  <c r="Y1085" i="4" s="1"/>
  <c r="T1087" i="4"/>
  <c r="U1086" i="4"/>
  <c r="AO1086" i="4"/>
  <c r="AN1087" i="4"/>
  <c r="AX1081" i="4"/>
  <c r="AL1084" i="4"/>
  <c r="AR1083" i="4"/>
  <c r="AS1083" i="4" s="1"/>
  <c r="AT1082" i="4"/>
  <c r="AU1082" i="4" s="1"/>
  <c r="AV1082" i="4" s="1"/>
  <c r="AW1082" i="4" s="1"/>
  <c r="AX1082" i="4" s="1"/>
  <c r="AA1085" i="4" l="1"/>
  <c r="AB1085" i="4" s="1"/>
  <c r="AC1085" i="4" s="1"/>
  <c r="AD1085" i="4" s="1"/>
  <c r="Z1085" i="4"/>
  <c r="AE1084" i="4"/>
  <c r="AF1084" i="4"/>
  <c r="AG1084" i="4" s="1"/>
  <c r="Q1086" i="4"/>
  <c r="V1086" i="4" s="1"/>
  <c r="W1086" i="4" s="1"/>
  <c r="X1086" i="4" s="1"/>
  <c r="Y1086" i="4" s="1"/>
  <c r="R1085" i="4"/>
  <c r="T1088" i="4"/>
  <c r="U1087" i="4"/>
  <c r="AY1082" i="4"/>
  <c r="AZ1082" i="4" s="1"/>
  <c r="AO1087" i="4"/>
  <c r="AN1088" i="4"/>
  <c r="AL1085" i="4"/>
  <c r="AT1083" i="4"/>
  <c r="AU1083" i="4" s="1"/>
  <c r="AV1083" i="4" s="1"/>
  <c r="AW1083" i="4" s="1"/>
  <c r="AY1083" i="4" s="1"/>
  <c r="AZ1083" i="4" s="1"/>
  <c r="AR1084" i="4"/>
  <c r="AS1084" i="4" s="1"/>
  <c r="AA1086" i="4" l="1"/>
  <c r="AB1086" i="4" s="1"/>
  <c r="AC1086" i="4" s="1"/>
  <c r="AD1086" i="4" s="1"/>
  <c r="Z1086" i="4"/>
  <c r="AE1085" i="4"/>
  <c r="AF1085" i="4"/>
  <c r="AG1085" i="4" s="1"/>
  <c r="Q1087" i="4"/>
  <c r="V1087" i="4" s="1"/>
  <c r="W1087" i="4" s="1"/>
  <c r="X1087" i="4" s="1"/>
  <c r="Y1087" i="4" s="1"/>
  <c r="R1086" i="4"/>
  <c r="T1089" i="4"/>
  <c r="U1088" i="4"/>
  <c r="AX1083" i="4"/>
  <c r="AO1088" i="4"/>
  <c r="AN1089" i="4"/>
  <c r="AL1086" i="4"/>
  <c r="AT1084" i="4"/>
  <c r="AU1084" i="4" s="1"/>
  <c r="AV1084" i="4" s="1"/>
  <c r="AW1084" i="4" s="1"/>
  <c r="AX1084" i="4" s="1"/>
  <c r="AR1085" i="4"/>
  <c r="AS1085" i="4" s="1"/>
  <c r="Z1087" i="4" l="1"/>
  <c r="AA1087" i="4"/>
  <c r="AB1087" i="4" s="1"/>
  <c r="AC1087" i="4" s="1"/>
  <c r="AD1087" i="4" s="1"/>
  <c r="AE1086" i="4"/>
  <c r="AF1086" i="4"/>
  <c r="AG1086" i="4" s="1"/>
  <c r="R1087" i="4"/>
  <c r="Q1088" i="4"/>
  <c r="V1088" i="4" s="1"/>
  <c r="W1088" i="4" s="1"/>
  <c r="X1088" i="4" s="1"/>
  <c r="Y1088" i="4" s="1"/>
  <c r="T1090" i="4"/>
  <c r="U1089" i="4"/>
  <c r="AY1084" i="4"/>
  <c r="AZ1084" i="4" s="1"/>
  <c r="AO1089" i="4"/>
  <c r="AN1090" i="4"/>
  <c r="AL1087" i="4"/>
  <c r="AT1085" i="4"/>
  <c r="AU1085" i="4" s="1"/>
  <c r="AV1085" i="4" s="1"/>
  <c r="AW1085" i="4" s="1"/>
  <c r="AY1085" i="4" s="1"/>
  <c r="AZ1085" i="4" s="1"/>
  <c r="AR1086" i="4"/>
  <c r="AS1086" i="4" s="1"/>
  <c r="AA1088" i="4" l="1"/>
  <c r="AB1088" i="4" s="1"/>
  <c r="AC1088" i="4" s="1"/>
  <c r="AD1088" i="4" s="1"/>
  <c r="Z1088" i="4"/>
  <c r="AE1087" i="4"/>
  <c r="AF1087" i="4"/>
  <c r="AG1087" i="4" s="1"/>
  <c r="Q1089" i="4"/>
  <c r="V1089" i="4" s="1"/>
  <c r="W1089" i="4" s="1"/>
  <c r="X1089" i="4" s="1"/>
  <c r="Y1089" i="4" s="1"/>
  <c r="R1088" i="4"/>
  <c r="T1091" i="4"/>
  <c r="U1090" i="4"/>
  <c r="AX1085" i="4"/>
  <c r="AO1090" i="4"/>
  <c r="AN1091" i="4"/>
  <c r="AL1088" i="4"/>
  <c r="AT1086" i="4"/>
  <c r="AU1086" i="4" s="1"/>
  <c r="AV1086" i="4" s="1"/>
  <c r="AW1086" i="4" s="1"/>
  <c r="AY1086" i="4" s="1"/>
  <c r="AZ1086" i="4" s="1"/>
  <c r="AR1087" i="4"/>
  <c r="Z1089" i="4" l="1"/>
  <c r="AA1089" i="4"/>
  <c r="AB1089" i="4" s="1"/>
  <c r="AC1089" i="4" s="1"/>
  <c r="AD1089" i="4" s="1"/>
  <c r="AE1088" i="4"/>
  <c r="AF1088" i="4"/>
  <c r="AG1088" i="4" s="1"/>
  <c r="R1089" i="4"/>
  <c r="Q1090" i="4"/>
  <c r="V1090" i="4" s="1"/>
  <c r="W1090" i="4" s="1"/>
  <c r="X1090" i="4" s="1"/>
  <c r="Y1090" i="4" s="1"/>
  <c r="T1092" i="4"/>
  <c r="U1091" i="4"/>
  <c r="AX1086" i="4"/>
  <c r="AS1087" i="4"/>
  <c r="AT1087" i="4" s="1"/>
  <c r="AU1087" i="4" s="1"/>
  <c r="AV1087" i="4" s="1"/>
  <c r="AW1087" i="4" s="1"/>
  <c r="AO1091" i="4"/>
  <c r="AN1092" i="4"/>
  <c r="AL1089" i="4"/>
  <c r="AR1088" i="4"/>
  <c r="AS1088" i="4" s="1"/>
  <c r="AA1090" i="4" l="1"/>
  <c r="AB1090" i="4" s="1"/>
  <c r="AC1090" i="4" s="1"/>
  <c r="AD1090" i="4" s="1"/>
  <c r="Z1090" i="4"/>
  <c r="AE1089" i="4"/>
  <c r="AF1089" i="4"/>
  <c r="AG1089" i="4" s="1"/>
  <c r="Q1091" i="4"/>
  <c r="V1091" i="4" s="1"/>
  <c r="W1091" i="4" s="1"/>
  <c r="X1091" i="4" s="1"/>
  <c r="Y1091" i="4" s="1"/>
  <c r="R1090" i="4"/>
  <c r="T1093" i="4"/>
  <c r="U1092" i="4"/>
  <c r="AX1087" i="4"/>
  <c r="AY1087" i="4"/>
  <c r="AZ1087" i="4" s="1"/>
  <c r="AT1088" i="4"/>
  <c r="AU1088" i="4" s="1"/>
  <c r="AV1088" i="4" s="1"/>
  <c r="AW1088" i="4" s="1"/>
  <c r="AX1088" i="4" s="1"/>
  <c r="AO1092" i="4"/>
  <c r="AN1093" i="4"/>
  <c r="AL1090" i="4"/>
  <c r="AR1089" i="4"/>
  <c r="AS1089" i="4" s="1"/>
  <c r="AA1091" i="4" l="1"/>
  <c r="AB1091" i="4" s="1"/>
  <c r="AC1091" i="4" s="1"/>
  <c r="AD1091" i="4" s="1"/>
  <c r="Z1091" i="4"/>
  <c r="AE1090" i="4"/>
  <c r="AF1090" i="4"/>
  <c r="AG1090" i="4" s="1"/>
  <c r="Q1092" i="4"/>
  <c r="V1092" i="4" s="1"/>
  <c r="W1092" i="4" s="1"/>
  <c r="X1092" i="4" s="1"/>
  <c r="Y1092" i="4" s="1"/>
  <c r="R1091" i="4"/>
  <c r="T1094" i="4"/>
  <c r="U1093" i="4"/>
  <c r="AY1088" i="4"/>
  <c r="AZ1088" i="4" s="1"/>
  <c r="AO1093" i="4"/>
  <c r="AN1094" i="4"/>
  <c r="AL1091" i="4"/>
  <c r="AT1089" i="4"/>
  <c r="AU1089" i="4" s="1"/>
  <c r="AV1089" i="4" s="1"/>
  <c r="AW1089" i="4" s="1"/>
  <c r="AY1089" i="4" s="1"/>
  <c r="AZ1089" i="4" s="1"/>
  <c r="AR1090" i="4"/>
  <c r="Z1092" i="4" l="1"/>
  <c r="AA1092" i="4"/>
  <c r="AB1092" i="4" s="1"/>
  <c r="AC1092" i="4" s="1"/>
  <c r="AD1092" i="4" s="1"/>
  <c r="AE1091" i="4"/>
  <c r="AF1091" i="4"/>
  <c r="AG1091" i="4" s="1"/>
  <c r="R1092" i="4"/>
  <c r="Q1093" i="4"/>
  <c r="V1093" i="4" s="1"/>
  <c r="W1093" i="4" s="1"/>
  <c r="X1093" i="4" s="1"/>
  <c r="Y1093" i="4" s="1"/>
  <c r="T1095" i="4"/>
  <c r="U1094" i="4"/>
  <c r="AX1089" i="4"/>
  <c r="AS1090" i="4"/>
  <c r="AT1090" i="4" s="1"/>
  <c r="AU1090" i="4" s="1"/>
  <c r="AV1090" i="4" s="1"/>
  <c r="AW1090" i="4" s="1"/>
  <c r="AO1094" i="4"/>
  <c r="AN1095" i="4"/>
  <c r="AL1092" i="4"/>
  <c r="AR1091" i="4"/>
  <c r="AS1091" i="4" s="1"/>
  <c r="Z1093" i="4" l="1"/>
  <c r="AA1093" i="4"/>
  <c r="AB1093" i="4" s="1"/>
  <c r="AC1093" i="4" s="1"/>
  <c r="AD1093" i="4" s="1"/>
  <c r="AE1092" i="4"/>
  <c r="AF1092" i="4"/>
  <c r="AG1092" i="4" s="1"/>
  <c r="R1093" i="4"/>
  <c r="Q1094" i="4"/>
  <c r="V1094" i="4" s="1"/>
  <c r="W1094" i="4" s="1"/>
  <c r="X1094" i="4" s="1"/>
  <c r="Y1094" i="4" s="1"/>
  <c r="T1096" i="4"/>
  <c r="U1095" i="4"/>
  <c r="AX1090" i="4"/>
  <c r="AY1090" i="4"/>
  <c r="AZ1090" i="4" s="1"/>
  <c r="AO1095" i="4"/>
  <c r="AN1096" i="4"/>
  <c r="AL1093" i="4"/>
  <c r="AT1091" i="4"/>
  <c r="AU1091" i="4" s="1"/>
  <c r="AV1091" i="4" s="1"/>
  <c r="AW1091" i="4" s="1"/>
  <c r="AX1091" i="4" s="1"/>
  <c r="AR1092" i="4"/>
  <c r="AS1092" i="4" s="1"/>
  <c r="AA1094" i="4" l="1"/>
  <c r="AB1094" i="4" s="1"/>
  <c r="AC1094" i="4" s="1"/>
  <c r="AD1094" i="4" s="1"/>
  <c r="Z1094" i="4"/>
  <c r="AE1093" i="4"/>
  <c r="AF1093" i="4"/>
  <c r="AG1093" i="4" s="1"/>
  <c r="Q1095" i="4"/>
  <c r="V1095" i="4" s="1"/>
  <c r="W1095" i="4" s="1"/>
  <c r="X1095" i="4" s="1"/>
  <c r="Y1095" i="4" s="1"/>
  <c r="R1094" i="4"/>
  <c r="T1097" i="4"/>
  <c r="U1096" i="4"/>
  <c r="AY1091" i="4"/>
  <c r="AZ1091" i="4" s="1"/>
  <c r="AO1096" i="4"/>
  <c r="AN1097" i="4"/>
  <c r="AL1094" i="4"/>
  <c r="AT1092" i="4"/>
  <c r="AU1092" i="4" s="1"/>
  <c r="AV1092" i="4" s="1"/>
  <c r="AW1092" i="4" s="1"/>
  <c r="AX1092" i="4" s="1"/>
  <c r="AR1093" i="4"/>
  <c r="AA1095" i="4" l="1"/>
  <c r="AB1095" i="4" s="1"/>
  <c r="AC1095" i="4" s="1"/>
  <c r="AD1095" i="4" s="1"/>
  <c r="Z1095" i="4"/>
  <c r="AE1094" i="4"/>
  <c r="AF1094" i="4"/>
  <c r="AG1094" i="4" s="1"/>
  <c r="R1095" i="4"/>
  <c r="Q1096" i="4"/>
  <c r="V1096" i="4" s="1"/>
  <c r="W1096" i="4" s="1"/>
  <c r="X1096" i="4" s="1"/>
  <c r="Y1096" i="4" s="1"/>
  <c r="T1098" i="4"/>
  <c r="U1097" i="4"/>
  <c r="AY1092" i="4"/>
  <c r="AZ1092" i="4" s="1"/>
  <c r="AS1093" i="4"/>
  <c r="AT1093" i="4" s="1"/>
  <c r="AU1093" i="4" s="1"/>
  <c r="AV1093" i="4" s="1"/>
  <c r="AW1093" i="4" s="1"/>
  <c r="AO1097" i="4"/>
  <c r="AN1098" i="4"/>
  <c r="AL1095" i="4"/>
  <c r="AR1094" i="4"/>
  <c r="AS1094" i="4" s="1"/>
  <c r="AA1096" i="4" l="1"/>
  <c r="AB1096" i="4" s="1"/>
  <c r="AC1096" i="4" s="1"/>
  <c r="AD1096" i="4" s="1"/>
  <c r="Z1096" i="4"/>
  <c r="AE1095" i="4"/>
  <c r="AF1095" i="4"/>
  <c r="AG1095" i="4" s="1"/>
  <c r="R1096" i="4"/>
  <c r="Q1097" i="4"/>
  <c r="V1097" i="4" s="1"/>
  <c r="W1097" i="4" s="1"/>
  <c r="X1097" i="4" s="1"/>
  <c r="Y1097" i="4" s="1"/>
  <c r="T1099" i="4"/>
  <c r="U1098" i="4"/>
  <c r="AY1093" i="4"/>
  <c r="AZ1093" i="4" s="1"/>
  <c r="AX1093" i="4"/>
  <c r="AO1098" i="4"/>
  <c r="AN1099" i="4"/>
  <c r="AL1096" i="4"/>
  <c r="AT1094" i="4"/>
  <c r="AU1094" i="4" s="1"/>
  <c r="AV1094" i="4" s="1"/>
  <c r="AW1094" i="4" s="1"/>
  <c r="AY1094" i="4" s="1"/>
  <c r="AZ1094" i="4" s="1"/>
  <c r="AR1095" i="4"/>
  <c r="AS1095" i="4" s="1"/>
  <c r="AA1097" i="4" l="1"/>
  <c r="AB1097" i="4" s="1"/>
  <c r="AC1097" i="4" s="1"/>
  <c r="AD1097" i="4" s="1"/>
  <c r="Z1097" i="4"/>
  <c r="AE1096" i="4"/>
  <c r="AF1096" i="4"/>
  <c r="AG1096" i="4" s="1"/>
  <c r="Q1098" i="4"/>
  <c r="V1098" i="4" s="1"/>
  <c r="W1098" i="4" s="1"/>
  <c r="X1098" i="4" s="1"/>
  <c r="Y1098" i="4" s="1"/>
  <c r="R1097" i="4"/>
  <c r="T1100" i="4"/>
  <c r="U1099" i="4"/>
  <c r="AX1094" i="4"/>
  <c r="AO1099" i="4"/>
  <c r="AN1100" i="4"/>
  <c r="AL1097" i="4"/>
  <c r="AT1095" i="4"/>
  <c r="AU1095" i="4" s="1"/>
  <c r="AV1095" i="4" s="1"/>
  <c r="AW1095" i="4" s="1"/>
  <c r="AY1095" i="4" s="1"/>
  <c r="AZ1095" i="4" s="1"/>
  <c r="AR1096" i="4"/>
  <c r="AS1096" i="4" s="1"/>
  <c r="AA1098" i="4" l="1"/>
  <c r="AB1098" i="4" s="1"/>
  <c r="AC1098" i="4" s="1"/>
  <c r="AD1098" i="4" s="1"/>
  <c r="Z1098" i="4"/>
  <c r="AE1097" i="4"/>
  <c r="AF1097" i="4"/>
  <c r="AG1097" i="4" s="1"/>
  <c r="Q1099" i="4"/>
  <c r="V1099" i="4" s="1"/>
  <c r="W1099" i="4" s="1"/>
  <c r="X1099" i="4" s="1"/>
  <c r="Y1099" i="4" s="1"/>
  <c r="R1098" i="4"/>
  <c r="T1101" i="4"/>
  <c r="U1100" i="4"/>
  <c r="AX1095" i="4"/>
  <c r="AT1096" i="4"/>
  <c r="AU1096" i="4" s="1"/>
  <c r="AV1096" i="4" s="1"/>
  <c r="AW1096" i="4" s="1"/>
  <c r="AX1096" i="4" s="1"/>
  <c r="AO1100" i="4"/>
  <c r="AN1101" i="4"/>
  <c r="AL1098" i="4"/>
  <c r="AR1097" i="4"/>
  <c r="AS1097" i="4" s="1"/>
  <c r="AA1099" i="4" l="1"/>
  <c r="AB1099" i="4" s="1"/>
  <c r="AC1099" i="4" s="1"/>
  <c r="AD1099" i="4" s="1"/>
  <c r="Z1099" i="4"/>
  <c r="AE1098" i="4"/>
  <c r="AF1098" i="4"/>
  <c r="AG1098" i="4" s="1"/>
  <c r="R1099" i="4"/>
  <c r="Q1100" i="4"/>
  <c r="V1100" i="4" s="1"/>
  <c r="W1100" i="4" s="1"/>
  <c r="X1100" i="4" s="1"/>
  <c r="Y1100" i="4" s="1"/>
  <c r="T1102" i="4"/>
  <c r="U1101" i="4"/>
  <c r="AY1096" i="4"/>
  <c r="AZ1096" i="4" s="1"/>
  <c r="AO1101" i="4"/>
  <c r="AN1102" i="4"/>
  <c r="AL1099" i="4"/>
  <c r="AT1097" i="4"/>
  <c r="AU1097" i="4" s="1"/>
  <c r="AV1097" i="4" s="1"/>
  <c r="AW1097" i="4" s="1"/>
  <c r="AY1097" i="4" s="1"/>
  <c r="AZ1097" i="4" s="1"/>
  <c r="AR1098" i="4"/>
  <c r="AS1098" i="4" s="1"/>
  <c r="AA1100" i="4" l="1"/>
  <c r="AB1100" i="4" s="1"/>
  <c r="AC1100" i="4" s="1"/>
  <c r="AD1100" i="4" s="1"/>
  <c r="Z1100" i="4"/>
  <c r="AE1099" i="4"/>
  <c r="AF1099" i="4"/>
  <c r="AG1099" i="4" s="1"/>
  <c r="R1100" i="4"/>
  <c r="Q1101" i="4"/>
  <c r="V1101" i="4" s="1"/>
  <c r="W1101" i="4" s="1"/>
  <c r="X1101" i="4" s="1"/>
  <c r="Y1101" i="4" s="1"/>
  <c r="T1103" i="4"/>
  <c r="U1102" i="4"/>
  <c r="AX1097" i="4"/>
  <c r="AO1102" i="4"/>
  <c r="AN1103" i="4"/>
  <c r="AL1100" i="4"/>
  <c r="AT1098" i="4"/>
  <c r="AU1098" i="4" s="1"/>
  <c r="AV1098" i="4" s="1"/>
  <c r="AW1098" i="4" s="1"/>
  <c r="AY1098" i="4" s="1"/>
  <c r="AZ1098" i="4" s="1"/>
  <c r="AR1099" i="4"/>
  <c r="Z1101" i="4" l="1"/>
  <c r="AA1101" i="4"/>
  <c r="AB1101" i="4" s="1"/>
  <c r="AC1101" i="4" s="1"/>
  <c r="AD1101" i="4" s="1"/>
  <c r="AE1100" i="4"/>
  <c r="AF1100" i="4"/>
  <c r="AG1100" i="4" s="1"/>
  <c r="Q1102" i="4"/>
  <c r="V1102" i="4" s="1"/>
  <c r="W1102" i="4" s="1"/>
  <c r="X1102" i="4" s="1"/>
  <c r="Y1102" i="4" s="1"/>
  <c r="R1101" i="4"/>
  <c r="T1104" i="4"/>
  <c r="U1103" i="4"/>
  <c r="AX1098" i="4"/>
  <c r="AS1099" i="4"/>
  <c r="AT1099" i="4" s="1"/>
  <c r="AU1099" i="4" s="1"/>
  <c r="AV1099" i="4" s="1"/>
  <c r="AW1099" i="4" s="1"/>
  <c r="AO1103" i="4"/>
  <c r="AN1104" i="4"/>
  <c r="AL1101" i="4"/>
  <c r="AR1100" i="4"/>
  <c r="AS1100" i="4" s="1"/>
  <c r="AA1102" i="4" l="1"/>
  <c r="AB1102" i="4" s="1"/>
  <c r="AC1102" i="4" s="1"/>
  <c r="AD1102" i="4" s="1"/>
  <c r="Z1102" i="4"/>
  <c r="AE1101" i="4"/>
  <c r="AF1101" i="4"/>
  <c r="AG1101" i="4" s="1"/>
  <c r="Q1103" i="4"/>
  <c r="V1103" i="4" s="1"/>
  <c r="W1103" i="4" s="1"/>
  <c r="X1103" i="4" s="1"/>
  <c r="Y1103" i="4" s="1"/>
  <c r="R1102" i="4"/>
  <c r="T1105" i="4"/>
  <c r="U1104" i="4"/>
  <c r="AX1099" i="4"/>
  <c r="AY1099" i="4"/>
  <c r="AZ1099" i="4" s="1"/>
  <c r="AO1104" i="4"/>
  <c r="AN1105" i="4"/>
  <c r="AL1102" i="4"/>
  <c r="AT1100" i="4"/>
  <c r="AU1100" i="4" s="1"/>
  <c r="AV1100" i="4" s="1"/>
  <c r="AW1100" i="4" s="1"/>
  <c r="AX1100" i="4" s="1"/>
  <c r="AR1101" i="4"/>
  <c r="AS1101" i="4" s="1"/>
  <c r="Z1103" i="4" l="1"/>
  <c r="AA1103" i="4"/>
  <c r="AB1103" i="4" s="1"/>
  <c r="AC1103" i="4" s="1"/>
  <c r="AD1103" i="4" s="1"/>
  <c r="AE1102" i="4"/>
  <c r="AF1102" i="4"/>
  <c r="AG1102" i="4" s="1"/>
  <c r="Q1104" i="4"/>
  <c r="V1104" i="4" s="1"/>
  <c r="W1104" i="4" s="1"/>
  <c r="X1104" i="4" s="1"/>
  <c r="Y1104" i="4" s="1"/>
  <c r="R1103" i="4"/>
  <c r="AY1100" i="4"/>
  <c r="AZ1100" i="4" s="1"/>
  <c r="T1106" i="4"/>
  <c r="U1105" i="4"/>
  <c r="AO1105" i="4"/>
  <c r="AN1106" i="4"/>
  <c r="AL1103" i="4"/>
  <c r="AT1101" i="4"/>
  <c r="AU1101" i="4" s="1"/>
  <c r="AV1101" i="4" s="1"/>
  <c r="AW1101" i="4" s="1"/>
  <c r="AY1101" i="4" s="1"/>
  <c r="AZ1101" i="4" s="1"/>
  <c r="AR1102" i="4"/>
  <c r="AS1102" i="4" s="1"/>
  <c r="AA1104" i="4" l="1"/>
  <c r="AB1104" i="4" s="1"/>
  <c r="AC1104" i="4" s="1"/>
  <c r="AD1104" i="4" s="1"/>
  <c r="Z1104" i="4"/>
  <c r="AE1103" i="4"/>
  <c r="AF1103" i="4"/>
  <c r="AG1103" i="4" s="1"/>
  <c r="R1104" i="4"/>
  <c r="Q1105" i="4"/>
  <c r="V1105" i="4" s="1"/>
  <c r="W1105" i="4" s="1"/>
  <c r="X1105" i="4" s="1"/>
  <c r="Y1105" i="4" s="1"/>
  <c r="T1107" i="4"/>
  <c r="U1106" i="4"/>
  <c r="AX1101" i="4"/>
  <c r="AO1106" i="4"/>
  <c r="AN1107" i="4"/>
  <c r="AT1102" i="4"/>
  <c r="AU1102" i="4" s="1"/>
  <c r="AV1102" i="4" s="1"/>
  <c r="AW1102" i="4" s="1"/>
  <c r="AY1102" i="4" s="1"/>
  <c r="AZ1102" i="4" s="1"/>
  <c r="AL1104" i="4"/>
  <c r="AR1103" i="4"/>
  <c r="AS1103" i="4" s="1"/>
  <c r="Z1105" i="4" l="1"/>
  <c r="AA1105" i="4"/>
  <c r="AB1105" i="4" s="1"/>
  <c r="AC1105" i="4" s="1"/>
  <c r="AD1105" i="4" s="1"/>
  <c r="AE1104" i="4"/>
  <c r="AF1104" i="4"/>
  <c r="AG1104" i="4" s="1"/>
  <c r="R1105" i="4"/>
  <c r="Q1106" i="4"/>
  <c r="V1106" i="4" s="1"/>
  <c r="W1106" i="4" s="1"/>
  <c r="X1106" i="4" s="1"/>
  <c r="Y1106" i="4" s="1"/>
  <c r="T1108" i="4"/>
  <c r="U1107" i="4"/>
  <c r="AX1102" i="4"/>
  <c r="AO1107" i="4"/>
  <c r="AN1108" i="4"/>
  <c r="AT1103" i="4"/>
  <c r="AU1103" i="4" s="1"/>
  <c r="AV1103" i="4" s="1"/>
  <c r="AW1103" i="4" s="1"/>
  <c r="AX1103" i="4" s="1"/>
  <c r="AL1105" i="4"/>
  <c r="AR1104" i="4"/>
  <c r="AS1104" i="4" s="1"/>
  <c r="AA1106" i="4" l="1"/>
  <c r="AB1106" i="4" s="1"/>
  <c r="AC1106" i="4" s="1"/>
  <c r="AD1106" i="4" s="1"/>
  <c r="Z1106" i="4"/>
  <c r="AE1105" i="4"/>
  <c r="AF1105" i="4"/>
  <c r="AG1105" i="4" s="1"/>
  <c r="Q1107" i="4"/>
  <c r="V1107" i="4" s="1"/>
  <c r="W1107" i="4" s="1"/>
  <c r="X1107" i="4" s="1"/>
  <c r="Y1107" i="4" s="1"/>
  <c r="R1106" i="4"/>
  <c r="T1109" i="4"/>
  <c r="U1108" i="4"/>
  <c r="AY1103" i="4"/>
  <c r="AZ1103" i="4" s="1"/>
  <c r="AO1108" i="4"/>
  <c r="AN1109" i="4"/>
  <c r="AL1106" i="4"/>
  <c r="AT1104" i="4"/>
  <c r="AU1104" i="4" s="1"/>
  <c r="AV1104" i="4" s="1"/>
  <c r="AW1104" i="4" s="1"/>
  <c r="AY1104" i="4" s="1"/>
  <c r="AZ1104" i="4" s="1"/>
  <c r="AR1105" i="4"/>
  <c r="AS1105" i="4" s="1"/>
  <c r="AA1107" i="4" l="1"/>
  <c r="AB1107" i="4" s="1"/>
  <c r="AC1107" i="4" s="1"/>
  <c r="AD1107" i="4" s="1"/>
  <c r="Z1107" i="4"/>
  <c r="AE1106" i="4"/>
  <c r="AF1106" i="4"/>
  <c r="AG1106" i="4" s="1"/>
  <c r="Q1108" i="4"/>
  <c r="V1108" i="4" s="1"/>
  <c r="W1108" i="4" s="1"/>
  <c r="X1108" i="4" s="1"/>
  <c r="Y1108" i="4" s="1"/>
  <c r="R1107" i="4"/>
  <c r="T1110" i="4"/>
  <c r="U1109" i="4"/>
  <c r="AX1104" i="4"/>
  <c r="AT1105" i="4"/>
  <c r="AU1105" i="4" s="1"/>
  <c r="AV1105" i="4" s="1"/>
  <c r="AW1105" i="4" s="1"/>
  <c r="AY1105" i="4" s="1"/>
  <c r="AZ1105" i="4" s="1"/>
  <c r="AO1109" i="4"/>
  <c r="AN1110" i="4"/>
  <c r="AL1107" i="4"/>
  <c r="AR1106" i="4"/>
  <c r="AS1106" i="4" s="1"/>
  <c r="AA1108" i="4" l="1"/>
  <c r="AB1108" i="4" s="1"/>
  <c r="AC1108" i="4" s="1"/>
  <c r="AD1108" i="4" s="1"/>
  <c r="Z1108" i="4"/>
  <c r="AE1107" i="4"/>
  <c r="AF1107" i="4"/>
  <c r="AG1107" i="4" s="1"/>
  <c r="Q1109" i="4"/>
  <c r="V1109" i="4" s="1"/>
  <c r="W1109" i="4" s="1"/>
  <c r="X1109" i="4" s="1"/>
  <c r="Y1109" i="4" s="1"/>
  <c r="R1108" i="4"/>
  <c r="T1111" i="4"/>
  <c r="U1110" i="4"/>
  <c r="AX1105" i="4"/>
  <c r="AO1110" i="4"/>
  <c r="AN1111" i="4"/>
  <c r="AL1108" i="4"/>
  <c r="AT1106" i="4"/>
  <c r="AU1106" i="4" s="1"/>
  <c r="AV1106" i="4" s="1"/>
  <c r="AW1106" i="4" s="1"/>
  <c r="AX1106" i="4" s="1"/>
  <c r="AR1107" i="4"/>
  <c r="AS1107" i="4" s="1"/>
  <c r="AE1108" i="4" l="1"/>
  <c r="AF1108" i="4"/>
  <c r="AG1108" i="4" s="1"/>
  <c r="AA1109" i="4"/>
  <c r="AB1109" i="4" s="1"/>
  <c r="AC1109" i="4" s="1"/>
  <c r="AD1109" i="4" s="1"/>
  <c r="Z1109" i="4"/>
  <c r="R1109" i="4"/>
  <c r="Q1110" i="4"/>
  <c r="V1110" i="4" s="1"/>
  <c r="W1110" i="4" s="1"/>
  <c r="X1110" i="4" s="1"/>
  <c r="Y1110" i="4" s="1"/>
  <c r="T1112" i="4"/>
  <c r="U1111" i="4"/>
  <c r="AY1106" i="4"/>
  <c r="AZ1106" i="4" s="1"/>
  <c r="AO1111" i="4"/>
  <c r="AN1112" i="4"/>
  <c r="AL1109" i="4"/>
  <c r="AT1107" i="4"/>
  <c r="AU1107" i="4" s="1"/>
  <c r="AV1107" i="4" s="1"/>
  <c r="AW1107" i="4" s="1"/>
  <c r="AX1107" i="4" s="1"/>
  <c r="AR1108" i="4"/>
  <c r="AS1108" i="4" s="1"/>
  <c r="AA1110" i="4" l="1"/>
  <c r="AB1110" i="4" s="1"/>
  <c r="AC1110" i="4" s="1"/>
  <c r="AD1110" i="4" s="1"/>
  <c r="Z1110" i="4"/>
  <c r="AE1109" i="4"/>
  <c r="AF1109" i="4"/>
  <c r="AG1109" i="4" s="1"/>
  <c r="Q1111" i="4"/>
  <c r="V1111" i="4" s="1"/>
  <c r="W1111" i="4" s="1"/>
  <c r="X1111" i="4" s="1"/>
  <c r="Y1111" i="4" s="1"/>
  <c r="R1110" i="4"/>
  <c r="T1113" i="4"/>
  <c r="U1112" i="4"/>
  <c r="AY1107" i="4"/>
  <c r="AZ1107" i="4" s="1"/>
  <c r="AO1112" i="4"/>
  <c r="AN1113" i="4"/>
  <c r="AL1110" i="4"/>
  <c r="AT1108" i="4"/>
  <c r="AU1108" i="4" s="1"/>
  <c r="AV1108" i="4" s="1"/>
  <c r="AW1108" i="4" s="1"/>
  <c r="AY1108" i="4" s="1"/>
  <c r="AZ1108" i="4" s="1"/>
  <c r="AR1109" i="4"/>
  <c r="AA1111" i="4" l="1"/>
  <c r="AB1111" i="4" s="1"/>
  <c r="AC1111" i="4" s="1"/>
  <c r="AD1111" i="4" s="1"/>
  <c r="Z1111" i="4"/>
  <c r="AE1110" i="4"/>
  <c r="AF1110" i="4"/>
  <c r="AG1110" i="4" s="1"/>
  <c r="Q1112" i="4"/>
  <c r="V1112" i="4" s="1"/>
  <c r="W1112" i="4" s="1"/>
  <c r="X1112" i="4" s="1"/>
  <c r="Y1112" i="4" s="1"/>
  <c r="R1111" i="4"/>
  <c r="T1114" i="4"/>
  <c r="U1113" i="4"/>
  <c r="AX1108" i="4"/>
  <c r="AS1109" i="4"/>
  <c r="AT1109" i="4" s="1"/>
  <c r="AU1109" i="4" s="1"/>
  <c r="AV1109" i="4" s="1"/>
  <c r="AW1109" i="4" s="1"/>
  <c r="AO1113" i="4"/>
  <c r="AN1114" i="4"/>
  <c r="AL1111" i="4"/>
  <c r="AR1110" i="4"/>
  <c r="AS1110" i="4" s="1"/>
  <c r="Z1112" i="4" l="1"/>
  <c r="AA1112" i="4"/>
  <c r="AB1112" i="4" s="1"/>
  <c r="AC1112" i="4" s="1"/>
  <c r="AD1112" i="4" s="1"/>
  <c r="AE1111" i="4"/>
  <c r="AF1111" i="4"/>
  <c r="AG1111" i="4" s="1"/>
  <c r="R1112" i="4"/>
  <c r="Q1113" i="4"/>
  <c r="V1113" i="4" s="1"/>
  <c r="W1113" i="4" s="1"/>
  <c r="X1113" i="4" s="1"/>
  <c r="Y1113" i="4" s="1"/>
  <c r="T1115" i="4"/>
  <c r="U1114" i="4"/>
  <c r="AY1109" i="4"/>
  <c r="AZ1109" i="4" s="1"/>
  <c r="AX1109" i="4"/>
  <c r="AO1114" i="4"/>
  <c r="AN1115" i="4"/>
  <c r="AL1112" i="4"/>
  <c r="AT1110" i="4"/>
  <c r="AU1110" i="4" s="1"/>
  <c r="AV1110" i="4" s="1"/>
  <c r="AW1110" i="4" s="1"/>
  <c r="AX1110" i="4" s="1"/>
  <c r="AR1111" i="4"/>
  <c r="AS1111" i="4" s="1"/>
  <c r="Z1113" i="4" l="1"/>
  <c r="AA1113" i="4"/>
  <c r="AB1113" i="4" s="1"/>
  <c r="AC1113" i="4" s="1"/>
  <c r="AD1113" i="4" s="1"/>
  <c r="AE1112" i="4"/>
  <c r="AF1112" i="4"/>
  <c r="AG1112" i="4" s="1"/>
  <c r="Q1114" i="4"/>
  <c r="V1114" i="4" s="1"/>
  <c r="W1114" i="4" s="1"/>
  <c r="X1114" i="4" s="1"/>
  <c r="Y1114" i="4" s="1"/>
  <c r="R1113" i="4"/>
  <c r="T1116" i="4"/>
  <c r="U1115" i="4"/>
  <c r="AY1110" i="4"/>
  <c r="AZ1110" i="4" s="1"/>
  <c r="AO1115" i="4"/>
  <c r="AN1116" i="4"/>
  <c r="AL1113" i="4"/>
  <c r="AT1111" i="4"/>
  <c r="AU1111" i="4" s="1"/>
  <c r="AV1111" i="4" s="1"/>
  <c r="AW1111" i="4" s="1"/>
  <c r="AX1111" i="4" s="1"/>
  <c r="AR1112" i="4"/>
  <c r="AA1114" i="4" l="1"/>
  <c r="AB1114" i="4" s="1"/>
  <c r="AC1114" i="4" s="1"/>
  <c r="AD1114" i="4" s="1"/>
  <c r="Z1114" i="4"/>
  <c r="AE1113" i="4"/>
  <c r="AF1113" i="4"/>
  <c r="AG1113" i="4" s="1"/>
  <c r="R1114" i="4"/>
  <c r="Q1115" i="4"/>
  <c r="V1115" i="4" s="1"/>
  <c r="W1115" i="4" s="1"/>
  <c r="X1115" i="4" s="1"/>
  <c r="Y1115" i="4" s="1"/>
  <c r="AY1111" i="4"/>
  <c r="AZ1111" i="4" s="1"/>
  <c r="T1117" i="4"/>
  <c r="U1116" i="4"/>
  <c r="AS1112" i="4"/>
  <c r="AT1112" i="4" s="1"/>
  <c r="AU1112" i="4" s="1"/>
  <c r="AV1112" i="4" s="1"/>
  <c r="AW1112" i="4" s="1"/>
  <c r="AY1112" i="4" s="1"/>
  <c r="AZ1112" i="4" s="1"/>
  <c r="AO1116" i="4"/>
  <c r="AN1117" i="4"/>
  <c r="AL1114" i="4"/>
  <c r="AR1113" i="4"/>
  <c r="AS1113" i="4" s="1"/>
  <c r="AA1115" i="4" l="1"/>
  <c r="AB1115" i="4" s="1"/>
  <c r="AC1115" i="4" s="1"/>
  <c r="AD1115" i="4" s="1"/>
  <c r="Z1115" i="4"/>
  <c r="AE1114" i="4"/>
  <c r="AF1114" i="4"/>
  <c r="AG1114" i="4" s="1"/>
  <c r="R1115" i="4"/>
  <c r="Q1116" i="4"/>
  <c r="V1116" i="4" s="1"/>
  <c r="W1116" i="4" s="1"/>
  <c r="X1116" i="4" s="1"/>
  <c r="Y1116" i="4" s="1"/>
  <c r="T1118" i="4"/>
  <c r="U1117" i="4"/>
  <c r="AX1112" i="4"/>
  <c r="AO1117" i="4"/>
  <c r="AN1118" i="4"/>
  <c r="AL1115" i="4"/>
  <c r="AT1113" i="4"/>
  <c r="AU1113" i="4" s="1"/>
  <c r="AV1113" i="4" s="1"/>
  <c r="AW1113" i="4" s="1"/>
  <c r="AX1113" i="4" s="1"/>
  <c r="AR1114" i="4"/>
  <c r="AS1114" i="4" s="1"/>
  <c r="AA1116" i="4" l="1"/>
  <c r="AB1116" i="4" s="1"/>
  <c r="AC1116" i="4" s="1"/>
  <c r="AD1116" i="4" s="1"/>
  <c r="Z1116" i="4"/>
  <c r="AE1115" i="4"/>
  <c r="AF1115" i="4"/>
  <c r="AG1115" i="4" s="1"/>
  <c r="R1116" i="4"/>
  <c r="Q1117" i="4"/>
  <c r="V1117" i="4" s="1"/>
  <c r="W1117" i="4" s="1"/>
  <c r="X1117" i="4" s="1"/>
  <c r="Y1117" i="4" s="1"/>
  <c r="T1119" i="4"/>
  <c r="U1118" i="4"/>
  <c r="AY1113" i="4"/>
  <c r="AZ1113" i="4" s="1"/>
  <c r="AO1118" i="4"/>
  <c r="AN1119" i="4"/>
  <c r="AL1116" i="4"/>
  <c r="AT1114" i="4"/>
  <c r="AU1114" i="4" s="1"/>
  <c r="AV1114" i="4" s="1"/>
  <c r="AW1114" i="4" s="1"/>
  <c r="AY1114" i="4" s="1"/>
  <c r="AZ1114" i="4" s="1"/>
  <c r="AR1115" i="4"/>
  <c r="AA1117" i="4" l="1"/>
  <c r="AB1117" i="4" s="1"/>
  <c r="AC1117" i="4" s="1"/>
  <c r="AD1117" i="4" s="1"/>
  <c r="Z1117" i="4"/>
  <c r="AE1116" i="4"/>
  <c r="AF1116" i="4"/>
  <c r="AG1116" i="4" s="1"/>
  <c r="Q1118" i="4"/>
  <c r="V1118" i="4" s="1"/>
  <c r="W1118" i="4" s="1"/>
  <c r="X1118" i="4" s="1"/>
  <c r="Y1118" i="4" s="1"/>
  <c r="R1117" i="4"/>
  <c r="T1120" i="4"/>
  <c r="U1119" i="4"/>
  <c r="AX1114" i="4"/>
  <c r="AS1115" i="4"/>
  <c r="AT1115" i="4" s="1"/>
  <c r="AU1115" i="4" s="1"/>
  <c r="AV1115" i="4" s="1"/>
  <c r="AW1115" i="4" s="1"/>
  <c r="AY1115" i="4" s="1"/>
  <c r="AZ1115" i="4" s="1"/>
  <c r="AO1119" i="4"/>
  <c r="AN1120" i="4"/>
  <c r="AL1117" i="4"/>
  <c r="AR1116" i="4"/>
  <c r="AS1116" i="4" s="1"/>
  <c r="Z1118" i="4" l="1"/>
  <c r="AA1118" i="4"/>
  <c r="AB1118" i="4" s="1"/>
  <c r="AC1118" i="4" s="1"/>
  <c r="AD1118" i="4" s="1"/>
  <c r="AE1117" i="4"/>
  <c r="AF1117" i="4"/>
  <c r="AG1117" i="4" s="1"/>
  <c r="R1118" i="4"/>
  <c r="Q1119" i="4"/>
  <c r="V1119" i="4" s="1"/>
  <c r="W1119" i="4" s="1"/>
  <c r="X1119" i="4" s="1"/>
  <c r="Y1119" i="4" s="1"/>
  <c r="T1121" i="4"/>
  <c r="U1120" i="4"/>
  <c r="AO1120" i="4"/>
  <c r="AN1121" i="4"/>
  <c r="AX1115" i="4"/>
  <c r="AL1118" i="4"/>
  <c r="AT1116" i="4"/>
  <c r="AU1116" i="4" s="1"/>
  <c r="AV1116" i="4" s="1"/>
  <c r="AW1116" i="4" s="1"/>
  <c r="AY1116" i="4" s="1"/>
  <c r="AZ1116" i="4" s="1"/>
  <c r="AR1117" i="4"/>
  <c r="AS1117" i="4" s="1"/>
  <c r="AE1118" i="4" l="1"/>
  <c r="AF1118" i="4"/>
  <c r="AG1118" i="4" s="1"/>
  <c r="AA1119" i="4"/>
  <c r="AB1119" i="4" s="1"/>
  <c r="AC1119" i="4" s="1"/>
  <c r="AD1119" i="4" s="1"/>
  <c r="Z1119" i="4"/>
  <c r="Q1120" i="4"/>
  <c r="V1120" i="4" s="1"/>
  <c r="W1120" i="4" s="1"/>
  <c r="X1120" i="4" s="1"/>
  <c r="Y1120" i="4" s="1"/>
  <c r="R1119" i="4"/>
  <c r="AX1116" i="4"/>
  <c r="T1122" i="4"/>
  <c r="U1121" i="4"/>
  <c r="AO1121" i="4"/>
  <c r="AN1122" i="4"/>
  <c r="AL1119" i="4"/>
  <c r="AT1117" i="4"/>
  <c r="AU1117" i="4" s="1"/>
  <c r="AV1117" i="4" s="1"/>
  <c r="AW1117" i="4" s="1"/>
  <c r="AX1117" i="4" s="1"/>
  <c r="AR1118" i="4"/>
  <c r="AA1120" i="4" l="1"/>
  <c r="AB1120" i="4" s="1"/>
  <c r="AC1120" i="4" s="1"/>
  <c r="AD1120" i="4" s="1"/>
  <c r="Z1120" i="4"/>
  <c r="AE1119" i="4"/>
  <c r="AF1119" i="4"/>
  <c r="AG1119" i="4" s="1"/>
  <c r="Q1121" i="4"/>
  <c r="V1121" i="4" s="1"/>
  <c r="W1121" i="4" s="1"/>
  <c r="X1121" i="4" s="1"/>
  <c r="Y1121" i="4" s="1"/>
  <c r="R1120" i="4"/>
  <c r="T1123" i="4"/>
  <c r="U1122" i="4"/>
  <c r="AY1117" i="4"/>
  <c r="AZ1117" i="4" s="1"/>
  <c r="AS1118" i="4"/>
  <c r="AT1118" i="4" s="1"/>
  <c r="AU1118" i="4" s="1"/>
  <c r="AV1118" i="4" s="1"/>
  <c r="AW1118" i="4" s="1"/>
  <c r="AO1122" i="4"/>
  <c r="AN1123" i="4"/>
  <c r="AL1120" i="4"/>
  <c r="AR1119" i="4"/>
  <c r="Z1121" i="4" l="1"/>
  <c r="AA1121" i="4"/>
  <c r="AB1121" i="4" s="1"/>
  <c r="AC1121" i="4" s="1"/>
  <c r="AD1121" i="4" s="1"/>
  <c r="AE1120" i="4"/>
  <c r="AF1120" i="4"/>
  <c r="AG1120" i="4" s="1"/>
  <c r="Q1122" i="4"/>
  <c r="V1122" i="4" s="1"/>
  <c r="W1122" i="4" s="1"/>
  <c r="X1122" i="4" s="1"/>
  <c r="Y1122" i="4" s="1"/>
  <c r="R1121" i="4"/>
  <c r="T1124" i="4"/>
  <c r="U1123" i="4"/>
  <c r="AX1118" i="4"/>
  <c r="AY1118" i="4"/>
  <c r="AZ1118" i="4" s="1"/>
  <c r="AS1119" i="4"/>
  <c r="AT1119" i="4" s="1"/>
  <c r="AU1119" i="4" s="1"/>
  <c r="AV1119" i="4" s="1"/>
  <c r="AW1119" i="4" s="1"/>
  <c r="AO1123" i="4"/>
  <c r="AN1124" i="4"/>
  <c r="AL1121" i="4"/>
  <c r="AR1120" i="4"/>
  <c r="AS1120" i="4" s="1"/>
  <c r="Z1122" i="4" l="1"/>
  <c r="AA1122" i="4"/>
  <c r="AB1122" i="4" s="1"/>
  <c r="AC1122" i="4" s="1"/>
  <c r="AD1122" i="4" s="1"/>
  <c r="AE1121" i="4"/>
  <c r="AF1121" i="4"/>
  <c r="AG1121" i="4" s="1"/>
  <c r="Q1123" i="4"/>
  <c r="V1123" i="4" s="1"/>
  <c r="W1123" i="4" s="1"/>
  <c r="X1123" i="4" s="1"/>
  <c r="Y1123" i="4" s="1"/>
  <c r="R1122" i="4"/>
  <c r="T1125" i="4"/>
  <c r="U1124" i="4"/>
  <c r="AO1124" i="4"/>
  <c r="AN1125" i="4"/>
  <c r="AY1119" i="4"/>
  <c r="AZ1119" i="4" s="1"/>
  <c r="AX1119" i="4"/>
  <c r="AL1122" i="4"/>
  <c r="AT1120" i="4"/>
  <c r="AU1120" i="4" s="1"/>
  <c r="AV1120" i="4" s="1"/>
  <c r="AW1120" i="4" s="1"/>
  <c r="AY1120" i="4" s="1"/>
  <c r="AZ1120" i="4" s="1"/>
  <c r="AR1121" i="4"/>
  <c r="Z1123" i="4" l="1"/>
  <c r="AA1123" i="4"/>
  <c r="AB1123" i="4" s="1"/>
  <c r="AC1123" i="4" s="1"/>
  <c r="AD1123" i="4" s="1"/>
  <c r="AE1122" i="4"/>
  <c r="AF1122" i="4"/>
  <c r="AG1122" i="4" s="1"/>
  <c r="Q1124" i="4"/>
  <c r="V1124" i="4" s="1"/>
  <c r="W1124" i="4" s="1"/>
  <c r="X1124" i="4" s="1"/>
  <c r="Y1124" i="4" s="1"/>
  <c r="R1123" i="4"/>
  <c r="AX1120" i="4"/>
  <c r="T1126" i="4"/>
  <c r="U1125" i="4"/>
  <c r="AS1121" i="4"/>
  <c r="AT1121" i="4" s="1"/>
  <c r="AU1121" i="4" s="1"/>
  <c r="AV1121" i="4" s="1"/>
  <c r="AW1121" i="4" s="1"/>
  <c r="AO1125" i="4"/>
  <c r="AN1126" i="4"/>
  <c r="AL1123" i="4"/>
  <c r="AR1122" i="4"/>
  <c r="AS1122" i="4" s="1"/>
  <c r="AA1124" i="4" l="1"/>
  <c r="AB1124" i="4" s="1"/>
  <c r="AC1124" i="4" s="1"/>
  <c r="AD1124" i="4" s="1"/>
  <c r="Z1124" i="4"/>
  <c r="AE1123" i="4"/>
  <c r="AF1123" i="4"/>
  <c r="AG1123" i="4" s="1"/>
  <c r="Q1125" i="4"/>
  <c r="V1125" i="4" s="1"/>
  <c r="W1125" i="4" s="1"/>
  <c r="X1125" i="4" s="1"/>
  <c r="Y1125" i="4" s="1"/>
  <c r="R1124" i="4"/>
  <c r="T1127" i="4"/>
  <c r="U1126" i="4"/>
  <c r="AO1126" i="4"/>
  <c r="AN1127" i="4"/>
  <c r="AY1121" i="4"/>
  <c r="AZ1121" i="4" s="1"/>
  <c r="AX1121" i="4"/>
  <c r="AL1124" i="4"/>
  <c r="AT1122" i="4"/>
  <c r="AU1122" i="4" s="1"/>
  <c r="AV1122" i="4" s="1"/>
  <c r="AW1122" i="4" s="1"/>
  <c r="AX1122" i="4" s="1"/>
  <c r="AR1123" i="4"/>
  <c r="AS1123" i="4" s="1"/>
  <c r="AA1125" i="4" l="1"/>
  <c r="AB1125" i="4" s="1"/>
  <c r="AC1125" i="4" s="1"/>
  <c r="AD1125" i="4" s="1"/>
  <c r="Z1125" i="4"/>
  <c r="AE1124" i="4"/>
  <c r="AF1124" i="4"/>
  <c r="AG1124" i="4" s="1"/>
  <c r="Q1126" i="4"/>
  <c r="V1126" i="4" s="1"/>
  <c r="W1126" i="4" s="1"/>
  <c r="X1126" i="4" s="1"/>
  <c r="Y1126" i="4" s="1"/>
  <c r="R1125" i="4"/>
  <c r="AY1122" i="4"/>
  <c r="AZ1122" i="4" s="1"/>
  <c r="T1128" i="4"/>
  <c r="U1127" i="4"/>
  <c r="AO1127" i="4"/>
  <c r="AN1128" i="4"/>
  <c r="AL1125" i="4"/>
  <c r="AT1123" i="4"/>
  <c r="AU1123" i="4" s="1"/>
  <c r="AV1123" i="4" s="1"/>
  <c r="AW1123" i="4" s="1"/>
  <c r="AY1123" i="4" s="1"/>
  <c r="AZ1123" i="4" s="1"/>
  <c r="AR1124" i="4"/>
  <c r="AS1124" i="4" s="1"/>
  <c r="AA1126" i="4" l="1"/>
  <c r="AB1126" i="4" s="1"/>
  <c r="AC1126" i="4" s="1"/>
  <c r="AD1126" i="4" s="1"/>
  <c r="Z1126" i="4"/>
  <c r="AE1125" i="4"/>
  <c r="AF1125" i="4"/>
  <c r="AG1125" i="4" s="1"/>
  <c r="R1126" i="4"/>
  <c r="Q1127" i="4"/>
  <c r="V1127" i="4" s="1"/>
  <c r="W1127" i="4" s="1"/>
  <c r="X1127" i="4" s="1"/>
  <c r="Y1127" i="4" s="1"/>
  <c r="T1129" i="4"/>
  <c r="U1128" i="4"/>
  <c r="AX1123" i="4"/>
  <c r="AO1128" i="4"/>
  <c r="AN1129" i="4"/>
  <c r="AL1126" i="4"/>
  <c r="AT1124" i="4"/>
  <c r="AU1124" i="4" s="1"/>
  <c r="AV1124" i="4" s="1"/>
  <c r="AW1124" i="4" s="1"/>
  <c r="AY1124" i="4" s="1"/>
  <c r="AZ1124" i="4" s="1"/>
  <c r="AR1125" i="4"/>
  <c r="AS1125" i="4" s="1"/>
  <c r="AA1127" i="4" l="1"/>
  <c r="AB1127" i="4" s="1"/>
  <c r="AC1127" i="4" s="1"/>
  <c r="AD1127" i="4" s="1"/>
  <c r="Z1127" i="4"/>
  <c r="AE1126" i="4"/>
  <c r="AF1126" i="4"/>
  <c r="AG1126" i="4" s="1"/>
  <c r="R1127" i="4"/>
  <c r="Q1128" i="4"/>
  <c r="V1128" i="4" s="1"/>
  <c r="W1128" i="4" s="1"/>
  <c r="X1128" i="4" s="1"/>
  <c r="Y1128" i="4" s="1"/>
  <c r="T1130" i="4"/>
  <c r="U1129" i="4"/>
  <c r="AX1124" i="4"/>
  <c r="AO1129" i="4"/>
  <c r="AN1130" i="4"/>
  <c r="AL1127" i="4"/>
  <c r="AT1125" i="4"/>
  <c r="AU1125" i="4" s="1"/>
  <c r="AV1125" i="4" s="1"/>
  <c r="AW1125" i="4" s="1"/>
  <c r="AX1125" i="4" s="1"/>
  <c r="AR1126" i="4"/>
  <c r="AS1126" i="4" s="1"/>
  <c r="AE1127" i="4" l="1"/>
  <c r="AF1127" i="4"/>
  <c r="AG1127" i="4" s="1"/>
  <c r="AA1128" i="4"/>
  <c r="AB1128" i="4" s="1"/>
  <c r="AC1128" i="4" s="1"/>
  <c r="AD1128" i="4" s="1"/>
  <c r="Z1128" i="4"/>
  <c r="R1128" i="4"/>
  <c r="Q1129" i="4"/>
  <c r="V1129" i="4" s="1"/>
  <c r="W1129" i="4" s="1"/>
  <c r="X1129" i="4" s="1"/>
  <c r="Y1129" i="4" s="1"/>
  <c r="AY1125" i="4"/>
  <c r="AZ1125" i="4" s="1"/>
  <c r="T1131" i="4"/>
  <c r="U1130" i="4"/>
  <c r="AO1130" i="4"/>
  <c r="AN1131" i="4"/>
  <c r="AL1128" i="4"/>
  <c r="AT1126" i="4"/>
  <c r="AU1126" i="4" s="1"/>
  <c r="AV1126" i="4" s="1"/>
  <c r="AW1126" i="4" s="1"/>
  <c r="AY1126" i="4" s="1"/>
  <c r="AZ1126" i="4" s="1"/>
  <c r="AR1127" i="4"/>
  <c r="Z1129" i="4" l="1"/>
  <c r="AA1129" i="4"/>
  <c r="AB1129" i="4" s="1"/>
  <c r="AC1129" i="4" s="1"/>
  <c r="AD1129" i="4" s="1"/>
  <c r="AE1128" i="4"/>
  <c r="AF1128" i="4"/>
  <c r="AG1128" i="4" s="1"/>
  <c r="Q1130" i="4"/>
  <c r="V1130" i="4" s="1"/>
  <c r="W1130" i="4" s="1"/>
  <c r="X1130" i="4" s="1"/>
  <c r="Y1130" i="4" s="1"/>
  <c r="R1129" i="4"/>
  <c r="T1132" i="4"/>
  <c r="U1131" i="4"/>
  <c r="AX1126" i="4"/>
  <c r="AS1127" i="4"/>
  <c r="AT1127" i="4" s="1"/>
  <c r="AU1127" i="4" s="1"/>
  <c r="AV1127" i="4" s="1"/>
  <c r="AW1127" i="4" s="1"/>
  <c r="AO1131" i="4"/>
  <c r="AN1132" i="4"/>
  <c r="AL1129" i="4"/>
  <c r="AR1128" i="4"/>
  <c r="AS1128" i="4" s="1"/>
  <c r="AA1130" i="4" l="1"/>
  <c r="AB1130" i="4" s="1"/>
  <c r="AC1130" i="4" s="1"/>
  <c r="AD1130" i="4" s="1"/>
  <c r="Z1130" i="4"/>
  <c r="AE1129" i="4"/>
  <c r="AF1129" i="4"/>
  <c r="AG1129" i="4" s="1"/>
  <c r="Q1131" i="4"/>
  <c r="V1131" i="4" s="1"/>
  <c r="W1131" i="4" s="1"/>
  <c r="X1131" i="4" s="1"/>
  <c r="Y1131" i="4" s="1"/>
  <c r="R1130" i="4"/>
  <c r="T1133" i="4"/>
  <c r="U1132" i="4"/>
  <c r="AX1127" i="4"/>
  <c r="AY1127" i="4"/>
  <c r="AZ1127" i="4" s="1"/>
  <c r="AO1132" i="4"/>
  <c r="AN1133" i="4"/>
  <c r="AL1130" i="4"/>
  <c r="AT1128" i="4"/>
  <c r="AU1128" i="4" s="1"/>
  <c r="AV1128" i="4" s="1"/>
  <c r="AW1128" i="4" s="1"/>
  <c r="AX1128" i="4" s="1"/>
  <c r="AR1129" i="4"/>
  <c r="AS1129" i="4" s="1"/>
  <c r="Z1131" i="4" l="1"/>
  <c r="AA1131" i="4"/>
  <c r="AB1131" i="4" s="1"/>
  <c r="AC1131" i="4" s="1"/>
  <c r="AD1131" i="4" s="1"/>
  <c r="AE1130" i="4"/>
  <c r="AF1130" i="4"/>
  <c r="AG1130" i="4" s="1"/>
  <c r="R1131" i="4"/>
  <c r="Q1132" i="4"/>
  <c r="V1132" i="4" s="1"/>
  <c r="W1132" i="4" s="1"/>
  <c r="X1132" i="4" s="1"/>
  <c r="Y1132" i="4" s="1"/>
  <c r="AY1128" i="4"/>
  <c r="AZ1128" i="4" s="1"/>
  <c r="T1134" i="4"/>
  <c r="U1133" i="4"/>
  <c r="AO1133" i="4"/>
  <c r="AN1134" i="4"/>
  <c r="AL1131" i="4"/>
  <c r="AT1129" i="4"/>
  <c r="AU1129" i="4" s="1"/>
  <c r="AV1129" i="4" s="1"/>
  <c r="AW1129" i="4" s="1"/>
  <c r="AY1129" i="4" s="1"/>
  <c r="AZ1129" i="4" s="1"/>
  <c r="AR1130" i="4"/>
  <c r="AA1132" i="4" l="1"/>
  <c r="AB1132" i="4" s="1"/>
  <c r="AC1132" i="4" s="1"/>
  <c r="AD1132" i="4" s="1"/>
  <c r="Z1132" i="4"/>
  <c r="AE1131" i="4"/>
  <c r="AF1131" i="4"/>
  <c r="AG1131" i="4" s="1"/>
  <c r="Q1133" i="4"/>
  <c r="V1133" i="4" s="1"/>
  <c r="W1133" i="4" s="1"/>
  <c r="X1133" i="4" s="1"/>
  <c r="Y1133" i="4" s="1"/>
  <c r="R1132" i="4"/>
  <c r="T1135" i="4"/>
  <c r="U1134" i="4"/>
  <c r="AX1129" i="4"/>
  <c r="AS1130" i="4"/>
  <c r="AT1130" i="4" s="1"/>
  <c r="AU1130" i="4" s="1"/>
  <c r="AV1130" i="4" s="1"/>
  <c r="AW1130" i="4" s="1"/>
  <c r="AO1134" i="4"/>
  <c r="AN1135" i="4"/>
  <c r="AL1132" i="4"/>
  <c r="AR1131" i="4"/>
  <c r="AS1131" i="4" s="1"/>
  <c r="AA1133" i="4" l="1"/>
  <c r="AB1133" i="4" s="1"/>
  <c r="AC1133" i="4" s="1"/>
  <c r="AD1133" i="4" s="1"/>
  <c r="Z1133" i="4"/>
  <c r="AE1132" i="4"/>
  <c r="AF1132" i="4"/>
  <c r="AG1132" i="4" s="1"/>
  <c r="Q1134" i="4"/>
  <c r="V1134" i="4" s="1"/>
  <c r="W1134" i="4" s="1"/>
  <c r="X1134" i="4" s="1"/>
  <c r="Y1134" i="4" s="1"/>
  <c r="R1133" i="4"/>
  <c r="T1136" i="4"/>
  <c r="U1135" i="4"/>
  <c r="AX1130" i="4"/>
  <c r="AY1130" i="4"/>
  <c r="AZ1130" i="4" s="1"/>
  <c r="AO1135" i="4"/>
  <c r="AN1136" i="4"/>
  <c r="AL1133" i="4"/>
  <c r="AT1131" i="4"/>
  <c r="AU1131" i="4" s="1"/>
  <c r="AV1131" i="4" s="1"/>
  <c r="AW1131" i="4" s="1"/>
  <c r="AX1131" i="4" s="1"/>
  <c r="AR1132" i="4"/>
  <c r="AS1132" i="4" s="1"/>
  <c r="AA1134" i="4" l="1"/>
  <c r="AB1134" i="4" s="1"/>
  <c r="AC1134" i="4" s="1"/>
  <c r="AD1134" i="4" s="1"/>
  <c r="Z1134" i="4"/>
  <c r="AE1133" i="4"/>
  <c r="AF1133" i="4"/>
  <c r="AG1133" i="4" s="1"/>
  <c r="Q1135" i="4"/>
  <c r="V1135" i="4" s="1"/>
  <c r="W1135" i="4" s="1"/>
  <c r="X1135" i="4" s="1"/>
  <c r="Y1135" i="4" s="1"/>
  <c r="R1134" i="4"/>
  <c r="T1137" i="4"/>
  <c r="U1136" i="4"/>
  <c r="AY1131" i="4"/>
  <c r="AZ1131" i="4" s="1"/>
  <c r="AO1136" i="4"/>
  <c r="AN1137" i="4"/>
  <c r="AL1134" i="4"/>
  <c r="AT1132" i="4"/>
  <c r="AU1132" i="4" s="1"/>
  <c r="AV1132" i="4" s="1"/>
  <c r="AW1132" i="4" s="1"/>
  <c r="AX1132" i="4" s="1"/>
  <c r="AR1133" i="4"/>
  <c r="AA1135" i="4" l="1"/>
  <c r="AB1135" i="4" s="1"/>
  <c r="AC1135" i="4" s="1"/>
  <c r="AD1135" i="4" s="1"/>
  <c r="Z1135" i="4"/>
  <c r="AE1134" i="4"/>
  <c r="AF1134" i="4"/>
  <c r="AG1134" i="4" s="1"/>
  <c r="Q1136" i="4"/>
  <c r="V1136" i="4" s="1"/>
  <c r="W1136" i="4" s="1"/>
  <c r="X1136" i="4" s="1"/>
  <c r="Y1136" i="4" s="1"/>
  <c r="R1135" i="4"/>
  <c r="T1138" i="4"/>
  <c r="U1137" i="4"/>
  <c r="AY1132" i="4"/>
  <c r="AZ1132" i="4" s="1"/>
  <c r="AS1133" i="4"/>
  <c r="AT1133" i="4" s="1"/>
  <c r="AU1133" i="4" s="1"/>
  <c r="AV1133" i="4" s="1"/>
  <c r="AW1133" i="4" s="1"/>
  <c r="AY1133" i="4" s="1"/>
  <c r="AZ1133" i="4" s="1"/>
  <c r="AO1137" i="4"/>
  <c r="AN1138" i="4"/>
  <c r="AL1135" i="4"/>
  <c r="AR1134" i="4"/>
  <c r="AS1134" i="4" s="1"/>
  <c r="AA1136" i="4" l="1"/>
  <c r="AB1136" i="4" s="1"/>
  <c r="AC1136" i="4" s="1"/>
  <c r="AD1136" i="4" s="1"/>
  <c r="Z1136" i="4"/>
  <c r="AE1135" i="4"/>
  <c r="AF1135" i="4"/>
  <c r="AG1135" i="4" s="1"/>
  <c r="R1136" i="4"/>
  <c r="Q1137" i="4"/>
  <c r="V1137" i="4" s="1"/>
  <c r="W1137" i="4" s="1"/>
  <c r="X1137" i="4" s="1"/>
  <c r="Y1137" i="4" s="1"/>
  <c r="T1139" i="4"/>
  <c r="U1138" i="4"/>
  <c r="AX1133" i="4"/>
  <c r="AO1138" i="4"/>
  <c r="AN1139" i="4"/>
  <c r="AL1136" i="4"/>
  <c r="AT1134" i="4"/>
  <c r="AU1134" i="4" s="1"/>
  <c r="AV1134" i="4" s="1"/>
  <c r="AW1134" i="4" s="1"/>
  <c r="AX1134" i="4" s="1"/>
  <c r="AR1135" i="4"/>
  <c r="AS1135" i="4" s="1"/>
  <c r="AA1137" i="4" l="1"/>
  <c r="AB1137" i="4" s="1"/>
  <c r="AC1137" i="4" s="1"/>
  <c r="AD1137" i="4" s="1"/>
  <c r="Z1137" i="4"/>
  <c r="AE1136" i="4"/>
  <c r="AF1136" i="4"/>
  <c r="AG1136" i="4" s="1"/>
  <c r="R1137" i="4"/>
  <c r="Q1138" i="4"/>
  <c r="V1138" i="4" s="1"/>
  <c r="W1138" i="4" s="1"/>
  <c r="X1138" i="4" s="1"/>
  <c r="Y1138" i="4" s="1"/>
  <c r="T1140" i="4"/>
  <c r="U1139" i="4"/>
  <c r="AY1134" i="4"/>
  <c r="AZ1134" i="4" s="1"/>
  <c r="AO1139" i="4"/>
  <c r="AN1140" i="4"/>
  <c r="AL1137" i="4"/>
  <c r="AT1135" i="4"/>
  <c r="AU1135" i="4" s="1"/>
  <c r="AV1135" i="4" s="1"/>
  <c r="AW1135" i="4" s="1"/>
  <c r="AY1135" i="4" s="1"/>
  <c r="AZ1135" i="4" s="1"/>
  <c r="AR1136" i="4"/>
  <c r="AA1138" i="4" l="1"/>
  <c r="AB1138" i="4" s="1"/>
  <c r="AC1138" i="4" s="1"/>
  <c r="AD1138" i="4" s="1"/>
  <c r="Z1138" i="4"/>
  <c r="AE1137" i="4"/>
  <c r="AF1137" i="4"/>
  <c r="AG1137" i="4" s="1"/>
  <c r="Q1139" i="4"/>
  <c r="V1139" i="4" s="1"/>
  <c r="W1139" i="4" s="1"/>
  <c r="X1139" i="4" s="1"/>
  <c r="Y1139" i="4" s="1"/>
  <c r="R1138" i="4"/>
  <c r="T1141" i="4"/>
  <c r="U1140" i="4"/>
  <c r="AX1135" i="4"/>
  <c r="AS1136" i="4"/>
  <c r="AT1136" i="4" s="1"/>
  <c r="AU1136" i="4" s="1"/>
  <c r="AV1136" i="4" s="1"/>
  <c r="AW1136" i="4" s="1"/>
  <c r="AX1136" i="4" s="1"/>
  <c r="AO1140" i="4"/>
  <c r="AN1141" i="4"/>
  <c r="AL1138" i="4"/>
  <c r="AR1137" i="4"/>
  <c r="AS1137" i="4" s="1"/>
  <c r="AA1139" i="4" l="1"/>
  <c r="AB1139" i="4" s="1"/>
  <c r="AC1139" i="4" s="1"/>
  <c r="AD1139" i="4" s="1"/>
  <c r="Z1139" i="4"/>
  <c r="AE1138" i="4"/>
  <c r="AF1138" i="4"/>
  <c r="AG1138" i="4" s="1"/>
  <c r="Q1140" i="4"/>
  <c r="V1140" i="4" s="1"/>
  <c r="W1140" i="4" s="1"/>
  <c r="X1140" i="4" s="1"/>
  <c r="Y1140" i="4" s="1"/>
  <c r="R1139" i="4"/>
  <c r="T1142" i="4"/>
  <c r="U1141" i="4"/>
  <c r="AY1136" i="4"/>
  <c r="AZ1136" i="4" s="1"/>
  <c r="AO1141" i="4"/>
  <c r="AN1142" i="4"/>
  <c r="AL1139" i="4"/>
  <c r="AT1137" i="4"/>
  <c r="AU1137" i="4" s="1"/>
  <c r="AV1137" i="4" s="1"/>
  <c r="AW1137" i="4" s="1"/>
  <c r="AY1137" i="4" s="1"/>
  <c r="AZ1137" i="4" s="1"/>
  <c r="AR1138" i="4"/>
  <c r="AS1138" i="4" s="1"/>
  <c r="AE1139" i="4" l="1"/>
  <c r="AF1139" i="4"/>
  <c r="AG1139" i="4" s="1"/>
  <c r="AA1140" i="4"/>
  <c r="AB1140" i="4" s="1"/>
  <c r="AC1140" i="4" s="1"/>
  <c r="AD1140" i="4" s="1"/>
  <c r="Z1140" i="4"/>
  <c r="Q1141" i="4"/>
  <c r="V1141" i="4" s="1"/>
  <c r="W1141" i="4" s="1"/>
  <c r="X1141" i="4" s="1"/>
  <c r="Y1141" i="4" s="1"/>
  <c r="R1140" i="4"/>
  <c r="AX1137" i="4"/>
  <c r="T1143" i="4"/>
  <c r="U1142" i="4"/>
  <c r="AO1142" i="4"/>
  <c r="AN1143" i="4"/>
  <c r="AL1140" i="4"/>
  <c r="AT1138" i="4"/>
  <c r="AU1138" i="4" s="1"/>
  <c r="AV1138" i="4" s="1"/>
  <c r="AW1138" i="4" s="1"/>
  <c r="AX1138" i="4" s="1"/>
  <c r="AR1139" i="4"/>
  <c r="Z1141" i="4" l="1"/>
  <c r="AA1141" i="4"/>
  <c r="AB1141" i="4" s="1"/>
  <c r="AC1141" i="4" s="1"/>
  <c r="AD1141" i="4" s="1"/>
  <c r="AE1140" i="4"/>
  <c r="AF1140" i="4"/>
  <c r="AG1140" i="4" s="1"/>
  <c r="Q1142" i="4"/>
  <c r="V1142" i="4" s="1"/>
  <c r="W1142" i="4" s="1"/>
  <c r="X1142" i="4" s="1"/>
  <c r="Y1142" i="4" s="1"/>
  <c r="R1141" i="4"/>
  <c r="T1144" i="4"/>
  <c r="U1143" i="4"/>
  <c r="AY1138" i="4"/>
  <c r="AZ1138" i="4" s="1"/>
  <c r="AS1139" i="4"/>
  <c r="AT1139" i="4" s="1"/>
  <c r="AU1139" i="4" s="1"/>
  <c r="AV1139" i="4" s="1"/>
  <c r="AW1139" i="4" s="1"/>
  <c r="AO1143" i="4"/>
  <c r="AN1144" i="4"/>
  <c r="AL1141" i="4"/>
  <c r="AR1140" i="4"/>
  <c r="AS1140" i="4" s="1"/>
  <c r="Z1142" i="4" l="1"/>
  <c r="AA1142" i="4"/>
  <c r="AB1142" i="4" s="1"/>
  <c r="AC1142" i="4" s="1"/>
  <c r="AD1142" i="4" s="1"/>
  <c r="AE1141" i="4"/>
  <c r="AF1141" i="4"/>
  <c r="AG1141" i="4" s="1"/>
  <c r="Q1143" i="4"/>
  <c r="V1143" i="4" s="1"/>
  <c r="W1143" i="4" s="1"/>
  <c r="X1143" i="4" s="1"/>
  <c r="Y1143" i="4" s="1"/>
  <c r="R1142" i="4"/>
  <c r="T1145" i="4"/>
  <c r="U1144" i="4"/>
  <c r="AY1139" i="4"/>
  <c r="AZ1139" i="4" s="1"/>
  <c r="AX1139" i="4"/>
  <c r="AT1140" i="4"/>
  <c r="AU1140" i="4" s="1"/>
  <c r="AV1140" i="4" s="1"/>
  <c r="AW1140" i="4" s="1"/>
  <c r="AX1140" i="4" s="1"/>
  <c r="AO1144" i="4"/>
  <c r="AN1145" i="4"/>
  <c r="AL1142" i="4"/>
  <c r="AR1141" i="4"/>
  <c r="AA1143" i="4" l="1"/>
  <c r="AB1143" i="4" s="1"/>
  <c r="AC1143" i="4" s="1"/>
  <c r="AD1143" i="4" s="1"/>
  <c r="Z1143" i="4"/>
  <c r="AE1142" i="4"/>
  <c r="AF1142" i="4"/>
  <c r="AG1142" i="4" s="1"/>
  <c r="Q1144" i="4"/>
  <c r="V1144" i="4" s="1"/>
  <c r="W1144" i="4" s="1"/>
  <c r="X1144" i="4" s="1"/>
  <c r="Y1144" i="4" s="1"/>
  <c r="R1143" i="4"/>
  <c r="T1146" i="4"/>
  <c r="U1145" i="4"/>
  <c r="AY1140" i="4"/>
  <c r="AZ1140" i="4" s="1"/>
  <c r="AS1141" i="4"/>
  <c r="AT1141" i="4" s="1"/>
  <c r="AU1141" i="4" s="1"/>
  <c r="AV1141" i="4" s="1"/>
  <c r="AW1141" i="4" s="1"/>
  <c r="AY1141" i="4" s="1"/>
  <c r="AZ1141" i="4" s="1"/>
  <c r="AO1145" i="4"/>
  <c r="AN1146" i="4"/>
  <c r="AL1143" i="4"/>
  <c r="AR1142" i="4"/>
  <c r="AS1142" i="4" s="1"/>
  <c r="AA1144" i="4" l="1"/>
  <c r="AB1144" i="4" s="1"/>
  <c r="AC1144" i="4" s="1"/>
  <c r="AD1144" i="4" s="1"/>
  <c r="Z1144" i="4"/>
  <c r="AE1143" i="4"/>
  <c r="AF1143" i="4"/>
  <c r="AG1143" i="4" s="1"/>
  <c r="Q1145" i="4"/>
  <c r="V1145" i="4" s="1"/>
  <c r="W1145" i="4" s="1"/>
  <c r="X1145" i="4" s="1"/>
  <c r="Y1145" i="4" s="1"/>
  <c r="R1144" i="4"/>
  <c r="T1147" i="4"/>
  <c r="U1146" i="4"/>
  <c r="AX1141" i="4"/>
  <c r="AT1142" i="4"/>
  <c r="AU1142" i="4" s="1"/>
  <c r="AV1142" i="4" s="1"/>
  <c r="AW1142" i="4" s="1"/>
  <c r="AY1142" i="4" s="1"/>
  <c r="AZ1142" i="4" s="1"/>
  <c r="AO1146" i="4"/>
  <c r="AN1147" i="4"/>
  <c r="AL1144" i="4"/>
  <c r="AR1143" i="4"/>
  <c r="AA1145" i="4" l="1"/>
  <c r="AB1145" i="4" s="1"/>
  <c r="AC1145" i="4" s="1"/>
  <c r="AD1145" i="4" s="1"/>
  <c r="Z1145" i="4"/>
  <c r="AE1144" i="4"/>
  <c r="AF1144" i="4"/>
  <c r="AG1144" i="4" s="1"/>
  <c r="R1145" i="4"/>
  <c r="Q1146" i="4"/>
  <c r="V1146" i="4" s="1"/>
  <c r="W1146" i="4" s="1"/>
  <c r="X1146" i="4" s="1"/>
  <c r="Y1146" i="4" s="1"/>
  <c r="T1148" i="4"/>
  <c r="U1147" i="4"/>
  <c r="AX1142" i="4"/>
  <c r="AS1143" i="4"/>
  <c r="AT1143" i="4" s="1"/>
  <c r="AU1143" i="4" s="1"/>
  <c r="AV1143" i="4" s="1"/>
  <c r="AW1143" i="4" s="1"/>
  <c r="AO1147" i="4"/>
  <c r="AN1148" i="4"/>
  <c r="AL1145" i="4"/>
  <c r="AR1144" i="4"/>
  <c r="AS1144" i="4" s="1"/>
  <c r="AA1146" i="4" l="1"/>
  <c r="AB1146" i="4" s="1"/>
  <c r="AC1146" i="4" s="1"/>
  <c r="AD1146" i="4" s="1"/>
  <c r="Z1146" i="4"/>
  <c r="AE1145" i="4"/>
  <c r="AF1145" i="4"/>
  <c r="AG1145" i="4" s="1"/>
  <c r="Q1147" i="4"/>
  <c r="V1147" i="4" s="1"/>
  <c r="W1147" i="4" s="1"/>
  <c r="X1147" i="4" s="1"/>
  <c r="Y1147" i="4" s="1"/>
  <c r="R1146" i="4"/>
  <c r="T1149" i="4"/>
  <c r="U1148" i="4"/>
  <c r="AX1143" i="4"/>
  <c r="AY1143" i="4"/>
  <c r="AZ1143" i="4" s="1"/>
  <c r="AO1148" i="4"/>
  <c r="AN1149" i="4"/>
  <c r="AL1146" i="4"/>
  <c r="AT1144" i="4"/>
  <c r="AU1144" i="4" s="1"/>
  <c r="AV1144" i="4" s="1"/>
  <c r="AW1144" i="4" s="1"/>
  <c r="AY1144" i="4" s="1"/>
  <c r="AZ1144" i="4" s="1"/>
  <c r="AR1145" i="4"/>
  <c r="AS1145" i="4" s="1"/>
  <c r="AA1147" i="4" l="1"/>
  <c r="AB1147" i="4" s="1"/>
  <c r="AC1147" i="4" s="1"/>
  <c r="AD1147" i="4" s="1"/>
  <c r="Z1147" i="4"/>
  <c r="AE1146" i="4"/>
  <c r="AF1146" i="4"/>
  <c r="AG1146" i="4" s="1"/>
  <c r="R1147" i="4"/>
  <c r="Q1148" i="4"/>
  <c r="V1148" i="4" s="1"/>
  <c r="W1148" i="4" s="1"/>
  <c r="X1148" i="4" s="1"/>
  <c r="Y1148" i="4" s="1"/>
  <c r="T1150" i="4"/>
  <c r="U1149" i="4"/>
  <c r="AX1144" i="4"/>
  <c r="AT1145" i="4"/>
  <c r="AU1145" i="4" s="1"/>
  <c r="AV1145" i="4" s="1"/>
  <c r="AW1145" i="4" s="1"/>
  <c r="AX1145" i="4" s="1"/>
  <c r="AO1149" i="4"/>
  <c r="AN1150" i="4"/>
  <c r="AL1147" i="4"/>
  <c r="AR1146" i="4"/>
  <c r="AS1146" i="4" s="1"/>
  <c r="Z1148" i="4" l="1"/>
  <c r="AA1148" i="4"/>
  <c r="AB1148" i="4" s="1"/>
  <c r="AC1148" i="4" s="1"/>
  <c r="AD1148" i="4" s="1"/>
  <c r="AE1147" i="4"/>
  <c r="AF1147" i="4"/>
  <c r="AG1147" i="4" s="1"/>
  <c r="Q1149" i="4"/>
  <c r="V1149" i="4" s="1"/>
  <c r="W1149" i="4" s="1"/>
  <c r="X1149" i="4" s="1"/>
  <c r="Y1149" i="4" s="1"/>
  <c r="R1148" i="4"/>
  <c r="AY1145" i="4"/>
  <c r="AZ1145" i="4" s="1"/>
  <c r="T1151" i="4"/>
  <c r="U1150" i="4"/>
  <c r="AO1150" i="4"/>
  <c r="AN1151" i="4"/>
  <c r="AL1148" i="4"/>
  <c r="AT1146" i="4"/>
  <c r="AU1146" i="4" s="1"/>
  <c r="AV1146" i="4" s="1"/>
  <c r="AW1146" i="4" s="1"/>
  <c r="AY1146" i="4" s="1"/>
  <c r="AZ1146" i="4" s="1"/>
  <c r="AR1147" i="4"/>
  <c r="AS1147" i="4" s="1"/>
  <c r="AA1149" i="4" l="1"/>
  <c r="AB1149" i="4" s="1"/>
  <c r="AC1149" i="4" s="1"/>
  <c r="AD1149" i="4" s="1"/>
  <c r="Z1149" i="4"/>
  <c r="AE1148" i="4"/>
  <c r="AF1148" i="4"/>
  <c r="AG1148" i="4" s="1"/>
  <c r="Q1150" i="4"/>
  <c r="V1150" i="4" s="1"/>
  <c r="W1150" i="4" s="1"/>
  <c r="X1150" i="4" s="1"/>
  <c r="Y1150" i="4" s="1"/>
  <c r="R1149" i="4"/>
  <c r="T1152" i="4"/>
  <c r="U1151" i="4"/>
  <c r="AX1146" i="4"/>
  <c r="AO1151" i="4"/>
  <c r="AN1152" i="4"/>
  <c r="AL1149" i="4"/>
  <c r="AT1147" i="4"/>
  <c r="AU1147" i="4" s="1"/>
  <c r="AV1147" i="4" s="1"/>
  <c r="AW1147" i="4" s="1"/>
  <c r="AY1147" i="4" s="1"/>
  <c r="AZ1147" i="4" s="1"/>
  <c r="AR1148" i="4"/>
  <c r="Z1150" i="4" l="1"/>
  <c r="AA1150" i="4"/>
  <c r="AB1150" i="4" s="1"/>
  <c r="AC1150" i="4" s="1"/>
  <c r="AD1150" i="4" s="1"/>
  <c r="AE1149" i="4"/>
  <c r="AF1149" i="4"/>
  <c r="AG1149" i="4" s="1"/>
  <c r="Q1151" i="4"/>
  <c r="V1151" i="4" s="1"/>
  <c r="W1151" i="4" s="1"/>
  <c r="X1151" i="4" s="1"/>
  <c r="Y1151" i="4" s="1"/>
  <c r="R1150" i="4"/>
  <c r="T1153" i="4"/>
  <c r="U1152" i="4"/>
  <c r="AX1147" i="4"/>
  <c r="AS1148" i="4"/>
  <c r="AT1148" i="4" s="1"/>
  <c r="AU1148" i="4" s="1"/>
  <c r="AV1148" i="4" s="1"/>
  <c r="AW1148" i="4" s="1"/>
  <c r="AX1148" i="4" s="1"/>
  <c r="AO1152" i="4"/>
  <c r="AN1153" i="4"/>
  <c r="AL1150" i="4"/>
  <c r="AR1149" i="4"/>
  <c r="AS1149" i="4" s="1"/>
  <c r="AA1151" i="4" l="1"/>
  <c r="AB1151" i="4" s="1"/>
  <c r="AC1151" i="4" s="1"/>
  <c r="AD1151" i="4" s="1"/>
  <c r="Z1151" i="4"/>
  <c r="AE1150" i="4"/>
  <c r="AF1150" i="4"/>
  <c r="AG1150" i="4" s="1"/>
  <c r="R1151" i="4"/>
  <c r="Q1152" i="4"/>
  <c r="V1152" i="4" s="1"/>
  <c r="W1152" i="4" s="1"/>
  <c r="X1152" i="4" s="1"/>
  <c r="Y1152" i="4" s="1"/>
  <c r="T1154" i="4"/>
  <c r="U1153" i="4"/>
  <c r="AY1148" i="4"/>
  <c r="AZ1148" i="4" s="1"/>
  <c r="AO1153" i="4"/>
  <c r="AN1154" i="4"/>
  <c r="AL1151" i="4"/>
  <c r="AT1149" i="4"/>
  <c r="AU1149" i="4" s="1"/>
  <c r="AV1149" i="4" s="1"/>
  <c r="AW1149" i="4" s="1"/>
  <c r="AX1149" i="4" s="1"/>
  <c r="AR1150" i="4"/>
  <c r="AS1150" i="4" s="1"/>
  <c r="AE1151" i="4" l="1"/>
  <c r="AF1151" i="4"/>
  <c r="AG1151" i="4" s="1"/>
  <c r="AA1152" i="4"/>
  <c r="AB1152" i="4" s="1"/>
  <c r="AC1152" i="4" s="1"/>
  <c r="AD1152" i="4" s="1"/>
  <c r="Z1152" i="4"/>
  <c r="Q1153" i="4"/>
  <c r="V1153" i="4" s="1"/>
  <c r="W1153" i="4" s="1"/>
  <c r="X1153" i="4" s="1"/>
  <c r="Y1153" i="4" s="1"/>
  <c r="R1152" i="4"/>
  <c r="T1155" i="4"/>
  <c r="U1154" i="4"/>
  <c r="AY1149" i="4"/>
  <c r="AZ1149" i="4" s="1"/>
  <c r="AO1154" i="4"/>
  <c r="AN1155" i="4"/>
  <c r="AL1152" i="4"/>
  <c r="AT1150" i="4"/>
  <c r="AU1150" i="4" s="1"/>
  <c r="AV1150" i="4" s="1"/>
  <c r="AW1150" i="4" s="1"/>
  <c r="AY1150" i="4" s="1"/>
  <c r="AZ1150" i="4" s="1"/>
  <c r="AR1151" i="4"/>
  <c r="AA1153" i="4" l="1"/>
  <c r="AB1153" i="4" s="1"/>
  <c r="AC1153" i="4" s="1"/>
  <c r="AD1153" i="4" s="1"/>
  <c r="Z1153" i="4"/>
  <c r="AE1152" i="4"/>
  <c r="AF1152" i="4"/>
  <c r="AG1152" i="4" s="1"/>
  <c r="R1153" i="4"/>
  <c r="Q1154" i="4"/>
  <c r="V1154" i="4" s="1"/>
  <c r="W1154" i="4" s="1"/>
  <c r="X1154" i="4" s="1"/>
  <c r="Y1154" i="4" s="1"/>
  <c r="AX1150" i="4"/>
  <c r="T1156" i="4"/>
  <c r="U1155" i="4"/>
  <c r="AS1151" i="4"/>
  <c r="AT1151" i="4" s="1"/>
  <c r="AU1151" i="4" s="1"/>
  <c r="AV1151" i="4" s="1"/>
  <c r="AW1151" i="4" s="1"/>
  <c r="AO1155" i="4"/>
  <c r="AN1156" i="4"/>
  <c r="AL1153" i="4"/>
  <c r="AR1152" i="4"/>
  <c r="AS1152" i="4" s="1"/>
  <c r="AA1154" i="4" l="1"/>
  <c r="AB1154" i="4" s="1"/>
  <c r="AC1154" i="4" s="1"/>
  <c r="AD1154" i="4" s="1"/>
  <c r="Z1154" i="4"/>
  <c r="AE1153" i="4"/>
  <c r="AF1153" i="4"/>
  <c r="AG1153" i="4" s="1"/>
  <c r="Q1155" i="4"/>
  <c r="V1155" i="4" s="1"/>
  <c r="W1155" i="4" s="1"/>
  <c r="X1155" i="4" s="1"/>
  <c r="Y1155" i="4" s="1"/>
  <c r="R1154" i="4"/>
  <c r="T1157" i="4"/>
  <c r="U1156" i="4"/>
  <c r="AY1151" i="4"/>
  <c r="AZ1151" i="4" s="1"/>
  <c r="AX1151" i="4"/>
  <c r="AO1156" i="4"/>
  <c r="AN1157" i="4"/>
  <c r="AL1154" i="4"/>
  <c r="AT1152" i="4"/>
  <c r="AU1152" i="4" s="1"/>
  <c r="AV1152" i="4" s="1"/>
  <c r="AW1152" i="4" s="1"/>
  <c r="AY1152" i="4" s="1"/>
  <c r="AZ1152" i="4" s="1"/>
  <c r="AR1153" i="4"/>
  <c r="AS1153" i="4" s="1"/>
  <c r="AA1155" i="4" l="1"/>
  <c r="AB1155" i="4" s="1"/>
  <c r="AC1155" i="4" s="1"/>
  <c r="AD1155" i="4" s="1"/>
  <c r="Z1155" i="4"/>
  <c r="AE1154" i="4"/>
  <c r="AF1154" i="4"/>
  <c r="AG1154" i="4" s="1"/>
  <c r="Q1156" i="4"/>
  <c r="V1156" i="4" s="1"/>
  <c r="W1156" i="4" s="1"/>
  <c r="X1156" i="4" s="1"/>
  <c r="Y1156" i="4" s="1"/>
  <c r="R1155" i="4"/>
  <c r="T1158" i="4"/>
  <c r="U1157" i="4"/>
  <c r="AX1152" i="4"/>
  <c r="AO1157" i="4"/>
  <c r="AN1158" i="4"/>
  <c r="AL1155" i="4"/>
  <c r="AT1153" i="4"/>
  <c r="AU1153" i="4" s="1"/>
  <c r="AV1153" i="4" s="1"/>
  <c r="AW1153" i="4" s="1"/>
  <c r="AY1153" i="4" s="1"/>
  <c r="AZ1153" i="4" s="1"/>
  <c r="AR1154" i="4"/>
  <c r="AA1156" i="4" l="1"/>
  <c r="AB1156" i="4" s="1"/>
  <c r="AC1156" i="4" s="1"/>
  <c r="AD1156" i="4" s="1"/>
  <c r="Z1156" i="4"/>
  <c r="AE1155" i="4"/>
  <c r="AF1155" i="4"/>
  <c r="AG1155" i="4" s="1"/>
  <c r="R1156" i="4"/>
  <c r="Q1157" i="4"/>
  <c r="V1157" i="4" s="1"/>
  <c r="W1157" i="4" s="1"/>
  <c r="X1157" i="4" s="1"/>
  <c r="Y1157" i="4" s="1"/>
  <c r="T1159" i="4"/>
  <c r="U1158" i="4"/>
  <c r="AX1153" i="4"/>
  <c r="AS1154" i="4"/>
  <c r="AT1154" i="4" s="1"/>
  <c r="AU1154" i="4" s="1"/>
  <c r="AV1154" i="4" s="1"/>
  <c r="AW1154" i="4" s="1"/>
  <c r="AO1158" i="4"/>
  <c r="AN1159" i="4"/>
  <c r="AL1156" i="4"/>
  <c r="AR1155" i="4"/>
  <c r="AS1155" i="4" s="1"/>
  <c r="AA1157" i="4" l="1"/>
  <c r="AB1157" i="4" s="1"/>
  <c r="AC1157" i="4" s="1"/>
  <c r="AD1157" i="4" s="1"/>
  <c r="Z1157" i="4"/>
  <c r="AE1156" i="4"/>
  <c r="AF1156" i="4"/>
  <c r="AG1156" i="4" s="1"/>
  <c r="R1157" i="4"/>
  <c r="Q1158" i="4"/>
  <c r="V1158" i="4" s="1"/>
  <c r="W1158" i="4" s="1"/>
  <c r="X1158" i="4" s="1"/>
  <c r="Y1158" i="4" s="1"/>
  <c r="T1160" i="4"/>
  <c r="U1159" i="4"/>
  <c r="AY1154" i="4"/>
  <c r="AZ1154" i="4" s="1"/>
  <c r="AX1154" i="4"/>
  <c r="AO1159" i="4"/>
  <c r="AN1160" i="4"/>
  <c r="AL1157" i="4"/>
  <c r="AT1155" i="4"/>
  <c r="AU1155" i="4" s="1"/>
  <c r="AV1155" i="4" s="1"/>
  <c r="AW1155" i="4" s="1"/>
  <c r="AY1155" i="4" s="1"/>
  <c r="AZ1155" i="4" s="1"/>
  <c r="AR1156" i="4"/>
  <c r="AS1156" i="4" s="1"/>
  <c r="AE1157" i="4" l="1"/>
  <c r="AF1157" i="4"/>
  <c r="AG1157" i="4" s="1"/>
  <c r="AA1158" i="4"/>
  <c r="AB1158" i="4" s="1"/>
  <c r="AC1158" i="4" s="1"/>
  <c r="AD1158" i="4" s="1"/>
  <c r="Z1158" i="4"/>
  <c r="Q1159" i="4"/>
  <c r="V1159" i="4" s="1"/>
  <c r="W1159" i="4" s="1"/>
  <c r="X1159" i="4" s="1"/>
  <c r="Y1159" i="4" s="1"/>
  <c r="R1158" i="4"/>
  <c r="AX1155" i="4"/>
  <c r="T1161" i="4"/>
  <c r="U1160" i="4"/>
  <c r="AO1160" i="4"/>
  <c r="AN1161" i="4"/>
  <c r="AL1158" i="4"/>
  <c r="AT1156" i="4"/>
  <c r="AU1156" i="4" s="1"/>
  <c r="AV1156" i="4" s="1"/>
  <c r="AW1156" i="4" s="1"/>
  <c r="AY1156" i="4" s="1"/>
  <c r="AZ1156" i="4" s="1"/>
  <c r="AR1157" i="4"/>
  <c r="AA1159" i="4" l="1"/>
  <c r="AB1159" i="4" s="1"/>
  <c r="AC1159" i="4" s="1"/>
  <c r="AD1159" i="4" s="1"/>
  <c r="Z1159" i="4"/>
  <c r="AE1158" i="4"/>
  <c r="AF1158" i="4"/>
  <c r="AG1158" i="4" s="1"/>
  <c r="R1159" i="4"/>
  <c r="Q1160" i="4"/>
  <c r="V1160" i="4" s="1"/>
  <c r="W1160" i="4" s="1"/>
  <c r="X1160" i="4" s="1"/>
  <c r="Y1160" i="4" s="1"/>
  <c r="T1162" i="4"/>
  <c r="U1161" i="4"/>
  <c r="AX1156" i="4"/>
  <c r="AS1157" i="4"/>
  <c r="AT1157" i="4" s="1"/>
  <c r="AU1157" i="4" s="1"/>
  <c r="AV1157" i="4" s="1"/>
  <c r="AW1157" i="4" s="1"/>
  <c r="AO1161" i="4"/>
  <c r="AN1162" i="4"/>
  <c r="AL1159" i="4"/>
  <c r="AR1158" i="4"/>
  <c r="AS1158" i="4" s="1"/>
  <c r="AA1160" i="4" l="1"/>
  <c r="AB1160" i="4" s="1"/>
  <c r="AC1160" i="4" s="1"/>
  <c r="AD1160" i="4" s="1"/>
  <c r="Z1160" i="4"/>
  <c r="AE1159" i="4"/>
  <c r="AF1159" i="4"/>
  <c r="AG1159" i="4" s="1"/>
  <c r="R1160" i="4"/>
  <c r="Q1161" i="4"/>
  <c r="V1161" i="4" s="1"/>
  <c r="W1161" i="4" s="1"/>
  <c r="X1161" i="4" s="1"/>
  <c r="Y1161" i="4" s="1"/>
  <c r="T1163" i="4"/>
  <c r="U1162" i="4"/>
  <c r="AO1162" i="4"/>
  <c r="AN1163" i="4"/>
  <c r="AY1157" i="4"/>
  <c r="AZ1157" i="4" s="1"/>
  <c r="AX1157" i="4"/>
  <c r="AL1160" i="4"/>
  <c r="AT1158" i="4"/>
  <c r="AU1158" i="4" s="1"/>
  <c r="AV1158" i="4" s="1"/>
  <c r="AW1158" i="4" s="1"/>
  <c r="AY1158" i="4" s="1"/>
  <c r="AZ1158" i="4" s="1"/>
  <c r="AR1159" i="4"/>
  <c r="AS1159" i="4" s="1"/>
  <c r="AE1160" i="4" l="1"/>
  <c r="AF1160" i="4"/>
  <c r="AG1160" i="4" s="1"/>
  <c r="AA1161" i="4"/>
  <c r="AB1161" i="4" s="1"/>
  <c r="AC1161" i="4" s="1"/>
  <c r="AD1161" i="4" s="1"/>
  <c r="Z1161" i="4"/>
  <c r="Q1162" i="4"/>
  <c r="V1162" i="4" s="1"/>
  <c r="W1162" i="4" s="1"/>
  <c r="X1162" i="4" s="1"/>
  <c r="Y1162" i="4" s="1"/>
  <c r="R1161" i="4"/>
  <c r="T1164" i="4"/>
  <c r="U1163" i="4"/>
  <c r="AX1158" i="4"/>
  <c r="AO1163" i="4"/>
  <c r="AN1164" i="4"/>
  <c r="AL1161" i="4"/>
  <c r="AT1159" i="4"/>
  <c r="AU1159" i="4" s="1"/>
  <c r="AV1159" i="4" s="1"/>
  <c r="AW1159" i="4" s="1"/>
  <c r="AY1159" i="4" s="1"/>
  <c r="AZ1159" i="4" s="1"/>
  <c r="AR1160" i="4"/>
  <c r="AA1162" i="4" l="1"/>
  <c r="AB1162" i="4" s="1"/>
  <c r="AC1162" i="4" s="1"/>
  <c r="AD1162" i="4" s="1"/>
  <c r="Z1162" i="4"/>
  <c r="AE1161" i="4"/>
  <c r="AF1161" i="4"/>
  <c r="AG1161" i="4" s="1"/>
  <c r="R1162" i="4"/>
  <c r="Q1163" i="4"/>
  <c r="V1163" i="4" s="1"/>
  <c r="W1163" i="4" s="1"/>
  <c r="X1163" i="4" s="1"/>
  <c r="Y1163" i="4" s="1"/>
  <c r="AX1159" i="4"/>
  <c r="T1165" i="4"/>
  <c r="U1164" i="4"/>
  <c r="AS1160" i="4"/>
  <c r="AT1160" i="4" s="1"/>
  <c r="AU1160" i="4" s="1"/>
  <c r="AV1160" i="4" s="1"/>
  <c r="AW1160" i="4" s="1"/>
  <c r="AO1164" i="4"/>
  <c r="AN1165" i="4"/>
  <c r="AL1162" i="4"/>
  <c r="AR1161" i="4"/>
  <c r="AS1161" i="4" s="1"/>
  <c r="AA1163" i="4" l="1"/>
  <c r="AB1163" i="4" s="1"/>
  <c r="AC1163" i="4" s="1"/>
  <c r="AD1163" i="4" s="1"/>
  <c r="Z1163" i="4"/>
  <c r="AE1162" i="4"/>
  <c r="AF1162" i="4"/>
  <c r="AG1162" i="4" s="1"/>
  <c r="R1163" i="4"/>
  <c r="Q1164" i="4"/>
  <c r="V1164" i="4" s="1"/>
  <c r="W1164" i="4" s="1"/>
  <c r="X1164" i="4" s="1"/>
  <c r="Y1164" i="4" s="1"/>
  <c r="T1166" i="4"/>
  <c r="U1165" i="4"/>
  <c r="AY1160" i="4"/>
  <c r="AZ1160" i="4" s="1"/>
  <c r="AX1160" i="4"/>
  <c r="AO1165" i="4"/>
  <c r="AN1166" i="4"/>
  <c r="AL1163" i="4"/>
  <c r="AT1161" i="4"/>
  <c r="AU1161" i="4" s="1"/>
  <c r="AV1161" i="4" s="1"/>
  <c r="AW1161" i="4" s="1"/>
  <c r="AX1161" i="4" s="1"/>
  <c r="AR1162" i="4"/>
  <c r="AS1162" i="4" s="1"/>
  <c r="AA1164" i="4" l="1"/>
  <c r="AB1164" i="4" s="1"/>
  <c r="AC1164" i="4" s="1"/>
  <c r="AD1164" i="4" s="1"/>
  <c r="Z1164" i="4"/>
  <c r="AE1163" i="4"/>
  <c r="AF1163" i="4"/>
  <c r="AG1163" i="4" s="1"/>
  <c r="Q1165" i="4"/>
  <c r="V1165" i="4" s="1"/>
  <c r="W1165" i="4" s="1"/>
  <c r="X1165" i="4" s="1"/>
  <c r="Y1165" i="4" s="1"/>
  <c r="R1164" i="4"/>
  <c r="AY1161" i="4"/>
  <c r="AZ1161" i="4" s="1"/>
  <c r="T1167" i="4"/>
  <c r="U1166" i="4"/>
  <c r="AO1166" i="4"/>
  <c r="AN1167" i="4"/>
  <c r="AL1164" i="4"/>
  <c r="AT1162" i="4"/>
  <c r="AU1162" i="4" s="1"/>
  <c r="AV1162" i="4" s="1"/>
  <c r="AW1162" i="4" s="1"/>
  <c r="AY1162" i="4" s="1"/>
  <c r="AZ1162" i="4" s="1"/>
  <c r="AR1163" i="4"/>
  <c r="Z1165" i="4" l="1"/>
  <c r="AA1165" i="4"/>
  <c r="AB1165" i="4" s="1"/>
  <c r="AC1165" i="4" s="1"/>
  <c r="AD1165" i="4" s="1"/>
  <c r="AE1164" i="4"/>
  <c r="AF1164" i="4"/>
  <c r="AG1164" i="4" s="1"/>
  <c r="Q1166" i="4"/>
  <c r="V1166" i="4" s="1"/>
  <c r="W1166" i="4" s="1"/>
  <c r="X1166" i="4" s="1"/>
  <c r="Y1166" i="4" s="1"/>
  <c r="R1165" i="4"/>
  <c r="T1168" i="4"/>
  <c r="U1167" i="4"/>
  <c r="AX1162" i="4"/>
  <c r="AS1163" i="4"/>
  <c r="AT1163" i="4" s="1"/>
  <c r="AU1163" i="4" s="1"/>
  <c r="AV1163" i="4" s="1"/>
  <c r="AW1163" i="4" s="1"/>
  <c r="AO1167" i="4"/>
  <c r="AN1168" i="4"/>
  <c r="AL1165" i="4"/>
  <c r="AR1164" i="4"/>
  <c r="AS1164" i="4" s="1"/>
  <c r="AA1166" i="4" l="1"/>
  <c r="AB1166" i="4" s="1"/>
  <c r="AC1166" i="4" s="1"/>
  <c r="AD1166" i="4" s="1"/>
  <c r="Z1166" i="4"/>
  <c r="AE1165" i="4"/>
  <c r="AF1165" i="4"/>
  <c r="AG1165" i="4" s="1"/>
  <c r="Q1167" i="4"/>
  <c r="V1167" i="4" s="1"/>
  <c r="W1167" i="4" s="1"/>
  <c r="X1167" i="4" s="1"/>
  <c r="Y1167" i="4" s="1"/>
  <c r="R1166" i="4"/>
  <c r="T1169" i="4"/>
  <c r="U1168" i="4"/>
  <c r="AX1163" i="4"/>
  <c r="AY1163" i="4"/>
  <c r="AZ1163" i="4" s="1"/>
  <c r="AO1168" i="4"/>
  <c r="AN1169" i="4"/>
  <c r="AL1166" i="4"/>
  <c r="AR1165" i="4"/>
  <c r="AS1165" i="4" s="1"/>
  <c r="AT1164" i="4"/>
  <c r="AU1164" i="4" s="1"/>
  <c r="AV1164" i="4" s="1"/>
  <c r="AW1164" i="4" s="1"/>
  <c r="AX1164" i="4" s="1"/>
  <c r="AE1166" i="4" l="1"/>
  <c r="AF1166" i="4"/>
  <c r="AG1166" i="4" s="1"/>
  <c r="AA1167" i="4"/>
  <c r="AB1167" i="4" s="1"/>
  <c r="AC1167" i="4" s="1"/>
  <c r="AD1167" i="4" s="1"/>
  <c r="Z1167" i="4"/>
  <c r="Q1168" i="4"/>
  <c r="V1168" i="4" s="1"/>
  <c r="W1168" i="4" s="1"/>
  <c r="X1168" i="4" s="1"/>
  <c r="Y1168" i="4" s="1"/>
  <c r="R1167" i="4"/>
  <c r="AY1164" i="4"/>
  <c r="AZ1164" i="4" s="1"/>
  <c r="T1170" i="4"/>
  <c r="U1169" i="4"/>
  <c r="AO1169" i="4"/>
  <c r="AN1170" i="4"/>
  <c r="AL1167" i="4"/>
  <c r="AT1165" i="4"/>
  <c r="AU1165" i="4" s="1"/>
  <c r="AV1165" i="4" s="1"/>
  <c r="AW1165" i="4" s="1"/>
  <c r="AY1165" i="4" s="1"/>
  <c r="AZ1165" i="4" s="1"/>
  <c r="AR1166" i="4"/>
  <c r="AS1166" i="4" s="1"/>
  <c r="AA1168" i="4" l="1"/>
  <c r="AB1168" i="4" s="1"/>
  <c r="AC1168" i="4" s="1"/>
  <c r="AD1168" i="4" s="1"/>
  <c r="Z1168" i="4"/>
  <c r="AE1167" i="4"/>
  <c r="AF1167" i="4"/>
  <c r="AG1167" i="4" s="1"/>
  <c r="Q1169" i="4"/>
  <c r="V1169" i="4" s="1"/>
  <c r="W1169" i="4" s="1"/>
  <c r="X1169" i="4" s="1"/>
  <c r="Y1169" i="4" s="1"/>
  <c r="R1168" i="4"/>
  <c r="T1171" i="4"/>
  <c r="U1170" i="4"/>
  <c r="AX1165" i="4"/>
  <c r="AO1170" i="4"/>
  <c r="AN1171" i="4"/>
  <c r="AT1166" i="4"/>
  <c r="AU1166" i="4" s="1"/>
  <c r="AV1166" i="4" s="1"/>
  <c r="AW1166" i="4" s="1"/>
  <c r="AX1166" i="4" s="1"/>
  <c r="AL1168" i="4"/>
  <c r="AR1167" i="4"/>
  <c r="AS1167" i="4" s="1"/>
  <c r="Z1169" i="4" l="1"/>
  <c r="AA1169" i="4"/>
  <c r="AB1169" i="4" s="1"/>
  <c r="AC1169" i="4" s="1"/>
  <c r="AD1169" i="4" s="1"/>
  <c r="AE1168" i="4"/>
  <c r="AF1168" i="4"/>
  <c r="AG1168" i="4" s="1"/>
  <c r="Q1170" i="4"/>
  <c r="V1170" i="4" s="1"/>
  <c r="W1170" i="4" s="1"/>
  <c r="X1170" i="4" s="1"/>
  <c r="Y1170" i="4" s="1"/>
  <c r="R1169" i="4"/>
  <c r="T1172" i="4"/>
  <c r="U1171" i="4"/>
  <c r="AY1166" i="4"/>
  <c r="AZ1166" i="4" s="1"/>
  <c r="AT1167" i="4"/>
  <c r="AU1167" i="4" s="1"/>
  <c r="AV1167" i="4" s="1"/>
  <c r="AW1167" i="4" s="1"/>
  <c r="AX1167" i="4" s="1"/>
  <c r="AO1171" i="4"/>
  <c r="AN1172" i="4"/>
  <c r="AL1169" i="4"/>
  <c r="AR1168" i="4"/>
  <c r="Z1170" i="4" l="1"/>
  <c r="AA1170" i="4"/>
  <c r="AB1170" i="4" s="1"/>
  <c r="AC1170" i="4" s="1"/>
  <c r="AD1170" i="4" s="1"/>
  <c r="AE1169" i="4"/>
  <c r="AF1169" i="4"/>
  <c r="AG1169" i="4" s="1"/>
  <c r="Q1171" i="4"/>
  <c r="V1171" i="4" s="1"/>
  <c r="W1171" i="4" s="1"/>
  <c r="X1171" i="4" s="1"/>
  <c r="Y1171" i="4" s="1"/>
  <c r="R1170" i="4"/>
  <c r="AY1167" i="4"/>
  <c r="AZ1167" i="4" s="1"/>
  <c r="T1173" i="4"/>
  <c r="U1172" i="4"/>
  <c r="AS1168" i="4"/>
  <c r="AT1168" i="4" s="1"/>
  <c r="AU1168" i="4" s="1"/>
  <c r="AV1168" i="4" s="1"/>
  <c r="AW1168" i="4" s="1"/>
  <c r="AO1172" i="4"/>
  <c r="AN1173" i="4"/>
  <c r="AL1170" i="4"/>
  <c r="AR1169" i="4"/>
  <c r="AS1169" i="4" s="1"/>
  <c r="AA1171" i="4" l="1"/>
  <c r="AB1171" i="4" s="1"/>
  <c r="AC1171" i="4" s="1"/>
  <c r="AD1171" i="4" s="1"/>
  <c r="Z1171" i="4"/>
  <c r="AE1170" i="4"/>
  <c r="AF1170" i="4"/>
  <c r="AG1170" i="4" s="1"/>
  <c r="Q1172" i="4"/>
  <c r="V1172" i="4" s="1"/>
  <c r="W1172" i="4" s="1"/>
  <c r="X1172" i="4" s="1"/>
  <c r="Y1172" i="4" s="1"/>
  <c r="R1171" i="4"/>
  <c r="T1174" i="4"/>
  <c r="U1173" i="4"/>
  <c r="AX1168" i="4"/>
  <c r="AY1168" i="4"/>
  <c r="AZ1168" i="4" s="1"/>
  <c r="AO1173" i="4"/>
  <c r="AN1174" i="4"/>
  <c r="AT1169" i="4"/>
  <c r="AU1169" i="4" s="1"/>
  <c r="AV1169" i="4" s="1"/>
  <c r="AW1169" i="4" s="1"/>
  <c r="AX1169" i="4" s="1"/>
  <c r="AL1171" i="4"/>
  <c r="AR1170" i="4"/>
  <c r="AS1170" i="4" s="1"/>
  <c r="AA1172" i="4" l="1"/>
  <c r="AB1172" i="4" s="1"/>
  <c r="AC1172" i="4" s="1"/>
  <c r="AD1172" i="4" s="1"/>
  <c r="Z1172" i="4"/>
  <c r="AE1171" i="4"/>
  <c r="AF1171" i="4"/>
  <c r="AG1171" i="4" s="1"/>
  <c r="Q1173" i="4"/>
  <c r="V1173" i="4" s="1"/>
  <c r="W1173" i="4" s="1"/>
  <c r="X1173" i="4" s="1"/>
  <c r="Y1173" i="4" s="1"/>
  <c r="R1172" i="4"/>
  <c r="T1175" i="4"/>
  <c r="U1174" i="4"/>
  <c r="AY1169" i="4"/>
  <c r="AZ1169" i="4" s="1"/>
  <c r="AO1174" i="4"/>
  <c r="AN1175" i="4"/>
  <c r="AL1172" i="4"/>
  <c r="AT1170" i="4"/>
  <c r="AU1170" i="4" s="1"/>
  <c r="AV1170" i="4" s="1"/>
  <c r="AW1170" i="4" s="1"/>
  <c r="AY1170" i="4" s="1"/>
  <c r="AZ1170" i="4" s="1"/>
  <c r="AR1171" i="4"/>
  <c r="AS1171" i="4" s="1"/>
  <c r="AA1173" i="4" l="1"/>
  <c r="AB1173" i="4" s="1"/>
  <c r="AC1173" i="4" s="1"/>
  <c r="AD1173" i="4" s="1"/>
  <c r="Z1173" i="4"/>
  <c r="AE1172" i="4"/>
  <c r="AF1172" i="4"/>
  <c r="AG1172" i="4" s="1"/>
  <c r="Q1174" i="4"/>
  <c r="V1174" i="4" s="1"/>
  <c r="W1174" i="4" s="1"/>
  <c r="X1174" i="4" s="1"/>
  <c r="Y1174" i="4" s="1"/>
  <c r="R1173" i="4"/>
  <c r="T1176" i="4"/>
  <c r="U1175" i="4"/>
  <c r="AX1170" i="4"/>
  <c r="AO1175" i="4"/>
  <c r="AN1176" i="4"/>
  <c r="AL1173" i="4"/>
  <c r="AT1171" i="4"/>
  <c r="AU1171" i="4" s="1"/>
  <c r="AV1171" i="4" s="1"/>
  <c r="AW1171" i="4" s="1"/>
  <c r="AX1171" i="4" s="1"/>
  <c r="AR1172" i="4"/>
  <c r="AS1172" i="4" s="1"/>
  <c r="AA1174" i="4" l="1"/>
  <c r="AB1174" i="4" s="1"/>
  <c r="AC1174" i="4" s="1"/>
  <c r="AD1174" i="4" s="1"/>
  <c r="Z1174" i="4"/>
  <c r="AE1173" i="4"/>
  <c r="AF1173" i="4"/>
  <c r="AG1173" i="4" s="1"/>
  <c r="Q1175" i="4"/>
  <c r="V1175" i="4" s="1"/>
  <c r="W1175" i="4" s="1"/>
  <c r="X1175" i="4" s="1"/>
  <c r="Y1175" i="4" s="1"/>
  <c r="R1174" i="4"/>
  <c r="T1177" i="4"/>
  <c r="U1176" i="4"/>
  <c r="AY1171" i="4"/>
  <c r="AZ1171" i="4" s="1"/>
  <c r="AO1176" i="4"/>
  <c r="AN1177" i="4"/>
  <c r="AT1172" i="4"/>
  <c r="AU1172" i="4" s="1"/>
  <c r="AV1172" i="4" s="1"/>
  <c r="AW1172" i="4" s="1"/>
  <c r="AX1172" i="4" s="1"/>
  <c r="AL1174" i="4"/>
  <c r="AR1173" i="4"/>
  <c r="AS1173" i="4" s="1"/>
  <c r="Z1175" i="4" l="1"/>
  <c r="AA1175" i="4"/>
  <c r="AB1175" i="4" s="1"/>
  <c r="AC1175" i="4" s="1"/>
  <c r="AD1175" i="4" s="1"/>
  <c r="AE1174" i="4"/>
  <c r="AF1174" i="4"/>
  <c r="AG1174" i="4" s="1"/>
  <c r="R1175" i="4"/>
  <c r="Q1176" i="4"/>
  <c r="V1176" i="4" s="1"/>
  <c r="W1176" i="4" s="1"/>
  <c r="X1176" i="4" s="1"/>
  <c r="Y1176" i="4" s="1"/>
  <c r="T1178" i="4"/>
  <c r="U1177" i="4"/>
  <c r="AY1172" i="4"/>
  <c r="AZ1172" i="4" s="1"/>
  <c r="AT1173" i="4"/>
  <c r="AU1173" i="4" s="1"/>
  <c r="AV1173" i="4" s="1"/>
  <c r="AW1173" i="4" s="1"/>
  <c r="AX1173" i="4" s="1"/>
  <c r="AO1177" i="4"/>
  <c r="AN1178" i="4"/>
  <c r="AL1175" i="4"/>
  <c r="AR1174" i="4"/>
  <c r="AA1176" i="4" l="1"/>
  <c r="AB1176" i="4" s="1"/>
  <c r="AC1176" i="4" s="1"/>
  <c r="AD1176" i="4" s="1"/>
  <c r="Z1176" i="4"/>
  <c r="AE1175" i="4"/>
  <c r="AF1175" i="4"/>
  <c r="AG1175" i="4" s="1"/>
  <c r="R1176" i="4"/>
  <c r="Q1177" i="4"/>
  <c r="V1177" i="4" s="1"/>
  <c r="W1177" i="4" s="1"/>
  <c r="X1177" i="4" s="1"/>
  <c r="Y1177" i="4" s="1"/>
  <c r="AY1173" i="4"/>
  <c r="AZ1173" i="4" s="1"/>
  <c r="T1179" i="4"/>
  <c r="U1178" i="4"/>
  <c r="AS1174" i="4"/>
  <c r="AT1174" i="4" s="1"/>
  <c r="AU1174" i="4" s="1"/>
  <c r="AV1174" i="4" s="1"/>
  <c r="AW1174" i="4" s="1"/>
  <c r="AO1178" i="4"/>
  <c r="AN1179" i="4"/>
  <c r="AL1176" i="4"/>
  <c r="AR1175" i="4"/>
  <c r="AS1175" i="4" s="1"/>
  <c r="AA1177" i="4" l="1"/>
  <c r="AB1177" i="4" s="1"/>
  <c r="AC1177" i="4" s="1"/>
  <c r="AD1177" i="4" s="1"/>
  <c r="Z1177" i="4"/>
  <c r="AE1176" i="4"/>
  <c r="AF1176" i="4"/>
  <c r="AG1176" i="4" s="1"/>
  <c r="Q1178" i="4"/>
  <c r="V1178" i="4" s="1"/>
  <c r="W1178" i="4" s="1"/>
  <c r="X1178" i="4" s="1"/>
  <c r="Y1178" i="4" s="1"/>
  <c r="R1177" i="4"/>
  <c r="T1180" i="4"/>
  <c r="U1179" i="4"/>
  <c r="AX1174" i="4"/>
  <c r="AY1174" i="4"/>
  <c r="AZ1174" i="4" s="1"/>
  <c r="AO1179" i="4"/>
  <c r="AN1180" i="4"/>
  <c r="AT1175" i="4"/>
  <c r="AU1175" i="4" s="1"/>
  <c r="AV1175" i="4" s="1"/>
  <c r="AW1175" i="4" s="1"/>
  <c r="AY1175" i="4" s="1"/>
  <c r="AZ1175" i="4" s="1"/>
  <c r="AL1177" i="4"/>
  <c r="AR1176" i="4"/>
  <c r="Z1178" i="4" l="1"/>
  <c r="AA1178" i="4"/>
  <c r="AB1178" i="4" s="1"/>
  <c r="AC1178" i="4" s="1"/>
  <c r="AD1178" i="4" s="1"/>
  <c r="AE1177" i="4"/>
  <c r="AF1177" i="4"/>
  <c r="AG1177" i="4" s="1"/>
  <c r="Q1179" i="4"/>
  <c r="V1179" i="4" s="1"/>
  <c r="W1179" i="4" s="1"/>
  <c r="X1179" i="4" s="1"/>
  <c r="Y1179" i="4" s="1"/>
  <c r="R1178" i="4"/>
  <c r="T1181" i="4"/>
  <c r="U1180" i="4"/>
  <c r="AS1176" i="4"/>
  <c r="AT1176" i="4" s="1"/>
  <c r="AU1176" i="4" s="1"/>
  <c r="AV1176" i="4" s="1"/>
  <c r="AW1176" i="4" s="1"/>
  <c r="AX1175" i="4"/>
  <c r="AO1180" i="4"/>
  <c r="AN1181" i="4"/>
  <c r="AL1178" i="4"/>
  <c r="AR1177" i="4"/>
  <c r="AE1178" i="4" l="1"/>
  <c r="AF1178" i="4"/>
  <c r="AG1178" i="4" s="1"/>
  <c r="AA1179" i="4"/>
  <c r="AB1179" i="4" s="1"/>
  <c r="AC1179" i="4" s="1"/>
  <c r="AD1179" i="4" s="1"/>
  <c r="Z1179" i="4"/>
  <c r="R1179" i="4"/>
  <c r="Q1180" i="4"/>
  <c r="V1180" i="4" s="1"/>
  <c r="W1180" i="4" s="1"/>
  <c r="X1180" i="4" s="1"/>
  <c r="Y1180" i="4" s="1"/>
  <c r="T1182" i="4"/>
  <c r="U1181" i="4"/>
  <c r="AY1176" i="4"/>
  <c r="AZ1176" i="4" s="1"/>
  <c r="AX1176" i="4"/>
  <c r="AS1177" i="4"/>
  <c r="AT1177" i="4" s="1"/>
  <c r="AU1177" i="4" s="1"/>
  <c r="AV1177" i="4" s="1"/>
  <c r="AW1177" i="4" s="1"/>
  <c r="AO1181" i="4"/>
  <c r="AN1182" i="4"/>
  <c r="AL1179" i="4"/>
  <c r="AR1178" i="4"/>
  <c r="AS1178" i="4" s="1"/>
  <c r="AA1180" i="4" l="1"/>
  <c r="AB1180" i="4" s="1"/>
  <c r="AC1180" i="4" s="1"/>
  <c r="AD1180" i="4" s="1"/>
  <c r="Z1180" i="4"/>
  <c r="AE1179" i="4"/>
  <c r="AF1179" i="4"/>
  <c r="AG1179" i="4" s="1"/>
  <c r="Q1181" i="4"/>
  <c r="V1181" i="4" s="1"/>
  <c r="W1181" i="4" s="1"/>
  <c r="X1181" i="4" s="1"/>
  <c r="Y1181" i="4" s="1"/>
  <c r="R1180" i="4"/>
  <c r="T1183" i="4"/>
  <c r="U1182" i="4"/>
  <c r="AY1177" i="4"/>
  <c r="AZ1177" i="4" s="1"/>
  <c r="AX1177" i="4"/>
  <c r="AT1178" i="4"/>
  <c r="AU1178" i="4" s="1"/>
  <c r="AV1178" i="4" s="1"/>
  <c r="AW1178" i="4" s="1"/>
  <c r="AY1178" i="4" s="1"/>
  <c r="AZ1178" i="4" s="1"/>
  <c r="AO1182" i="4"/>
  <c r="AN1183" i="4"/>
  <c r="AL1180" i="4"/>
  <c r="AR1179" i="4"/>
  <c r="AS1179" i="4" s="1"/>
  <c r="AA1181" i="4" l="1"/>
  <c r="AB1181" i="4" s="1"/>
  <c r="AC1181" i="4" s="1"/>
  <c r="AD1181" i="4" s="1"/>
  <c r="Z1181" i="4"/>
  <c r="AE1180" i="4"/>
  <c r="AF1180" i="4"/>
  <c r="AG1180" i="4" s="1"/>
  <c r="Q1182" i="4"/>
  <c r="V1182" i="4" s="1"/>
  <c r="W1182" i="4" s="1"/>
  <c r="X1182" i="4" s="1"/>
  <c r="Y1182" i="4" s="1"/>
  <c r="R1181" i="4"/>
  <c r="T1184" i="4"/>
  <c r="U1183" i="4"/>
  <c r="AX1178" i="4"/>
  <c r="AO1183" i="4"/>
  <c r="AN1184" i="4"/>
  <c r="AT1179" i="4"/>
  <c r="AU1179" i="4" s="1"/>
  <c r="AV1179" i="4" s="1"/>
  <c r="AW1179" i="4" s="1"/>
  <c r="AY1179" i="4" s="1"/>
  <c r="AZ1179" i="4" s="1"/>
  <c r="AL1181" i="4"/>
  <c r="AR1180" i="4"/>
  <c r="Z1182" i="4" l="1"/>
  <c r="AA1182" i="4"/>
  <c r="AB1182" i="4" s="1"/>
  <c r="AC1182" i="4" s="1"/>
  <c r="AD1182" i="4" s="1"/>
  <c r="AE1181" i="4"/>
  <c r="AF1181" i="4"/>
  <c r="AG1181" i="4" s="1"/>
  <c r="R1182" i="4"/>
  <c r="Q1183" i="4"/>
  <c r="V1183" i="4" s="1"/>
  <c r="W1183" i="4" s="1"/>
  <c r="X1183" i="4" s="1"/>
  <c r="Y1183" i="4" s="1"/>
  <c r="T1185" i="4"/>
  <c r="U1184" i="4"/>
  <c r="AX1179" i="4"/>
  <c r="AS1180" i="4"/>
  <c r="AT1180" i="4" s="1"/>
  <c r="AU1180" i="4" s="1"/>
  <c r="AV1180" i="4" s="1"/>
  <c r="AW1180" i="4" s="1"/>
  <c r="AO1184" i="4"/>
  <c r="AN1185" i="4"/>
  <c r="AL1182" i="4"/>
  <c r="AR1181" i="4"/>
  <c r="AA1183" i="4" l="1"/>
  <c r="AB1183" i="4" s="1"/>
  <c r="AC1183" i="4" s="1"/>
  <c r="AD1183" i="4" s="1"/>
  <c r="Z1183" i="4"/>
  <c r="AE1182" i="4"/>
  <c r="AF1182" i="4"/>
  <c r="AG1182" i="4" s="1"/>
  <c r="R1183" i="4"/>
  <c r="Q1184" i="4"/>
  <c r="V1184" i="4" s="1"/>
  <c r="W1184" i="4" s="1"/>
  <c r="X1184" i="4" s="1"/>
  <c r="Y1184" i="4" s="1"/>
  <c r="T1186" i="4"/>
  <c r="U1185" i="4"/>
  <c r="AY1180" i="4"/>
  <c r="AZ1180" i="4" s="1"/>
  <c r="AX1180" i="4"/>
  <c r="AS1181" i="4"/>
  <c r="AT1181" i="4" s="1"/>
  <c r="AU1181" i="4" s="1"/>
  <c r="AV1181" i="4" s="1"/>
  <c r="AW1181" i="4" s="1"/>
  <c r="AO1185" i="4"/>
  <c r="AN1186" i="4"/>
  <c r="AL1183" i="4"/>
  <c r="AR1182" i="4"/>
  <c r="AS1182" i="4" s="1"/>
  <c r="Z1184" i="4" l="1"/>
  <c r="AA1184" i="4"/>
  <c r="AB1184" i="4" s="1"/>
  <c r="AC1184" i="4" s="1"/>
  <c r="AD1184" i="4" s="1"/>
  <c r="AE1183" i="4"/>
  <c r="AF1183" i="4"/>
  <c r="AG1183" i="4" s="1"/>
  <c r="Q1185" i="4"/>
  <c r="V1185" i="4" s="1"/>
  <c r="W1185" i="4" s="1"/>
  <c r="X1185" i="4" s="1"/>
  <c r="Y1185" i="4" s="1"/>
  <c r="R1184" i="4"/>
  <c r="T1187" i="4"/>
  <c r="U1186" i="4"/>
  <c r="AO1186" i="4"/>
  <c r="AN1187" i="4"/>
  <c r="AY1181" i="4"/>
  <c r="AZ1181" i="4" s="1"/>
  <c r="AX1181" i="4"/>
  <c r="AL1184" i="4"/>
  <c r="AT1182" i="4"/>
  <c r="AU1182" i="4" s="1"/>
  <c r="AV1182" i="4" s="1"/>
  <c r="AW1182" i="4" s="1"/>
  <c r="AY1182" i="4" s="1"/>
  <c r="AZ1182" i="4" s="1"/>
  <c r="AR1183" i="4"/>
  <c r="AS1183" i="4" s="1"/>
  <c r="Z1185" i="4" l="1"/>
  <c r="AA1185" i="4"/>
  <c r="AB1185" i="4" s="1"/>
  <c r="AC1185" i="4" s="1"/>
  <c r="AD1185" i="4" s="1"/>
  <c r="AE1184" i="4"/>
  <c r="AF1184" i="4"/>
  <c r="AG1184" i="4" s="1"/>
  <c r="Q1186" i="4"/>
  <c r="V1186" i="4" s="1"/>
  <c r="W1186" i="4" s="1"/>
  <c r="X1186" i="4" s="1"/>
  <c r="Y1186" i="4" s="1"/>
  <c r="R1185" i="4"/>
  <c r="AX1182" i="4"/>
  <c r="T1188" i="4"/>
  <c r="U1187" i="4"/>
  <c r="AO1187" i="4"/>
  <c r="AN1188" i="4"/>
  <c r="AL1185" i="4"/>
  <c r="AT1183" i="4"/>
  <c r="AU1183" i="4" s="1"/>
  <c r="AV1183" i="4" s="1"/>
  <c r="AW1183" i="4" s="1"/>
  <c r="AY1183" i="4" s="1"/>
  <c r="AZ1183" i="4" s="1"/>
  <c r="AR1184" i="4"/>
  <c r="AS1184" i="4" s="1"/>
  <c r="AA1186" i="4" l="1"/>
  <c r="AB1186" i="4" s="1"/>
  <c r="AC1186" i="4" s="1"/>
  <c r="AD1186" i="4" s="1"/>
  <c r="Z1186" i="4"/>
  <c r="AE1185" i="4"/>
  <c r="AF1185" i="4"/>
  <c r="AG1185" i="4" s="1"/>
  <c r="Q1187" i="4"/>
  <c r="V1187" i="4" s="1"/>
  <c r="W1187" i="4" s="1"/>
  <c r="X1187" i="4" s="1"/>
  <c r="Y1187" i="4" s="1"/>
  <c r="R1186" i="4"/>
  <c r="T1189" i="4"/>
  <c r="U1188" i="4"/>
  <c r="AX1183" i="4"/>
  <c r="AO1188" i="4"/>
  <c r="AN1189" i="4"/>
  <c r="AL1186" i="4"/>
  <c r="AT1184" i="4"/>
  <c r="AU1184" i="4" s="1"/>
  <c r="AV1184" i="4" s="1"/>
  <c r="AW1184" i="4" s="1"/>
  <c r="AY1184" i="4" s="1"/>
  <c r="AZ1184" i="4" s="1"/>
  <c r="AR1185" i="4"/>
  <c r="AA1187" i="4" l="1"/>
  <c r="AB1187" i="4" s="1"/>
  <c r="AC1187" i="4" s="1"/>
  <c r="AD1187" i="4" s="1"/>
  <c r="Z1187" i="4"/>
  <c r="AE1186" i="4"/>
  <c r="AF1186" i="4"/>
  <c r="AG1186" i="4" s="1"/>
  <c r="Q1188" i="4"/>
  <c r="V1188" i="4" s="1"/>
  <c r="W1188" i="4" s="1"/>
  <c r="X1188" i="4" s="1"/>
  <c r="Y1188" i="4" s="1"/>
  <c r="R1187" i="4"/>
  <c r="T1190" i="4"/>
  <c r="U1189" i="4"/>
  <c r="AX1184" i="4"/>
  <c r="AS1185" i="4"/>
  <c r="AT1185" i="4" s="1"/>
  <c r="AU1185" i="4" s="1"/>
  <c r="AV1185" i="4" s="1"/>
  <c r="AW1185" i="4" s="1"/>
  <c r="AO1189" i="4"/>
  <c r="AN1190" i="4"/>
  <c r="AL1187" i="4"/>
  <c r="AR1186" i="4"/>
  <c r="AS1186" i="4" s="1"/>
  <c r="AA1188" i="4" l="1"/>
  <c r="AB1188" i="4" s="1"/>
  <c r="AC1188" i="4" s="1"/>
  <c r="AD1188" i="4" s="1"/>
  <c r="Z1188" i="4"/>
  <c r="AE1187" i="4"/>
  <c r="AF1187" i="4"/>
  <c r="AG1187" i="4" s="1"/>
  <c r="Q1189" i="4"/>
  <c r="V1189" i="4" s="1"/>
  <c r="W1189" i="4" s="1"/>
  <c r="X1189" i="4" s="1"/>
  <c r="Y1189" i="4" s="1"/>
  <c r="R1188" i="4"/>
  <c r="T1191" i="4"/>
  <c r="U1190" i="4"/>
  <c r="AY1185" i="4"/>
  <c r="AZ1185" i="4" s="1"/>
  <c r="AX1185" i="4"/>
  <c r="AO1190" i="4"/>
  <c r="AN1191" i="4"/>
  <c r="AL1188" i="4"/>
  <c r="AT1186" i="4"/>
  <c r="AU1186" i="4" s="1"/>
  <c r="AV1186" i="4" s="1"/>
  <c r="AW1186" i="4" s="1"/>
  <c r="AX1186" i="4" s="1"/>
  <c r="AR1187" i="4"/>
  <c r="AA1189" i="4" l="1"/>
  <c r="AB1189" i="4" s="1"/>
  <c r="AC1189" i="4" s="1"/>
  <c r="AD1189" i="4" s="1"/>
  <c r="Z1189" i="4"/>
  <c r="AE1188" i="4"/>
  <c r="AF1188" i="4"/>
  <c r="AG1188" i="4" s="1"/>
  <c r="Q1190" i="4"/>
  <c r="V1190" i="4" s="1"/>
  <c r="W1190" i="4" s="1"/>
  <c r="X1190" i="4" s="1"/>
  <c r="Y1190" i="4" s="1"/>
  <c r="R1189" i="4"/>
  <c r="AY1186" i="4"/>
  <c r="AZ1186" i="4" s="1"/>
  <c r="T1192" i="4"/>
  <c r="U1191" i="4"/>
  <c r="AS1187" i="4"/>
  <c r="AT1187" i="4" s="1"/>
  <c r="AU1187" i="4" s="1"/>
  <c r="AV1187" i="4" s="1"/>
  <c r="AW1187" i="4" s="1"/>
  <c r="AO1191" i="4"/>
  <c r="AN1192" i="4"/>
  <c r="AL1189" i="4"/>
  <c r="AR1188" i="4"/>
  <c r="AS1188" i="4" s="1"/>
  <c r="AA1190" i="4" l="1"/>
  <c r="AB1190" i="4" s="1"/>
  <c r="AC1190" i="4" s="1"/>
  <c r="AD1190" i="4" s="1"/>
  <c r="Z1190" i="4"/>
  <c r="AE1189" i="4"/>
  <c r="AF1189" i="4"/>
  <c r="AG1189" i="4" s="1"/>
  <c r="Q1191" i="4"/>
  <c r="V1191" i="4" s="1"/>
  <c r="W1191" i="4" s="1"/>
  <c r="X1191" i="4" s="1"/>
  <c r="Y1191" i="4" s="1"/>
  <c r="R1190" i="4"/>
  <c r="T1193" i="4"/>
  <c r="U1192" i="4"/>
  <c r="AY1187" i="4"/>
  <c r="AZ1187" i="4" s="1"/>
  <c r="AX1187" i="4"/>
  <c r="AT1188" i="4"/>
  <c r="AU1188" i="4" s="1"/>
  <c r="AV1188" i="4" s="1"/>
  <c r="AW1188" i="4" s="1"/>
  <c r="AY1188" i="4" s="1"/>
  <c r="AZ1188" i="4" s="1"/>
  <c r="AO1192" i="4"/>
  <c r="AN1193" i="4"/>
  <c r="AL1190" i="4"/>
  <c r="AR1189" i="4"/>
  <c r="AS1189" i="4" s="1"/>
  <c r="AA1191" i="4" l="1"/>
  <c r="AB1191" i="4" s="1"/>
  <c r="AC1191" i="4" s="1"/>
  <c r="AD1191" i="4" s="1"/>
  <c r="Z1191" i="4"/>
  <c r="AE1190" i="4"/>
  <c r="AF1190" i="4"/>
  <c r="AG1190" i="4" s="1"/>
  <c r="R1191" i="4"/>
  <c r="Q1192" i="4"/>
  <c r="V1192" i="4" s="1"/>
  <c r="W1192" i="4" s="1"/>
  <c r="X1192" i="4" s="1"/>
  <c r="Y1192" i="4" s="1"/>
  <c r="T1194" i="4"/>
  <c r="U1193" i="4"/>
  <c r="AX1188" i="4"/>
  <c r="AO1193" i="4"/>
  <c r="AN1194" i="4"/>
  <c r="AL1191" i="4"/>
  <c r="AT1189" i="4"/>
  <c r="AU1189" i="4" s="1"/>
  <c r="AV1189" i="4" s="1"/>
  <c r="AW1189" i="4" s="1"/>
  <c r="AX1189" i="4" s="1"/>
  <c r="AR1190" i="4"/>
  <c r="AS1190" i="4" s="1"/>
  <c r="AE1191" i="4" l="1"/>
  <c r="AF1191" i="4"/>
  <c r="AG1191" i="4" s="1"/>
  <c r="AA1192" i="4"/>
  <c r="AB1192" i="4" s="1"/>
  <c r="AC1192" i="4" s="1"/>
  <c r="AD1192" i="4" s="1"/>
  <c r="Z1192" i="4"/>
  <c r="Q1193" i="4"/>
  <c r="V1193" i="4" s="1"/>
  <c r="W1193" i="4" s="1"/>
  <c r="X1193" i="4" s="1"/>
  <c r="Y1193" i="4" s="1"/>
  <c r="R1192" i="4"/>
  <c r="T1195" i="4"/>
  <c r="U1194" i="4"/>
  <c r="AY1189" i="4"/>
  <c r="AZ1189" i="4" s="1"/>
  <c r="AO1194" i="4"/>
  <c r="AN1195" i="4"/>
  <c r="AL1192" i="4"/>
  <c r="AT1190" i="4"/>
  <c r="AU1190" i="4" s="1"/>
  <c r="AV1190" i="4" s="1"/>
  <c r="AW1190" i="4" s="1"/>
  <c r="AY1190" i="4" s="1"/>
  <c r="AZ1190" i="4" s="1"/>
  <c r="AR1191" i="4"/>
  <c r="AA1193" i="4" l="1"/>
  <c r="AB1193" i="4" s="1"/>
  <c r="AC1193" i="4" s="1"/>
  <c r="AD1193" i="4" s="1"/>
  <c r="Z1193" i="4"/>
  <c r="AE1192" i="4"/>
  <c r="AF1192" i="4"/>
  <c r="AG1192" i="4" s="1"/>
  <c r="Q1194" i="4"/>
  <c r="V1194" i="4" s="1"/>
  <c r="W1194" i="4" s="1"/>
  <c r="X1194" i="4" s="1"/>
  <c r="Y1194" i="4" s="1"/>
  <c r="R1193" i="4"/>
  <c r="T1196" i="4"/>
  <c r="U1195" i="4"/>
  <c r="AX1190" i="4"/>
  <c r="AS1191" i="4"/>
  <c r="AT1191" i="4" s="1"/>
  <c r="AU1191" i="4" s="1"/>
  <c r="AV1191" i="4" s="1"/>
  <c r="AW1191" i="4" s="1"/>
  <c r="AO1195" i="4"/>
  <c r="AN1196" i="4"/>
  <c r="AL1193" i="4"/>
  <c r="AR1192" i="4"/>
  <c r="AS1192" i="4" s="1"/>
  <c r="AA1194" i="4" l="1"/>
  <c r="AB1194" i="4" s="1"/>
  <c r="AC1194" i="4" s="1"/>
  <c r="AD1194" i="4" s="1"/>
  <c r="Z1194" i="4"/>
  <c r="AE1193" i="4"/>
  <c r="AF1193" i="4"/>
  <c r="AG1193" i="4" s="1"/>
  <c r="Q1195" i="4"/>
  <c r="V1195" i="4" s="1"/>
  <c r="W1195" i="4" s="1"/>
  <c r="X1195" i="4" s="1"/>
  <c r="Y1195" i="4" s="1"/>
  <c r="R1194" i="4"/>
  <c r="T1197" i="4"/>
  <c r="U1196" i="4"/>
  <c r="AX1191" i="4"/>
  <c r="AY1191" i="4"/>
  <c r="AZ1191" i="4" s="1"/>
  <c r="AO1196" i="4"/>
  <c r="AN1197" i="4"/>
  <c r="AT1192" i="4"/>
  <c r="AU1192" i="4" s="1"/>
  <c r="AV1192" i="4" s="1"/>
  <c r="AW1192" i="4" s="1"/>
  <c r="AY1192" i="4" s="1"/>
  <c r="AZ1192" i="4" s="1"/>
  <c r="AL1194" i="4"/>
  <c r="AR1193" i="4"/>
  <c r="Z1195" i="4" l="1"/>
  <c r="AA1195" i="4"/>
  <c r="AB1195" i="4" s="1"/>
  <c r="AC1195" i="4" s="1"/>
  <c r="AD1195" i="4" s="1"/>
  <c r="AE1194" i="4"/>
  <c r="AF1194" i="4"/>
  <c r="AG1194" i="4" s="1"/>
  <c r="R1195" i="4"/>
  <c r="Q1196" i="4"/>
  <c r="V1196" i="4" s="1"/>
  <c r="W1196" i="4" s="1"/>
  <c r="X1196" i="4" s="1"/>
  <c r="Y1196" i="4" s="1"/>
  <c r="T1198" i="4"/>
  <c r="U1197" i="4"/>
  <c r="AS1193" i="4"/>
  <c r="AT1193" i="4" s="1"/>
  <c r="AU1193" i="4" s="1"/>
  <c r="AV1193" i="4" s="1"/>
  <c r="AW1193" i="4" s="1"/>
  <c r="AX1192" i="4"/>
  <c r="AO1197" i="4"/>
  <c r="AN1198" i="4"/>
  <c r="AL1195" i="4"/>
  <c r="AR1194" i="4"/>
  <c r="AS1194" i="4" s="1"/>
  <c r="AA1196" i="4" l="1"/>
  <c r="AB1196" i="4" s="1"/>
  <c r="AC1196" i="4" s="1"/>
  <c r="AD1196" i="4" s="1"/>
  <c r="Z1196" i="4"/>
  <c r="AE1195" i="4"/>
  <c r="AF1195" i="4"/>
  <c r="AG1195" i="4" s="1"/>
  <c r="Q1197" i="4"/>
  <c r="V1197" i="4" s="1"/>
  <c r="W1197" i="4" s="1"/>
  <c r="X1197" i="4" s="1"/>
  <c r="Y1197" i="4" s="1"/>
  <c r="R1196" i="4"/>
  <c r="T1199" i="4"/>
  <c r="U1198" i="4"/>
  <c r="AY1193" i="4"/>
  <c r="AZ1193" i="4" s="1"/>
  <c r="AX1193" i="4"/>
  <c r="AT1194" i="4"/>
  <c r="AU1194" i="4" s="1"/>
  <c r="AV1194" i="4" s="1"/>
  <c r="AW1194" i="4" s="1"/>
  <c r="AY1194" i="4" s="1"/>
  <c r="AZ1194" i="4" s="1"/>
  <c r="AO1198" i="4"/>
  <c r="AN1199" i="4"/>
  <c r="AL1196" i="4"/>
  <c r="AR1195" i="4"/>
  <c r="AA1197" i="4" l="1"/>
  <c r="AB1197" i="4" s="1"/>
  <c r="AC1197" i="4" s="1"/>
  <c r="AD1197" i="4" s="1"/>
  <c r="Z1197" i="4"/>
  <c r="AE1196" i="4"/>
  <c r="AF1196" i="4"/>
  <c r="AG1196" i="4" s="1"/>
  <c r="R1197" i="4"/>
  <c r="Q1198" i="4"/>
  <c r="V1198" i="4" s="1"/>
  <c r="W1198" i="4" s="1"/>
  <c r="X1198" i="4" s="1"/>
  <c r="Y1198" i="4" s="1"/>
  <c r="T1200" i="4"/>
  <c r="U1199" i="4"/>
  <c r="AS1195" i="4"/>
  <c r="AT1195" i="4" s="1"/>
  <c r="AU1195" i="4" s="1"/>
  <c r="AV1195" i="4" s="1"/>
  <c r="AW1195" i="4" s="1"/>
  <c r="AX1194" i="4"/>
  <c r="AO1199" i="4"/>
  <c r="AN1200" i="4"/>
  <c r="AL1197" i="4"/>
  <c r="AR1196" i="4"/>
  <c r="AS1196" i="4" s="1"/>
  <c r="AE1197" i="4" l="1"/>
  <c r="AF1197" i="4"/>
  <c r="AG1197" i="4" s="1"/>
  <c r="AA1198" i="4"/>
  <c r="AB1198" i="4" s="1"/>
  <c r="AC1198" i="4" s="1"/>
  <c r="AD1198" i="4" s="1"/>
  <c r="Z1198" i="4"/>
  <c r="R1198" i="4"/>
  <c r="Q1199" i="4"/>
  <c r="V1199" i="4" s="1"/>
  <c r="W1199" i="4" s="1"/>
  <c r="X1199" i="4" s="1"/>
  <c r="Y1199" i="4" s="1"/>
  <c r="T1201" i="4"/>
  <c r="U1200" i="4"/>
  <c r="AY1195" i="4"/>
  <c r="AZ1195" i="4" s="1"/>
  <c r="AX1195" i="4"/>
  <c r="AO1200" i="4"/>
  <c r="AN1201" i="4"/>
  <c r="AT1196" i="4"/>
  <c r="AU1196" i="4" s="1"/>
  <c r="AV1196" i="4" s="1"/>
  <c r="AW1196" i="4" s="1"/>
  <c r="AY1196" i="4" s="1"/>
  <c r="AZ1196" i="4" s="1"/>
  <c r="AL1198" i="4"/>
  <c r="AR1197" i="4"/>
  <c r="AA1199" i="4" l="1"/>
  <c r="AB1199" i="4" s="1"/>
  <c r="AC1199" i="4" s="1"/>
  <c r="AD1199" i="4" s="1"/>
  <c r="Z1199" i="4"/>
  <c r="AE1198" i="4"/>
  <c r="AF1198" i="4"/>
  <c r="AG1198" i="4" s="1"/>
  <c r="Q1200" i="4"/>
  <c r="V1200" i="4" s="1"/>
  <c r="W1200" i="4" s="1"/>
  <c r="X1200" i="4" s="1"/>
  <c r="Y1200" i="4" s="1"/>
  <c r="R1199" i="4"/>
  <c r="T1202" i="4"/>
  <c r="U1201" i="4"/>
  <c r="AS1197" i="4"/>
  <c r="AT1197" i="4" s="1"/>
  <c r="AU1197" i="4" s="1"/>
  <c r="AV1197" i="4" s="1"/>
  <c r="AW1197" i="4" s="1"/>
  <c r="AX1196" i="4"/>
  <c r="AO1201" i="4"/>
  <c r="AN1202" i="4"/>
  <c r="AL1199" i="4"/>
  <c r="AR1198" i="4"/>
  <c r="Z1200" i="4" l="1"/>
  <c r="AA1200" i="4"/>
  <c r="AB1200" i="4" s="1"/>
  <c r="AC1200" i="4" s="1"/>
  <c r="AD1200" i="4" s="1"/>
  <c r="AE1199" i="4"/>
  <c r="AF1199" i="4"/>
  <c r="AG1199" i="4" s="1"/>
  <c r="Q1201" i="4"/>
  <c r="V1201" i="4" s="1"/>
  <c r="W1201" i="4" s="1"/>
  <c r="X1201" i="4" s="1"/>
  <c r="Y1201" i="4" s="1"/>
  <c r="R1200" i="4"/>
  <c r="T1203" i="4"/>
  <c r="U1202" i="4"/>
  <c r="AY1197" i="4"/>
  <c r="AZ1197" i="4" s="1"/>
  <c r="AX1197" i="4"/>
  <c r="AS1198" i="4"/>
  <c r="AT1198" i="4" s="1"/>
  <c r="AU1198" i="4" s="1"/>
  <c r="AV1198" i="4" s="1"/>
  <c r="AW1198" i="4" s="1"/>
  <c r="AO1202" i="4"/>
  <c r="AN1203" i="4"/>
  <c r="AL1200" i="4"/>
  <c r="AR1199" i="4"/>
  <c r="AS1199" i="4" s="1"/>
  <c r="AA1201" i="4" l="1"/>
  <c r="AB1201" i="4" s="1"/>
  <c r="AC1201" i="4" s="1"/>
  <c r="AD1201" i="4" s="1"/>
  <c r="Z1201" i="4"/>
  <c r="AE1200" i="4"/>
  <c r="AF1200" i="4"/>
  <c r="AG1200" i="4" s="1"/>
  <c r="R1201" i="4"/>
  <c r="Q1202" i="4"/>
  <c r="V1202" i="4" s="1"/>
  <c r="W1202" i="4" s="1"/>
  <c r="X1202" i="4" s="1"/>
  <c r="Y1202" i="4" s="1"/>
  <c r="T1204" i="4"/>
  <c r="U1203" i="4"/>
  <c r="AY1198" i="4"/>
  <c r="AZ1198" i="4" s="1"/>
  <c r="AX1198" i="4"/>
  <c r="AO1203" i="4"/>
  <c r="AN1204" i="4"/>
  <c r="AL1201" i="4"/>
  <c r="AT1199" i="4"/>
  <c r="AU1199" i="4" s="1"/>
  <c r="AV1199" i="4" s="1"/>
  <c r="AW1199" i="4" s="1"/>
  <c r="AX1199" i="4" s="1"/>
  <c r="AR1200" i="4"/>
  <c r="AS1200" i="4" s="1"/>
  <c r="AA1202" i="4" l="1"/>
  <c r="AB1202" i="4" s="1"/>
  <c r="AC1202" i="4" s="1"/>
  <c r="AD1202" i="4" s="1"/>
  <c r="Z1202" i="4"/>
  <c r="AE1201" i="4"/>
  <c r="AF1201" i="4"/>
  <c r="AG1201" i="4" s="1"/>
  <c r="Q1203" i="4"/>
  <c r="V1203" i="4" s="1"/>
  <c r="W1203" i="4" s="1"/>
  <c r="X1203" i="4" s="1"/>
  <c r="Y1203" i="4" s="1"/>
  <c r="R1202" i="4"/>
  <c r="AY1199" i="4"/>
  <c r="AZ1199" i="4" s="1"/>
  <c r="T1205" i="4"/>
  <c r="U1204" i="4"/>
  <c r="AO1204" i="4"/>
  <c r="AN1205" i="4"/>
  <c r="AL1202" i="4"/>
  <c r="AT1200" i="4"/>
  <c r="AU1200" i="4" s="1"/>
  <c r="AV1200" i="4" s="1"/>
  <c r="AW1200" i="4" s="1"/>
  <c r="AY1200" i="4" s="1"/>
  <c r="AZ1200" i="4" s="1"/>
  <c r="AR1201" i="4"/>
  <c r="AA1203" i="4" l="1"/>
  <c r="AB1203" i="4" s="1"/>
  <c r="AC1203" i="4" s="1"/>
  <c r="AD1203" i="4" s="1"/>
  <c r="Z1203" i="4"/>
  <c r="AE1202" i="4"/>
  <c r="AF1202" i="4"/>
  <c r="AG1202" i="4" s="1"/>
  <c r="Q1204" i="4"/>
  <c r="V1204" i="4" s="1"/>
  <c r="W1204" i="4" s="1"/>
  <c r="X1204" i="4" s="1"/>
  <c r="Y1204" i="4" s="1"/>
  <c r="R1203" i="4"/>
  <c r="T1206" i="4"/>
  <c r="U1205" i="4"/>
  <c r="AX1200" i="4"/>
  <c r="AS1201" i="4"/>
  <c r="AT1201" i="4" s="1"/>
  <c r="AU1201" i="4" s="1"/>
  <c r="AV1201" i="4" s="1"/>
  <c r="AW1201" i="4" s="1"/>
  <c r="AO1205" i="4"/>
  <c r="AN1206" i="4"/>
  <c r="AL1203" i="4"/>
  <c r="AR1202" i="4"/>
  <c r="AS1202" i="4" s="1"/>
  <c r="AA1204" i="4" l="1"/>
  <c r="AB1204" i="4" s="1"/>
  <c r="AC1204" i="4" s="1"/>
  <c r="AD1204" i="4" s="1"/>
  <c r="Z1204" i="4"/>
  <c r="AE1203" i="4"/>
  <c r="AF1203" i="4"/>
  <c r="AG1203" i="4" s="1"/>
  <c r="Q1205" i="4"/>
  <c r="V1205" i="4" s="1"/>
  <c r="W1205" i="4" s="1"/>
  <c r="X1205" i="4" s="1"/>
  <c r="Y1205" i="4" s="1"/>
  <c r="R1204" i="4"/>
  <c r="T1207" i="4"/>
  <c r="U1206" i="4"/>
  <c r="AY1201" i="4"/>
  <c r="AZ1201" i="4" s="1"/>
  <c r="AX1201" i="4"/>
  <c r="AT1202" i="4"/>
  <c r="AU1202" i="4" s="1"/>
  <c r="AV1202" i="4" s="1"/>
  <c r="AW1202" i="4" s="1"/>
  <c r="AX1202" i="4" s="1"/>
  <c r="AO1206" i="4"/>
  <c r="AN1207" i="4"/>
  <c r="AL1204" i="4"/>
  <c r="AR1203" i="4"/>
  <c r="AS1203" i="4" s="1"/>
  <c r="AA1205" i="4" l="1"/>
  <c r="AB1205" i="4" s="1"/>
  <c r="AC1205" i="4" s="1"/>
  <c r="AD1205" i="4" s="1"/>
  <c r="Z1205" i="4"/>
  <c r="AE1204" i="4"/>
  <c r="AF1204" i="4"/>
  <c r="AG1204" i="4" s="1"/>
  <c r="Q1206" i="4"/>
  <c r="V1206" i="4" s="1"/>
  <c r="W1206" i="4" s="1"/>
  <c r="X1206" i="4" s="1"/>
  <c r="Y1206" i="4" s="1"/>
  <c r="R1205" i="4"/>
  <c r="T1208" i="4"/>
  <c r="U1207" i="4"/>
  <c r="AY1202" i="4"/>
  <c r="AZ1202" i="4" s="1"/>
  <c r="AO1207" i="4"/>
  <c r="AN1208" i="4"/>
  <c r="AL1205" i="4"/>
  <c r="AT1203" i="4"/>
  <c r="AU1203" i="4" s="1"/>
  <c r="AV1203" i="4" s="1"/>
  <c r="AW1203" i="4" s="1"/>
  <c r="AY1203" i="4" s="1"/>
  <c r="AZ1203" i="4" s="1"/>
  <c r="AR1204" i="4"/>
  <c r="AS1204" i="4" s="1"/>
  <c r="Z1206" i="4" l="1"/>
  <c r="AA1206" i="4"/>
  <c r="AB1206" i="4" s="1"/>
  <c r="AC1206" i="4" s="1"/>
  <c r="AD1206" i="4" s="1"/>
  <c r="AE1205" i="4"/>
  <c r="AF1205" i="4"/>
  <c r="AG1205" i="4" s="1"/>
  <c r="Q1207" i="4"/>
  <c r="V1207" i="4" s="1"/>
  <c r="W1207" i="4" s="1"/>
  <c r="X1207" i="4" s="1"/>
  <c r="Y1207" i="4" s="1"/>
  <c r="R1206" i="4"/>
  <c r="T1209" i="4"/>
  <c r="U1208" i="4"/>
  <c r="AX1203" i="4"/>
  <c r="AO1208" i="4"/>
  <c r="AN1209" i="4"/>
  <c r="AL1206" i="4"/>
  <c r="AT1204" i="4"/>
  <c r="AU1204" i="4" s="1"/>
  <c r="AV1204" i="4" s="1"/>
  <c r="AW1204" i="4" s="1"/>
  <c r="AX1204" i="4" s="1"/>
  <c r="AR1205" i="4"/>
  <c r="AS1205" i="4" s="1"/>
  <c r="AA1207" i="4" l="1"/>
  <c r="AB1207" i="4" s="1"/>
  <c r="AC1207" i="4" s="1"/>
  <c r="AD1207" i="4" s="1"/>
  <c r="Z1207" i="4"/>
  <c r="AE1206" i="4"/>
  <c r="AF1206" i="4"/>
  <c r="AG1206" i="4" s="1"/>
  <c r="Q1208" i="4"/>
  <c r="V1208" i="4" s="1"/>
  <c r="W1208" i="4" s="1"/>
  <c r="X1208" i="4" s="1"/>
  <c r="Y1208" i="4" s="1"/>
  <c r="R1207" i="4"/>
  <c r="T1210" i="4"/>
  <c r="U1209" i="4"/>
  <c r="AY1204" i="4"/>
  <c r="AZ1204" i="4" s="1"/>
  <c r="AO1209" i="4"/>
  <c r="AN1210" i="4"/>
  <c r="AL1207" i="4"/>
  <c r="AT1205" i="4"/>
  <c r="AU1205" i="4" s="1"/>
  <c r="AV1205" i="4" s="1"/>
  <c r="AW1205" i="4" s="1"/>
  <c r="AX1205" i="4" s="1"/>
  <c r="AR1206" i="4"/>
  <c r="AS1206" i="4" s="1"/>
  <c r="AA1208" i="4" l="1"/>
  <c r="AB1208" i="4" s="1"/>
  <c r="AC1208" i="4" s="1"/>
  <c r="AD1208" i="4" s="1"/>
  <c r="Z1208" i="4"/>
  <c r="AE1207" i="4"/>
  <c r="AF1207" i="4"/>
  <c r="AG1207" i="4" s="1"/>
  <c r="Q1209" i="4"/>
  <c r="V1209" i="4" s="1"/>
  <c r="W1209" i="4" s="1"/>
  <c r="X1209" i="4" s="1"/>
  <c r="Y1209" i="4" s="1"/>
  <c r="R1208" i="4"/>
  <c r="AY1205" i="4"/>
  <c r="AZ1205" i="4" s="1"/>
  <c r="T1211" i="4"/>
  <c r="U1210" i="4"/>
  <c r="AO1210" i="4"/>
  <c r="AN1211" i="4"/>
  <c r="AL1208" i="4"/>
  <c r="AT1206" i="4"/>
  <c r="AU1206" i="4" s="1"/>
  <c r="AV1206" i="4" s="1"/>
  <c r="AW1206" i="4" s="1"/>
  <c r="AY1206" i="4" s="1"/>
  <c r="AZ1206" i="4" s="1"/>
  <c r="AR1207" i="4"/>
  <c r="AS1207" i="4" s="1"/>
  <c r="Z1209" i="4" l="1"/>
  <c r="AA1209" i="4"/>
  <c r="AB1209" i="4" s="1"/>
  <c r="AC1209" i="4" s="1"/>
  <c r="AD1209" i="4" s="1"/>
  <c r="AE1208" i="4"/>
  <c r="AF1208" i="4"/>
  <c r="AG1208" i="4" s="1"/>
  <c r="Q1210" i="4"/>
  <c r="V1210" i="4" s="1"/>
  <c r="W1210" i="4" s="1"/>
  <c r="X1210" i="4" s="1"/>
  <c r="Y1210" i="4" s="1"/>
  <c r="R1209" i="4"/>
  <c r="T1212" i="4"/>
  <c r="U1211" i="4"/>
  <c r="AX1206" i="4"/>
  <c r="AO1211" i="4"/>
  <c r="AN1212" i="4"/>
  <c r="AL1209" i="4"/>
  <c r="AT1207" i="4"/>
  <c r="AU1207" i="4" s="1"/>
  <c r="AV1207" i="4" s="1"/>
  <c r="AW1207" i="4" s="1"/>
  <c r="AX1207" i="4" s="1"/>
  <c r="AR1208" i="4"/>
  <c r="AS1208" i="4" s="1"/>
  <c r="Z1210" i="4" l="1"/>
  <c r="AA1210" i="4"/>
  <c r="AB1210" i="4" s="1"/>
  <c r="AC1210" i="4" s="1"/>
  <c r="AD1210" i="4" s="1"/>
  <c r="AE1209" i="4"/>
  <c r="AF1209" i="4"/>
  <c r="AG1209" i="4" s="1"/>
  <c r="Q1211" i="4"/>
  <c r="V1211" i="4" s="1"/>
  <c r="W1211" i="4" s="1"/>
  <c r="X1211" i="4" s="1"/>
  <c r="Y1211" i="4" s="1"/>
  <c r="R1210" i="4"/>
  <c r="AY1207" i="4"/>
  <c r="AZ1207" i="4" s="1"/>
  <c r="T1213" i="4"/>
  <c r="U1212" i="4"/>
  <c r="AO1212" i="4"/>
  <c r="AN1213" i="4"/>
  <c r="AL1210" i="4"/>
  <c r="AT1208" i="4"/>
  <c r="AU1208" i="4" s="1"/>
  <c r="AV1208" i="4" s="1"/>
  <c r="AW1208" i="4" s="1"/>
  <c r="AX1208" i="4" s="1"/>
  <c r="AR1209" i="4"/>
  <c r="AS1209" i="4" s="1"/>
  <c r="AA1211" i="4" l="1"/>
  <c r="AB1211" i="4" s="1"/>
  <c r="AC1211" i="4" s="1"/>
  <c r="AD1211" i="4" s="1"/>
  <c r="Z1211" i="4"/>
  <c r="AE1210" i="4"/>
  <c r="AF1210" i="4"/>
  <c r="AG1210" i="4" s="1"/>
  <c r="R1211" i="4"/>
  <c r="Q1212" i="4"/>
  <c r="V1212" i="4" s="1"/>
  <c r="W1212" i="4" s="1"/>
  <c r="X1212" i="4" s="1"/>
  <c r="Y1212" i="4" s="1"/>
  <c r="AY1208" i="4"/>
  <c r="AZ1208" i="4" s="1"/>
  <c r="T1214" i="4"/>
  <c r="U1213" i="4"/>
  <c r="AO1213" i="4"/>
  <c r="AN1214" i="4"/>
  <c r="AL1211" i="4"/>
  <c r="AT1209" i="4"/>
  <c r="AU1209" i="4" s="1"/>
  <c r="AV1209" i="4" s="1"/>
  <c r="AW1209" i="4" s="1"/>
  <c r="AY1209" i="4" s="1"/>
  <c r="AZ1209" i="4" s="1"/>
  <c r="AR1210" i="4"/>
  <c r="AA1212" i="4" l="1"/>
  <c r="AB1212" i="4" s="1"/>
  <c r="AC1212" i="4" s="1"/>
  <c r="AD1212" i="4" s="1"/>
  <c r="Z1212" i="4"/>
  <c r="AE1211" i="4"/>
  <c r="AF1211" i="4"/>
  <c r="AG1211" i="4" s="1"/>
  <c r="Q1213" i="4"/>
  <c r="V1213" i="4" s="1"/>
  <c r="W1213" i="4" s="1"/>
  <c r="X1213" i="4" s="1"/>
  <c r="Y1213" i="4" s="1"/>
  <c r="R1212" i="4"/>
  <c r="T1215" i="4"/>
  <c r="U1214" i="4"/>
  <c r="AX1209" i="4"/>
  <c r="AS1210" i="4"/>
  <c r="AT1210" i="4" s="1"/>
  <c r="AU1210" i="4" s="1"/>
  <c r="AV1210" i="4" s="1"/>
  <c r="AW1210" i="4" s="1"/>
  <c r="AO1214" i="4"/>
  <c r="AN1215" i="4"/>
  <c r="AL1212" i="4"/>
  <c r="AR1211" i="4"/>
  <c r="AS1211" i="4" s="1"/>
  <c r="AA1213" i="4" l="1"/>
  <c r="AB1213" i="4" s="1"/>
  <c r="AC1213" i="4" s="1"/>
  <c r="AD1213" i="4" s="1"/>
  <c r="Z1213" i="4"/>
  <c r="AE1212" i="4"/>
  <c r="AF1212" i="4"/>
  <c r="AG1212" i="4" s="1"/>
  <c r="Q1214" i="4"/>
  <c r="V1214" i="4" s="1"/>
  <c r="W1214" i="4" s="1"/>
  <c r="X1214" i="4" s="1"/>
  <c r="Y1214" i="4" s="1"/>
  <c r="R1213" i="4"/>
  <c r="T1216" i="4"/>
  <c r="U1215" i="4"/>
  <c r="AX1210" i="4"/>
  <c r="AY1210" i="4"/>
  <c r="AZ1210" i="4" s="1"/>
  <c r="AO1215" i="4"/>
  <c r="AN1216" i="4"/>
  <c r="AT1211" i="4"/>
  <c r="AU1211" i="4" s="1"/>
  <c r="AV1211" i="4" s="1"/>
  <c r="AW1211" i="4" s="1"/>
  <c r="AX1211" i="4" s="1"/>
  <c r="AL1213" i="4"/>
  <c r="AR1212" i="4"/>
  <c r="AS1212" i="4" s="1"/>
  <c r="AA1214" i="4" l="1"/>
  <c r="AB1214" i="4" s="1"/>
  <c r="AC1214" i="4" s="1"/>
  <c r="AD1214" i="4" s="1"/>
  <c r="Z1214" i="4"/>
  <c r="AE1213" i="4"/>
  <c r="AF1213" i="4"/>
  <c r="AG1213" i="4" s="1"/>
  <c r="R1214" i="4"/>
  <c r="Q1215" i="4"/>
  <c r="V1215" i="4" s="1"/>
  <c r="W1215" i="4" s="1"/>
  <c r="X1215" i="4" s="1"/>
  <c r="Y1215" i="4" s="1"/>
  <c r="T1217" i="4"/>
  <c r="U1216" i="4"/>
  <c r="AY1211" i="4"/>
  <c r="AZ1211" i="4" s="1"/>
  <c r="AO1216" i="4"/>
  <c r="AN1217" i="4"/>
  <c r="AL1214" i="4"/>
  <c r="AT1212" i="4"/>
  <c r="AU1212" i="4" s="1"/>
  <c r="AV1212" i="4" s="1"/>
  <c r="AW1212" i="4" s="1"/>
  <c r="AY1212" i="4" s="1"/>
  <c r="AZ1212" i="4" s="1"/>
  <c r="AR1213" i="4"/>
  <c r="AS1213" i="4" s="1"/>
  <c r="AA1215" i="4" l="1"/>
  <c r="AB1215" i="4" s="1"/>
  <c r="AC1215" i="4" s="1"/>
  <c r="AD1215" i="4" s="1"/>
  <c r="Z1215" i="4"/>
  <c r="AE1214" i="4"/>
  <c r="AF1214" i="4"/>
  <c r="AG1214" i="4" s="1"/>
  <c r="Q1216" i="4"/>
  <c r="V1216" i="4" s="1"/>
  <c r="W1216" i="4" s="1"/>
  <c r="X1216" i="4" s="1"/>
  <c r="Y1216" i="4" s="1"/>
  <c r="R1215" i="4"/>
  <c r="T1218" i="4"/>
  <c r="U1217" i="4"/>
  <c r="AX1212" i="4"/>
  <c r="AO1217" i="4"/>
  <c r="AN1218" i="4"/>
  <c r="AL1215" i="4"/>
  <c r="AT1213" i="4"/>
  <c r="AU1213" i="4" s="1"/>
  <c r="AV1213" i="4" s="1"/>
  <c r="AW1213" i="4" s="1"/>
  <c r="AX1213" i="4" s="1"/>
  <c r="AR1214" i="4"/>
  <c r="AS1214" i="4" s="1"/>
  <c r="AA1216" i="4" l="1"/>
  <c r="AB1216" i="4" s="1"/>
  <c r="AC1216" i="4" s="1"/>
  <c r="AD1216" i="4" s="1"/>
  <c r="Z1216" i="4"/>
  <c r="AE1215" i="4"/>
  <c r="AF1215" i="4"/>
  <c r="AG1215" i="4" s="1"/>
  <c r="Q1217" i="4"/>
  <c r="V1217" i="4" s="1"/>
  <c r="W1217" i="4" s="1"/>
  <c r="X1217" i="4" s="1"/>
  <c r="Y1217" i="4" s="1"/>
  <c r="R1216" i="4"/>
  <c r="AY1213" i="4"/>
  <c r="AZ1213" i="4" s="1"/>
  <c r="T1219" i="4"/>
  <c r="U1218" i="4"/>
  <c r="AO1218" i="4"/>
  <c r="AN1219" i="4"/>
  <c r="AL1216" i="4"/>
  <c r="AT1214" i="4"/>
  <c r="AU1214" i="4" s="1"/>
  <c r="AV1214" i="4" s="1"/>
  <c r="AW1214" i="4" s="1"/>
  <c r="AY1214" i="4" s="1"/>
  <c r="AZ1214" i="4" s="1"/>
  <c r="AR1215" i="4"/>
  <c r="AS1215" i="4" s="1"/>
  <c r="Z1217" i="4" l="1"/>
  <c r="AA1217" i="4"/>
  <c r="AB1217" i="4" s="1"/>
  <c r="AC1217" i="4" s="1"/>
  <c r="AD1217" i="4" s="1"/>
  <c r="AE1216" i="4"/>
  <c r="AF1216" i="4"/>
  <c r="AG1216" i="4" s="1"/>
  <c r="Q1218" i="4"/>
  <c r="V1218" i="4" s="1"/>
  <c r="W1218" i="4" s="1"/>
  <c r="X1218" i="4" s="1"/>
  <c r="Y1218" i="4" s="1"/>
  <c r="R1217" i="4"/>
  <c r="T1220" i="4"/>
  <c r="U1219" i="4"/>
  <c r="AX1214" i="4"/>
  <c r="AO1219" i="4"/>
  <c r="AN1220" i="4"/>
  <c r="AL1217" i="4"/>
  <c r="AT1215" i="4"/>
  <c r="AU1215" i="4" s="1"/>
  <c r="AV1215" i="4" s="1"/>
  <c r="AW1215" i="4" s="1"/>
  <c r="AY1215" i="4" s="1"/>
  <c r="AZ1215" i="4" s="1"/>
  <c r="AR1216" i="4"/>
  <c r="AA1218" i="4" l="1"/>
  <c r="AB1218" i="4" s="1"/>
  <c r="AC1218" i="4" s="1"/>
  <c r="AD1218" i="4" s="1"/>
  <c r="Z1218" i="4"/>
  <c r="AE1217" i="4"/>
  <c r="AF1217" i="4"/>
  <c r="AG1217" i="4" s="1"/>
  <c r="Q1219" i="4"/>
  <c r="V1219" i="4" s="1"/>
  <c r="W1219" i="4" s="1"/>
  <c r="X1219" i="4" s="1"/>
  <c r="Y1219" i="4" s="1"/>
  <c r="R1218" i="4"/>
  <c r="T1221" i="4"/>
  <c r="U1220" i="4"/>
  <c r="AX1215" i="4"/>
  <c r="AS1216" i="4"/>
  <c r="AT1216" i="4" s="1"/>
  <c r="AU1216" i="4" s="1"/>
  <c r="AV1216" i="4" s="1"/>
  <c r="AW1216" i="4" s="1"/>
  <c r="AO1220" i="4"/>
  <c r="AN1221" i="4"/>
  <c r="AL1218" i="4"/>
  <c r="AR1217" i="4"/>
  <c r="AA1219" i="4" l="1"/>
  <c r="AB1219" i="4" s="1"/>
  <c r="AC1219" i="4" s="1"/>
  <c r="AD1219" i="4" s="1"/>
  <c r="Z1219" i="4"/>
  <c r="AE1218" i="4"/>
  <c r="AF1218" i="4"/>
  <c r="AG1218" i="4" s="1"/>
  <c r="Q1220" i="4"/>
  <c r="V1220" i="4" s="1"/>
  <c r="W1220" i="4" s="1"/>
  <c r="X1220" i="4" s="1"/>
  <c r="Y1220" i="4" s="1"/>
  <c r="R1219" i="4"/>
  <c r="T1222" i="4"/>
  <c r="U1221" i="4"/>
  <c r="AS1217" i="4"/>
  <c r="AT1217" i="4" s="1"/>
  <c r="AU1217" i="4" s="1"/>
  <c r="AV1217" i="4" s="1"/>
  <c r="AW1217" i="4" s="1"/>
  <c r="AO1221" i="4"/>
  <c r="AN1222" i="4"/>
  <c r="AY1216" i="4"/>
  <c r="AZ1216" i="4" s="1"/>
  <c r="AX1216" i="4"/>
  <c r="AL1219" i="4"/>
  <c r="AR1218" i="4"/>
  <c r="AA1220" i="4" l="1"/>
  <c r="AB1220" i="4" s="1"/>
  <c r="AC1220" i="4" s="1"/>
  <c r="AD1220" i="4" s="1"/>
  <c r="Z1220" i="4"/>
  <c r="AE1219" i="4"/>
  <c r="AF1219" i="4"/>
  <c r="AG1219" i="4" s="1"/>
  <c r="Q1221" i="4"/>
  <c r="V1221" i="4" s="1"/>
  <c r="W1221" i="4" s="1"/>
  <c r="X1221" i="4" s="1"/>
  <c r="Y1221" i="4" s="1"/>
  <c r="R1220" i="4"/>
  <c r="T1223" i="4"/>
  <c r="U1222" i="4"/>
  <c r="AY1217" i="4"/>
  <c r="AZ1217" i="4" s="1"/>
  <c r="AX1217" i="4"/>
  <c r="AS1218" i="4"/>
  <c r="AT1218" i="4" s="1"/>
  <c r="AU1218" i="4" s="1"/>
  <c r="AV1218" i="4" s="1"/>
  <c r="AW1218" i="4" s="1"/>
  <c r="AO1222" i="4"/>
  <c r="AN1223" i="4"/>
  <c r="AL1220" i="4"/>
  <c r="AR1219" i="4"/>
  <c r="AS1219" i="4" s="1"/>
  <c r="AA1221" i="4" l="1"/>
  <c r="AB1221" i="4" s="1"/>
  <c r="AC1221" i="4" s="1"/>
  <c r="AD1221" i="4" s="1"/>
  <c r="Z1221" i="4"/>
  <c r="AE1220" i="4"/>
  <c r="AF1220" i="4"/>
  <c r="AG1220" i="4" s="1"/>
  <c r="Q1222" i="4"/>
  <c r="V1222" i="4" s="1"/>
  <c r="W1222" i="4" s="1"/>
  <c r="X1222" i="4" s="1"/>
  <c r="Y1222" i="4" s="1"/>
  <c r="R1221" i="4"/>
  <c r="T1224" i="4"/>
  <c r="U1223" i="4"/>
  <c r="AY1218" i="4"/>
  <c r="AZ1218" i="4" s="1"/>
  <c r="AX1218" i="4"/>
  <c r="AO1223" i="4"/>
  <c r="AN1224" i="4"/>
  <c r="AL1221" i="4"/>
  <c r="AT1219" i="4"/>
  <c r="AU1219" i="4" s="1"/>
  <c r="AV1219" i="4" s="1"/>
  <c r="AW1219" i="4" s="1"/>
  <c r="AX1219" i="4" s="1"/>
  <c r="AR1220" i="4"/>
  <c r="AS1220" i="4" s="1"/>
  <c r="AA1222" i="4" l="1"/>
  <c r="AB1222" i="4" s="1"/>
  <c r="AC1222" i="4" s="1"/>
  <c r="AD1222" i="4" s="1"/>
  <c r="Z1222" i="4"/>
  <c r="AE1221" i="4"/>
  <c r="AF1221" i="4"/>
  <c r="AG1221" i="4" s="1"/>
  <c r="R1222" i="4"/>
  <c r="Q1223" i="4"/>
  <c r="V1223" i="4" s="1"/>
  <c r="W1223" i="4" s="1"/>
  <c r="X1223" i="4" s="1"/>
  <c r="Y1223" i="4" s="1"/>
  <c r="AY1219" i="4"/>
  <c r="AZ1219" i="4" s="1"/>
  <c r="T1225" i="4"/>
  <c r="U1224" i="4"/>
  <c r="AO1224" i="4"/>
  <c r="AN1225" i="4"/>
  <c r="AL1222" i="4"/>
  <c r="AT1220" i="4"/>
  <c r="AU1220" i="4" s="1"/>
  <c r="AV1220" i="4" s="1"/>
  <c r="AW1220" i="4" s="1"/>
  <c r="AY1220" i="4" s="1"/>
  <c r="AZ1220" i="4" s="1"/>
  <c r="AR1221" i="4"/>
  <c r="AA1223" i="4" l="1"/>
  <c r="AB1223" i="4" s="1"/>
  <c r="AC1223" i="4" s="1"/>
  <c r="AD1223" i="4" s="1"/>
  <c r="Z1223" i="4"/>
  <c r="AE1222" i="4"/>
  <c r="AF1222" i="4"/>
  <c r="AG1222" i="4" s="1"/>
  <c r="Q1224" i="4"/>
  <c r="V1224" i="4" s="1"/>
  <c r="W1224" i="4" s="1"/>
  <c r="X1224" i="4" s="1"/>
  <c r="Y1224" i="4" s="1"/>
  <c r="R1223" i="4"/>
  <c r="T1226" i="4"/>
  <c r="U1225" i="4"/>
  <c r="AX1220" i="4"/>
  <c r="AS1221" i="4"/>
  <c r="AT1221" i="4" s="1"/>
  <c r="AU1221" i="4" s="1"/>
  <c r="AV1221" i="4" s="1"/>
  <c r="AW1221" i="4" s="1"/>
  <c r="AO1225" i="4"/>
  <c r="AN1226" i="4"/>
  <c r="AL1223" i="4"/>
  <c r="AR1222" i="4"/>
  <c r="AS1222" i="4" s="1"/>
  <c r="AA1224" i="4" l="1"/>
  <c r="AB1224" i="4" s="1"/>
  <c r="AC1224" i="4" s="1"/>
  <c r="AD1224" i="4" s="1"/>
  <c r="Z1224" i="4"/>
  <c r="AE1223" i="4"/>
  <c r="AF1223" i="4"/>
  <c r="AG1223" i="4" s="1"/>
  <c r="R1224" i="4"/>
  <c r="Q1225" i="4"/>
  <c r="V1225" i="4" s="1"/>
  <c r="W1225" i="4" s="1"/>
  <c r="X1225" i="4" s="1"/>
  <c r="Y1225" i="4" s="1"/>
  <c r="T1227" i="4"/>
  <c r="U1226" i="4"/>
  <c r="AY1221" i="4"/>
  <c r="AZ1221" i="4" s="1"/>
  <c r="AX1221" i="4"/>
  <c r="AO1226" i="4"/>
  <c r="AN1227" i="4"/>
  <c r="AL1224" i="4"/>
  <c r="AT1222" i="4"/>
  <c r="AU1222" i="4" s="1"/>
  <c r="AV1222" i="4" s="1"/>
  <c r="AW1222" i="4" s="1"/>
  <c r="AY1222" i="4" s="1"/>
  <c r="AZ1222" i="4" s="1"/>
  <c r="AR1223" i="4"/>
  <c r="AS1223" i="4" s="1"/>
  <c r="AA1225" i="4" l="1"/>
  <c r="AB1225" i="4" s="1"/>
  <c r="AC1225" i="4" s="1"/>
  <c r="AD1225" i="4" s="1"/>
  <c r="Z1225" i="4"/>
  <c r="AE1224" i="4"/>
  <c r="AF1224" i="4"/>
  <c r="AG1224" i="4" s="1"/>
  <c r="R1225" i="4"/>
  <c r="Q1226" i="4"/>
  <c r="V1226" i="4" s="1"/>
  <c r="W1226" i="4" s="1"/>
  <c r="X1226" i="4" s="1"/>
  <c r="Y1226" i="4" s="1"/>
  <c r="T1228" i="4"/>
  <c r="U1227" i="4"/>
  <c r="AX1222" i="4"/>
  <c r="AO1227" i="4"/>
  <c r="AN1228" i="4"/>
  <c r="AL1225" i="4"/>
  <c r="AT1223" i="4"/>
  <c r="AU1223" i="4" s="1"/>
  <c r="AV1223" i="4" s="1"/>
  <c r="AW1223" i="4" s="1"/>
  <c r="AY1223" i="4" s="1"/>
  <c r="AZ1223" i="4" s="1"/>
  <c r="AR1224" i="4"/>
  <c r="AS1224" i="4" s="1"/>
  <c r="AA1226" i="4" l="1"/>
  <c r="AB1226" i="4" s="1"/>
  <c r="AC1226" i="4" s="1"/>
  <c r="AD1226" i="4" s="1"/>
  <c r="Z1226" i="4"/>
  <c r="AE1225" i="4"/>
  <c r="AF1225" i="4"/>
  <c r="AG1225" i="4" s="1"/>
  <c r="Q1227" i="4"/>
  <c r="V1227" i="4" s="1"/>
  <c r="W1227" i="4" s="1"/>
  <c r="X1227" i="4" s="1"/>
  <c r="Y1227" i="4" s="1"/>
  <c r="R1226" i="4"/>
  <c r="T1229" i="4"/>
  <c r="U1228" i="4"/>
  <c r="AX1223" i="4"/>
  <c r="AO1228" i="4"/>
  <c r="AN1229" i="4"/>
  <c r="AT1224" i="4"/>
  <c r="AU1224" i="4" s="1"/>
  <c r="AV1224" i="4" s="1"/>
  <c r="AW1224" i="4" s="1"/>
  <c r="AY1224" i="4" s="1"/>
  <c r="AZ1224" i="4" s="1"/>
  <c r="AL1226" i="4"/>
  <c r="AR1225" i="4"/>
  <c r="AS1225" i="4" s="1"/>
  <c r="Z1227" i="4" l="1"/>
  <c r="AA1227" i="4"/>
  <c r="AB1227" i="4" s="1"/>
  <c r="AC1227" i="4" s="1"/>
  <c r="AD1227" i="4" s="1"/>
  <c r="AE1226" i="4"/>
  <c r="AF1226" i="4"/>
  <c r="AG1226" i="4" s="1"/>
  <c r="Q1228" i="4"/>
  <c r="V1228" i="4" s="1"/>
  <c r="W1228" i="4" s="1"/>
  <c r="X1228" i="4" s="1"/>
  <c r="Y1228" i="4" s="1"/>
  <c r="R1227" i="4"/>
  <c r="T1230" i="4"/>
  <c r="U1229" i="4"/>
  <c r="AX1224" i="4"/>
  <c r="AO1229" i="4"/>
  <c r="AN1230" i="4"/>
  <c r="AL1227" i="4"/>
  <c r="AT1225" i="4"/>
  <c r="AU1225" i="4" s="1"/>
  <c r="AV1225" i="4" s="1"/>
  <c r="AW1225" i="4" s="1"/>
  <c r="AX1225" i="4" s="1"/>
  <c r="AR1226" i="4"/>
  <c r="AS1226" i="4" s="1"/>
  <c r="AA1228" i="4" l="1"/>
  <c r="AB1228" i="4" s="1"/>
  <c r="AC1228" i="4" s="1"/>
  <c r="AD1228" i="4" s="1"/>
  <c r="Z1228" i="4"/>
  <c r="AE1227" i="4"/>
  <c r="AF1227" i="4"/>
  <c r="AG1227" i="4" s="1"/>
  <c r="R1228" i="4"/>
  <c r="Q1229" i="4"/>
  <c r="V1229" i="4" s="1"/>
  <c r="W1229" i="4" s="1"/>
  <c r="X1229" i="4" s="1"/>
  <c r="Y1229" i="4" s="1"/>
  <c r="T1231" i="4"/>
  <c r="U1230" i="4"/>
  <c r="AY1225" i="4"/>
  <c r="AZ1225" i="4" s="1"/>
  <c r="AO1230" i="4"/>
  <c r="AN1231" i="4"/>
  <c r="AL1228" i="4"/>
  <c r="AT1226" i="4"/>
  <c r="AU1226" i="4" s="1"/>
  <c r="AV1226" i="4" s="1"/>
  <c r="AW1226" i="4" s="1"/>
  <c r="AY1226" i="4" s="1"/>
  <c r="AZ1226" i="4" s="1"/>
  <c r="AR1227" i="4"/>
  <c r="Z1229" i="4" l="1"/>
  <c r="AA1229" i="4"/>
  <c r="AB1229" i="4" s="1"/>
  <c r="AC1229" i="4" s="1"/>
  <c r="AD1229" i="4" s="1"/>
  <c r="AE1228" i="4"/>
  <c r="AF1228" i="4"/>
  <c r="AG1228" i="4" s="1"/>
  <c r="R1229" i="4"/>
  <c r="Q1230" i="4"/>
  <c r="V1230" i="4" s="1"/>
  <c r="W1230" i="4" s="1"/>
  <c r="X1230" i="4" s="1"/>
  <c r="Y1230" i="4" s="1"/>
  <c r="T1232" i="4"/>
  <c r="U1231" i="4"/>
  <c r="AX1226" i="4"/>
  <c r="AS1227" i="4"/>
  <c r="AT1227" i="4" s="1"/>
  <c r="AU1227" i="4" s="1"/>
  <c r="AV1227" i="4" s="1"/>
  <c r="AW1227" i="4" s="1"/>
  <c r="AO1231" i="4"/>
  <c r="AN1232" i="4"/>
  <c r="AL1229" i="4"/>
  <c r="AR1228" i="4"/>
  <c r="Z1230" i="4" l="1"/>
  <c r="AA1230" i="4"/>
  <c r="AB1230" i="4" s="1"/>
  <c r="AC1230" i="4" s="1"/>
  <c r="AD1230" i="4" s="1"/>
  <c r="AE1229" i="4"/>
  <c r="AF1229" i="4"/>
  <c r="AG1229" i="4" s="1"/>
  <c r="Q1231" i="4"/>
  <c r="V1231" i="4" s="1"/>
  <c r="W1231" i="4" s="1"/>
  <c r="X1231" i="4" s="1"/>
  <c r="Y1231" i="4" s="1"/>
  <c r="R1230" i="4"/>
  <c r="T1233" i="4"/>
  <c r="U1232" i="4"/>
  <c r="AY1227" i="4"/>
  <c r="AZ1227" i="4" s="1"/>
  <c r="AX1227" i="4"/>
  <c r="AS1228" i="4"/>
  <c r="AT1228" i="4" s="1"/>
  <c r="AU1228" i="4" s="1"/>
  <c r="AV1228" i="4" s="1"/>
  <c r="AW1228" i="4" s="1"/>
  <c r="AY1228" i="4" s="1"/>
  <c r="AZ1228" i="4" s="1"/>
  <c r="AO1232" i="4"/>
  <c r="AN1233" i="4"/>
  <c r="AL1230" i="4"/>
  <c r="AR1229" i="4"/>
  <c r="AS1229" i="4" s="1"/>
  <c r="AA1231" i="4" l="1"/>
  <c r="AB1231" i="4" s="1"/>
  <c r="AC1231" i="4" s="1"/>
  <c r="AD1231" i="4" s="1"/>
  <c r="Z1231" i="4"/>
  <c r="AE1230" i="4"/>
  <c r="AF1230" i="4"/>
  <c r="AG1230" i="4" s="1"/>
  <c r="R1231" i="4"/>
  <c r="Q1232" i="4"/>
  <c r="V1232" i="4" s="1"/>
  <c r="W1232" i="4" s="1"/>
  <c r="X1232" i="4" s="1"/>
  <c r="Y1232" i="4" s="1"/>
  <c r="T1234" i="4"/>
  <c r="U1233" i="4"/>
  <c r="AX1228" i="4"/>
  <c r="AO1233" i="4"/>
  <c r="AN1234" i="4"/>
  <c r="AT1229" i="4"/>
  <c r="AU1229" i="4" s="1"/>
  <c r="AV1229" i="4" s="1"/>
  <c r="AW1229" i="4" s="1"/>
  <c r="AY1229" i="4" s="1"/>
  <c r="AZ1229" i="4" s="1"/>
  <c r="AL1231" i="4"/>
  <c r="AR1230" i="4"/>
  <c r="AS1230" i="4" s="1"/>
  <c r="AA1232" i="4" l="1"/>
  <c r="AB1232" i="4" s="1"/>
  <c r="AC1232" i="4" s="1"/>
  <c r="AD1232" i="4" s="1"/>
  <c r="Z1232" i="4"/>
  <c r="AE1231" i="4"/>
  <c r="AF1231" i="4"/>
  <c r="AG1231" i="4" s="1"/>
  <c r="Q1233" i="4"/>
  <c r="V1233" i="4" s="1"/>
  <c r="W1233" i="4" s="1"/>
  <c r="X1233" i="4" s="1"/>
  <c r="Y1233" i="4" s="1"/>
  <c r="R1232" i="4"/>
  <c r="T1235" i="4"/>
  <c r="U1234" i="4"/>
  <c r="AX1229" i="4"/>
  <c r="AO1234" i="4"/>
  <c r="AN1235" i="4"/>
  <c r="AL1232" i="4"/>
  <c r="AT1230" i="4"/>
  <c r="AU1230" i="4" s="1"/>
  <c r="AV1230" i="4" s="1"/>
  <c r="AW1230" i="4" s="1"/>
  <c r="AX1230" i="4" s="1"/>
  <c r="AR1231" i="4"/>
  <c r="AS1231" i="4" s="1"/>
  <c r="AA1233" i="4" l="1"/>
  <c r="AB1233" i="4" s="1"/>
  <c r="AC1233" i="4" s="1"/>
  <c r="AD1233" i="4" s="1"/>
  <c r="Z1233" i="4"/>
  <c r="AE1232" i="4"/>
  <c r="AF1232" i="4"/>
  <c r="AG1232" i="4" s="1"/>
  <c r="R1233" i="4"/>
  <c r="Q1234" i="4"/>
  <c r="V1234" i="4" s="1"/>
  <c r="W1234" i="4" s="1"/>
  <c r="X1234" i="4" s="1"/>
  <c r="Y1234" i="4" s="1"/>
  <c r="AY1230" i="4"/>
  <c r="AZ1230" i="4" s="1"/>
  <c r="T1236" i="4"/>
  <c r="U1235" i="4"/>
  <c r="AO1235" i="4"/>
  <c r="AN1236" i="4"/>
  <c r="AT1231" i="4"/>
  <c r="AU1231" i="4" s="1"/>
  <c r="AV1231" i="4" s="1"/>
  <c r="AW1231" i="4" s="1"/>
  <c r="AX1231" i="4" s="1"/>
  <c r="AL1233" i="4"/>
  <c r="AR1232" i="4"/>
  <c r="AS1232" i="4" s="1"/>
  <c r="AA1234" i="4" l="1"/>
  <c r="AB1234" i="4" s="1"/>
  <c r="AC1234" i="4" s="1"/>
  <c r="AD1234" i="4" s="1"/>
  <c r="Z1234" i="4"/>
  <c r="AE1233" i="4"/>
  <c r="AF1233" i="4"/>
  <c r="AG1233" i="4" s="1"/>
  <c r="Q1235" i="4"/>
  <c r="V1235" i="4" s="1"/>
  <c r="W1235" i="4" s="1"/>
  <c r="X1235" i="4" s="1"/>
  <c r="Y1235" i="4" s="1"/>
  <c r="R1234" i="4"/>
  <c r="AY1231" i="4"/>
  <c r="AZ1231" i="4" s="1"/>
  <c r="T1237" i="4"/>
  <c r="U1236" i="4"/>
  <c r="AO1236" i="4"/>
  <c r="AN1237" i="4"/>
  <c r="AT1232" i="4"/>
  <c r="AU1232" i="4" s="1"/>
  <c r="AV1232" i="4" s="1"/>
  <c r="AW1232" i="4" s="1"/>
  <c r="AX1232" i="4" s="1"/>
  <c r="AL1234" i="4"/>
  <c r="AR1233" i="4"/>
  <c r="AA1235" i="4" l="1"/>
  <c r="AB1235" i="4" s="1"/>
  <c r="AC1235" i="4" s="1"/>
  <c r="AD1235" i="4" s="1"/>
  <c r="Z1235" i="4"/>
  <c r="AE1234" i="4"/>
  <c r="AF1234" i="4"/>
  <c r="AG1234" i="4" s="1"/>
  <c r="Q1236" i="4"/>
  <c r="V1236" i="4" s="1"/>
  <c r="W1236" i="4" s="1"/>
  <c r="X1236" i="4" s="1"/>
  <c r="Y1236" i="4" s="1"/>
  <c r="R1235" i="4"/>
  <c r="T1238" i="4"/>
  <c r="U1237" i="4"/>
  <c r="AY1232" i="4"/>
  <c r="AZ1232" i="4" s="1"/>
  <c r="AS1233" i="4"/>
  <c r="AT1233" i="4" s="1"/>
  <c r="AU1233" i="4" s="1"/>
  <c r="AV1233" i="4" s="1"/>
  <c r="AW1233" i="4" s="1"/>
  <c r="AO1237" i="4"/>
  <c r="AN1238" i="4"/>
  <c r="AL1235" i="4"/>
  <c r="AR1234" i="4"/>
  <c r="AS1234" i="4" s="1"/>
  <c r="Z1236" i="4" l="1"/>
  <c r="AA1236" i="4"/>
  <c r="AB1236" i="4" s="1"/>
  <c r="AC1236" i="4" s="1"/>
  <c r="AD1236" i="4" s="1"/>
  <c r="AE1235" i="4"/>
  <c r="AF1235" i="4"/>
  <c r="AG1235" i="4" s="1"/>
  <c r="Q1237" i="4"/>
  <c r="V1237" i="4" s="1"/>
  <c r="W1237" i="4" s="1"/>
  <c r="X1237" i="4" s="1"/>
  <c r="Y1237" i="4" s="1"/>
  <c r="R1236" i="4"/>
  <c r="T1239" i="4"/>
  <c r="U1238" i="4"/>
  <c r="AO1238" i="4"/>
  <c r="AN1239" i="4"/>
  <c r="AY1233" i="4"/>
  <c r="AZ1233" i="4" s="1"/>
  <c r="AX1233" i="4"/>
  <c r="AL1236" i="4"/>
  <c r="AT1234" i="4"/>
  <c r="AU1234" i="4" s="1"/>
  <c r="AV1234" i="4" s="1"/>
  <c r="AW1234" i="4" s="1"/>
  <c r="AY1234" i="4" s="1"/>
  <c r="AZ1234" i="4" s="1"/>
  <c r="AR1235" i="4"/>
  <c r="AS1235" i="4" s="1"/>
  <c r="AA1237" i="4" l="1"/>
  <c r="AB1237" i="4" s="1"/>
  <c r="AC1237" i="4" s="1"/>
  <c r="AD1237" i="4" s="1"/>
  <c r="Z1237" i="4"/>
  <c r="AE1236" i="4"/>
  <c r="AF1236" i="4"/>
  <c r="AG1236" i="4" s="1"/>
  <c r="Q1238" i="4"/>
  <c r="V1238" i="4" s="1"/>
  <c r="W1238" i="4" s="1"/>
  <c r="X1238" i="4" s="1"/>
  <c r="Y1238" i="4" s="1"/>
  <c r="R1237" i="4"/>
  <c r="T1240" i="4"/>
  <c r="U1239" i="4"/>
  <c r="AX1234" i="4"/>
  <c r="AO1239" i="4"/>
  <c r="AN1240" i="4"/>
  <c r="AT1235" i="4"/>
  <c r="AU1235" i="4" s="1"/>
  <c r="AV1235" i="4" s="1"/>
  <c r="AW1235" i="4" s="1"/>
  <c r="AY1235" i="4" s="1"/>
  <c r="AZ1235" i="4" s="1"/>
  <c r="AL1237" i="4"/>
  <c r="AR1236" i="4"/>
  <c r="AS1236" i="4" s="1"/>
  <c r="AA1238" i="4" l="1"/>
  <c r="AB1238" i="4" s="1"/>
  <c r="AC1238" i="4" s="1"/>
  <c r="AD1238" i="4" s="1"/>
  <c r="Z1238" i="4"/>
  <c r="AE1237" i="4"/>
  <c r="AF1237" i="4"/>
  <c r="AG1237" i="4" s="1"/>
  <c r="Q1239" i="4"/>
  <c r="V1239" i="4" s="1"/>
  <c r="W1239" i="4" s="1"/>
  <c r="X1239" i="4" s="1"/>
  <c r="Y1239" i="4" s="1"/>
  <c r="R1238" i="4"/>
  <c r="T1241" i="4"/>
  <c r="U1240" i="4"/>
  <c r="AX1235" i="4"/>
  <c r="AO1240" i="4"/>
  <c r="AN1241" i="4"/>
  <c r="AL1238" i="4"/>
  <c r="AT1236" i="4"/>
  <c r="AU1236" i="4" s="1"/>
  <c r="AV1236" i="4" s="1"/>
  <c r="AW1236" i="4" s="1"/>
  <c r="AY1236" i="4" s="1"/>
  <c r="AZ1236" i="4" s="1"/>
  <c r="AR1237" i="4"/>
  <c r="AS1237" i="4" s="1"/>
  <c r="Z1239" i="4" l="1"/>
  <c r="AA1239" i="4"/>
  <c r="AB1239" i="4" s="1"/>
  <c r="AC1239" i="4" s="1"/>
  <c r="AD1239" i="4" s="1"/>
  <c r="AE1238" i="4"/>
  <c r="AF1238" i="4"/>
  <c r="AG1238" i="4" s="1"/>
  <c r="Q1240" i="4"/>
  <c r="V1240" i="4" s="1"/>
  <c r="W1240" i="4" s="1"/>
  <c r="X1240" i="4" s="1"/>
  <c r="Y1240" i="4" s="1"/>
  <c r="R1239" i="4"/>
  <c r="AX1236" i="4"/>
  <c r="T1242" i="4"/>
  <c r="U1241" i="4"/>
  <c r="AO1241" i="4"/>
  <c r="AN1242" i="4"/>
  <c r="AL1239" i="4"/>
  <c r="AT1237" i="4"/>
  <c r="AU1237" i="4" s="1"/>
  <c r="AV1237" i="4" s="1"/>
  <c r="AW1237" i="4" s="1"/>
  <c r="AY1237" i="4" s="1"/>
  <c r="AZ1237" i="4" s="1"/>
  <c r="AR1238" i="4"/>
  <c r="Z1240" i="4" l="1"/>
  <c r="AA1240" i="4"/>
  <c r="AB1240" i="4" s="1"/>
  <c r="AC1240" i="4" s="1"/>
  <c r="AD1240" i="4" s="1"/>
  <c r="AE1239" i="4"/>
  <c r="AF1239" i="4"/>
  <c r="AG1239" i="4" s="1"/>
  <c r="Q1241" i="4"/>
  <c r="V1241" i="4" s="1"/>
  <c r="W1241" i="4" s="1"/>
  <c r="X1241" i="4" s="1"/>
  <c r="Y1241" i="4" s="1"/>
  <c r="R1240" i="4"/>
  <c r="T1243" i="4"/>
  <c r="U1242" i="4"/>
  <c r="AX1237" i="4"/>
  <c r="AS1238" i="4"/>
  <c r="AT1238" i="4" s="1"/>
  <c r="AU1238" i="4" s="1"/>
  <c r="AV1238" i="4" s="1"/>
  <c r="AW1238" i="4" s="1"/>
  <c r="AO1242" i="4"/>
  <c r="AN1243" i="4"/>
  <c r="AL1240" i="4"/>
  <c r="AR1239" i="4"/>
  <c r="AS1239" i="4" s="1"/>
  <c r="AE1240" i="4" l="1"/>
  <c r="AF1240" i="4"/>
  <c r="AG1240" i="4" s="1"/>
  <c r="AA1241" i="4"/>
  <c r="AB1241" i="4" s="1"/>
  <c r="AC1241" i="4" s="1"/>
  <c r="AD1241" i="4" s="1"/>
  <c r="Z1241" i="4"/>
  <c r="Q1242" i="4"/>
  <c r="V1242" i="4" s="1"/>
  <c r="W1242" i="4" s="1"/>
  <c r="X1242" i="4" s="1"/>
  <c r="Y1242" i="4" s="1"/>
  <c r="R1241" i="4"/>
  <c r="T1244" i="4"/>
  <c r="U1243" i="4"/>
  <c r="AX1238" i="4"/>
  <c r="AY1238" i="4"/>
  <c r="AZ1238" i="4" s="1"/>
  <c r="AO1243" i="4"/>
  <c r="AN1244" i="4"/>
  <c r="AT1239" i="4"/>
  <c r="AU1239" i="4" s="1"/>
  <c r="AV1239" i="4" s="1"/>
  <c r="AW1239" i="4" s="1"/>
  <c r="AX1239" i="4" s="1"/>
  <c r="AL1241" i="4"/>
  <c r="AR1240" i="4"/>
  <c r="AS1240" i="4" s="1"/>
  <c r="AA1242" i="4" l="1"/>
  <c r="AB1242" i="4" s="1"/>
  <c r="AC1242" i="4" s="1"/>
  <c r="AD1242" i="4" s="1"/>
  <c r="Z1242" i="4"/>
  <c r="AE1241" i="4"/>
  <c r="AF1241" i="4"/>
  <c r="AG1241" i="4" s="1"/>
  <c r="Q1243" i="4"/>
  <c r="V1243" i="4" s="1"/>
  <c r="W1243" i="4" s="1"/>
  <c r="X1243" i="4" s="1"/>
  <c r="Y1243" i="4" s="1"/>
  <c r="R1242" i="4"/>
  <c r="T1245" i="4"/>
  <c r="U1244" i="4"/>
  <c r="AY1239" i="4"/>
  <c r="AZ1239" i="4" s="1"/>
  <c r="AO1244" i="4"/>
  <c r="AN1245" i="4"/>
  <c r="AL1242" i="4"/>
  <c r="AT1240" i="4"/>
  <c r="AU1240" i="4" s="1"/>
  <c r="AV1240" i="4" s="1"/>
  <c r="AW1240" i="4" s="1"/>
  <c r="AY1240" i="4" s="1"/>
  <c r="AZ1240" i="4" s="1"/>
  <c r="AR1241" i="4"/>
  <c r="AA1243" i="4" l="1"/>
  <c r="AB1243" i="4" s="1"/>
  <c r="AC1243" i="4" s="1"/>
  <c r="AD1243" i="4" s="1"/>
  <c r="Z1243" i="4"/>
  <c r="AE1242" i="4"/>
  <c r="AF1242" i="4"/>
  <c r="AG1242" i="4" s="1"/>
  <c r="Q1244" i="4"/>
  <c r="V1244" i="4" s="1"/>
  <c r="W1244" i="4" s="1"/>
  <c r="X1244" i="4" s="1"/>
  <c r="Y1244" i="4" s="1"/>
  <c r="R1243" i="4"/>
  <c r="T1246" i="4"/>
  <c r="U1245" i="4"/>
  <c r="AX1240" i="4"/>
  <c r="AS1241" i="4"/>
  <c r="AT1241" i="4" s="1"/>
  <c r="AU1241" i="4" s="1"/>
  <c r="AV1241" i="4" s="1"/>
  <c r="AW1241" i="4" s="1"/>
  <c r="AO1245" i="4"/>
  <c r="AN1246" i="4"/>
  <c r="AL1243" i="4"/>
  <c r="AR1242" i="4"/>
  <c r="AS1242" i="4" s="1"/>
  <c r="AA1244" i="4" l="1"/>
  <c r="AB1244" i="4" s="1"/>
  <c r="AC1244" i="4" s="1"/>
  <c r="AD1244" i="4" s="1"/>
  <c r="Z1244" i="4"/>
  <c r="AE1243" i="4"/>
  <c r="AF1243" i="4"/>
  <c r="AG1243" i="4" s="1"/>
  <c r="Q1245" i="4"/>
  <c r="V1245" i="4" s="1"/>
  <c r="W1245" i="4" s="1"/>
  <c r="X1245" i="4" s="1"/>
  <c r="Y1245" i="4" s="1"/>
  <c r="R1244" i="4"/>
  <c r="T1247" i="4"/>
  <c r="U1246" i="4"/>
  <c r="AT1242" i="4"/>
  <c r="AU1242" i="4" s="1"/>
  <c r="AV1242" i="4" s="1"/>
  <c r="AW1242" i="4" s="1"/>
  <c r="AX1242" i="4" s="1"/>
  <c r="AO1246" i="4"/>
  <c r="AN1247" i="4"/>
  <c r="AY1241" i="4"/>
  <c r="AZ1241" i="4" s="1"/>
  <c r="AX1241" i="4"/>
  <c r="AL1244" i="4"/>
  <c r="AR1243" i="4"/>
  <c r="AA1245" i="4" l="1"/>
  <c r="AB1245" i="4" s="1"/>
  <c r="AC1245" i="4" s="1"/>
  <c r="AD1245" i="4" s="1"/>
  <c r="Z1245" i="4"/>
  <c r="AE1244" i="4"/>
  <c r="AF1244" i="4"/>
  <c r="AG1244" i="4" s="1"/>
  <c r="R1245" i="4"/>
  <c r="Q1246" i="4"/>
  <c r="V1246" i="4" s="1"/>
  <c r="W1246" i="4" s="1"/>
  <c r="X1246" i="4" s="1"/>
  <c r="Y1246" i="4" s="1"/>
  <c r="AY1242" i="4"/>
  <c r="AZ1242" i="4" s="1"/>
  <c r="T1248" i="4"/>
  <c r="U1247" i="4"/>
  <c r="AS1243" i="4"/>
  <c r="AT1243" i="4" s="1"/>
  <c r="AU1243" i="4" s="1"/>
  <c r="AV1243" i="4" s="1"/>
  <c r="AW1243" i="4" s="1"/>
  <c r="AO1247" i="4"/>
  <c r="AN1248" i="4"/>
  <c r="AL1245" i="4"/>
  <c r="AR1244" i="4"/>
  <c r="AS1244" i="4" s="1"/>
  <c r="AA1246" i="4" l="1"/>
  <c r="AB1246" i="4" s="1"/>
  <c r="AC1246" i="4" s="1"/>
  <c r="AD1246" i="4" s="1"/>
  <c r="Z1246" i="4"/>
  <c r="AE1245" i="4"/>
  <c r="AF1245" i="4"/>
  <c r="AG1245" i="4" s="1"/>
  <c r="Q1247" i="4"/>
  <c r="V1247" i="4" s="1"/>
  <c r="W1247" i="4" s="1"/>
  <c r="X1247" i="4" s="1"/>
  <c r="Y1247" i="4" s="1"/>
  <c r="R1246" i="4"/>
  <c r="T1249" i="4"/>
  <c r="U1248" i="4"/>
  <c r="AX1243" i="4"/>
  <c r="AY1243" i="4"/>
  <c r="AZ1243" i="4" s="1"/>
  <c r="AT1244" i="4"/>
  <c r="AU1244" i="4" s="1"/>
  <c r="AV1244" i="4" s="1"/>
  <c r="AW1244" i="4" s="1"/>
  <c r="AY1244" i="4" s="1"/>
  <c r="AZ1244" i="4" s="1"/>
  <c r="AO1248" i="4"/>
  <c r="AN1249" i="4"/>
  <c r="AL1246" i="4"/>
  <c r="AR1245" i="4"/>
  <c r="AS1245" i="4" s="1"/>
  <c r="Z1247" i="4" l="1"/>
  <c r="AA1247" i="4"/>
  <c r="AB1247" i="4" s="1"/>
  <c r="AC1247" i="4" s="1"/>
  <c r="AD1247" i="4" s="1"/>
  <c r="AE1246" i="4"/>
  <c r="AF1246" i="4"/>
  <c r="AG1246" i="4" s="1"/>
  <c r="Q1248" i="4"/>
  <c r="V1248" i="4" s="1"/>
  <c r="W1248" i="4" s="1"/>
  <c r="X1248" i="4" s="1"/>
  <c r="Y1248" i="4" s="1"/>
  <c r="R1247" i="4"/>
  <c r="T1250" i="4"/>
  <c r="U1249" i="4"/>
  <c r="AX1244" i="4"/>
  <c r="AO1249" i="4"/>
  <c r="AN1250" i="4"/>
  <c r="AL1247" i="4"/>
  <c r="AT1245" i="4"/>
  <c r="AU1245" i="4" s="1"/>
  <c r="AV1245" i="4" s="1"/>
  <c r="AW1245" i="4" s="1"/>
  <c r="AX1245" i="4" s="1"/>
  <c r="AR1246" i="4"/>
  <c r="AA1248" i="4" l="1"/>
  <c r="AB1248" i="4" s="1"/>
  <c r="AC1248" i="4" s="1"/>
  <c r="AD1248" i="4" s="1"/>
  <c r="Z1248" i="4"/>
  <c r="AE1247" i="4"/>
  <c r="AF1247" i="4"/>
  <c r="AG1247" i="4" s="1"/>
  <c r="Q1249" i="4"/>
  <c r="V1249" i="4" s="1"/>
  <c r="W1249" i="4" s="1"/>
  <c r="X1249" i="4" s="1"/>
  <c r="Y1249" i="4" s="1"/>
  <c r="R1248" i="4"/>
  <c r="AY1245" i="4"/>
  <c r="AZ1245" i="4" s="1"/>
  <c r="T1251" i="4"/>
  <c r="U1250" i="4"/>
  <c r="AS1246" i="4"/>
  <c r="AT1246" i="4" s="1"/>
  <c r="AU1246" i="4" s="1"/>
  <c r="AV1246" i="4" s="1"/>
  <c r="AW1246" i="4" s="1"/>
  <c r="AO1250" i="4"/>
  <c r="AN1251" i="4"/>
  <c r="AL1248" i="4"/>
  <c r="AR1247" i="4"/>
  <c r="AS1247" i="4" s="1"/>
  <c r="Z1249" i="4" l="1"/>
  <c r="AA1249" i="4"/>
  <c r="AB1249" i="4" s="1"/>
  <c r="AC1249" i="4" s="1"/>
  <c r="AD1249" i="4" s="1"/>
  <c r="AE1248" i="4"/>
  <c r="AF1248" i="4"/>
  <c r="AG1248" i="4" s="1"/>
  <c r="Q1250" i="4"/>
  <c r="V1250" i="4" s="1"/>
  <c r="W1250" i="4" s="1"/>
  <c r="X1250" i="4" s="1"/>
  <c r="Y1250" i="4" s="1"/>
  <c r="R1249" i="4"/>
  <c r="T1252" i="4"/>
  <c r="U1251" i="4"/>
  <c r="AY1246" i="4"/>
  <c r="AZ1246" i="4" s="1"/>
  <c r="AX1246" i="4"/>
  <c r="AT1247" i="4"/>
  <c r="AU1247" i="4" s="1"/>
  <c r="AV1247" i="4" s="1"/>
  <c r="AW1247" i="4" s="1"/>
  <c r="AX1247" i="4" s="1"/>
  <c r="AO1251" i="4"/>
  <c r="AN1252" i="4"/>
  <c r="AL1249" i="4"/>
  <c r="AR1248" i="4"/>
  <c r="AS1248" i="4" s="1"/>
  <c r="Z1250" i="4" l="1"/>
  <c r="AA1250" i="4"/>
  <c r="AB1250" i="4" s="1"/>
  <c r="AC1250" i="4" s="1"/>
  <c r="AD1250" i="4" s="1"/>
  <c r="AE1249" i="4"/>
  <c r="AF1249" i="4"/>
  <c r="AG1249" i="4" s="1"/>
  <c r="Q1251" i="4"/>
  <c r="V1251" i="4" s="1"/>
  <c r="W1251" i="4" s="1"/>
  <c r="X1251" i="4" s="1"/>
  <c r="Y1251" i="4" s="1"/>
  <c r="R1250" i="4"/>
  <c r="T1253" i="4"/>
  <c r="U1252" i="4"/>
  <c r="AY1247" i="4"/>
  <c r="AZ1247" i="4" s="1"/>
  <c r="AT1248" i="4"/>
  <c r="AU1248" i="4" s="1"/>
  <c r="AV1248" i="4" s="1"/>
  <c r="AW1248" i="4" s="1"/>
  <c r="AX1248" i="4" s="1"/>
  <c r="AO1252" i="4"/>
  <c r="AN1253" i="4"/>
  <c r="AL1250" i="4"/>
  <c r="AR1249" i="4"/>
  <c r="AE1250" i="4" l="1"/>
  <c r="AF1250" i="4"/>
  <c r="AG1250" i="4" s="1"/>
  <c r="AA1251" i="4"/>
  <c r="AB1251" i="4" s="1"/>
  <c r="AC1251" i="4" s="1"/>
  <c r="AD1251" i="4" s="1"/>
  <c r="Z1251" i="4"/>
  <c r="Q1252" i="4"/>
  <c r="V1252" i="4" s="1"/>
  <c r="W1252" i="4" s="1"/>
  <c r="X1252" i="4" s="1"/>
  <c r="Y1252" i="4" s="1"/>
  <c r="R1251" i="4"/>
  <c r="AY1248" i="4"/>
  <c r="AZ1248" i="4" s="1"/>
  <c r="T1254" i="4"/>
  <c r="U1253" i="4"/>
  <c r="AS1249" i="4"/>
  <c r="AT1249" i="4" s="1"/>
  <c r="AU1249" i="4" s="1"/>
  <c r="AV1249" i="4" s="1"/>
  <c r="AW1249" i="4" s="1"/>
  <c r="AO1253" i="4"/>
  <c r="AN1254" i="4"/>
  <c r="AL1251" i="4"/>
  <c r="AR1250" i="4"/>
  <c r="AS1250" i="4" s="1"/>
  <c r="AA1252" i="4" l="1"/>
  <c r="AB1252" i="4" s="1"/>
  <c r="AC1252" i="4" s="1"/>
  <c r="AD1252" i="4" s="1"/>
  <c r="Z1252" i="4"/>
  <c r="AE1251" i="4"/>
  <c r="AF1251" i="4"/>
  <c r="AG1251" i="4" s="1"/>
  <c r="Q1253" i="4"/>
  <c r="V1253" i="4" s="1"/>
  <c r="W1253" i="4" s="1"/>
  <c r="X1253" i="4" s="1"/>
  <c r="Y1253" i="4" s="1"/>
  <c r="R1252" i="4"/>
  <c r="T1255" i="4"/>
  <c r="U1254" i="4"/>
  <c r="AX1249" i="4"/>
  <c r="AY1249" i="4"/>
  <c r="AZ1249" i="4" s="1"/>
  <c r="AO1254" i="4"/>
  <c r="AN1255" i="4"/>
  <c r="AL1252" i="4"/>
  <c r="AT1250" i="4"/>
  <c r="AU1250" i="4" s="1"/>
  <c r="AV1250" i="4" s="1"/>
  <c r="AW1250" i="4" s="1"/>
  <c r="AY1250" i="4" s="1"/>
  <c r="AZ1250" i="4" s="1"/>
  <c r="AR1251" i="4"/>
  <c r="AS1251" i="4" s="1"/>
  <c r="Z1253" i="4" l="1"/>
  <c r="AA1253" i="4"/>
  <c r="AB1253" i="4" s="1"/>
  <c r="AC1253" i="4" s="1"/>
  <c r="AD1253" i="4" s="1"/>
  <c r="AE1252" i="4"/>
  <c r="AF1252" i="4"/>
  <c r="AG1252" i="4" s="1"/>
  <c r="R1253" i="4"/>
  <c r="Q1254" i="4"/>
  <c r="V1254" i="4" s="1"/>
  <c r="W1254" i="4" s="1"/>
  <c r="X1254" i="4" s="1"/>
  <c r="Y1254" i="4" s="1"/>
  <c r="T1256" i="4"/>
  <c r="U1255" i="4"/>
  <c r="AX1250" i="4"/>
  <c r="AO1255" i="4"/>
  <c r="AN1256" i="4"/>
  <c r="AL1253" i="4"/>
  <c r="AT1251" i="4"/>
  <c r="AU1251" i="4" s="1"/>
  <c r="AV1251" i="4" s="1"/>
  <c r="AW1251" i="4" s="1"/>
  <c r="AX1251" i="4" s="1"/>
  <c r="AR1252" i="4"/>
  <c r="AS1252" i="4" s="1"/>
  <c r="AE1253" i="4" l="1"/>
  <c r="AF1253" i="4"/>
  <c r="AG1253" i="4" s="1"/>
  <c r="AA1254" i="4"/>
  <c r="AB1254" i="4" s="1"/>
  <c r="AC1254" i="4" s="1"/>
  <c r="AD1254" i="4" s="1"/>
  <c r="Z1254" i="4"/>
  <c r="R1254" i="4"/>
  <c r="Q1255" i="4"/>
  <c r="V1255" i="4" s="1"/>
  <c r="W1255" i="4" s="1"/>
  <c r="X1255" i="4" s="1"/>
  <c r="Y1255" i="4" s="1"/>
  <c r="T1257" i="4"/>
  <c r="U1256" i="4"/>
  <c r="AY1251" i="4"/>
  <c r="AZ1251" i="4" s="1"/>
  <c r="AO1256" i="4"/>
  <c r="AN1257" i="4"/>
  <c r="AL1254" i="4"/>
  <c r="AT1252" i="4"/>
  <c r="AU1252" i="4" s="1"/>
  <c r="AV1252" i="4" s="1"/>
  <c r="AW1252" i="4" s="1"/>
  <c r="AX1252" i="4" s="1"/>
  <c r="AR1253" i="4"/>
  <c r="AS1253" i="4" s="1"/>
  <c r="Z1255" i="4" l="1"/>
  <c r="AA1255" i="4"/>
  <c r="AB1255" i="4" s="1"/>
  <c r="AC1255" i="4" s="1"/>
  <c r="AD1255" i="4" s="1"/>
  <c r="AE1254" i="4"/>
  <c r="AF1254" i="4"/>
  <c r="AG1254" i="4" s="1"/>
  <c r="R1255" i="4"/>
  <c r="Q1256" i="4"/>
  <c r="V1256" i="4" s="1"/>
  <c r="W1256" i="4" s="1"/>
  <c r="X1256" i="4" s="1"/>
  <c r="Y1256" i="4" s="1"/>
  <c r="T1258" i="4"/>
  <c r="U1257" i="4"/>
  <c r="AY1252" i="4"/>
  <c r="AZ1252" i="4" s="1"/>
  <c r="AO1257" i="4"/>
  <c r="AN1258" i="4"/>
  <c r="AL1255" i="4"/>
  <c r="AT1253" i="4"/>
  <c r="AU1253" i="4" s="1"/>
  <c r="AV1253" i="4" s="1"/>
  <c r="AW1253" i="4" s="1"/>
  <c r="AY1253" i="4" s="1"/>
  <c r="AZ1253" i="4" s="1"/>
  <c r="AR1254" i="4"/>
  <c r="AE1255" i="4" l="1"/>
  <c r="AF1255" i="4"/>
  <c r="AG1255" i="4" s="1"/>
  <c r="Z1256" i="4"/>
  <c r="AA1256" i="4"/>
  <c r="AB1256" i="4" s="1"/>
  <c r="AC1256" i="4" s="1"/>
  <c r="AD1256" i="4" s="1"/>
  <c r="Q1257" i="4"/>
  <c r="V1257" i="4" s="1"/>
  <c r="W1257" i="4" s="1"/>
  <c r="X1257" i="4" s="1"/>
  <c r="Y1257" i="4" s="1"/>
  <c r="R1256" i="4"/>
  <c r="T1259" i="4"/>
  <c r="U1258" i="4"/>
  <c r="AX1253" i="4"/>
  <c r="AS1254" i="4"/>
  <c r="AT1254" i="4" s="1"/>
  <c r="AU1254" i="4" s="1"/>
  <c r="AV1254" i="4" s="1"/>
  <c r="AW1254" i="4" s="1"/>
  <c r="AO1258" i="4"/>
  <c r="AN1259" i="4"/>
  <c r="AL1256" i="4"/>
  <c r="AR1255" i="4"/>
  <c r="AA1257" i="4" l="1"/>
  <c r="AB1257" i="4" s="1"/>
  <c r="AC1257" i="4" s="1"/>
  <c r="AD1257" i="4" s="1"/>
  <c r="Z1257" i="4"/>
  <c r="AE1256" i="4"/>
  <c r="AF1256" i="4"/>
  <c r="AG1256" i="4" s="1"/>
  <c r="Q1258" i="4"/>
  <c r="V1258" i="4" s="1"/>
  <c r="W1258" i="4" s="1"/>
  <c r="X1258" i="4" s="1"/>
  <c r="Y1258" i="4" s="1"/>
  <c r="R1257" i="4"/>
  <c r="T1260" i="4"/>
  <c r="U1259" i="4"/>
  <c r="AX1254" i="4"/>
  <c r="AY1254" i="4"/>
  <c r="AZ1254" i="4" s="1"/>
  <c r="AS1255" i="4"/>
  <c r="AT1255" i="4" s="1"/>
  <c r="AU1255" i="4" s="1"/>
  <c r="AV1255" i="4" s="1"/>
  <c r="AW1255" i="4" s="1"/>
  <c r="AO1259" i="4"/>
  <c r="AN1260" i="4"/>
  <c r="AL1257" i="4"/>
  <c r="AR1256" i="4"/>
  <c r="AA1258" i="4" l="1"/>
  <c r="AB1258" i="4" s="1"/>
  <c r="AC1258" i="4" s="1"/>
  <c r="AD1258" i="4" s="1"/>
  <c r="Z1258" i="4"/>
  <c r="AE1257" i="4"/>
  <c r="AF1257" i="4"/>
  <c r="AG1257" i="4" s="1"/>
  <c r="Q1259" i="4"/>
  <c r="V1259" i="4" s="1"/>
  <c r="W1259" i="4" s="1"/>
  <c r="X1259" i="4" s="1"/>
  <c r="Y1259" i="4" s="1"/>
  <c r="R1258" i="4"/>
  <c r="T1261" i="4"/>
  <c r="U1260" i="4"/>
  <c r="AY1255" i="4"/>
  <c r="AZ1255" i="4" s="1"/>
  <c r="AX1255" i="4"/>
  <c r="AS1256" i="4"/>
  <c r="AT1256" i="4" s="1"/>
  <c r="AU1256" i="4" s="1"/>
  <c r="AV1256" i="4" s="1"/>
  <c r="AW1256" i="4" s="1"/>
  <c r="AO1260" i="4"/>
  <c r="AN1261" i="4"/>
  <c r="AL1258" i="4"/>
  <c r="AR1257" i="4"/>
  <c r="AS1257" i="4" s="1"/>
  <c r="AA1259" i="4" l="1"/>
  <c r="AB1259" i="4" s="1"/>
  <c r="AC1259" i="4" s="1"/>
  <c r="AD1259" i="4" s="1"/>
  <c r="Z1259" i="4"/>
  <c r="AE1258" i="4"/>
  <c r="AF1258" i="4"/>
  <c r="AG1258" i="4" s="1"/>
  <c r="Q1260" i="4"/>
  <c r="V1260" i="4" s="1"/>
  <c r="W1260" i="4" s="1"/>
  <c r="X1260" i="4" s="1"/>
  <c r="Y1260" i="4" s="1"/>
  <c r="R1259" i="4"/>
  <c r="T1262" i="4"/>
  <c r="U1261" i="4"/>
  <c r="AY1256" i="4"/>
  <c r="AZ1256" i="4" s="1"/>
  <c r="AX1256" i="4"/>
  <c r="AO1261" i="4"/>
  <c r="AN1262" i="4"/>
  <c r="AT1257" i="4"/>
  <c r="AU1257" i="4" s="1"/>
  <c r="AV1257" i="4" s="1"/>
  <c r="AW1257" i="4" s="1"/>
  <c r="AX1257" i="4" s="1"/>
  <c r="AL1259" i="4"/>
  <c r="AR1258" i="4"/>
  <c r="AA1260" i="4" l="1"/>
  <c r="AB1260" i="4" s="1"/>
  <c r="AC1260" i="4" s="1"/>
  <c r="AD1260" i="4" s="1"/>
  <c r="Z1260" i="4"/>
  <c r="AE1259" i="4"/>
  <c r="AF1259" i="4"/>
  <c r="AG1259" i="4" s="1"/>
  <c r="Q1261" i="4"/>
  <c r="V1261" i="4" s="1"/>
  <c r="W1261" i="4" s="1"/>
  <c r="X1261" i="4" s="1"/>
  <c r="Y1261" i="4" s="1"/>
  <c r="R1260" i="4"/>
  <c r="T1263" i="4"/>
  <c r="U1262" i="4"/>
  <c r="AY1257" i="4"/>
  <c r="AZ1257" i="4" s="1"/>
  <c r="AS1258" i="4"/>
  <c r="AT1258" i="4" s="1"/>
  <c r="AU1258" i="4" s="1"/>
  <c r="AV1258" i="4" s="1"/>
  <c r="AW1258" i="4" s="1"/>
  <c r="AY1258" i="4" s="1"/>
  <c r="AZ1258" i="4" s="1"/>
  <c r="AO1262" i="4"/>
  <c r="AN1263" i="4"/>
  <c r="AL1260" i="4"/>
  <c r="AR1259" i="4"/>
  <c r="AS1259" i="4" s="1"/>
  <c r="Z1261" i="4" l="1"/>
  <c r="AA1261" i="4"/>
  <c r="AB1261" i="4" s="1"/>
  <c r="AC1261" i="4" s="1"/>
  <c r="AD1261" i="4" s="1"/>
  <c r="AE1260" i="4"/>
  <c r="AF1260" i="4"/>
  <c r="AG1260" i="4" s="1"/>
  <c r="Q1262" i="4"/>
  <c r="V1262" i="4" s="1"/>
  <c r="W1262" i="4" s="1"/>
  <c r="X1262" i="4" s="1"/>
  <c r="Y1262" i="4" s="1"/>
  <c r="R1261" i="4"/>
  <c r="T1264" i="4"/>
  <c r="U1263" i="4"/>
  <c r="AX1258" i="4"/>
  <c r="AT1259" i="4"/>
  <c r="AU1259" i="4" s="1"/>
  <c r="AV1259" i="4" s="1"/>
  <c r="AW1259" i="4" s="1"/>
  <c r="AX1259" i="4" s="1"/>
  <c r="AO1263" i="4"/>
  <c r="AN1264" i="4"/>
  <c r="AL1261" i="4"/>
  <c r="AR1260" i="4"/>
  <c r="AS1260" i="4" s="1"/>
  <c r="AA1262" i="4" l="1"/>
  <c r="AB1262" i="4" s="1"/>
  <c r="AC1262" i="4" s="1"/>
  <c r="AD1262" i="4" s="1"/>
  <c r="Z1262" i="4"/>
  <c r="AE1261" i="4"/>
  <c r="AF1261" i="4"/>
  <c r="AG1261" i="4" s="1"/>
  <c r="R1262" i="4"/>
  <c r="Q1263" i="4"/>
  <c r="V1263" i="4" s="1"/>
  <c r="W1263" i="4" s="1"/>
  <c r="X1263" i="4" s="1"/>
  <c r="Y1263" i="4" s="1"/>
  <c r="T1265" i="4"/>
  <c r="U1264" i="4"/>
  <c r="AY1259" i="4"/>
  <c r="AZ1259" i="4" s="1"/>
  <c r="AO1264" i="4"/>
  <c r="AN1265" i="4"/>
  <c r="AL1262" i="4"/>
  <c r="AT1260" i="4"/>
  <c r="AU1260" i="4" s="1"/>
  <c r="AV1260" i="4" s="1"/>
  <c r="AW1260" i="4" s="1"/>
  <c r="AY1260" i="4" s="1"/>
  <c r="AZ1260" i="4" s="1"/>
  <c r="AR1261" i="4"/>
  <c r="AS1261" i="4" s="1"/>
  <c r="AE1262" i="4" l="1"/>
  <c r="AF1262" i="4"/>
  <c r="AG1262" i="4" s="1"/>
  <c r="AA1263" i="4"/>
  <c r="AB1263" i="4" s="1"/>
  <c r="AC1263" i="4" s="1"/>
  <c r="AD1263" i="4" s="1"/>
  <c r="Z1263" i="4"/>
  <c r="R1263" i="4"/>
  <c r="Q1264" i="4"/>
  <c r="V1264" i="4" s="1"/>
  <c r="W1264" i="4" s="1"/>
  <c r="X1264" i="4" s="1"/>
  <c r="Y1264" i="4" s="1"/>
  <c r="T1266" i="4"/>
  <c r="U1265" i="4"/>
  <c r="AX1260" i="4"/>
  <c r="AO1265" i="4"/>
  <c r="AN1266" i="4"/>
  <c r="AL1263" i="4"/>
  <c r="AT1261" i="4"/>
  <c r="AU1261" i="4" s="1"/>
  <c r="AV1261" i="4" s="1"/>
  <c r="AW1261" i="4" s="1"/>
  <c r="AY1261" i="4" s="1"/>
  <c r="AZ1261" i="4" s="1"/>
  <c r="AR1262" i="4"/>
  <c r="AS1262" i="4" s="1"/>
  <c r="Z1264" i="4" l="1"/>
  <c r="AA1264" i="4"/>
  <c r="AB1264" i="4" s="1"/>
  <c r="AC1264" i="4" s="1"/>
  <c r="AD1264" i="4" s="1"/>
  <c r="AE1263" i="4"/>
  <c r="AF1263" i="4"/>
  <c r="AG1263" i="4" s="1"/>
  <c r="Q1265" i="4"/>
  <c r="V1265" i="4" s="1"/>
  <c r="W1265" i="4" s="1"/>
  <c r="X1265" i="4" s="1"/>
  <c r="Y1265" i="4" s="1"/>
  <c r="R1264" i="4"/>
  <c r="T1267" i="4"/>
  <c r="U1266" i="4"/>
  <c r="AX1261" i="4"/>
  <c r="AO1266" i="4"/>
  <c r="AN1267" i="4"/>
  <c r="AL1264" i="4"/>
  <c r="AT1262" i="4"/>
  <c r="AU1262" i="4" s="1"/>
  <c r="AV1262" i="4" s="1"/>
  <c r="AW1262" i="4" s="1"/>
  <c r="AX1262" i="4" s="1"/>
  <c r="AR1263" i="4"/>
  <c r="Z1265" i="4" l="1"/>
  <c r="AA1265" i="4"/>
  <c r="AB1265" i="4" s="1"/>
  <c r="AC1265" i="4" s="1"/>
  <c r="AD1265" i="4" s="1"/>
  <c r="AE1264" i="4"/>
  <c r="AF1264" i="4"/>
  <c r="AG1264" i="4" s="1"/>
  <c r="Q1266" i="4"/>
  <c r="V1266" i="4" s="1"/>
  <c r="W1266" i="4" s="1"/>
  <c r="X1266" i="4" s="1"/>
  <c r="Y1266" i="4" s="1"/>
  <c r="R1265" i="4"/>
  <c r="AY1262" i="4"/>
  <c r="AZ1262" i="4" s="1"/>
  <c r="T1268" i="4"/>
  <c r="U1267" i="4"/>
  <c r="AS1263" i="4"/>
  <c r="AT1263" i="4" s="1"/>
  <c r="AU1263" i="4" s="1"/>
  <c r="AV1263" i="4" s="1"/>
  <c r="AW1263" i="4" s="1"/>
  <c r="AO1267" i="4"/>
  <c r="AN1268" i="4"/>
  <c r="AL1265" i="4"/>
  <c r="AR1264" i="4"/>
  <c r="AS1264" i="4" s="1"/>
  <c r="AA1266" i="4" l="1"/>
  <c r="AB1266" i="4" s="1"/>
  <c r="AC1266" i="4" s="1"/>
  <c r="AD1266" i="4" s="1"/>
  <c r="Z1266" i="4"/>
  <c r="AE1265" i="4"/>
  <c r="AF1265" i="4"/>
  <c r="AG1265" i="4" s="1"/>
  <c r="Q1267" i="4"/>
  <c r="V1267" i="4" s="1"/>
  <c r="W1267" i="4" s="1"/>
  <c r="X1267" i="4" s="1"/>
  <c r="Y1267" i="4" s="1"/>
  <c r="R1266" i="4"/>
  <c r="T1269" i="4"/>
  <c r="U1268" i="4"/>
  <c r="AO1268" i="4"/>
  <c r="AN1269" i="4"/>
  <c r="AY1263" i="4"/>
  <c r="AZ1263" i="4" s="1"/>
  <c r="AX1263" i="4"/>
  <c r="AL1266" i="4"/>
  <c r="AT1264" i="4"/>
  <c r="AU1264" i="4" s="1"/>
  <c r="AV1264" i="4" s="1"/>
  <c r="AW1264" i="4" s="1"/>
  <c r="AY1264" i="4" s="1"/>
  <c r="AZ1264" i="4" s="1"/>
  <c r="AR1265" i="4"/>
  <c r="AA1267" i="4" l="1"/>
  <c r="AB1267" i="4" s="1"/>
  <c r="AC1267" i="4" s="1"/>
  <c r="AD1267" i="4" s="1"/>
  <c r="Z1267" i="4"/>
  <c r="AE1266" i="4"/>
  <c r="AF1266" i="4"/>
  <c r="AG1266" i="4" s="1"/>
  <c r="Q1268" i="4"/>
  <c r="V1268" i="4" s="1"/>
  <c r="W1268" i="4" s="1"/>
  <c r="X1268" i="4" s="1"/>
  <c r="Y1268" i="4" s="1"/>
  <c r="R1267" i="4"/>
  <c r="T1270" i="4"/>
  <c r="U1269" i="4"/>
  <c r="AX1264" i="4"/>
  <c r="AS1265" i="4"/>
  <c r="AT1265" i="4" s="1"/>
  <c r="AU1265" i="4" s="1"/>
  <c r="AV1265" i="4" s="1"/>
  <c r="AW1265" i="4" s="1"/>
  <c r="AO1269" i="4"/>
  <c r="AN1270" i="4"/>
  <c r="AL1267" i="4"/>
  <c r="AR1266" i="4"/>
  <c r="AS1266" i="4" s="1"/>
  <c r="AA1268" i="4" l="1"/>
  <c r="AB1268" i="4" s="1"/>
  <c r="AC1268" i="4" s="1"/>
  <c r="AD1268" i="4" s="1"/>
  <c r="Z1268" i="4"/>
  <c r="AE1267" i="4"/>
  <c r="AF1267" i="4"/>
  <c r="AG1267" i="4" s="1"/>
  <c r="R1268" i="4"/>
  <c r="Q1269" i="4"/>
  <c r="V1269" i="4" s="1"/>
  <c r="W1269" i="4" s="1"/>
  <c r="X1269" i="4" s="1"/>
  <c r="Y1269" i="4" s="1"/>
  <c r="T1271" i="4"/>
  <c r="U1270" i="4"/>
  <c r="AO1270" i="4"/>
  <c r="AN1271" i="4"/>
  <c r="AT1266" i="4"/>
  <c r="AU1266" i="4" s="1"/>
  <c r="AV1266" i="4" s="1"/>
  <c r="AW1266" i="4" s="1"/>
  <c r="AX1266" i="4" s="1"/>
  <c r="AY1265" i="4"/>
  <c r="AZ1265" i="4" s="1"/>
  <c r="AX1265" i="4"/>
  <c r="AL1268" i="4"/>
  <c r="AR1267" i="4"/>
  <c r="AS1267" i="4" s="1"/>
  <c r="AA1269" i="4" l="1"/>
  <c r="AB1269" i="4" s="1"/>
  <c r="AC1269" i="4" s="1"/>
  <c r="AD1269" i="4" s="1"/>
  <c r="Z1269" i="4"/>
  <c r="AE1268" i="4"/>
  <c r="AF1268" i="4"/>
  <c r="AG1268" i="4" s="1"/>
  <c r="R1269" i="4"/>
  <c r="Q1270" i="4"/>
  <c r="V1270" i="4" s="1"/>
  <c r="W1270" i="4" s="1"/>
  <c r="X1270" i="4" s="1"/>
  <c r="Y1270" i="4" s="1"/>
  <c r="AY1266" i="4"/>
  <c r="AZ1266" i="4" s="1"/>
  <c r="T1272" i="4"/>
  <c r="U1271" i="4"/>
  <c r="AO1271" i="4"/>
  <c r="AN1272" i="4"/>
  <c r="AT1267" i="4"/>
  <c r="AU1267" i="4" s="1"/>
  <c r="AV1267" i="4" s="1"/>
  <c r="AW1267" i="4" s="1"/>
  <c r="AY1267" i="4" s="1"/>
  <c r="AZ1267" i="4" s="1"/>
  <c r="AL1269" i="4"/>
  <c r="AR1268" i="4"/>
  <c r="AA1270" i="4" l="1"/>
  <c r="AB1270" i="4" s="1"/>
  <c r="AC1270" i="4" s="1"/>
  <c r="AD1270" i="4" s="1"/>
  <c r="Z1270" i="4"/>
  <c r="AE1269" i="4"/>
  <c r="AF1269" i="4"/>
  <c r="AG1269" i="4" s="1"/>
  <c r="Q1271" i="4"/>
  <c r="V1271" i="4" s="1"/>
  <c r="W1271" i="4" s="1"/>
  <c r="X1271" i="4" s="1"/>
  <c r="Y1271" i="4" s="1"/>
  <c r="R1270" i="4"/>
  <c r="T1273" i="4"/>
  <c r="U1272" i="4"/>
  <c r="AX1267" i="4"/>
  <c r="AS1268" i="4"/>
  <c r="AT1268" i="4" s="1"/>
  <c r="AU1268" i="4" s="1"/>
  <c r="AV1268" i="4" s="1"/>
  <c r="AW1268" i="4" s="1"/>
  <c r="AO1272" i="4"/>
  <c r="AN1273" i="4"/>
  <c r="AL1270" i="4"/>
  <c r="AR1269" i="4"/>
  <c r="AS1269" i="4" s="1"/>
  <c r="Z1271" i="4" l="1"/>
  <c r="AA1271" i="4"/>
  <c r="AB1271" i="4" s="1"/>
  <c r="AC1271" i="4" s="1"/>
  <c r="AD1271" i="4" s="1"/>
  <c r="AE1270" i="4"/>
  <c r="AF1270" i="4"/>
  <c r="AG1270" i="4" s="1"/>
  <c r="R1271" i="4"/>
  <c r="Q1272" i="4"/>
  <c r="V1272" i="4" s="1"/>
  <c r="W1272" i="4" s="1"/>
  <c r="X1272" i="4" s="1"/>
  <c r="Y1272" i="4" s="1"/>
  <c r="T1274" i="4"/>
  <c r="U1273" i="4"/>
  <c r="AY1268" i="4"/>
  <c r="AZ1268" i="4" s="1"/>
  <c r="AX1268" i="4"/>
  <c r="AO1273" i="4"/>
  <c r="AN1274" i="4"/>
  <c r="AL1271" i="4"/>
  <c r="AR1270" i="4"/>
  <c r="AT1269" i="4"/>
  <c r="AU1269" i="4" s="1"/>
  <c r="AV1269" i="4" s="1"/>
  <c r="AW1269" i="4" s="1"/>
  <c r="AX1269" i="4" s="1"/>
  <c r="AE1271" i="4" l="1"/>
  <c r="AF1271" i="4"/>
  <c r="AG1271" i="4" s="1"/>
  <c r="AA1272" i="4"/>
  <c r="AB1272" i="4" s="1"/>
  <c r="AC1272" i="4" s="1"/>
  <c r="AD1272" i="4" s="1"/>
  <c r="Z1272" i="4"/>
  <c r="Q1273" i="4"/>
  <c r="V1273" i="4" s="1"/>
  <c r="W1273" i="4" s="1"/>
  <c r="X1273" i="4" s="1"/>
  <c r="Y1273" i="4" s="1"/>
  <c r="R1272" i="4"/>
  <c r="AY1269" i="4"/>
  <c r="AZ1269" i="4" s="1"/>
  <c r="T1275" i="4"/>
  <c r="U1274" i="4"/>
  <c r="AS1270" i="4"/>
  <c r="AT1270" i="4" s="1"/>
  <c r="AU1270" i="4" s="1"/>
  <c r="AV1270" i="4" s="1"/>
  <c r="AW1270" i="4" s="1"/>
  <c r="AX1270" i="4" s="1"/>
  <c r="AO1274" i="4"/>
  <c r="AN1275" i="4"/>
  <c r="AL1272" i="4"/>
  <c r="AR1271" i="4"/>
  <c r="AS1271" i="4" s="1"/>
  <c r="AA1273" i="4" l="1"/>
  <c r="AB1273" i="4" s="1"/>
  <c r="AC1273" i="4" s="1"/>
  <c r="AD1273" i="4" s="1"/>
  <c r="Z1273" i="4"/>
  <c r="AE1272" i="4"/>
  <c r="AF1272" i="4"/>
  <c r="AG1272" i="4" s="1"/>
  <c r="R1273" i="4"/>
  <c r="Q1274" i="4"/>
  <c r="V1274" i="4" s="1"/>
  <c r="W1274" i="4" s="1"/>
  <c r="X1274" i="4" s="1"/>
  <c r="Y1274" i="4" s="1"/>
  <c r="T1276" i="4"/>
  <c r="U1275" i="4"/>
  <c r="AY1270" i="4"/>
  <c r="AZ1270" i="4" s="1"/>
  <c r="AT1271" i="4"/>
  <c r="AU1271" i="4" s="1"/>
  <c r="AV1271" i="4" s="1"/>
  <c r="AW1271" i="4" s="1"/>
  <c r="AX1271" i="4" s="1"/>
  <c r="AO1275" i="4"/>
  <c r="AN1276" i="4"/>
  <c r="AL1273" i="4"/>
  <c r="AR1272" i="4"/>
  <c r="AA1274" i="4" l="1"/>
  <c r="AB1274" i="4" s="1"/>
  <c r="AC1274" i="4" s="1"/>
  <c r="AD1274" i="4" s="1"/>
  <c r="Z1274" i="4"/>
  <c r="AE1273" i="4"/>
  <c r="AF1273" i="4"/>
  <c r="AG1273" i="4" s="1"/>
  <c r="R1274" i="4"/>
  <c r="Q1275" i="4"/>
  <c r="V1275" i="4" s="1"/>
  <c r="W1275" i="4" s="1"/>
  <c r="X1275" i="4" s="1"/>
  <c r="Y1275" i="4" s="1"/>
  <c r="T1277" i="4"/>
  <c r="U1276" i="4"/>
  <c r="AY1271" i="4"/>
  <c r="AZ1271" i="4" s="1"/>
  <c r="AS1272" i="4"/>
  <c r="AT1272" i="4" s="1"/>
  <c r="AU1272" i="4" s="1"/>
  <c r="AV1272" i="4" s="1"/>
  <c r="AW1272" i="4" s="1"/>
  <c r="AO1276" i="4"/>
  <c r="AN1277" i="4"/>
  <c r="AL1274" i="4"/>
  <c r="AR1273" i="4"/>
  <c r="AS1273" i="4" s="1"/>
  <c r="AE1274" i="4" l="1"/>
  <c r="AF1274" i="4"/>
  <c r="AG1274" i="4" s="1"/>
  <c r="Z1275" i="4"/>
  <c r="AA1275" i="4"/>
  <c r="AB1275" i="4" s="1"/>
  <c r="AC1275" i="4" s="1"/>
  <c r="AD1275" i="4" s="1"/>
  <c r="Q1276" i="4"/>
  <c r="V1276" i="4" s="1"/>
  <c r="W1276" i="4" s="1"/>
  <c r="X1276" i="4" s="1"/>
  <c r="Y1276" i="4" s="1"/>
  <c r="R1275" i="4"/>
  <c r="T1278" i="4"/>
  <c r="U1277" i="4"/>
  <c r="AT1273" i="4"/>
  <c r="AU1273" i="4" s="1"/>
  <c r="AV1273" i="4" s="1"/>
  <c r="AW1273" i="4" s="1"/>
  <c r="AY1273" i="4" s="1"/>
  <c r="AZ1273" i="4" s="1"/>
  <c r="AO1277" i="4"/>
  <c r="AN1278" i="4"/>
  <c r="AY1272" i="4"/>
  <c r="AZ1272" i="4" s="1"/>
  <c r="AX1272" i="4"/>
  <c r="AL1275" i="4"/>
  <c r="AR1274" i="4"/>
  <c r="AS1274" i="4" s="1"/>
  <c r="AA1276" i="4" l="1"/>
  <c r="AB1276" i="4" s="1"/>
  <c r="AC1276" i="4" s="1"/>
  <c r="AD1276" i="4" s="1"/>
  <c r="Z1276" i="4"/>
  <c r="AE1275" i="4"/>
  <c r="AF1275" i="4"/>
  <c r="AG1275" i="4" s="1"/>
  <c r="R1276" i="4"/>
  <c r="Q1277" i="4"/>
  <c r="V1277" i="4" s="1"/>
  <c r="W1277" i="4" s="1"/>
  <c r="X1277" i="4" s="1"/>
  <c r="Y1277" i="4" s="1"/>
  <c r="AX1273" i="4"/>
  <c r="T1279" i="4"/>
  <c r="U1278" i="4"/>
  <c r="AO1278" i="4"/>
  <c r="AN1279" i="4"/>
  <c r="AL1276" i="4"/>
  <c r="AT1274" i="4"/>
  <c r="AU1274" i="4" s="1"/>
  <c r="AV1274" i="4" s="1"/>
  <c r="AW1274" i="4" s="1"/>
  <c r="AY1274" i="4" s="1"/>
  <c r="AZ1274" i="4" s="1"/>
  <c r="AR1275" i="4"/>
  <c r="AS1275" i="4" s="1"/>
  <c r="Z1277" i="4" l="1"/>
  <c r="AA1277" i="4"/>
  <c r="AB1277" i="4" s="1"/>
  <c r="AC1277" i="4" s="1"/>
  <c r="AD1277" i="4" s="1"/>
  <c r="AE1276" i="4"/>
  <c r="AF1276" i="4"/>
  <c r="AG1276" i="4" s="1"/>
  <c r="Q1278" i="4"/>
  <c r="V1278" i="4" s="1"/>
  <c r="W1278" i="4" s="1"/>
  <c r="X1278" i="4" s="1"/>
  <c r="Y1278" i="4" s="1"/>
  <c r="R1277" i="4"/>
  <c r="T1280" i="4"/>
  <c r="U1279" i="4"/>
  <c r="AX1274" i="4"/>
  <c r="AO1279" i="4"/>
  <c r="AN1280" i="4"/>
  <c r="AL1277" i="4"/>
  <c r="AT1275" i="4"/>
  <c r="AU1275" i="4" s="1"/>
  <c r="AV1275" i="4" s="1"/>
  <c r="AW1275" i="4" s="1"/>
  <c r="AY1275" i="4" s="1"/>
  <c r="AZ1275" i="4" s="1"/>
  <c r="AR1276" i="4"/>
  <c r="AS1276" i="4" s="1"/>
  <c r="AA1278" i="4" l="1"/>
  <c r="AB1278" i="4" s="1"/>
  <c r="AC1278" i="4" s="1"/>
  <c r="AD1278" i="4" s="1"/>
  <c r="Z1278" i="4"/>
  <c r="AE1277" i="4"/>
  <c r="AF1277" i="4"/>
  <c r="AG1277" i="4" s="1"/>
  <c r="R1278" i="4"/>
  <c r="Q1279" i="4"/>
  <c r="V1279" i="4" s="1"/>
  <c r="W1279" i="4" s="1"/>
  <c r="X1279" i="4" s="1"/>
  <c r="Y1279" i="4" s="1"/>
  <c r="AX1275" i="4"/>
  <c r="T1281" i="4"/>
  <c r="U1280" i="4"/>
  <c r="AO1280" i="4"/>
  <c r="AN1281" i="4"/>
  <c r="AL1278" i="4"/>
  <c r="AT1276" i="4"/>
  <c r="AU1276" i="4" s="1"/>
  <c r="AV1276" i="4" s="1"/>
  <c r="AW1276" i="4" s="1"/>
  <c r="AX1276" i="4" s="1"/>
  <c r="AR1277" i="4"/>
  <c r="AA1279" i="4" l="1"/>
  <c r="AB1279" i="4" s="1"/>
  <c r="AC1279" i="4" s="1"/>
  <c r="AD1279" i="4" s="1"/>
  <c r="Z1279" i="4"/>
  <c r="AE1278" i="4"/>
  <c r="AF1278" i="4"/>
  <c r="AG1278" i="4" s="1"/>
  <c r="Q1280" i="4"/>
  <c r="V1280" i="4" s="1"/>
  <c r="W1280" i="4" s="1"/>
  <c r="X1280" i="4" s="1"/>
  <c r="Y1280" i="4" s="1"/>
  <c r="R1279" i="4"/>
  <c r="T1282" i="4"/>
  <c r="U1281" i="4"/>
  <c r="AY1276" i="4"/>
  <c r="AZ1276" i="4" s="1"/>
  <c r="AS1277" i="4"/>
  <c r="AT1277" i="4" s="1"/>
  <c r="AU1277" i="4" s="1"/>
  <c r="AV1277" i="4" s="1"/>
  <c r="AW1277" i="4" s="1"/>
  <c r="AO1281" i="4"/>
  <c r="AN1282" i="4"/>
  <c r="AL1279" i="4"/>
  <c r="AR1278" i="4"/>
  <c r="AS1278" i="4" s="1"/>
  <c r="AA1280" i="4" l="1"/>
  <c r="AB1280" i="4" s="1"/>
  <c r="AC1280" i="4" s="1"/>
  <c r="AD1280" i="4" s="1"/>
  <c r="Z1280" i="4"/>
  <c r="AE1279" i="4"/>
  <c r="AF1279" i="4"/>
  <c r="AG1279" i="4" s="1"/>
  <c r="R1280" i="4"/>
  <c r="Q1281" i="4"/>
  <c r="V1281" i="4" s="1"/>
  <c r="W1281" i="4" s="1"/>
  <c r="X1281" i="4" s="1"/>
  <c r="Y1281" i="4" s="1"/>
  <c r="T1283" i="4"/>
  <c r="U1282" i="4"/>
  <c r="AX1277" i="4"/>
  <c r="AY1277" i="4"/>
  <c r="AZ1277" i="4" s="1"/>
  <c r="AO1282" i="4"/>
  <c r="AN1283" i="4"/>
  <c r="AL1280" i="4"/>
  <c r="AT1278" i="4"/>
  <c r="AU1278" i="4" s="1"/>
  <c r="AV1278" i="4" s="1"/>
  <c r="AW1278" i="4" s="1"/>
  <c r="AY1278" i="4" s="1"/>
  <c r="AZ1278" i="4" s="1"/>
  <c r="AR1279" i="4"/>
  <c r="AS1279" i="4" s="1"/>
  <c r="AA1281" i="4" l="1"/>
  <c r="AB1281" i="4" s="1"/>
  <c r="AC1281" i="4" s="1"/>
  <c r="AD1281" i="4" s="1"/>
  <c r="Z1281" i="4"/>
  <c r="AE1280" i="4"/>
  <c r="AF1280" i="4"/>
  <c r="AG1280" i="4" s="1"/>
  <c r="Q1282" i="4"/>
  <c r="V1282" i="4" s="1"/>
  <c r="W1282" i="4" s="1"/>
  <c r="X1282" i="4" s="1"/>
  <c r="Y1282" i="4" s="1"/>
  <c r="R1281" i="4"/>
  <c r="T1284" i="4"/>
  <c r="U1283" i="4"/>
  <c r="AX1278" i="4"/>
  <c r="AO1283" i="4"/>
  <c r="AN1284" i="4"/>
  <c r="AL1281" i="4"/>
  <c r="AT1279" i="4"/>
  <c r="AU1279" i="4" s="1"/>
  <c r="AV1279" i="4" s="1"/>
  <c r="AW1279" i="4" s="1"/>
  <c r="AY1279" i="4" s="1"/>
  <c r="AZ1279" i="4" s="1"/>
  <c r="AR1280" i="4"/>
  <c r="Z1282" i="4" l="1"/>
  <c r="AA1282" i="4"/>
  <c r="AB1282" i="4" s="1"/>
  <c r="AC1282" i="4" s="1"/>
  <c r="AD1282" i="4" s="1"/>
  <c r="AE1281" i="4"/>
  <c r="AF1281" i="4"/>
  <c r="AG1281" i="4" s="1"/>
  <c r="Q1283" i="4"/>
  <c r="V1283" i="4" s="1"/>
  <c r="W1283" i="4" s="1"/>
  <c r="X1283" i="4" s="1"/>
  <c r="Y1283" i="4" s="1"/>
  <c r="R1282" i="4"/>
  <c r="AX1279" i="4"/>
  <c r="T1285" i="4"/>
  <c r="U1284" i="4"/>
  <c r="AS1280" i="4"/>
  <c r="AT1280" i="4" s="1"/>
  <c r="AU1280" i="4" s="1"/>
  <c r="AV1280" i="4" s="1"/>
  <c r="AW1280" i="4" s="1"/>
  <c r="AO1284" i="4"/>
  <c r="AN1285" i="4"/>
  <c r="AL1282" i="4"/>
  <c r="AR1281" i="4"/>
  <c r="AS1281" i="4" s="1"/>
  <c r="AA1283" i="4" l="1"/>
  <c r="AB1283" i="4" s="1"/>
  <c r="AC1283" i="4" s="1"/>
  <c r="AD1283" i="4" s="1"/>
  <c r="Z1283" i="4"/>
  <c r="AE1282" i="4"/>
  <c r="AF1282" i="4"/>
  <c r="AG1282" i="4" s="1"/>
  <c r="Q1284" i="4"/>
  <c r="V1284" i="4" s="1"/>
  <c r="W1284" i="4" s="1"/>
  <c r="X1284" i="4" s="1"/>
  <c r="Y1284" i="4" s="1"/>
  <c r="R1283" i="4"/>
  <c r="T1286" i="4"/>
  <c r="U1285" i="4"/>
  <c r="AX1280" i="4"/>
  <c r="AY1280" i="4"/>
  <c r="AZ1280" i="4" s="1"/>
  <c r="AO1285" i="4"/>
  <c r="AN1286" i="4"/>
  <c r="AT1281" i="4"/>
  <c r="AU1281" i="4" s="1"/>
  <c r="AV1281" i="4" s="1"/>
  <c r="AW1281" i="4" s="1"/>
  <c r="AX1281" i="4" s="1"/>
  <c r="AL1283" i="4"/>
  <c r="AR1282" i="4"/>
  <c r="AS1282" i="4" s="1"/>
  <c r="AA1284" i="4" l="1"/>
  <c r="AB1284" i="4" s="1"/>
  <c r="AC1284" i="4" s="1"/>
  <c r="AD1284" i="4" s="1"/>
  <c r="Z1284" i="4"/>
  <c r="AE1283" i="4"/>
  <c r="AF1283" i="4"/>
  <c r="AG1283" i="4" s="1"/>
  <c r="R1284" i="4"/>
  <c r="Q1285" i="4"/>
  <c r="V1285" i="4" s="1"/>
  <c r="W1285" i="4" s="1"/>
  <c r="X1285" i="4" s="1"/>
  <c r="Y1285" i="4" s="1"/>
  <c r="T1287" i="4"/>
  <c r="U1286" i="4"/>
  <c r="AY1281" i="4"/>
  <c r="AZ1281" i="4" s="1"/>
  <c r="AO1286" i="4"/>
  <c r="AN1287" i="4"/>
  <c r="AT1282" i="4"/>
  <c r="AU1282" i="4" s="1"/>
  <c r="AV1282" i="4" s="1"/>
  <c r="AW1282" i="4" s="1"/>
  <c r="AX1282" i="4" s="1"/>
  <c r="AL1284" i="4"/>
  <c r="AR1283" i="4"/>
  <c r="AA1285" i="4" l="1"/>
  <c r="AB1285" i="4" s="1"/>
  <c r="AC1285" i="4" s="1"/>
  <c r="AD1285" i="4" s="1"/>
  <c r="Z1285" i="4"/>
  <c r="AE1284" i="4"/>
  <c r="AF1284" i="4"/>
  <c r="AG1284" i="4" s="1"/>
  <c r="Q1286" i="4"/>
  <c r="V1286" i="4" s="1"/>
  <c r="W1286" i="4" s="1"/>
  <c r="X1286" i="4" s="1"/>
  <c r="Y1286" i="4" s="1"/>
  <c r="R1285" i="4"/>
  <c r="AY1282" i="4"/>
  <c r="AZ1282" i="4" s="1"/>
  <c r="T1288" i="4"/>
  <c r="U1287" i="4"/>
  <c r="AS1283" i="4"/>
  <c r="AT1283" i="4" s="1"/>
  <c r="AU1283" i="4" s="1"/>
  <c r="AV1283" i="4" s="1"/>
  <c r="AW1283" i="4" s="1"/>
  <c r="AO1287" i="4"/>
  <c r="AN1288" i="4"/>
  <c r="AL1285" i="4"/>
  <c r="AR1284" i="4"/>
  <c r="AS1284" i="4" s="1"/>
  <c r="AA1286" i="4" l="1"/>
  <c r="AB1286" i="4" s="1"/>
  <c r="AC1286" i="4" s="1"/>
  <c r="AD1286" i="4" s="1"/>
  <c r="Z1286" i="4"/>
  <c r="AE1285" i="4"/>
  <c r="AF1285" i="4"/>
  <c r="AG1285" i="4" s="1"/>
  <c r="Q1287" i="4"/>
  <c r="V1287" i="4" s="1"/>
  <c r="W1287" i="4" s="1"/>
  <c r="X1287" i="4" s="1"/>
  <c r="Y1287" i="4" s="1"/>
  <c r="R1286" i="4"/>
  <c r="T1289" i="4"/>
  <c r="U1288" i="4"/>
  <c r="AX1283" i="4"/>
  <c r="AY1283" i="4"/>
  <c r="AZ1283" i="4" s="1"/>
  <c r="AO1288" i="4"/>
  <c r="AN1289" i="4"/>
  <c r="AT1284" i="4"/>
  <c r="AU1284" i="4" s="1"/>
  <c r="AV1284" i="4" s="1"/>
  <c r="AW1284" i="4" s="1"/>
  <c r="AY1284" i="4" s="1"/>
  <c r="AZ1284" i="4" s="1"/>
  <c r="AL1286" i="4"/>
  <c r="AR1285" i="4"/>
  <c r="Z1287" i="4" l="1"/>
  <c r="AA1287" i="4"/>
  <c r="AB1287" i="4" s="1"/>
  <c r="AC1287" i="4" s="1"/>
  <c r="AD1287" i="4" s="1"/>
  <c r="AE1286" i="4"/>
  <c r="AF1286" i="4"/>
  <c r="AG1286" i="4" s="1"/>
  <c r="R1287" i="4"/>
  <c r="Q1288" i="4"/>
  <c r="V1288" i="4" s="1"/>
  <c r="W1288" i="4" s="1"/>
  <c r="X1288" i="4" s="1"/>
  <c r="Y1288" i="4" s="1"/>
  <c r="T1290" i="4"/>
  <c r="U1289" i="4"/>
  <c r="AS1285" i="4"/>
  <c r="AT1285" i="4" s="1"/>
  <c r="AU1285" i="4" s="1"/>
  <c r="AV1285" i="4" s="1"/>
  <c r="AW1285" i="4" s="1"/>
  <c r="AX1284" i="4"/>
  <c r="AO1289" i="4"/>
  <c r="AN1290" i="4"/>
  <c r="AL1287" i="4"/>
  <c r="AR1286" i="4"/>
  <c r="Z1288" i="4" l="1"/>
  <c r="AA1288" i="4"/>
  <c r="AB1288" i="4" s="1"/>
  <c r="AC1288" i="4" s="1"/>
  <c r="AD1288" i="4" s="1"/>
  <c r="AE1287" i="4"/>
  <c r="AF1287" i="4"/>
  <c r="AG1287" i="4" s="1"/>
  <c r="Q1289" i="4"/>
  <c r="V1289" i="4" s="1"/>
  <c r="W1289" i="4" s="1"/>
  <c r="X1289" i="4" s="1"/>
  <c r="Y1289" i="4" s="1"/>
  <c r="R1288" i="4"/>
  <c r="T1291" i="4"/>
  <c r="U1290" i="4"/>
  <c r="AS1286" i="4"/>
  <c r="AT1286" i="4" s="1"/>
  <c r="AU1286" i="4" s="1"/>
  <c r="AV1286" i="4" s="1"/>
  <c r="AW1286" i="4" s="1"/>
  <c r="AO1290" i="4"/>
  <c r="AN1291" i="4"/>
  <c r="AY1285" i="4"/>
  <c r="AZ1285" i="4" s="1"/>
  <c r="AX1285" i="4"/>
  <c r="AL1288" i="4"/>
  <c r="AR1287" i="4"/>
  <c r="AS1287" i="4" s="1"/>
  <c r="Z1289" i="4" l="1"/>
  <c r="AA1289" i="4"/>
  <c r="AB1289" i="4" s="1"/>
  <c r="AC1289" i="4" s="1"/>
  <c r="AD1289" i="4" s="1"/>
  <c r="AE1288" i="4"/>
  <c r="AF1288" i="4"/>
  <c r="AG1288" i="4" s="1"/>
  <c r="R1289" i="4"/>
  <c r="Q1290" i="4"/>
  <c r="V1290" i="4" s="1"/>
  <c r="W1290" i="4" s="1"/>
  <c r="X1290" i="4" s="1"/>
  <c r="Y1290" i="4" s="1"/>
  <c r="T1292" i="4"/>
  <c r="U1291" i="4"/>
  <c r="AX1286" i="4"/>
  <c r="AY1286" i="4"/>
  <c r="AZ1286" i="4" s="1"/>
  <c r="AO1291" i="4"/>
  <c r="AN1292" i="4"/>
  <c r="AL1289" i="4"/>
  <c r="AR1288" i="4"/>
  <c r="AT1287" i="4"/>
  <c r="AU1287" i="4" s="1"/>
  <c r="AV1287" i="4" s="1"/>
  <c r="AW1287" i="4" s="1"/>
  <c r="AX1287" i="4" s="1"/>
  <c r="AA1290" i="4" l="1"/>
  <c r="AB1290" i="4" s="1"/>
  <c r="AC1290" i="4" s="1"/>
  <c r="AD1290" i="4" s="1"/>
  <c r="Z1290" i="4"/>
  <c r="AE1289" i="4"/>
  <c r="AF1289" i="4"/>
  <c r="AG1289" i="4" s="1"/>
  <c r="R1290" i="4"/>
  <c r="Q1291" i="4"/>
  <c r="V1291" i="4" s="1"/>
  <c r="W1291" i="4" s="1"/>
  <c r="X1291" i="4" s="1"/>
  <c r="Y1291" i="4" s="1"/>
  <c r="T1293" i="4"/>
  <c r="U1292" i="4"/>
  <c r="AY1287" i="4"/>
  <c r="AZ1287" i="4" s="1"/>
  <c r="AS1288" i="4"/>
  <c r="AT1288" i="4" s="1"/>
  <c r="AU1288" i="4" s="1"/>
  <c r="AV1288" i="4" s="1"/>
  <c r="AW1288" i="4" s="1"/>
  <c r="AO1292" i="4"/>
  <c r="AN1293" i="4"/>
  <c r="AL1290" i="4"/>
  <c r="AR1289" i="4"/>
  <c r="AS1289" i="4" s="1"/>
  <c r="AA1291" i="4" l="1"/>
  <c r="AB1291" i="4" s="1"/>
  <c r="AC1291" i="4" s="1"/>
  <c r="AD1291" i="4" s="1"/>
  <c r="Z1291" i="4"/>
  <c r="AE1290" i="4"/>
  <c r="AF1290" i="4"/>
  <c r="AG1290" i="4" s="1"/>
  <c r="R1291" i="4"/>
  <c r="Q1292" i="4"/>
  <c r="V1292" i="4" s="1"/>
  <c r="W1292" i="4" s="1"/>
  <c r="X1292" i="4" s="1"/>
  <c r="Y1292" i="4" s="1"/>
  <c r="T1294" i="4"/>
  <c r="U1293" i="4"/>
  <c r="AO1293" i="4"/>
  <c r="AN1294" i="4"/>
  <c r="AY1288" i="4"/>
  <c r="AZ1288" i="4" s="1"/>
  <c r="AX1288" i="4"/>
  <c r="AL1291" i="4"/>
  <c r="AT1289" i="4"/>
  <c r="AU1289" i="4" s="1"/>
  <c r="AV1289" i="4" s="1"/>
  <c r="AW1289" i="4" s="1"/>
  <c r="AX1289" i="4" s="1"/>
  <c r="AR1290" i="4"/>
  <c r="AS1290" i="4" s="1"/>
  <c r="AA1292" i="4" l="1"/>
  <c r="AB1292" i="4" s="1"/>
  <c r="AC1292" i="4" s="1"/>
  <c r="AD1292" i="4" s="1"/>
  <c r="Z1292" i="4"/>
  <c r="AE1291" i="4"/>
  <c r="AF1291" i="4"/>
  <c r="AG1291" i="4" s="1"/>
  <c r="Q1293" i="4"/>
  <c r="V1293" i="4" s="1"/>
  <c r="W1293" i="4" s="1"/>
  <c r="X1293" i="4" s="1"/>
  <c r="Y1293" i="4" s="1"/>
  <c r="R1292" i="4"/>
  <c r="T1295" i="4"/>
  <c r="U1294" i="4"/>
  <c r="AY1289" i="4"/>
  <c r="AZ1289" i="4" s="1"/>
  <c r="AO1294" i="4"/>
  <c r="AN1295" i="4"/>
  <c r="AL1292" i="4"/>
  <c r="AT1290" i="4"/>
  <c r="AU1290" i="4" s="1"/>
  <c r="AV1290" i="4" s="1"/>
  <c r="AW1290" i="4" s="1"/>
  <c r="AY1290" i="4" s="1"/>
  <c r="AZ1290" i="4" s="1"/>
  <c r="AR1291" i="4"/>
  <c r="AS1291" i="4" s="1"/>
  <c r="AA1293" i="4" l="1"/>
  <c r="AB1293" i="4" s="1"/>
  <c r="AC1293" i="4" s="1"/>
  <c r="AD1293" i="4" s="1"/>
  <c r="Z1293" i="4"/>
  <c r="AE1292" i="4"/>
  <c r="AF1292" i="4"/>
  <c r="AG1292" i="4" s="1"/>
  <c r="Q1294" i="4"/>
  <c r="V1294" i="4" s="1"/>
  <c r="W1294" i="4" s="1"/>
  <c r="X1294" i="4" s="1"/>
  <c r="Y1294" i="4" s="1"/>
  <c r="R1293" i="4"/>
  <c r="AX1290" i="4"/>
  <c r="T1296" i="4"/>
  <c r="U1295" i="4"/>
  <c r="AO1295" i="4"/>
  <c r="AN1296" i="4"/>
  <c r="AL1293" i="4"/>
  <c r="AT1291" i="4"/>
  <c r="AU1291" i="4" s="1"/>
  <c r="AV1291" i="4" s="1"/>
  <c r="AW1291" i="4" s="1"/>
  <c r="AY1291" i="4" s="1"/>
  <c r="AZ1291" i="4" s="1"/>
  <c r="AR1292" i="4"/>
  <c r="AS1292" i="4" s="1"/>
  <c r="Z1294" i="4" l="1"/>
  <c r="AA1294" i="4"/>
  <c r="AB1294" i="4" s="1"/>
  <c r="AC1294" i="4" s="1"/>
  <c r="AD1294" i="4" s="1"/>
  <c r="AE1293" i="4"/>
  <c r="AF1293" i="4"/>
  <c r="AG1293" i="4" s="1"/>
  <c r="Q1295" i="4"/>
  <c r="V1295" i="4" s="1"/>
  <c r="W1295" i="4" s="1"/>
  <c r="X1295" i="4" s="1"/>
  <c r="Y1295" i="4" s="1"/>
  <c r="R1294" i="4"/>
  <c r="T1297" i="4"/>
  <c r="U1296" i="4"/>
  <c r="AX1291" i="4"/>
  <c r="AO1296" i="4"/>
  <c r="AN1297" i="4"/>
  <c r="AL1294" i="4"/>
  <c r="AT1292" i="4"/>
  <c r="AU1292" i="4" s="1"/>
  <c r="AV1292" i="4" s="1"/>
  <c r="AW1292" i="4" s="1"/>
  <c r="AY1292" i="4" s="1"/>
  <c r="AZ1292" i="4" s="1"/>
  <c r="AR1293" i="4"/>
  <c r="AS1293" i="4" s="1"/>
  <c r="Z1295" i="4" l="1"/>
  <c r="AA1295" i="4"/>
  <c r="AB1295" i="4" s="1"/>
  <c r="AC1295" i="4" s="1"/>
  <c r="AD1295" i="4" s="1"/>
  <c r="AE1294" i="4"/>
  <c r="AF1294" i="4"/>
  <c r="AG1294" i="4" s="1"/>
  <c r="Q1296" i="4"/>
  <c r="V1296" i="4" s="1"/>
  <c r="W1296" i="4" s="1"/>
  <c r="X1296" i="4" s="1"/>
  <c r="Y1296" i="4" s="1"/>
  <c r="R1295" i="4"/>
  <c r="AX1292" i="4"/>
  <c r="T1298" i="4"/>
  <c r="U1297" i="4"/>
  <c r="AO1297" i="4"/>
  <c r="AN1298" i="4"/>
  <c r="AL1295" i="4"/>
  <c r="AT1293" i="4"/>
  <c r="AU1293" i="4" s="1"/>
  <c r="AV1293" i="4" s="1"/>
  <c r="AW1293" i="4" s="1"/>
  <c r="AY1293" i="4" s="1"/>
  <c r="AZ1293" i="4" s="1"/>
  <c r="AR1294" i="4"/>
  <c r="AS1294" i="4" s="1"/>
  <c r="AA1296" i="4" l="1"/>
  <c r="AB1296" i="4" s="1"/>
  <c r="AC1296" i="4" s="1"/>
  <c r="AD1296" i="4" s="1"/>
  <c r="Z1296" i="4"/>
  <c r="AE1295" i="4"/>
  <c r="AF1295" i="4"/>
  <c r="AG1295" i="4" s="1"/>
  <c r="Q1297" i="4"/>
  <c r="V1297" i="4" s="1"/>
  <c r="W1297" i="4" s="1"/>
  <c r="X1297" i="4" s="1"/>
  <c r="Y1297" i="4" s="1"/>
  <c r="R1296" i="4"/>
  <c r="T1299" i="4"/>
  <c r="U1298" i="4"/>
  <c r="AX1293" i="4"/>
  <c r="AT1294" i="4"/>
  <c r="AU1294" i="4" s="1"/>
  <c r="AV1294" i="4" s="1"/>
  <c r="AW1294" i="4" s="1"/>
  <c r="AY1294" i="4" s="1"/>
  <c r="AZ1294" i="4" s="1"/>
  <c r="AO1298" i="4"/>
  <c r="AN1299" i="4"/>
  <c r="AL1296" i="4"/>
  <c r="AR1295" i="4"/>
  <c r="AS1295" i="4" s="1"/>
  <c r="Z1297" i="4" l="1"/>
  <c r="AA1297" i="4"/>
  <c r="AB1297" i="4" s="1"/>
  <c r="AC1297" i="4" s="1"/>
  <c r="AD1297" i="4" s="1"/>
  <c r="AE1296" i="4"/>
  <c r="AF1296" i="4"/>
  <c r="AG1296" i="4" s="1"/>
  <c r="Q1298" i="4"/>
  <c r="V1298" i="4" s="1"/>
  <c r="W1298" i="4" s="1"/>
  <c r="X1298" i="4" s="1"/>
  <c r="Y1298" i="4" s="1"/>
  <c r="R1297" i="4"/>
  <c r="T1300" i="4"/>
  <c r="U1299" i="4"/>
  <c r="AX1294" i="4"/>
  <c r="AO1299" i="4"/>
  <c r="AN1300" i="4"/>
  <c r="AT1295" i="4"/>
  <c r="AU1295" i="4" s="1"/>
  <c r="AV1295" i="4" s="1"/>
  <c r="AW1295" i="4" s="1"/>
  <c r="AX1295" i="4" s="1"/>
  <c r="AL1297" i="4"/>
  <c r="AR1296" i="4"/>
  <c r="AS1296" i="4" s="1"/>
  <c r="AE1297" i="4" l="1"/>
  <c r="AF1297" i="4"/>
  <c r="AG1297" i="4" s="1"/>
  <c r="AA1298" i="4"/>
  <c r="AB1298" i="4" s="1"/>
  <c r="AC1298" i="4" s="1"/>
  <c r="AD1298" i="4" s="1"/>
  <c r="Z1298" i="4"/>
  <c r="Q1299" i="4"/>
  <c r="V1299" i="4" s="1"/>
  <c r="W1299" i="4" s="1"/>
  <c r="X1299" i="4" s="1"/>
  <c r="Y1299" i="4" s="1"/>
  <c r="R1298" i="4"/>
  <c r="T1301" i="4"/>
  <c r="U1300" i="4"/>
  <c r="AY1295" i="4"/>
  <c r="AZ1295" i="4" s="1"/>
  <c r="AO1300" i="4"/>
  <c r="AN1301" i="4"/>
  <c r="AT1296" i="4"/>
  <c r="AU1296" i="4" s="1"/>
  <c r="AV1296" i="4" s="1"/>
  <c r="AW1296" i="4" s="1"/>
  <c r="AX1296" i="4" s="1"/>
  <c r="AL1298" i="4"/>
  <c r="AR1297" i="4"/>
  <c r="Z1299" i="4" l="1"/>
  <c r="AA1299" i="4"/>
  <c r="AB1299" i="4" s="1"/>
  <c r="AC1299" i="4" s="1"/>
  <c r="AD1299" i="4" s="1"/>
  <c r="AE1298" i="4"/>
  <c r="AF1298" i="4"/>
  <c r="AG1298" i="4" s="1"/>
  <c r="R1299" i="4"/>
  <c r="Q1300" i="4"/>
  <c r="V1300" i="4" s="1"/>
  <c r="W1300" i="4" s="1"/>
  <c r="X1300" i="4" s="1"/>
  <c r="Y1300" i="4" s="1"/>
  <c r="T1302" i="4"/>
  <c r="U1301" i="4"/>
  <c r="AY1296" i="4"/>
  <c r="AZ1296" i="4" s="1"/>
  <c r="AS1297" i="4"/>
  <c r="AT1297" i="4" s="1"/>
  <c r="AU1297" i="4" s="1"/>
  <c r="AV1297" i="4" s="1"/>
  <c r="AW1297" i="4" s="1"/>
  <c r="AO1301" i="4"/>
  <c r="AN1302" i="4"/>
  <c r="AL1299" i="4"/>
  <c r="AR1298" i="4"/>
  <c r="AS1298" i="4" s="1"/>
  <c r="AA1300" i="4" l="1"/>
  <c r="AB1300" i="4" s="1"/>
  <c r="AC1300" i="4" s="1"/>
  <c r="AD1300" i="4" s="1"/>
  <c r="Z1300" i="4"/>
  <c r="AE1299" i="4"/>
  <c r="AF1299" i="4"/>
  <c r="AG1299" i="4" s="1"/>
  <c r="Q1301" i="4"/>
  <c r="V1301" i="4" s="1"/>
  <c r="W1301" i="4" s="1"/>
  <c r="X1301" i="4" s="1"/>
  <c r="Y1301" i="4" s="1"/>
  <c r="R1300" i="4"/>
  <c r="T1303" i="4"/>
  <c r="U1302" i="4"/>
  <c r="AY1297" i="4"/>
  <c r="AZ1297" i="4" s="1"/>
  <c r="AX1297" i="4"/>
  <c r="AO1302" i="4"/>
  <c r="AN1303" i="4"/>
  <c r="AL1300" i="4"/>
  <c r="AT1298" i="4"/>
  <c r="AU1298" i="4" s="1"/>
  <c r="AV1298" i="4" s="1"/>
  <c r="AW1298" i="4" s="1"/>
  <c r="AX1298" i="4" s="1"/>
  <c r="AR1299" i="4"/>
  <c r="AS1299" i="4" s="1"/>
  <c r="AE1300" i="4" l="1"/>
  <c r="AF1300" i="4"/>
  <c r="AG1300" i="4" s="1"/>
  <c r="AA1301" i="4"/>
  <c r="AB1301" i="4" s="1"/>
  <c r="AC1301" i="4" s="1"/>
  <c r="AD1301" i="4" s="1"/>
  <c r="Z1301" i="4"/>
  <c r="Q1302" i="4"/>
  <c r="V1302" i="4" s="1"/>
  <c r="W1302" i="4" s="1"/>
  <c r="X1302" i="4" s="1"/>
  <c r="Y1302" i="4" s="1"/>
  <c r="R1301" i="4"/>
  <c r="T1304" i="4"/>
  <c r="U1303" i="4"/>
  <c r="AY1298" i="4"/>
  <c r="AZ1298" i="4" s="1"/>
  <c r="AO1303" i="4"/>
  <c r="AN1304" i="4"/>
  <c r="AL1301" i="4"/>
  <c r="AT1299" i="4"/>
  <c r="AU1299" i="4" s="1"/>
  <c r="AV1299" i="4" s="1"/>
  <c r="AW1299" i="4" s="1"/>
  <c r="AY1299" i="4" s="1"/>
  <c r="AZ1299" i="4" s="1"/>
  <c r="AR1300" i="4"/>
  <c r="AS1300" i="4" s="1"/>
  <c r="AA1302" i="4" l="1"/>
  <c r="AB1302" i="4" s="1"/>
  <c r="AC1302" i="4" s="1"/>
  <c r="AD1302" i="4" s="1"/>
  <c r="Z1302" i="4"/>
  <c r="AE1301" i="4"/>
  <c r="AF1301" i="4"/>
  <c r="AG1301" i="4" s="1"/>
  <c r="R1302" i="4"/>
  <c r="Q1303" i="4"/>
  <c r="V1303" i="4" s="1"/>
  <c r="W1303" i="4" s="1"/>
  <c r="X1303" i="4" s="1"/>
  <c r="Y1303" i="4" s="1"/>
  <c r="T1305" i="4"/>
  <c r="U1304" i="4"/>
  <c r="AX1299" i="4"/>
  <c r="AO1304" i="4"/>
  <c r="AN1305" i="4"/>
  <c r="AL1302" i="4"/>
  <c r="AT1300" i="4"/>
  <c r="AU1300" i="4" s="1"/>
  <c r="AV1300" i="4" s="1"/>
  <c r="AW1300" i="4" s="1"/>
  <c r="AY1300" i="4" s="1"/>
  <c r="AZ1300" i="4" s="1"/>
  <c r="AR1301" i="4"/>
  <c r="Z1303" i="4" l="1"/>
  <c r="AA1303" i="4"/>
  <c r="AB1303" i="4" s="1"/>
  <c r="AC1303" i="4" s="1"/>
  <c r="AD1303" i="4" s="1"/>
  <c r="AE1302" i="4"/>
  <c r="AF1302" i="4"/>
  <c r="AG1302" i="4" s="1"/>
  <c r="R1303" i="4"/>
  <c r="Q1304" i="4"/>
  <c r="V1304" i="4" s="1"/>
  <c r="W1304" i="4" s="1"/>
  <c r="X1304" i="4" s="1"/>
  <c r="Y1304" i="4" s="1"/>
  <c r="T1306" i="4"/>
  <c r="U1305" i="4"/>
  <c r="AX1300" i="4"/>
  <c r="AS1301" i="4"/>
  <c r="AT1301" i="4" s="1"/>
  <c r="AU1301" i="4" s="1"/>
  <c r="AV1301" i="4" s="1"/>
  <c r="AW1301" i="4" s="1"/>
  <c r="AO1305" i="4"/>
  <c r="AN1306" i="4"/>
  <c r="AL1303" i="4"/>
  <c r="AR1302" i="4"/>
  <c r="AS1302" i="4" s="1"/>
  <c r="AE1303" i="4" l="1"/>
  <c r="AF1303" i="4"/>
  <c r="AG1303" i="4" s="1"/>
  <c r="AA1304" i="4"/>
  <c r="AB1304" i="4" s="1"/>
  <c r="AC1304" i="4" s="1"/>
  <c r="AD1304" i="4" s="1"/>
  <c r="Z1304" i="4"/>
  <c r="Q1305" i="4"/>
  <c r="V1305" i="4" s="1"/>
  <c r="W1305" i="4" s="1"/>
  <c r="X1305" i="4" s="1"/>
  <c r="Y1305" i="4" s="1"/>
  <c r="R1304" i="4"/>
  <c r="T1307" i="4"/>
  <c r="U1306" i="4"/>
  <c r="AY1301" i="4"/>
  <c r="AZ1301" i="4" s="1"/>
  <c r="AX1301" i="4"/>
  <c r="AO1306" i="4"/>
  <c r="AN1307" i="4"/>
  <c r="AT1302" i="4"/>
  <c r="AU1302" i="4" s="1"/>
  <c r="AV1302" i="4" s="1"/>
  <c r="AW1302" i="4" s="1"/>
  <c r="AX1302" i="4" s="1"/>
  <c r="AL1304" i="4"/>
  <c r="AR1303" i="4"/>
  <c r="AS1303" i="4" s="1"/>
  <c r="AA1305" i="4" l="1"/>
  <c r="AB1305" i="4" s="1"/>
  <c r="AC1305" i="4" s="1"/>
  <c r="AD1305" i="4" s="1"/>
  <c r="Z1305" i="4"/>
  <c r="AE1304" i="4"/>
  <c r="AF1304" i="4"/>
  <c r="AG1304" i="4" s="1"/>
  <c r="R1305" i="4"/>
  <c r="Q1306" i="4"/>
  <c r="V1306" i="4" s="1"/>
  <c r="W1306" i="4" s="1"/>
  <c r="X1306" i="4" s="1"/>
  <c r="Y1306" i="4" s="1"/>
  <c r="T1308" i="4"/>
  <c r="U1307" i="4"/>
  <c r="AY1302" i="4"/>
  <c r="AZ1302" i="4" s="1"/>
  <c r="AT1303" i="4"/>
  <c r="AU1303" i="4" s="1"/>
  <c r="AV1303" i="4" s="1"/>
  <c r="AW1303" i="4" s="1"/>
  <c r="AX1303" i="4" s="1"/>
  <c r="AO1307" i="4"/>
  <c r="AN1308" i="4"/>
  <c r="AL1305" i="4"/>
  <c r="AR1304" i="4"/>
  <c r="AS1304" i="4" s="1"/>
  <c r="AA1306" i="4" l="1"/>
  <c r="AB1306" i="4" s="1"/>
  <c r="AC1306" i="4" s="1"/>
  <c r="AD1306" i="4" s="1"/>
  <c r="Z1306" i="4"/>
  <c r="AE1305" i="4"/>
  <c r="AF1305" i="4"/>
  <c r="AG1305" i="4" s="1"/>
  <c r="Q1307" i="4"/>
  <c r="V1307" i="4" s="1"/>
  <c r="W1307" i="4" s="1"/>
  <c r="X1307" i="4" s="1"/>
  <c r="Y1307" i="4" s="1"/>
  <c r="R1306" i="4"/>
  <c r="AY1303" i="4"/>
  <c r="AZ1303" i="4" s="1"/>
  <c r="T1309" i="4"/>
  <c r="U1308" i="4"/>
  <c r="AO1308" i="4"/>
  <c r="AN1309" i="4"/>
  <c r="AT1304" i="4"/>
  <c r="AU1304" i="4" s="1"/>
  <c r="AV1304" i="4" s="1"/>
  <c r="AW1304" i="4" s="1"/>
  <c r="AX1304" i="4" s="1"/>
  <c r="AL1306" i="4"/>
  <c r="AR1305" i="4"/>
  <c r="AS1305" i="4" s="1"/>
  <c r="AA1307" i="4" l="1"/>
  <c r="AB1307" i="4" s="1"/>
  <c r="AC1307" i="4" s="1"/>
  <c r="AD1307" i="4" s="1"/>
  <c r="Z1307" i="4"/>
  <c r="AE1306" i="4"/>
  <c r="AF1306" i="4"/>
  <c r="AG1306" i="4" s="1"/>
  <c r="Q1308" i="4"/>
  <c r="V1308" i="4" s="1"/>
  <c r="W1308" i="4" s="1"/>
  <c r="X1308" i="4" s="1"/>
  <c r="Y1308" i="4" s="1"/>
  <c r="R1307" i="4"/>
  <c r="T1310" i="4"/>
  <c r="U1309" i="4"/>
  <c r="AY1304" i="4"/>
  <c r="AZ1304" i="4" s="1"/>
  <c r="AO1309" i="4"/>
  <c r="AN1310" i="4"/>
  <c r="AL1307" i="4"/>
  <c r="AT1305" i="4"/>
  <c r="AU1305" i="4" s="1"/>
  <c r="AV1305" i="4" s="1"/>
  <c r="AW1305" i="4" s="1"/>
  <c r="AY1305" i="4" s="1"/>
  <c r="AZ1305" i="4" s="1"/>
  <c r="AR1306" i="4"/>
  <c r="AS1306" i="4" s="1"/>
  <c r="AA1308" i="4" l="1"/>
  <c r="AB1308" i="4" s="1"/>
  <c r="AC1308" i="4" s="1"/>
  <c r="AD1308" i="4" s="1"/>
  <c r="Z1308" i="4"/>
  <c r="AE1307" i="4"/>
  <c r="AF1307" i="4"/>
  <c r="AG1307" i="4" s="1"/>
  <c r="Q1309" i="4"/>
  <c r="V1309" i="4" s="1"/>
  <c r="W1309" i="4" s="1"/>
  <c r="X1309" i="4" s="1"/>
  <c r="Y1309" i="4" s="1"/>
  <c r="R1308" i="4"/>
  <c r="T1311" i="4"/>
  <c r="U1310" i="4"/>
  <c r="AX1305" i="4"/>
  <c r="AO1310" i="4"/>
  <c r="AN1311" i="4"/>
  <c r="AL1308" i="4"/>
  <c r="AT1306" i="4"/>
  <c r="AU1306" i="4" s="1"/>
  <c r="AV1306" i="4" s="1"/>
  <c r="AW1306" i="4" s="1"/>
  <c r="AX1306" i="4" s="1"/>
  <c r="AR1307" i="4"/>
  <c r="Z1309" i="4" l="1"/>
  <c r="AA1309" i="4"/>
  <c r="AB1309" i="4" s="1"/>
  <c r="AC1309" i="4" s="1"/>
  <c r="AD1309" i="4" s="1"/>
  <c r="AE1308" i="4"/>
  <c r="AF1308" i="4"/>
  <c r="AG1308" i="4" s="1"/>
  <c r="Q1310" i="4"/>
  <c r="V1310" i="4" s="1"/>
  <c r="W1310" i="4" s="1"/>
  <c r="X1310" i="4" s="1"/>
  <c r="Y1310" i="4" s="1"/>
  <c r="R1309" i="4"/>
  <c r="T1312" i="4"/>
  <c r="U1311" i="4"/>
  <c r="AY1306" i="4"/>
  <c r="AZ1306" i="4" s="1"/>
  <c r="AS1307" i="4"/>
  <c r="AT1307" i="4" s="1"/>
  <c r="AU1307" i="4" s="1"/>
  <c r="AV1307" i="4" s="1"/>
  <c r="AW1307" i="4" s="1"/>
  <c r="AO1311" i="4"/>
  <c r="AN1312" i="4"/>
  <c r="AL1309" i="4"/>
  <c r="AR1308" i="4"/>
  <c r="AS1308" i="4" s="1"/>
  <c r="AA1310" i="4" l="1"/>
  <c r="AB1310" i="4" s="1"/>
  <c r="AC1310" i="4" s="1"/>
  <c r="AD1310" i="4" s="1"/>
  <c r="Z1310" i="4"/>
  <c r="AE1309" i="4"/>
  <c r="AF1309" i="4"/>
  <c r="AG1309" i="4" s="1"/>
  <c r="R1310" i="4"/>
  <c r="Q1311" i="4"/>
  <c r="V1311" i="4" s="1"/>
  <c r="W1311" i="4" s="1"/>
  <c r="X1311" i="4" s="1"/>
  <c r="Y1311" i="4" s="1"/>
  <c r="T1313" i="4"/>
  <c r="U1312" i="4"/>
  <c r="AX1307" i="4"/>
  <c r="AY1307" i="4"/>
  <c r="AZ1307" i="4" s="1"/>
  <c r="AO1312" i="4"/>
  <c r="AN1313" i="4"/>
  <c r="AT1308" i="4"/>
  <c r="AU1308" i="4" s="1"/>
  <c r="AV1308" i="4" s="1"/>
  <c r="AW1308" i="4" s="1"/>
  <c r="AX1308" i="4" s="1"/>
  <c r="AL1310" i="4"/>
  <c r="AR1309" i="4"/>
  <c r="AA1311" i="4" l="1"/>
  <c r="AB1311" i="4" s="1"/>
  <c r="AC1311" i="4" s="1"/>
  <c r="AD1311" i="4" s="1"/>
  <c r="Z1311" i="4"/>
  <c r="AE1310" i="4"/>
  <c r="AF1310" i="4"/>
  <c r="AG1310" i="4" s="1"/>
  <c r="Q1312" i="4"/>
  <c r="V1312" i="4" s="1"/>
  <c r="W1312" i="4" s="1"/>
  <c r="X1312" i="4" s="1"/>
  <c r="Y1312" i="4" s="1"/>
  <c r="R1311" i="4"/>
  <c r="T1314" i="4"/>
  <c r="U1313" i="4"/>
  <c r="AY1308" i="4"/>
  <c r="AZ1308" i="4" s="1"/>
  <c r="AS1309" i="4"/>
  <c r="AT1309" i="4" s="1"/>
  <c r="AU1309" i="4" s="1"/>
  <c r="AV1309" i="4" s="1"/>
  <c r="AW1309" i="4" s="1"/>
  <c r="AO1313" i="4"/>
  <c r="AN1314" i="4"/>
  <c r="AL1311" i="4"/>
  <c r="AR1310" i="4"/>
  <c r="AA1312" i="4" l="1"/>
  <c r="AB1312" i="4" s="1"/>
  <c r="AC1312" i="4" s="1"/>
  <c r="AD1312" i="4" s="1"/>
  <c r="Z1312" i="4"/>
  <c r="AE1311" i="4"/>
  <c r="AF1311" i="4"/>
  <c r="AG1311" i="4" s="1"/>
  <c r="Q1313" i="4"/>
  <c r="V1313" i="4" s="1"/>
  <c r="W1313" i="4" s="1"/>
  <c r="X1313" i="4" s="1"/>
  <c r="Y1313" i="4" s="1"/>
  <c r="R1312" i="4"/>
  <c r="T1315" i="4"/>
  <c r="U1314" i="4"/>
  <c r="AX1309" i="4"/>
  <c r="AY1309" i="4"/>
  <c r="AZ1309" i="4" s="1"/>
  <c r="AS1310" i="4"/>
  <c r="AT1310" i="4" s="1"/>
  <c r="AU1310" i="4" s="1"/>
  <c r="AV1310" i="4" s="1"/>
  <c r="AW1310" i="4" s="1"/>
  <c r="AO1314" i="4"/>
  <c r="AN1315" i="4"/>
  <c r="AL1312" i="4"/>
  <c r="AR1311" i="4"/>
  <c r="AS1311" i="4" s="1"/>
  <c r="Z1313" i="4" l="1"/>
  <c r="AA1313" i="4"/>
  <c r="AB1313" i="4" s="1"/>
  <c r="AC1313" i="4" s="1"/>
  <c r="AD1313" i="4" s="1"/>
  <c r="AE1312" i="4"/>
  <c r="AF1312" i="4"/>
  <c r="AG1312" i="4" s="1"/>
  <c r="Q1314" i="4"/>
  <c r="V1314" i="4" s="1"/>
  <c r="W1314" i="4" s="1"/>
  <c r="X1314" i="4" s="1"/>
  <c r="Y1314" i="4" s="1"/>
  <c r="R1313" i="4"/>
  <c r="T1316" i="4"/>
  <c r="U1315" i="4"/>
  <c r="AY1310" i="4"/>
  <c r="AZ1310" i="4" s="1"/>
  <c r="AX1310" i="4"/>
  <c r="AT1311" i="4"/>
  <c r="AU1311" i="4" s="1"/>
  <c r="AV1311" i="4" s="1"/>
  <c r="AW1311" i="4" s="1"/>
  <c r="AX1311" i="4" s="1"/>
  <c r="AO1315" i="4"/>
  <c r="AN1316" i="4"/>
  <c r="AL1313" i="4"/>
  <c r="AR1312" i="4"/>
  <c r="AS1312" i="4" s="1"/>
  <c r="Z1314" i="4" l="1"/>
  <c r="AA1314" i="4"/>
  <c r="AB1314" i="4" s="1"/>
  <c r="AC1314" i="4" s="1"/>
  <c r="AD1314" i="4" s="1"/>
  <c r="AE1313" i="4"/>
  <c r="AF1313" i="4"/>
  <c r="AG1313" i="4" s="1"/>
  <c r="R1314" i="4"/>
  <c r="Q1315" i="4"/>
  <c r="V1315" i="4" s="1"/>
  <c r="W1315" i="4" s="1"/>
  <c r="X1315" i="4" s="1"/>
  <c r="Y1315" i="4" s="1"/>
  <c r="T1317" i="4"/>
  <c r="U1316" i="4"/>
  <c r="AY1311" i="4"/>
  <c r="AZ1311" i="4" s="1"/>
  <c r="AO1316" i="4"/>
  <c r="AN1317" i="4"/>
  <c r="AL1314" i="4"/>
  <c r="AT1312" i="4"/>
  <c r="AU1312" i="4" s="1"/>
  <c r="AV1312" i="4" s="1"/>
  <c r="AW1312" i="4" s="1"/>
  <c r="AY1312" i="4" s="1"/>
  <c r="AZ1312" i="4" s="1"/>
  <c r="AR1313" i="4"/>
  <c r="AS1313" i="4" s="1"/>
  <c r="AA1315" i="4" l="1"/>
  <c r="AB1315" i="4" s="1"/>
  <c r="AC1315" i="4" s="1"/>
  <c r="AD1315" i="4" s="1"/>
  <c r="Z1315" i="4"/>
  <c r="AE1314" i="4"/>
  <c r="AF1314" i="4"/>
  <c r="AG1314" i="4" s="1"/>
  <c r="Q1316" i="4"/>
  <c r="V1316" i="4" s="1"/>
  <c r="W1316" i="4" s="1"/>
  <c r="X1316" i="4" s="1"/>
  <c r="Y1316" i="4" s="1"/>
  <c r="R1315" i="4"/>
  <c r="T1318" i="4"/>
  <c r="U1317" i="4"/>
  <c r="AX1312" i="4"/>
  <c r="AO1317" i="4"/>
  <c r="AN1318" i="4"/>
  <c r="AL1315" i="4"/>
  <c r="AT1313" i="4"/>
  <c r="AU1313" i="4" s="1"/>
  <c r="AV1313" i="4" s="1"/>
  <c r="AW1313" i="4" s="1"/>
  <c r="AX1313" i="4" s="1"/>
  <c r="AR1314" i="4"/>
  <c r="Z1316" i="4" l="1"/>
  <c r="AA1316" i="4"/>
  <c r="AB1316" i="4" s="1"/>
  <c r="AC1316" i="4" s="1"/>
  <c r="AD1316" i="4" s="1"/>
  <c r="AE1315" i="4"/>
  <c r="AF1315" i="4"/>
  <c r="AG1315" i="4" s="1"/>
  <c r="Q1317" i="4"/>
  <c r="V1317" i="4" s="1"/>
  <c r="W1317" i="4" s="1"/>
  <c r="X1317" i="4" s="1"/>
  <c r="Y1317" i="4" s="1"/>
  <c r="R1316" i="4"/>
  <c r="AY1313" i="4"/>
  <c r="AZ1313" i="4" s="1"/>
  <c r="T1319" i="4"/>
  <c r="U1318" i="4"/>
  <c r="AS1314" i="4"/>
  <c r="AT1314" i="4" s="1"/>
  <c r="AU1314" i="4" s="1"/>
  <c r="AV1314" i="4" s="1"/>
  <c r="AW1314" i="4" s="1"/>
  <c r="AY1314" i="4" s="1"/>
  <c r="AZ1314" i="4" s="1"/>
  <c r="AO1318" i="4"/>
  <c r="AN1319" i="4"/>
  <c r="AL1316" i="4"/>
  <c r="AR1315" i="4"/>
  <c r="AS1315" i="4" s="1"/>
  <c r="AA1317" i="4" l="1"/>
  <c r="AB1317" i="4" s="1"/>
  <c r="AC1317" i="4" s="1"/>
  <c r="AD1317" i="4" s="1"/>
  <c r="Z1317" i="4"/>
  <c r="AE1316" i="4"/>
  <c r="AF1316" i="4"/>
  <c r="AG1316" i="4" s="1"/>
  <c r="R1317" i="4"/>
  <c r="Q1318" i="4"/>
  <c r="V1318" i="4" s="1"/>
  <c r="W1318" i="4" s="1"/>
  <c r="X1318" i="4" s="1"/>
  <c r="Y1318" i="4" s="1"/>
  <c r="T1320" i="4"/>
  <c r="U1319" i="4"/>
  <c r="AX1314" i="4"/>
  <c r="AO1319" i="4"/>
  <c r="AN1320" i="4"/>
  <c r="AL1317" i="4"/>
  <c r="AT1315" i="4"/>
  <c r="AU1315" i="4" s="1"/>
  <c r="AV1315" i="4" s="1"/>
  <c r="AW1315" i="4" s="1"/>
  <c r="AX1315" i="4" s="1"/>
  <c r="AR1316" i="4"/>
  <c r="AS1316" i="4" s="1"/>
  <c r="AA1318" i="4" l="1"/>
  <c r="AB1318" i="4" s="1"/>
  <c r="AC1318" i="4" s="1"/>
  <c r="AD1318" i="4" s="1"/>
  <c r="Z1318" i="4"/>
  <c r="AE1317" i="4"/>
  <c r="AF1317" i="4"/>
  <c r="AG1317" i="4" s="1"/>
  <c r="Q1319" i="4"/>
  <c r="V1319" i="4" s="1"/>
  <c r="W1319" i="4" s="1"/>
  <c r="X1319" i="4" s="1"/>
  <c r="Y1319" i="4" s="1"/>
  <c r="R1318" i="4"/>
  <c r="AY1315" i="4"/>
  <c r="AZ1315" i="4" s="1"/>
  <c r="T1321" i="4"/>
  <c r="U1320" i="4"/>
  <c r="AO1320" i="4"/>
  <c r="AN1321" i="4"/>
  <c r="AL1318" i="4"/>
  <c r="AT1316" i="4"/>
  <c r="AU1316" i="4" s="1"/>
  <c r="AV1316" i="4" s="1"/>
  <c r="AW1316" i="4" s="1"/>
  <c r="AY1316" i="4" s="1"/>
  <c r="AZ1316" i="4" s="1"/>
  <c r="AR1317" i="4"/>
  <c r="Z1319" i="4" l="1"/>
  <c r="AA1319" i="4"/>
  <c r="AB1319" i="4" s="1"/>
  <c r="AC1319" i="4" s="1"/>
  <c r="AD1319" i="4" s="1"/>
  <c r="AE1318" i="4"/>
  <c r="AF1318" i="4"/>
  <c r="AG1318" i="4" s="1"/>
  <c r="Q1320" i="4"/>
  <c r="V1320" i="4" s="1"/>
  <c r="W1320" i="4" s="1"/>
  <c r="X1320" i="4" s="1"/>
  <c r="Y1320" i="4" s="1"/>
  <c r="R1319" i="4"/>
  <c r="T1322" i="4"/>
  <c r="U1321" i="4"/>
  <c r="AX1316" i="4"/>
  <c r="AS1317" i="4"/>
  <c r="AT1317" i="4" s="1"/>
  <c r="AU1317" i="4" s="1"/>
  <c r="AV1317" i="4" s="1"/>
  <c r="AW1317" i="4" s="1"/>
  <c r="AY1317" i="4" s="1"/>
  <c r="AZ1317" i="4" s="1"/>
  <c r="AO1321" i="4"/>
  <c r="AN1322" i="4"/>
  <c r="AL1319" i="4"/>
  <c r="AR1318" i="4"/>
  <c r="AS1318" i="4" s="1"/>
  <c r="AA1320" i="4" l="1"/>
  <c r="AB1320" i="4" s="1"/>
  <c r="AC1320" i="4" s="1"/>
  <c r="AD1320" i="4" s="1"/>
  <c r="Z1320" i="4"/>
  <c r="AE1319" i="4"/>
  <c r="AF1319" i="4"/>
  <c r="AG1319" i="4" s="1"/>
  <c r="Q1321" i="4"/>
  <c r="V1321" i="4" s="1"/>
  <c r="W1321" i="4" s="1"/>
  <c r="X1321" i="4" s="1"/>
  <c r="Y1321" i="4" s="1"/>
  <c r="R1320" i="4"/>
  <c r="T1323" i="4"/>
  <c r="U1322" i="4"/>
  <c r="AX1317" i="4"/>
  <c r="AO1322" i="4"/>
  <c r="AN1323" i="4"/>
  <c r="AL1320" i="4"/>
  <c r="AT1318" i="4"/>
  <c r="AU1318" i="4" s="1"/>
  <c r="AV1318" i="4" s="1"/>
  <c r="AW1318" i="4" s="1"/>
  <c r="AX1318" i="4" s="1"/>
  <c r="AR1319" i="4"/>
  <c r="AS1319" i="4" s="1"/>
  <c r="AA1321" i="4" l="1"/>
  <c r="AB1321" i="4" s="1"/>
  <c r="AC1321" i="4" s="1"/>
  <c r="AD1321" i="4" s="1"/>
  <c r="Z1321" i="4"/>
  <c r="AE1320" i="4"/>
  <c r="AF1320" i="4"/>
  <c r="AG1320" i="4" s="1"/>
  <c r="Q1322" i="4"/>
  <c r="V1322" i="4" s="1"/>
  <c r="W1322" i="4" s="1"/>
  <c r="X1322" i="4" s="1"/>
  <c r="Y1322" i="4" s="1"/>
  <c r="R1321" i="4"/>
  <c r="AY1318" i="4"/>
  <c r="AZ1318" i="4" s="1"/>
  <c r="T1324" i="4"/>
  <c r="U1323" i="4"/>
  <c r="AO1323" i="4"/>
  <c r="AN1324" i="4"/>
  <c r="AL1321" i="4"/>
  <c r="AT1319" i="4"/>
  <c r="AU1319" i="4" s="1"/>
  <c r="AV1319" i="4" s="1"/>
  <c r="AW1319" i="4" s="1"/>
  <c r="AY1319" i="4" s="1"/>
  <c r="AZ1319" i="4" s="1"/>
  <c r="AR1320" i="4"/>
  <c r="AA1322" i="4" l="1"/>
  <c r="AB1322" i="4" s="1"/>
  <c r="AC1322" i="4" s="1"/>
  <c r="AD1322" i="4" s="1"/>
  <c r="Z1322" i="4"/>
  <c r="AE1321" i="4"/>
  <c r="AF1321" i="4"/>
  <c r="AG1321" i="4" s="1"/>
  <c r="R1322" i="4"/>
  <c r="Q1323" i="4"/>
  <c r="V1323" i="4" s="1"/>
  <c r="W1323" i="4" s="1"/>
  <c r="X1323" i="4" s="1"/>
  <c r="Y1323" i="4" s="1"/>
  <c r="T1325" i="4"/>
  <c r="U1324" i="4"/>
  <c r="AX1319" i="4"/>
  <c r="AS1320" i="4"/>
  <c r="AT1320" i="4" s="1"/>
  <c r="AU1320" i="4" s="1"/>
  <c r="AV1320" i="4" s="1"/>
  <c r="AW1320" i="4" s="1"/>
  <c r="AO1324" i="4"/>
  <c r="AN1325" i="4"/>
  <c r="AL1322" i="4"/>
  <c r="AR1321" i="4"/>
  <c r="AA1323" i="4" l="1"/>
  <c r="AB1323" i="4" s="1"/>
  <c r="AC1323" i="4" s="1"/>
  <c r="AD1323" i="4" s="1"/>
  <c r="Z1323" i="4"/>
  <c r="AE1322" i="4"/>
  <c r="AF1322" i="4"/>
  <c r="AG1322" i="4" s="1"/>
  <c r="R1323" i="4"/>
  <c r="Q1324" i="4"/>
  <c r="V1324" i="4" s="1"/>
  <c r="W1324" i="4" s="1"/>
  <c r="X1324" i="4" s="1"/>
  <c r="Y1324" i="4" s="1"/>
  <c r="T1326" i="4"/>
  <c r="U1325" i="4"/>
  <c r="AX1320" i="4"/>
  <c r="AY1320" i="4"/>
  <c r="AZ1320" i="4" s="1"/>
  <c r="AS1321" i="4"/>
  <c r="AT1321" i="4" s="1"/>
  <c r="AU1321" i="4" s="1"/>
  <c r="AV1321" i="4" s="1"/>
  <c r="AW1321" i="4" s="1"/>
  <c r="AO1325" i="4"/>
  <c r="AN1326" i="4"/>
  <c r="AL1323" i="4"/>
  <c r="AR1322" i="4"/>
  <c r="AS1322" i="4" s="1"/>
  <c r="AE1323" i="4" l="1"/>
  <c r="AF1323" i="4"/>
  <c r="AG1323" i="4" s="1"/>
  <c r="AA1324" i="4"/>
  <c r="AB1324" i="4" s="1"/>
  <c r="AC1324" i="4" s="1"/>
  <c r="AD1324" i="4" s="1"/>
  <c r="Z1324" i="4"/>
  <c r="Q1325" i="4"/>
  <c r="V1325" i="4" s="1"/>
  <c r="W1325" i="4" s="1"/>
  <c r="X1325" i="4" s="1"/>
  <c r="Y1325" i="4" s="1"/>
  <c r="R1324" i="4"/>
  <c r="T1327" i="4"/>
  <c r="U1326" i="4"/>
  <c r="AX1321" i="4"/>
  <c r="AY1321" i="4"/>
  <c r="AZ1321" i="4" s="1"/>
  <c r="AO1326" i="4"/>
  <c r="AN1327" i="4"/>
  <c r="AL1324" i="4"/>
  <c r="AT1322" i="4"/>
  <c r="AU1322" i="4" s="1"/>
  <c r="AV1322" i="4" s="1"/>
  <c r="AW1322" i="4" s="1"/>
  <c r="AX1322" i="4" s="1"/>
  <c r="AR1323" i="4"/>
  <c r="AA1325" i="4" l="1"/>
  <c r="AB1325" i="4" s="1"/>
  <c r="AC1325" i="4" s="1"/>
  <c r="AD1325" i="4" s="1"/>
  <c r="Z1325" i="4"/>
  <c r="AE1324" i="4"/>
  <c r="AF1324" i="4"/>
  <c r="AG1324" i="4" s="1"/>
  <c r="R1325" i="4"/>
  <c r="Q1326" i="4"/>
  <c r="V1326" i="4" s="1"/>
  <c r="W1326" i="4" s="1"/>
  <c r="X1326" i="4" s="1"/>
  <c r="Y1326" i="4" s="1"/>
  <c r="AY1322" i="4"/>
  <c r="AZ1322" i="4" s="1"/>
  <c r="T1328" i="4"/>
  <c r="U1327" i="4"/>
  <c r="AS1323" i="4"/>
  <c r="AT1323" i="4" s="1"/>
  <c r="AU1323" i="4" s="1"/>
  <c r="AV1323" i="4" s="1"/>
  <c r="AW1323" i="4" s="1"/>
  <c r="AO1327" i="4"/>
  <c r="AN1328" i="4"/>
  <c r="AL1325" i="4"/>
  <c r="AR1324" i="4"/>
  <c r="Z1326" i="4" l="1"/>
  <c r="AA1326" i="4"/>
  <c r="AB1326" i="4" s="1"/>
  <c r="AC1326" i="4" s="1"/>
  <c r="AD1326" i="4" s="1"/>
  <c r="AE1325" i="4"/>
  <c r="AF1325" i="4"/>
  <c r="AG1325" i="4" s="1"/>
  <c r="R1326" i="4"/>
  <c r="Q1327" i="4"/>
  <c r="V1327" i="4" s="1"/>
  <c r="W1327" i="4" s="1"/>
  <c r="X1327" i="4" s="1"/>
  <c r="Y1327" i="4" s="1"/>
  <c r="T1329" i="4"/>
  <c r="U1328" i="4"/>
  <c r="AS1324" i="4"/>
  <c r="AT1324" i="4" s="1"/>
  <c r="AU1324" i="4" s="1"/>
  <c r="AV1324" i="4" s="1"/>
  <c r="AW1324" i="4" s="1"/>
  <c r="AO1328" i="4"/>
  <c r="AN1329" i="4"/>
  <c r="AY1323" i="4"/>
  <c r="AZ1323" i="4" s="1"/>
  <c r="AX1323" i="4"/>
  <c r="AL1326" i="4"/>
  <c r="AR1325" i="4"/>
  <c r="AS1325" i="4" s="1"/>
  <c r="AA1327" i="4" l="1"/>
  <c r="AB1327" i="4" s="1"/>
  <c r="AC1327" i="4" s="1"/>
  <c r="AD1327" i="4" s="1"/>
  <c r="Z1327" i="4"/>
  <c r="AE1326" i="4"/>
  <c r="AF1326" i="4"/>
  <c r="AG1326" i="4" s="1"/>
  <c r="R1327" i="4"/>
  <c r="Q1328" i="4"/>
  <c r="V1328" i="4" s="1"/>
  <c r="W1328" i="4" s="1"/>
  <c r="X1328" i="4" s="1"/>
  <c r="Y1328" i="4" s="1"/>
  <c r="T1330" i="4"/>
  <c r="U1329" i="4"/>
  <c r="AY1324" i="4"/>
  <c r="AZ1324" i="4" s="1"/>
  <c r="AX1324" i="4"/>
  <c r="AO1329" i="4"/>
  <c r="AN1330" i="4"/>
  <c r="AT1325" i="4"/>
  <c r="AU1325" i="4" s="1"/>
  <c r="AV1325" i="4" s="1"/>
  <c r="AW1325" i="4" s="1"/>
  <c r="AY1325" i="4" s="1"/>
  <c r="AZ1325" i="4" s="1"/>
  <c r="AL1327" i="4"/>
  <c r="AR1326" i="4"/>
  <c r="Z1328" i="4" l="1"/>
  <c r="AA1328" i="4"/>
  <c r="AB1328" i="4" s="1"/>
  <c r="AC1328" i="4" s="1"/>
  <c r="AD1328" i="4" s="1"/>
  <c r="AE1327" i="4"/>
  <c r="AF1327" i="4"/>
  <c r="AG1327" i="4" s="1"/>
  <c r="Q1329" i="4"/>
  <c r="V1329" i="4" s="1"/>
  <c r="W1329" i="4" s="1"/>
  <c r="X1329" i="4" s="1"/>
  <c r="Y1329" i="4" s="1"/>
  <c r="R1328" i="4"/>
  <c r="T1331" i="4"/>
  <c r="U1330" i="4"/>
  <c r="AX1325" i="4"/>
  <c r="AS1326" i="4"/>
  <c r="AT1326" i="4" s="1"/>
  <c r="AU1326" i="4" s="1"/>
  <c r="AV1326" i="4" s="1"/>
  <c r="AW1326" i="4" s="1"/>
  <c r="AO1330" i="4"/>
  <c r="AN1331" i="4"/>
  <c r="AL1328" i="4"/>
  <c r="AR1327" i="4"/>
  <c r="AS1327" i="4" s="1"/>
  <c r="AA1329" i="4" l="1"/>
  <c r="AB1329" i="4" s="1"/>
  <c r="AC1329" i="4" s="1"/>
  <c r="AD1329" i="4" s="1"/>
  <c r="Z1329" i="4"/>
  <c r="AE1328" i="4"/>
  <c r="AF1328" i="4"/>
  <c r="AG1328" i="4" s="1"/>
  <c r="Q1330" i="4"/>
  <c r="V1330" i="4" s="1"/>
  <c r="W1330" i="4" s="1"/>
  <c r="X1330" i="4" s="1"/>
  <c r="Y1330" i="4" s="1"/>
  <c r="R1329" i="4"/>
  <c r="T1332" i="4"/>
  <c r="U1331" i="4"/>
  <c r="AY1326" i="4"/>
  <c r="AZ1326" i="4" s="1"/>
  <c r="AX1326" i="4"/>
  <c r="AO1331" i="4"/>
  <c r="AN1332" i="4"/>
  <c r="AL1329" i="4"/>
  <c r="AT1327" i="4"/>
  <c r="AU1327" i="4" s="1"/>
  <c r="AV1327" i="4" s="1"/>
  <c r="AW1327" i="4" s="1"/>
  <c r="AX1327" i="4" s="1"/>
  <c r="AR1328" i="4"/>
  <c r="AS1328" i="4" s="1"/>
  <c r="AE1329" i="4" l="1"/>
  <c r="AF1329" i="4"/>
  <c r="AG1329" i="4" s="1"/>
  <c r="Z1330" i="4"/>
  <c r="AA1330" i="4"/>
  <c r="AB1330" i="4" s="1"/>
  <c r="AC1330" i="4" s="1"/>
  <c r="AD1330" i="4" s="1"/>
  <c r="Q1331" i="4"/>
  <c r="V1331" i="4" s="1"/>
  <c r="W1331" i="4" s="1"/>
  <c r="X1331" i="4" s="1"/>
  <c r="Y1331" i="4" s="1"/>
  <c r="R1330" i="4"/>
  <c r="AY1327" i="4"/>
  <c r="AZ1327" i="4" s="1"/>
  <c r="T1333" i="4"/>
  <c r="U1332" i="4"/>
  <c r="AO1332" i="4"/>
  <c r="AN1333" i="4"/>
  <c r="AL1330" i="4"/>
  <c r="AT1328" i="4"/>
  <c r="AU1328" i="4" s="1"/>
  <c r="AV1328" i="4" s="1"/>
  <c r="AW1328" i="4" s="1"/>
  <c r="AX1328" i="4" s="1"/>
  <c r="AR1329" i="4"/>
  <c r="AS1329" i="4" s="1"/>
  <c r="Z1331" i="4" l="1"/>
  <c r="AA1331" i="4"/>
  <c r="AB1331" i="4" s="1"/>
  <c r="AC1331" i="4" s="1"/>
  <c r="AD1331" i="4" s="1"/>
  <c r="AE1330" i="4"/>
  <c r="AF1330" i="4"/>
  <c r="AG1330" i="4" s="1"/>
  <c r="Q1332" i="4"/>
  <c r="V1332" i="4" s="1"/>
  <c r="W1332" i="4" s="1"/>
  <c r="X1332" i="4" s="1"/>
  <c r="Y1332" i="4" s="1"/>
  <c r="R1331" i="4"/>
  <c r="T1334" i="4"/>
  <c r="U1333" i="4"/>
  <c r="AY1328" i="4"/>
  <c r="AZ1328" i="4" s="1"/>
  <c r="AT1329" i="4"/>
  <c r="AU1329" i="4" s="1"/>
  <c r="AV1329" i="4" s="1"/>
  <c r="AW1329" i="4" s="1"/>
  <c r="AY1329" i="4" s="1"/>
  <c r="AZ1329" i="4" s="1"/>
  <c r="AO1333" i="4"/>
  <c r="AN1334" i="4"/>
  <c r="AL1331" i="4"/>
  <c r="AR1330" i="4"/>
  <c r="AS1330" i="4" s="1"/>
  <c r="AA1332" i="4" l="1"/>
  <c r="AB1332" i="4" s="1"/>
  <c r="AC1332" i="4" s="1"/>
  <c r="AD1332" i="4" s="1"/>
  <c r="Z1332" i="4"/>
  <c r="AE1331" i="4"/>
  <c r="AF1331" i="4"/>
  <c r="AG1331" i="4" s="1"/>
  <c r="R1332" i="4"/>
  <c r="Q1333" i="4"/>
  <c r="V1333" i="4" s="1"/>
  <c r="W1333" i="4" s="1"/>
  <c r="X1333" i="4" s="1"/>
  <c r="Y1333" i="4" s="1"/>
  <c r="T1335" i="4"/>
  <c r="U1334" i="4"/>
  <c r="AX1329" i="4"/>
  <c r="AO1334" i="4"/>
  <c r="AN1335" i="4"/>
  <c r="AL1332" i="4"/>
  <c r="AT1330" i="4"/>
  <c r="AU1330" i="4" s="1"/>
  <c r="AV1330" i="4" s="1"/>
  <c r="AW1330" i="4" s="1"/>
  <c r="AY1330" i="4" s="1"/>
  <c r="AZ1330" i="4" s="1"/>
  <c r="AR1331" i="4"/>
  <c r="AS1331" i="4" s="1"/>
  <c r="AA1333" i="4" l="1"/>
  <c r="AB1333" i="4" s="1"/>
  <c r="AC1333" i="4" s="1"/>
  <c r="AD1333" i="4" s="1"/>
  <c r="Z1333" i="4"/>
  <c r="AE1332" i="4"/>
  <c r="AF1332" i="4"/>
  <c r="AG1332" i="4" s="1"/>
  <c r="Q1334" i="4"/>
  <c r="V1334" i="4" s="1"/>
  <c r="W1334" i="4" s="1"/>
  <c r="X1334" i="4" s="1"/>
  <c r="Y1334" i="4" s="1"/>
  <c r="R1333" i="4"/>
  <c r="T1336" i="4"/>
  <c r="U1335" i="4"/>
  <c r="AX1330" i="4"/>
  <c r="AO1335" i="4"/>
  <c r="AN1336" i="4"/>
  <c r="AL1333" i="4"/>
  <c r="AT1331" i="4"/>
  <c r="AU1331" i="4" s="1"/>
  <c r="AV1331" i="4" s="1"/>
  <c r="AW1331" i="4" s="1"/>
  <c r="AX1331" i="4" s="1"/>
  <c r="AR1332" i="4"/>
  <c r="AA1334" i="4" l="1"/>
  <c r="AB1334" i="4" s="1"/>
  <c r="AC1334" i="4" s="1"/>
  <c r="AD1334" i="4" s="1"/>
  <c r="Z1334" i="4"/>
  <c r="AE1333" i="4"/>
  <c r="AF1333" i="4"/>
  <c r="AG1333" i="4" s="1"/>
  <c r="R1334" i="4"/>
  <c r="Q1335" i="4"/>
  <c r="V1335" i="4" s="1"/>
  <c r="W1335" i="4" s="1"/>
  <c r="X1335" i="4" s="1"/>
  <c r="Y1335" i="4" s="1"/>
  <c r="T1337" i="4"/>
  <c r="U1336" i="4"/>
  <c r="AY1331" i="4"/>
  <c r="AZ1331" i="4" s="1"/>
  <c r="AS1332" i="4"/>
  <c r="AT1332" i="4" s="1"/>
  <c r="AU1332" i="4" s="1"/>
  <c r="AV1332" i="4" s="1"/>
  <c r="AW1332" i="4" s="1"/>
  <c r="AO1336" i="4"/>
  <c r="AN1337" i="4"/>
  <c r="AL1334" i="4"/>
  <c r="AR1333" i="4"/>
  <c r="AS1333" i="4" s="1"/>
  <c r="AA1335" i="4" l="1"/>
  <c r="AB1335" i="4" s="1"/>
  <c r="AC1335" i="4" s="1"/>
  <c r="AD1335" i="4" s="1"/>
  <c r="Z1335" i="4"/>
  <c r="AE1334" i="4"/>
  <c r="AF1334" i="4"/>
  <c r="AG1334" i="4" s="1"/>
  <c r="Q1336" i="4"/>
  <c r="V1336" i="4" s="1"/>
  <c r="W1336" i="4" s="1"/>
  <c r="X1336" i="4" s="1"/>
  <c r="Y1336" i="4" s="1"/>
  <c r="R1335" i="4"/>
  <c r="T1338" i="4"/>
  <c r="U1337" i="4"/>
  <c r="AY1332" i="4"/>
  <c r="AZ1332" i="4" s="1"/>
  <c r="AX1332" i="4"/>
  <c r="AO1337" i="4"/>
  <c r="AN1338" i="4"/>
  <c r="AL1335" i="4"/>
  <c r="AT1333" i="4"/>
  <c r="AU1333" i="4" s="1"/>
  <c r="AV1333" i="4" s="1"/>
  <c r="AW1333" i="4" s="1"/>
  <c r="AY1333" i="4" s="1"/>
  <c r="AZ1333" i="4" s="1"/>
  <c r="AR1334" i="4"/>
  <c r="AA1336" i="4" l="1"/>
  <c r="AB1336" i="4" s="1"/>
  <c r="AC1336" i="4" s="1"/>
  <c r="AD1336" i="4" s="1"/>
  <c r="Z1336" i="4"/>
  <c r="AE1335" i="4"/>
  <c r="AF1335" i="4"/>
  <c r="AG1335" i="4" s="1"/>
  <c r="Q1337" i="4"/>
  <c r="V1337" i="4" s="1"/>
  <c r="W1337" i="4" s="1"/>
  <c r="X1337" i="4" s="1"/>
  <c r="Y1337" i="4" s="1"/>
  <c r="R1336" i="4"/>
  <c r="T1339" i="4"/>
  <c r="U1338" i="4"/>
  <c r="AX1333" i="4"/>
  <c r="AS1334" i="4"/>
  <c r="AT1334" i="4" s="1"/>
  <c r="AU1334" i="4" s="1"/>
  <c r="AV1334" i="4" s="1"/>
  <c r="AW1334" i="4" s="1"/>
  <c r="AO1338" i="4"/>
  <c r="AN1339" i="4"/>
  <c r="AL1336" i="4"/>
  <c r="AR1335" i="4"/>
  <c r="AS1335" i="4" s="1"/>
  <c r="AA1337" i="4" l="1"/>
  <c r="AB1337" i="4" s="1"/>
  <c r="AC1337" i="4" s="1"/>
  <c r="AD1337" i="4" s="1"/>
  <c r="Z1337" i="4"/>
  <c r="AE1336" i="4"/>
  <c r="AF1336" i="4"/>
  <c r="AG1336" i="4" s="1"/>
  <c r="R1337" i="4"/>
  <c r="Q1338" i="4"/>
  <c r="V1338" i="4" s="1"/>
  <c r="W1338" i="4" s="1"/>
  <c r="X1338" i="4" s="1"/>
  <c r="Y1338" i="4" s="1"/>
  <c r="T1340" i="4"/>
  <c r="U1339" i="4"/>
  <c r="AY1334" i="4"/>
  <c r="AZ1334" i="4" s="1"/>
  <c r="AX1334" i="4"/>
  <c r="AT1335" i="4"/>
  <c r="AU1335" i="4" s="1"/>
  <c r="AV1335" i="4" s="1"/>
  <c r="AW1335" i="4" s="1"/>
  <c r="AX1335" i="4" s="1"/>
  <c r="AO1339" i="4"/>
  <c r="AN1340" i="4"/>
  <c r="AL1337" i="4"/>
  <c r="AR1336" i="4"/>
  <c r="AS1336" i="4" s="1"/>
  <c r="AA1338" i="4" l="1"/>
  <c r="AB1338" i="4" s="1"/>
  <c r="AC1338" i="4" s="1"/>
  <c r="AD1338" i="4" s="1"/>
  <c r="Z1338" i="4"/>
  <c r="AE1337" i="4"/>
  <c r="AF1337" i="4"/>
  <c r="AG1337" i="4" s="1"/>
  <c r="Q1339" i="4"/>
  <c r="V1339" i="4" s="1"/>
  <c r="W1339" i="4" s="1"/>
  <c r="X1339" i="4" s="1"/>
  <c r="Y1339" i="4" s="1"/>
  <c r="R1338" i="4"/>
  <c r="T1341" i="4"/>
  <c r="U1340" i="4"/>
  <c r="AY1335" i="4"/>
  <c r="AZ1335" i="4" s="1"/>
  <c r="AO1340" i="4"/>
  <c r="AN1341" i="4"/>
  <c r="AL1338" i="4"/>
  <c r="AT1336" i="4"/>
  <c r="AU1336" i="4" s="1"/>
  <c r="AV1336" i="4" s="1"/>
  <c r="AW1336" i="4" s="1"/>
  <c r="AY1336" i="4" s="1"/>
  <c r="AZ1336" i="4" s="1"/>
  <c r="AR1337" i="4"/>
  <c r="AS1337" i="4" s="1"/>
  <c r="AA1339" i="4" l="1"/>
  <c r="AB1339" i="4" s="1"/>
  <c r="AC1339" i="4" s="1"/>
  <c r="AD1339" i="4" s="1"/>
  <c r="Z1339" i="4"/>
  <c r="AE1338" i="4"/>
  <c r="AF1338" i="4"/>
  <c r="AG1338" i="4" s="1"/>
  <c r="Q1340" i="4"/>
  <c r="V1340" i="4" s="1"/>
  <c r="W1340" i="4" s="1"/>
  <c r="X1340" i="4" s="1"/>
  <c r="Y1340" i="4" s="1"/>
  <c r="R1339" i="4"/>
  <c r="T1342" i="4"/>
  <c r="U1341" i="4"/>
  <c r="AX1336" i="4"/>
  <c r="AO1341" i="4"/>
  <c r="AN1342" i="4"/>
  <c r="AL1339" i="4"/>
  <c r="AT1337" i="4"/>
  <c r="AU1337" i="4" s="1"/>
  <c r="AV1337" i="4" s="1"/>
  <c r="AW1337" i="4" s="1"/>
  <c r="AX1337" i="4" s="1"/>
  <c r="AR1338" i="4"/>
  <c r="AA1340" i="4" l="1"/>
  <c r="AB1340" i="4" s="1"/>
  <c r="AC1340" i="4" s="1"/>
  <c r="AD1340" i="4" s="1"/>
  <c r="Z1340" i="4"/>
  <c r="AE1339" i="4"/>
  <c r="AF1339" i="4"/>
  <c r="AG1339" i="4" s="1"/>
  <c r="Q1341" i="4"/>
  <c r="V1341" i="4" s="1"/>
  <c r="W1341" i="4" s="1"/>
  <c r="X1341" i="4" s="1"/>
  <c r="Y1341" i="4" s="1"/>
  <c r="R1340" i="4"/>
  <c r="AY1337" i="4"/>
  <c r="AZ1337" i="4" s="1"/>
  <c r="T1343" i="4"/>
  <c r="U1342" i="4"/>
  <c r="AS1338" i="4"/>
  <c r="AT1338" i="4" s="1"/>
  <c r="AU1338" i="4" s="1"/>
  <c r="AV1338" i="4" s="1"/>
  <c r="AW1338" i="4" s="1"/>
  <c r="AO1342" i="4"/>
  <c r="AN1343" i="4"/>
  <c r="AL1340" i="4"/>
  <c r="AR1339" i="4"/>
  <c r="AS1339" i="4" s="1"/>
  <c r="Z1341" i="4" l="1"/>
  <c r="AA1341" i="4"/>
  <c r="AB1341" i="4" s="1"/>
  <c r="AC1341" i="4" s="1"/>
  <c r="AD1341" i="4" s="1"/>
  <c r="AE1340" i="4"/>
  <c r="AF1340" i="4"/>
  <c r="AG1340" i="4" s="1"/>
  <c r="R1341" i="4"/>
  <c r="Q1342" i="4"/>
  <c r="V1342" i="4" s="1"/>
  <c r="W1342" i="4" s="1"/>
  <c r="X1342" i="4" s="1"/>
  <c r="Y1342" i="4" s="1"/>
  <c r="T1344" i="4"/>
  <c r="U1343" i="4"/>
  <c r="AX1338" i="4"/>
  <c r="AY1338" i="4"/>
  <c r="AZ1338" i="4" s="1"/>
  <c r="AO1343" i="4"/>
  <c r="AN1344" i="4"/>
  <c r="AL1341" i="4"/>
  <c r="AT1339" i="4"/>
  <c r="AU1339" i="4" s="1"/>
  <c r="AV1339" i="4" s="1"/>
  <c r="AW1339" i="4" s="1"/>
  <c r="AY1339" i="4" s="1"/>
  <c r="AZ1339" i="4" s="1"/>
  <c r="AR1340" i="4"/>
  <c r="AS1340" i="4" s="1"/>
  <c r="Z1342" i="4" l="1"/>
  <c r="AA1342" i="4"/>
  <c r="AB1342" i="4" s="1"/>
  <c r="AC1342" i="4" s="1"/>
  <c r="AD1342" i="4" s="1"/>
  <c r="AE1341" i="4"/>
  <c r="AF1341" i="4"/>
  <c r="AG1341" i="4" s="1"/>
  <c r="Q1343" i="4"/>
  <c r="V1343" i="4" s="1"/>
  <c r="W1343" i="4" s="1"/>
  <c r="X1343" i="4" s="1"/>
  <c r="Y1343" i="4" s="1"/>
  <c r="R1342" i="4"/>
  <c r="T1345" i="4"/>
  <c r="U1344" i="4"/>
  <c r="AX1339" i="4"/>
  <c r="AO1344" i="4"/>
  <c r="AN1345" i="4"/>
  <c r="AL1342" i="4"/>
  <c r="AT1340" i="4"/>
  <c r="AU1340" i="4" s="1"/>
  <c r="AV1340" i="4" s="1"/>
  <c r="AW1340" i="4" s="1"/>
  <c r="AY1340" i="4" s="1"/>
  <c r="AZ1340" i="4" s="1"/>
  <c r="AR1341" i="4"/>
  <c r="AA1343" i="4" l="1"/>
  <c r="AB1343" i="4" s="1"/>
  <c r="AC1343" i="4" s="1"/>
  <c r="AD1343" i="4" s="1"/>
  <c r="Z1343" i="4"/>
  <c r="AE1342" i="4"/>
  <c r="AF1342" i="4"/>
  <c r="AG1342" i="4" s="1"/>
  <c r="R1343" i="4"/>
  <c r="Q1344" i="4"/>
  <c r="V1344" i="4" s="1"/>
  <c r="W1344" i="4" s="1"/>
  <c r="X1344" i="4" s="1"/>
  <c r="Y1344" i="4" s="1"/>
  <c r="T1346" i="4"/>
  <c r="U1345" i="4"/>
  <c r="AX1340" i="4"/>
  <c r="AS1341" i="4"/>
  <c r="AT1341" i="4" s="1"/>
  <c r="AU1341" i="4" s="1"/>
  <c r="AV1341" i="4" s="1"/>
  <c r="AW1341" i="4" s="1"/>
  <c r="AY1341" i="4" s="1"/>
  <c r="AZ1341" i="4" s="1"/>
  <c r="AO1345" i="4"/>
  <c r="AN1346" i="4"/>
  <c r="AL1343" i="4"/>
  <c r="AR1342" i="4"/>
  <c r="AS1342" i="4" s="1"/>
  <c r="AA1344" i="4" l="1"/>
  <c r="AB1344" i="4" s="1"/>
  <c r="AC1344" i="4" s="1"/>
  <c r="AD1344" i="4" s="1"/>
  <c r="Z1344" i="4"/>
  <c r="AE1343" i="4"/>
  <c r="AF1343" i="4"/>
  <c r="AG1343" i="4" s="1"/>
  <c r="R1344" i="4"/>
  <c r="Q1345" i="4"/>
  <c r="V1345" i="4" s="1"/>
  <c r="W1345" i="4" s="1"/>
  <c r="X1345" i="4" s="1"/>
  <c r="Y1345" i="4" s="1"/>
  <c r="T1347" i="4"/>
  <c r="U1346" i="4"/>
  <c r="AO1346" i="4"/>
  <c r="AN1347" i="4"/>
  <c r="AX1341" i="4"/>
  <c r="AL1344" i="4"/>
  <c r="AT1342" i="4"/>
  <c r="AU1342" i="4" s="1"/>
  <c r="AV1342" i="4" s="1"/>
  <c r="AW1342" i="4" s="1"/>
  <c r="AX1342" i="4" s="1"/>
  <c r="AR1343" i="4"/>
  <c r="AS1343" i="4" s="1"/>
  <c r="AA1345" i="4" l="1"/>
  <c r="AB1345" i="4" s="1"/>
  <c r="AC1345" i="4" s="1"/>
  <c r="AD1345" i="4" s="1"/>
  <c r="Z1345" i="4"/>
  <c r="AE1344" i="4"/>
  <c r="AF1344" i="4"/>
  <c r="AG1344" i="4" s="1"/>
  <c r="Q1346" i="4"/>
  <c r="V1346" i="4" s="1"/>
  <c r="W1346" i="4" s="1"/>
  <c r="X1346" i="4" s="1"/>
  <c r="Y1346" i="4" s="1"/>
  <c r="R1345" i="4"/>
  <c r="T1348" i="4"/>
  <c r="U1347" i="4"/>
  <c r="AY1342" i="4"/>
  <c r="AZ1342" i="4" s="1"/>
  <c r="AO1347" i="4"/>
  <c r="AN1348" i="4"/>
  <c r="AL1345" i="4"/>
  <c r="AT1343" i="4"/>
  <c r="AU1343" i="4" s="1"/>
  <c r="AV1343" i="4" s="1"/>
  <c r="AW1343" i="4" s="1"/>
  <c r="AY1343" i="4" s="1"/>
  <c r="AZ1343" i="4" s="1"/>
  <c r="AR1344" i="4"/>
  <c r="AA1346" i="4" l="1"/>
  <c r="AB1346" i="4" s="1"/>
  <c r="AC1346" i="4" s="1"/>
  <c r="AD1346" i="4" s="1"/>
  <c r="Z1346" i="4"/>
  <c r="AE1345" i="4"/>
  <c r="AF1345" i="4"/>
  <c r="AG1345" i="4" s="1"/>
  <c r="R1346" i="4"/>
  <c r="Q1347" i="4"/>
  <c r="V1347" i="4" s="1"/>
  <c r="W1347" i="4" s="1"/>
  <c r="X1347" i="4" s="1"/>
  <c r="Y1347" i="4" s="1"/>
  <c r="T1349" i="4"/>
  <c r="U1348" i="4"/>
  <c r="AX1343" i="4"/>
  <c r="AS1344" i="4"/>
  <c r="AT1344" i="4" s="1"/>
  <c r="AU1344" i="4" s="1"/>
  <c r="AV1344" i="4" s="1"/>
  <c r="AW1344" i="4" s="1"/>
  <c r="AO1348" i="4"/>
  <c r="AN1349" i="4"/>
  <c r="AL1346" i="4"/>
  <c r="AR1345" i="4"/>
  <c r="AS1345" i="4" s="1"/>
  <c r="Z1347" i="4" l="1"/>
  <c r="AA1347" i="4"/>
  <c r="AB1347" i="4" s="1"/>
  <c r="AC1347" i="4" s="1"/>
  <c r="AD1347" i="4" s="1"/>
  <c r="AE1346" i="4"/>
  <c r="AF1346" i="4"/>
  <c r="AG1346" i="4" s="1"/>
  <c r="R1347" i="4"/>
  <c r="Q1348" i="4"/>
  <c r="V1348" i="4" s="1"/>
  <c r="W1348" i="4" s="1"/>
  <c r="X1348" i="4" s="1"/>
  <c r="Y1348" i="4" s="1"/>
  <c r="T1350" i="4"/>
  <c r="U1349" i="4"/>
  <c r="AX1344" i="4"/>
  <c r="AY1344" i="4"/>
  <c r="AZ1344" i="4" s="1"/>
  <c r="AO1349" i="4"/>
  <c r="AN1350" i="4"/>
  <c r="AL1347" i="4"/>
  <c r="AT1345" i="4"/>
  <c r="AU1345" i="4" s="1"/>
  <c r="AV1345" i="4" s="1"/>
  <c r="AW1345" i="4" s="1"/>
  <c r="AY1345" i="4" s="1"/>
  <c r="AZ1345" i="4" s="1"/>
  <c r="AR1346" i="4"/>
  <c r="AS1346" i="4" s="1"/>
  <c r="AE1347" i="4" l="1"/>
  <c r="AF1347" i="4"/>
  <c r="AG1347" i="4" s="1"/>
  <c r="AA1348" i="4"/>
  <c r="AB1348" i="4" s="1"/>
  <c r="AC1348" i="4" s="1"/>
  <c r="AD1348" i="4" s="1"/>
  <c r="Z1348" i="4"/>
  <c r="Q1349" i="4"/>
  <c r="V1349" i="4" s="1"/>
  <c r="W1349" i="4" s="1"/>
  <c r="X1349" i="4" s="1"/>
  <c r="Y1349" i="4" s="1"/>
  <c r="R1348" i="4"/>
  <c r="T1351" i="4"/>
  <c r="U1350" i="4"/>
  <c r="AX1345" i="4"/>
  <c r="AO1350" i="4"/>
  <c r="AN1351" i="4"/>
  <c r="AL1348" i="4"/>
  <c r="AT1346" i="4"/>
  <c r="AU1346" i="4" s="1"/>
  <c r="AV1346" i="4" s="1"/>
  <c r="AW1346" i="4" s="1"/>
  <c r="AY1346" i="4" s="1"/>
  <c r="AZ1346" i="4" s="1"/>
  <c r="AR1347" i="4"/>
  <c r="AS1347" i="4" s="1"/>
  <c r="AA1349" i="4" l="1"/>
  <c r="AB1349" i="4" s="1"/>
  <c r="AC1349" i="4" s="1"/>
  <c r="AD1349" i="4" s="1"/>
  <c r="Z1349" i="4"/>
  <c r="AE1348" i="4"/>
  <c r="AF1348" i="4"/>
  <c r="AG1348" i="4" s="1"/>
  <c r="R1349" i="4"/>
  <c r="Q1350" i="4"/>
  <c r="V1350" i="4" s="1"/>
  <c r="W1350" i="4" s="1"/>
  <c r="X1350" i="4" s="1"/>
  <c r="Y1350" i="4" s="1"/>
  <c r="T1352" i="4"/>
  <c r="U1351" i="4"/>
  <c r="AX1346" i="4"/>
  <c r="AO1351" i="4"/>
  <c r="AN1352" i="4"/>
  <c r="AL1349" i="4"/>
  <c r="AT1347" i="4"/>
  <c r="AU1347" i="4" s="1"/>
  <c r="AV1347" i="4" s="1"/>
  <c r="AW1347" i="4" s="1"/>
  <c r="AX1347" i="4" s="1"/>
  <c r="AR1348" i="4"/>
  <c r="AS1348" i="4" s="1"/>
  <c r="AA1350" i="4" l="1"/>
  <c r="AB1350" i="4" s="1"/>
  <c r="AC1350" i="4" s="1"/>
  <c r="AD1350" i="4" s="1"/>
  <c r="Z1350" i="4"/>
  <c r="AE1349" i="4"/>
  <c r="AF1349" i="4"/>
  <c r="AG1349" i="4" s="1"/>
  <c r="R1350" i="4"/>
  <c r="Q1351" i="4"/>
  <c r="V1351" i="4" s="1"/>
  <c r="W1351" i="4" s="1"/>
  <c r="X1351" i="4" s="1"/>
  <c r="Y1351" i="4" s="1"/>
  <c r="AY1347" i="4"/>
  <c r="AZ1347" i="4" s="1"/>
  <c r="T1353" i="4"/>
  <c r="U1352" i="4"/>
  <c r="AO1352" i="4"/>
  <c r="AN1353" i="4"/>
  <c r="AL1350" i="4"/>
  <c r="AT1348" i="4"/>
  <c r="AU1348" i="4" s="1"/>
  <c r="AV1348" i="4" s="1"/>
  <c r="AW1348" i="4" s="1"/>
  <c r="AY1348" i="4" s="1"/>
  <c r="AZ1348" i="4" s="1"/>
  <c r="AR1349" i="4"/>
  <c r="AS1349" i="4" s="1"/>
  <c r="AE1350" i="4" l="1"/>
  <c r="AF1350" i="4"/>
  <c r="AG1350" i="4" s="1"/>
  <c r="Z1351" i="4"/>
  <c r="AA1351" i="4"/>
  <c r="AB1351" i="4" s="1"/>
  <c r="AC1351" i="4" s="1"/>
  <c r="AD1351" i="4" s="1"/>
  <c r="R1351" i="4"/>
  <c r="Q1352" i="4"/>
  <c r="V1352" i="4" s="1"/>
  <c r="W1352" i="4" s="1"/>
  <c r="X1352" i="4" s="1"/>
  <c r="Y1352" i="4" s="1"/>
  <c r="T1354" i="4"/>
  <c r="U1353" i="4"/>
  <c r="AX1348" i="4"/>
  <c r="AO1353" i="4"/>
  <c r="AN1354" i="4"/>
  <c r="AL1351" i="4"/>
  <c r="AT1349" i="4"/>
  <c r="AU1349" i="4" s="1"/>
  <c r="AV1349" i="4" s="1"/>
  <c r="AW1349" i="4" s="1"/>
  <c r="AX1349" i="4" s="1"/>
  <c r="AR1350" i="4"/>
  <c r="AA1352" i="4" l="1"/>
  <c r="AB1352" i="4" s="1"/>
  <c r="AC1352" i="4" s="1"/>
  <c r="AD1352" i="4" s="1"/>
  <c r="Z1352" i="4"/>
  <c r="AE1351" i="4"/>
  <c r="AF1351" i="4"/>
  <c r="AG1351" i="4" s="1"/>
  <c r="Q1353" i="4"/>
  <c r="V1353" i="4" s="1"/>
  <c r="W1353" i="4" s="1"/>
  <c r="X1353" i="4" s="1"/>
  <c r="Y1353" i="4" s="1"/>
  <c r="R1352" i="4"/>
  <c r="T1355" i="4"/>
  <c r="U1354" i="4"/>
  <c r="AY1349" i="4"/>
  <c r="AZ1349" i="4" s="1"/>
  <c r="AS1350" i="4"/>
  <c r="AT1350" i="4" s="1"/>
  <c r="AU1350" i="4" s="1"/>
  <c r="AV1350" i="4" s="1"/>
  <c r="AW1350" i="4" s="1"/>
  <c r="AO1354" i="4"/>
  <c r="AN1355" i="4"/>
  <c r="AL1352" i="4"/>
  <c r="AR1351" i="4"/>
  <c r="AS1351" i="4" s="1"/>
  <c r="Z1353" i="4" l="1"/>
  <c r="AA1353" i="4"/>
  <c r="AB1353" i="4" s="1"/>
  <c r="AC1353" i="4" s="1"/>
  <c r="AD1353" i="4" s="1"/>
  <c r="AE1352" i="4"/>
  <c r="AF1352" i="4"/>
  <c r="AG1352" i="4" s="1"/>
  <c r="Q1354" i="4"/>
  <c r="V1354" i="4" s="1"/>
  <c r="W1354" i="4" s="1"/>
  <c r="X1354" i="4" s="1"/>
  <c r="Y1354" i="4" s="1"/>
  <c r="R1353" i="4"/>
  <c r="T1356" i="4"/>
  <c r="U1355" i="4"/>
  <c r="AY1350" i="4"/>
  <c r="AZ1350" i="4" s="1"/>
  <c r="AX1350" i="4"/>
  <c r="AO1355" i="4"/>
  <c r="AN1356" i="4"/>
  <c r="AT1351" i="4"/>
  <c r="AU1351" i="4" s="1"/>
  <c r="AV1351" i="4" s="1"/>
  <c r="AW1351" i="4" s="1"/>
  <c r="AX1351" i="4" s="1"/>
  <c r="AL1353" i="4"/>
  <c r="AR1352" i="4"/>
  <c r="AS1352" i="4" s="1"/>
  <c r="AA1354" i="4" l="1"/>
  <c r="AB1354" i="4" s="1"/>
  <c r="AC1354" i="4" s="1"/>
  <c r="AD1354" i="4" s="1"/>
  <c r="Z1354" i="4"/>
  <c r="AE1353" i="4"/>
  <c r="AF1353" i="4"/>
  <c r="AG1353" i="4" s="1"/>
  <c r="R1354" i="4"/>
  <c r="Q1355" i="4"/>
  <c r="V1355" i="4" s="1"/>
  <c r="W1355" i="4" s="1"/>
  <c r="X1355" i="4" s="1"/>
  <c r="Y1355" i="4" s="1"/>
  <c r="T1357" i="4"/>
  <c r="U1356" i="4"/>
  <c r="AY1351" i="4"/>
  <c r="AZ1351" i="4" s="1"/>
  <c r="AO1356" i="4"/>
  <c r="AN1357" i="4"/>
  <c r="AL1354" i="4"/>
  <c r="AT1352" i="4"/>
  <c r="AU1352" i="4" s="1"/>
  <c r="AV1352" i="4" s="1"/>
  <c r="AW1352" i="4" s="1"/>
  <c r="AY1352" i="4" s="1"/>
  <c r="AZ1352" i="4" s="1"/>
  <c r="AR1353" i="4"/>
  <c r="AA1355" i="4" l="1"/>
  <c r="AB1355" i="4" s="1"/>
  <c r="AC1355" i="4" s="1"/>
  <c r="AD1355" i="4" s="1"/>
  <c r="Z1355" i="4"/>
  <c r="AE1354" i="4"/>
  <c r="AF1354" i="4"/>
  <c r="AG1354" i="4" s="1"/>
  <c r="Q1356" i="4"/>
  <c r="V1356" i="4" s="1"/>
  <c r="W1356" i="4" s="1"/>
  <c r="X1356" i="4" s="1"/>
  <c r="Y1356" i="4" s="1"/>
  <c r="R1355" i="4"/>
  <c r="T1358" i="4"/>
  <c r="U1357" i="4"/>
  <c r="AX1352" i="4"/>
  <c r="AS1353" i="4"/>
  <c r="AT1353" i="4" s="1"/>
  <c r="AU1353" i="4" s="1"/>
  <c r="AV1353" i="4" s="1"/>
  <c r="AW1353" i="4" s="1"/>
  <c r="AO1357" i="4"/>
  <c r="AN1358" i="4"/>
  <c r="AL1355" i="4"/>
  <c r="AR1354" i="4"/>
  <c r="AS1354" i="4" s="1"/>
  <c r="AA1356" i="4" l="1"/>
  <c r="AB1356" i="4" s="1"/>
  <c r="AC1356" i="4" s="1"/>
  <c r="AD1356" i="4" s="1"/>
  <c r="Z1356" i="4"/>
  <c r="AE1355" i="4"/>
  <c r="AF1355" i="4"/>
  <c r="AG1355" i="4" s="1"/>
  <c r="Q1357" i="4"/>
  <c r="V1357" i="4" s="1"/>
  <c r="W1357" i="4" s="1"/>
  <c r="X1357" i="4" s="1"/>
  <c r="Y1357" i="4" s="1"/>
  <c r="R1356" i="4"/>
  <c r="T1359" i="4"/>
  <c r="U1358" i="4"/>
  <c r="AO1358" i="4"/>
  <c r="AN1359" i="4"/>
  <c r="AY1353" i="4"/>
  <c r="AZ1353" i="4" s="1"/>
  <c r="AX1353" i="4"/>
  <c r="AL1356" i="4"/>
  <c r="AT1354" i="4"/>
  <c r="AU1354" i="4" s="1"/>
  <c r="AV1354" i="4" s="1"/>
  <c r="AW1354" i="4" s="1"/>
  <c r="AX1354" i="4" s="1"/>
  <c r="AR1355" i="4"/>
  <c r="AA1357" i="4" l="1"/>
  <c r="AB1357" i="4" s="1"/>
  <c r="AC1357" i="4" s="1"/>
  <c r="AD1357" i="4" s="1"/>
  <c r="Z1357" i="4"/>
  <c r="AE1356" i="4"/>
  <c r="AF1356" i="4"/>
  <c r="AG1356" i="4" s="1"/>
  <c r="R1357" i="4"/>
  <c r="Q1358" i="4"/>
  <c r="V1358" i="4" s="1"/>
  <c r="W1358" i="4" s="1"/>
  <c r="X1358" i="4" s="1"/>
  <c r="Y1358" i="4" s="1"/>
  <c r="AY1354" i="4"/>
  <c r="AZ1354" i="4" s="1"/>
  <c r="T1360" i="4"/>
  <c r="U1359" i="4"/>
  <c r="AS1355" i="4"/>
  <c r="AT1355" i="4" s="1"/>
  <c r="AU1355" i="4" s="1"/>
  <c r="AV1355" i="4" s="1"/>
  <c r="AW1355" i="4" s="1"/>
  <c r="AO1359" i="4"/>
  <c r="AN1360" i="4"/>
  <c r="AL1357" i="4"/>
  <c r="AR1356" i="4"/>
  <c r="AS1356" i="4" s="1"/>
  <c r="AA1358" i="4" l="1"/>
  <c r="AB1358" i="4" s="1"/>
  <c r="AC1358" i="4" s="1"/>
  <c r="AD1358" i="4" s="1"/>
  <c r="Z1358" i="4"/>
  <c r="AE1357" i="4"/>
  <c r="AF1357" i="4"/>
  <c r="AG1357" i="4" s="1"/>
  <c r="Q1359" i="4"/>
  <c r="V1359" i="4" s="1"/>
  <c r="W1359" i="4" s="1"/>
  <c r="X1359" i="4" s="1"/>
  <c r="Y1359" i="4" s="1"/>
  <c r="R1358" i="4"/>
  <c r="T1361" i="4"/>
  <c r="U1360" i="4"/>
  <c r="AX1355" i="4"/>
  <c r="AY1355" i="4"/>
  <c r="AZ1355" i="4" s="1"/>
  <c r="AT1356" i="4"/>
  <c r="AU1356" i="4" s="1"/>
  <c r="AV1356" i="4" s="1"/>
  <c r="AW1356" i="4" s="1"/>
  <c r="AX1356" i="4" s="1"/>
  <c r="AO1360" i="4"/>
  <c r="AN1361" i="4"/>
  <c r="AL1358" i="4"/>
  <c r="AR1357" i="4"/>
  <c r="AS1357" i="4" s="1"/>
  <c r="AA1359" i="4" l="1"/>
  <c r="AB1359" i="4" s="1"/>
  <c r="AC1359" i="4" s="1"/>
  <c r="AD1359" i="4" s="1"/>
  <c r="Z1359" i="4"/>
  <c r="AE1358" i="4"/>
  <c r="AF1358" i="4"/>
  <c r="AG1358" i="4" s="1"/>
  <c r="R1359" i="4"/>
  <c r="Q1360" i="4"/>
  <c r="V1360" i="4" s="1"/>
  <c r="W1360" i="4" s="1"/>
  <c r="X1360" i="4" s="1"/>
  <c r="Y1360" i="4" s="1"/>
  <c r="T1362" i="4"/>
  <c r="U1361" i="4"/>
  <c r="AY1356" i="4"/>
  <c r="AZ1356" i="4" s="1"/>
  <c r="AO1361" i="4"/>
  <c r="AN1362" i="4"/>
  <c r="AL1359" i="4"/>
  <c r="AT1357" i="4"/>
  <c r="AU1357" i="4" s="1"/>
  <c r="AV1357" i="4" s="1"/>
  <c r="AW1357" i="4" s="1"/>
  <c r="AY1357" i="4" s="1"/>
  <c r="AZ1357" i="4" s="1"/>
  <c r="AR1358" i="4"/>
  <c r="AS1358" i="4" s="1"/>
  <c r="AE1359" i="4" l="1"/>
  <c r="AF1359" i="4"/>
  <c r="AG1359" i="4" s="1"/>
  <c r="AA1360" i="4"/>
  <c r="AB1360" i="4" s="1"/>
  <c r="AC1360" i="4" s="1"/>
  <c r="AD1360" i="4" s="1"/>
  <c r="Z1360" i="4"/>
  <c r="Q1361" i="4"/>
  <c r="V1361" i="4" s="1"/>
  <c r="W1361" i="4" s="1"/>
  <c r="X1361" i="4" s="1"/>
  <c r="Y1361" i="4" s="1"/>
  <c r="R1360" i="4"/>
  <c r="T1363" i="4"/>
  <c r="U1362" i="4"/>
  <c r="AX1357" i="4"/>
  <c r="AO1362" i="4"/>
  <c r="AN1363" i="4"/>
  <c r="AL1360" i="4"/>
  <c r="AT1358" i="4"/>
  <c r="AU1358" i="4" s="1"/>
  <c r="AV1358" i="4" s="1"/>
  <c r="AW1358" i="4" s="1"/>
  <c r="AY1358" i="4" s="1"/>
  <c r="AZ1358" i="4" s="1"/>
  <c r="AR1359" i="4"/>
  <c r="AS1359" i="4" s="1"/>
  <c r="AA1361" i="4" l="1"/>
  <c r="AB1361" i="4" s="1"/>
  <c r="AC1361" i="4" s="1"/>
  <c r="AD1361" i="4" s="1"/>
  <c r="Z1361" i="4"/>
  <c r="AE1360" i="4"/>
  <c r="AF1360" i="4"/>
  <c r="AG1360" i="4" s="1"/>
  <c r="R1361" i="4"/>
  <c r="Q1362" i="4"/>
  <c r="V1362" i="4" s="1"/>
  <c r="W1362" i="4" s="1"/>
  <c r="X1362" i="4" s="1"/>
  <c r="Y1362" i="4" s="1"/>
  <c r="AX1358" i="4"/>
  <c r="T1364" i="4"/>
  <c r="U1363" i="4"/>
  <c r="AT1359" i="4"/>
  <c r="AU1359" i="4" s="1"/>
  <c r="AV1359" i="4" s="1"/>
  <c r="AW1359" i="4" s="1"/>
  <c r="AX1359" i="4" s="1"/>
  <c r="AO1363" i="4"/>
  <c r="AN1364" i="4"/>
  <c r="AL1361" i="4"/>
  <c r="AR1360" i="4"/>
  <c r="AS1360" i="4" s="1"/>
  <c r="AA1362" i="4" l="1"/>
  <c r="AB1362" i="4" s="1"/>
  <c r="AC1362" i="4" s="1"/>
  <c r="AD1362" i="4" s="1"/>
  <c r="Z1362" i="4"/>
  <c r="AE1361" i="4"/>
  <c r="AF1361" i="4"/>
  <c r="AG1361" i="4" s="1"/>
  <c r="Q1363" i="4"/>
  <c r="V1363" i="4" s="1"/>
  <c r="W1363" i="4" s="1"/>
  <c r="X1363" i="4" s="1"/>
  <c r="Y1363" i="4" s="1"/>
  <c r="R1362" i="4"/>
  <c r="T1365" i="4"/>
  <c r="U1364" i="4"/>
  <c r="AY1359" i="4"/>
  <c r="AZ1359" i="4" s="1"/>
  <c r="AO1364" i="4"/>
  <c r="AN1365" i="4"/>
  <c r="AL1362" i="4"/>
  <c r="AT1360" i="4"/>
  <c r="AU1360" i="4" s="1"/>
  <c r="AV1360" i="4" s="1"/>
  <c r="AW1360" i="4" s="1"/>
  <c r="AX1360" i="4" s="1"/>
  <c r="AR1361" i="4"/>
  <c r="AS1361" i="4" s="1"/>
  <c r="Z1363" i="4" l="1"/>
  <c r="AA1363" i="4"/>
  <c r="AB1363" i="4" s="1"/>
  <c r="AC1363" i="4" s="1"/>
  <c r="AD1363" i="4" s="1"/>
  <c r="AE1362" i="4"/>
  <c r="AF1362" i="4"/>
  <c r="AG1362" i="4" s="1"/>
  <c r="R1363" i="4"/>
  <c r="Q1364" i="4"/>
  <c r="V1364" i="4" s="1"/>
  <c r="W1364" i="4" s="1"/>
  <c r="X1364" i="4" s="1"/>
  <c r="Y1364" i="4" s="1"/>
  <c r="T1366" i="4"/>
  <c r="U1365" i="4"/>
  <c r="AY1360" i="4"/>
  <c r="AZ1360" i="4" s="1"/>
  <c r="AO1365" i="4"/>
  <c r="AN1366" i="4"/>
  <c r="AL1363" i="4"/>
  <c r="AT1361" i="4"/>
  <c r="AU1361" i="4" s="1"/>
  <c r="AV1361" i="4" s="1"/>
  <c r="AW1361" i="4" s="1"/>
  <c r="AX1361" i="4" s="1"/>
  <c r="AR1362" i="4"/>
  <c r="Z1364" i="4" l="1"/>
  <c r="AA1364" i="4"/>
  <c r="AB1364" i="4" s="1"/>
  <c r="AC1364" i="4" s="1"/>
  <c r="AD1364" i="4" s="1"/>
  <c r="AE1363" i="4"/>
  <c r="AF1363" i="4"/>
  <c r="AG1363" i="4" s="1"/>
  <c r="Q1365" i="4"/>
  <c r="V1365" i="4" s="1"/>
  <c r="W1365" i="4" s="1"/>
  <c r="X1365" i="4" s="1"/>
  <c r="Y1365" i="4" s="1"/>
  <c r="R1364" i="4"/>
  <c r="T1367" i="4"/>
  <c r="U1366" i="4"/>
  <c r="AY1361" i="4"/>
  <c r="AZ1361" i="4" s="1"/>
  <c r="AS1362" i="4"/>
  <c r="AT1362" i="4" s="1"/>
  <c r="AU1362" i="4" s="1"/>
  <c r="AV1362" i="4" s="1"/>
  <c r="AW1362" i="4" s="1"/>
  <c r="AO1366" i="4"/>
  <c r="AN1367" i="4"/>
  <c r="AL1364" i="4"/>
  <c r="AR1363" i="4"/>
  <c r="AS1363" i="4" s="1"/>
  <c r="AA1365" i="4" l="1"/>
  <c r="AB1365" i="4" s="1"/>
  <c r="AC1365" i="4" s="1"/>
  <c r="AD1365" i="4" s="1"/>
  <c r="Z1365" i="4"/>
  <c r="AE1364" i="4"/>
  <c r="AF1364" i="4"/>
  <c r="AG1364" i="4" s="1"/>
  <c r="Q1366" i="4"/>
  <c r="V1366" i="4" s="1"/>
  <c r="W1366" i="4" s="1"/>
  <c r="X1366" i="4" s="1"/>
  <c r="Y1366" i="4" s="1"/>
  <c r="R1365" i="4"/>
  <c r="T1368" i="4"/>
  <c r="U1367" i="4"/>
  <c r="AY1362" i="4"/>
  <c r="AZ1362" i="4" s="1"/>
  <c r="AX1362" i="4"/>
  <c r="AO1367" i="4"/>
  <c r="AN1368" i="4"/>
  <c r="AL1365" i="4"/>
  <c r="AT1363" i="4"/>
  <c r="AU1363" i="4" s="1"/>
  <c r="AV1363" i="4" s="1"/>
  <c r="AW1363" i="4" s="1"/>
  <c r="AY1363" i="4" s="1"/>
  <c r="AZ1363" i="4" s="1"/>
  <c r="AR1364" i="4"/>
  <c r="Z1366" i="4" l="1"/>
  <c r="AA1366" i="4"/>
  <c r="AB1366" i="4" s="1"/>
  <c r="AC1366" i="4" s="1"/>
  <c r="AD1366" i="4" s="1"/>
  <c r="AE1365" i="4"/>
  <c r="AF1365" i="4"/>
  <c r="AG1365" i="4" s="1"/>
  <c r="R1366" i="4"/>
  <c r="Q1367" i="4"/>
  <c r="V1367" i="4" s="1"/>
  <c r="W1367" i="4" s="1"/>
  <c r="X1367" i="4" s="1"/>
  <c r="Y1367" i="4" s="1"/>
  <c r="T1369" i="4"/>
  <c r="U1368" i="4"/>
  <c r="AX1363" i="4"/>
  <c r="AS1364" i="4"/>
  <c r="AT1364" i="4" s="1"/>
  <c r="AU1364" i="4" s="1"/>
  <c r="AV1364" i="4" s="1"/>
  <c r="AW1364" i="4" s="1"/>
  <c r="AO1368" i="4"/>
  <c r="AN1369" i="4"/>
  <c r="AL1366" i="4"/>
  <c r="AR1365" i="4"/>
  <c r="Z1367" i="4" l="1"/>
  <c r="AA1367" i="4"/>
  <c r="AB1367" i="4" s="1"/>
  <c r="AC1367" i="4" s="1"/>
  <c r="AD1367" i="4" s="1"/>
  <c r="AE1366" i="4"/>
  <c r="AF1366" i="4"/>
  <c r="AG1366" i="4" s="1"/>
  <c r="Q1368" i="4"/>
  <c r="V1368" i="4" s="1"/>
  <c r="W1368" i="4" s="1"/>
  <c r="X1368" i="4" s="1"/>
  <c r="Y1368" i="4" s="1"/>
  <c r="R1367" i="4"/>
  <c r="T1370" i="4"/>
  <c r="U1369" i="4"/>
  <c r="AS1365" i="4"/>
  <c r="AT1365" i="4" s="1"/>
  <c r="AU1365" i="4" s="1"/>
  <c r="AV1365" i="4" s="1"/>
  <c r="AW1365" i="4" s="1"/>
  <c r="AO1369" i="4"/>
  <c r="AN1370" i="4"/>
  <c r="AY1364" i="4"/>
  <c r="AZ1364" i="4" s="1"/>
  <c r="AX1364" i="4"/>
  <c r="AL1367" i="4"/>
  <c r="AR1366" i="4"/>
  <c r="AS1366" i="4" s="1"/>
  <c r="Z1368" i="4" l="1"/>
  <c r="AA1368" i="4"/>
  <c r="AB1368" i="4" s="1"/>
  <c r="AC1368" i="4" s="1"/>
  <c r="AD1368" i="4" s="1"/>
  <c r="AE1367" i="4"/>
  <c r="AF1367" i="4"/>
  <c r="AG1367" i="4" s="1"/>
  <c r="Q1369" i="4"/>
  <c r="V1369" i="4" s="1"/>
  <c r="W1369" i="4" s="1"/>
  <c r="X1369" i="4" s="1"/>
  <c r="Y1369" i="4" s="1"/>
  <c r="R1368" i="4"/>
  <c r="T1371" i="4"/>
  <c r="U1370" i="4"/>
  <c r="AY1365" i="4"/>
  <c r="AZ1365" i="4" s="1"/>
  <c r="AX1365" i="4"/>
  <c r="AO1370" i="4"/>
  <c r="AN1371" i="4"/>
  <c r="AT1366" i="4"/>
  <c r="AU1366" i="4" s="1"/>
  <c r="AV1366" i="4" s="1"/>
  <c r="AW1366" i="4" s="1"/>
  <c r="AX1366" i="4" s="1"/>
  <c r="AL1368" i="4"/>
  <c r="AR1367" i="4"/>
  <c r="AA1369" i="4" l="1"/>
  <c r="AB1369" i="4" s="1"/>
  <c r="AC1369" i="4" s="1"/>
  <c r="AD1369" i="4" s="1"/>
  <c r="Z1369" i="4"/>
  <c r="AE1368" i="4"/>
  <c r="AF1368" i="4"/>
  <c r="AG1368" i="4" s="1"/>
  <c r="R1369" i="4"/>
  <c r="Q1370" i="4"/>
  <c r="V1370" i="4" s="1"/>
  <c r="W1370" i="4" s="1"/>
  <c r="X1370" i="4" s="1"/>
  <c r="Y1370" i="4" s="1"/>
  <c r="T1372" i="4"/>
  <c r="U1371" i="4"/>
  <c r="AY1366" i="4"/>
  <c r="AZ1366" i="4" s="1"/>
  <c r="AS1367" i="4"/>
  <c r="AT1367" i="4" s="1"/>
  <c r="AU1367" i="4" s="1"/>
  <c r="AV1367" i="4" s="1"/>
  <c r="AW1367" i="4" s="1"/>
  <c r="AO1371" i="4"/>
  <c r="AN1372" i="4"/>
  <c r="AL1369" i="4"/>
  <c r="AR1368" i="4"/>
  <c r="AS1368" i="4" s="1"/>
  <c r="AA1370" i="4" l="1"/>
  <c r="AB1370" i="4" s="1"/>
  <c r="AC1370" i="4" s="1"/>
  <c r="AD1370" i="4" s="1"/>
  <c r="Z1370" i="4"/>
  <c r="AE1369" i="4"/>
  <c r="AF1369" i="4"/>
  <c r="AG1369" i="4" s="1"/>
  <c r="R1370" i="4"/>
  <c r="Q1371" i="4"/>
  <c r="V1371" i="4" s="1"/>
  <c r="W1371" i="4" s="1"/>
  <c r="X1371" i="4" s="1"/>
  <c r="Y1371" i="4" s="1"/>
  <c r="T1373" i="4"/>
  <c r="U1372" i="4"/>
  <c r="AY1367" i="4"/>
  <c r="AZ1367" i="4" s="1"/>
  <c r="AX1367" i="4"/>
  <c r="AO1372" i="4"/>
  <c r="AN1373" i="4"/>
  <c r="AT1368" i="4"/>
  <c r="AU1368" i="4" s="1"/>
  <c r="AV1368" i="4" s="1"/>
  <c r="AW1368" i="4" s="1"/>
  <c r="AX1368" i="4" s="1"/>
  <c r="AL1370" i="4"/>
  <c r="AR1369" i="4"/>
  <c r="AS1369" i="4" s="1"/>
  <c r="AA1371" i="4" l="1"/>
  <c r="AB1371" i="4" s="1"/>
  <c r="AC1371" i="4" s="1"/>
  <c r="AD1371" i="4" s="1"/>
  <c r="Z1371" i="4"/>
  <c r="AE1370" i="4"/>
  <c r="AF1370" i="4"/>
  <c r="AG1370" i="4" s="1"/>
  <c r="R1371" i="4"/>
  <c r="Q1372" i="4"/>
  <c r="V1372" i="4" s="1"/>
  <c r="W1372" i="4" s="1"/>
  <c r="X1372" i="4" s="1"/>
  <c r="Y1372" i="4" s="1"/>
  <c r="T1374" i="4"/>
  <c r="U1373" i="4"/>
  <c r="AY1368" i="4"/>
  <c r="AZ1368" i="4" s="1"/>
  <c r="AO1373" i="4"/>
  <c r="AN1374" i="4"/>
  <c r="AL1371" i="4"/>
  <c r="AT1369" i="4"/>
  <c r="AU1369" i="4" s="1"/>
  <c r="AV1369" i="4" s="1"/>
  <c r="AW1369" i="4" s="1"/>
  <c r="AY1369" i="4" s="1"/>
  <c r="AZ1369" i="4" s="1"/>
  <c r="AR1370" i="4"/>
  <c r="AS1370" i="4" s="1"/>
  <c r="AA1372" i="4" l="1"/>
  <c r="AB1372" i="4" s="1"/>
  <c r="AC1372" i="4" s="1"/>
  <c r="AD1372" i="4" s="1"/>
  <c r="Z1372" i="4"/>
  <c r="AE1371" i="4"/>
  <c r="AF1371" i="4"/>
  <c r="AG1371" i="4" s="1"/>
  <c r="Q1373" i="4"/>
  <c r="V1373" i="4" s="1"/>
  <c r="W1373" i="4" s="1"/>
  <c r="X1373" i="4" s="1"/>
  <c r="Y1373" i="4" s="1"/>
  <c r="R1372" i="4"/>
  <c r="T1375" i="4"/>
  <c r="U1374" i="4"/>
  <c r="AX1369" i="4"/>
  <c r="AO1374" i="4"/>
  <c r="AN1375" i="4"/>
  <c r="AL1372" i="4"/>
  <c r="AT1370" i="4"/>
  <c r="AU1370" i="4" s="1"/>
  <c r="AV1370" i="4" s="1"/>
  <c r="AW1370" i="4" s="1"/>
  <c r="AY1370" i="4" s="1"/>
  <c r="AZ1370" i="4" s="1"/>
  <c r="AR1371" i="4"/>
  <c r="AA1373" i="4" l="1"/>
  <c r="AB1373" i="4" s="1"/>
  <c r="AC1373" i="4" s="1"/>
  <c r="AD1373" i="4" s="1"/>
  <c r="Z1373" i="4"/>
  <c r="AE1372" i="4"/>
  <c r="AF1372" i="4"/>
  <c r="AG1372" i="4" s="1"/>
  <c r="Q1374" i="4"/>
  <c r="V1374" i="4" s="1"/>
  <c r="W1374" i="4" s="1"/>
  <c r="X1374" i="4" s="1"/>
  <c r="Y1374" i="4" s="1"/>
  <c r="R1373" i="4"/>
  <c r="AX1370" i="4"/>
  <c r="T1376" i="4"/>
  <c r="U1375" i="4"/>
  <c r="AS1371" i="4"/>
  <c r="AT1371" i="4" s="1"/>
  <c r="AU1371" i="4" s="1"/>
  <c r="AV1371" i="4" s="1"/>
  <c r="AW1371" i="4" s="1"/>
  <c r="AO1375" i="4"/>
  <c r="AN1376" i="4"/>
  <c r="AL1373" i="4"/>
  <c r="AR1372" i="4"/>
  <c r="AS1372" i="4" s="1"/>
  <c r="AA1374" i="4" l="1"/>
  <c r="AB1374" i="4" s="1"/>
  <c r="AC1374" i="4" s="1"/>
  <c r="AD1374" i="4" s="1"/>
  <c r="Z1374" i="4"/>
  <c r="AE1373" i="4"/>
  <c r="AF1373" i="4"/>
  <c r="AG1373" i="4" s="1"/>
  <c r="Q1375" i="4"/>
  <c r="V1375" i="4" s="1"/>
  <c r="W1375" i="4" s="1"/>
  <c r="X1375" i="4" s="1"/>
  <c r="Y1375" i="4" s="1"/>
  <c r="R1374" i="4"/>
  <c r="T1377" i="4"/>
  <c r="U1376" i="4"/>
  <c r="AY1371" i="4"/>
  <c r="AZ1371" i="4" s="1"/>
  <c r="AX1371" i="4"/>
  <c r="AO1376" i="4"/>
  <c r="AN1377" i="4"/>
  <c r="AT1372" i="4"/>
  <c r="AU1372" i="4" s="1"/>
  <c r="AV1372" i="4" s="1"/>
  <c r="AW1372" i="4" s="1"/>
  <c r="AX1372" i="4" s="1"/>
  <c r="AY1372" i="4"/>
  <c r="AZ1372" i="4" s="1"/>
  <c r="AL1374" i="4"/>
  <c r="AR1373" i="4"/>
  <c r="AS1373" i="4" s="1"/>
  <c r="AA1375" i="4" l="1"/>
  <c r="AB1375" i="4" s="1"/>
  <c r="AC1375" i="4" s="1"/>
  <c r="AD1375" i="4" s="1"/>
  <c r="Z1375" i="4"/>
  <c r="AE1374" i="4"/>
  <c r="AF1374" i="4"/>
  <c r="AG1374" i="4" s="1"/>
  <c r="R1375" i="4"/>
  <c r="Q1376" i="4"/>
  <c r="V1376" i="4" s="1"/>
  <c r="W1376" i="4" s="1"/>
  <c r="X1376" i="4" s="1"/>
  <c r="Y1376" i="4" s="1"/>
  <c r="T1378" i="4"/>
  <c r="U1377" i="4"/>
  <c r="AO1377" i="4"/>
  <c r="AN1378" i="4"/>
  <c r="AL1375" i="4"/>
  <c r="AT1373" i="4"/>
  <c r="AU1373" i="4" s="1"/>
  <c r="AV1373" i="4" s="1"/>
  <c r="AW1373" i="4" s="1"/>
  <c r="AY1373" i="4" s="1"/>
  <c r="AZ1373" i="4" s="1"/>
  <c r="AR1374" i="4"/>
  <c r="Z1376" i="4" l="1"/>
  <c r="AA1376" i="4"/>
  <c r="AB1376" i="4" s="1"/>
  <c r="AC1376" i="4" s="1"/>
  <c r="AD1376" i="4" s="1"/>
  <c r="AE1375" i="4"/>
  <c r="AF1375" i="4"/>
  <c r="AG1375" i="4" s="1"/>
  <c r="Q1377" i="4"/>
  <c r="V1377" i="4" s="1"/>
  <c r="W1377" i="4" s="1"/>
  <c r="X1377" i="4" s="1"/>
  <c r="Y1377" i="4" s="1"/>
  <c r="R1376" i="4"/>
  <c r="T1379" i="4"/>
  <c r="U1378" i="4"/>
  <c r="AX1373" i="4"/>
  <c r="AS1374" i="4"/>
  <c r="AT1374" i="4" s="1"/>
  <c r="AU1374" i="4" s="1"/>
  <c r="AV1374" i="4" s="1"/>
  <c r="AW1374" i="4" s="1"/>
  <c r="AO1378" i="4"/>
  <c r="AN1379" i="4"/>
  <c r="AL1376" i="4"/>
  <c r="AR1375" i="4"/>
  <c r="AS1375" i="4" s="1"/>
  <c r="AA1377" i="4" l="1"/>
  <c r="AB1377" i="4" s="1"/>
  <c r="AC1377" i="4" s="1"/>
  <c r="AD1377" i="4" s="1"/>
  <c r="Z1377" i="4"/>
  <c r="AE1376" i="4"/>
  <c r="AF1376" i="4"/>
  <c r="AG1376" i="4" s="1"/>
  <c r="Q1378" i="4"/>
  <c r="V1378" i="4" s="1"/>
  <c r="W1378" i="4" s="1"/>
  <c r="X1378" i="4" s="1"/>
  <c r="Y1378" i="4" s="1"/>
  <c r="R1377" i="4"/>
  <c r="T1380" i="4"/>
  <c r="U1379" i="4"/>
  <c r="AT1375" i="4"/>
  <c r="AU1375" i="4" s="1"/>
  <c r="AV1375" i="4" s="1"/>
  <c r="AW1375" i="4" s="1"/>
  <c r="AY1375" i="4" s="1"/>
  <c r="AZ1375" i="4" s="1"/>
  <c r="AO1379" i="4"/>
  <c r="AN1380" i="4"/>
  <c r="AY1374" i="4"/>
  <c r="AZ1374" i="4" s="1"/>
  <c r="AX1374" i="4"/>
  <c r="AL1377" i="4"/>
  <c r="AR1376" i="4"/>
  <c r="AS1376" i="4" s="1"/>
  <c r="AA1378" i="4" l="1"/>
  <c r="AB1378" i="4" s="1"/>
  <c r="AC1378" i="4" s="1"/>
  <c r="AD1378" i="4" s="1"/>
  <c r="Z1378" i="4"/>
  <c r="AE1377" i="4"/>
  <c r="AF1377" i="4"/>
  <c r="AG1377" i="4" s="1"/>
  <c r="Q1379" i="4"/>
  <c r="V1379" i="4" s="1"/>
  <c r="W1379" i="4" s="1"/>
  <c r="X1379" i="4" s="1"/>
  <c r="Y1379" i="4" s="1"/>
  <c r="R1378" i="4"/>
  <c r="AX1375" i="4"/>
  <c r="T1381" i="4"/>
  <c r="U1380" i="4"/>
  <c r="AO1380" i="4"/>
  <c r="AN1381" i="4"/>
  <c r="AL1378" i="4"/>
  <c r="AT1376" i="4"/>
  <c r="AU1376" i="4" s="1"/>
  <c r="AV1376" i="4" s="1"/>
  <c r="AW1376" i="4" s="1"/>
  <c r="AY1376" i="4" s="1"/>
  <c r="AZ1376" i="4" s="1"/>
  <c r="AR1377" i="4"/>
  <c r="AA1379" i="4" l="1"/>
  <c r="AB1379" i="4" s="1"/>
  <c r="AC1379" i="4" s="1"/>
  <c r="AD1379" i="4" s="1"/>
  <c r="Z1379" i="4"/>
  <c r="AE1378" i="4"/>
  <c r="AF1378" i="4"/>
  <c r="AG1378" i="4" s="1"/>
  <c r="Q1380" i="4"/>
  <c r="V1380" i="4" s="1"/>
  <c r="W1380" i="4" s="1"/>
  <c r="X1380" i="4" s="1"/>
  <c r="Y1380" i="4" s="1"/>
  <c r="R1379" i="4"/>
  <c r="T1382" i="4"/>
  <c r="U1381" i="4"/>
  <c r="AX1376" i="4"/>
  <c r="AS1377" i="4"/>
  <c r="AT1377" i="4" s="1"/>
  <c r="AU1377" i="4" s="1"/>
  <c r="AV1377" i="4" s="1"/>
  <c r="AW1377" i="4" s="1"/>
  <c r="AO1381" i="4"/>
  <c r="AN1382" i="4"/>
  <c r="AL1379" i="4"/>
  <c r="AR1378" i="4"/>
  <c r="AS1378" i="4" s="1"/>
  <c r="AA1380" i="4" l="1"/>
  <c r="AB1380" i="4" s="1"/>
  <c r="AC1380" i="4" s="1"/>
  <c r="AD1380" i="4" s="1"/>
  <c r="Z1380" i="4"/>
  <c r="AE1379" i="4"/>
  <c r="AF1379" i="4"/>
  <c r="AG1379" i="4" s="1"/>
  <c r="R1380" i="4"/>
  <c r="Q1381" i="4"/>
  <c r="V1381" i="4" s="1"/>
  <c r="W1381" i="4" s="1"/>
  <c r="X1381" i="4" s="1"/>
  <c r="Y1381" i="4" s="1"/>
  <c r="T1383" i="4"/>
  <c r="U1382" i="4"/>
  <c r="AO1382" i="4"/>
  <c r="AN1383" i="4"/>
  <c r="AY1377" i="4"/>
  <c r="AZ1377" i="4" s="1"/>
  <c r="AX1377" i="4"/>
  <c r="AL1380" i="4"/>
  <c r="AT1378" i="4"/>
  <c r="AU1378" i="4" s="1"/>
  <c r="AV1378" i="4" s="1"/>
  <c r="AW1378" i="4" s="1"/>
  <c r="AY1378" i="4" s="1"/>
  <c r="AZ1378" i="4" s="1"/>
  <c r="AR1379" i="4"/>
  <c r="AA1381" i="4" l="1"/>
  <c r="AB1381" i="4" s="1"/>
  <c r="AC1381" i="4" s="1"/>
  <c r="AD1381" i="4" s="1"/>
  <c r="Z1381" i="4"/>
  <c r="AE1380" i="4"/>
  <c r="AF1380" i="4"/>
  <c r="AG1380" i="4" s="1"/>
  <c r="Q1382" i="4"/>
  <c r="V1382" i="4" s="1"/>
  <c r="W1382" i="4" s="1"/>
  <c r="X1382" i="4" s="1"/>
  <c r="Y1382" i="4" s="1"/>
  <c r="R1381" i="4"/>
  <c r="AX1378" i="4"/>
  <c r="T1384" i="4"/>
  <c r="U1383" i="4"/>
  <c r="AS1379" i="4"/>
  <c r="AT1379" i="4" s="1"/>
  <c r="AU1379" i="4" s="1"/>
  <c r="AV1379" i="4" s="1"/>
  <c r="AW1379" i="4" s="1"/>
  <c r="AO1383" i="4"/>
  <c r="AN1384" i="4"/>
  <c r="AL1381" i="4"/>
  <c r="AR1380" i="4"/>
  <c r="AS1380" i="4" s="1"/>
  <c r="AA1382" i="4" l="1"/>
  <c r="AB1382" i="4" s="1"/>
  <c r="AC1382" i="4" s="1"/>
  <c r="AD1382" i="4" s="1"/>
  <c r="Z1382" i="4"/>
  <c r="AE1381" i="4"/>
  <c r="AF1381" i="4"/>
  <c r="AG1381" i="4" s="1"/>
  <c r="Q1383" i="4"/>
  <c r="V1383" i="4" s="1"/>
  <c r="W1383" i="4" s="1"/>
  <c r="X1383" i="4" s="1"/>
  <c r="Y1383" i="4" s="1"/>
  <c r="R1382" i="4"/>
  <c r="T1385" i="4"/>
  <c r="U1384" i="4"/>
  <c r="AO1384" i="4"/>
  <c r="AN1385" i="4"/>
  <c r="AY1379" i="4"/>
  <c r="AZ1379" i="4" s="1"/>
  <c r="AX1379" i="4"/>
  <c r="AL1382" i="4"/>
  <c r="AT1380" i="4"/>
  <c r="AU1380" i="4" s="1"/>
  <c r="AV1380" i="4" s="1"/>
  <c r="AW1380" i="4" s="1"/>
  <c r="AY1380" i="4" s="1"/>
  <c r="AZ1380" i="4" s="1"/>
  <c r="AR1381" i="4"/>
  <c r="AS1381" i="4" s="1"/>
  <c r="AA1383" i="4" l="1"/>
  <c r="AB1383" i="4" s="1"/>
  <c r="AC1383" i="4" s="1"/>
  <c r="AD1383" i="4" s="1"/>
  <c r="Z1383" i="4"/>
  <c r="AE1382" i="4"/>
  <c r="AF1382" i="4"/>
  <c r="AG1382" i="4" s="1"/>
  <c r="Q1384" i="4"/>
  <c r="V1384" i="4" s="1"/>
  <c r="W1384" i="4" s="1"/>
  <c r="X1384" i="4" s="1"/>
  <c r="Y1384" i="4" s="1"/>
  <c r="R1383" i="4"/>
  <c r="T1386" i="4"/>
  <c r="U1385" i="4"/>
  <c r="AX1380" i="4"/>
  <c r="AO1385" i="4"/>
  <c r="AN1386" i="4"/>
  <c r="AL1383" i="4"/>
  <c r="AT1381" i="4"/>
  <c r="AU1381" i="4" s="1"/>
  <c r="AV1381" i="4" s="1"/>
  <c r="AW1381" i="4" s="1"/>
  <c r="AY1381" i="4" s="1"/>
  <c r="AZ1381" i="4" s="1"/>
  <c r="AR1382" i="4"/>
  <c r="AS1382" i="4" s="1"/>
  <c r="AA1384" i="4" l="1"/>
  <c r="AB1384" i="4" s="1"/>
  <c r="AC1384" i="4" s="1"/>
  <c r="AD1384" i="4" s="1"/>
  <c r="Z1384" i="4"/>
  <c r="AE1383" i="4"/>
  <c r="AF1383" i="4"/>
  <c r="AG1383" i="4" s="1"/>
  <c r="Q1385" i="4"/>
  <c r="V1385" i="4" s="1"/>
  <c r="W1385" i="4" s="1"/>
  <c r="X1385" i="4" s="1"/>
  <c r="Y1385" i="4" s="1"/>
  <c r="R1384" i="4"/>
  <c r="T1387" i="4"/>
  <c r="U1386" i="4"/>
  <c r="AX1381" i="4"/>
  <c r="AO1386" i="4"/>
  <c r="AN1387" i="4"/>
  <c r="AT1382" i="4"/>
  <c r="AU1382" i="4" s="1"/>
  <c r="AV1382" i="4" s="1"/>
  <c r="AW1382" i="4" s="1"/>
  <c r="AY1382" i="4" s="1"/>
  <c r="AZ1382" i="4" s="1"/>
  <c r="AL1384" i="4"/>
  <c r="AR1383" i="4"/>
  <c r="AS1383" i="4" s="1"/>
  <c r="AA1385" i="4" l="1"/>
  <c r="AB1385" i="4" s="1"/>
  <c r="AC1385" i="4" s="1"/>
  <c r="AD1385" i="4" s="1"/>
  <c r="Z1385" i="4"/>
  <c r="AE1384" i="4"/>
  <c r="AF1384" i="4"/>
  <c r="AG1384" i="4" s="1"/>
  <c r="Q1386" i="4"/>
  <c r="V1386" i="4" s="1"/>
  <c r="W1386" i="4" s="1"/>
  <c r="X1386" i="4" s="1"/>
  <c r="Y1386" i="4" s="1"/>
  <c r="R1385" i="4"/>
  <c r="T1388" i="4"/>
  <c r="U1387" i="4"/>
  <c r="AX1382" i="4"/>
  <c r="AO1387" i="4"/>
  <c r="AN1388" i="4"/>
  <c r="AL1385" i="4"/>
  <c r="AT1383" i="4"/>
  <c r="AU1383" i="4" s="1"/>
  <c r="AV1383" i="4" s="1"/>
  <c r="AW1383" i="4" s="1"/>
  <c r="AY1383" i="4" s="1"/>
  <c r="AZ1383" i="4" s="1"/>
  <c r="AR1384" i="4"/>
  <c r="AS1384" i="4" s="1"/>
  <c r="AA1386" i="4" l="1"/>
  <c r="AB1386" i="4" s="1"/>
  <c r="AC1386" i="4" s="1"/>
  <c r="AD1386" i="4" s="1"/>
  <c r="Z1386" i="4"/>
  <c r="AE1385" i="4"/>
  <c r="AF1385" i="4"/>
  <c r="AG1385" i="4" s="1"/>
  <c r="Q1387" i="4"/>
  <c r="V1387" i="4" s="1"/>
  <c r="W1387" i="4" s="1"/>
  <c r="X1387" i="4" s="1"/>
  <c r="Y1387" i="4" s="1"/>
  <c r="R1386" i="4"/>
  <c r="T1389" i="4"/>
  <c r="U1388" i="4"/>
  <c r="AX1383" i="4"/>
  <c r="AO1388" i="4"/>
  <c r="AN1389" i="4"/>
  <c r="AL1386" i="4"/>
  <c r="AT1384" i="4"/>
  <c r="AU1384" i="4" s="1"/>
  <c r="AV1384" i="4" s="1"/>
  <c r="AW1384" i="4" s="1"/>
  <c r="AX1384" i="4" s="1"/>
  <c r="AR1385" i="4"/>
  <c r="AA1387" i="4" l="1"/>
  <c r="AB1387" i="4" s="1"/>
  <c r="AC1387" i="4" s="1"/>
  <c r="AD1387" i="4" s="1"/>
  <c r="Z1387" i="4"/>
  <c r="AE1386" i="4"/>
  <c r="AF1386" i="4"/>
  <c r="AG1386" i="4" s="1"/>
  <c r="Q1388" i="4"/>
  <c r="V1388" i="4" s="1"/>
  <c r="W1388" i="4" s="1"/>
  <c r="X1388" i="4" s="1"/>
  <c r="Y1388" i="4" s="1"/>
  <c r="R1387" i="4"/>
  <c r="T1390" i="4"/>
  <c r="U1389" i="4"/>
  <c r="AY1384" i="4"/>
  <c r="AZ1384" i="4" s="1"/>
  <c r="AS1385" i="4"/>
  <c r="AT1385" i="4" s="1"/>
  <c r="AU1385" i="4" s="1"/>
  <c r="AV1385" i="4" s="1"/>
  <c r="AW1385" i="4" s="1"/>
  <c r="AO1389" i="4"/>
  <c r="AN1390" i="4"/>
  <c r="AL1387" i="4"/>
  <c r="AR1386" i="4"/>
  <c r="AS1386" i="4" s="1"/>
  <c r="AA1388" i="4" l="1"/>
  <c r="AB1388" i="4" s="1"/>
  <c r="AC1388" i="4" s="1"/>
  <c r="AD1388" i="4" s="1"/>
  <c r="Z1388" i="4"/>
  <c r="AE1387" i="4"/>
  <c r="AF1387" i="4"/>
  <c r="AG1387" i="4" s="1"/>
  <c r="Q1389" i="4"/>
  <c r="V1389" i="4" s="1"/>
  <c r="W1389" i="4" s="1"/>
  <c r="X1389" i="4" s="1"/>
  <c r="Y1389" i="4" s="1"/>
  <c r="R1388" i="4"/>
  <c r="T1391" i="4"/>
  <c r="U1390" i="4"/>
  <c r="AY1385" i="4"/>
  <c r="AZ1385" i="4" s="1"/>
  <c r="AX1385" i="4"/>
  <c r="AO1390" i="4"/>
  <c r="AN1391" i="4"/>
  <c r="AL1388" i="4"/>
  <c r="AT1386" i="4"/>
  <c r="AU1386" i="4" s="1"/>
  <c r="AV1386" i="4" s="1"/>
  <c r="AW1386" i="4" s="1"/>
  <c r="AY1386" i="4" s="1"/>
  <c r="AZ1386" i="4" s="1"/>
  <c r="AR1387" i="4"/>
  <c r="AS1387" i="4" s="1"/>
  <c r="AA1389" i="4" l="1"/>
  <c r="AB1389" i="4" s="1"/>
  <c r="AC1389" i="4" s="1"/>
  <c r="AD1389" i="4" s="1"/>
  <c r="Z1389" i="4"/>
  <c r="AE1388" i="4"/>
  <c r="AF1388" i="4"/>
  <c r="AG1388" i="4" s="1"/>
  <c r="R1389" i="4"/>
  <c r="Q1390" i="4"/>
  <c r="V1390" i="4" s="1"/>
  <c r="W1390" i="4" s="1"/>
  <c r="X1390" i="4" s="1"/>
  <c r="Y1390" i="4" s="1"/>
  <c r="T1392" i="4"/>
  <c r="U1391" i="4"/>
  <c r="AX1386" i="4"/>
  <c r="AO1391" i="4"/>
  <c r="AN1392" i="4"/>
  <c r="AL1389" i="4"/>
  <c r="AT1387" i="4"/>
  <c r="AU1387" i="4" s="1"/>
  <c r="AV1387" i="4" s="1"/>
  <c r="AW1387" i="4" s="1"/>
  <c r="AY1387" i="4" s="1"/>
  <c r="AZ1387" i="4" s="1"/>
  <c r="AR1388" i="4"/>
  <c r="AA1390" i="4" l="1"/>
  <c r="AB1390" i="4" s="1"/>
  <c r="AC1390" i="4" s="1"/>
  <c r="AD1390" i="4" s="1"/>
  <c r="Z1390" i="4"/>
  <c r="AE1389" i="4"/>
  <c r="AF1389" i="4"/>
  <c r="AG1389" i="4" s="1"/>
  <c r="Q1391" i="4"/>
  <c r="V1391" i="4" s="1"/>
  <c r="W1391" i="4" s="1"/>
  <c r="X1391" i="4" s="1"/>
  <c r="Y1391" i="4" s="1"/>
  <c r="R1390" i="4"/>
  <c r="T1393" i="4"/>
  <c r="U1392" i="4"/>
  <c r="AX1387" i="4"/>
  <c r="AS1388" i="4"/>
  <c r="AT1388" i="4" s="1"/>
  <c r="AU1388" i="4" s="1"/>
  <c r="AV1388" i="4" s="1"/>
  <c r="AW1388" i="4" s="1"/>
  <c r="AO1392" i="4"/>
  <c r="AN1393" i="4"/>
  <c r="AL1390" i="4"/>
  <c r="AR1389" i="4"/>
  <c r="AA1391" i="4" l="1"/>
  <c r="AB1391" i="4" s="1"/>
  <c r="AC1391" i="4" s="1"/>
  <c r="AD1391" i="4" s="1"/>
  <c r="Z1391" i="4"/>
  <c r="AE1390" i="4"/>
  <c r="AF1390" i="4"/>
  <c r="AG1390" i="4" s="1"/>
  <c r="Q1392" i="4"/>
  <c r="V1392" i="4" s="1"/>
  <c r="W1392" i="4" s="1"/>
  <c r="X1392" i="4" s="1"/>
  <c r="Y1392" i="4" s="1"/>
  <c r="R1391" i="4"/>
  <c r="T1394" i="4"/>
  <c r="U1393" i="4"/>
  <c r="AX1388" i="4"/>
  <c r="AY1388" i="4"/>
  <c r="AZ1388" i="4" s="1"/>
  <c r="AS1389" i="4"/>
  <c r="AT1389" i="4" s="1"/>
  <c r="AU1389" i="4" s="1"/>
  <c r="AV1389" i="4" s="1"/>
  <c r="AW1389" i="4" s="1"/>
  <c r="AO1393" i="4"/>
  <c r="AN1394" i="4"/>
  <c r="AL1391" i="4"/>
  <c r="AR1390" i="4"/>
  <c r="AA1392" i="4" l="1"/>
  <c r="AB1392" i="4" s="1"/>
  <c r="AC1392" i="4" s="1"/>
  <c r="AD1392" i="4" s="1"/>
  <c r="Z1392" i="4"/>
  <c r="AE1391" i="4"/>
  <c r="AF1391" i="4"/>
  <c r="AG1391" i="4" s="1"/>
  <c r="Q1393" i="4"/>
  <c r="V1393" i="4" s="1"/>
  <c r="W1393" i="4" s="1"/>
  <c r="X1393" i="4" s="1"/>
  <c r="Y1393" i="4" s="1"/>
  <c r="R1392" i="4"/>
  <c r="T1395" i="4"/>
  <c r="U1394" i="4"/>
  <c r="AX1389" i="4"/>
  <c r="AY1389" i="4"/>
  <c r="AZ1389" i="4" s="1"/>
  <c r="AS1390" i="4"/>
  <c r="AT1390" i="4" s="1"/>
  <c r="AU1390" i="4" s="1"/>
  <c r="AV1390" i="4" s="1"/>
  <c r="AW1390" i="4" s="1"/>
  <c r="AO1394" i="4"/>
  <c r="AN1395" i="4"/>
  <c r="AL1392" i="4"/>
  <c r="AR1391" i="4"/>
  <c r="AS1391" i="4" s="1"/>
  <c r="AA1393" i="4" l="1"/>
  <c r="AB1393" i="4" s="1"/>
  <c r="AC1393" i="4" s="1"/>
  <c r="AD1393" i="4" s="1"/>
  <c r="Z1393" i="4"/>
  <c r="AE1392" i="4"/>
  <c r="AF1392" i="4"/>
  <c r="AG1392" i="4" s="1"/>
  <c r="Q1394" i="4"/>
  <c r="V1394" i="4" s="1"/>
  <c r="W1394" i="4" s="1"/>
  <c r="X1394" i="4" s="1"/>
  <c r="Y1394" i="4" s="1"/>
  <c r="R1393" i="4"/>
  <c r="T1396" i="4"/>
  <c r="U1395" i="4"/>
  <c r="AO1395" i="4"/>
  <c r="AN1396" i="4"/>
  <c r="AY1390" i="4"/>
  <c r="AZ1390" i="4" s="1"/>
  <c r="AX1390" i="4"/>
  <c r="AL1393" i="4"/>
  <c r="AT1391" i="4"/>
  <c r="AU1391" i="4" s="1"/>
  <c r="AV1391" i="4" s="1"/>
  <c r="AW1391" i="4" s="1"/>
  <c r="AY1391" i="4" s="1"/>
  <c r="AZ1391" i="4" s="1"/>
  <c r="AR1392" i="4"/>
  <c r="Z1394" i="4" l="1"/>
  <c r="AA1394" i="4"/>
  <c r="AB1394" i="4" s="1"/>
  <c r="AC1394" i="4" s="1"/>
  <c r="AD1394" i="4" s="1"/>
  <c r="AE1393" i="4"/>
  <c r="AF1393" i="4"/>
  <c r="AG1393" i="4" s="1"/>
  <c r="Q1395" i="4"/>
  <c r="V1395" i="4" s="1"/>
  <c r="W1395" i="4" s="1"/>
  <c r="X1395" i="4" s="1"/>
  <c r="Y1395" i="4" s="1"/>
  <c r="R1394" i="4"/>
  <c r="T1397" i="4"/>
  <c r="U1396" i="4"/>
  <c r="AX1391" i="4"/>
  <c r="AS1392" i="4"/>
  <c r="AT1392" i="4" s="1"/>
  <c r="AU1392" i="4" s="1"/>
  <c r="AV1392" i="4" s="1"/>
  <c r="AW1392" i="4" s="1"/>
  <c r="AO1396" i="4"/>
  <c r="AN1397" i="4"/>
  <c r="AL1394" i="4"/>
  <c r="AR1393" i="4"/>
  <c r="AA1395" i="4" l="1"/>
  <c r="AB1395" i="4" s="1"/>
  <c r="AC1395" i="4" s="1"/>
  <c r="AD1395" i="4" s="1"/>
  <c r="Z1395" i="4"/>
  <c r="AE1394" i="4"/>
  <c r="AF1394" i="4"/>
  <c r="AG1394" i="4" s="1"/>
  <c r="R1395" i="4"/>
  <c r="Q1396" i="4"/>
  <c r="V1396" i="4" s="1"/>
  <c r="W1396" i="4" s="1"/>
  <c r="X1396" i="4" s="1"/>
  <c r="Y1396" i="4" s="1"/>
  <c r="T1398" i="4"/>
  <c r="U1397" i="4"/>
  <c r="AS1393" i="4"/>
  <c r="AT1393" i="4" s="1"/>
  <c r="AU1393" i="4" s="1"/>
  <c r="AV1393" i="4" s="1"/>
  <c r="AW1393" i="4" s="1"/>
  <c r="AO1397" i="4"/>
  <c r="AN1398" i="4"/>
  <c r="AY1392" i="4"/>
  <c r="AZ1392" i="4" s="1"/>
  <c r="AX1392" i="4"/>
  <c r="AL1395" i="4"/>
  <c r="AR1394" i="4"/>
  <c r="AS1394" i="4" s="1"/>
  <c r="Z1396" i="4" l="1"/>
  <c r="AA1396" i="4"/>
  <c r="AB1396" i="4" s="1"/>
  <c r="AC1396" i="4" s="1"/>
  <c r="AD1396" i="4" s="1"/>
  <c r="AE1395" i="4"/>
  <c r="AF1395" i="4"/>
  <c r="AG1395" i="4" s="1"/>
  <c r="R1396" i="4"/>
  <c r="Q1397" i="4"/>
  <c r="V1397" i="4" s="1"/>
  <c r="W1397" i="4" s="1"/>
  <c r="X1397" i="4" s="1"/>
  <c r="Y1397" i="4" s="1"/>
  <c r="T1399" i="4"/>
  <c r="U1398" i="4"/>
  <c r="AO1398" i="4"/>
  <c r="AN1399" i="4"/>
  <c r="AY1393" i="4"/>
  <c r="AZ1393" i="4" s="1"/>
  <c r="AX1393" i="4"/>
  <c r="AL1396" i="4"/>
  <c r="AT1394" i="4"/>
  <c r="AU1394" i="4" s="1"/>
  <c r="AV1394" i="4" s="1"/>
  <c r="AW1394" i="4" s="1"/>
  <c r="AX1394" i="4" s="1"/>
  <c r="AR1395" i="4"/>
  <c r="AE1396" i="4" l="1"/>
  <c r="AF1396" i="4"/>
  <c r="AG1396" i="4" s="1"/>
  <c r="AA1397" i="4"/>
  <c r="AB1397" i="4" s="1"/>
  <c r="AC1397" i="4" s="1"/>
  <c r="AD1397" i="4" s="1"/>
  <c r="Z1397" i="4"/>
  <c r="Q1398" i="4"/>
  <c r="V1398" i="4" s="1"/>
  <c r="W1398" i="4" s="1"/>
  <c r="X1398" i="4" s="1"/>
  <c r="Y1398" i="4" s="1"/>
  <c r="R1397" i="4"/>
  <c r="AY1394" i="4"/>
  <c r="AZ1394" i="4" s="1"/>
  <c r="T1400" i="4"/>
  <c r="U1399" i="4"/>
  <c r="AS1395" i="4"/>
  <c r="AT1395" i="4" s="1"/>
  <c r="AU1395" i="4" s="1"/>
  <c r="AV1395" i="4" s="1"/>
  <c r="AW1395" i="4" s="1"/>
  <c r="AO1399" i="4"/>
  <c r="AN1400" i="4"/>
  <c r="AL1397" i="4"/>
  <c r="AR1396" i="4"/>
  <c r="AA1398" i="4" l="1"/>
  <c r="AB1398" i="4" s="1"/>
  <c r="AC1398" i="4" s="1"/>
  <c r="AD1398" i="4" s="1"/>
  <c r="Z1398" i="4"/>
  <c r="AE1397" i="4"/>
  <c r="AF1397" i="4"/>
  <c r="AG1397" i="4" s="1"/>
  <c r="R1398" i="4"/>
  <c r="Q1399" i="4"/>
  <c r="V1399" i="4" s="1"/>
  <c r="W1399" i="4" s="1"/>
  <c r="X1399" i="4" s="1"/>
  <c r="Y1399" i="4" s="1"/>
  <c r="T1401" i="4"/>
  <c r="U1400" i="4"/>
  <c r="AS1396" i="4"/>
  <c r="AT1396" i="4" s="1"/>
  <c r="AU1396" i="4" s="1"/>
  <c r="AV1396" i="4" s="1"/>
  <c r="AW1396" i="4" s="1"/>
  <c r="AO1400" i="4"/>
  <c r="AN1401" i="4"/>
  <c r="AY1395" i="4"/>
  <c r="AZ1395" i="4" s="1"/>
  <c r="AX1395" i="4"/>
  <c r="AL1398" i="4"/>
  <c r="AR1397" i="4"/>
  <c r="AS1397" i="4" s="1"/>
  <c r="AA1399" i="4" l="1"/>
  <c r="AB1399" i="4" s="1"/>
  <c r="AC1399" i="4" s="1"/>
  <c r="AD1399" i="4" s="1"/>
  <c r="Z1399" i="4"/>
  <c r="AE1398" i="4"/>
  <c r="AF1398" i="4"/>
  <c r="AG1398" i="4" s="1"/>
  <c r="Q1400" i="4"/>
  <c r="V1400" i="4" s="1"/>
  <c r="W1400" i="4" s="1"/>
  <c r="X1400" i="4" s="1"/>
  <c r="Y1400" i="4" s="1"/>
  <c r="R1399" i="4"/>
  <c r="T1402" i="4"/>
  <c r="U1401" i="4"/>
  <c r="AO1401" i="4"/>
  <c r="AN1402" i="4"/>
  <c r="AY1396" i="4"/>
  <c r="AZ1396" i="4" s="1"/>
  <c r="AX1396" i="4"/>
  <c r="AL1399" i="4"/>
  <c r="AT1397" i="4"/>
  <c r="AU1397" i="4" s="1"/>
  <c r="AV1397" i="4" s="1"/>
  <c r="AW1397" i="4" s="1"/>
  <c r="AY1397" i="4" s="1"/>
  <c r="AZ1397" i="4" s="1"/>
  <c r="AR1398" i="4"/>
  <c r="Z1400" i="4" l="1"/>
  <c r="AA1400" i="4"/>
  <c r="AB1400" i="4" s="1"/>
  <c r="AC1400" i="4" s="1"/>
  <c r="AD1400" i="4" s="1"/>
  <c r="AE1399" i="4"/>
  <c r="AF1399" i="4"/>
  <c r="AG1399" i="4" s="1"/>
  <c r="Q1401" i="4"/>
  <c r="V1401" i="4" s="1"/>
  <c r="W1401" i="4" s="1"/>
  <c r="X1401" i="4" s="1"/>
  <c r="Y1401" i="4" s="1"/>
  <c r="R1400" i="4"/>
  <c r="T1403" i="4"/>
  <c r="U1402" i="4"/>
  <c r="AX1397" i="4"/>
  <c r="AS1398" i="4"/>
  <c r="AT1398" i="4" s="1"/>
  <c r="AU1398" i="4" s="1"/>
  <c r="AV1398" i="4" s="1"/>
  <c r="AW1398" i="4" s="1"/>
  <c r="AO1402" i="4"/>
  <c r="AN1403" i="4"/>
  <c r="AL1400" i="4"/>
  <c r="AR1399" i="4"/>
  <c r="AS1399" i="4" s="1"/>
  <c r="Z1401" i="4" l="1"/>
  <c r="AA1401" i="4"/>
  <c r="AB1401" i="4" s="1"/>
  <c r="AC1401" i="4" s="1"/>
  <c r="AD1401" i="4" s="1"/>
  <c r="AE1400" i="4"/>
  <c r="AF1400" i="4"/>
  <c r="AG1400" i="4" s="1"/>
  <c r="Q1402" i="4"/>
  <c r="V1402" i="4" s="1"/>
  <c r="W1402" i="4" s="1"/>
  <c r="X1402" i="4" s="1"/>
  <c r="Y1402" i="4" s="1"/>
  <c r="R1401" i="4"/>
  <c r="T1404" i="4"/>
  <c r="U1403" i="4"/>
  <c r="AO1403" i="4"/>
  <c r="AN1404" i="4"/>
  <c r="AY1398" i="4"/>
  <c r="AZ1398" i="4" s="1"/>
  <c r="AX1398" i="4"/>
  <c r="AL1401" i="4"/>
  <c r="AT1399" i="4"/>
  <c r="AU1399" i="4" s="1"/>
  <c r="AV1399" i="4" s="1"/>
  <c r="AW1399" i="4" s="1"/>
  <c r="AY1399" i="4" s="1"/>
  <c r="AZ1399" i="4" s="1"/>
  <c r="AR1400" i="4"/>
  <c r="AS1400" i="4" s="1"/>
  <c r="AA1402" i="4" l="1"/>
  <c r="AB1402" i="4" s="1"/>
  <c r="AC1402" i="4" s="1"/>
  <c r="AD1402" i="4" s="1"/>
  <c r="Z1402" i="4"/>
  <c r="AE1401" i="4"/>
  <c r="AF1401" i="4"/>
  <c r="AG1401" i="4" s="1"/>
  <c r="R1402" i="4"/>
  <c r="Q1403" i="4"/>
  <c r="V1403" i="4" s="1"/>
  <c r="W1403" i="4" s="1"/>
  <c r="X1403" i="4" s="1"/>
  <c r="Y1403" i="4" s="1"/>
  <c r="T1405" i="4"/>
  <c r="U1404" i="4"/>
  <c r="AX1399" i="4"/>
  <c r="AO1404" i="4"/>
  <c r="AN1405" i="4"/>
  <c r="AL1402" i="4"/>
  <c r="AT1400" i="4"/>
  <c r="AU1400" i="4" s="1"/>
  <c r="AV1400" i="4" s="1"/>
  <c r="AW1400" i="4" s="1"/>
  <c r="AY1400" i="4" s="1"/>
  <c r="AZ1400" i="4" s="1"/>
  <c r="AR1401" i="4"/>
  <c r="AA1403" i="4" l="1"/>
  <c r="AB1403" i="4" s="1"/>
  <c r="AC1403" i="4" s="1"/>
  <c r="AD1403" i="4" s="1"/>
  <c r="Z1403" i="4"/>
  <c r="AE1402" i="4"/>
  <c r="AF1402" i="4"/>
  <c r="AG1402" i="4" s="1"/>
  <c r="Q1404" i="4"/>
  <c r="V1404" i="4" s="1"/>
  <c r="W1404" i="4" s="1"/>
  <c r="X1404" i="4" s="1"/>
  <c r="Y1404" i="4" s="1"/>
  <c r="R1403" i="4"/>
  <c r="T1406" i="4"/>
  <c r="U1405" i="4"/>
  <c r="AX1400" i="4"/>
  <c r="AS1401" i="4"/>
  <c r="AT1401" i="4" s="1"/>
  <c r="AU1401" i="4" s="1"/>
  <c r="AV1401" i="4" s="1"/>
  <c r="AW1401" i="4" s="1"/>
  <c r="AO1405" i="4"/>
  <c r="AN1406" i="4"/>
  <c r="AL1403" i="4"/>
  <c r="AR1402" i="4"/>
  <c r="AS1402" i="4" s="1"/>
  <c r="Z1404" i="4" l="1"/>
  <c r="AA1404" i="4"/>
  <c r="AB1404" i="4" s="1"/>
  <c r="AC1404" i="4" s="1"/>
  <c r="AD1404" i="4" s="1"/>
  <c r="AE1403" i="4"/>
  <c r="AF1403" i="4"/>
  <c r="AG1403" i="4" s="1"/>
  <c r="Q1405" i="4"/>
  <c r="V1405" i="4" s="1"/>
  <c r="W1405" i="4" s="1"/>
  <c r="X1405" i="4" s="1"/>
  <c r="Y1405" i="4" s="1"/>
  <c r="R1404" i="4"/>
  <c r="T1407" i="4"/>
  <c r="U1406" i="4"/>
  <c r="AX1401" i="4"/>
  <c r="AY1401" i="4"/>
  <c r="AZ1401" i="4" s="1"/>
  <c r="AO1406" i="4"/>
  <c r="AN1407" i="4"/>
  <c r="AL1404" i="4"/>
  <c r="AT1402" i="4"/>
  <c r="AU1402" i="4" s="1"/>
  <c r="AV1402" i="4" s="1"/>
  <c r="AW1402" i="4" s="1"/>
  <c r="AY1402" i="4" s="1"/>
  <c r="AZ1402" i="4" s="1"/>
  <c r="AR1403" i="4"/>
  <c r="AS1403" i="4" s="1"/>
  <c r="AA1405" i="4" l="1"/>
  <c r="AB1405" i="4" s="1"/>
  <c r="AC1405" i="4" s="1"/>
  <c r="AD1405" i="4" s="1"/>
  <c r="Z1405" i="4"/>
  <c r="AE1404" i="4"/>
  <c r="AF1404" i="4"/>
  <c r="AG1404" i="4" s="1"/>
  <c r="Q1406" i="4"/>
  <c r="V1406" i="4" s="1"/>
  <c r="W1406" i="4" s="1"/>
  <c r="X1406" i="4" s="1"/>
  <c r="Y1406" i="4" s="1"/>
  <c r="R1405" i="4"/>
  <c r="T1408" i="4"/>
  <c r="U1407" i="4"/>
  <c r="AX1402" i="4"/>
  <c r="AO1407" i="4"/>
  <c r="AN1408" i="4"/>
  <c r="AL1405" i="4"/>
  <c r="AT1403" i="4"/>
  <c r="AU1403" i="4" s="1"/>
  <c r="AV1403" i="4" s="1"/>
  <c r="AW1403" i="4" s="1"/>
  <c r="AY1403" i="4" s="1"/>
  <c r="AZ1403" i="4" s="1"/>
  <c r="AR1404" i="4"/>
  <c r="AS1404" i="4" s="1"/>
  <c r="AA1406" i="4" l="1"/>
  <c r="AB1406" i="4" s="1"/>
  <c r="AC1406" i="4" s="1"/>
  <c r="AD1406" i="4" s="1"/>
  <c r="Z1406" i="4"/>
  <c r="AE1405" i="4"/>
  <c r="AF1405" i="4"/>
  <c r="AG1405" i="4" s="1"/>
  <c r="R1406" i="4"/>
  <c r="Q1407" i="4"/>
  <c r="V1407" i="4" s="1"/>
  <c r="W1407" i="4" s="1"/>
  <c r="X1407" i="4" s="1"/>
  <c r="Y1407" i="4" s="1"/>
  <c r="T1409" i="4"/>
  <c r="U1408" i="4"/>
  <c r="AX1403" i="4"/>
  <c r="AO1408" i="4"/>
  <c r="AN1409" i="4"/>
  <c r="AL1406" i="4"/>
  <c r="AT1404" i="4"/>
  <c r="AU1404" i="4" s="1"/>
  <c r="AV1404" i="4" s="1"/>
  <c r="AW1404" i="4" s="1"/>
  <c r="AX1404" i="4" s="1"/>
  <c r="AR1405" i="4"/>
  <c r="AS1405" i="4" s="1"/>
  <c r="AE1406" i="4" l="1"/>
  <c r="AF1406" i="4"/>
  <c r="AG1406" i="4" s="1"/>
  <c r="Z1407" i="4"/>
  <c r="AA1407" i="4"/>
  <c r="AB1407" i="4" s="1"/>
  <c r="AC1407" i="4" s="1"/>
  <c r="AD1407" i="4" s="1"/>
  <c r="R1407" i="4"/>
  <c r="Q1408" i="4"/>
  <c r="V1408" i="4" s="1"/>
  <c r="W1408" i="4" s="1"/>
  <c r="X1408" i="4" s="1"/>
  <c r="Y1408" i="4" s="1"/>
  <c r="T1410" i="4"/>
  <c r="U1409" i="4"/>
  <c r="AY1404" i="4"/>
  <c r="AZ1404" i="4" s="1"/>
  <c r="AT1405" i="4"/>
  <c r="AU1405" i="4" s="1"/>
  <c r="AV1405" i="4" s="1"/>
  <c r="AW1405" i="4" s="1"/>
  <c r="AX1405" i="4" s="1"/>
  <c r="AO1409" i="4"/>
  <c r="AN1410" i="4"/>
  <c r="AL1407" i="4"/>
  <c r="AR1406" i="4"/>
  <c r="AA1408" i="4" l="1"/>
  <c r="AB1408" i="4" s="1"/>
  <c r="AC1408" i="4" s="1"/>
  <c r="AD1408" i="4" s="1"/>
  <c r="Z1408" i="4"/>
  <c r="AE1407" i="4"/>
  <c r="AF1407" i="4"/>
  <c r="AG1407" i="4" s="1"/>
  <c r="Q1409" i="4"/>
  <c r="V1409" i="4" s="1"/>
  <c r="W1409" i="4" s="1"/>
  <c r="X1409" i="4" s="1"/>
  <c r="Y1409" i="4" s="1"/>
  <c r="R1408" i="4"/>
  <c r="AY1405" i="4"/>
  <c r="AZ1405" i="4" s="1"/>
  <c r="T1411" i="4"/>
  <c r="U1410" i="4"/>
  <c r="AS1406" i="4"/>
  <c r="AT1406" i="4" s="1"/>
  <c r="AU1406" i="4" s="1"/>
  <c r="AV1406" i="4" s="1"/>
  <c r="AW1406" i="4" s="1"/>
  <c r="AY1406" i="4" s="1"/>
  <c r="AZ1406" i="4" s="1"/>
  <c r="AO1410" i="4"/>
  <c r="AN1411" i="4"/>
  <c r="AL1408" i="4"/>
  <c r="AR1407" i="4"/>
  <c r="AS1407" i="4" s="1"/>
  <c r="AA1409" i="4" l="1"/>
  <c r="AB1409" i="4" s="1"/>
  <c r="AC1409" i="4" s="1"/>
  <c r="AD1409" i="4" s="1"/>
  <c r="Z1409" i="4"/>
  <c r="AE1408" i="4"/>
  <c r="AF1408" i="4"/>
  <c r="AG1408" i="4" s="1"/>
  <c r="R1409" i="4"/>
  <c r="Q1410" i="4"/>
  <c r="V1410" i="4" s="1"/>
  <c r="W1410" i="4" s="1"/>
  <c r="X1410" i="4" s="1"/>
  <c r="Y1410" i="4" s="1"/>
  <c r="T1412" i="4"/>
  <c r="U1411" i="4"/>
  <c r="AX1406" i="4"/>
  <c r="AO1411" i="4"/>
  <c r="AN1412" i="4"/>
  <c r="AT1407" i="4"/>
  <c r="AU1407" i="4" s="1"/>
  <c r="AV1407" i="4" s="1"/>
  <c r="AW1407" i="4" s="1"/>
  <c r="AY1407" i="4" s="1"/>
  <c r="AZ1407" i="4" s="1"/>
  <c r="AL1409" i="4"/>
  <c r="AR1408" i="4"/>
  <c r="AS1408" i="4" s="1"/>
  <c r="AE1409" i="4" l="1"/>
  <c r="AF1409" i="4"/>
  <c r="AG1409" i="4" s="1"/>
  <c r="AA1410" i="4"/>
  <c r="AB1410" i="4" s="1"/>
  <c r="AC1410" i="4" s="1"/>
  <c r="AD1410" i="4" s="1"/>
  <c r="Z1410" i="4"/>
  <c r="Q1411" i="4"/>
  <c r="V1411" i="4" s="1"/>
  <c r="W1411" i="4" s="1"/>
  <c r="X1411" i="4" s="1"/>
  <c r="Y1411" i="4" s="1"/>
  <c r="R1410" i="4"/>
  <c r="T1413" i="4"/>
  <c r="U1412" i="4"/>
  <c r="AX1407" i="4"/>
  <c r="AO1412" i="4"/>
  <c r="AN1413" i="4"/>
  <c r="AL1410" i="4"/>
  <c r="AT1408" i="4"/>
  <c r="AU1408" i="4" s="1"/>
  <c r="AV1408" i="4" s="1"/>
  <c r="AW1408" i="4" s="1"/>
  <c r="AY1408" i="4" s="1"/>
  <c r="AZ1408" i="4" s="1"/>
  <c r="AR1409" i="4"/>
  <c r="AA1411" i="4" l="1"/>
  <c r="AB1411" i="4" s="1"/>
  <c r="AC1411" i="4" s="1"/>
  <c r="AD1411" i="4" s="1"/>
  <c r="Z1411" i="4"/>
  <c r="AE1410" i="4"/>
  <c r="AF1410" i="4"/>
  <c r="AG1410" i="4" s="1"/>
  <c r="Q1412" i="4"/>
  <c r="V1412" i="4" s="1"/>
  <c r="W1412" i="4" s="1"/>
  <c r="X1412" i="4" s="1"/>
  <c r="Y1412" i="4" s="1"/>
  <c r="R1411" i="4"/>
  <c r="T1414" i="4"/>
  <c r="U1413" i="4"/>
  <c r="AX1408" i="4"/>
  <c r="AS1409" i="4"/>
  <c r="AT1409" i="4" s="1"/>
  <c r="AU1409" i="4" s="1"/>
  <c r="AV1409" i="4" s="1"/>
  <c r="AW1409" i="4" s="1"/>
  <c r="AO1413" i="4"/>
  <c r="AN1414" i="4"/>
  <c r="AL1411" i="4"/>
  <c r="AR1410" i="4"/>
  <c r="AS1410" i="4" s="1"/>
  <c r="AA1412" i="4" l="1"/>
  <c r="AB1412" i="4" s="1"/>
  <c r="AC1412" i="4" s="1"/>
  <c r="AD1412" i="4" s="1"/>
  <c r="Z1412" i="4"/>
  <c r="AE1411" i="4"/>
  <c r="AF1411" i="4"/>
  <c r="AG1411" i="4" s="1"/>
  <c r="Q1413" i="4"/>
  <c r="V1413" i="4" s="1"/>
  <c r="W1413" i="4" s="1"/>
  <c r="X1413" i="4" s="1"/>
  <c r="Y1413" i="4" s="1"/>
  <c r="R1412" i="4"/>
  <c r="T1415" i="4"/>
  <c r="U1414" i="4"/>
  <c r="AO1414" i="4"/>
  <c r="AN1415" i="4"/>
  <c r="AY1409" i="4"/>
  <c r="AZ1409" i="4" s="1"/>
  <c r="AX1409" i="4"/>
  <c r="AL1412" i="4"/>
  <c r="AT1410" i="4"/>
  <c r="AU1410" i="4" s="1"/>
  <c r="AV1410" i="4" s="1"/>
  <c r="AW1410" i="4" s="1"/>
  <c r="AY1410" i="4" s="1"/>
  <c r="AZ1410" i="4" s="1"/>
  <c r="AR1411" i="4"/>
  <c r="AS1411" i="4" s="1"/>
  <c r="Z1413" i="4" l="1"/>
  <c r="AA1413" i="4"/>
  <c r="AB1413" i="4" s="1"/>
  <c r="AC1413" i="4" s="1"/>
  <c r="AD1413" i="4" s="1"/>
  <c r="AE1412" i="4"/>
  <c r="AF1412" i="4"/>
  <c r="AG1412" i="4" s="1"/>
  <c r="Q1414" i="4"/>
  <c r="V1414" i="4" s="1"/>
  <c r="W1414" i="4" s="1"/>
  <c r="X1414" i="4" s="1"/>
  <c r="Y1414" i="4" s="1"/>
  <c r="R1413" i="4"/>
  <c r="T1416" i="4"/>
  <c r="U1415" i="4"/>
  <c r="AX1410" i="4"/>
  <c r="AO1415" i="4"/>
  <c r="AN1416" i="4"/>
  <c r="AL1413" i="4"/>
  <c r="AT1411" i="4"/>
  <c r="AU1411" i="4" s="1"/>
  <c r="AV1411" i="4" s="1"/>
  <c r="AW1411" i="4" s="1"/>
  <c r="AY1411" i="4" s="1"/>
  <c r="AZ1411" i="4" s="1"/>
  <c r="AR1412" i="4"/>
  <c r="AA1414" i="4" l="1"/>
  <c r="AB1414" i="4" s="1"/>
  <c r="AC1414" i="4" s="1"/>
  <c r="AD1414" i="4" s="1"/>
  <c r="Z1414" i="4"/>
  <c r="AE1413" i="4"/>
  <c r="AF1413" i="4"/>
  <c r="AG1413" i="4" s="1"/>
  <c r="Q1415" i="4"/>
  <c r="V1415" i="4" s="1"/>
  <c r="W1415" i="4" s="1"/>
  <c r="X1415" i="4" s="1"/>
  <c r="Y1415" i="4" s="1"/>
  <c r="R1414" i="4"/>
  <c r="T1417" i="4"/>
  <c r="U1416" i="4"/>
  <c r="AX1411" i="4"/>
  <c r="AS1412" i="4"/>
  <c r="AT1412" i="4" s="1"/>
  <c r="AU1412" i="4" s="1"/>
  <c r="AV1412" i="4" s="1"/>
  <c r="AW1412" i="4" s="1"/>
  <c r="AO1416" i="4"/>
  <c r="AN1417" i="4"/>
  <c r="AL1414" i="4"/>
  <c r="AR1413" i="4"/>
  <c r="Z1415" i="4" l="1"/>
  <c r="AA1415" i="4"/>
  <c r="AB1415" i="4" s="1"/>
  <c r="AC1415" i="4" s="1"/>
  <c r="AD1415" i="4" s="1"/>
  <c r="AE1414" i="4"/>
  <c r="AF1414" i="4"/>
  <c r="AG1414" i="4" s="1"/>
  <c r="R1415" i="4"/>
  <c r="Q1416" i="4"/>
  <c r="V1416" i="4" s="1"/>
  <c r="W1416" i="4" s="1"/>
  <c r="X1416" i="4" s="1"/>
  <c r="Y1416" i="4" s="1"/>
  <c r="T1418" i="4"/>
  <c r="U1417" i="4"/>
  <c r="AS1413" i="4"/>
  <c r="AT1413" i="4" s="1"/>
  <c r="AU1413" i="4" s="1"/>
  <c r="AV1413" i="4" s="1"/>
  <c r="AW1413" i="4" s="1"/>
  <c r="AO1417" i="4"/>
  <c r="AN1418" i="4"/>
  <c r="AY1412" i="4"/>
  <c r="AZ1412" i="4" s="1"/>
  <c r="AX1412" i="4"/>
  <c r="AL1415" i="4"/>
  <c r="AR1414" i="4"/>
  <c r="AS1414" i="4" s="1"/>
  <c r="AE1415" i="4" l="1"/>
  <c r="AF1415" i="4"/>
  <c r="AG1415" i="4" s="1"/>
  <c r="Z1416" i="4"/>
  <c r="AA1416" i="4"/>
  <c r="AB1416" i="4" s="1"/>
  <c r="AC1416" i="4" s="1"/>
  <c r="AD1416" i="4" s="1"/>
  <c r="Q1417" i="4"/>
  <c r="V1417" i="4" s="1"/>
  <c r="W1417" i="4" s="1"/>
  <c r="X1417" i="4" s="1"/>
  <c r="Y1417" i="4" s="1"/>
  <c r="R1416" i="4"/>
  <c r="T1419" i="4"/>
  <c r="U1418" i="4"/>
  <c r="AY1413" i="4"/>
  <c r="AZ1413" i="4" s="1"/>
  <c r="AX1413" i="4"/>
  <c r="AO1418" i="4"/>
  <c r="AN1419" i="4"/>
  <c r="AL1416" i="4"/>
  <c r="AR1415" i="4"/>
  <c r="AS1415" i="4" s="1"/>
  <c r="AT1414" i="4"/>
  <c r="AU1414" i="4" s="1"/>
  <c r="AV1414" i="4" s="1"/>
  <c r="AW1414" i="4" s="1"/>
  <c r="AX1414" i="4" s="1"/>
  <c r="AA1417" i="4" l="1"/>
  <c r="AB1417" i="4" s="1"/>
  <c r="AC1417" i="4" s="1"/>
  <c r="AD1417" i="4" s="1"/>
  <c r="Z1417" i="4"/>
  <c r="AE1416" i="4"/>
  <c r="AF1416" i="4"/>
  <c r="AG1416" i="4" s="1"/>
  <c r="R1417" i="4"/>
  <c r="Q1418" i="4"/>
  <c r="V1418" i="4" s="1"/>
  <c r="W1418" i="4" s="1"/>
  <c r="X1418" i="4" s="1"/>
  <c r="Y1418" i="4" s="1"/>
  <c r="T1420" i="4"/>
  <c r="U1419" i="4"/>
  <c r="AY1414" i="4"/>
  <c r="AZ1414" i="4" s="1"/>
  <c r="AO1419" i="4"/>
  <c r="AN1420" i="4"/>
  <c r="AL1417" i="4"/>
  <c r="AT1415" i="4"/>
  <c r="AU1415" i="4" s="1"/>
  <c r="AV1415" i="4" s="1"/>
  <c r="AW1415" i="4" s="1"/>
  <c r="AY1415" i="4" s="1"/>
  <c r="AZ1415" i="4" s="1"/>
  <c r="AR1416" i="4"/>
  <c r="AA1418" i="4" l="1"/>
  <c r="AB1418" i="4" s="1"/>
  <c r="AC1418" i="4" s="1"/>
  <c r="AD1418" i="4" s="1"/>
  <c r="Z1418" i="4"/>
  <c r="AE1417" i="4"/>
  <c r="AF1417" i="4"/>
  <c r="AG1417" i="4" s="1"/>
  <c r="R1418" i="4"/>
  <c r="Q1419" i="4"/>
  <c r="V1419" i="4" s="1"/>
  <c r="W1419" i="4" s="1"/>
  <c r="X1419" i="4" s="1"/>
  <c r="Y1419" i="4" s="1"/>
  <c r="T1421" i="4"/>
  <c r="U1420" i="4"/>
  <c r="AX1415" i="4"/>
  <c r="AS1416" i="4"/>
  <c r="AT1416" i="4" s="1"/>
  <c r="AU1416" i="4" s="1"/>
  <c r="AV1416" i="4" s="1"/>
  <c r="AW1416" i="4" s="1"/>
  <c r="AO1420" i="4"/>
  <c r="AN1421" i="4"/>
  <c r="AL1418" i="4"/>
  <c r="AR1417" i="4"/>
  <c r="AE1418" i="4" l="1"/>
  <c r="AF1418" i="4"/>
  <c r="AG1418" i="4" s="1"/>
  <c r="AA1419" i="4"/>
  <c r="AB1419" i="4" s="1"/>
  <c r="AC1419" i="4" s="1"/>
  <c r="AD1419" i="4" s="1"/>
  <c r="Z1419" i="4"/>
  <c r="Q1420" i="4"/>
  <c r="V1420" i="4" s="1"/>
  <c r="W1420" i="4" s="1"/>
  <c r="X1420" i="4" s="1"/>
  <c r="Y1420" i="4" s="1"/>
  <c r="R1419" i="4"/>
  <c r="T1422" i="4"/>
  <c r="U1421" i="4"/>
  <c r="AX1416" i="4"/>
  <c r="AY1416" i="4"/>
  <c r="AZ1416" i="4" s="1"/>
  <c r="AS1417" i="4"/>
  <c r="AT1417" i="4" s="1"/>
  <c r="AU1417" i="4" s="1"/>
  <c r="AV1417" i="4" s="1"/>
  <c r="AW1417" i="4" s="1"/>
  <c r="AO1421" i="4"/>
  <c r="AN1422" i="4"/>
  <c r="AL1419" i="4"/>
  <c r="AR1418" i="4"/>
  <c r="AA1420" i="4" l="1"/>
  <c r="AB1420" i="4" s="1"/>
  <c r="AC1420" i="4" s="1"/>
  <c r="AD1420" i="4" s="1"/>
  <c r="Z1420" i="4"/>
  <c r="AE1419" i="4"/>
  <c r="AF1419" i="4"/>
  <c r="AG1419" i="4" s="1"/>
  <c r="Q1421" i="4"/>
  <c r="V1421" i="4" s="1"/>
  <c r="W1421" i="4" s="1"/>
  <c r="X1421" i="4" s="1"/>
  <c r="Y1421" i="4" s="1"/>
  <c r="R1420" i="4"/>
  <c r="T1423" i="4"/>
  <c r="U1422" i="4"/>
  <c r="AY1417" i="4"/>
  <c r="AZ1417" i="4" s="1"/>
  <c r="AX1417" i="4"/>
  <c r="AS1418" i="4"/>
  <c r="AT1418" i="4" s="1"/>
  <c r="AU1418" i="4" s="1"/>
  <c r="AV1418" i="4" s="1"/>
  <c r="AW1418" i="4" s="1"/>
  <c r="AO1422" i="4"/>
  <c r="AN1423" i="4"/>
  <c r="AL1420" i="4"/>
  <c r="AR1419" i="4"/>
  <c r="AS1419" i="4" s="1"/>
  <c r="AA1421" i="4" l="1"/>
  <c r="AB1421" i="4" s="1"/>
  <c r="AC1421" i="4" s="1"/>
  <c r="AD1421" i="4" s="1"/>
  <c r="Z1421" i="4"/>
  <c r="AE1420" i="4"/>
  <c r="AF1420" i="4"/>
  <c r="AG1420" i="4" s="1"/>
  <c r="Q1422" i="4"/>
  <c r="V1422" i="4" s="1"/>
  <c r="W1422" i="4" s="1"/>
  <c r="X1422" i="4" s="1"/>
  <c r="Y1422" i="4" s="1"/>
  <c r="R1421" i="4"/>
  <c r="T1424" i="4"/>
  <c r="U1423" i="4"/>
  <c r="AY1418" i="4"/>
  <c r="AZ1418" i="4" s="1"/>
  <c r="AX1418" i="4"/>
  <c r="AT1419" i="4"/>
  <c r="AU1419" i="4" s="1"/>
  <c r="AV1419" i="4" s="1"/>
  <c r="AW1419" i="4" s="1"/>
  <c r="AX1419" i="4" s="1"/>
  <c r="AO1423" i="4"/>
  <c r="AN1424" i="4"/>
  <c r="AL1421" i="4"/>
  <c r="AR1420" i="4"/>
  <c r="AS1420" i="4" s="1"/>
  <c r="AA1422" i="4" l="1"/>
  <c r="AB1422" i="4" s="1"/>
  <c r="AC1422" i="4" s="1"/>
  <c r="AD1422" i="4" s="1"/>
  <c r="Z1422" i="4"/>
  <c r="AE1421" i="4"/>
  <c r="AF1421" i="4"/>
  <c r="AG1421" i="4" s="1"/>
  <c r="Q1423" i="4"/>
  <c r="V1423" i="4" s="1"/>
  <c r="W1423" i="4" s="1"/>
  <c r="X1423" i="4" s="1"/>
  <c r="Y1423" i="4" s="1"/>
  <c r="R1422" i="4"/>
  <c r="T1425" i="4"/>
  <c r="U1424" i="4"/>
  <c r="AY1419" i="4"/>
  <c r="AZ1419" i="4" s="1"/>
  <c r="AO1424" i="4"/>
  <c r="AN1425" i="4"/>
  <c r="AL1422" i="4"/>
  <c r="AT1420" i="4"/>
  <c r="AU1420" i="4" s="1"/>
  <c r="AV1420" i="4" s="1"/>
  <c r="AW1420" i="4" s="1"/>
  <c r="AX1420" i="4" s="1"/>
  <c r="AR1421" i="4"/>
  <c r="AS1421" i="4" s="1"/>
  <c r="Z1423" i="4" l="1"/>
  <c r="AA1423" i="4"/>
  <c r="AB1423" i="4" s="1"/>
  <c r="AC1423" i="4" s="1"/>
  <c r="AD1423" i="4" s="1"/>
  <c r="AE1422" i="4"/>
  <c r="AF1422" i="4"/>
  <c r="AG1422" i="4" s="1"/>
  <c r="Q1424" i="4"/>
  <c r="V1424" i="4" s="1"/>
  <c r="W1424" i="4" s="1"/>
  <c r="X1424" i="4" s="1"/>
  <c r="Y1424" i="4" s="1"/>
  <c r="R1423" i="4"/>
  <c r="AY1420" i="4"/>
  <c r="AZ1420" i="4" s="1"/>
  <c r="T1426" i="4"/>
  <c r="U1425" i="4"/>
  <c r="AO1425" i="4"/>
  <c r="AN1426" i="4"/>
  <c r="AL1423" i="4"/>
  <c r="AT1421" i="4"/>
  <c r="AU1421" i="4" s="1"/>
  <c r="AV1421" i="4" s="1"/>
  <c r="AW1421" i="4" s="1"/>
  <c r="AY1421" i="4" s="1"/>
  <c r="AZ1421" i="4" s="1"/>
  <c r="AR1422" i="4"/>
  <c r="AA1424" i="4" l="1"/>
  <c r="AB1424" i="4" s="1"/>
  <c r="AC1424" i="4" s="1"/>
  <c r="AD1424" i="4" s="1"/>
  <c r="Z1424" i="4"/>
  <c r="AE1423" i="4"/>
  <c r="AF1423" i="4"/>
  <c r="AG1423" i="4" s="1"/>
  <c r="R1424" i="4"/>
  <c r="Q1425" i="4"/>
  <c r="V1425" i="4" s="1"/>
  <c r="W1425" i="4" s="1"/>
  <c r="X1425" i="4" s="1"/>
  <c r="Y1425" i="4" s="1"/>
  <c r="T1427" i="4"/>
  <c r="U1426" i="4"/>
  <c r="AX1421" i="4"/>
  <c r="AS1422" i="4"/>
  <c r="AT1422" i="4" s="1"/>
  <c r="AU1422" i="4" s="1"/>
  <c r="AV1422" i="4" s="1"/>
  <c r="AW1422" i="4" s="1"/>
  <c r="AO1426" i="4"/>
  <c r="AN1427" i="4"/>
  <c r="AL1424" i="4"/>
  <c r="AR1423" i="4"/>
  <c r="Z1425" i="4" l="1"/>
  <c r="AA1425" i="4"/>
  <c r="AB1425" i="4" s="1"/>
  <c r="AC1425" i="4" s="1"/>
  <c r="AD1425" i="4" s="1"/>
  <c r="AE1424" i="4"/>
  <c r="AF1424" i="4"/>
  <c r="AG1424" i="4" s="1"/>
  <c r="Q1426" i="4"/>
  <c r="V1426" i="4" s="1"/>
  <c r="W1426" i="4" s="1"/>
  <c r="X1426" i="4" s="1"/>
  <c r="Y1426" i="4" s="1"/>
  <c r="R1425" i="4"/>
  <c r="T1428" i="4"/>
  <c r="U1427" i="4"/>
  <c r="AY1422" i="4"/>
  <c r="AZ1422" i="4" s="1"/>
  <c r="AX1422" i="4"/>
  <c r="AS1423" i="4"/>
  <c r="AT1423" i="4" s="1"/>
  <c r="AU1423" i="4" s="1"/>
  <c r="AV1423" i="4" s="1"/>
  <c r="AW1423" i="4" s="1"/>
  <c r="AO1427" i="4"/>
  <c r="AN1428" i="4"/>
  <c r="AL1425" i="4"/>
  <c r="AR1424" i="4"/>
  <c r="AS1424" i="4" s="1"/>
  <c r="AA1426" i="4" l="1"/>
  <c r="AB1426" i="4" s="1"/>
  <c r="AC1426" i="4" s="1"/>
  <c r="AD1426" i="4" s="1"/>
  <c r="Z1426" i="4"/>
  <c r="AE1425" i="4"/>
  <c r="AF1425" i="4"/>
  <c r="AG1425" i="4" s="1"/>
  <c r="Q1427" i="4"/>
  <c r="V1427" i="4" s="1"/>
  <c r="W1427" i="4" s="1"/>
  <c r="X1427" i="4" s="1"/>
  <c r="Y1427" i="4" s="1"/>
  <c r="R1426" i="4"/>
  <c r="T1429" i="4"/>
  <c r="U1428" i="4"/>
  <c r="AO1428" i="4"/>
  <c r="AN1429" i="4"/>
  <c r="AY1423" i="4"/>
  <c r="AZ1423" i="4" s="1"/>
  <c r="AX1423" i="4"/>
  <c r="AL1426" i="4"/>
  <c r="AT1424" i="4"/>
  <c r="AU1424" i="4" s="1"/>
  <c r="AV1424" i="4" s="1"/>
  <c r="AW1424" i="4" s="1"/>
  <c r="AY1424" i="4" s="1"/>
  <c r="AZ1424" i="4" s="1"/>
  <c r="AR1425" i="4"/>
  <c r="AS1425" i="4" s="1"/>
  <c r="Z1427" i="4" l="1"/>
  <c r="AA1427" i="4"/>
  <c r="AB1427" i="4" s="1"/>
  <c r="AC1427" i="4" s="1"/>
  <c r="AD1427" i="4" s="1"/>
  <c r="AE1426" i="4"/>
  <c r="AF1426" i="4"/>
  <c r="AG1426" i="4" s="1"/>
  <c r="Q1428" i="4"/>
  <c r="V1428" i="4" s="1"/>
  <c r="W1428" i="4" s="1"/>
  <c r="X1428" i="4" s="1"/>
  <c r="Y1428" i="4" s="1"/>
  <c r="R1427" i="4"/>
  <c r="T1430" i="4"/>
  <c r="U1429" i="4"/>
  <c r="AX1424" i="4"/>
  <c r="AO1429" i="4"/>
  <c r="AN1430" i="4"/>
  <c r="AT1425" i="4"/>
  <c r="AU1425" i="4" s="1"/>
  <c r="AV1425" i="4" s="1"/>
  <c r="AW1425" i="4" s="1"/>
  <c r="AY1425" i="4" s="1"/>
  <c r="AZ1425" i="4" s="1"/>
  <c r="AL1427" i="4"/>
  <c r="AR1426" i="4"/>
  <c r="AS1426" i="4" s="1"/>
  <c r="AE1427" i="4" l="1"/>
  <c r="AF1427" i="4"/>
  <c r="AG1427" i="4" s="1"/>
  <c r="AA1428" i="4"/>
  <c r="AB1428" i="4" s="1"/>
  <c r="AC1428" i="4" s="1"/>
  <c r="AD1428" i="4" s="1"/>
  <c r="Z1428" i="4"/>
  <c r="Q1429" i="4"/>
  <c r="V1429" i="4" s="1"/>
  <c r="W1429" i="4" s="1"/>
  <c r="X1429" i="4" s="1"/>
  <c r="Y1429" i="4" s="1"/>
  <c r="R1428" i="4"/>
  <c r="T1431" i="4"/>
  <c r="U1430" i="4"/>
  <c r="AX1425" i="4"/>
  <c r="AO1430" i="4"/>
  <c r="AN1431" i="4"/>
  <c r="AL1428" i="4"/>
  <c r="AT1426" i="4"/>
  <c r="AU1426" i="4" s="1"/>
  <c r="AV1426" i="4" s="1"/>
  <c r="AW1426" i="4" s="1"/>
  <c r="AX1426" i="4" s="1"/>
  <c r="AR1427" i="4"/>
  <c r="AS1427" i="4" s="1"/>
  <c r="AA1429" i="4" l="1"/>
  <c r="AB1429" i="4" s="1"/>
  <c r="AC1429" i="4" s="1"/>
  <c r="AD1429" i="4" s="1"/>
  <c r="Z1429" i="4"/>
  <c r="AE1428" i="4"/>
  <c r="AF1428" i="4"/>
  <c r="AG1428" i="4" s="1"/>
  <c r="Q1430" i="4"/>
  <c r="V1430" i="4" s="1"/>
  <c r="W1430" i="4" s="1"/>
  <c r="X1430" i="4" s="1"/>
  <c r="Y1430" i="4" s="1"/>
  <c r="R1429" i="4"/>
  <c r="T1432" i="4"/>
  <c r="U1431" i="4"/>
  <c r="AY1426" i="4"/>
  <c r="AZ1426" i="4" s="1"/>
  <c r="AO1431" i="4"/>
  <c r="AN1432" i="4"/>
  <c r="AL1429" i="4"/>
  <c r="AT1427" i="4"/>
  <c r="AU1427" i="4" s="1"/>
  <c r="AV1427" i="4" s="1"/>
  <c r="AW1427" i="4" s="1"/>
  <c r="AY1427" i="4" s="1"/>
  <c r="AZ1427" i="4" s="1"/>
  <c r="AR1428" i="4"/>
  <c r="AA1430" i="4" l="1"/>
  <c r="AB1430" i="4" s="1"/>
  <c r="AC1430" i="4" s="1"/>
  <c r="AD1430" i="4" s="1"/>
  <c r="Z1430" i="4"/>
  <c r="AE1429" i="4"/>
  <c r="AF1429" i="4"/>
  <c r="AG1429" i="4" s="1"/>
  <c r="Q1431" i="4"/>
  <c r="V1431" i="4" s="1"/>
  <c r="W1431" i="4" s="1"/>
  <c r="X1431" i="4" s="1"/>
  <c r="Y1431" i="4" s="1"/>
  <c r="R1430" i="4"/>
  <c r="T1433" i="4"/>
  <c r="U1432" i="4"/>
  <c r="AX1427" i="4"/>
  <c r="AS1428" i="4"/>
  <c r="AT1428" i="4" s="1"/>
  <c r="AU1428" i="4" s="1"/>
  <c r="AV1428" i="4" s="1"/>
  <c r="AW1428" i="4" s="1"/>
  <c r="AO1432" i="4"/>
  <c r="AN1433" i="4"/>
  <c r="AL1430" i="4"/>
  <c r="AR1429" i="4"/>
  <c r="AS1429" i="4" s="1"/>
  <c r="AA1431" i="4" l="1"/>
  <c r="AB1431" i="4" s="1"/>
  <c r="AC1431" i="4" s="1"/>
  <c r="AD1431" i="4" s="1"/>
  <c r="Z1431" i="4"/>
  <c r="AE1430" i="4"/>
  <c r="AF1430" i="4"/>
  <c r="AG1430" i="4" s="1"/>
  <c r="R1431" i="4"/>
  <c r="Q1432" i="4"/>
  <c r="V1432" i="4" s="1"/>
  <c r="W1432" i="4" s="1"/>
  <c r="X1432" i="4" s="1"/>
  <c r="Y1432" i="4" s="1"/>
  <c r="T1434" i="4"/>
  <c r="U1433" i="4"/>
  <c r="AX1428" i="4"/>
  <c r="AY1428" i="4"/>
  <c r="AZ1428" i="4" s="1"/>
  <c r="AO1433" i="4"/>
  <c r="AN1434" i="4"/>
  <c r="AL1431" i="4"/>
  <c r="AT1429" i="4"/>
  <c r="AU1429" i="4" s="1"/>
  <c r="AV1429" i="4" s="1"/>
  <c r="AW1429" i="4" s="1"/>
  <c r="AY1429" i="4" s="1"/>
  <c r="AZ1429" i="4" s="1"/>
  <c r="AR1430" i="4"/>
  <c r="AS1430" i="4" s="1"/>
  <c r="Z1432" i="4" l="1"/>
  <c r="AA1432" i="4"/>
  <c r="AB1432" i="4" s="1"/>
  <c r="AC1432" i="4" s="1"/>
  <c r="AD1432" i="4" s="1"/>
  <c r="AE1431" i="4"/>
  <c r="AF1431" i="4"/>
  <c r="AG1431" i="4" s="1"/>
  <c r="Q1433" i="4"/>
  <c r="V1433" i="4" s="1"/>
  <c r="W1433" i="4" s="1"/>
  <c r="X1433" i="4" s="1"/>
  <c r="Y1433" i="4" s="1"/>
  <c r="R1432" i="4"/>
  <c r="T1435" i="4"/>
  <c r="U1434" i="4"/>
  <c r="AX1429" i="4"/>
  <c r="AO1434" i="4"/>
  <c r="AN1435" i="4"/>
  <c r="AL1432" i="4"/>
  <c r="AT1430" i="4"/>
  <c r="AU1430" i="4" s="1"/>
  <c r="AV1430" i="4" s="1"/>
  <c r="AW1430" i="4" s="1"/>
  <c r="AY1430" i="4" s="1"/>
  <c r="AZ1430" i="4" s="1"/>
  <c r="AR1431" i="4"/>
  <c r="AS1431" i="4" s="1"/>
  <c r="Z1433" i="4" l="1"/>
  <c r="AA1433" i="4"/>
  <c r="AB1433" i="4" s="1"/>
  <c r="AC1433" i="4" s="1"/>
  <c r="AD1433" i="4" s="1"/>
  <c r="AE1432" i="4"/>
  <c r="AF1432" i="4"/>
  <c r="AG1432" i="4" s="1"/>
  <c r="Q1434" i="4"/>
  <c r="V1434" i="4" s="1"/>
  <c r="W1434" i="4" s="1"/>
  <c r="X1434" i="4" s="1"/>
  <c r="Y1434" i="4" s="1"/>
  <c r="R1433" i="4"/>
  <c r="T1436" i="4"/>
  <c r="U1435" i="4"/>
  <c r="AX1430" i="4"/>
  <c r="AO1435" i="4"/>
  <c r="AN1436" i="4"/>
  <c r="AT1431" i="4"/>
  <c r="AU1431" i="4" s="1"/>
  <c r="AV1431" i="4" s="1"/>
  <c r="AW1431" i="4" s="1"/>
  <c r="AY1431" i="4" s="1"/>
  <c r="AZ1431" i="4" s="1"/>
  <c r="AL1433" i="4"/>
  <c r="AR1432" i="4"/>
  <c r="AS1432" i="4" s="1"/>
  <c r="AE1433" i="4" l="1"/>
  <c r="AF1433" i="4"/>
  <c r="AG1433" i="4" s="1"/>
  <c r="AA1434" i="4"/>
  <c r="AB1434" i="4" s="1"/>
  <c r="AC1434" i="4" s="1"/>
  <c r="AD1434" i="4" s="1"/>
  <c r="Z1434" i="4"/>
  <c r="Q1435" i="4"/>
  <c r="V1435" i="4" s="1"/>
  <c r="W1435" i="4" s="1"/>
  <c r="X1435" i="4" s="1"/>
  <c r="Y1435" i="4" s="1"/>
  <c r="R1434" i="4"/>
  <c r="T1437" i="4"/>
  <c r="U1436" i="4"/>
  <c r="AX1431" i="4"/>
  <c r="AO1436" i="4"/>
  <c r="AN1437" i="4"/>
  <c r="AL1434" i="4"/>
  <c r="AT1432" i="4"/>
  <c r="AU1432" i="4" s="1"/>
  <c r="AV1432" i="4" s="1"/>
  <c r="AW1432" i="4" s="1"/>
  <c r="AY1432" i="4" s="1"/>
  <c r="AZ1432" i="4" s="1"/>
  <c r="AR1433" i="4"/>
  <c r="AS1433" i="4" s="1"/>
  <c r="AA1435" i="4" l="1"/>
  <c r="AB1435" i="4" s="1"/>
  <c r="AC1435" i="4" s="1"/>
  <c r="AD1435" i="4" s="1"/>
  <c r="Z1435" i="4"/>
  <c r="AE1434" i="4"/>
  <c r="AF1434" i="4"/>
  <c r="AG1434" i="4" s="1"/>
  <c r="R1435" i="4"/>
  <c r="Q1436" i="4"/>
  <c r="V1436" i="4" s="1"/>
  <c r="W1436" i="4" s="1"/>
  <c r="X1436" i="4" s="1"/>
  <c r="Y1436" i="4" s="1"/>
  <c r="T1438" i="4"/>
  <c r="U1437" i="4"/>
  <c r="AX1432" i="4"/>
  <c r="AO1437" i="4"/>
  <c r="AN1438" i="4"/>
  <c r="AL1435" i="4"/>
  <c r="AT1433" i="4"/>
  <c r="AU1433" i="4" s="1"/>
  <c r="AV1433" i="4" s="1"/>
  <c r="AW1433" i="4" s="1"/>
  <c r="AX1433" i="4" s="1"/>
  <c r="AR1434" i="4"/>
  <c r="AS1434" i="4" s="1"/>
  <c r="AA1436" i="4" l="1"/>
  <c r="AB1436" i="4" s="1"/>
  <c r="AC1436" i="4" s="1"/>
  <c r="AD1436" i="4" s="1"/>
  <c r="Z1436" i="4"/>
  <c r="AE1435" i="4"/>
  <c r="AF1435" i="4"/>
  <c r="AG1435" i="4" s="1"/>
  <c r="Q1437" i="4"/>
  <c r="V1437" i="4" s="1"/>
  <c r="W1437" i="4" s="1"/>
  <c r="X1437" i="4" s="1"/>
  <c r="Y1437" i="4" s="1"/>
  <c r="R1436" i="4"/>
  <c r="T1439" i="4"/>
  <c r="U1438" i="4"/>
  <c r="AY1433" i="4"/>
  <c r="AZ1433" i="4" s="1"/>
  <c r="AO1438" i="4"/>
  <c r="AN1439" i="4"/>
  <c r="AT1434" i="4"/>
  <c r="AU1434" i="4" s="1"/>
  <c r="AV1434" i="4" s="1"/>
  <c r="AW1434" i="4" s="1"/>
  <c r="AX1434" i="4" s="1"/>
  <c r="AL1436" i="4"/>
  <c r="AR1435" i="4"/>
  <c r="AS1435" i="4" s="1"/>
  <c r="Z1437" i="4" l="1"/>
  <c r="AA1437" i="4"/>
  <c r="AB1437" i="4" s="1"/>
  <c r="AC1437" i="4" s="1"/>
  <c r="AD1437" i="4" s="1"/>
  <c r="AE1436" i="4"/>
  <c r="AF1436" i="4"/>
  <c r="AG1436" i="4" s="1"/>
  <c r="R1437" i="4"/>
  <c r="Q1438" i="4"/>
  <c r="V1438" i="4" s="1"/>
  <c r="W1438" i="4" s="1"/>
  <c r="X1438" i="4" s="1"/>
  <c r="Y1438" i="4" s="1"/>
  <c r="AY1434" i="4"/>
  <c r="AZ1434" i="4" s="1"/>
  <c r="T1440" i="4"/>
  <c r="U1439" i="4"/>
  <c r="AO1439" i="4"/>
  <c r="AN1440" i="4"/>
  <c r="AT1435" i="4"/>
  <c r="AU1435" i="4" s="1"/>
  <c r="AV1435" i="4" s="1"/>
  <c r="AW1435" i="4" s="1"/>
  <c r="AY1435" i="4" s="1"/>
  <c r="AZ1435" i="4" s="1"/>
  <c r="AL1437" i="4"/>
  <c r="AR1436" i="4"/>
  <c r="AA1438" i="4" l="1"/>
  <c r="AB1438" i="4" s="1"/>
  <c r="AC1438" i="4" s="1"/>
  <c r="AD1438" i="4" s="1"/>
  <c r="Z1438" i="4"/>
  <c r="AE1437" i="4"/>
  <c r="AF1437" i="4"/>
  <c r="AG1437" i="4" s="1"/>
  <c r="Q1439" i="4"/>
  <c r="V1439" i="4" s="1"/>
  <c r="W1439" i="4" s="1"/>
  <c r="X1439" i="4" s="1"/>
  <c r="Y1439" i="4" s="1"/>
  <c r="R1438" i="4"/>
  <c r="T1441" i="4"/>
  <c r="U1440" i="4"/>
  <c r="AX1435" i="4"/>
  <c r="AS1436" i="4"/>
  <c r="AT1436" i="4" s="1"/>
  <c r="AU1436" i="4" s="1"/>
  <c r="AV1436" i="4" s="1"/>
  <c r="AW1436" i="4" s="1"/>
  <c r="AO1440" i="4"/>
  <c r="AN1441" i="4"/>
  <c r="AL1438" i="4"/>
  <c r="AR1437" i="4"/>
  <c r="AA1439" i="4" l="1"/>
  <c r="AB1439" i="4" s="1"/>
  <c r="AC1439" i="4" s="1"/>
  <c r="AD1439" i="4" s="1"/>
  <c r="Z1439" i="4"/>
  <c r="AE1438" i="4"/>
  <c r="AF1438" i="4"/>
  <c r="AG1438" i="4" s="1"/>
  <c r="Q1440" i="4"/>
  <c r="V1440" i="4" s="1"/>
  <c r="W1440" i="4" s="1"/>
  <c r="X1440" i="4" s="1"/>
  <c r="Y1440" i="4" s="1"/>
  <c r="R1439" i="4"/>
  <c r="T1442" i="4"/>
  <c r="U1441" i="4"/>
  <c r="AS1437" i="4"/>
  <c r="AT1437" i="4" s="1"/>
  <c r="AU1437" i="4" s="1"/>
  <c r="AV1437" i="4" s="1"/>
  <c r="AW1437" i="4" s="1"/>
  <c r="AO1441" i="4"/>
  <c r="AN1442" i="4"/>
  <c r="AY1436" i="4"/>
  <c r="AZ1436" i="4" s="1"/>
  <c r="AX1436" i="4"/>
  <c r="AL1439" i="4"/>
  <c r="AR1438" i="4"/>
  <c r="AS1438" i="4" s="1"/>
  <c r="Z1440" i="4" l="1"/>
  <c r="AA1440" i="4"/>
  <c r="AB1440" i="4" s="1"/>
  <c r="AC1440" i="4" s="1"/>
  <c r="AD1440" i="4" s="1"/>
  <c r="AE1439" i="4"/>
  <c r="AF1439" i="4"/>
  <c r="AG1439" i="4" s="1"/>
  <c r="R1440" i="4"/>
  <c r="Q1441" i="4"/>
  <c r="V1441" i="4" s="1"/>
  <c r="W1441" i="4" s="1"/>
  <c r="X1441" i="4" s="1"/>
  <c r="Y1441" i="4" s="1"/>
  <c r="T1443" i="4"/>
  <c r="U1442" i="4"/>
  <c r="AY1437" i="4"/>
  <c r="AZ1437" i="4" s="1"/>
  <c r="AX1437" i="4"/>
  <c r="AO1442" i="4"/>
  <c r="AN1443" i="4"/>
  <c r="AL1440" i="4"/>
  <c r="AT1438" i="4"/>
  <c r="AU1438" i="4" s="1"/>
  <c r="AV1438" i="4" s="1"/>
  <c r="AW1438" i="4" s="1"/>
  <c r="AX1438" i="4" s="1"/>
  <c r="AR1439" i="4"/>
  <c r="AS1439" i="4" s="1"/>
  <c r="Z1441" i="4" l="1"/>
  <c r="AA1441" i="4"/>
  <c r="AB1441" i="4" s="1"/>
  <c r="AC1441" i="4" s="1"/>
  <c r="AD1441" i="4" s="1"/>
  <c r="AE1440" i="4"/>
  <c r="AF1440" i="4"/>
  <c r="AG1440" i="4" s="1"/>
  <c r="Q1442" i="4"/>
  <c r="V1442" i="4" s="1"/>
  <c r="W1442" i="4" s="1"/>
  <c r="X1442" i="4" s="1"/>
  <c r="Y1442" i="4" s="1"/>
  <c r="R1441" i="4"/>
  <c r="T1444" i="4"/>
  <c r="U1443" i="4"/>
  <c r="AY1438" i="4"/>
  <c r="AZ1438" i="4" s="1"/>
  <c r="AO1443" i="4"/>
  <c r="AN1444" i="4"/>
  <c r="AL1441" i="4"/>
  <c r="AT1439" i="4"/>
  <c r="AU1439" i="4" s="1"/>
  <c r="AV1439" i="4" s="1"/>
  <c r="AW1439" i="4" s="1"/>
  <c r="AY1439" i="4" s="1"/>
  <c r="AZ1439" i="4" s="1"/>
  <c r="AR1440" i="4"/>
  <c r="AS1440" i="4" s="1"/>
  <c r="AA1442" i="4" l="1"/>
  <c r="AB1442" i="4" s="1"/>
  <c r="AC1442" i="4" s="1"/>
  <c r="AD1442" i="4" s="1"/>
  <c r="Z1442" i="4"/>
  <c r="AE1441" i="4"/>
  <c r="AF1441" i="4"/>
  <c r="AG1441" i="4" s="1"/>
  <c r="Q1443" i="4"/>
  <c r="V1443" i="4" s="1"/>
  <c r="W1443" i="4" s="1"/>
  <c r="X1443" i="4" s="1"/>
  <c r="Y1443" i="4" s="1"/>
  <c r="R1442" i="4"/>
  <c r="T1445" i="4"/>
  <c r="U1444" i="4"/>
  <c r="AX1439" i="4"/>
  <c r="AO1444" i="4"/>
  <c r="AN1445" i="4"/>
  <c r="AT1440" i="4"/>
  <c r="AU1440" i="4" s="1"/>
  <c r="AV1440" i="4" s="1"/>
  <c r="AW1440" i="4" s="1"/>
  <c r="AX1440" i="4" s="1"/>
  <c r="AL1442" i="4"/>
  <c r="AR1441" i="4"/>
  <c r="AS1441" i="4" s="1"/>
  <c r="AA1443" i="4" l="1"/>
  <c r="AB1443" i="4" s="1"/>
  <c r="AC1443" i="4" s="1"/>
  <c r="AD1443" i="4" s="1"/>
  <c r="Z1443" i="4"/>
  <c r="AE1442" i="4"/>
  <c r="AF1442" i="4"/>
  <c r="AG1442" i="4" s="1"/>
  <c r="Q1444" i="4"/>
  <c r="V1444" i="4" s="1"/>
  <c r="W1444" i="4" s="1"/>
  <c r="X1444" i="4" s="1"/>
  <c r="Y1444" i="4" s="1"/>
  <c r="R1443" i="4"/>
  <c r="AY1440" i="4"/>
  <c r="AZ1440" i="4" s="1"/>
  <c r="T1446" i="4"/>
  <c r="U1445" i="4"/>
  <c r="AO1445" i="4"/>
  <c r="AN1446" i="4"/>
  <c r="AL1443" i="4"/>
  <c r="AT1441" i="4"/>
  <c r="AU1441" i="4" s="1"/>
  <c r="AV1441" i="4" s="1"/>
  <c r="AW1441" i="4" s="1"/>
  <c r="AY1441" i="4" s="1"/>
  <c r="AZ1441" i="4" s="1"/>
  <c r="AR1442" i="4"/>
  <c r="AA1444" i="4" l="1"/>
  <c r="AB1444" i="4" s="1"/>
  <c r="AC1444" i="4" s="1"/>
  <c r="AD1444" i="4" s="1"/>
  <c r="Z1444" i="4"/>
  <c r="AE1443" i="4"/>
  <c r="AF1443" i="4"/>
  <c r="AG1443" i="4" s="1"/>
  <c r="Q1445" i="4"/>
  <c r="V1445" i="4" s="1"/>
  <c r="W1445" i="4" s="1"/>
  <c r="X1445" i="4" s="1"/>
  <c r="Y1445" i="4" s="1"/>
  <c r="R1444" i="4"/>
  <c r="T1447" i="4"/>
  <c r="U1446" i="4"/>
  <c r="AX1441" i="4"/>
  <c r="AS1442" i="4"/>
  <c r="AT1442" i="4" s="1"/>
  <c r="AU1442" i="4" s="1"/>
  <c r="AV1442" i="4" s="1"/>
  <c r="AW1442" i="4" s="1"/>
  <c r="AO1446" i="4"/>
  <c r="AN1447" i="4"/>
  <c r="AL1444" i="4"/>
  <c r="AR1443" i="4"/>
  <c r="AS1443" i="4" s="1"/>
  <c r="AA1445" i="4" l="1"/>
  <c r="AB1445" i="4" s="1"/>
  <c r="AC1445" i="4" s="1"/>
  <c r="AD1445" i="4" s="1"/>
  <c r="Z1445" i="4"/>
  <c r="AE1444" i="4"/>
  <c r="AF1444" i="4"/>
  <c r="AG1444" i="4" s="1"/>
  <c r="Q1446" i="4"/>
  <c r="V1446" i="4" s="1"/>
  <c r="W1446" i="4" s="1"/>
  <c r="X1446" i="4" s="1"/>
  <c r="Y1446" i="4" s="1"/>
  <c r="R1445" i="4"/>
  <c r="T1448" i="4"/>
  <c r="U1447" i="4"/>
  <c r="AO1447" i="4"/>
  <c r="AN1448" i="4"/>
  <c r="AY1442" i="4"/>
  <c r="AZ1442" i="4" s="1"/>
  <c r="AX1442" i="4"/>
  <c r="AL1445" i="4"/>
  <c r="AT1443" i="4"/>
  <c r="AU1443" i="4" s="1"/>
  <c r="AV1443" i="4" s="1"/>
  <c r="AW1443" i="4" s="1"/>
  <c r="AY1443" i="4" s="1"/>
  <c r="AZ1443" i="4" s="1"/>
  <c r="AR1444" i="4"/>
  <c r="Z1446" i="4" l="1"/>
  <c r="AA1446" i="4"/>
  <c r="AB1446" i="4" s="1"/>
  <c r="AC1446" i="4" s="1"/>
  <c r="AD1446" i="4" s="1"/>
  <c r="AE1445" i="4"/>
  <c r="AF1445" i="4"/>
  <c r="AG1445" i="4" s="1"/>
  <c r="Q1447" i="4"/>
  <c r="V1447" i="4" s="1"/>
  <c r="W1447" i="4" s="1"/>
  <c r="X1447" i="4" s="1"/>
  <c r="Y1447" i="4" s="1"/>
  <c r="R1446" i="4"/>
  <c r="T1449" i="4"/>
  <c r="U1448" i="4"/>
  <c r="AX1443" i="4"/>
  <c r="AS1444" i="4"/>
  <c r="AT1444" i="4" s="1"/>
  <c r="AU1444" i="4" s="1"/>
  <c r="AV1444" i="4" s="1"/>
  <c r="AW1444" i="4" s="1"/>
  <c r="AO1448" i="4"/>
  <c r="AN1449" i="4"/>
  <c r="AL1446" i="4"/>
  <c r="AR1445" i="4"/>
  <c r="AA1447" i="4" l="1"/>
  <c r="AB1447" i="4" s="1"/>
  <c r="AC1447" i="4" s="1"/>
  <c r="AD1447" i="4" s="1"/>
  <c r="Z1447" i="4"/>
  <c r="AE1446" i="4"/>
  <c r="AF1446" i="4"/>
  <c r="AG1446" i="4" s="1"/>
  <c r="Q1448" i="4"/>
  <c r="V1448" i="4" s="1"/>
  <c r="W1448" i="4" s="1"/>
  <c r="X1448" i="4" s="1"/>
  <c r="Y1448" i="4" s="1"/>
  <c r="R1447" i="4"/>
  <c r="T1450" i="4"/>
  <c r="U1449" i="4"/>
  <c r="AS1445" i="4"/>
  <c r="AT1445" i="4" s="1"/>
  <c r="AU1445" i="4" s="1"/>
  <c r="AV1445" i="4" s="1"/>
  <c r="AW1445" i="4" s="1"/>
  <c r="AO1449" i="4"/>
  <c r="AN1450" i="4"/>
  <c r="AY1444" i="4"/>
  <c r="AZ1444" i="4" s="1"/>
  <c r="AX1444" i="4"/>
  <c r="AL1447" i="4"/>
  <c r="AR1446" i="4"/>
  <c r="AS1446" i="4" s="1"/>
  <c r="Z1448" i="4" l="1"/>
  <c r="AA1448" i="4"/>
  <c r="AB1448" i="4" s="1"/>
  <c r="AC1448" i="4" s="1"/>
  <c r="AD1448" i="4" s="1"/>
  <c r="AE1447" i="4"/>
  <c r="AF1447" i="4"/>
  <c r="AG1447" i="4" s="1"/>
  <c r="Q1449" i="4"/>
  <c r="V1449" i="4" s="1"/>
  <c r="W1449" i="4" s="1"/>
  <c r="X1449" i="4" s="1"/>
  <c r="Y1449" i="4" s="1"/>
  <c r="R1448" i="4"/>
  <c r="T1451" i="4"/>
  <c r="U1450" i="4"/>
  <c r="AX1445" i="4"/>
  <c r="AY1445" i="4"/>
  <c r="AZ1445" i="4" s="1"/>
  <c r="AO1450" i="4"/>
  <c r="AN1451" i="4"/>
  <c r="AT1446" i="4"/>
  <c r="AU1446" i="4" s="1"/>
  <c r="AV1446" i="4" s="1"/>
  <c r="AW1446" i="4" s="1"/>
  <c r="AX1446" i="4" s="1"/>
  <c r="AL1448" i="4"/>
  <c r="AR1447" i="4"/>
  <c r="AS1447" i="4" s="1"/>
  <c r="Z1449" i="4" l="1"/>
  <c r="AA1449" i="4"/>
  <c r="AB1449" i="4" s="1"/>
  <c r="AC1449" i="4" s="1"/>
  <c r="AD1449" i="4" s="1"/>
  <c r="AE1448" i="4"/>
  <c r="AF1448" i="4"/>
  <c r="AG1448" i="4" s="1"/>
  <c r="Q1450" i="4"/>
  <c r="V1450" i="4" s="1"/>
  <c r="W1450" i="4" s="1"/>
  <c r="X1450" i="4" s="1"/>
  <c r="Y1450" i="4" s="1"/>
  <c r="R1449" i="4"/>
  <c r="T1452" i="4"/>
  <c r="U1451" i="4"/>
  <c r="AY1446" i="4"/>
  <c r="AZ1446" i="4" s="1"/>
  <c r="AT1447" i="4"/>
  <c r="AU1447" i="4" s="1"/>
  <c r="AV1447" i="4" s="1"/>
  <c r="AW1447" i="4" s="1"/>
  <c r="AY1447" i="4" s="1"/>
  <c r="AZ1447" i="4" s="1"/>
  <c r="AO1451" i="4"/>
  <c r="AN1452" i="4"/>
  <c r="AL1449" i="4"/>
  <c r="AR1448" i="4"/>
  <c r="AA1450" i="4" l="1"/>
  <c r="AB1450" i="4" s="1"/>
  <c r="AC1450" i="4" s="1"/>
  <c r="AD1450" i="4" s="1"/>
  <c r="Z1450" i="4"/>
  <c r="AE1449" i="4"/>
  <c r="AF1449" i="4"/>
  <c r="AG1449" i="4" s="1"/>
  <c r="Q1451" i="4"/>
  <c r="V1451" i="4" s="1"/>
  <c r="W1451" i="4" s="1"/>
  <c r="X1451" i="4" s="1"/>
  <c r="Y1451" i="4" s="1"/>
  <c r="R1450" i="4"/>
  <c r="T1453" i="4"/>
  <c r="U1452" i="4"/>
  <c r="AX1447" i="4"/>
  <c r="AS1448" i="4"/>
  <c r="AT1448" i="4" s="1"/>
  <c r="AU1448" i="4" s="1"/>
  <c r="AV1448" i="4" s="1"/>
  <c r="AW1448" i="4" s="1"/>
  <c r="AY1448" i="4" s="1"/>
  <c r="AZ1448" i="4" s="1"/>
  <c r="AO1452" i="4"/>
  <c r="AN1453" i="4"/>
  <c r="AL1450" i="4"/>
  <c r="AR1449" i="4"/>
  <c r="AS1449" i="4" s="1"/>
  <c r="Z1451" i="4" l="1"/>
  <c r="AA1451" i="4"/>
  <c r="AB1451" i="4" s="1"/>
  <c r="AC1451" i="4" s="1"/>
  <c r="AD1451" i="4" s="1"/>
  <c r="AE1450" i="4"/>
  <c r="AF1450" i="4"/>
  <c r="AG1450" i="4" s="1"/>
  <c r="R1451" i="4"/>
  <c r="Q1452" i="4"/>
  <c r="V1452" i="4" s="1"/>
  <c r="W1452" i="4" s="1"/>
  <c r="X1452" i="4" s="1"/>
  <c r="Y1452" i="4" s="1"/>
  <c r="T1454" i="4"/>
  <c r="U1453" i="4"/>
  <c r="AX1448" i="4"/>
  <c r="AT1449" i="4"/>
  <c r="AU1449" i="4" s="1"/>
  <c r="AV1449" i="4" s="1"/>
  <c r="AW1449" i="4" s="1"/>
  <c r="AY1449" i="4" s="1"/>
  <c r="AZ1449" i="4" s="1"/>
  <c r="AO1453" i="4"/>
  <c r="AN1454" i="4"/>
  <c r="AL1451" i="4"/>
  <c r="AR1450" i="4"/>
  <c r="AS1450" i="4" s="1"/>
  <c r="AE1451" i="4" l="1"/>
  <c r="AF1451" i="4"/>
  <c r="AG1451" i="4" s="1"/>
  <c r="AA1452" i="4"/>
  <c r="AB1452" i="4" s="1"/>
  <c r="AC1452" i="4" s="1"/>
  <c r="AD1452" i="4" s="1"/>
  <c r="Z1452" i="4"/>
  <c r="Q1453" i="4"/>
  <c r="V1453" i="4" s="1"/>
  <c r="W1453" i="4" s="1"/>
  <c r="X1453" i="4" s="1"/>
  <c r="Y1453" i="4" s="1"/>
  <c r="R1452" i="4"/>
  <c r="T1455" i="4"/>
  <c r="U1454" i="4"/>
  <c r="AX1449" i="4"/>
  <c r="AO1454" i="4"/>
  <c r="AN1455" i="4"/>
  <c r="AL1452" i="4"/>
  <c r="AT1450" i="4"/>
  <c r="AU1450" i="4" s="1"/>
  <c r="AV1450" i="4" s="1"/>
  <c r="AW1450" i="4" s="1"/>
  <c r="AY1450" i="4" s="1"/>
  <c r="AZ1450" i="4" s="1"/>
  <c r="AR1451" i="4"/>
  <c r="AS1451" i="4" s="1"/>
  <c r="AA1453" i="4" l="1"/>
  <c r="AB1453" i="4" s="1"/>
  <c r="AC1453" i="4" s="1"/>
  <c r="AD1453" i="4" s="1"/>
  <c r="Z1453" i="4"/>
  <c r="AE1452" i="4"/>
  <c r="AF1452" i="4"/>
  <c r="AG1452" i="4" s="1"/>
  <c r="R1453" i="4"/>
  <c r="Q1454" i="4"/>
  <c r="V1454" i="4" s="1"/>
  <c r="W1454" i="4" s="1"/>
  <c r="X1454" i="4" s="1"/>
  <c r="Y1454" i="4" s="1"/>
  <c r="T1456" i="4"/>
  <c r="U1455" i="4"/>
  <c r="AX1450" i="4"/>
  <c r="AO1455" i="4"/>
  <c r="AN1456" i="4"/>
  <c r="AL1453" i="4"/>
  <c r="AT1451" i="4"/>
  <c r="AU1451" i="4" s="1"/>
  <c r="AV1451" i="4" s="1"/>
  <c r="AW1451" i="4" s="1"/>
  <c r="AX1451" i="4" s="1"/>
  <c r="AR1452" i="4"/>
  <c r="Z1454" i="4" l="1"/>
  <c r="AA1454" i="4"/>
  <c r="AB1454" i="4" s="1"/>
  <c r="AC1454" i="4" s="1"/>
  <c r="AD1454" i="4" s="1"/>
  <c r="AE1453" i="4"/>
  <c r="AF1453" i="4"/>
  <c r="AG1453" i="4" s="1"/>
  <c r="R1454" i="4"/>
  <c r="Q1455" i="4"/>
  <c r="V1455" i="4" s="1"/>
  <c r="W1455" i="4" s="1"/>
  <c r="X1455" i="4" s="1"/>
  <c r="Y1455" i="4" s="1"/>
  <c r="T1457" i="4"/>
  <c r="U1456" i="4"/>
  <c r="AY1451" i="4"/>
  <c r="AZ1451" i="4" s="1"/>
  <c r="AS1452" i="4"/>
  <c r="AT1452" i="4" s="1"/>
  <c r="AU1452" i="4" s="1"/>
  <c r="AV1452" i="4" s="1"/>
  <c r="AW1452" i="4" s="1"/>
  <c r="AO1456" i="4"/>
  <c r="AN1457" i="4"/>
  <c r="AL1454" i="4"/>
  <c r="AR1453" i="4"/>
  <c r="AA1455" i="4" l="1"/>
  <c r="AB1455" i="4" s="1"/>
  <c r="AC1455" i="4" s="1"/>
  <c r="AD1455" i="4" s="1"/>
  <c r="Z1455" i="4"/>
  <c r="AE1454" i="4"/>
  <c r="AF1454" i="4"/>
  <c r="AG1454" i="4" s="1"/>
  <c r="Q1456" i="4"/>
  <c r="V1456" i="4" s="1"/>
  <c r="W1456" i="4" s="1"/>
  <c r="X1456" i="4" s="1"/>
  <c r="Y1456" i="4" s="1"/>
  <c r="R1455" i="4"/>
  <c r="T1458" i="4"/>
  <c r="U1457" i="4"/>
  <c r="AS1453" i="4"/>
  <c r="AT1453" i="4" s="1"/>
  <c r="AU1453" i="4" s="1"/>
  <c r="AV1453" i="4" s="1"/>
  <c r="AW1453" i="4" s="1"/>
  <c r="AO1457" i="4"/>
  <c r="AN1458" i="4"/>
  <c r="AY1452" i="4"/>
  <c r="AZ1452" i="4" s="1"/>
  <c r="AX1452" i="4"/>
  <c r="AL1455" i="4"/>
  <c r="AR1454" i="4"/>
  <c r="AA1456" i="4" l="1"/>
  <c r="AB1456" i="4" s="1"/>
  <c r="AC1456" i="4" s="1"/>
  <c r="AD1456" i="4" s="1"/>
  <c r="Z1456" i="4"/>
  <c r="AE1455" i="4"/>
  <c r="AF1455" i="4"/>
  <c r="AG1455" i="4" s="1"/>
  <c r="Q1457" i="4"/>
  <c r="V1457" i="4" s="1"/>
  <c r="W1457" i="4" s="1"/>
  <c r="X1457" i="4" s="1"/>
  <c r="Y1457" i="4" s="1"/>
  <c r="R1456" i="4"/>
  <c r="T1459" i="4"/>
  <c r="U1458" i="4"/>
  <c r="AX1453" i="4"/>
  <c r="AY1453" i="4"/>
  <c r="AZ1453" i="4" s="1"/>
  <c r="AS1454" i="4"/>
  <c r="AT1454" i="4" s="1"/>
  <c r="AU1454" i="4" s="1"/>
  <c r="AV1454" i="4" s="1"/>
  <c r="AW1454" i="4" s="1"/>
  <c r="AO1458" i="4"/>
  <c r="AN1459" i="4"/>
  <c r="AL1456" i="4"/>
  <c r="AR1455" i="4"/>
  <c r="AS1455" i="4" s="1"/>
  <c r="AA1457" i="4" l="1"/>
  <c r="AB1457" i="4" s="1"/>
  <c r="AC1457" i="4" s="1"/>
  <c r="AD1457" i="4" s="1"/>
  <c r="Z1457" i="4"/>
  <c r="AE1456" i="4"/>
  <c r="AF1456" i="4"/>
  <c r="AG1456" i="4" s="1"/>
  <c r="R1457" i="4"/>
  <c r="Q1458" i="4"/>
  <c r="V1458" i="4" s="1"/>
  <c r="W1458" i="4" s="1"/>
  <c r="X1458" i="4" s="1"/>
  <c r="Y1458" i="4" s="1"/>
  <c r="T1460" i="4"/>
  <c r="U1459" i="4"/>
  <c r="AO1459" i="4"/>
  <c r="AN1460" i="4"/>
  <c r="AT1455" i="4"/>
  <c r="AU1455" i="4" s="1"/>
  <c r="AV1455" i="4" s="1"/>
  <c r="AW1455" i="4" s="1"/>
  <c r="AY1455" i="4" s="1"/>
  <c r="AZ1455" i="4" s="1"/>
  <c r="AY1454" i="4"/>
  <c r="AZ1454" i="4" s="1"/>
  <c r="AX1454" i="4"/>
  <c r="AL1457" i="4"/>
  <c r="AR1456" i="4"/>
  <c r="AS1456" i="4" s="1"/>
  <c r="AA1458" i="4" l="1"/>
  <c r="AB1458" i="4" s="1"/>
  <c r="AC1458" i="4" s="1"/>
  <c r="AD1458" i="4" s="1"/>
  <c r="Z1458" i="4"/>
  <c r="AE1457" i="4"/>
  <c r="AF1457" i="4"/>
  <c r="AG1457" i="4" s="1"/>
  <c r="R1458" i="4"/>
  <c r="Q1459" i="4"/>
  <c r="V1459" i="4" s="1"/>
  <c r="W1459" i="4" s="1"/>
  <c r="X1459" i="4" s="1"/>
  <c r="Y1459" i="4" s="1"/>
  <c r="AX1455" i="4"/>
  <c r="T1461" i="4"/>
  <c r="U1460" i="4"/>
  <c r="AO1460" i="4"/>
  <c r="AN1461" i="4"/>
  <c r="AL1458" i="4"/>
  <c r="AT1456" i="4"/>
  <c r="AU1456" i="4" s="1"/>
  <c r="AV1456" i="4" s="1"/>
  <c r="AW1456" i="4" s="1"/>
  <c r="AY1456" i="4" s="1"/>
  <c r="AZ1456" i="4" s="1"/>
  <c r="AR1457" i="4"/>
  <c r="AS1457" i="4" s="1"/>
  <c r="Z1459" i="4" l="1"/>
  <c r="AA1459" i="4"/>
  <c r="AB1459" i="4" s="1"/>
  <c r="AC1459" i="4" s="1"/>
  <c r="AD1459" i="4" s="1"/>
  <c r="AE1458" i="4"/>
  <c r="AF1458" i="4"/>
  <c r="AG1458" i="4" s="1"/>
  <c r="Q1460" i="4"/>
  <c r="V1460" i="4" s="1"/>
  <c r="W1460" i="4" s="1"/>
  <c r="X1460" i="4" s="1"/>
  <c r="Y1460" i="4" s="1"/>
  <c r="R1459" i="4"/>
  <c r="T1462" i="4"/>
  <c r="U1461" i="4"/>
  <c r="AX1456" i="4"/>
  <c r="AO1461" i="4"/>
  <c r="AN1462" i="4"/>
  <c r="AL1459" i="4"/>
  <c r="AT1457" i="4"/>
  <c r="AU1457" i="4" s="1"/>
  <c r="AV1457" i="4" s="1"/>
  <c r="AW1457" i="4" s="1"/>
  <c r="AX1457" i="4" s="1"/>
  <c r="AR1458" i="4"/>
  <c r="AS1458" i="4" s="1"/>
  <c r="AA1460" i="4" l="1"/>
  <c r="AB1460" i="4" s="1"/>
  <c r="AC1460" i="4" s="1"/>
  <c r="AD1460" i="4" s="1"/>
  <c r="Z1460" i="4"/>
  <c r="AE1459" i="4"/>
  <c r="AF1459" i="4"/>
  <c r="AG1459" i="4" s="1"/>
  <c r="Q1461" i="4"/>
  <c r="V1461" i="4" s="1"/>
  <c r="W1461" i="4" s="1"/>
  <c r="X1461" i="4" s="1"/>
  <c r="Y1461" i="4" s="1"/>
  <c r="R1460" i="4"/>
  <c r="T1463" i="4"/>
  <c r="U1462" i="4"/>
  <c r="AY1457" i="4"/>
  <c r="AZ1457" i="4" s="1"/>
  <c r="AO1462" i="4"/>
  <c r="AN1463" i="4"/>
  <c r="AL1460" i="4"/>
  <c r="AT1458" i="4"/>
  <c r="AU1458" i="4" s="1"/>
  <c r="AV1458" i="4" s="1"/>
  <c r="AW1458" i="4" s="1"/>
  <c r="AY1458" i="4" s="1"/>
  <c r="AZ1458" i="4" s="1"/>
  <c r="AR1459" i="4"/>
  <c r="AS1459" i="4" s="1"/>
  <c r="AA1461" i="4" l="1"/>
  <c r="AB1461" i="4" s="1"/>
  <c r="AC1461" i="4" s="1"/>
  <c r="AD1461" i="4" s="1"/>
  <c r="Z1461" i="4"/>
  <c r="AE1460" i="4"/>
  <c r="AF1460" i="4"/>
  <c r="AG1460" i="4" s="1"/>
  <c r="Q1462" i="4"/>
  <c r="V1462" i="4" s="1"/>
  <c r="W1462" i="4" s="1"/>
  <c r="X1462" i="4" s="1"/>
  <c r="Y1462" i="4" s="1"/>
  <c r="R1461" i="4"/>
  <c r="T1464" i="4"/>
  <c r="U1463" i="4"/>
  <c r="AX1458" i="4"/>
  <c r="AO1463" i="4"/>
  <c r="AN1464" i="4"/>
  <c r="AL1461" i="4"/>
  <c r="AT1459" i="4"/>
  <c r="AU1459" i="4" s="1"/>
  <c r="AV1459" i="4" s="1"/>
  <c r="AW1459" i="4" s="1"/>
  <c r="AX1459" i="4" s="1"/>
  <c r="AR1460" i="4"/>
  <c r="AS1460" i="4" s="1"/>
  <c r="AA1462" i="4" l="1"/>
  <c r="AB1462" i="4" s="1"/>
  <c r="AC1462" i="4" s="1"/>
  <c r="AD1462" i="4" s="1"/>
  <c r="Z1462" i="4"/>
  <c r="AE1461" i="4"/>
  <c r="AF1461" i="4"/>
  <c r="AG1461" i="4" s="1"/>
  <c r="R1462" i="4"/>
  <c r="Q1463" i="4"/>
  <c r="V1463" i="4" s="1"/>
  <c r="W1463" i="4" s="1"/>
  <c r="X1463" i="4" s="1"/>
  <c r="Y1463" i="4" s="1"/>
  <c r="AY1459" i="4"/>
  <c r="AZ1459" i="4" s="1"/>
  <c r="T1465" i="4"/>
  <c r="U1464" i="4"/>
  <c r="AO1464" i="4"/>
  <c r="AN1465" i="4"/>
  <c r="AL1462" i="4"/>
  <c r="AT1460" i="4"/>
  <c r="AU1460" i="4" s="1"/>
  <c r="AV1460" i="4" s="1"/>
  <c r="AW1460" i="4" s="1"/>
  <c r="AY1460" i="4" s="1"/>
  <c r="AZ1460" i="4" s="1"/>
  <c r="AR1461" i="4"/>
  <c r="Z1463" i="4" l="1"/>
  <c r="AA1463" i="4"/>
  <c r="AB1463" i="4" s="1"/>
  <c r="AC1463" i="4" s="1"/>
  <c r="AD1463" i="4" s="1"/>
  <c r="AE1462" i="4"/>
  <c r="AF1462" i="4"/>
  <c r="AG1462" i="4" s="1"/>
  <c r="Q1464" i="4"/>
  <c r="V1464" i="4" s="1"/>
  <c r="W1464" i="4" s="1"/>
  <c r="X1464" i="4" s="1"/>
  <c r="Y1464" i="4" s="1"/>
  <c r="R1463" i="4"/>
  <c r="T1466" i="4"/>
  <c r="U1465" i="4"/>
  <c r="AX1460" i="4"/>
  <c r="AS1461" i="4"/>
  <c r="AT1461" i="4" s="1"/>
  <c r="AU1461" i="4" s="1"/>
  <c r="AV1461" i="4" s="1"/>
  <c r="AW1461" i="4" s="1"/>
  <c r="AO1465" i="4"/>
  <c r="AN1466" i="4"/>
  <c r="AL1463" i="4"/>
  <c r="AR1462" i="4"/>
  <c r="AS1462" i="4" s="1"/>
  <c r="AA1464" i="4" l="1"/>
  <c r="AB1464" i="4" s="1"/>
  <c r="AC1464" i="4" s="1"/>
  <c r="AD1464" i="4" s="1"/>
  <c r="Z1464" i="4"/>
  <c r="AE1463" i="4"/>
  <c r="AF1463" i="4"/>
  <c r="AG1463" i="4" s="1"/>
  <c r="R1464" i="4"/>
  <c r="Q1465" i="4"/>
  <c r="V1465" i="4" s="1"/>
  <c r="W1465" i="4" s="1"/>
  <c r="X1465" i="4" s="1"/>
  <c r="Y1465" i="4" s="1"/>
  <c r="T1467" i="4"/>
  <c r="U1466" i="4"/>
  <c r="AY1461" i="4"/>
  <c r="AZ1461" i="4" s="1"/>
  <c r="AX1461" i="4"/>
  <c r="AO1466" i="4"/>
  <c r="AN1467" i="4"/>
  <c r="AL1464" i="4"/>
  <c r="AT1462" i="4"/>
  <c r="AU1462" i="4" s="1"/>
  <c r="AV1462" i="4" s="1"/>
  <c r="AW1462" i="4" s="1"/>
  <c r="AY1462" i="4" s="1"/>
  <c r="AZ1462" i="4" s="1"/>
  <c r="AR1463" i="4"/>
  <c r="AA1465" i="4" l="1"/>
  <c r="AB1465" i="4" s="1"/>
  <c r="AC1465" i="4" s="1"/>
  <c r="AD1465" i="4" s="1"/>
  <c r="Z1465" i="4"/>
  <c r="AE1464" i="4"/>
  <c r="AF1464" i="4"/>
  <c r="AG1464" i="4" s="1"/>
  <c r="Q1466" i="4"/>
  <c r="V1466" i="4" s="1"/>
  <c r="W1466" i="4" s="1"/>
  <c r="X1466" i="4" s="1"/>
  <c r="Y1466" i="4" s="1"/>
  <c r="R1465" i="4"/>
  <c r="T1468" i="4"/>
  <c r="U1467" i="4"/>
  <c r="AX1462" i="4"/>
  <c r="AS1463" i="4"/>
  <c r="AT1463" i="4" s="1"/>
  <c r="AU1463" i="4" s="1"/>
  <c r="AV1463" i="4" s="1"/>
  <c r="AW1463" i="4" s="1"/>
  <c r="AO1467" i="4"/>
  <c r="AN1468" i="4"/>
  <c r="AL1465" i="4"/>
  <c r="AR1464" i="4"/>
  <c r="AS1464" i="4" s="1"/>
  <c r="AA1466" i="4" l="1"/>
  <c r="AB1466" i="4" s="1"/>
  <c r="AC1466" i="4" s="1"/>
  <c r="AD1466" i="4" s="1"/>
  <c r="Z1466" i="4"/>
  <c r="AE1465" i="4"/>
  <c r="AF1465" i="4"/>
  <c r="AG1465" i="4" s="1"/>
  <c r="Q1467" i="4"/>
  <c r="V1467" i="4" s="1"/>
  <c r="W1467" i="4" s="1"/>
  <c r="X1467" i="4" s="1"/>
  <c r="Y1467" i="4" s="1"/>
  <c r="R1466" i="4"/>
  <c r="T1469" i="4"/>
  <c r="U1468" i="4"/>
  <c r="AY1463" i="4"/>
  <c r="AZ1463" i="4" s="1"/>
  <c r="AX1463" i="4"/>
  <c r="AO1468" i="4"/>
  <c r="AN1469" i="4"/>
  <c r="AT1464" i="4"/>
  <c r="AU1464" i="4" s="1"/>
  <c r="AV1464" i="4" s="1"/>
  <c r="AW1464" i="4" s="1"/>
  <c r="AX1464" i="4" s="1"/>
  <c r="AL1466" i="4"/>
  <c r="AR1465" i="4"/>
  <c r="AS1465" i="4" s="1"/>
  <c r="AA1467" i="4" l="1"/>
  <c r="AB1467" i="4" s="1"/>
  <c r="AC1467" i="4" s="1"/>
  <c r="AD1467" i="4" s="1"/>
  <c r="Z1467" i="4"/>
  <c r="AE1466" i="4"/>
  <c r="AF1466" i="4"/>
  <c r="AG1466" i="4" s="1"/>
  <c r="Q1468" i="4"/>
  <c r="V1468" i="4" s="1"/>
  <c r="W1468" i="4" s="1"/>
  <c r="X1468" i="4" s="1"/>
  <c r="Y1468" i="4" s="1"/>
  <c r="R1467" i="4"/>
  <c r="T1470" i="4"/>
  <c r="U1469" i="4"/>
  <c r="AY1464" i="4"/>
  <c r="AZ1464" i="4" s="1"/>
  <c r="AO1469" i="4"/>
  <c r="AN1470" i="4"/>
  <c r="AL1467" i="4"/>
  <c r="AT1465" i="4"/>
  <c r="AU1465" i="4" s="1"/>
  <c r="AV1465" i="4" s="1"/>
  <c r="AW1465" i="4" s="1"/>
  <c r="AY1465" i="4" s="1"/>
  <c r="AZ1465" i="4" s="1"/>
  <c r="AR1466" i="4"/>
  <c r="AS1466" i="4" s="1"/>
  <c r="Z1468" i="4" l="1"/>
  <c r="AA1468" i="4"/>
  <c r="AB1468" i="4" s="1"/>
  <c r="AC1468" i="4" s="1"/>
  <c r="AD1468" i="4" s="1"/>
  <c r="AE1467" i="4"/>
  <c r="AF1467" i="4"/>
  <c r="AG1467" i="4" s="1"/>
  <c r="R1468" i="4"/>
  <c r="Q1469" i="4"/>
  <c r="V1469" i="4" s="1"/>
  <c r="W1469" i="4" s="1"/>
  <c r="X1469" i="4" s="1"/>
  <c r="Y1469" i="4" s="1"/>
  <c r="T1471" i="4"/>
  <c r="U1470" i="4"/>
  <c r="AX1465" i="4"/>
  <c r="AO1470" i="4"/>
  <c r="AN1471" i="4"/>
  <c r="AL1468" i="4"/>
  <c r="AT1466" i="4"/>
  <c r="AU1466" i="4" s="1"/>
  <c r="AV1466" i="4" s="1"/>
  <c r="AW1466" i="4" s="1"/>
  <c r="AY1466" i="4" s="1"/>
  <c r="AZ1466" i="4" s="1"/>
  <c r="AR1467" i="4"/>
  <c r="AA1469" i="4" l="1"/>
  <c r="AB1469" i="4" s="1"/>
  <c r="AC1469" i="4" s="1"/>
  <c r="AD1469" i="4" s="1"/>
  <c r="Z1469" i="4"/>
  <c r="AE1468" i="4"/>
  <c r="AF1468" i="4"/>
  <c r="AG1468" i="4" s="1"/>
  <c r="Q1470" i="4"/>
  <c r="V1470" i="4" s="1"/>
  <c r="W1470" i="4" s="1"/>
  <c r="X1470" i="4" s="1"/>
  <c r="Y1470" i="4" s="1"/>
  <c r="R1469" i="4"/>
  <c r="AX1466" i="4"/>
  <c r="T1472" i="4"/>
  <c r="U1471" i="4"/>
  <c r="AS1467" i="4"/>
  <c r="AT1467" i="4" s="1"/>
  <c r="AU1467" i="4" s="1"/>
  <c r="AV1467" i="4" s="1"/>
  <c r="AW1467" i="4" s="1"/>
  <c r="AO1471" i="4"/>
  <c r="AN1472" i="4"/>
  <c r="AL1469" i="4"/>
  <c r="AR1468" i="4"/>
  <c r="AS1468" i="4" s="1"/>
  <c r="AA1470" i="4" l="1"/>
  <c r="AB1470" i="4" s="1"/>
  <c r="AC1470" i="4" s="1"/>
  <c r="AD1470" i="4" s="1"/>
  <c r="Z1470" i="4"/>
  <c r="AE1469" i="4"/>
  <c r="AF1469" i="4"/>
  <c r="AG1469" i="4" s="1"/>
  <c r="Q1471" i="4"/>
  <c r="V1471" i="4" s="1"/>
  <c r="W1471" i="4" s="1"/>
  <c r="X1471" i="4" s="1"/>
  <c r="Y1471" i="4" s="1"/>
  <c r="R1470" i="4"/>
  <c r="T1473" i="4"/>
  <c r="U1472" i="4"/>
  <c r="AY1467" i="4"/>
  <c r="AZ1467" i="4" s="1"/>
  <c r="AX1467" i="4"/>
  <c r="AO1472" i="4"/>
  <c r="AN1473" i="4"/>
  <c r="AL1470" i="4"/>
  <c r="AT1468" i="4"/>
  <c r="AU1468" i="4" s="1"/>
  <c r="AV1468" i="4" s="1"/>
  <c r="AW1468" i="4" s="1"/>
  <c r="AY1468" i="4" s="1"/>
  <c r="AZ1468" i="4" s="1"/>
  <c r="AR1469" i="4"/>
  <c r="AS1469" i="4" s="1"/>
  <c r="Z1471" i="4" l="1"/>
  <c r="AA1471" i="4"/>
  <c r="AB1471" i="4" s="1"/>
  <c r="AC1471" i="4" s="1"/>
  <c r="AD1471" i="4" s="1"/>
  <c r="AE1470" i="4"/>
  <c r="AF1470" i="4"/>
  <c r="AG1470" i="4" s="1"/>
  <c r="Q1472" i="4"/>
  <c r="V1472" i="4" s="1"/>
  <c r="W1472" i="4" s="1"/>
  <c r="X1472" i="4" s="1"/>
  <c r="Y1472" i="4" s="1"/>
  <c r="R1471" i="4"/>
  <c r="T1474" i="4"/>
  <c r="U1473" i="4"/>
  <c r="AX1468" i="4"/>
  <c r="AO1473" i="4"/>
  <c r="AN1474" i="4"/>
  <c r="AL1471" i="4"/>
  <c r="AT1469" i="4"/>
  <c r="AU1469" i="4" s="1"/>
  <c r="AV1469" i="4" s="1"/>
  <c r="AW1469" i="4" s="1"/>
  <c r="AY1469" i="4" s="1"/>
  <c r="AZ1469" i="4" s="1"/>
  <c r="AR1470" i="4"/>
  <c r="Z1472" i="4" l="1"/>
  <c r="AA1472" i="4"/>
  <c r="AB1472" i="4" s="1"/>
  <c r="AC1472" i="4" s="1"/>
  <c r="AD1472" i="4" s="1"/>
  <c r="AE1471" i="4"/>
  <c r="AF1471" i="4"/>
  <c r="AG1471" i="4" s="1"/>
  <c r="R1472" i="4"/>
  <c r="Q1473" i="4"/>
  <c r="V1473" i="4" s="1"/>
  <c r="W1473" i="4" s="1"/>
  <c r="X1473" i="4" s="1"/>
  <c r="Y1473" i="4" s="1"/>
  <c r="T1475" i="4"/>
  <c r="U1474" i="4"/>
  <c r="AX1469" i="4"/>
  <c r="AS1470" i="4"/>
  <c r="AT1470" i="4" s="1"/>
  <c r="AU1470" i="4" s="1"/>
  <c r="AV1470" i="4" s="1"/>
  <c r="AW1470" i="4" s="1"/>
  <c r="AO1474" i="4"/>
  <c r="AN1475" i="4"/>
  <c r="AL1472" i="4"/>
  <c r="AR1471" i="4"/>
  <c r="AS1471" i="4" s="1"/>
  <c r="AA1473" i="4" l="1"/>
  <c r="AB1473" i="4" s="1"/>
  <c r="AC1473" i="4" s="1"/>
  <c r="AD1473" i="4" s="1"/>
  <c r="Z1473" i="4"/>
  <c r="AE1472" i="4"/>
  <c r="AF1472" i="4"/>
  <c r="AG1472" i="4" s="1"/>
  <c r="Q1474" i="4"/>
  <c r="V1474" i="4" s="1"/>
  <c r="W1474" i="4" s="1"/>
  <c r="X1474" i="4" s="1"/>
  <c r="Y1474" i="4" s="1"/>
  <c r="R1473" i="4"/>
  <c r="T1476" i="4"/>
  <c r="U1475" i="4"/>
  <c r="AO1475" i="4"/>
  <c r="AN1476" i="4"/>
  <c r="AT1471" i="4"/>
  <c r="AU1471" i="4" s="1"/>
  <c r="AV1471" i="4" s="1"/>
  <c r="AW1471" i="4" s="1"/>
  <c r="AY1471" i="4" s="1"/>
  <c r="AZ1471" i="4" s="1"/>
  <c r="AY1470" i="4"/>
  <c r="AZ1470" i="4" s="1"/>
  <c r="AX1470" i="4"/>
  <c r="AL1473" i="4"/>
  <c r="AR1472" i="4"/>
  <c r="AS1472" i="4" s="1"/>
  <c r="AA1474" i="4" l="1"/>
  <c r="AB1474" i="4" s="1"/>
  <c r="AC1474" i="4" s="1"/>
  <c r="AD1474" i="4" s="1"/>
  <c r="Z1474" i="4"/>
  <c r="AE1473" i="4"/>
  <c r="AF1473" i="4"/>
  <c r="AG1473" i="4" s="1"/>
  <c r="R1474" i="4"/>
  <c r="Q1475" i="4"/>
  <c r="V1475" i="4" s="1"/>
  <c r="W1475" i="4" s="1"/>
  <c r="X1475" i="4" s="1"/>
  <c r="Y1475" i="4" s="1"/>
  <c r="T1477" i="4"/>
  <c r="U1476" i="4"/>
  <c r="AX1471" i="4"/>
  <c r="AO1476" i="4"/>
  <c r="AN1477" i="4"/>
  <c r="AL1474" i="4"/>
  <c r="AT1472" i="4"/>
  <c r="AU1472" i="4" s="1"/>
  <c r="AV1472" i="4" s="1"/>
  <c r="AW1472" i="4" s="1"/>
  <c r="AY1472" i="4" s="1"/>
  <c r="AZ1472" i="4" s="1"/>
  <c r="AR1473" i="4"/>
  <c r="AS1473" i="4" s="1"/>
  <c r="AE1474" i="4" l="1"/>
  <c r="AF1474" i="4"/>
  <c r="AG1474" i="4" s="1"/>
  <c r="Z1475" i="4"/>
  <c r="AA1475" i="4"/>
  <c r="AB1475" i="4" s="1"/>
  <c r="AC1475" i="4" s="1"/>
  <c r="AD1475" i="4" s="1"/>
  <c r="Q1476" i="4"/>
  <c r="V1476" i="4" s="1"/>
  <c r="W1476" i="4" s="1"/>
  <c r="X1476" i="4" s="1"/>
  <c r="Y1476" i="4" s="1"/>
  <c r="R1475" i="4"/>
  <c r="T1478" i="4"/>
  <c r="U1477" i="4"/>
  <c r="AX1472" i="4"/>
  <c r="AO1477" i="4"/>
  <c r="AN1478" i="4"/>
  <c r="AL1475" i="4"/>
  <c r="AT1473" i="4"/>
  <c r="AU1473" i="4" s="1"/>
  <c r="AV1473" i="4" s="1"/>
  <c r="AW1473" i="4" s="1"/>
  <c r="AX1473" i="4" s="1"/>
  <c r="AR1474" i="4"/>
  <c r="AS1474" i="4" s="1"/>
  <c r="AA1476" i="4" l="1"/>
  <c r="AB1476" i="4" s="1"/>
  <c r="AC1476" i="4" s="1"/>
  <c r="AD1476" i="4" s="1"/>
  <c r="Z1476" i="4"/>
  <c r="AE1475" i="4"/>
  <c r="AF1475" i="4"/>
  <c r="AG1475" i="4" s="1"/>
  <c r="R1476" i="4"/>
  <c r="Q1477" i="4"/>
  <c r="V1477" i="4" s="1"/>
  <c r="W1477" i="4" s="1"/>
  <c r="X1477" i="4" s="1"/>
  <c r="Y1477" i="4" s="1"/>
  <c r="AY1473" i="4"/>
  <c r="AZ1473" i="4" s="1"/>
  <c r="T1479" i="4"/>
  <c r="U1478" i="4"/>
  <c r="AT1474" i="4"/>
  <c r="AU1474" i="4" s="1"/>
  <c r="AV1474" i="4" s="1"/>
  <c r="AW1474" i="4" s="1"/>
  <c r="AX1474" i="4" s="1"/>
  <c r="AO1478" i="4"/>
  <c r="AN1479" i="4"/>
  <c r="AL1476" i="4"/>
  <c r="AR1475" i="4"/>
  <c r="AS1475" i="4" s="1"/>
  <c r="Z1477" i="4" l="1"/>
  <c r="AA1477" i="4"/>
  <c r="AB1477" i="4" s="1"/>
  <c r="AC1477" i="4" s="1"/>
  <c r="AD1477" i="4" s="1"/>
  <c r="AE1476" i="4"/>
  <c r="AF1476" i="4"/>
  <c r="AG1476" i="4" s="1"/>
  <c r="Q1478" i="4"/>
  <c r="V1478" i="4" s="1"/>
  <c r="W1478" i="4" s="1"/>
  <c r="X1478" i="4" s="1"/>
  <c r="Y1478" i="4" s="1"/>
  <c r="R1477" i="4"/>
  <c r="T1480" i="4"/>
  <c r="U1479" i="4"/>
  <c r="AY1474" i="4"/>
  <c r="AZ1474" i="4" s="1"/>
  <c r="AO1479" i="4"/>
  <c r="AN1480" i="4"/>
  <c r="AL1477" i="4"/>
  <c r="AT1475" i="4"/>
  <c r="AU1475" i="4" s="1"/>
  <c r="AV1475" i="4" s="1"/>
  <c r="AW1475" i="4" s="1"/>
  <c r="AY1475" i="4" s="1"/>
  <c r="AZ1475" i="4" s="1"/>
  <c r="AR1476" i="4"/>
  <c r="AA1478" i="4" l="1"/>
  <c r="AB1478" i="4" s="1"/>
  <c r="AC1478" i="4" s="1"/>
  <c r="AD1478" i="4" s="1"/>
  <c r="Z1478" i="4"/>
  <c r="AE1477" i="4"/>
  <c r="AF1477" i="4"/>
  <c r="AG1477" i="4" s="1"/>
  <c r="Q1479" i="4"/>
  <c r="V1479" i="4" s="1"/>
  <c r="W1479" i="4" s="1"/>
  <c r="X1479" i="4" s="1"/>
  <c r="Y1479" i="4" s="1"/>
  <c r="R1478" i="4"/>
  <c r="T1481" i="4"/>
  <c r="U1480" i="4"/>
  <c r="AX1475" i="4"/>
  <c r="AS1476" i="4"/>
  <c r="AT1476" i="4" s="1"/>
  <c r="AU1476" i="4" s="1"/>
  <c r="AV1476" i="4" s="1"/>
  <c r="AW1476" i="4" s="1"/>
  <c r="AO1480" i="4"/>
  <c r="AN1481" i="4"/>
  <c r="AL1478" i="4"/>
  <c r="AR1477" i="4"/>
  <c r="AS1477" i="4" s="1"/>
  <c r="Z1479" i="4" l="1"/>
  <c r="AA1479" i="4"/>
  <c r="AB1479" i="4" s="1"/>
  <c r="AC1479" i="4" s="1"/>
  <c r="AD1479" i="4" s="1"/>
  <c r="AE1478" i="4"/>
  <c r="AF1478" i="4"/>
  <c r="AG1478" i="4" s="1"/>
  <c r="Q1480" i="4"/>
  <c r="V1480" i="4" s="1"/>
  <c r="W1480" i="4" s="1"/>
  <c r="X1480" i="4" s="1"/>
  <c r="Y1480" i="4" s="1"/>
  <c r="R1479" i="4"/>
  <c r="T1482" i="4"/>
  <c r="U1481" i="4"/>
  <c r="AO1481" i="4"/>
  <c r="AN1482" i="4"/>
  <c r="AY1476" i="4"/>
  <c r="AZ1476" i="4" s="1"/>
  <c r="AX1476" i="4"/>
  <c r="AL1479" i="4"/>
  <c r="AT1477" i="4"/>
  <c r="AU1477" i="4" s="1"/>
  <c r="AV1477" i="4" s="1"/>
  <c r="AW1477" i="4" s="1"/>
  <c r="AX1477" i="4" s="1"/>
  <c r="AR1478" i="4"/>
  <c r="AS1478" i="4" s="1"/>
  <c r="AA1480" i="4" l="1"/>
  <c r="AB1480" i="4" s="1"/>
  <c r="AC1480" i="4" s="1"/>
  <c r="AD1480" i="4" s="1"/>
  <c r="Z1480" i="4"/>
  <c r="AE1479" i="4"/>
  <c r="AF1479" i="4"/>
  <c r="AG1479" i="4" s="1"/>
  <c r="Q1481" i="4"/>
  <c r="V1481" i="4" s="1"/>
  <c r="W1481" i="4" s="1"/>
  <c r="X1481" i="4" s="1"/>
  <c r="Y1481" i="4" s="1"/>
  <c r="R1480" i="4"/>
  <c r="AY1477" i="4"/>
  <c r="AZ1477" i="4" s="1"/>
  <c r="T1483" i="4"/>
  <c r="U1482" i="4"/>
  <c r="AO1482" i="4"/>
  <c r="AN1483" i="4"/>
  <c r="AL1480" i="4"/>
  <c r="AT1478" i="4"/>
  <c r="AU1478" i="4" s="1"/>
  <c r="AV1478" i="4" s="1"/>
  <c r="AW1478" i="4" s="1"/>
  <c r="AY1478" i="4" s="1"/>
  <c r="AZ1478" i="4" s="1"/>
  <c r="AR1479" i="4"/>
  <c r="AS1479" i="4" s="1"/>
  <c r="Z1481" i="4" l="1"/>
  <c r="AA1481" i="4"/>
  <c r="AB1481" i="4" s="1"/>
  <c r="AC1481" i="4" s="1"/>
  <c r="AD1481" i="4" s="1"/>
  <c r="AE1480" i="4"/>
  <c r="AF1480" i="4"/>
  <c r="AG1480" i="4" s="1"/>
  <c r="R1481" i="4"/>
  <c r="Q1482" i="4"/>
  <c r="V1482" i="4" s="1"/>
  <c r="W1482" i="4" s="1"/>
  <c r="X1482" i="4" s="1"/>
  <c r="Y1482" i="4" s="1"/>
  <c r="T1484" i="4"/>
  <c r="U1483" i="4"/>
  <c r="AX1478" i="4"/>
  <c r="AO1483" i="4"/>
  <c r="AN1484" i="4"/>
  <c r="AT1479" i="4"/>
  <c r="AU1479" i="4" s="1"/>
  <c r="AV1479" i="4" s="1"/>
  <c r="AW1479" i="4" s="1"/>
  <c r="AY1479" i="4" s="1"/>
  <c r="AZ1479" i="4" s="1"/>
  <c r="AL1481" i="4"/>
  <c r="AR1480" i="4"/>
  <c r="AS1480" i="4" s="1"/>
  <c r="Z1482" i="4" l="1"/>
  <c r="AA1482" i="4"/>
  <c r="AB1482" i="4" s="1"/>
  <c r="AC1482" i="4" s="1"/>
  <c r="AD1482" i="4" s="1"/>
  <c r="AE1481" i="4"/>
  <c r="AF1481" i="4"/>
  <c r="AG1481" i="4" s="1"/>
  <c r="Q1483" i="4"/>
  <c r="V1483" i="4" s="1"/>
  <c r="W1483" i="4" s="1"/>
  <c r="X1483" i="4" s="1"/>
  <c r="Y1483" i="4" s="1"/>
  <c r="R1482" i="4"/>
  <c r="T1485" i="4"/>
  <c r="U1484" i="4"/>
  <c r="AX1479" i="4"/>
  <c r="AO1484" i="4"/>
  <c r="AN1485" i="4"/>
  <c r="AL1482" i="4"/>
  <c r="AT1480" i="4"/>
  <c r="AU1480" i="4" s="1"/>
  <c r="AV1480" i="4" s="1"/>
  <c r="AW1480" i="4" s="1"/>
  <c r="AX1480" i="4" s="1"/>
  <c r="AR1481" i="4"/>
  <c r="AS1481" i="4" s="1"/>
  <c r="AA1483" i="4" l="1"/>
  <c r="AB1483" i="4" s="1"/>
  <c r="AC1483" i="4" s="1"/>
  <c r="AD1483" i="4" s="1"/>
  <c r="Z1483" i="4"/>
  <c r="AE1482" i="4"/>
  <c r="AF1482" i="4"/>
  <c r="AG1482" i="4" s="1"/>
  <c r="Q1484" i="4"/>
  <c r="V1484" i="4" s="1"/>
  <c r="W1484" i="4" s="1"/>
  <c r="X1484" i="4" s="1"/>
  <c r="Y1484" i="4" s="1"/>
  <c r="R1483" i="4"/>
  <c r="T1486" i="4"/>
  <c r="U1485" i="4"/>
  <c r="AY1480" i="4"/>
  <c r="AZ1480" i="4" s="1"/>
  <c r="AO1485" i="4"/>
  <c r="AN1486" i="4"/>
  <c r="AL1483" i="4"/>
  <c r="AT1481" i="4"/>
  <c r="AU1481" i="4" s="1"/>
  <c r="AV1481" i="4" s="1"/>
  <c r="AW1481" i="4" s="1"/>
  <c r="AY1481" i="4" s="1"/>
  <c r="AZ1481" i="4" s="1"/>
  <c r="AR1482" i="4"/>
  <c r="Z1484" i="4" l="1"/>
  <c r="AA1484" i="4"/>
  <c r="AB1484" i="4" s="1"/>
  <c r="AC1484" i="4" s="1"/>
  <c r="AD1484" i="4" s="1"/>
  <c r="AE1483" i="4"/>
  <c r="AF1483" i="4"/>
  <c r="AG1483" i="4" s="1"/>
  <c r="Q1485" i="4"/>
  <c r="V1485" i="4" s="1"/>
  <c r="W1485" i="4" s="1"/>
  <c r="X1485" i="4" s="1"/>
  <c r="Y1485" i="4" s="1"/>
  <c r="R1484" i="4"/>
  <c r="T1487" i="4"/>
  <c r="U1486" i="4"/>
  <c r="AX1481" i="4"/>
  <c r="AS1482" i="4"/>
  <c r="AT1482" i="4" s="1"/>
  <c r="AU1482" i="4" s="1"/>
  <c r="AV1482" i="4" s="1"/>
  <c r="AW1482" i="4" s="1"/>
  <c r="AO1486" i="4"/>
  <c r="AN1487" i="4"/>
  <c r="AL1484" i="4"/>
  <c r="AR1483" i="4"/>
  <c r="AS1483" i="4" s="1"/>
  <c r="AA1485" i="4" l="1"/>
  <c r="AB1485" i="4" s="1"/>
  <c r="AC1485" i="4" s="1"/>
  <c r="AD1485" i="4" s="1"/>
  <c r="Z1485" i="4"/>
  <c r="AE1484" i="4"/>
  <c r="AF1484" i="4"/>
  <c r="AG1484" i="4" s="1"/>
  <c r="Q1486" i="4"/>
  <c r="V1486" i="4" s="1"/>
  <c r="W1486" i="4" s="1"/>
  <c r="X1486" i="4" s="1"/>
  <c r="Y1486" i="4" s="1"/>
  <c r="R1485" i="4"/>
  <c r="T1488" i="4"/>
  <c r="U1487" i="4"/>
  <c r="AX1482" i="4"/>
  <c r="AY1482" i="4"/>
  <c r="AZ1482" i="4" s="1"/>
  <c r="AO1487" i="4"/>
  <c r="AN1488" i="4"/>
  <c r="AT1483" i="4"/>
  <c r="AU1483" i="4" s="1"/>
  <c r="AV1483" i="4" s="1"/>
  <c r="AW1483" i="4" s="1"/>
  <c r="AX1483" i="4" s="1"/>
  <c r="AL1485" i="4"/>
  <c r="AR1484" i="4"/>
  <c r="AS1484" i="4" s="1"/>
  <c r="AA1486" i="4" l="1"/>
  <c r="AB1486" i="4" s="1"/>
  <c r="AC1486" i="4" s="1"/>
  <c r="AD1486" i="4" s="1"/>
  <c r="Z1486" i="4"/>
  <c r="AE1485" i="4"/>
  <c r="AF1485" i="4"/>
  <c r="AG1485" i="4" s="1"/>
  <c r="R1486" i="4"/>
  <c r="Q1487" i="4"/>
  <c r="V1487" i="4" s="1"/>
  <c r="W1487" i="4" s="1"/>
  <c r="X1487" i="4" s="1"/>
  <c r="Y1487" i="4" s="1"/>
  <c r="T1489" i="4"/>
  <c r="U1488" i="4"/>
  <c r="AY1483" i="4"/>
  <c r="AZ1483" i="4" s="1"/>
  <c r="AO1488" i="4"/>
  <c r="AN1489" i="4"/>
  <c r="AT1484" i="4"/>
  <c r="AU1484" i="4" s="1"/>
  <c r="AV1484" i="4" s="1"/>
  <c r="AW1484" i="4" s="1"/>
  <c r="AY1484" i="4" s="1"/>
  <c r="AZ1484" i="4" s="1"/>
  <c r="AL1486" i="4"/>
  <c r="AR1485" i="4"/>
  <c r="AS1485" i="4" s="1"/>
  <c r="AA1487" i="4" l="1"/>
  <c r="AB1487" i="4" s="1"/>
  <c r="AC1487" i="4" s="1"/>
  <c r="AD1487" i="4" s="1"/>
  <c r="Z1487" i="4"/>
  <c r="AE1486" i="4"/>
  <c r="AF1486" i="4"/>
  <c r="AG1486" i="4" s="1"/>
  <c r="R1487" i="4"/>
  <c r="Q1488" i="4"/>
  <c r="V1488" i="4" s="1"/>
  <c r="W1488" i="4" s="1"/>
  <c r="X1488" i="4" s="1"/>
  <c r="Y1488" i="4" s="1"/>
  <c r="T1490" i="4"/>
  <c r="U1489" i="4"/>
  <c r="AX1484" i="4"/>
  <c r="AT1485" i="4"/>
  <c r="AU1485" i="4" s="1"/>
  <c r="AV1485" i="4" s="1"/>
  <c r="AW1485" i="4" s="1"/>
  <c r="AX1485" i="4" s="1"/>
  <c r="AO1489" i="4"/>
  <c r="AN1490" i="4"/>
  <c r="AL1487" i="4"/>
  <c r="AR1486" i="4"/>
  <c r="Z1488" i="4" l="1"/>
  <c r="AA1488" i="4"/>
  <c r="AB1488" i="4" s="1"/>
  <c r="AC1488" i="4" s="1"/>
  <c r="AD1488" i="4" s="1"/>
  <c r="AE1487" i="4"/>
  <c r="AF1487" i="4"/>
  <c r="AG1487" i="4" s="1"/>
  <c r="R1488" i="4"/>
  <c r="Q1489" i="4"/>
  <c r="V1489" i="4" s="1"/>
  <c r="W1489" i="4" s="1"/>
  <c r="X1489" i="4" s="1"/>
  <c r="Y1489" i="4" s="1"/>
  <c r="T1491" i="4"/>
  <c r="U1490" i="4"/>
  <c r="AY1485" i="4"/>
  <c r="AZ1485" i="4" s="1"/>
  <c r="AS1486" i="4"/>
  <c r="AT1486" i="4" s="1"/>
  <c r="AU1486" i="4" s="1"/>
  <c r="AV1486" i="4" s="1"/>
  <c r="AW1486" i="4" s="1"/>
  <c r="AO1490" i="4"/>
  <c r="AN1491" i="4"/>
  <c r="AL1488" i="4"/>
  <c r="AR1487" i="4"/>
  <c r="AS1487" i="4" s="1"/>
  <c r="AA1489" i="4" l="1"/>
  <c r="AB1489" i="4" s="1"/>
  <c r="AC1489" i="4" s="1"/>
  <c r="AD1489" i="4" s="1"/>
  <c r="Z1489" i="4"/>
  <c r="AE1488" i="4"/>
  <c r="AF1488" i="4"/>
  <c r="AG1488" i="4" s="1"/>
  <c r="R1489" i="4"/>
  <c r="Q1490" i="4"/>
  <c r="V1490" i="4" s="1"/>
  <c r="W1490" i="4" s="1"/>
  <c r="X1490" i="4" s="1"/>
  <c r="Y1490" i="4" s="1"/>
  <c r="T1492" i="4"/>
  <c r="U1491" i="4"/>
  <c r="AY1486" i="4"/>
  <c r="AZ1486" i="4" s="1"/>
  <c r="AX1486" i="4"/>
  <c r="AO1491" i="4"/>
  <c r="AN1492" i="4"/>
  <c r="AT1487" i="4"/>
  <c r="AU1487" i="4" s="1"/>
  <c r="AV1487" i="4" s="1"/>
  <c r="AW1487" i="4" s="1"/>
  <c r="AX1487" i="4" s="1"/>
  <c r="AL1489" i="4"/>
  <c r="AR1488" i="4"/>
  <c r="AS1488" i="4" s="1"/>
  <c r="Z1490" i="4" l="1"/>
  <c r="AA1490" i="4"/>
  <c r="AB1490" i="4" s="1"/>
  <c r="AC1490" i="4" s="1"/>
  <c r="AD1490" i="4" s="1"/>
  <c r="AE1489" i="4"/>
  <c r="AF1489" i="4"/>
  <c r="AG1489" i="4" s="1"/>
  <c r="Q1491" i="4"/>
  <c r="V1491" i="4" s="1"/>
  <c r="W1491" i="4" s="1"/>
  <c r="X1491" i="4" s="1"/>
  <c r="Y1491" i="4" s="1"/>
  <c r="R1490" i="4"/>
  <c r="T1493" i="4"/>
  <c r="U1492" i="4"/>
  <c r="AY1487" i="4"/>
  <c r="AZ1487" i="4" s="1"/>
  <c r="AT1488" i="4"/>
  <c r="AU1488" i="4" s="1"/>
  <c r="AV1488" i="4" s="1"/>
  <c r="AW1488" i="4" s="1"/>
  <c r="AY1488" i="4" s="1"/>
  <c r="AZ1488" i="4" s="1"/>
  <c r="AO1492" i="4"/>
  <c r="AN1493" i="4"/>
  <c r="AL1490" i="4"/>
  <c r="AR1489" i="4"/>
  <c r="AS1489" i="4" s="1"/>
  <c r="Z1491" i="4" l="1"/>
  <c r="AA1491" i="4"/>
  <c r="AB1491" i="4" s="1"/>
  <c r="AC1491" i="4" s="1"/>
  <c r="AD1491" i="4" s="1"/>
  <c r="AE1490" i="4"/>
  <c r="AF1490" i="4"/>
  <c r="AG1490" i="4" s="1"/>
  <c r="R1491" i="4"/>
  <c r="Q1492" i="4"/>
  <c r="V1492" i="4" s="1"/>
  <c r="W1492" i="4" s="1"/>
  <c r="X1492" i="4" s="1"/>
  <c r="Y1492" i="4" s="1"/>
  <c r="T1494" i="4"/>
  <c r="U1493" i="4"/>
  <c r="AX1488" i="4"/>
  <c r="AO1493" i="4"/>
  <c r="AN1494" i="4"/>
  <c r="AL1491" i="4"/>
  <c r="AT1489" i="4"/>
  <c r="AU1489" i="4" s="1"/>
  <c r="AV1489" i="4" s="1"/>
  <c r="AW1489" i="4" s="1"/>
  <c r="AY1489" i="4" s="1"/>
  <c r="AZ1489" i="4" s="1"/>
  <c r="AR1490" i="4"/>
  <c r="AS1490" i="4" s="1"/>
  <c r="Z1492" i="4" l="1"/>
  <c r="AA1492" i="4"/>
  <c r="AB1492" i="4" s="1"/>
  <c r="AC1492" i="4" s="1"/>
  <c r="AD1492" i="4" s="1"/>
  <c r="AE1491" i="4"/>
  <c r="AF1491" i="4"/>
  <c r="AG1491" i="4" s="1"/>
  <c r="R1492" i="4"/>
  <c r="Q1493" i="4"/>
  <c r="V1493" i="4" s="1"/>
  <c r="W1493" i="4" s="1"/>
  <c r="X1493" i="4" s="1"/>
  <c r="Y1493" i="4" s="1"/>
  <c r="T1495" i="4"/>
  <c r="U1494" i="4"/>
  <c r="AX1489" i="4"/>
  <c r="AO1494" i="4"/>
  <c r="AN1495" i="4"/>
  <c r="AL1492" i="4"/>
  <c r="AT1490" i="4"/>
  <c r="AU1490" i="4" s="1"/>
  <c r="AV1490" i="4" s="1"/>
  <c r="AW1490" i="4" s="1"/>
  <c r="AX1490" i="4" s="1"/>
  <c r="AR1491" i="4"/>
  <c r="AA1493" i="4" l="1"/>
  <c r="AB1493" i="4" s="1"/>
  <c r="AC1493" i="4" s="1"/>
  <c r="AD1493" i="4" s="1"/>
  <c r="Z1493" i="4"/>
  <c r="AE1492" i="4"/>
  <c r="AF1492" i="4"/>
  <c r="AG1492" i="4" s="1"/>
  <c r="Q1494" i="4"/>
  <c r="V1494" i="4" s="1"/>
  <c r="W1494" i="4" s="1"/>
  <c r="X1494" i="4" s="1"/>
  <c r="Y1494" i="4" s="1"/>
  <c r="R1493" i="4"/>
  <c r="T1496" i="4"/>
  <c r="U1495" i="4"/>
  <c r="AY1490" i="4"/>
  <c r="AZ1490" i="4" s="1"/>
  <c r="AS1491" i="4"/>
  <c r="AT1491" i="4" s="1"/>
  <c r="AU1491" i="4" s="1"/>
  <c r="AV1491" i="4" s="1"/>
  <c r="AW1491" i="4" s="1"/>
  <c r="AO1495" i="4"/>
  <c r="AN1496" i="4"/>
  <c r="AL1493" i="4"/>
  <c r="AR1492" i="4"/>
  <c r="AS1492" i="4" s="1"/>
  <c r="AA1494" i="4" l="1"/>
  <c r="AB1494" i="4" s="1"/>
  <c r="AC1494" i="4" s="1"/>
  <c r="AD1494" i="4" s="1"/>
  <c r="Z1494" i="4"/>
  <c r="AE1493" i="4"/>
  <c r="AF1493" i="4"/>
  <c r="AG1493" i="4" s="1"/>
  <c r="Q1495" i="4"/>
  <c r="V1495" i="4" s="1"/>
  <c r="W1495" i="4" s="1"/>
  <c r="X1495" i="4" s="1"/>
  <c r="Y1495" i="4" s="1"/>
  <c r="R1494" i="4"/>
  <c r="T1497" i="4"/>
  <c r="U1496" i="4"/>
  <c r="AY1491" i="4"/>
  <c r="AZ1491" i="4" s="1"/>
  <c r="AX1491" i="4"/>
  <c r="AO1496" i="4"/>
  <c r="AN1497" i="4"/>
  <c r="AL1494" i="4"/>
  <c r="AT1492" i="4"/>
  <c r="AU1492" i="4" s="1"/>
  <c r="AV1492" i="4" s="1"/>
  <c r="AW1492" i="4" s="1"/>
  <c r="AY1492" i="4" s="1"/>
  <c r="AZ1492" i="4" s="1"/>
  <c r="AR1493" i="4"/>
  <c r="AS1493" i="4" s="1"/>
  <c r="AA1495" i="4" l="1"/>
  <c r="AB1495" i="4" s="1"/>
  <c r="AC1495" i="4" s="1"/>
  <c r="AD1495" i="4" s="1"/>
  <c r="Z1495" i="4"/>
  <c r="AE1494" i="4"/>
  <c r="AF1494" i="4"/>
  <c r="AG1494" i="4" s="1"/>
  <c r="Q1496" i="4"/>
  <c r="V1496" i="4" s="1"/>
  <c r="W1496" i="4" s="1"/>
  <c r="X1496" i="4" s="1"/>
  <c r="Y1496" i="4" s="1"/>
  <c r="R1495" i="4"/>
  <c r="T1498" i="4"/>
  <c r="U1497" i="4"/>
  <c r="AX1492" i="4"/>
  <c r="AO1497" i="4"/>
  <c r="AN1498" i="4"/>
  <c r="AL1495" i="4"/>
  <c r="AT1493" i="4"/>
  <c r="AU1493" i="4" s="1"/>
  <c r="AV1493" i="4" s="1"/>
  <c r="AW1493" i="4" s="1"/>
  <c r="AY1493" i="4" s="1"/>
  <c r="AZ1493" i="4" s="1"/>
  <c r="AR1494" i="4"/>
  <c r="Z1496" i="4" l="1"/>
  <c r="AA1496" i="4"/>
  <c r="AB1496" i="4" s="1"/>
  <c r="AC1496" i="4" s="1"/>
  <c r="AD1496" i="4" s="1"/>
  <c r="AE1495" i="4"/>
  <c r="AF1495" i="4"/>
  <c r="AG1495" i="4" s="1"/>
  <c r="Q1497" i="4"/>
  <c r="V1497" i="4" s="1"/>
  <c r="W1497" i="4" s="1"/>
  <c r="X1497" i="4" s="1"/>
  <c r="Y1497" i="4" s="1"/>
  <c r="R1496" i="4"/>
  <c r="T1499" i="4"/>
  <c r="U1498" i="4"/>
  <c r="AX1493" i="4"/>
  <c r="AS1494" i="4"/>
  <c r="AT1494" i="4" s="1"/>
  <c r="AU1494" i="4" s="1"/>
  <c r="AV1494" i="4" s="1"/>
  <c r="AW1494" i="4" s="1"/>
  <c r="AO1498" i="4"/>
  <c r="AN1499" i="4"/>
  <c r="AL1496" i="4"/>
  <c r="AR1495" i="4"/>
  <c r="AS1495" i="4" s="1"/>
  <c r="AA1497" i="4" l="1"/>
  <c r="AB1497" i="4" s="1"/>
  <c r="AC1497" i="4" s="1"/>
  <c r="AD1497" i="4" s="1"/>
  <c r="Z1497" i="4"/>
  <c r="AE1496" i="4"/>
  <c r="AF1496" i="4"/>
  <c r="AG1496" i="4" s="1"/>
  <c r="R1497" i="4"/>
  <c r="Q1498" i="4"/>
  <c r="V1498" i="4" s="1"/>
  <c r="W1498" i="4" s="1"/>
  <c r="X1498" i="4" s="1"/>
  <c r="Y1498" i="4" s="1"/>
  <c r="T1500" i="4"/>
  <c r="U1499" i="4"/>
  <c r="AX1494" i="4"/>
  <c r="AY1494" i="4"/>
  <c r="AZ1494" i="4" s="1"/>
  <c r="AO1499" i="4"/>
  <c r="AN1500" i="4"/>
  <c r="AL1497" i="4"/>
  <c r="AT1495" i="4"/>
  <c r="AU1495" i="4" s="1"/>
  <c r="AV1495" i="4" s="1"/>
  <c r="AW1495" i="4" s="1"/>
  <c r="AX1495" i="4" s="1"/>
  <c r="AR1496" i="4"/>
  <c r="AS1496" i="4" s="1"/>
  <c r="AE1497" i="4" l="1"/>
  <c r="AF1497" i="4"/>
  <c r="AG1497" i="4" s="1"/>
  <c r="AA1498" i="4"/>
  <c r="AB1498" i="4" s="1"/>
  <c r="AC1498" i="4" s="1"/>
  <c r="AD1498" i="4" s="1"/>
  <c r="Z1498" i="4"/>
  <c r="R1498" i="4"/>
  <c r="Q1499" i="4"/>
  <c r="V1499" i="4" s="1"/>
  <c r="W1499" i="4" s="1"/>
  <c r="X1499" i="4" s="1"/>
  <c r="Y1499" i="4" s="1"/>
  <c r="AY1495" i="4"/>
  <c r="AZ1495" i="4" s="1"/>
  <c r="T1501" i="4"/>
  <c r="U1500" i="4"/>
  <c r="AO1500" i="4"/>
  <c r="AN1501" i="4"/>
  <c r="AL1498" i="4"/>
  <c r="AT1496" i="4"/>
  <c r="AU1496" i="4" s="1"/>
  <c r="AV1496" i="4" s="1"/>
  <c r="AW1496" i="4" s="1"/>
  <c r="AY1496" i="4" s="1"/>
  <c r="AZ1496" i="4" s="1"/>
  <c r="AR1497" i="4"/>
  <c r="AA1499" i="4" l="1"/>
  <c r="AB1499" i="4" s="1"/>
  <c r="AC1499" i="4" s="1"/>
  <c r="AD1499" i="4" s="1"/>
  <c r="Z1499" i="4"/>
  <c r="AE1498" i="4"/>
  <c r="AF1498" i="4"/>
  <c r="AG1498" i="4" s="1"/>
  <c r="Q1500" i="4"/>
  <c r="V1500" i="4" s="1"/>
  <c r="W1500" i="4" s="1"/>
  <c r="X1500" i="4" s="1"/>
  <c r="Y1500" i="4" s="1"/>
  <c r="R1499" i="4"/>
  <c r="T1502" i="4"/>
  <c r="U1501" i="4"/>
  <c r="AX1496" i="4"/>
  <c r="AS1497" i="4"/>
  <c r="AT1497" i="4" s="1"/>
  <c r="AU1497" i="4" s="1"/>
  <c r="AV1497" i="4" s="1"/>
  <c r="AW1497" i="4" s="1"/>
  <c r="AO1501" i="4"/>
  <c r="AN1502" i="4"/>
  <c r="AL1499" i="4"/>
  <c r="AR1498" i="4"/>
  <c r="AS1498" i="4" s="1"/>
  <c r="AA1500" i="4" l="1"/>
  <c r="AB1500" i="4" s="1"/>
  <c r="AC1500" i="4" s="1"/>
  <c r="AD1500" i="4" s="1"/>
  <c r="Z1500" i="4"/>
  <c r="AE1499" i="4"/>
  <c r="AF1499" i="4"/>
  <c r="AG1499" i="4" s="1"/>
  <c r="R1500" i="4"/>
  <c r="Q1501" i="4"/>
  <c r="V1501" i="4" s="1"/>
  <c r="W1501" i="4" s="1"/>
  <c r="X1501" i="4" s="1"/>
  <c r="Y1501" i="4" s="1"/>
  <c r="T1503" i="4"/>
  <c r="U1502" i="4"/>
  <c r="AX1497" i="4"/>
  <c r="AY1497" i="4"/>
  <c r="AZ1497" i="4" s="1"/>
  <c r="AO1502" i="4"/>
  <c r="AN1503" i="4"/>
  <c r="AL1500" i="4"/>
  <c r="AT1498" i="4"/>
  <c r="AU1498" i="4" s="1"/>
  <c r="AV1498" i="4" s="1"/>
  <c r="AW1498" i="4" s="1"/>
  <c r="AX1498" i="4" s="1"/>
  <c r="AR1499" i="4"/>
  <c r="AS1499" i="4" s="1"/>
  <c r="AE1500" i="4" l="1"/>
  <c r="AF1500" i="4"/>
  <c r="AG1500" i="4" s="1"/>
  <c r="Z1501" i="4"/>
  <c r="AA1501" i="4"/>
  <c r="AB1501" i="4" s="1"/>
  <c r="AC1501" i="4" s="1"/>
  <c r="AD1501" i="4" s="1"/>
  <c r="Q1502" i="4"/>
  <c r="V1502" i="4" s="1"/>
  <c r="W1502" i="4" s="1"/>
  <c r="X1502" i="4" s="1"/>
  <c r="Y1502" i="4" s="1"/>
  <c r="R1501" i="4"/>
  <c r="T1504" i="4"/>
  <c r="U1503" i="4"/>
  <c r="AY1498" i="4"/>
  <c r="AZ1498" i="4" s="1"/>
  <c r="AO1503" i="4"/>
  <c r="AN1504" i="4"/>
  <c r="AL1501" i="4"/>
  <c r="AT1499" i="4"/>
  <c r="AU1499" i="4" s="1"/>
  <c r="AV1499" i="4" s="1"/>
  <c r="AW1499" i="4" s="1"/>
  <c r="AY1499" i="4" s="1"/>
  <c r="AZ1499" i="4" s="1"/>
  <c r="AR1500" i="4"/>
  <c r="AS1500" i="4" s="1"/>
  <c r="Z1502" i="4" l="1"/>
  <c r="AA1502" i="4"/>
  <c r="AB1502" i="4" s="1"/>
  <c r="AC1502" i="4" s="1"/>
  <c r="AD1502" i="4" s="1"/>
  <c r="AE1501" i="4"/>
  <c r="AF1501" i="4"/>
  <c r="AG1501" i="4" s="1"/>
  <c r="Q1503" i="4"/>
  <c r="V1503" i="4" s="1"/>
  <c r="W1503" i="4" s="1"/>
  <c r="X1503" i="4" s="1"/>
  <c r="Y1503" i="4" s="1"/>
  <c r="R1502" i="4"/>
  <c r="T1505" i="4"/>
  <c r="U1504" i="4"/>
  <c r="AX1499" i="4"/>
  <c r="AO1504" i="4"/>
  <c r="AN1505" i="4"/>
  <c r="AL1502" i="4"/>
  <c r="AT1500" i="4"/>
  <c r="AU1500" i="4" s="1"/>
  <c r="AV1500" i="4" s="1"/>
  <c r="AW1500" i="4" s="1"/>
  <c r="AX1500" i="4" s="1"/>
  <c r="AR1501" i="4"/>
  <c r="AA1503" i="4" l="1"/>
  <c r="AB1503" i="4" s="1"/>
  <c r="AC1503" i="4" s="1"/>
  <c r="AD1503" i="4" s="1"/>
  <c r="Z1503" i="4"/>
  <c r="AE1502" i="4"/>
  <c r="AF1502" i="4"/>
  <c r="AG1502" i="4" s="1"/>
  <c r="Q1504" i="4"/>
  <c r="V1504" i="4" s="1"/>
  <c r="W1504" i="4" s="1"/>
  <c r="X1504" i="4" s="1"/>
  <c r="Y1504" i="4" s="1"/>
  <c r="R1503" i="4"/>
  <c r="T1506" i="4"/>
  <c r="U1505" i="4"/>
  <c r="AY1500" i="4"/>
  <c r="AZ1500" i="4" s="1"/>
  <c r="AS1501" i="4"/>
  <c r="AT1501" i="4" s="1"/>
  <c r="AU1501" i="4" s="1"/>
  <c r="AV1501" i="4" s="1"/>
  <c r="AW1501" i="4" s="1"/>
  <c r="AO1505" i="4"/>
  <c r="AN1506" i="4"/>
  <c r="AL1503" i="4"/>
  <c r="AR1502" i="4"/>
  <c r="AS1502" i="4" s="1"/>
  <c r="AE1503" i="4" l="1"/>
  <c r="AF1503" i="4"/>
  <c r="AG1503" i="4" s="1"/>
  <c r="AA1504" i="4"/>
  <c r="AB1504" i="4" s="1"/>
  <c r="AC1504" i="4" s="1"/>
  <c r="AD1504" i="4" s="1"/>
  <c r="Z1504" i="4"/>
  <c r="Q1505" i="4"/>
  <c r="V1505" i="4" s="1"/>
  <c r="W1505" i="4" s="1"/>
  <c r="X1505" i="4" s="1"/>
  <c r="Y1505" i="4" s="1"/>
  <c r="R1504" i="4"/>
  <c r="T1507" i="4"/>
  <c r="U1506" i="4"/>
  <c r="AO1506" i="4"/>
  <c r="AN1507" i="4"/>
  <c r="AY1501" i="4"/>
  <c r="AZ1501" i="4" s="1"/>
  <c r="AX1501" i="4"/>
  <c r="AL1504" i="4"/>
  <c r="AT1502" i="4"/>
  <c r="AU1502" i="4" s="1"/>
  <c r="AV1502" i="4" s="1"/>
  <c r="AW1502" i="4" s="1"/>
  <c r="AY1502" i="4" s="1"/>
  <c r="AZ1502" i="4" s="1"/>
  <c r="AR1503" i="4"/>
  <c r="AA1505" i="4" l="1"/>
  <c r="AB1505" i="4" s="1"/>
  <c r="AC1505" i="4" s="1"/>
  <c r="AD1505" i="4" s="1"/>
  <c r="Z1505" i="4"/>
  <c r="AE1504" i="4"/>
  <c r="AF1504" i="4"/>
  <c r="AG1504" i="4" s="1"/>
  <c r="Q1506" i="4"/>
  <c r="V1506" i="4" s="1"/>
  <c r="W1506" i="4" s="1"/>
  <c r="X1506" i="4" s="1"/>
  <c r="Y1506" i="4" s="1"/>
  <c r="R1505" i="4"/>
  <c r="T1508" i="4"/>
  <c r="U1507" i="4"/>
  <c r="AX1502" i="4"/>
  <c r="AS1503" i="4"/>
  <c r="AT1503" i="4" s="1"/>
  <c r="AU1503" i="4" s="1"/>
  <c r="AV1503" i="4" s="1"/>
  <c r="AW1503" i="4" s="1"/>
  <c r="AO1507" i="4"/>
  <c r="AN1508" i="4"/>
  <c r="AL1505" i="4"/>
  <c r="AR1504" i="4"/>
  <c r="AS1504" i="4" s="1"/>
  <c r="Z1506" i="4" l="1"/>
  <c r="AA1506" i="4"/>
  <c r="AB1506" i="4" s="1"/>
  <c r="AC1506" i="4" s="1"/>
  <c r="AD1506" i="4" s="1"/>
  <c r="AE1505" i="4"/>
  <c r="AF1505" i="4"/>
  <c r="AG1505" i="4" s="1"/>
  <c r="Q1507" i="4"/>
  <c r="V1507" i="4" s="1"/>
  <c r="W1507" i="4" s="1"/>
  <c r="X1507" i="4" s="1"/>
  <c r="Y1507" i="4" s="1"/>
  <c r="R1506" i="4"/>
  <c r="T1509" i="4"/>
  <c r="U1508" i="4"/>
  <c r="AX1503" i="4"/>
  <c r="AY1503" i="4"/>
  <c r="AZ1503" i="4" s="1"/>
  <c r="AO1508" i="4"/>
  <c r="AN1509" i="4"/>
  <c r="AL1506" i="4"/>
  <c r="AT1504" i="4"/>
  <c r="AU1504" i="4" s="1"/>
  <c r="AV1504" i="4" s="1"/>
  <c r="AW1504" i="4" s="1"/>
  <c r="AX1504" i="4" s="1"/>
  <c r="AR1505" i="4"/>
  <c r="AS1505" i="4" s="1"/>
  <c r="AA1507" i="4" l="1"/>
  <c r="AB1507" i="4" s="1"/>
  <c r="AC1507" i="4" s="1"/>
  <c r="AD1507" i="4" s="1"/>
  <c r="Z1507" i="4"/>
  <c r="AE1506" i="4"/>
  <c r="AF1506" i="4"/>
  <c r="AG1506" i="4" s="1"/>
  <c r="R1507" i="4"/>
  <c r="Q1508" i="4"/>
  <c r="V1508" i="4" s="1"/>
  <c r="W1508" i="4" s="1"/>
  <c r="X1508" i="4" s="1"/>
  <c r="Y1508" i="4" s="1"/>
  <c r="T1510" i="4"/>
  <c r="U1509" i="4"/>
  <c r="AY1504" i="4"/>
  <c r="AZ1504" i="4" s="1"/>
  <c r="AO1509" i="4"/>
  <c r="AN1510" i="4"/>
  <c r="AL1507" i="4"/>
  <c r="AT1505" i="4"/>
  <c r="AU1505" i="4" s="1"/>
  <c r="AV1505" i="4" s="1"/>
  <c r="AW1505" i="4" s="1"/>
  <c r="AY1505" i="4" s="1"/>
  <c r="AZ1505" i="4" s="1"/>
  <c r="AR1506" i="4"/>
  <c r="Z1508" i="4" l="1"/>
  <c r="AA1508" i="4"/>
  <c r="AB1508" i="4" s="1"/>
  <c r="AC1508" i="4" s="1"/>
  <c r="AD1508" i="4" s="1"/>
  <c r="AE1507" i="4"/>
  <c r="AF1507" i="4"/>
  <c r="AG1507" i="4" s="1"/>
  <c r="Q1509" i="4"/>
  <c r="V1509" i="4" s="1"/>
  <c r="W1509" i="4" s="1"/>
  <c r="X1509" i="4" s="1"/>
  <c r="Y1509" i="4" s="1"/>
  <c r="R1508" i="4"/>
  <c r="T1511" i="4"/>
  <c r="U1510" i="4"/>
  <c r="AX1505" i="4"/>
  <c r="AS1506" i="4"/>
  <c r="AT1506" i="4" s="1"/>
  <c r="AU1506" i="4" s="1"/>
  <c r="AV1506" i="4" s="1"/>
  <c r="AW1506" i="4" s="1"/>
  <c r="AO1510" i="4"/>
  <c r="AN1511" i="4"/>
  <c r="AL1508" i="4"/>
  <c r="AR1507" i="4"/>
  <c r="Z1509" i="4" l="1"/>
  <c r="AA1509" i="4"/>
  <c r="AB1509" i="4" s="1"/>
  <c r="AC1509" i="4" s="1"/>
  <c r="AD1509" i="4" s="1"/>
  <c r="AE1508" i="4"/>
  <c r="AF1508" i="4"/>
  <c r="AG1508" i="4" s="1"/>
  <c r="R1509" i="4"/>
  <c r="Q1510" i="4"/>
  <c r="V1510" i="4" s="1"/>
  <c r="W1510" i="4" s="1"/>
  <c r="X1510" i="4" s="1"/>
  <c r="Y1510" i="4" s="1"/>
  <c r="T1512" i="4"/>
  <c r="U1511" i="4"/>
  <c r="AX1506" i="4"/>
  <c r="AY1506" i="4"/>
  <c r="AZ1506" i="4" s="1"/>
  <c r="AS1507" i="4"/>
  <c r="AT1507" i="4" s="1"/>
  <c r="AU1507" i="4" s="1"/>
  <c r="AV1507" i="4" s="1"/>
  <c r="AW1507" i="4" s="1"/>
  <c r="AO1511" i="4"/>
  <c r="AN1512" i="4"/>
  <c r="AL1509" i="4"/>
  <c r="AR1508" i="4"/>
  <c r="AS1508" i="4" s="1"/>
  <c r="AE1509" i="4" l="1"/>
  <c r="AF1509" i="4"/>
  <c r="AG1509" i="4" s="1"/>
  <c r="AA1510" i="4"/>
  <c r="AB1510" i="4" s="1"/>
  <c r="AC1510" i="4" s="1"/>
  <c r="AD1510" i="4" s="1"/>
  <c r="Z1510" i="4"/>
  <c r="R1510" i="4"/>
  <c r="Q1511" i="4"/>
  <c r="V1511" i="4" s="1"/>
  <c r="W1511" i="4" s="1"/>
  <c r="X1511" i="4" s="1"/>
  <c r="Y1511" i="4" s="1"/>
  <c r="T1513" i="4"/>
  <c r="U1512" i="4"/>
  <c r="AY1507" i="4"/>
  <c r="AZ1507" i="4" s="1"/>
  <c r="AX1507" i="4"/>
  <c r="AO1512" i="4"/>
  <c r="AN1513" i="4"/>
  <c r="AT1508" i="4"/>
  <c r="AU1508" i="4" s="1"/>
  <c r="AV1508" i="4" s="1"/>
  <c r="AW1508" i="4" s="1"/>
  <c r="AX1508" i="4" s="1"/>
  <c r="AL1510" i="4"/>
  <c r="AR1509" i="4"/>
  <c r="AA1511" i="4" l="1"/>
  <c r="AB1511" i="4" s="1"/>
  <c r="AC1511" i="4" s="1"/>
  <c r="AD1511" i="4" s="1"/>
  <c r="Z1511" i="4"/>
  <c r="AE1510" i="4"/>
  <c r="AF1510" i="4"/>
  <c r="AG1510" i="4" s="1"/>
  <c r="Q1512" i="4"/>
  <c r="V1512" i="4" s="1"/>
  <c r="W1512" i="4" s="1"/>
  <c r="X1512" i="4" s="1"/>
  <c r="Y1512" i="4" s="1"/>
  <c r="R1511" i="4"/>
  <c r="T1514" i="4"/>
  <c r="U1513" i="4"/>
  <c r="AY1508" i="4"/>
  <c r="AZ1508" i="4" s="1"/>
  <c r="AS1509" i="4"/>
  <c r="AT1509" i="4" s="1"/>
  <c r="AU1509" i="4" s="1"/>
  <c r="AV1509" i="4" s="1"/>
  <c r="AW1509" i="4" s="1"/>
  <c r="AO1513" i="4"/>
  <c r="AN1514" i="4"/>
  <c r="AL1511" i="4"/>
  <c r="AR1510" i="4"/>
  <c r="AS1510" i="4" s="1"/>
  <c r="Z1512" i="4" l="1"/>
  <c r="AA1512" i="4"/>
  <c r="AB1512" i="4" s="1"/>
  <c r="AC1512" i="4" s="1"/>
  <c r="AD1512" i="4" s="1"/>
  <c r="AE1511" i="4"/>
  <c r="AF1511" i="4"/>
  <c r="AG1511" i="4" s="1"/>
  <c r="R1512" i="4"/>
  <c r="Q1513" i="4"/>
  <c r="V1513" i="4" s="1"/>
  <c r="W1513" i="4" s="1"/>
  <c r="X1513" i="4" s="1"/>
  <c r="Y1513" i="4" s="1"/>
  <c r="T1515" i="4"/>
  <c r="U1514" i="4"/>
  <c r="AY1509" i="4"/>
  <c r="AZ1509" i="4" s="1"/>
  <c r="AX1509" i="4"/>
  <c r="AO1514" i="4"/>
  <c r="AN1515" i="4"/>
  <c r="AL1512" i="4"/>
  <c r="AT1510" i="4"/>
  <c r="AU1510" i="4" s="1"/>
  <c r="AV1510" i="4" s="1"/>
  <c r="AW1510" i="4" s="1"/>
  <c r="AY1510" i="4" s="1"/>
  <c r="AZ1510" i="4" s="1"/>
  <c r="AR1511" i="4"/>
  <c r="AS1511" i="4" s="1"/>
  <c r="Z1513" i="4" l="1"/>
  <c r="AA1513" i="4"/>
  <c r="AB1513" i="4" s="1"/>
  <c r="AC1513" i="4" s="1"/>
  <c r="AD1513" i="4" s="1"/>
  <c r="AE1512" i="4"/>
  <c r="AF1512" i="4"/>
  <c r="AG1512" i="4" s="1"/>
  <c r="Q1514" i="4"/>
  <c r="V1514" i="4" s="1"/>
  <c r="W1514" i="4" s="1"/>
  <c r="X1514" i="4" s="1"/>
  <c r="Y1514" i="4" s="1"/>
  <c r="R1513" i="4"/>
  <c r="T1516" i="4"/>
  <c r="U1515" i="4"/>
  <c r="AX1510" i="4"/>
  <c r="AO1515" i="4"/>
  <c r="AN1516" i="4"/>
  <c r="AL1513" i="4"/>
  <c r="AT1511" i="4"/>
  <c r="AU1511" i="4" s="1"/>
  <c r="AV1511" i="4" s="1"/>
  <c r="AW1511" i="4" s="1"/>
  <c r="AY1511" i="4" s="1"/>
  <c r="AZ1511" i="4" s="1"/>
  <c r="AR1512" i="4"/>
  <c r="AS1512" i="4" s="1"/>
  <c r="AA1514" i="4" l="1"/>
  <c r="AB1514" i="4" s="1"/>
  <c r="AC1514" i="4" s="1"/>
  <c r="AD1514" i="4" s="1"/>
  <c r="Z1514" i="4"/>
  <c r="AE1513" i="4"/>
  <c r="AF1513" i="4"/>
  <c r="AG1513" i="4" s="1"/>
  <c r="Q1515" i="4"/>
  <c r="V1515" i="4" s="1"/>
  <c r="W1515" i="4" s="1"/>
  <c r="X1515" i="4" s="1"/>
  <c r="Y1515" i="4" s="1"/>
  <c r="R1514" i="4"/>
  <c r="T1517" i="4"/>
  <c r="U1516" i="4"/>
  <c r="AX1511" i="4"/>
  <c r="AO1516" i="4"/>
  <c r="AN1517" i="4"/>
  <c r="AL1514" i="4"/>
  <c r="AT1512" i="4"/>
  <c r="AU1512" i="4" s="1"/>
  <c r="AV1512" i="4" s="1"/>
  <c r="AW1512" i="4" s="1"/>
  <c r="AX1512" i="4" s="1"/>
  <c r="AR1513" i="4"/>
  <c r="AS1513" i="4" s="1"/>
  <c r="AA1515" i="4" l="1"/>
  <c r="AB1515" i="4" s="1"/>
  <c r="AC1515" i="4" s="1"/>
  <c r="AD1515" i="4" s="1"/>
  <c r="Z1515" i="4"/>
  <c r="AE1514" i="4"/>
  <c r="AF1514" i="4"/>
  <c r="AG1514" i="4" s="1"/>
  <c r="Q1516" i="4"/>
  <c r="V1516" i="4" s="1"/>
  <c r="W1516" i="4" s="1"/>
  <c r="X1516" i="4" s="1"/>
  <c r="Y1516" i="4" s="1"/>
  <c r="R1515" i="4"/>
  <c r="T1518" i="4"/>
  <c r="U1517" i="4"/>
  <c r="AY1512" i="4"/>
  <c r="AZ1512" i="4" s="1"/>
  <c r="AO1517" i="4"/>
  <c r="AN1518" i="4"/>
  <c r="AL1515" i="4"/>
  <c r="AT1513" i="4"/>
  <c r="AU1513" i="4" s="1"/>
  <c r="AV1513" i="4" s="1"/>
  <c r="AW1513" i="4" s="1"/>
  <c r="AY1513" i="4" s="1"/>
  <c r="AZ1513" i="4" s="1"/>
  <c r="AR1514" i="4"/>
  <c r="AA1516" i="4" l="1"/>
  <c r="AB1516" i="4" s="1"/>
  <c r="AC1516" i="4" s="1"/>
  <c r="AD1516" i="4" s="1"/>
  <c r="Z1516" i="4"/>
  <c r="AE1515" i="4"/>
  <c r="AF1515" i="4"/>
  <c r="AG1515" i="4" s="1"/>
  <c r="Q1517" i="4"/>
  <c r="V1517" i="4" s="1"/>
  <c r="W1517" i="4" s="1"/>
  <c r="X1517" i="4" s="1"/>
  <c r="Y1517" i="4" s="1"/>
  <c r="R1516" i="4"/>
  <c r="T1519" i="4"/>
  <c r="U1518" i="4"/>
  <c r="AX1513" i="4"/>
  <c r="AS1514" i="4"/>
  <c r="AT1514" i="4" s="1"/>
  <c r="AU1514" i="4" s="1"/>
  <c r="AV1514" i="4" s="1"/>
  <c r="AW1514" i="4" s="1"/>
  <c r="AO1518" i="4"/>
  <c r="AN1519" i="4"/>
  <c r="AL1516" i="4"/>
  <c r="AR1515" i="4"/>
  <c r="AA1517" i="4" l="1"/>
  <c r="AB1517" i="4" s="1"/>
  <c r="AC1517" i="4" s="1"/>
  <c r="AD1517" i="4" s="1"/>
  <c r="Z1517" i="4"/>
  <c r="AE1516" i="4"/>
  <c r="AF1516" i="4"/>
  <c r="AG1516" i="4" s="1"/>
  <c r="Q1518" i="4"/>
  <c r="V1518" i="4" s="1"/>
  <c r="W1518" i="4" s="1"/>
  <c r="X1518" i="4" s="1"/>
  <c r="Y1518" i="4" s="1"/>
  <c r="R1517" i="4"/>
  <c r="T1520" i="4"/>
  <c r="U1519" i="4"/>
  <c r="AY1514" i="4"/>
  <c r="AZ1514" i="4" s="1"/>
  <c r="AX1514" i="4"/>
  <c r="AS1515" i="4"/>
  <c r="AT1515" i="4" s="1"/>
  <c r="AU1515" i="4" s="1"/>
  <c r="AV1515" i="4" s="1"/>
  <c r="AW1515" i="4" s="1"/>
  <c r="AY1515" i="4" s="1"/>
  <c r="AZ1515" i="4" s="1"/>
  <c r="AO1519" i="4"/>
  <c r="AN1520" i="4"/>
  <c r="AL1517" i="4"/>
  <c r="AR1516" i="4"/>
  <c r="AA1518" i="4" l="1"/>
  <c r="AB1518" i="4" s="1"/>
  <c r="AC1518" i="4" s="1"/>
  <c r="AD1518" i="4" s="1"/>
  <c r="Z1518" i="4"/>
  <c r="AE1517" i="4"/>
  <c r="AF1517" i="4"/>
  <c r="AG1517" i="4" s="1"/>
  <c r="Q1519" i="4"/>
  <c r="V1519" i="4" s="1"/>
  <c r="W1519" i="4" s="1"/>
  <c r="X1519" i="4" s="1"/>
  <c r="Y1519" i="4" s="1"/>
  <c r="R1518" i="4"/>
  <c r="T1521" i="4"/>
  <c r="U1520" i="4"/>
  <c r="AS1516" i="4"/>
  <c r="AT1516" i="4" s="1"/>
  <c r="AU1516" i="4" s="1"/>
  <c r="AV1516" i="4" s="1"/>
  <c r="AW1516" i="4" s="1"/>
  <c r="AO1520" i="4"/>
  <c r="AN1521" i="4"/>
  <c r="AX1515" i="4"/>
  <c r="AL1518" i="4"/>
  <c r="AR1517" i="4"/>
  <c r="AS1517" i="4" s="1"/>
  <c r="AE1518" i="4" l="1"/>
  <c r="AF1518" i="4"/>
  <c r="AG1518" i="4" s="1"/>
  <c r="AA1519" i="4"/>
  <c r="AB1519" i="4" s="1"/>
  <c r="AC1519" i="4" s="1"/>
  <c r="AD1519" i="4" s="1"/>
  <c r="Z1519" i="4"/>
  <c r="Q1520" i="4"/>
  <c r="V1520" i="4" s="1"/>
  <c r="W1520" i="4" s="1"/>
  <c r="X1520" i="4" s="1"/>
  <c r="Y1520" i="4" s="1"/>
  <c r="R1519" i="4"/>
  <c r="T1522" i="4"/>
  <c r="U1521" i="4"/>
  <c r="AY1516" i="4"/>
  <c r="AZ1516" i="4" s="1"/>
  <c r="AX1516" i="4"/>
  <c r="AO1521" i="4"/>
  <c r="AN1522" i="4"/>
  <c r="AT1517" i="4"/>
  <c r="AU1517" i="4" s="1"/>
  <c r="AV1517" i="4" s="1"/>
  <c r="AW1517" i="4" s="1"/>
  <c r="AX1517" i="4" s="1"/>
  <c r="AL1519" i="4"/>
  <c r="AR1518" i="4"/>
  <c r="AS1518" i="4" s="1"/>
  <c r="AA1520" i="4" l="1"/>
  <c r="AB1520" i="4" s="1"/>
  <c r="AC1520" i="4" s="1"/>
  <c r="AD1520" i="4" s="1"/>
  <c r="Z1520" i="4"/>
  <c r="AE1519" i="4"/>
  <c r="AF1519" i="4"/>
  <c r="AG1519" i="4" s="1"/>
  <c r="Q1521" i="4"/>
  <c r="V1521" i="4" s="1"/>
  <c r="W1521" i="4" s="1"/>
  <c r="X1521" i="4" s="1"/>
  <c r="Y1521" i="4" s="1"/>
  <c r="R1520" i="4"/>
  <c r="T1523" i="4"/>
  <c r="U1522" i="4"/>
  <c r="AY1517" i="4"/>
  <c r="AZ1517" i="4" s="1"/>
  <c r="AO1522" i="4"/>
  <c r="AN1523" i="4"/>
  <c r="AT1518" i="4"/>
  <c r="AU1518" i="4" s="1"/>
  <c r="AV1518" i="4" s="1"/>
  <c r="AW1518" i="4" s="1"/>
  <c r="AY1518" i="4" s="1"/>
  <c r="AZ1518" i="4" s="1"/>
  <c r="AL1520" i="4"/>
  <c r="AR1519" i="4"/>
  <c r="Z1521" i="4" l="1"/>
  <c r="AA1521" i="4"/>
  <c r="AB1521" i="4" s="1"/>
  <c r="AC1521" i="4" s="1"/>
  <c r="AD1521" i="4" s="1"/>
  <c r="AE1520" i="4"/>
  <c r="AF1520" i="4"/>
  <c r="AG1520" i="4" s="1"/>
  <c r="Q1522" i="4"/>
  <c r="V1522" i="4" s="1"/>
  <c r="W1522" i="4" s="1"/>
  <c r="X1522" i="4" s="1"/>
  <c r="Y1522" i="4" s="1"/>
  <c r="R1521" i="4"/>
  <c r="T1524" i="4"/>
  <c r="U1523" i="4"/>
  <c r="AX1518" i="4"/>
  <c r="AS1519" i="4"/>
  <c r="AT1519" i="4" s="1"/>
  <c r="AU1519" i="4" s="1"/>
  <c r="AV1519" i="4" s="1"/>
  <c r="AW1519" i="4" s="1"/>
  <c r="AO1523" i="4"/>
  <c r="AN1524" i="4"/>
  <c r="AL1521" i="4"/>
  <c r="AR1520" i="4"/>
  <c r="AS1520" i="4" s="1"/>
  <c r="AA1522" i="4" l="1"/>
  <c r="AB1522" i="4" s="1"/>
  <c r="AC1522" i="4" s="1"/>
  <c r="AD1522" i="4" s="1"/>
  <c r="Z1522" i="4"/>
  <c r="AE1521" i="4"/>
  <c r="AF1521" i="4"/>
  <c r="AG1521" i="4" s="1"/>
  <c r="Q1523" i="4"/>
  <c r="V1523" i="4" s="1"/>
  <c r="W1523" i="4" s="1"/>
  <c r="X1523" i="4" s="1"/>
  <c r="Y1523" i="4" s="1"/>
  <c r="R1522" i="4"/>
  <c r="T1525" i="4"/>
  <c r="U1524" i="4"/>
  <c r="AX1519" i="4"/>
  <c r="AY1519" i="4"/>
  <c r="AZ1519" i="4" s="1"/>
  <c r="AO1524" i="4"/>
  <c r="AN1525" i="4"/>
  <c r="AT1520" i="4"/>
  <c r="AU1520" i="4" s="1"/>
  <c r="AV1520" i="4" s="1"/>
  <c r="AW1520" i="4" s="1"/>
  <c r="AX1520" i="4" s="1"/>
  <c r="AY1520" i="4"/>
  <c r="AZ1520" i="4" s="1"/>
  <c r="AL1522" i="4"/>
  <c r="AR1521" i="4"/>
  <c r="AA1523" i="4" l="1"/>
  <c r="AB1523" i="4" s="1"/>
  <c r="AC1523" i="4" s="1"/>
  <c r="AD1523" i="4" s="1"/>
  <c r="Z1523" i="4"/>
  <c r="AE1522" i="4"/>
  <c r="AF1522" i="4"/>
  <c r="AG1522" i="4" s="1"/>
  <c r="Q1524" i="4"/>
  <c r="V1524" i="4" s="1"/>
  <c r="W1524" i="4" s="1"/>
  <c r="X1524" i="4" s="1"/>
  <c r="Y1524" i="4" s="1"/>
  <c r="R1523" i="4"/>
  <c r="T1526" i="4"/>
  <c r="U1525" i="4"/>
  <c r="AS1521" i="4"/>
  <c r="AT1521" i="4" s="1"/>
  <c r="AU1521" i="4" s="1"/>
  <c r="AV1521" i="4" s="1"/>
  <c r="AW1521" i="4" s="1"/>
  <c r="AO1525" i="4"/>
  <c r="AN1526" i="4"/>
  <c r="AL1523" i="4"/>
  <c r="AR1522" i="4"/>
  <c r="AS1522" i="4" s="1"/>
  <c r="AA1524" i="4" l="1"/>
  <c r="AB1524" i="4" s="1"/>
  <c r="AC1524" i="4" s="1"/>
  <c r="AD1524" i="4" s="1"/>
  <c r="Z1524" i="4"/>
  <c r="AE1523" i="4"/>
  <c r="AF1523" i="4"/>
  <c r="AG1523" i="4" s="1"/>
  <c r="Q1525" i="4"/>
  <c r="V1525" i="4" s="1"/>
  <c r="W1525" i="4" s="1"/>
  <c r="X1525" i="4" s="1"/>
  <c r="Y1525" i="4" s="1"/>
  <c r="R1524" i="4"/>
  <c r="T1527" i="4"/>
  <c r="U1526" i="4"/>
  <c r="AX1521" i="4"/>
  <c r="AY1521" i="4"/>
  <c r="AZ1521" i="4" s="1"/>
  <c r="AO1526" i="4"/>
  <c r="AN1527" i="4"/>
  <c r="AL1524" i="4"/>
  <c r="AT1522" i="4"/>
  <c r="AU1522" i="4" s="1"/>
  <c r="AV1522" i="4" s="1"/>
  <c r="AW1522" i="4" s="1"/>
  <c r="AX1522" i="4" s="1"/>
  <c r="AR1523" i="4"/>
  <c r="AS1523" i="4" s="1"/>
  <c r="AA1525" i="4" l="1"/>
  <c r="AB1525" i="4" s="1"/>
  <c r="AC1525" i="4" s="1"/>
  <c r="AD1525" i="4" s="1"/>
  <c r="Z1525" i="4"/>
  <c r="AE1524" i="4"/>
  <c r="AF1524" i="4"/>
  <c r="AG1524" i="4" s="1"/>
  <c r="Q1526" i="4"/>
  <c r="V1526" i="4" s="1"/>
  <c r="W1526" i="4" s="1"/>
  <c r="X1526" i="4" s="1"/>
  <c r="Y1526" i="4" s="1"/>
  <c r="R1525" i="4"/>
  <c r="T1528" i="4"/>
  <c r="U1527" i="4"/>
  <c r="AY1522" i="4"/>
  <c r="AZ1522" i="4" s="1"/>
  <c r="AO1527" i="4"/>
  <c r="AN1528" i="4"/>
  <c r="AL1525" i="4"/>
  <c r="AT1523" i="4"/>
  <c r="AU1523" i="4" s="1"/>
  <c r="AV1523" i="4" s="1"/>
  <c r="AW1523" i="4" s="1"/>
  <c r="AY1523" i="4" s="1"/>
  <c r="AZ1523" i="4" s="1"/>
  <c r="AR1524" i="4"/>
  <c r="AS1524" i="4" s="1"/>
  <c r="AA1526" i="4" l="1"/>
  <c r="AB1526" i="4" s="1"/>
  <c r="AC1526" i="4" s="1"/>
  <c r="AD1526" i="4" s="1"/>
  <c r="Z1526" i="4"/>
  <c r="AE1525" i="4"/>
  <c r="AF1525" i="4"/>
  <c r="AG1525" i="4" s="1"/>
  <c r="R1526" i="4"/>
  <c r="Q1527" i="4"/>
  <c r="V1527" i="4" s="1"/>
  <c r="W1527" i="4" s="1"/>
  <c r="X1527" i="4" s="1"/>
  <c r="Y1527" i="4" s="1"/>
  <c r="T1529" i="4"/>
  <c r="U1528" i="4"/>
  <c r="AX1523" i="4"/>
  <c r="AO1528" i="4"/>
  <c r="AN1529" i="4"/>
  <c r="AL1526" i="4"/>
  <c r="AT1524" i="4"/>
  <c r="AU1524" i="4" s="1"/>
  <c r="AV1524" i="4" s="1"/>
  <c r="AW1524" i="4" s="1"/>
  <c r="AY1524" i="4" s="1"/>
  <c r="AZ1524" i="4" s="1"/>
  <c r="AR1525" i="4"/>
  <c r="AS1525" i="4" s="1"/>
  <c r="AA1527" i="4" l="1"/>
  <c r="AB1527" i="4" s="1"/>
  <c r="AC1527" i="4" s="1"/>
  <c r="AD1527" i="4" s="1"/>
  <c r="Z1527" i="4"/>
  <c r="AE1526" i="4"/>
  <c r="AF1526" i="4"/>
  <c r="AG1526" i="4" s="1"/>
  <c r="Q1528" i="4"/>
  <c r="V1528" i="4" s="1"/>
  <c r="W1528" i="4" s="1"/>
  <c r="X1528" i="4" s="1"/>
  <c r="Y1528" i="4" s="1"/>
  <c r="R1527" i="4"/>
  <c r="AX1524" i="4"/>
  <c r="T1530" i="4"/>
  <c r="U1529" i="4"/>
  <c r="AO1529" i="4"/>
  <c r="AN1530" i="4"/>
  <c r="AL1527" i="4"/>
  <c r="AT1525" i="4"/>
  <c r="AU1525" i="4" s="1"/>
  <c r="AV1525" i="4" s="1"/>
  <c r="AW1525" i="4" s="1"/>
  <c r="AY1525" i="4" s="1"/>
  <c r="AZ1525" i="4" s="1"/>
  <c r="AR1526" i="4"/>
  <c r="AS1526" i="4" s="1"/>
  <c r="Z1528" i="4" l="1"/>
  <c r="AA1528" i="4"/>
  <c r="AB1528" i="4" s="1"/>
  <c r="AC1528" i="4" s="1"/>
  <c r="AD1528" i="4" s="1"/>
  <c r="AE1527" i="4"/>
  <c r="AF1527" i="4"/>
  <c r="AG1527" i="4" s="1"/>
  <c r="R1528" i="4"/>
  <c r="Q1529" i="4"/>
  <c r="V1529" i="4" s="1"/>
  <c r="W1529" i="4" s="1"/>
  <c r="X1529" i="4" s="1"/>
  <c r="Y1529" i="4" s="1"/>
  <c r="T1531" i="4"/>
  <c r="U1530" i="4"/>
  <c r="AX1525" i="4"/>
  <c r="AO1530" i="4"/>
  <c r="AN1531" i="4"/>
  <c r="AL1528" i="4"/>
  <c r="AT1526" i="4"/>
  <c r="AU1526" i="4" s="1"/>
  <c r="AV1526" i="4" s="1"/>
  <c r="AW1526" i="4" s="1"/>
  <c r="AX1526" i="4" s="1"/>
  <c r="AR1527" i="4"/>
  <c r="AE1528" i="4" l="1"/>
  <c r="AF1528" i="4"/>
  <c r="AG1528" i="4" s="1"/>
  <c r="Z1529" i="4"/>
  <c r="AA1529" i="4"/>
  <c r="AB1529" i="4" s="1"/>
  <c r="AC1529" i="4" s="1"/>
  <c r="AD1529" i="4" s="1"/>
  <c r="Q1530" i="4"/>
  <c r="V1530" i="4" s="1"/>
  <c r="W1530" i="4" s="1"/>
  <c r="X1530" i="4" s="1"/>
  <c r="Y1530" i="4" s="1"/>
  <c r="R1529" i="4"/>
  <c r="T1532" i="4"/>
  <c r="U1531" i="4"/>
  <c r="AY1526" i="4"/>
  <c r="AZ1526" i="4" s="1"/>
  <c r="AS1527" i="4"/>
  <c r="AT1527" i="4" s="1"/>
  <c r="AU1527" i="4" s="1"/>
  <c r="AV1527" i="4" s="1"/>
  <c r="AW1527" i="4" s="1"/>
  <c r="AO1531" i="4"/>
  <c r="AN1532" i="4"/>
  <c r="AL1529" i="4"/>
  <c r="AR1528" i="4"/>
  <c r="AS1528" i="4" s="1"/>
  <c r="Z1530" i="4" l="1"/>
  <c r="AA1530" i="4"/>
  <c r="AB1530" i="4" s="1"/>
  <c r="AC1530" i="4" s="1"/>
  <c r="AD1530" i="4" s="1"/>
  <c r="AE1529" i="4"/>
  <c r="AF1529" i="4"/>
  <c r="AG1529" i="4" s="1"/>
  <c r="Q1531" i="4"/>
  <c r="V1531" i="4" s="1"/>
  <c r="W1531" i="4" s="1"/>
  <c r="X1531" i="4" s="1"/>
  <c r="Y1531" i="4" s="1"/>
  <c r="R1530" i="4"/>
  <c r="T1533" i="4"/>
  <c r="U1532" i="4"/>
  <c r="AX1527" i="4"/>
  <c r="AY1527" i="4"/>
  <c r="AZ1527" i="4" s="1"/>
  <c r="AO1532" i="4"/>
  <c r="AN1533" i="4"/>
  <c r="AL1530" i="4"/>
  <c r="AT1528" i="4"/>
  <c r="AU1528" i="4" s="1"/>
  <c r="AV1528" i="4" s="1"/>
  <c r="AW1528" i="4" s="1"/>
  <c r="AX1528" i="4" s="1"/>
  <c r="AR1529" i="4"/>
  <c r="AS1529" i="4" s="1"/>
  <c r="Z1531" i="4" l="1"/>
  <c r="AA1531" i="4"/>
  <c r="AB1531" i="4" s="1"/>
  <c r="AC1531" i="4" s="1"/>
  <c r="AD1531" i="4" s="1"/>
  <c r="AE1530" i="4"/>
  <c r="AF1530" i="4"/>
  <c r="AG1530" i="4" s="1"/>
  <c r="Q1532" i="4"/>
  <c r="V1532" i="4" s="1"/>
  <c r="W1532" i="4" s="1"/>
  <c r="X1532" i="4" s="1"/>
  <c r="Y1532" i="4" s="1"/>
  <c r="R1531" i="4"/>
  <c r="T1534" i="4"/>
  <c r="U1533" i="4"/>
  <c r="AY1528" i="4"/>
  <c r="AZ1528" i="4" s="1"/>
  <c r="AO1533" i="4"/>
  <c r="AN1534" i="4"/>
  <c r="AL1531" i="4"/>
  <c r="AT1529" i="4"/>
  <c r="AU1529" i="4" s="1"/>
  <c r="AV1529" i="4" s="1"/>
  <c r="AW1529" i="4" s="1"/>
  <c r="AY1529" i="4" s="1"/>
  <c r="AZ1529" i="4" s="1"/>
  <c r="AR1530" i="4"/>
  <c r="AA1532" i="4" l="1"/>
  <c r="AB1532" i="4" s="1"/>
  <c r="AC1532" i="4" s="1"/>
  <c r="AD1532" i="4" s="1"/>
  <c r="Z1532" i="4"/>
  <c r="AE1531" i="4"/>
  <c r="AF1531" i="4"/>
  <c r="AG1531" i="4" s="1"/>
  <c r="Q1533" i="4"/>
  <c r="V1533" i="4" s="1"/>
  <c r="W1533" i="4" s="1"/>
  <c r="X1533" i="4" s="1"/>
  <c r="Y1533" i="4" s="1"/>
  <c r="R1532" i="4"/>
  <c r="T1535" i="4"/>
  <c r="U1534" i="4"/>
  <c r="AX1529" i="4"/>
  <c r="AS1530" i="4"/>
  <c r="AT1530" i="4" s="1"/>
  <c r="AU1530" i="4" s="1"/>
  <c r="AV1530" i="4" s="1"/>
  <c r="AW1530" i="4" s="1"/>
  <c r="AO1534" i="4"/>
  <c r="AN1535" i="4"/>
  <c r="AL1532" i="4"/>
  <c r="AR1531" i="4"/>
  <c r="AS1531" i="4" s="1"/>
  <c r="AA1533" i="4" l="1"/>
  <c r="AB1533" i="4" s="1"/>
  <c r="AC1533" i="4" s="1"/>
  <c r="AD1533" i="4" s="1"/>
  <c r="Z1533" i="4"/>
  <c r="AE1532" i="4"/>
  <c r="AF1532" i="4"/>
  <c r="AG1532" i="4" s="1"/>
  <c r="R1533" i="4"/>
  <c r="Q1534" i="4"/>
  <c r="V1534" i="4" s="1"/>
  <c r="W1534" i="4" s="1"/>
  <c r="X1534" i="4" s="1"/>
  <c r="Y1534" i="4" s="1"/>
  <c r="T1536" i="4"/>
  <c r="U1535" i="4"/>
  <c r="AX1530" i="4"/>
  <c r="AY1530" i="4"/>
  <c r="AZ1530" i="4" s="1"/>
  <c r="AO1535" i="4"/>
  <c r="AN1536" i="4"/>
  <c r="AL1533" i="4"/>
  <c r="AT1531" i="4"/>
  <c r="AU1531" i="4" s="1"/>
  <c r="AV1531" i="4" s="1"/>
  <c r="AW1531" i="4" s="1"/>
  <c r="AY1531" i="4" s="1"/>
  <c r="AZ1531" i="4" s="1"/>
  <c r="AR1532" i="4"/>
  <c r="AS1532" i="4" s="1"/>
  <c r="AA1534" i="4" l="1"/>
  <c r="AB1534" i="4" s="1"/>
  <c r="AC1534" i="4" s="1"/>
  <c r="AD1534" i="4" s="1"/>
  <c r="Z1534" i="4"/>
  <c r="AE1533" i="4"/>
  <c r="AF1533" i="4"/>
  <c r="AG1533" i="4" s="1"/>
  <c r="R1534" i="4"/>
  <c r="Q1535" i="4"/>
  <c r="V1535" i="4" s="1"/>
  <c r="W1535" i="4" s="1"/>
  <c r="X1535" i="4" s="1"/>
  <c r="Y1535" i="4" s="1"/>
  <c r="T1537" i="4"/>
  <c r="U1536" i="4"/>
  <c r="AX1531" i="4"/>
  <c r="AO1536" i="4"/>
  <c r="AN1537" i="4"/>
  <c r="AL1534" i="4"/>
  <c r="AT1532" i="4"/>
  <c r="AU1532" i="4" s="1"/>
  <c r="AV1532" i="4" s="1"/>
  <c r="AW1532" i="4" s="1"/>
  <c r="AY1532" i="4" s="1"/>
  <c r="AZ1532" i="4" s="1"/>
  <c r="AR1533" i="4"/>
  <c r="Z1535" i="4" l="1"/>
  <c r="AA1535" i="4"/>
  <c r="AB1535" i="4" s="1"/>
  <c r="AC1535" i="4" s="1"/>
  <c r="AD1535" i="4" s="1"/>
  <c r="AE1534" i="4"/>
  <c r="AF1534" i="4"/>
  <c r="AG1534" i="4" s="1"/>
  <c r="Q1536" i="4"/>
  <c r="V1536" i="4" s="1"/>
  <c r="W1536" i="4" s="1"/>
  <c r="X1536" i="4" s="1"/>
  <c r="Y1536" i="4" s="1"/>
  <c r="R1535" i="4"/>
  <c r="T1538" i="4"/>
  <c r="U1537" i="4"/>
  <c r="AX1532" i="4"/>
  <c r="AS1533" i="4"/>
  <c r="AT1533" i="4" s="1"/>
  <c r="AU1533" i="4" s="1"/>
  <c r="AV1533" i="4" s="1"/>
  <c r="AW1533" i="4" s="1"/>
  <c r="AO1537" i="4"/>
  <c r="AN1538" i="4"/>
  <c r="AL1535" i="4"/>
  <c r="AR1534" i="4"/>
  <c r="AS1534" i="4" s="1"/>
  <c r="Z1536" i="4" l="1"/>
  <c r="AA1536" i="4"/>
  <c r="AB1536" i="4" s="1"/>
  <c r="AC1536" i="4" s="1"/>
  <c r="AD1536" i="4" s="1"/>
  <c r="AE1535" i="4"/>
  <c r="AF1535" i="4"/>
  <c r="AG1535" i="4" s="1"/>
  <c r="Q1537" i="4"/>
  <c r="V1537" i="4" s="1"/>
  <c r="W1537" i="4" s="1"/>
  <c r="X1537" i="4" s="1"/>
  <c r="Y1537" i="4" s="1"/>
  <c r="R1536" i="4"/>
  <c r="T1539" i="4"/>
  <c r="U1538" i="4"/>
  <c r="AX1533" i="4"/>
  <c r="AY1533" i="4"/>
  <c r="AZ1533" i="4" s="1"/>
  <c r="AO1538" i="4"/>
  <c r="AN1539" i="4"/>
  <c r="AL1536" i="4"/>
  <c r="AT1534" i="4"/>
  <c r="AU1534" i="4" s="1"/>
  <c r="AV1534" i="4" s="1"/>
  <c r="AW1534" i="4" s="1"/>
  <c r="AY1534" i="4" s="1"/>
  <c r="AZ1534" i="4" s="1"/>
  <c r="AR1535" i="4"/>
  <c r="AS1535" i="4" s="1"/>
  <c r="AA1537" i="4" l="1"/>
  <c r="AB1537" i="4" s="1"/>
  <c r="AC1537" i="4" s="1"/>
  <c r="AD1537" i="4" s="1"/>
  <c r="Z1537" i="4"/>
  <c r="AE1536" i="4"/>
  <c r="AF1536" i="4"/>
  <c r="AG1536" i="4" s="1"/>
  <c r="R1537" i="4"/>
  <c r="Q1538" i="4"/>
  <c r="V1538" i="4" s="1"/>
  <c r="W1538" i="4" s="1"/>
  <c r="X1538" i="4" s="1"/>
  <c r="Y1538" i="4" s="1"/>
  <c r="T1540" i="4"/>
  <c r="U1539" i="4"/>
  <c r="AX1534" i="4"/>
  <c r="AO1539" i="4"/>
  <c r="AN1540" i="4"/>
  <c r="AL1537" i="4"/>
  <c r="AT1535" i="4"/>
  <c r="AU1535" i="4" s="1"/>
  <c r="AV1535" i="4" s="1"/>
  <c r="AW1535" i="4" s="1"/>
  <c r="AY1535" i="4" s="1"/>
  <c r="AZ1535" i="4" s="1"/>
  <c r="AR1536" i="4"/>
  <c r="AA1538" i="4" l="1"/>
  <c r="AB1538" i="4" s="1"/>
  <c r="AC1538" i="4" s="1"/>
  <c r="AD1538" i="4" s="1"/>
  <c r="Z1538" i="4"/>
  <c r="AE1537" i="4"/>
  <c r="AF1537" i="4"/>
  <c r="AG1537" i="4" s="1"/>
  <c r="Q1539" i="4"/>
  <c r="V1539" i="4" s="1"/>
  <c r="W1539" i="4" s="1"/>
  <c r="X1539" i="4" s="1"/>
  <c r="Y1539" i="4" s="1"/>
  <c r="R1538" i="4"/>
  <c r="T1541" i="4"/>
  <c r="U1540" i="4"/>
  <c r="AX1535" i="4"/>
  <c r="AS1536" i="4"/>
  <c r="AT1536" i="4" s="1"/>
  <c r="AU1536" i="4" s="1"/>
  <c r="AV1536" i="4" s="1"/>
  <c r="AW1536" i="4" s="1"/>
  <c r="AO1540" i="4"/>
  <c r="AN1541" i="4"/>
  <c r="AL1538" i="4"/>
  <c r="AR1537" i="4"/>
  <c r="AS1537" i="4" s="1"/>
  <c r="AA1539" i="4" l="1"/>
  <c r="AB1539" i="4" s="1"/>
  <c r="AC1539" i="4" s="1"/>
  <c r="AD1539" i="4" s="1"/>
  <c r="Z1539" i="4"/>
  <c r="AE1538" i="4"/>
  <c r="AF1538" i="4"/>
  <c r="AG1538" i="4" s="1"/>
  <c r="Q1540" i="4"/>
  <c r="V1540" i="4" s="1"/>
  <c r="W1540" i="4" s="1"/>
  <c r="X1540" i="4" s="1"/>
  <c r="Y1540" i="4" s="1"/>
  <c r="R1539" i="4"/>
  <c r="T1542" i="4"/>
  <c r="U1541" i="4"/>
  <c r="AX1536" i="4"/>
  <c r="AY1536" i="4"/>
  <c r="AZ1536" i="4" s="1"/>
  <c r="AO1541" i="4"/>
  <c r="AN1542" i="4"/>
  <c r="AL1539" i="4"/>
  <c r="AT1537" i="4"/>
  <c r="AU1537" i="4" s="1"/>
  <c r="AV1537" i="4" s="1"/>
  <c r="AW1537" i="4" s="1"/>
  <c r="AX1537" i="4" s="1"/>
  <c r="AR1538" i="4"/>
  <c r="AS1538" i="4" s="1"/>
  <c r="Z1540" i="4" l="1"/>
  <c r="AA1540" i="4"/>
  <c r="AB1540" i="4" s="1"/>
  <c r="AC1540" i="4" s="1"/>
  <c r="AD1540" i="4" s="1"/>
  <c r="AE1539" i="4"/>
  <c r="AF1539" i="4"/>
  <c r="AG1539" i="4" s="1"/>
  <c r="R1540" i="4"/>
  <c r="Q1541" i="4"/>
  <c r="V1541" i="4" s="1"/>
  <c r="W1541" i="4" s="1"/>
  <c r="X1541" i="4" s="1"/>
  <c r="Y1541" i="4" s="1"/>
  <c r="AY1537" i="4"/>
  <c r="AZ1537" i="4" s="1"/>
  <c r="T1543" i="4"/>
  <c r="U1542" i="4"/>
  <c r="AO1542" i="4"/>
  <c r="AN1543" i="4"/>
  <c r="AL1540" i="4"/>
  <c r="AT1538" i="4"/>
  <c r="AU1538" i="4" s="1"/>
  <c r="AV1538" i="4" s="1"/>
  <c r="AW1538" i="4" s="1"/>
  <c r="AY1538" i="4" s="1"/>
  <c r="AZ1538" i="4" s="1"/>
  <c r="AR1539" i="4"/>
  <c r="Z1541" i="4" l="1"/>
  <c r="AA1541" i="4"/>
  <c r="AB1541" i="4" s="1"/>
  <c r="AC1541" i="4" s="1"/>
  <c r="AD1541" i="4" s="1"/>
  <c r="AE1540" i="4"/>
  <c r="AF1540" i="4"/>
  <c r="AG1540" i="4" s="1"/>
  <c r="Q1542" i="4"/>
  <c r="V1542" i="4" s="1"/>
  <c r="W1542" i="4" s="1"/>
  <c r="X1542" i="4" s="1"/>
  <c r="Y1542" i="4" s="1"/>
  <c r="R1541" i="4"/>
  <c r="T1544" i="4"/>
  <c r="U1543" i="4"/>
  <c r="AX1538" i="4"/>
  <c r="AS1539" i="4"/>
  <c r="AT1539" i="4" s="1"/>
  <c r="AU1539" i="4" s="1"/>
  <c r="AV1539" i="4" s="1"/>
  <c r="AW1539" i="4" s="1"/>
  <c r="AO1543" i="4"/>
  <c r="AN1544" i="4"/>
  <c r="AL1541" i="4"/>
  <c r="AR1540" i="4"/>
  <c r="AA1542" i="4" l="1"/>
  <c r="AB1542" i="4" s="1"/>
  <c r="AC1542" i="4" s="1"/>
  <c r="AD1542" i="4" s="1"/>
  <c r="Z1542" i="4"/>
  <c r="AE1541" i="4"/>
  <c r="AF1541" i="4"/>
  <c r="AG1541" i="4" s="1"/>
  <c r="R1542" i="4"/>
  <c r="Q1543" i="4"/>
  <c r="V1543" i="4" s="1"/>
  <c r="W1543" i="4" s="1"/>
  <c r="X1543" i="4" s="1"/>
  <c r="Y1543" i="4" s="1"/>
  <c r="T1545" i="4"/>
  <c r="U1544" i="4"/>
  <c r="AX1539" i="4"/>
  <c r="AY1539" i="4"/>
  <c r="AZ1539" i="4" s="1"/>
  <c r="AS1540" i="4"/>
  <c r="AT1540" i="4" s="1"/>
  <c r="AU1540" i="4" s="1"/>
  <c r="AV1540" i="4" s="1"/>
  <c r="AW1540" i="4" s="1"/>
  <c r="AO1544" i="4"/>
  <c r="AN1545" i="4"/>
  <c r="AL1542" i="4"/>
  <c r="AR1541" i="4"/>
  <c r="AS1541" i="4" s="1"/>
  <c r="AA1543" i="4" l="1"/>
  <c r="AB1543" i="4" s="1"/>
  <c r="AC1543" i="4" s="1"/>
  <c r="AD1543" i="4" s="1"/>
  <c r="Z1543" i="4"/>
  <c r="AE1542" i="4"/>
  <c r="AF1542" i="4"/>
  <c r="AG1542" i="4" s="1"/>
  <c r="Q1544" i="4"/>
  <c r="V1544" i="4" s="1"/>
  <c r="W1544" i="4" s="1"/>
  <c r="X1544" i="4" s="1"/>
  <c r="Y1544" i="4" s="1"/>
  <c r="R1543" i="4"/>
  <c r="T1546" i="4"/>
  <c r="U1545" i="4"/>
  <c r="AX1540" i="4"/>
  <c r="AY1540" i="4"/>
  <c r="AZ1540" i="4" s="1"/>
  <c r="AO1545" i="4"/>
  <c r="AN1546" i="4"/>
  <c r="AL1543" i="4"/>
  <c r="AT1541" i="4"/>
  <c r="AU1541" i="4" s="1"/>
  <c r="AV1541" i="4" s="1"/>
  <c r="AW1541" i="4" s="1"/>
  <c r="AX1541" i="4" s="1"/>
  <c r="AR1542" i="4"/>
  <c r="AA1544" i="4" l="1"/>
  <c r="AB1544" i="4" s="1"/>
  <c r="AC1544" i="4" s="1"/>
  <c r="AD1544" i="4" s="1"/>
  <c r="Z1544" i="4"/>
  <c r="AE1543" i="4"/>
  <c r="AF1543" i="4"/>
  <c r="AG1543" i="4" s="1"/>
  <c r="Q1545" i="4"/>
  <c r="V1545" i="4" s="1"/>
  <c r="W1545" i="4" s="1"/>
  <c r="X1545" i="4" s="1"/>
  <c r="Y1545" i="4" s="1"/>
  <c r="R1544" i="4"/>
  <c r="T1547" i="4"/>
  <c r="U1546" i="4"/>
  <c r="AY1541" i="4"/>
  <c r="AZ1541" i="4" s="1"/>
  <c r="AS1542" i="4"/>
  <c r="AT1542" i="4" s="1"/>
  <c r="AU1542" i="4" s="1"/>
  <c r="AV1542" i="4" s="1"/>
  <c r="AW1542" i="4" s="1"/>
  <c r="AO1546" i="4"/>
  <c r="AN1547" i="4"/>
  <c r="AL1544" i="4"/>
  <c r="AR1543" i="4"/>
  <c r="AS1543" i="4" s="1"/>
  <c r="AA1545" i="4" l="1"/>
  <c r="AB1545" i="4" s="1"/>
  <c r="AC1545" i="4" s="1"/>
  <c r="AD1545" i="4" s="1"/>
  <c r="Z1545" i="4"/>
  <c r="AE1544" i="4"/>
  <c r="AF1544" i="4"/>
  <c r="AG1544" i="4" s="1"/>
  <c r="Q1546" i="4"/>
  <c r="V1546" i="4" s="1"/>
  <c r="W1546" i="4" s="1"/>
  <c r="X1546" i="4" s="1"/>
  <c r="Y1546" i="4" s="1"/>
  <c r="R1545" i="4"/>
  <c r="T1548" i="4"/>
  <c r="U1547" i="4"/>
  <c r="AO1547" i="4"/>
  <c r="AN1548" i="4"/>
  <c r="AY1542" i="4"/>
  <c r="AZ1542" i="4" s="1"/>
  <c r="AX1542" i="4"/>
  <c r="AL1545" i="4"/>
  <c r="AT1543" i="4"/>
  <c r="AU1543" i="4" s="1"/>
  <c r="AV1543" i="4" s="1"/>
  <c r="AW1543" i="4" s="1"/>
  <c r="AX1543" i="4" s="1"/>
  <c r="AR1544" i="4"/>
  <c r="AS1544" i="4" s="1"/>
  <c r="AA1546" i="4" l="1"/>
  <c r="AB1546" i="4" s="1"/>
  <c r="AC1546" i="4" s="1"/>
  <c r="AD1546" i="4" s="1"/>
  <c r="Z1546" i="4"/>
  <c r="AE1545" i="4"/>
  <c r="AF1545" i="4"/>
  <c r="AG1545" i="4" s="1"/>
  <c r="Q1547" i="4"/>
  <c r="V1547" i="4" s="1"/>
  <c r="W1547" i="4" s="1"/>
  <c r="X1547" i="4" s="1"/>
  <c r="Y1547" i="4" s="1"/>
  <c r="R1546" i="4"/>
  <c r="AY1543" i="4"/>
  <c r="AZ1543" i="4" s="1"/>
  <c r="T1549" i="4"/>
  <c r="U1548" i="4"/>
  <c r="AO1548" i="4"/>
  <c r="AN1549" i="4"/>
  <c r="AL1546" i="4"/>
  <c r="AT1544" i="4"/>
  <c r="AU1544" i="4" s="1"/>
  <c r="AV1544" i="4" s="1"/>
  <c r="AW1544" i="4" s="1"/>
  <c r="AY1544" i="4" s="1"/>
  <c r="AZ1544" i="4" s="1"/>
  <c r="AR1545" i="4"/>
  <c r="AA1547" i="4" l="1"/>
  <c r="AB1547" i="4" s="1"/>
  <c r="AC1547" i="4" s="1"/>
  <c r="AD1547" i="4" s="1"/>
  <c r="Z1547" i="4"/>
  <c r="AE1546" i="4"/>
  <c r="AF1546" i="4"/>
  <c r="AG1546" i="4" s="1"/>
  <c r="Q1548" i="4"/>
  <c r="V1548" i="4" s="1"/>
  <c r="W1548" i="4" s="1"/>
  <c r="X1548" i="4" s="1"/>
  <c r="Y1548" i="4" s="1"/>
  <c r="R1547" i="4"/>
  <c r="T1550" i="4"/>
  <c r="U1549" i="4"/>
  <c r="AX1544" i="4"/>
  <c r="AS1545" i="4"/>
  <c r="AT1545" i="4" s="1"/>
  <c r="AU1545" i="4" s="1"/>
  <c r="AV1545" i="4" s="1"/>
  <c r="AW1545" i="4" s="1"/>
  <c r="AO1549" i="4"/>
  <c r="AN1550" i="4"/>
  <c r="AL1547" i="4"/>
  <c r="AR1546" i="4"/>
  <c r="AS1546" i="4" s="1"/>
  <c r="AE1547" i="4" l="1"/>
  <c r="AF1547" i="4"/>
  <c r="AG1547" i="4" s="1"/>
  <c r="AA1548" i="4"/>
  <c r="AB1548" i="4" s="1"/>
  <c r="AC1548" i="4" s="1"/>
  <c r="AD1548" i="4" s="1"/>
  <c r="Z1548" i="4"/>
  <c r="R1548" i="4"/>
  <c r="Q1549" i="4"/>
  <c r="V1549" i="4" s="1"/>
  <c r="W1549" i="4" s="1"/>
  <c r="X1549" i="4" s="1"/>
  <c r="Y1549" i="4" s="1"/>
  <c r="T1551" i="4"/>
  <c r="U1550" i="4"/>
  <c r="AY1545" i="4"/>
  <c r="AZ1545" i="4" s="1"/>
  <c r="AX1545" i="4"/>
  <c r="AO1550" i="4"/>
  <c r="AN1551" i="4"/>
  <c r="AL1548" i="4"/>
  <c r="AT1546" i="4"/>
  <c r="AU1546" i="4" s="1"/>
  <c r="AV1546" i="4" s="1"/>
  <c r="AW1546" i="4" s="1"/>
  <c r="AY1546" i="4" s="1"/>
  <c r="AZ1546" i="4" s="1"/>
  <c r="AR1547" i="4"/>
  <c r="AA1549" i="4" l="1"/>
  <c r="AB1549" i="4" s="1"/>
  <c r="AC1549" i="4" s="1"/>
  <c r="AD1549" i="4" s="1"/>
  <c r="Z1549" i="4"/>
  <c r="AE1548" i="4"/>
  <c r="AF1548" i="4"/>
  <c r="AG1548" i="4" s="1"/>
  <c r="Q1550" i="4"/>
  <c r="V1550" i="4" s="1"/>
  <c r="W1550" i="4" s="1"/>
  <c r="X1550" i="4" s="1"/>
  <c r="Y1550" i="4" s="1"/>
  <c r="R1549" i="4"/>
  <c r="T1552" i="4"/>
  <c r="U1551" i="4"/>
  <c r="AX1546" i="4"/>
  <c r="AS1547" i="4"/>
  <c r="AT1547" i="4" s="1"/>
  <c r="AU1547" i="4" s="1"/>
  <c r="AV1547" i="4" s="1"/>
  <c r="AW1547" i="4" s="1"/>
  <c r="AO1551" i="4"/>
  <c r="AN1552" i="4"/>
  <c r="AL1549" i="4"/>
  <c r="AR1548" i="4"/>
  <c r="AS1548" i="4" s="1"/>
  <c r="AA1550" i="4" l="1"/>
  <c r="AB1550" i="4" s="1"/>
  <c r="AC1550" i="4" s="1"/>
  <c r="AD1550" i="4" s="1"/>
  <c r="Z1550" i="4"/>
  <c r="AE1549" i="4"/>
  <c r="AF1549" i="4"/>
  <c r="AG1549" i="4" s="1"/>
  <c r="Q1551" i="4"/>
  <c r="V1551" i="4" s="1"/>
  <c r="W1551" i="4" s="1"/>
  <c r="X1551" i="4" s="1"/>
  <c r="Y1551" i="4" s="1"/>
  <c r="R1550" i="4"/>
  <c r="T1553" i="4"/>
  <c r="U1552" i="4"/>
  <c r="AX1547" i="4"/>
  <c r="AY1547" i="4"/>
  <c r="AZ1547" i="4" s="1"/>
  <c r="AO1552" i="4"/>
  <c r="AN1553" i="4"/>
  <c r="AT1548" i="4"/>
  <c r="AU1548" i="4" s="1"/>
  <c r="AV1548" i="4" s="1"/>
  <c r="AW1548" i="4" s="1"/>
  <c r="AX1548" i="4" s="1"/>
  <c r="AL1550" i="4"/>
  <c r="AR1549" i="4"/>
  <c r="AA1551" i="4" l="1"/>
  <c r="AB1551" i="4" s="1"/>
  <c r="AC1551" i="4" s="1"/>
  <c r="AD1551" i="4" s="1"/>
  <c r="Z1551" i="4"/>
  <c r="AE1550" i="4"/>
  <c r="AF1550" i="4"/>
  <c r="AG1550" i="4" s="1"/>
  <c r="Q1552" i="4"/>
  <c r="V1552" i="4" s="1"/>
  <c r="W1552" i="4" s="1"/>
  <c r="X1552" i="4" s="1"/>
  <c r="Y1552" i="4" s="1"/>
  <c r="R1551" i="4"/>
  <c r="T1554" i="4"/>
  <c r="U1553" i="4"/>
  <c r="AY1548" i="4"/>
  <c r="AZ1548" i="4" s="1"/>
  <c r="AS1549" i="4"/>
  <c r="AT1549" i="4" s="1"/>
  <c r="AU1549" i="4" s="1"/>
  <c r="AV1549" i="4" s="1"/>
  <c r="AW1549" i="4" s="1"/>
  <c r="AO1553" i="4"/>
  <c r="AN1554" i="4"/>
  <c r="AL1551" i="4"/>
  <c r="AR1550" i="4"/>
  <c r="AS1550" i="4" s="1"/>
  <c r="AE1551" i="4" l="1"/>
  <c r="AF1551" i="4"/>
  <c r="AG1551" i="4" s="1"/>
  <c r="AA1552" i="4"/>
  <c r="AB1552" i="4" s="1"/>
  <c r="AC1552" i="4" s="1"/>
  <c r="AD1552" i="4" s="1"/>
  <c r="Z1552" i="4"/>
  <c r="R1552" i="4"/>
  <c r="Q1553" i="4"/>
  <c r="V1553" i="4" s="1"/>
  <c r="W1553" i="4" s="1"/>
  <c r="X1553" i="4" s="1"/>
  <c r="Y1553" i="4" s="1"/>
  <c r="T1555" i="4"/>
  <c r="U1554" i="4"/>
  <c r="AY1549" i="4"/>
  <c r="AZ1549" i="4" s="1"/>
  <c r="AX1549" i="4"/>
  <c r="AO1554" i="4"/>
  <c r="AN1555" i="4"/>
  <c r="AT1550" i="4"/>
  <c r="AU1550" i="4" s="1"/>
  <c r="AV1550" i="4" s="1"/>
  <c r="AW1550" i="4" s="1"/>
  <c r="AX1550" i="4" s="1"/>
  <c r="AL1552" i="4"/>
  <c r="AR1551" i="4"/>
  <c r="AS1551" i="4" s="1"/>
  <c r="Z1553" i="4" l="1"/>
  <c r="AA1553" i="4"/>
  <c r="AB1553" i="4" s="1"/>
  <c r="AC1553" i="4" s="1"/>
  <c r="AD1553" i="4" s="1"/>
  <c r="AE1552" i="4"/>
  <c r="AF1552" i="4"/>
  <c r="AG1552" i="4" s="1"/>
  <c r="Q1554" i="4"/>
  <c r="V1554" i="4" s="1"/>
  <c r="W1554" i="4" s="1"/>
  <c r="X1554" i="4" s="1"/>
  <c r="Y1554" i="4" s="1"/>
  <c r="R1553" i="4"/>
  <c r="T1556" i="4"/>
  <c r="U1555" i="4"/>
  <c r="AY1550" i="4"/>
  <c r="AZ1550" i="4" s="1"/>
  <c r="AO1555" i="4"/>
  <c r="AN1556" i="4"/>
  <c r="AL1553" i="4"/>
  <c r="AT1551" i="4"/>
  <c r="AU1551" i="4" s="1"/>
  <c r="AV1551" i="4" s="1"/>
  <c r="AW1551" i="4" s="1"/>
  <c r="AY1551" i="4" s="1"/>
  <c r="AZ1551" i="4" s="1"/>
  <c r="AR1552" i="4"/>
  <c r="AS1552" i="4" s="1"/>
  <c r="AA1554" i="4" l="1"/>
  <c r="AB1554" i="4" s="1"/>
  <c r="AC1554" i="4" s="1"/>
  <c r="AD1554" i="4" s="1"/>
  <c r="Z1554" i="4"/>
  <c r="AE1553" i="4"/>
  <c r="AF1553" i="4"/>
  <c r="AG1553" i="4" s="1"/>
  <c r="R1554" i="4"/>
  <c r="Q1555" i="4"/>
  <c r="V1555" i="4" s="1"/>
  <c r="W1555" i="4" s="1"/>
  <c r="X1555" i="4" s="1"/>
  <c r="Y1555" i="4" s="1"/>
  <c r="T1557" i="4"/>
  <c r="U1556" i="4"/>
  <c r="AX1551" i="4"/>
  <c r="AO1556" i="4"/>
  <c r="AN1557" i="4"/>
  <c r="AL1554" i="4"/>
  <c r="AT1552" i="4"/>
  <c r="AU1552" i="4" s="1"/>
  <c r="AV1552" i="4" s="1"/>
  <c r="AW1552" i="4" s="1"/>
  <c r="AY1552" i="4" s="1"/>
  <c r="AZ1552" i="4" s="1"/>
  <c r="AR1553" i="4"/>
  <c r="AE1554" i="4" l="1"/>
  <c r="AF1554" i="4"/>
  <c r="AG1554" i="4" s="1"/>
  <c r="AA1555" i="4"/>
  <c r="AB1555" i="4" s="1"/>
  <c r="AC1555" i="4" s="1"/>
  <c r="AD1555" i="4" s="1"/>
  <c r="Z1555" i="4"/>
  <c r="Q1556" i="4"/>
  <c r="V1556" i="4" s="1"/>
  <c r="W1556" i="4" s="1"/>
  <c r="X1556" i="4" s="1"/>
  <c r="Y1556" i="4" s="1"/>
  <c r="R1555" i="4"/>
  <c r="T1558" i="4"/>
  <c r="U1557" i="4"/>
  <c r="AX1552" i="4"/>
  <c r="AS1553" i="4"/>
  <c r="AT1553" i="4" s="1"/>
  <c r="AU1553" i="4" s="1"/>
  <c r="AV1553" i="4" s="1"/>
  <c r="AW1553" i="4" s="1"/>
  <c r="AO1557" i="4"/>
  <c r="AN1558" i="4"/>
  <c r="AL1555" i="4"/>
  <c r="AR1554" i="4"/>
  <c r="AS1554" i="4" s="1"/>
  <c r="AA1556" i="4" l="1"/>
  <c r="AB1556" i="4" s="1"/>
  <c r="AC1556" i="4" s="1"/>
  <c r="AD1556" i="4" s="1"/>
  <c r="Z1556" i="4"/>
  <c r="AE1555" i="4"/>
  <c r="AF1555" i="4"/>
  <c r="AG1555" i="4" s="1"/>
  <c r="R1556" i="4"/>
  <c r="Q1557" i="4"/>
  <c r="V1557" i="4" s="1"/>
  <c r="W1557" i="4" s="1"/>
  <c r="X1557" i="4" s="1"/>
  <c r="Y1557" i="4" s="1"/>
  <c r="T1559" i="4"/>
  <c r="U1558" i="4"/>
  <c r="AX1553" i="4"/>
  <c r="AY1553" i="4"/>
  <c r="AZ1553" i="4" s="1"/>
  <c r="AO1558" i="4"/>
  <c r="AN1559" i="4"/>
  <c r="AL1556" i="4"/>
  <c r="AT1554" i="4"/>
  <c r="AU1554" i="4" s="1"/>
  <c r="AV1554" i="4" s="1"/>
  <c r="AW1554" i="4" s="1"/>
  <c r="AY1554" i="4" s="1"/>
  <c r="AZ1554" i="4" s="1"/>
  <c r="AR1555" i="4"/>
  <c r="AS1555" i="4" s="1"/>
  <c r="AA1557" i="4" l="1"/>
  <c r="AB1557" i="4" s="1"/>
  <c r="AC1557" i="4" s="1"/>
  <c r="AD1557" i="4" s="1"/>
  <c r="Z1557" i="4"/>
  <c r="AE1556" i="4"/>
  <c r="AF1556" i="4"/>
  <c r="AG1556" i="4" s="1"/>
  <c r="Q1558" i="4"/>
  <c r="V1558" i="4" s="1"/>
  <c r="W1558" i="4" s="1"/>
  <c r="X1558" i="4" s="1"/>
  <c r="Y1558" i="4" s="1"/>
  <c r="R1557" i="4"/>
  <c r="T1560" i="4"/>
  <c r="U1559" i="4"/>
  <c r="AX1554" i="4"/>
  <c r="AO1559" i="4"/>
  <c r="AN1560" i="4"/>
  <c r="AL1557" i="4"/>
  <c r="AT1555" i="4"/>
  <c r="AU1555" i="4" s="1"/>
  <c r="AV1555" i="4" s="1"/>
  <c r="AW1555" i="4" s="1"/>
  <c r="AY1555" i="4" s="1"/>
  <c r="AZ1555" i="4" s="1"/>
  <c r="AR1556" i="4"/>
  <c r="Z1558" i="4" l="1"/>
  <c r="AA1558" i="4"/>
  <c r="AB1558" i="4" s="1"/>
  <c r="AC1558" i="4" s="1"/>
  <c r="AD1558" i="4" s="1"/>
  <c r="AE1557" i="4"/>
  <c r="AF1557" i="4"/>
  <c r="AG1557" i="4" s="1"/>
  <c r="Q1559" i="4"/>
  <c r="V1559" i="4" s="1"/>
  <c r="W1559" i="4" s="1"/>
  <c r="X1559" i="4" s="1"/>
  <c r="Y1559" i="4" s="1"/>
  <c r="R1558" i="4"/>
  <c r="T1561" i="4"/>
  <c r="U1560" i="4"/>
  <c r="AX1555" i="4"/>
  <c r="AS1556" i="4"/>
  <c r="AT1556" i="4" s="1"/>
  <c r="AU1556" i="4" s="1"/>
  <c r="AV1556" i="4" s="1"/>
  <c r="AW1556" i="4" s="1"/>
  <c r="AO1560" i="4"/>
  <c r="AN1561" i="4"/>
  <c r="AL1558" i="4"/>
  <c r="AR1557" i="4"/>
  <c r="AS1557" i="4" s="1"/>
  <c r="AA1559" i="4" l="1"/>
  <c r="AB1559" i="4" s="1"/>
  <c r="AC1559" i="4" s="1"/>
  <c r="AD1559" i="4" s="1"/>
  <c r="Z1559" i="4"/>
  <c r="AE1558" i="4"/>
  <c r="AF1558" i="4"/>
  <c r="AG1558" i="4" s="1"/>
  <c r="Q1560" i="4"/>
  <c r="V1560" i="4" s="1"/>
  <c r="W1560" i="4" s="1"/>
  <c r="X1560" i="4" s="1"/>
  <c r="Y1560" i="4" s="1"/>
  <c r="R1559" i="4"/>
  <c r="T1562" i="4"/>
  <c r="U1561" i="4"/>
  <c r="AX1556" i="4"/>
  <c r="AY1556" i="4"/>
  <c r="AZ1556" i="4" s="1"/>
  <c r="AO1561" i="4"/>
  <c r="AN1562" i="4"/>
  <c r="AL1559" i="4"/>
  <c r="AT1557" i="4"/>
  <c r="AU1557" i="4" s="1"/>
  <c r="AV1557" i="4" s="1"/>
  <c r="AW1557" i="4" s="1"/>
  <c r="AY1557" i="4" s="1"/>
  <c r="AZ1557" i="4" s="1"/>
  <c r="AR1558" i="4"/>
  <c r="AS1558" i="4" s="1"/>
  <c r="AA1560" i="4" l="1"/>
  <c r="AB1560" i="4" s="1"/>
  <c r="AC1560" i="4" s="1"/>
  <c r="AD1560" i="4" s="1"/>
  <c r="Z1560" i="4"/>
  <c r="AE1559" i="4"/>
  <c r="AF1559" i="4"/>
  <c r="AG1559" i="4" s="1"/>
  <c r="R1560" i="4"/>
  <c r="Q1561" i="4"/>
  <c r="V1561" i="4" s="1"/>
  <c r="W1561" i="4" s="1"/>
  <c r="X1561" i="4" s="1"/>
  <c r="Y1561" i="4" s="1"/>
  <c r="AX1557" i="4"/>
  <c r="T1563" i="4"/>
  <c r="U1562" i="4"/>
  <c r="AO1562" i="4"/>
  <c r="AN1563" i="4"/>
  <c r="AL1560" i="4"/>
  <c r="AT1558" i="4"/>
  <c r="AU1558" i="4" s="1"/>
  <c r="AV1558" i="4" s="1"/>
  <c r="AW1558" i="4" s="1"/>
  <c r="AY1558" i="4" s="1"/>
  <c r="AZ1558" i="4" s="1"/>
  <c r="AR1559" i="4"/>
  <c r="AE1560" i="4" l="1"/>
  <c r="AF1560" i="4"/>
  <c r="AG1560" i="4" s="1"/>
  <c r="AA1561" i="4"/>
  <c r="AB1561" i="4" s="1"/>
  <c r="AC1561" i="4" s="1"/>
  <c r="AD1561" i="4" s="1"/>
  <c r="Z1561" i="4"/>
  <c r="Q1562" i="4"/>
  <c r="V1562" i="4" s="1"/>
  <c r="W1562" i="4" s="1"/>
  <c r="X1562" i="4" s="1"/>
  <c r="Y1562" i="4" s="1"/>
  <c r="R1561" i="4"/>
  <c r="T1564" i="4"/>
  <c r="U1563" i="4"/>
  <c r="AX1558" i="4"/>
  <c r="AS1559" i="4"/>
  <c r="AT1559" i="4" s="1"/>
  <c r="AU1559" i="4" s="1"/>
  <c r="AV1559" i="4" s="1"/>
  <c r="AW1559" i="4" s="1"/>
  <c r="AO1563" i="4"/>
  <c r="AN1564" i="4"/>
  <c r="AL1561" i="4"/>
  <c r="AR1560" i="4"/>
  <c r="AA1562" i="4" l="1"/>
  <c r="AB1562" i="4" s="1"/>
  <c r="AC1562" i="4" s="1"/>
  <c r="AD1562" i="4" s="1"/>
  <c r="Z1562" i="4"/>
  <c r="AE1561" i="4"/>
  <c r="AF1561" i="4"/>
  <c r="AG1561" i="4" s="1"/>
  <c r="R1562" i="4"/>
  <c r="Q1563" i="4"/>
  <c r="V1563" i="4" s="1"/>
  <c r="W1563" i="4" s="1"/>
  <c r="X1563" i="4" s="1"/>
  <c r="Y1563" i="4" s="1"/>
  <c r="T1565" i="4"/>
  <c r="U1564" i="4"/>
  <c r="AX1559" i="4"/>
  <c r="AY1559" i="4"/>
  <c r="AZ1559" i="4" s="1"/>
  <c r="AS1560" i="4"/>
  <c r="AT1560" i="4" s="1"/>
  <c r="AU1560" i="4" s="1"/>
  <c r="AV1560" i="4" s="1"/>
  <c r="AW1560" i="4" s="1"/>
  <c r="AO1564" i="4"/>
  <c r="AN1565" i="4"/>
  <c r="AL1562" i="4"/>
  <c r="AR1561" i="4"/>
  <c r="AS1561" i="4" s="1"/>
  <c r="Z1563" i="4" l="1"/>
  <c r="AA1563" i="4"/>
  <c r="AB1563" i="4" s="1"/>
  <c r="AC1563" i="4" s="1"/>
  <c r="AD1563" i="4" s="1"/>
  <c r="AE1562" i="4"/>
  <c r="AF1562" i="4"/>
  <c r="AG1562" i="4" s="1"/>
  <c r="Q1564" i="4"/>
  <c r="V1564" i="4" s="1"/>
  <c r="W1564" i="4" s="1"/>
  <c r="X1564" i="4" s="1"/>
  <c r="Y1564" i="4" s="1"/>
  <c r="R1563" i="4"/>
  <c r="T1566" i="4"/>
  <c r="U1565" i="4"/>
  <c r="AX1560" i="4"/>
  <c r="AY1560" i="4"/>
  <c r="AZ1560" i="4" s="1"/>
  <c r="AO1565" i="4"/>
  <c r="AN1566" i="4"/>
  <c r="AL1563" i="4"/>
  <c r="AT1561" i="4"/>
  <c r="AU1561" i="4" s="1"/>
  <c r="AV1561" i="4" s="1"/>
  <c r="AW1561" i="4" s="1"/>
  <c r="AX1561" i="4" s="1"/>
  <c r="AR1562" i="4"/>
  <c r="AS1562" i="4" s="1"/>
  <c r="AA1564" i="4" l="1"/>
  <c r="AB1564" i="4" s="1"/>
  <c r="AC1564" i="4" s="1"/>
  <c r="AD1564" i="4" s="1"/>
  <c r="Z1564" i="4"/>
  <c r="AE1563" i="4"/>
  <c r="AF1563" i="4"/>
  <c r="AG1563" i="4" s="1"/>
  <c r="Q1565" i="4"/>
  <c r="V1565" i="4" s="1"/>
  <c r="W1565" i="4" s="1"/>
  <c r="X1565" i="4" s="1"/>
  <c r="Y1565" i="4" s="1"/>
  <c r="R1564" i="4"/>
  <c r="AY1561" i="4"/>
  <c r="AZ1561" i="4" s="1"/>
  <c r="T1567" i="4"/>
  <c r="U1566" i="4"/>
  <c r="AO1566" i="4"/>
  <c r="AN1567" i="4"/>
  <c r="AL1564" i="4"/>
  <c r="AT1562" i="4"/>
  <c r="AU1562" i="4" s="1"/>
  <c r="AV1562" i="4" s="1"/>
  <c r="AW1562" i="4" s="1"/>
  <c r="AY1562" i="4" s="1"/>
  <c r="AZ1562" i="4" s="1"/>
  <c r="AR1563" i="4"/>
  <c r="AS1563" i="4" s="1"/>
  <c r="AA1565" i="4" l="1"/>
  <c r="AB1565" i="4" s="1"/>
  <c r="AC1565" i="4" s="1"/>
  <c r="AD1565" i="4" s="1"/>
  <c r="Z1565" i="4"/>
  <c r="AE1564" i="4"/>
  <c r="AF1564" i="4"/>
  <c r="AG1564" i="4" s="1"/>
  <c r="Q1566" i="4"/>
  <c r="V1566" i="4" s="1"/>
  <c r="W1566" i="4" s="1"/>
  <c r="X1566" i="4" s="1"/>
  <c r="Y1566" i="4" s="1"/>
  <c r="R1565" i="4"/>
  <c r="T1568" i="4"/>
  <c r="U1567" i="4"/>
  <c r="AX1562" i="4"/>
  <c r="AO1567" i="4"/>
  <c r="AN1568" i="4"/>
  <c r="AL1565" i="4"/>
  <c r="AT1563" i="4"/>
  <c r="AU1563" i="4" s="1"/>
  <c r="AV1563" i="4" s="1"/>
  <c r="AW1563" i="4" s="1"/>
  <c r="AX1563" i="4" s="1"/>
  <c r="AR1564" i="4"/>
  <c r="AS1564" i="4" s="1"/>
  <c r="Z1566" i="4" l="1"/>
  <c r="AA1566" i="4"/>
  <c r="AB1566" i="4" s="1"/>
  <c r="AC1566" i="4" s="1"/>
  <c r="AD1566" i="4" s="1"/>
  <c r="AE1565" i="4"/>
  <c r="AF1565" i="4"/>
  <c r="AG1565" i="4" s="1"/>
  <c r="Q1567" i="4"/>
  <c r="V1567" i="4" s="1"/>
  <c r="W1567" i="4" s="1"/>
  <c r="X1567" i="4" s="1"/>
  <c r="Y1567" i="4" s="1"/>
  <c r="R1566" i="4"/>
  <c r="AY1563" i="4"/>
  <c r="AZ1563" i="4" s="1"/>
  <c r="T1569" i="4"/>
  <c r="U1568" i="4"/>
  <c r="AO1568" i="4"/>
  <c r="AN1569" i="4"/>
  <c r="AL1566" i="4"/>
  <c r="AT1564" i="4"/>
  <c r="AU1564" i="4" s="1"/>
  <c r="AV1564" i="4" s="1"/>
  <c r="AW1564" i="4" s="1"/>
  <c r="AY1564" i="4" s="1"/>
  <c r="AZ1564" i="4" s="1"/>
  <c r="AR1565" i="4"/>
  <c r="AA1567" i="4" l="1"/>
  <c r="AB1567" i="4" s="1"/>
  <c r="AC1567" i="4" s="1"/>
  <c r="AD1567" i="4" s="1"/>
  <c r="Z1567" i="4"/>
  <c r="AE1566" i="4"/>
  <c r="AF1566" i="4"/>
  <c r="AG1566" i="4" s="1"/>
  <c r="R1567" i="4"/>
  <c r="Q1568" i="4"/>
  <c r="V1568" i="4" s="1"/>
  <c r="W1568" i="4" s="1"/>
  <c r="X1568" i="4" s="1"/>
  <c r="Y1568" i="4" s="1"/>
  <c r="T1570" i="4"/>
  <c r="U1569" i="4"/>
  <c r="AX1564" i="4"/>
  <c r="AS1565" i="4"/>
  <c r="AT1565" i="4" s="1"/>
  <c r="AU1565" i="4" s="1"/>
  <c r="AV1565" i="4" s="1"/>
  <c r="AW1565" i="4" s="1"/>
  <c r="AO1569" i="4"/>
  <c r="AN1570" i="4"/>
  <c r="AL1567" i="4"/>
  <c r="AR1566" i="4"/>
  <c r="AS1566" i="4" s="1"/>
  <c r="Z1568" i="4" l="1"/>
  <c r="AA1568" i="4"/>
  <c r="AB1568" i="4" s="1"/>
  <c r="AC1568" i="4" s="1"/>
  <c r="AD1568" i="4" s="1"/>
  <c r="AE1567" i="4"/>
  <c r="AF1567" i="4"/>
  <c r="AG1567" i="4" s="1"/>
  <c r="Q1569" i="4"/>
  <c r="V1569" i="4" s="1"/>
  <c r="W1569" i="4" s="1"/>
  <c r="X1569" i="4" s="1"/>
  <c r="Y1569" i="4" s="1"/>
  <c r="R1568" i="4"/>
  <c r="T1571" i="4"/>
  <c r="U1570" i="4"/>
  <c r="AO1570" i="4"/>
  <c r="AN1571" i="4"/>
  <c r="AY1565" i="4"/>
  <c r="AZ1565" i="4" s="1"/>
  <c r="AX1565" i="4"/>
  <c r="AL1568" i="4"/>
  <c r="AT1566" i="4"/>
  <c r="AU1566" i="4" s="1"/>
  <c r="AV1566" i="4" s="1"/>
  <c r="AW1566" i="4" s="1"/>
  <c r="AX1566" i="4" s="1"/>
  <c r="AR1567" i="4"/>
  <c r="AS1567" i="4" s="1"/>
  <c r="AA1569" i="4" l="1"/>
  <c r="AB1569" i="4" s="1"/>
  <c r="AC1569" i="4" s="1"/>
  <c r="AD1569" i="4" s="1"/>
  <c r="Z1569" i="4"/>
  <c r="AE1568" i="4"/>
  <c r="AF1568" i="4"/>
  <c r="AG1568" i="4" s="1"/>
  <c r="R1569" i="4"/>
  <c r="Q1570" i="4"/>
  <c r="V1570" i="4" s="1"/>
  <c r="W1570" i="4" s="1"/>
  <c r="X1570" i="4" s="1"/>
  <c r="Y1570" i="4" s="1"/>
  <c r="T1572" i="4"/>
  <c r="U1571" i="4"/>
  <c r="AY1566" i="4"/>
  <c r="AZ1566" i="4" s="1"/>
  <c r="AO1571" i="4"/>
  <c r="AN1572" i="4"/>
  <c r="AT1567" i="4"/>
  <c r="AU1567" i="4" s="1"/>
  <c r="AV1567" i="4" s="1"/>
  <c r="AW1567" i="4" s="1"/>
  <c r="AY1567" i="4" s="1"/>
  <c r="AZ1567" i="4" s="1"/>
  <c r="AL1569" i="4"/>
  <c r="AR1568" i="4"/>
  <c r="AS1568" i="4" s="1"/>
  <c r="AA1570" i="4" l="1"/>
  <c r="AB1570" i="4" s="1"/>
  <c r="AC1570" i="4" s="1"/>
  <c r="AD1570" i="4" s="1"/>
  <c r="Z1570" i="4"/>
  <c r="AE1569" i="4"/>
  <c r="AF1569" i="4"/>
  <c r="AG1569" i="4" s="1"/>
  <c r="Q1571" i="4"/>
  <c r="V1571" i="4" s="1"/>
  <c r="W1571" i="4" s="1"/>
  <c r="X1571" i="4" s="1"/>
  <c r="Y1571" i="4" s="1"/>
  <c r="R1570" i="4"/>
  <c r="T1573" i="4"/>
  <c r="U1572" i="4"/>
  <c r="AX1567" i="4"/>
  <c r="AO1572" i="4"/>
  <c r="AN1573" i="4"/>
  <c r="AL1570" i="4"/>
  <c r="AT1568" i="4"/>
  <c r="AU1568" i="4" s="1"/>
  <c r="AV1568" i="4" s="1"/>
  <c r="AW1568" i="4" s="1"/>
  <c r="AX1568" i="4" s="1"/>
  <c r="AR1569" i="4"/>
  <c r="AS1569" i="4" s="1"/>
  <c r="AE1570" i="4" l="1"/>
  <c r="AF1570" i="4"/>
  <c r="AG1570" i="4" s="1"/>
  <c r="AA1571" i="4"/>
  <c r="AB1571" i="4" s="1"/>
  <c r="AC1571" i="4" s="1"/>
  <c r="AD1571" i="4" s="1"/>
  <c r="Z1571" i="4"/>
  <c r="Q1572" i="4"/>
  <c r="V1572" i="4" s="1"/>
  <c r="W1572" i="4" s="1"/>
  <c r="X1572" i="4" s="1"/>
  <c r="Y1572" i="4" s="1"/>
  <c r="R1571" i="4"/>
  <c r="AY1568" i="4"/>
  <c r="AZ1568" i="4" s="1"/>
  <c r="T1574" i="4"/>
  <c r="U1573" i="4"/>
  <c r="AO1573" i="4"/>
  <c r="AN1574" i="4"/>
  <c r="AL1571" i="4"/>
  <c r="AT1569" i="4"/>
  <c r="AU1569" i="4" s="1"/>
  <c r="AV1569" i="4" s="1"/>
  <c r="AW1569" i="4" s="1"/>
  <c r="AY1569" i="4" s="1"/>
  <c r="AZ1569" i="4" s="1"/>
  <c r="AR1570" i="4"/>
  <c r="AS1570" i="4" s="1"/>
  <c r="AA1572" i="4" l="1"/>
  <c r="AB1572" i="4" s="1"/>
  <c r="AC1572" i="4" s="1"/>
  <c r="AD1572" i="4" s="1"/>
  <c r="Z1572" i="4"/>
  <c r="AE1571" i="4"/>
  <c r="AF1571" i="4"/>
  <c r="AG1571" i="4" s="1"/>
  <c r="Q1573" i="4"/>
  <c r="V1573" i="4" s="1"/>
  <c r="W1573" i="4" s="1"/>
  <c r="X1573" i="4" s="1"/>
  <c r="Y1573" i="4" s="1"/>
  <c r="R1572" i="4"/>
  <c r="T1575" i="4"/>
  <c r="U1574" i="4"/>
  <c r="AX1569" i="4"/>
  <c r="AO1574" i="4"/>
  <c r="AN1575" i="4"/>
  <c r="AL1572" i="4"/>
  <c r="AT1570" i="4"/>
  <c r="AU1570" i="4" s="1"/>
  <c r="AV1570" i="4" s="1"/>
  <c r="AW1570" i="4" s="1"/>
  <c r="AX1570" i="4" s="1"/>
  <c r="AR1571" i="4"/>
  <c r="AA1573" i="4" l="1"/>
  <c r="AB1573" i="4" s="1"/>
  <c r="AC1573" i="4" s="1"/>
  <c r="AD1573" i="4" s="1"/>
  <c r="Z1573" i="4"/>
  <c r="AE1572" i="4"/>
  <c r="AF1572" i="4"/>
  <c r="AG1572" i="4" s="1"/>
  <c r="Q1574" i="4"/>
  <c r="V1574" i="4" s="1"/>
  <c r="W1574" i="4" s="1"/>
  <c r="X1574" i="4" s="1"/>
  <c r="Y1574" i="4" s="1"/>
  <c r="R1573" i="4"/>
  <c r="T1576" i="4"/>
  <c r="U1575" i="4"/>
  <c r="AY1570" i="4"/>
  <c r="AZ1570" i="4" s="1"/>
  <c r="AS1571" i="4"/>
  <c r="AT1571" i="4" s="1"/>
  <c r="AU1571" i="4" s="1"/>
  <c r="AV1571" i="4" s="1"/>
  <c r="AW1571" i="4" s="1"/>
  <c r="AO1575" i="4"/>
  <c r="AN1576" i="4"/>
  <c r="AL1573" i="4"/>
  <c r="AR1572" i="4"/>
  <c r="AS1572" i="4" s="1"/>
  <c r="Z1574" i="4" l="1"/>
  <c r="AA1574" i="4"/>
  <c r="AB1574" i="4" s="1"/>
  <c r="AC1574" i="4" s="1"/>
  <c r="AD1574" i="4" s="1"/>
  <c r="AE1573" i="4"/>
  <c r="AF1573" i="4"/>
  <c r="AG1573" i="4" s="1"/>
  <c r="R1574" i="4"/>
  <c r="Q1575" i="4"/>
  <c r="V1575" i="4" s="1"/>
  <c r="W1575" i="4" s="1"/>
  <c r="X1575" i="4" s="1"/>
  <c r="Y1575" i="4" s="1"/>
  <c r="T1577" i="4"/>
  <c r="U1576" i="4"/>
  <c r="AO1576" i="4"/>
  <c r="AN1577" i="4"/>
  <c r="AY1571" i="4"/>
  <c r="AZ1571" i="4" s="1"/>
  <c r="AX1571" i="4"/>
  <c r="AL1574" i="4"/>
  <c r="AT1572" i="4"/>
  <c r="AU1572" i="4" s="1"/>
  <c r="AV1572" i="4" s="1"/>
  <c r="AW1572" i="4" s="1"/>
  <c r="AY1572" i="4" s="1"/>
  <c r="AZ1572" i="4" s="1"/>
  <c r="AR1573" i="4"/>
  <c r="AA1575" i="4" l="1"/>
  <c r="AB1575" i="4" s="1"/>
  <c r="AC1575" i="4" s="1"/>
  <c r="AD1575" i="4" s="1"/>
  <c r="Z1575" i="4"/>
  <c r="AE1574" i="4"/>
  <c r="AF1574" i="4"/>
  <c r="AG1574" i="4" s="1"/>
  <c r="Q1576" i="4"/>
  <c r="V1576" i="4" s="1"/>
  <c r="W1576" i="4" s="1"/>
  <c r="X1576" i="4" s="1"/>
  <c r="Y1576" i="4" s="1"/>
  <c r="R1575" i="4"/>
  <c r="T1578" i="4"/>
  <c r="U1577" i="4"/>
  <c r="AX1572" i="4"/>
  <c r="AS1573" i="4"/>
  <c r="AT1573" i="4" s="1"/>
  <c r="AU1573" i="4" s="1"/>
  <c r="AV1573" i="4" s="1"/>
  <c r="AW1573" i="4" s="1"/>
  <c r="AO1577" i="4"/>
  <c r="AN1578" i="4"/>
  <c r="AL1575" i="4"/>
  <c r="AR1574" i="4"/>
  <c r="AS1574" i="4" s="1"/>
  <c r="AA1576" i="4" l="1"/>
  <c r="AB1576" i="4" s="1"/>
  <c r="AC1576" i="4" s="1"/>
  <c r="AD1576" i="4" s="1"/>
  <c r="Z1576" i="4"/>
  <c r="AE1575" i="4"/>
  <c r="AF1575" i="4"/>
  <c r="AG1575" i="4" s="1"/>
  <c r="Q1577" i="4"/>
  <c r="V1577" i="4" s="1"/>
  <c r="W1577" i="4" s="1"/>
  <c r="X1577" i="4" s="1"/>
  <c r="Y1577" i="4" s="1"/>
  <c r="R1576" i="4"/>
  <c r="T1579" i="4"/>
  <c r="U1578" i="4"/>
  <c r="AO1578" i="4"/>
  <c r="AN1579" i="4"/>
  <c r="AY1573" i="4"/>
  <c r="AZ1573" i="4" s="1"/>
  <c r="AX1573" i="4"/>
  <c r="AL1576" i="4"/>
  <c r="AT1574" i="4"/>
  <c r="AU1574" i="4" s="1"/>
  <c r="AV1574" i="4" s="1"/>
  <c r="AW1574" i="4" s="1"/>
  <c r="AY1574" i="4" s="1"/>
  <c r="AZ1574" i="4" s="1"/>
  <c r="AR1575" i="4"/>
  <c r="AS1575" i="4" s="1"/>
  <c r="AA1577" i="4" l="1"/>
  <c r="AB1577" i="4" s="1"/>
  <c r="AC1577" i="4" s="1"/>
  <c r="AD1577" i="4" s="1"/>
  <c r="Z1577" i="4"/>
  <c r="AE1576" i="4"/>
  <c r="AF1576" i="4"/>
  <c r="AG1576" i="4" s="1"/>
  <c r="Q1578" i="4"/>
  <c r="V1578" i="4" s="1"/>
  <c r="W1578" i="4" s="1"/>
  <c r="X1578" i="4" s="1"/>
  <c r="Y1578" i="4" s="1"/>
  <c r="R1577" i="4"/>
  <c r="AX1574" i="4"/>
  <c r="T1580" i="4"/>
  <c r="U1579" i="4"/>
  <c r="AO1579" i="4"/>
  <c r="AN1580" i="4"/>
  <c r="AL1577" i="4"/>
  <c r="AT1575" i="4"/>
  <c r="AU1575" i="4" s="1"/>
  <c r="AV1575" i="4" s="1"/>
  <c r="AW1575" i="4" s="1"/>
  <c r="AY1575" i="4" s="1"/>
  <c r="AZ1575" i="4" s="1"/>
  <c r="AR1576" i="4"/>
  <c r="AA1578" i="4" l="1"/>
  <c r="AB1578" i="4" s="1"/>
  <c r="AC1578" i="4" s="1"/>
  <c r="AD1578" i="4" s="1"/>
  <c r="Z1578" i="4"/>
  <c r="AE1577" i="4"/>
  <c r="AF1577" i="4"/>
  <c r="AG1577" i="4" s="1"/>
  <c r="Q1579" i="4"/>
  <c r="V1579" i="4" s="1"/>
  <c r="W1579" i="4" s="1"/>
  <c r="X1579" i="4" s="1"/>
  <c r="Y1579" i="4" s="1"/>
  <c r="R1578" i="4"/>
  <c r="T1581" i="4"/>
  <c r="U1580" i="4"/>
  <c r="AX1575" i="4"/>
  <c r="AS1576" i="4"/>
  <c r="AT1576" i="4" s="1"/>
  <c r="AU1576" i="4" s="1"/>
  <c r="AV1576" i="4" s="1"/>
  <c r="AW1576" i="4" s="1"/>
  <c r="AX1576" i="4" s="1"/>
  <c r="AO1580" i="4"/>
  <c r="AN1581" i="4"/>
  <c r="AL1578" i="4"/>
  <c r="AR1577" i="4"/>
  <c r="AS1577" i="4" s="1"/>
  <c r="AA1579" i="4" l="1"/>
  <c r="AB1579" i="4" s="1"/>
  <c r="AC1579" i="4" s="1"/>
  <c r="AD1579" i="4" s="1"/>
  <c r="Z1579" i="4"/>
  <c r="AE1578" i="4"/>
  <c r="AF1578" i="4"/>
  <c r="AG1578" i="4" s="1"/>
  <c r="Q1580" i="4"/>
  <c r="V1580" i="4" s="1"/>
  <c r="W1580" i="4" s="1"/>
  <c r="X1580" i="4" s="1"/>
  <c r="Y1580" i="4" s="1"/>
  <c r="R1579" i="4"/>
  <c r="T1582" i="4"/>
  <c r="U1581" i="4"/>
  <c r="AY1576" i="4"/>
  <c r="AZ1576" i="4" s="1"/>
  <c r="AO1581" i="4"/>
  <c r="AN1582" i="4"/>
  <c r="AL1579" i="4"/>
  <c r="AT1577" i="4"/>
  <c r="AU1577" i="4" s="1"/>
  <c r="AV1577" i="4" s="1"/>
  <c r="AW1577" i="4" s="1"/>
  <c r="AX1577" i="4" s="1"/>
  <c r="AR1578" i="4"/>
  <c r="AS1578" i="4" s="1"/>
  <c r="AA1580" i="4" l="1"/>
  <c r="AB1580" i="4" s="1"/>
  <c r="AC1580" i="4" s="1"/>
  <c r="AD1580" i="4" s="1"/>
  <c r="Z1580" i="4"/>
  <c r="AE1579" i="4"/>
  <c r="AF1579" i="4"/>
  <c r="AG1579" i="4" s="1"/>
  <c r="Q1581" i="4"/>
  <c r="V1581" i="4" s="1"/>
  <c r="W1581" i="4" s="1"/>
  <c r="X1581" i="4" s="1"/>
  <c r="Y1581" i="4" s="1"/>
  <c r="R1580" i="4"/>
  <c r="T1583" i="4"/>
  <c r="U1582" i="4"/>
  <c r="AY1577" i="4"/>
  <c r="AZ1577" i="4" s="1"/>
  <c r="AO1582" i="4"/>
  <c r="AN1583" i="4"/>
  <c r="AL1580" i="4"/>
  <c r="AT1578" i="4"/>
  <c r="AU1578" i="4" s="1"/>
  <c r="AV1578" i="4" s="1"/>
  <c r="AW1578" i="4" s="1"/>
  <c r="AY1578" i="4" s="1"/>
  <c r="AZ1578" i="4" s="1"/>
  <c r="AR1579" i="4"/>
  <c r="AS1579" i="4" s="1"/>
  <c r="AA1581" i="4" l="1"/>
  <c r="AB1581" i="4" s="1"/>
  <c r="AC1581" i="4" s="1"/>
  <c r="AD1581" i="4" s="1"/>
  <c r="Z1581" i="4"/>
  <c r="AE1580" i="4"/>
  <c r="AF1580" i="4"/>
  <c r="AG1580" i="4" s="1"/>
  <c r="R1581" i="4"/>
  <c r="Q1582" i="4"/>
  <c r="V1582" i="4" s="1"/>
  <c r="W1582" i="4" s="1"/>
  <c r="X1582" i="4" s="1"/>
  <c r="Y1582" i="4" s="1"/>
  <c r="T1584" i="4"/>
  <c r="U1583" i="4"/>
  <c r="AX1578" i="4"/>
  <c r="AO1583" i="4"/>
  <c r="AN1584" i="4"/>
  <c r="AT1579" i="4"/>
  <c r="AU1579" i="4" s="1"/>
  <c r="AV1579" i="4" s="1"/>
  <c r="AW1579" i="4" s="1"/>
  <c r="AY1579" i="4" s="1"/>
  <c r="AZ1579" i="4" s="1"/>
  <c r="AL1581" i="4"/>
  <c r="AR1580" i="4"/>
  <c r="AS1580" i="4" s="1"/>
  <c r="AA1582" i="4" l="1"/>
  <c r="AB1582" i="4" s="1"/>
  <c r="AC1582" i="4" s="1"/>
  <c r="AD1582" i="4" s="1"/>
  <c r="Z1582" i="4"/>
  <c r="AE1581" i="4"/>
  <c r="AF1581" i="4"/>
  <c r="AG1581" i="4" s="1"/>
  <c r="R1582" i="4"/>
  <c r="Q1583" i="4"/>
  <c r="V1583" i="4" s="1"/>
  <c r="W1583" i="4" s="1"/>
  <c r="X1583" i="4" s="1"/>
  <c r="Y1583" i="4" s="1"/>
  <c r="T1585" i="4"/>
  <c r="U1584" i="4"/>
  <c r="AX1579" i="4"/>
  <c r="AO1584" i="4"/>
  <c r="AN1585" i="4"/>
  <c r="AL1582" i="4"/>
  <c r="AT1580" i="4"/>
  <c r="AU1580" i="4" s="1"/>
  <c r="AV1580" i="4" s="1"/>
  <c r="AW1580" i="4" s="1"/>
  <c r="AY1580" i="4" s="1"/>
  <c r="AZ1580" i="4" s="1"/>
  <c r="AR1581" i="4"/>
  <c r="AS1581" i="4" s="1"/>
  <c r="AA1583" i="4" l="1"/>
  <c r="AB1583" i="4" s="1"/>
  <c r="AC1583" i="4" s="1"/>
  <c r="AD1583" i="4" s="1"/>
  <c r="Z1583" i="4"/>
  <c r="AE1582" i="4"/>
  <c r="AF1582" i="4"/>
  <c r="AG1582" i="4" s="1"/>
  <c r="R1583" i="4"/>
  <c r="Q1584" i="4"/>
  <c r="V1584" i="4" s="1"/>
  <c r="W1584" i="4" s="1"/>
  <c r="X1584" i="4" s="1"/>
  <c r="Y1584" i="4" s="1"/>
  <c r="T1586" i="4"/>
  <c r="U1585" i="4"/>
  <c r="AX1580" i="4"/>
  <c r="AO1585" i="4"/>
  <c r="AN1586" i="4"/>
  <c r="AL1583" i="4"/>
  <c r="AT1581" i="4"/>
  <c r="AU1581" i="4" s="1"/>
  <c r="AV1581" i="4" s="1"/>
  <c r="AW1581" i="4" s="1"/>
  <c r="AX1581" i="4" s="1"/>
  <c r="AR1582" i="4"/>
  <c r="AA1584" i="4" l="1"/>
  <c r="AB1584" i="4" s="1"/>
  <c r="AC1584" i="4" s="1"/>
  <c r="AD1584" i="4" s="1"/>
  <c r="Z1584" i="4"/>
  <c r="AE1583" i="4"/>
  <c r="AF1583" i="4"/>
  <c r="AG1583" i="4" s="1"/>
  <c r="Q1585" i="4"/>
  <c r="V1585" i="4" s="1"/>
  <c r="W1585" i="4" s="1"/>
  <c r="X1585" i="4" s="1"/>
  <c r="Y1585" i="4" s="1"/>
  <c r="R1584" i="4"/>
  <c r="T1587" i="4"/>
  <c r="U1586" i="4"/>
  <c r="AY1581" i="4"/>
  <c r="AZ1581" i="4" s="1"/>
  <c r="AS1582" i="4"/>
  <c r="AT1582" i="4" s="1"/>
  <c r="AU1582" i="4" s="1"/>
  <c r="AV1582" i="4" s="1"/>
  <c r="AW1582" i="4" s="1"/>
  <c r="AO1586" i="4"/>
  <c r="AN1587" i="4"/>
  <c r="AL1584" i="4"/>
  <c r="AR1583" i="4"/>
  <c r="AA1585" i="4" l="1"/>
  <c r="AB1585" i="4" s="1"/>
  <c r="AC1585" i="4" s="1"/>
  <c r="AD1585" i="4" s="1"/>
  <c r="Z1585" i="4"/>
  <c r="AE1584" i="4"/>
  <c r="AF1584" i="4"/>
  <c r="AG1584" i="4" s="1"/>
  <c r="R1585" i="4"/>
  <c r="Q1586" i="4"/>
  <c r="V1586" i="4" s="1"/>
  <c r="W1586" i="4" s="1"/>
  <c r="X1586" i="4" s="1"/>
  <c r="Y1586" i="4" s="1"/>
  <c r="T1588" i="4"/>
  <c r="U1587" i="4"/>
  <c r="AX1582" i="4"/>
  <c r="AY1582" i="4"/>
  <c r="AZ1582" i="4" s="1"/>
  <c r="AS1583" i="4"/>
  <c r="AT1583" i="4" s="1"/>
  <c r="AU1583" i="4" s="1"/>
  <c r="AV1583" i="4" s="1"/>
  <c r="AW1583" i="4" s="1"/>
  <c r="AO1587" i="4"/>
  <c r="AN1588" i="4"/>
  <c r="AL1585" i="4"/>
  <c r="AR1584" i="4"/>
  <c r="AA1586" i="4" l="1"/>
  <c r="AB1586" i="4" s="1"/>
  <c r="AC1586" i="4" s="1"/>
  <c r="AD1586" i="4" s="1"/>
  <c r="Z1586" i="4"/>
  <c r="AE1585" i="4"/>
  <c r="AF1585" i="4"/>
  <c r="AG1585" i="4" s="1"/>
  <c r="Q1587" i="4"/>
  <c r="V1587" i="4" s="1"/>
  <c r="W1587" i="4" s="1"/>
  <c r="X1587" i="4" s="1"/>
  <c r="Y1587" i="4" s="1"/>
  <c r="R1586" i="4"/>
  <c r="T1589" i="4"/>
  <c r="U1588" i="4"/>
  <c r="AY1583" i="4"/>
  <c r="AZ1583" i="4" s="1"/>
  <c r="AX1583" i="4"/>
  <c r="AS1584" i="4"/>
  <c r="AT1584" i="4" s="1"/>
  <c r="AU1584" i="4" s="1"/>
  <c r="AV1584" i="4" s="1"/>
  <c r="AW1584" i="4" s="1"/>
  <c r="AO1588" i="4"/>
  <c r="AN1589" i="4"/>
  <c r="AL1586" i="4"/>
  <c r="AR1585" i="4"/>
  <c r="AS1585" i="4" s="1"/>
  <c r="AA1587" i="4" l="1"/>
  <c r="AB1587" i="4" s="1"/>
  <c r="AC1587" i="4" s="1"/>
  <c r="AD1587" i="4" s="1"/>
  <c r="Z1587" i="4"/>
  <c r="AE1586" i="4"/>
  <c r="AF1586" i="4"/>
  <c r="AG1586" i="4" s="1"/>
  <c r="Q1588" i="4"/>
  <c r="V1588" i="4" s="1"/>
  <c r="W1588" i="4" s="1"/>
  <c r="X1588" i="4" s="1"/>
  <c r="Y1588" i="4" s="1"/>
  <c r="R1587" i="4"/>
  <c r="T1590" i="4"/>
  <c r="U1589" i="4"/>
  <c r="AX1584" i="4"/>
  <c r="AY1584" i="4"/>
  <c r="AZ1584" i="4" s="1"/>
  <c r="AO1589" i="4"/>
  <c r="AN1590" i="4"/>
  <c r="AT1585" i="4"/>
  <c r="AU1585" i="4" s="1"/>
  <c r="AV1585" i="4" s="1"/>
  <c r="AW1585" i="4" s="1"/>
  <c r="AX1585" i="4" s="1"/>
  <c r="AL1587" i="4"/>
  <c r="AR1586" i="4"/>
  <c r="AS1586" i="4" s="1"/>
  <c r="AE1587" i="4" l="1"/>
  <c r="AF1587" i="4"/>
  <c r="AG1587" i="4" s="1"/>
  <c r="AA1588" i="4"/>
  <c r="AB1588" i="4" s="1"/>
  <c r="AC1588" i="4" s="1"/>
  <c r="AD1588" i="4" s="1"/>
  <c r="Z1588" i="4"/>
  <c r="R1588" i="4"/>
  <c r="Q1589" i="4"/>
  <c r="V1589" i="4" s="1"/>
  <c r="W1589" i="4" s="1"/>
  <c r="X1589" i="4" s="1"/>
  <c r="Y1589" i="4" s="1"/>
  <c r="T1591" i="4"/>
  <c r="U1590" i="4"/>
  <c r="AY1585" i="4"/>
  <c r="AZ1585" i="4" s="1"/>
  <c r="AO1590" i="4"/>
  <c r="AN1591" i="4"/>
  <c r="AT1586" i="4"/>
  <c r="AU1586" i="4" s="1"/>
  <c r="AV1586" i="4" s="1"/>
  <c r="AW1586" i="4" s="1"/>
  <c r="AY1586" i="4" s="1"/>
  <c r="AZ1586" i="4" s="1"/>
  <c r="AL1588" i="4"/>
  <c r="AR1587" i="4"/>
  <c r="AS1587" i="4" s="1"/>
  <c r="AA1589" i="4" l="1"/>
  <c r="AB1589" i="4" s="1"/>
  <c r="AC1589" i="4" s="1"/>
  <c r="AD1589" i="4" s="1"/>
  <c r="Z1589" i="4"/>
  <c r="AE1588" i="4"/>
  <c r="AF1588" i="4"/>
  <c r="AG1588" i="4" s="1"/>
  <c r="R1589" i="4"/>
  <c r="Q1590" i="4"/>
  <c r="V1590" i="4" s="1"/>
  <c r="W1590" i="4" s="1"/>
  <c r="X1590" i="4" s="1"/>
  <c r="Y1590" i="4" s="1"/>
  <c r="AX1586" i="4"/>
  <c r="T1592" i="4"/>
  <c r="U1591" i="4"/>
  <c r="AO1591" i="4"/>
  <c r="AN1592" i="4"/>
  <c r="AL1589" i="4"/>
  <c r="AT1587" i="4"/>
  <c r="AU1587" i="4" s="1"/>
  <c r="AV1587" i="4" s="1"/>
  <c r="AW1587" i="4" s="1"/>
  <c r="AY1587" i="4" s="1"/>
  <c r="AZ1587" i="4" s="1"/>
  <c r="AR1588" i="4"/>
  <c r="AA1590" i="4" l="1"/>
  <c r="AB1590" i="4" s="1"/>
  <c r="AC1590" i="4" s="1"/>
  <c r="AD1590" i="4" s="1"/>
  <c r="Z1590" i="4"/>
  <c r="AE1589" i="4"/>
  <c r="AF1589" i="4"/>
  <c r="AG1589" i="4" s="1"/>
  <c r="Q1591" i="4"/>
  <c r="V1591" i="4" s="1"/>
  <c r="W1591" i="4" s="1"/>
  <c r="X1591" i="4" s="1"/>
  <c r="Y1591" i="4" s="1"/>
  <c r="R1590" i="4"/>
  <c r="T1593" i="4"/>
  <c r="U1592" i="4"/>
  <c r="AX1587" i="4"/>
  <c r="AS1588" i="4"/>
  <c r="AT1588" i="4" s="1"/>
  <c r="AU1588" i="4" s="1"/>
  <c r="AV1588" i="4" s="1"/>
  <c r="AW1588" i="4" s="1"/>
  <c r="AO1592" i="4"/>
  <c r="AN1593" i="4"/>
  <c r="AL1590" i="4"/>
  <c r="AR1589" i="4"/>
  <c r="AS1589" i="4" s="1"/>
  <c r="AA1591" i="4" l="1"/>
  <c r="AB1591" i="4" s="1"/>
  <c r="AC1591" i="4" s="1"/>
  <c r="AD1591" i="4" s="1"/>
  <c r="Z1591" i="4"/>
  <c r="AE1590" i="4"/>
  <c r="AF1590" i="4"/>
  <c r="AG1590" i="4" s="1"/>
  <c r="Q1592" i="4"/>
  <c r="V1592" i="4" s="1"/>
  <c r="W1592" i="4" s="1"/>
  <c r="X1592" i="4" s="1"/>
  <c r="Y1592" i="4" s="1"/>
  <c r="R1591" i="4"/>
  <c r="T1594" i="4"/>
  <c r="U1593" i="4"/>
  <c r="AX1588" i="4"/>
  <c r="AY1588" i="4"/>
  <c r="AZ1588" i="4" s="1"/>
  <c r="AT1589" i="4"/>
  <c r="AU1589" i="4" s="1"/>
  <c r="AV1589" i="4" s="1"/>
  <c r="AW1589" i="4" s="1"/>
  <c r="AX1589" i="4" s="1"/>
  <c r="AO1593" i="4"/>
  <c r="AN1594" i="4"/>
  <c r="AL1591" i="4"/>
  <c r="AR1590" i="4"/>
  <c r="AA1592" i="4" l="1"/>
  <c r="AB1592" i="4" s="1"/>
  <c r="AC1592" i="4" s="1"/>
  <c r="AD1592" i="4" s="1"/>
  <c r="Z1592" i="4"/>
  <c r="AE1591" i="4"/>
  <c r="AF1591" i="4"/>
  <c r="AG1591" i="4" s="1"/>
  <c r="Q1593" i="4"/>
  <c r="V1593" i="4" s="1"/>
  <c r="W1593" i="4" s="1"/>
  <c r="X1593" i="4" s="1"/>
  <c r="Y1593" i="4" s="1"/>
  <c r="R1592" i="4"/>
  <c r="T1595" i="4"/>
  <c r="U1594" i="4"/>
  <c r="AY1589" i="4"/>
  <c r="AZ1589" i="4" s="1"/>
  <c r="AS1590" i="4"/>
  <c r="AT1590" i="4" s="1"/>
  <c r="AU1590" i="4" s="1"/>
  <c r="AV1590" i="4" s="1"/>
  <c r="AW1590" i="4" s="1"/>
  <c r="AO1594" i="4"/>
  <c r="AN1595" i="4"/>
  <c r="AL1592" i="4"/>
  <c r="AR1591" i="4"/>
  <c r="AS1591" i="4" s="1"/>
  <c r="AA1593" i="4" l="1"/>
  <c r="AB1593" i="4" s="1"/>
  <c r="AC1593" i="4" s="1"/>
  <c r="AD1593" i="4" s="1"/>
  <c r="Z1593" i="4"/>
  <c r="AE1592" i="4"/>
  <c r="AF1592" i="4"/>
  <c r="AG1592" i="4" s="1"/>
  <c r="Q1594" i="4"/>
  <c r="V1594" i="4" s="1"/>
  <c r="W1594" i="4" s="1"/>
  <c r="X1594" i="4" s="1"/>
  <c r="Y1594" i="4" s="1"/>
  <c r="R1593" i="4"/>
  <c r="T1596" i="4"/>
  <c r="U1595" i="4"/>
  <c r="AY1590" i="4"/>
  <c r="AZ1590" i="4" s="1"/>
  <c r="AX1590" i="4"/>
  <c r="AO1595" i="4"/>
  <c r="AN1596" i="4"/>
  <c r="AL1593" i="4"/>
  <c r="AT1591" i="4"/>
  <c r="AU1591" i="4" s="1"/>
  <c r="AV1591" i="4" s="1"/>
  <c r="AW1591" i="4" s="1"/>
  <c r="AY1591" i="4" s="1"/>
  <c r="AZ1591" i="4" s="1"/>
  <c r="AR1592" i="4"/>
  <c r="AS1592" i="4" s="1"/>
  <c r="AA1594" i="4" l="1"/>
  <c r="AB1594" i="4" s="1"/>
  <c r="AC1594" i="4" s="1"/>
  <c r="AD1594" i="4" s="1"/>
  <c r="Z1594" i="4"/>
  <c r="AE1593" i="4"/>
  <c r="AF1593" i="4"/>
  <c r="AG1593" i="4" s="1"/>
  <c r="Q1595" i="4"/>
  <c r="V1595" i="4" s="1"/>
  <c r="W1595" i="4" s="1"/>
  <c r="X1595" i="4" s="1"/>
  <c r="Y1595" i="4" s="1"/>
  <c r="R1594" i="4"/>
  <c r="T1597" i="4"/>
  <c r="U1596" i="4"/>
  <c r="AX1591" i="4"/>
  <c r="AO1596" i="4"/>
  <c r="AN1597" i="4"/>
  <c r="AL1594" i="4"/>
  <c r="AT1592" i="4"/>
  <c r="AU1592" i="4" s="1"/>
  <c r="AV1592" i="4" s="1"/>
  <c r="AW1592" i="4" s="1"/>
  <c r="AY1592" i="4" s="1"/>
  <c r="AZ1592" i="4" s="1"/>
  <c r="AR1593" i="4"/>
  <c r="AS1593" i="4" s="1"/>
  <c r="AA1595" i="4" l="1"/>
  <c r="AB1595" i="4" s="1"/>
  <c r="AC1595" i="4" s="1"/>
  <c r="AD1595" i="4" s="1"/>
  <c r="Z1595" i="4"/>
  <c r="AE1594" i="4"/>
  <c r="AF1594" i="4"/>
  <c r="AG1594" i="4" s="1"/>
  <c r="Q1596" i="4"/>
  <c r="V1596" i="4" s="1"/>
  <c r="W1596" i="4" s="1"/>
  <c r="X1596" i="4" s="1"/>
  <c r="Y1596" i="4" s="1"/>
  <c r="R1595" i="4"/>
  <c r="T1598" i="4"/>
  <c r="U1597" i="4"/>
  <c r="AX1592" i="4"/>
  <c r="AO1597" i="4"/>
  <c r="AN1598" i="4"/>
  <c r="AL1595" i="4"/>
  <c r="AT1593" i="4"/>
  <c r="AU1593" i="4" s="1"/>
  <c r="AV1593" i="4" s="1"/>
  <c r="AW1593" i="4" s="1"/>
  <c r="AX1593" i="4" s="1"/>
  <c r="AR1594" i="4"/>
  <c r="AS1594" i="4" s="1"/>
  <c r="Z1596" i="4" l="1"/>
  <c r="AA1596" i="4"/>
  <c r="AB1596" i="4" s="1"/>
  <c r="AC1596" i="4" s="1"/>
  <c r="AD1596" i="4" s="1"/>
  <c r="AE1595" i="4"/>
  <c r="AF1595" i="4"/>
  <c r="AG1595" i="4" s="1"/>
  <c r="R1596" i="4"/>
  <c r="Q1597" i="4"/>
  <c r="V1597" i="4" s="1"/>
  <c r="W1597" i="4" s="1"/>
  <c r="X1597" i="4" s="1"/>
  <c r="Y1597" i="4" s="1"/>
  <c r="T1599" i="4"/>
  <c r="U1598" i="4"/>
  <c r="AY1593" i="4"/>
  <c r="AZ1593" i="4" s="1"/>
  <c r="AO1598" i="4"/>
  <c r="AN1599" i="4"/>
  <c r="AL1596" i="4"/>
  <c r="AT1594" i="4"/>
  <c r="AU1594" i="4" s="1"/>
  <c r="AV1594" i="4" s="1"/>
  <c r="AW1594" i="4" s="1"/>
  <c r="AY1594" i="4" s="1"/>
  <c r="AZ1594" i="4" s="1"/>
  <c r="AR1595" i="4"/>
  <c r="AS1595" i="4" s="1"/>
  <c r="AA1597" i="4" l="1"/>
  <c r="AB1597" i="4" s="1"/>
  <c r="AC1597" i="4" s="1"/>
  <c r="AD1597" i="4" s="1"/>
  <c r="Z1597" i="4"/>
  <c r="AE1596" i="4"/>
  <c r="AF1596" i="4"/>
  <c r="AG1596" i="4" s="1"/>
  <c r="Q1598" i="4"/>
  <c r="V1598" i="4" s="1"/>
  <c r="W1598" i="4" s="1"/>
  <c r="X1598" i="4" s="1"/>
  <c r="Y1598" i="4" s="1"/>
  <c r="R1597" i="4"/>
  <c r="T1600" i="4"/>
  <c r="U1599" i="4"/>
  <c r="AX1594" i="4"/>
  <c r="AO1599" i="4"/>
  <c r="AN1600" i="4"/>
  <c r="AL1597" i="4"/>
  <c r="AT1595" i="4"/>
  <c r="AU1595" i="4" s="1"/>
  <c r="AV1595" i="4" s="1"/>
  <c r="AW1595" i="4" s="1"/>
  <c r="AX1595" i="4" s="1"/>
  <c r="AR1596" i="4"/>
  <c r="AA1598" i="4" l="1"/>
  <c r="AB1598" i="4" s="1"/>
  <c r="AC1598" i="4" s="1"/>
  <c r="AD1598" i="4" s="1"/>
  <c r="Z1598" i="4"/>
  <c r="AE1597" i="4"/>
  <c r="AF1597" i="4"/>
  <c r="AG1597" i="4" s="1"/>
  <c r="Q1599" i="4"/>
  <c r="V1599" i="4" s="1"/>
  <c r="W1599" i="4" s="1"/>
  <c r="X1599" i="4" s="1"/>
  <c r="Y1599" i="4" s="1"/>
  <c r="R1598" i="4"/>
  <c r="T1601" i="4"/>
  <c r="U1600" i="4"/>
  <c r="AY1595" i="4"/>
  <c r="AZ1595" i="4" s="1"/>
  <c r="AS1596" i="4"/>
  <c r="AT1596" i="4" s="1"/>
  <c r="AU1596" i="4" s="1"/>
  <c r="AV1596" i="4" s="1"/>
  <c r="AW1596" i="4" s="1"/>
  <c r="AO1600" i="4"/>
  <c r="AN1601" i="4"/>
  <c r="AL1598" i="4"/>
  <c r="AR1597" i="4"/>
  <c r="AS1597" i="4" s="1"/>
  <c r="AA1599" i="4" l="1"/>
  <c r="AB1599" i="4" s="1"/>
  <c r="AC1599" i="4" s="1"/>
  <c r="AD1599" i="4" s="1"/>
  <c r="Z1599" i="4"/>
  <c r="AE1598" i="4"/>
  <c r="AF1598" i="4"/>
  <c r="AG1598" i="4" s="1"/>
  <c r="Q1600" i="4"/>
  <c r="V1600" i="4" s="1"/>
  <c r="W1600" i="4" s="1"/>
  <c r="X1600" i="4" s="1"/>
  <c r="Y1600" i="4" s="1"/>
  <c r="R1599" i="4"/>
  <c r="T1602" i="4"/>
  <c r="U1601" i="4"/>
  <c r="AY1596" i="4"/>
  <c r="AZ1596" i="4" s="1"/>
  <c r="AX1596" i="4"/>
  <c r="AT1597" i="4"/>
  <c r="AU1597" i="4" s="1"/>
  <c r="AV1597" i="4" s="1"/>
  <c r="AW1597" i="4" s="1"/>
  <c r="AX1597" i="4" s="1"/>
  <c r="AO1601" i="4"/>
  <c r="AN1602" i="4"/>
  <c r="AL1599" i="4"/>
  <c r="AR1598" i="4"/>
  <c r="AS1598" i="4" s="1"/>
  <c r="AA1600" i="4" l="1"/>
  <c r="AB1600" i="4" s="1"/>
  <c r="AC1600" i="4" s="1"/>
  <c r="AD1600" i="4" s="1"/>
  <c r="Z1600" i="4"/>
  <c r="AE1599" i="4"/>
  <c r="AF1599" i="4"/>
  <c r="AG1599" i="4" s="1"/>
  <c r="Q1601" i="4"/>
  <c r="V1601" i="4" s="1"/>
  <c r="W1601" i="4" s="1"/>
  <c r="X1601" i="4" s="1"/>
  <c r="Y1601" i="4" s="1"/>
  <c r="R1600" i="4"/>
  <c r="T1603" i="4"/>
  <c r="U1602" i="4"/>
  <c r="AY1597" i="4"/>
  <c r="AZ1597" i="4" s="1"/>
  <c r="AO1602" i="4"/>
  <c r="AN1603" i="4"/>
  <c r="AT1598" i="4"/>
  <c r="AU1598" i="4" s="1"/>
  <c r="AV1598" i="4" s="1"/>
  <c r="AW1598" i="4" s="1"/>
  <c r="AX1598" i="4" s="1"/>
  <c r="AL1600" i="4"/>
  <c r="AR1599" i="4"/>
  <c r="AA1601" i="4" l="1"/>
  <c r="AB1601" i="4" s="1"/>
  <c r="AC1601" i="4" s="1"/>
  <c r="AD1601" i="4" s="1"/>
  <c r="Z1601" i="4"/>
  <c r="AE1600" i="4"/>
  <c r="AF1600" i="4"/>
  <c r="AG1600" i="4" s="1"/>
  <c r="Q1602" i="4"/>
  <c r="V1602" i="4" s="1"/>
  <c r="W1602" i="4" s="1"/>
  <c r="X1602" i="4" s="1"/>
  <c r="Y1602" i="4" s="1"/>
  <c r="R1601" i="4"/>
  <c r="AY1598" i="4"/>
  <c r="AZ1598" i="4" s="1"/>
  <c r="T1604" i="4"/>
  <c r="U1603" i="4"/>
  <c r="AS1599" i="4"/>
  <c r="AT1599" i="4" s="1"/>
  <c r="AU1599" i="4" s="1"/>
  <c r="AV1599" i="4" s="1"/>
  <c r="AW1599" i="4" s="1"/>
  <c r="AO1603" i="4"/>
  <c r="AN1604" i="4"/>
  <c r="AL1601" i="4"/>
  <c r="AR1600" i="4"/>
  <c r="AS1600" i="4" s="1"/>
  <c r="AA1602" i="4" l="1"/>
  <c r="AB1602" i="4" s="1"/>
  <c r="AC1602" i="4" s="1"/>
  <c r="AD1602" i="4" s="1"/>
  <c r="Z1602" i="4"/>
  <c r="AE1601" i="4"/>
  <c r="AF1601" i="4"/>
  <c r="AG1601" i="4" s="1"/>
  <c r="Q1603" i="4"/>
  <c r="V1603" i="4" s="1"/>
  <c r="W1603" i="4" s="1"/>
  <c r="X1603" i="4" s="1"/>
  <c r="Y1603" i="4" s="1"/>
  <c r="R1602" i="4"/>
  <c r="T1605" i="4"/>
  <c r="U1604" i="4"/>
  <c r="AY1599" i="4"/>
  <c r="AZ1599" i="4" s="1"/>
  <c r="AX1599" i="4"/>
  <c r="AO1604" i="4"/>
  <c r="AN1605" i="4"/>
  <c r="AT1600" i="4"/>
  <c r="AU1600" i="4" s="1"/>
  <c r="AV1600" i="4" s="1"/>
  <c r="AW1600" i="4" s="1"/>
  <c r="AX1600" i="4" s="1"/>
  <c r="AL1602" i="4"/>
  <c r="AR1601" i="4"/>
  <c r="AS1601" i="4" s="1"/>
  <c r="AA1603" i="4" l="1"/>
  <c r="AB1603" i="4" s="1"/>
  <c r="AC1603" i="4" s="1"/>
  <c r="AD1603" i="4" s="1"/>
  <c r="Z1603" i="4"/>
  <c r="AE1602" i="4"/>
  <c r="AF1602" i="4"/>
  <c r="AG1602" i="4" s="1"/>
  <c r="Q1604" i="4"/>
  <c r="V1604" i="4" s="1"/>
  <c r="W1604" i="4" s="1"/>
  <c r="X1604" i="4" s="1"/>
  <c r="Y1604" i="4" s="1"/>
  <c r="R1603" i="4"/>
  <c r="T1606" i="4"/>
  <c r="U1605" i="4"/>
  <c r="AY1600" i="4"/>
  <c r="AZ1600" i="4" s="1"/>
  <c r="AO1605" i="4"/>
  <c r="AN1606" i="4"/>
  <c r="AL1603" i="4"/>
  <c r="AT1601" i="4"/>
  <c r="AU1601" i="4" s="1"/>
  <c r="AV1601" i="4" s="1"/>
  <c r="AW1601" i="4" s="1"/>
  <c r="AX1601" i="4" s="1"/>
  <c r="AR1602" i="4"/>
  <c r="AS1602" i="4" s="1"/>
  <c r="AA1604" i="4" l="1"/>
  <c r="AB1604" i="4" s="1"/>
  <c r="AC1604" i="4" s="1"/>
  <c r="AD1604" i="4" s="1"/>
  <c r="Z1604" i="4"/>
  <c r="AE1603" i="4"/>
  <c r="AF1603" i="4"/>
  <c r="AG1603" i="4" s="1"/>
  <c r="Q1605" i="4"/>
  <c r="V1605" i="4" s="1"/>
  <c r="W1605" i="4" s="1"/>
  <c r="X1605" i="4" s="1"/>
  <c r="Y1605" i="4" s="1"/>
  <c r="R1604" i="4"/>
  <c r="T1607" i="4"/>
  <c r="U1606" i="4"/>
  <c r="AY1601" i="4"/>
  <c r="AZ1601" i="4" s="1"/>
  <c r="AO1606" i="4"/>
  <c r="AN1607" i="4"/>
  <c r="AL1604" i="4"/>
  <c r="AT1602" i="4"/>
  <c r="AU1602" i="4" s="1"/>
  <c r="AV1602" i="4" s="1"/>
  <c r="AW1602" i="4" s="1"/>
  <c r="AY1602" i="4" s="1"/>
  <c r="AZ1602" i="4" s="1"/>
  <c r="AR1603" i="4"/>
  <c r="AA1605" i="4" l="1"/>
  <c r="AB1605" i="4" s="1"/>
  <c r="AC1605" i="4" s="1"/>
  <c r="AD1605" i="4" s="1"/>
  <c r="Z1605" i="4"/>
  <c r="AE1604" i="4"/>
  <c r="AF1604" i="4"/>
  <c r="AG1604" i="4" s="1"/>
  <c r="Q1606" i="4"/>
  <c r="V1606" i="4" s="1"/>
  <c r="W1606" i="4" s="1"/>
  <c r="X1606" i="4" s="1"/>
  <c r="Y1606" i="4" s="1"/>
  <c r="R1605" i="4"/>
  <c r="AX1602" i="4"/>
  <c r="T1608" i="4"/>
  <c r="U1607" i="4"/>
  <c r="AS1603" i="4"/>
  <c r="AT1603" i="4" s="1"/>
  <c r="AU1603" i="4" s="1"/>
  <c r="AV1603" i="4" s="1"/>
  <c r="AW1603" i="4" s="1"/>
  <c r="AO1607" i="4"/>
  <c r="AN1608" i="4"/>
  <c r="AL1605" i="4"/>
  <c r="AR1604" i="4"/>
  <c r="AS1604" i="4" s="1"/>
  <c r="Z1606" i="4" l="1"/>
  <c r="AA1606" i="4"/>
  <c r="AB1606" i="4" s="1"/>
  <c r="AC1606" i="4" s="1"/>
  <c r="AD1606" i="4" s="1"/>
  <c r="AE1605" i="4"/>
  <c r="AF1605" i="4"/>
  <c r="AG1605" i="4" s="1"/>
  <c r="Q1607" i="4"/>
  <c r="V1607" i="4" s="1"/>
  <c r="W1607" i="4" s="1"/>
  <c r="X1607" i="4" s="1"/>
  <c r="Y1607" i="4" s="1"/>
  <c r="R1606" i="4"/>
  <c r="T1609" i="4"/>
  <c r="U1608" i="4"/>
  <c r="AY1603" i="4"/>
  <c r="AZ1603" i="4" s="1"/>
  <c r="AX1603" i="4"/>
  <c r="AO1608" i="4"/>
  <c r="AN1609" i="4"/>
  <c r="AL1606" i="4"/>
  <c r="AT1604" i="4"/>
  <c r="AU1604" i="4" s="1"/>
  <c r="AV1604" i="4" s="1"/>
  <c r="AW1604" i="4" s="1"/>
  <c r="AX1604" i="4" s="1"/>
  <c r="AR1605" i="4"/>
  <c r="AS1605" i="4" s="1"/>
  <c r="Z1607" i="4" l="1"/>
  <c r="AA1607" i="4"/>
  <c r="AB1607" i="4" s="1"/>
  <c r="AC1607" i="4" s="1"/>
  <c r="AD1607" i="4" s="1"/>
  <c r="AE1606" i="4"/>
  <c r="AF1606" i="4"/>
  <c r="AG1606" i="4" s="1"/>
  <c r="Q1608" i="4"/>
  <c r="V1608" i="4" s="1"/>
  <c r="W1608" i="4" s="1"/>
  <c r="X1608" i="4" s="1"/>
  <c r="Y1608" i="4" s="1"/>
  <c r="R1607" i="4"/>
  <c r="T1610" i="4"/>
  <c r="U1609" i="4"/>
  <c r="AY1604" i="4"/>
  <c r="AZ1604" i="4" s="1"/>
  <c r="AO1609" i="4"/>
  <c r="AN1610" i="4"/>
  <c r="AL1607" i="4"/>
  <c r="AT1605" i="4"/>
  <c r="AU1605" i="4" s="1"/>
  <c r="AV1605" i="4" s="1"/>
  <c r="AW1605" i="4" s="1"/>
  <c r="AX1605" i="4" s="1"/>
  <c r="AR1606" i="4"/>
  <c r="AS1606" i="4" s="1"/>
  <c r="AA1608" i="4" l="1"/>
  <c r="AB1608" i="4" s="1"/>
  <c r="AC1608" i="4" s="1"/>
  <c r="AD1608" i="4" s="1"/>
  <c r="Z1608" i="4"/>
  <c r="AE1607" i="4"/>
  <c r="AF1607" i="4"/>
  <c r="AG1607" i="4" s="1"/>
  <c r="Q1609" i="4"/>
  <c r="V1609" i="4" s="1"/>
  <c r="W1609" i="4" s="1"/>
  <c r="X1609" i="4" s="1"/>
  <c r="Y1609" i="4" s="1"/>
  <c r="R1608" i="4"/>
  <c r="T1611" i="4"/>
  <c r="U1610" i="4"/>
  <c r="AY1605" i="4"/>
  <c r="AZ1605" i="4" s="1"/>
  <c r="AO1610" i="4"/>
  <c r="AN1611" i="4"/>
  <c r="AL1608" i="4"/>
  <c r="AT1606" i="4"/>
  <c r="AU1606" i="4" s="1"/>
  <c r="AV1606" i="4" s="1"/>
  <c r="AW1606" i="4" s="1"/>
  <c r="AX1606" i="4" s="1"/>
  <c r="AR1607" i="4"/>
  <c r="AS1607" i="4" s="1"/>
  <c r="AA1609" i="4" l="1"/>
  <c r="AB1609" i="4" s="1"/>
  <c r="AC1609" i="4" s="1"/>
  <c r="AD1609" i="4" s="1"/>
  <c r="Z1609" i="4"/>
  <c r="AE1608" i="4"/>
  <c r="AF1608" i="4"/>
  <c r="AG1608" i="4" s="1"/>
  <c r="Q1610" i="4"/>
  <c r="V1610" i="4" s="1"/>
  <c r="W1610" i="4" s="1"/>
  <c r="X1610" i="4" s="1"/>
  <c r="Y1610" i="4" s="1"/>
  <c r="R1609" i="4"/>
  <c r="T1612" i="4"/>
  <c r="U1611" i="4"/>
  <c r="AY1606" i="4"/>
  <c r="AZ1606" i="4" s="1"/>
  <c r="AO1611" i="4"/>
  <c r="AN1612" i="4"/>
  <c r="AL1609" i="4"/>
  <c r="AT1607" i="4"/>
  <c r="AU1607" i="4" s="1"/>
  <c r="AV1607" i="4" s="1"/>
  <c r="AW1607" i="4" s="1"/>
  <c r="AY1607" i="4" s="1"/>
  <c r="AZ1607" i="4" s="1"/>
  <c r="AR1608" i="4"/>
  <c r="AS1608" i="4" s="1"/>
  <c r="AA1610" i="4" l="1"/>
  <c r="AB1610" i="4" s="1"/>
  <c r="AC1610" i="4" s="1"/>
  <c r="AD1610" i="4" s="1"/>
  <c r="Z1610" i="4"/>
  <c r="AE1609" i="4"/>
  <c r="AF1609" i="4"/>
  <c r="AG1609" i="4" s="1"/>
  <c r="R1610" i="4"/>
  <c r="Q1611" i="4"/>
  <c r="V1611" i="4" s="1"/>
  <c r="W1611" i="4" s="1"/>
  <c r="X1611" i="4" s="1"/>
  <c r="Y1611" i="4" s="1"/>
  <c r="T1613" i="4"/>
  <c r="U1612" i="4"/>
  <c r="AX1607" i="4"/>
  <c r="AO1612" i="4"/>
  <c r="AN1613" i="4"/>
  <c r="AL1610" i="4"/>
  <c r="AR1609" i="4"/>
  <c r="AT1608" i="4"/>
  <c r="AU1608" i="4" s="1"/>
  <c r="AV1608" i="4" s="1"/>
  <c r="AW1608" i="4" s="1"/>
  <c r="AX1608" i="4" s="1"/>
  <c r="AA1611" i="4" l="1"/>
  <c r="AB1611" i="4" s="1"/>
  <c r="AC1611" i="4" s="1"/>
  <c r="AD1611" i="4" s="1"/>
  <c r="Z1611" i="4"/>
  <c r="AE1610" i="4"/>
  <c r="AF1610" i="4"/>
  <c r="AG1610" i="4" s="1"/>
  <c r="Q1612" i="4"/>
  <c r="V1612" i="4" s="1"/>
  <c r="W1612" i="4" s="1"/>
  <c r="X1612" i="4" s="1"/>
  <c r="Y1612" i="4" s="1"/>
  <c r="R1611" i="4"/>
  <c r="AY1608" i="4"/>
  <c r="AZ1608" i="4" s="1"/>
  <c r="T1614" i="4"/>
  <c r="U1613" i="4"/>
  <c r="AS1609" i="4"/>
  <c r="AT1609" i="4" s="1"/>
  <c r="AU1609" i="4" s="1"/>
  <c r="AV1609" i="4" s="1"/>
  <c r="AW1609" i="4" s="1"/>
  <c r="AO1613" i="4"/>
  <c r="AN1614" i="4"/>
  <c r="AL1611" i="4"/>
  <c r="AR1610" i="4"/>
  <c r="AS1610" i="4" s="1"/>
  <c r="AA1612" i="4" l="1"/>
  <c r="AB1612" i="4" s="1"/>
  <c r="AC1612" i="4" s="1"/>
  <c r="AD1612" i="4" s="1"/>
  <c r="Z1612" i="4"/>
  <c r="AE1611" i="4"/>
  <c r="AF1611" i="4"/>
  <c r="AG1611" i="4" s="1"/>
  <c r="R1612" i="4"/>
  <c r="Q1613" i="4"/>
  <c r="V1613" i="4" s="1"/>
  <c r="W1613" i="4" s="1"/>
  <c r="X1613" i="4" s="1"/>
  <c r="Y1613" i="4" s="1"/>
  <c r="T1615" i="4"/>
  <c r="U1614" i="4"/>
  <c r="AY1609" i="4"/>
  <c r="AZ1609" i="4" s="1"/>
  <c r="AX1609" i="4"/>
  <c r="AO1614" i="4"/>
  <c r="AN1615" i="4"/>
  <c r="AL1612" i="4"/>
  <c r="AT1610" i="4"/>
  <c r="AU1610" i="4" s="1"/>
  <c r="AV1610" i="4" s="1"/>
  <c r="AW1610" i="4" s="1"/>
  <c r="AX1610" i="4" s="1"/>
  <c r="AR1611" i="4"/>
  <c r="AS1611" i="4" s="1"/>
  <c r="AE1612" i="4" l="1"/>
  <c r="AF1612" i="4"/>
  <c r="AG1612" i="4" s="1"/>
  <c r="AA1613" i="4"/>
  <c r="AB1613" i="4" s="1"/>
  <c r="AC1613" i="4" s="1"/>
  <c r="AD1613" i="4" s="1"/>
  <c r="Z1613" i="4"/>
  <c r="Q1614" i="4"/>
  <c r="V1614" i="4" s="1"/>
  <c r="W1614" i="4" s="1"/>
  <c r="X1614" i="4" s="1"/>
  <c r="Y1614" i="4" s="1"/>
  <c r="R1613" i="4"/>
  <c r="T1616" i="4"/>
  <c r="U1615" i="4"/>
  <c r="AY1610" i="4"/>
  <c r="AZ1610" i="4" s="1"/>
  <c r="AO1615" i="4"/>
  <c r="AN1616" i="4"/>
  <c r="AL1613" i="4"/>
  <c r="AT1611" i="4"/>
  <c r="AU1611" i="4" s="1"/>
  <c r="AV1611" i="4" s="1"/>
  <c r="AW1611" i="4" s="1"/>
  <c r="AY1611" i="4" s="1"/>
  <c r="AZ1611" i="4" s="1"/>
  <c r="AR1612" i="4"/>
  <c r="AS1612" i="4" s="1"/>
  <c r="AA1614" i="4" l="1"/>
  <c r="AB1614" i="4" s="1"/>
  <c r="AC1614" i="4" s="1"/>
  <c r="AD1614" i="4" s="1"/>
  <c r="Z1614" i="4"/>
  <c r="AE1613" i="4"/>
  <c r="AF1613" i="4"/>
  <c r="AG1613" i="4" s="1"/>
  <c r="Q1615" i="4"/>
  <c r="V1615" i="4" s="1"/>
  <c r="W1615" i="4" s="1"/>
  <c r="X1615" i="4" s="1"/>
  <c r="Y1615" i="4" s="1"/>
  <c r="R1614" i="4"/>
  <c r="T1617" i="4"/>
  <c r="U1616" i="4"/>
  <c r="AX1611" i="4"/>
  <c r="AO1616" i="4"/>
  <c r="AN1617" i="4"/>
  <c r="AL1614" i="4"/>
  <c r="AT1612" i="4"/>
  <c r="AU1612" i="4" s="1"/>
  <c r="AV1612" i="4" s="1"/>
  <c r="AW1612" i="4" s="1"/>
  <c r="AX1612" i="4" s="1"/>
  <c r="AR1613" i="4"/>
  <c r="AA1615" i="4" l="1"/>
  <c r="AB1615" i="4" s="1"/>
  <c r="AC1615" i="4" s="1"/>
  <c r="AD1615" i="4" s="1"/>
  <c r="Z1615" i="4"/>
  <c r="AE1614" i="4"/>
  <c r="AF1614" i="4"/>
  <c r="AG1614" i="4" s="1"/>
  <c r="Q1616" i="4"/>
  <c r="V1616" i="4" s="1"/>
  <c r="W1616" i="4" s="1"/>
  <c r="X1616" i="4" s="1"/>
  <c r="Y1616" i="4" s="1"/>
  <c r="R1615" i="4"/>
  <c r="T1618" i="4"/>
  <c r="U1617" i="4"/>
  <c r="AY1612" i="4"/>
  <c r="AZ1612" i="4" s="1"/>
  <c r="AS1613" i="4"/>
  <c r="AT1613" i="4" s="1"/>
  <c r="AU1613" i="4" s="1"/>
  <c r="AV1613" i="4" s="1"/>
  <c r="AW1613" i="4" s="1"/>
  <c r="AO1617" i="4"/>
  <c r="AN1618" i="4"/>
  <c r="AL1615" i="4"/>
  <c r="AR1614" i="4"/>
  <c r="AS1614" i="4" s="1"/>
  <c r="Z1616" i="4" l="1"/>
  <c r="AA1616" i="4"/>
  <c r="AB1616" i="4" s="1"/>
  <c r="AC1616" i="4" s="1"/>
  <c r="AD1616" i="4" s="1"/>
  <c r="AE1615" i="4"/>
  <c r="AF1615" i="4"/>
  <c r="AG1615" i="4" s="1"/>
  <c r="R1616" i="4"/>
  <c r="Q1617" i="4"/>
  <c r="V1617" i="4" s="1"/>
  <c r="W1617" i="4" s="1"/>
  <c r="X1617" i="4" s="1"/>
  <c r="Y1617" i="4" s="1"/>
  <c r="T1619" i="4"/>
  <c r="U1618" i="4"/>
  <c r="AY1613" i="4"/>
  <c r="AZ1613" i="4" s="1"/>
  <c r="AX1613" i="4"/>
  <c r="AO1618" i="4"/>
  <c r="AN1619" i="4"/>
  <c r="AT1614" i="4"/>
  <c r="AU1614" i="4" s="1"/>
  <c r="AV1614" i="4" s="1"/>
  <c r="AW1614" i="4" s="1"/>
  <c r="AX1614" i="4" s="1"/>
  <c r="AL1616" i="4"/>
  <c r="AR1615" i="4"/>
  <c r="AS1615" i="4" s="1"/>
  <c r="AA1617" i="4" l="1"/>
  <c r="AB1617" i="4" s="1"/>
  <c r="AC1617" i="4" s="1"/>
  <c r="AD1617" i="4" s="1"/>
  <c r="Z1617" i="4"/>
  <c r="AE1616" i="4"/>
  <c r="AF1616" i="4"/>
  <c r="AG1616" i="4" s="1"/>
  <c r="Q1618" i="4"/>
  <c r="V1618" i="4" s="1"/>
  <c r="W1618" i="4" s="1"/>
  <c r="X1618" i="4" s="1"/>
  <c r="Y1618" i="4" s="1"/>
  <c r="R1617" i="4"/>
  <c r="T1620" i="4"/>
  <c r="U1619" i="4"/>
  <c r="AY1614" i="4"/>
  <c r="AZ1614" i="4" s="1"/>
  <c r="AT1615" i="4"/>
  <c r="AU1615" i="4" s="1"/>
  <c r="AV1615" i="4" s="1"/>
  <c r="AW1615" i="4" s="1"/>
  <c r="AY1615" i="4" s="1"/>
  <c r="AZ1615" i="4" s="1"/>
  <c r="AO1619" i="4"/>
  <c r="AN1620" i="4"/>
  <c r="AL1617" i="4"/>
  <c r="AR1616" i="4"/>
  <c r="AS1616" i="4" s="1"/>
  <c r="Z1618" i="4" l="1"/>
  <c r="AA1618" i="4"/>
  <c r="AB1618" i="4" s="1"/>
  <c r="AC1618" i="4" s="1"/>
  <c r="AD1618" i="4" s="1"/>
  <c r="AE1617" i="4"/>
  <c r="AF1617" i="4"/>
  <c r="AG1617" i="4" s="1"/>
  <c r="Q1619" i="4"/>
  <c r="V1619" i="4" s="1"/>
  <c r="W1619" i="4" s="1"/>
  <c r="X1619" i="4" s="1"/>
  <c r="Y1619" i="4" s="1"/>
  <c r="R1618" i="4"/>
  <c r="T1621" i="4"/>
  <c r="U1620" i="4"/>
  <c r="AX1615" i="4"/>
  <c r="AO1620" i="4"/>
  <c r="AN1621" i="4"/>
  <c r="AL1618" i="4"/>
  <c r="AT1616" i="4"/>
  <c r="AU1616" i="4" s="1"/>
  <c r="AV1616" i="4" s="1"/>
  <c r="AW1616" i="4" s="1"/>
  <c r="AY1616" i="4" s="1"/>
  <c r="AZ1616" i="4" s="1"/>
  <c r="AR1617" i="4"/>
  <c r="AS1617" i="4" s="1"/>
  <c r="AA1619" i="4" l="1"/>
  <c r="AB1619" i="4" s="1"/>
  <c r="AC1619" i="4" s="1"/>
  <c r="AD1619" i="4" s="1"/>
  <c r="Z1619" i="4"/>
  <c r="AE1618" i="4"/>
  <c r="AF1618" i="4"/>
  <c r="AG1618" i="4" s="1"/>
  <c r="R1619" i="4"/>
  <c r="Q1620" i="4"/>
  <c r="V1620" i="4" s="1"/>
  <c r="W1620" i="4" s="1"/>
  <c r="X1620" i="4" s="1"/>
  <c r="Y1620" i="4" s="1"/>
  <c r="T1622" i="4"/>
  <c r="U1621" i="4"/>
  <c r="AX1616" i="4"/>
  <c r="AO1621" i="4"/>
  <c r="AN1622" i="4"/>
  <c r="AL1619" i="4"/>
  <c r="AT1617" i="4"/>
  <c r="AU1617" i="4" s="1"/>
  <c r="AV1617" i="4" s="1"/>
  <c r="AW1617" i="4" s="1"/>
  <c r="AX1617" i="4" s="1"/>
  <c r="AR1618" i="4"/>
  <c r="AA1620" i="4" l="1"/>
  <c r="AB1620" i="4" s="1"/>
  <c r="AC1620" i="4" s="1"/>
  <c r="AD1620" i="4" s="1"/>
  <c r="Z1620" i="4"/>
  <c r="AE1619" i="4"/>
  <c r="AF1619" i="4"/>
  <c r="AG1619" i="4" s="1"/>
  <c r="Q1621" i="4"/>
  <c r="V1621" i="4" s="1"/>
  <c r="W1621" i="4" s="1"/>
  <c r="X1621" i="4" s="1"/>
  <c r="Y1621" i="4" s="1"/>
  <c r="R1620" i="4"/>
  <c r="T1623" i="4"/>
  <c r="U1622" i="4"/>
  <c r="AY1617" i="4"/>
  <c r="AZ1617" i="4" s="1"/>
  <c r="AS1618" i="4"/>
  <c r="AT1618" i="4" s="1"/>
  <c r="AU1618" i="4" s="1"/>
  <c r="AV1618" i="4" s="1"/>
  <c r="AW1618" i="4" s="1"/>
  <c r="AO1622" i="4"/>
  <c r="AN1623" i="4"/>
  <c r="AL1620" i="4"/>
  <c r="AR1619" i="4"/>
  <c r="AS1619" i="4" s="1"/>
  <c r="Z1621" i="4" l="1"/>
  <c r="AA1621" i="4"/>
  <c r="AB1621" i="4" s="1"/>
  <c r="AC1621" i="4" s="1"/>
  <c r="AD1621" i="4" s="1"/>
  <c r="AE1620" i="4"/>
  <c r="AF1620" i="4"/>
  <c r="AG1620" i="4" s="1"/>
  <c r="Q1622" i="4"/>
  <c r="V1622" i="4" s="1"/>
  <c r="W1622" i="4" s="1"/>
  <c r="X1622" i="4" s="1"/>
  <c r="Y1622" i="4" s="1"/>
  <c r="R1621" i="4"/>
  <c r="T1624" i="4"/>
  <c r="U1623" i="4"/>
  <c r="AX1618" i="4"/>
  <c r="AY1618" i="4"/>
  <c r="AZ1618" i="4" s="1"/>
  <c r="AO1623" i="4"/>
  <c r="AN1624" i="4"/>
  <c r="AL1621" i="4"/>
  <c r="AT1619" i="4"/>
  <c r="AU1619" i="4" s="1"/>
  <c r="AV1619" i="4" s="1"/>
  <c r="AW1619" i="4" s="1"/>
  <c r="AX1619" i="4" s="1"/>
  <c r="AR1620" i="4"/>
  <c r="Z1622" i="4" l="1"/>
  <c r="AA1622" i="4"/>
  <c r="AB1622" i="4" s="1"/>
  <c r="AC1622" i="4" s="1"/>
  <c r="AD1622" i="4" s="1"/>
  <c r="AE1621" i="4"/>
  <c r="AF1621" i="4"/>
  <c r="AG1621" i="4" s="1"/>
  <c r="Q1623" i="4"/>
  <c r="V1623" i="4" s="1"/>
  <c r="W1623" i="4" s="1"/>
  <c r="X1623" i="4" s="1"/>
  <c r="Y1623" i="4" s="1"/>
  <c r="R1622" i="4"/>
  <c r="T1625" i="4"/>
  <c r="U1624" i="4"/>
  <c r="AY1619" i="4"/>
  <c r="AZ1619" i="4" s="1"/>
  <c r="AS1620" i="4"/>
  <c r="AT1620" i="4" s="1"/>
  <c r="AU1620" i="4" s="1"/>
  <c r="AV1620" i="4" s="1"/>
  <c r="AW1620" i="4" s="1"/>
  <c r="AO1624" i="4"/>
  <c r="AN1625" i="4"/>
  <c r="AL1622" i="4"/>
  <c r="AR1621" i="4"/>
  <c r="AS1621" i="4" s="1"/>
  <c r="AA1623" i="4" l="1"/>
  <c r="AB1623" i="4" s="1"/>
  <c r="AC1623" i="4" s="1"/>
  <c r="AD1623" i="4" s="1"/>
  <c r="Z1623" i="4"/>
  <c r="AE1622" i="4"/>
  <c r="AF1622" i="4"/>
  <c r="AG1622" i="4" s="1"/>
  <c r="Q1624" i="4"/>
  <c r="V1624" i="4" s="1"/>
  <c r="W1624" i="4" s="1"/>
  <c r="X1624" i="4" s="1"/>
  <c r="Y1624" i="4" s="1"/>
  <c r="R1623" i="4"/>
  <c r="T1626" i="4"/>
  <c r="U1625" i="4"/>
  <c r="AY1620" i="4"/>
  <c r="AZ1620" i="4" s="1"/>
  <c r="AX1620" i="4"/>
  <c r="AO1625" i="4"/>
  <c r="AN1626" i="4"/>
  <c r="AL1623" i="4"/>
  <c r="AT1621" i="4"/>
  <c r="AU1621" i="4" s="1"/>
  <c r="AV1621" i="4" s="1"/>
  <c r="AW1621" i="4" s="1"/>
  <c r="AY1621" i="4" s="1"/>
  <c r="AZ1621" i="4" s="1"/>
  <c r="AR1622" i="4"/>
  <c r="AS1622" i="4" s="1"/>
  <c r="AA1624" i="4" l="1"/>
  <c r="AB1624" i="4" s="1"/>
  <c r="AC1624" i="4" s="1"/>
  <c r="AD1624" i="4" s="1"/>
  <c r="Z1624" i="4"/>
  <c r="AE1623" i="4"/>
  <c r="AF1623" i="4"/>
  <c r="AG1623" i="4" s="1"/>
  <c r="Q1625" i="4"/>
  <c r="V1625" i="4" s="1"/>
  <c r="W1625" i="4" s="1"/>
  <c r="X1625" i="4" s="1"/>
  <c r="Y1625" i="4" s="1"/>
  <c r="R1624" i="4"/>
  <c r="T1627" i="4"/>
  <c r="U1626" i="4"/>
  <c r="AX1621" i="4"/>
  <c r="AO1626" i="4"/>
  <c r="AN1627" i="4"/>
  <c r="AL1624" i="4"/>
  <c r="AT1622" i="4"/>
  <c r="AU1622" i="4" s="1"/>
  <c r="AV1622" i="4" s="1"/>
  <c r="AW1622" i="4" s="1"/>
  <c r="AX1622" i="4" s="1"/>
  <c r="AR1623" i="4"/>
  <c r="AS1623" i="4" s="1"/>
  <c r="AA1625" i="4" l="1"/>
  <c r="AB1625" i="4" s="1"/>
  <c r="AC1625" i="4" s="1"/>
  <c r="AD1625" i="4" s="1"/>
  <c r="Z1625" i="4"/>
  <c r="AE1624" i="4"/>
  <c r="AF1624" i="4"/>
  <c r="AG1624" i="4" s="1"/>
  <c r="R1625" i="4"/>
  <c r="Q1626" i="4"/>
  <c r="V1626" i="4" s="1"/>
  <c r="W1626" i="4" s="1"/>
  <c r="X1626" i="4" s="1"/>
  <c r="Y1626" i="4" s="1"/>
  <c r="T1628" i="4"/>
  <c r="U1627" i="4"/>
  <c r="AY1622" i="4"/>
  <c r="AZ1622" i="4" s="1"/>
  <c r="AO1627" i="4"/>
  <c r="AN1628" i="4"/>
  <c r="AT1623" i="4"/>
  <c r="AU1623" i="4" s="1"/>
  <c r="AV1623" i="4" s="1"/>
  <c r="AW1623" i="4" s="1"/>
  <c r="AX1623" i="4" s="1"/>
  <c r="AL1625" i="4"/>
  <c r="AR1624" i="4"/>
  <c r="AA1626" i="4" l="1"/>
  <c r="AB1626" i="4" s="1"/>
  <c r="AC1626" i="4" s="1"/>
  <c r="AD1626" i="4" s="1"/>
  <c r="Z1626" i="4"/>
  <c r="AE1625" i="4"/>
  <c r="AF1625" i="4"/>
  <c r="AG1625" i="4" s="1"/>
  <c r="Q1627" i="4"/>
  <c r="V1627" i="4" s="1"/>
  <c r="W1627" i="4" s="1"/>
  <c r="X1627" i="4" s="1"/>
  <c r="Y1627" i="4" s="1"/>
  <c r="R1626" i="4"/>
  <c r="AY1623" i="4"/>
  <c r="AZ1623" i="4" s="1"/>
  <c r="T1629" i="4"/>
  <c r="U1628" i="4"/>
  <c r="AS1624" i="4"/>
  <c r="AT1624" i="4" s="1"/>
  <c r="AU1624" i="4" s="1"/>
  <c r="AV1624" i="4" s="1"/>
  <c r="AW1624" i="4" s="1"/>
  <c r="AO1628" i="4"/>
  <c r="AN1629" i="4"/>
  <c r="AL1626" i="4"/>
  <c r="AR1625" i="4"/>
  <c r="AA1627" i="4" l="1"/>
  <c r="AB1627" i="4" s="1"/>
  <c r="AC1627" i="4" s="1"/>
  <c r="AD1627" i="4" s="1"/>
  <c r="Z1627" i="4"/>
  <c r="AE1626" i="4"/>
  <c r="AF1626" i="4"/>
  <c r="AG1626" i="4" s="1"/>
  <c r="Q1628" i="4"/>
  <c r="V1628" i="4" s="1"/>
  <c r="W1628" i="4" s="1"/>
  <c r="X1628" i="4" s="1"/>
  <c r="Y1628" i="4" s="1"/>
  <c r="R1627" i="4"/>
  <c r="T1630" i="4"/>
  <c r="U1629" i="4"/>
  <c r="AX1624" i="4"/>
  <c r="AY1624" i="4"/>
  <c r="AZ1624" i="4" s="1"/>
  <c r="AS1625" i="4"/>
  <c r="AT1625" i="4" s="1"/>
  <c r="AU1625" i="4" s="1"/>
  <c r="AV1625" i="4" s="1"/>
  <c r="AW1625" i="4" s="1"/>
  <c r="AO1629" i="4"/>
  <c r="AN1630" i="4"/>
  <c r="AL1627" i="4"/>
  <c r="AR1626" i="4"/>
  <c r="AA1628" i="4" l="1"/>
  <c r="AB1628" i="4" s="1"/>
  <c r="AC1628" i="4" s="1"/>
  <c r="AD1628" i="4" s="1"/>
  <c r="Z1628" i="4"/>
  <c r="AE1627" i="4"/>
  <c r="AF1627" i="4"/>
  <c r="AG1627" i="4" s="1"/>
  <c r="Q1629" i="4"/>
  <c r="V1629" i="4" s="1"/>
  <c r="W1629" i="4" s="1"/>
  <c r="X1629" i="4" s="1"/>
  <c r="Y1629" i="4" s="1"/>
  <c r="R1628" i="4"/>
  <c r="T1631" i="4"/>
  <c r="U1630" i="4"/>
  <c r="AY1625" i="4"/>
  <c r="AZ1625" i="4" s="1"/>
  <c r="AX1625" i="4"/>
  <c r="AS1626" i="4"/>
  <c r="AT1626" i="4" s="1"/>
  <c r="AU1626" i="4" s="1"/>
  <c r="AV1626" i="4" s="1"/>
  <c r="AW1626" i="4" s="1"/>
  <c r="AO1630" i="4"/>
  <c r="AN1631" i="4"/>
  <c r="AL1628" i="4"/>
  <c r="AR1627" i="4"/>
  <c r="AS1627" i="4" s="1"/>
  <c r="Z1629" i="4" l="1"/>
  <c r="AA1629" i="4"/>
  <c r="AB1629" i="4" s="1"/>
  <c r="AC1629" i="4" s="1"/>
  <c r="AD1629" i="4" s="1"/>
  <c r="AE1628" i="4"/>
  <c r="AF1628" i="4"/>
  <c r="AG1628" i="4" s="1"/>
  <c r="Q1630" i="4"/>
  <c r="V1630" i="4" s="1"/>
  <c r="W1630" i="4" s="1"/>
  <c r="X1630" i="4" s="1"/>
  <c r="Y1630" i="4" s="1"/>
  <c r="R1629" i="4"/>
  <c r="T1632" i="4"/>
  <c r="U1631" i="4"/>
  <c r="AX1626" i="4"/>
  <c r="AY1626" i="4"/>
  <c r="AZ1626" i="4" s="1"/>
  <c r="AO1631" i="4"/>
  <c r="AN1632" i="4"/>
  <c r="AL1629" i="4"/>
  <c r="AT1627" i="4"/>
  <c r="AU1627" i="4" s="1"/>
  <c r="AV1627" i="4" s="1"/>
  <c r="AW1627" i="4" s="1"/>
  <c r="AX1627" i="4" s="1"/>
  <c r="AR1628" i="4"/>
  <c r="AS1628" i="4" s="1"/>
  <c r="AE1629" i="4" l="1"/>
  <c r="AF1629" i="4"/>
  <c r="AG1629" i="4" s="1"/>
  <c r="AA1630" i="4"/>
  <c r="AB1630" i="4" s="1"/>
  <c r="AC1630" i="4" s="1"/>
  <c r="AD1630" i="4" s="1"/>
  <c r="Z1630" i="4"/>
  <c r="Q1631" i="4"/>
  <c r="V1631" i="4" s="1"/>
  <c r="W1631" i="4" s="1"/>
  <c r="X1631" i="4" s="1"/>
  <c r="Y1631" i="4" s="1"/>
  <c r="R1630" i="4"/>
  <c r="T1633" i="4"/>
  <c r="U1632" i="4"/>
  <c r="AY1627" i="4"/>
  <c r="AZ1627" i="4" s="1"/>
  <c r="AO1632" i="4"/>
  <c r="AN1633" i="4"/>
  <c r="AL1630" i="4"/>
  <c r="AT1628" i="4"/>
  <c r="AU1628" i="4" s="1"/>
  <c r="AV1628" i="4" s="1"/>
  <c r="AW1628" i="4" s="1"/>
  <c r="AY1628" i="4" s="1"/>
  <c r="AZ1628" i="4" s="1"/>
  <c r="AR1629" i="4"/>
  <c r="Z1631" i="4" l="1"/>
  <c r="AA1631" i="4"/>
  <c r="AB1631" i="4" s="1"/>
  <c r="AC1631" i="4" s="1"/>
  <c r="AD1631" i="4" s="1"/>
  <c r="AE1630" i="4"/>
  <c r="AF1630" i="4"/>
  <c r="AG1630" i="4" s="1"/>
  <c r="Q1632" i="4"/>
  <c r="V1632" i="4" s="1"/>
  <c r="W1632" i="4" s="1"/>
  <c r="X1632" i="4" s="1"/>
  <c r="Y1632" i="4" s="1"/>
  <c r="R1631" i="4"/>
  <c r="T1634" i="4"/>
  <c r="U1633" i="4"/>
  <c r="AX1628" i="4"/>
  <c r="AS1629" i="4"/>
  <c r="AT1629" i="4" s="1"/>
  <c r="AU1629" i="4" s="1"/>
  <c r="AV1629" i="4" s="1"/>
  <c r="AW1629" i="4" s="1"/>
  <c r="AO1633" i="4"/>
  <c r="AN1634" i="4"/>
  <c r="AL1631" i="4"/>
  <c r="AR1630" i="4"/>
  <c r="AS1630" i="4" s="1"/>
  <c r="AA1632" i="4" l="1"/>
  <c r="AB1632" i="4" s="1"/>
  <c r="AC1632" i="4" s="1"/>
  <c r="AD1632" i="4" s="1"/>
  <c r="Z1632" i="4"/>
  <c r="AE1631" i="4"/>
  <c r="AF1631" i="4"/>
  <c r="AG1631" i="4" s="1"/>
  <c r="R1632" i="4"/>
  <c r="Q1633" i="4"/>
  <c r="V1633" i="4" s="1"/>
  <c r="W1633" i="4" s="1"/>
  <c r="X1633" i="4" s="1"/>
  <c r="Y1633" i="4" s="1"/>
  <c r="T1635" i="4"/>
  <c r="U1634" i="4"/>
  <c r="AY1629" i="4"/>
  <c r="AZ1629" i="4" s="1"/>
  <c r="AX1629" i="4"/>
  <c r="AO1634" i="4"/>
  <c r="AN1635" i="4"/>
  <c r="AT1630" i="4"/>
  <c r="AU1630" i="4" s="1"/>
  <c r="AV1630" i="4" s="1"/>
  <c r="AW1630" i="4" s="1"/>
  <c r="AX1630" i="4" s="1"/>
  <c r="AL1632" i="4"/>
  <c r="AR1631" i="4"/>
  <c r="AE1632" i="4" l="1"/>
  <c r="AF1632" i="4"/>
  <c r="AG1632" i="4" s="1"/>
  <c r="AA1633" i="4"/>
  <c r="AB1633" i="4" s="1"/>
  <c r="AC1633" i="4" s="1"/>
  <c r="AD1633" i="4" s="1"/>
  <c r="Z1633" i="4"/>
  <c r="Q1634" i="4"/>
  <c r="V1634" i="4" s="1"/>
  <c r="W1634" i="4" s="1"/>
  <c r="X1634" i="4" s="1"/>
  <c r="Y1634" i="4" s="1"/>
  <c r="R1633" i="4"/>
  <c r="T1636" i="4"/>
  <c r="U1635" i="4"/>
  <c r="AY1630" i="4"/>
  <c r="AZ1630" i="4" s="1"/>
  <c r="AS1631" i="4"/>
  <c r="AT1631" i="4" s="1"/>
  <c r="AU1631" i="4" s="1"/>
  <c r="AV1631" i="4" s="1"/>
  <c r="AW1631" i="4" s="1"/>
  <c r="AO1635" i="4"/>
  <c r="AN1636" i="4"/>
  <c r="AL1633" i="4"/>
  <c r="AR1632" i="4"/>
  <c r="AS1632" i="4" s="1"/>
  <c r="Z1634" i="4" l="1"/>
  <c r="AA1634" i="4"/>
  <c r="AB1634" i="4" s="1"/>
  <c r="AC1634" i="4" s="1"/>
  <c r="AD1634" i="4" s="1"/>
  <c r="AE1633" i="4"/>
  <c r="AF1633" i="4"/>
  <c r="AG1633" i="4" s="1"/>
  <c r="Q1635" i="4"/>
  <c r="V1635" i="4" s="1"/>
  <c r="W1635" i="4" s="1"/>
  <c r="X1635" i="4" s="1"/>
  <c r="Y1635" i="4" s="1"/>
  <c r="R1634" i="4"/>
  <c r="T1637" i="4"/>
  <c r="U1636" i="4"/>
  <c r="AY1631" i="4"/>
  <c r="AZ1631" i="4" s="1"/>
  <c r="AX1631" i="4"/>
  <c r="AO1636" i="4"/>
  <c r="AN1637" i="4"/>
  <c r="AT1632" i="4"/>
  <c r="AU1632" i="4" s="1"/>
  <c r="AV1632" i="4" s="1"/>
  <c r="AW1632" i="4" s="1"/>
  <c r="AY1632" i="4" s="1"/>
  <c r="AZ1632" i="4" s="1"/>
  <c r="AL1634" i="4"/>
  <c r="AR1633" i="4"/>
  <c r="AS1633" i="4" s="1"/>
  <c r="Z1635" i="4" l="1"/>
  <c r="AA1635" i="4"/>
  <c r="AB1635" i="4" s="1"/>
  <c r="AC1635" i="4" s="1"/>
  <c r="AD1635" i="4" s="1"/>
  <c r="AE1634" i="4"/>
  <c r="AF1634" i="4"/>
  <c r="AG1634" i="4" s="1"/>
  <c r="R1635" i="4"/>
  <c r="Q1636" i="4"/>
  <c r="V1636" i="4" s="1"/>
  <c r="W1636" i="4" s="1"/>
  <c r="X1636" i="4" s="1"/>
  <c r="Y1636" i="4" s="1"/>
  <c r="T1638" i="4"/>
  <c r="U1637" i="4"/>
  <c r="AX1632" i="4"/>
  <c r="AO1637" i="4"/>
  <c r="AN1638" i="4"/>
  <c r="AL1635" i="4"/>
  <c r="AT1633" i="4"/>
  <c r="AU1633" i="4" s="1"/>
  <c r="AV1633" i="4" s="1"/>
  <c r="AW1633" i="4" s="1"/>
  <c r="AX1633" i="4" s="1"/>
  <c r="AR1634" i="4"/>
  <c r="AS1634" i="4" s="1"/>
  <c r="Z1636" i="4" l="1"/>
  <c r="AA1636" i="4"/>
  <c r="AB1636" i="4" s="1"/>
  <c r="AC1636" i="4" s="1"/>
  <c r="AD1636" i="4" s="1"/>
  <c r="AE1635" i="4"/>
  <c r="AF1635" i="4"/>
  <c r="AG1635" i="4" s="1"/>
  <c r="R1636" i="4"/>
  <c r="Q1637" i="4"/>
  <c r="V1637" i="4" s="1"/>
  <c r="W1637" i="4" s="1"/>
  <c r="X1637" i="4" s="1"/>
  <c r="Y1637" i="4" s="1"/>
  <c r="T1639" i="4"/>
  <c r="U1638" i="4"/>
  <c r="AY1633" i="4"/>
  <c r="AZ1633" i="4" s="1"/>
  <c r="AO1638" i="4"/>
  <c r="AN1639" i="4"/>
  <c r="AL1636" i="4"/>
  <c r="AT1634" i="4"/>
  <c r="AU1634" i="4" s="1"/>
  <c r="AV1634" i="4" s="1"/>
  <c r="AW1634" i="4" s="1"/>
  <c r="AY1634" i="4" s="1"/>
  <c r="AZ1634" i="4" s="1"/>
  <c r="AR1635" i="4"/>
  <c r="AS1635" i="4" s="1"/>
  <c r="AA1637" i="4" l="1"/>
  <c r="AB1637" i="4" s="1"/>
  <c r="AC1637" i="4" s="1"/>
  <c r="AD1637" i="4" s="1"/>
  <c r="Z1637" i="4"/>
  <c r="AE1636" i="4"/>
  <c r="AF1636" i="4"/>
  <c r="AG1636" i="4" s="1"/>
  <c r="Q1638" i="4"/>
  <c r="V1638" i="4" s="1"/>
  <c r="W1638" i="4" s="1"/>
  <c r="X1638" i="4" s="1"/>
  <c r="Y1638" i="4" s="1"/>
  <c r="R1637" i="4"/>
  <c r="T1640" i="4"/>
  <c r="U1639" i="4"/>
  <c r="AX1634" i="4"/>
  <c r="AT1635" i="4"/>
  <c r="AU1635" i="4" s="1"/>
  <c r="AV1635" i="4" s="1"/>
  <c r="AW1635" i="4" s="1"/>
  <c r="AX1635" i="4" s="1"/>
  <c r="AO1639" i="4"/>
  <c r="AN1640" i="4"/>
  <c r="AL1637" i="4"/>
  <c r="AR1636" i="4"/>
  <c r="AS1636" i="4" s="1"/>
  <c r="AA1638" i="4" l="1"/>
  <c r="AB1638" i="4" s="1"/>
  <c r="AC1638" i="4" s="1"/>
  <c r="AD1638" i="4" s="1"/>
  <c r="Z1638" i="4"/>
  <c r="AE1637" i="4"/>
  <c r="AF1637" i="4"/>
  <c r="AG1637" i="4" s="1"/>
  <c r="Q1639" i="4"/>
  <c r="V1639" i="4" s="1"/>
  <c r="W1639" i="4" s="1"/>
  <c r="X1639" i="4" s="1"/>
  <c r="Y1639" i="4" s="1"/>
  <c r="R1638" i="4"/>
  <c r="AY1635" i="4"/>
  <c r="AZ1635" i="4" s="1"/>
  <c r="T1641" i="4"/>
  <c r="U1640" i="4"/>
  <c r="AO1640" i="4"/>
  <c r="AN1641" i="4"/>
  <c r="AL1638" i="4"/>
  <c r="AT1636" i="4"/>
  <c r="AU1636" i="4" s="1"/>
  <c r="AV1636" i="4" s="1"/>
  <c r="AW1636" i="4" s="1"/>
  <c r="AY1636" i="4" s="1"/>
  <c r="AZ1636" i="4" s="1"/>
  <c r="AR1637" i="4"/>
  <c r="AS1637" i="4" s="1"/>
  <c r="Z1639" i="4" l="1"/>
  <c r="AA1639" i="4"/>
  <c r="AB1639" i="4" s="1"/>
  <c r="AC1639" i="4" s="1"/>
  <c r="AD1639" i="4" s="1"/>
  <c r="AE1638" i="4"/>
  <c r="AF1638" i="4"/>
  <c r="AG1638" i="4" s="1"/>
  <c r="Q1640" i="4"/>
  <c r="V1640" i="4" s="1"/>
  <c r="W1640" i="4" s="1"/>
  <c r="X1640" i="4" s="1"/>
  <c r="Y1640" i="4" s="1"/>
  <c r="R1639" i="4"/>
  <c r="T1642" i="4"/>
  <c r="U1641" i="4"/>
  <c r="AX1636" i="4"/>
  <c r="AO1641" i="4"/>
  <c r="AN1642" i="4"/>
  <c r="AT1637" i="4"/>
  <c r="AU1637" i="4" s="1"/>
  <c r="AV1637" i="4" s="1"/>
  <c r="AW1637" i="4" s="1"/>
  <c r="AY1637" i="4" s="1"/>
  <c r="AZ1637" i="4" s="1"/>
  <c r="AL1639" i="4"/>
  <c r="AR1638" i="4"/>
  <c r="Z1640" i="4" l="1"/>
  <c r="AA1640" i="4"/>
  <c r="AB1640" i="4" s="1"/>
  <c r="AC1640" i="4" s="1"/>
  <c r="AD1640" i="4" s="1"/>
  <c r="AE1639" i="4"/>
  <c r="AF1639" i="4"/>
  <c r="AG1639" i="4" s="1"/>
  <c r="Q1641" i="4"/>
  <c r="V1641" i="4" s="1"/>
  <c r="W1641" i="4" s="1"/>
  <c r="X1641" i="4" s="1"/>
  <c r="Y1641" i="4" s="1"/>
  <c r="R1640" i="4"/>
  <c r="T1643" i="4"/>
  <c r="U1642" i="4"/>
  <c r="AX1637" i="4"/>
  <c r="AS1638" i="4"/>
  <c r="AT1638" i="4" s="1"/>
  <c r="AU1638" i="4" s="1"/>
  <c r="AV1638" i="4" s="1"/>
  <c r="AW1638" i="4" s="1"/>
  <c r="AO1642" i="4"/>
  <c r="AN1643" i="4"/>
  <c r="AL1640" i="4"/>
  <c r="AR1639" i="4"/>
  <c r="AS1639" i="4" s="1"/>
  <c r="AA1641" i="4" l="1"/>
  <c r="AB1641" i="4" s="1"/>
  <c r="AC1641" i="4" s="1"/>
  <c r="AD1641" i="4" s="1"/>
  <c r="Z1641" i="4"/>
  <c r="AE1640" i="4"/>
  <c r="AF1640" i="4"/>
  <c r="AG1640" i="4" s="1"/>
  <c r="Q1642" i="4"/>
  <c r="V1642" i="4" s="1"/>
  <c r="W1642" i="4" s="1"/>
  <c r="X1642" i="4" s="1"/>
  <c r="Y1642" i="4" s="1"/>
  <c r="R1641" i="4"/>
  <c r="T1644" i="4"/>
  <c r="U1643" i="4"/>
  <c r="AY1638" i="4"/>
  <c r="AZ1638" i="4" s="1"/>
  <c r="AX1638" i="4"/>
  <c r="AO1643" i="4"/>
  <c r="AN1644" i="4"/>
  <c r="AL1641" i="4"/>
  <c r="AT1639" i="4"/>
  <c r="AU1639" i="4" s="1"/>
  <c r="AV1639" i="4" s="1"/>
  <c r="AW1639" i="4" s="1"/>
  <c r="AX1639" i="4" s="1"/>
  <c r="AR1640" i="4"/>
  <c r="AS1640" i="4" s="1"/>
  <c r="AA1642" i="4" l="1"/>
  <c r="AB1642" i="4" s="1"/>
  <c r="AC1642" i="4" s="1"/>
  <c r="AD1642" i="4" s="1"/>
  <c r="Z1642" i="4"/>
  <c r="AE1641" i="4"/>
  <c r="AF1641" i="4"/>
  <c r="AG1641" i="4" s="1"/>
  <c r="Q1643" i="4"/>
  <c r="V1643" i="4" s="1"/>
  <c r="W1643" i="4" s="1"/>
  <c r="X1643" i="4" s="1"/>
  <c r="Y1643" i="4" s="1"/>
  <c r="R1642" i="4"/>
  <c r="AY1639" i="4"/>
  <c r="AZ1639" i="4" s="1"/>
  <c r="T1645" i="4"/>
  <c r="U1644" i="4"/>
  <c r="AO1644" i="4"/>
  <c r="AN1645" i="4"/>
  <c r="AL1642" i="4"/>
  <c r="AT1640" i="4"/>
  <c r="AU1640" i="4" s="1"/>
  <c r="AV1640" i="4" s="1"/>
  <c r="AW1640" i="4" s="1"/>
  <c r="AY1640" i="4" s="1"/>
  <c r="AZ1640" i="4" s="1"/>
  <c r="AR1641" i="4"/>
  <c r="Z1643" i="4" l="1"/>
  <c r="AA1643" i="4"/>
  <c r="AB1643" i="4" s="1"/>
  <c r="AC1643" i="4" s="1"/>
  <c r="AD1643" i="4" s="1"/>
  <c r="AE1642" i="4"/>
  <c r="AF1642" i="4"/>
  <c r="AG1642" i="4" s="1"/>
  <c r="R1643" i="4"/>
  <c r="Q1644" i="4"/>
  <c r="V1644" i="4" s="1"/>
  <c r="W1644" i="4" s="1"/>
  <c r="X1644" i="4" s="1"/>
  <c r="Y1644" i="4" s="1"/>
  <c r="T1646" i="4"/>
  <c r="U1645" i="4"/>
  <c r="AX1640" i="4"/>
  <c r="AS1641" i="4"/>
  <c r="AT1641" i="4" s="1"/>
  <c r="AU1641" i="4" s="1"/>
  <c r="AV1641" i="4" s="1"/>
  <c r="AW1641" i="4" s="1"/>
  <c r="AX1641" i="4" s="1"/>
  <c r="AO1645" i="4"/>
  <c r="AN1646" i="4"/>
  <c r="AL1643" i="4"/>
  <c r="AR1642" i="4"/>
  <c r="AS1642" i="4" s="1"/>
  <c r="AA1644" i="4" l="1"/>
  <c r="AB1644" i="4" s="1"/>
  <c r="AC1644" i="4" s="1"/>
  <c r="AD1644" i="4" s="1"/>
  <c r="Z1644" i="4"/>
  <c r="AE1643" i="4"/>
  <c r="AF1643" i="4"/>
  <c r="AG1643" i="4" s="1"/>
  <c r="Q1645" i="4"/>
  <c r="V1645" i="4" s="1"/>
  <c r="W1645" i="4" s="1"/>
  <c r="X1645" i="4" s="1"/>
  <c r="Y1645" i="4" s="1"/>
  <c r="R1644" i="4"/>
  <c r="T1647" i="4"/>
  <c r="U1646" i="4"/>
  <c r="AY1641" i="4"/>
  <c r="AZ1641" i="4" s="1"/>
  <c r="AO1646" i="4"/>
  <c r="AN1647" i="4"/>
  <c r="AL1644" i="4"/>
  <c r="AT1642" i="4"/>
  <c r="AU1642" i="4" s="1"/>
  <c r="AV1642" i="4" s="1"/>
  <c r="AW1642" i="4" s="1"/>
  <c r="AX1642" i="4" s="1"/>
  <c r="AR1643" i="4"/>
  <c r="AS1643" i="4" s="1"/>
  <c r="AE1644" i="4" l="1"/>
  <c r="AF1644" i="4"/>
  <c r="AG1644" i="4" s="1"/>
  <c r="AA1645" i="4"/>
  <c r="AB1645" i="4" s="1"/>
  <c r="AC1645" i="4" s="1"/>
  <c r="AD1645" i="4" s="1"/>
  <c r="Z1645" i="4"/>
  <c r="Q1646" i="4"/>
  <c r="V1646" i="4" s="1"/>
  <c r="W1646" i="4" s="1"/>
  <c r="X1646" i="4" s="1"/>
  <c r="Y1646" i="4" s="1"/>
  <c r="R1645" i="4"/>
  <c r="T1648" i="4"/>
  <c r="U1647" i="4"/>
  <c r="AY1642" i="4"/>
  <c r="AZ1642" i="4" s="1"/>
  <c r="AO1647" i="4"/>
  <c r="AN1648" i="4"/>
  <c r="AL1645" i="4"/>
  <c r="AT1643" i="4"/>
  <c r="AU1643" i="4" s="1"/>
  <c r="AV1643" i="4" s="1"/>
  <c r="AW1643" i="4" s="1"/>
  <c r="AY1643" i="4" s="1"/>
  <c r="AZ1643" i="4" s="1"/>
  <c r="AR1644" i="4"/>
  <c r="AS1644" i="4" s="1"/>
  <c r="AA1646" i="4" l="1"/>
  <c r="AB1646" i="4" s="1"/>
  <c r="AC1646" i="4" s="1"/>
  <c r="AD1646" i="4" s="1"/>
  <c r="Z1646" i="4"/>
  <c r="AE1645" i="4"/>
  <c r="AF1645" i="4"/>
  <c r="AG1645" i="4" s="1"/>
  <c r="R1646" i="4"/>
  <c r="Q1647" i="4"/>
  <c r="V1647" i="4" s="1"/>
  <c r="W1647" i="4" s="1"/>
  <c r="X1647" i="4" s="1"/>
  <c r="Y1647" i="4" s="1"/>
  <c r="T1649" i="4"/>
  <c r="U1648" i="4"/>
  <c r="AX1643" i="4"/>
  <c r="AO1648" i="4"/>
  <c r="AN1649" i="4"/>
  <c r="AL1646" i="4"/>
  <c r="AT1644" i="4"/>
  <c r="AU1644" i="4" s="1"/>
  <c r="AV1644" i="4" s="1"/>
  <c r="AW1644" i="4" s="1"/>
  <c r="AX1644" i="4" s="1"/>
  <c r="AR1645" i="4"/>
  <c r="Z1647" i="4" l="1"/>
  <c r="AA1647" i="4"/>
  <c r="AB1647" i="4" s="1"/>
  <c r="AC1647" i="4" s="1"/>
  <c r="AD1647" i="4" s="1"/>
  <c r="AE1646" i="4"/>
  <c r="AF1646" i="4"/>
  <c r="AG1646" i="4" s="1"/>
  <c r="R1647" i="4"/>
  <c r="Q1648" i="4"/>
  <c r="V1648" i="4" s="1"/>
  <c r="W1648" i="4" s="1"/>
  <c r="X1648" i="4" s="1"/>
  <c r="Y1648" i="4" s="1"/>
  <c r="T1650" i="4"/>
  <c r="U1649" i="4"/>
  <c r="AY1644" i="4"/>
  <c r="AZ1644" i="4" s="1"/>
  <c r="AS1645" i="4"/>
  <c r="AT1645" i="4" s="1"/>
  <c r="AU1645" i="4" s="1"/>
  <c r="AV1645" i="4" s="1"/>
  <c r="AW1645" i="4" s="1"/>
  <c r="AO1649" i="4"/>
  <c r="AN1650" i="4"/>
  <c r="AL1647" i="4"/>
  <c r="AR1646" i="4"/>
  <c r="AS1646" i="4" s="1"/>
  <c r="AA1648" i="4" l="1"/>
  <c r="AB1648" i="4" s="1"/>
  <c r="AC1648" i="4" s="1"/>
  <c r="AD1648" i="4" s="1"/>
  <c r="Z1648" i="4"/>
  <c r="AE1647" i="4"/>
  <c r="AF1647" i="4"/>
  <c r="AG1647" i="4" s="1"/>
  <c r="Q1649" i="4"/>
  <c r="V1649" i="4" s="1"/>
  <c r="W1649" i="4" s="1"/>
  <c r="X1649" i="4" s="1"/>
  <c r="Y1649" i="4" s="1"/>
  <c r="R1648" i="4"/>
  <c r="T1651" i="4"/>
  <c r="U1650" i="4"/>
  <c r="AY1645" i="4"/>
  <c r="AZ1645" i="4" s="1"/>
  <c r="AX1645" i="4"/>
  <c r="AO1650" i="4"/>
  <c r="AN1651" i="4"/>
  <c r="AT1646" i="4"/>
  <c r="AU1646" i="4" s="1"/>
  <c r="AV1646" i="4" s="1"/>
  <c r="AW1646" i="4" s="1"/>
  <c r="AY1646" i="4" s="1"/>
  <c r="AZ1646" i="4" s="1"/>
  <c r="AL1648" i="4"/>
  <c r="AR1647" i="4"/>
  <c r="AA1649" i="4" l="1"/>
  <c r="AB1649" i="4" s="1"/>
  <c r="AC1649" i="4" s="1"/>
  <c r="AD1649" i="4" s="1"/>
  <c r="Z1649" i="4"/>
  <c r="AE1648" i="4"/>
  <c r="AF1648" i="4"/>
  <c r="AG1648" i="4" s="1"/>
  <c r="Q1650" i="4"/>
  <c r="V1650" i="4" s="1"/>
  <c r="W1650" i="4" s="1"/>
  <c r="X1650" i="4" s="1"/>
  <c r="Y1650" i="4" s="1"/>
  <c r="R1649" i="4"/>
  <c r="T1652" i="4"/>
  <c r="U1651" i="4"/>
  <c r="AS1647" i="4"/>
  <c r="AT1647" i="4" s="1"/>
  <c r="AU1647" i="4" s="1"/>
  <c r="AV1647" i="4" s="1"/>
  <c r="AW1647" i="4" s="1"/>
  <c r="AX1646" i="4"/>
  <c r="AO1651" i="4"/>
  <c r="AN1652" i="4"/>
  <c r="AL1649" i="4"/>
  <c r="AR1648" i="4"/>
  <c r="AS1648" i="4" s="1"/>
  <c r="Z1650" i="4" l="1"/>
  <c r="AA1650" i="4"/>
  <c r="AB1650" i="4" s="1"/>
  <c r="AC1650" i="4" s="1"/>
  <c r="AD1650" i="4" s="1"/>
  <c r="AE1649" i="4"/>
  <c r="AF1649" i="4"/>
  <c r="AG1649" i="4" s="1"/>
  <c r="Q1651" i="4"/>
  <c r="V1651" i="4" s="1"/>
  <c r="W1651" i="4" s="1"/>
  <c r="X1651" i="4" s="1"/>
  <c r="Y1651" i="4" s="1"/>
  <c r="R1650" i="4"/>
  <c r="T1653" i="4"/>
  <c r="U1652" i="4"/>
  <c r="AY1647" i="4"/>
  <c r="AZ1647" i="4" s="1"/>
  <c r="AX1647" i="4"/>
  <c r="AO1652" i="4"/>
  <c r="AN1653" i="4"/>
  <c r="AT1648" i="4"/>
  <c r="AU1648" i="4" s="1"/>
  <c r="AV1648" i="4" s="1"/>
  <c r="AW1648" i="4" s="1"/>
  <c r="AY1648" i="4" s="1"/>
  <c r="AZ1648" i="4" s="1"/>
  <c r="AL1650" i="4"/>
  <c r="AR1649" i="4"/>
  <c r="AS1649" i="4" s="1"/>
  <c r="Z1651" i="4" l="1"/>
  <c r="AA1651" i="4"/>
  <c r="AB1651" i="4" s="1"/>
  <c r="AC1651" i="4" s="1"/>
  <c r="AD1651" i="4" s="1"/>
  <c r="AE1650" i="4"/>
  <c r="AF1650" i="4"/>
  <c r="AG1650" i="4" s="1"/>
  <c r="Q1652" i="4"/>
  <c r="V1652" i="4" s="1"/>
  <c r="W1652" i="4" s="1"/>
  <c r="X1652" i="4" s="1"/>
  <c r="Y1652" i="4" s="1"/>
  <c r="R1651" i="4"/>
  <c r="T1654" i="4"/>
  <c r="U1653" i="4"/>
  <c r="AX1648" i="4"/>
  <c r="AO1653" i="4"/>
  <c r="AN1654" i="4"/>
  <c r="AL1651" i="4"/>
  <c r="AT1649" i="4"/>
  <c r="AU1649" i="4" s="1"/>
  <c r="AV1649" i="4" s="1"/>
  <c r="AW1649" i="4" s="1"/>
  <c r="AY1649" i="4" s="1"/>
  <c r="AZ1649" i="4" s="1"/>
  <c r="AR1650" i="4"/>
  <c r="AA1652" i="4" l="1"/>
  <c r="AB1652" i="4" s="1"/>
  <c r="AC1652" i="4" s="1"/>
  <c r="AD1652" i="4" s="1"/>
  <c r="Z1652" i="4"/>
  <c r="AE1651" i="4"/>
  <c r="AF1651" i="4"/>
  <c r="AG1651" i="4" s="1"/>
  <c r="Q1653" i="4"/>
  <c r="V1653" i="4" s="1"/>
  <c r="W1653" i="4" s="1"/>
  <c r="X1653" i="4" s="1"/>
  <c r="Y1653" i="4" s="1"/>
  <c r="R1652" i="4"/>
  <c r="T1655" i="4"/>
  <c r="U1654" i="4"/>
  <c r="AX1649" i="4"/>
  <c r="AS1650" i="4"/>
  <c r="AT1650" i="4" s="1"/>
  <c r="AU1650" i="4" s="1"/>
  <c r="AV1650" i="4" s="1"/>
  <c r="AW1650" i="4" s="1"/>
  <c r="AO1654" i="4"/>
  <c r="AN1655" i="4"/>
  <c r="AL1652" i="4"/>
  <c r="AR1651" i="4"/>
  <c r="AS1651" i="4" s="1"/>
  <c r="AA1653" i="4" l="1"/>
  <c r="AB1653" i="4" s="1"/>
  <c r="AC1653" i="4" s="1"/>
  <c r="AD1653" i="4" s="1"/>
  <c r="Z1653" i="4"/>
  <c r="AE1652" i="4"/>
  <c r="AF1652" i="4"/>
  <c r="AG1652" i="4" s="1"/>
  <c r="Q1654" i="4"/>
  <c r="V1654" i="4" s="1"/>
  <c r="W1654" i="4" s="1"/>
  <c r="X1654" i="4" s="1"/>
  <c r="Y1654" i="4" s="1"/>
  <c r="R1653" i="4"/>
  <c r="T1656" i="4"/>
  <c r="U1655" i="4"/>
  <c r="AO1655" i="4"/>
  <c r="AN1656" i="4"/>
  <c r="AY1650" i="4"/>
  <c r="AZ1650" i="4" s="1"/>
  <c r="AX1650" i="4"/>
  <c r="AL1653" i="4"/>
  <c r="AT1651" i="4"/>
  <c r="AU1651" i="4" s="1"/>
  <c r="AV1651" i="4" s="1"/>
  <c r="AW1651" i="4" s="1"/>
  <c r="AX1651" i="4" s="1"/>
  <c r="AR1652" i="4"/>
  <c r="AS1652" i="4" s="1"/>
  <c r="Z1654" i="4" l="1"/>
  <c r="AA1654" i="4"/>
  <c r="AB1654" i="4" s="1"/>
  <c r="AC1654" i="4" s="1"/>
  <c r="AD1654" i="4" s="1"/>
  <c r="AE1653" i="4"/>
  <c r="AF1653" i="4"/>
  <c r="AG1653" i="4" s="1"/>
  <c r="Q1655" i="4"/>
  <c r="V1655" i="4" s="1"/>
  <c r="W1655" i="4" s="1"/>
  <c r="X1655" i="4" s="1"/>
  <c r="Y1655" i="4" s="1"/>
  <c r="R1654" i="4"/>
  <c r="AY1651" i="4"/>
  <c r="AZ1651" i="4" s="1"/>
  <c r="T1657" i="4"/>
  <c r="U1656" i="4"/>
  <c r="AO1656" i="4"/>
  <c r="AN1657" i="4"/>
  <c r="AT1652" i="4"/>
  <c r="AU1652" i="4" s="1"/>
  <c r="AV1652" i="4" s="1"/>
  <c r="AW1652" i="4" s="1"/>
  <c r="AY1652" i="4" s="1"/>
  <c r="AZ1652" i="4" s="1"/>
  <c r="AL1654" i="4"/>
  <c r="AR1653" i="4"/>
  <c r="AA1655" i="4" l="1"/>
  <c r="AB1655" i="4" s="1"/>
  <c r="AC1655" i="4" s="1"/>
  <c r="AD1655" i="4" s="1"/>
  <c r="Z1655" i="4"/>
  <c r="AE1654" i="4"/>
  <c r="AF1654" i="4"/>
  <c r="AG1654" i="4" s="1"/>
  <c r="Q1656" i="4"/>
  <c r="V1656" i="4" s="1"/>
  <c r="W1656" i="4" s="1"/>
  <c r="X1656" i="4" s="1"/>
  <c r="Y1656" i="4" s="1"/>
  <c r="R1655" i="4"/>
  <c r="T1658" i="4"/>
  <c r="U1657" i="4"/>
  <c r="AX1652" i="4"/>
  <c r="AS1653" i="4"/>
  <c r="AT1653" i="4" s="1"/>
  <c r="AU1653" i="4" s="1"/>
  <c r="AV1653" i="4" s="1"/>
  <c r="AW1653" i="4" s="1"/>
  <c r="AO1657" i="4"/>
  <c r="AN1658" i="4"/>
  <c r="AL1655" i="4"/>
  <c r="AR1654" i="4"/>
  <c r="Z1656" i="4" l="1"/>
  <c r="AA1656" i="4"/>
  <c r="AB1656" i="4" s="1"/>
  <c r="AC1656" i="4" s="1"/>
  <c r="AD1656" i="4" s="1"/>
  <c r="AE1655" i="4"/>
  <c r="AF1655" i="4"/>
  <c r="AG1655" i="4" s="1"/>
  <c r="Q1657" i="4"/>
  <c r="V1657" i="4" s="1"/>
  <c r="W1657" i="4" s="1"/>
  <c r="X1657" i="4" s="1"/>
  <c r="Y1657" i="4" s="1"/>
  <c r="R1656" i="4"/>
  <c r="T1659" i="4"/>
  <c r="U1658" i="4"/>
  <c r="AX1653" i="4"/>
  <c r="AY1653" i="4"/>
  <c r="AZ1653" i="4" s="1"/>
  <c r="AS1654" i="4"/>
  <c r="AT1654" i="4" s="1"/>
  <c r="AU1654" i="4" s="1"/>
  <c r="AV1654" i="4" s="1"/>
  <c r="AW1654" i="4" s="1"/>
  <c r="AO1658" i="4"/>
  <c r="AN1659" i="4"/>
  <c r="AL1656" i="4"/>
  <c r="AR1655" i="4"/>
  <c r="AS1655" i="4" s="1"/>
  <c r="AE1656" i="4" l="1"/>
  <c r="AF1656" i="4"/>
  <c r="AG1656" i="4" s="1"/>
  <c r="AA1657" i="4"/>
  <c r="AB1657" i="4" s="1"/>
  <c r="AC1657" i="4" s="1"/>
  <c r="AD1657" i="4" s="1"/>
  <c r="Z1657" i="4"/>
  <c r="Q1658" i="4"/>
  <c r="V1658" i="4" s="1"/>
  <c r="W1658" i="4" s="1"/>
  <c r="X1658" i="4" s="1"/>
  <c r="Y1658" i="4" s="1"/>
  <c r="R1657" i="4"/>
  <c r="T1660" i="4"/>
  <c r="U1659" i="4"/>
  <c r="AY1654" i="4"/>
  <c r="AZ1654" i="4" s="1"/>
  <c r="AX1654" i="4"/>
  <c r="AO1659" i="4"/>
  <c r="AN1660" i="4"/>
  <c r="AL1657" i="4"/>
  <c r="AT1655" i="4"/>
  <c r="AU1655" i="4" s="1"/>
  <c r="AV1655" i="4" s="1"/>
  <c r="AW1655" i="4" s="1"/>
  <c r="AY1655" i="4" s="1"/>
  <c r="AZ1655" i="4" s="1"/>
  <c r="AR1656" i="4"/>
  <c r="AS1656" i="4" s="1"/>
  <c r="AA1658" i="4" l="1"/>
  <c r="AB1658" i="4" s="1"/>
  <c r="AC1658" i="4" s="1"/>
  <c r="AD1658" i="4" s="1"/>
  <c r="Z1658" i="4"/>
  <c r="AE1657" i="4"/>
  <c r="AF1657" i="4"/>
  <c r="AG1657" i="4" s="1"/>
  <c r="Q1659" i="4"/>
  <c r="V1659" i="4" s="1"/>
  <c r="W1659" i="4" s="1"/>
  <c r="X1659" i="4" s="1"/>
  <c r="Y1659" i="4" s="1"/>
  <c r="R1658" i="4"/>
  <c r="T1661" i="4"/>
  <c r="U1660" i="4"/>
  <c r="AX1655" i="4"/>
  <c r="AO1660" i="4"/>
  <c r="AN1661" i="4"/>
  <c r="AL1658" i="4"/>
  <c r="AT1656" i="4"/>
  <c r="AU1656" i="4" s="1"/>
  <c r="AV1656" i="4" s="1"/>
  <c r="AW1656" i="4" s="1"/>
  <c r="AY1656" i="4" s="1"/>
  <c r="AZ1656" i="4" s="1"/>
  <c r="AR1657" i="4"/>
  <c r="AA1659" i="4" l="1"/>
  <c r="AB1659" i="4" s="1"/>
  <c r="AC1659" i="4" s="1"/>
  <c r="AD1659" i="4" s="1"/>
  <c r="Z1659" i="4"/>
  <c r="AE1658" i="4"/>
  <c r="AF1658" i="4"/>
  <c r="AG1658" i="4" s="1"/>
  <c r="Q1660" i="4"/>
  <c r="V1660" i="4" s="1"/>
  <c r="W1660" i="4" s="1"/>
  <c r="X1660" i="4" s="1"/>
  <c r="Y1660" i="4" s="1"/>
  <c r="R1659" i="4"/>
  <c r="AX1656" i="4"/>
  <c r="T1662" i="4"/>
  <c r="U1661" i="4"/>
  <c r="AS1657" i="4"/>
  <c r="AT1657" i="4" s="1"/>
  <c r="AU1657" i="4" s="1"/>
  <c r="AV1657" i="4" s="1"/>
  <c r="AW1657" i="4" s="1"/>
  <c r="AY1657" i="4" s="1"/>
  <c r="AZ1657" i="4" s="1"/>
  <c r="AO1661" i="4"/>
  <c r="AN1662" i="4"/>
  <c r="AL1659" i="4"/>
  <c r="AR1658" i="4"/>
  <c r="AE1659" i="4" l="1"/>
  <c r="AF1659" i="4"/>
  <c r="AG1659" i="4" s="1"/>
  <c r="Z1660" i="4"/>
  <c r="AA1660" i="4"/>
  <c r="AB1660" i="4" s="1"/>
  <c r="AC1660" i="4" s="1"/>
  <c r="AD1660" i="4" s="1"/>
  <c r="Q1661" i="4"/>
  <c r="V1661" i="4" s="1"/>
  <c r="W1661" i="4" s="1"/>
  <c r="X1661" i="4" s="1"/>
  <c r="Y1661" i="4" s="1"/>
  <c r="R1660" i="4"/>
  <c r="T1663" i="4"/>
  <c r="U1662" i="4"/>
  <c r="AS1658" i="4"/>
  <c r="AT1658" i="4" s="1"/>
  <c r="AU1658" i="4" s="1"/>
  <c r="AV1658" i="4" s="1"/>
  <c r="AW1658" i="4" s="1"/>
  <c r="AX1657" i="4"/>
  <c r="AO1662" i="4"/>
  <c r="AN1663" i="4"/>
  <c r="AL1660" i="4"/>
  <c r="AR1659" i="4"/>
  <c r="AS1659" i="4" s="1"/>
  <c r="AA1661" i="4" l="1"/>
  <c r="AB1661" i="4" s="1"/>
  <c r="AC1661" i="4" s="1"/>
  <c r="AD1661" i="4" s="1"/>
  <c r="Z1661" i="4"/>
  <c r="AE1660" i="4"/>
  <c r="AF1660" i="4"/>
  <c r="AG1660" i="4" s="1"/>
  <c r="R1661" i="4"/>
  <c r="Q1662" i="4"/>
  <c r="V1662" i="4" s="1"/>
  <c r="W1662" i="4" s="1"/>
  <c r="X1662" i="4" s="1"/>
  <c r="Y1662" i="4" s="1"/>
  <c r="T1664" i="4"/>
  <c r="U1663" i="4"/>
  <c r="AY1658" i="4"/>
  <c r="AZ1658" i="4" s="1"/>
  <c r="AX1658" i="4"/>
  <c r="AO1663" i="4"/>
  <c r="AN1664" i="4"/>
  <c r="AT1659" i="4"/>
  <c r="AU1659" i="4" s="1"/>
  <c r="AV1659" i="4" s="1"/>
  <c r="AW1659" i="4" s="1"/>
  <c r="AX1659" i="4" s="1"/>
  <c r="AL1661" i="4"/>
  <c r="AR1660" i="4"/>
  <c r="AS1660" i="4" s="1"/>
  <c r="AA1662" i="4" l="1"/>
  <c r="AB1662" i="4" s="1"/>
  <c r="AC1662" i="4" s="1"/>
  <c r="AD1662" i="4" s="1"/>
  <c r="Z1662" i="4"/>
  <c r="AE1661" i="4"/>
  <c r="AF1661" i="4"/>
  <c r="AG1661" i="4" s="1"/>
  <c r="R1662" i="4"/>
  <c r="Q1663" i="4"/>
  <c r="V1663" i="4" s="1"/>
  <c r="W1663" i="4" s="1"/>
  <c r="X1663" i="4" s="1"/>
  <c r="Y1663" i="4" s="1"/>
  <c r="T1665" i="4"/>
  <c r="U1664" i="4"/>
  <c r="AY1659" i="4"/>
  <c r="AZ1659" i="4" s="1"/>
  <c r="AO1664" i="4"/>
  <c r="AN1665" i="4"/>
  <c r="AL1662" i="4"/>
  <c r="AT1660" i="4"/>
  <c r="AU1660" i="4" s="1"/>
  <c r="AV1660" i="4" s="1"/>
  <c r="AW1660" i="4" s="1"/>
  <c r="AX1660" i="4" s="1"/>
  <c r="AR1661" i="4"/>
  <c r="AS1661" i="4" s="1"/>
  <c r="AA1663" i="4" l="1"/>
  <c r="AB1663" i="4" s="1"/>
  <c r="AC1663" i="4" s="1"/>
  <c r="AD1663" i="4" s="1"/>
  <c r="Z1663" i="4"/>
  <c r="AE1662" i="4"/>
  <c r="AF1662" i="4"/>
  <c r="AG1662" i="4" s="1"/>
  <c r="R1663" i="4"/>
  <c r="Q1664" i="4"/>
  <c r="V1664" i="4" s="1"/>
  <c r="W1664" i="4" s="1"/>
  <c r="X1664" i="4" s="1"/>
  <c r="Y1664" i="4" s="1"/>
  <c r="T1666" i="4"/>
  <c r="U1665" i="4"/>
  <c r="AY1660" i="4"/>
  <c r="AZ1660" i="4" s="1"/>
  <c r="AO1665" i="4"/>
  <c r="AN1666" i="4"/>
  <c r="AT1661" i="4"/>
  <c r="AU1661" i="4" s="1"/>
  <c r="AV1661" i="4" s="1"/>
  <c r="AW1661" i="4" s="1"/>
  <c r="AX1661" i="4" s="1"/>
  <c r="AL1663" i="4"/>
  <c r="AR1662" i="4"/>
  <c r="AS1662" i="4" s="1"/>
  <c r="AA1664" i="4" l="1"/>
  <c r="AB1664" i="4" s="1"/>
  <c r="AC1664" i="4" s="1"/>
  <c r="AD1664" i="4" s="1"/>
  <c r="Z1664" i="4"/>
  <c r="AE1663" i="4"/>
  <c r="AF1663" i="4"/>
  <c r="AG1663" i="4" s="1"/>
  <c r="R1664" i="4"/>
  <c r="Q1665" i="4"/>
  <c r="V1665" i="4" s="1"/>
  <c r="W1665" i="4" s="1"/>
  <c r="X1665" i="4" s="1"/>
  <c r="Y1665" i="4" s="1"/>
  <c r="AY1661" i="4"/>
  <c r="AZ1661" i="4" s="1"/>
  <c r="T1667" i="4"/>
  <c r="U1666" i="4"/>
  <c r="AO1666" i="4"/>
  <c r="AN1667" i="4"/>
  <c r="AT1662" i="4"/>
  <c r="AU1662" i="4" s="1"/>
  <c r="AV1662" i="4" s="1"/>
  <c r="AW1662" i="4" s="1"/>
  <c r="AX1662" i="4" s="1"/>
  <c r="AL1664" i="4"/>
  <c r="AR1663" i="4"/>
  <c r="AS1663" i="4" s="1"/>
  <c r="AA1665" i="4" l="1"/>
  <c r="AB1665" i="4" s="1"/>
  <c r="AC1665" i="4" s="1"/>
  <c r="AD1665" i="4" s="1"/>
  <c r="Z1665" i="4"/>
  <c r="AE1664" i="4"/>
  <c r="AF1664" i="4"/>
  <c r="AG1664" i="4" s="1"/>
  <c r="R1665" i="4"/>
  <c r="Q1666" i="4"/>
  <c r="V1666" i="4" s="1"/>
  <c r="W1666" i="4" s="1"/>
  <c r="X1666" i="4" s="1"/>
  <c r="Y1666" i="4" s="1"/>
  <c r="AY1662" i="4"/>
  <c r="AZ1662" i="4" s="1"/>
  <c r="T1668" i="4"/>
  <c r="U1667" i="4"/>
  <c r="AT1663" i="4"/>
  <c r="AU1663" i="4" s="1"/>
  <c r="AV1663" i="4" s="1"/>
  <c r="AW1663" i="4" s="1"/>
  <c r="AX1663" i="4" s="1"/>
  <c r="AO1667" i="4"/>
  <c r="AN1668" i="4"/>
  <c r="AL1665" i="4"/>
  <c r="AR1664" i="4"/>
  <c r="AS1664" i="4" s="1"/>
  <c r="AE1665" i="4" l="1"/>
  <c r="AF1665" i="4"/>
  <c r="AG1665" i="4" s="1"/>
  <c r="AA1666" i="4"/>
  <c r="AB1666" i="4" s="1"/>
  <c r="AC1666" i="4" s="1"/>
  <c r="AD1666" i="4" s="1"/>
  <c r="Z1666" i="4"/>
  <c r="Q1667" i="4"/>
  <c r="V1667" i="4" s="1"/>
  <c r="W1667" i="4" s="1"/>
  <c r="X1667" i="4" s="1"/>
  <c r="Y1667" i="4" s="1"/>
  <c r="R1666" i="4"/>
  <c r="AY1663" i="4"/>
  <c r="AZ1663" i="4" s="1"/>
  <c r="T1669" i="4"/>
  <c r="U1668" i="4"/>
  <c r="AO1668" i="4"/>
  <c r="AN1669" i="4"/>
  <c r="AT1664" i="4"/>
  <c r="AU1664" i="4" s="1"/>
  <c r="AV1664" i="4" s="1"/>
  <c r="AW1664" i="4" s="1"/>
  <c r="AY1664" i="4" s="1"/>
  <c r="AZ1664" i="4" s="1"/>
  <c r="AL1666" i="4"/>
  <c r="AR1665" i="4"/>
  <c r="AS1665" i="4" s="1"/>
  <c r="AA1667" i="4" l="1"/>
  <c r="AB1667" i="4" s="1"/>
  <c r="AC1667" i="4" s="1"/>
  <c r="AD1667" i="4" s="1"/>
  <c r="Z1667" i="4"/>
  <c r="AE1666" i="4"/>
  <c r="AF1666" i="4"/>
  <c r="AG1666" i="4" s="1"/>
  <c r="R1667" i="4"/>
  <c r="Q1668" i="4"/>
  <c r="V1668" i="4" s="1"/>
  <c r="W1668" i="4" s="1"/>
  <c r="X1668" i="4" s="1"/>
  <c r="Y1668" i="4" s="1"/>
  <c r="T1670" i="4"/>
  <c r="U1669" i="4"/>
  <c r="AX1664" i="4"/>
  <c r="AO1669" i="4"/>
  <c r="AN1670" i="4"/>
  <c r="AL1667" i="4"/>
  <c r="AT1665" i="4"/>
  <c r="AU1665" i="4" s="1"/>
  <c r="AV1665" i="4" s="1"/>
  <c r="AW1665" i="4" s="1"/>
  <c r="AY1665" i="4" s="1"/>
  <c r="AZ1665" i="4" s="1"/>
  <c r="AR1666" i="4"/>
  <c r="AS1666" i="4" s="1"/>
  <c r="AA1668" i="4" l="1"/>
  <c r="AB1668" i="4" s="1"/>
  <c r="AC1668" i="4" s="1"/>
  <c r="AD1668" i="4" s="1"/>
  <c r="Z1668" i="4"/>
  <c r="AE1667" i="4"/>
  <c r="AF1667" i="4"/>
  <c r="AG1667" i="4" s="1"/>
  <c r="Q1669" i="4"/>
  <c r="V1669" i="4" s="1"/>
  <c r="W1669" i="4" s="1"/>
  <c r="X1669" i="4" s="1"/>
  <c r="Y1669" i="4" s="1"/>
  <c r="R1668" i="4"/>
  <c r="T1671" i="4"/>
  <c r="U1670" i="4"/>
  <c r="AX1665" i="4"/>
  <c r="AO1670" i="4"/>
  <c r="AN1671" i="4"/>
  <c r="AL1668" i="4"/>
  <c r="AT1666" i="4"/>
  <c r="AU1666" i="4" s="1"/>
  <c r="AV1666" i="4" s="1"/>
  <c r="AW1666" i="4" s="1"/>
  <c r="AY1666" i="4" s="1"/>
  <c r="AZ1666" i="4" s="1"/>
  <c r="AR1667" i="4"/>
  <c r="AA1669" i="4" l="1"/>
  <c r="AB1669" i="4" s="1"/>
  <c r="AC1669" i="4" s="1"/>
  <c r="AD1669" i="4" s="1"/>
  <c r="Z1669" i="4"/>
  <c r="AE1668" i="4"/>
  <c r="AF1668" i="4"/>
  <c r="AG1668" i="4" s="1"/>
  <c r="Q1670" i="4"/>
  <c r="V1670" i="4" s="1"/>
  <c r="W1670" i="4" s="1"/>
  <c r="X1670" i="4" s="1"/>
  <c r="Y1670" i="4" s="1"/>
  <c r="R1669" i="4"/>
  <c r="T1672" i="4"/>
  <c r="U1671" i="4"/>
  <c r="AX1666" i="4"/>
  <c r="AS1667" i="4"/>
  <c r="AT1667" i="4" s="1"/>
  <c r="AU1667" i="4" s="1"/>
  <c r="AV1667" i="4" s="1"/>
  <c r="AW1667" i="4" s="1"/>
  <c r="AO1671" i="4"/>
  <c r="AN1672" i="4"/>
  <c r="AL1669" i="4"/>
  <c r="AR1668" i="4"/>
  <c r="AS1668" i="4" s="1"/>
  <c r="AA1670" i="4" l="1"/>
  <c r="AB1670" i="4" s="1"/>
  <c r="AC1670" i="4" s="1"/>
  <c r="AD1670" i="4" s="1"/>
  <c r="Z1670" i="4"/>
  <c r="AE1669" i="4"/>
  <c r="AF1669" i="4"/>
  <c r="AG1669" i="4" s="1"/>
  <c r="R1670" i="4"/>
  <c r="Q1671" i="4"/>
  <c r="V1671" i="4" s="1"/>
  <c r="W1671" i="4" s="1"/>
  <c r="X1671" i="4" s="1"/>
  <c r="Y1671" i="4" s="1"/>
  <c r="T1673" i="4"/>
  <c r="U1672" i="4"/>
  <c r="AY1667" i="4"/>
  <c r="AZ1667" i="4" s="1"/>
  <c r="AX1667" i="4"/>
  <c r="AO1672" i="4"/>
  <c r="AN1673" i="4"/>
  <c r="AL1670" i="4"/>
  <c r="AR1669" i="4"/>
  <c r="AS1669" i="4" s="1"/>
  <c r="AT1668" i="4"/>
  <c r="AU1668" i="4" s="1"/>
  <c r="AV1668" i="4" s="1"/>
  <c r="AW1668" i="4" s="1"/>
  <c r="AX1668" i="4" s="1"/>
  <c r="AE1670" i="4" l="1"/>
  <c r="AF1670" i="4"/>
  <c r="AG1670" i="4" s="1"/>
  <c r="Z1671" i="4"/>
  <c r="AA1671" i="4"/>
  <c r="AB1671" i="4" s="1"/>
  <c r="AC1671" i="4" s="1"/>
  <c r="AD1671" i="4" s="1"/>
  <c r="Q1672" i="4"/>
  <c r="V1672" i="4" s="1"/>
  <c r="W1672" i="4" s="1"/>
  <c r="X1672" i="4" s="1"/>
  <c r="Y1672" i="4" s="1"/>
  <c r="R1671" i="4"/>
  <c r="T1674" i="4"/>
  <c r="U1673" i="4"/>
  <c r="AY1668" i="4"/>
  <c r="AZ1668" i="4" s="1"/>
  <c r="AO1673" i="4"/>
  <c r="AN1674" i="4"/>
  <c r="AL1671" i="4"/>
  <c r="AT1669" i="4"/>
  <c r="AU1669" i="4" s="1"/>
  <c r="AV1669" i="4" s="1"/>
  <c r="AW1669" i="4" s="1"/>
  <c r="AY1669" i="4" s="1"/>
  <c r="AZ1669" i="4" s="1"/>
  <c r="AR1670" i="4"/>
  <c r="AA1672" i="4" l="1"/>
  <c r="AB1672" i="4" s="1"/>
  <c r="AC1672" i="4" s="1"/>
  <c r="AD1672" i="4" s="1"/>
  <c r="Z1672" i="4"/>
  <c r="AE1671" i="4"/>
  <c r="AF1671" i="4"/>
  <c r="AG1671" i="4" s="1"/>
  <c r="R1672" i="4"/>
  <c r="Q1673" i="4"/>
  <c r="V1673" i="4" s="1"/>
  <c r="W1673" i="4" s="1"/>
  <c r="X1673" i="4" s="1"/>
  <c r="Y1673" i="4" s="1"/>
  <c r="T1675" i="4"/>
  <c r="U1674" i="4"/>
  <c r="AX1669" i="4"/>
  <c r="AS1670" i="4"/>
  <c r="AT1670" i="4" s="1"/>
  <c r="AU1670" i="4" s="1"/>
  <c r="AV1670" i="4" s="1"/>
  <c r="AW1670" i="4" s="1"/>
  <c r="AO1674" i="4"/>
  <c r="AN1675" i="4"/>
  <c r="AL1672" i="4"/>
  <c r="AR1671" i="4"/>
  <c r="AS1671" i="4" s="1"/>
  <c r="AA1673" i="4" l="1"/>
  <c r="AB1673" i="4" s="1"/>
  <c r="AC1673" i="4" s="1"/>
  <c r="AD1673" i="4" s="1"/>
  <c r="Z1673" i="4"/>
  <c r="AE1672" i="4"/>
  <c r="AF1672" i="4"/>
  <c r="AG1672" i="4" s="1"/>
  <c r="R1673" i="4"/>
  <c r="Q1674" i="4"/>
  <c r="V1674" i="4" s="1"/>
  <c r="W1674" i="4" s="1"/>
  <c r="X1674" i="4" s="1"/>
  <c r="Y1674" i="4" s="1"/>
  <c r="T1676" i="4"/>
  <c r="U1675" i="4"/>
  <c r="AX1670" i="4"/>
  <c r="AY1670" i="4"/>
  <c r="AZ1670" i="4" s="1"/>
  <c r="AO1675" i="4"/>
  <c r="AN1676" i="4"/>
  <c r="AL1673" i="4"/>
  <c r="AT1671" i="4"/>
  <c r="AU1671" i="4" s="1"/>
  <c r="AV1671" i="4" s="1"/>
  <c r="AW1671" i="4" s="1"/>
  <c r="AX1671" i="4" s="1"/>
  <c r="AR1672" i="4"/>
  <c r="AS1672" i="4" s="1"/>
  <c r="AA1674" i="4" l="1"/>
  <c r="AB1674" i="4" s="1"/>
  <c r="AC1674" i="4" s="1"/>
  <c r="AD1674" i="4" s="1"/>
  <c r="Z1674" i="4"/>
  <c r="AE1673" i="4"/>
  <c r="AF1673" i="4"/>
  <c r="AG1673" i="4" s="1"/>
  <c r="Q1675" i="4"/>
  <c r="V1675" i="4" s="1"/>
  <c r="W1675" i="4" s="1"/>
  <c r="X1675" i="4" s="1"/>
  <c r="Y1675" i="4" s="1"/>
  <c r="R1674" i="4"/>
  <c r="T1677" i="4"/>
  <c r="U1676" i="4"/>
  <c r="AY1671" i="4"/>
  <c r="AZ1671" i="4" s="1"/>
  <c r="AO1676" i="4"/>
  <c r="AN1677" i="4"/>
  <c r="AL1674" i="4"/>
  <c r="AT1672" i="4"/>
  <c r="AU1672" i="4" s="1"/>
  <c r="AV1672" i="4" s="1"/>
  <c r="AW1672" i="4" s="1"/>
  <c r="AY1672" i="4" s="1"/>
  <c r="AZ1672" i="4" s="1"/>
  <c r="AR1673" i="4"/>
  <c r="AA1675" i="4" l="1"/>
  <c r="AB1675" i="4" s="1"/>
  <c r="AC1675" i="4" s="1"/>
  <c r="AD1675" i="4" s="1"/>
  <c r="Z1675" i="4"/>
  <c r="AE1674" i="4"/>
  <c r="AF1674" i="4"/>
  <c r="AG1674" i="4" s="1"/>
  <c r="Q1676" i="4"/>
  <c r="V1676" i="4" s="1"/>
  <c r="W1676" i="4" s="1"/>
  <c r="X1676" i="4" s="1"/>
  <c r="Y1676" i="4" s="1"/>
  <c r="R1675" i="4"/>
  <c r="T1678" i="4"/>
  <c r="U1677" i="4"/>
  <c r="AX1672" i="4"/>
  <c r="AS1673" i="4"/>
  <c r="AT1673" i="4" s="1"/>
  <c r="AU1673" i="4" s="1"/>
  <c r="AV1673" i="4" s="1"/>
  <c r="AW1673" i="4" s="1"/>
  <c r="AO1677" i="4"/>
  <c r="AN1678" i="4"/>
  <c r="AL1675" i="4"/>
  <c r="AR1674" i="4"/>
  <c r="AS1674" i="4" s="1"/>
  <c r="Z1676" i="4" l="1"/>
  <c r="AA1676" i="4"/>
  <c r="AB1676" i="4" s="1"/>
  <c r="AC1676" i="4" s="1"/>
  <c r="AD1676" i="4" s="1"/>
  <c r="AE1675" i="4"/>
  <c r="AF1675" i="4"/>
  <c r="AG1675" i="4" s="1"/>
  <c r="Q1677" i="4"/>
  <c r="V1677" i="4" s="1"/>
  <c r="W1677" i="4" s="1"/>
  <c r="X1677" i="4" s="1"/>
  <c r="Y1677" i="4" s="1"/>
  <c r="R1676" i="4"/>
  <c r="T1679" i="4"/>
  <c r="U1678" i="4"/>
  <c r="AX1673" i="4"/>
  <c r="AY1673" i="4"/>
  <c r="AZ1673" i="4" s="1"/>
  <c r="AO1678" i="4"/>
  <c r="AN1679" i="4"/>
  <c r="AT1674" i="4"/>
  <c r="AU1674" i="4" s="1"/>
  <c r="AV1674" i="4" s="1"/>
  <c r="AW1674" i="4" s="1"/>
  <c r="AY1674" i="4" s="1"/>
  <c r="AZ1674" i="4" s="1"/>
  <c r="AL1676" i="4"/>
  <c r="AR1675" i="4"/>
  <c r="AS1675" i="4" s="1"/>
  <c r="AA1677" i="4" l="1"/>
  <c r="AB1677" i="4" s="1"/>
  <c r="AC1677" i="4" s="1"/>
  <c r="AD1677" i="4" s="1"/>
  <c r="Z1677" i="4"/>
  <c r="AE1676" i="4"/>
  <c r="AF1676" i="4"/>
  <c r="AG1676" i="4" s="1"/>
  <c r="Q1678" i="4"/>
  <c r="V1678" i="4" s="1"/>
  <c r="W1678" i="4" s="1"/>
  <c r="X1678" i="4" s="1"/>
  <c r="Y1678" i="4" s="1"/>
  <c r="R1677" i="4"/>
  <c r="T1680" i="4"/>
  <c r="U1679" i="4"/>
  <c r="AX1674" i="4"/>
  <c r="AO1679" i="4"/>
  <c r="AN1680" i="4"/>
  <c r="AL1677" i="4"/>
  <c r="AT1675" i="4"/>
  <c r="AU1675" i="4" s="1"/>
  <c r="AV1675" i="4" s="1"/>
  <c r="AW1675" i="4" s="1"/>
  <c r="AY1675" i="4" s="1"/>
  <c r="AZ1675" i="4" s="1"/>
  <c r="AR1676" i="4"/>
  <c r="AS1676" i="4" s="1"/>
  <c r="AA1678" i="4" l="1"/>
  <c r="AB1678" i="4" s="1"/>
  <c r="AC1678" i="4" s="1"/>
  <c r="AD1678" i="4" s="1"/>
  <c r="Z1678" i="4"/>
  <c r="AE1677" i="4"/>
  <c r="AF1677" i="4"/>
  <c r="AG1677" i="4" s="1"/>
  <c r="Q1679" i="4"/>
  <c r="V1679" i="4" s="1"/>
  <c r="W1679" i="4" s="1"/>
  <c r="X1679" i="4" s="1"/>
  <c r="Y1679" i="4" s="1"/>
  <c r="R1678" i="4"/>
  <c r="AX1675" i="4"/>
  <c r="T1681" i="4"/>
  <c r="U1680" i="4"/>
  <c r="AO1680" i="4"/>
  <c r="AN1681" i="4"/>
  <c r="AL1678" i="4"/>
  <c r="AT1676" i="4"/>
  <c r="AU1676" i="4" s="1"/>
  <c r="AV1676" i="4" s="1"/>
  <c r="AW1676" i="4" s="1"/>
  <c r="AY1676" i="4" s="1"/>
  <c r="AZ1676" i="4" s="1"/>
  <c r="AR1677" i="4"/>
  <c r="AS1677" i="4" s="1"/>
  <c r="AA1679" i="4" l="1"/>
  <c r="AB1679" i="4" s="1"/>
  <c r="AC1679" i="4" s="1"/>
  <c r="AD1679" i="4" s="1"/>
  <c r="Z1679" i="4"/>
  <c r="AE1678" i="4"/>
  <c r="AF1678" i="4"/>
  <c r="AG1678" i="4" s="1"/>
  <c r="R1679" i="4"/>
  <c r="Q1680" i="4"/>
  <c r="V1680" i="4" s="1"/>
  <c r="W1680" i="4" s="1"/>
  <c r="X1680" i="4" s="1"/>
  <c r="Y1680" i="4" s="1"/>
  <c r="T1682" i="4"/>
  <c r="U1681" i="4"/>
  <c r="AX1676" i="4"/>
  <c r="AO1681" i="4"/>
  <c r="AN1682" i="4"/>
  <c r="AL1679" i="4"/>
  <c r="AR1678" i="4"/>
  <c r="AT1677" i="4"/>
  <c r="AU1677" i="4" s="1"/>
  <c r="AV1677" i="4" s="1"/>
  <c r="AW1677" i="4" s="1"/>
  <c r="AX1677" i="4" s="1"/>
  <c r="AA1680" i="4" l="1"/>
  <c r="AB1680" i="4" s="1"/>
  <c r="AC1680" i="4" s="1"/>
  <c r="AD1680" i="4" s="1"/>
  <c r="Z1680" i="4"/>
  <c r="AE1679" i="4"/>
  <c r="AF1679" i="4"/>
  <c r="AG1679" i="4" s="1"/>
  <c r="R1680" i="4"/>
  <c r="Q1681" i="4"/>
  <c r="V1681" i="4" s="1"/>
  <c r="W1681" i="4" s="1"/>
  <c r="X1681" i="4" s="1"/>
  <c r="Y1681" i="4" s="1"/>
  <c r="AY1677" i="4"/>
  <c r="AZ1677" i="4" s="1"/>
  <c r="T1683" i="4"/>
  <c r="U1682" i="4"/>
  <c r="AS1678" i="4"/>
  <c r="AT1678" i="4" s="1"/>
  <c r="AU1678" i="4" s="1"/>
  <c r="AV1678" i="4" s="1"/>
  <c r="AW1678" i="4" s="1"/>
  <c r="AO1682" i="4"/>
  <c r="AN1683" i="4"/>
  <c r="AL1680" i="4"/>
  <c r="AR1679" i="4"/>
  <c r="AS1679" i="4" s="1"/>
  <c r="AA1681" i="4" l="1"/>
  <c r="AB1681" i="4" s="1"/>
  <c r="AC1681" i="4" s="1"/>
  <c r="AD1681" i="4" s="1"/>
  <c r="Z1681" i="4"/>
  <c r="AE1680" i="4"/>
  <c r="AF1680" i="4"/>
  <c r="AG1680" i="4" s="1"/>
  <c r="Q1682" i="4"/>
  <c r="V1682" i="4" s="1"/>
  <c r="W1682" i="4" s="1"/>
  <c r="X1682" i="4" s="1"/>
  <c r="Y1682" i="4" s="1"/>
  <c r="R1681" i="4"/>
  <c r="T1684" i="4"/>
  <c r="U1683" i="4"/>
  <c r="AY1678" i="4"/>
  <c r="AZ1678" i="4" s="1"/>
  <c r="AX1678" i="4"/>
  <c r="AT1679" i="4"/>
  <c r="AU1679" i="4" s="1"/>
  <c r="AV1679" i="4" s="1"/>
  <c r="AW1679" i="4" s="1"/>
  <c r="AX1679" i="4" s="1"/>
  <c r="AO1683" i="4"/>
  <c r="AN1684" i="4"/>
  <c r="AL1681" i="4"/>
  <c r="AR1680" i="4"/>
  <c r="Z1682" i="4" l="1"/>
  <c r="AA1682" i="4"/>
  <c r="AB1682" i="4" s="1"/>
  <c r="AC1682" i="4" s="1"/>
  <c r="AD1682" i="4" s="1"/>
  <c r="AE1681" i="4"/>
  <c r="AF1681" i="4"/>
  <c r="AG1681" i="4" s="1"/>
  <c r="Q1683" i="4"/>
  <c r="V1683" i="4" s="1"/>
  <c r="W1683" i="4" s="1"/>
  <c r="X1683" i="4" s="1"/>
  <c r="Y1683" i="4" s="1"/>
  <c r="R1682" i="4"/>
  <c r="T1685" i="4"/>
  <c r="U1684" i="4"/>
  <c r="AY1679" i="4"/>
  <c r="AZ1679" i="4" s="1"/>
  <c r="AS1680" i="4"/>
  <c r="AT1680" i="4" s="1"/>
  <c r="AU1680" i="4" s="1"/>
  <c r="AV1680" i="4" s="1"/>
  <c r="AW1680" i="4" s="1"/>
  <c r="AO1684" i="4"/>
  <c r="AN1685" i="4"/>
  <c r="AL1682" i="4"/>
  <c r="AR1681" i="4"/>
  <c r="AS1681" i="4" s="1"/>
  <c r="AA1683" i="4" l="1"/>
  <c r="AB1683" i="4" s="1"/>
  <c r="AC1683" i="4" s="1"/>
  <c r="AD1683" i="4" s="1"/>
  <c r="Z1683" i="4"/>
  <c r="AE1682" i="4"/>
  <c r="AF1682" i="4"/>
  <c r="AG1682" i="4" s="1"/>
  <c r="R1683" i="4"/>
  <c r="Q1684" i="4"/>
  <c r="V1684" i="4" s="1"/>
  <c r="W1684" i="4" s="1"/>
  <c r="X1684" i="4" s="1"/>
  <c r="Y1684" i="4" s="1"/>
  <c r="T1686" i="4"/>
  <c r="U1685" i="4"/>
  <c r="AO1685" i="4"/>
  <c r="AN1686" i="4"/>
  <c r="AY1680" i="4"/>
  <c r="AZ1680" i="4" s="1"/>
  <c r="AX1680" i="4"/>
  <c r="AL1683" i="4"/>
  <c r="AT1681" i="4"/>
  <c r="AU1681" i="4" s="1"/>
  <c r="AV1681" i="4" s="1"/>
  <c r="AW1681" i="4" s="1"/>
  <c r="AY1681" i="4" s="1"/>
  <c r="AZ1681" i="4" s="1"/>
  <c r="AR1682" i="4"/>
  <c r="AS1682" i="4" s="1"/>
  <c r="AA1684" i="4" l="1"/>
  <c r="AB1684" i="4" s="1"/>
  <c r="AC1684" i="4" s="1"/>
  <c r="AD1684" i="4" s="1"/>
  <c r="Z1684" i="4"/>
  <c r="AE1683" i="4"/>
  <c r="AF1683" i="4"/>
  <c r="AG1683" i="4" s="1"/>
  <c r="R1684" i="4"/>
  <c r="Q1685" i="4"/>
  <c r="V1685" i="4" s="1"/>
  <c r="W1685" i="4" s="1"/>
  <c r="X1685" i="4" s="1"/>
  <c r="Y1685" i="4" s="1"/>
  <c r="T1687" i="4"/>
  <c r="U1686" i="4"/>
  <c r="AX1681" i="4"/>
  <c r="AO1686" i="4"/>
  <c r="AN1687" i="4"/>
  <c r="AL1684" i="4"/>
  <c r="AT1682" i="4"/>
  <c r="AU1682" i="4" s="1"/>
  <c r="AV1682" i="4" s="1"/>
  <c r="AW1682" i="4" s="1"/>
  <c r="AY1682" i="4" s="1"/>
  <c r="AZ1682" i="4" s="1"/>
  <c r="AR1683" i="4"/>
  <c r="AA1685" i="4" l="1"/>
  <c r="AB1685" i="4" s="1"/>
  <c r="AC1685" i="4" s="1"/>
  <c r="AD1685" i="4" s="1"/>
  <c r="Z1685" i="4"/>
  <c r="AE1684" i="4"/>
  <c r="AF1684" i="4"/>
  <c r="AG1684" i="4" s="1"/>
  <c r="R1685" i="4"/>
  <c r="Q1686" i="4"/>
  <c r="V1686" i="4" s="1"/>
  <c r="W1686" i="4" s="1"/>
  <c r="X1686" i="4" s="1"/>
  <c r="Y1686" i="4" s="1"/>
  <c r="AX1682" i="4"/>
  <c r="T1688" i="4"/>
  <c r="U1687" i="4"/>
  <c r="AS1683" i="4"/>
  <c r="AT1683" i="4" s="1"/>
  <c r="AU1683" i="4" s="1"/>
  <c r="AV1683" i="4" s="1"/>
  <c r="AW1683" i="4" s="1"/>
  <c r="AO1687" i="4"/>
  <c r="AN1688" i="4"/>
  <c r="AL1685" i="4"/>
  <c r="AR1684" i="4"/>
  <c r="AS1684" i="4" s="1"/>
  <c r="AE1685" i="4" l="1"/>
  <c r="AF1685" i="4"/>
  <c r="AG1685" i="4" s="1"/>
  <c r="Z1686" i="4"/>
  <c r="AA1686" i="4"/>
  <c r="AB1686" i="4" s="1"/>
  <c r="AC1686" i="4" s="1"/>
  <c r="AD1686" i="4" s="1"/>
  <c r="Q1687" i="4"/>
  <c r="V1687" i="4" s="1"/>
  <c r="W1687" i="4" s="1"/>
  <c r="X1687" i="4" s="1"/>
  <c r="Y1687" i="4" s="1"/>
  <c r="R1686" i="4"/>
  <c r="T1689" i="4"/>
  <c r="U1688" i="4"/>
  <c r="AY1683" i="4"/>
  <c r="AZ1683" i="4" s="1"/>
  <c r="AX1683" i="4"/>
  <c r="AO1688" i="4"/>
  <c r="AN1689" i="4"/>
  <c r="AL1686" i="4"/>
  <c r="AT1684" i="4"/>
  <c r="AU1684" i="4" s="1"/>
  <c r="AV1684" i="4" s="1"/>
  <c r="AW1684" i="4" s="1"/>
  <c r="AY1684" i="4" s="1"/>
  <c r="AZ1684" i="4" s="1"/>
  <c r="AR1685" i="4"/>
  <c r="AS1685" i="4" s="1"/>
  <c r="AA1687" i="4" l="1"/>
  <c r="AB1687" i="4" s="1"/>
  <c r="AC1687" i="4" s="1"/>
  <c r="AD1687" i="4" s="1"/>
  <c r="Z1687" i="4"/>
  <c r="AE1686" i="4"/>
  <c r="AF1686" i="4"/>
  <c r="AG1686" i="4" s="1"/>
  <c r="Q1688" i="4"/>
  <c r="V1688" i="4" s="1"/>
  <c r="W1688" i="4" s="1"/>
  <c r="X1688" i="4" s="1"/>
  <c r="Y1688" i="4" s="1"/>
  <c r="R1687" i="4"/>
  <c r="T1690" i="4"/>
  <c r="U1689" i="4"/>
  <c r="AX1684" i="4"/>
  <c r="AT1685" i="4"/>
  <c r="AU1685" i="4" s="1"/>
  <c r="AV1685" i="4" s="1"/>
  <c r="AW1685" i="4" s="1"/>
  <c r="AX1685" i="4" s="1"/>
  <c r="AO1689" i="4"/>
  <c r="AN1690" i="4"/>
  <c r="AL1687" i="4"/>
  <c r="AR1686" i="4"/>
  <c r="AA1688" i="4" l="1"/>
  <c r="AB1688" i="4" s="1"/>
  <c r="AC1688" i="4" s="1"/>
  <c r="AD1688" i="4" s="1"/>
  <c r="Z1688" i="4"/>
  <c r="AE1687" i="4"/>
  <c r="AF1687" i="4"/>
  <c r="AG1687" i="4" s="1"/>
  <c r="Q1689" i="4"/>
  <c r="V1689" i="4" s="1"/>
  <c r="W1689" i="4" s="1"/>
  <c r="X1689" i="4" s="1"/>
  <c r="Y1689" i="4" s="1"/>
  <c r="R1688" i="4"/>
  <c r="T1691" i="4"/>
  <c r="U1690" i="4"/>
  <c r="AY1685" i="4"/>
  <c r="AZ1685" i="4" s="1"/>
  <c r="AS1686" i="4"/>
  <c r="AT1686" i="4" s="1"/>
  <c r="AU1686" i="4" s="1"/>
  <c r="AV1686" i="4" s="1"/>
  <c r="AW1686" i="4" s="1"/>
  <c r="AY1686" i="4" s="1"/>
  <c r="AZ1686" i="4" s="1"/>
  <c r="AO1690" i="4"/>
  <c r="AN1691" i="4"/>
  <c r="AL1688" i="4"/>
  <c r="AR1687" i="4"/>
  <c r="AS1687" i="4" s="1"/>
  <c r="AA1689" i="4" l="1"/>
  <c r="AB1689" i="4" s="1"/>
  <c r="AC1689" i="4" s="1"/>
  <c r="AD1689" i="4" s="1"/>
  <c r="Z1689" i="4"/>
  <c r="AE1688" i="4"/>
  <c r="AF1688" i="4"/>
  <c r="AG1688" i="4" s="1"/>
  <c r="Q1690" i="4"/>
  <c r="V1690" i="4" s="1"/>
  <c r="W1690" i="4" s="1"/>
  <c r="X1690" i="4" s="1"/>
  <c r="Y1690" i="4" s="1"/>
  <c r="R1689" i="4"/>
  <c r="T1692" i="4"/>
  <c r="U1691" i="4"/>
  <c r="AX1686" i="4"/>
  <c r="AO1691" i="4"/>
  <c r="AN1692" i="4"/>
  <c r="AL1689" i="4"/>
  <c r="AT1687" i="4"/>
  <c r="AU1687" i="4" s="1"/>
  <c r="AV1687" i="4" s="1"/>
  <c r="AW1687" i="4" s="1"/>
  <c r="AX1687" i="4" s="1"/>
  <c r="AR1688" i="4"/>
  <c r="AS1688" i="4" s="1"/>
  <c r="Z1690" i="4" l="1"/>
  <c r="AA1690" i="4"/>
  <c r="AB1690" i="4" s="1"/>
  <c r="AC1690" i="4" s="1"/>
  <c r="AD1690" i="4" s="1"/>
  <c r="AE1689" i="4"/>
  <c r="AF1689" i="4"/>
  <c r="AG1689" i="4" s="1"/>
  <c r="R1690" i="4"/>
  <c r="Q1691" i="4"/>
  <c r="V1691" i="4" s="1"/>
  <c r="W1691" i="4" s="1"/>
  <c r="X1691" i="4" s="1"/>
  <c r="Y1691" i="4" s="1"/>
  <c r="AY1687" i="4"/>
  <c r="AZ1687" i="4" s="1"/>
  <c r="T1693" i="4"/>
  <c r="U1692" i="4"/>
  <c r="AO1692" i="4"/>
  <c r="AN1693" i="4"/>
  <c r="AL1690" i="4"/>
  <c r="AT1688" i="4"/>
  <c r="AU1688" i="4" s="1"/>
  <c r="AV1688" i="4" s="1"/>
  <c r="AW1688" i="4" s="1"/>
  <c r="AY1688" i="4" s="1"/>
  <c r="AZ1688" i="4" s="1"/>
  <c r="AR1689" i="4"/>
  <c r="Z1691" i="4" l="1"/>
  <c r="AA1691" i="4"/>
  <c r="AB1691" i="4" s="1"/>
  <c r="AC1691" i="4" s="1"/>
  <c r="AD1691" i="4" s="1"/>
  <c r="AE1690" i="4"/>
  <c r="AF1690" i="4"/>
  <c r="AG1690" i="4" s="1"/>
  <c r="R1691" i="4"/>
  <c r="Q1692" i="4"/>
  <c r="V1692" i="4" s="1"/>
  <c r="W1692" i="4" s="1"/>
  <c r="X1692" i="4" s="1"/>
  <c r="Y1692" i="4" s="1"/>
  <c r="T1694" i="4"/>
  <c r="U1693" i="4"/>
  <c r="AX1688" i="4"/>
  <c r="AS1689" i="4"/>
  <c r="AT1689" i="4" s="1"/>
  <c r="AU1689" i="4" s="1"/>
  <c r="AV1689" i="4" s="1"/>
  <c r="AW1689" i="4" s="1"/>
  <c r="AO1693" i="4"/>
  <c r="AN1694" i="4"/>
  <c r="AL1691" i="4"/>
  <c r="AR1690" i="4"/>
  <c r="AS1690" i="4" s="1"/>
  <c r="AA1692" i="4" l="1"/>
  <c r="AB1692" i="4" s="1"/>
  <c r="AC1692" i="4" s="1"/>
  <c r="AD1692" i="4" s="1"/>
  <c r="Z1692" i="4"/>
  <c r="AE1691" i="4"/>
  <c r="AF1691" i="4"/>
  <c r="AG1691" i="4" s="1"/>
  <c r="Q1693" i="4"/>
  <c r="V1693" i="4" s="1"/>
  <c r="W1693" i="4" s="1"/>
  <c r="X1693" i="4" s="1"/>
  <c r="Y1693" i="4" s="1"/>
  <c r="R1692" i="4"/>
  <c r="T1695" i="4"/>
  <c r="U1694" i="4"/>
  <c r="AX1689" i="4"/>
  <c r="AY1689" i="4"/>
  <c r="AZ1689" i="4" s="1"/>
  <c r="AO1694" i="4"/>
  <c r="AN1695" i="4"/>
  <c r="AL1692" i="4"/>
  <c r="AT1690" i="4"/>
  <c r="AU1690" i="4" s="1"/>
  <c r="AV1690" i="4" s="1"/>
  <c r="AW1690" i="4" s="1"/>
  <c r="AY1690" i="4" s="1"/>
  <c r="AZ1690" i="4" s="1"/>
  <c r="AR1691" i="4"/>
  <c r="AS1691" i="4" s="1"/>
  <c r="Z1693" i="4" l="1"/>
  <c r="AA1693" i="4"/>
  <c r="AB1693" i="4" s="1"/>
  <c r="AC1693" i="4" s="1"/>
  <c r="AD1693" i="4" s="1"/>
  <c r="AE1692" i="4"/>
  <c r="AF1692" i="4"/>
  <c r="AG1692" i="4" s="1"/>
  <c r="Q1694" i="4"/>
  <c r="V1694" i="4" s="1"/>
  <c r="W1694" i="4" s="1"/>
  <c r="X1694" i="4" s="1"/>
  <c r="Y1694" i="4" s="1"/>
  <c r="R1693" i="4"/>
  <c r="T1696" i="4"/>
  <c r="U1695" i="4"/>
  <c r="AX1690" i="4"/>
  <c r="AO1695" i="4"/>
  <c r="AN1696" i="4"/>
  <c r="AL1693" i="4"/>
  <c r="AT1691" i="4"/>
  <c r="AU1691" i="4" s="1"/>
  <c r="AV1691" i="4" s="1"/>
  <c r="AW1691" i="4" s="1"/>
  <c r="AX1691" i="4" s="1"/>
  <c r="AR1692" i="4"/>
  <c r="AA1694" i="4" l="1"/>
  <c r="AB1694" i="4" s="1"/>
  <c r="AC1694" i="4" s="1"/>
  <c r="AD1694" i="4" s="1"/>
  <c r="Z1694" i="4"/>
  <c r="AE1693" i="4"/>
  <c r="AF1693" i="4"/>
  <c r="AG1693" i="4" s="1"/>
  <c r="Q1695" i="4"/>
  <c r="V1695" i="4" s="1"/>
  <c r="W1695" i="4" s="1"/>
  <c r="X1695" i="4" s="1"/>
  <c r="Y1695" i="4" s="1"/>
  <c r="R1694" i="4"/>
  <c r="AY1691" i="4"/>
  <c r="AZ1691" i="4" s="1"/>
  <c r="T1697" i="4"/>
  <c r="U1696" i="4"/>
  <c r="AS1692" i="4"/>
  <c r="AT1692" i="4" s="1"/>
  <c r="AU1692" i="4" s="1"/>
  <c r="AV1692" i="4" s="1"/>
  <c r="AW1692" i="4" s="1"/>
  <c r="AO1696" i="4"/>
  <c r="AN1697" i="4"/>
  <c r="AL1694" i="4"/>
  <c r="AR1693" i="4"/>
  <c r="AS1693" i="4" s="1"/>
  <c r="Z1695" i="4" l="1"/>
  <c r="AA1695" i="4"/>
  <c r="AB1695" i="4" s="1"/>
  <c r="AC1695" i="4" s="1"/>
  <c r="AD1695" i="4" s="1"/>
  <c r="AE1694" i="4"/>
  <c r="AF1694" i="4"/>
  <c r="AG1694" i="4" s="1"/>
  <c r="Q1696" i="4"/>
  <c r="V1696" i="4" s="1"/>
  <c r="W1696" i="4" s="1"/>
  <c r="X1696" i="4" s="1"/>
  <c r="Y1696" i="4" s="1"/>
  <c r="R1695" i="4"/>
  <c r="T1698" i="4"/>
  <c r="U1697" i="4"/>
  <c r="AY1692" i="4"/>
  <c r="AZ1692" i="4" s="1"/>
  <c r="AX1692" i="4"/>
  <c r="AO1697" i="4"/>
  <c r="AN1698" i="4"/>
  <c r="AL1695" i="4"/>
  <c r="AT1693" i="4"/>
  <c r="AU1693" i="4" s="1"/>
  <c r="AV1693" i="4" s="1"/>
  <c r="AW1693" i="4" s="1"/>
  <c r="AX1693" i="4" s="1"/>
  <c r="AR1694" i="4"/>
  <c r="AS1694" i="4" s="1"/>
  <c r="AA1696" i="4" l="1"/>
  <c r="AB1696" i="4" s="1"/>
  <c r="AC1696" i="4" s="1"/>
  <c r="AD1696" i="4" s="1"/>
  <c r="Z1696" i="4"/>
  <c r="AE1695" i="4"/>
  <c r="AF1695" i="4"/>
  <c r="AG1695" i="4" s="1"/>
  <c r="Q1697" i="4"/>
  <c r="V1697" i="4" s="1"/>
  <c r="W1697" i="4" s="1"/>
  <c r="X1697" i="4" s="1"/>
  <c r="Y1697" i="4" s="1"/>
  <c r="R1696" i="4"/>
  <c r="AY1693" i="4"/>
  <c r="AZ1693" i="4" s="1"/>
  <c r="T1699" i="4"/>
  <c r="U1698" i="4"/>
  <c r="AO1698" i="4"/>
  <c r="AN1699" i="4"/>
  <c r="AL1696" i="4"/>
  <c r="AT1694" i="4"/>
  <c r="AU1694" i="4" s="1"/>
  <c r="AV1694" i="4" s="1"/>
  <c r="AW1694" i="4" s="1"/>
  <c r="AY1694" i="4" s="1"/>
  <c r="AZ1694" i="4" s="1"/>
  <c r="AR1695" i="4"/>
  <c r="AA1697" i="4" l="1"/>
  <c r="AB1697" i="4" s="1"/>
  <c r="AC1697" i="4" s="1"/>
  <c r="AD1697" i="4" s="1"/>
  <c r="Z1697" i="4"/>
  <c r="AE1696" i="4"/>
  <c r="AF1696" i="4"/>
  <c r="AG1696" i="4" s="1"/>
  <c r="Q1698" i="4"/>
  <c r="V1698" i="4" s="1"/>
  <c r="W1698" i="4" s="1"/>
  <c r="X1698" i="4" s="1"/>
  <c r="Y1698" i="4" s="1"/>
  <c r="R1697" i="4"/>
  <c r="T1700" i="4"/>
  <c r="U1699" i="4"/>
  <c r="AX1694" i="4"/>
  <c r="AS1695" i="4"/>
  <c r="AT1695" i="4" s="1"/>
  <c r="AU1695" i="4" s="1"/>
  <c r="AV1695" i="4" s="1"/>
  <c r="AW1695" i="4" s="1"/>
  <c r="AO1699" i="4"/>
  <c r="AN1700" i="4"/>
  <c r="AL1697" i="4"/>
  <c r="AR1696" i="4"/>
  <c r="AS1696" i="4" s="1"/>
  <c r="AA1698" i="4" l="1"/>
  <c r="AB1698" i="4" s="1"/>
  <c r="AC1698" i="4" s="1"/>
  <c r="AD1698" i="4" s="1"/>
  <c r="Z1698" i="4"/>
  <c r="AE1697" i="4"/>
  <c r="AF1697" i="4"/>
  <c r="AG1697" i="4" s="1"/>
  <c r="Q1699" i="4"/>
  <c r="V1699" i="4" s="1"/>
  <c r="W1699" i="4" s="1"/>
  <c r="X1699" i="4" s="1"/>
  <c r="Y1699" i="4" s="1"/>
  <c r="R1698" i="4"/>
  <c r="T1701" i="4"/>
  <c r="U1700" i="4"/>
  <c r="AO1700" i="4"/>
  <c r="AN1701" i="4"/>
  <c r="AY1695" i="4"/>
  <c r="AZ1695" i="4" s="1"/>
  <c r="AX1695" i="4"/>
  <c r="AL1698" i="4"/>
  <c r="AT1696" i="4"/>
  <c r="AU1696" i="4" s="1"/>
  <c r="AV1696" i="4" s="1"/>
  <c r="AW1696" i="4" s="1"/>
  <c r="AY1696" i="4" s="1"/>
  <c r="AZ1696" i="4" s="1"/>
  <c r="AR1697" i="4"/>
  <c r="AS1697" i="4" s="1"/>
  <c r="AA1699" i="4" l="1"/>
  <c r="AB1699" i="4" s="1"/>
  <c r="AC1699" i="4" s="1"/>
  <c r="AD1699" i="4" s="1"/>
  <c r="Z1699" i="4"/>
  <c r="AE1698" i="4"/>
  <c r="AF1698" i="4"/>
  <c r="AG1698" i="4" s="1"/>
  <c r="Q1700" i="4"/>
  <c r="V1700" i="4" s="1"/>
  <c r="W1700" i="4" s="1"/>
  <c r="X1700" i="4" s="1"/>
  <c r="Y1700" i="4" s="1"/>
  <c r="R1699" i="4"/>
  <c r="T1702" i="4"/>
  <c r="U1701" i="4"/>
  <c r="AX1696" i="4"/>
  <c r="AO1701" i="4"/>
  <c r="AN1702" i="4"/>
  <c r="AL1699" i="4"/>
  <c r="AR1698" i="4"/>
  <c r="AT1697" i="4"/>
  <c r="AU1697" i="4" s="1"/>
  <c r="AV1697" i="4" s="1"/>
  <c r="AW1697" i="4" s="1"/>
  <c r="AY1697" i="4" s="1"/>
  <c r="AZ1697" i="4" s="1"/>
  <c r="Z1700" i="4" l="1"/>
  <c r="AA1700" i="4"/>
  <c r="AB1700" i="4" s="1"/>
  <c r="AC1700" i="4" s="1"/>
  <c r="AD1700" i="4" s="1"/>
  <c r="AE1699" i="4"/>
  <c r="AF1699" i="4"/>
  <c r="AG1699" i="4" s="1"/>
  <c r="Q1701" i="4"/>
  <c r="V1701" i="4" s="1"/>
  <c r="W1701" i="4" s="1"/>
  <c r="X1701" i="4" s="1"/>
  <c r="Y1701" i="4" s="1"/>
  <c r="R1700" i="4"/>
  <c r="T1703" i="4"/>
  <c r="U1702" i="4"/>
  <c r="AX1697" i="4"/>
  <c r="AS1698" i="4"/>
  <c r="AT1698" i="4" s="1"/>
  <c r="AU1698" i="4" s="1"/>
  <c r="AV1698" i="4" s="1"/>
  <c r="AW1698" i="4" s="1"/>
  <c r="AO1702" i="4"/>
  <c r="AN1703" i="4"/>
  <c r="AL1700" i="4"/>
  <c r="AR1699" i="4"/>
  <c r="AS1699" i="4" s="1"/>
  <c r="AA1701" i="4" l="1"/>
  <c r="AB1701" i="4" s="1"/>
  <c r="AC1701" i="4" s="1"/>
  <c r="AD1701" i="4" s="1"/>
  <c r="Z1701" i="4"/>
  <c r="AE1700" i="4"/>
  <c r="AF1700" i="4"/>
  <c r="AG1700" i="4" s="1"/>
  <c r="Q1702" i="4"/>
  <c r="V1702" i="4" s="1"/>
  <c r="W1702" i="4" s="1"/>
  <c r="X1702" i="4" s="1"/>
  <c r="Y1702" i="4" s="1"/>
  <c r="R1701" i="4"/>
  <c r="T1704" i="4"/>
  <c r="U1703" i="4"/>
  <c r="AY1698" i="4"/>
  <c r="AZ1698" i="4" s="1"/>
  <c r="AX1698" i="4"/>
  <c r="AO1703" i="4"/>
  <c r="AN1704" i="4"/>
  <c r="AL1701" i="4"/>
  <c r="AT1699" i="4"/>
  <c r="AU1699" i="4" s="1"/>
  <c r="AV1699" i="4" s="1"/>
  <c r="AW1699" i="4" s="1"/>
  <c r="AX1699" i="4" s="1"/>
  <c r="AR1700" i="4"/>
  <c r="AS1700" i="4" s="1"/>
  <c r="Z1702" i="4" l="1"/>
  <c r="AA1702" i="4"/>
  <c r="AB1702" i="4" s="1"/>
  <c r="AC1702" i="4" s="1"/>
  <c r="AD1702" i="4" s="1"/>
  <c r="AE1701" i="4"/>
  <c r="AF1701" i="4"/>
  <c r="AG1701" i="4" s="1"/>
  <c r="Q1703" i="4"/>
  <c r="V1703" i="4" s="1"/>
  <c r="W1703" i="4" s="1"/>
  <c r="X1703" i="4" s="1"/>
  <c r="Y1703" i="4" s="1"/>
  <c r="R1702" i="4"/>
  <c r="T1705" i="4"/>
  <c r="U1704" i="4"/>
  <c r="AY1699" i="4"/>
  <c r="AZ1699" i="4" s="1"/>
  <c r="AO1704" i="4"/>
  <c r="AN1705" i="4"/>
  <c r="AL1702" i="4"/>
  <c r="AT1700" i="4"/>
  <c r="AU1700" i="4" s="1"/>
  <c r="AV1700" i="4" s="1"/>
  <c r="AW1700" i="4" s="1"/>
  <c r="AY1700" i="4" s="1"/>
  <c r="AZ1700" i="4" s="1"/>
  <c r="AR1701" i="4"/>
  <c r="AA1703" i="4" l="1"/>
  <c r="AB1703" i="4" s="1"/>
  <c r="AC1703" i="4" s="1"/>
  <c r="AD1703" i="4" s="1"/>
  <c r="Z1703" i="4"/>
  <c r="AE1702" i="4"/>
  <c r="AF1702" i="4"/>
  <c r="AG1702" i="4" s="1"/>
  <c r="Q1704" i="4"/>
  <c r="V1704" i="4" s="1"/>
  <c r="W1704" i="4" s="1"/>
  <c r="X1704" i="4" s="1"/>
  <c r="Y1704" i="4" s="1"/>
  <c r="R1703" i="4"/>
  <c r="T1706" i="4"/>
  <c r="U1705" i="4"/>
  <c r="AX1700" i="4"/>
  <c r="AS1701" i="4"/>
  <c r="AT1701" i="4" s="1"/>
  <c r="AU1701" i="4" s="1"/>
  <c r="AV1701" i="4" s="1"/>
  <c r="AW1701" i="4" s="1"/>
  <c r="AX1701" i="4" s="1"/>
  <c r="AO1705" i="4"/>
  <c r="AN1706" i="4"/>
  <c r="AL1703" i="4"/>
  <c r="AR1702" i="4"/>
  <c r="AS1702" i="4" s="1"/>
  <c r="AA1704" i="4" l="1"/>
  <c r="AB1704" i="4" s="1"/>
  <c r="AC1704" i="4" s="1"/>
  <c r="AD1704" i="4" s="1"/>
  <c r="Z1704" i="4"/>
  <c r="AE1703" i="4"/>
  <c r="AF1703" i="4"/>
  <c r="AG1703" i="4" s="1"/>
  <c r="R1704" i="4"/>
  <c r="Q1705" i="4"/>
  <c r="V1705" i="4" s="1"/>
  <c r="W1705" i="4" s="1"/>
  <c r="X1705" i="4" s="1"/>
  <c r="Y1705" i="4" s="1"/>
  <c r="T1707" i="4"/>
  <c r="U1706" i="4"/>
  <c r="AY1701" i="4"/>
  <c r="AZ1701" i="4" s="1"/>
  <c r="AO1706" i="4"/>
  <c r="AN1707" i="4"/>
  <c r="AT1702" i="4"/>
  <c r="AU1702" i="4" s="1"/>
  <c r="AV1702" i="4" s="1"/>
  <c r="AW1702" i="4" s="1"/>
  <c r="AY1702" i="4" s="1"/>
  <c r="AZ1702" i="4" s="1"/>
  <c r="AL1704" i="4"/>
  <c r="AR1703" i="4"/>
  <c r="AA1705" i="4" l="1"/>
  <c r="AB1705" i="4" s="1"/>
  <c r="AC1705" i="4" s="1"/>
  <c r="AD1705" i="4" s="1"/>
  <c r="Z1705" i="4"/>
  <c r="AE1704" i="4"/>
  <c r="AF1704" i="4"/>
  <c r="AG1704" i="4" s="1"/>
  <c r="Q1706" i="4"/>
  <c r="V1706" i="4" s="1"/>
  <c r="W1706" i="4" s="1"/>
  <c r="X1706" i="4" s="1"/>
  <c r="Y1706" i="4" s="1"/>
  <c r="R1705" i="4"/>
  <c r="T1708" i="4"/>
  <c r="U1707" i="4"/>
  <c r="AX1702" i="4"/>
  <c r="AS1703" i="4"/>
  <c r="AT1703" i="4" s="1"/>
  <c r="AU1703" i="4" s="1"/>
  <c r="AV1703" i="4" s="1"/>
  <c r="AW1703" i="4" s="1"/>
  <c r="AO1707" i="4"/>
  <c r="AN1708" i="4"/>
  <c r="AL1705" i="4"/>
  <c r="AR1704" i="4"/>
  <c r="AE1705" i="4" l="1"/>
  <c r="AF1705" i="4"/>
  <c r="AG1705" i="4" s="1"/>
  <c r="Z1706" i="4"/>
  <c r="AA1706" i="4"/>
  <c r="AB1706" i="4" s="1"/>
  <c r="AC1706" i="4" s="1"/>
  <c r="AD1706" i="4" s="1"/>
  <c r="Q1707" i="4"/>
  <c r="V1707" i="4" s="1"/>
  <c r="W1707" i="4" s="1"/>
  <c r="X1707" i="4" s="1"/>
  <c r="Y1707" i="4" s="1"/>
  <c r="R1706" i="4"/>
  <c r="T1709" i="4"/>
  <c r="U1708" i="4"/>
  <c r="AX1703" i="4"/>
  <c r="AY1703" i="4"/>
  <c r="AZ1703" i="4" s="1"/>
  <c r="AS1704" i="4"/>
  <c r="AT1704" i="4" s="1"/>
  <c r="AU1704" i="4" s="1"/>
  <c r="AV1704" i="4" s="1"/>
  <c r="AW1704" i="4" s="1"/>
  <c r="AO1708" i="4"/>
  <c r="AN1709" i="4"/>
  <c r="AL1706" i="4"/>
  <c r="AR1705" i="4"/>
  <c r="AA1707" i="4" l="1"/>
  <c r="AB1707" i="4" s="1"/>
  <c r="AC1707" i="4" s="1"/>
  <c r="AD1707" i="4" s="1"/>
  <c r="Z1707" i="4"/>
  <c r="AE1706" i="4"/>
  <c r="AF1706" i="4"/>
  <c r="AG1706" i="4" s="1"/>
  <c r="R1707" i="4"/>
  <c r="Q1708" i="4"/>
  <c r="V1708" i="4" s="1"/>
  <c r="W1708" i="4" s="1"/>
  <c r="X1708" i="4" s="1"/>
  <c r="Y1708" i="4" s="1"/>
  <c r="T1710" i="4"/>
  <c r="U1709" i="4"/>
  <c r="AX1704" i="4"/>
  <c r="AY1704" i="4"/>
  <c r="AZ1704" i="4" s="1"/>
  <c r="AS1705" i="4"/>
  <c r="AT1705" i="4" s="1"/>
  <c r="AU1705" i="4" s="1"/>
  <c r="AV1705" i="4" s="1"/>
  <c r="AW1705" i="4" s="1"/>
  <c r="AO1709" i="4"/>
  <c r="AN1710" i="4"/>
  <c r="AL1707" i="4"/>
  <c r="AR1706" i="4"/>
  <c r="AS1706" i="4" s="1"/>
  <c r="Z1708" i="4" l="1"/>
  <c r="AA1708" i="4"/>
  <c r="AB1708" i="4" s="1"/>
  <c r="AC1708" i="4" s="1"/>
  <c r="AD1708" i="4" s="1"/>
  <c r="AE1707" i="4"/>
  <c r="AF1707" i="4"/>
  <c r="AG1707" i="4" s="1"/>
  <c r="R1708" i="4"/>
  <c r="Q1709" i="4"/>
  <c r="V1709" i="4" s="1"/>
  <c r="W1709" i="4" s="1"/>
  <c r="X1709" i="4" s="1"/>
  <c r="Y1709" i="4" s="1"/>
  <c r="T1711" i="4"/>
  <c r="U1710" i="4"/>
  <c r="AO1710" i="4"/>
  <c r="AN1711" i="4"/>
  <c r="AY1705" i="4"/>
  <c r="AZ1705" i="4" s="1"/>
  <c r="AX1705" i="4"/>
  <c r="AL1708" i="4"/>
  <c r="AT1706" i="4"/>
  <c r="AU1706" i="4" s="1"/>
  <c r="AV1706" i="4" s="1"/>
  <c r="AW1706" i="4" s="1"/>
  <c r="AX1706" i="4" s="1"/>
  <c r="AR1707" i="4"/>
  <c r="AE1708" i="4" l="1"/>
  <c r="AF1708" i="4"/>
  <c r="AG1708" i="4" s="1"/>
  <c r="AA1709" i="4"/>
  <c r="AB1709" i="4" s="1"/>
  <c r="AC1709" i="4" s="1"/>
  <c r="AD1709" i="4" s="1"/>
  <c r="Z1709" i="4"/>
  <c r="R1709" i="4"/>
  <c r="Q1710" i="4"/>
  <c r="V1710" i="4" s="1"/>
  <c r="W1710" i="4" s="1"/>
  <c r="X1710" i="4" s="1"/>
  <c r="Y1710" i="4" s="1"/>
  <c r="AY1706" i="4"/>
  <c r="AZ1706" i="4" s="1"/>
  <c r="T1712" i="4"/>
  <c r="U1711" i="4"/>
  <c r="AS1707" i="4"/>
  <c r="AT1707" i="4" s="1"/>
  <c r="AU1707" i="4" s="1"/>
  <c r="AV1707" i="4" s="1"/>
  <c r="AW1707" i="4" s="1"/>
  <c r="AO1711" i="4"/>
  <c r="AN1712" i="4"/>
  <c r="AL1709" i="4"/>
  <c r="AR1708" i="4"/>
  <c r="AS1708" i="4" s="1"/>
  <c r="AA1710" i="4" l="1"/>
  <c r="AB1710" i="4" s="1"/>
  <c r="AC1710" i="4" s="1"/>
  <c r="AD1710" i="4" s="1"/>
  <c r="Z1710" i="4"/>
  <c r="AE1709" i="4"/>
  <c r="AF1709" i="4"/>
  <c r="AG1709" i="4" s="1"/>
  <c r="R1710" i="4"/>
  <c r="Q1711" i="4"/>
  <c r="V1711" i="4" s="1"/>
  <c r="W1711" i="4" s="1"/>
  <c r="X1711" i="4" s="1"/>
  <c r="Y1711" i="4" s="1"/>
  <c r="T1713" i="4"/>
  <c r="U1712" i="4"/>
  <c r="AT1708" i="4"/>
  <c r="AU1708" i="4" s="1"/>
  <c r="AV1708" i="4" s="1"/>
  <c r="AW1708" i="4" s="1"/>
  <c r="AX1708" i="4" s="1"/>
  <c r="AO1712" i="4"/>
  <c r="AN1713" i="4"/>
  <c r="AY1707" i="4"/>
  <c r="AZ1707" i="4" s="1"/>
  <c r="AX1707" i="4"/>
  <c r="AL1710" i="4"/>
  <c r="AR1709" i="4"/>
  <c r="AS1709" i="4" s="1"/>
  <c r="AA1711" i="4" l="1"/>
  <c r="AB1711" i="4" s="1"/>
  <c r="AC1711" i="4" s="1"/>
  <c r="AD1711" i="4" s="1"/>
  <c r="Z1711" i="4"/>
  <c r="AE1710" i="4"/>
  <c r="AF1710" i="4"/>
  <c r="AG1710" i="4" s="1"/>
  <c r="Q1712" i="4"/>
  <c r="V1712" i="4" s="1"/>
  <c r="W1712" i="4" s="1"/>
  <c r="X1712" i="4" s="1"/>
  <c r="Y1712" i="4" s="1"/>
  <c r="R1711" i="4"/>
  <c r="T1714" i="4"/>
  <c r="U1713" i="4"/>
  <c r="AY1708" i="4"/>
  <c r="AZ1708" i="4" s="1"/>
  <c r="AO1713" i="4"/>
  <c r="AN1714" i="4"/>
  <c r="AL1711" i="4"/>
  <c r="AT1709" i="4"/>
  <c r="AU1709" i="4" s="1"/>
  <c r="AV1709" i="4" s="1"/>
  <c r="AW1709" i="4" s="1"/>
  <c r="AY1709" i="4" s="1"/>
  <c r="AZ1709" i="4" s="1"/>
  <c r="AR1710" i="4"/>
  <c r="AS1710" i="4" s="1"/>
  <c r="AE1711" i="4" l="1"/>
  <c r="AF1711" i="4"/>
  <c r="AG1711" i="4" s="1"/>
  <c r="AA1712" i="4"/>
  <c r="AB1712" i="4" s="1"/>
  <c r="AC1712" i="4" s="1"/>
  <c r="AD1712" i="4" s="1"/>
  <c r="Z1712" i="4"/>
  <c r="Q1713" i="4"/>
  <c r="V1713" i="4" s="1"/>
  <c r="W1713" i="4" s="1"/>
  <c r="X1713" i="4" s="1"/>
  <c r="Y1713" i="4" s="1"/>
  <c r="R1712" i="4"/>
  <c r="T1715" i="4"/>
  <c r="U1714" i="4"/>
  <c r="AX1709" i="4"/>
  <c r="AO1714" i="4"/>
  <c r="AN1715" i="4"/>
  <c r="AL1712" i="4"/>
  <c r="AT1710" i="4"/>
  <c r="AU1710" i="4" s="1"/>
  <c r="AV1710" i="4" s="1"/>
  <c r="AW1710" i="4" s="1"/>
  <c r="AY1710" i="4" s="1"/>
  <c r="AZ1710" i="4" s="1"/>
  <c r="AR1711" i="4"/>
  <c r="AA1713" i="4" l="1"/>
  <c r="AB1713" i="4" s="1"/>
  <c r="AC1713" i="4" s="1"/>
  <c r="AD1713" i="4" s="1"/>
  <c r="Z1713" i="4"/>
  <c r="AE1712" i="4"/>
  <c r="AF1712" i="4"/>
  <c r="AG1712" i="4" s="1"/>
  <c r="Q1714" i="4"/>
  <c r="V1714" i="4" s="1"/>
  <c r="W1714" i="4" s="1"/>
  <c r="X1714" i="4" s="1"/>
  <c r="Y1714" i="4" s="1"/>
  <c r="R1713" i="4"/>
  <c r="T1716" i="4"/>
  <c r="U1715" i="4"/>
  <c r="AX1710" i="4"/>
  <c r="AS1711" i="4"/>
  <c r="AT1711" i="4" s="1"/>
  <c r="AU1711" i="4" s="1"/>
  <c r="AV1711" i="4" s="1"/>
  <c r="AW1711" i="4" s="1"/>
  <c r="AO1715" i="4"/>
  <c r="AN1716" i="4"/>
  <c r="AL1713" i="4"/>
  <c r="AR1712" i="4"/>
  <c r="Z1714" i="4" l="1"/>
  <c r="AA1714" i="4"/>
  <c r="AB1714" i="4" s="1"/>
  <c r="AC1714" i="4" s="1"/>
  <c r="AD1714" i="4" s="1"/>
  <c r="AE1713" i="4"/>
  <c r="AF1713" i="4"/>
  <c r="AG1713" i="4" s="1"/>
  <c r="Q1715" i="4"/>
  <c r="V1715" i="4" s="1"/>
  <c r="W1715" i="4" s="1"/>
  <c r="X1715" i="4" s="1"/>
  <c r="Y1715" i="4" s="1"/>
  <c r="R1714" i="4"/>
  <c r="T1717" i="4"/>
  <c r="U1716" i="4"/>
  <c r="AY1711" i="4"/>
  <c r="AZ1711" i="4" s="1"/>
  <c r="AX1711" i="4"/>
  <c r="AS1712" i="4"/>
  <c r="AT1712" i="4" s="1"/>
  <c r="AU1712" i="4" s="1"/>
  <c r="AV1712" i="4" s="1"/>
  <c r="AW1712" i="4" s="1"/>
  <c r="AO1716" i="4"/>
  <c r="AN1717" i="4"/>
  <c r="AL1714" i="4"/>
  <c r="AR1713" i="4"/>
  <c r="AA1715" i="4" l="1"/>
  <c r="AB1715" i="4" s="1"/>
  <c r="AC1715" i="4" s="1"/>
  <c r="AD1715" i="4" s="1"/>
  <c r="Z1715" i="4"/>
  <c r="AE1714" i="4"/>
  <c r="AF1714" i="4"/>
  <c r="AG1714" i="4" s="1"/>
  <c r="R1715" i="4"/>
  <c r="Q1716" i="4"/>
  <c r="V1716" i="4" s="1"/>
  <c r="W1716" i="4" s="1"/>
  <c r="X1716" i="4" s="1"/>
  <c r="Y1716" i="4" s="1"/>
  <c r="T1718" i="4"/>
  <c r="U1717" i="4"/>
  <c r="AX1712" i="4"/>
  <c r="AY1712" i="4"/>
  <c r="AZ1712" i="4" s="1"/>
  <c r="AS1713" i="4"/>
  <c r="AT1713" i="4" s="1"/>
  <c r="AU1713" i="4" s="1"/>
  <c r="AV1713" i="4" s="1"/>
  <c r="AW1713" i="4" s="1"/>
  <c r="AO1717" i="4"/>
  <c r="AN1718" i="4"/>
  <c r="AL1715" i="4"/>
  <c r="AR1714" i="4"/>
  <c r="AS1714" i="4" s="1"/>
  <c r="AA1716" i="4" l="1"/>
  <c r="AB1716" i="4" s="1"/>
  <c r="AC1716" i="4" s="1"/>
  <c r="AD1716" i="4" s="1"/>
  <c r="Z1716" i="4"/>
  <c r="AE1715" i="4"/>
  <c r="AF1715" i="4"/>
  <c r="AG1715" i="4" s="1"/>
  <c r="Q1717" i="4"/>
  <c r="V1717" i="4" s="1"/>
  <c r="W1717" i="4" s="1"/>
  <c r="X1717" i="4" s="1"/>
  <c r="Y1717" i="4" s="1"/>
  <c r="R1716" i="4"/>
  <c r="T1719" i="4"/>
  <c r="U1718" i="4"/>
  <c r="AY1713" i="4"/>
  <c r="AZ1713" i="4" s="1"/>
  <c r="AX1713" i="4"/>
  <c r="AO1718" i="4"/>
  <c r="AN1719" i="4"/>
  <c r="AL1716" i="4"/>
  <c r="AT1714" i="4"/>
  <c r="AU1714" i="4" s="1"/>
  <c r="AV1714" i="4" s="1"/>
  <c r="AW1714" i="4" s="1"/>
  <c r="AX1714" i="4" s="1"/>
  <c r="AR1715" i="4"/>
  <c r="AS1715" i="4" s="1"/>
  <c r="AA1717" i="4" l="1"/>
  <c r="AB1717" i="4" s="1"/>
  <c r="AC1717" i="4" s="1"/>
  <c r="AD1717" i="4" s="1"/>
  <c r="Z1717" i="4"/>
  <c r="AE1716" i="4"/>
  <c r="AF1716" i="4"/>
  <c r="AG1716" i="4" s="1"/>
  <c r="Q1718" i="4"/>
  <c r="V1718" i="4" s="1"/>
  <c r="W1718" i="4" s="1"/>
  <c r="X1718" i="4" s="1"/>
  <c r="Y1718" i="4" s="1"/>
  <c r="R1717" i="4"/>
  <c r="T1720" i="4"/>
  <c r="U1719" i="4"/>
  <c r="AY1714" i="4"/>
  <c r="AZ1714" i="4" s="1"/>
  <c r="AO1719" i="4"/>
  <c r="AN1720" i="4"/>
  <c r="AL1717" i="4"/>
  <c r="AT1715" i="4"/>
  <c r="AU1715" i="4" s="1"/>
  <c r="AV1715" i="4" s="1"/>
  <c r="AW1715" i="4" s="1"/>
  <c r="AY1715" i="4" s="1"/>
  <c r="AZ1715" i="4" s="1"/>
  <c r="AR1716" i="4"/>
  <c r="AS1716" i="4" s="1"/>
  <c r="Z1718" i="4" l="1"/>
  <c r="AA1718" i="4"/>
  <c r="AB1718" i="4" s="1"/>
  <c r="AC1718" i="4" s="1"/>
  <c r="AD1718" i="4" s="1"/>
  <c r="AE1717" i="4"/>
  <c r="AF1717" i="4"/>
  <c r="AG1717" i="4" s="1"/>
  <c r="R1718" i="4"/>
  <c r="Q1719" i="4"/>
  <c r="V1719" i="4" s="1"/>
  <c r="W1719" i="4" s="1"/>
  <c r="X1719" i="4" s="1"/>
  <c r="Y1719" i="4" s="1"/>
  <c r="AX1715" i="4"/>
  <c r="T1721" i="4"/>
  <c r="U1720" i="4"/>
  <c r="AO1720" i="4"/>
  <c r="AN1721" i="4"/>
  <c r="AL1718" i="4"/>
  <c r="AT1716" i="4"/>
  <c r="AU1716" i="4" s="1"/>
  <c r="AV1716" i="4" s="1"/>
  <c r="AW1716" i="4" s="1"/>
  <c r="AY1716" i="4" s="1"/>
  <c r="AZ1716" i="4" s="1"/>
  <c r="AR1717" i="4"/>
  <c r="AA1719" i="4" l="1"/>
  <c r="AB1719" i="4" s="1"/>
  <c r="AC1719" i="4" s="1"/>
  <c r="AD1719" i="4" s="1"/>
  <c r="Z1719" i="4"/>
  <c r="AE1718" i="4"/>
  <c r="AF1718" i="4"/>
  <c r="AG1718" i="4" s="1"/>
  <c r="Q1720" i="4"/>
  <c r="V1720" i="4" s="1"/>
  <c r="W1720" i="4" s="1"/>
  <c r="X1720" i="4" s="1"/>
  <c r="Y1720" i="4" s="1"/>
  <c r="R1719" i="4"/>
  <c r="T1722" i="4"/>
  <c r="U1721" i="4"/>
  <c r="AX1716" i="4"/>
  <c r="AS1717" i="4"/>
  <c r="AT1717" i="4" s="1"/>
  <c r="AU1717" i="4" s="1"/>
  <c r="AV1717" i="4" s="1"/>
  <c r="AW1717" i="4" s="1"/>
  <c r="AO1721" i="4"/>
  <c r="AN1722" i="4"/>
  <c r="AL1719" i="4"/>
  <c r="AR1718" i="4"/>
  <c r="AS1718" i="4" s="1"/>
  <c r="AA1720" i="4" l="1"/>
  <c r="AB1720" i="4" s="1"/>
  <c r="AC1720" i="4" s="1"/>
  <c r="AD1720" i="4" s="1"/>
  <c r="Z1720" i="4"/>
  <c r="AE1719" i="4"/>
  <c r="AF1719" i="4"/>
  <c r="AG1719" i="4" s="1"/>
  <c r="Q1721" i="4"/>
  <c r="V1721" i="4" s="1"/>
  <c r="W1721" i="4" s="1"/>
  <c r="X1721" i="4" s="1"/>
  <c r="Y1721" i="4" s="1"/>
  <c r="R1720" i="4"/>
  <c r="T1723" i="4"/>
  <c r="U1722" i="4"/>
  <c r="AX1717" i="4"/>
  <c r="AY1717" i="4"/>
  <c r="AZ1717" i="4" s="1"/>
  <c r="AO1722" i="4"/>
  <c r="AN1723" i="4"/>
  <c r="AL1720" i="4"/>
  <c r="AT1718" i="4"/>
  <c r="AU1718" i="4" s="1"/>
  <c r="AV1718" i="4" s="1"/>
  <c r="AW1718" i="4" s="1"/>
  <c r="AY1718" i="4" s="1"/>
  <c r="AZ1718" i="4" s="1"/>
  <c r="AR1719" i="4"/>
  <c r="AS1719" i="4" s="1"/>
  <c r="AA1721" i="4" l="1"/>
  <c r="AB1721" i="4" s="1"/>
  <c r="AC1721" i="4" s="1"/>
  <c r="AD1721" i="4" s="1"/>
  <c r="Z1721" i="4"/>
  <c r="AE1720" i="4"/>
  <c r="AF1720" i="4"/>
  <c r="AG1720" i="4" s="1"/>
  <c r="Q1722" i="4"/>
  <c r="V1722" i="4" s="1"/>
  <c r="W1722" i="4" s="1"/>
  <c r="X1722" i="4" s="1"/>
  <c r="Y1722" i="4" s="1"/>
  <c r="R1721" i="4"/>
  <c r="T1724" i="4"/>
  <c r="U1723" i="4"/>
  <c r="AX1718" i="4"/>
  <c r="AO1723" i="4"/>
  <c r="AN1724" i="4"/>
  <c r="AL1721" i="4"/>
  <c r="AT1719" i="4"/>
  <c r="AU1719" i="4" s="1"/>
  <c r="AV1719" i="4" s="1"/>
  <c r="AW1719" i="4" s="1"/>
  <c r="AX1719" i="4" s="1"/>
  <c r="AR1720" i="4"/>
  <c r="AS1720" i="4" s="1"/>
  <c r="AA1722" i="4" l="1"/>
  <c r="AB1722" i="4" s="1"/>
  <c r="AC1722" i="4" s="1"/>
  <c r="AD1722" i="4" s="1"/>
  <c r="Z1722" i="4"/>
  <c r="AE1721" i="4"/>
  <c r="AF1721" i="4"/>
  <c r="AG1721" i="4" s="1"/>
  <c r="Q1723" i="4"/>
  <c r="V1723" i="4" s="1"/>
  <c r="W1723" i="4" s="1"/>
  <c r="X1723" i="4" s="1"/>
  <c r="Y1723" i="4" s="1"/>
  <c r="R1722" i="4"/>
  <c r="T1725" i="4"/>
  <c r="U1724" i="4"/>
  <c r="AY1719" i="4"/>
  <c r="AZ1719" i="4" s="1"/>
  <c r="AO1724" i="4"/>
  <c r="AN1725" i="4"/>
  <c r="AL1722" i="4"/>
  <c r="AT1720" i="4"/>
  <c r="AU1720" i="4" s="1"/>
  <c r="AV1720" i="4" s="1"/>
  <c r="AW1720" i="4" s="1"/>
  <c r="AY1720" i="4" s="1"/>
  <c r="AZ1720" i="4" s="1"/>
  <c r="AR1721" i="4"/>
  <c r="AS1721" i="4" s="1"/>
  <c r="Z1723" i="4" l="1"/>
  <c r="AA1723" i="4"/>
  <c r="AB1723" i="4" s="1"/>
  <c r="AC1723" i="4" s="1"/>
  <c r="AD1723" i="4" s="1"/>
  <c r="AE1722" i="4"/>
  <c r="AF1722" i="4"/>
  <c r="AG1722" i="4" s="1"/>
  <c r="R1723" i="4"/>
  <c r="Q1724" i="4"/>
  <c r="V1724" i="4" s="1"/>
  <c r="W1724" i="4" s="1"/>
  <c r="X1724" i="4" s="1"/>
  <c r="Y1724" i="4" s="1"/>
  <c r="T1726" i="4"/>
  <c r="U1725" i="4"/>
  <c r="AX1720" i="4"/>
  <c r="AO1725" i="4"/>
  <c r="AN1726" i="4"/>
  <c r="AL1723" i="4"/>
  <c r="AT1721" i="4"/>
  <c r="AU1721" i="4" s="1"/>
  <c r="AV1721" i="4" s="1"/>
  <c r="AW1721" i="4" s="1"/>
  <c r="AY1721" i="4" s="1"/>
  <c r="AZ1721" i="4" s="1"/>
  <c r="AR1722" i="4"/>
  <c r="AS1722" i="4" s="1"/>
  <c r="AA1724" i="4" l="1"/>
  <c r="AB1724" i="4" s="1"/>
  <c r="AC1724" i="4" s="1"/>
  <c r="AD1724" i="4" s="1"/>
  <c r="Z1724" i="4"/>
  <c r="AE1723" i="4"/>
  <c r="AF1723" i="4"/>
  <c r="AG1723" i="4" s="1"/>
  <c r="Q1725" i="4"/>
  <c r="V1725" i="4" s="1"/>
  <c r="W1725" i="4" s="1"/>
  <c r="X1725" i="4" s="1"/>
  <c r="Y1725" i="4" s="1"/>
  <c r="R1724" i="4"/>
  <c r="T1727" i="4"/>
  <c r="U1726" i="4"/>
  <c r="AX1721" i="4"/>
  <c r="AO1726" i="4"/>
  <c r="AN1727" i="4"/>
  <c r="AL1724" i="4"/>
  <c r="AT1722" i="4"/>
  <c r="AU1722" i="4" s="1"/>
  <c r="AV1722" i="4" s="1"/>
  <c r="AW1722" i="4" s="1"/>
  <c r="AX1722" i="4" s="1"/>
  <c r="AR1723" i="4"/>
  <c r="AS1723" i="4" s="1"/>
  <c r="Z1725" i="4" l="1"/>
  <c r="AA1725" i="4"/>
  <c r="AB1725" i="4" s="1"/>
  <c r="AC1725" i="4" s="1"/>
  <c r="AD1725" i="4" s="1"/>
  <c r="AE1724" i="4"/>
  <c r="AF1724" i="4"/>
  <c r="AG1724" i="4" s="1"/>
  <c r="R1725" i="4"/>
  <c r="Q1726" i="4"/>
  <c r="V1726" i="4" s="1"/>
  <c r="W1726" i="4" s="1"/>
  <c r="X1726" i="4" s="1"/>
  <c r="Y1726" i="4" s="1"/>
  <c r="T1728" i="4"/>
  <c r="U1727" i="4"/>
  <c r="AY1722" i="4"/>
  <c r="AZ1722" i="4" s="1"/>
  <c r="AO1727" i="4"/>
  <c r="AN1728" i="4"/>
  <c r="AT1723" i="4"/>
  <c r="AU1723" i="4" s="1"/>
  <c r="AV1723" i="4" s="1"/>
  <c r="AW1723" i="4" s="1"/>
  <c r="AX1723" i="4" s="1"/>
  <c r="AL1725" i="4"/>
  <c r="AR1724" i="4"/>
  <c r="AS1724" i="4" s="1"/>
  <c r="AA1726" i="4" l="1"/>
  <c r="AB1726" i="4" s="1"/>
  <c r="AC1726" i="4" s="1"/>
  <c r="AD1726" i="4" s="1"/>
  <c r="Z1726" i="4"/>
  <c r="AE1725" i="4"/>
  <c r="AF1725" i="4"/>
  <c r="AG1725" i="4" s="1"/>
  <c r="Q1727" i="4"/>
  <c r="V1727" i="4" s="1"/>
  <c r="W1727" i="4" s="1"/>
  <c r="X1727" i="4" s="1"/>
  <c r="Y1727" i="4" s="1"/>
  <c r="R1726" i="4"/>
  <c r="T1729" i="4"/>
  <c r="U1728" i="4"/>
  <c r="AY1723" i="4"/>
  <c r="AZ1723" i="4" s="1"/>
  <c r="AO1728" i="4"/>
  <c r="AN1729" i="4"/>
  <c r="AL1726" i="4"/>
  <c r="AT1724" i="4"/>
  <c r="AU1724" i="4" s="1"/>
  <c r="AV1724" i="4" s="1"/>
  <c r="AW1724" i="4" s="1"/>
  <c r="AY1724" i="4" s="1"/>
  <c r="AZ1724" i="4" s="1"/>
  <c r="AR1725" i="4"/>
  <c r="AS1725" i="4" s="1"/>
  <c r="AA1727" i="4" l="1"/>
  <c r="AB1727" i="4" s="1"/>
  <c r="AC1727" i="4" s="1"/>
  <c r="AD1727" i="4" s="1"/>
  <c r="Z1727" i="4"/>
  <c r="AE1726" i="4"/>
  <c r="AF1726" i="4"/>
  <c r="AG1726" i="4" s="1"/>
  <c r="Q1728" i="4"/>
  <c r="V1728" i="4" s="1"/>
  <c r="W1728" i="4" s="1"/>
  <c r="X1728" i="4" s="1"/>
  <c r="Y1728" i="4" s="1"/>
  <c r="R1727" i="4"/>
  <c r="T1730" i="4"/>
  <c r="U1729" i="4"/>
  <c r="AX1724" i="4"/>
  <c r="AO1729" i="4"/>
  <c r="AN1730" i="4"/>
  <c r="AL1727" i="4"/>
  <c r="AT1725" i="4"/>
  <c r="AU1725" i="4" s="1"/>
  <c r="AV1725" i="4" s="1"/>
  <c r="AW1725" i="4" s="1"/>
  <c r="AY1725" i="4" s="1"/>
  <c r="AZ1725" i="4" s="1"/>
  <c r="AR1726" i="4"/>
  <c r="AA1728" i="4" l="1"/>
  <c r="AB1728" i="4" s="1"/>
  <c r="AC1728" i="4" s="1"/>
  <c r="AD1728" i="4" s="1"/>
  <c r="Z1728" i="4"/>
  <c r="AE1727" i="4"/>
  <c r="AF1727" i="4"/>
  <c r="AG1727" i="4" s="1"/>
  <c r="R1728" i="4"/>
  <c r="Q1729" i="4"/>
  <c r="V1729" i="4" s="1"/>
  <c r="W1729" i="4" s="1"/>
  <c r="X1729" i="4" s="1"/>
  <c r="Y1729" i="4" s="1"/>
  <c r="T1731" i="4"/>
  <c r="U1730" i="4"/>
  <c r="AX1725" i="4"/>
  <c r="AS1726" i="4"/>
  <c r="AT1726" i="4" s="1"/>
  <c r="AU1726" i="4" s="1"/>
  <c r="AV1726" i="4" s="1"/>
  <c r="AW1726" i="4" s="1"/>
  <c r="AO1730" i="4"/>
  <c r="AN1731" i="4"/>
  <c r="AL1728" i="4"/>
  <c r="AR1727" i="4"/>
  <c r="AS1727" i="4" s="1"/>
  <c r="AE1728" i="4" l="1"/>
  <c r="AF1728" i="4"/>
  <c r="AG1728" i="4" s="1"/>
  <c r="Z1729" i="4"/>
  <c r="AA1729" i="4"/>
  <c r="AB1729" i="4" s="1"/>
  <c r="AC1729" i="4" s="1"/>
  <c r="AD1729" i="4" s="1"/>
  <c r="Q1730" i="4"/>
  <c r="V1730" i="4" s="1"/>
  <c r="W1730" i="4" s="1"/>
  <c r="X1730" i="4" s="1"/>
  <c r="Y1730" i="4" s="1"/>
  <c r="R1729" i="4"/>
  <c r="T1732" i="4"/>
  <c r="U1731" i="4"/>
  <c r="AX1726" i="4"/>
  <c r="AY1726" i="4"/>
  <c r="AZ1726" i="4" s="1"/>
  <c r="AO1731" i="4"/>
  <c r="AN1732" i="4"/>
  <c r="AL1729" i="4"/>
  <c r="AT1727" i="4"/>
  <c r="AU1727" i="4" s="1"/>
  <c r="AV1727" i="4" s="1"/>
  <c r="AW1727" i="4" s="1"/>
  <c r="AX1727" i="4" s="1"/>
  <c r="AR1728" i="4"/>
  <c r="AA1730" i="4" l="1"/>
  <c r="AB1730" i="4" s="1"/>
  <c r="AC1730" i="4" s="1"/>
  <c r="AD1730" i="4" s="1"/>
  <c r="Z1730" i="4"/>
  <c r="AE1729" i="4"/>
  <c r="AF1729" i="4"/>
  <c r="AG1729" i="4" s="1"/>
  <c r="Q1731" i="4"/>
  <c r="V1731" i="4" s="1"/>
  <c r="W1731" i="4" s="1"/>
  <c r="X1731" i="4" s="1"/>
  <c r="Y1731" i="4" s="1"/>
  <c r="R1730" i="4"/>
  <c r="AY1727" i="4"/>
  <c r="AZ1727" i="4" s="1"/>
  <c r="T1733" i="4"/>
  <c r="U1732" i="4"/>
  <c r="AS1728" i="4"/>
  <c r="AT1728" i="4" s="1"/>
  <c r="AU1728" i="4" s="1"/>
  <c r="AV1728" i="4" s="1"/>
  <c r="AW1728" i="4" s="1"/>
  <c r="AO1732" i="4"/>
  <c r="AN1733" i="4"/>
  <c r="AL1730" i="4"/>
  <c r="AR1729" i="4"/>
  <c r="AA1731" i="4" l="1"/>
  <c r="AB1731" i="4" s="1"/>
  <c r="AC1731" i="4" s="1"/>
  <c r="AD1731" i="4" s="1"/>
  <c r="Z1731" i="4"/>
  <c r="AE1730" i="4"/>
  <c r="AF1730" i="4"/>
  <c r="AG1730" i="4" s="1"/>
  <c r="R1731" i="4"/>
  <c r="Q1732" i="4"/>
  <c r="V1732" i="4" s="1"/>
  <c r="W1732" i="4" s="1"/>
  <c r="X1732" i="4" s="1"/>
  <c r="Y1732" i="4" s="1"/>
  <c r="T1734" i="4"/>
  <c r="U1733" i="4"/>
  <c r="AS1729" i="4"/>
  <c r="AT1729" i="4" s="1"/>
  <c r="AU1729" i="4" s="1"/>
  <c r="AV1729" i="4" s="1"/>
  <c r="AW1729" i="4" s="1"/>
  <c r="AO1733" i="4"/>
  <c r="AN1734" i="4"/>
  <c r="AY1728" i="4"/>
  <c r="AZ1728" i="4" s="1"/>
  <c r="AX1728" i="4"/>
  <c r="AL1731" i="4"/>
  <c r="AR1730" i="4"/>
  <c r="AS1730" i="4" s="1"/>
  <c r="AE1731" i="4" l="1"/>
  <c r="AF1731" i="4"/>
  <c r="AG1731" i="4" s="1"/>
  <c r="AA1732" i="4"/>
  <c r="AB1732" i="4" s="1"/>
  <c r="AC1732" i="4" s="1"/>
  <c r="AD1732" i="4" s="1"/>
  <c r="Z1732" i="4"/>
  <c r="R1732" i="4"/>
  <c r="Q1733" i="4"/>
  <c r="V1733" i="4" s="1"/>
  <c r="W1733" i="4" s="1"/>
  <c r="X1733" i="4" s="1"/>
  <c r="Y1733" i="4" s="1"/>
  <c r="T1735" i="4"/>
  <c r="U1734" i="4"/>
  <c r="AX1729" i="4"/>
  <c r="AY1729" i="4"/>
  <c r="AZ1729" i="4" s="1"/>
  <c r="AO1734" i="4"/>
  <c r="AN1735" i="4"/>
  <c r="AL1732" i="4"/>
  <c r="AT1730" i="4"/>
  <c r="AU1730" i="4" s="1"/>
  <c r="AV1730" i="4" s="1"/>
  <c r="AW1730" i="4" s="1"/>
  <c r="AX1730" i="4" s="1"/>
  <c r="AR1731" i="4"/>
  <c r="AS1731" i="4" s="1"/>
  <c r="Z1733" i="4" l="1"/>
  <c r="AA1733" i="4"/>
  <c r="AB1733" i="4" s="1"/>
  <c r="AC1733" i="4" s="1"/>
  <c r="AD1733" i="4" s="1"/>
  <c r="AE1732" i="4"/>
  <c r="AF1732" i="4"/>
  <c r="AG1732" i="4" s="1"/>
  <c r="Q1734" i="4"/>
  <c r="V1734" i="4" s="1"/>
  <c r="W1734" i="4" s="1"/>
  <c r="X1734" i="4" s="1"/>
  <c r="Y1734" i="4" s="1"/>
  <c r="R1733" i="4"/>
  <c r="T1736" i="4"/>
  <c r="U1735" i="4"/>
  <c r="AY1730" i="4"/>
  <c r="AZ1730" i="4" s="1"/>
  <c r="AO1735" i="4"/>
  <c r="AN1736" i="4"/>
  <c r="AL1733" i="4"/>
  <c r="AT1731" i="4"/>
  <c r="AU1731" i="4" s="1"/>
  <c r="AV1731" i="4" s="1"/>
  <c r="AW1731" i="4" s="1"/>
  <c r="AY1731" i="4" s="1"/>
  <c r="AZ1731" i="4" s="1"/>
  <c r="AR1732" i="4"/>
  <c r="AA1734" i="4" l="1"/>
  <c r="AB1734" i="4" s="1"/>
  <c r="AC1734" i="4" s="1"/>
  <c r="AD1734" i="4" s="1"/>
  <c r="Z1734" i="4"/>
  <c r="AE1733" i="4"/>
  <c r="AF1733" i="4"/>
  <c r="AG1733" i="4" s="1"/>
  <c r="Q1735" i="4"/>
  <c r="V1735" i="4" s="1"/>
  <c r="W1735" i="4" s="1"/>
  <c r="X1735" i="4" s="1"/>
  <c r="Y1735" i="4" s="1"/>
  <c r="R1734" i="4"/>
  <c r="T1737" i="4"/>
  <c r="U1736" i="4"/>
  <c r="AX1731" i="4"/>
  <c r="AS1732" i="4"/>
  <c r="AT1732" i="4" s="1"/>
  <c r="AU1732" i="4" s="1"/>
  <c r="AV1732" i="4" s="1"/>
  <c r="AW1732" i="4" s="1"/>
  <c r="AO1736" i="4"/>
  <c r="AN1737" i="4"/>
  <c r="AL1734" i="4"/>
  <c r="AR1733" i="4"/>
  <c r="AS1733" i="4" s="1"/>
  <c r="AA1735" i="4" l="1"/>
  <c r="AB1735" i="4" s="1"/>
  <c r="AC1735" i="4" s="1"/>
  <c r="AD1735" i="4" s="1"/>
  <c r="Z1735" i="4"/>
  <c r="AE1734" i="4"/>
  <c r="AF1734" i="4"/>
  <c r="AG1734" i="4" s="1"/>
  <c r="Q1736" i="4"/>
  <c r="V1736" i="4" s="1"/>
  <c r="W1736" i="4" s="1"/>
  <c r="X1736" i="4" s="1"/>
  <c r="Y1736" i="4" s="1"/>
  <c r="R1735" i="4"/>
  <c r="T1738" i="4"/>
  <c r="U1737" i="4"/>
  <c r="AX1732" i="4"/>
  <c r="AY1732" i="4"/>
  <c r="AZ1732" i="4" s="1"/>
  <c r="AO1737" i="4"/>
  <c r="AN1738" i="4"/>
  <c r="AT1733" i="4"/>
  <c r="AU1733" i="4" s="1"/>
  <c r="AV1733" i="4" s="1"/>
  <c r="AW1733" i="4" s="1"/>
  <c r="AY1733" i="4" s="1"/>
  <c r="AZ1733" i="4" s="1"/>
  <c r="AL1735" i="4"/>
  <c r="AR1734" i="4"/>
  <c r="Z1736" i="4" l="1"/>
  <c r="AA1736" i="4"/>
  <c r="AB1736" i="4" s="1"/>
  <c r="AC1736" i="4" s="1"/>
  <c r="AD1736" i="4" s="1"/>
  <c r="AE1735" i="4"/>
  <c r="AF1735" i="4"/>
  <c r="AG1735" i="4" s="1"/>
  <c r="R1736" i="4"/>
  <c r="Q1737" i="4"/>
  <c r="V1737" i="4" s="1"/>
  <c r="W1737" i="4" s="1"/>
  <c r="X1737" i="4" s="1"/>
  <c r="Y1737" i="4" s="1"/>
  <c r="T1739" i="4"/>
  <c r="U1738" i="4"/>
  <c r="AX1733" i="4"/>
  <c r="AS1734" i="4"/>
  <c r="AT1734" i="4" s="1"/>
  <c r="AU1734" i="4" s="1"/>
  <c r="AV1734" i="4" s="1"/>
  <c r="AW1734" i="4" s="1"/>
  <c r="AO1738" i="4"/>
  <c r="AN1739" i="4"/>
  <c r="AL1736" i="4"/>
  <c r="AR1735" i="4"/>
  <c r="AS1735" i="4" s="1"/>
  <c r="AA1737" i="4" l="1"/>
  <c r="AB1737" i="4" s="1"/>
  <c r="AC1737" i="4" s="1"/>
  <c r="AD1737" i="4" s="1"/>
  <c r="Z1737" i="4"/>
  <c r="AE1736" i="4"/>
  <c r="AF1736" i="4"/>
  <c r="AG1736" i="4" s="1"/>
  <c r="Q1738" i="4"/>
  <c r="V1738" i="4" s="1"/>
  <c r="W1738" i="4" s="1"/>
  <c r="X1738" i="4" s="1"/>
  <c r="Y1738" i="4" s="1"/>
  <c r="R1737" i="4"/>
  <c r="T1740" i="4"/>
  <c r="U1739" i="4"/>
  <c r="AX1734" i="4"/>
  <c r="AY1734" i="4"/>
  <c r="AZ1734" i="4" s="1"/>
  <c r="AO1739" i="4"/>
  <c r="AN1740" i="4"/>
  <c r="AT1735" i="4"/>
  <c r="AU1735" i="4" s="1"/>
  <c r="AV1735" i="4" s="1"/>
  <c r="AW1735" i="4" s="1"/>
  <c r="AY1735" i="4" s="1"/>
  <c r="AZ1735" i="4" s="1"/>
  <c r="AL1737" i="4"/>
  <c r="AR1736" i="4"/>
  <c r="AS1736" i="4" s="1"/>
  <c r="AA1738" i="4" l="1"/>
  <c r="AB1738" i="4" s="1"/>
  <c r="AC1738" i="4" s="1"/>
  <c r="AD1738" i="4" s="1"/>
  <c r="Z1738" i="4"/>
  <c r="AE1737" i="4"/>
  <c r="AF1737" i="4"/>
  <c r="AG1737" i="4" s="1"/>
  <c r="Q1739" i="4"/>
  <c r="V1739" i="4" s="1"/>
  <c r="W1739" i="4" s="1"/>
  <c r="X1739" i="4" s="1"/>
  <c r="Y1739" i="4" s="1"/>
  <c r="R1738" i="4"/>
  <c r="T1741" i="4"/>
  <c r="U1740" i="4"/>
  <c r="AX1735" i="4"/>
  <c r="AO1740" i="4"/>
  <c r="AN1741" i="4"/>
  <c r="AL1738" i="4"/>
  <c r="AT1736" i="4"/>
  <c r="AU1736" i="4" s="1"/>
  <c r="AV1736" i="4" s="1"/>
  <c r="AW1736" i="4" s="1"/>
  <c r="AY1736" i="4" s="1"/>
  <c r="AZ1736" i="4" s="1"/>
  <c r="AR1737" i="4"/>
  <c r="AS1737" i="4" s="1"/>
  <c r="Z1739" i="4" l="1"/>
  <c r="AA1739" i="4"/>
  <c r="AB1739" i="4" s="1"/>
  <c r="AC1739" i="4" s="1"/>
  <c r="AD1739" i="4" s="1"/>
  <c r="AE1738" i="4"/>
  <c r="AF1738" i="4"/>
  <c r="AG1738" i="4" s="1"/>
  <c r="R1739" i="4"/>
  <c r="Q1740" i="4"/>
  <c r="V1740" i="4" s="1"/>
  <c r="W1740" i="4" s="1"/>
  <c r="X1740" i="4" s="1"/>
  <c r="Y1740" i="4" s="1"/>
  <c r="T1742" i="4"/>
  <c r="U1741" i="4"/>
  <c r="AX1736" i="4"/>
  <c r="AO1741" i="4"/>
  <c r="AN1742" i="4"/>
  <c r="AL1739" i="4"/>
  <c r="AT1737" i="4"/>
  <c r="AU1737" i="4" s="1"/>
  <c r="AV1737" i="4" s="1"/>
  <c r="AW1737" i="4" s="1"/>
  <c r="AX1737" i="4" s="1"/>
  <c r="AR1738" i="4"/>
  <c r="AS1738" i="4" s="1"/>
  <c r="AA1740" i="4" l="1"/>
  <c r="AB1740" i="4" s="1"/>
  <c r="AC1740" i="4" s="1"/>
  <c r="AD1740" i="4" s="1"/>
  <c r="Z1740" i="4"/>
  <c r="AE1739" i="4"/>
  <c r="AF1739" i="4"/>
  <c r="AG1739" i="4" s="1"/>
  <c r="R1740" i="4"/>
  <c r="Q1741" i="4"/>
  <c r="V1741" i="4" s="1"/>
  <c r="W1741" i="4" s="1"/>
  <c r="X1741" i="4" s="1"/>
  <c r="Y1741" i="4" s="1"/>
  <c r="T1743" i="4"/>
  <c r="U1742" i="4"/>
  <c r="AY1737" i="4"/>
  <c r="AZ1737" i="4" s="1"/>
  <c r="AO1742" i="4"/>
  <c r="AN1743" i="4"/>
  <c r="AT1738" i="4"/>
  <c r="AU1738" i="4" s="1"/>
  <c r="AV1738" i="4" s="1"/>
  <c r="AW1738" i="4" s="1"/>
  <c r="AX1738" i="4" s="1"/>
  <c r="AL1740" i="4"/>
  <c r="AR1739" i="4"/>
  <c r="AS1739" i="4" s="1"/>
  <c r="AA1741" i="4" l="1"/>
  <c r="AB1741" i="4" s="1"/>
  <c r="AC1741" i="4" s="1"/>
  <c r="AD1741" i="4" s="1"/>
  <c r="Z1741" i="4"/>
  <c r="AE1740" i="4"/>
  <c r="AF1740" i="4"/>
  <c r="AG1740" i="4" s="1"/>
  <c r="Q1742" i="4"/>
  <c r="V1742" i="4" s="1"/>
  <c r="W1742" i="4" s="1"/>
  <c r="X1742" i="4" s="1"/>
  <c r="Y1742" i="4" s="1"/>
  <c r="R1741" i="4"/>
  <c r="AY1738" i="4"/>
  <c r="AZ1738" i="4" s="1"/>
  <c r="T1744" i="4"/>
  <c r="U1743" i="4"/>
  <c r="AO1743" i="4"/>
  <c r="AN1744" i="4"/>
  <c r="AL1741" i="4"/>
  <c r="AT1739" i="4"/>
  <c r="AU1739" i="4" s="1"/>
  <c r="AV1739" i="4" s="1"/>
  <c r="AW1739" i="4" s="1"/>
  <c r="AY1739" i="4" s="1"/>
  <c r="AZ1739" i="4" s="1"/>
  <c r="AR1740" i="4"/>
  <c r="AS1740" i="4" s="1"/>
  <c r="AA1742" i="4" l="1"/>
  <c r="AB1742" i="4" s="1"/>
  <c r="AC1742" i="4" s="1"/>
  <c r="AD1742" i="4" s="1"/>
  <c r="Z1742" i="4"/>
  <c r="AE1741" i="4"/>
  <c r="AF1741" i="4"/>
  <c r="AG1741" i="4" s="1"/>
  <c r="Q1743" i="4"/>
  <c r="V1743" i="4" s="1"/>
  <c r="W1743" i="4" s="1"/>
  <c r="X1743" i="4" s="1"/>
  <c r="Y1743" i="4" s="1"/>
  <c r="R1742" i="4"/>
  <c r="T1745" i="4"/>
  <c r="U1744" i="4"/>
  <c r="AX1739" i="4"/>
  <c r="AO1744" i="4"/>
  <c r="AN1745" i="4"/>
  <c r="AL1742" i="4"/>
  <c r="AT1740" i="4"/>
  <c r="AU1740" i="4" s="1"/>
  <c r="AV1740" i="4" s="1"/>
  <c r="AW1740" i="4" s="1"/>
  <c r="AX1740" i="4" s="1"/>
  <c r="AR1741" i="4"/>
  <c r="AS1741" i="4" s="1"/>
  <c r="AA1743" i="4" l="1"/>
  <c r="AB1743" i="4" s="1"/>
  <c r="AC1743" i="4" s="1"/>
  <c r="AD1743" i="4" s="1"/>
  <c r="Z1743" i="4"/>
  <c r="AE1742" i="4"/>
  <c r="AF1742" i="4"/>
  <c r="AG1742" i="4" s="1"/>
  <c r="Q1744" i="4"/>
  <c r="V1744" i="4" s="1"/>
  <c r="W1744" i="4" s="1"/>
  <c r="X1744" i="4" s="1"/>
  <c r="Y1744" i="4" s="1"/>
  <c r="R1743" i="4"/>
  <c r="T1746" i="4"/>
  <c r="U1745" i="4"/>
  <c r="AY1740" i="4"/>
  <c r="AZ1740" i="4" s="1"/>
  <c r="AO1745" i="4"/>
  <c r="AN1746" i="4"/>
  <c r="AT1741" i="4"/>
  <c r="AU1741" i="4" s="1"/>
  <c r="AV1741" i="4" s="1"/>
  <c r="AW1741" i="4" s="1"/>
  <c r="AX1741" i="4" s="1"/>
  <c r="AL1743" i="4"/>
  <c r="AR1742" i="4"/>
  <c r="AS1742" i="4" s="1"/>
  <c r="AA1744" i="4" l="1"/>
  <c r="AB1744" i="4" s="1"/>
  <c r="AC1744" i="4" s="1"/>
  <c r="AD1744" i="4" s="1"/>
  <c r="Z1744" i="4"/>
  <c r="AE1743" i="4"/>
  <c r="AF1743" i="4"/>
  <c r="AG1743" i="4" s="1"/>
  <c r="R1744" i="4"/>
  <c r="Q1745" i="4"/>
  <c r="V1745" i="4" s="1"/>
  <c r="W1745" i="4" s="1"/>
  <c r="X1745" i="4" s="1"/>
  <c r="Y1745" i="4" s="1"/>
  <c r="T1747" i="4"/>
  <c r="U1746" i="4"/>
  <c r="AY1741" i="4"/>
  <c r="AZ1741" i="4" s="1"/>
  <c r="AO1746" i="4"/>
  <c r="AN1747" i="4"/>
  <c r="AL1744" i="4"/>
  <c r="AT1742" i="4"/>
  <c r="AU1742" i="4" s="1"/>
  <c r="AV1742" i="4" s="1"/>
  <c r="AW1742" i="4" s="1"/>
  <c r="AY1742" i="4" s="1"/>
  <c r="AZ1742" i="4" s="1"/>
  <c r="AR1743" i="4"/>
  <c r="AS1743" i="4" s="1"/>
  <c r="AA1745" i="4" l="1"/>
  <c r="AB1745" i="4" s="1"/>
  <c r="AC1745" i="4" s="1"/>
  <c r="AD1745" i="4" s="1"/>
  <c r="Z1745" i="4"/>
  <c r="AE1744" i="4"/>
  <c r="AF1744" i="4"/>
  <c r="AG1744" i="4" s="1"/>
  <c r="Q1746" i="4"/>
  <c r="V1746" i="4" s="1"/>
  <c r="W1746" i="4" s="1"/>
  <c r="X1746" i="4" s="1"/>
  <c r="Y1746" i="4" s="1"/>
  <c r="R1745" i="4"/>
  <c r="T1748" i="4"/>
  <c r="U1747" i="4"/>
  <c r="AX1742" i="4"/>
  <c r="AO1747" i="4"/>
  <c r="AN1748" i="4"/>
  <c r="AL1745" i="4"/>
  <c r="AT1743" i="4"/>
  <c r="AU1743" i="4" s="1"/>
  <c r="AV1743" i="4" s="1"/>
  <c r="AW1743" i="4" s="1"/>
  <c r="AY1743" i="4" s="1"/>
  <c r="AZ1743" i="4" s="1"/>
  <c r="AR1744" i="4"/>
  <c r="AA1746" i="4" l="1"/>
  <c r="AB1746" i="4" s="1"/>
  <c r="AC1746" i="4" s="1"/>
  <c r="AD1746" i="4" s="1"/>
  <c r="Z1746" i="4"/>
  <c r="AE1745" i="4"/>
  <c r="AF1745" i="4"/>
  <c r="AG1745" i="4" s="1"/>
  <c r="Q1747" i="4"/>
  <c r="V1747" i="4" s="1"/>
  <c r="W1747" i="4" s="1"/>
  <c r="X1747" i="4" s="1"/>
  <c r="Y1747" i="4" s="1"/>
  <c r="R1746" i="4"/>
  <c r="T1749" i="4"/>
  <c r="U1748" i="4"/>
  <c r="AX1743" i="4"/>
  <c r="AS1744" i="4"/>
  <c r="AT1744" i="4" s="1"/>
  <c r="AU1744" i="4" s="1"/>
  <c r="AV1744" i="4" s="1"/>
  <c r="AW1744" i="4" s="1"/>
  <c r="AO1748" i="4"/>
  <c r="AN1749" i="4"/>
  <c r="AL1746" i="4"/>
  <c r="AR1745" i="4"/>
  <c r="AS1745" i="4" s="1"/>
  <c r="AA1747" i="4" l="1"/>
  <c r="AB1747" i="4" s="1"/>
  <c r="AC1747" i="4" s="1"/>
  <c r="AD1747" i="4" s="1"/>
  <c r="Z1747" i="4"/>
  <c r="AE1746" i="4"/>
  <c r="AF1746" i="4"/>
  <c r="AG1746" i="4" s="1"/>
  <c r="R1747" i="4"/>
  <c r="Q1748" i="4"/>
  <c r="V1748" i="4" s="1"/>
  <c r="W1748" i="4" s="1"/>
  <c r="X1748" i="4" s="1"/>
  <c r="Y1748" i="4" s="1"/>
  <c r="T1750" i="4"/>
  <c r="U1749" i="4"/>
  <c r="AX1744" i="4"/>
  <c r="AY1744" i="4"/>
  <c r="AZ1744" i="4" s="1"/>
  <c r="AO1749" i="4"/>
  <c r="AN1750" i="4"/>
  <c r="AL1747" i="4"/>
  <c r="AT1745" i="4"/>
  <c r="AU1745" i="4" s="1"/>
  <c r="AV1745" i="4" s="1"/>
  <c r="AW1745" i="4" s="1"/>
  <c r="AY1745" i="4" s="1"/>
  <c r="AZ1745" i="4" s="1"/>
  <c r="AR1746" i="4"/>
  <c r="AS1746" i="4" s="1"/>
  <c r="AA1748" i="4" l="1"/>
  <c r="AB1748" i="4" s="1"/>
  <c r="AC1748" i="4" s="1"/>
  <c r="AD1748" i="4" s="1"/>
  <c r="Z1748" i="4"/>
  <c r="AE1747" i="4"/>
  <c r="AF1747" i="4"/>
  <c r="AG1747" i="4" s="1"/>
  <c r="Q1749" i="4"/>
  <c r="V1749" i="4" s="1"/>
  <c r="W1749" i="4" s="1"/>
  <c r="X1749" i="4" s="1"/>
  <c r="Y1749" i="4" s="1"/>
  <c r="R1748" i="4"/>
  <c r="T1751" i="4"/>
  <c r="U1750" i="4"/>
  <c r="AX1745" i="4"/>
  <c r="AO1750" i="4"/>
  <c r="AN1751" i="4"/>
  <c r="AT1746" i="4"/>
  <c r="AU1746" i="4" s="1"/>
  <c r="AV1746" i="4" s="1"/>
  <c r="AW1746" i="4" s="1"/>
  <c r="AX1746" i="4" s="1"/>
  <c r="AL1748" i="4"/>
  <c r="AR1747" i="4"/>
  <c r="AS1747" i="4" s="1"/>
  <c r="AA1749" i="4" l="1"/>
  <c r="AB1749" i="4" s="1"/>
  <c r="AC1749" i="4" s="1"/>
  <c r="AD1749" i="4" s="1"/>
  <c r="Z1749" i="4"/>
  <c r="AE1748" i="4"/>
  <c r="AF1748" i="4"/>
  <c r="AG1748" i="4" s="1"/>
  <c r="Q1750" i="4"/>
  <c r="V1750" i="4" s="1"/>
  <c r="W1750" i="4" s="1"/>
  <c r="X1750" i="4" s="1"/>
  <c r="Y1750" i="4" s="1"/>
  <c r="R1749" i="4"/>
  <c r="T1752" i="4"/>
  <c r="U1751" i="4"/>
  <c r="AY1746" i="4"/>
  <c r="AZ1746" i="4" s="1"/>
  <c r="AO1751" i="4"/>
  <c r="AN1752" i="4"/>
  <c r="AT1747" i="4"/>
  <c r="AU1747" i="4" s="1"/>
  <c r="AV1747" i="4" s="1"/>
  <c r="AW1747" i="4" s="1"/>
  <c r="AX1747" i="4" s="1"/>
  <c r="AL1749" i="4"/>
  <c r="AR1748" i="4"/>
  <c r="AS1748" i="4" s="1"/>
  <c r="AA1750" i="4" l="1"/>
  <c r="AB1750" i="4" s="1"/>
  <c r="AC1750" i="4" s="1"/>
  <c r="AD1750" i="4" s="1"/>
  <c r="Z1750" i="4"/>
  <c r="AE1749" i="4"/>
  <c r="AF1749" i="4"/>
  <c r="AG1749" i="4" s="1"/>
  <c r="Q1751" i="4"/>
  <c r="V1751" i="4" s="1"/>
  <c r="W1751" i="4" s="1"/>
  <c r="X1751" i="4" s="1"/>
  <c r="Y1751" i="4" s="1"/>
  <c r="R1750" i="4"/>
  <c r="AY1747" i="4"/>
  <c r="AZ1747" i="4" s="1"/>
  <c r="T1753" i="4"/>
  <c r="U1752" i="4"/>
  <c r="AO1752" i="4"/>
  <c r="AN1753" i="4"/>
  <c r="AL1750" i="4"/>
  <c r="AT1748" i="4"/>
  <c r="AU1748" i="4" s="1"/>
  <c r="AV1748" i="4" s="1"/>
  <c r="AW1748" i="4" s="1"/>
  <c r="AY1748" i="4" s="1"/>
  <c r="AZ1748" i="4" s="1"/>
  <c r="AR1749" i="4"/>
  <c r="AS1749" i="4" s="1"/>
  <c r="Z1751" i="4" l="1"/>
  <c r="AA1751" i="4"/>
  <c r="AB1751" i="4" s="1"/>
  <c r="AC1751" i="4" s="1"/>
  <c r="AD1751" i="4" s="1"/>
  <c r="AE1750" i="4"/>
  <c r="AF1750" i="4"/>
  <c r="AG1750" i="4" s="1"/>
  <c r="R1751" i="4"/>
  <c r="Q1752" i="4"/>
  <c r="V1752" i="4" s="1"/>
  <c r="W1752" i="4" s="1"/>
  <c r="X1752" i="4" s="1"/>
  <c r="Y1752" i="4" s="1"/>
  <c r="T1754" i="4"/>
  <c r="U1753" i="4"/>
  <c r="AX1748" i="4"/>
  <c r="AO1753" i="4"/>
  <c r="AN1754" i="4"/>
  <c r="AL1751" i="4"/>
  <c r="AT1749" i="4"/>
  <c r="AU1749" i="4" s="1"/>
  <c r="AV1749" i="4" s="1"/>
  <c r="AW1749" i="4" s="1"/>
  <c r="AX1749" i="4" s="1"/>
  <c r="AR1750" i="4"/>
  <c r="Z1752" i="4" l="1"/>
  <c r="AA1752" i="4"/>
  <c r="AB1752" i="4" s="1"/>
  <c r="AC1752" i="4" s="1"/>
  <c r="AD1752" i="4" s="1"/>
  <c r="AE1751" i="4"/>
  <c r="AF1751" i="4"/>
  <c r="AG1751" i="4" s="1"/>
  <c r="Q1753" i="4"/>
  <c r="V1753" i="4" s="1"/>
  <c r="W1753" i="4" s="1"/>
  <c r="X1753" i="4" s="1"/>
  <c r="Y1753" i="4" s="1"/>
  <c r="R1752" i="4"/>
  <c r="T1755" i="4"/>
  <c r="U1754" i="4"/>
  <c r="AY1749" i="4"/>
  <c r="AZ1749" i="4" s="1"/>
  <c r="AS1750" i="4"/>
  <c r="AT1750" i="4" s="1"/>
  <c r="AU1750" i="4" s="1"/>
  <c r="AV1750" i="4" s="1"/>
  <c r="AW1750" i="4" s="1"/>
  <c r="AO1754" i="4"/>
  <c r="AN1755" i="4"/>
  <c r="AL1752" i="4"/>
  <c r="AR1751" i="4"/>
  <c r="AS1751" i="4" s="1"/>
  <c r="AA1753" i="4" l="1"/>
  <c r="AB1753" i="4" s="1"/>
  <c r="AC1753" i="4" s="1"/>
  <c r="AD1753" i="4" s="1"/>
  <c r="Z1753" i="4"/>
  <c r="AE1752" i="4"/>
  <c r="AF1752" i="4"/>
  <c r="AG1752" i="4" s="1"/>
  <c r="Q1754" i="4"/>
  <c r="V1754" i="4" s="1"/>
  <c r="W1754" i="4" s="1"/>
  <c r="X1754" i="4" s="1"/>
  <c r="Y1754" i="4" s="1"/>
  <c r="R1753" i="4"/>
  <c r="T1756" i="4"/>
  <c r="U1755" i="4"/>
  <c r="AY1750" i="4"/>
  <c r="AZ1750" i="4" s="1"/>
  <c r="AX1750" i="4"/>
  <c r="AO1755" i="4"/>
  <c r="AN1756" i="4"/>
  <c r="AL1753" i="4"/>
  <c r="AT1751" i="4"/>
  <c r="AU1751" i="4" s="1"/>
  <c r="AV1751" i="4" s="1"/>
  <c r="AW1751" i="4" s="1"/>
  <c r="AY1751" i="4" s="1"/>
  <c r="AZ1751" i="4" s="1"/>
  <c r="AR1752" i="4"/>
  <c r="AS1752" i="4" s="1"/>
  <c r="Z1754" i="4" l="1"/>
  <c r="AA1754" i="4"/>
  <c r="AB1754" i="4" s="1"/>
  <c r="AC1754" i="4" s="1"/>
  <c r="AD1754" i="4" s="1"/>
  <c r="AE1753" i="4"/>
  <c r="AF1753" i="4"/>
  <c r="AG1753" i="4" s="1"/>
  <c r="Q1755" i="4"/>
  <c r="V1755" i="4" s="1"/>
  <c r="W1755" i="4" s="1"/>
  <c r="X1755" i="4" s="1"/>
  <c r="Y1755" i="4" s="1"/>
  <c r="R1754" i="4"/>
  <c r="T1757" i="4"/>
  <c r="U1756" i="4"/>
  <c r="AX1751" i="4"/>
  <c r="AO1756" i="4"/>
  <c r="AN1757" i="4"/>
  <c r="AL1754" i="4"/>
  <c r="AT1752" i="4"/>
  <c r="AU1752" i="4" s="1"/>
  <c r="AV1752" i="4" s="1"/>
  <c r="AW1752" i="4" s="1"/>
  <c r="AX1752" i="4" s="1"/>
  <c r="AR1753" i="4"/>
  <c r="AA1755" i="4" l="1"/>
  <c r="AB1755" i="4" s="1"/>
  <c r="AC1755" i="4" s="1"/>
  <c r="AD1755" i="4" s="1"/>
  <c r="Z1755" i="4"/>
  <c r="AE1754" i="4"/>
  <c r="AF1754" i="4"/>
  <c r="AG1754" i="4" s="1"/>
  <c r="R1755" i="4"/>
  <c r="Q1756" i="4"/>
  <c r="V1756" i="4" s="1"/>
  <c r="W1756" i="4" s="1"/>
  <c r="X1756" i="4" s="1"/>
  <c r="Y1756" i="4" s="1"/>
  <c r="T1758" i="4"/>
  <c r="U1757" i="4"/>
  <c r="AY1752" i="4"/>
  <c r="AZ1752" i="4" s="1"/>
  <c r="AS1753" i="4"/>
  <c r="AT1753" i="4" s="1"/>
  <c r="AU1753" i="4" s="1"/>
  <c r="AV1753" i="4" s="1"/>
  <c r="AW1753" i="4" s="1"/>
  <c r="AY1753" i="4" s="1"/>
  <c r="AZ1753" i="4" s="1"/>
  <c r="AO1757" i="4"/>
  <c r="AN1758" i="4"/>
  <c r="AL1755" i="4"/>
  <c r="AR1754" i="4"/>
  <c r="AS1754" i="4" s="1"/>
  <c r="Z1756" i="4" l="1"/>
  <c r="AA1756" i="4"/>
  <c r="AB1756" i="4" s="1"/>
  <c r="AC1756" i="4" s="1"/>
  <c r="AD1756" i="4" s="1"/>
  <c r="AE1755" i="4"/>
  <c r="AF1755" i="4"/>
  <c r="AG1755" i="4" s="1"/>
  <c r="R1756" i="4"/>
  <c r="Q1757" i="4"/>
  <c r="V1757" i="4" s="1"/>
  <c r="W1757" i="4" s="1"/>
  <c r="X1757" i="4" s="1"/>
  <c r="Y1757" i="4" s="1"/>
  <c r="T1759" i="4"/>
  <c r="U1758" i="4"/>
  <c r="AX1753" i="4"/>
  <c r="AO1758" i="4"/>
  <c r="AN1759" i="4"/>
  <c r="AT1754" i="4"/>
  <c r="AU1754" i="4" s="1"/>
  <c r="AV1754" i="4" s="1"/>
  <c r="AW1754" i="4" s="1"/>
  <c r="AY1754" i="4" s="1"/>
  <c r="AZ1754" i="4" s="1"/>
  <c r="AL1756" i="4"/>
  <c r="AR1755" i="4"/>
  <c r="AS1755" i="4" s="1"/>
  <c r="AA1757" i="4" l="1"/>
  <c r="AB1757" i="4" s="1"/>
  <c r="AC1757" i="4" s="1"/>
  <c r="AD1757" i="4" s="1"/>
  <c r="Z1757" i="4"/>
  <c r="AE1756" i="4"/>
  <c r="AF1756" i="4"/>
  <c r="AG1756" i="4" s="1"/>
  <c r="R1757" i="4"/>
  <c r="Q1758" i="4"/>
  <c r="V1758" i="4" s="1"/>
  <c r="W1758" i="4" s="1"/>
  <c r="X1758" i="4" s="1"/>
  <c r="Y1758" i="4" s="1"/>
  <c r="T1760" i="4"/>
  <c r="U1759" i="4"/>
  <c r="AX1754" i="4"/>
  <c r="AO1759" i="4"/>
  <c r="AN1760" i="4"/>
  <c r="AL1757" i="4"/>
  <c r="AT1755" i="4"/>
  <c r="AU1755" i="4" s="1"/>
  <c r="AV1755" i="4" s="1"/>
  <c r="AW1755" i="4" s="1"/>
  <c r="AX1755" i="4" s="1"/>
  <c r="AR1756" i="4"/>
  <c r="AS1756" i="4" s="1"/>
  <c r="AA1758" i="4" l="1"/>
  <c r="AB1758" i="4" s="1"/>
  <c r="AC1758" i="4" s="1"/>
  <c r="AD1758" i="4" s="1"/>
  <c r="Z1758" i="4"/>
  <c r="AE1757" i="4"/>
  <c r="AF1757" i="4"/>
  <c r="AG1757" i="4" s="1"/>
  <c r="Q1759" i="4"/>
  <c r="V1759" i="4" s="1"/>
  <c r="W1759" i="4" s="1"/>
  <c r="X1759" i="4" s="1"/>
  <c r="Y1759" i="4" s="1"/>
  <c r="R1758" i="4"/>
  <c r="T1761" i="4"/>
  <c r="U1760" i="4"/>
  <c r="AY1755" i="4"/>
  <c r="AZ1755" i="4" s="1"/>
  <c r="AO1760" i="4"/>
  <c r="AN1761" i="4"/>
  <c r="AL1758" i="4"/>
  <c r="AT1756" i="4"/>
  <c r="AU1756" i="4" s="1"/>
  <c r="AV1756" i="4" s="1"/>
  <c r="AW1756" i="4" s="1"/>
  <c r="AY1756" i="4" s="1"/>
  <c r="AZ1756" i="4" s="1"/>
  <c r="AR1757" i="4"/>
  <c r="AS1757" i="4" s="1"/>
  <c r="AA1759" i="4" l="1"/>
  <c r="AB1759" i="4" s="1"/>
  <c r="AC1759" i="4" s="1"/>
  <c r="AD1759" i="4" s="1"/>
  <c r="Z1759" i="4"/>
  <c r="AE1758" i="4"/>
  <c r="AF1758" i="4"/>
  <c r="AG1758" i="4" s="1"/>
  <c r="Q1760" i="4"/>
  <c r="V1760" i="4" s="1"/>
  <c r="W1760" i="4" s="1"/>
  <c r="X1760" i="4" s="1"/>
  <c r="Y1760" i="4" s="1"/>
  <c r="R1759" i="4"/>
  <c r="AX1756" i="4"/>
  <c r="T1762" i="4"/>
  <c r="U1761" i="4"/>
  <c r="AO1761" i="4"/>
  <c r="AN1762" i="4"/>
  <c r="AL1759" i="4"/>
  <c r="AT1757" i="4"/>
  <c r="AU1757" i="4" s="1"/>
  <c r="AV1757" i="4" s="1"/>
  <c r="AW1757" i="4" s="1"/>
  <c r="AY1757" i="4" s="1"/>
  <c r="AZ1757" i="4" s="1"/>
  <c r="AR1758" i="4"/>
  <c r="AS1758" i="4" s="1"/>
  <c r="AA1760" i="4" l="1"/>
  <c r="AB1760" i="4" s="1"/>
  <c r="AC1760" i="4" s="1"/>
  <c r="AD1760" i="4" s="1"/>
  <c r="Z1760" i="4"/>
  <c r="AE1759" i="4"/>
  <c r="AF1759" i="4"/>
  <c r="AG1759" i="4" s="1"/>
  <c r="Q1761" i="4"/>
  <c r="V1761" i="4" s="1"/>
  <c r="W1761" i="4" s="1"/>
  <c r="X1761" i="4" s="1"/>
  <c r="Y1761" i="4" s="1"/>
  <c r="R1760" i="4"/>
  <c r="T1763" i="4"/>
  <c r="U1762" i="4"/>
  <c r="AX1757" i="4"/>
  <c r="AO1762" i="4"/>
  <c r="AN1763" i="4"/>
  <c r="AL1760" i="4"/>
  <c r="AT1758" i="4"/>
  <c r="AU1758" i="4" s="1"/>
  <c r="AV1758" i="4" s="1"/>
  <c r="AW1758" i="4" s="1"/>
  <c r="AX1758" i="4" s="1"/>
  <c r="AR1759" i="4"/>
  <c r="AA1761" i="4" l="1"/>
  <c r="AB1761" i="4" s="1"/>
  <c r="AC1761" i="4" s="1"/>
  <c r="AD1761" i="4" s="1"/>
  <c r="Z1761" i="4"/>
  <c r="AE1760" i="4"/>
  <c r="AF1760" i="4"/>
  <c r="AG1760" i="4" s="1"/>
  <c r="Q1762" i="4"/>
  <c r="V1762" i="4" s="1"/>
  <c r="W1762" i="4" s="1"/>
  <c r="X1762" i="4" s="1"/>
  <c r="Y1762" i="4" s="1"/>
  <c r="R1761" i="4"/>
  <c r="T1764" i="4"/>
  <c r="U1763" i="4"/>
  <c r="AY1758" i="4"/>
  <c r="AZ1758" i="4" s="1"/>
  <c r="AS1759" i="4"/>
  <c r="AT1759" i="4" s="1"/>
  <c r="AU1759" i="4" s="1"/>
  <c r="AV1759" i="4" s="1"/>
  <c r="AW1759" i="4" s="1"/>
  <c r="AO1763" i="4"/>
  <c r="AN1764" i="4"/>
  <c r="AL1761" i="4"/>
  <c r="AR1760" i="4"/>
  <c r="AA1762" i="4" l="1"/>
  <c r="AB1762" i="4" s="1"/>
  <c r="AC1762" i="4" s="1"/>
  <c r="AD1762" i="4" s="1"/>
  <c r="Z1762" i="4"/>
  <c r="AE1761" i="4"/>
  <c r="AF1761" i="4"/>
  <c r="AG1761" i="4" s="1"/>
  <c r="Q1763" i="4"/>
  <c r="V1763" i="4" s="1"/>
  <c r="W1763" i="4" s="1"/>
  <c r="X1763" i="4" s="1"/>
  <c r="Y1763" i="4" s="1"/>
  <c r="R1762" i="4"/>
  <c r="T1765" i="4"/>
  <c r="U1764" i="4"/>
  <c r="AY1759" i="4"/>
  <c r="AZ1759" i="4" s="1"/>
  <c r="AX1759" i="4"/>
  <c r="AS1760" i="4"/>
  <c r="AT1760" i="4" s="1"/>
  <c r="AU1760" i="4" s="1"/>
  <c r="AV1760" i="4" s="1"/>
  <c r="AW1760" i="4" s="1"/>
  <c r="AO1764" i="4"/>
  <c r="AN1765" i="4"/>
  <c r="AL1762" i="4"/>
  <c r="AR1761" i="4"/>
  <c r="AS1761" i="4" s="1"/>
  <c r="AA1763" i="4" l="1"/>
  <c r="AB1763" i="4" s="1"/>
  <c r="AC1763" i="4" s="1"/>
  <c r="AD1763" i="4" s="1"/>
  <c r="Z1763" i="4"/>
  <c r="AE1762" i="4"/>
  <c r="AF1762" i="4"/>
  <c r="AG1762" i="4" s="1"/>
  <c r="R1763" i="4"/>
  <c r="Q1764" i="4"/>
  <c r="V1764" i="4" s="1"/>
  <c r="W1764" i="4" s="1"/>
  <c r="X1764" i="4" s="1"/>
  <c r="Y1764" i="4" s="1"/>
  <c r="T1766" i="4"/>
  <c r="U1765" i="4"/>
  <c r="AX1760" i="4"/>
  <c r="AY1760" i="4"/>
  <c r="AZ1760" i="4" s="1"/>
  <c r="AO1765" i="4"/>
  <c r="AN1766" i="4"/>
  <c r="AL1763" i="4"/>
  <c r="AT1761" i="4"/>
  <c r="AU1761" i="4" s="1"/>
  <c r="AV1761" i="4" s="1"/>
  <c r="AW1761" i="4" s="1"/>
  <c r="AX1761" i="4" s="1"/>
  <c r="AR1762" i="4"/>
  <c r="AS1762" i="4" s="1"/>
  <c r="AA1764" i="4" l="1"/>
  <c r="AB1764" i="4" s="1"/>
  <c r="AC1764" i="4" s="1"/>
  <c r="AD1764" i="4" s="1"/>
  <c r="Z1764" i="4"/>
  <c r="AE1763" i="4"/>
  <c r="AF1763" i="4"/>
  <c r="AG1763" i="4" s="1"/>
  <c r="Q1765" i="4"/>
  <c r="V1765" i="4" s="1"/>
  <c r="W1765" i="4" s="1"/>
  <c r="X1765" i="4" s="1"/>
  <c r="Y1765" i="4" s="1"/>
  <c r="R1764" i="4"/>
  <c r="AY1761" i="4"/>
  <c r="AZ1761" i="4" s="1"/>
  <c r="T1767" i="4"/>
  <c r="U1766" i="4"/>
  <c r="AO1766" i="4"/>
  <c r="AN1767" i="4"/>
  <c r="AL1764" i="4"/>
  <c r="AT1762" i="4"/>
  <c r="AU1762" i="4" s="1"/>
  <c r="AV1762" i="4" s="1"/>
  <c r="AW1762" i="4" s="1"/>
  <c r="AY1762" i="4" s="1"/>
  <c r="AZ1762" i="4" s="1"/>
  <c r="AR1763" i="4"/>
  <c r="AS1763" i="4" s="1"/>
  <c r="AA1765" i="4" l="1"/>
  <c r="AB1765" i="4" s="1"/>
  <c r="AC1765" i="4" s="1"/>
  <c r="AD1765" i="4" s="1"/>
  <c r="Z1765" i="4"/>
  <c r="AE1764" i="4"/>
  <c r="AF1764" i="4"/>
  <c r="AG1764" i="4" s="1"/>
  <c r="Q1766" i="4"/>
  <c r="V1766" i="4" s="1"/>
  <c r="W1766" i="4" s="1"/>
  <c r="X1766" i="4" s="1"/>
  <c r="Y1766" i="4" s="1"/>
  <c r="R1765" i="4"/>
  <c r="T1768" i="4"/>
  <c r="U1767" i="4"/>
  <c r="AX1762" i="4"/>
  <c r="AO1767" i="4"/>
  <c r="AN1768" i="4"/>
  <c r="AL1765" i="4"/>
  <c r="AT1763" i="4"/>
  <c r="AU1763" i="4" s="1"/>
  <c r="AV1763" i="4" s="1"/>
  <c r="AW1763" i="4" s="1"/>
  <c r="AY1763" i="4" s="1"/>
  <c r="AZ1763" i="4" s="1"/>
  <c r="AR1764" i="4"/>
  <c r="Z1766" i="4" l="1"/>
  <c r="AA1766" i="4"/>
  <c r="AB1766" i="4" s="1"/>
  <c r="AC1766" i="4" s="1"/>
  <c r="AD1766" i="4" s="1"/>
  <c r="AE1765" i="4"/>
  <c r="AF1765" i="4"/>
  <c r="AG1765" i="4" s="1"/>
  <c r="Q1767" i="4"/>
  <c r="V1767" i="4" s="1"/>
  <c r="W1767" i="4" s="1"/>
  <c r="X1767" i="4" s="1"/>
  <c r="Y1767" i="4" s="1"/>
  <c r="R1766" i="4"/>
  <c r="T1769" i="4"/>
  <c r="U1768" i="4"/>
  <c r="AX1763" i="4"/>
  <c r="AS1764" i="4"/>
  <c r="AT1764" i="4" s="1"/>
  <c r="AU1764" i="4" s="1"/>
  <c r="AV1764" i="4" s="1"/>
  <c r="AW1764" i="4" s="1"/>
  <c r="AO1768" i="4"/>
  <c r="AN1769" i="4"/>
  <c r="AL1766" i="4"/>
  <c r="AR1765" i="4"/>
  <c r="AS1765" i="4" s="1"/>
  <c r="Z1767" i="4" l="1"/>
  <c r="AA1767" i="4"/>
  <c r="AB1767" i="4" s="1"/>
  <c r="AC1767" i="4" s="1"/>
  <c r="AD1767" i="4" s="1"/>
  <c r="AE1766" i="4"/>
  <c r="AF1766" i="4"/>
  <c r="AG1766" i="4" s="1"/>
  <c r="Q1768" i="4"/>
  <c r="V1768" i="4" s="1"/>
  <c r="W1768" i="4" s="1"/>
  <c r="X1768" i="4" s="1"/>
  <c r="Y1768" i="4" s="1"/>
  <c r="R1767" i="4"/>
  <c r="T1770" i="4"/>
  <c r="U1769" i="4"/>
  <c r="AO1769" i="4"/>
  <c r="AN1770" i="4"/>
  <c r="AY1764" i="4"/>
  <c r="AZ1764" i="4" s="1"/>
  <c r="AX1764" i="4"/>
  <c r="AL1767" i="4"/>
  <c r="AT1765" i="4"/>
  <c r="AU1765" i="4" s="1"/>
  <c r="AV1765" i="4" s="1"/>
  <c r="AW1765" i="4" s="1"/>
  <c r="AX1765" i="4" s="1"/>
  <c r="AR1766" i="4"/>
  <c r="AA1768" i="4" l="1"/>
  <c r="AB1768" i="4" s="1"/>
  <c r="AC1768" i="4" s="1"/>
  <c r="AD1768" i="4" s="1"/>
  <c r="Z1768" i="4"/>
  <c r="AE1767" i="4"/>
  <c r="AF1767" i="4"/>
  <c r="AG1767" i="4" s="1"/>
  <c r="Q1769" i="4"/>
  <c r="V1769" i="4" s="1"/>
  <c r="W1769" i="4" s="1"/>
  <c r="X1769" i="4" s="1"/>
  <c r="Y1769" i="4" s="1"/>
  <c r="R1768" i="4"/>
  <c r="T1771" i="4"/>
  <c r="U1770" i="4"/>
  <c r="AY1765" i="4"/>
  <c r="AZ1765" i="4" s="1"/>
  <c r="AS1766" i="4"/>
  <c r="AT1766" i="4" s="1"/>
  <c r="AU1766" i="4" s="1"/>
  <c r="AV1766" i="4" s="1"/>
  <c r="AW1766" i="4" s="1"/>
  <c r="AO1770" i="4"/>
  <c r="AN1771" i="4"/>
  <c r="AL1768" i="4"/>
  <c r="AR1767" i="4"/>
  <c r="AS1767" i="4" s="1"/>
  <c r="Z1769" i="4" l="1"/>
  <c r="AA1769" i="4"/>
  <c r="AB1769" i="4" s="1"/>
  <c r="AC1769" i="4" s="1"/>
  <c r="AD1769" i="4" s="1"/>
  <c r="AE1768" i="4"/>
  <c r="AF1768" i="4"/>
  <c r="AG1768" i="4" s="1"/>
  <c r="Q1770" i="4"/>
  <c r="V1770" i="4" s="1"/>
  <c r="W1770" i="4" s="1"/>
  <c r="X1770" i="4" s="1"/>
  <c r="Y1770" i="4" s="1"/>
  <c r="R1769" i="4"/>
  <c r="T1772" i="4"/>
  <c r="U1771" i="4"/>
  <c r="AO1771" i="4"/>
  <c r="AN1772" i="4"/>
  <c r="AY1766" i="4"/>
  <c r="AZ1766" i="4" s="1"/>
  <c r="AX1766" i="4"/>
  <c r="AL1769" i="4"/>
  <c r="AT1767" i="4"/>
  <c r="AU1767" i="4" s="1"/>
  <c r="AV1767" i="4" s="1"/>
  <c r="AW1767" i="4" s="1"/>
  <c r="AY1767" i="4" s="1"/>
  <c r="AZ1767" i="4" s="1"/>
  <c r="AR1768" i="4"/>
  <c r="AS1768" i="4" s="1"/>
  <c r="AA1770" i="4" l="1"/>
  <c r="AB1770" i="4" s="1"/>
  <c r="AC1770" i="4" s="1"/>
  <c r="AD1770" i="4" s="1"/>
  <c r="Z1770" i="4"/>
  <c r="AE1769" i="4"/>
  <c r="AF1769" i="4"/>
  <c r="AG1769" i="4" s="1"/>
  <c r="R1770" i="4"/>
  <c r="Q1771" i="4"/>
  <c r="V1771" i="4" s="1"/>
  <c r="W1771" i="4" s="1"/>
  <c r="X1771" i="4" s="1"/>
  <c r="Y1771" i="4" s="1"/>
  <c r="T1773" i="4"/>
  <c r="U1772" i="4"/>
  <c r="AX1767" i="4"/>
  <c r="AO1772" i="4"/>
  <c r="AN1773" i="4"/>
  <c r="AL1770" i="4"/>
  <c r="AT1768" i="4"/>
  <c r="AU1768" i="4" s="1"/>
  <c r="AV1768" i="4" s="1"/>
  <c r="AW1768" i="4" s="1"/>
  <c r="AY1768" i="4" s="1"/>
  <c r="AZ1768" i="4" s="1"/>
  <c r="AR1769" i="4"/>
  <c r="AS1769" i="4" s="1"/>
  <c r="AA1771" i="4" l="1"/>
  <c r="AB1771" i="4" s="1"/>
  <c r="AC1771" i="4" s="1"/>
  <c r="AD1771" i="4" s="1"/>
  <c r="Z1771" i="4"/>
  <c r="AE1770" i="4"/>
  <c r="AF1770" i="4"/>
  <c r="AG1770" i="4" s="1"/>
  <c r="Q1772" i="4"/>
  <c r="V1772" i="4" s="1"/>
  <c r="W1772" i="4" s="1"/>
  <c r="X1772" i="4" s="1"/>
  <c r="Y1772" i="4" s="1"/>
  <c r="R1771" i="4"/>
  <c r="T1774" i="4"/>
  <c r="U1773" i="4"/>
  <c r="AX1768" i="4"/>
  <c r="AO1773" i="4"/>
  <c r="AN1774" i="4"/>
  <c r="AT1769" i="4"/>
  <c r="AU1769" i="4" s="1"/>
  <c r="AV1769" i="4" s="1"/>
  <c r="AW1769" i="4" s="1"/>
  <c r="AX1769" i="4" s="1"/>
  <c r="AL1771" i="4"/>
  <c r="AR1770" i="4"/>
  <c r="AS1770" i="4" s="1"/>
  <c r="AA1772" i="4" l="1"/>
  <c r="AB1772" i="4" s="1"/>
  <c r="AC1772" i="4" s="1"/>
  <c r="AD1772" i="4" s="1"/>
  <c r="Z1772" i="4"/>
  <c r="AE1771" i="4"/>
  <c r="AF1771" i="4"/>
  <c r="AG1771" i="4" s="1"/>
  <c r="Q1773" i="4"/>
  <c r="V1773" i="4" s="1"/>
  <c r="W1773" i="4" s="1"/>
  <c r="X1773" i="4" s="1"/>
  <c r="Y1773" i="4" s="1"/>
  <c r="R1772" i="4"/>
  <c r="T1775" i="4"/>
  <c r="U1774" i="4"/>
  <c r="AY1769" i="4"/>
  <c r="AZ1769" i="4" s="1"/>
  <c r="AT1770" i="4"/>
  <c r="AU1770" i="4" s="1"/>
  <c r="AV1770" i="4" s="1"/>
  <c r="AW1770" i="4" s="1"/>
  <c r="AY1770" i="4" s="1"/>
  <c r="AZ1770" i="4" s="1"/>
  <c r="AO1774" i="4"/>
  <c r="AN1775" i="4"/>
  <c r="AL1772" i="4"/>
  <c r="AR1771" i="4"/>
  <c r="AS1771" i="4" s="1"/>
  <c r="Z1773" i="4" l="1"/>
  <c r="AA1773" i="4"/>
  <c r="AB1773" i="4" s="1"/>
  <c r="AC1773" i="4" s="1"/>
  <c r="AD1773" i="4" s="1"/>
  <c r="AE1772" i="4"/>
  <c r="AF1772" i="4"/>
  <c r="AG1772" i="4" s="1"/>
  <c r="Q1774" i="4"/>
  <c r="V1774" i="4" s="1"/>
  <c r="W1774" i="4" s="1"/>
  <c r="X1774" i="4" s="1"/>
  <c r="Y1774" i="4" s="1"/>
  <c r="R1773" i="4"/>
  <c r="AX1770" i="4"/>
  <c r="T1776" i="4"/>
  <c r="U1775" i="4"/>
  <c r="AO1775" i="4"/>
  <c r="AN1776" i="4"/>
  <c r="AL1773" i="4"/>
  <c r="AT1771" i="4"/>
  <c r="AU1771" i="4" s="1"/>
  <c r="AV1771" i="4" s="1"/>
  <c r="AW1771" i="4" s="1"/>
  <c r="AY1771" i="4" s="1"/>
  <c r="AZ1771" i="4" s="1"/>
  <c r="AR1772" i="4"/>
  <c r="AA1774" i="4" l="1"/>
  <c r="AB1774" i="4" s="1"/>
  <c r="AC1774" i="4" s="1"/>
  <c r="AD1774" i="4" s="1"/>
  <c r="Z1774" i="4"/>
  <c r="AE1773" i="4"/>
  <c r="AF1773" i="4"/>
  <c r="AG1773" i="4" s="1"/>
  <c r="R1774" i="4"/>
  <c r="Q1775" i="4"/>
  <c r="V1775" i="4" s="1"/>
  <c r="W1775" i="4" s="1"/>
  <c r="X1775" i="4" s="1"/>
  <c r="Y1775" i="4" s="1"/>
  <c r="T1777" i="4"/>
  <c r="U1776" i="4"/>
  <c r="AX1771" i="4"/>
  <c r="AS1772" i="4"/>
  <c r="AT1772" i="4" s="1"/>
  <c r="AU1772" i="4" s="1"/>
  <c r="AV1772" i="4" s="1"/>
  <c r="AW1772" i="4" s="1"/>
  <c r="AO1776" i="4"/>
  <c r="AN1777" i="4"/>
  <c r="AL1774" i="4"/>
  <c r="AR1773" i="4"/>
  <c r="Z1775" i="4" l="1"/>
  <c r="AA1775" i="4"/>
  <c r="AB1775" i="4" s="1"/>
  <c r="AC1775" i="4" s="1"/>
  <c r="AD1775" i="4" s="1"/>
  <c r="AE1774" i="4"/>
  <c r="AF1774" i="4"/>
  <c r="AG1774" i="4" s="1"/>
  <c r="Q1776" i="4"/>
  <c r="V1776" i="4" s="1"/>
  <c r="W1776" i="4" s="1"/>
  <c r="X1776" i="4" s="1"/>
  <c r="Y1776" i="4" s="1"/>
  <c r="R1775" i="4"/>
  <c r="T1778" i="4"/>
  <c r="U1777" i="4"/>
  <c r="AS1773" i="4"/>
  <c r="AT1773" i="4" s="1"/>
  <c r="AU1773" i="4" s="1"/>
  <c r="AV1773" i="4" s="1"/>
  <c r="AW1773" i="4" s="1"/>
  <c r="AY1773" i="4" s="1"/>
  <c r="AZ1773" i="4" s="1"/>
  <c r="AO1777" i="4"/>
  <c r="AN1778" i="4"/>
  <c r="AY1772" i="4"/>
  <c r="AZ1772" i="4" s="1"/>
  <c r="AX1772" i="4"/>
  <c r="AL1775" i="4"/>
  <c r="AR1774" i="4"/>
  <c r="AA1776" i="4" l="1"/>
  <c r="AB1776" i="4" s="1"/>
  <c r="AC1776" i="4" s="1"/>
  <c r="AD1776" i="4" s="1"/>
  <c r="Z1776" i="4"/>
  <c r="AE1775" i="4"/>
  <c r="AF1775" i="4"/>
  <c r="AG1775" i="4" s="1"/>
  <c r="Q1777" i="4"/>
  <c r="V1777" i="4" s="1"/>
  <c r="W1777" i="4" s="1"/>
  <c r="X1777" i="4" s="1"/>
  <c r="Y1777" i="4" s="1"/>
  <c r="R1776" i="4"/>
  <c r="T1779" i="4"/>
  <c r="U1778" i="4"/>
  <c r="AS1774" i="4"/>
  <c r="AT1774" i="4" s="1"/>
  <c r="AU1774" i="4" s="1"/>
  <c r="AV1774" i="4" s="1"/>
  <c r="AW1774" i="4" s="1"/>
  <c r="AX1774" i="4" s="1"/>
  <c r="AO1778" i="4"/>
  <c r="AN1779" i="4"/>
  <c r="AX1773" i="4"/>
  <c r="AL1776" i="4"/>
  <c r="AR1775" i="4"/>
  <c r="AS1775" i="4" s="1"/>
  <c r="AA1777" i="4" l="1"/>
  <c r="AB1777" i="4" s="1"/>
  <c r="AC1777" i="4" s="1"/>
  <c r="AD1777" i="4" s="1"/>
  <c r="Z1777" i="4"/>
  <c r="AE1776" i="4"/>
  <c r="AF1776" i="4"/>
  <c r="AG1776" i="4" s="1"/>
  <c r="R1777" i="4"/>
  <c r="Q1778" i="4"/>
  <c r="V1778" i="4" s="1"/>
  <c r="W1778" i="4" s="1"/>
  <c r="X1778" i="4" s="1"/>
  <c r="Y1778" i="4" s="1"/>
  <c r="T1780" i="4"/>
  <c r="U1779" i="4"/>
  <c r="AY1774" i="4"/>
  <c r="AZ1774" i="4" s="1"/>
  <c r="AO1779" i="4"/>
  <c r="AN1780" i="4"/>
  <c r="AT1775" i="4"/>
  <c r="AU1775" i="4" s="1"/>
  <c r="AV1775" i="4" s="1"/>
  <c r="AW1775" i="4" s="1"/>
  <c r="AY1775" i="4" s="1"/>
  <c r="AZ1775" i="4" s="1"/>
  <c r="AL1777" i="4"/>
  <c r="AR1776" i="4"/>
  <c r="AE1777" i="4" l="1"/>
  <c r="AF1777" i="4"/>
  <c r="AG1777" i="4" s="1"/>
  <c r="AA1778" i="4"/>
  <c r="AB1778" i="4" s="1"/>
  <c r="AC1778" i="4" s="1"/>
  <c r="AD1778" i="4" s="1"/>
  <c r="Z1778" i="4"/>
  <c r="R1778" i="4"/>
  <c r="Q1779" i="4"/>
  <c r="V1779" i="4" s="1"/>
  <c r="W1779" i="4" s="1"/>
  <c r="X1779" i="4" s="1"/>
  <c r="Y1779" i="4" s="1"/>
  <c r="AX1775" i="4"/>
  <c r="T1781" i="4"/>
  <c r="U1780" i="4"/>
  <c r="AS1776" i="4"/>
  <c r="AT1776" i="4" s="1"/>
  <c r="AU1776" i="4" s="1"/>
  <c r="AV1776" i="4" s="1"/>
  <c r="AW1776" i="4" s="1"/>
  <c r="AY1776" i="4" s="1"/>
  <c r="AZ1776" i="4" s="1"/>
  <c r="AO1780" i="4"/>
  <c r="AN1781" i="4"/>
  <c r="AL1778" i="4"/>
  <c r="AR1777" i="4"/>
  <c r="AS1777" i="4" s="1"/>
  <c r="AA1779" i="4" l="1"/>
  <c r="AB1779" i="4" s="1"/>
  <c r="AC1779" i="4" s="1"/>
  <c r="AD1779" i="4" s="1"/>
  <c r="Z1779" i="4"/>
  <c r="AE1778" i="4"/>
  <c r="AF1778" i="4"/>
  <c r="AG1778" i="4" s="1"/>
  <c r="Q1780" i="4"/>
  <c r="V1780" i="4" s="1"/>
  <c r="W1780" i="4" s="1"/>
  <c r="X1780" i="4" s="1"/>
  <c r="Y1780" i="4" s="1"/>
  <c r="R1779" i="4"/>
  <c r="T1782" i="4"/>
  <c r="U1781" i="4"/>
  <c r="AX1776" i="4"/>
  <c r="AO1781" i="4"/>
  <c r="AN1782" i="4"/>
  <c r="AL1779" i="4"/>
  <c r="AT1777" i="4"/>
  <c r="AU1777" i="4" s="1"/>
  <c r="AV1777" i="4" s="1"/>
  <c r="AW1777" i="4" s="1"/>
  <c r="AY1777" i="4" s="1"/>
  <c r="AZ1777" i="4" s="1"/>
  <c r="AR1778" i="4"/>
  <c r="AS1778" i="4" s="1"/>
  <c r="AA1780" i="4" l="1"/>
  <c r="AB1780" i="4" s="1"/>
  <c r="AC1780" i="4" s="1"/>
  <c r="AD1780" i="4" s="1"/>
  <c r="Z1780" i="4"/>
  <c r="AE1779" i="4"/>
  <c r="AF1779" i="4"/>
  <c r="AG1779" i="4" s="1"/>
  <c r="Q1781" i="4"/>
  <c r="V1781" i="4" s="1"/>
  <c r="W1781" i="4" s="1"/>
  <c r="X1781" i="4" s="1"/>
  <c r="Y1781" i="4" s="1"/>
  <c r="R1780" i="4"/>
  <c r="T1783" i="4"/>
  <c r="U1782" i="4"/>
  <c r="AX1777" i="4"/>
  <c r="AO1782" i="4"/>
  <c r="AN1783" i="4"/>
  <c r="AL1780" i="4"/>
  <c r="AT1778" i="4"/>
  <c r="AU1778" i="4" s="1"/>
  <c r="AV1778" i="4" s="1"/>
  <c r="AW1778" i="4" s="1"/>
  <c r="AX1778" i="4" s="1"/>
  <c r="AR1779" i="4"/>
  <c r="AA1781" i="4" l="1"/>
  <c r="AB1781" i="4" s="1"/>
  <c r="AC1781" i="4" s="1"/>
  <c r="AD1781" i="4" s="1"/>
  <c r="Z1781" i="4"/>
  <c r="AE1780" i="4"/>
  <c r="AF1780" i="4"/>
  <c r="AG1780" i="4" s="1"/>
  <c r="Q1782" i="4"/>
  <c r="V1782" i="4" s="1"/>
  <c r="W1782" i="4" s="1"/>
  <c r="X1782" i="4" s="1"/>
  <c r="Y1782" i="4" s="1"/>
  <c r="R1781" i="4"/>
  <c r="AY1778" i="4"/>
  <c r="AZ1778" i="4" s="1"/>
  <c r="T1784" i="4"/>
  <c r="U1783" i="4"/>
  <c r="AS1779" i="4"/>
  <c r="AT1779" i="4" s="1"/>
  <c r="AU1779" i="4" s="1"/>
  <c r="AV1779" i="4" s="1"/>
  <c r="AW1779" i="4" s="1"/>
  <c r="AO1783" i="4"/>
  <c r="AN1784" i="4"/>
  <c r="AL1781" i="4"/>
  <c r="AR1780" i="4"/>
  <c r="AS1780" i="4" s="1"/>
  <c r="AA1782" i="4" l="1"/>
  <c r="AB1782" i="4" s="1"/>
  <c r="AC1782" i="4" s="1"/>
  <c r="AD1782" i="4" s="1"/>
  <c r="Z1782" i="4"/>
  <c r="AE1781" i="4"/>
  <c r="AF1781" i="4"/>
  <c r="AG1781" i="4" s="1"/>
  <c r="R1782" i="4"/>
  <c r="Q1783" i="4"/>
  <c r="V1783" i="4" s="1"/>
  <c r="W1783" i="4" s="1"/>
  <c r="X1783" i="4" s="1"/>
  <c r="Y1783" i="4" s="1"/>
  <c r="T1785" i="4"/>
  <c r="U1784" i="4"/>
  <c r="AY1779" i="4"/>
  <c r="AZ1779" i="4" s="1"/>
  <c r="AX1779" i="4"/>
  <c r="AO1784" i="4"/>
  <c r="AN1785" i="4"/>
  <c r="AL1782" i="4"/>
  <c r="AT1780" i="4"/>
  <c r="AU1780" i="4" s="1"/>
  <c r="AV1780" i="4" s="1"/>
  <c r="AW1780" i="4" s="1"/>
  <c r="AX1780" i="4" s="1"/>
  <c r="AR1781" i="4"/>
  <c r="AS1781" i="4" s="1"/>
  <c r="Z1783" i="4" l="1"/>
  <c r="AA1783" i="4"/>
  <c r="AB1783" i="4" s="1"/>
  <c r="AC1783" i="4" s="1"/>
  <c r="AD1783" i="4" s="1"/>
  <c r="AE1782" i="4"/>
  <c r="AF1782" i="4"/>
  <c r="AG1782" i="4" s="1"/>
  <c r="R1783" i="4"/>
  <c r="Q1784" i="4"/>
  <c r="V1784" i="4" s="1"/>
  <c r="W1784" i="4" s="1"/>
  <c r="X1784" i="4" s="1"/>
  <c r="Y1784" i="4" s="1"/>
  <c r="T1786" i="4"/>
  <c r="U1785" i="4"/>
  <c r="AY1780" i="4"/>
  <c r="AZ1780" i="4" s="1"/>
  <c r="AO1785" i="4"/>
  <c r="AN1786" i="4"/>
  <c r="AL1783" i="4"/>
  <c r="AT1781" i="4"/>
  <c r="AU1781" i="4" s="1"/>
  <c r="AV1781" i="4" s="1"/>
  <c r="AW1781" i="4" s="1"/>
  <c r="AY1781" i="4" s="1"/>
  <c r="AZ1781" i="4" s="1"/>
  <c r="AR1782" i="4"/>
  <c r="AA1784" i="4" l="1"/>
  <c r="AB1784" i="4" s="1"/>
  <c r="AC1784" i="4" s="1"/>
  <c r="AD1784" i="4" s="1"/>
  <c r="Z1784" i="4"/>
  <c r="AE1783" i="4"/>
  <c r="AF1783" i="4"/>
  <c r="AG1783" i="4" s="1"/>
  <c r="Q1785" i="4"/>
  <c r="V1785" i="4" s="1"/>
  <c r="W1785" i="4" s="1"/>
  <c r="X1785" i="4" s="1"/>
  <c r="Y1785" i="4" s="1"/>
  <c r="R1784" i="4"/>
  <c r="T1787" i="4"/>
  <c r="U1786" i="4"/>
  <c r="AX1781" i="4"/>
  <c r="AS1782" i="4"/>
  <c r="AT1782" i="4" s="1"/>
  <c r="AU1782" i="4" s="1"/>
  <c r="AV1782" i="4" s="1"/>
  <c r="AW1782" i="4" s="1"/>
  <c r="AO1786" i="4"/>
  <c r="AN1787" i="4"/>
  <c r="AL1784" i="4"/>
  <c r="AR1783" i="4"/>
  <c r="AS1783" i="4" s="1"/>
  <c r="AA1785" i="4" l="1"/>
  <c r="AB1785" i="4" s="1"/>
  <c r="AC1785" i="4" s="1"/>
  <c r="AD1785" i="4" s="1"/>
  <c r="Z1785" i="4"/>
  <c r="AE1784" i="4"/>
  <c r="AF1784" i="4"/>
  <c r="AG1784" i="4" s="1"/>
  <c r="R1785" i="4"/>
  <c r="Q1786" i="4"/>
  <c r="V1786" i="4" s="1"/>
  <c r="W1786" i="4" s="1"/>
  <c r="X1786" i="4" s="1"/>
  <c r="Y1786" i="4" s="1"/>
  <c r="T1788" i="4"/>
  <c r="U1787" i="4"/>
  <c r="AX1782" i="4"/>
  <c r="AY1782" i="4"/>
  <c r="AZ1782" i="4" s="1"/>
  <c r="AT1783" i="4"/>
  <c r="AU1783" i="4" s="1"/>
  <c r="AV1783" i="4" s="1"/>
  <c r="AW1783" i="4" s="1"/>
  <c r="AY1783" i="4" s="1"/>
  <c r="AZ1783" i="4" s="1"/>
  <c r="AO1787" i="4"/>
  <c r="AN1788" i="4"/>
  <c r="AL1785" i="4"/>
  <c r="AR1784" i="4"/>
  <c r="AS1784" i="4" s="1"/>
  <c r="AA1786" i="4" l="1"/>
  <c r="AB1786" i="4" s="1"/>
  <c r="AC1786" i="4" s="1"/>
  <c r="AD1786" i="4" s="1"/>
  <c r="Z1786" i="4"/>
  <c r="AE1785" i="4"/>
  <c r="AF1785" i="4"/>
  <c r="AG1785" i="4" s="1"/>
  <c r="R1786" i="4"/>
  <c r="Q1787" i="4"/>
  <c r="V1787" i="4" s="1"/>
  <c r="W1787" i="4" s="1"/>
  <c r="X1787" i="4" s="1"/>
  <c r="Y1787" i="4" s="1"/>
  <c r="T1789" i="4"/>
  <c r="U1788" i="4"/>
  <c r="AX1783" i="4"/>
  <c r="AO1788" i="4"/>
  <c r="AN1789" i="4"/>
  <c r="AL1786" i="4"/>
  <c r="AT1784" i="4"/>
  <c r="AU1784" i="4" s="1"/>
  <c r="AV1784" i="4" s="1"/>
  <c r="AW1784" i="4" s="1"/>
  <c r="AX1784" i="4" s="1"/>
  <c r="AR1785" i="4"/>
  <c r="AA1787" i="4" l="1"/>
  <c r="AB1787" i="4" s="1"/>
  <c r="AC1787" i="4" s="1"/>
  <c r="AD1787" i="4" s="1"/>
  <c r="Z1787" i="4"/>
  <c r="AE1786" i="4"/>
  <c r="AF1786" i="4"/>
  <c r="AG1786" i="4" s="1"/>
  <c r="Q1788" i="4"/>
  <c r="V1788" i="4" s="1"/>
  <c r="W1788" i="4" s="1"/>
  <c r="X1788" i="4" s="1"/>
  <c r="Y1788" i="4" s="1"/>
  <c r="R1787" i="4"/>
  <c r="T1790" i="4"/>
  <c r="U1789" i="4"/>
  <c r="AY1784" i="4"/>
  <c r="AZ1784" i="4" s="1"/>
  <c r="AS1785" i="4"/>
  <c r="AT1785" i="4" s="1"/>
  <c r="AU1785" i="4" s="1"/>
  <c r="AV1785" i="4" s="1"/>
  <c r="AW1785" i="4" s="1"/>
  <c r="AO1789" i="4"/>
  <c r="AN1790" i="4"/>
  <c r="AL1787" i="4"/>
  <c r="AR1786" i="4"/>
  <c r="AS1786" i="4" s="1"/>
  <c r="AA1788" i="4" l="1"/>
  <c r="AB1788" i="4" s="1"/>
  <c r="AC1788" i="4" s="1"/>
  <c r="AD1788" i="4" s="1"/>
  <c r="Z1788" i="4"/>
  <c r="AE1787" i="4"/>
  <c r="AF1787" i="4"/>
  <c r="AG1787" i="4" s="1"/>
  <c r="Q1789" i="4"/>
  <c r="V1789" i="4" s="1"/>
  <c r="W1789" i="4" s="1"/>
  <c r="X1789" i="4" s="1"/>
  <c r="Y1789" i="4" s="1"/>
  <c r="R1788" i="4"/>
  <c r="T1791" i="4"/>
  <c r="U1790" i="4"/>
  <c r="AO1790" i="4"/>
  <c r="AN1791" i="4"/>
  <c r="AY1785" i="4"/>
  <c r="AZ1785" i="4" s="1"/>
  <c r="AX1785" i="4"/>
  <c r="AL1788" i="4"/>
  <c r="AT1786" i="4"/>
  <c r="AU1786" i="4" s="1"/>
  <c r="AV1786" i="4" s="1"/>
  <c r="AW1786" i="4" s="1"/>
  <c r="AY1786" i="4" s="1"/>
  <c r="AZ1786" i="4" s="1"/>
  <c r="AR1787" i="4"/>
  <c r="AA1789" i="4" l="1"/>
  <c r="AB1789" i="4" s="1"/>
  <c r="AC1789" i="4" s="1"/>
  <c r="AD1789" i="4" s="1"/>
  <c r="Z1789" i="4"/>
  <c r="AE1788" i="4"/>
  <c r="AF1788" i="4"/>
  <c r="AG1788" i="4" s="1"/>
  <c r="R1789" i="4"/>
  <c r="Q1790" i="4"/>
  <c r="V1790" i="4" s="1"/>
  <c r="W1790" i="4" s="1"/>
  <c r="X1790" i="4" s="1"/>
  <c r="Y1790" i="4" s="1"/>
  <c r="AX1786" i="4"/>
  <c r="T1792" i="4"/>
  <c r="U1791" i="4"/>
  <c r="AS1787" i="4"/>
  <c r="AT1787" i="4" s="1"/>
  <c r="AU1787" i="4" s="1"/>
  <c r="AV1787" i="4" s="1"/>
  <c r="AW1787" i="4" s="1"/>
  <c r="AO1791" i="4"/>
  <c r="AN1792" i="4"/>
  <c r="AL1789" i="4"/>
  <c r="AR1788" i="4"/>
  <c r="AS1788" i="4" s="1"/>
  <c r="AA1790" i="4" l="1"/>
  <c r="AB1790" i="4" s="1"/>
  <c r="AC1790" i="4" s="1"/>
  <c r="AD1790" i="4" s="1"/>
  <c r="Z1790" i="4"/>
  <c r="AE1789" i="4"/>
  <c r="AF1789" i="4"/>
  <c r="AG1789" i="4" s="1"/>
  <c r="Q1791" i="4"/>
  <c r="V1791" i="4" s="1"/>
  <c r="W1791" i="4" s="1"/>
  <c r="X1791" i="4" s="1"/>
  <c r="Y1791" i="4" s="1"/>
  <c r="R1790" i="4"/>
  <c r="T1793" i="4"/>
  <c r="U1792" i="4"/>
  <c r="AX1787" i="4"/>
  <c r="AY1787" i="4"/>
  <c r="AZ1787" i="4" s="1"/>
  <c r="AO1792" i="4"/>
  <c r="AN1793" i="4"/>
  <c r="AT1788" i="4"/>
  <c r="AU1788" i="4" s="1"/>
  <c r="AV1788" i="4" s="1"/>
  <c r="AW1788" i="4" s="1"/>
  <c r="AX1788" i="4" s="1"/>
  <c r="AL1790" i="4"/>
  <c r="AR1789" i="4"/>
  <c r="AE1790" i="4" l="1"/>
  <c r="AF1790" i="4"/>
  <c r="AG1790" i="4" s="1"/>
  <c r="AA1791" i="4"/>
  <c r="AB1791" i="4" s="1"/>
  <c r="AC1791" i="4" s="1"/>
  <c r="AD1791" i="4" s="1"/>
  <c r="Z1791" i="4"/>
  <c r="Q1792" i="4"/>
  <c r="V1792" i="4" s="1"/>
  <c r="W1792" i="4" s="1"/>
  <c r="X1792" i="4" s="1"/>
  <c r="Y1792" i="4" s="1"/>
  <c r="R1791" i="4"/>
  <c r="T1794" i="4"/>
  <c r="U1793" i="4"/>
  <c r="AY1788" i="4"/>
  <c r="AZ1788" i="4" s="1"/>
  <c r="AS1789" i="4"/>
  <c r="AT1789" i="4" s="1"/>
  <c r="AU1789" i="4" s="1"/>
  <c r="AV1789" i="4" s="1"/>
  <c r="AW1789" i="4" s="1"/>
  <c r="AO1793" i="4"/>
  <c r="AN1794" i="4"/>
  <c r="AL1791" i="4"/>
  <c r="AR1790" i="4"/>
  <c r="AS1790" i="4" s="1"/>
  <c r="AA1792" i="4" l="1"/>
  <c r="AB1792" i="4" s="1"/>
  <c r="AC1792" i="4" s="1"/>
  <c r="AD1792" i="4" s="1"/>
  <c r="Z1792" i="4"/>
  <c r="AE1791" i="4"/>
  <c r="AF1791" i="4"/>
  <c r="AG1791" i="4" s="1"/>
  <c r="Q1793" i="4"/>
  <c r="V1793" i="4" s="1"/>
  <c r="W1793" i="4" s="1"/>
  <c r="X1793" i="4" s="1"/>
  <c r="Y1793" i="4" s="1"/>
  <c r="R1792" i="4"/>
  <c r="T1795" i="4"/>
  <c r="U1794" i="4"/>
  <c r="AY1789" i="4"/>
  <c r="AZ1789" i="4" s="1"/>
  <c r="AX1789" i="4"/>
  <c r="AT1790" i="4"/>
  <c r="AU1790" i="4" s="1"/>
  <c r="AV1790" i="4" s="1"/>
  <c r="AW1790" i="4" s="1"/>
  <c r="AY1790" i="4" s="1"/>
  <c r="AZ1790" i="4" s="1"/>
  <c r="AO1794" i="4"/>
  <c r="AN1795" i="4"/>
  <c r="AL1792" i="4"/>
  <c r="AR1791" i="4"/>
  <c r="AS1791" i="4" s="1"/>
  <c r="AA1793" i="4" l="1"/>
  <c r="AB1793" i="4" s="1"/>
  <c r="AC1793" i="4" s="1"/>
  <c r="AD1793" i="4" s="1"/>
  <c r="Z1793" i="4"/>
  <c r="AE1792" i="4"/>
  <c r="AF1792" i="4"/>
  <c r="AG1792" i="4" s="1"/>
  <c r="Q1794" i="4"/>
  <c r="V1794" i="4" s="1"/>
  <c r="W1794" i="4" s="1"/>
  <c r="X1794" i="4" s="1"/>
  <c r="Y1794" i="4" s="1"/>
  <c r="R1793" i="4"/>
  <c r="T1796" i="4"/>
  <c r="U1795" i="4"/>
  <c r="AX1790" i="4"/>
  <c r="AO1795" i="4"/>
  <c r="AN1796" i="4"/>
  <c r="AL1793" i="4"/>
  <c r="AT1791" i="4"/>
  <c r="AU1791" i="4" s="1"/>
  <c r="AV1791" i="4" s="1"/>
  <c r="AW1791" i="4" s="1"/>
  <c r="AY1791" i="4" s="1"/>
  <c r="AZ1791" i="4" s="1"/>
  <c r="AR1792" i="4"/>
  <c r="AS1792" i="4" s="1"/>
  <c r="AA1794" i="4" l="1"/>
  <c r="AB1794" i="4" s="1"/>
  <c r="AC1794" i="4" s="1"/>
  <c r="AD1794" i="4" s="1"/>
  <c r="Z1794" i="4"/>
  <c r="AE1793" i="4"/>
  <c r="AF1793" i="4"/>
  <c r="AG1793" i="4" s="1"/>
  <c r="R1794" i="4"/>
  <c r="Q1795" i="4"/>
  <c r="V1795" i="4" s="1"/>
  <c r="W1795" i="4" s="1"/>
  <c r="X1795" i="4" s="1"/>
  <c r="Y1795" i="4" s="1"/>
  <c r="AX1791" i="4"/>
  <c r="T1797" i="4"/>
  <c r="U1796" i="4"/>
  <c r="AO1796" i="4"/>
  <c r="AN1797" i="4"/>
  <c r="AL1794" i="4"/>
  <c r="AT1792" i="4"/>
  <c r="AU1792" i="4" s="1"/>
  <c r="AV1792" i="4" s="1"/>
  <c r="AW1792" i="4" s="1"/>
  <c r="AY1792" i="4" s="1"/>
  <c r="AZ1792" i="4" s="1"/>
  <c r="AR1793" i="4"/>
  <c r="AS1793" i="4" s="1"/>
  <c r="AA1795" i="4" l="1"/>
  <c r="AB1795" i="4" s="1"/>
  <c r="AC1795" i="4" s="1"/>
  <c r="AD1795" i="4" s="1"/>
  <c r="Z1795" i="4"/>
  <c r="AE1794" i="4"/>
  <c r="AF1794" i="4"/>
  <c r="AG1794" i="4" s="1"/>
  <c r="Q1796" i="4"/>
  <c r="V1796" i="4" s="1"/>
  <c r="W1796" i="4" s="1"/>
  <c r="X1796" i="4" s="1"/>
  <c r="Y1796" i="4" s="1"/>
  <c r="R1795" i="4"/>
  <c r="T1798" i="4"/>
  <c r="U1797" i="4"/>
  <c r="AX1792" i="4"/>
  <c r="AO1797" i="4"/>
  <c r="AN1798" i="4"/>
  <c r="AL1795" i="4"/>
  <c r="AT1793" i="4"/>
  <c r="AU1793" i="4" s="1"/>
  <c r="AV1793" i="4" s="1"/>
  <c r="AW1793" i="4" s="1"/>
  <c r="AY1793" i="4" s="1"/>
  <c r="AZ1793" i="4" s="1"/>
  <c r="AR1794" i="4"/>
  <c r="AA1796" i="4" l="1"/>
  <c r="AB1796" i="4" s="1"/>
  <c r="AC1796" i="4" s="1"/>
  <c r="AD1796" i="4" s="1"/>
  <c r="Z1796" i="4"/>
  <c r="AE1795" i="4"/>
  <c r="AF1795" i="4"/>
  <c r="AG1795" i="4" s="1"/>
  <c r="R1796" i="4"/>
  <c r="Q1797" i="4"/>
  <c r="V1797" i="4" s="1"/>
  <c r="W1797" i="4" s="1"/>
  <c r="X1797" i="4" s="1"/>
  <c r="Y1797" i="4" s="1"/>
  <c r="T1799" i="4"/>
  <c r="U1798" i="4"/>
  <c r="AX1793" i="4"/>
  <c r="AS1794" i="4"/>
  <c r="AT1794" i="4" s="1"/>
  <c r="AU1794" i="4" s="1"/>
  <c r="AV1794" i="4" s="1"/>
  <c r="AW1794" i="4" s="1"/>
  <c r="AX1794" i="4" s="1"/>
  <c r="AO1798" i="4"/>
  <c r="AN1799" i="4"/>
  <c r="AL1796" i="4"/>
  <c r="AR1795" i="4"/>
  <c r="AS1795" i="4" s="1"/>
  <c r="AA1797" i="4" l="1"/>
  <c r="AB1797" i="4" s="1"/>
  <c r="AC1797" i="4" s="1"/>
  <c r="AD1797" i="4" s="1"/>
  <c r="Z1797" i="4"/>
  <c r="AE1796" i="4"/>
  <c r="AF1796" i="4"/>
  <c r="AG1796" i="4" s="1"/>
  <c r="Q1798" i="4"/>
  <c r="V1798" i="4" s="1"/>
  <c r="W1798" i="4" s="1"/>
  <c r="X1798" i="4" s="1"/>
  <c r="Y1798" i="4" s="1"/>
  <c r="R1797" i="4"/>
  <c r="T1800" i="4"/>
  <c r="U1799" i="4"/>
  <c r="AY1794" i="4"/>
  <c r="AZ1794" i="4" s="1"/>
  <c r="AO1799" i="4"/>
  <c r="AN1800" i="4"/>
  <c r="AL1797" i="4"/>
  <c r="AT1795" i="4"/>
  <c r="AU1795" i="4" s="1"/>
  <c r="AV1795" i="4" s="1"/>
  <c r="AW1795" i="4" s="1"/>
  <c r="AX1795" i="4" s="1"/>
  <c r="AR1796" i="4"/>
  <c r="AS1796" i="4" s="1"/>
  <c r="Z1798" i="4" l="1"/>
  <c r="AA1798" i="4"/>
  <c r="AB1798" i="4" s="1"/>
  <c r="AC1798" i="4" s="1"/>
  <c r="AD1798" i="4" s="1"/>
  <c r="AE1797" i="4"/>
  <c r="AF1797" i="4"/>
  <c r="AG1797" i="4" s="1"/>
  <c r="Q1799" i="4"/>
  <c r="V1799" i="4" s="1"/>
  <c r="W1799" i="4" s="1"/>
  <c r="X1799" i="4" s="1"/>
  <c r="Y1799" i="4" s="1"/>
  <c r="R1798" i="4"/>
  <c r="T1801" i="4"/>
  <c r="U1800" i="4"/>
  <c r="AY1795" i="4"/>
  <c r="AZ1795" i="4" s="1"/>
  <c r="AO1800" i="4"/>
  <c r="AN1801" i="4"/>
  <c r="AL1798" i="4"/>
  <c r="AT1796" i="4"/>
  <c r="AU1796" i="4" s="1"/>
  <c r="AV1796" i="4" s="1"/>
  <c r="AW1796" i="4" s="1"/>
  <c r="AY1796" i="4" s="1"/>
  <c r="AZ1796" i="4" s="1"/>
  <c r="AR1797" i="4"/>
  <c r="AA1799" i="4" l="1"/>
  <c r="AB1799" i="4" s="1"/>
  <c r="AC1799" i="4" s="1"/>
  <c r="AD1799" i="4" s="1"/>
  <c r="Z1799" i="4"/>
  <c r="AE1798" i="4"/>
  <c r="AF1798" i="4"/>
  <c r="AG1798" i="4" s="1"/>
  <c r="Q1800" i="4"/>
  <c r="V1800" i="4" s="1"/>
  <c r="W1800" i="4" s="1"/>
  <c r="X1800" i="4" s="1"/>
  <c r="Y1800" i="4" s="1"/>
  <c r="R1799" i="4"/>
  <c r="T1802" i="4"/>
  <c r="U1801" i="4"/>
  <c r="AX1796" i="4"/>
  <c r="AS1797" i="4"/>
  <c r="AT1797" i="4" s="1"/>
  <c r="AU1797" i="4" s="1"/>
  <c r="AV1797" i="4" s="1"/>
  <c r="AW1797" i="4" s="1"/>
  <c r="AO1801" i="4"/>
  <c r="AN1802" i="4"/>
  <c r="AL1799" i="4"/>
  <c r="AR1798" i="4"/>
  <c r="Z1800" i="4" l="1"/>
  <c r="AA1800" i="4"/>
  <c r="AB1800" i="4" s="1"/>
  <c r="AC1800" i="4" s="1"/>
  <c r="AD1800" i="4" s="1"/>
  <c r="AE1799" i="4"/>
  <c r="AF1799" i="4"/>
  <c r="AG1799" i="4" s="1"/>
  <c r="Q1801" i="4"/>
  <c r="V1801" i="4" s="1"/>
  <c r="W1801" i="4" s="1"/>
  <c r="X1801" i="4" s="1"/>
  <c r="Y1801" i="4" s="1"/>
  <c r="R1800" i="4"/>
  <c r="T1803" i="4"/>
  <c r="U1802" i="4"/>
  <c r="AY1797" i="4"/>
  <c r="AZ1797" i="4" s="1"/>
  <c r="AX1797" i="4"/>
  <c r="AS1798" i="4"/>
  <c r="AT1798" i="4" s="1"/>
  <c r="AU1798" i="4" s="1"/>
  <c r="AV1798" i="4" s="1"/>
  <c r="AW1798" i="4" s="1"/>
  <c r="AO1802" i="4"/>
  <c r="AN1803" i="4"/>
  <c r="AL1800" i="4"/>
  <c r="AR1799" i="4"/>
  <c r="AS1799" i="4" s="1"/>
  <c r="Z1801" i="4" l="1"/>
  <c r="AA1801" i="4"/>
  <c r="AB1801" i="4" s="1"/>
  <c r="AC1801" i="4" s="1"/>
  <c r="AD1801" i="4" s="1"/>
  <c r="AE1800" i="4"/>
  <c r="AF1800" i="4"/>
  <c r="AG1800" i="4" s="1"/>
  <c r="Q1802" i="4"/>
  <c r="V1802" i="4" s="1"/>
  <c r="W1802" i="4" s="1"/>
  <c r="X1802" i="4" s="1"/>
  <c r="Y1802" i="4" s="1"/>
  <c r="R1801" i="4"/>
  <c r="T1804" i="4"/>
  <c r="U1803" i="4"/>
  <c r="AY1798" i="4"/>
  <c r="AZ1798" i="4" s="1"/>
  <c r="AX1798" i="4"/>
  <c r="AO1803" i="4"/>
  <c r="AN1804" i="4"/>
  <c r="AL1801" i="4"/>
  <c r="AT1799" i="4"/>
  <c r="AU1799" i="4" s="1"/>
  <c r="AV1799" i="4" s="1"/>
  <c r="AW1799" i="4" s="1"/>
  <c r="AX1799" i="4" s="1"/>
  <c r="AR1800" i="4"/>
  <c r="Z1802" i="4" l="1"/>
  <c r="AA1802" i="4"/>
  <c r="AB1802" i="4" s="1"/>
  <c r="AC1802" i="4" s="1"/>
  <c r="AD1802" i="4" s="1"/>
  <c r="AE1801" i="4"/>
  <c r="AF1801" i="4"/>
  <c r="AG1801" i="4" s="1"/>
  <c r="Q1803" i="4"/>
  <c r="V1803" i="4" s="1"/>
  <c r="W1803" i="4" s="1"/>
  <c r="X1803" i="4" s="1"/>
  <c r="Y1803" i="4" s="1"/>
  <c r="R1802" i="4"/>
  <c r="T1805" i="4"/>
  <c r="U1804" i="4"/>
  <c r="AY1799" i="4"/>
  <c r="AZ1799" i="4" s="1"/>
  <c r="AS1800" i="4"/>
  <c r="AT1800" i="4" s="1"/>
  <c r="AU1800" i="4" s="1"/>
  <c r="AV1800" i="4" s="1"/>
  <c r="AW1800" i="4" s="1"/>
  <c r="AO1804" i="4"/>
  <c r="AN1805" i="4"/>
  <c r="AL1802" i="4"/>
  <c r="AR1801" i="4"/>
  <c r="AS1801" i="4" s="1"/>
  <c r="AA1803" i="4" l="1"/>
  <c r="AB1803" i="4" s="1"/>
  <c r="AC1803" i="4" s="1"/>
  <c r="AD1803" i="4" s="1"/>
  <c r="Z1803" i="4"/>
  <c r="AE1802" i="4"/>
  <c r="AF1802" i="4"/>
  <c r="AG1802" i="4" s="1"/>
  <c r="Q1804" i="4"/>
  <c r="V1804" i="4" s="1"/>
  <c r="W1804" i="4" s="1"/>
  <c r="X1804" i="4" s="1"/>
  <c r="Y1804" i="4" s="1"/>
  <c r="R1803" i="4"/>
  <c r="T1806" i="4"/>
  <c r="U1805" i="4"/>
  <c r="AT1801" i="4"/>
  <c r="AU1801" i="4" s="1"/>
  <c r="AV1801" i="4" s="1"/>
  <c r="AW1801" i="4" s="1"/>
  <c r="AX1801" i="4" s="1"/>
  <c r="AO1805" i="4"/>
  <c r="AN1806" i="4"/>
  <c r="AY1800" i="4"/>
  <c r="AZ1800" i="4" s="1"/>
  <c r="AX1800" i="4"/>
  <c r="AL1803" i="4"/>
  <c r="AR1802" i="4"/>
  <c r="AA1804" i="4" l="1"/>
  <c r="AB1804" i="4" s="1"/>
  <c r="AC1804" i="4" s="1"/>
  <c r="AD1804" i="4" s="1"/>
  <c r="Z1804" i="4"/>
  <c r="AE1803" i="4"/>
  <c r="AF1803" i="4"/>
  <c r="AG1803" i="4" s="1"/>
  <c r="Q1805" i="4"/>
  <c r="V1805" i="4" s="1"/>
  <c r="W1805" i="4" s="1"/>
  <c r="X1805" i="4" s="1"/>
  <c r="Y1805" i="4" s="1"/>
  <c r="R1804" i="4"/>
  <c r="T1807" i="4"/>
  <c r="U1806" i="4"/>
  <c r="AY1801" i="4"/>
  <c r="AZ1801" i="4" s="1"/>
  <c r="AS1802" i="4"/>
  <c r="AT1802" i="4" s="1"/>
  <c r="AU1802" i="4" s="1"/>
  <c r="AV1802" i="4" s="1"/>
  <c r="AW1802" i="4" s="1"/>
  <c r="AY1802" i="4" s="1"/>
  <c r="AZ1802" i="4" s="1"/>
  <c r="AO1806" i="4"/>
  <c r="AN1807" i="4"/>
  <c r="AL1804" i="4"/>
  <c r="AR1803" i="4"/>
  <c r="AS1803" i="4" s="1"/>
  <c r="Z1805" i="4" l="1"/>
  <c r="AA1805" i="4"/>
  <c r="AB1805" i="4" s="1"/>
  <c r="AC1805" i="4" s="1"/>
  <c r="AD1805" i="4" s="1"/>
  <c r="AE1804" i="4"/>
  <c r="AF1804" i="4"/>
  <c r="AG1804" i="4" s="1"/>
  <c r="R1805" i="4"/>
  <c r="Q1806" i="4"/>
  <c r="V1806" i="4" s="1"/>
  <c r="W1806" i="4" s="1"/>
  <c r="X1806" i="4" s="1"/>
  <c r="Y1806" i="4" s="1"/>
  <c r="T1808" i="4"/>
  <c r="U1807" i="4"/>
  <c r="AO1807" i="4"/>
  <c r="AN1808" i="4"/>
  <c r="AX1802" i="4"/>
  <c r="AL1805" i="4"/>
  <c r="AT1803" i="4"/>
  <c r="AU1803" i="4" s="1"/>
  <c r="AV1803" i="4" s="1"/>
  <c r="AW1803" i="4" s="1"/>
  <c r="AX1803" i="4" s="1"/>
  <c r="AR1804" i="4"/>
  <c r="AS1804" i="4" s="1"/>
  <c r="AE1805" i="4" l="1"/>
  <c r="AF1805" i="4"/>
  <c r="AG1805" i="4" s="1"/>
  <c r="AA1806" i="4"/>
  <c r="AB1806" i="4" s="1"/>
  <c r="AC1806" i="4" s="1"/>
  <c r="AD1806" i="4" s="1"/>
  <c r="Z1806" i="4"/>
  <c r="Q1807" i="4"/>
  <c r="V1807" i="4" s="1"/>
  <c r="W1807" i="4" s="1"/>
  <c r="X1807" i="4" s="1"/>
  <c r="Y1807" i="4" s="1"/>
  <c r="R1806" i="4"/>
  <c r="T1809" i="4"/>
  <c r="U1808" i="4"/>
  <c r="AY1803" i="4"/>
  <c r="AZ1803" i="4" s="1"/>
  <c r="AO1808" i="4"/>
  <c r="AN1809" i="4"/>
  <c r="AL1806" i="4"/>
  <c r="AT1804" i="4"/>
  <c r="AU1804" i="4" s="1"/>
  <c r="AV1804" i="4" s="1"/>
  <c r="AW1804" i="4" s="1"/>
  <c r="AY1804" i="4" s="1"/>
  <c r="AZ1804" i="4" s="1"/>
  <c r="AR1805" i="4"/>
  <c r="AS1805" i="4" s="1"/>
  <c r="AA1807" i="4" l="1"/>
  <c r="AB1807" i="4" s="1"/>
  <c r="AC1807" i="4" s="1"/>
  <c r="AD1807" i="4" s="1"/>
  <c r="Z1807" i="4"/>
  <c r="AE1806" i="4"/>
  <c r="AF1806" i="4"/>
  <c r="AG1806" i="4" s="1"/>
  <c r="R1807" i="4"/>
  <c r="Q1808" i="4"/>
  <c r="V1808" i="4" s="1"/>
  <c r="W1808" i="4" s="1"/>
  <c r="X1808" i="4" s="1"/>
  <c r="Y1808" i="4" s="1"/>
  <c r="AX1804" i="4"/>
  <c r="T1810" i="4"/>
  <c r="U1809" i="4"/>
  <c r="AO1809" i="4"/>
  <c r="AN1810" i="4"/>
  <c r="AL1807" i="4"/>
  <c r="AT1805" i="4"/>
  <c r="AU1805" i="4" s="1"/>
  <c r="AV1805" i="4" s="1"/>
  <c r="AW1805" i="4" s="1"/>
  <c r="AY1805" i="4" s="1"/>
  <c r="AZ1805" i="4" s="1"/>
  <c r="AR1806" i="4"/>
  <c r="AS1806" i="4" s="1"/>
  <c r="AA1808" i="4" l="1"/>
  <c r="AB1808" i="4" s="1"/>
  <c r="AC1808" i="4" s="1"/>
  <c r="AD1808" i="4" s="1"/>
  <c r="Z1808" i="4"/>
  <c r="AE1807" i="4"/>
  <c r="AF1807" i="4"/>
  <c r="AG1807" i="4" s="1"/>
  <c r="R1808" i="4"/>
  <c r="Q1809" i="4"/>
  <c r="V1809" i="4" s="1"/>
  <c r="W1809" i="4" s="1"/>
  <c r="X1809" i="4" s="1"/>
  <c r="Y1809" i="4" s="1"/>
  <c r="T1811" i="4"/>
  <c r="U1810" i="4"/>
  <c r="AX1805" i="4"/>
  <c r="AO1810" i="4"/>
  <c r="AN1811" i="4"/>
  <c r="AO1811" i="4" s="1"/>
  <c r="AL1808" i="4"/>
  <c r="AT1806" i="4"/>
  <c r="AU1806" i="4" s="1"/>
  <c r="AV1806" i="4" s="1"/>
  <c r="AW1806" i="4" s="1"/>
  <c r="AY1806" i="4" s="1"/>
  <c r="AZ1806" i="4" s="1"/>
  <c r="AR1807" i="4"/>
  <c r="AS1807" i="4" s="1"/>
  <c r="AE1808" i="4" l="1"/>
  <c r="AF1808" i="4"/>
  <c r="AG1808" i="4" s="1"/>
  <c r="Z1809" i="4"/>
  <c r="AA1809" i="4"/>
  <c r="AB1809" i="4" s="1"/>
  <c r="AC1809" i="4" s="1"/>
  <c r="AD1809" i="4" s="1"/>
  <c r="U1811" i="4"/>
  <c r="Q1810" i="4"/>
  <c r="V1810" i="4" s="1"/>
  <c r="W1810" i="4" s="1"/>
  <c r="X1810" i="4" s="1"/>
  <c r="Y1810" i="4" s="1"/>
  <c r="R1809" i="4"/>
  <c r="AX1806" i="4"/>
  <c r="AL1809" i="4"/>
  <c r="AT1807" i="4"/>
  <c r="AU1807" i="4" s="1"/>
  <c r="AV1807" i="4" s="1"/>
  <c r="AW1807" i="4" s="1"/>
  <c r="AX1807" i="4" s="1"/>
  <c r="AR1808" i="4"/>
  <c r="AS1808" i="4" s="1"/>
  <c r="Z1810" i="4" l="1"/>
  <c r="AA1810" i="4"/>
  <c r="AB1810" i="4" s="1"/>
  <c r="AC1810" i="4" s="1"/>
  <c r="AD1810" i="4" s="1"/>
  <c r="AE1809" i="4"/>
  <c r="AF1809" i="4"/>
  <c r="AG1809" i="4" s="1"/>
  <c r="Q1811" i="4"/>
  <c r="R1810" i="4"/>
  <c r="AY1807" i="4"/>
  <c r="AZ1807" i="4" s="1"/>
  <c r="AT1808" i="4"/>
  <c r="AU1808" i="4" s="1"/>
  <c r="AV1808" i="4" s="1"/>
  <c r="AW1808" i="4" s="1"/>
  <c r="AY1808" i="4" s="1"/>
  <c r="AZ1808" i="4" s="1"/>
  <c r="AL1810" i="4"/>
  <c r="AR1809" i="4"/>
  <c r="AS1809" i="4" s="1"/>
  <c r="AL1811" i="4"/>
  <c r="R1811" i="4" l="1"/>
  <c r="V1811" i="4"/>
  <c r="W1811" i="4" s="1"/>
  <c r="X1811" i="4" s="1"/>
  <c r="Y1811" i="4" s="1"/>
  <c r="AE1810" i="4"/>
  <c r="AF1810" i="4"/>
  <c r="AG1810" i="4" s="1"/>
  <c r="AX1808" i="4"/>
  <c r="AT1809" i="4"/>
  <c r="AU1809" i="4" s="1"/>
  <c r="AV1809" i="4" s="1"/>
  <c r="AW1809" i="4" s="1"/>
  <c r="AY1809" i="4" s="1"/>
  <c r="AZ1809" i="4" s="1"/>
  <c r="AR1810" i="4"/>
  <c r="AA1811" i="4" l="1"/>
  <c r="AB1811" i="4" s="1"/>
  <c r="AC1811" i="4" s="1"/>
  <c r="AD1811" i="4" s="1"/>
  <c r="Z1811" i="4"/>
  <c r="AS1810" i="4"/>
  <c r="AT1810" i="4" s="1"/>
  <c r="AU1810" i="4" s="1"/>
  <c r="AV1810" i="4" s="1"/>
  <c r="AW1810" i="4" s="1"/>
  <c r="AX1809" i="4"/>
  <c r="AR1811" i="4"/>
  <c r="AE1811" i="4" l="1"/>
  <c r="AF1811" i="4"/>
  <c r="AG1811" i="4" s="1"/>
  <c r="AY1810" i="4"/>
  <c r="AZ1810" i="4" s="1"/>
  <c r="AX1810" i="4"/>
  <c r="AS1811" i="4"/>
  <c r="AT1811" i="4" s="1"/>
  <c r="AU1811" i="4" s="1"/>
  <c r="AV1811" i="4" s="1"/>
  <c r="AW1811" i="4" s="1"/>
  <c r="AY1811" i="4" l="1"/>
  <c r="AZ1811" i="4" s="1"/>
  <c r="AX1811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V10" authorId="0" shapeId="0" xr:uid="{8D975DD9-3614-A742-9133-9B38EA377627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start from Braking Energy column</t>
        </r>
      </text>
    </comment>
    <comment ref="AJ10" authorId="0" shapeId="0" xr:uid="{31B432FD-BA3A-C144-B31D-35C6B687D58A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This column has all the KE values from column P that correspond to the braking points highlighted by the negative values in column N. </t>
        </r>
      </text>
    </comment>
    <comment ref="AM10" authorId="0" shapeId="0" xr:uid="{D8A503B7-FCC9-8142-9ADD-2B9973444A97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Calibri"/>
            <family val="2"/>
            <scheme val="minor"/>
          </rPr>
          <t xml:space="preserve">This column has all the KE values from column P that correspond to the acceleration points highlighted by the positive values in column N. </t>
        </r>
        <r>
          <rPr>
            <sz val="10"/>
            <color rgb="FF000000"/>
            <rFont val="Calibri"/>
            <family val="2"/>
            <scheme val="minor"/>
          </rPr>
          <t xml:space="preserve">
</t>
        </r>
      </text>
    </comment>
    <comment ref="AP10" authorId="0" shapeId="0" xr:uid="{490EF9CA-E017-CB44-BE5B-921A1545DBA6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start from Braking Energy column</t>
        </r>
      </text>
    </comment>
    <comment ref="BC10" authorId="0" shapeId="0" xr:uid="{B5FB5E05-635B-8C4D-A5D2-EA3000E167B8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start from Braking Energy column</t>
        </r>
      </text>
    </comment>
  </commentList>
</comments>
</file>

<file path=xl/sharedStrings.xml><?xml version="1.0" encoding="utf-8"?>
<sst xmlns="http://schemas.openxmlformats.org/spreadsheetml/2006/main" count="1939" uniqueCount="108">
  <si>
    <t>Time</t>
  </si>
  <si>
    <t>Dist</t>
  </si>
  <si>
    <t>s</t>
  </si>
  <si>
    <t>m</t>
  </si>
  <si>
    <t>km/h</t>
  </si>
  <si>
    <t xml:space="preserve">Vel </t>
  </si>
  <si>
    <t>m/s</t>
  </si>
  <si>
    <t>Distance</t>
  </si>
  <si>
    <t>COAST DOWN TEST - Low Speed</t>
  </si>
  <si>
    <t>m/s^2</t>
  </si>
  <si>
    <t xml:space="preserve">Time </t>
  </si>
  <si>
    <t>Velocity</t>
  </si>
  <si>
    <t>COAST DOWN TEST - High Speed</t>
  </si>
  <si>
    <t>COAST DOWN TEST - Mid Speed</t>
  </si>
  <si>
    <t>Retardation</t>
  </si>
  <si>
    <t>Test Mass</t>
  </si>
  <si>
    <t>Gravity</t>
  </si>
  <si>
    <t>Mid-speed retardation</t>
  </si>
  <si>
    <t>Low-speed retardation</t>
  </si>
  <si>
    <t>High speed retardation</t>
  </si>
  <si>
    <t>F=ma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</si>
  <si>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</si>
  <si>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</si>
  <si>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</si>
  <si>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2"/>
        <color theme="1"/>
        <rFont val="Calibri"/>
        <family val="2"/>
        <scheme val="minor"/>
      </rPr>
      <t>hase</t>
    </r>
  </si>
  <si>
    <r>
      <t>T</t>
    </r>
    <r>
      <rPr>
        <sz val="12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</si>
  <si>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2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</si>
  <si>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</si>
  <si>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</si>
  <si>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</si>
  <si>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</si>
  <si>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</si>
  <si>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</si>
  <si>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</si>
  <si>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</si>
  <si>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</si>
  <si>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Frontal Area</t>
  </si>
  <si>
    <t>High Speed</t>
  </si>
  <si>
    <t>Mid-Speer</t>
  </si>
  <si>
    <t>Low Speed</t>
  </si>
  <si>
    <t>Under 5m/s for 1 sec</t>
  </si>
  <si>
    <t>Av Vel</t>
  </si>
  <si>
    <t>Acceleration Force (N)</t>
  </si>
  <si>
    <t>Rolling Resistance (N)</t>
  </si>
  <si>
    <t>Aero Resistance (N)</t>
  </si>
  <si>
    <t>Total Resistance (N)</t>
  </si>
  <si>
    <t>Power (W)</t>
  </si>
  <si>
    <t>Rider Mass</t>
  </si>
  <si>
    <t>Luggage</t>
  </si>
  <si>
    <t>Kerb Mass</t>
  </si>
  <si>
    <t>Coe Rolling Resistance</t>
  </si>
  <si>
    <t>Coe Aero Resistance</t>
  </si>
  <si>
    <t>Density of Air</t>
  </si>
  <si>
    <t>Power (kW)</t>
  </si>
  <si>
    <t>Final Energy Out</t>
  </si>
  <si>
    <t>Braking Energy (kJ)</t>
  </si>
  <si>
    <t>Cumulative Braking (kJ)</t>
  </si>
  <si>
    <t>Tractive Energy (kJ)</t>
  </si>
  <si>
    <t>Gear ratio loss @ 90% efficiency</t>
  </si>
  <si>
    <t>Motor loss @ 95% efficiency</t>
  </si>
  <si>
    <t>Controller @ 96% efficiency</t>
  </si>
  <si>
    <t>Storage Device In/Out @ 94% efficiency</t>
  </si>
  <si>
    <t>WLTC class 3, version 5, vehicle speed (m/s)</t>
  </si>
  <si>
    <t>WLTC class 3, version 5, acceleration (m/s²)</t>
  </si>
  <si>
    <t>WLTC class 3, version 5, acceleration (km/h/s)</t>
  </si>
  <si>
    <t>Cumulative Tractive Energy (kJ)</t>
  </si>
  <si>
    <t>WLTC class 3, version 5, vehicle speed (km/h)</t>
  </si>
  <si>
    <r>
      <t>P</t>
    </r>
    <r>
      <rPr>
        <sz val="12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 (s)</t>
    </r>
  </si>
  <si>
    <r>
      <t>T</t>
    </r>
    <r>
      <rPr>
        <sz val="12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 (s)</t>
    </r>
  </si>
  <si>
    <t xml:space="preserve">Energy </t>
  </si>
  <si>
    <t>No.of units</t>
  </si>
  <si>
    <t>Rated Capacitance</t>
  </si>
  <si>
    <t>Rated Voltage</t>
  </si>
  <si>
    <t>Supercapacitor Selection Calculator</t>
  </si>
  <si>
    <t>Distance of WLTP</t>
  </si>
  <si>
    <t>Braking rate</t>
  </si>
  <si>
    <t>No.of braking moments</t>
  </si>
  <si>
    <t>No. of braking moments</t>
  </si>
  <si>
    <t>Major Service Interval 1</t>
  </si>
  <si>
    <t>Major Service Interval 2</t>
  </si>
  <si>
    <t>Kinetic Energy (J)</t>
  </si>
  <si>
    <t>Cumulative Tractive Energy (kWh)</t>
  </si>
  <si>
    <t>Final Energy Out (kJ)</t>
  </si>
  <si>
    <t>Final Energy Out (kWh)</t>
  </si>
  <si>
    <t>Cumulative Tractive Energy - Final Energy Out (kJ)</t>
  </si>
  <si>
    <t>Cumulative Tractive Energy - Final Energy Out (kWh)</t>
  </si>
  <si>
    <t>Kinetic Energy (kJ)</t>
  </si>
  <si>
    <t>Cumulative Braking Energy (kWh)</t>
  </si>
  <si>
    <t>Braking Power (kW) +ve</t>
  </si>
  <si>
    <t>Braking Power (kW) -ve</t>
  </si>
  <si>
    <t>Cumulative Braking Power (kWh)</t>
  </si>
  <si>
    <t>Gear ratio loss @ 95% efficiency</t>
  </si>
  <si>
    <t>Motor loss @ 96% efficiency</t>
  </si>
  <si>
    <t>Storage Device In/Out @ 99% efficiency</t>
  </si>
  <si>
    <t>Cumulative Braking Power (kW)</t>
  </si>
  <si>
    <t>Tractive Power (kW)</t>
  </si>
  <si>
    <t>Cumulative Tractive Power (kW)</t>
  </si>
  <si>
    <t>Cumulative Tractive Power (kWh)</t>
  </si>
  <si>
    <t>BRAKING POWER</t>
  </si>
  <si>
    <t>TRACTIVE POWER</t>
  </si>
  <si>
    <t>Braking Energy</t>
  </si>
  <si>
    <t>Tractive Energy</t>
  </si>
  <si>
    <t>Cum Braking Energy after losses (kWh)</t>
  </si>
  <si>
    <t>Gear ratio loss @ 95% efficiency (kJ)</t>
  </si>
  <si>
    <t>Motor loss @ 96% efficiency (kJ)</t>
  </si>
  <si>
    <t>Controller @ 96% efficiency (kJ)</t>
  </si>
  <si>
    <t>Storage Device In/Out @ 99% efficiency (kJ)</t>
  </si>
  <si>
    <t>LOSSES UP TO STORAGE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</si>
</sst>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0.000"/>
    <numFmt numFmtId="166" formatCode="0.0"/>
    <numFmt numFmtId="167" formatCode="0.0_ "/>
    <numFmt numFmtId="168" formatCode="0\ &quot;kg&quot;"/>
    <numFmt numFmtId="169" formatCode="0.00\ &quot;m²&quot;"/>
    <numFmt numFmtId="170" formatCode="0.000\ &quot;kg/m^3&quot;"/>
    <numFmt numFmtId="171" formatCode="0.00&quot;m/s²&quot;"/>
    <numFmt numFmtId="172" formatCode="0.000_ "/>
    <numFmt numFmtId="174" formatCode="0\ &quot;F&quot;"/>
    <numFmt numFmtId="175" formatCode="0.0\ &quot;V&quot;"/>
    <numFmt numFmtId="176" formatCode="0.00\ &quot;kJ&quot;"/>
    <numFmt numFmtId="179" formatCode="00.00\ &quot;km&quot;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KaTeX_Math"/>
    </font>
    <font>
      <b/>
      <sz val="11"/>
      <color rgb="FF0033CC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B"/>
        <bgColor indexed="64"/>
      </patternFill>
    </fill>
    <fill>
      <patternFill patternType="solid">
        <fgColor rgb="FFFE99CB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7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/>
    </xf>
    <xf numFmtId="167" fontId="5" fillId="3" borderId="1" xfId="0" applyNumberFormat="1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/>
    </xf>
    <xf numFmtId="167" fontId="5" fillId="5" borderId="1" xfId="0" applyNumberFormat="1" applyFon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67" fontId="5" fillId="6" borderId="1" xfId="0" applyNumberFormat="1" applyFon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166" fontId="0" fillId="0" borderId="0" xfId="0" applyNumberFormat="1"/>
    <xf numFmtId="0" fontId="1" fillId="9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3" fillId="0" borderId="0" xfId="0" applyFont="1"/>
    <xf numFmtId="0" fontId="1" fillId="11" borderId="1" xfId="0" applyFont="1" applyFill="1" applyBorder="1" applyAlignment="1">
      <alignment horizontal="right"/>
    </xf>
    <xf numFmtId="1" fontId="0" fillId="0" borderId="1" xfId="0" applyNumberFormat="1" applyBorder="1" applyAlignment="1">
      <alignment horizontal="center"/>
    </xf>
    <xf numFmtId="1" fontId="0" fillId="9" borderId="1" xfId="0" applyNumberFormat="1" applyFill="1" applyBorder="1" applyAlignment="1">
      <alignment horizontal="center"/>
    </xf>
    <xf numFmtId="1" fontId="0" fillId="10" borderId="1" xfId="0" applyNumberFormat="1" applyFill="1" applyBorder="1" applyAlignment="1">
      <alignment horizontal="center"/>
    </xf>
    <xf numFmtId="0" fontId="8" fillId="0" borderId="0" xfId="0" applyFont="1"/>
    <xf numFmtId="0" fontId="5" fillId="2" borderId="1" xfId="0" applyFont="1" applyFill="1" applyBorder="1" applyAlignment="1">
      <alignment horizontal="center" vertical="top" wrapText="1"/>
    </xf>
    <xf numFmtId="0" fontId="0" fillId="11" borderId="0" xfId="0" applyFill="1" applyAlignment="1">
      <alignment horizontal="center"/>
    </xf>
    <xf numFmtId="0" fontId="8" fillId="11" borderId="0" xfId="0" applyFont="1" applyFill="1"/>
    <xf numFmtId="0" fontId="5" fillId="11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11" borderId="0" xfId="0" applyFont="1" applyFill="1" applyAlignment="1">
      <alignment horizontal="center"/>
    </xf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0" fontId="8" fillId="12" borderId="1" xfId="0" applyFont="1" applyFill="1" applyBorder="1" applyAlignment="1">
      <alignment horizontal="center" vertical="top" wrapText="1"/>
    </xf>
    <xf numFmtId="2" fontId="0" fillId="11" borderId="0" xfId="0" applyNumberFormat="1" applyFill="1" applyAlignment="1">
      <alignment horizontal="center"/>
    </xf>
    <xf numFmtId="2" fontId="5" fillId="11" borderId="0" xfId="0" applyNumberFormat="1" applyFont="1" applyFill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8" fillId="7" borderId="1" xfId="0" applyFont="1" applyFill="1" applyBorder="1" applyAlignment="1">
      <alignment horizontal="center"/>
    </xf>
    <xf numFmtId="172" fontId="5" fillId="7" borderId="1" xfId="0" applyNumberFormat="1" applyFont="1" applyFill="1" applyBorder="1" applyAlignment="1">
      <alignment horizontal="center" vertical="center"/>
    </xf>
    <xf numFmtId="172" fontId="5" fillId="8" borderId="1" xfId="0" applyNumberFormat="1" applyFont="1" applyFill="1" applyBorder="1" applyAlignment="1">
      <alignment horizontal="center" vertical="center"/>
    </xf>
    <xf numFmtId="172" fontId="5" fillId="9" borderId="1" xfId="0" applyNumberFormat="1" applyFont="1" applyFill="1" applyBorder="1" applyAlignment="1">
      <alignment horizontal="center" vertical="center"/>
    </xf>
    <xf numFmtId="172" fontId="5" fillId="10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0" fontId="0" fillId="0" borderId="0" xfId="0" applyAlignment="1">
      <alignment horizontal="left"/>
    </xf>
    <xf numFmtId="3" fontId="0" fillId="0" borderId="0" xfId="0" applyNumberFormat="1"/>
    <xf numFmtId="179" fontId="0" fillId="0" borderId="0" xfId="0" applyNumberFormat="1"/>
    <xf numFmtId="164" fontId="0" fillId="11" borderId="0" xfId="0" applyNumberFormat="1" applyFill="1" applyAlignment="1">
      <alignment horizontal="center"/>
    </xf>
    <xf numFmtId="164" fontId="5" fillId="11" borderId="0" xfId="0" applyNumberFormat="1" applyFont="1" applyFill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top" wrapText="1"/>
    </xf>
    <xf numFmtId="2" fontId="8" fillId="7" borderId="1" xfId="0" applyNumberFormat="1" applyFont="1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/>
    </xf>
    <xf numFmtId="0" fontId="8" fillId="10" borderId="1" xfId="0" applyFont="1" applyFill="1" applyBorder="1" applyAlignment="1">
      <alignment horizontal="center" vertical="top" wrapText="1"/>
    </xf>
    <xf numFmtId="1" fontId="0" fillId="11" borderId="0" xfId="0" applyNumberFormat="1" applyFill="1" applyAlignment="1">
      <alignment horizontal="center"/>
    </xf>
    <xf numFmtId="1" fontId="5" fillId="11" borderId="0" xfId="0" applyNumberFormat="1" applyFont="1" applyFill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top" wrapText="1"/>
    </xf>
    <xf numFmtId="164" fontId="8" fillId="7" borderId="1" xfId="0" applyNumberFormat="1" applyFon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164" fontId="8" fillId="11" borderId="0" xfId="0" applyNumberFormat="1" applyFont="1" applyFill="1" applyAlignment="1">
      <alignment horizontal="center"/>
    </xf>
    <xf numFmtId="164" fontId="8" fillId="10" borderId="1" xfId="0" applyNumberFormat="1" applyFont="1" applyFill="1" applyBorder="1" applyAlignment="1">
      <alignment horizontal="center" vertical="top" wrapText="1"/>
    </xf>
    <xf numFmtId="164" fontId="8" fillId="12" borderId="1" xfId="0" applyNumberFormat="1" applyFont="1" applyFill="1" applyBorder="1" applyAlignment="1">
      <alignment horizontal="center" vertical="top" wrapText="1"/>
    </xf>
    <xf numFmtId="164" fontId="0" fillId="7" borderId="0" xfId="0" applyNumberFormat="1" applyFill="1" applyBorder="1" applyAlignment="1">
      <alignment horizontal="center"/>
    </xf>
    <xf numFmtId="0" fontId="8" fillId="13" borderId="0" xfId="0" applyFont="1" applyFill="1" applyAlignment="1">
      <alignment horizontal="center"/>
    </xf>
    <xf numFmtId="2" fontId="0" fillId="14" borderId="0" xfId="0" applyNumberFormat="1" applyFill="1" applyAlignment="1">
      <alignment horizontal="center"/>
    </xf>
    <xf numFmtId="1" fontId="0" fillId="13" borderId="0" xfId="0" applyNumberFormat="1" applyFill="1" applyAlignment="1">
      <alignment horizontal="center"/>
    </xf>
    <xf numFmtId="0" fontId="8" fillId="14" borderId="0" xfId="0" applyFont="1" applyFill="1" applyAlignment="1">
      <alignment horizontal="center"/>
    </xf>
    <xf numFmtId="2" fontId="0" fillId="14" borderId="0" xfId="0" applyNumberFormat="1" applyFill="1" applyAlignment="1">
      <alignment horizontal="center"/>
    </xf>
    <xf numFmtId="2" fontId="0" fillId="15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FE99CB"/>
      <color rgb="FFFFFF9B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v5'!$AL$2:$AL$1811</c:f>
              <c:numCache>
                <c:formatCode>0</c:formatCode>
                <c:ptCount val="1805"/>
                <c:pt idx="3" formatCode="0.000">
                  <c:v>0</c:v>
                </c:pt>
                <c:pt idx="4" formatCode="0.000">
                  <c:v>0</c:v>
                </c:pt>
                <c:pt idx="5" formatCode="0.000">
                  <c:v>0</c:v>
                </c:pt>
                <c:pt idx="6" formatCode="0.000">
                  <c:v>0</c:v>
                </c:pt>
                <c:pt idx="7" formatCode="0.000">
                  <c:v>0</c:v>
                </c:pt>
                <c:pt idx="8" formatCode="0.000">
                  <c:v>0</c:v>
                </c:pt>
                <c:pt idx="9" formatCode="0.000">
                  <c:v>0</c:v>
                </c:pt>
                <c:pt idx="10" formatCode="0.000">
                  <c:v>0</c:v>
                </c:pt>
                <c:pt idx="11" formatCode="0.000">
                  <c:v>0</c:v>
                </c:pt>
                <c:pt idx="12" formatCode="0.000">
                  <c:v>0</c:v>
                </c:pt>
                <c:pt idx="13" formatCode="0.000">
                  <c:v>0</c:v>
                </c:pt>
                <c:pt idx="14" formatCode="0.000">
                  <c:v>0</c:v>
                </c:pt>
                <c:pt idx="15" formatCode="0.000">
                  <c:v>0</c:v>
                </c:pt>
                <c:pt idx="16" formatCode="0.000">
                  <c:v>0</c:v>
                </c:pt>
                <c:pt idx="17" formatCode="0.000">
                  <c:v>0</c:v>
                </c:pt>
                <c:pt idx="18" formatCode="0.000">
                  <c:v>0</c:v>
                </c:pt>
                <c:pt idx="19" formatCode="0.000">
                  <c:v>0</c:v>
                </c:pt>
                <c:pt idx="20" formatCode="0.000">
                  <c:v>0</c:v>
                </c:pt>
                <c:pt idx="21" formatCode="0.000">
                  <c:v>0</c:v>
                </c:pt>
                <c:pt idx="22" formatCode="0.000">
                  <c:v>0</c:v>
                </c:pt>
                <c:pt idx="23" formatCode="0.000">
                  <c:v>0</c:v>
                </c:pt>
                <c:pt idx="24" formatCode="0.000">
                  <c:v>0</c:v>
                </c:pt>
                <c:pt idx="25" formatCode="0.000">
                  <c:v>0</c:v>
                </c:pt>
                <c:pt idx="26" formatCode="0.000">
                  <c:v>0</c:v>
                </c:pt>
                <c:pt idx="27" formatCode="0.000">
                  <c:v>0</c:v>
                </c:pt>
                <c:pt idx="28" formatCode="0.000">
                  <c:v>0</c:v>
                </c:pt>
                <c:pt idx="29" formatCode="0.000">
                  <c:v>0</c:v>
                </c:pt>
                <c:pt idx="30" formatCode="0.000">
                  <c:v>0</c:v>
                </c:pt>
                <c:pt idx="31" formatCode="0.000">
                  <c:v>0</c:v>
                </c:pt>
                <c:pt idx="32" formatCode="0.000">
                  <c:v>0</c:v>
                </c:pt>
                <c:pt idx="33" formatCode="0.000">
                  <c:v>0</c:v>
                </c:pt>
                <c:pt idx="34" formatCode="0.000">
                  <c:v>0</c:v>
                </c:pt>
                <c:pt idx="35" formatCode="0.000">
                  <c:v>0</c:v>
                </c:pt>
                <c:pt idx="36" formatCode="0.000">
                  <c:v>0</c:v>
                </c:pt>
                <c:pt idx="37" formatCode="0.000">
                  <c:v>0</c:v>
                </c:pt>
                <c:pt idx="38" formatCode="0.000">
                  <c:v>0</c:v>
                </c:pt>
                <c:pt idx="39" formatCode="0.000">
                  <c:v>0</c:v>
                </c:pt>
                <c:pt idx="40" formatCode="0.000">
                  <c:v>0</c:v>
                </c:pt>
                <c:pt idx="41" formatCode="0.000">
                  <c:v>5.4320411093964332E-3</c:v>
                </c:pt>
                <c:pt idx="42" formatCode="0.000">
                  <c:v>1.0175040723593966E-2</c:v>
                </c:pt>
                <c:pt idx="43" formatCode="0.000">
                  <c:v>1.4253637259945131E-2</c:v>
                </c:pt>
                <c:pt idx="44" formatCode="0.000">
                  <c:v>1.7820279063786009E-2</c:v>
                </c:pt>
                <c:pt idx="45" formatCode="0.000">
                  <c:v>2.0928503300754461E-2</c:v>
                </c:pt>
                <c:pt idx="46" formatCode="0.000">
                  <c:v>2.3434054569615913E-2</c:v>
                </c:pt>
                <c:pt idx="47" formatCode="0.000">
                  <c:v>2.5311013374485599E-2</c:v>
                </c:pt>
                <c:pt idx="48" formatCode="0.000">
                  <c:v>2.6779308127572021E-2</c:v>
                </c:pt>
                <c:pt idx="49" formatCode="0.000">
                  <c:v>2.8080675368655699E-2</c:v>
                </c:pt>
                <c:pt idx="50" formatCode="0.000">
                  <c:v>2.8080675368655699E-2</c:v>
                </c:pt>
                <c:pt idx="51" formatCode="0.000">
                  <c:v>2.9213536093964342E-2</c:v>
                </c:pt>
                <c:pt idx="52" formatCode="0.000">
                  <c:v>3.0222191786694105E-2</c:v>
                </c:pt>
                <c:pt idx="53" formatCode="0.000">
                  <c:v>3.0222191786694105E-2</c:v>
                </c:pt>
                <c:pt idx="54" formatCode="0.000">
                  <c:v>3.0222191786694105E-2</c:v>
                </c:pt>
                <c:pt idx="55" formatCode="0.000">
                  <c:v>3.1124190243484229E-2</c:v>
                </c:pt>
                <c:pt idx="56" formatCode="0.000">
                  <c:v>3.1858546167695477E-2</c:v>
                </c:pt>
                <c:pt idx="57" formatCode="0.000">
                  <c:v>3.2369815672153641E-2</c:v>
                </c:pt>
                <c:pt idx="58" formatCode="0.000">
                  <c:v>3.2369815672153641E-2</c:v>
                </c:pt>
                <c:pt idx="59" formatCode="0.000">
                  <c:v>3.2369815672153641E-2</c:v>
                </c:pt>
                <c:pt idx="60" formatCode="0.000">
                  <c:v>3.2369815672153641E-2</c:v>
                </c:pt>
                <c:pt idx="61" formatCode="0.000">
                  <c:v>3.2369815672153641E-2</c:v>
                </c:pt>
                <c:pt idx="62" formatCode="0.000">
                  <c:v>3.2369815672153641E-2</c:v>
                </c:pt>
                <c:pt idx="63" formatCode="0.000">
                  <c:v>3.2369815672153641E-2</c:v>
                </c:pt>
                <c:pt idx="64" formatCode="0.000">
                  <c:v>3.2369815672153641E-2</c:v>
                </c:pt>
                <c:pt idx="65" formatCode="0.000">
                  <c:v>3.2369815672153641E-2</c:v>
                </c:pt>
                <c:pt idx="66" formatCode="0.000">
                  <c:v>3.2369815672153641E-2</c:v>
                </c:pt>
                <c:pt idx="67" formatCode="0.000">
                  <c:v>3.2369815672153641E-2</c:v>
                </c:pt>
                <c:pt idx="68" formatCode="0.000">
                  <c:v>3.2369815672153641E-2</c:v>
                </c:pt>
                <c:pt idx="69" formatCode="0.000">
                  <c:v>3.2369815672153641E-2</c:v>
                </c:pt>
                <c:pt idx="70" formatCode="0.000">
                  <c:v>3.2369815672153641E-2</c:v>
                </c:pt>
                <c:pt idx="71" formatCode="0.000">
                  <c:v>3.2369815672153641E-2</c:v>
                </c:pt>
                <c:pt idx="72" formatCode="0.000">
                  <c:v>3.2369815672153641E-2</c:v>
                </c:pt>
                <c:pt idx="73" formatCode="0.000">
                  <c:v>3.2369815672153641E-2</c:v>
                </c:pt>
                <c:pt idx="74" formatCode="0.000">
                  <c:v>3.2369815672153641E-2</c:v>
                </c:pt>
                <c:pt idx="75" formatCode="0.000">
                  <c:v>3.2369815672153641E-2</c:v>
                </c:pt>
                <c:pt idx="76" formatCode="0.000">
                  <c:v>3.2369815672153641E-2</c:v>
                </c:pt>
                <c:pt idx="77" formatCode="0.000">
                  <c:v>3.2369815672153641E-2</c:v>
                </c:pt>
                <c:pt idx="78" formatCode="0.000">
                  <c:v>3.2369815672153641E-2</c:v>
                </c:pt>
                <c:pt idx="79" formatCode="0.000">
                  <c:v>3.2369815672153641E-2</c:v>
                </c:pt>
                <c:pt idx="80" formatCode="0.000">
                  <c:v>3.2369815672153641E-2</c:v>
                </c:pt>
                <c:pt idx="81" formatCode="0.000">
                  <c:v>3.2369815672153641E-2</c:v>
                </c:pt>
                <c:pt idx="82" formatCode="0.000">
                  <c:v>3.2369815672153641E-2</c:v>
                </c:pt>
                <c:pt idx="83" formatCode="0.000">
                  <c:v>3.2369815672153641E-2</c:v>
                </c:pt>
                <c:pt idx="84" formatCode="0.000">
                  <c:v>3.2369815672153641E-2</c:v>
                </c:pt>
                <c:pt idx="85" formatCode="0.000">
                  <c:v>3.2369815672153641E-2</c:v>
                </c:pt>
                <c:pt idx="86" formatCode="0.000">
                  <c:v>3.2369815672153641E-2</c:v>
                </c:pt>
                <c:pt idx="87" formatCode="0.000">
                  <c:v>3.2369815672153641E-2</c:v>
                </c:pt>
                <c:pt idx="88" formatCode="0.000">
                  <c:v>3.2369815672153641E-2</c:v>
                </c:pt>
                <c:pt idx="89" formatCode="0.000">
                  <c:v>3.2369815672153641E-2</c:v>
                </c:pt>
                <c:pt idx="90" formatCode="0.000">
                  <c:v>3.2369815672153641E-2</c:v>
                </c:pt>
                <c:pt idx="91" formatCode="0.000">
                  <c:v>3.2369815672153641E-2</c:v>
                </c:pt>
                <c:pt idx="92" formatCode="0.000">
                  <c:v>3.5854468449931419E-2</c:v>
                </c:pt>
                <c:pt idx="93" formatCode="0.000">
                  <c:v>3.8886185485253771E-2</c:v>
                </c:pt>
                <c:pt idx="94" formatCode="0.000">
                  <c:v>4.1106592506858712E-2</c:v>
                </c:pt>
                <c:pt idx="95" formatCode="0.000">
                  <c:v>4.2548550668724282E-2</c:v>
                </c:pt>
                <c:pt idx="96" formatCode="0.000">
                  <c:v>4.3409554612482852E-2</c:v>
                </c:pt>
                <c:pt idx="97" formatCode="0.000">
                  <c:v>4.401029106652949E-2</c:v>
                </c:pt>
                <c:pt idx="98" formatCode="0.000">
                  <c:v>4.4439303412208503E-2</c:v>
                </c:pt>
                <c:pt idx="99" formatCode="0.000">
                  <c:v>4.4686015303497938E-2</c:v>
                </c:pt>
                <c:pt idx="100" formatCode="0.000">
                  <c:v>4.4786237354252391E-2</c:v>
                </c:pt>
                <c:pt idx="101" formatCode="0.000">
                  <c:v>4.4824848465363505E-2</c:v>
                </c:pt>
                <c:pt idx="102" formatCode="0.000">
                  <c:v>4.4839268046982163E-2</c:v>
                </c:pt>
                <c:pt idx="103" formatCode="0.000">
                  <c:v>4.4839268046982163E-2</c:v>
                </c:pt>
                <c:pt idx="104" formatCode="0.000">
                  <c:v>4.4839268046982163E-2</c:v>
                </c:pt>
                <c:pt idx="105" formatCode="0.000">
                  <c:v>4.4839268046982163E-2</c:v>
                </c:pt>
                <c:pt idx="106" formatCode="0.000">
                  <c:v>4.4839268046982163E-2</c:v>
                </c:pt>
                <c:pt idx="107" formatCode="0.000">
                  <c:v>4.4839268046982163E-2</c:v>
                </c:pt>
                <c:pt idx="108" formatCode="0.000">
                  <c:v>4.4839268046982163E-2</c:v>
                </c:pt>
                <c:pt idx="109" formatCode="0.000">
                  <c:v>4.4839268046982163E-2</c:v>
                </c:pt>
                <c:pt idx="110" formatCode="0.000">
                  <c:v>4.4839268046982163E-2</c:v>
                </c:pt>
                <c:pt idx="111" formatCode="0.000">
                  <c:v>4.4839268046982163E-2</c:v>
                </c:pt>
                <c:pt idx="112" formatCode="0.000">
                  <c:v>4.4839268046982163E-2</c:v>
                </c:pt>
                <c:pt idx="113" formatCode="0.000">
                  <c:v>4.4839268046982163E-2</c:v>
                </c:pt>
                <c:pt idx="114" formatCode="0.000">
                  <c:v>4.4839268046982163E-2</c:v>
                </c:pt>
                <c:pt idx="115" formatCode="0.000">
                  <c:v>4.4839268046982163E-2</c:v>
                </c:pt>
                <c:pt idx="116" formatCode="0.000">
                  <c:v>4.4839268046982163E-2</c:v>
                </c:pt>
                <c:pt idx="117" formatCode="0.000">
                  <c:v>4.4839268046982163E-2</c:v>
                </c:pt>
                <c:pt idx="118" formatCode="0.000">
                  <c:v>4.4839268046982163E-2</c:v>
                </c:pt>
                <c:pt idx="119" formatCode="0.000">
                  <c:v>4.4839268046982163E-2</c:v>
                </c:pt>
                <c:pt idx="120" formatCode="0.000">
                  <c:v>4.4839268046982163E-2</c:v>
                </c:pt>
                <c:pt idx="121" formatCode="0.000">
                  <c:v>4.4839268046982163E-2</c:v>
                </c:pt>
                <c:pt idx="122" formatCode="0.000">
                  <c:v>4.4839268046982163E-2</c:v>
                </c:pt>
                <c:pt idx="123" formatCode="0.000">
                  <c:v>4.4839268046982163E-2</c:v>
                </c:pt>
                <c:pt idx="124" formatCode="0.000">
                  <c:v>4.4839268046982163E-2</c:v>
                </c:pt>
                <c:pt idx="125" formatCode="0.000">
                  <c:v>4.4839268046982163E-2</c:v>
                </c:pt>
                <c:pt idx="126" formatCode="0.000">
                  <c:v>4.4839268046982163E-2</c:v>
                </c:pt>
                <c:pt idx="127" formatCode="0.000">
                  <c:v>4.4839268046982163E-2</c:v>
                </c:pt>
                <c:pt idx="128" formatCode="0.000">
                  <c:v>4.4839268046982163E-2</c:v>
                </c:pt>
                <c:pt idx="129" formatCode="0.000">
                  <c:v>4.4839268046982163E-2</c:v>
                </c:pt>
                <c:pt idx="130" formatCode="0.000">
                  <c:v>4.4839268046982163E-2</c:v>
                </c:pt>
                <c:pt idx="131" formatCode="0.000">
                  <c:v>4.4839268046982163E-2</c:v>
                </c:pt>
                <c:pt idx="132" formatCode="0.000">
                  <c:v>4.4839268046982163E-2</c:v>
                </c:pt>
                <c:pt idx="133" formatCode="0.000">
                  <c:v>4.4839268046982163E-2</c:v>
                </c:pt>
                <c:pt idx="134" formatCode="0.000">
                  <c:v>4.4839268046982163E-2</c:v>
                </c:pt>
                <c:pt idx="135" formatCode="0.000">
                  <c:v>4.4839268046982163E-2</c:v>
                </c:pt>
                <c:pt idx="136" formatCode="0.000">
                  <c:v>4.4839268046982163E-2</c:v>
                </c:pt>
                <c:pt idx="137" formatCode="0.000">
                  <c:v>4.4839268046982163E-2</c:v>
                </c:pt>
                <c:pt idx="138" formatCode="0.000">
                  <c:v>4.4839268046982163E-2</c:v>
                </c:pt>
                <c:pt idx="139" formatCode="0.000">
                  <c:v>4.4839268046982163E-2</c:v>
                </c:pt>
                <c:pt idx="140" formatCode="0.000">
                  <c:v>4.4839268046982163E-2</c:v>
                </c:pt>
                <c:pt idx="141" formatCode="0.000">
                  <c:v>4.4839268046982163E-2</c:v>
                </c:pt>
                <c:pt idx="142" formatCode="0.000">
                  <c:v>4.4839268046982163E-2</c:v>
                </c:pt>
                <c:pt idx="143" formatCode="0.000">
                  <c:v>4.4839268046982163E-2</c:v>
                </c:pt>
                <c:pt idx="144" formatCode="0.000">
                  <c:v>4.4839268046982163E-2</c:v>
                </c:pt>
                <c:pt idx="145" formatCode="0.000">
                  <c:v>4.4839268046982163E-2</c:v>
                </c:pt>
                <c:pt idx="146" formatCode="0.000">
                  <c:v>4.4839268046982163E-2</c:v>
                </c:pt>
                <c:pt idx="147" formatCode="0.000">
                  <c:v>4.4839268046982163E-2</c:v>
                </c:pt>
                <c:pt idx="148" formatCode="0.000">
                  <c:v>4.4839268046982163E-2</c:v>
                </c:pt>
                <c:pt idx="149" formatCode="0.000">
                  <c:v>4.4839268046982163E-2</c:v>
                </c:pt>
                <c:pt idx="150" formatCode="0.000">
                  <c:v>4.4839268046982163E-2</c:v>
                </c:pt>
                <c:pt idx="151" formatCode="0.000">
                  <c:v>4.4839268046982163E-2</c:v>
                </c:pt>
                <c:pt idx="152" formatCode="0.000">
                  <c:v>4.4839268046982163E-2</c:v>
                </c:pt>
                <c:pt idx="153" formatCode="0.000">
                  <c:v>4.4839268046982163E-2</c:v>
                </c:pt>
                <c:pt idx="154" formatCode="0.000">
                  <c:v>4.4839268046982163E-2</c:v>
                </c:pt>
                <c:pt idx="155" formatCode="0.000">
                  <c:v>4.7414414651920436E-2</c:v>
                </c:pt>
                <c:pt idx="156" formatCode="0.000">
                  <c:v>4.9618584747942382E-2</c:v>
                </c:pt>
                <c:pt idx="157" formatCode="0.000">
                  <c:v>5.1140267704046637E-2</c:v>
                </c:pt>
                <c:pt idx="158" formatCode="0.000">
                  <c:v>5.2031928155006853E-2</c:v>
                </c:pt>
                <c:pt idx="159" formatCode="0.000">
                  <c:v>5.2558928112139913E-2</c:v>
                </c:pt>
                <c:pt idx="160" formatCode="0.000">
                  <c:v>5.2558928112139913E-2</c:v>
                </c:pt>
                <c:pt idx="161" formatCode="0.000">
                  <c:v>5.2558928112139913E-2</c:v>
                </c:pt>
                <c:pt idx="162" formatCode="0.000">
                  <c:v>5.2558928112139913E-2</c:v>
                </c:pt>
                <c:pt idx="163" formatCode="0.000">
                  <c:v>5.2558928112139913E-2</c:v>
                </c:pt>
                <c:pt idx="164" formatCode="0.000">
                  <c:v>5.2558928112139913E-2</c:v>
                </c:pt>
                <c:pt idx="165" formatCode="0.000">
                  <c:v>5.2558928112139913E-2</c:v>
                </c:pt>
                <c:pt idx="166" formatCode="0.000">
                  <c:v>5.2558928112139913E-2</c:v>
                </c:pt>
                <c:pt idx="167" formatCode="0.000">
                  <c:v>5.2558928112139913E-2</c:v>
                </c:pt>
                <c:pt idx="168" formatCode="0.000">
                  <c:v>5.2558928112139913E-2</c:v>
                </c:pt>
                <c:pt idx="169" formatCode="0.000">
                  <c:v>5.2558928112139913E-2</c:v>
                </c:pt>
                <c:pt idx="170" formatCode="0.000">
                  <c:v>5.2558928112139913E-2</c:v>
                </c:pt>
                <c:pt idx="171" formatCode="0.000">
                  <c:v>5.2558928112139913E-2</c:v>
                </c:pt>
                <c:pt idx="172" formatCode="0.000">
                  <c:v>5.2558928112139913E-2</c:v>
                </c:pt>
                <c:pt idx="173" formatCode="0.000">
                  <c:v>5.2558928112139913E-2</c:v>
                </c:pt>
                <c:pt idx="174" formatCode="0.000">
                  <c:v>5.2558928112139913E-2</c:v>
                </c:pt>
                <c:pt idx="175" formatCode="0.000">
                  <c:v>5.6726187199931402E-2</c:v>
                </c:pt>
                <c:pt idx="176" formatCode="0.000">
                  <c:v>6.0396655949931405E-2</c:v>
                </c:pt>
                <c:pt idx="177" formatCode="0.000">
                  <c:v>6.3259717506858701E-2</c:v>
                </c:pt>
                <c:pt idx="178" formatCode="0.000">
                  <c:v>6.5447710262345665E-2</c:v>
                </c:pt>
                <c:pt idx="179" formatCode="0.000">
                  <c:v>6.7354699931412881E-2</c:v>
                </c:pt>
                <c:pt idx="180" formatCode="0.000">
                  <c:v>6.7354699931412881E-2</c:v>
                </c:pt>
                <c:pt idx="181" formatCode="0.000">
                  <c:v>6.7354699931412881E-2</c:v>
                </c:pt>
                <c:pt idx="182" formatCode="0.000">
                  <c:v>6.7354699931412881E-2</c:v>
                </c:pt>
                <c:pt idx="183" formatCode="0.000">
                  <c:v>6.7354699931412881E-2</c:v>
                </c:pt>
                <c:pt idx="184" formatCode="0.000">
                  <c:v>6.7354699931412881E-2</c:v>
                </c:pt>
                <c:pt idx="185" formatCode="0.000">
                  <c:v>6.7354699931412881E-2</c:v>
                </c:pt>
                <c:pt idx="186" formatCode="0.000">
                  <c:v>6.7354699931412881E-2</c:v>
                </c:pt>
                <c:pt idx="187" formatCode="0.000">
                  <c:v>6.974075338648833E-2</c:v>
                </c:pt>
                <c:pt idx="188" formatCode="0.000">
                  <c:v>7.1770249914266102E-2</c:v>
                </c:pt>
                <c:pt idx="189" formatCode="0.000">
                  <c:v>7.3429574331275713E-2</c:v>
                </c:pt>
                <c:pt idx="190" formatCode="0.000">
                  <c:v>7.4743424639917691E-2</c:v>
                </c:pt>
                <c:pt idx="191" formatCode="0.000">
                  <c:v>7.5807643389917689E-2</c:v>
                </c:pt>
                <c:pt idx="192" formatCode="0.000">
                  <c:v>7.667880658436213E-2</c:v>
                </c:pt>
                <c:pt idx="193" formatCode="0.000">
                  <c:v>7.7413162508573385E-2</c:v>
                </c:pt>
                <c:pt idx="194" formatCode="0.000">
                  <c:v>7.8039550325788742E-2</c:v>
                </c:pt>
                <c:pt idx="195" formatCode="0.000">
                  <c:v>7.8598726208847725E-2</c:v>
                </c:pt>
                <c:pt idx="196" formatCode="0.000">
                  <c:v>7.8598726208847725E-2</c:v>
                </c:pt>
                <c:pt idx="197" formatCode="0.000">
                  <c:v>7.8598726208847725E-2</c:v>
                </c:pt>
                <c:pt idx="198" formatCode="0.000">
                  <c:v>7.8598726208847725E-2</c:v>
                </c:pt>
                <c:pt idx="199" formatCode="0.000">
                  <c:v>7.8598726208847725E-2</c:v>
                </c:pt>
                <c:pt idx="200" formatCode="0.000">
                  <c:v>7.8598726208847725E-2</c:v>
                </c:pt>
                <c:pt idx="201" formatCode="0.000">
                  <c:v>7.8598726208847725E-2</c:v>
                </c:pt>
                <c:pt idx="202" formatCode="0.000">
                  <c:v>7.8598726208847725E-2</c:v>
                </c:pt>
                <c:pt idx="203" formatCode="0.000">
                  <c:v>7.8598726208847725E-2</c:v>
                </c:pt>
                <c:pt idx="204" formatCode="0.000">
                  <c:v>7.8598726208847725E-2</c:v>
                </c:pt>
                <c:pt idx="205" formatCode="0.000">
                  <c:v>7.8598726208847725E-2</c:v>
                </c:pt>
                <c:pt idx="206" formatCode="0.000">
                  <c:v>7.8598726208847725E-2</c:v>
                </c:pt>
                <c:pt idx="207" formatCode="0.000">
                  <c:v>7.8598726208847725E-2</c:v>
                </c:pt>
                <c:pt idx="208" formatCode="0.000">
                  <c:v>7.8598726208847725E-2</c:v>
                </c:pt>
                <c:pt idx="209" formatCode="0.000">
                  <c:v>7.8598726208847725E-2</c:v>
                </c:pt>
                <c:pt idx="210" formatCode="0.000">
                  <c:v>7.8598726208847725E-2</c:v>
                </c:pt>
                <c:pt idx="211" formatCode="0.000">
                  <c:v>7.8598726208847725E-2</c:v>
                </c:pt>
                <c:pt idx="212" formatCode="0.000">
                  <c:v>7.8598726208847725E-2</c:v>
                </c:pt>
                <c:pt idx="213" formatCode="0.000">
                  <c:v>7.8598726208847725E-2</c:v>
                </c:pt>
                <c:pt idx="214" formatCode="0.000">
                  <c:v>7.8598726208847725E-2</c:v>
                </c:pt>
                <c:pt idx="215" formatCode="0.000">
                  <c:v>7.8598726208847725E-2</c:v>
                </c:pt>
                <c:pt idx="216" formatCode="0.000">
                  <c:v>7.8598726208847725E-2</c:v>
                </c:pt>
                <c:pt idx="217" formatCode="0.000">
                  <c:v>7.8598726208847725E-2</c:v>
                </c:pt>
                <c:pt idx="218" formatCode="0.000">
                  <c:v>7.8598726208847725E-2</c:v>
                </c:pt>
                <c:pt idx="219" formatCode="0.000">
                  <c:v>7.8598726208847725E-2</c:v>
                </c:pt>
                <c:pt idx="220" formatCode="0.000">
                  <c:v>7.8598726208847725E-2</c:v>
                </c:pt>
                <c:pt idx="221" formatCode="0.000">
                  <c:v>7.8598726208847725E-2</c:v>
                </c:pt>
                <c:pt idx="222" formatCode="0.000">
                  <c:v>7.8598726208847725E-2</c:v>
                </c:pt>
                <c:pt idx="223" formatCode="0.000">
                  <c:v>7.8598726208847725E-2</c:v>
                </c:pt>
                <c:pt idx="224" formatCode="0.000">
                  <c:v>7.8598726208847725E-2</c:v>
                </c:pt>
                <c:pt idx="225" formatCode="0.000">
                  <c:v>7.8598726208847725E-2</c:v>
                </c:pt>
                <c:pt idx="226" formatCode="0.000">
                  <c:v>7.8598726208847725E-2</c:v>
                </c:pt>
                <c:pt idx="227" formatCode="0.000">
                  <c:v>7.8598726208847725E-2</c:v>
                </c:pt>
                <c:pt idx="228" formatCode="0.000">
                  <c:v>7.8598726208847725E-2</c:v>
                </c:pt>
                <c:pt idx="229" formatCode="0.000">
                  <c:v>7.8598726208847725E-2</c:v>
                </c:pt>
                <c:pt idx="230" formatCode="0.000">
                  <c:v>7.8598726208847725E-2</c:v>
                </c:pt>
                <c:pt idx="231" formatCode="0.000">
                  <c:v>7.8598726208847725E-2</c:v>
                </c:pt>
                <c:pt idx="232" formatCode="0.000">
                  <c:v>7.8598726208847725E-2</c:v>
                </c:pt>
                <c:pt idx="233" formatCode="0.000">
                  <c:v>7.8598726208847725E-2</c:v>
                </c:pt>
                <c:pt idx="234" formatCode="0.000">
                  <c:v>7.8598726208847725E-2</c:v>
                </c:pt>
                <c:pt idx="235" formatCode="0.000">
                  <c:v>7.8598726208847725E-2</c:v>
                </c:pt>
                <c:pt idx="236" formatCode="0.000">
                  <c:v>7.8598726208847725E-2</c:v>
                </c:pt>
                <c:pt idx="237" formatCode="0.000">
                  <c:v>8.7578222736625508E-2</c:v>
                </c:pt>
                <c:pt idx="238" formatCode="0.000">
                  <c:v>9.591539244684498E-2</c:v>
                </c:pt>
                <c:pt idx="239" formatCode="0.000">
                  <c:v>0.10366442794067214</c:v>
                </c:pt>
                <c:pt idx="240" formatCode="0.000">
                  <c:v>0.10366442794067214</c:v>
                </c:pt>
                <c:pt idx="241" formatCode="0.000">
                  <c:v>0.10366442794067214</c:v>
                </c:pt>
                <c:pt idx="242" formatCode="0.000">
                  <c:v>0.11064350544410149</c:v>
                </c:pt>
                <c:pt idx="243" formatCode="0.000">
                  <c:v>0.11719669881687242</c:v>
                </c:pt>
                <c:pt idx="244" formatCode="0.000">
                  <c:v>0.12304345186042523</c:v>
                </c:pt>
                <c:pt idx="245" formatCode="0.000">
                  <c:v>0.12817446930727022</c:v>
                </c:pt>
                <c:pt idx="246" formatCode="0.000">
                  <c:v>0.13282284786522633</c:v>
                </c:pt>
                <c:pt idx="247" formatCode="0.000">
                  <c:v>0.1369014444015775</c:v>
                </c:pt>
                <c:pt idx="248" formatCode="0.000">
                  <c:v>0.1404680862054184</c:v>
                </c:pt>
                <c:pt idx="249" formatCode="0.000">
                  <c:v>0.14357631044238683</c:v>
                </c:pt>
                <c:pt idx="250" formatCode="0.000">
                  <c:v>0.14608186171124829</c:v>
                </c:pt>
                <c:pt idx="251" formatCode="0.000">
                  <c:v>0.14795882051611797</c:v>
                </c:pt>
                <c:pt idx="252" formatCode="0.000">
                  <c:v>0.14942711526920438</c:v>
                </c:pt>
                <c:pt idx="253" formatCode="0.000">
                  <c:v>0.15072848251028806</c:v>
                </c:pt>
                <c:pt idx="254" formatCode="0.000">
                  <c:v>0.15072848251028806</c:v>
                </c:pt>
                <c:pt idx="255" formatCode="0.000">
                  <c:v>0.15186134323559669</c:v>
                </c:pt>
                <c:pt idx="256" formatCode="0.000">
                  <c:v>0.15286999892832645</c:v>
                </c:pt>
                <c:pt idx="257" formatCode="0.000">
                  <c:v>0.15286999892832645</c:v>
                </c:pt>
                <c:pt idx="258" formatCode="0.000">
                  <c:v>0.15286999892832645</c:v>
                </c:pt>
                <c:pt idx="259" formatCode="0.000">
                  <c:v>0.15377199738511654</c:v>
                </c:pt>
                <c:pt idx="260" formatCode="0.000">
                  <c:v>0.1545063533093278</c:v>
                </c:pt>
                <c:pt idx="261" formatCode="0.000">
                  <c:v>0.1545063533093278</c:v>
                </c:pt>
                <c:pt idx="262" formatCode="0.000">
                  <c:v>0.1545063533093278</c:v>
                </c:pt>
                <c:pt idx="263" formatCode="0.000">
                  <c:v>0.1545063533093278</c:v>
                </c:pt>
                <c:pt idx="264" formatCode="0.000">
                  <c:v>0.1545063533093278</c:v>
                </c:pt>
                <c:pt idx="265" formatCode="0.000">
                  <c:v>0.1545063533093278</c:v>
                </c:pt>
                <c:pt idx="266" formatCode="0.000">
                  <c:v>0.1545063533093278</c:v>
                </c:pt>
                <c:pt idx="267" formatCode="0.000">
                  <c:v>0.1545063533093278</c:v>
                </c:pt>
                <c:pt idx="268" formatCode="0.000">
                  <c:v>0.1545063533093278</c:v>
                </c:pt>
                <c:pt idx="269" formatCode="0.000">
                  <c:v>0.1545063533093278</c:v>
                </c:pt>
                <c:pt idx="270" formatCode="0.000">
                  <c:v>0.1545063533093278</c:v>
                </c:pt>
                <c:pt idx="271" formatCode="0.000">
                  <c:v>0.1545063533093278</c:v>
                </c:pt>
                <c:pt idx="272" formatCode="0.000">
                  <c:v>0.1545063533093278</c:v>
                </c:pt>
                <c:pt idx="273" formatCode="0.000">
                  <c:v>0.1545063533093278</c:v>
                </c:pt>
                <c:pt idx="274" formatCode="0.000">
                  <c:v>0.1545063533093278</c:v>
                </c:pt>
                <c:pt idx="275" formatCode="0.000">
                  <c:v>0.1545063533093278</c:v>
                </c:pt>
                <c:pt idx="276" formatCode="0.000">
                  <c:v>0.1545063533093278</c:v>
                </c:pt>
                <c:pt idx="277" formatCode="0.000">
                  <c:v>0.1545063533093278</c:v>
                </c:pt>
                <c:pt idx="278" formatCode="0.000">
                  <c:v>0.16019580182613166</c:v>
                </c:pt>
                <c:pt idx="279" formatCode="0.000">
                  <c:v>0.16515518454218103</c:v>
                </c:pt>
                <c:pt idx="280" formatCode="0.000">
                  <c:v>0.16945722500857335</c:v>
                </c:pt>
                <c:pt idx="281" formatCode="0.000">
                  <c:v>0.17298275312928665</c:v>
                </c:pt>
                <c:pt idx="282" formatCode="0.000">
                  <c:v>0.17582737311385457</c:v>
                </c:pt>
                <c:pt idx="283" formatCode="0.000">
                  <c:v>0.17776463198731135</c:v>
                </c:pt>
                <c:pt idx="284" formatCode="0.000">
                  <c:v>0.17912901041666665</c:v>
                </c:pt>
                <c:pt idx="285" formatCode="0.000">
                  <c:v>0.17912901041666665</c:v>
                </c:pt>
                <c:pt idx="286" formatCode="0.000">
                  <c:v>0.17912901041666665</c:v>
                </c:pt>
                <c:pt idx="287" formatCode="0.000">
                  <c:v>0.17912901041666665</c:v>
                </c:pt>
                <c:pt idx="288" formatCode="0.000">
                  <c:v>0.17912901041666665</c:v>
                </c:pt>
                <c:pt idx="289" formatCode="0.000">
                  <c:v>0.17912901041666665</c:v>
                </c:pt>
                <c:pt idx="290" formatCode="0.000">
                  <c:v>0.17912901041666665</c:v>
                </c:pt>
                <c:pt idx="291" formatCode="0.000">
                  <c:v>0.17912901041666665</c:v>
                </c:pt>
                <c:pt idx="292" formatCode="0.000">
                  <c:v>0.17912901041666665</c:v>
                </c:pt>
                <c:pt idx="293" formatCode="0.000">
                  <c:v>0.17912901041666665</c:v>
                </c:pt>
                <c:pt idx="294" formatCode="0.000">
                  <c:v>0.17912901041666665</c:v>
                </c:pt>
                <c:pt idx="295" formatCode="0.000">
                  <c:v>0.17912901041666665</c:v>
                </c:pt>
                <c:pt idx="296" formatCode="0.000">
                  <c:v>0.17912901041666665</c:v>
                </c:pt>
                <c:pt idx="297" formatCode="0.000">
                  <c:v>0.17912901041666665</c:v>
                </c:pt>
                <c:pt idx="298" formatCode="0.000">
                  <c:v>0.17912901041666665</c:v>
                </c:pt>
                <c:pt idx="299" formatCode="0.000">
                  <c:v>0.17912901041666665</c:v>
                </c:pt>
                <c:pt idx="300" formatCode="0.000">
                  <c:v>0.17912901041666665</c:v>
                </c:pt>
                <c:pt idx="301" formatCode="0.000">
                  <c:v>0.17912901041666665</c:v>
                </c:pt>
                <c:pt idx="302" formatCode="0.000">
                  <c:v>0.17912901041666665</c:v>
                </c:pt>
                <c:pt idx="303" formatCode="0.000">
                  <c:v>0.17912901041666665</c:v>
                </c:pt>
                <c:pt idx="304" formatCode="0.000">
                  <c:v>0.17912901041666665</c:v>
                </c:pt>
                <c:pt idx="305" formatCode="0.000">
                  <c:v>0.17912901041666665</c:v>
                </c:pt>
                <c:pt idx="306" formatCode="0.000">
                  <c:v>0.17912901041666665</c:v>
                </c:pt>
                <c:pt idx="307" formatCode="0.000">
                  <c:v>0.17912901041666665</c:v>
                </c:pt>
                <c:pt idx="308" formatCode="0.000">
                  <c:v>0.18510848915466391</c:v>
                </c:pt>
                <c:pt idx="309" formatCode="0.000">
                  <c:v>0.19069425968792864</c:v>
                </c:pt>
                <c:pt idx="310" formatCode="0.000">
                  <c:v>0.19589972865226335</c:v>
                </c:pt>
                <c:pt idx="311" formatCode="0.000">
                  <c:v>0.19589972865226335</c:v>
                </c:pt>
                <c:pt idx="312" formatCode="0.000">
                  <c:v>0.19589972865226335</c:v>
                </c:pt>
                <c:pt idx="313" formatCode="0.000">
                  <c:v>0.19589972865226335</c:v>
                </c:pt>
                <c:pt idx="314" formatCode="0.000">
                  <c:v>0.19589972865226335</c:v>
                </c:pt>
                <c:pt idx="315" formatCode="0.000">
                  <c:v>0.19589972865226335</c:v>
                </c:pt>
                <c:pt idx="316" formatCode="0.000">
                  <c:v>0.19589972865226335</c:v>
                </c:pt>
                <c:pt idx="317" formatCode="0.000">
                  <c:v>0.20006698774005482</c:v>
                </c:pt>
                <c:pt idx="318" formatCode="0.000">
                  <c:v>0.20392809885116592</c:v>
                </c:pt>
                <c:pt idx="319" formatCode="0.000">
                  <c:v>0.20745362697187925</c:v>
                </c:pt>
                <c:pt idx="320" formatCode="0.000">
                  <c:v>0.21069803283607677</c:v>
                </c:pt>
                <c:pt idx="321" formatCode="0.000">
                  <c:v>0.21369185378086414</c:v>
                </c:pt>
                <c:pt idx="322" formatCode="0.000">
                  <c:v>0.21637318094135799</c:v>
                </c:pt>
                <c:pt idx="323" formatCode="0.000">
                  <c:v>0.2187089148233882</c:v>
                </c:pt>
                <c:pt idx="324" formatCode="0.000">
                  <c:v>0.22073841135116595</c:v>
                </c:pt>
                <c:pt idx="325" formatCode="0.000">
                  <c:v>0.22073841135116595</c:v>
                </c:pt>
                <c:pt idx="326" formatCode="0.000">
                  <c:v>0.22073841135116595</c:v>
                </c:pt>
                <c:pt idx="327" formatCode="0.000">
                  <c:v>0.22073841135116595</c:v>
                </c:pt>
                <c:pt idx="328" formatCode="0.000">
                  <c:v>0.22073841135116595</c:v>
                </c:pt>
                <c:pt idx="329" formatCode="0.000">
                  <c:v>0.22073841135116595</c:v>
                </c:pt>
                <c:pt idx="330" formatCode="0.000">
                  <c:v>0.22073841135116595</c:v>
                </c:pt>
                <c:pt idx="331" formatCode="0.000">
                  <c:v>0.22073841135116595</c:v>
                </c:pt>
                <c:pt idx="332" formatCode="0.000">
                  <c:v>0.22235581768689985</c:v>
                </c:pt>
                <c:pt idx="333" formatCode="0.000">
                  <c:v>0.22360784850823043</c:v>
                </c:pt>
                <c:pt idx="334" formatCode="0.000">
                  <c:v>0.22452024455589847</c:v>
                </c:pt>
                <c:pt idx="335" formatCode="0.000">
                  <c:v>0.22452024455589847</c:v>
                </c:pt>
                <c:pt idx="336" formatCode="0.000">
                  <c:v>0.22452024455589847</c:v>
                </c:pt>
                <c:pt idx="337" formatCode="0.000">
                  <c:v>0.22452024455589847</c:v>
                </c:pt>
                <c:pt idx="338" formatCode="0.000">
                  <c:v>0.22452024455589847</c:v>
                </c:pt>
                <c:pt idx="339" formatCode="0.000">
                  <c:v>0.22452024455589847</c:v>
                </c:pt>
                <c:pt idx="340" formatCode="0.000">
                  <c:v>0.22452024455589847</c:v>
                </c:pt>
                <c:pt idx="341" formatCode="0.000">
                  <c:v>0.22452024455589847</c:v>
                </c:pt>
                <c:pt idx="342" formatCode="0.000">
                  <c:v>0.22452024455589847</c:v>
                </c:pt>
                <c:pt idx="343" formatCode="0.000">
                  <c:v>0.22452024455589847</c:v>
                </c:pt>
                <c:pt idx="344" formatCode="0.000">
                  <c:v>0.22452024455589847</c:v>
                </c:pt>
                <c:pt idx="345" formatCode="0.000">
                  <c:v>0.22452024455589847</c:v>
                </c:pt>
                <c:pt idx="346" formatCode="0.000">
                  <c:v>0.22452024455589847</c:v>
                </c:pt>
                <c:pt idx="347" formatCode="0.000">
                  <c:v>0.22452024455589847</c:v>
                </c:pt>
                <c:pt idx="348" formatCode="0.000">
                  <c:v>0.22452024455589847</c:v>
                </c:pt>
                <c:pt idx="349" formatCode="0.000">
                  <c:v>0.22452024455589847</c:v>
                </c:pt>
                <c:pt idx="350" formatCode="0.000">
                  <c:v>0.22452024455589847</c:v>
                </c:pt>
                <c:pt idx="351" formatCode="0.000">
                  <c:v>0.22452024455589847</c:v>
                </c:pt>
                <c:pt idx="352" formatCode="0.000">
                  <c:v>0.22452024455589847</c:v>
                </c:pt>
                <c:pt idx="353" formatCode="0.000">
                  <c:v>0.22452024455589847</c:v>
                </c:pt>
                <c:pt idx="354" formatCode="0.000">
                  <c:v>0.22452024455589847</c:v>
                </c:pt>
                <c:pt idx="355" formatCode="0.000">
                  <c:v>0.22452024455589847</c:v>
                </c:pt>
                <c:pt idx="356" formatCode="0.000">
                  <c:v>0.22452024455589847</c:v>
                </c:pt>
                <c:pt idx="357" formatCode="0.000">
                  <c:v>0.22452024455589847</c:v>
                </c:pt>
                <c:pt idx="358" formatCode="0.000">
                  <c:v>0.22452024455589847</c:v>
                </c:pt>
                <c:pt idx="359" formatCode="0.000">
                  <c:v>0.22452024455589847</c:v>
                </c:pt>
                <c:pt idx="360" formatCode="0.000">
                  <c:v>0.22452024455589847</c:v>
                </c:pt>
                <c:pt idx="361" formatCode="0.000">
                  <c:v>0.22452024455589847</c:v>
                </c:pt>
                <c:pt idx="362" formatCode="0.000">
                  <c:v>0.22452024455589847</c:v>
                </c:pt>
                <c:pt idx="363" formatCode="0.000">
                  <c:v>0.22667606138545951</c:v>
                </c:pt>
                <c:pt idx="364" formatCode="0.000">
                  <c:v>0.22853809413580245</c:v>
                </c:pt>
                <c:pt idx="365" formatCode="0.000">
                  <c:v>0.23014164694787378</c:v>
                </c:pt>
                <c:pt idx="366" formatCode="0.000">
                  <c:v>0.23157052619170093</c:v>
                </c:pt>
                <c:pt idx="367" formatCode="0.000">
                  <c:v>0.23157052619170093</c:v>
                </c:pt>
                <c:pt idx="368" formatCode="0.000">
                  <c:v>0.23157052619170093</c:v>
                </c:pt>
                <c:pt idx="369" formatCode="0.000">
                  <c:v>0.23157052619170093</c:v>
                </c:pt>
                <c:pt idx="370" formatCode="0.000">
                  <c:v>0.23157052619170093</c:v>
                </c:pt>
                <c:pt idx="371" formatCode="0.000">
                  <c:v>0.23157052619170093</c:v>
                </c:pt>
                <c:pt idx="372" formatCode="0.000">
                  <c:v>0.23157052619170093</c:v>
                </c:pt>
                <c:pt idx="373" formatCode="0.000">
                  <c:v>0.23157052619170093</c:v>
                </c:pt>
                <c:pt idx="374" formatCode="0.000">
                  <c:v>0.23157052619170093</c:v>
                </c:pt>
                <c:pt idx="375" formatCode="0.000">
                  <c:v>0.23157052619170093</c:v>
                </c:pt>
                <c:pt idx="376" formatCode="0.000">
                  <c:v>0.23325809392146776</c:v>
                </c:pt>
                <c:pt idx="377" formatCode="0.000">
                  <c:v>0.23460975094307271</c:v>
                </c:pt>
                <c:pt idx="378" formatCode="0.000">
                  <c:v>0.23554312092764063</c:v>
                </c:pt>
                <c:pt idx="379" formatCode="0.000">
                  <c:v>0.2361608987054184</c:v>
                </c:pt>
                <c:pt idx="380" formatCode="0.000">
                  <c:v>0.23658279063786011</c:v>
                </c:pt>
                <c:pt idx="381" formatCode="0.000">
                  <c:v>0.2368927520576132</c:v>
                </c:pt>
                <c:pt idx="382" formatCode="0.000">
                  <c:v>0.23712873864026066</c:v>
                </c:pt>
                <c:pt idx="383" formatCode="0.000">
                  <c:v>0.23731941079389576</c:v>
                </c:pt>
                <c:pt idx="384" formatCode="0.000">
                  <c:v>0.23747385523834022</c:v>
                </c:pt>
                <c:pt idx="385" formatCode="0.000">
                  <c:v>0.23758471322016467</c:v>
                </c:pt>
                <c:pt idx="386" formatCode="0.000">
                  <c:v>0.23765624507030184</c:v>
                </c:pt>
                <c:pt idx="387" formatCode="0.000">
                  <c:v>0.23769703103566536</c:v>
                </c:pt>
                <c:pt idx="388" formatCode="0.000">
                  <c:v>0.23771279128086426</c:v>
                </c:pt>
                <c:pt idx="389" formatCode="0.000">
                  <c:v>0.23771520447530867</c:v>
                </c:pt>
                <c:pt idx="390" formatCode="0.000">
                  <c:v>0.23771520447530867</c:v>
                </c:pt>
                <c:pt idx="391" formatCode="0.000">
                  <c:v>0.23771520447530867</c:v>
                </c:pt>
                <c:pt idx="392" formatCode="0.000">
                  <c:v>0.23771520447530867</c:v>
                </c:pt>
                <c:pt idx="393" formatCode="0.000">
                  <c:v>0.23771520447530867</c:v>
                </c:pt>
                <c:pt idx="394" formatCode="0.000">
                  <c:v>0.23771520447530867</c:v>
                </c:pt>
                <c:pt idx="395" formatCode="0.000">
                  <c:v>0.23771520447530867</c:v>
                </c:pt>
                <c:pt idx="396" formatCode="0.000">
                  <c:v>0.23771520447530867</c:v>
                </c:pt>
                <c:pt idx="397" formatCode="0.000">
                  <c:v>0.23771520447530867</c:v>
                </c:pt>
                <c:pt idx="398" formatCode="0.000">
                  <c:v>0.23771520447530867</c:v>
                </c:pt>
                <c:pt idx="399" formatCode="0.000">
                  <c:v>0.23771520447530867</c:v>
                </c:pt>
                <c:pt idx="400" formatCode="0.000">
                  <c:v>0.23771520447530867</c:v>
                </c:pt>
                <c:pt idx="401" formatCode="0.000">
                  <c:v>0.23771520447530867</c:v>
                </c:pt>
                <c:pt idx="402" formatCode="0.000">
                  <c:v>0.23771520447530867</c:v>
                </c:pt>
                <c:pt idx="403" formatCode="0.000">
                  <c:v>0.23771520447530867</c:v>
                </c:pt>
                <c:pt idx="404" formatCode="0.000">
                  <c:v>0.23771520447530867</c:v>
                </c:pt>
                <c:pt idx="405" formatCode="0.000">
                  <c:v>0.23771520447530867</c:v>
                </c:pt>
                <c:pt idx="406" formatCode="0.000">
                  <c:v>0.23956237075617287</c:v>
                </c:pt>
                <c:pt idx="407" formatCode="0.000">
                  <c:v>0.24117977709190677</c:v>
                </c:pt>
                <c:pt idx="408" formatCode="0.000">
                  <c:v>0.24256977709190677</c:v>
                </c:pt>
                <c:pt idx="409" formatCode="0.000">
                  <c:v>0.24378543124142665</c:v>
                </c:pt>
                <c:pt idx="410" formatCode="0.000">
                  <c:v>0.24482724601337452</c:v>
                </c:pt>
                <c:pt idx="411" formatCode="0.000">
                  <c:v>0.24568824995713309</c:v>
                </c:pt>
                <c:pt idx="412" formatCode="0.000">
                  <c:v>0.24638566315157753</c:v>
                </c:pt>
                <c:pt idx="413" formatCode="0.000">
                  <c:v>0.24638566315157753</c:v>
                </c:pt>
                <c:pt idx="414" formatCode="0.000">
                  <c:v>0.24638566315157753</c:v>
                </c:pt>
                <c:pt idx="415" formatCode="0.000">
                  <c:v>0.24638566315157753</c:v>
                </c:pt>
                <c:pt idx="416" formatCode="0.000">
                  <c:v>0.24638566315157753</c:v>
                </c:pt>
                <c:pt idx="417" formatCode="0.000">
                  <c:v>0.24638566315157753</c:v>
                </c:pt>
                <c:pt idx="418" formatCode="0.000">
                  <c:v>0.24638566315157753</c:v>
                </c:pt>
                <c:pt idx="419" formatCode="0.000">
                  <c:v>0.24638566315157753</c:v>
                </c:pt>
                <c:pt idx="420" formatCode="0.000">
                  <c:v>0.24638566315157753</c:v>
                </c:pt>
                <c:pt idx="421" formatCode="0.000">
                  <c:v>0.24638566315157753</c:v>
                </c:pt>
                <c:pt idx="422" formatCode="0.000">
                  <c:v>0.24638566315157753</c:v>
                </c:pt>
                <c:pt idx="423" formatCode="0.000">
                  <c:v>0.24638566315157753</c:v>
                </c:pt>
                <c:pt idx="424" formatCode="0.000">
                  <c:v>0.24730851637517148</c:v>
                </c:pt>
                <c:pt idx="425" formatCode="0.000">
                  <c:v>0.24730851637517148</c:v>
                </c:pt>
                <c:pt idx="426" formatCode="0.000">
                  <c:v>0.24730851637517148</c:v>
                </c:pt>
                <c:pt idx="427" formatCode="0.000">
                  <c:v>0.24730851637517148</c:v>
                </c:pt>
                <c:pt idx="428" formatCode="0.000">
                  <c:v>0.24730851637517148</c:v>
                </c:pt>
                <c:pt idx="429" formatCode="0.000">
                  <c:v>0.24730851637517148</c:v>
                </c:pt>
                <c:pt idx="430" formatCode="0.000">
                  <c:v>0.24730851637517148</c:v>
                </c:pt>
                <c:pt idx="431" formatCode="0.000">
                  <c:v>0.24730851637517148</c:v>
                </c:pt>
                <c:pt idx="432" formatCode="0.000">
                  <c:v>0.24730851637517148</c:v>
                </c:pt>
                <c:pt idx="433" formatCode="0.000">
                  <c:v>0.24730851637517148</c:v>
                </c:pt>
                <c:pt idx="434" formatCode="0.000">
                  <c:v>0.24730851637517148</c:v>
                </c:pt>
                <c:pt idx="435" formatCode="0.000">
                  <c:v>0.24730851637517148</c:v>
                </c:pt>
                <c:pt idx="436" formatCode="0.000">
                  <c:v>0.24730851637517148</c:v>
                </c:pt>
                <c:pt idx="437" formatCode="0.000">
                  <c:v>0.24730851637517148</c:v>
                </c:pt>
                <c:pt idx="438" formatCode="0.000">
                  <c:v>0.24730851637517148</c:v>
                </c:pt>
                <c:pt idx="439" formatCode="0.000">
                  <c:v>0.25009816915294925</c:v>
                </c:pt>
                <c:pt idx="440" formatCode="0.000">
                  <c:v>0.25263839891975309</c:v>
                </c:pt>
                <c:pt idx="441" formatCode="0.000">
                  <c:v>0.25476227816358027</c:v>
                </c:pt>
                <c:pt idx="442" formatCode="0.000">
                  <c:v>0.25633830268347052</c:v>
                </c:pt>
                <c:pt idx="443" formatCode="0.000">
                  <c:v>0.25732515024862829</c:v>
                </c:pt>
                <c:pt idx="444" formatCode="0.000">
                  <c:v>0.2578209276406036</c:v>
                </c:pt>
                <c:pt idx="445" formatCode="0.000">
                  <c:v>0.25799756751543212</c:v>
                </c:pt>
                <c:pt idx="446" formatCode="0.000">
                  <c:v>0.25804058792009604</c:v>
                </c:pt>
                <c:pt idx="447" formatCode="0.000">
                  <c:v>0.258045622856653</c:v>
                </c:pt>
                <c:pt idx="448" formatCode="0.000">
                  <c:v>0.258045622856653</c:v>
                </c:pt>
                <c:pt idx="449" formatCode="0.000">
                  <c:v>0.258045622856653</c:v>
                </c:pt>
                <c:pt idx="450" formatCode="0.000">
                  <c:v>0.258045622856653</c:v>
                </c:pt>
                <c:pt idx="451" formatCode="0.000">
                  <c:v>0.258045622856653</c:v>
                </c:pt>
                <c:pt idx="452" formatCode="0.000">
                  <c:v>0.258045622856653</c:v>
                </c:pt>
                <c:pt idx="453" formatCode="0.000">
                  <c:v>0.258045622856653</c:v>
                </c:pt>
                <c:pt idx="454" formatCode="0.000">
                  <c:v>0.258045622856653</c:v>
                </c:pt>
                <c:pt idx="455" formatCode="0.000">
                  <c:v>0.258045622856653</c:v>
                </c:pt>
                <c:pt idx="456" formatCode="0.000">
                  <c:v>0.258045622856653</c:v>
                </c:pt>
                <c:pt idx="457" formatCode="0.000">
                  <c:v>0.258045622856653</c:v>
                </c:pt>
                <c:pt idx="458" formatCode="0.000">
                  <c:v>0.258045622856653</c:v>
                </c:pt>
                <c:pt idx="459" formatCode="0.000">
                  <c:v>0.258045622856653</c:v>
                </c:pt>
                <c:pt idx="460" formatCode="0.000">
                  <c:v>0.258045622856653</c:v>
                </c:pt>
                <c:pt idx="461" formatCode="0.000">
                  <c:v>0.258045622856653</c:v>
                </c:pt>
                <c:pt idx="462" formatCode="0.000">
                  <c:v>0.258045622856653</c:v>
                </c:pt>
                <c:pt idx="463" formatCode="0.000">
                  <c:v>0.258045622856653</c:v>
                </c:pt>
                <c:pt idx="464" formatCode="0.000">
                  <c:v>0.258045622856653</c:v>
                </c:pt>
                <c:pt idx="465" formatCode="0.000">
                  <c:v>0.258045622856653</c:v>
                </c:pt>
                <c:pt idx="466" formatCode="0.000">
                  <c:v>0.258045622856653</c:v>
                </c:pt>
                <c:pt idx="467" formatCode="0.000">
                  <c:v>0.258045622856653</c:v>
                </c:pt>
                <c:pt idx="468" formatCode="0.000">
                  <c:v>0.258045622856653</c:v>
                </c:pt>
                <c:pt idx="469" formatCode="0.000">
                  <c:v>0.258045622856653</c:v>
                </c:pt>
                <c:pt idx="470" formatCode="0.000">
                  <c:v>0.258045622856653</c:v>
                </c:pt>
                <c:pt idx="471" formatCode="0.000">
                  <c:v>0.258045622856653</c:v>
                </c:pt>
                <c:pt idx="472" formatCode="0.000">
                  <c:v>0.258045622856653</c:v>
                </c:pt>
                <c:pt idx="473" formatCode="0.000">
                  <c:v>0.258045622856653</c:v>
                </c:pt>
                <c:pt idx="474" formatCode="0.000">
                  <c:v>0.258045622856653</c:v>
                </c:pt>
                <c:pt idx="475" formatCode="0.000">
                  <c:v>0.258045622856653</c:v>
                </c:pt>
                <c:pt idx="476" formatCode="0.000">
                  <c:v>0.258045622856653</c:v>
                </c:pt>
                <c:pt idx="477" formatCode="0.000">
                  <c:v>0.258045622856653</c:v>
                </c:pt>
                <c:pt idx="478" formatCode="0.000">
                  <c:v>0.258045622856653</c:v>
                </c:pt>
                <c:pt idx="479" formatCode="0.000">
                  <c:v>0.258045622856653</c:v>
                </c:pt>
                <c:pt idx="480" formatCode="0.000">
                  <c:v>0.258045622856653</c:v>
                </c:pt>
                <c:pt idx="481" formatCode="0.000">
                  <c:v>0.258045622856653</c:v>
                </c:pt>
                <c:pt idx="482" formatCode="0.000">
                  <c:v>0.258045622856653</c:v>
                </c:pt>
                <c:pt idx="483" formatCode="0.000">
                  <c:v>0.258045622856653</c:v>
                </c:pt>
                <c:pt idx="484" formatCode="0.000">
                  <c:v>0.258045622856653</c:v>
                </c:pt>
                <c:pt idx="485" formatCode="0.000">
                  <c:v>0.258045622856653</c:v>
                </c:pt>
                <c:pt idx="486" formatCode="0.000">
                  <c:v>0.258045622856653</c:v>
                </c:pt>
                <c:pt idx="487" formatCode="0.000">
                  <c:v>0.258045622856653</c:v>
                </c:pt>
                <c:pt idx="488" formatCode="0.000">
                  <c:v>0.258045622856653</c:v>
                </c:pt>
                <c:pt idx="489" formatCode="0.000">
                  <c:v>0.258045622856653</c:v>
                </c:pt>
                <c:pt idx="490" formatCode="0.000">
                  <c:v>0.258045622856653</c:v>
                </c:pt>
                <c:pt idx="491" formatCode="0.000">
                  <c:v>0.258045622856653</c:v>
                </c:pt>
                <c:pt idx="492" formatCode="0.000">
                  <c:v>0.258045622856653</c:v>
                </c:pt>
                <c:pt idx="493" formatCode="0.000">
                  <c:v>0.258045622856653</c:v>
                </c:pt>
                <c:pt idx="494" formatCode="0.000">
                  <c:v>0.258045622856653</c:v>
                </c:pt>
                <c:pt idx="495" formatCode="0.000">
                  <c:v>0.258045622856653</c:v>
                </c:pt>
                <c:pt idx="496" formatCode="0.000">
                  <c:v>0.258045622856653</c:v>
                </c:pt>
                <c:pt idx="497" formatCode="0.000">
                  <c:v>0.258045622856653</c:v>
                </c:pt>
                <c:pt idx="498" formatCode="0.000">
                  <c:v>0.258045622856653</c:v>
                </c:pt>
                <c:pt idx="499" formatCode="0.000">
                  <c:v>0.258045622856653</c:v>
                </c:pt>
                <c:pt idx="500" formatCode="0.000">
                  <c:v>0.258045622856653</c:v>
                </c:pt>
                <c:pt idx="501" formatCode="0.000">
                  <c:v>0.258045622856653</c:v>
                </c:pt>
                <c:pt idx="502" formatCode="0.000">
                  <c:v>0.258045622856653</c:v>
                </c:pt>
                <c:pt idx="503" formatCode="0.000">
                  <c:v>0.258045622856653</c:v>
                </c:pt>
                <c:pt idx="504" formatCode="0.000">
                  <c:v>0.258045622856653</c:v>
                </c:pt>
                <c:pt idx="505" formatCode="0.000">
                  <c:v>0.258045622856653</c:v>
                </c:pt>
                <c:pt idx="506" formatCode="0.000">
                  <c:v>0.258045622856653</c:v>
                </c:pt>
                <c:pt idx="507" formatCode="0.000">
                  <c:v>0.258045622856653</c:v>
                </c:pt>
                <c:pt idx="508" formatCode="0.000">
                  <c:v>0.258045622856653</c:v>
                </c:pt>
                <c:pt idx="509" formatCode="0.000">
                  <c:v>0.258045622856653</c:v>
                </c:pt>
                <c:pt idx="510" formatCode="0.000">
                  <c:v>0.258045622856653</c:v>
                </c:pt>
                <c:pt idx="511" formatCode="0.000">
                  <c:v>0.258045622856653</c:v>
                </c:pt>
                <c:pt idx="512" formatCode="0.000">
                  <c:v>0.258045622856653</c:v>
                </c:pt>
                <c:pt idx="513" formatCode="0.000">
                  <c:v>0.258045622856653</c:v>
                </c:pt>
                <c:pt idx="514" formatCode="0.000">
                  <c:v>0.258045622856653</c:v>
                </c:pt>
                <c:pt idx="515" formatCode="0.000">
                  <c:v>0.258045622856653</c:v>
                </c:pt>
                <c:pt idx="516" formatCode="0.000">
                  <c:v>0.258045622856653</c:v>
                </c:pt>
                <c:pt idx="517" formatCode="0.000">
                  <c:v>0.258045622856653</c:v>
                </c:pt>
                <c:pt idx="518" formatCode="0.000">
                  <c:v>0.258045622856653</c:v>
                </c:pt>
                <c:pt idx="519" formatCode="0.000">
                  <c:v>0.258045622856653</c:v>
                </c:pt>
                <c:pt idx="520" formatCode="0.000">
                  <c:v>0.258045622856653</c:v>
                </c:pt>
                <c:pt idx="521" formatCode="0.000">
                  <c:v>0.258045622856653</c:v>
                </c:pt>
                <c:pt idx="522" formatCode="0.000">
                  <c:v>0.258045622856653</c:v>
                </c:pt>
                <c:pt idx="523" formatCode="0.000">
                  <c:v>0.258045622856653</c:v>
                </c:pt>
                <c:pt idx="524" formatCode="0.000">
                  <c:v>0.25939727987825795</c:v>
                </c:pt>
                <c:pt idx="525" formatCode="0.000">
                  <c:v>0.26062500000000005</c:v>
                </c:pt>
                <c:pt idx="526" formatCode="0.000">
                  <c:v>0.26172327160493836</c:v>
                </c:pt>
                <c:pt idx="527" formatCode="0.000">
                  <c:v>0.26266721793552816</c:v>
                </c:pt>
                <c:pt idx="528" formatCode="0.000">
                  <c:v>0.26338298332476001</c:v>
                </c:pt>
                <c:pt idx="529" formatCode="0.000">
                  <c:v>0.2638048752572017</c:v>
                </c:pt>
                <c:pt idx="530" formatCode="0.000">
                  <c:v>0.26397695687585737</c:v>
                </c:pt>
                <c:pt idx="531" formatCode="0.000">
                  <c:v>0.26402462491426615</c:v>
                </c:pt>
                <c:pt idx="532" formatCode="0.000">
                  <c:v>0.26403654192386838</c:v>
                </c:pt>
                <c:pt idx="533" formatCode="0.000">
                  <c:v>0.26403952117626894</c:v>
                </c:pt>
                <c:pt idx="534" formatCode="0.000">
                  <c:v>0.26403952117626894</c:v>
                </c:pt>
                <c:pt idx="535" formatCode="0.000">
                  <c:v>0.26403952117626894</c:v>
                </c:pt>
                <c:pt idx="536" formatCode="0.000">
                  <c:v>0.26403952117626894</c:v>
                </c:pt>
                <c:pt idx="537" formatCode="0.000">
                  <c:v>0.26403952117626894</c:v>
                </c:pt>
                <c:pt idx="538" formatCode="0.000">
                  <c:v>0.26403952117626894</c:v>
                </c:pt>
                <c:pt idx="539" formatCode="0.000">
                  <c:v>0.26403952117626894</c:v>
                </c:pt>
                <c:pt idx="540" formatCode="0.000">
                  <c:v>0.26403952117626894</c:v>
                </c:pt>
                <c:pt idx="541" formatCode="0.000">
                  <c:v>0.26403952117626894</c:v>
                </c:pt>
                <c:pt idx="542" formatCode="0.000">
                  <c:v>0.26403952117626894</c:v>
                </c:pt>
                <c:pt idx="543" formatCode="0.000">
                  <c:v>0.26403952117626894</c:v>
                </c:pt>
                <c:pt idx="544" formatCode="0.000">
                  <c:v>0.26403952117626894</c:v>
                </c:pt>
                <c:pt idx="545" formatCode="0.000">
                  <c:v>0.26403952117626894</c:v>
                </c:pt>
                <c:pt idx="546" formatCode="0.000">
                  <c:v>0.26403952117626894</c:v>
                </c:pt>
                <c:pt idx="547" formatCode="0.000">
                  <c:v>0.26403952117626894</c:v>
                </c:pt>
                <c:pt idx="548" formatCode="0.000">
                  <c:v>0.2656988455932785</c:v>
                </c:pt>
                <c:pt idx="549" formatCode="0.000">
                  <c:v>0.2671803980195474</c:v>
                </c:pt>
                <c:pt idx="550" formatCode="0.000">
                  <c:v>0.26838404578189307</c:v>
                </c:pt>
                <c:pt idx="551" formatCode="0.000">
                  <c:v>0.26940369491598082</c:v>
                </c:pt>
                <c:pt idx="552" formatCode="0.000">
                  <c:v>0.27028507694615916</c:v>
                </c:pt>
                <c:pt idx="553" formatCode="0.000">
                  <c:v>0.27107663451646097</c:v>
                </c:pt>
                <c:pt idx="554" formatCode="0.000">
                  <c:v>0.27178319401577505</c:v>
                </c:pt>
                <c:pt idx="555" formatCode="0.000">
                  <c:v>0.27178319401577505</c:v>
                </c:pt>
                <c:pt idx="556" formatCode="0.000">
                  <c:v>0.27178319401577505</c:v>
                </c:pt>
                <c:pt idx="557" formatCode="0.000">
                  <c:v>0.27178319401577505</c:v>
                </c:pt>
                <c:pt idx="558" formatCode="0.000">
                  <c:v>0.27178319401577505</c:v>
                </c:pt>
                <c:pt idx="559" formatCode="0.000">
                  <c:v>0.27178319401577505</c:v>
                </c:pt>
                <c:pt idx="560" formatCode="0.000">
                  <c:v>0.27178319401577505</c:v>
                </c:pt>
                <c:pt idx="561" formatCode="0.000">
                  <c:v>0.27178319401577505</c:v>
                </c:pt>
                <c:pt idx="562" formatCode="0.000">
                  <c:v>0.27178319401577505</c:v>
                </c:pt>
                <c:pt idx="563" formatCode="0.000">
                  <c:v>0.27178319401577505</c:v>
                </c:pt>
                <c:pt idx="564" formatCode="0.000">
                  <c:v>0.27178319401577505</c:v>
                </c:pt>
                <c:pt idx="565" formatCode="0.000">
                  <c:v>0.27178319401577505</c:v>
                </c:pt>
                <c:pt idx="566" formatCode="0.000">
                  <c:v>0.27178319401577505</c:v>
                </c:pt>
                <c:pt idx="567" formatCode="0.000">
                  <c:v>0.27264419795953365</c:v>
                </c:pt>
                <c:pt idx="568" formatCode="0.000">
                  <c:v>0.27335075745884774</c:v>
                </c:pt>
                <c:pt idx="569" formatCode="0.000">
                  <c:v>0.27365467099622776</c:v>
                </c:pt>
                <c:pt idx="570" formatCode="0.000">
                  <c:v>0.2737233129715364</c:v>
                </c:pt>
                <c:pt idx="571" formatCode="0.000">
                  <c:v>0.2737233129715364</c:v>
                </c:pt>
                <c:pt idx="572" formatCode="0.000">
                  <c:v>0.2737233129715364</c:v>
                </c:pt>
                <c:pt idx="573" formatCode="0.000">
                  <c:v>0.2737233129715364</c:v>
                </c:pt>
                <c:pt idx="574" formatCode="0.000">
                  <c:v>0.2737233129715364</c:v>
                </c:pt>
                <c:pt idx="575" formatCode="0.000">
                  <c:v>0.2737233129715364</c:v>
                </c:pt>
                <c:pt idx="576" formatCode="0.000">
                  <c:v>0.2737233129715364</c:v>
                </c:pt>
                <c:pt idx="577" formatCode="0.000">
                  <c:v>0.2737233129715364</c:v>
                </c:pt>
                <c:pt idx="578" formatCode="0.000">
                  <c:v>0.2737233129715364</c:v>
                </c:pt>
                <c:pt idx="579" formatCode="0.000">
                  <c:v>0.2737233129715364</c:v>
                </c:pt>
                <c:pt idx="580" formatCode="0.000">
                  <c:v>0.2737233129715364</c:v>
                </c:pt>
                <c:pt idx="581" formatCode="0.000">
                  <c:v>0.2737233129715364</c:v>
                </c:pt>
                <c:pt idx="582" formatCode="0.000">
                  <c:v>0.2737233129715364</c:v>
                </c:pt>
                <c:pt idx="583" formatCode="0.000">
                  <c:v>0.2737233129715364</c:v>
                </c:pt>
                <c:pt idx="584" formatCode="0.000">
                  <c:v>0.2737233129715364</c:v>
                </c:pt>
                <c:pt idx="585" formatCode="0.000">
                  <c:v>0.2737233129715364</c:v>
                </c:pt>
                <c:pt idx="586" formatCode="0.000">
                  <c:v>0.2737233129715364</c:v>
                </c:pt>
                <c:pt idx="587" formatCode="0.000">
                  <c:v>0.2737233129715364</c:v>
                </c:pt>
                <c:pt idx="588" formatCode="0.000">
                  <c:v>0.2737233129715364</c:v>
                </c:pt>
                <c:pt idx="589" formatCode="0.000">
                  <c:v>0.2737233129715364</c:v>
                </c:pt>
                <c:pt idx="590" formatCode="0.000">
                  <c:v>0.2737233129715364</c:v>
                </c:pt>
                <c:pt idx="591" formatCode="0.000">
                  <c:v>0.2737233129715364</c:v>
                </c:pt>
                <c:pt idx="592" formatCode="0.000">
                  <c:v>0.2737233129715364</c:v>
                </c:pt>
                <c:pt idx="593" formatCode="0.000">
                  <c:v>0.2737233129715364</c:v>
                </c:pt>
                <c:pt idx="594" formatCode="0.000">
                  <c:v>0.2737233129715364</c:v>
                </c:pt>
                <c:pt idx="595" formatCode="0.000">
                  <c:v>0.2737233129715364</c:v>
                </c:pt>
                <c:pt idx="596" formatCode="0.000">
                  <c:v>0.2737233129715364</c:v>
                </c:pt>
                <c:pt idx="597" formatCode="0.000">
                  <c:v>0.2737233129715364</c:v>
                </c:pt>
                <c:pt idx="598" formatCode="0.000">
                  <c:v>0.2737233129715364</c:v>
                </c:pt>
                <c:pt idx="599" formatCode="0.000">
                  <c:v>0.2737233129715364</c:v>
                </c:pt>
                <c:pt idx="600" formatCode="0.000">
                  <c:v>0.2737233129715364</c:v>
                </c:pt>
                <c:pt idx="601" formatCode="0.000">
                  <c:v>0.2737233129715364</c:v>
                </c:pt>
                <c:pt idx="602" formatCode="0.000">
                  <c:v>0.2737233129715364</c:v>
                </c:pt>
                <c:pt idx="603" formatCode="0.000">
                  <c:v>0.2737233129715364</c:v>
                </c:pt>
                <c:pt idx="604" formatCode="0.000">
                  <c:v>0.2737233129715364</c:v>
                </c:pt>
                <c:pt idx="605" formatCode="0.000">
                  <c:v>0.2737233129715364</c:v>
                </c:pt>
                <c:pt idx="606" formatCode="0.000">
                  <c:v>0.2737233129715364</c:v>
                </c:pt>
                <c:pt idx="607" formatCode="0.000">
                  <c:v>0.2737233129715364</c:v>
                </c:pt>
                <c:pt idx="608" formatCode="0.000">
                  <c:v>0.2737233129715364</c:v>
                </c:pt>
                <c:pt idx="609" formatCode="0.000">
                  <c:v>0.2737233129715364</c:v>
                </c:pt>
                <c:pt idx="610" formatCode="0.000">
                  <c:v>0.2737233129715364</c:v>
                </c:pt>
                <c:pt idx="611" formatCode="0.000">
                  <c:v>0.2737233129715364</c:v>
                </c:pt>
                <c:pt idx="612" formatCode="0.000">
                  <c:v>0.2737233129715364</c:v>
                </c:pt>
                <c:pt idx="613" formatCode="0.000">
                  <c:v>0.2737233129715364</c:v>
                </c:pt>
                <c:pt idx="614" formatCode="0.000">
                  <c:v>0.2737233129715364</c:v>
                </c:pt>
                <c:pt idx="615" formatCode="0.000">
                  <c:v>0.2737233129715364</c:v>
                </c:pt>
                <c:pt idx="616" formatCode="0.000">
                  <c:v>0.2737233129715364</c:v>
                </c:pt>
                <c:pt idx="617" formatCode="0.000">
                  <c:v>0.2737233129715364</c:v>
                </c:pt>
                <c:pt idx="618" formatCode="0.000">
                  <c:v>0.2737233129715364</c:v>
                </c:pt>
                <c:pt idx="619" formatCode="0.000">
                  <c:v>0.2737233129715364</c:v>
                </c:pt>
                <c:pt idx="620" formatCode="0.000">
                  <c:v>0.2737233129715364</c:v>
                </c:pt>
                <c:pt idx="621" formatCode="0.000">
                  <c:v>0.2737233129715364</c:v>
                </c:pt>
                <c:pt idx="622" formatCode="0.000">
                  <c:v>0.2737233129715364</c:v>
                </c:pt>
                <c:pt idx="623" formatCode="0.000">
                  <c:v>0.2737233129715364</c:v>
                </c:pt>
                <c:pt idx="624" formatCode="0.000">
                  <c:v>0.28000003172153642</c:v>
                </c:pt>
                <c:pt idx="625" formatCode="0.000">
                  <c:v>0.28000003172153642</c:v>
                </c:pt>
                <c:pt idx="626" formatCode="0.000">
                  <c:v>0.28000003172153642</c:v>
                </c:pt>
                <c:pt idx="627" formatCode="0.000">
                  <c:v>0.28000003172153642</c:v>
                </c:pt>
                <c:pt idx="628" formatCode="0.000">
                  <c:v>0.28000003172153642</c:v>
                </c:pt>
                <c:pt idx="629" formatCode="0.000">
                  <c:v>0.28000003172153642</c:v>
                </c:pt>
                <c:pt idx="630" formatCode="0.000">
                  <c:v>0.28000003172153642</c:v>
                </c:pt>
                <c:pt idx="631" formatCode="0.000">
                  <c:v>0.28000003172153642</c:v>
                </c:pt>
                <c:pt idx="632" formatCode="0.000">
                  <c:v>0.28000003172153642</c:v>
                </c:pt>
                <c:pt idx="633" formatCode="0.000">
                  <c:v>0.28000003172153642</c:v>
                </c:pt>
                <c:pt idx="634" formatCode="0.000">
                  <c:v>0.28000003172153642</c:v>
                </c:pt>
                <c:pt idx="635" formatCode="0.000">
                  <c:v>0.28000003172153642</c:v>
                </c:pt>
                <c:pt idx="636" formatCode="0.000">
                  <c:v>0.28000003172153642</c:v>
                </c:pt>
                <c:pt idx="637" formatCode="0.000">
                  <c:v>0.28000003172153642</c:v>
                </c:pt>
                <c:pt idx="638" formatCode="0.000">
                  <c:v>0.28000003172153642</c:v>
                </c:pt>
                <c:pt idx="639" formatCode="0.000">
                  <c:v>0.28000003172153642</c:v>
                </c:pt>
                <c:pt idx="640" formatCode="0.000">
                  <c:v>0.28000003172153642</c:v>
                </c:pt>
                <c:pt idx="641" formatCode="0.000">
                  <c:v>0.28000003172153642</c:v>
                </c:pt>
                <c:pt idx="642" formatCode="0.000">
                  <c:v>0.28000003172153642</c:v>
                </c:pt>
                <c:pt idx="643" formatCode="0.000">
                  <c:v>0.28000003172153642</c:v>
                </c:pt>
                <c:pt idx="644" formatCode="0.000">
                  <c:v>0.28000003172153642</c:v>
                </c:pt>
                <c:pt idx="645" formatCode="0.000">
                  <c:v>0.28000003172153642</c:v>
                </c:pt>
                <c:pt idx="646" formatCode="0.000">
                  <c:v>0.28000003172153642</c:v>
                </c:pt>
                <c:pt idx="647" formatCode="0.000">
                  <c:v>0.28000003172153642</c:v>
                </c:pt>
                <c:pt idx="648" formatCode="0.000">
                  <c:v>0.28000003172153642</c:v>
                </c:pt>
                <c:pt idx="649" formatCode="0.000">
                  <c:v>0.28000003172153642</c:v>
                </c:pt>
                <c:pt idx="650" formatCode="0.000">
                  <c:v>0.28000003172153642</c:v>
                </c:pt>
                <c:pt idx="651" formatCode="0.000">
                  <c:v>0.28000003172153642</c:v>
                </c:pt>
                <c:pt idx="652" formatCode="0.000">
                  <c:v>0.28000003172153642</c:v>
                </c:pt>
                <c:pt idx="653" formatCode="0.000">
                  <c:v>0.28000003172153642</c:v>
                </c:pt>
                <c:pt idx="654" formatCode="0.000">
                  <c:v>0.28000003172153642</c:v>
                </c:pt>
                <c:pt idx="655" formatCode="0.000">
                  <c:v>0.28934296724965708</c:v>
                </c:pt>
                <c:pt idx="656" formatCode="0.000">
                  <c:v>0.29809493827160494</c:v>
                </c:pt>
                <c:pt idx="657" formatCode="0.000">
                  <c:v>0.30618185078017834</c:v>
                </c:pt>
                <c:pt idx="658" formatCode="0.000">
                  <c:v>0.31365980409807959</c:v>
                </c:pt>
                <c:pt idx="659" formatCode="0.000">
                  <c:v>0.32029710176611798</c:v>
                </c:pt>
                <c:pt idx="660" formatCode="0.000">
                  <c:v>0.32585710176611798</c:v>
                </c:pt>
                <c:pt idx="661" formatCode="0.000">
                  <c:v>0.33043514017489717</c:v>
                </c:pt>
                <c:pt idx="662" formatCode="0.000">
                  <c:v>0.33440424918552819</c:v>
                </c:pt>
                <c:pt idx="663" formatCode="0.000">
                  <c:v>0.33790930984224971</c:v>
                </c:pt>
                <c:pt idx="664" formatCode="0.000">
                  <c:v>0.34077237139917699</c:v>
                </c:pt>
                <c:pt idx="665" formatCode="0.000">
                  <c:v>0.34278634602194796</c:v>
                </c:pt>
                <c:pt idx="666" formatCode="0.000">
                  <c:v>0.34406292588305903</c:v>
                </c:pt>
                <c:pt idx="667" formatCode="0.000">
                  <c:v>0.34476948538237318</c:v>
                </c:pt>
                <c:pt idx="668" formatCode="0.000">
                  <c:v>0.3452807548868313</c:v>
                </c:pt>
                <c:pt idx="669" formatCode="0.000">
                  <c:v>0.3452807548868313</c:v>
                </c:pt>
                <c:pt idx="670" formatCode="0.000">
                  <c:v>0.3452807548868313</c:v>
                </c:pt>
                <c:pt idx="671" formatCode="0.000">
                  <c:v>0.3452807548868313</c:v>
                </c:pt>
                <c:pt idx="672" formatCode="0.000">
                  <c:v>0.3452807548868313</c:v>
                </c:pt>
                <c:pt idx="673" formatCode="0.000">
                  <c:v>0.3452807548868313</c:v>
                </c:pt>
                <c:pt idx="674" formatCode="0.000">
                  <c:v>0.3452807548868313</c:v>
                </c:pt>
                <c:pt idx="675" formatCode="0.000">
                  <c:v>0.3452807548868313</c:v>
                </c:pt>
                <c:pt idx="676" formatCode="0.000">
                  <c:v>0.3452807548868313</c:v>
                </c:pt>
                <c:pt idx="677" formatCode="0.000">
                  <c:v>0.3452807548868313</c:v>
                </c:pt>
                <c:pt idx="678" formatCode="0.000">
                  <c:v>0.3452807548868313</c:v>
                </c:pt>
                <c:pt idx="679" formatCode="0.000">
                  <c:v>0.3452807548868313</c:v>
                </c:pt>
                <c:pt idx="680" formatCode="0.000">
                  <c:v>0.3452807548868313</c:v>
                </c:pt>
                <c:pt idx="681" formatCode="0.000">
                  <c:v>0.3452807548868313</c:v>
                </c:pt>
                <c:pt idx="682" formatCode="0.000">
                  <c:v>0.34981219778806588</c:v>
                </c:pt>
                <c:pt idx="683" formatCode="0.000">
                  <c:v>0.35360922518004118</c:v>
                </c:pt>
                <c:pt idx="684" formatCode="0.000">
                  <c:v>0.3566219643775721</c:v>
                </c:pt>
                <c:pt idx="685" formatCode="0.000">
                  <c:v>0.35880995713305902</c:v>
                </c:pt>
                <c:pt idx="686" formatCode="0.000">
                  <c:v>0.36035869170096024</c:v>
                </c:pt>
                <c:pt idx="687" formatCode="0.000">
                  <c:v>0.36168508466220856</c:v>
                </c:pt>
                <c:pt idx="688" formatCode="0.000">
                  <c:v>0.36274930341220851</c:v>
                </c:pt>
                <c:pt idx="689" formatCode="0.000">
                  <c:v>0.36274930341220851</c:v>
                </c:pt>
                <c:pt idx="690" formatCode="0.000">
                  <c:v>0.36274930341220851</c:v>
                </c:pt>
                <c:pt idx="691" formatCode="0.000">
                  <c:v>0.36274930341220851</c:v>
                </c:pt>
                <c:pt idx="692" formatCode="0.000">
                  <c:v>0.36274930341220851</c:v>
                </c:pt>
                <c:pt idx="693" formatCode="0.000">
                  <c:v>0.36274930341220851</c:v>
                </c:pt>
                <c:pt idx="694" formatCode="0.000">
                  <c:v>0.36274930341220851</c:v>
                </c:pt>
                <c:pt idx="695" formatCode="0.000">
                  <c:v>0.36274930341220851</c:v>
                </c:pt>
                <c:pt idx="696" formatCode="0.000">
                  <c:v>0.36274930341220851</c:v>
                </c:pt>
                <c:pt idx="697" formatCode="0.000">
                  <c:v>0.36274930341220851</c:v>
                </c:pt>
                <c:pt idx="698" formatCode="0.000">
                  <c:v>0.36274930341220851</c:v>
                </c:pt>
                <c:pt idx="699" formatCode="0.000">
                  <c:v>0.36274930341220851</c:v>
                </c:pt>
                <c:pt idx="700" formatCode="0.000">
                  <c:v>0.36587680341220852</c:v>
                </c:pt>
                <c:pt idx="701" formatCode="0.000">
                  <c:v>0.36826285686728399</c:v>
                </c:pt>
                <c:pt idx="702" formatCode="0.000">
                  <c:v>0.3702459664351852</c:v>
                </c:pt>
                <c:pt idx="703" formatCode="0.000">
                  <c:v>0.37183572530864201</c:v>
                </c:pt>
                <c:pt idx="704" formatCode="0.000">
                  <c:v>0.37325158521947882</c:v>
                </c:pt>
                <c:pt idx="705" formatCode="0.000">
                  <c:v>0.37325158521947882</c:v>
                </c:pt>
                <c:pt idx="706" formatCode="0.000">
                  <c:v>0.37325158521947882</c:v>
                </c:pt>
                <c:pt idx="707" formatCode="0.000">
                  <c:v>0.37325158521947882</c:v>
                </c:pt>
                <c:pt idx="708" formatCode="0.000">
                  <c:v>0.37325158521947882</c:v>
                </c:pt>
                <c:pt idx="709" formatCode="0.000">
                  <c:v>0.37443139896262007</c:v>
                </c:pt>
                <c:pt idx="710" formatCode="0.000">
                  <c:v>0.37538598122427991</c:v>
                </c:pt>
                <c:pt idx="711" formatCode="0.000">
                  <c:v>0.37606528056412902</c:v>
                </c:pt>
                <c:pt idx="712" formatCode="0.000">
                  <c:v>0.37655340127743486</c:v>
                </c:pt>
                <c:pt idx="713" formatCode="0.000">
                  <c:v>0.37655340127743486</c:v>
                </c:pt>
                <c:pt idx="714" formatCode="0.000">
                  <c:v>0.37655340127743486</c:v>
                </c:pt>
                <c:pt idx="715" formatCode="0.000">
                  <c:v>0.37655340127743486</c:v>
                </c:pt>
                <c:pt idx="716" formatCode="0.000">
                  <c:v>0.37655340127743486</c:v>
                </c:pt>
                <c:pt idx="717" formatCode="0.000">
                  <c:v>0.37655340127743486</c:v>
                </c:pt>
                <c:pt idx="718" formatCode="0.000">
                  <c:v>0.37789239647633749</c:v>
                </c:pt>
                <c:pt idx="719" formatCode="0.000">
                  <c:v>0.37891204561042524</c:v>
                </c:pt>
                <c:pt idx="720" formatCode="0.000">
                  <c:v>0.37948766696673525</c:v>
                </c:pt>
                <c:pt idx="721" formatCode="0.000">
                  <c:v>0.3799166793124143</c:v>
                </c:pt>
                <c:pt idx="722" formatCode="0.000">
                  <c:v>0.3799166793124143</c:v>
                </c:pt>
                <c:pt idx="723" formatCode="0.000">
                  <c:v>0.3799166793124143</c:v>
                </c:pt>
                <c:pt idx="724" formatCode="0.000">
                  <c:v>0.3799166793124143</c:v>
                </c:pt>
                <c:pt idx="725" formatCode="0.000">
                  <c:v>0.3799166793124143</c:v>
                </c:pt>
                <c:pt idx="726" formatCode="0.000">
                  <c:v>0.3799166793124143</c:v>
                </c:pt>
                <c:pt idx="727" formatCode="0.000">
                  <c:v>0.3799166793124143</c:v>
                </c:pt>
                <c:pt idx="728" formatCode="0.000">
                  <c:v>0.3799166793124143</c:v>
                </c:pt>
                <c:pt idx="729" formatCode="0.000">
                  <c:v>0.3799166793124143</c:v>
                </c:pt>
                <c:pt idx="730" formatCode="0.000">
                  <c:v>0.3799166793124143</c:v>
                </c:pt>
                <c:pt idx="731" formatCode="0.000">
                  <c:v>0.3799166793124143</c:v>
                </c:pt>
                <c:pt idx="732" formatCode="0.000">
                  <c:v>0.3799166793124143</c:v>
                </c:pt>
                <c:pt idx="733" formatCode="0.000">
                  <c:v>0.3799166793124143</c:v>
                </c:pt>
                <c:pt idx="734" formatCode="0.000">
                  <c:v>0.3799166793124143</c:v>
                </c:pt>
                <c:pt idx="735" formatCode="0.000">
                  <c:v>0.3799166793124143</c:v>
                </c:pt>
                <c:pt idx="736" formatCode="0.000">
                  <c:v>0.3799166793124143</c:v>
                </c:pt>
                <c:pt idx="737" formatCode="0.000">
                  <c:v>0.3799166793124143</c:v>
                </c:pt>
                <c:pt idx="738" formatCode="0.000">
                  <c:v>0.3799166793124143</c:v>
                </c:pt>
                <c:pt idx="739" formatCode="0.000">
                  <c:v>0.3799166793124143</c:v>
                </c:pt>
                <c:pt idx="740" formatCode="0.000">
                  <c:v>0.3799166793124143</c:v>
                </c:pt>
                <c:pt idx="741" formatCode="0.000">
                  <c:v>0.3799166793124143</c:v>
                </c:pt>
                <c:pt idx="742" formatCode="0.000">
                  <c:v>0.3799166793124143</c:v>
                </c:pt>
                <c:pt idx="743" formatCode="0.000">
                  <c:v>0.3799166793124143</c:v>
                </c:pt>
                <c:pt idx="744" formatCode="0.000">
                  <c:v>0.3799166793124143</c:v>
                </c:pt>
                <c:pt idx="745" formatCode="0.000">
                  <c:v>0.3799166793124143</c:v>
                </c:pt>
                <c:pt idx="746" formatCode="0.000">
                  <c:v>0.3799166793124143</c:v>
                </c:pt>
                <c:pt idx="747" formatCode="0.000">
                  <c:v>0.3799166793124143</c:v>
                </c:pt>
                <c:pt idx="748" formatCode="0.000">
                  <c:v>0.3799166793124143</c:v>
                </c:pt>
                <c:pt idx="749" formatCode="0.000">
                  <c:v>0.3799166793124143</c:v>
                </c:pt>
                <c:pt idx="750" formatCode="0.000">
                  <c:v>0.3799166793124143</c:v>
                </c:pt>
                <c:pt idx="751" formatCode="0.000">
                  <c:v>0.3799166793124143</c:v>
                </c:pt>
                <c:pt idx="752" formatCode="0.000">
                  <c:v>0.3799166793124143</c:v>
                </c:pt>
                <c:pt idx="753" formatCode="0.000">
                  <c:v>0.3799166793124143</c:v>
                </c:pt>
                <c:pt idx="754" formatCode="0.000">
                  <c:v>0.3799166793124143</c:v>
                </c:pt>
                <c:pt idx="755" formatCode="0.000">
                  <c:v>0.3799166793124143</c:v>
                </c:pt>
                <c:pt idx="756" formatCode="0.000">
                  <c:v>0.3799166793124143</c:v>
                </c:pt>
                <c:pt idx="757" formatCode="0.000">
                  <c:v>0.3799166793124143</c:v>
                </c:pt>
                <c:pt idx="758" formatCode="0.000">
                  <c:v>0.3799166793124143</c:v>
                </c:pt>
                <c:pt idx="759" formatCode="0.000">
                  <c:v>0.38666695023148145</c:v>
                </c:pt>
                <c:pt idx="760" formatCode="0.000">
                  <c:v>0.39305354381001367</c:v>
                </c:pt>
                <c:pt idx="761" formatCode="0.000">
                  <c:v>0.39874299232681754</c:v>
                </c:pt>
                <c:pt idx="762" formatCode="0.000">
                  <c:v>0.40334441786694097</c:v>
                </c:pt>
                <c:pt idx="763" formatCode="0.000">
                  <c:v>0.40680872235082299</c:v>
                </c:pt>
                <c:pt idx="764" formatCode="0.000">
                  <c:v>0.40931427361968442</c:v>
                </c:pt>
                <c:pt idx="765" formatCode="0.000">
                  <c:v>0.41098768990054863</c:v>
                </c:pt>
                <c:pt idx="766" formatCode="0.000">
                  <c:v>0.41199634559327836</c:v>
                </c:pt>
                <c:pt idx="767" formatCode="0.000">
                  <c:v>0.41260557291666655</c:v>
                </c:pt>
                <c:pt idx="768" formatCode="0.000">
                  <c:v>0.4130345852623456</c:v>
                </c:pt>
                <c:pt idx="769" formatCode="0.000">
                  <c:v>0.4130345852623456</c:v>
                </c:pt>
                <c:pt idx="770" formatCode="0.000">
                  <c:v>0.4130345852623456</c:v>
                </c:pt>
                <c:pt idx="771" formatCode="0.000">
                  <c:v>0.4130345852623456</c:v>
                </c:pt>
                <c:pt idx="772" formatCode="0.000">
                  <c:v>0.4130345852623456</c:v>
                </c:pt>
                <c:pt idx="773" formatCode="0.000">
                  <c:v>0.4130345852623456</c:v>
                </c:pt>
                <c:pt idx="774" formatCode="0.000">
                  <c:v>0.4130345852623456</c:v>
                </c:pt>
                <c:pt idx="775" formatCode="0.000">
                  <c:v>0.4130345852623456</c:v>
                </c:pt>
                <c:pt idx="776" formatCode="0.000">
                  <c:v>0.4130345852623456</c:v>
                </c:pt>
                <c:pt idx="777" formatCode="0.000">
                  <c:v>0.4130345852623456</c:v>
                </c:pt>
                <c:pt idx="778" formatCode="0.000">
                  <c:v>0.4130345852623456</c:v>
                </c:pt>
                <c:pt idx="779" formatCode="0.000">
                  <c:v>0.4130345852623456</c:v>
                </c:pt>
                <c:pt idx="780" formatCode="0.000">
                  <c:v>0.4130345852623456</c:v>
                </c:pt>
                <c:pt idx="781" formatCode="0.000">
                  <c:v>0.4130345852623456</c:v>
                </c:pt>
                <c:pt idx="782" formatCode="0.000">
                  <c:v>0.4130345852623456</c:v>
                </c:pt>
                <c:pt idx="783" formatCode="0.000">
                  <c:v>0.4130345852623456</c:v>
                </c:pt>
                <c:pt idx="784" formatCode="0.000">
                  <c:v>0.4130345852623456</c:v>
                </c:pt>
                <c:pt idx="785" formatCode="0.000">
                  <c:v>0.4130345852623456</c:v>
                </c:pt>
                <c:pt idx="786" formatCode="0.000">
                  <c:v>0.4130345852623456</c:v>
                </c:pt>
                <c:pt idx="787" formatCode="0.000">
                  <c:v>0.4130345852623456</c:v>
                </c:pt>
                <c:pt idx="788" formatCode="0.000">
                  <c:v>0.4130345852623456</c:v>
                </c:pt>
                <c:pt idx="789" formatCode="0.000">
                  <c:v>0.4130345852623456</c:v>
                </c:pt>
                <c:pt idx="790" formatCode="0.000">
                  <c:v>0.4130345852623456</c:v>
                </c:pt>
                <c:pt idx="791" formatCode="0.000">
                  <c:v>0.4130345852623456</c:v>
                </c:pt>
                <c:pt idx="792" formatCode="0.000">
                  <c:v>0.4130345852623456</c:v>
                </c:pt>
                <c:pt idx="793" formatCode="0.000">
                  <c:v>0.4130345852623456</c:v>
                </c:pt>
                <c:pt idx="794" formatCode="0.000">
                  <c:v>0.4130345852623456</c:v>
                </c:pt>
                <c:pt idx="795" formatCode="0.000">
                  <c:v>0.4130345852623456</c:v>
                </c:pt>
                <c:pt idx="796" formatCode="0.000">
                  <c:v>0.4130345852623456</c:v>
                </c:pt>
                <c:pt idx="797" formatCode="0.000">
                  <c:v>0.4130345852623456</c:v>
                </c:pt>
                <c:pt idx="798" formatCode="0.000">
                  <c:v>0.42504767575445807</c:v>
                </c:pt>
                <c:pt idx="799" formatCode="0.000">
                  <c:v>0.43566599944272966</c:v>
                </c:pt>
                <c:pt idx="800" formatCode="0.000">
                  <c:v>0.44454762752914945</c:v>
                </c:pt>
                <c:pt idx="801" formatCode="0.000">
                  <c:v>0.45178867069615902</c:v>
                </c:pt>
                <c:pt idx="802" formatCode="0.000">
                  <c:v>0.45779487332818919</c:v>
                </c:pt>
                <c:pt idx="803" formatCode="0.000">
                  <c:v>0.46312561985596695</c:v>
                </c:pt>
                <c:pt idx="804" formatCode="0.000">
                  <c:v>0.46312561985596695</c:v>
                </c:pt>
                <c:pt idx="805" formatCode="0.000">
                  <c:v>0.46312561985596695</c:v>
                </c:pt>
                <c:pt idx="806" formatCode="0.000">
                  <c:v>0.46312561985596695</c:v>
                </c:pt>
                <c:pt idx="807" formatCode="0.000">
                  <c:v>0.46312561985596695</c:v>
                </c:pt>
                <c:pt idx="808" formatCode="0.000">
                  <c:v>0.46312561985596695</c:v>
                </c:pt>
                <c:pt idx="809" formatCode="0.000">
                  <c:v>0.46312561985596695</c:v>
                </c:pt>
                <c:pt idx="810" formatCode="0.000">
                  <c:v>0.46312561985596695</c:v>
                </c:pt>
                <c:pt idx="811" formatCode="0.000">
                  <c:v>0.46312561985596695</c:v>
                </c:pt>
                <c:pt idx="812" formatCode="0.000">
                  <c:v>0.46312561985596695</c:v>
                </c:pt>
                <c:pt idx="813" formatCode="0.000">
                  <c:v>0.47096608860596695</c:v>
                </c:pt>
                <c:pt idx="814" formatCode="0.000">
                  <c:v>0.4783251101680383</c:v>
                </c:pt>
                <c:pt idx="815" formatCode="0.000">
                  <c:v>0.48501877529149512</c:v>
                </c:pt>
                <c:pt idx="816" formatCode="0.000">
                  <c:v>0.49070822380829893</c:v>
                </c:pt>
                <c:pt idx="817" formatCode="0.000">
                  <c:v>0.49540379372427973</c:v>
                </c:pt>
                <c:pt idx="818" formatCode="0.000">
                  <c:v>0.49915839656207123</c:v>
                </c:pt>
                <c:pt idx="819" formatCode="0.000">
                  <c:v>0.50203995927640599</c:v>
                </c:pt>
                <c:pt idx="820" formatCode="0.000">
                  <c:v>0.50410067836934147</c:v>
                </c:pt>
                <c:pt idx="821" formatCode="0.000">
                  <c:v>0.50552955761316865</c:v>
                </c:pt>
                <c:pt idx="822" formatCode="0.000">
                  <c:v>0.50649483539094642</c:v>
                </c:pt>
                <c:pt idx="823" formatCode="0.000">
                  <c:v>0.50649483539094642</c:v>
                </c:pt>
                <c:pt idx="824" formatCode="0.000">
                  <c:v>0.50649483539094642</c:v>
                </c:pt>
                <c:pt idx="825" formatCode="0.000">
                  <c:v>0.50649483539094642</c:v>
                </c:pt>
                <c:pt idx="826" formatCode="0.000">
                  <c:v>0.50649483539094642</c:v>
                </c:pt>
                <c:pt idx="827" formatCode="0.000">
                  <c:v>0.50649483539094642</c:v>
                </c:pt>
                <c:pt idx="828" formatCode="0.000">
                  <c:v>0.50649483539094642</c:v>
                </c:pt>
                <c:pt idx="829" formatCode="0.000">
                  <c:v>0.50649483539094642</c:v>
                </c:pt>
                <c:pt idx="830" formatCode="0.000">
                  <c:v>0.50649483539094642</c:v>
                </c:pt>
                <c:pt idx="831" formatCode="0.000">
                  <c:v>0.50649483539094642</c:v>
                </c:pt>
                <c:pt idx="832" formatCode="0.000">
                  <c:v>0.50649483539094642</c:v>
                </c:pt>
                <c:pt idx="833" formatCode="0.000">
                  <c:v>0.50649483539094642</c:v>
                </c:pt>
                <c:pt idx="834" formatCode="0.000">
                  <c:v>0.50649483539094642</c:v>
                </c:pt>
                <c:pt idx="835" formatCode="0.000">
                  <c:v>0.50649483539094642</c:v>
                </c:pt>
                <c:pt idx="836" formatCode="0.000">
                  <c:v>0.50649483539094642</c:v>
                </c:pt>
                <c:pt idx="837" formatCode="0.000">
                  <c:v>0.50649483539094642</c:v>
                </c:pt>
                <c:pt idx="838" formatCode="0.000">
                  <c:v>0.50649483539094642</c:v>
                </c:pt>
                <c:pt idx="839" formatCode="0.000">
                  <c:v>0.50649483539094642</c:v>
                </c:pt>
                <c:pt idx="840" formatCode="0.000">
                  <c:v>0.50649483539094642</c:v>
                </c:pt>
                <c:pt idx="841" formatCode="0.000">
                  <c:v>0.50649483539094642</c:v>
                </c:pt>
                <c:pt idx="842" formatCode="0.000">
                  <c:v>0.50649483539094642</c:v>
                </c:pt>
                <c:pt idx="843" formatCode="0.000">
                  <c:v>0.50649483539094642</c:v>
                </c:pt>
                <c:pt idx="844" formatCode="0.000">
                  <c:v>0.50649483539094642</c:v>
                </c:pt>
                <c:pt idx="845" formatCode="0.000">
                  <c:v>0.50649483539094642</c:v>
                </c:pt>
                <c:pt idx="846" formatCode="0.000">
                  <c:v>0.50649483539094642</c:v>
                </c:pt>
                <c:pt idx="847" formatCode="0.000">
                  <c:v>0.50649483539094642</c:v>
                </c:pt>
                <c:pt idx="848" formatCode="0.000">
                  <c:v>0.50649483539094642</c:v>
                </c:pt>
                <c:pt idx="849" formatCode="0.000">
                  <c:v>0.50649483539094642</c:v>
                </c:pt>
                <c:pt idx="850" formatCode="0.000">
                  <c:v>0.50649483539094642</c:v>
                </c:pt>
                <c:pt idx="851" formatCode="0.000">
                  <c:v>0.50649483539094642</c:v>
                </c:pt>
                <c:pt idx="852" formatCode="0.000">
                  <c:v>0.50649483539094642</c:v>
                </c:pt>
                <c:pt idx="853" formatCode="0.000">
                  <c:v>0.50649483539094642</c:v>
                </c:pt>
                <c:pt idx="854" formatCode="0.000">
                  <c:v>0.50649483539094642</c:v>
                </c:pt>
                <c:pt idx="855" formatCode="0.000">
                  <c:v>0.50649483539094642</c:v>
                </c:pt>
                <c:pt idx="856" formatCode="0.000">
                  <c:v>0.50649483539094642</c:v>
                </c:pt>
                <c:pt idx="857" formatCode="0.000">
                  <c:v>0.50649483539094642</c:v>
                </c:pt>
                <c:pt idx="858" formatCode="0.000">
                  <c:v>0.50649483539094642</c:v>
                </c:pt>
                <c:pt idx="859" formatCode="0.000">
                  <c:v>0.50649483539094642</c:v>
                </c:pt>
                <c:pt idx="860" formatCode="0.000">
                  <c:v>0.50649483539094642</c:v>
                </c:pt>
                <c:pt idx="861" formatCode="0.000">
                  <c:v>0.50649483539094642</c:v>
                </c:pt>
                <c:pt idx="862" formatCode="0.000">
                  <c:v>0.50649483539094642</c:v>
                </c:pt>
                <c:pt idx="863" formatCode="0.000">
                  <c:v>0.50649483539094642</c:v>
                </c:pt>
                <c:pt idx="864" formatCode="0.000">
                  <c:v>0.50649483539094642</c:v>
                </c:pt>
                <c:pt idx="865" formatCode="0.000">
                  <c:v>0.50649483539094642</c:v>
                </c:pt>
                <c:pt idx="866" formatCode="0.000">
                  <c:v>0.50649483539094642</c:v>
                </c:pt>
                <c:pt idx="867" formatCode="0.000">
                  <c:v>0.50649483539094642</c:v>
                </c:pt>
                <c:pt idx="868" formatCode="0.000">
                  <c:v>0.50649483539094642</c:v>
                </c:pt>
                <c:pt idx="869" formatCode="0.000">
                  <c:v>0.50649483539094642</c:v>
                </c:pt>
                <c:pt idx="870" formatCode="0.000">
                  <c:v>0.50649483539094642</c:v>
                </c:pt>
                <c:pt idx="871" formatCode="0.000">
                  <c:v>0.50649483539094642</c:v>
                </c:pt>
                <c:pt idx="872" formatCode="0.000">
                  <c:v>0.50649483539094642</c:v>
                </c:pt>
                <c:pt idx="873" formatCode="0.000">
                  <c:v>0.50649483539094642</c:v>
                </c:pt>
                <c:pt idx="874" formatCode="0.000">
                  <c:v>0.50649483539094642</c:v>
                </c:pt>
                <c:pt idx="875" formatCode="0.000">
                  <c:v>0.50649483539094642</c:v>
                </c:pt>
                <c:pt idx="876" formatCode="0.000">
                  <c:v>0.50649483539094642</c:v>
                </c:pt>
                <c:pt idx="877" formatCode="0.000">
                  <c:v>0.50649483539094642</c:v>
                </c:pt>
                <c:pt idx="878" formatCode="0.000">
                  <c:v>0.50649483539094642</c:v>
                </c:pt>
                <c:pt idx="879" formatCode="0.000">
                  <c:v>0.50649483539094642</c:v>
                </c:pt>
                <c:pt idx="880" formatCode="0.000">
                  <c:v>0.50649483539094642</c:v>
                </c:pt>
                <c:pt idx="881" formatCode="0.000">
                  <c:v>0.50649483539094642</c:v>
                </c:pt>
                <c:pt idx="882" formatCode="0.000">
                  <c:v>0.50649483539094642</c:v>
                </c:pt>
                <c:pt idx="883" formatCode="0.000">
                  <c:v>0.50649483539094642</c:v>
                </c:pt>
                <c:pt idx="884" formatCode="0.000">
                  <c:v>0.50649483539094642</c:v>
                </c:pt>
                <c:pt idx="885" formatCode="0.000">
                  <c:v>0.50649483539094642</c:v>
                </c:pt>
                <c:pt idx="886" formatCode="0.000">
                  <c:v>0.50649483539094642</c:v>
                </c:pt>
                <c:pt idx="887" formatCode="0.000">
                  <c:v>0.50649483539094642</c:v>
                </c:pt>
                <c:pt idx="888" formatCode="0.000">
                  <c:v>0.50649483539094642</c:v>
                </c:pt>
                <c:pt idx="889" formatCode="0.000">
                  <c:v>0.50649483539094642</c:v>
                </c:pt>
                <c:pt idx="890" formatCode="0.000">
                  <c:v>0.50649483539094642</c:v>
                </c:pt>
                <c:pt idx="891" formatCode="0.000">
                  <c:v>0.50649483539094642</c:v>
                </c:pt>
                <c:pt idx="892" formatCode="0.000">
                  <c:v>0.50649483539094642</c:v>
                </c:pt>
                <c:pt idx="893" formatCode="0.000">
                  <c:v>0.50649483539094642</c:v>
                </c:pt>
                <c:pt idx="894" formatCode="0.000">
                  <c:v>0.50649483539094642</c:v>
                </c:pt>
                <c:pt idx="895" formatCode="0.000">
                  <c:v>0.50649483539094642</c:v>
                </c:pt>
                <c:pt idx="896" formatCode="0.000">
                  <c:v>0.50649483539094642</c:v>
                </c:pt>
                <c:pt idx="897" formatCode="0.000">
                  <c:v>0.51900483539094644</c:v>
                </c:pt>
                <c:pt idx="898" formatCode="0.000">
                  <c:v>0.51900483539094644</c:v>
                </c:pt>
                <c:pt idx="899" formatCode="0.000">
                  <c:v>0.51900483539094644</c:v>
                </c:pt>
                <c:pt idx="900" formatCode="0.000">
                  <c:v>0.51900483539094644</c:v>
                </c:pt>
                <c:pt idx="901" formatCode="0.000">
                  <c:v>0.51900483539094644</c:v>
                </c:pt>
                <c:pt idx="902" formatCode="0.000">
                  <c:v>0.51900483539094644</c:v>
                </c:pt>
                <c:pt idx="903" formatCode="0.000">
                  <c:v>0.51900483539094644</c:v>
                </c:pt>
                <c:pt idx="904" formatCode="0.000">
                  <c:v>0.51900483539094644</c:v>
                </c:pt>
                <c:pt idx="905" formatCode="0.000">
                  <c:v>0.51900483539094644</c:v>
                </c:pt>
                <c:pt idx="906" formatCode="0.000">
                  <c:v>0.52962315907921798</c:v>
                </c:pt>
                <c:pt idx="907" formatCode="0.000">
                  <c:v>0.53850478716563777</c:v>
                </c:pt>
                <c:pt idx="908" formatCode="0.000">
                  <c:v>0.54574583033264734</c:v>
                </c:pt>
                <c:pt idx="909" formatCode="0.000">
                  <c:v>0.55175203296467756</c:v>
                </c:pt>
                <c:pt idx="910" formatCode="0.000">
                  <c:v>0.55708277949245533</c:v>
                </c:pt>
                <c:pt idx="911" formatCode="0.000">
                  <c:v>0.55708277949245533</c:v>
                </c:pt>
                <c:pt idx="912" formatCode="0.000">
                  <c:v>0.55708277949245533</c:v>
                </c:pt>
                <c:pt idx="913" formatCode="0.000">
                  <c:v>0.55708277949245533</c:v>
                </c:pt>
                <c:pt idx="914" formatCode="0.000">
                  <c:v>0.55708277949245533</c:v>
                </c:pt>
                <c:pt idx="915" formatCode="0.000">
                  <c:v>0.55708277949245533</c:v>
                </c:pt>
                <c:pt idx="916" formatCode="0.000">
                  <c:v>0.55708277949245533</c:v>
                </c:pt>
                <c:pt idx="917" formatCode="0.000">
                  <c:v>0.55708277949245533</c:v>
                </c:pt>
                <c:pt idx="918" formatCode="0.000">
                  <c:v>0.55708277949245533</c:v>
                </c:pt>
                <c:pt idx="919" formatCode="0.000">
                  <c:v>0.55708277949245533</c:v>
                </c:pt>
                <c:pt idx="920" formatCode="0.000">
                  <c:v>0.55708277949245533</c:v>
                </c:pt>
                <c:pt idx="921" formatCode="0.000">
                  <c:v>0.55708277949245533</c:v>
                </c:pt>
                <c:pt idx="922" formatCode="0.000">
                  <c:v>0.55708277949245533</c:v>
                </c:pt>
                <c:pt idx="923" formatCode="0.000">
                  <c:v>0.55708277949245533</c:v>
                </c:pt>
                <c:pt idx="924" formatCode="0.000">
                  <c:v>0.55708277949245533</c:v>
                </c:pt>
                <c:pt idx="925" formatCode="0.000">
                  <c:v>0.55708277949245533</c:v>
                </c:pt>
                <c:pt idx="926" formatCode="0.000">
                  <c:v>0.55708277949245533</c:v>
                </c:pt>
                <c:pt idx="927" formatCode="0.000">
                  <c:v>0.55708277949245533</c:v>
                </c:pt>
                <c:pt idx="928" formatCode="0.000">
                  <c:v>0.55708277949245533</c:v>
                </c:pt>
                <c:pt idx="929" formatCode="0.000">
                  <c:v>0.55708277949245533</c:v>
                </c:pt>
                <c:pt idx="930" formatCode="0.000">
                  <c:v>0.55708277949245533</c:v>
                </c:pt>
                <c:pt idx="931" formatCode="0.000">
                  <c:v>0.55708277949245533</c:v>
                </c:pt>
                <c:pt idx="932" formatCode="0.000">
                  <c:v>0.55708277949245533</c:v>
                </c:pt>
                <c:pt idx="933" formatCode="0.000">
                  <c:v>0.55708277949245533</c:v>
                </c:pt>
                <c:pt idx="934" formatCode="0.000">
                  <c:v>0.55708277949245533</c:v>
                </c:pt>
                <c:pt idx="935" formatCode="0.000">
                  <c:v>0.55708277949245533</c:v>
                </c:pt>
                <c:pt idx="936" formatCode="0.000">
                  <c:v>0.55708277949245533</c:v>
                </c:pt>
                <c:pt idx="937" formatCode="0.000">
                  <c:v>0.55708277949245533</c:v>
                </c:pt>
                <c:pt idx="938" formatCode="0.000">
                  <c:v>0.55708277949245533</c:v>
                </c:pt>
                <c:pt idx="939" formatCode="0.000">
                  <c:v>0.55708277949245533</c:v>
                </c:pt>
                <c:pt idx="940" formatCode="0.000">
                  <c:v>0.55708277949245533</c:v>
                </c:pt>
                <c:pt idx="941" formatCode="0.000">
                  <c:v>0.55708277949245533</c:v>
                </c:pt>
                <c:pt idx="942" formatCode="0.000">
                  <c:v>0.55708277949245533</c:v>
                </c:pt>
                <c:pt idx="943" formatCode="0.000">
                  <c:v>0.55708277949245533</c:v>
                </c:pt>
                <c:pt idx="944" formatCode="0.000">
                  <c:v>0.55708277949245533</c:v>
                </c:pt>
                <c:pt idx="945" formatCode="0.000">
                  <c:v>0.55708277949245533</c:v>
                </c:pt>
                <c:pt idx="946" formatCode="0.000">
                  <c:v>0.55708277949245533</c:v>
                </c:pt>
                <c:pt idx="947" formatCode="0.000">
                  <c:v>0.55708277949245533</c:v>
                </c:pt>
                <c:pt idx="948" formatCode="0.000">
                  <c:v>0.55708277949245533</c:v>
                </c:pt>
                <c:pt idx="949" formatCode="0.000">
                  <c:v>0.55708277949245533</c:v>
                </c:pt>
                <c:pt idx="950" formatCode="0.000">
                  <c:v>0.55708277949245533</c:v>
                </c:pt>
                <c:pt idx="951" formatCode="0.000">
                  <c:v>0.55708277949245533</c:v>
                </c:pt>
                <c:pt idx="952" formatCode="0.000">
                  <c:v>0.55708277949245533</c:v>
                </c:pt>
                <c:pt idx="953" formatCode="0.000">
                  <c:v>0.55708277949245533</c:v>
                </c:pt>
                <c:pt idx="954" formatCode="0.000">
                  <c:v>0.55708277949245533</c:v>
                </c:pt>
                <c:pt idx="955" formatCode="0.000">
                  <c:v>0.56612781957304514</c:v>
                </c:pt>
                <c:pt idx="956" formatCode="0.000">
                  <c:v>0.57440206747256517</c:v>
                </c:pt>
                <c:pt idx="957" formatCode="0.000">
                  <c:v>0.58138114497599447</c:v>
                </c:pt>
                <c:pt idx="958" formatCode="0.000">
                  <c:v>0.58691543402777779</c:v>
                </c:pt>
                <c:pt idx="959" formatCode="0.000">
                  <c:v>0.59117230902777784</c:v>
                </c:pt>
                <c:pt idx="960" formatCode="0.000">
                  <c:v>0.59431914437585731</c:v>
                </c:pt>
                <c:pt idx="961" formatCode="0.000">
                  <c:v>0.59652331447187923</c:v>
                </c:pt>
                <c:pt idx="962" formatCode="0.000">
                  <c:v>0.59652331447187923</c:v>
                </c:pt>
                <c:pt idx="963" formatCode="0.000">
                  <c:v>0.59652331447187923</c:v>
                </c:pt>
                <c:pt idx="964" formatCode="0.000">
                  <c:v>0.59652331447187923</c:v>
                </c:pt>
                <c:pt idx="965" formatCode="0.000">
                  <c:v>0.59652331447187923</c:v>
                </c:pt>
                <c:pt idx="966" formatCode="0.000">
                  <c:v>0.59652331447187923</c:v>
                </c:pt>
                <c:pt idx="967" formatCode="0.000">
                  <c:v>0.59652331447187923</c:v>
                </c:pt>
                <c:pt idx="968" formatCode="0.000">
                  <c:v>0.59652331447187923</c:v>
                </c:pt>
                <c:pt idx="969" formatCode="0.000">
                  <c:v>0.59652331447187923</c:v>
                </c:pt>
                <c:pt idx="970" formatCode="0.000">
                  <c:v>0.59652331447187923</c:v>
                </c:pt>
                <c:pt idx="971" formatCode="0.000">
                  <c:v>0.59652331447187923</c:v>
                </c:pt>
                <c:pt idx="972" formatCode="0.000">
                  <c:v>0.59652331447187923</c:v>
                </c:pt>
                <c:pt idx="973" formatCode="0.000">
                  <c:v>0.59652331447187923</c:v>
                </c:pt>
                <c:pt idx="974" formatCode="0.000">
                  <c:v>0.60424199138374479</c:v>
                </c:pt>
                <c:pt idx="975" formatCode="0.000">
                  <c:v>0.61145368891460905</c:v>
                </c:pt>
                <c:pt idx="976" formatCode="0.000">
                  <c:v>0.61773040766460896</c:v>
                </c:pt>
                <c:pt idx="977" formatCode="0.000">
                  <c:v>0.62264128815157749</c:v>
                </c:pt>
                <c:pt idx="978" formatCode="0.000">
                  <c:v>0.62635370477537711</c:v>
                </c:pt>
                <c:pt idx="979" formatCode="0.000">
                  <c:v>0.62903503193587096</c:v>
                </c:pt>
                <c:pt idx="980" formatCode="0.000">
                  <c:v>0.63085264403292174</c:v>
                </c:pt>
                <c:pt idx="981" formatCode="0.000">
                  <c:v>0.63196238575960217</c:v>
                </c:pt>
                <c:pt idx="982" formatCode="0.000">
                  <c:v>0.6327250743741426</c:v>
                </c:pt>
                <c:pt idx="983" formatCode="0.000">
                  <c:v>0.63324417931241417</c:v>
                </c:pt>
                <c:pt idx="984" formatCode="0.000">
                  <c:v>0.63358527391975294</c:v>
                </c:pt>
                <c:pt idx="985" formatCode="0.000">
                  <c:v>0.63381598722565147</c:v>
                </c:pt>
                <c:pt idx="986" formatCode="0.000">
                  <c:v>0.63397043167009592</c:v>
                </c:pt>
                <c:pt idx="987" formatCode="0.000">
                  <c:v>0.63406055405521256</c:v>
                </c:pt>
                <c:pt idx="988" formatCode="0.000">
                  <c:v>0.63409106159979411</c:v>
                </c:pt>
                <c:pt idx="989" formatCode="0.000">
                  <c:v>0.63409466649519874</c:v>
                </c:pt>
                <c:pt idx="990" formatCode="0.000">
                  <c:v>0.63409466649519874</c:v>
                </c:pt>
                <c:pt idx="991" formatCode="0.000">
                  <c:v>0.63409466649519874</c:v>
                </c:pt>
                <c:pt idx="992" formatCode="0.000">
                  <c:v>0.63409466649519874</c:v>
                </c:pt>
                <c:pt idx="993" formatCode="0.000">
                  <c:v>0.63409466649519874</c:v>
                </c:pt>
                <c:pt idx="994" formatCode="0.000">
                  <c:v>0.63409466649519874</c:v>
                </c:pt>
                <c:pt idx="995" formatCode="0.000">
                  <c:v>0.63409466649519874</c:v>
                </c:pt>
                <c:pt idx="996" formatCode="0.000">
                  <c:v>0.63409466649519874</c:v>
                </c:pt>
                <c:pt idx="997" formatCode="0.000">
                  <c:v>0.63409466649519874</c:v>
                </c:pt>
                <c:pt idx="998" formatCode="0.000">
                  <c:v>0.63409466649519874</c:v>
                </c:pt>
                <c:pt idx="999" formatCode="0.000">
                  <c:v>0.63409466649519874</c:v>
                </c:pt>
                <c:pt idx="1000" formatCode="0.000">
                  <c:v>0.63409466649519874</c:v>
                </c:pt>
                <c:pt idx="1001" formatCode="0.000">
                  <c:v>0.63409466649519874</c:v>
                </c:pt>
                <c:pt idx="1002" formatCode="0.000">
                  <c:v>0.63409466649519874</c:v>
                </c:pt>
                <c:pt idx="1003" formatCode="0.000">
                  <c:v>0.63409466649519874</c:v>
                </c:pt>
                <c:pt idx="1004" formatCode="0.000">
                  <c:v>0.63409466649519874</c:v>
                </c:pt>
                <c:pt idx="1005" formatCode="0.000">
                  <c:v>0.63409466649519874</c:v>
                </c:pt>
                <c:pt idx="1006" formatCode="0.000">
                  <c:v>0.63409466649519874</c:v>
                </c:pt>
                <c:pt idx="1007" formatCode="0.000">
                  <c:v>0.63409466649519874</c:v>
                </c:pt>
                <c:pt idx="1008" formatCode="0.000">
                  <c:v>0.63409466649519874</c:v>
                </c:pt>
                <c:pt idx="1009" formatCode="0.000">
                  <c:v>0.63409466649519874</c:v>
                </c:pt>
                <c:pt idx="1010" formatCode="0.000">
                  <c:v>0.63409466649519874</c:v>
                </c:pt>
                <c:pt idx="1011" formatCode="0.000">
                  <c:v>0.63409466649519874</c:v>
                </c:pt>
                <c:pt idx="1012" formatCode="0.000">
                  <c:v>0.63409466649519874</c:v>
                </c:pt>
                <c:pt idx="1013" formatCode="0.000">
                  <c:v>0.63409466649519874</c:v>
                </c:pt>
                <c:pt idx="1014" formatCode="0.000">
                  <c:v>0.63409466649519874</c:v>
                </c:pt>
                <c:pt idx="1015" formatCode="0.000">
                  <c:v>0.63409466649519874</c:v>
                </c:pt>
                <c:pt idx="1016" formatCode="0.000">
                  <c:v>0.63409466649519874</c:v>
                </c:pt>
                <c:pt idx="1017" formatCode="0.000">
                  <c:v>0.63409466649519874</c:v>
                </c:pt>
                <c:pt idx="1018" formatCode="0.000">
                  <c:v>0.63409466649519874</c:v>
                </c:pt>
                <c:pt idx="1019" formatCode="0.000">
                  <c:v>0.63409466649519874</c:v>
                </c:pt>
                <c:pt idx="1020" formatCode="0.000">
                  <c:v>0.63409466649519874</c:v>
                </c:pt>
                <c:pt idx="1021" formatCode="0.000">
                  <c:v>0.63409466649519874</c:v>
                </c:pt>
                <c:pt idx="1022" formatCode="0.000">
                  <c:v>0.63409466649519874</c:v>
                </c:pt>
                <c:pt idx="1023" formatCode="0.000">
                  <c:v>0.63409466649519874</c:v>
                </c:pt>
                <c:pt idx="1024" formatCode="0.000">
                  <c:v>0.63409466649519874</c:v>
                </c:pt>
                <c:pt idx="1025" formatCode="0.000">
                  <c:v>0.63409466649519874</c:v>
                </c:pt>
                <c:pt idx="1026" formatCode="0.000">
                  <c:v>0.63409466649519874</c:v>
                </c:pt>
                <c:pt idx="1027" formatCode="0.000">
                  <c:v>0.63409466649519874</c:v>
                </c:pt>
                <c:pt idx="1028" formatCode="0.000">
                  <c:v>0.63409466649519874</c:v>
                </c:pt>
                <c:pt idx="1029" formatCode="0.000">
                  <c:v>0.63409466649519874</c:v>
                </c:pt>
                <c:pt idx="1030" formatCode="0.000">
                  <c:v>0.63409466649519874</c:v>
                </c:pt>
                <c:pt idx="1031" formatCode="0.000">
                  <c:v>0.63409466649519874</c:v>
                </c:pt>
                <c:pt idx="1032" formatCode="0.000">
                  <c:v>0.63409466649519874</c:v>
                </c:pt>
                <c:pt idx="1033" formatCode="0.000">
                  <c:v>0.63409466649519874</c:v>
                </c:pt>
                <c:pt idx="1034" formatCode="0.000">
                  <c:v>0.63409466649519874</c:v>
                </c:pt>
                <c:pt idx="1035" formatCode="0.000">
                  <c:v>0.63409466649519874</c:v>
                </c:pt>
                <c:pt idx="1036" formatCode="0.000">
                  <c:v>0.63409466649519874</c:v>
                </c:pt>
                <c:pt idx="1037" formatCode="0.000">
                  <c:v>0.63409466649519874</c:v>
                </c:pt>
                <c:pt idx="1038" formatCode="0.000">
                  <c:v>0.63409466649519874</c:v>
                </c:pt>
                <c:pt idx="1039" formatCode="0.000">
                  <c:v>0.63409466649519874</c:v>
                </c:pt>
                <c:pt idx="1040" formatCode="0.000">
                  <c:v>0.63409466649519874</c:v>
                </c:pt>
                <c:pt idx="1041" formatCode="0.000">
                  <c:v>0.63409466649519874</c:v>
                </c:pt>
                <c:pt idx="1042" formatCode="0.000">
                  <c:v>0.63409466649519874</c:v>
                </c:pt>
                <c:pt idx="1043" formatCode="0.000">
                  <c:v>0.63409466649519874</c:v>
                </c:pt>
                <c:pt idx="1044" formatCode="0.000">
                  <c:v>0.63409466649519874</c:v>
                </c:pt>
                <c:pt idx="1045" formatCode="0.000">
                  <c:v>0.63409466649519874</c:v>
                </c:pt>
                <c:pt idx="1046" formatCode="0.000">
                  <c:v>0.63409466649519874</c:v>
                </c:pt>
                <c:pt idx="1047" formatCode="0.000">
                  <c:v>0.63409466649519874</c:v>
                </c:pt>
                <c:pt idx="1048" formatCode="0.000">
                  <c:v>0.63409466649519874</c:v>
                </c:pt>
                <c:pt idx="1049" formatCode="0.000">
                  <c:v>0.63409466649519874</c:v>
                </c:pt>
                <c:pt idx="1050" formatCode="0.000">
                  <c:v>0.63409466649519874</c:v>
                </c:pt>
                <c:pt idx="1051" formatCode="0.000">
                  <c:v>0.63409466649519874</c:v>
                </c:pt>
                <c:pt idx="1052" formatCode="0.000">
                  <c:v>0.63409466649519874</c:v>
                </c:pt>
                <c:pt idx="1053" formatCode="0.000">
                  <c:v>0.63409466649519874</c:v>
                </c:pt>
                <c:pt idx="1054" formatCode="0.000">
                  <c:v>0.64224378579389563</c:v>
                </c:pt>
                <c:pt idx="1055" formatCode="0.000">
                  <c:v>0.64990192429698201</c:v>
                </c:pt>
                <c:pt idx="1056" formatCode="0.000">
                  <c:v>0.65699683513374474</c:v>
                </c:pt>
                <c:pt idx="1057" formatCode="0.000">
                  <c:v>0.66343872363683121</c:v>
                </c:pt>
                <c:pt idx="1058" formatCode="0.000">
                  <c:v>0.66915424061213979</c:v>
                </c:pt>
                <c:pt idx="1059" formatCode="0.000">
                  <c:v>0.67399281464334682</c:v>
                </c:pt>
                <c:pt idx="1060" formatCode="0.000">
                  <c:v>0.67785392575445802</c:v>
                </c:pt>
                <c:pt idx="1061" formatCode="0.000">
                  <c:v>0.68066184134945107</c:v>
                </c:pt>
                <c:pt idx="1062" formatCode="0.000">
                  <c:v>0.6825839358281891</c:v>
                </c:pt>
                <c:pt idx="1063" formatCode="0.000">
                  <c:v>0.68389778613683105</c:v>
                </c:pt>
                <c:pt idx="1064" formatCode="0.000">
                  <c:v>0.68472866983882008</c:v>
                </c:pt>
                <c:pt idx="1065" formatCode="0.000">
                  <c:v>0.68526362439986266</c:v>
                </c:pt>
                <c:pt idx="1066" formatCode="0.000">
                  <c:v>0.68526362439986266</c:v>
                </c:pt>
                <c:pt idx="1067" formatCode="0.000">
                  <c:v>0.68526362439986266</c:v>
                </c:pt>
                <c:pt idx="1068" formatCode="0.000">
                  <c:v>0.68526362439986266</c:v>
                </c:pt>
                <c:pt idx="1069" formatCode="0.000">
                  <c:v>0.68526362439986266</c:v>
                </c:pt>
                <c:pt idx="1070" formatCode="0.000">
                  <c:v>0.68526362439986266</c:v>
                </c:pt>
                <c:pt idx="1071" formatCode="0.000">
                  <c:v>0.68526362439986266</c:v>
                </c:pt>
                <c:pt idx="1072" formatCode="0.000">
                  <c:v>0.68526362439986266</c:v>
                </c:pt>
                <c:pt idx="1073" formatCode="0.000">
                  <c:v>0.68526362439986266</c:v>
                </c:pt>
                <c:pt idx="1074" formatCode="0.000">
                  <c:v>0.68526362439986266</c:v>
                </c:pt>
                <c:pt idx="1075" formatCode="0.000">
                  <c:v>0.68526362439986266</c:v>
                </c:pt>
                <c:pt idx="1076" formatCode="0.000">
                  <c:v>0.68526362439986266</c:v>
                </c:pt>
                <c:pt idx="1077" formatCode="0.000">
                  <c:v>0.68526362439986266</c:v>
                </c:pt>
                <c:pt idx="1078" formatCode="0.000">
                  <c:v>0.68526362439986266</c:v>
                </c:pt>
                <c:pt idx="1079" formatCode="0.000">
                  <c:v>0.68526362439986266</c:v>
                </c:pt>
                <c:pt idx="1080" formatCode="0.000">
                  <c:v>0.68526362439986266</c:v>
                </c:pt>
                <c:pt idx="1081" formatCode="0.000">
                  <c:v>0.68526362439986266</c:v>
                </c:pt>
                <c:pt idx="1082" formatCode="0.000">
                  <c:v>0.68526362439986266</c:v>
                </c:pt>
                <c:pt idx="1083" formatCode="0.000">
                  <c:v>0.68526362439986266</c:v>
                </c:pt>
                <c:pt idx="1084" formatCode="0.000">
                  <c:v>0.68526362439986266</c:v>
                </c:pt>
                <c:pt idx="1085" formatCode="0.000">
                  <c:v>0.68526362439986266</c:v>
                </c:pt>
                <c:pt idx="1086" formatCode="0.000">
                  <c:v>0.68526362439986266</c:v>
                </c:pt>
                <c:pt idx="1087" formatCode="0.000">
                  <c:v>0.68526362439986266</c:v>
                </c:pt>
                <c:pt idx="1088" formatCode="0.000">
                  <c:v>0.6963131054955416</c:v>
                </c:pt>
                <c:pt idx="1089" formatCode="0.000">
                  <c:v>0.6963131054955416</c:v>
                </c:pt>
                <c:pt idx="1090" formatCode="0.000">
                  <c:v>0.6963131054955416</c:v>
                </c:pt>
                <c:pt idx="1091" formatCode="0.000">
                  <c:v>0.6963131054955416</c:v>
                </c:pt>
                <c:pt idx="1092" formatCode="0.000">
                  <c:v>0.6963131054955416</c:v>
                </c:pt>
                <c:pt idx="1093" formatCode="0.000">
                  <c:v>0.6963131054955416</c:v>
                </c:pt>
                <c:pt idx="1094" formatCode="0.000">
                  <c:v>0.6963131054955416</c:v>
                </c:pt>
                <c:pt idx="1095" formatCode="0.000">
                  <c:v>0.6963131054955416</c:v>
                </c:pt>
                <c:pt idx="1096" formatCode="0.000">
                  <c:v>0.6963131054955416</c:v>
                </c:pt>
                <c:pt idx="1097" formatCode="0.000">
                  <c:v>0.6963131054955416</c:v>
                </c:pt>
                <c:pt idx="1098" formatCode="0.000">
                  <c:v>0.6963131054955416</c:v>
                </c:pt>
                <c:pt idx="1099" formatCode="0.000">
                  <c:v>0.6963131054955416</c:v>
                </c:pt>
                <c:pt idx="1100" formatCode="0.000">
                  <c:v>0.6963131054955416</c:v>
                </c:pt>
                <c:pt idx="1101" formatCode="0.000">
                  <c:v>0.6963131054955416</c:v>
                </c:pt>
                <c:pt idx="1102" formatCode="0.000">
                  <c:v>0.6963131054955416</c:v>
                </c:pt>
                <c:pt idx="1103" formatCode="0.000">
                  <c:v>0.70787644804526728</c:v>
                </c:pt>
                <c:pt idx="1104" formatCode="0.000">
                  <c:v>0.71870927790637829</c:v>
                </c:pt>
                <c:pt idx="1105" formatCode="0.000">
                  <c:v>0.71870927790637829</c:v>
                </c:pt>
                <c:pt idx="1106" formatCode="0.000">
                  <c:v>0.71870927790637829</c:v>
                </c:pt>
                <c:pt idx="1107" formatCode="0.000">
                  <c:v>0.71870927790637829</c:v>
                </c:pt>
                <c:pt idx="1108" formatCode="0.000">
                  <c:v>0.71870927790637829</c:v>
                </c:pt>
                <c:pt idx="1109" formatCode="0.000">
                  <c:v>0.71870927790637829</c:v>
                </c:pt>
                <c:pt idx="1110" formatCode="0.000">
                  <c:v>0.71870927790637829</c:v>
                </c:pt>
                <c:pt idx="1111" formatCode="0.000">
                  <c:v>0.71870927790637829</c:v>
                </c:pt>
                <c:pt idx="1112" formatCode="0.000">
                  <c:v>0.71870927790637829</c:v>
                </c:pt>
                <c:pt idx="1113" formatCode="0.000">
                  <c:v>0.71870927790637829</c:v>
                </c:pt>
                <c:pt idx="1114" formatCode="0.000">
                  <c:v>0.71870927790637829</c:v>
                </c:pt>
                <c:pt idx="1115" formatCode="0.000">
                  <c:v>0.71870927790637829</c:v>
                </c:pt>
                <c:pt idx="1116" formatCode="0.000">
                  <c:v>0.71870927790637829</c:v>
                </c:pt>
                <c:pt idx="1117" formatCode="0.000">
                  <c:v>0.71870927790637829</c:v>
                </c:pt>
                <c:pt idx="1118" formatCode="0.000">
                  <c:v>0.71870927790637829</c:v>
                </c:pt>
                <c:pt idx="1119" formatCode="0.000">
                  <c:v>0.71870927790637829</c:v>
                </c:pt>
                <c:pt idx="1120" formatCode="0.000">
                  <c:v>0.71870927790637829</c:v>
                </c:pt>
                <c:pt idx="1121" formatCode="0.000">
                  <c:v>0.71870927790637829</c:v>
                </c:pt>
                <c:pt idx="1122" formatCode="0.000">
                  <c:v>0.71870927790637829</c:v>
                </c:pt>
                <c:pt idx="1123" formatCode="0.000">
                  <c:v>0.71870927790637829</c:v>
                </c:pt>
                <c:pt idx="1124" formatCode="0.000">
                  <c:v>0.71870927790637829</c:v>
                </c:pt>
                <c:pt idx="1125" formatCode="0.000">
                  <c:v>0.71870927790637829</c:v>
                </c:pt>
                <c:pt idx="1126" formatCode="0.000">
                  <c:v>0.71870927790637829</c:v>
                </c:pt>
                <c:pt idx="1127" formatCode="0.000">
                  <c:v>0.71870927790637829</c:v>
                </c:pt>
                <c:pt idx="1128" formatCode="0.000">
                  <c:v>0.73060912701474601</c:v>
                </c:pt>
                <c:pt idx="1129" formatCode="0.000">
                  <c:v>0.74144195687585701</c:v>
                </c:pt>
                <c:pt idx="1130" formatCode="0.000">
                  <c:v>0.75071827632030153</c:v>
                </c:pt>
                <c:pt idx="1131" formatCode="0.000">
                  <c:v>0.75831611475480076</c:v>
                </c:pt>
                <c:pt idx="1132" formatCode="0.000">
                  <c:v>0.76440284657921775</c:v>
                </c:pt>
                <c:pt idx="1133" formatCode="0.000">
                  <c:v>0.76919351423182414</c:v>
                </c:pt>
                <c:pt idx="1134" formatCode="0.000">
                  <c:v>0.77309764574759909</c:v>
                </c:pt>
                <c:pt idx="1135" formatCode="0.000">
                  <c:v>0.77632241833847704</c:v>
                </c:pt>
                <c:pt idx="1136" formatCode="0.000">
                  <c:v>0.77896811364026031</c:v>
                </c:pt>
                <c:pt idx="1137" formatCode="0.000">
                  <c:v>0.78107611346879258</c:v>
                </c:pt>
                <c:pt idx="1138" formatCode="0.000">
                  <c:v>0.78265213798868283</c:v>
                </c:pt>
                <c:pt idx="1139" formatCode="0.000">
                  <c:v>0.78377340942215334</c:v>
                </c:pt>
                <c:pt idx="1140" formatCode="0.000">
                  <c:v>0.78456496699245515</c:v>
                </c:pt>
                <c:pt idx="1141" formatCode="0.000">
                  <c:v>0.78520002443415604</c:v>
                </c:pt>
                <c:pt idx="1142" formatCode="0.000">
                  <c:v>0.78520002443415604</c:v>
                </c:pt>
                <c:pt idx="1143" formatCode="0.000">
                  <c:v>0.78520002443415604</c:v>
                </c:pt>
                <c:pt idx="1144" formatCode="0.000">
                  <c:v>0.78520002443415604</c:v>
                </c:pt>
                <c:pt idx="1145" formatCode="0.000">
                  <c:v>0.78520002443415604</c:v>
                </c:pt>
                <c:pt idx="1146" formatCode="0.000">
                  <c:v>0.78520002443415604</c:v>
                </c:pt>
                <c:pt idx="1147" formatCode="0.000">
                  <c:v>0.78520002443415604</c:v>
                </c:pt>
                <c:pt idx="1148" formatCode="0.000">
                  <c:v>0.78520002443415604</c:v>
                </c:pt>
                <c:pt idx="1149" formatCode="0.000">
                  <c:v>0.78520002443415604</c:v>
                </c:pt>
                <c:pt idx="1150" formatCode="0.000">
                  <c:v>0.78703238383058949</c:v>
                </c:pt>
                <c:pt idx="1151" formatCode="0.000">
                  <c:v>0.78856756280006823</c:v>
                </c:pt>
                <c:pt idx="1152" formatCode="0.000">
                  <c:v>0.78946956125685841</c:v>
                </c:pt>
                <c:pt idx="1153" formatCode="0.000">
                  <c:v>0.79003693008401887</c:v>
                </c:pt>
                <c:pt idx="1154" formatCode="0.000">
                  <c:v>0.79046594242969781</c:v>
                </c:pt>
                <c:pt idx="1155" formatCode="0.000">
                  <c:v>0.79046594242969781</c:v>
                </c:pt>
                <c:pt idx="1156" formatCode="0.000">
                  <c:v>0.79046594242969781</c:v>
                </c:pt>
                <c:pt idx="1157" formatCode="0.000">
                  <c:v>0.79046594242969781</c:v>
                </c:pt>
                <c:pt idx="1158" formatCode="0.000">
                  <c:v>0.79046594242969781</c:v>
                </c:pt>
                <c:pt idx="1159" formatCode="0.000">
                  <c:v>0.79046594242969781</c:v>
                </c:pt>
                <c:pt idx="1160" formatCode="0.000">
                  <c:v>0.79046594242969781</c:v>
                </c:pt>
                <c:pt idx="1161" formatCode="0.000">
                  <c:v>0.79046594242969781</c:v>
                </c:pt>
                <c:pt idx="1162" formatCode="0.000">
                  <c:v>0.79046594242969781</c:v>
                </c:pt>
                <c:pt idx="1163" formatCode="0.000">
                  <c:v>0.79046594242969781</c:v>
                </c:pt>
                <c:pt idx="1164" formatCode="0.000">
                  <c:v>0.79046594242969781</c:v>
                </c:pt>
                <c:pt idx="1165" formatCode="0.000">
                  <c:v>0.79046594242969781</c:v>
                </c:pt>
                <c:pt idx="1166" formatCode="0.000">
                  <c:v>0.79046594242969781</c:v>
                </c:pt>
                <c:pt idx="1167" formatCode="0.000">
                  <c:v>0.79046594242969781</c:v>
                </c:pt>
                <c:pt idx="1168" formatCode="0.000">
                  <c:v>0.79046594242969781</c:v>
                </c:pt>
                <c:pt idx="1169" formatCode="0.000">
                  <c:v>0.79046594242969781</c:v>
                </c:pt>
                <c:pt idx="1170" formatCode="0.000">
                  <c:v>0.79046594242969781</c:v>
                </c:pt>
                <c:pt idx="1171" formatCode="0.000">
                  <c:v>0.79046594242969781</c:v>
                </c:pt>
                <c:pt idx="1172" formatCode="0.000">
                  <c:v>0.79046594242969781</c:v>
                </c:pt>
                <c:pt idx="1173" formatCode="0.000">
                  <c:v>0.79046594242969781</c:v>
                </c:pt>
                <c:pt idx="1174" formatCode="0.000">
                  <c:v>0.79046594242969781</c:v>
                </c:pt>
                <c:pt idx="1175" formatCode="0.000">
                  <c:v>0.79046594242969781</c:v>
                </c:pt>
                <c:pt idx="1176" formatCode="0.000">
                  <c:v>0.79046594242969781</c:v>
                </c:pt>
                <c:pt idx="1177" formatCode="0.000">
                  <c:v>0.79046594242969781</c:v>
                </c:pt>
                <c:pt idx="1178" formatCode="0.000">
                  <c:v>0.79046594242969781</c:v>
                </c:pt>
                <c:pt idx="1179" formatCode="0.000">
                  <c:v>0.79046594242969781</c:v>
                </c:pt>
                <c:pt idx="1180" formatCode="0.000">
                  <c:v>0.79046594242969781</c:v>
                </c:pt>
                <c:pt idx="1181" formatCode="0.000">
                  <c:v>0.79046594242969781</c:v>
                </c:pt>
                <c:pt idx="1182" formatCode="0.000">
                  <c:v>0.79046594242969781</c:v>
                </c:pt>
                <c:pt idx="1183" formatCode="0.000">
                  <c:v>0.79046594242969781</c:v>
                </c:pt>
                <c:pt idx="1184" formatCode="0.000">
                  <c:v>0.79046594242969781</c:v>
                </c:pt>
                <c:pt idx="1185" formatCode="0.000">
                  <c:v>0.79046594242969781</c:v>
                </c:pt>
                <c:pt idx="1186" formatCode="0.000">
                  <c:v>0.79046594242969781</c:v>
                </c:pt>
                <c:pt idx="1187" formatCode="0.000">
                  <c:v>0.79046594242969781</c:v>
                </c:pt>
                <c:pt idx="1188" formatCode="0.000">
                  <c:v>0.79046594242969781</c:v>
                </c:pt>
                <c:pt idx="1189" formatCode="0.000">
                  <c:v>0.79046594242969781</c:v>
                </c:pt>
                <c:pt idx="1190" formatCode="0.000">
                  <c:v>0.79046594242969781</c:v>
                </c:pt>
                <c:pt idx="1191" formatCode="0.000">
                  <c:v>0.79046594242969781</c:v>
                </c:pt>
                <c:pt idx="1192" formatCode="0.000">
                  <c:v>0.79046594242969781</c:v>
                </c:pt>
                <c:pt idx="1193" formatCode="0.000">
                  <c:v>0.79046594242969781</c:v>
                </c:pt>
                <c:pt idx="1194" formatCode="0.000">
                  <c:v>0.79046594242969781</c:v>
                </c:pt>
                <c:pt idx="1195" formatCode="0.000">
                  <c:v>0.79046594242969781</c:v>
                </c:pt>
                <c:pt idx="1196" formatCode="0.000">
                  <c:v>0.79046594242969781</c:v>
                </c:pt>
                <c:pt idx="1197" formatCode="0.000">
                  <c:v>0.79046594242969781</c:v>
                </c:pt>
                <c:pt idx="1198" formatCode="0.000">
                  <c:v>0.79046594242969781</c:v>
                </c:pt>
                <c:pt idx="1199" formatCode="0.000">
                  <c:v>0.79046594242969781</c:v>
                </c:pt>
                <c:pt idx="1200" formatCode="0.000">
                  <c:v>0.79046594242969781</c:v>
                </c:pt>
                <c:pt idx="1201" formatCode="0.000">
                  <c:v>0.79046594242969781</c:v>
                </c:pt>
                <c:pt idx="1202" formatCode="0.000">
                  <c:v>0.79046594242969781</c:v>
                </c:pt>
                <c:pt idx="1203" formatCode="0.000">
                  <c:v>0.79046594242969781</c:v>
                </c:pt>
                <c:pt idx="1204" formatCode="0.000">
                  <c:v>0.79046594242969781</c:v>
                </c:pt>
                <c:pt idx="1205" formatCode="0.000">
                  <c:v>0.79046594242969781</c:v>
                </c:pt>
                <c:pt idx="1206" formatCode="0.000">
                  <c:v>0.79046594242969781</c:v>
                </c:pt>
                <c:pt idx="1207" formatCode="0.000">
                  <c:v>0.79046594242969781</c:v>
                </c:pt>
                <c:pt idx="1208" formatCode="0.000">
                  <c:v>0.79046594242969781</c:v>
                </c:pt>
                <c:pt idx="1209" formatCode="0.000">
                  <c:v>0.79046594242969781</c:v>
                </c:pt>
                <c:pt idx="1210" formatCode="0.000">
                  <c:v>0.79046594242969781</c:v>
                </c:pt>
                <c:pt idx="1211" formatCode="0.000">
                  <c:v>0.79046594242969781</c:v>
                </c:pt>
                <c:pt idx="1212" formatCode="0.000">
                  <c:v>0.79046594242969781</c:v>
                </c:pt>
                <c:pt idx="1213" formatCode="0.000">
                  <c:v>0.79046594242969781</c:v>
                </c:pt>
                <c:pt idx="1214" formatCode="0.000">
                  <c:v>0.79046594242969781</c:v>
                </c:pt>
                <c:pt idx="1215" formatCode="0.000">
                  <c:v>0.79046594242969781</c:v>
                </c:pt>
                <c:pt idx="1216" formatCode="0.000">
                  <c:v>0.79046594242969781</c:v>
                </c:pt>
                <c:pt idx="1217" formatCode="0.000">
                  <c:v>0.79046594242969781</c:v>
                </c:pt>
                <c:pt idx="1218" formatCode="0.000">
                  <c:v>0.79046594242969781</c:v>
                </c:pt>
                <c:pt idx="1219" formatCode="0.000">
                  <c:v>0.79046594242969781</c:v>
                </c:pt>
                <c:pt idx="1220" formatCode="0.000">
                  <c:v>0.79046594242969781</c:v>
                </c:pt>
                <c:pt idx="1221" formatCode="0.000">
                  <c:v>0.79046594242969781</c:v>
                </c:pt>
                <c:pt idx="1222" formatCode="0.000">
                  <c:v>0.79046594242969781</c:v>
                </c:pt>
                <c:pt idx="1223" formatCode="0.000">
                  <c:v>0.79046594242969781</c:v>
                </c:pt>
                <c:pt idx="1224" formatCode="0.000">
                  <c:v>0.79046594242969781</c:v>
                </c:pt>
                <c:pt idx="1225" formatCode="0.000">
                  <c:v>0.79046594242969781</c:v>
                </c:pt>
                <c:pt idx="1226" formatCode="0.000">
                  <c:v>0.79046594242969781</c:v>
                </c:pt>
                <c:pt idx="1227" formatCode="0.000">
                  <c:v>0.79046594242969781</c:v>
                </c:pt>
                <c:pt idx="1228" formatCode="0.000">
                  <c:v>0.79046594242969781</c:v>
                </c:pt>
                <c:pt idx="1229" formatCode="0.000">
                  <c:v>0.79046594242969781</c:v>
                </c:pt>
                <c:pt idx="1230" formatCode="0.000">
                  <c:v>0.79046594242969781</c:v>
                </c:pt>
                <c:pt idx="1231" formatCode="0.000">
                  <c:v>0.79046594242969781</c:v>
                </c:pt>
                <c:pt idx="1232" formatCode="0.000">
                  <c:v>0.79046594242969781</c:v>
                </c:pt>
                <c:pt idx="1233" formatCode="0.000">
                  <c:v>0.79046594242969781</c:v>
                </c:pt>
                <c:pt idx="1234" formatCode="0.000">
                  <c:v>0.79046594242969781</c:v>
                </c:pt>
                <c:pt idx="1235" formatCode="0.000">
                  <c:v>0.79046594242969781</c:v>
                </c:pt>
                <c:pt idx="1236" formatCode="0.000">
                  <c:v>0.79046594242969781</c:v>
                </c:pt>
                <c:pt idx="1237" formatCode="0.000">
                  <c:v>0.79046594242969781</c:v>
                </c:pt>
                <c:pt idx="1238" formatCode="0.000">
                  <c:v>0.79046594242969781</c:v>
                </c:pt>
                <c:pt idx="1239" formatCode="0.000">
                  <c:v>0.79046594242969781</c:v>
                </c:pt>
                <c:pt idx="1240" formatCode="0.000">
                  <c:v>0.79046594242969781</c:v>
                </c:pt>
                <c:pt idx="1241" formatCode="0.000">
                  <c:v>0.79046594242969781</c:v>
                </c:pt>
                <c:pt idx="1242" formatCode="0.000">
                  <c:v>0.79046594242969781</c:v>
                </c:pt>
                <c:pt idx="1243" formatCode="0.000">
                  <c:v>0.79046594242969781</c:v>
                </c:pt>
                <c:pt idx="1244" formatCode="0.000">
                  <c:v>0.79046594242969781</c:v>
                </c:pt>
                <c:pt idx="1245" formatCode="0.000">
                  <c:v>0.79046594242969781</c:v>
                </c:pt>
                <c:pt idx="1246" formatCode="0.000">
                  <c:v>0.79046594242969781</c:v>
                </c:pt>
                <c:pt idx="1247" formatCode="0.000">
                  <c:v>0.79046594242969781</c:v>
                </c:pt>
                <c:pt idx="1248" formatCode="0.000">
                  <c:v>0.79046594242969781</c:v>
                </c:pt>
                <c:pt idx="1249" formatCode="0.000">
                  <c:v>0.79046594242969781</c:v>
                </c:pt>
                <c:pt idx="1250" formatCode="0.000">
                  <c:v>0.79046594242969781</c:v>
                </c:pt>
                <c:pt idx="1251" formatCode="0.000">
                  <c:v>0.79046594242969781</c:v>
                </c:pt>
                <c:pt idx="1252" formatCode="0.000">
                  <c:v>0.79046594242969781</c:v>
                </c:pt>
                <c:pt idx="1253" formatCode="0.000">
                  <c:v>0.79046594242969781</c:v>
                </c:pt>
                <c:pt idx="1254" formatCode="0.000">
                  <c:v>0.79046594242969781</c:v>
                </c:pt>
                <c:pt idx="1255" formatCode="0.000">
                  <c:v>0.79046594242969781</c:v>
                </c:pt>
                <c:pt idx="1256" formatCode="0.000">
                  <c:v>0.79046594242969781</c:v>
                </c:pt>
                <c:pt idx="1257" formatCode="0.000">
                  <c:v>0.79046594242969781</c:v>
                </c:pt>
                <c:pt idx="1258" formatCode="0.000">
                  <c:v>0.79046594242969781</c:v>
                </c:pt>
                <c:pt idx="1259" formatCode="0.000">
                  <c:v>0.79046594242969781</c:v>
                </c:pt>
                <c:pt idx="1260" formatCode="0.000">
                  <c:v>0.79046594242969781</c:v>
                </c:pt>
                <c:pt idx="1261" formatCode="0.000">
                  <c:v>0.79046594242969781</c:v>
                </c:pt>
                <c:pt idx="1262" formatCode="0.000">
                  <c:v>0.79046594242969781</c:v>
                </c:pt>
                <c:pt idx="1263" formatCode="0.000">
                  <c:v>0.79046594242969781</c:v>
                </c:pt>
                <c:pt idx="1264" formatCode="0.000">
                  <c:v>0.79046594242969781</c:v>
                </c:pt>
                <c:pt idx="1265" formatCode="0.000">
                  <c:v>0.79046594242969781</c:v>
                </c:pt>
                <c:pt idx="1266" formatCode="0.000">
                  <c:v>0.79046594242969781</c:v>
                </c:pt>
                <c:pt idx="1267" formatCode="0.000">
                  <c:v>0.79046594242969781</c:v>
                </c:pt>
                <c:pt idx="1268" formatCode="0.000">
                  <c:v>0.79046594242969781</c:v>
                </c:pt>
                <c:pt idx="1269" formatCode="0.000">
                  <c:v>0.79046594242969781</c:v>
                </c:pt>
                <c:pt idx="1270" formatCode="0.000">
                  <c:v>0.79046594242969781</c:v>
                </c:pt>
                <c:pt idx="1271" formatCode="0.000">
                  <c:v>0.79046594242969781</c:v>
                </c:pt>
                <c:pt idx="1272" formatCode="0.000">
                  <c:v>0.79046594242969781</c:v>
                </c:pt>
                <c:pt idx="1273" formatCode="0.000">
                  <c:v>0.79046594242969781</c:v>
                </c:pt>
                <c:pt idx="1274" formatCode="0.000">
                  <c:v>0.79046594242969781</c:v>
                </c:pt>
                <c:pt idx="1275" formatCode="0.000">
                  <c:v>0.79046594242969781</c:v>
                </c:pt>
                <c:pt idx="1276" formatCode="0.000">
                  <c:v>0.79046594242969781</c:v>
                </c:pt>
                <c:pt idx="1277" formatCode="0.000">
                  <c:v>0.79046594242969781</c:v>
                </c:pt>
                <c:pt idx="1278" formatCode="0.000">
                  <c:v>0.79046594242969781</c:v>
                </c:pt>
                <c:pt idx="1279" formatCode="0.000">
                  <c:v>0.79046594242969781</c:v>
                </c:pt>
                <c:pt idx="1280" formatCode="0.000">
                  <c:v>0.79046594242969781</c:v>
                </c:pt>
                <c:pt idx="1281" formatCode="0.000">
                  <c:v>0.79046594242969781</c:v>
                </c:pt>
                <c:pt idx="1282" formatCode="0.000">
                  <c:v>0.79046594242969781</c:v>
                </c:pt>
                <c:pt idx="1283" formatCode="0.000">
                  <c:v>0.79046594242969781</c:v>
                </c:pt>
                <c:pt idx="1284" formatCode="0.000">
                  <c:v>0.79046594242969781</c:v>
                </c:pt>
                <c:pt idx="1285" formatCode="0.000">
                  <c:v>0.79046594242969781</c:v>
                </c:pt>
                <c:pt idx="1286" formatCode="0.000">
                  <c:v>0.79046594242969781</c:v>
                </c:pt>
                <c:pt idx="1287" formatCode="0.000">
                  <c:v>0.79046594242969781</c:v>
                </c:pt>
                <c:pt idx="1288" formatCode="0.000">
                  <c:v>0.79046594242969781</c:v>
                </c:pt>
                <c:pt idx="1289" formatCode="0.000">
                  <c:v>0.79046594242969781</c:v>
                </c:pt>
                <c:pt idx="1290" formatCode="0.000">
                  <c:v>0.79046594242969781</c:v>
                </c:pt>
                <c:pt idx="1291" formatCode="0.000">
                  <c:v>0.79046594242969781</c:v>
                </c:pt>
                <c:pt idx="1292" formatCode="0.000">
                  <c:v>0.79046594242969781</c:v>
                </c:pt>
                <c:pt idx="1293" formatCode="0.000">
                  <c:v>0.79046594242969781</c:v>
                </c:pt>
                <c:pt idx="1294" formatCode="0.000">
                  <c:v>0.79046594242969781</c:v>
                </c:pt>
                <c:pt idx="1295" formatCode="0.000">
                  <c:v>0.79046594242969781</c:v>
                </c:pt>
                <c:pt idx="1296" formatCode="0.000">
                  <c:v>0.79046594242969781</c:v>
                </c:pt>
                <c:pt idx="1297" formatCode="0.000">
                  <c:v>0.79046594242969781</c:v>
                </c:pt>
                <c:pt idx="1298" formatCode="0.000">
                  <c:v>0.79046594242969781</c:v>
                </c:pt>
                <c:pt idx="1299" formatCode="0.000">
                  <c:v>0.79046594242969781</c:v>
                </c:pt>
                <c:pt idx="1300" formatCode="0.000">
                  <c:v>0.79046594242969781</c:v>
                </c:pt>
                <c:pt idx="1301" formatCode="0.000">
                  <c:v>0.79046594242969781</c:v>
                </c:pt>
                <c:pt idx="1302" formatCode="0.000">
                  <c:v>0.79046594242969781</c:v>
                </c:pt>
                <c:pt idx="1303" formatCode="0.000">
                  <c:v>0.79046594242969781</c:v>
                </c:pt>
                <c:pt idx="1304" formatCode="0.000">
                  <c:v>0.79046594242969781</c:v>
                </c:pt>
                <c:pt idx="1305" formatCode="0.000">
                  <c:v>0.79046594242969781</c:v>
                </c:pt>
                <c:pt idx="1306" formatCode="0.000">
                  <c:v>0.79046594242969781</c:v>
                </c:pt>
                <c:pt idx="1307" formatCode="0.000">
                  <c:v>0.79046594242969781</c:v>
                </c:pt>
                <c:pt idx="1308" formatCode="0.000">
                  <c:v>0.79046594242969781</c:v>
                </c:pt>
                <c:pt idx="1309" formatCode="0.000">
                  <c:v>0.79046594242969781</c:v>
                </c:pt>
                <c:pt idx="1310" formatCode="0.000">
                  <c:v>0.79046594242969781</c:v>
                </c:pt>
                <c:pt idx="1311" formatCode="0.000">
                  <c:v>0.79046594242969781</c:v>
                </c:pt>
                <c:pt idx="1312" formatCode="0.000">
                  <c:v>0.79046594242969781</c:v>
                </c:pt>
                <c:pt idx="1313" formatCode="0.000">
                  <c:v>0.79046594242969781</c:v>
                </c:pt>
                <c:pt idx="1314" formatCode="0.000">
                  <c:v>0.79046594242969781</c:v>
                </c:pt>
                <c:pt idx="1315" formatCode="0.000">
                  <c:v>0.79046594242969781</c:v>
                </c:pt>
                <c:pt idx="1316" formatCode="0.000">
                  <c:v>0.79046594242969781</c:v>
                </c:pt>
                <c:pt idx="1317" formatCode="0.000">
                  <c:v>0.79046594242969781</c:v>
                </c:pt>
                <c:pt idx="1318" formatCode="0.000">
                  <c:v>0.79046594242969781</c:v>
                </c:pt>
                <c:pt idx="1319" formatCode="0.000">
                  <c:v>0.79046594242969781</c:v>
                </c:pt>
                <c:pt idx="1320" formatCode="0.000">
                  <c:v>0.79046594242969781</c:v>
                </c:pt>
                <c:pt idx="1321" formatCode="0.000">
                  <c:v>0.79046594242969781</c:v>
                </c:pt>
                <c:pt idx="1322" formatCode="0.000">
                  <c:v>0.79046594242969781</c:v>
                </c:pt>
                <c:pt idx="1323" formatCode="0.000">
                  <c:v>0.79046594242969781</c:v>
                </c:pt>
                <c:pt idx="1324" formatCode="0.000">
                  <c:v>0.79046594242969781</c:v>
                </c:pt>
                <c:pt idx="1325" formatCode="0.000">
                  <c:v>0.79046594242969781</c:v>
                </c:pt>
                <c:pt idx="1326" formatCode="0.000">
                  <c:v>0.79046594242969781</c:v>
                </c:pt>
                <c:pt idx="1327" formatCode="0.000">
                  <c:v>0.79046594242969781</c:v>
                </c:pt>
                <c:pt idx="1328" formatCode="0.000">
                  <c:v>0.79046594242969781</c:v>
                </c:pt>
                <c:pt idx="1329" formatCode="0.000">
                  <c:v>0.79046594242969781</c:v>
                </c:pt>
                <c:pt idx="1330" formatCode="0.000">
                  <c:v>0.79046594242969781</c:v>
                </c:pt>
                <c:pt idx="1331" formatCode="0.000">
                  <c:v>0.79046594242969781</c:v>
                </c:pt>
                <c:pt idx="1332" formatCode="0.000">
                  <c:v>0.79046594242969781</c:v>
                </c:pt>
                <c:pt idx="1333" formatCode="0.000">
                  <c:v>0.79046594242969781</c:v>
                </c:pt>
                <c:pt idx="1334" formatCode="0.000">
                  <c:v>0.79046594242969781</c:v>
                </c:pt>
                <c:pt idx="1335" formatCode="0.000">
                  <c:v>0.79046594242969781</c:v>
                </c:pt>
                <c:pt idx="1336" formatCode="0.000">
                  <c:v>0.79046594242969781</c:v>
                </c:pt>
                <c:pt idx="1337" formatCode="0.000">
                  <c:v>0.79046594242969781</c:v>
                </c:pt>
                <c:pt idx="1338" formatCode="0.000">
                  <c:v>0.79046594242969781</c:v>
                </c:pt>
                <c:pt idx="1339" formatCode="0.000">
                  <c:v>0.79046594242969781</c:v>
                </c:pt>
                <c:pt idx="1340" formatCode="0.000">
                  <c:v>0.79046594242969781</c:v>
                </c:pt>
                <c:pt idx="1341" formatCode="0.000">
                  <c:v>0.79046594242969781</c:v>
                </c:pt>
                <c:pt idx="1342" formatCode="0.000">
                  <c:v>0.79046594242969781</c:v>
                </c:pt>
                <c:pt idx="1343" formatCode="0.000">
                  <c:v>0.79046594242969781</c:v>
                </c:pt>
                <c:pt idx="1344" formatCode="0.000">
                  <c:v>0.79046594242969781</c:v>
                </c:pt>
                <c:pt idx="1345" formatCode="0.000">
                  <c:v>0.79046594242969781</c:v>
                </c:pt>
                <c:pt idx="1346" formatCode="0.000">
                  <c:v>0.79046594242969781</c:v>
                </c:pt>
                <c:pt idx="1347" formatCode="0.000">
                  <c:v>0.79046594242969781</c:v>
                </c:pt>
                <c:pt idx="1348" formatCode="0.000">
                  <c:v>0.79046594242969781</c:v>
                </c:pt>
                <c:pt idx="1349" formatCode="0.000">
                  <c:v>0.79046594242969781</c:v>
                </c:pt>
                <c:pt idx="1350" formatCode="0.000">
                  <c:v>0.79046594242969781</c:v>
                </c:pt>
                <c:pt idx="1351" formatCode="0.000">
                  <c:v>0.79046594242969781</c:v>
                </c:pt>
                <c:pt idx="1352" formatCode="0.000">
                  <c:v>0.79046594242969781</c:v>
                </c:pt>
                <c:pt idx="1353" formatCode="0.000">
                  <c:v>0.79046594242969781</c:v>
                </c:pt>
                <c:pt idx="1354" formatCode="0.000">
                  <c:v>0.79046594242969781</c:v>
                </c:pt>
                <c:pt idx="1355" formatCode="0.000">
                  <c:v>0.79046594242969781</c:v>
                </c:pt>
                <c:pt idx="1356" formatCode="0.000">
                  <c:v>0.79046594242969781</c:v>
                </c:pt>
                <c:pt idx="1357" formatCode="0.000">
                  <c:v>0.79046594242969781</c:v>
                </c:pt>
                <c:pt idx="1358" formatCode="0.000">
                  <c:v>0.79046594242969781</c:v>
                </c:pt>
                <c:pt idx="1359" formatCode="0.000">
                  <c:v>0.80669226187414222</c:v>
                </c:pt>
                <c:pt idx="1360" formatCode="0.000">
                  <c:v>0.82217963734567867</c:v>
                </c:pt>
                <c:pt idx="1361" formatCode="0.000">
                  <c:v>0.83686151234567863</c:v>
                </c:pt>
                <c:pt idx="1362" formatCode="0.000">
                  <c:v>0.8507187302812067</c:v>
                </c:pt>
                <c:pt idx="1363" formatCode="0.000">
                  <c:v>0.86373570966220803</c:v>
                </c:pt>
                <c:pt idx="1364" formatCode="0.000">
                  <c:v>0.87586257780349741</c:v>
                </c:pt>
                <c:pt idx="1365" formatCode="0.000">
                  <c:v>0.88716752979252356</c:v>
                </c:pt>
                <c:pt idx="1366" formatCode="0.000">
                  <c:v>0.88716752979252356</c:v>
                </c:pt>
                <c:pt idx="1367" formatCode="0.000">
                  <c:v>0.88716752979252356</c:v>
                </c:pt>
                <c:pt idx="1368" formatCode="0.000">
                  <c:v>0.88716752979252356</c:v>
                </c:pt>
                <c:pt idx="1369" formatCode="0.000">
                  <c:v>0.88716752979252356</c:v>
                </c:pt>
                <c:pt idx="1370" formatCode="0.000">
                  <c:v>0.88716752979252356</c:v>
                </c:pt>
                <c:pt idx="1371" formatCode="0.000">
                  <c:v>0.88716752979252356</c:v>
                </c:pt>
                <c:pt idx="1372" formatCode="0.000">
                  <c:v>0.89858286308298996</c:v>
                </c:pt>
                <c:pt idx="1373" formatCode="0.000">
                  <c:v>0.90930817172496525</c:v>
                </c:pt>
                <c:pt idx="1374" formatCode="0.000">
                  <c:v>0.90930817172496525</c:v>
                </c:pt>
                <c:pt idx="1375" formatCode="0.000">
                  <c:v>0.90930817172496525</c:v>
                </c:pt>
                <c:pt idx="1376" formatCode="0.000">
                  <c:v>0.90930817172496525</c:v>
                </c:pt>
                <c:pt idx="1377" formatCode="0.000">
                  <c:v>0.90930817172496525</c:v>
                </c:pt>
                <c:pt idx="1378" formatCode="0.000">
                  <c:v>0.90930817172496525</c:v>
                </c:pt>
                <c:pt idx="1379" formatCode="0.000">
                  <c:v>0.9187179616769543</c:v>
                </c:pt>
                <c:pt idx="1380" formatCode="0.000">
                  <c:v>0.9275022575874482</c:v>
                </c:pt>
                <c:pt idx="1381" formatCode="0.000">
                  <c:v>0.93519063550240022</c:v>
                </c:pt>
                <c:pt idx="1382" formatCode="0.000">
                  <c:v>0.94135843278463616</c:v>
                </c:pt>
                <c:pt idx="1383" formatCode="0.000">
                  <c:v>0.9461730238340188</c:v>
                </c:pt>
                <c:pt idx="1384" formatCode="0.000">
                  <c:v>0.94980178305041107</c:v>
                </c:pt>
                <c:pt idx="1385" formatCode="0.000">
                  <c:v>0.9524120848336759</c:v>
                </c:pt>
                <c:pt idx="1386" formatCode="0.000">
                  <c:v>0.9524120848336759</c:v>
                </c:pt>
                <c:pt idx="1387" formatCode="0.000">
                  <c:v>0.9524120848336759</c:v>
                </c:pt>
                <c:pt idx="1388" formatCode="0.000">
                  <c:v>0.9524120848336759</c:v>
                </c:pt>
                <c:pt idx="1389" formatCode="0.000">
                  <c:v>0.9524120848336759</c:v>
                </c:pt>
                <c:pt idx="1390" formatCode="0.000">
                  <c:v>0.9524120848336759</c:v>
                </c:pt>
                <c:pt idx="1391" formatCode="0.000">
                  <c:v>0.9524120848336759</c:v>
                </c:pt>
                <c:pt idx="1392" formatCode="0.000">
                  <c:v>0.9524120848336759</c:v>
                </c:pt>
                <c:pt idx="1393" formatCode="0.000">
                  <c:v>0.9524120848336759</c:v>
                </c:pt>
                <c:pt idx="1394" formatCode="0.000">
                  <c:v>0.9524120848336759</c:v>
                </c:pt>
                <c:pt idx="1395" formatCode="0.000">
                  <c:v>0.9524120848336759</c:v>
                </c:pt>
                <c:pt idx="1396" formatCode="0.000">
                  <c:v>0.9524120848336759</c:v>
                </c:pt>
                <c:pt idx="1397" formatCode="0.000">
                  <c:v>0.9524120848336759</c:v>
                </c:pt>
                <c:pt idx="1398" formatCode="0.000">
                  <c:v>0.9524120848336759</c:v>
                </c:pt>
                <c:pt idx="1399" formatCode="0.000">
                  <c:v>0.9524120848336759</c:v>
                </c:pt>
                <c:pt idx="1400" formatCode="0.000">
                  <c:v>0.9524120848336759</c:v>
                </c:pt>
                <c:pt idx="1401" formatCode="0.000">
                  <c:v>0.9524120848336759</c:v>
                </c:pt>
                <c:pt idx="1402" formatCode="0.000">
                  <c:v>0.9524120848336759</c:v>
                </c:pt>
                <c:pt idx="1403" formatCode="0.000">
                  <c:v>0.96049899734224919</c:v>
                </c:pt>
                <c:pt idx="1404" formatCode="0.000">
                  <c:v>0.96815713584533569</c:v>
                </c:pt>
                <c:pt idx="1405" formatCode="0.000">
                  <c:v>0.97533954732510253</c:v>
                </c:pt>
                <c:pt idx="1406" formatCode="0.000">
                  <c:v>0.98203321244855935</c:v>
                </c:pt>
                <c:pt idx="1407" formatCode="0.000">
                  <c:v>0.98811994427297623</c:v>
                </c:pt>
                <c:pt idx="1408" formatCode="0.000">
                  <c:v>0.99332541323731094</c:v>
                </c:pt>
                <c:pt idx="1409" formatCode="0.000">
                  <c:v>0.99729452224794202</c:v>
                </c:pt>
                <c:pt idx="1410" formatCode="0.000">
                  <c:v>1.0001946457047322</c:v>
                </c:pt>
                <c:pt idx="1411" formatCode="0.000">
                  <c:v>1.002464121013374</c:v>
                </c:pt>
                <c:pt idx="1412" formatCode="0.000">
                  <c:v>1.002464121013374</c:v>
                </c:pt>
                <c:pt idx="1413" formatCode="0.000">
                  <c:v>1.002464121013374</c:v>
                </c:pt>
                <c:pt idx="1414" formatCode="0.000">
                  <c:v>1.002464121013374</c:v>
                </c:pt>
                <c:pt idx="1415" formatCode="0.000">
                  <c:v>1.002464121013374</c:v>
                </c:pt>
                <c:pt idx="1416" formatCode="0.000">
                  <c:v>1.002464121013374</c:v>
                </c:pt>
                <c:pt idx="1417" formatCode="0.000">
                  <c:v>1.002464121013374</c:v>
                </c:pt>
                <c:pt idx="1418" formatCode="0.000">
                  <c:v>1.002464121013374</c:v>
                </c:pt>
                <c:pt idx="1419" formatCode="0.000">
                  <c:v>1.002464121013374</c:v>
                </c:pt>
                <c:pt idx="1420" formatCode="0.000">
                  <c:v>1.002464121013374</c:v>
                </c:pt>
                <c:pt idx="1421" formatCode="0.000">
                  <c:v>1.002464121013374</c:v>
                </c:pt>
                <c:pt idx="1422" formatCode="0.000">
                  <c:v>1.002464121013374</c:v>
                </c:pt>
                <c:pt idx="1423" formatCode="0.000">
                  <c:v>1.002464121013374</c:v>
                </c:pt>
                <c:pt idx="1424" formatCode="0.000">
                  <c:v>1.002464121013374</c:v>
                </c:pt>
                <c:pt idx="1425" formatCode="0.000">
                  <c:v>1.007447844221536</c:v>
                </c:pt>
                <c:pt idx="1426" formatCode="0.000">
                  <c:v>1.0118180797753769</c:v>
                </c:pt>
                <c:pt idx="1427" formatCode="0.000">
                  <c:v>1.0155304963991765</c:v>
                </c:pt>
                <c:pt idx="1428" formatCode="0.000">
                  <c:v>1.0155304963991765</c:v>
                </c:pt>
                <c:pt idx="1429" formatCode="0.000">
                  <c:v>1.0155304963991765</c:v>
                </c:pt>
                <c:pt idx="1430" formatCode="0.000">
                  <c:v>1.0155304963991765</c:v>
                </c:pt>
                <c:pt idx="1431" formatCode="0.000">
                  <c:v>1.0155304963991765</c:v>
                </c:pt>
                <c:pt idx="1432" formatCode="0.000">
                  <c:v>1.0155304963991765</c:v>
                </c:pt>
                <c:pt idx="1433" formatCode="0.000">
                  <c:v>1.0155304963991765</c:v>
                </c:pt>
                <c:pt idx="1434" formatCode="0.000">
                  <c:v>1.0207609017061039</c:v>
                </c:pt>
                <c:pt idx="1435" formatCode="0.000">
                  <c:v>1.0255515693587103</c:v>
                </c:pt>
                <c:pt idx="1436" formatCode="0.000">
                  <c:v>1.0295424567043892</c:v>
                </c:pt>
                <c:pt idx="1437" formatCode="0.000">
                  <c:v>1.0324612004886828</c:v>
                </c:pt>
                <c:pt idx="1438" formatCode="0.000">
                  <c:v>1.0344751751114536</c:v>
                </c:pt>
                <c:pt idx="1439" formatCode="0.000">
                  <c:v>1.0357394506601505</c:v>
                </c:pt>
                <c:pt idx="1440" formatCode="0.000">
                  <c:v>1.0357394506601505</c:v>
                </c:pt>
                <c:pt idx="1441" formatCode="0.000">
                  <c:v>1.0357394506601505</c:v>
                </c:pt>
                <c:pt idx="1442" formatCode="0.000">
                  <c:v>1.0357394506601505</c:v>
                </c:pt>
                <c:pt idx="1443" formatCode="0.000">
                  <c:v>1.0357394506601505</c:v>
                </c:pt>
                <c:pt idx="1444" formatCode="0.000">
                  <c:v>1.0357394506601505</c:v>
                </c:pt>
                <c:pt idx="1445" formatCode="0.000">
                  <c:v>1.0371038290895058</c:v>
                </c:pt>
                <c:pt idx="1446" formatCode="0.000">
                  <c:v>1.0382483386917005</c:v>
                </c:pt>
                <c:pt idx="1447" formatCode="0.000">
                  <c:v>1.0392460605281204</c:v>
                </c:pt>
                <c:pt idx="1448" formatCode="0.000">
                  <c:v>1.0392460605281204</c:v>
                </c:pt>
                <c:pt idx="1449" formatCode="0.000">
                  <c:v>1.0392460605281204</c:v>
                </c:pt>
                <c:pt idx="1450" formatCode="0.000">
                  <c:v>1.0392460605281204</c:v>
                </c:pt>
                <c:pt idx="1451" formatCode="0.000">
                  <c:v>1.0402006427897801</c:v>
                </c:pt>
                <c:pt idx="1452" formatCode="0.000">
                  <c:v>1.0408709745799036</c:v>
                </c:pt>
                <c:pt idx="1453" formatCode="0.000">
                  <c:v>1.0411629711076813</c:v>
                </c:pt>
                <c:pt idx="1454" formatCode="0.000">
                  <c:v>1.0412260120884769</c:v>
                </c:pt>
                <c:pt idx="1455" formatCode="0.000">
                  <c:v>1.0412303022119336</c:v>
                </c:pt>
                <c:pt idx="1456" formatCode="0.000">
                  <c:v>1.0412303022119336</c:v>
                </c:pt>
                <c:pt idx="1457" formatCode="0.000">
                  <c:v>1.0412303022119336</c:v>
                </c:pt>
                <c:pt idx="1458" formatCode="0.000">
                  <c:v>1.0412303022119336</c:v>
                </c:pt>
                <c:pt idx="1459" formatCode="0.000">
                  <c:v>1.0412303022119336</c:v>
                </c:pt>
                <c:pt idx="1460" formatCode="0.000">
                  <c:v>1.0412303022119336</c:v>
                </c:pt>
                <c:pt idx="1461" formatCode="0.000">
                  <c:v>1.0412303022119336</c:v>
                </c:pt>
                <c:pt idx="1462" formatCode="0.000">
                  <c:v>1.0412303022119336</c:v>
                </c:pt>
                <c:pt idx="1463" formatCode="0.000">
                  <c:v>1.0412303022119336</c:v>
                </c:pt>
                <c:pt idx="1464" formatCode="0.000">
                  <c:v>1.0412303022119336</c:v>
                </c:pt>
                <c:pt idx="1465" formatCode="0.000">
                  <c:v>1.0412303022119336</c:v>
                </c:pt>
                <c:pt idx="1466" formatCode="0.000">
                  <c:v>1.0412303022119336</c:v>
                </c:pt>
                <c:pt idx="1467" formatCode="0.000">
                  <c:v>1.0412303022119336</c:v>
                </c:pt>
                <c:pt idx="1468" formatCode="0.000">
                  <c:v>1.0412303022119336</c:v>
                </c:pt>
                <c:pt idx="1469" formatCode="0.000">
                  <c:v>1.0412303022119336</c:v>
                </c:pt>
                <c:pt idx="1470" formatCode="0.000">
                  <c:v>1.0412303022119336</c:v>
                </c:pt>
                <c:pt idx="1471" formatCode="0.000">
                  <c:v>1.0412303022119336</c:v>
                </c:pt>
                <c:pt idx="1472" formatCode="0.000">
                  <c:v>1.0412303022119336</c:v>
                </c:pt>
                <c:pt idx="1473" formatCode="0.000">
                  <c:v>1.0412303022119336</c:v>
                </c:pt>
                <c:pt idx="1474" formatCode="0.000">
                  <c:v>1.0412303022119336</c:v>
                </c:pt>
                <c:pt idx="1475" formatCode="0.000">
                  <c:v>1.0412303022119336</c:v>
                </c:pt>
                <c:pt idx="1476" formatCode="0.000">
                  <c:v>1.0412303022119336</c:v>
                </c:pt>
                <c:pt idx="1477" formatCode="0.000">
                  <c:v>1.0412303022119336</c:v>
                </c:pt>
                <c:pt idx="1478" formatCode="0.000">
                  <c:v>1.0412303022119336</c:v>
                </c:pt>
                <c:pt idx="1479" formatCode="0.000">
                  <c:v>1.0412303022119336</c:v>
                </c:pt>
                <c:pt idx="1480" formatCode="0.000">
                  <c:v>1.0412303022119336</c:v>
                </c:pt>
                <c:pt idx="1481" formatCode="0.000">
                  <c:v>1.0412303022119336</c:v>
                </c:pt>
                <c:pt idx="1482" formatCode="0.000">
                  <c:v>1.0412303022119336</c:v>
                </c:pt>
                <c:pt idx="1483" formatCode="0.000">
                  <c:v>1.0412303022119336</c:v>
                </c:pt>
                <c:pt idx="1484" formatCode="0.000">
                  <c:v>1.0412303022119336</c:v>
                </c:pt>
                <c:pt idx="1485" formatCode="0.000">
                  <c:v>1.0412303022119336</c:v>
                </c:pt>
                <c:pt idx="1486" formatCode="0.000">
                  <c:v>1.0412303022119336</c:v>
                </c:pt>
                <c:pt idx="1487" formatCode="0.000">
                  <c:v>1.0412303022119336</c:v>
                </c:pt>
                <c:pt idx="1488" formatCode="0.000">
                  <c:v>1.0412303022119336</c:v>
                </c:pt>
                <c:pt idx="1489" formatCode="0.000">
                  <c:v>1.0412303022119336</c:v>
                </c:pt>
                <c:pt idx="1490" formatCode="0.000">
                  <c:v>1.0412303022119336</c:v>
                </c:pt>
                <c:pt idx="1491" formatCode="0.000">
                  <c:v>1.0412303022119336</c:v>
                </c:pt>
                <c:pt idx="1492" formatCode="0.000">
                  <c:v>1.0412303022119336</c:v>
                </c:pt>
                <c:pt idx="1493" formatCode="0.000">
                  <c:v>1.0412303022119336</c:v>
                </c:pt>
                <c:pt idx="1494" formatCode="0.000">
                  <c:v>1.0412303022119336</c:v>
                </c:pt>
                <c:pt idx="1495" formatCode="0.000">
                  <c:v>1.0412303022119336</c:v>
                </c:pt>
                <c:pt idx="1496" formatCode="0.000">
                  <c:v>1.0412303022119336</c:v>
                </c:pt>
                <c:pt idx="1497" formatCode="0.000">
                  <c:v>1.0412303022119336</c:v>
                </c:pt>
                <c:pt idx="1498" formatCode="0.000">
                  <c:v>1.0412303022119336</c:v>
                </c:pt>
                <c:pt idx="1499" formatCode="0.000">
                  <c:v>1.0412303022119336</c:v>
                </c:pt>
                <c:pt idx="1500" formatCode="0.000">
                  <c:v>1.0412303022119336</c:v>
                </c:pt>
                <c:pt idx="1501" formatCode="0.000">
                  <c:v>1.0412303022119336</c:v>
                </c:pt>
                <c:pt idx="1502" formatCode="0.000">
                  <c:v>1.0412303022119336</c:v>
                </c:pt>
                <c:pt idx="1503" formatCode="0.000">
                  <c:v>1.0412303022119336</c:v>
                </c:pt>
                <c:pt idx="1504" formatCode="0.000">
                  <c:v>1.0412303022119336</c:v>
                </c:pt>
                <c:pt idx="1505" formatCode="0.000">
                  <c:v>1.0412303022119336</c:v>
                </c:pt>
                <c:pt idx="1506" formatCode="0.000">
                  <c:v>1.0412303022119336</c:v>
                </c:pt>
                <c:pt idx="1507" formatCode="0.000">
                  <c:v>1.0412303022119336</c:v>
                </c:pt>
                <c:pt idx="1508" formatCode="0.000">
                  <c:v>1.0412303022119336</c:v>
                </c:pt>
                <c:pt idx="1509" formatCode="0.000">
                  <c:v>1.0412303022119336</c:v>
                </c:pt>
                <c:pt idx="1510" formatCode="0.000">
                  <c:v>1.0412303022119336</c:v>
                </c:pt>
                <c:pt idx="1511" formatCode="0.000">
                  <c:v>1.0412303022119336</c:v>
                </c:pt>
                <c:pt idx="1512" formatCode="0.000">
                  <c:v>1.0412303022119336</c:v>
                </c:pt>
                <c:pt idx="1513" formatCode="0.000">
                  <c:v>1.0412303022119336</c:v>
                </c:pt>
                <c:pt idx="1514" formatCode="0.000">
                  <c:v>1.0412303022119336</c:v>
                </c:pt>
                <c:pt idx="1515" formatCode="0.000">
                  <c:v>1.0412303022119336</c:v>
                </c:pt>
                <c:pt idx="1516" formatCode="0.000">
                  <c:v>1.0412303022119336</c:v>
                </c:pt>
                <c:pt idx="1517" formatCode="0.000">
                  <c:v>1.0412303022119336</c:v>
                </c:pt>
                <c:pt idx="1518" formatCode="0.000">
                  <c:v>1.0412303022119336</c:v>
                </c:pt>
                <c:pt idx="1519" formatCode="0.000">
                  <c:v>1.0412303022119336</c:v>
                </c:pt>
                <c:pt idx="1520" formatCode="0.000">
                  <c:v>1.0412303022119336</c:v>
                </c:pt>
                <c:pt idx="1521" formatCode="0.000">
                  <c:v>1.0412303022119336</c:v>
                </c:pt>
                <c:pt idx="1522" formatCode="0.000">
                  <c:v>1.0412303022119336</c:v>
                </c:pt>
                <c:pt idx="1523" formatCode="0.000">
                  <c:v>1.0412303022119336</c:v>
                </c:pt>
                <c:pt idx="1524" formatCode="0.000">
                  <c:v>1.0412303022119336</c:v>
                </c:pt>
                <c:pt idx="1525" formatCode="0.000">
                  <c:v>1.0412303022119336</c:v>
                </c:pt>
                <c:pt idx="1526" formatCode="0.000">
                  <c:v>1.0412303022119336</c:v>
                </c:pt>
                <c:pt idx="1527" formatCode="0.000">
                  <c:v>1.0412303022119336</c:v>
                </c:pt>
                <c:pt idx="1528" formatCode="0.000">
                  <c:v>1.0412303022119336</c:v>
                </c:pt>
                <c:pt idx="1529" formatCode="0.000">
                  <c:v>1.0412303022119336</c:v>
                </c:pt>
                <c:pt idx="1530" formatCode="0.000">
                  <c:v>1.05616422196502</c:v>
                </c:pt>
                <c:pt idx="1531" formatCode="0.000">
                  <c:v>1.0701844645919063</c:v>
                </c:pt>
                <c:pt idx="1532" formatCode="0.000">
                  <c:v>1.0832408594821668</c:v>
                </c:pt>
                <c:pt idx="1533" formatCode="0.000">
                  <c:v>1.0954438773148143</c:v>
                </c:pt>
                <c:pt idx="1534" formatCode="0.000">
                  <c:v>1.1069701281721531</c:v>
                </c:pt>
                <c:pt idx="1535" formatCode="0.000">
                  <c:v>1.1069701281721531</c:v>
                </c:pt>
                <c:pt idx="1536" formatCode="0.000">
                  <c:v>1.1069701281721531</c:v>
                </c:pt>
                <c:pt idx="1537" formatCode="0.000">
                  <c:v>1.1069701281721531</c:v>
                </c:pt>
                <c:pt idx="1538" formatCode="0.000">
                  <c:v>1.1069701281721531</c:v>
                </c:pt>
                <c:pt idx="1539" formatCode="0.000">
                  <c:v>1.1069701281721531</c:v>
                </c:pt>
                <c:pt idx="1540" formatCode="0.000">
                  <c:v>1.1069701281721531</c:v>
                </c:pt>
                <c:pt idx="1541" formatCode="0.000">
                  <c:v>1.1069701281721531</c:v>
                </c:pt>
                <c:pt idx="1542" formatCode="0.000">
                  <c:v>1.1069701281721531</c:v>
                </c:pt>
                <c:pt idx="1543" formatCode="0.000">
                  <c:v>1.1069701281721531</c:v>
                </c:pt>
                <c:pt idx="1544" formatCode="0.000">
                  <c:v>1.1069701281721531</c:v>
                </c:pt>
                <c:pt idx="1545" formatCode="0.000">
                  <c:v>1.1069701281721531</c:v>
                </c:pt>
                <c:pt idx="1546" formatCode="0.000">
                  <c:v>1.1069701281721531</c:v>
                </c:pt>
                <c:pt idx="1547" formatCode="0.000">
                  <c:v>1.1069701281721531</c:v>
                </c:pt>
                <c:pt idx="1548" formatCode="0.000">
                  <c:v>1.1069701281721531</c:v>
                </c:pt>
                <c:pt idx="1549" formatCode="0.000">
                  <c:v>1.1069701281721531</c:v>
                </c:pt>
                <c:pt idx="1550" formatCode="0.000">
                  <c:v>1.1069701281721531</c:v>
                </c:pt>
                <c:pt idx="1551" formatCode="0.000">
                  <c:v>1.1069701281721531</c:v>
                </c:pt>
                <c:pt idx="1552" formatCode="0.000">
                  <c:v>1.1069701281721531</c:v>
                </c:pt>
                <c:pt idx="1553" formatCode="0.000">
                  <c:v>1.1069701281721531</c:v>
                </c:pt>
                <c:pt idx="1554" formatCode="0.000">
                  <c:v>1.1069701281721531</c:v>
                </c:pt>
                <c:pt idx="1555" formatCode="0.000">
                  <c:v>1.1069701281721531</c:v>
                </c:pt>
                <c:pt idx="1556" formatCode="0.000">
                  <c:v>1.1069701281721531</c:v>
                </c:pt>
                <c:pt idx="1557" formatCode="0.000">
                  <c:v>1.1069701281721531</c:v>
                </c:pt>
                <c:pt idx="1558" formatCode="0.000">
                  <c:v>1.1069701281721531</c:v>
                </c:pt>
                <c:pt idx="1559" formatCode="0.000">
                  <c:v>1.1069701281721531</c:v>
                </c:pt>
                <c:pt idx="1560" formatCode="0.000">
                  <c:v>1.1069701281721531</c:v>
                </c:pt>
                <c:pt idx="1561" formatCode="0.000">
                  <c:v>1.1069701281721531</c:v>
                </c:pt>
                <c:pt idx="1562" formatCode="0.000">
                  <c:v>1.1069701281721531</c:v>
                </c:pt>
                <c:pt idx="1563" formatCode="0.000">
                  <c:v>1.1069701281721531</c:v>
                </c:pt>
                <c:pt idx="1564" formatCode="0.000">
                  <c:v>1.1069701281721531</c:v>
                </c:pt>
                <c:pt idx="1565" formatCode="0.000">
                  <c:v>1.1069701281721531</c:v>
                </c:pt>
                <c:pt idx="1566" formatCode="0.000">
                  <c:v>1.1069701281721531</c:v>
                </c:pt>
                <c:pt idx="1567" formatCode="0.000">
                  <c:v>1.1069701281721531</c:v>
                </c:pt>
                <c:pt idx="1568" formatCode="0.000">
                  <c:v>1.1069701281721531</c:v>
                </c:pt>
                <c:pt idx="1569" formatCode="0.000">
                  <c:v>1.1069701281721531</c:v>
                </c:pt>
                <c:pt idx="1570" formatCode="0.000">
                  <c:v>1.1069701281721531</c:v>
                </c:pt>
                <c:pt idx="1571" formatCode="0.000">
                  <c:v>1.1069701281721531</c:v>
                </c:pt>
                <c:pt idx="1572" formatCode="0.000">
                  <c:v>1.1069701281721531</c:v>
                </c:pt>
                <c:pt idx="1573" formatCode="0.000">
                  <c:v>1.1069701281721531</c:v>
                </c:pt>
                <c:pt idx="1574" formatCode="0.000">
                  <c:v>1.1069701281721531</c:v>
                </c:pt>
                <c:pt idx="1575" formatCode="0.000">
                  <c:v>1.1069701281721531</c:v>
                </c:pt>
                <c:pt idx="1576" formatCode="0.000">
                  <c:v>1.1069701281721531</c:v>
                </c:pt>
                <c:pt idx="1577" formatCode="0.000">
                  <c:v>1.1069701281721531</c:v>
                </c:pt>
                <c:pt idx="1578" formatCode="0.000">
                  <c:v>1.1069701281721531</c:v>
                </c:pt>
                <c:pt idx="1579" formatCode="0.000">
                  <c:v>1.1069701281721531</c:v>
                </c:pt>
                <c:pt idx="1580" formatCode="0.000">
                  <c:v>1.1069701281721531</c:v>
                </c:pt>
                <c:pt idx="1581" formatCode="0.000">
                  <c:v>1.1069701281721531</c:v>
                </c:pt>
                <c:pt idx="1582" formatCode="0.000">
                  <c:v>1.1069701281721531</c:v>
                </c:pt>
                <c:pt idx="1583" formatCode="0.000">
                  <c:v>1.1069701281721531</c:v>
                </c:pt>
                <c:pt idx="1584" formatCode="0.000">
                  <c:v>1.1069701281721531</c:v>
                </c:pt>
                <c:pt idx="1585" formatCode="0.000">
                  <c:v>1.1069701281721531</c:v>
                </c:pt>
                <c:pt idx="1586" formatCode="0.000">
                  <c:v>1.1069701281721531</c:v>
                </c:pt>
                <c:pt idx="1587" formatCode="0.000">
                  <c:v>1.1069701281721531</c:v>
                </c:pt>
                <c:pt idx="1588" formatCode="0.000">
                  <c:v>1.1069701281721531</c:v>
                </c:pt>
                <c:pt idx="1589" formatCode="0.000">
                  <c:v>1.1069701281721531</c:v>
                </c:pt>
                <c:pt idx="1590" formatCode="0.000">
                  <c:v>1.1069701281721531</c:v>
                </c:pt>
                <c:pt idx="1591" formatCode="0.000">
                  <c:v>1.1069701281721531</c:v>
                </c:pt>
                <c:pt idx="1592" formatCode="0.000">
                  <c:v>1.1069701281721531</c:v>
                </c:pt>
                <c:pt idx="1593" formatCode="0.000">
                  <c:v>1.1069701281721531</c:v>
                </c:pt>
                <c:pt idx="1594" formatCode="0.000">
                  <c:v>1.1069701281721531</c:v>
                </c:pt>
                <c:pt idx="1595" formatCode="0.000">
                  <c:v>1.1069701281721531</c:v>
                </c:pt>
                <c:pt idx="1596" formatCode="0.000">
                  <c:v>1.1069701281721531</c:v>
                </c:pt>
                <c:pt idx="1597" formatCode="0.000">
                  <c:v>1.1069701281721531</c:v>
                </c:pt>
                <c:pt idx="1598" formatCode="0.000">
                  <c:v>1.1069701281721531</c:v>
                </c:pt>
                <c:pt idx="1599" formatCode="0.000">
                  <c:v>1.1069701281721531</c:v>
                </c:pt>
                <c:pt idx="1600" formatCode="0.000">
                  <c:v>1.1069701281721531</c:v>
                </c:pt>
                <c:pt idx="1601" formatCode="0.000">
                  <c:v>1.1069701281721531</c:v>
                </c:pt>
                <c:pt idx="1602" formatCode="0.000">
                  <c:v>1.1069701281721531</c:v>
                </c:pt>
                <c:pt idx="1603" formatCode="0.000">
                  <c:v>1.1069701281721531</c:v>
                </c:pt>
                <c:pt idx="1604" formatCode="0.000">
                  <c:v>1.1069701281721531</c:v>
                </c:pt>
                <c:pt idx="1605" formatCode="0.000">
                  <c:v>1.1069701281721531</c:v>
                </c:pt>
                <c:pt idx="1606" formatCode="0.000">
                  <c:v>1.1069701281721531</c:v>
                </c:pt>
                <c:pt idx="1607" formatCode="0.000">
                  <c:v>1.1069701281721531</c:v>
                </c:pt>
                <c:pt idx="1608" formatCode="0.000">
                  <c:v>1.1069701281721531</c:v>
                </c:pt>
                <c:pt idx="1609" formatCode="0.000">
                  <c:v>1.1069701281721531</c:v>
                </c:pt>
                <c:pt idx="1610" formatCode="0.000">
                  <c:v>1.1069701281721531</c:v>
                </c:pt>
                <c:pt idx="1611" formatCode="0.000">
                  <c:v>1.1069701281721531</c:v>
                </c:pt>
                <c:pt idx="1612" formatCode="0.000">
                  <c:v>1.1069701281721531</c:v>
                </c:pt>
                <c:pt idx="1613" formatCode="0.000">
                  <c:v>1.1069701281721531</c:v>
                </c:pt>
                <c:pt idx="1614" formatCode="0.000">
                  <c:v>1.1069701281721531</c:v>
                </c:pt>
                <c:pt idx="1615" formatCode="0.000">
                  <c:v>1.1069701281721531</c:v>
                </c:pt>
                <c:pt idx="1616" formatCode="0.000">
                  <c:v>1.1069701281721531</c:v>
                </c:pt>
                <c:pt idx="1617" formatCode="0.000">
                  <c:v>1.1069701281721531</c:v>
                </c:pt>
                <c:pt idx="1618" formatCode="0.000">
                  <c:v>1.1069701281721531</c:v>
                </c:pt>
                <c:pt idx="1619" formatCode="0.000">
                  <c:v>1.1069701281721531</c:v>
                </c:pt>
                <c:pt idx="1620" formatCode="0.000">
                  <c:v>1.1069701281721531</c:v>
                </c:pt>
                <c:pt idx="1621" formatCode="0.000">
                  <c:v>1.1069701281721531</c:v>
                </c:pt>
                <c:pt idx="1622" formatCode="0.000">
                  <c:v>1.1069701281721531</c:v>
                </c:pt>
                <c:pt idx="1623" formatCode="0.000">
                  <c:v>1.1069701281721531</c:v>
                </c:pt>
                <c:pt idx="1624" formatCode="0.000">
                  <c:v>1.1069701281721531</c:v>
                </c:pt>
                <c:pt idx="1625" formatCode="0.000">
                  <c:v>1.1069701281721531</c:v>
                </c:pt>
                <c:pt idx="1626" formatCode="0.000">
                  <c:v>1.1069701281721531</c:v>
                </c:pt>
                <c:pt idx="1627" formatCode="0.000">
                  <c:v>1.1069701281721531</c:v>
                </c:pt>
                <c:pt idx="1628" formatCode="0.000">
                  <c:v>1.1069701281721531</c:v>
                </c:pt>
                <c:pt idx="1629" formatCode="0.000">
                  <c:v>1.1069701281721531</c:v>
                </c:pt>
                <c:pt idx="1630" formatCode="0.000">
                  <c:v>1.1069701281721531</c:v>
                </c:pt>
                <c:pt idx="1631" formatCode="0.000">
                  <c:v>1.1069701281721531</c:v>
                </c:pt>
                <c:pt idx="1632" formatCode="0.000">
                  <c:v>1.1069701281721531</c:v>
                </c:pt>
                <c:pt idx="1633" formatCode="0.000">
                  <c:v>1.1069701281721531</c:v>
                </c:pt>
                <c:pt idx="1634" formatCode="0.000">
                  <c:v>1.1069701281721531</c:v>
                </c:pt>
                <c:pt idx="1635" formatCode="0.000">
                  <c:v>1.1069701281721531</c:v>
                </c:pt>
                <c:pt idx="1636" formatCode="0.000">
                  <c:v>1.1069701281721531</c:v>
                </c:pt>
                <c:pt idx="1637" formatCode="0.000">
                  <c:v>1.1069701281721531</c:v>
                </c:pt>
                <c:pt idx="1638" formatCode="0.000">
                  <c:v>1.1069701281721531</c:v>
                </c:pt>
                <c:pt idx="1639" formatCode="0.000">
                  <c:v>1.1069701281721531</c:v>
                </c:pt>
                <c:pt idx="1640" formatCode="0.000">
                  <c:v>1.1069701281721531</c:v>
                </c:pt>
                <c:pt idx="1641" formatCode="0.000">
                  <c:v>1.1069701281721531</c:v>
                </c:pt>
                <c:pt idx="1642" formatCode="0.000">
                  <c:v>1.1069701281721531</c:v>
                </c:pt>
                <c:pt idx="1643" formatCode="0.000">
                  <c:v>1.1069701281721531</c:v>
                </c:pt>
                <c:pt idx="1644" formatCode="0.000">
                  <c:v>1.1069701281721531</c:v>
                </c:pt>
                <c:pt idx="1645" formatCode="0.000">
                  <c:v>1.1069701281721531</c:v>
                </c:pt>
                <c:pt idx="1646" formatCode="0.000">
                  <c:v>1.1069701281721531</c:v>
                </c:pt>
                <c:pt idx="1647" formatCode="0.000">
                  <c:v>1.1069701281721531</c:v>
                </c:pt>
                <c:pt idx="1648" formatCode="0.000">
                  <c:v>1.1069701281721531</c:v>
                </c:pt>
                <c:pt idx="1649" formatCode="0.000">
                  <c:v>1.1069701281721531</c:v>
                </c:pt>
                <c:pt idx="1650" formatCode="0.000">
                  <c:v>1.1069701281721531</c:v>
                </c:pt>
                <c:pt idx="1651" formatCode="0.000">
                  <c:v>1.1069701281721531</c:v>
                </c:pt>
                <c:pt idx="1652" formatCode="0.000">
                  <c:v>1.1069701281721531</c:v>
                </c:pt>
                <c:pt idx="1653" formatCode="0.000">
                  <c:v>1.1069701281721531</c:v>
                </c:pt>
                <c:pt idx="1654" formatCode="0.000">
                  <c:v>1.1069701281721531</c:v>
                </c:pt>
                <c:pt idx="1655" formatCode="0.000">
                  <c:v>1.1069701281721531</c:v>
                </c:pt>
                <c:pt idx="1656" formatCode="0.000">
                  <c:v>1.1069701281721531</c:v>
                </c:pt>
                <c:pt idx="1657" formatCode="0.000">
                  <c:v>1.1069701281721531</c:v>
                </c:pt>
                <c:pt idx="1658" formatCode="0.000">
                  <c:v>1.1069701281721531</c:v>
                </c:pt>
                <c:pt idx="1659" formatCode="0.000">
                  <c:v>1.1069701281721531</c:v>
                </c:pt>
                <c:pt idx="1660" formatCode="0.000">
                  <c:v>1.1069701281721531</c:v>
                </c:pt>
                <c:pt idx="1661" formatCode="0.000">
                  <c:v>1.1069701281721531</c:v>
                </c:pt>
                <c:pt idx="1662" formatCode="0.000">
                  <c:v>1.1069701281721531</c:v>
                </c:pt>
                <c:pt idx="1663" formatCode="0.000">
                  <c:v>1.1069701281721531</c:v>
                </c:pt>
                <c:pt idx="1664" formatCode="0.000">
                  <c:v>1.1069701281721531</c:v>
                </c:pt>
                <c:pt idx="1665" formatCode="0.000">
                  <c:v>1.1069701281721531</c:v>
                </c:pt>
                <c:pt idx="1666" formatCode="0.000">
                  <c:v>1.1069701281721531</c:v>
                </c:pt>
                <c:pt idx="1667" formatCode="0.000">
                  <c:v>1.1069701281721531</c:v>
                </c:pt>
                <c:pt idx="1668" formatCode="0.000">
                  <c:v>1.1069701281721531</c:v>
                </c:pt>
                <c:pt idx="1669" formatCode="0.000">
                  <c:v>1.1069701281721531</c:v>
                </c:pt>
                <c:pt idx="1670" formatCode="0.000">
                  <c:v>1.1069701281721531</c:v>
                </c:pt>
                <c:pt idx="1671" formatCode="0.000">
                  <c:v>1.1069701281721531</c:v>
                </c:pt>
                <c:pt idx="1672" formatCode="0.000">
                  <c:v>1.1069701281721531</c:v>
                </c:pt>
                <c:pt idx="1673" formatCode="0.000">
                  <c:v>1.1069701281721531</c:v>
                </c:pt>
                <c:pt idx="1674" formatCode="0.000">
                  <c:v>1.1069701281721531</c:v>
                </c:pt>
                <c:pt idx="1675" formatCode="0.000">
                  <c:v>1.1069701281721531</c:v>
                </c:pt>
                <c:pt idx="1676" formatCode="0.000">
                  <c:v>1.1069701281721531</c:v>
                </c:pt>
                <c:pt idx="1677" formatCode="0.000">
                  <c:v>1.1069701281721531</c:v>
                </c:pt>
                <c:pt idx="1678" formatCode="0.000">
                  <c:v>1.1069701281721531</c:v>
                </c:pt>
                <c:pt idx="1679" formatCode="0.000">
                  <c:v>1.1069701281721531</c:v>
                </c:pt>
                <c:pt idx="1680" formatCode="0.000">
                  <c:v>1.1069701281721531</c:v>
                </c:pt>
                <c:pt idx="1681" formatCode="0.000">
                  <c:v>1.1069701281721531</c:v>
                </c:pt>
                <c:pt idx="1682" formatCode="0.000">
                  <c:v>1.1069701281721531</c:v>
                </c:pt>
                <c:pt idx="1683" formatCode="0.000">
                  <c:v>1.1069701281721531</c:v>
                </c:pt>
                <c:pt idx="1684" formatCode="0.000">
                  <c:v>1.1069701281721531</c:v>
                </c:pt>
                <c:pt idx="1685" formatCode="0.000">
                  <c:v>1.1069701281721531</c:v>
                </c:pt>
                <c:pt idx="1686" formatCode="0.000">
                  <c:v>1.1069701281721531</c:v>
                </c:pt>
                <c:pt idx="1687" formatCode="0.000">
                  <c:v>1.1069701281721531</c:v>
                </c:pt>
                <c:pt idx="1688" formatCode="0.000">
                  <c:v>1.1069701281721531</c:v>
                </c:pt>
                <c:pt idx="1689" formatCode="0.000">
                  <c:v>1.1069701281721531</c:v>
                </c:pt>
                <c:pt idx="1690" formatCode="0.000">
                  <c:v>1.1069701281721531</c:v>
                </c:pt>
                <c:pt idx="1691" formatCode="0.000">
                  <c:v>1.1069701281721531</c:v>
                </c:pt>
                <c:pt idx="1692" formatCode="0.000">
                  <c:v>1.1069701281721531</c:v>
                </c:pt>
                <c:pt idx="1693" formatCode="0.000">
                  <c:v>1.1069701281721531</c:v>
                </c:pt>
                <c:pt idx="1694" formatCode="0.000">
                  <c:v>1.1069701281721531</c:v>
                </c:pt>
                <c:pt idx="1695" formatCode="0.000">
                  <c:v>1.1069701281721531</c:v>
                </c:pt>
                <c:pt idx="1696" formatCode="0.000">
                  <c:v>1.1069701281721531</c:v>
                </c:pt>
                <c:pt idx="1697" formatCode="0.000">
                  <c:v>1.1069701281721531</c:v>
                </c:pt>
                <c:pt idx="1698" formatCode="0.000">
                  <c:v>1.1069701281721531</c:v>
                </c:pt>
                <c:pt idx="1699" formatCode="0.000">
                  <c:v>1.1069701281721531</c:v>
                </c:pt>
                <c:pt idx="1700" formatCode="0.000">
                  <c:v>1.1069701281721531</c:v>
                </c:pt>
                <c:pt idx="1701" formatCode="0.000">
                  <c:v>1.1069701281721531</c:v>
                </c:pt>
                <c:pt idx="1702" formatCode="0.000">
                  <c:v>1.1069701281721531</c:v>
                </c:pt>
                <c:pt idx="1703" formatCode="0.000">
                  <c:v>1.1069701281721531</c:v>
                </c:pt>
                <c:pt idx="1704" formatCode="0.000">
                  <c:v>1.1069701281721531</c:v>
                </c:pt>
                <c:pt idx="1705" formatCode="0.000">
                  <c:v>1.1069701281721531</c:v>
                </c:pt>
                <c:pt idx="1706" formatCode="0.000">
                  <c:v>1.1069701281721531</c:v>
                </c:pt>
                <c:pt idx="1707" formatCode="0.000">
                  <c:v>1.1069701281721531</c:v>
                </c:pt>
                <c:pt idx="1708" formatCode="0.000">
                  <c:v>1.1069701281721531</c:v>
                </c:pt>
                <c:pt idx="1709" formatCode="0.000">
                  <c:v>1.1069701281721531</c:v>
                </c:pt>
                <c:pt idx="1710" formatCode="0.000">
                  <c:v>1.1069701281721531</c:v>
                </c:pt>
                <c:pt idx="1711" formatCode="0.000">
                  <c:v>1.1069701281721531</c:v>
                </c:pt>
                <c:pt idx="1712" formatCode="0.000">
                  <c:v>1.1069701281721531</c:v>
                </c:pt>
                <c:pt idx="1713" formatCode="0.000">
                  <c:v>1.1069701281721531</c:v>
                </c:pt>
                <c:pt idx="1714" formatCode="0.000">
                  <c:v>1.1069701281721531</c:v>
                </c:pt>
                <c:pt idx="1715" formatCode="0.000">
                  <c:v>1.1069701281721531</c:v>
                </c:pt>
                <c:pt idx="1716" formatCode="0.000">
                  <c:v>1.1069701281721531</c:v>
                </c:pt>
                <c:pt idx="1717" formatCode="0.000">
                  <c:v>1.1069701281721531</c:v>
                </c:pt>
                <c:pt idx="1718" formatCode="0.000">
                  <c:v>1.1069701281721531</c:v>
                </c:pt>
                <c:pt idx="1719" formatCode="0.000">
                  <c:v>1.1069701281721531</c:v>
                </c:pt>
                <c:pt idx="1720" formatCode="0.000">
                  <c:v>1.1069701281721531</c:v>
                </c:pt>
                <c:pt idx="1721" formatCode="0.000">
                  <c:v>1.1069701281721531</c:v>
                </c:pt>
                <c:pt idx="1722" formatCode="0.000">
                  <c:v>1.1069701281721531</c:v>
                </c:pt>
                <c:pt idx="1723" formatCode="0.000">
                  <c:v>1.1069701281721531</c:v>
                </c:pt>
                <c:pt idx="1724" formatCode="0.000">
                  <c:v>1.1069701281721531</c:v>
                </c:pt>
                <c:pt idx="1725" formatCode="0.000">
                  <c:v>1.1069701281721531</c:v>
                </c:pt>
                <c:pt idx="1726" formatCode="0.000">
                  <c:v>1.1069701281721531</c:v>
                </c:pt>
                <c:pt idx="1727" formatCode="0.000">
                  <c:v>1.1069701281721531</c:v>
                </c:pt>
                <c:pt idx="1728" formatCode="0.000">
                  <c:v>1.1069701281721531</c:v>
                </c:pt>
                <c:pt idx="1729" formatCode="0.000">
                  <c:v>1.1069701281721531</c:v>
                </c:pt>
                <c:pt idx="1730" formatCode="0.000">
                  <c:v>1.1069701281721531</c:v>
                </c:pt>
                <c:pt idx="1731" formatCode="0.000">
                  <c:v>1.1069701281721531</c:v>
                </c:pt>
                <c:pt idx="1732" formatCode="0.000">
                  <c:v>1.1069701281721531</c:v>
                </c:pt>
                <c:pt idx="1733" formatCode="0.000">
                  <c:v>1.1069701281721531</c:v>
                </c:pt>
                <c:pt idx="1734" formatCode="0.000">
                  <c:v>1.1069701281721531</c:v>
                </c:pt>
                <c:pt idx="1735" formatCode="0.000">
                  <c:v>1.1069701281721531</c:v>
                </c:pt>
                <c:pt idx="1736" formatCode="0.000">
                  <c:v>1.1069701281721531</c:v>
                </c:pt>
                <c:pt idx="1737" formatCode="0.000">
                  <c:v>1.1069701281721531</c:v>
                </c:pt>
                <c:pt idx="1738" formatCode="0.000">
                  <c:v>1.1069701281721531</c:v>
                </c:pt>
                <c:pt idx="1739" formatCode="0.000">
                  <c:v>1.1069701281721531</c:v>
                </c:pt>
                <c:pt idx="1740" formatCode="0.000">
                  <c:v>1.1069701281721531</c:v>
                </c:pt>
                <c:pt idx="1741" formatCode="0.000">
                  <c:v>1.1411433746999309</c:v>
                </c:pt>
                <c:pt idx="1742" formatCode="0.000">
                  <c:v>1.1738646229852532</c:v>
                </c:pt>
                <c:pt idx="1743" formatCode="0.000">
                  <c:v>1.205165393518518</c:v>
                </c:pt>
                <c:pt idx="1744" formatCode="0.000">
                  <c:v>1.205165393518518</c:v>
                </c:pt>
                <c:pt idx="1745" formatCode="0.000">
                  <c:v>1.205165393518518</c:v>
                </c:pt>
                <c:pt idx="1746" formatCode="0.000">
                  <c:v>1.205165393518518</c:v>
                </c:pt>
                <c:pt idx="1747" formatCode="0.000">
                  <c:v>1.205165393518518</c:v>
                </c:pt>
                <c:pt idx="1748" formatCode="0.000">
                  <c:v>1.205165393518518</c:v>
                </c:pt>
                <c:pt idx="1749" formatCode="0.000">
                  <c:v>1.205165393518518</c:v>
                </c:pt>
                <c:pt idx="1750" formatCode="0.000">
                  <c:v>1.205165393518518</c:v>
                </c:pt>
                <c:pt idx="1751" formatCode="0.000">
                  <c:v>1.205165393518518</c:v>
                </c:pt>
                <c:pt idx="1752" formatCode="0.000">
                  <c:v>1.205165393518518</c:v>
                </c:pt>
                <c:pt idx="1753" formatCode="0.000">
                  <c:v>1.205165393518518</c:v>
                </c:pt>
                <c:pt idx="1754" formatCode="0.000">
                  <c:v>1.205165393518518</c:v>
                </c:pt>
                <c:pt idx="1755" formatCode="0.000">
                  <c:v>1.205165393518518</c:v>
                </c:pt>
                <c:pt idx="1756" formatCode="0.000">
                  <c:v>1.205165393518518</c:v>
                </c:pt>
                <c:pt idx="1757" formatCode="0.000">
                  <c:v>1.205165393518518</c:v>
                </c:pt>
                <c:pt idx="1758" formatCode="0.000">
                  <c:v>1.205165393518518</c:v>
                </c:pt>
                <c:pt idx="1759" formatCode="0.000">
                  <c:v>1.205165393518518</c:v>
                </c:pt>
                <c:pt idx="1760" formatCode="0.000">
                  <c:v>1.205165393518518</c:v>
                </c:pt>
                <c:pt idx="1761" formatCode="0.000">
                  <c:v>1.205165393518518</c:v>
                </c:pt>
                <c:pt idx="1762" formatCode="0.000">
                  <c:v>1.205165393518518</c:v>
                </c:pt>
                <c:pt idx="1763" formatCode="0.000">
                  <c:v>1.205165393518518</c:v>
                </c:pt>
                <c:pt idx="1764" formatCode="0.000">
                  <c:v>1.205165393518518</c:v>
                </c:pt>
                <c:pt idx="1765" formatCode="0.000">
                  <c:v>1.205165393518518</c:v>
                </c:pt>
                <c:pt idx="1766" formatCode="0.000">
                  <c:v>1.205165393518518</c:v>
                </c:pt>
                <c:pt idx="1767" formatCode="0.000">
                  <c:v>1.205165393518518</c:v>
                </c:pt>
                <c:pt idx="1768" formatCode="0.000">
                  <c:v>1.205165393518518</c:v>
                </c:pt>
                <c:pt idx="1769" formatCode="0.000">
                  <c:v>1.205165393518518</c:v>
                </c:pt>
                <c:pt idx="1770" formatCode="0.000">
                  <c:v>1.205165393518518</c:v>
                </c:pt>
                <c:pt idx="1771" formatCode="0.000">
                  <c:v>1.205165393518518</c:v>
                </c:pt>
                <c:pt idx="1772" formatCode="0.000">
                  <c:v>1.2230133796296292</c:v>
                </c:pt>
                <c:pt idx="1773" formatCode="0.000">
                  <c:v>1.2398163929612476</c:v>
                </c:pt>
                <c:pt idx="1774" formatCode="0.000">
                  <c:v>1.2553898092421121</c:v>
                </c:pt>
                <c:pt idx="1775" formatCode="0.000">
                  <c:v>1.2696151733967758</c:v>
                </c:pt>
                <c:pt idx="1776" formatCode="0.000">
                  <c:v>1.2825535005144026</c:v>
                </c:pt>
                <c:pt idx="1777" formatCode="0.000">
                  <c:v>1.2942658056841558</c:v>
                </c:pt>
                <c:pt idx="1778" formatCode="0.000">
                  <c:v>1.3048841293724274</c:v>
                </c:pt>
                <c:pt idx="1779" formatCode="0.000">
                  <c:v>1.3145637204218099</c:v>
                </c:pt>
                <c:pt idx="1780" formatCode="0.000">
                  <c:v>1.3234453485082298</c:v>
                </c:pt>
                <c:pt idx="1781" formatCode="0.000">
                  <c:v>1.3315633346193412</c:v>
                </c:pt>
                <c:pt idx="1782" formatCode="0.000">
                  <c:v>1.3389223561814123</c:v>
                </c:pt>
                <c:pt idx="1783" formatCode="0.000">
                  <c:v>1.3454476339591901</c:v>
                </c:pt>
                <c:pt idx="1784" formatCode="0.000">
                  <c:v>1.3510851243141284</c:v>
                </c:pt>
                <c:pt idx="1785" formatCode="0.000">
                  <c:v>1.3558281239283259</c:v>
                </c:pt>
                <c:pt idx="1786" formatCode="0.000">
                  <c:v>1.3597755141889569</c:v>
                </c:pt>
                <c:pt idx="1787" formatCode="0.000">
                  <c:v>1.3630593653549379</c:v>
                </c:pt>
                <c:pt idx="1788" formatCode="0.000">
                  <c:v>1.365830814900548</c:v>
                </c:pt>
                <c:pt idx="1789" formatCode="0.000">
                  <c:v>1.3682168683556235</c:v>
                </c:pt>
                <c:pt idx="1790" formatCode="0.000">
                  <c:v>1.3702775874485589</c:v>
                </c:pt>
                <c:pt idx="1791" formatCode="0.000">
                  <c:v>1.3720513151577496</c:v>
                </c:pt>
                <c:pt idx="1792" formatCode="0.000">
                  <c:v>1.3735595616855274</c:v>
                </c:pt>
                <c:pt idx="1793" formatCode="0.000">
                  <c:v>1.374811592506858</c:v>
                </c:pt>
                <c:pt idx="1794" formatCode="0.000">
                  <c:v>1.3757984400720158</c:v>
                </c:pt>
                <c:pt idx="1795" formatCode="0.000">
                  <c:v>1.3765142054612476</c:v>
                </c:pt>
                <c:pt idx="1796" formatCode="0.000">
                  <c:v>1.3769649365569265</c:v>
                </c:pt>
                <c:pt idx="1797" formatCode="0.000">
                  <c:v>1.377190436171124</c:v>
                </c:pt>
                <c:pt idx="1798" formatCode="0.000">
                  <c:v>1.3772709951560349</c:v>
                </c:pt>
                <c:pt idx="1799" formatCode="0.000">
                  <c:v>1.3772709951560349</c:v>
                </c:pt>
                <c:pt idx="1800" formatCode="0.000">
                  <c:v>1.3772709951560349</c:v>
                </c:pt>
                <c:pt idx="1801" formatCode="0.000">
                  <c:v>1.3772709951560349</c:v>
                </c:pt>
                <c:pt idx="1802" formatCode="0.000">
                  <c:v>1.3772709951560349</c:v>
                </c:pt>
                <c:pt idx="1803" formatCode="0.000">
                  <c:v>1.3772709951560349</c:v>
                </c:pt>
                <c:pt idx="1804" formatCode="0.000">
                  <c:v>1.3772709951560349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8BD-514C-954A-DA47B4A859A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v5'!$AO$2:$AO$1811</c:f>
              <c:numCache>
                <c:formatCode>General</c:formatCode>
                <c:ptCount val="1805"/>
                <c:pt idx="3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1.1917009602194786E-7</c:v>
                </c:pt>
                <c:pt idx="17" formatCode="0.00">
                  <c:v>8.7292095336076809E-6</c:v>
                </c:pt>
                <c:pt idx="18" formatCode="0.00">
                  <c:v>9.560420953360767E-5</c:v>
                </c:pt>
                <c:pt idx="19" formatCode="0.00">
                  <c:v>3.8760073731138544E-4</c:v>
                </c:pt>
                <c:pt idx="20" formatCode="0.00">
                  <c:v>8.9887024176954738E-4</c:v>
                </c:pt>
                <c:pt idx="21" formatCode="0.00">
                  <c:v>1.7497745198902608E-3</c:v>
                </c:pt>
                <c:pt idx="22" formatCode="0.00">
                  <c:v>3.1526746827846364E-3</c:v>
                </c:pt>
                <c:pt idx="23" formatCode="0.00">
                  <c:v>5.1666493055555554E-3</c:v>
                </c:pt>
                <c:pt idx="24" formatCode="0.00">
                  <c:v>7.4197089334705072E-3</c:v>
                </c:pt>
                <c:pt idx="25" formatCode="0.00">
                  <c:v>9.7721564214677623E-3</c:v>
                </c:pt>
                <c:pt idx="26" formatCode="0.00">
                  <c:v>1.2158209876543209E-2</c:v>
                </c:pt>
                <c:pt idx="27" formatCode="0.00">
                  <c:v>1.4629320987654321E-2</c:v>
                </c:pt>
                <c:pt idx="28" formatCode="0.00">
                  <c:v>1.7152181712962965E-2</c:v>
                </c:pt>
                <c:pt idx="29" formatCode="0.00">
                  <c:v>1.9978419710219481E-2</c:v>
                </c:pt>
                <c:pt idx="30" formatCode="0.00">
                  <c:v>2.3010136745541837E-2</c:v>
                </c:pt>
                <c:pt idx="31" formatCode="0.00">
                  <c:v>2.647444122942387E-2</c:v>
                </c:pt>
                <c:pt idx="32" formatCode="0.00">
                  <c:v>3.0465328575102882E-2</c:v>
                </c:pt>
                <c:pt idx="33" formatCode="0.00">
                  <c:v>3.5020039437585734E-2</c:v>
                </c:pt>
                <c:pt idx="34" formatCode="0.00">
                  <c:v>4.0101720464677644E-2</c:v>
                </c:pt>
                <c:pt idx="35" formatCode="0.00">
                  <c:v>4.548299511316873E-2</c:v>
                </c:pt>
                <c:pt idx="36" formatCode="0.00">
                  <c:v>5.1068765646433478E-2</c:v>
                </c:pt>
                <c:pt idx="37" formatCode="0.00">
                  <c:v>5.6810410665294936E-2</c:v>
                </c:pt>
                <c:pt idx="38" formatCode="0.00">
                  <c:v>6.2683589677640608E-2</c:v>
                </c:pt>
                <c:pt idx="39" formatCode="0.00">
                  <c:v>6.8583254243827177E-2</c:v>
                </c:pt>
                <c:pt idx="40" formatCode="0.00">
                  <c:v>7.4403640903635132E-2</c:v>
                </c:pt>
                <c:pt idx="41" formatCode="0.00">
                  <c:v>7.4403640903635132E-2</c:v>
                </c:pt>
                <c:pt idx="42" formatCode="0.00">
                  <c:v>7.4403640903635132E-2</c:v>
                </c:pt>
                <c:pt idx="43" formatCode="0.00">
                  <c:v>7.4403640903635132E-2</c:v>
                </c:pt>
                <c:pt idx="44" formatCode="0.00">
                  <c:v>7.4403640903635132E-2</c:v>
                </c:pt>
                <c:pt idx="45" formatCode="0.00">
                  <c:v>7.4403640903635132E-2</c:v>
                </c:pt>
                <c:pt idx="46" formatCode="0.00">
                  <c:v>7.4403640903635132E-2</c:v>
                </c:pt>
                <c:pt idx="47" formatCode="0.00">
                  <c:v>7.4403640903635132E-2</c:v>
                </c:pt>
                <c:pt idx="48" formatCode="0.00">
                  <c:v>7.4403640903635132E-2</c:v>
                </c:pt>
                <c:pt idx="49" formatCode="0.00">
                  <c:v>7.4403640903635132E-2</c:v>
                </c:pt>
                <c:pt idx="50" formatCode="0.00">
                  <c:v>7.5643486582647482E-2</c:v>
                </c:pt>
                <c:pt idx="51" formatCode="0.00">
                  <c:v>7.5643486582647482E-2</c:v>
                </c:pt>
                <c:pt idx="52" formatCode="0.00">
                  <c:v>7.5643486582647482E-2</c:v>
                </c:pt>
                <c:pt idx="53" formatCode="0.00">
                  <c:v>7.6587432913237344E-2</c:v>
                </c:pt>
                <c:pt idx="54" formatCode="0.00">
                  <c:v>7.7531379243827192E-2</c:v>
                </c:pt>
                <c:pt idx="55" formatCode="0.00">
                  <c:v>7.7531379243827192E-2</c:v>
                </c:pt>
                <c:pt idx="56" formatCode="0.00">
                  <c:v>7.7531379243827192E-2</c:v>
                </c:pt>
                <c:pt idx="57" formatCode="0.00">
                  <c:v>7.7531379243827192E-2</c:v>
                </c:pt>
                <c:pt idx="58" formatCode="0.00">
                  <c:v>7.7967571587791537E-2</c:v>
                </c:pt>
                <c:pt idx="59" formatCode="0.00">
                  <c:v>7.8396583933470543E-2</c:v>
                </c:pt>
                <c:pt idx="60" formatCode="0.00">
                  <c:v>7.8825596279149548E-2</c:v>
                </c:pt>
                <c:pt idx="61" formatCode="0.00">
                  <c:v>7.9254608624828554E-2</c:v>
                </c:pt>
                <c:pt idx="62" formatCode="0.00">
                  <c:v>7.970533972050757E-2</c:v>
                </c:pt>
                <c:pt idx="63" formatCode="0.00">
                  <c:v>8.0178325831618671E-2</c:v>
                </c:pt>
                <c:pt idx="64" formatCode="0.00">
                  <c:v>8.0822112482853231E-2</c:v>
                </c:pt>
                <c:pt idx="65" formatCode="0.00">
                  <c:v>8.1519525677297686E-2</c:v>
                </c:pt>
                <c:pt idx="66" formatCode="0.00">
                  <c:v>8.2272710476680402E-2</c:v>
                </c:pt>
                <c:pt idx="67" formatCode="0.00">
                  <c:v>8.3054585476680404E-2</c:v>
                </c:pt>
                <c:pt idx="68" formatCode="0.00">
                  <c:v>8.3925748671124845E-2</c:v>
                </c:pt>
                <c:pt idx="69" formatCode="0.00">
                  <c:v>8.4869695001714707E-2</c:v>
                </c:pt>
                <c:pt idx="70" formatCode="0.00">
                  <c:v>8.5845727880658459E-2</c:v>
                </c:pt>
                <c:pt idx="71" formatCode="0.00">
                  <c:v>8.6854383573388233E-2</c:v>
                </c:pt>
                <c:pt idx="72" formatCode="0.00">
                  <c:v>8.8082103695130337E-2</c:v>
                </c:pt>
                <c:pt idx="73" formatCode="0.00">
                  <c:v>8.9685656507201672E-2</c:v>
                </c:pt>
                <c:pt idx="74" formatCode="0.00">
                  <c:v>9.1777836505487001E-2</c:v>
                </c:pt>
                <c:pt idx="75" formatCode="0.00">
                  <c:v>9.442353180727027E-2</c:v>
                </c:pt>
                <c:pt idx="76" formatCode="0.00">
                  <c:v>9.7589762088477403E-2</c:v>
                </c:pt>
                <c:pt idx="77" formatCode="0.00">
                  <c:v>0.10111529020919072</c:v>
                </c:pt>
                <c:pt idx="78" formatCode="0.00">
                  <c:v>0.1048698930469822</c:v>
                </c:pt>
                <c:pt idx="79" formatCode="0.00">
                  <c:v>0.10881728330761321</c:v>
                </c:pt>
                <c:pt idx="80" formatCode="0.00">
                  <c:v>0.11298454239540472</c:v>
                </c:pt>
                <c:pt idx="81" formatCode="0.00">
                  <c:v>0.11740053926611801</c:v>
                </c:pt>
                <c:pt idx="82" formatCode="0.00">
                  <c:v>0.12200196480624147</c:v>
                </c:pt>
                <c:pt idx="83" formatCode="0.00">
                  <c:v>0.12665034336419759</c:v>
                </c:pt>
                <c:pt idx="84" formatCode="0.00">
                  <c:v>0.13118178626543214</c:v>
                </c:pt>
                <c:pt idx="85" formatCode="0.00">
                  <c:v>0.13559778313614543</c:v>
                </c:pt>
                <c:pt idx="86" formatCode="0.00">
                  <c:v>0.13974278720850483</c:v>
                </c:pt>
                <c:pt idx="87" formatCode="0.00">
                  <c:v>0.14382138374485601</c:v>
                </c:pt>
                <c:pt idx="88" formatCode="0.00">
                  <c:v>0.14783410901063102</c:v>
                </c:pt>
                <c:pt idx="89" formatCode="0.00">
                  <c:v>0.15167379929698219</c:v>
                </c:pt>
                <c:pt idx="90" formatCode="0.00">
                  <c:v>0.15538621592078189</c:v>
                </c:pt>
                <c:pt idx="91" formatCode="0.00">
                  <c:v>0.15895285772462275</c:v>
                </c:pt>
                <c:pt idx="92" formatCode="0.00">
                  <c:v>0.15895285772462275</c:v>
                </c:pt>
                <c:pt idx="93" formatCode="0.00">
                  <c:v>0.15895285772462275</c:v>
                </c:pt>
                <c:pt idx="94" formatCode="0.00">
                  <c:v>0.15895285772462275</c:v>
                </c:pt>
                <c:pt idx="95" formatCode="0.00">
                  <c:v>0.15895285772462275</c:v>
                </c:pt>
                <c:pt idx="96" formatCode="0.00">
                  <c:v>0.15895285772462275</c:v>
                </c:pt>
                <c:pt idx="97" formatCode="0.00">
                  <c:v>0.15895285772462275</c:v>
                </c:pt>
                <c:pt idx="98" formatCode="0.00">
                  <c:v>0.15895285772462275</c:v>
                </c:pt>
                <c:pt idx="99" formatCode="0.00">
                  <c:v>0.15895285772462275</c:v>
                </c:pt>
                <c:pt idx="100" formatCode="0.00">
                  <c:v>0.15895285772462275</c:v>
                </c:pt>
                <c:pt idx="101" formatCode="0.00">
                  <c:v>0.15895285772462275</c:v>
                </c:pt>
                <c:pt idx="102" formatCode="0.00">
                  <c:v>0.15895285772462275</c:v>
                </c:pt>
                <c:pt idx="103" formatCode="0.00">
                  <c:v>0.15895285772462275</c:v>
                </c:pt>
                <c:pt idx="104" formatCode="0.00">
                  <c:v>0.15895285772462275</c:v>
                </c:pt>
                <c:pt idx="105" formatCode="0.00">
                  <c:v>0.15895285772462275</c:v>
                </c:pt>
                <c:pt idx="106" formatCode="0.00">
                  <c:v>0.15895285772462275</c:v>
                </c:pt>
                <c:pt idx="107" formatCode="0.00">
                  <c:v>0.15895285772462275</c:v>
                </c:pt>
                <c:pt idx="108" formatCode="0.00">
                  <c:v>0.15895285772462275</c:v>
                </c:pt>
                <c:pt idx="109" formatCode="0.00">
                  <c:v>0.15895285772462275</c:v>
                </c:pt>
                <c:pt idx="110" formatCode="0.00">
                  <c:v>0.15895285772462275</c:v>
                </c:pt>
                <c:pt idx="111" formatCode="0.00">
                  <c:v>0.15895285772462275</c:v>
                </c:pt>
                <c:pt idx="112" formatCode="0.00">
                  <c:v>0.15895285772462275</c:v>
                </c:pt>
                <c:pt idx="113" formatCode="0.00">
                  <c:v>0.15895285772462275</c:v>
                </c:pt>
                <c:pt idx="114" formatCode="0.00">
                  <c:v>0.15895285772462275</c:v>
                </c:pt>
                <c:pt idx="115" formatCode="0.00">
                  <c:v>0.15895285772462275</c:v>
                </c:pt>
                <c:pt idx="116" formatCode="0.00">
                  <c:v>0.15895285772462275</c:v>
                </c:pt>
                <c:pt idx="117" formatCode="0.00">
                  <c:v>0.15895285772462275</c:v>
                </c:pt>
                <c:pt idx="118" formatCode="0.00">
                  <c:v>0.15895285772462275</c:v>
                </c:pt>
                <c:pt idx="119" formatCode="0.00">
                  <c:v>0.15895285772462275</c:v>
                </c:pt>
                <c:pt idx="120" formatCode="0.00">
                  <c:v>0.15895285772462275</c:v>
                </c:pt>
                <c:pt idx="121" formatCode="0.00">
                  <c:v>0.15895285772462275</c:v>
                </c:pt>
                <c:pt idx="122" formatCode="0.00">
                  <c:v>0.15895285772462275</c:v>
                </c:pt>
                <c:pt idx="123" formatCode="0.00">
                  <c:v>0.15895285772462275</c:v>
                </c:pt>
                <c:pt idx="124" formatCode="0.00">
                  <c:v>0.15895285772462275</c:v>
                </c:pt>
                <c:pt idx="125" formatCode="0.00">
                  <c:v>0.15895285772462275</c:v>
                </c:pt>
                <c:pt idx="126" formatCode="0.00">
                  <c:v>0.15895285772462275</c:v>
                </c:pt>
                <c:pt idx="127" formatCode="0.00">
                  <c:v>0.15895285772462275</c:v>
                </c:pt>
                <c:pt idx="128" formatCode="0.00">
                  <c:v>0.15895285772462275</c:v>
                </c:pt>
                <c:pt idx="129" formatCode="0.00">
                  <c:v>0.15895285772462275</c:v>
                </c:pt>
                <c:pt idx="130" formatCode="0.00">
                  <c:v>0.15895285772462275</c:v>
                </c:pt>
                <c:pt idx="131" formatCode="0.00">
                  <c:v>0.15895285772462275</c:v>
                </c:pt>
                <c:pt idx="132" formatCode="0.00">
                  <c:v>0.15895285772462275</c:v>
                </c:pt>
                <c:pt idx="133" formatCode="0.00">
                  <c:v>0.15895285772462275</c:v>
                </c:pt>
                <c:pt idx="134" formatCode="0.00">
                  <c:v>0.15895285772462275</c:v>
                </c:pt>
                <c:pt idx="135" formatCode="0.00">
                  <c:v>0.15895285772462275</c:v>
                </c:pt>
                <c:pt idx="136" formatCode="0.00">
                  <c:v>0.15895285772462275</c:v>
                </c:pt>
                <c:pt idx="137" formatCode="0.00">
                  <c:v>0.15895285772462275</c:v>
                </c:pt>
                <c:pt idx="138" formatCode="0.00">
                  <c:v>0.15895285772462275</c:v>
                </c:pt>
                <c:pt idx="139" formatCode="0.00">
                  <c:v>0.15895285772462275</c:v>
                </c:pt>
                <c:pt idx="140" formatCode="0.00">
                  <c:v>0.15895285772462275</c:v>
                </c:pt>
                <c:pt idx="141" formatCode="0.00">
                  <c:v>0.15895285772462275</c:v>
                </c:pt>
                <c:pt idx="142" formatCode="0.00">
                  <c:v>0.15895297689471877</c:v>
                </c:pt>
                <c:pt idx="143" formatCode="0.00">
                  <c:v>0.15896373199588476</c:v>
                </c:pt>
                <c:pt idx="144" formatCode="0.00">
                  <c:v>0.15907458997770918</c:v>
                </c:pt>
                <c:pt idx="145" formatCode="0.00">
                  <c:v>0.15948241983882031</c:v>
                </c:pt>
                <c:pt idx="146" formatCode="0.00">
                  <c:v>0.16028371956447188</c:v>
                </c:pt>
                <c:pt idx="147" formatCode="0.00">
                  <c:v>0.16134793831447189</c:v>
                </c:pt>
                <c:pt idx="148" formatCode="0.00">
                  <c:v>0.16252775205761319</c:v>
                </c:pt>
                <c:pt idx="149" formatCode="0.00">
                  <c:v>0.16381669581618657</c:v>
                </c:pt>
                <c:pt idx="150" formatCode="0.00">
                  <c:v>0.1653654303840878</c:v>
                </c:pt>
                <c:pt idx="151" formatCode="0.00">
                  <c:v>0.1672875248628258</c:v>
                </c:pt>
                <c:pt idx="152" formatCode="0.00">
                  <c:v>0.16957347543724283</c:v>
                </c:pt>
                <c:pt idx="153" formatCode="0.00">
                  <c:v>0.17211370520404667</c:v>
                </c:pt>
                <c:pt idx="154" formatCode="0.00">
                  <c:v>0.17475940050582994</c:v>
                </c:pt>
                <c:pt idx="155" formatCode="0.00">
                  <c:v>0.17475940050582994</c:v>
                </c:pt>
                <c:pt idx="156" formatCode="0.00">
                  <c:v>0.17475940050582994</c:v>
                </c:pt>
                <c:pt idx="157" formatCode="0.00">
                  <c:v>0.17475940050582994</c:v>
                </c:pt>
                <c:pt idx="158" formatCode="0.00">
                  <c:v>0.17475940050582994</c:v>
                </c:pt>
                <c:pt idx="159" formatCode="0.00">
                  <c:v>0.17475940050582994</c:v>
                </c:pt>
                <c:pt idx="160" formatCode="0.00">
                  <c:v>0.17518841285150896</c:v>
                </c:pt>
                <c:pt idx="161" formatCode="0.00">
                  <c:v>0.17566139896262006</c:v>
                </c:pt>
                <c:pt idx="162" formatCode="0.00">
                  <c:v>0.17625370413237315</c:v>
                </c:pt>
                <c:pt idx="163" formatCode="0.00">
                  <c:v>0.17713508616255147</c:v>
                </c:pt>
                <c:pt idx="164" formatCode="0.00">
                  <c:v>0.17833873392489716</c:v>
                </c:pt>
                <c:pt idx="165" formatCode="0.00">
                  <c:v>0.1799700533693416</c:v>
                </c:pt>
                <c:pt idx="166" formatCode="0.00">
                  <c:v>0.18190731224279838</c:v>
                </c:pt>
                <c:pt idx="167" formatCode="0.00">
                  <c:v>0.18417678755144037</c:v>
                </c:pt>
                <c:pt idx="168" formatCode="0.00">
                  <c:v>0.18676948195301787</c:v>
                </c:pt>
                <c:pt idx="169" formatCode="0.00">
                  <c:v>0.18965104466735258</c:v>
                </c:pt>
                <c:pt idx="170" formatCode="0.00">
                  <c:v>0.19272089613340196</c:v>
                </c:pt>
                <c:pt idx="171" formatCode="0.00">
                  <c:v>0.19600474729938278</c:v>
                </c:pt>
                <c:pt idx="172" formatCode="0.00">
                  <c:v>0.1996961601937586</c:v>
                </c:pt>
                <c:pt idx="173" formatCode="0.00">
                  <c:v>0.20381896883573392</c:v>
                </c:pt>
                <c:pt idx="174" formatCode="0.00">
                  <c:v>0.20812100930212624</c:v>
                </c:pt>
                <c:pt idx="175" formatCode="0.00">
                  <c:v>0.20812100930212624</c:v>
                </c:pt>
                <c:pt idx="176" formatCode="0.00">
                  <c:v>0.20812100930212624</c:v>
                </c:pt>
                <c:pt idx="177" formatCode="0.00">
                  <c:v>0.20812100930212624</c:v>
                </c:pt>
                <c:pt idx="178" formatCode="0.00">
                  <c:v>0.20812100930212624</c:v>
                </c:pt>
                <c:pt idx="179" formatCode="0.00">
                  <c:v>0.20812100930212624</c:v>
                </c:pt>
                <c:pt idx="180" formatCode="0.00">
                  <c:v>0.20999796810699592</c:v>
                </c:pt>
                <c:pt idx="181" formatCode="0.00">
                  <c:v>0.21199648040980801</c:v>
                </c:pt>
                <c:pt idx="182" formatCode="0.00">
                  <c:v>0.21429896583504807</c:v>
                </c:pt>
                <c:pt idx="183" formatCode="0.00">
                  <c:v>0.21683919560185191</c:v>
                </c:pt>
                <c:pt idx="184" formatCode="0.00">
                  <c:v>0.21944949738511668</c:v>
                </c:pt>
                <c:pt idx="185" formatCode="0.00">
                  <c:v>0.22204219178669418</c:v>
                </c:pt>
                <c:pt idx="186" formatCode="0.00">
                  <c:v>0.22458242155349803</c:v>
                </c:pt>
                <c:pt idx="187" formatCode="0.00">
                  <c:v>0.22458242155349803</c:v>
                </c:pt>
                <c:pt idx="188" formatCode="0.00">
                  <c:v>0.22458242155349803</c:v>
                </c:pt>
                <c:pt idx="189" formatCode="0.00">
                  <c:v>0.22458242155349803</c:v>
                </c:pt>
                <c:pt idx="190" formatCode="0.00">
                  <c:v>0.22458242155349803</c:v>
                </c:pt>
                <c:pt idx="191" formatCode="0.00">
                  <c:v>0.22458242155349803</c:v>
                </c:pt>
                <c:pt idx="192" formatCode="0.00">
                  <c:v>0.22458242155349803</c:v>
                </c:pt>
                <c:pt idx="193" formatCode="0.00">
                  <c:v>0.22458242155349803</c:v>
                </c:pt>
                <c:pt idx="194" formatCode="0.00">
                  <c:v>0.22458242155349803</c:v>
                </c:pt>
                <c:pt idx="195" formatCode="0.00">
                  <c:v>0.22458242155349803</c:v>
                </c:pt>
                <c:pt idx="196" formatCode="0.00">
                  <c:v>0.22507819894547332</c:v>
                </c:pt>
                <c:pt idx="197" formatCode="0.00">
                  <c:v>0.22554370713305907</c:v>
                </c:pt>
                <c:pt idx="198" formatCode="0.00">
                  <c:v>0.22598713906035672</c:v>
                </c:pt>
                <c:pt idx="199" formatCode="0.00">
                  <c:v>0.22641615140603574</c:v>
                </c:pt>
                <c:pt idx="200" formatCode="0.00">
                  <c:v>0.22684516375171476</c:v>
                </c:pt>
                <c:pt idx="201" formatCode="0.00">
                  <c:v>0.22727417609739378</c:v>
                </c:pt>
                <c:pt idx="202" formatCode="0.00">
                  <c:v>0.22770318844307283</c:v>
                </c:pt>
                <c:pt idx="203" formatCode="0.00">
                  <c:v>0.22816869663065856</c:v>
                </c:pt>
                <c:pt idx="204" formatCode="0.00">
                  <c:v>0.22867219028635127</c:v>
                </c:pt>
                <c:pt idx="205" formatCode="0.00">
                  <c:v>0.2292561237568588</c:v>
                </c:pt>
                <c:pt idx="206" formatCode="0.00">
                  <c:v>0.22992645554698227</c:v>
                </c:pt>
                <c:pt idx="207" formatCode="0.00">
                  <c:v>0.23073755701303167</c:v>
                </c:pt>
                <c:pt idx="208" formatCode="0.00">
                  <c:v>0.23181306712962974</c:v>
                </c:pt>
                <c:pt idx="209" formatCode="0.00">
                  <c:v>0.23315206232853233</c:v>
                </c:pt>
                <c:pt idx="210" formatCode="0.00">
                  <c:v>0.23483963005829916</c:v>
                </c:pt>
                <c:pt idx="211" formatCode="0.00">
                  <c:v>0.2369954468878602</c:v>
                </c:pt>
                <c:pt idx="212" formatCode="0.00">
                  <c:v>0.23960574867112497</c:v>
                </c:pt>
                <c:pt idx="213" formatCode="0.00">
                  <c:v>0.24265650312928683</c:v>
                </c:pt>
                <c:pt idx="214" formatCode="0.00">
                  <c:v>0.24634791602366268</c:v>
                </c:pt>
                <c:pt idx="215" formatCode="0.00">
                  <c:v>0.25053748971193429</c:v>
                </c:pt>
                <c:pt idx="216" formatCode="0.00">
                  <c:v>0.25511552812071348</c:v>
                </c:pt>
                <c:pt idx="217" formatCode="0.00">
                  <c:v>0.26000224687071344</c:v>
                </c:pt>
                <c:pt idx="218" formatCode="0.00">
                  <c:v>0.26515802190500698</c:v>
                </c:pt>
                <c:pt idx="219" formatCode="0.00">
                  <c:v>0.27069231095679025</c:v>
                </c:pt>
                <c:pt idx="220" formatCode="0.00">
                  <c:v>0.27672529706790133</c:v>
                </c:pt>
                <c:pt idx="221" formatCode="0.00">
                  <c:v>0.2833345003858026</c:v>
                </c:pt>
                <c:pt idx="222" formatCode="0.00">
                  <c:v>0.29048768539951997</c:v>
                </c:pt>
                <c:pt idx="223" formatCode="0.00">
                  <c:v>0.29811564407578883</c:v>
                </c:pt>
                <c:pt idx="224" formatCode="0.00">
                  <c:v>0.30610969328703713</c:v>
                </c:pt>
                <c:pt idx="225" formatCode="0.00">
                  <c:v>0.31438394118655699</c:v>
                </c:pt>
                <c:pt idx="226" formatCode="0.00">
                  <c:v>0.32278427104766816</c:v>
                </c:pt>
                <c:pt idx="227" formatCode="0.00">
                  <c:v>0.33131163623113863</c:v>
                </c:pt>
                <c:pt idx="228" formatCode="0.00">
                  <c:v>0.33993490354938283</c:v>
                </c:pt>
                <c:pt idx="229" formatCode="0.00">
                  <c:v>0.34868687457133068</c:v>
                </c:pt>
                <c:pt idx="230" formatCode="0.00">
                  <c:v>0.3576336887002744</c:v>
                </c:pt>
                <c:pt idx="231" formatCode="0.00">
                  <c:v>0.36674451067386837</c:v>
                </c:pt>
                <c:pt idx="232" formatCode="0.00">
                  <c:v>0.37602083011831283</c:v>
                </c:pt>
                <c:pt idx="233" formatCode="0.00">
                  <c:v>0.38543062007030182</c:v>
                </c:pt>
                <c:pt idx="234" formatCode="0.00">
                  <c:v>0.39494113854595336</c:v>
                </c:pt>
                <c:pt idx="235" formatCode="0.00">
                  <c:v>0.4044516570216049</c:v>
                </c:pt>
                <c:pt idx="236" formatCode="0.00">
                  <c:v>0.41386144697359389</c:v>
                </c:pt>
                <c:pt idx="237" formatCode="0.00">
                  <c:v>0.41386144697359389</c:v>
                </c:pt>
                <c:pt idx="238" formatCode="0.00">
                  <c:v>0.41386144697359389</c:v>
                </c:pt>
                <c:pt idx="239" formatCode="0.00">
                  <c:v>0.41386144697359389</c:v>
                </c:pt>
                <c:pt idx="240" formatCode="0.00">
                  <c:v>0.42125011209705071</c:v>
                </c:pt>
                <c:pt idx="241" formatCode="0.00">
                  <c:v>0.42846180962791491</c:v>
                </c:pt>
                <c:pt idx="242" formatCode="0.00">
                  <c:v>0.42846180962791491</c:v>
                </c:pt>
                <c:pt idx="243" formatCode="0.00">
                  <c:v>0.42846180962791491</c:v>
                </c:pt>
                <c:pt idx="244" formatCode="0.00">
                  <c:v>0.42846180962791491</c:v>
                </c:pt>
                <c:pt idx="245" formatCode="0.00">
                  <c:v>0.42846180962791491</c:v>
                </c:pt>
                <c:pt idx="246" formatCode="0.00">
                  <c:v>0.42846180962791491</c:v>
                </c:pt>
                <c:pt idx="247" formatCode="0.00">
                  <c:v>0.42846180962791491</c:v>
                </c:pt>
                <c:pt idx="248" formatCode="0.00">
                  <c:v>0.42846180962791491</c:v>
                </c:pt>
                <c:pt idx="249" formatCode="0.00">
                  <c:v>0.42846180962791491</c:v>
                </c:pt>
                <c:pt idx="250" formatCode="0.00">
                  <c:v>0.42846180962791491</c:v>
                </c:pt>
                <c:pt idx="251" formatCode="0.00">
                  <c:v>0.42846180962791491</c:v>
                </c:pt>
                <c:pt idx="252" formatCode="0.00">
                  <c:v>0.42846180962791491</c:v>
                </c:pt>
                <c:pt idx="253" formatCode="0.00">
                  <c:v>0.42846180962791491</c:v>
                </c:pt>
                <c:pt idx="254" formatCode="0.00">
                  <c:v>0.42970165530692728</c:v>
                </c:pt>
                <c:pt idx="255" formatCode="0.00">
                  <c:v>0.42970165530692728</c:v>
                </c:pt>
                <c:pt idx="256" formatCode="0.00">
                  <c:v>0.42970165530692728</c:v>
                </c:pt>
                <c:pt idx="257" formatCode="0.00">
                  <c:v>0.43064560163751708</c:v>
                </c:pt>
                <c:pt idx="258" formatCode="0.00">
                  <c:v>0.43158954796810689</c:v>
                </c:pt>
                <c:pt idx="259" formatCode="0.00">
                  <c:v>0.43158954796810689</c:v>
                </c:pt>
                <c:pt idx="260" formatCode="0.00">
                  <c:v>0.43158954796810689</c:v>
                </c:pt>
                <c:pt idx="261" formatCode="0.00">
                  <c:v>0.43221593578532225</c:v>
                </c:pt>
                <c:pt idx="262" formatCode="0.00">
                  <c:v>0.43292249528463633</c:v>
                </c:pt>
                <c:pt idx="263" formatCode="0.00">
                  <c:v>0.43387707754629617</c:v>
                </c:pt>
                <c:pt idx="264" formatCode="0.00">
                  <c:v>0.43514135309499302</c:v>
                </c:pt>
                <c:pt idx="265" formatCode="0.00">
                  <c:v>0.43674490590706438</c:v>
                </c:pt>
                <c:pt idx="266" formatCode="0.00">
                  <c:v>0.43871267232510275</c:v>
                </c:pt>
                <c:pt idx="267" formatCode="0.00">
                  <c:v>0.44116665273491068</c:v>
                </c:pt>
                <c:pt idx="268" formatCode="0.00">
                  <c:v>0.44431348808299026</c:v>
                </c:pt>
                <c:pt idx="269" formatCode="0.00">
                  <c:v>0.44819607960390928</c:v>
                </c:pt>
                <c:pt idx="270" formatCode="0.00">
                  <c:v>0.45272752250514386</c:v>
                </c:pt>
                <c:pt idx="271" formatCode="0.00">
                  <c:v>0.45768690522119326</c:v>
                </c:pt>
                <c:pt idx="272" formatCode="0.00">
                  <c:v>0.46316995113168713</c:v>
                </c:pt>
                <c:pt idx="273" formatCode="0.00">
                  <c:v>0.46904313014403276</c:v>
                </c:pt>
                <c:pt idx="274" formatCode="0.00">
                  <c:v>0.47531984889403278</c:v>
                </c:pt>
                <c:pt idx="275" formatCode="0.00">
                  <c:v>0.48162394697359384</c:v>
                </c:pt>
                <c:pt idx="276" formatCode="0.00">
                  <c:v>0.48781888524519873</c:v>
                </c:pt>
                <c:pt idx="277" formatCode="0.00">
                  <c:v>0.49393257930384071</c:v>
                </c:pt>
                <c:pt idx="278" formatCode="0.00">
                  <c:v>0.49393257930384071</c:v>
                </c:pt>
                <c:pt idx="279" formatCode="0.00">
                  <c:v>0.49393257930384071</c:v>
                </c:pt>
                <c:pt idx="280" formatCode="0.00">
                  <c:v>0.49393257930384071</c:v>
                </c:pt>
                <c:pt idx="281" formatCode="0.00">
                  <c:v>0.49393257930384071</c:v>
                </c:pt>
                <c:pt idx="282" formatCode="0.00">
                  <c:v>0.49393257930384071</c:v>
                </c:pt>
                <c:pt idx="283" formatCode="0.00">
                  <c:v>0.49393257930384071</c:v>
                </c:pt>
                <c:pt idx="284" formatCode="0.00">
                  <c:v>0.49393257930384071</c:v>
                </c:pt>
                <c:pt idx="285" formatCode="0.00">
                  <c:v>0.49514823345336056</c:v>
                </c:pt>
                <c:pt idx="286" formatCode="0.00">
                  <c:v>0.49671058320473233</c:v>
                </c:pt>
                <c:pt idx="287" formatCode="0.00">
                  <c:v>0.4988185830332646</c:v>
                </c:pt>
                <c:pt idx="288" formatCode="0.00">
                  <c:v>0.501535780392661</c:v>
                </c:pt>
                <c:pt idx="289" formatCode="0.00">
                  <c:v>0.50500008487654302</c:v>
                </c:pt>
                <c:pt idx="290" formatCode="0.00">
                  <c:v>0.5091673439643345</c:v>
                </c:pt>
                <c:pt idx="291" formatCode="0.00">
                  <c:v>0.51410244577331943</c:v>
                </c:pt>
                <c:pt idx="292" formatCode="0.00">
                  <c:v>0.51987027842078171</c:v>
                </c:pt>
                <c:pt idx="293" formatCode="0.00">
                  <c:v>0.52653573002400533</c:v>
                </c:pt>
                <c:pt idx="294" formatCode="0.00">
                  <c:v>0.53374742755486948</c:v>
                </c:pt>
                <c:pt idx="295" formatCode="0.00">
                  <c:v>0.5411360926783263</c:v>
                </c:pt>
                <c:pt idx="296" formatCode="0.00">
                  <c:v>0.54834779020919056</c:v>
                </c:pt>
                <c:pt idx="297" formatCode="0.00">
                  <c:v>0.55524061835562399</c:v>
                </c:pt>
                <c:pt idx="298" formatCode="0.00">
                  <c:v>0.56190606995884762</c:v>
                </c:pt>
                <c:pt idx="299" formatCode="0.00">
                  <c:v>0.5684313477366254</c:v>
                </c:pt>
                <c:pt idx="300" formatCode="0.00">
                  <c:v>0.57492876950445804</c:v>
                </c:pt>
                <c:pt idx="301" formatCode="0.00">
                  <c:v>0.58145404728223571</c:v>
                </c:pt>
                <c:pt idx="302" formatCode="0.00">
                  <c:v>0.58806325060013709</c:v>
                </c:pt>
                <c:pt idx="303" formatCode="0.00">
                  <c:v>0.5947287022033606</c:v>
                </c:pt>
                <c:pt idx="304" formatCode="0.00">
                  <c:v>0.60139415380658423</c:v>
                </c:pt>
                <c:pt idx="305" formatCode="0.00">
                  <c:v>0.6080033571244855</c:v>
                </c:pt>
                <c:pt idx="306" formatCode="0.00">
                  <c:v>0.6144729824674211</c:v>
                </c:pt>
                <c:pt idx="307" formatCode="0.00">
                  <c:v>0.62072238147290804</c:v>
                </c:pt>
                <c:pt idx="308" formatCode="0.00">
                  <c:v>0.62072238147290804</c:v>
                </c:pt>
                <c:pt idx="309" formatCode="0.00">
                  <c:v>0.62072238147290804</c:v>
                </c:pt>
                <c:pt idx="310" formatCode="0.00">
                  <c:v>0.62072238147290804</c:v>
                </c:pt>
                <c:pt idx="311" formatCode="0.00">
                  <c:v>0.62568176418895749</c:v>
                </c:pt>
                <c:pt idx="312" formatCode="0.00">
                  <c:v>0.63052033822016462</c:v>
                </c:pt>
                <c:pt idx="313" formatCode="0.00">
                  <c:v>0.6353110058727709</c:v>
                </c:pt>
                <c:pt idx="314" formatCode="0.00">
                  <c:v>0.64000657578875175</c:v>
                </c:pt>
                <c:pt idx="315" formatCode="0.00">
                  <c:v>0.64458461419753088</c:v>
                </c:pt>
                <c:pt idx="316" formatCode="0.00">
                  <c:v>0.64900061106824414</c:v>
                </c:pt>
                <c:pt idx="317" formatCode="0.00">
                  <c:v>0.64900061106824414</c:v>
                </c:pt>
                <c:pt idx="318" formatCode="0.00">
                  <c:v>0.64900061106824414</c:v>
                </c:pt>
                <c:pt idx="319" formatCode="0.00">
                  <c:v>0.64900061106824414</c:v>
                </c:pt>
                <c:pt idx="320" formatCode="0.00">
                  <c:v>0.64900061106824414</c:v>
                </c:pt>
                <c:pt idx="321" formatCode="0.00">
                  <c:v>0.64900061106824414</c:v>
                </c:pt>
                <c:pt idx="322" formatCode="0.00">
                  <c:v>0.64900061106824414</c:v>
                </c:pt>
                <c:pt idx="323" formatCode="0.00">
                  <c:v>0.64900061106824414</c:v>
                </c:pt>
                <c:pt idx="324" formatCode="0.00">
                  <c:v>0.64900061106824414</c:v>
                </c:pt>
                <c:pt idx="325" formatCode="0.00">
                  <c:v>0.65095309392146772</c:v>
                </c:pt>
                <c:pt idx="326" formatCode="0.00">
                  <c:v>0.65280026020233195</c:v>
                </c:pt>
                <c:pt idx="327" formatCode="0.00">
                  <c:v>0.65464742648319618</c:v>
                </c:pt>
                <c:pt idx="328" formatCode="0.00">
                  <c:v>0.65640664523319614</c:v>
                </c:pt>
                <c:pt idx="329" formatCode="0.00">
                  <c:v>0.65810842399691361</c:v>
                </c:pt>
                <c:pt idx="330" formatCode="0.00">
                  <c:v>0.65981020276063107</c:v>
                </c:pt>
                <c:pt idx="331" formatCode="0.00">
                  <c:v>0.66146952717764063</c:v>
                </c:pt>
                <c:pt idx="332" formatCode="0.00">
                  <c:v>0.66146952717764063</c:v>
                </c:pt>
                <c:pt idx="333" formatCode="0.00">
                  <c:v>0.66146952717764063</c:v>
                </c:pt>
                <c:pt idx="334" formatCode="0.00">
                  <c:v>0.66146952717764063</c:v>
                </c:pt>
                <c:pt idx="335" formatCode="0.00">
                  <c:v>0.66232043145576136</c:v>
                </c:pt>
                <c:pt idx="336" formatCode="0.00">
                  <c:v>0.66315131515775039</c:v>
                </c:pt>
                <c:pt idx="337" formatCode="0.00">
                  <c:v>0.66390449995713308</c:v>
                </c:pt>
                <c:pt idx="338" formatCode="0.00">
                  <c:v>0.66462953082133069</c:v>
                </c:pt>
                <c:pt idx="339" formatCode="0.00">
                  <c:v>0.66529986261145402</c:v>
                </c:pt>
                <c:pt idx="340" formatCode="0.00">
                  <c:v>0.66592625042866949</c:v>
                </c:pt>
                <c:pt idx="341" formatCode="0.00">
                  <c:v>0.66653547775205768</c:v>
                </c:pt>
                <c:pt idx="342" formatCode="0.00">
                  <c:v>0.66716186556927304</c:v>
                </c:pt>
                <c:pt idx="343" formatCode="0.00">
                  <c:v>0.66786842506858723</c:v>
                </c:pt>
                <c:pt idx="344" formatCode="0.00">
                  <c:v>0.66881237139917704</c:v>
                </c:pt>
                <c:pt idx="345" formatCode="0.00">
                  <c:v>0.67013876436042541</c:v>
                </c:pt>
                <c:pt idx="346" formatCode="0.00">
                  <c:v>0.67186914394718811</c:v>
                </c:pt>
                <c:pt idx="347" formatCode="0.00">
                  <c:v>0.67373117669753102</c:v>
                </c:pt>
                <c:pt idx="348" formatCode="0.00">
                  <c:v>0.67563816636659824</c:v>
                </c:pt>
                <c:pt idx="349" formatCode="0.00">
                  <c:v>0.67757542524005498</c:v>
                </c:pt>
                <c:pt idx="350" formatCode="0.00">
                  <c:v>0.67965184499314124</c:v>
                </c:pt>
                <c:pt idx="351" formatCode="0.00">
                  <c:v>0.68175984482167351</c:v>
                </c:pt>
                <c:pt idx="352" formatCode="0.00">
                  <c:v>0.68394783757716049</c:v>
                </c:pt>
                <c:pt idx="353" formatCode="0.00">
                  <c:v>0.68623378815157754</c:v>
                </c:pt>
                <c:pt idx="354" formatCode="0.00">
                  <c:v>0.68858623563957477</c:v>
                </c:pt>
                <c:pt idx="355" formatCode="0.00">
                  <c:v>0.69095545631858712</c:v>
                </c:pt>
                <c:pt idx="356" formatCode="0.00">
                  <c:v>0.69330790380658436</c:v>
                </c:pt>
                <c:pt idx="357" formatCode="0.00">
                  <c:v>0.69564363768861448</c:v>
                </c:pt>
                <c:pt idx="358" formatCode="0.00">
                  <c:v>0.69796271754972561</c:v>
                </c:pt>
                <c:pt idx="359" formatCode="0.00">
                  <c:v>0.70028179741083663</c:v>
                </c:pt>
                <c:pt idx="360" formatCode="0.00">
                  <c:v>0.70263424489883386</c:v>
                </c:pt>
                <c:pt idx="361" formatCode="0.00">
                  <c:v>0.70500346557784621</c:v>
                </c:pt>
                <c:pt idx="362" formatCode="0.00">
                  <c:v>0.70733919945987633</c:v>
                </c:pt>
                <c:pt idx="363" formatCode="0.00">
                  <c:v>0.70733919945987633</c:v>
                </c:pt>
                <c:pt idx="364" formatCode="0.00">
                  <c:v>0.70733919945987633</c:v>
                </c:pt>
                <c:pt idx="365" formatCode="0.00">
                  <c:v>0.70733919945987633</c:v>
                </c:pt>
                <c:pt idx="366" formatCode="0.00">
                  <c:v>0.70733919945987633</c:v>
                </c:pt>
                <c:pt idx="367" formatCode="0.00">
                  <c:v>0.7086655924211247</c:v>
                </c:pt>
                <c:pt idx="368" formatCode="0.00">
                  <c:v>0.70994217228223588</c:v>
                </c:pt>
                <c:pt idx="369" formatCode="0.00">
                  <c:v>0.71121875214334696</c:v>
                </c:pt>
                <c:pt idx="370" formatCode="0.00">
                  <c:v>0.71250769590192031</c:v>
                </c:pt>
                <c:pt idx="371" formatCode="0.00">
                  <c:v>0.71384669110082299</c:v>
                </c:pt>
                <c:pt idx="372" formatCode="0.00">
                  <c:v>0.71530178776577502</c:v>
                </c:pt>
                <c:pt idx="373" formatCode="0.00">
                  <c:v>0.71694707990397799</c:v>
                </c:pt>
                <c:pt idx="374" formatCode="0.00">
                  <c:v>0.71870629865397795</c:v>
                </c:pt>
                <c:pt idx="375" formatCode="0.00">
                  <c:v>0.72049459490740742</c:v>
                </c:pt>
                <c:pt idx="376" formatCode="0.00">
                  <c:v>0.72049459490740742</c:v>
                </c:pt>
                <c:pt idx="377" formatCode="0.00">
                  <c:v>0.72049459490740742</c:v>
                </c:pt>
                <c:pt idx="378" formatCode="0.00">
                  <c:v>0.72049459490740742</c:v>
                </c:pt>
                <c:pt idx="379" formatCode="0.00">
                  <c:v>0.72049459490740742</c:v>
                </c:pt>
                <c:pt idx="380" formatCode="0.00">
                  <c:v>0.72049459490740742</c:v>
                </c:pt>
                <c:pt idx="381" formatCode="0.00">
                  <c:v>0.72049459490740742</c:v>
                </c:pt>
                <c:pt idx="382" formatCode="0.00">
                  <c:v>0.72049459490740742</c:v>
                </c:pt>
                <c:pt idx="383" formatCode="0.00">
                  <c:v>0.72049459490740742</c:v>
                </c:pt>
                <c:pt idx="384" formatCode="0.00">
                  <c:v>0.72049459490740742</c:v>
                </c:pt>
                <c:pt idx="385" formatCode="0.00">
                  <c:v>0.72049459490740742</c:v>
                </c:pt>
                <c:pt idx="386" formatCode="0.00">
                  <c:v>0.72049459490740742</c:v>
                </c:pt>
                <c:pt idx="387" formatCode="0.00">
                  <c:v>0.72049459490740742</c:v>
                </c:pt>
                <c:pt idx="388" formatCode="0.00">
                  <c:v>0.72049459490740742</c:v>
                </c:pt>
                <c:pt idx="389" formatCode="0.00">
                  <c:v>0.72049459490740742</c:v>
                </c:pt>
                <c:pt idx="390" formatCode="0.00">
                  <c:v>0.72049459490740742</c:v>
                </c:pt>
                <c:pt idx="391" formatCode="0.00">
                  <c:v>0.72049459490740742</c:v>
                </c:pt>
                <c:pt idx="392" formatCode="0.00">
                  <c:v>0.72049459490740742</c:v>
                </c:pt>
                <c:pt idx="393" formatCode="0.00">
                  <c:v>0.72049459490740742</c:v>
                </c:pt>
                <c:pt idx="394" formatCode="0.00">
                  <c:v>0.72049459490740742</c:v>
                </c:pt>
                <c:pt idx="395" formatCode="0.00">
                  <c:v>0.72049459490740742</c:v>
                </c:pt>
                <c:pt idx="396" formatCode="0.00">
                  <c:v>0.7204953397205075</c:v>
                </c:pt>
                <c:pt idx="397" formatCode="0.00">
                  <c:v>0.72050847822359398</c:v>
                </c:pt>
                <c:pt idx="398" formatCode="0.00">
                  <c:v>0.72057712019890274</c:v>
                </c:pt>
                <c:pt idx="399" formatCode="0.00">
                  <c:v>0.7207823608967765</c:v>
                </c:pt>
                <c:pt idx="400" formatCode="0.00">
                  <c:v>0.72123309199245556</c:v>
                </c:pt>
                <c:pt idx="401" formatCode="0.00">
                  <c:v>0.72205405478395079</c:v>
                </c:pt>
                <c:pt idx="402" formatCode="0.00">
                  <c:v>0.72335542202503444</c:v>
                </c:pt>
                <c:pt idx="403" formatCode="0.00">
                  <c:v>0.72510019140089188</c:v>
                </c:pt>
                <c:pt idx="404" formatCode="0.00">
                  <c:v>0.72705267425411546</c:v>
                </c:pt>
                <c:pt idx="405" formatCode="0.00">
                  <c:v>0.72900515710733915</c:v>
                </c:pt>
                <c:pt idx="406" formatCode="0.00">
                  <c:v>0.72900515710733915</c:v>
                </c:pt>
                <c:pt idx="407" formatCode="0.00">
                  <c:v>0.72900515710733915</c:v>
                </c:pt>
                <c:pt idx="408" formatCode="0.00">
                  <c:v>0.72900515710733915</c:v>
                </c:pt>
                <c:pt idx="409" formatCode="0.00">
                  <c:v>0.72900515710733915</c:v>
                </c:pt>
                <c:pt idx="410" formatCode="0.00">
                  <c:v>0.72900515710733915</c:v>
                </c:pt>
                <c:pt idx="411" formatCode="0.00">
                  <c:v>0.72900515710733915</c:v>
                </c:pt>
                <c:pt idx="412" formatCode="0.00">
                  <c:v>0.72900515710733915</c:v>
                </c:pt>
                <c:pt idx="413" formatCode="0.00">
                  <c:v>0.72960589356138572</c:v>
                </c:pt>
                <c:pt idx="414" formatCode="0.00">
                  <c:v>0.73018151491769567</c:v>
                </c:pt>
                <c:pt idx="415" formatCode="0.00">
                  <c:v>0.73076544838820334</c:v>
                </c:pt>
                <c:pt idx="416" formatCode="0.00">
                  <c:v>0.73136618484224991</c:v>
                </c:pt>
                <c:pt idx="417" formatCode="0.00">
                  <c:v>0.73199257265946538</c:v>
                </c:pt>
                <c:pt idx="418" formatCode="0.00">
                  <c:v>0.73265399648491114</c:v>
                </c:pt>
                <c:pt idx="419" formatCode="0.00">
                  <c:v>0.73340718128429383</c:v>
                </c:pt>
                <c:pt idx="420" formatCode="0.00">
                  <c:v>0.73430917974108401</c:v>
                </c:pt>
                <c:pt idx="421" formatCode="0.00">
                  <c:v>0.73535099451303187</c:v>
                </c:pt>
                <c:pt idx="422" formatCode="0.00">
                  <c:v>0.73643785558127606</c:v>
                </c:pt>
                <c:pt idx="423" formatCode="0.00">
                  <c:v>0.73749084254972608</c:v>
                </c:pt>
                <c:pt idx="424" formatCode="0.00">
                  <c:v>0.73749084254972608</c:v>
                </c:pt>
                <c:pt idx="425" formatCode="0.00">
                  <c:v>0.73831180534122132</c:v>
                </c:pt>
                <c:pt idx="426" formatCode="0.00">
                  <c:v>0.73909368034122125</c:v>
                </c:pt>
                <c:pt idx="427" formatCode="0.00">
                  <c:v>0.73989498006687293</c:v>
                </c:pt>
                <c:pt idx="428" formatCode="0.00">
                  <c:v>0.74077636209705122</c:v>
                </c:pt>
                <c:pt idx="429" formatCode="0.00">
                  <c:v>0.7418632231652954</c:v>
                </c:pt>
                <c:pt idx="430" formatCode="0.00">
                  <c:v>0.74338490612139962</c:v>
                </c:pt>
                <c:pt idx="431" formatCode="0.00">
                  <c:v>0.74562160965363555</c:v>
                </c:pt>
                <c:pt idx="432" formatCode="0.00">
                  <c:v>0.74859657193072748</c:v>
                </c:pt>
                <c:pt idx="433" formatCode="0.00">
                  <c:v>0.75192010673868359</c:v>
                </c:pt>
                <c:pt idx="434" formatCode="0.00">
                  <c:v>0.7552635727451994</c:v>
                </c:pt>
                <c:pt idx="435" formatCode="0.00">
                  <c:v>0.75846877164780568</c:v>
                </c:pt>
                <c:pt idx="436" formatCode="0.00">
                  <c:v>0.76150048868312803</c:v>
                </c:pt>
                <c:pt idx="437" formatCode="0.00">
                  <c:v>0.76441923246742161</c:v>
                </c:pt>
                <c:pt idx="438" formatCode="0.00">
                  <c:v>0.76730079518175631</c:v>
                </c:pt>
                <c:pt idx="439" formatCode="0.00">
                  <c:v>0.76730079518175631</c:v>
                </c:pt>
                <c:pt idx="440" formatCode="0.00">
                  <c:v>0.76730079518175631</c:v>
                </c:pt>
                <c:pt idx="441" formatCode="0.00">
                  <c:v>0.76730079518175631</c:v>
                </c:pt>
                <c:pt idx="442" formatCode="0.00">
                  <c:v>0.76730079518175631</c:v>
                </c:pt>
                <c:pt idx="443" formatCode="0.00">
                  <c:v>0.76730079518175631</c:v>
                </c:pt>
                <c:pt idx="444" formatCode="0.00">
                  <c:v>0.76730079518175631</c:v>
                </c:pt>
                <c:pt idx="445" formatCode="0.00">
                  <c:v>0.76730079518175631</c:v>
                </c:pt>
                <c:pt idx="446" formatCode="0.00">
                  <c:v>0.76730079518175631</c:v>
                </c:pt>
                <c:pt idx="447" formatCode="0.00">
                  <c:v>0.76730079518175631</c:v>
                </c:pt>
                <c:pt idx="448" formatCode="0.00">
                  <c:v>0.76730091435185233</c:v>
                </c:pt>
                <c:pt idx="449" formatCode="0.00">
                  <c:v>0.76730091435185233</c:v>
                </c:pt>
                <c:pt idx="450" formatCode="0.00">
                  <c:v>0.76730091435185233</c:v>
                </c:pt>
                <c:pt idx="451" formatCode="0.00">
                  <c:v>0.76730091435185233</c:v>
                </c:pt>
                <c:pt idx="452" formatCode="0.00">
                  <c:v>0.76730091435185233</c:v>
                </c:pt>
                <c:pt idx="453" formatCode="0.00">
                  <c:v>0.76730091435185233</c:v>
                </c:pt>
                <c:pt idx="454" formatCode="0.00">
                  <c:v>0.76730091435185233</c:v>
                </c:pt>
                <c:pt idx="455" formatCode="0.00">
                  <c:v>0.76730091435185233</c:v>
                </c:pt>
                <c:pt idx="456" formatCode="0.00">
                  <c:v>0.76730091435185233</c:v>
                </c:pt>
                <c:pt idx="457" formatCode="0.00">
                  <c:v>0.76730091435185233</c:v>
                </c:pt>
                <c:pt idx="458" formatCode="0.00">
                  <c:v>0.76730091435185233</c:v>
                </c:pt>
                <c:pt idx="459" formatCode="0.00">
                  <c:v>0.76730091435185233</c:v>
                </c:pt>
                <c:pt idx="460" formatCode="0.00">
                  <c:v>0.76730091435185233</c:v>
                </c:pt>
                <c:pt idx="461" formatCode="0.00">
                  <c:v>0.76730091435185233</c:v>
                </c:pt>
                <c:pt idx="462" formatCode="0.00">
                  <c:v>0.76730091435185233</c:v>
                </c:pt>
                <c:pt idx="463" formatCode="0.00">
                  <c:v>0.76730091435185233</c:v>
                </c:pt>
                <c:pt idx="464" formatCode="0.00">
                  <c:v>0.76730091435185233</c:v>
                </c:pt>
                <c:pt idx="465" formatCode="0.00">
                  <c:v>0.76730091435185233</c:v>
                </c:pt>
                <c:pt idx="466" formatCode="0.00">
                  <c:v>0.76730091435185233</c:v>
                </c:pt>
                <c:pt idx="467" formatCode="0.00">
                  <c:v>0.76730091435185233</c:v>
                </c:pt>
                <c:pt idx="468" formatCode="0.00">
                  <c:v>0.76730091435185233</c:v>
                </c:pt>
                <c:pt idx="469" formatCode="0.00">
                  <c:v>0.76730091435185233</c:v>
                </c:pt>
                <c:pt idx="470" formatCode="0.00">
                  <c:v>0.76730091435185233</c:v>
                </c:pt>
                <c:pt idx="471" formatCode="0.00">
                  <c:v>0.76730091435185233</c:v>
                </c:pt>
                <c:pt idx="472" formatCode="0.00">
                  <c:v>0.76730091435185233</c:v>
                </c:pt>
                <c:pt idx="473" formatCode="0.00">
                  <c:v>0.76730091435185233</c:v>
                </c:pt>
                <c:pt idx="474" formatCode="0.00">
                  <c:v>0.76730091435185233</c:v>
                </c:pt>
                <c:pt idx="475" formatCode="0.00">
                  <c:v>0.76730091435185233</c:v>
                </c:pt>
                <c:pt idx="476" formatCode="0.00">
                  <c:v>0.76730091435185233</c:v>
                </c:pt>
                <c:pt idx="477" formatCode="0.00">
                  <c:v>0.76730091435185233</c:v>
                </c:pt>
                <c:pt idx="478" formatCode="0.00">
                  <c:v>0.76730091435185233</c:v>
                </c:pt>
                <c:pt idx="479" formatCode="0.00">
                  <c:v>0.76730091435185233</c:v>
                </c:pt>
                <c:pt idx="480" formatCode="0.00">
                  <c:v>0.76730091435185233</c:v>
                </c:pt>
                <c:pt idx="481" formatCode="0.00">
                  <c:v>0.76730091435185233</c:v>
                </c:pt>
                <c:pt idx="482" formatCode="0.00">
                  <c:v>0.76730091435185233</c:v>
                </c:pt>
                <c:pt idx="483" formatCode="0.00">
                  <c:v>0.76730091435185233</c:v>
                </c:pt>
                <c:pt idx="484" formatCode="0.00">
                  <c:v>0.76730091435185233</c:v>
                </c:pt>
                <c:pt idx="485" formatCode="0.00">
                  <c:v>0.76730091435185233</c:v>
                </c:pt>
                <c:pt idx="486" formatCode="0.00">
                  <c:v>0.76730091435185233</c:v>
                </c:pt>
                <c:pt idx="487" formatCode="0.00">
                  <c:v>0.76730091435185233</c:v>
                </c:pt>
                <c:pt idx="488" formatCode="0.00">
                  <c:v>0.76730091435185233</c:v>
                </c:pt>
                <c:pt idx="489" formatCode="0.00">
                  <c:v>0.76730091435185233</c:v>
                </c:pt>
                <c:pt idx="490" formatCode="0.00">
                  <c:v>0.76730091435185233</c:v>
                </c:pt>
                <c:pt idx="491" formatCode="0.00">
                  <c:v>0.76730091435185233</c:v>
                </c:pt>
                <c:pt idx="492" formatCode="0.00">
                  <c:v>0.76730091435185233</c:v>
                </c:pt>
                <c:pt idx="493" formatCode="0.00">
                  <c:v>0.76730091435185233</c:v>
                </c:pt>
                <c:pt idx="494" formatCode="0.00">
                  <c:v>0.76730091435185233</c:v>
                </c:pt>
                <c:pt idx="495" formatCode="0.00">
                  <c:v>0.76730091435185233</c:v>
                </c:pt>
                <c:pt idx="496" formatCode="0.00">
                  <c:v>0.76730091435185233</c:v>
                </c:pt>
                <c:pt idx="497" formatCode="0.00">
                  <c:v>0.76730091435185233</c:v>
                </c:pt>
                <c:pt idx="498" formatCode="0.00">
                  <c:v>0.76730091435185233</c:v>
                </c:pt>
                <c:pt idx="499" formatCode="0.00">
                  <c:v>0.76730091435185233</c:v>
                </c:pt>
                <c:pt idx="500" formatCode="0.00">
                  <c:v>0.76730091435185233</c:v>
                </c:pt>
                <c:pt idx="501" formatCode="0.00">
                  <c:v>0.76730091435185233</c:v>
                </c:pt>
                <c:pt idx="502" formatCode="0.00">
                  <c:v>0.76730091435185233</c:v>
                </c:pt>
                <c:pt idx="503" formatCode="0.00">
                  <c:v>0.76730091435185233</c:v>
                </c:pt>
                <c:pt idx="504" formatCode="0.00">
                  <c:v>0.76730091435185233</c:v>
                </c:pt>
                <c:pt idx="505" formatCode="0.00">
                  <c:v>0.76730091435185233</c:v>
                </c:pt>
                <c:pt idx="506" formatCode="0.00">
                  <c:v>0.76730091435185233</c:v>
                </c:pt>
                <c:pt idx="507" formatCode="0.00">
                  <c:v>0.76730091435185233</c:v>
                </c:pt>
                <c:pt idx="508" formatCode="0.00">
                  <c:v>0.76730091435185233</c:v>
                </c:pt>
                <c:pt idx="509" formatCode="0.00">
                  <c:v>0.76730091435185233</c:v>
                </c:pt>
                <c:pt idx="510" formatCode="0.00">
                  <c:v>0.76730091435185233</c:v>
                </c:pt>
                <c:pt idx="511" formatCode="0.00">
                  <c:v>0.76730091435185233</c:v>
                </c:pt>
                <c:pt idx="512" formatCode="0.00">
                  <c:v>0.76730091435185233</c:v>
                </c:pt>
                <c:pt idx="513" formatCode="0.00">
                  <c:v>0.76730091435185233</c:v>
                </c:pt>
                <c:pt idx="514" formatCode="0.00">
                  <c:v>0.76730091435185233</c:v>
                </c:pt>
                <c:pt idx="515" formatCode="0.00">
                  <c:v>0.76730091435185233</c:v>
                </c:pt>
                <c:pt idx="516" formatCode="0.00">
                  <c:v>0.76730165916495252</c:v>
                </c:pt>
                <c:pt idx="517" formatCode="0.00">
                  <c:v>0.76732027949245596</c:v>
                </c:pt>
                <c:pt idx="518" formatCode="0.00">
                  <c:v>0.76745005572702385</c:v>
                </c:pt>
                <c:pt idx="519" formatCode="0.00">
                  <c:v>0.76786488683127618</c:v>
                </c:pt>
                <c:pt idx="520" formatCode="0.00">
                  <c:v>0.76870575102880712</c:v>
                </c:pt>
                <c:pt idx="521" formatCode="0.00">
                  <c:v>0.76995778185013763</c:v>
                </c:pt>
                <c:pt idx="522" formatCode="0.00">
                  <c:v>0.77138666109396481</c:v>
                </c:pt>
                <c:pt idx="523" formatCode="0.00">
                  <c:v>0.77281554033779187</c:v>
                </c:pt>
                <c:pt idx="524" formatCode="0.00">
                  <c:v>0.77281554033779187</c:v>
                </c:pt>
                <c:pt idx="525" formatCode="0.00">
                  <c:v>0.77281554033779187</c:v>
                </c:pt>
                <c:pt idx="526" formatCode="0.00">
                  <c:v>0.77281554033779187</c:v>
                </c:pt>
                <c:pt idx="527" formatCode="0.00">
                  <c:v>0.77281554033779187</c:v>
                </c:pt>
                <c:pt idx="528" formatCode="0.00">
                  <c:v>0.77281554033779187</c:v>
                </c:pt>
                <c:pt idx="529" formatCode="0.00">
                  <c:v>0.77281554033779187</c:v>
                </c:pt>
                <c:pt idx="530" formatCode="0.00">
                  <c:v>0.77281554033779187</c:v>
                </c:pt>
                <c:pt idx="531" formatCode="0.00">
                  <c:v>0.77281554033779187</c:v>
                </c:pt>
                <c:pt idx="532" formatCode="0.00">
                  <c:v>0.77281554033779187</c:v>
                </c:pt>
                <c:pt idx="533" formatCode="0.00">
                  <c:v>0.77281554033779187</c:v>
                </c:pt>
                <c:pt idx="534" formatCode="0.00">
                  <c:v>0.77281554033779187</c:v>
                </c:pt>
                <c:pt idx="535" formatCode="0.00">
                  <c:v>0.77281554033779187</c:v>
                </c:pt>
                <c:pt idx="536" formatCode="0.00">
                  <c:v>0.77281554033779187</c:v>
                </c:pt>
                <c:pt idx="537" formatCode="0.00">
                  <c:v>0.77281565950788789</c:v>
                </c:pt>
                <c:pt idx="538" formatCode="0.00">
                  <c:v>0.7728199496313447</c:v>
                </c:pt>
                <c:pt idx="539" formatCode="0.00">
                  <c:v>0.77285045717592626</c:v>
                </c:pt>
                <c:pt idx="540" formatCode="0.00">
                  <c:v>0.77293101616083704</c:v>
                </c:pt>
                <c:pt idx="541" formatCode="0.00">
                  <c:v>0.77313134109225001</c:v>
                </c:pt>
                <c:pt idx="542" formatCode="0.00">
                  <c:v>0.7736348347479427</c:v>
                </c:pt>
                <c:pt idx="543" formatCode="0.00">
                  <c:v>0.77468782171639272</c:v>
                </c:pt>
                <c:pt idx="544" formatCode="0.00">
                  <c:v>0.77627758058984953</c:v>
                </c:pt>
                <c:pt idx="545" formatCode="0.00">
                  <c:v>0.77806587684327888</c:v>
                </c:pt>
                <c:pt idx="546" formatCode="0.00">
                  <c:v>0.77985417309670824</c:v>
                </c:pt>
                <c:pt idx="547" formatCode="0.00">
                  <c:v>0.78161339184670831</c:v>
                </c:pt>
                <c:pt idx="548" formatCode="0.00">
                  <c:v>0.78161339184670831</c:v>
                </c:pt>
                <c:pt idx="549" formatCode="0.00">
                  <c:v>0.78161339184670831</c:v>
                </c:pt>
                <c:pt idx="550" formatCode="0.00">
                  <c:v>0.78161339184670831</c:v>
                </c:pt>
                <c:pt idx="551" formatCode="0.00">
                  <c:v>0.78161339184670831</c:v>
                </c:pt>
                <c:pt idx="552" formatCode="0.00">
                  <c:v>0.78161339184670831</c:v>
                </c:pt>
                <c:pt idx="553" formatCode="0.00">
                  <c:v>0.78161339184670831</c:v>
                </c:pt>
                <c:pt idx="554" formatCode="0.00">
                  <c:v>0.78161339184670831</c:v>
                </c:pt>
                <c:pt idx="555" formatCode="0.00">
                  <c:v>0.78225717849794285</c:v>
                </c:pt>
                <c:pt idx="556" formatCode="0.00">
                  <c:v>0.78286640582133105</c:v>
                </c:pt>
                <c:pt idx="557" formatCode="0.00">
                  <c:v>0.78342558170439003</c:v>
                </c:pt>
                <c:pt idx="558" formatCode="0.00">
                  <c:v>0.78395258166152315</c:v>
                </c:pt>
                <c:pt idx="559" formatCode="0.00">
                  <c:v>0.78446385116598127</c:v>
                </c:pt>
                <c:pt idx="560" formatCode="0.00">
                  <c:v>0.78497512067043951</c:v>
                </c:pt>
                <c:pt idx="561" formatCode="0.00">
                  <c:v>0.78550212062757252</c:v>
                </c:pt>
                <c:pt idx="562" formatCode="0.00">
                  <c:v>0.78606948945473298</c:v>
                </c:pt>
                <c:pt idx="563" formatCode="0.00">
                  <c:v>0.78669587727194845</c:v>
                </c:pt>
                <c:pt idx="564" formatCode="0.00">
                  <c:v>0.7875069787379978</c:v>
                </c:pt>
                <c:pt idx="565" formatCode="0.00">
                  <c:v>0.78836798268175645</c:v>
                </c:pt>
                <c:pt idx="566" formatCode="0.00">
                  <c:v>0.78922898662551511</c:v>
                </c:pt>
                <c:pt idx="567" formatCode="0.00">
                  <c:v>0.78922898662551511</c:v>
                </c:pt>
                <c:pt idx="568" formatCode="0.00">
                  <c:v>0.78922898662551511</c:v>
                </c:pt>
                <c:pt idx="569" formatCode="0.00">
                  <c:v>0.78922898662551511</c:v>
                </c:pt>
                <c:pt idx="570" formatCode="0.00">
                  <c:v>0.78922898662551511</c:v>
                </c:pt>
                <c:pt idx="571" formatCode="0.00">
                  <c:v>0.78922898662551511</c:v>
                </c:pt>
                <c:pt idx="572" formatCode="0.00">
                  <c:v>0.78922898662551511</c:v>
                </c:pt>
                <c:pt idx="573" formatCode="0.00">
                  <c:v>0.78922898662551511</c:v>
                </c:pt>
                <c:pt idx="574" formatCode="0.00">
                  <c:v>0.78922898662551511</c:v>
                </c:pt>
                <c:pt idx="575" formatCode="0.00">
                  <c:v>0.78922898662551511</c:v>
                </c:pt>
                <c:pt idx="576" formatCode="0.00">
                  <c:v>0.78922898662551511</c:v>
                </c:pt>
                <c:pt idx="577" formatCode="0.00">
                  <c:v>0.78922898662551511</c:v>
                </c:pt>
                <c:pt idx="578" formatCode="0.00">
                  <c:v>0.78922898662551511</c:v>
                </c:pt>
                <c:pt idx="579" formatCode="0.00">
                  <c:v>0.78922898662551511</c:v>
                </c:pt>
                <c:pt idx="580" formatCode="0.00">
                  <c:v>0.78922898662551511</c:v>
                </c:pt>
                <c:pt idx="581" formatCode="0.00">
                  <c:v>0.78922898662551511</c:v>
                </c:pt>
                <c:pt idx="582" formatCode="0.00">
                  <c:v>0.78922898662551511</c:v>
                </c:pt>
                <c:pt idx="583" formatCode="0.00">
                  <c:v>0.78922898662551511</c:v>
                </c:pt>
                <c:pt idx="584" formatCode="0.00">
                  <c:v>0.78922898662551511</c:v>
                </c:pt>
                <c:pt idx="585" formatCode="0.00">
                  <c:v>0.78922898662551511</c:v>
                </c:pt>
                <c:pt idx="586" formatCode="0.00">
                  <c:v>0.78922898662551511</c:v>
                </c:pt>
                <c:pt idx="587" formatCode="0.00">
                  <c:v>0.78922898662551511</c:v>
                </c:pt>
                <c:pt idx="588" formatCode="0.00">
                  <c:v>0.78922898662551511</c:v>
                </c:pt>
                <c:pt idx="589" formatCode="0.00">
                  <c:v>0.78922898662551511</c:v>
                </c:pt>
                <c:pt idx="590" formatCode="0.00">
                  <c:v>0.78922898662551511</c:v>
                </c:pt>
                <c:pt idx="591" formatCode="0.00">
                  <c:v>0.78922898662551511</c:v>
                </c:pt>
                <c:pt idx="592" formatCode="0.00">
                  <c:v>0.78922898662551511</c:v>
                </c:pt>
                <c:pt idx="593" formatCode="0.00">
                  <c:v>0.78922898662551511</c:v>
                </c:pt>
                <c:pt idx="594" formatCode="0.00">
                  <c:v>0.78922898662551511</c:v>
                </c:pt>
                <c:pt idx="595" formatCode="0.00">
                  <c:v>0.78922898662551511</c:v>
                </c:pt>
                <c:pt idx="596" formatCode="0.00">
                  <c:v>0.78922898662551511</c:v>
                </c:pt>
                <c:pt idx="597" formatCode="0.00">
                  <c:v>0.78922898662551511</c:v>
                </c:pt>
                <c:pt idx="598" formatCode="0.00">
                  <c:v>0.78922898662551511</c:v>
                </c:pt>
                <c:pt idx="599" formatCode="0.00">
                  <c:v>0.78922898662551511</c:v>
                </c:pt>
                <c:pt idx="600" formatCode="0.00">
                  <c:v>0.78922898662551511</c:v>
                </c:pt>
                <c:pt idx="601" formatCode="0.00">
                  <c:v>0.78922898662551511</c:v>
                </c:pt>
                <c:pt idx="602" formatCode="0.00">
                  <c:v>0.78922898662551511</c:v>
                </c:pt>
                <c:pt idx="603" formatCode="0.00">
                  <c:v>0.78922898662551511</c:v>
                </c:pt>
                <c:pt idx="604" formatCode="0.00">
                  <c:v>0.78922898662551511</c:v>
                </c:pt>
                <c:pt idx="605" formatCode="0.00">
                  <c:v>0.78923196587791566</c:v>
                </c:pt>
                <c:pt idx="606" formatCode="0.00">
                  <c:v>0.78924510438100215</c:v>
                </c:pt>
                <c:pt idx="607" formatCode="0.00">
                  <c:v>0.78931374635631091</c:v>
                </c:pt>
                <c:pt idx="608" formatCode="0.00">
                  <c:v>0.78956045824760024</c:v>
                </c:pt>
                <c:pt idx="609" formatCode="0.00">
                  <c:v>0.79016119470164692</c:v>
                </c:pt>
                <c:pt idx="610" formatCode="0.00">
                  <c:v>0.79132918081275794</c:v>
                </c:pt>
                <c:pt idx="611" formatCode="0.00">
                  <c:v>0.79326643968621469</c:v>
                </c:pt>
                <c:pt idx="612" formatCode="0.00">
                  <c:v>0.79603788923182517</c:v>
                </c:pt>
                <c:pt idx="613" formatCode="0.00">
                  <c:v>0.79964588305898565</c:v>
                </c:pt>
                <c:pt idx="614" formatCode="0.00">
                  <c:v>0.80413096879286761</c:v>
                </c:pt>
                <c:pt idx="615" formatCode="0.00">
                  <c:v>0.80961401470336147</c:v>
                </c:pt>
                <c:pt idx="616" formatCode="0.00">
                  <c:v>0.81602822595164692</c:v>
                </c:pt>
                <c:pt idx="617" formatCode="0.00">
                  <c:v>0.82297849408436285</c:v>
                </c:pt>
                <c:pt idx="618" formatCode="0.00">
                  <c:v>0.83004435721022019</c:v>
                </c:pt>
                <c:pt idx="619" formatCode="0.00">
                  <c:v>0.83705230366941086</c:v>
                </c:pt>
                <c:pt idx="620" formatCode="0.00">
                  <c:v>0.84403138117284016</c:v>
                </c:pt>
                <c:pt idx="621" formatCode="0.00">
                  <c:v>0.85095289951989095</c:v>
                </c:pt>
                <c:pt idx="622" formatCode="0.00">
                  <c:v>0.85776001457476059</c:v>
                </c:pt>
                <c:pt idx="623" formatCode="0.00">
                  <c:v>0.86434118312757269</c:v>
                </c:pt>
                <c:pt idx="624" formatCode="0.00">
                  <c:v>0.86434118312757269</c:v>
                </c:pt>
                <c:pt idx="625" formatCode="0.00">
                  <c:v>0.8703473857596028</c:v>
                </c:pt>
                <c:pt idx="626" formatCode="0.00">
                  <c:v>0.87622056477194843</c:v>
                </c:pt>
                <c:pt idx="627" formatCode="0.00">
                  <c:v>0.88206731781550118</c:v>
                </c:pt>
                <c:pt idx="628" formatCode="0.00">
                  <c:v>0.88796698238168781</c:v>
                </c:pt>
                <c:pt idx="629" formatCode="0.00">
                  <c:v>0.89402681155692776</c:v>
                </c:pt>
                <c:pt idx="630" formatCode="0.00">
                  <c:v>0.90024895040294972</c:v>
                </c:pt>
                <c:pt idx="631" formatCode="0.00">
                  <c:v>0.90655304848251084</c:v>
                </c:pt>
                <c:pt idx="632" formatCode="0.00">
                  <c:v>0.91285714656207195</c:v>
                </c:pt>
                <c:pt idx="633" formatCode="0.00">
                  <c:v>0.91916124464163307</c:v>
                </c:pt>
                <c:pt idx="634" formatCode="0.00">
                  <c:v>0.92549278163580306</c:v>
                </c:pt>
                <c:pt idx="635" formatCode="0.00">
                  <c:v>0.93199020340363581</c:v>
                </c:pt>
                <c:pt idx="636" formatCode="0.00">
                  <c:v>0.93876886659808023</c:v>
                </c:pt>
                <c:pt idx="637" formatCode="0.00">
                  <c:v>0.94589288473079625</c:v>
                </c:pt>
                <c:pt idx="638" formatCode="0.00">
                  <c:v>0.95343066143690058</c:v>
                </c:pt>
                <c:pt idx="639" formatCode="0.00">
                  <c:v>0.96136309970850553</c:v>
                </c:pt>
                <c:pt idx="640" formatCode="0.00">
                  <c:v>0.96960597608024768</c:v>
                </c:pt>
                <c:pt idx="641" formatCode="0.00">
                  <c:v>0.97797469607338894</c:v>
                </c:pt>
                <c:pt idx="642" formatCode="0.00">
                  <c:v>0.98634341606653009</c:v>
                </c:pt>
                <c:pt idx="643" formatCode="0.00">
                  <c:v>0.99468058577674967</c:v>
                </c:pt>
                <c:pt idx="644" formatCode="0.00">
                  <c:v>1.0029548336762695</c:v>
                </c:pt>
                <c:pt idx="645" formatCode="0.00">
                  <c:v>1.0111977100480118</c:v>
                </c:pt>
                <c:pt idx="646" formatCode="0.00">
                  <c:v>1.0195980399091229</c:v>
                </c:pt>
                <c:pt idx="647" formatCode="0.00">
                  <c:v>1.0283823358196167</c:v>
                </c:pt>
                <c:pt idx="648" formatCode="0.00">
                  <c:v>1.0374602370541846</c:v>
                </c:pt>
                <c:pt idx="649" formatCode="0.00">
                  <c:v>1.0466370792609747</c:v>
                </c:pt>
                <c:pt idx="650" formatCode="0.00">
                  <c:v>1.0559466769547332</c:v>
                </c:pt>
                <c:pt idx="651" formatCode="0.00">
                  <c:v>1.0653899834962284</c:v>
                </c:pt>
                <c:pt idx="652" formatCode="0.00">
                  <c:v>1.0749679522462283</c:v>
                </c:pt>
                <c:pt idx="653" formatCode="0.00">
                  <c:v>1.0846136096107688</c:v>
                </c:pt>
                <c:pt idx="654" formatCode="0.00">
                  <c:v>1.094225392875515</c:v>
                </c:pt>
                <c:pt idx="655" formatCode="0.00">
                  <c:v>1.094225392875515</c:v>
                </c:pt>
                <c:pt idx="656" formatCode="0.00">
                  <c:v>1.094225392875515</c:v>
                </c:pt>
                <c:pt idx="657" formatCode="0.00">
                  <c:v>1.094225392875515</c:v>
                </c:pt>
                <c:pt idx="658" formatCode="0.00">
                  <c:v>1.094225392875515</c:v>
                </c:pt>
                <c:pt idx="659" formatCode="0.00">
                  <c:v>1.094225392875515</c:v>
                </c:pt>
                <c:pt idx="660" formatCode="0.00">
                  <c:v>1.094225392875515</c:v>
                </c:pt>
                <c:pt idx="661" formatCode="0.00">
                  <c:v>1.094225392875515</c:v>
                </c:pt>
                <c:pt idx="662" formatCode="0.00">
                  <c:v>1.094225392875515</c:v>
                </c:pt>
                <c:pt idx="663" formatCode="0.00">
                  <c:v>1.094225392875515</c:v>
                </c:pt>
                <c:pt idx="664" formatCode="0.00">
                  <c:v>1.094225392875515</c:v>
                </c:pt>
                <c:pt idx="665" formatCode="0.00">
                  <c:v>1.094225392875515</c:v>
                </c:pt>
                <c:pt idx="666" formatCode="0.00">
                  <c:v>1.094225392875515</c:v>
                </c:pt>
                <c:pt idx="667" formatCode="0.00">
                  <c:v>1.094225392875515</c:v>
                </c:pt>
                <c:pt idx="668" formatCode="0.00">
                  <c:v>1.094225392875515</c:v>
                </c:pt>
                <c:pt idx="669" formatCode="0.00">
                  <c:v>1.0946544052211939</c:v>
                </c:pt>
                <c:pt idx="670" formatCode="0.00">
                  <c:v>1.0951199134087797</c:v>
                </c:pt>
                <c:pt idx="671" formatCode="0.00">
                  <c:v>1.0957038468792872</c:v>
                </c:pt>
                <c:pt idx="672" formatCode="0.00">
                  <c:v>1.0967793569958855</c:v>
                </c:pt>
                <c:pt idx="673" formatCode="0.00">
                  <c:v>1.0983829098079567</c:v>
                </c:pt>
                <c:pt idx="674" formatCode="0.00">
                  <c:v>1.1007186436899867</c:v>
                </c:pt>
                <c:pt idx="675" formatCode="0.00">
                  <c:v>1.1037693981481487</c:v>
                </c:pt>
                <c:pt idx="676" formatCode="0.00">
                  <c:v>1.1072134139231831</c:v>
                </c:pt>
                <c:pt idx="677" formatCode="0.00">
                  <c:v>1.1110745250342942</c:v>
                </c:pt>
                <c:pt idx="678" formatCode="0.00">
                  <c:v>1.1153765655006864</c:v>
                </c:pt>
                <c:pt idx="679" formatCode="0.00">
                  <c:v>1.1201433693415643</c:v>
                </c:pt>
                <c:pt idx="680" formatCode="0.00">
                  <c:v>1.1249819433727715</c:v>
                </c:pt>
                <c:pt idx="681" formatCode="0.00">
                  <c:v>1.1298686621227714</c:v>
                </c:pt>
                <c:pt idx="682" formatCode="0.00">
                  <c:v>1.1298686621227714</c:v>
                </c:pt>
                <c:pt idx="683" formatCode="0.00">
                  <c:v>1.1298686621227714</c:v>
                </c:pt>
                <c:pt idx="684" formatCode="0.00">
                  <c:v>1.1298686621227714</c:v>
                </c:pt>
                <c:pt idx="685" formatCode="0.00">
                  <c:v>1.1298686621227714</c:v>
                </c:pt>
                <c:pt idx="686" formatCode="0.00">
                  <c:v>1.1298686621227714</c:v>
                </c:pt>
                <c:pt idx="687" formatCode="0.00">
                  <c:v>1.1298686621227714</c:v>
                </c:pt>
                <c:pt idx="688" formatCode="0.00">
                  <c:v>1.1298686621227714</c:v>
                </c:pt>
                <c:pt idx="689" formatCode="0.00">
                  <c:v>1.1309328808727714</c:v>
                </c:pt>
                <c:pt idx="690" formatCode="0.00">
                  <c:v>1.1322845378943762</c:v>
                </c:pt>
                <c:pt idx="691" formatCode="0.00">
                  <c:v>1.1339863166580937</c:v>
                </c:pt>
                <c:pt idx="692" formatCode="0.00">
                  <c:v>1.1359848289609058</c:v>
                </c:pt>
                <c:pt idx="693" formatCode="0.00">
                  <c:v>1.1383877747770925</c:v>
                </c:pt>
                <c:pt idx="694" formatCode="0.00">
                  <c:v>1.1411229966135121</c:v>
                </c:pt>
                <c:pt idx="695" formatCode="0.00">
                  <c:v>1.1439676165980801</c:v>
                </c:pt>
                <c:pt idx="696" formatCode="0.00">
                  <c:v>1.1468491793124147</c:v>
                </c:pt>
                <c:pt idx="697" formatCode="0.00">
                  <c:v>1.1498619185099455</c:v>
                </c:pt>
                <c:pt idx="698" formatCode="0.00">
                  <c:v>1.1530476033093282</c:v>
                </c:pt>
                <c:pt idx="699" formatCode="0.00">
                  <c:v>1.1563314544753089</c:v>
                </c:pt>
                <c:pt idx="700" formatCode="0.00">
                  <c:v>1.1563314544753089</c:v>
                </c:pt>
                <c:pt idx="701" formatCode="0.00">
                  <c:v>1.1563314544753089</c:v>
                </c:pt>
                <c:pt idx="702" formatCode="0.00">
                  <c:v>1.1563314544753089</c:v>
                </c:pt>
                <c:pt idx="703" formatCode="0.00">
                  <c:v>1.1563314544753089</c:v>
                </c:pt>
                <c:pt idx="704" formatCode="0.00">
                  <c:v>1.1563314544753089</c:v>
                </c:pt>
                <c:pt idx="705" formatCode="0.00">
                  <c:v>1.1576704496742116</c:v>
                </c:pt>
                <c:pt idx="706" formatCode="0.00">
                  <c:v>1.1589842999828537</c:v>
                </c:pt>
                <c:pt idx="707" formatCode="0.00">
                  <c:v>1.1602981502914955</c:v>
                </c:pt>
                <c:pt idx="708" formatCode="0.00">
                  <c:v>1.1615995175325793</c:v>
                </c:pt>
                <c:pt idx="709" formatCode="0.00">
                  <c:v>1.1615995175325793</c:v>
                </c:pt>
                <c:pt idx="710" formatCode="0.00">
                  <c:v>1.1615995175325793</c:v>
                </c:pt>
                <c:pt idx="711" formatCode="0.00">
                  <c:v>1.1615995175325793</c:v>
                </c:pt>
                <c:pt idx="712" formatCode="0.00">
                  <c:v>1.1615995175325793</c:v>
                </c:pt>
                <c:pt idx="713" formatCode="0.00">
                  <c:v>1.1620285298782584</c:v>
                </c:pt>
                <c:pt idx="714" formatCode="0.00">
                  <c:v>1.16254763481653</c:v>
                </c:pt>
                <c:pt idx="715" formatCode="0.00">
                  <c:v>1.1634187980109745</c:v>
                </c:pt>
                <c:pt idx="716" formatCode="0.00">
                  <c:v>1.1647451909722228</c:v>
                </c:pt>
                <c:pt idx="717" formatCode="0.00">
                  <c:v>1.1661610508830595</c:v>
                </c:pt>
                <c:pt idx="718" formatCode="0.00">
                  <c:v>1.1661610508830595</c:v>
                </c:pt>
                <c:pt idx="719" formatCode="0.00">
                  <c:v>1.1661610508830595</c:v>
                </c:pt>
                <c:pt idx="720" formatCode="0.00">
                  <c:v>1.1661610508830595</c:v>
                </c:pt>
                <c:pt idx="721" formatCode="0.00">
                  <c:v>1.1661610508830595</c:v>
                </c:pt>
                <c:pt idx="722" formatCode="0.00">
                  <c:v>1.1665900632287387</c:v>
                </c:pt>
                <c:pt idx="723" formatCode="0.00">
                  <c:v>1.1670935568844314</c:v>
                </c:pt>
                <c:pt idx="724" formatCode="0.00">
                  <c:v>1.1678562454989718</c:v>
                </c:pt>
                <c:pt idx="725" formatCode="0.00">
                  <c:v>1.1688758946330597</c:v>
                </c:pt>
                <c:pt idx="726" formatCode="0.00">
                  <c:v>1.1701401701817566</c:v>
                </c:pt>
                <c:pt idx="727" formatCode="0.00">
                  <c:v>1.1716484167095345</c:v>
                </c:pt>
                <c:pt idx="728" formatCode="0.00">
                  <c:v>1.1733644660922504</c:v>
                </c:pt>
                <c:pt idx="729" formatCode="0.00">
                  <c:v>1.1754724659207829</c:v>
                </c:pt>
                <c:pt idx="730" formatCode="0.00">
                  <c:v>1.1781359473593973</c:v>
                </c:pt>
                <c:pt idx="731" formatCode="0.00">
                  <c:v>1.1817439411865578</c:v>
                </c:pt>
                <c:pt idx="732" formatCode="0.00">
                  <c:v>1.1860008161865578</c:v>
                </c:pt>
                <c:pt idx="733" formatCode="0.00">
                  <c:v>1.1908154072359405</c:v>
                </c:pt>
                <c:pt idx="734" formatCode="0.00">
                  <c:v>1.1959711822702341</c:v>
                </c:pt>
                <c:pt idx="735" formatCode="0.00">
                  <c:v>1.2012015875771613</c:v>
                </c:pt>
                <c:pt idx="736" formatCode="0.00">
                  <c:v>1.2064569888117291</c:v>
                </c:pt>
                <c:pt idx="737" formatCode="0.00">
                  <c:v>1.2117625606567224</c:v>
                </c:pt>
                <c:pt idx="738" formatCode="0.00">
                  <c:v>1.2171185414523327</c:v>
                </c:pt>
                <c:pt idx="739" formatCode="0.00">
                  <c:v>1.2225505825617291</c:v>
                </c:pt>
                <c:pt idx="740" formatCode="0.00">
                  <c:v>1.2280848716135124</c:v>
                </c:pt>
                <c:pt idx="741" formatCode="0.00">
                  <c:v>1.2337743201303162</c:v>
                </c:pt>
                <c:pt idx="742" formatCode="0.00">
                  <c:v>1.2395421527777786</c:v>
                </c:pt>
                <c:pt idx="743" formatCode="0.00">
                  <c:v>1.2453362326388897</c:v>
                </c:pt>
                <c:pt idx="744" formatCode="0.00">
                  <c:v>1.2514499266975316</c:v>
                </c:pt>
                <c:pt idx="745" formatCode="0.00">
                  <c:v>1.2578641379458171</c:v>
                </c:pt>
                <c:pt idx="746" formatCode="0.00">
                  <c:v>1.2645014356138555</c:v>
                </c:pt>
                <c:pt idx="747" formatCode="0.00">
                  <c:v>1.2711668872170792</c:v>
                </c:pt>
                <c:pt idx="748" formatCode="0.00">
                  <c:v>1.277860552340536</c:v>
                </c:pt>
                <c:pt idx="749" formatCode="0.00">
                  <c:v>1.2845542174639928</c:v>
                </c:pt>
                <c:pt idx="750" formatCode="0.00">
                  <c:v>1.2912761556927308</c:v>
                </c:pt>
                <c:pt idx="751" formatCode="0.00">
                  <c:v>1.2981117821930737</c:v>
                </c:pt>
                <c:pt idx="752" formatCode="0.00">
                  <c:v>1.3051486571930735</c:v>
                </c:pt>
                <c:pt idx="753" formatCode="0.00">
                  <c:v>1.3124191055812766</c:v>
                </c:pt>
                <c:pt idx="754" formatCode="0.00">
                  <c:v>1.3198077707047333</c:v>
                </c:pt>
                <c:pt idx="755" formatCode="0.00">
                  <c:v>1.3271964358281898</c:v>
                </c:pt>
                <c:pt idx="756" formatCode="0.00">
                  <c:v>1.3345554573902612</c:v>
                </c:pt>
                <c:pt idx="757" formatCode="0.00">
                  <c:v>1.3417965005572707</c:v>
                </c:pt>
                <c:pt idx="758" formatCode="0.00">
                  <c:v>1.3488044470164613</c:v>
                </c:pt>
                <c:pt idx="759" formatCode="0.00">
                  <c:v>1.3488044470164613</c:v>
                </c:pt>
                <c:pt idx="760" formatCode="0.00">
                  <c:v>1.3488044470164613</c:v>
                </c:pt>
                <c:pt idx="761" formatCode="0.00">
                  <c:v>1.3488044470164613</c:v>
                </c:pt>
                <c:pt idx="762" formatCode="0.00">
                  <c:v>1.3488044470164613</c:v>
                </c:pt>
                <c:pt idx="763" formatCode="0.00">
                  <c:v>1.3488044470164613</c:v>
                </c:pt>
                <c:pt idx="764" formatCode="0.00">
                  <c:v>1.3488044470164613</c:v>
                </c:pt>
                <c:pt idx="765" formatCode="0.00">
                  <c:v>1.3488044470164613</c:v>
                </c:pt>
                <c:pt idx="766" formatCode="0.00">
                  <c:v>1.3488044470164613</c:v>
                </c:pt>
                <c:pt idx="767" formatCode="0.00">
                  <c:v>1.3488044470164613</c:v>
                </c:pt>
                <c:pt idx="768" formatCode="0.00">
                  <c:v>1.3488044470164613</c:v>
                </c:pt>
                <c:pt idx="769" formatCode="0.00">
                  <c:v>1.3492925677297671</c:v>
                </c:pt>
                <c:pt idx="770" formatCode="0.00">
                  <c:v>1.3500552563443078</c:v>
                </c:pt>
                <c:pt idx="771" formatCode="0.00">
                  <c:v>1.3511421174125517</c:v>
                </c:pt>
                <c:pt idx="772" formatCode="0.00">
                  <c:v>1.3526369870970512</c:v>
                </c:pt>
                <c:pt idx="773" formatCode="0.00">
                  <c:v>1.3545894699502747</c:v>
                </c:pt>
                <c:pt idx="774" formatCode="0.00">
                  <c:v>1.3572887024176958</c:v>
                </c:pt>
                <c:pt idx="775" formatCode="0.00">
                  <c:v>1.3610011190414955</c:v>
                </c:pt>
                <c:pt idx="776" formatCode="0.00">
                  <c:v>1.3657441186556929</c:v>
                </c:pt>
                <c:pt idx="777" formatCode="0.00">
                  <c:v>1.3716437832218795</c:v>
                </c:pt>
                <c:pt idx="778" formatCode="0.00">
                  <c:v>1.3783657214506175</c:v>
                </c:pt>
                <c:pt idx="779" formatCode="0.00">
                  <c:v>1.3860843983624831</c:v>
                </c:pt>
                <c:pt idx="780" formatCode="0.00">
                  <c:v>1.3948041040809329</c:v>
                </c:pt>
                <c:pt idx="781" formatCode="0.00">
                  <c:v>1.4042474106224283</c:v>
                </c:pt>
                <c:pt idx="782" formatCode="0.00">
                  <c:v>1.4143042048182444</c:v>
                </c:pt>
                <c:pt idx="783" formatCode="0.00">
                  <c:v>1.4249581305727024</c:v>
                </c:pt>
                <c:pt idx="784" formatCode="0.00">
                  <c:v>1.4360803054269549</c:v>
                </c:pt>
                <c:pt idx="785" formatCode="0.00">
                  <c:v>1.4475695241769548</c:v>
                </c:pt>
                <c:pt idx="786" formatCode="0.00">
                  <c:v>1.4593192189643347</c:v>
                </c:pt>
                <c:pt idx="787" formatCode="0.00">
                  <c:v>1.4712567556155691</c:v>
                </c:pt>
                <c:pt idx="788" formatCode="0.00">
                  <c:v>1.4833077124056928</c:v>
                </c:pt>
                <c:pt idx="789" formatCode="0.00">
                  <c:v>1.4955107302383404</c:v>
                </c:pt>
                <c:pt idx="790" formatCode="0.00">
                  <c:v>1.5079821489197534</c:v>
                </c:pt>
                <c:pt idx="791" formatCode="0.00">
                  <c:v>1.520647070044582</c:v>
                </c:pt>
                <c:pt idx="792" formatCode="0.00">
                  <c:v>1.5333508704132375</c:v>
                </c:pt>
                <c:pt idx="793" formatCode="0.00">
                  <c:v>1.5460546707818932</c:v>
                </c:pt>
                <c:pt idx="794" formatCode="0.00">
                  <c:v>1.5587974099794242</c:v>
                </c:pt>
                <c:pt idx="795" formatCode="0.00">
                  <c:v>1.5716573231738686</c:v>
                </c:pt>
                <c:pt idx="796" formatCode="0.00">
                  <c:v>1.5846349466306588</c:v>
                </c:pt>
                <c:pt idx="797" formatCode="0.00">
                  <c:v>1.597455742241084</c:v>
                </c:pt>
                <c:pt idx="798" formatCode="0.00">
                  <c:v>1.597455742241084</c:v>
                </c:pt>
                <c:pt idx="799" formatCode="0.00">
                  <c:v>1.597455742241084</c:v>
                </c:pt>
                <c:pt idx="800" formatCode="0.00">
                  <c:v>1.597455742241084</c:v>
                </c:pt>
                <c:pt idx="801" formatCode="0.00">
                  <c:v>1.597455742241084</c:v>
                </c:pt>
                <c:pt idx="802" formatCode="0.00">
                  <c:v>1.597455742241084</c:v>
                </c:pt>
                <c:pt idx="803" formatCode="0.00">
                  <c:v>1.597455742241084</c:v>
                </c:pt>
                <c:pt idx="804" formatCode="0.00">
                  <c:v>1.6025620616855283</c:v>
                </c:pt>
                <c:pt idx="805" formatCode="0.00">
                  <c:v>1.6076437427126202</c:v>
                </c:pt>
                <c:pt idx="806" formatCode="0.00">
                  <c:v>1.6129241994598766</c:v>
                </c:pt>
                <c:pt idx="807" formatCode="0.00">
                  <c:v>1.618877013888889</c:v>
                </c:pt>
                <c:pt idx="808" formatCode="0.00">
                  <c:v>1.6258560913923183</c:v>
                </c:pt>
                <c:pt idx="809" formatCode="0.00">
                  <c:v>1.633727157064472</c:v>
                </c:pt>
                <c:pt idx="810" formatCode="0.00">
                  <c:v>1.6420014049639919</c:v>
                </c:pt>
                <c:pt idx="811" formatCode="0.00">
                  <c:v>1.6503701249571332</c:v>
                </c:pt>
                <c:pt idx="812" formatCode="0.00">
                  <c:v>1.6585816893861456</c:v>
                </c:pt>
                <c:pt idx="813" formatCode="0.00">
                  <c:v>1.6585816893861456</c:v>
                </c:pt>
                <c:pt idx="814" formatCode="0.00">
                  <c:v>1.6585816893861456</c:v>
                </c:pt>
                <c:pt idx="815" formatCode="0.00">
                  <c:v>1.6585816893861456</c:v>
                </c:pt>
                <c:pt idx="816" formatCode="0.00">
                  <c:v>1.6585816893861456</c:v>
                </c:pt>
                <c:pt idx="817" formatCode="0.00">
                  <c:v>1.6585816893861456</c:v>
                </c:pt>
                <c:pt idx="818" formatCode="0.00">
                  <c:v>1.6585816893861456</c:v>
                </c:pt>
                <c:pt idx="819" formatCode="0.00">
                  <c:v>1.6585816893861456</c:v>
                </c:pt>
                <c:pt idx="820" formatCode="0.00">
                  <c:v>1.6585816893861456</c:v>
                </c:pt>
                <c:pt idx="821" formatCode="0.00">
                  <c:v>1.6585816893861456</c:v>
                </c:pt>
                <c:pt idx="822" formatCode="0.00">
                  <c:v>1.6585816893861456</c:v>
                </c:pt>
                <c:pt idx="823" formatCode="0.00">
                  <c:v>1.6594426933299042</c:v>
                </c:pt>
                <c:pt idx="824" formatCode="0.00">
                  <c:v>1.660407971107682</c:v>
                </c:pt>
                <c:pt idx="825" formatCode="0.00">
                  <c:v>1.6617723495370371</c:v>
                </c:pt>
                <c:pt idx="826" formatCode="0.00">
                  <c:v>1.6636047089334709</c:v>
                </c:pt>
                <c:pt idx="827" formatCode="0.00">
                  <c:v>1.6659237887945819</c:v>
                </c:pt>
                <c:pt idx="828" formatCode="0.00">
                  <c:v>1.6687500267918383</c:v>
                </c:pt>
                <c:pt idx="829" formatCode="0.00">
                  <c:v>1.6719944326560359</c:v>
                </c:pt>
                <c:pt idx="830" formatCode="0.00">
                  <c:v>1.6756649014060356</c:v>
                </c:pt>
                <c:pt idx="831" formatCode="0.00">
                  <c:v>1.6797655742026747</c:v>
                </c:pt>
                <c:pt idx="832" formatCode="0.00">
                  <c:v>1.6842738087277092</c:v>
                </c:pt>
                <c:pt idx="833" formatCode="0.00">
                  <c:v>1.6893801281721534</c:v>
                </c:pt>
                <c:pt idx="834" formatCode="0.00">
                  <c:v>1.6951479608196158</c:v>
                </c:pt>
                <c:pt idx="835" formatCode="0.00">
                  <c:v>1.7015345543981482</c:v>
                </c:pt>
                <c:pt idx="836" formatCode="0.00">
                  <c:v>1.7083132175925926</c:v>
                </c:pt>
                <c:pt idx="837" formatCode="0.00">
                  <c:v>1.7152347359396434</c:v>
                </c:pt>
                <c:pt idx="838" formatCode="0.00">
                  <c:v>1.7223005990655007</c:v>
                </c:pt>
                <c:pt idx="839" formatCode="0.00">
                  <c:v>1.7295416422325103</c:v>
                </c:pt>
                <c:pt idx="840" formatCode="0.00">
                  <c:v>1.736930307355967</c:v>
                </c:pt>
                <c:pt idx="841" formatCode="0.00">
                  <c:v>1.7444381425754456</c:v>
                </c:pt>
                <c:pt idx="842" formatCode="0.00">
                  <c:v>1.7521568194873112</c:v>
                </c:pt>
                <c:pt idx="843" formatCode="0.00">
                  <c:v>1.7601508686985594</c:v>
                </c:pt>
                <c:pt idx="844" formatCode="0.00">
                  <c:v>1.7683624331275718</c:v>
                </c:pt>
                <c:pt idx="845" formatCode="0.00">
                  <c:v>1.7768261614797667</c:v>
                </c:pt>
                <c:pt idx="846" formatCode="0.00">
                  <c:v>1.7856752859224965</c:v>
                </c:pt>
                <c:pt idx="847" formatCode="0.00">
                  <c:v>1.7949183867026748</c:v>
                </c:pt>
                <c:pt idx="848" formatCode="0.00">
                  <c:v>1.8044289051783264</c:v>
                </c:pt>
                <c:pt idx="849" formatCode="0.00">
                  <c:v>1.8140406884430724</c:v>
                </c:pt>
                <c:pt idx="850" formatCode="0.00">
                  <c:v>1.8237202794924552</c:v>
                </c:pt>
                <c:pt idx="851" formatCode="0.00">
                  <c:v>1.8334679166666665</c:v>
                </c:pt>
                <c:pt idx="852" formatCode="0.00">
                  <c:v>1.8433867118912892</c:v>
                </c:pt>
                <c:pt idx="853" formatCode="0.00">
                  <c:v>1.8536522920953358</c:v>
                </c:pt>
                <c:pt idx="854" formatCode="0.00">
                  <c:v>1.8644133815586417</c:v>
                </c:pt>
                <c:pt idx="855" formatCode="0.00">
                  <c:v>1.8755355564128939</c:v>
                </c:pt>
                <c:pt idx="856" formatCode="0.00">
                  <c:v>1.8868772425840188</c:v>
                </c:pt>
                <c:pt idx="857" formatCode="0.00">
                  <c:v>1.8984405851337445</c:v>
                </c:pt>
                <c:pt idx="858" formatCode="0.00">
                  <c:v>1.9102277291237992</c:v>
                </c:pt>
                <c:pt idx="859" formatCode="0.00">
                  <c:v>1.9221652657750337</c:v>
                </c:pt>
                <c:pt idx="860" formatCode="0.00">
                  <c:v>1.9341405495541832</c:v>
                </c:pt>
                <c:pt idx="861" formatCode="0.00">
                  <c:v>1.9461536400462958</c:v>
                </c:pt>
                <c:pt idx="862" formatCode="0.00">
                  <c:v>1.9585480748456785</c:v>
                </c:pt>
                <c:pt idx="863" formatCode="0.00">
                  <c:v>1.9714471652091903</c:v>
                </c:pt>
                <c:pt idx="864" formatCode="0.00">
                  <c:v>1.9847413044410147</c:v>
                </c:pt>
                <c:pt idx="865" formatCode="0.00">
                  <c:v>1.9982753330761314</c:v>
                </c:pt>
                <c:pt idx="866" formatCode="0.00">
                  <c:v>2.0123774455589847</c:v>
                </c:pt>
                <c:pt idx="867" formatCode="0.00">
                  <c:v>2.0274381920867626</c:v>
                </c:pt>
                <c:pt idx="868" formatCode="0.00">
                  <c:v>2.0430116083676269</c:v>
                </c:pt>
                <c:pt idx="869" formatCode="0.00">
                  <c:v>2.0588011694101507</c:v>
                </c:pt>
                <c:pt idx="870" formatCode="0.00">
                  <c:v>2.0748520704732512</c:v>
                </c:pt>
                <c:pt idx="871" formatCode="0.00">
                  <c:v>2.0914320867626888</c:v>
                </c:pt>
                <c:pt idx="872" formatCode="0.00">
                  <c:v>2.1086402486282578</c:v>
                </c:pt>
                <c:pt idx="873" formatCode="0.00">
                  <c:v>2.1261211908436213</c:v>
                </c:pt>
                <c:pt idx="874" formatCode="0.00">
                  <c:v>2.1435565207047325</c:v>
                </c:pt>
                <c:pt idx="875" formatCode="0.00">
                  <c:v>2.1608553710133744</c:v>
                </c:pt>
                <c:pt idx="876" formatCode="0.00">
                  <c:v>2.1779730827760631</c:v>
                </c:pt>
                <c:pt idx="877" formatCode="0.00">
                  <c:v>2.1949106093535664</c:v>
                </c:pt>
                <c:pt idx="878" formatCode="0.00">
                  <c:v>2.2115796457047323</c:v>
                </c:pt>
                <c:pt idx="879" formatCode="0.00">
                  <c:v>2.2278499687071331</c:v>
                </c:pt>
                <c:pt idx="880" formatCode="0.00">
                  <c:v>2.243596181627229</c:v>
                </c:pt>
                <c:pt idx="881" formatCode="0.00">
                  <c:v>2.2587417772633742</c:v>
                </c:pt>
                <c:pt idx="882" formatCode="0.00">
                  <c:v>2.2735074288408779</c:v>
                </c:pt>
                <c:pt idx="883" formatCode="0.00">
                  <c:v>2.2881057656035666</c:v>
                </c:pt>
                <c:pt idx="884" formatCode="0.00">
                  <c:v>2.3027041023662553</c:v>
                </c:pt>
                <c:pt idx="885" formatCode="0.00">
                  <c:v>2.3168883230452679</c:v>
                </c:pt>
                <c:pt idx="886" formatCode="0.00">
                  <c:v>2.3306643861454051</c:v>
                </c:pt>
                <c:pt idx="887" formatCode="0.00">
                  <c:v>2.3444404492455422</c:v>
                </c:pt>
                <c:pt idx="888" formatCode="0.00">
                  <c:v>2.3582165123456793</c:v>
                </c:pt>
                <c:pt idx="889" formatCode="0.00">
                  <c:v>2.3720331230709881</c:v>
                </c:pt>
                <c:pt idx="890" formatCode="0.00">
                  <c:v>2.3859717341820992</c:v>
                </c:pt>
                <c:pt idx="891" formatCode="0.00">
                  <c:v>2.3999919768089857</c:v>
                </c:pt>
                <c:pt idx="892" formatCode="0.00">
                  <c:v>2.4140531245713315</c:v>
                </c:pt>
                <c:pt idx="893" formatCode="0.00">
                  <c:v>2.4280325216478058</c:v>
                </c:pt>
                <c:pt idx="894" formatCode="0.00">
                  <c:v>2.4418491323731146</c:v>
                </c:pt>
                <c:pt idx="895" formatCode="0.00">
                  <c:v>2.4553430304783959</c:v>
                </c:pt>
                <c:pt idx="896" formatCode="0.00">
                  <c:v>2.4683994253686565</c:v>
                </c:pt>
                <c:pt idx="897" formatCode="0.00">
                  <c:v>2.4683994253686565</c:v>
                </c:pt>
                <c:pt idx="898" formatCode="0.00">
                  <c:v>2.4804503821587796</c:v>
                </c:pt>
                <c:pt idx="899" formatCode="0.00">
                  <c:v>2.4921253572959539</c:v>
                </c:pt>
                <c:pt idx="900" formatCode="0.00">
                  <c:v>2.5036145760459543</c:v>
                </c:pt>
                <c:pt idx="901" formatCode="0.00">
                  <c:v>2.5150299093364206</c:v>
                </c:pt>
                <c:pt idx="902" formatCode="0.00">
                  <c:v>2.5264452426268869</c:v>
                </c:pt>
                <c:pt idx="903" formatCode="0.00">
                  <c:v>2.5378237225651583</c:v>
                </c:pt>
                <c:pt idx="904" formatCode="0.00">
                  <c:v>2.5490919999571338</c:v>
                </c:pt>
                <c:pt idx="905" formatCode="0.00">
                  <c:v>2.5601414810528125</c:v>
                </c:pt>
                <c:pt idx="906" formatCode="0.00">
                  <c:v>2.5601414810528125</c:v>
                </c:pt>
                <c:pt idx="907" formatCode="0.00">
                  <c:v>2.5601414810528125</c:v>
                </c:pt>
                <c:pt idx="908" formatCode="0.00">
                  <c:v>2.5601414810528125</c:v>
                </c:pt>
                <c:pt idx="909" formatCode="0.00">
                  <c:v>2.5601414810528125</c:v>
                </c:pt>
                <c:pt idx="910" formatCode="0.00">
                  <c:v>2.5601414810528125</c:v>
                </c:pt>
                <c:pt idx="911" formatCode="0.00">
                  <c:v>2.5652478004972572</c:v>
                </c:pt>
                <c:pt idx="912" formatCode="0.00">
                  <c:v>2.5703294815243489</c:v>
                </c:pt>
                <c:pt idx="913" formatCode="0.00">
                  <c:v>2.5756099382716053</c:v>
                </c:pt>
                <c:pt idx="914" formatCode="0.00">
                  <c:v>2.5815627527006173</c:v>
                </c:pt>
                <c:pt idx="915" formatCode="0.00">
                  <c:v>2.588541830204047</c:v>
                </c:pt>
                <c:pt idx="916" formatCode="0.00">
                  <c:v>2.5964128958762007</c:v>
                </c:pt>
                <c:pt idx="917" formatCode="0.00">
                  <c:v>2.6046871437757209</c:v>
                </c:pt>
                <c:pt idx="918" formatCode="0.00">
                  <c:v>2.6133746437757206</c:v>
                </c:pt>
                <c:pt idx="919" formatCode="0.00">
                  <c:v>2.6230542348251031</c:v>
                </c:pt>
                <c:pt idx="920" formatCode="0.00">
                  <c:v>2.6331110290209194</c:v>
                </c:pt>
                <c:pt idx="921" formatCode="0.00">
                  <c:v>2.6435522361539783</c:v>
                </c:pt>
                <c:pt idx="922" formatCode="0.00">
                  <c:v>2.6539230137602883</c:v>
                </c:pt>
                <c:pt idx="923" formatCode="0.00">
                  <c:v>2.6643289763374489</c:v>
                </c:pt>
                <c:pt idx="924" formatCode="0.00">
                  <c:v>2.6748762746484913</c:v>
                </c:pt>
                <c:pt idx="925" formatCode="0.00">
                  <c:v>2.6857810832475995</c:v>
                </c:pt>
                <c:pt idx="926" formatCode="0.00">
                  <c:v>2.6973444257973251</c:v>
                </c:pt>
                <c:pt idx="927" formatCode="0.00">
                  <c:v>2.7095093389917695</c:v>
                </c:pt>
                <c:pt idx="928" formatCode="0.00">
                  <c:v>2.7221354404578193</c:v>
                </c:pt>
                <c:pt idx="929" formatCode="0.00">
                  <c:v>2.7343766225137176</c:v>
                </c:pt>
                <c:pt idx="930" formatCode="0.00">
                  <c:v>2.7460889276834708</c:v>
                </c:pt>
                <c:pt idx="931" formatCode="0.00">
                  <c:v>2.7575411739111799</c:v>
                </c:pt>
                <c:pt idx="932" formatCode="0.00">
                  <c:v>2.7687362808641978</c:v>
                </c:pt>
                <c:pt idx="933" formatCode="0.00">
                  <c:v>2.7797857619598765</c:v>
                </c:pt>
                <c:pt idx="934" formatCode="0.00">
                  <c:v>2.7906905705589846</c:v>
                </c:pt>
                <c:pt idx="935" formatCode="0.00">
                  <c:v>2.801487500428669</c:v>
                </c:pt>
                <c:pt idx="936" formatCode="0.00">
                  <c:v>2.812141426183127</c:v>
                </c:pt>
                <c:pt idx="937" formatCode="0.00">
                  <c:v>2.8226533011831272</c:v>
                </c:pt>
                <c:pt idx="938" formatCode="0.00">
                  <c:v>2.8328839347565156</c:v>
                </c:pt>
                <c:pt idx="939" formatCode="0.00">
                  <c:v>2.8427340880058298</c:v>
                </c:pt>
                <c:pt idx="940" formatCode="0.00">
                  <c:v>2.8522783018261317</c:v>
                </c:pt>
                <c:pt idx="941" formatCode="0.00">
                  <c:v>2.8616212373542522</c:v>
                </c:pt>
                <c:pt idx="942" formatCode="0.00">
                  <c:v>2.8707980795610419</c:v>
                </c:pt>
                <c:pt idx="943" formatCode="0.00">
                  <c:v>2.8798103180727019</c:v>
                </c:pt>
                <c:pt idx="944" formatCode="0.00">
                  <c:v>2.8886269984567896</c:v>
                </c:pt>
                <c:pt idx="945" formatCode="0.00">
                  <c:v>2.8973467041752392</c:v>
                </c:pt>
                <c:pt idx="946" formatCode="0.00">
                  <c:v>2.9060342041752394</c:v>
                </c:pt>
                <c:pt idx="947" formatCode="0.00">
                  <c:v>2.9146895580418373</c:v>
                </c:pt>
                <c:pt idx="948" formatCode="0.00">
                  <c:v>2.9233449119084356</c:v>
                </c:pt>
                <c:pt idx="949" formatCode="0.00">
                  <c:v>2.9320324119084353</c:v>
                </c:pt>
                <c:pt idx="950" formatCode="0.00">
                  <c:v>2.9407843829303832</c:v>
                </c:pt>
                <c:pt idx="951" formatCode="0.00">
                  <c:v>2.9497966214420432</c:v>
                </c:pt>
                <c:pt idx="952" formatCode="0.00">
                  <c:v>2.9590729408864873</c:v>
                </c:pt>
                <c:pt idx="953" formatCode="0.00">
                  <c:v>2.9684827308384762</c:v>
                </c:pt>
                <c:pt idx="954" formatCode="0.00">
                  <c:v>2.9778590637860072</c:v>
                </c:pt>
                <c:pt idx="955" formatCode="0.00">
                  <c:v>2.9778590637860072</c:v>
                </c:pt>
                <c:pt idx="956" formatCode="0.00">
                  <c:v>2.9778590637860072</c:v>
                </c:pt>
                <c:pt idx="957" formatCode="0.00">
                  <c:v>2.9778590637860072</c:v>
                </c:pt>
                <c:pt idx="958" formatCode="0.00">
                  <c:v>2.9778590637860072</c:v>
                </c:pt>
                <c:pt idx="959" formatCode="0.00">
                  <c:v>2.9778590637860072</c:v>
                </c:pt>
                <c:pt idx="960" formatCode="0.00">
                  <c:v>2.9778590637860072</c:v>
                </c:pt>
                <c:pt idx="961" formatCode="0.00">
                  <c:v>2.9778590637860072</c:v>
                </c:pt>
                <c:pt idx="962" formatCode="0.00">
                  <c:v>2.9797360225908767</c:v>
                </c:pt>
                <c:pt idx="963" formatCode="0.00">
                  <c:v>2.9817499972136474</c:v>
                </c:pt>
                <c:pt idx="964" formatCode="0.00">
                  <c:v>2.9843076556069947</c:v>
                </c:pt>
                <c:pt idx="965" formatCode="0.00">
                  <c:v>2.9878742974108352</c:v>
                </c:pt>
                <c:pt idx="966" formatCode="0.00">
                  <c:v>2.9927369140089151</c:v>
                </c:pt>
                <c:pt idx="967" formatCode="0.00">
                  <c:v>2.9988506080675568</c:v>
                </c:pt>
                <c:pt idx="968" formatCode="0.00">
                  <c:v>3.0060037930812742</c:v>
                </c:pt>
                <c:pt idx="969" formatCode="0.00">
                  <c:v>3.0137832467421108</c:v>
                </c:pt>
                <c:pt idx="970" formatCode="0.00">
                  <c:v>3.0218701592506845</c:v>
                </c:pt>
                <c:pt idx="971" formatCode="0.00">
                  <c:v>3.0299881453617954</c:v>
                </c:pt>
                <c:pt idx="972" formatCode="0.00">
                  <c:v>3.038075057870369</c:v>
                </c:pt>
                <c:pt idx="973" formatCode="0.00">
                  <c:v>3.0460382718192718</c:v>
                </c:pt>
                <c:pt idx="974" formatCode="0.00">
                  <c:v>3.0460382718192718</c:v>
                </c:pt>
                <c:pt idx="975" formatCode="0.00">
                  <c:v>3.0460382718192718</c:v>
                </c:pt>
                <c:pt idx="976" formatCode="0.00">
                  <c:v>3.0460382718192718</c:v>
                </c:pt>
                <c:pt idx="977" formatCode="0.00">
                  <c:v>3.0460382718192718</c:v>
                </c:pt>
                <c:pt idx="978" formatCode="0.00">
                  <c:v>3.0460382718192718</c:v>
                </c:pt>
                <c:pt idx="979" formatCode="0.00">
                  <c:v>3.0460382718192718</c:v>
                </c:pt>
                <c:pt idx="980" formatCode="0.00">
                  <c:v>3.0460382718192718</c:v>
                </c:pt>
                <c:pt idx="981" formatCode="0.00">
                  <c:v>3.0460382718192718</c:v>
                </c:pt>
                <c:pt idx="982" formatCode="0.00">
                  <c:v>3.0460382718192718</c:v>
                </c:pt>
                <c:pt idx="983" formatCode="0.00">
                  <c:v>3.0460382718192718</c:v>
                </c:pt>
                <c:pt idx="984" formatCode="0.00">
                  <c:v>3.0460382718192718</c:v>
                </c:pt>
                <c:pt idx="985" formatCode="0.00">
                  <c:v>3.0460382718192718</c:v>
                </c:pt>
                <c:pt idx="986" formatCode="0.00">
                  <c:v>3.0460382718192718</c:v>
                </c:pt>
                <c:pt idx="987" formatCode="0.00">
                  <c:v>3.0460382718192718</c:v>
                </c:pt>
                <c:pt idx="988" formatCode="0.00">
                  <c:v>3.0460382718192718</c:v>
                </c:pt>
                <c:pt idx="989" formatCode="0.00">
                  <c:v>3.0460382718192718</c:v>
                </c:pt>
                <c:pt idx="990" formatCode="0.00">
                  <c:v>3.0460382718192718</c:v>
                </c:pt>
                <c:pt idx="991" formatCode="0.00">
                  <c:v>3.0460382718192718</c:v>
                </c:pt>
                <c:pt idx="992" formatCode="0.00">
                  <c:v>3.0460382718192718</c:v>
                </c:pt>
                <c:pt idx="993" formatCode="0.00">
                  <c:v>3.0460382718192718</c:v>
                </c:pt>
                <c:pt idx="994" formatCode="0.00">
                  <c:v>3.0460382718192718</c:v>
                </c:pt>
                <c:pt idx="995" formatCode="0.00">
                  <c:v>3.0460382718192718</c:v>
                </c:pt>
                <c:pt idx="996" formatCode="0.00">
                  <c:v>3.0460382718192718</c:v>
                </c:pt>
                <c:pt idx="997" formatCode="0.00">
                  <c:v>3.0460382718192718</c:v>
                </c:pt>
                <c:pt idx="998" formatCode="0.00">
                  <c:v>3.0460382718192718</c:v>
                </c:pt>
                <c:pt idx="999" formatCode="0.00">
                  <c:v>3.0460382718192718</c:v>
                </c:pt>
                <c:pt idx="1000" formatCode="0.00">
                  <c:v>3.0460382718192718</c:v>
                </c:pt>
                <c:pt idx="1001" formatCode="0.00">
                  <c:v>3.0460382718192718</c:v>
                </c:pt>
                <c:pt idx="1002" formatCode="0.00">
                  <c:v>3.0460382718192718</c:v>
                </c:pt>
                <c:pt idx="1003" formatCode="0.00">
                  <c:v>3.0460382718192718</c:v>
                </c:pt>
                <c:pt idx="1004" formatCode="0.00">
                  <c:v>3.0460382718192718</c:v>
                </c:pt>
                <c:pt idx="1005" formatCode="0.00">
                  <c:v>3.0460382718192718</c:v>
                </c:pt>
                <c:pt idx="1006" formatCode="0.00">
                  <c:v>3.0460382718192718</c:v>
                </c:pt>
                <c:pt idx="1007" formatCode="0.00">
                  <c:v>3.0460382718192718</c:v>
                </c:pt>
                <c:pt idx="1008" formatCode="0.00">
                  <c:v>3.0460382718192718</c:v>
                </c:pt>
                <c:pt idx="1009" formatCode="0.00">
                  <c:v>3.0460382718192718</c:v>
                </c:pt>
                <c:pt idx="1010" formatCode="0.00">
                  <c:v>3.0460382718192718</c:v>
                </c:pt>
                <c:pt idx="1011" formatCode="0.00">
                  <c:v>3.0460382718192718</c:v>
                </c:pt>
                <c:pt idx="1012" formatCode="0.00">
                  <c:v>3.0460382718192718</c:v>
                </c:pt>
                <c:pt idx="1013" formatCode="0.00">
                  <c:v>3.0460382718192718</c:v>
                </c:pt>
                <c:pt idx="1014" formatCode="0.00">
                  <c:v>3.0460382718192718</c:v>
                </c:pt>
                <c:pt idx="1015" formatCode="0.00">
                  <c:v>3.0460382718192718</c:v>
                </c:pt>
                <c:pt idx="1016" formatCode="0.00">
                  <c:v>3.0460382718192718</c:v>
                </c:pt>
                <c:pt idx="1017" formatCode="0.00">
                  <c:v>3.0460382718192718</c:v>
                </c:pt>
                <c:pt idx="1018" formatCode="0.00">
                  <c:v>3.0460382718192718</c:v>
                </c:pt>
                <c:pt idx="1019" formatCode="0.00">
                  <c:v>3.0460382718192718</c:v>
                </c:pt>
                <c:pt idx="1020" formatCode="0.00">
                  <c:v>3.0460382718192718</c:v>
                </c:pt>
                <c:pt idx="1021" formatCode="0.00">
                  <c:v>3.0460382718192718</c:v>
                </c:pt>
                <c:pt idx="1022" formatCode="0.00">
                  <c:v>3.0460382718192718</c:v>
                </c:pt>
                <c:pt idx="1023" formatCode="0.00">
                  <c:v>3.0460382718192718</c:v>
                </c:pt>
                <c:pt idx="1024" formatCode="0.00">
                  <c:v>3.0460382718192718</c:v>
                </c:pt>
                <c:pt idx="1025" formatCode="0.00">
                  <c:v>3.0460382718192718</c:v>
                </c:pt>
                <c:pt idx="1026" formatCode="0.00">
                  <c:v>3.0460382718192718</c:v>
                </c:pt>
                <c:pt idx="1027" formatCode="0.00">
                  <c:v>3.0460382718192718</c:v>
                </c:pt>
                <c:pt idx="1028" formatCode="0.00">
                  <c:v>3.0460382718192718</c:v>
                </c:pt>
                <c:pt idx="1029" formatCode="0.00">
                  <c:v>3.0460382718192718</c:v>
                </c:pt>
                <c:pt idx="1030" formatCode="0.00">
                  <c:v>3.0460382718192718</c:v>
                </c:pt>
                <c:pt idx="1031" formatCode="0.00">
                  <c:v>3.046040178540808</c:v>
                </c:pt>
                <c:pt idx="1032" formatCode="0.00">
                  <c:v>3.046078789651919</c:v>
                </c:pt>
                <c:pt idx="1033" formatCode="0.00">
                  <c:v>3.0462991351594635</c:v>
                </c:pt>
                <c:pt idx="1034" formatCode="0.00">
                  <c:v>3.0469341926011646</c:v>
                </c:pt>
                <c:pt idx="1035" formatCode="0.00">
                  <c:v>3.0481258935613842</c:v>
                </c:pt>
                <c:pt idx="1036" formatCode="0.00">
                  <c:v>3.0498996212705753</c:v>
                </c:pt>
                <c:pt idx="1037" formatCode="0.00">
                  <c:v>3.052268841949588</c:v>
                </c:pt>
                <c:pt idx="1038" formatCode="0.00">
                  <c:v>3.0552626628943749</c:v>
                </c:pt>
                <c:pt idx="1039" formatCode="0.00">
                  <c:v>3.0589122470850474</c:v>
                </c:pt>
                <c:pt idx="1040" formatCode="0.00">
                  <c:v>3.063124194958847</c:v>
                </c:pt>
                <c:pt idx="1041" formatCode="0.00">
                  <c:v>3.067819764874828</c:v>
                </c:pt>
                <c:pt idx="1042" formatCode="0.00">
                  <c:v>3.0729507823216733</c:v>
                </c:pt>
                <c:pt idx="1043" formatCode="0.00">
                  <c:v>3.0786142219650205</c:v>
                </c:pt>
                <c:pt idx="1044" formatCode="0.00">
                  <c:v>3.0849183200445816</c:v>
                </c:pt>
                <c:pt idx="1045" formatCode="0.00">
                  <c:v>3.0918973975480109</c:v>
                </c:pt>
                <c:pt idx="1046" formatCode="0.00">
                  <c:v>3.0994952359825105</c:v>
                </c:pt>
                <c:pt idx="1047" formatCode="0.00">
                  <c:v>3.1075201800411523</c:v>
                </c:pt>
                <c:pt idx="1048" formatCode="0.00">
                  <c:v>3.1157630564128946</c:v>
                </c:pt>
                <c:pt idx="1049" formatCode="0.00">
                  <c:v>3.1240687354252401</c:v>
                </c:pt>
                <c:pt idx="1050" formatCode="0.00">
                  <c:v>3.1324059051354598</c:v>
                </c:pt>
                <c:pt idx="1051" formatCode="0.00">
                  <c:v>3.1408062349965706</c:v>
                </c:pt>
                <c:pt idx="1052" formatCode="0.00">
                  <c:v>3.1492699633487655</c:v>
                </c:pt>
                <c:pt idx="1053" formatCode="0.00">
                  <c:v>3.1576702932098764</c:v>
                </c:pt>
                <c:pt idx="1054" formatCode="0.00">
                  <c:v>3.1576702932098764</c:v>
                </c:pt>
                <c:pt idx="1055" formatCode="0.00">
                  <c:v>3.1576702932098764</c:v>
                </c:pt>
                <c:pt idx="1056" formatCode="0.00">
                  <c:v>3.1576702932098764</c:v>
                </c:pt>
                <c:pt idx="1057" formatCode="0.00">
                  <c:v>3.1576702932098764</c:v>
                </c:pt>
                <c:pt idx="1058" formatCode="0.00">
                  <c:v>3.1576702932098764</c:v>
                </c:pt>
                <c:pt idx="1059" formatCode="0.00">
                  <c:v>3.1576702932098764</c:v>
                </c:pt>
                <c:pt idx="1060" formatCode="0.00">
                  <c:v>3.1576702932098764</c:v>
                </c:pt>
                <c:pt idx="1061" formatCode="0.00">
                  <c:v>3.1576702932098764</c:v>
                </c:pt>
                <c:pt idx="1062" formatCode="0.00">
                  <c:v>3.1576702932098764</c:v>
                </c:pt>
                <c:pt idx="1063" formatCode="0.00">
                  <c:v>3.1576702932098764</c:v>
                </c:pt>
                <c:pt idx="1064" formatCode="0.00">
                  <c:v>3.1576702932098764</c:v>
                </c:pt>
                <c:pt idx="1065" formatCode="0.00">
                  <c:v>3.1576702932098764</c:v>
                </c:pt>
                <c:pt idx="1066" formatCode="0.00">
                  <c:v>3.1580993055555555</c:v>
                </c:pt>
                <c:pt idx="1067" formatCode="0.00">
                  <c:v>3.1585354978995195</c:v>
                </c:pt>
                <c:pt idx="1068" formatCode="0.00">
                  <c:v>3.1590236186128258</c:v>
                </c:pt>
                <c:pt idx="1069" formatCode="0.00">
                  <c:v>3.1597486494770233</c:v>
                </c:pt>
                <c:pt idx="1070" formatCode="0.00">
                  <c:v>3.1609284632201646</c:v>
                </c:pt>
                <c:pt idx="1071" formatCode="0.00">
                  <c:v>3.162559782664609</c:v>
                </c:pt>
                <c:pt idx="1072" formatCode="0.00">
                  <c:v>3.1643627070473253</c:v>
                </c:pt>
                <c:pt idx="1073" formatCode="0.00">
                  <c:v>3.1662546514917698</c:v>
                </c:pt>
                <c:pt idx="1074" formatCode="0.00">
                  <c:v>3.168331071244856</c:v>
                </c:pt>
                <c:pt idx="1075" formatCode="0.00">
                  <c:v>3.1708021823559673</c:v>
                </c:pt>
                <c:pt idx="1076" formatCode="0.00">
                  <c:v>3.1738149215534981</c:v>
                </c:pt>
                <c:pt idx="1077" formatCode="0.00">
                  <c:v>3.1775273381772977</c:v>
                </c:pt>
                <c:pt idx="1078" formatCode="0.00">
                  <c:v>3.1821757167352538</c:v>
                </c:pt>
                <c:pt idx="1079" formatCode="0.00">
                  <c:v>3.1880753813014402</c:v>
                </c:pt>
                <c:pt idx="1080" formatCode="0.00">
                  <c:v>3.1953164244684498</c:v>
                </c:pt>
                <c:pt idx="1081" formatCode="0.00">
                  <c:v>3.2037801528206447</c:v>
                </c:pt>
                <c:pt idx="1082" formatCode="0.00">
                  <c:v>3.2132570355366936</c:v>
                </c:pt>
                <c:pt idx="1083" formatCode="0.00">
                  <c:v>3.223592687757201</c:v>
                </c:pt>
                <c:pt idx="1084" formatCode="0.00">
                  <c:v>3.2347512988683125</c:v>
                </c:pt>
                <c:pt idx="1085" formatCode="0.00">
                  <c:v>3.2464262740054868</c:v>
                </c:pt>
                <c:pt idx="1086" formatCode="0.00">
                  <c:v>3.2582509267832647</c:v>
                </c:pt>
                <c:pt idx="1087" formatCode="0.00">
                  <c:v>3.2698886314729076</c:v>
                </c:pt>
                <c:pt idx="1088" formatCode="0.00">
                  <c:v>3.2698886314729076</c:v>
                </c:pt>
                <c:pt idx="1089" formatCode="0.00">
                  <c:v>3.2803651427469136</c:v>
                </c:pt>
                <c:pt idx="1090" formatCode="0.00">
                  <c:v>3.290595776320302</c:v>
                </c:pt>
                <c:pt idx="1091" formatCode="0.00">
                  <c:v>3.3008264098936904</c:v>
                </c:pt>
                <c:pt idx="1092" formatCode="0.00">
                  <c:v>3.3110919900977374</c:v>
                </c:pt>
                <c:pt idx="1093" formatCode="0.00">
                  <c:v>3.3213925765174901</c:v>
                </c:pt>
                <c:pt idx="1094" formatCode="0.00">
                  <c:v>3.3316931629372433</c:v>
                </c:pt>
                <c:pt idx="1095" formatCode="0.00">
                  <c:v>3.3419937493569964</c:v>
                </c:pt>
                <c:pt idx="1096" formatCode="0.00">
                  <c:v>3.3523997119341571</c:v>
                </c:pt>
                <c:pt idx="1097" formatCode="0.00">
                  <c:v>3.3631608013974628</c:v>
                </c:pt>
                <c:pt idx="1098" formatCode="0.00">
                  <c:v>3.3745024875685874</c:v>
                </c:pt>
                <c:pt idx="1099" formatCode="0.00">
                  <c:v>3.3863271403463653</c:v>
                </c:pt>
                <c:pt idx="1100" formatCode="0.00">
                  <c:v>3.3984160230195477</c:v>
                </c:pt>
                <c:pt idx="1101" formatCode="0.00">
                  <c:v>3.4105809362139921</c:v>
                </c:pt>
                <c:pt idx="1102" formatCode="0.00">
                  <c:v>3.4225940267061046</c:v>
                </c:pt>
                <c:pt idx="1103" formatCode="0.00">
                  <c:v>3.4225940267061046</c:v>
                </c:pt>
                <c:pt idx="1104" formatCode="0.00">
                  <c:v>3.4225940267061046</c:v>
                </c:pt>
                <c:pt idx="1105" formatCode="0.00">
                  <c:v>3.4329296789266119</c:v>
                </c:pt>
                <c:pt idx="1106" formatCode="0.00">
                  <c:v>3.4430905979938271</c:v>
                </c:pt>
                <c:pt idx="1107" formatCode="0.00">
                  <c:v>3.4533911844135798</c:v>
                </c:pt>
                <c:pt idx="1108" formatCode="0.00">
                  <c:v>3.4641881142832642</c:v>
                </c:pt>
                <c:pt idx="1109" formatCode="0.00">
                  <c:v>3.4757514568329904</c:v>
                </c:pt>
                <c:pt idx="1110" formatCode="0.00">
                  <c:v>3.4879163700274347</c:v>
                </c:pt>
                <c:pt idx="1111" formatCode="0.00">
                  <c:v>3.5003108048268174</c:v>
                </c:pt>
                <c:pt idx="1112" formatCode="0.00">
                  <c:v>3.5126668370627567</c:v>
                </c:pt>
                <c:pt idx="1113" formatCode="0.00">
                  <c:v>3.5246799275548688</c:v>
                </c:pt>
                <c:pt idx="1114" formatCode="0.00">
                  <c:v>3.5361321737825779</c:v>
                </c:pt>
                <c:pt idx="1115" formatCode="0.00">
                  <c:v>3.5472907848936894</c:v>
                </c:pt>
                <c:pt idx="1116" formatCode="0.00">
                  <c:v>3.5584858918467068</c:v>
                </c:pt>
                <c:pt idx="1117" formatCode="0.00">
                  <c:v>3.5701608669838811</c:v>
                </c:pt>
                <c:pt idx="1118" formatCode="0.00">
                  <c:v>3.5828646673525371</c:v>
                </c:pt>
                <c:pt idx="1119" formatCode="0.00">
                  <c:v>3.5966407304526742</c:v>
                </c:pt>
                <c:pt idx="1120" formatCode="0.00">
                  <c:v>3.610989882544581</c:v>
                </c:pt>
                <c:pt idx="1121" formatCode="0.00">
                  <c:v>3.6254633588391627</c:v>
                </c:pt>
                <c:pt idx="1122" formatCode="0.00">
                  <c:v>3.6397711887002737</c:v>
                </c:pt>
                <c:pt idx="1123" formatCode="0.00">
                  <c:v>3.6535877994255825</c:v>
                </c:pt>
                <c:pt idx="1124" formatCode="0.00">
                  <c:v>3.6669217712620021</c:v>
                </c:pt>
                <c:pt idx="1125" formatCode="0.00">
                  <c:v>3.6799781661522628</c:v>
                </c:pt>
                <c:pt idx="1126" formatCode="0.00">
                  <c:v>3.692838079346707</c:v>
                </c:pt>
                <c:pt idx="1127" formatCode="0.00">
                  <c:v>3.7053867202503423</c:v>
                </c:pt>
                <c:pt idx="1128" formatCode="0.00">
                  <c:v>3.7053867202503423</c:v>
                </c:pt>
                <c:pt idx="1129" formatCode="0.00">
                  <c:v>3.7053867202503423</c:v>
                </c:pt>
                <c:pt idx="1130" formatCode="0.00">
                  <c:v>3.7053867202503423</c:v>
                </c:pt>
                <c:pt idx="1131" formatCode="0.00">
                  <c:v>3.7053867202503423</c:v>
                </c:pt>
                <c:pt idx="1132" formatCode="0.00">
                  <c:v>3.7053867202503423</c:v>
                </c:pt>
                <c:pt idx="1133" formatCode="0.00">
                  <c:v>3.7053867202503423</c:v>
                </c:pt>
                <c:pt idx="1134" formatCode="0.00">
                  <c:v>3.7053867202503423</c:v>
                </c:pt>
                <c:pt idx="1135" formatCode="0.00">
                  <c:v>3.7053867202503423</c:v>
                </c:pt>
                <c:pt idx="1136" formatCode="0.00">
                  <c:v>3.7053867202503423</c:v>
                </c:pt>
                <c:pt idx="1137" formatCode="0.00">
                  <c:v>3.7053867202503423</c:v>
                </c:pt>
                <c:pt idx="1138" formatCode="0.00">
                  <c:v>3.7053867202503423</c:v>
                </c:pt>
                <c:pt idx="1139" formatCode="0.00">
                  <c:v>3.7053867202503423</c:v>
                </c:pt>
                <c:pt idx="1140" formatCode="0.00">
                  <c:v>3.7053867202503423</c:v>
                </c:pt>
                <c:pt idx="1141" formatCode="0.00">
                  <c:v>3.7053867202503423</c:v>
                </c:pt>
                <c:pt idx="1142" formatCode="0.00">
                  <c:v>3.7059874567043889</c:v>
                </c:pt>
                <c:pt idx="1143" formatCode="0.00">
                  <c:v>3.7065966840277773</c:v>
                </c:pt>
                <c:pt idx="1144" formatCode="0.00">
                  <c:v>3.7072317414694784</c:v>
                </c:pt>
                <c:pt idx="1145" formatCode="0.00">
                  <c:v>3.7079110408093277</c:v>
                </c:pt>
                <c:pt idx="1146" formatCode="0.00">
                  <c:v>3.7087123405349791</c:v>
                </c:pt>
                <c:pt idx="1147" formatCode="0.00">
                  <c:v>3.7097992016032237</c:v>
                </c:pt>
                <c:pt idx="1148" formatCode="0.00">
                  <c:v>3.7113074481310013</c:v>
                </c:pt>
                <c:pt idx="1149" formatCode="0.00">
                  <c:v>3.7130811758401925</c:v>
                </c:pt>
                <c:pt idx="1150" formatCode="0.00">
                  <c:v>3.7130811758401925</c:v>
                </c:pt>
                <c:pt idx="1151" formatCode="0.00">
                  <c:v>3.7130811758401925</c:v>
                </c:pt>
                <c:pt idx="1152" formatCode="0.00">
                  <c:v>3.7130811758401925</c:v>
                </c:pt>
                <c:pt idx="1153" formatCode="0.00">
                  <c:v>3.7130811758401925</c:v>
                </c:pt>
                <c:pt idx="1154" formatCode="0.00">
                  <c:v>3.7130811758401925</c:v>
                </c:pt>
                <c:pt idx="1155" formatCode="0.00">
                  <c:v>3.7135101881858712</c:v>
                </c:pt>
                <c:pt idx="1156" formatCode="0.00">
                  <c:v>3.7139392005315499</c:v>
                </c:pt>
                <c:pt idx="1157" formatCode="0.00">
                  <c:v>3.7145148218878599</c:v>
                </c:pt>
                <c:pt idx="1158" formatCode="0.00">
                  <c:v>3.7155678088563096</c:v>
                </c:pt>
                <c:pt idx="1159" formatCode="0.00">
                  <c:v>3.717444767661179</c:v>
                </c:pt>
                <c:pt idx="1160" formatCode="0.00">
                  <c:v>3.7200904629629621</c:v>
                </c:pt>
                <c:pt idx="1161" formatCode="0.00">
                  <c:v>3.723494080075445</c:v>
                </c:pt>
                <c:pt idx="1162" formatCode="0.00">
                  <c:v>3.7278415243484218</c:v>
                </c:pt>
                <c:pt idx="1163" formatCode="0.00">
                  <c:v>3.7334531249999996</c:v>
                </c:pt>
                <c:pt idx="1164" formatCode="0.00">
                  <c:v>3.7405771431327155</c:v>
                </c:pt>
                <c:pt idx="1165" formatCode="0.00">
                  <c:v>3.7492004104509595</c:v>
                </c:pt>
                <c:pt idx="1166" formatCode="0.00">
                  <c:v>3.7591536160408086</c:v>
                </c:pt>
                <c:pt idx="1167" formatCode="0.00">
                  <c:v>3.770421893432784</c:v>
                </c:pt>
                <c:pt idx="1168" formatCode="0.00">
                  <c:v>3.7830092348251023</c:v>
                </c:pt>
                <c:pt idx="1169" formatCode="0.00">
                  <c:v>3.7969478459362134</c:v>
                </c:pt>
                <c:pt idx="1170" formatCode="0.00">
                  <c:v>3.8122211621227704</c:v>
                </c:pt>
                <c:pt idx="1171" formatCode="0.00">
                  <c:v>3.8280975981652943</c:v>
                </c:pt>
                <c:pt idx="1172" formatCode="0.00">
                  <c:v>3.84454453125</c:v>
                </c:pt>
                <c:pt idx="1173" formatCode="0.00">
                  <c:v>3.8618433815586419</c:v>
                </c:pt>
                <c:pt idx="1174" formatCode="0.00">
                  <c:v>3.8799227066186557</c:v>
                </c:pt>
                <c:pt idx="1175" formatCode="0.00">
                  <c:v>3.8987523266032231</c:v>
                </c:pt>
                <c:pt idx="1176" formatCode="0.00">
                  <c:v>3.9182992016032232</c:v>
                </c:pt>
                <c:pt idx="1177" formatCode="0.00">
                  <c:v>3.9384785420953357</c:v>
                </c:pt>
                <c:pt idx="1178" formatCode="0.00">
                  <c:v>3.9592506346450618</c:v>
                </c:pt>
                <c:pt idx="1179" formatCode="0.00">
                  <c:v>3.9805736207561728</c:v>
                </c:pt>
                <c:pt idx="1180" formatCode="0.00">
                  <c:v>4.0023527006172843</c:v>
                </c:pt>
                <c:pt idx="1181" formatCode="0.00">
                  <c:v>4.0245412489283261</c:v>
                </c:pt>
                <c:pt idx="1182" formatCode="0.00">
                  <c:v>4.0471430791323728</c:v>
                </c:pt>
                <c:pt idx="1183" formatCode="0.00">
                  <c:v>4.0702668743569959</c:v>
                </c:pt>
                <c:pt idx="1184" formatCode="0.00">
                  <c:v>4.0939185931069959</c:v>
                </c:pt>
                <c:pt idx="1185" formatCode="0.00">
                  <c:v>4.1181041938871745</c:v>
                </c:pt>
                <c:pt idx="1186" formatCode="0.00">
                  <c:v>4.1427753830161178</c:v>
                </c:pt>
                <c:pt idx="1187" formatCode="0.00">
                  <c:v>4.1678275887345677</c:v>
                </c:pt>
                <c:pt idx="1188" formatCode="0.00">
                  <c:v>4.1932087039180388</c:v>
                </c:pt>
                <c:pt idx="1189" formatCode="0.00">
                  <c:v>4.2188655489111806</c:v>
                </c:pt>
                <c:pt idx="1190" formatCode="0.00">
                  <c:v>4.2446885468106998</c:v>
                </c:pt>
                <c:pt idx="1191" formatCode="0.00">
                  <c:v>4.27051154471022</c:v>
                </c:pt>
                <c:pt idx="1192" formatCode="0.00">
                  <c:v>4.2963345426097392</c:v>
                </c:pt>
                <c:pt idx="1193" formatCode="0.00">
                  <c:v>4.3221575405092594</c:v>
                </c:pt>
                <c:pt idx="1194" formatCode="0.00">
                  <c:v>4.3479805384087786</c:v>
                </c:pt>
                <c:pt idx="1195" formatCode="0.00">
                  <c:v>4.3738035363082988</c:v>
                </c:pt>
                <c:pt idx="1196" formatCode="0.00">
                  <c:v>4.3996265342078189</c:v>
                </c:pt>
                <c:pt idx="1197" formatCode="0.00">
                  <c:v>4.4254495321073382</c:v>
                </c:pt>
                <c:pt idx="1198" formatCode="0.00">
                  <c:v>4.4512725300068583</c:v>
                </c:pt>
                <c:pt idx="1199" formatCode="0.00">
                  <c:v>4.4770955279063775</c:v>
                </c:pt>
                <c:pt idx="1200" formatCode="0.00">
                  <c:v>4.5029740292781204</c:v>
                </c:pt>
                <c:pt idx="1201" formatCode="0.00">
                  <c:v>4.5288525306498624</c:v>
                </c:pt>
                <c:pt idx="1202" formatCode="0.00">
                  <c:v>4.5547865950788742</c:v>
                </c:pt>
                <c:pt idx="1203" formatCode="0.00">
                  <c:v>4.5809435075874472</c:v>
                </c:pt>
                <c:pt idx="1204" formatCode="0.00">
                  <c:v>4.6073803208590522</c:v>
                </c:pt>
                <c:pt idx="1205" formatCode="0.00">
                  <c:v>4.6342680737740043</c:v>
                </c:pt>
                <c:pt idx="1206" formatCode="0.00">
                  <c:v>4.6616105797753757</c:v>
                </c:pt>
                <c:pt idx="1207" formatCode="0.00">
                  <c:v>4.6892966531635789</c:v>
                </c:pt>
                <c:pt idx="1208" formatCode="0.00">
                  <c:v>4.717212963177297</c:v>
                </c:pt>
                <c:pt idx="1209" formatCode="0.00">
                  <c:v>4.7452447490140592</c:v>
                </c:pt>
                <c:pt idx="1210" formatCode="0.00">
                  <c:v>4.7733343621399165</c:v>
                </c:pt>
                <c:pt idx="1211" formatCode="0.00">
                  <c:v>4.8014818621399158</c:v>
                </c:pt>
                <c:pt idx="1212" formatCode="0.00">
                  <c:v>4.829687308599107</c:v>
                </c:pt>
                <c:pt idx="1213" formatCode="0.00">
                  <c:v>4.8579507611025363</c:v>
                </c:pt>
                <c:pt idx="1214" formatCode="0.00">
                  <c:v>4.8862142136059656</c:v>
                </c:pt>
                <c:pt idx="1215" formatCode="0.00">
                  <c:v>4.9144776661093958</c:v>
                </c:pt>
                <c:pt idx="1216" formatCode="0.00">
                  <c:v>4.9427411186128252</c:v>
                </c:pt>
                <c:pt idx="1217" formatCode="0.00">
                  <c:v>4.9709465650720155</c:v>
                </c:pt>
                <c:pt idx="1218" formatCode="0.00">
                  <c:v>4.9991520115312058</c:v>
                </c:pt>
                <c:pt idx="1219" formatCode="0.00">
                  <c:v>5.0273574579903961</c:v>
                </c:pt>
                <c:pt idx="1220" formatCode="0.00">
                  <c:v>5.0555629044495873</c:v>
                </c:pt>
                <c:pt idx="1221" formatCode="0.00">
                  <c:v>5.0837104044495867</c:v>
                </c:pt>
                <c:pt idx="1222" formatCode="0.00">
                  <c:v>5.1118000175754448</c:v>
                </c:pt>
                <c:pt idx="1223" formatCode="0.00">
                  <c:v>5.139831803412207</c:v>
                </c:pt>
                <c:pt idx="1224" formatCode="0.00">
                  <c:v>5.1678058215449223</c:v>
                </c:pt>
                <c:pt idx="1225" formatCode="0.00">
                  <c:v>5.1956644830246894</c:v>
                </c:pt>
                <c:pt idx="1226" formatCode="0.00">
                  <c:v>5.2233505564128926</c:v>
                </c:pt>
                <c:pt idx="1227" formatCode="0.00">
                  <c:v>5.250864577974963</c:v>
                </c:pt>
                <c:pt idx="1228" formatCode="0.00">
                  <c:v>5.2781500312928644</c:v>
                </c:pt>
                <c:pt idx="1229" formatCode="0.00">
                  <c:v>5.3053215579989681</c:v>
                </c:pt>
                <c:pt idx="1230" formatCode="0.00">
                  <c:v>5.3323793964334678</c:v>
                </c:pt>
                <c:pt idx="1231" formatCode="0.00">
                  <c:v>5.3593804801097367</c:v>
                </c:pt>
                <c:pt idx="1232" formatCode="0.00">
                  <c:v>5.3862682330246887</c:v>
                </c:pt>
                <c:pt idx="1233" formatCode="0.00">
                  <c:v>5.4130994099365539</c:v>
                </c:pt>
                <c:pt idx="1234" formatCode="0.00">
                  <c:v>5.4398176135973912</c:v>
                </c:pt>
                <c:pt idx="1235" formatCode="0.00">
                  <c:v>5.4664230823473909</c:v>
                </c:pt>
                <c:pt idx="1236" formatCode="0.00">
                  <c:v>5.4929722730195447</c:v>
                </c:pt>
                <c:pt idx="1237" formatCode="0.00">
                  <c:v>5.5195214636916994</c:v>
                </c:pt>
                <c:pt idx="1238" formatCode="0.00">
                  <c:v>5.5460144358710535</c:v>
                </c:pt>
                <c:pt idx="1239" formatCode="0.00">
                  <c:v>5.5725074080504085</c:v>
                </c:pt>
                <c:pt idx="1240" formatCode="0.00">
                  <c:v>5.5988881219993116</c:v>
                </c:pt>
                <c:pt idx="1241" formatCode="0.00">
                  <c:v>5.6251568160579524</c:v>
                </c:pt>
                <c:pt idx="1242" formatCode="0.00">
                  <c:v>5.6511465031292838</c:v>
                </c:pt>
                <c:pt idx="1243" formatCode="0.00">
                  <c:v>5.6768033481224247</c:v>
                </c:pt>
                <c:pt idx="1244" formatCode="0.00">
                  <c:v>5.7020197404406696</c:v>
                </c:pt>
                <c:pt idx="1245" formatCode="0.00">
                  <c:v>5.7268538648833998</c:v>
                </c:pt>
                <c:pt idx="1246" formatCode="0.00">
                  <c:v>5.7513086411179675</c:v>
                </c:pt>
                <c:pt idx="1247" formatCode="0.00">
                  <c:v>5.7754405855624116</c:v>
                </c:pt>
                <c:pt idx="1248" formatCode="0.00">
                  <c:v>5.7991986040380636</c:v>
                </c:pt>
                <c:pt idx="1249" formatCode="0.00">
                  <c:v>5.8226384383573357</c:v>
                </c:pt>
                <c:pt idx="1250" formatCode="0.00">
                  <c:v>5.8457622335819579</c:v>
                </c:pt>
                <c:pt idx="1251" formatCode="0.00">
                  <c:v>5.8685200276491729</c:v>
                </c:pt>
                <c:pt idx="1252" formatCode="0.00">
                  <c:v>5.8909147402263331</c:v>
                </c:pt>
                <c:pt idx="1253" formatCode="0.00">
                  <c:v>5.9129492909807908</c:v>
                </c:pt>
                <c:pt idx="1254" formatCode="0.00">
                  <c:v>5.9346265995798984</c:v>
                </c:pt>
                <c:pt idx="1255" formatCode="0.00">
                  <c:v>5.9560000244341511</c:v>
                </c:pt>
                <c:pt idx="1256" formatCode="0.00">
                  <c:v>5.9770717106052755</c:v>
                </c:pt>
                <c:pt idx="1257" formatCode="0.00">
                  <c:v>5.9978438031550017</c:v>
                </c:pt>
                <c:pt idx="1258" formatCode="0.00">
                  <c:v>6.0183184471450559</c:v>
                </c:pt>
                <c:pt idx="1259" formatCode="0.00">
                  <c:v>6.0384977876371684</c:v>
                </c:pt>
                <c:pt idx="1260" formatCode="0.00">
                  <c:v>6.0583839696930673</c:v>
                </c:pt>
                <c:pt idx="1261" formatCode="0.00">
                  <c:v>6.0779791383744799</c:v>
                </c:pt>
                <c:pt idx="1262" formatCode="0.00">
                  <c:v>6.0972854387431363</c:v>
                </c:pt>
                <c:pt idx="1263" formatCode="0.00">
                  <c:v>6.116305015860763</c:v>
                </c:pt>
                <c:pt idx="1264" formatCode="0.00">
                  <c:v>6.135087295524686</c:v>
                </c:pt>
                <c:pt idx="1265" formatCode="0.00">
                  <c:v>6.1536808097565112</c:v>
                </c:pt>
                <c:pt idx="1266" formatCode="0.00">
                  <c:v>6.1721333755572658</c:v>
                </c:pt>
                <c:pt idx="1267" formatCode="0.00">
                  <c:v>6.1905859413580195</c:v>
                </c:pt>
                <c:pt idx="1268" formatCode="0.00">
                  <c:v>6.209085430384083</c:v>
                </c:pt>
                <c:pt idx="1269" formatCode="0.00">
                  <c:v>6.2277260465963611</c:v>
                </c:pt>
                <c:pt idx="1270" formatCode="0.00">
                  <c:v>6.2465083262602841</c:v>
                </c:pt>
                <c:pt idx="1271" formatCode="0.00">
                  <c:v>6.265385346150544</c:v>
                </c:pt>
                <c:pt idx="1272" formatCode="0.00">
                  <c:v>6.2843573446073346</c:v>
                </c:pt>
                <c:pt idx="1273" formatCode="0.00">
                  <c:v>6.3033293430641244</c:v>
                </c:pt>
                <c:pt idx="1274" formatCode="0.00">
                  <c:v>6.3222063629543843</c:v>
                </c:pt>
                <c:pt idx="1275" formatCode="0.00">
                  <c:v>6.3409413618827104</c:v>
                </c:pt>
                <c:pt idx="1276" formatCode="0.00">
                  <c:v>6.3594878337191298</c:v>
                </c:pt>
                <c:pt idx="1277" formatCode="0.00">
                  <c:v>6.3778467318244108</c:v>
                </c:pt>
                <c:pt idx="1278" formatCode="0.00">
                  <c:v>6.3960655752743421</c:v>
                </c:pt>
                <c:pt idx="1279" formatCode="0.00">
                  <c:v>6.4141449003343558</c:v>
                </c:pt>
                <c:pt idx="1280" formatCode="0.00">
                  <c:v>6.4321315110596649</c:v>
                </c:pt>
                <c:pt idx="1281" formatCode="0.00">
                  <c:v>6.4501181217849739</c:v>
                </c:pt>
                <c:pt idx="1282" formatCode="0.00">
                  <c:v>6.4681510598851109</c:v>
                </c:pt>
                <c:pt idx="1283" formatCode="0.00">
                  <c:v>6.4862303849451237</c:v>
                </c:pt>
                <c:pt idx="1284" formatCode="0.00">
                  <c:v>6.5044026626800342</c:v>
                </c:pt>
                <c:pt idx="1285" formatCode="0.00">
                  <c:v>6.5226681314300343</c:v>
                </c:pt>
                <c:pt idx="1286" formatCode="0.00">
                  <c:v>6.5409336001800353</c:v>
                </c:pt>
                <c:pt idx="1287" formatCode="0.00">
                  <c:v>6.5592457538151514</c:v>
                </c:pt>
                <c:pt idx="1288" formatCode="0.00">
                  <c:v>6.5775579074502684</c:v>
                </c:pt>
                <c:pt idx="1289" formatCode="0.00">
                  <c:v>6.5958700610853844</c:v>
                </c:pt>
                <c:pt idx="1290" formatCode="0.00">
                  <c:v>6.6140889045353157</c:v>
                </c:pt>
                <c:pt idx="1291" formatCode="0.00">
                  <c:v>6.6322146761402543</c:v>
                </c:pt>
                <c:pt idx="1292" formatCode="0.00">
                  <c:v>6.6502012868655633</c:v>
                </c:pt>
                <c:pt idx="1293" formatCode="0.00">
                  <c:v>6.6680031839420382</c:v>
                </c:pt>
                <c:pt idx="1294" formatCode="0.00">
                  <c:v>6.6856213207304469</c:v>
                </c:pt>
                <c:pt idx="1295" formatCode="0.00">
                  <c:v>6.7031022629458104</c:v>
                </c:pt>
                <c:pt idx="1296" formatCode="0.00">
                  <c:v>6.7204011132544519</c:v>
                </c:pt>
                <c:pt idx="1297" formatCode="0.00">
                  <c:v>6.7374736893432718</c:v>
                </c:pt>
                <c:pt idx="1298" formatCode="0.00">
                  <c:v>6.7543214808384713</c:v>
                </c:pt>
                <c:pt idx="1299" formatCode="0.00">
                  <c:v>6.7709459773662486</c:v>
                </c:pt>
                <c:pt idx="1300" formatCode="0.00">
                  <c:v>6.7874372119341499</c:v>
                </c:pt>
                <c:pt idx="1301" formatCode="0.00">
                  <c:v>6.8038841450188547</c:v>
                </c:pt>
                <c:pt idx="1302" formatCode="0.00">
                  <c:v>6.8203753795867561</c:v>
                </c:pt>
                <c:pt idx="1303" formatCode="0.00">
                  <c:v>6.8369553958761937</c:v>
                </c:pt>
                <c:pt idx="1304" formatCode="0.00">
                  <c:v>6.8536690316357962</c:v>
                </c:pt>
                <c:pt idx="1305" formatCode="0.00">
                  <c:v>6.870472044967415</c:v>
                </c:pt>
                <c:pt idx="1306" formatCode="0.00">
                  <c:v>6.8873646742112413</c:v>
                </c:pt>
                <c:pt idx="1307" formatCode="0.00">
                  <c:v>6.9043471577074698</c:v>
                </c:pt>
                <c:pt idx="1308" formatCode="0.00">
                  <c:v>6.9214648694701584</c:v>
                </c:pt>
                <c:pt idx="1309" formatCode="0.00">
                  <c:v>6.9386277764917637</c:v>
                </c:pt>
                <c:pt idx="1310" formatCode="0.00">
                  <c:v>6.9558359383573327</c:v>
                </c:pt>
                <c:pt idx="1311" formatCode="0.00">
                  <c:v>6.9730441002229018</c:v>
                </c:pt>
                <c:pt idx="1312" formatCode="0.00">
                  <c:v>6.9902522620884699</c:v>
                </c:pt>
                <c:pt idx="1313" formatCode="0.00">
                  <c:v>7.0074151691100752</c:v>
                </c:pt>
                <c:pt idx="1314" formatCode="0.00">
                  <c:v>7.0245780761316805</c:v>
                </c:pt>
                <c:pt idx="1315" formatCode="0.00">
                  <c:v>7.0416957878943691</c:v>
                </c:pt>
                <c:pt idx="1316" formatCode="0.00">
                  <c:v>7.05876836398319</c:v>
                </c:pt>
                <c:pt idx="1317" formatCode="0.00">
                  <c:v>7.0757508474794184</c:v>
                </c:pt>
                <c:pt idx="1318" formatCode="0.00">
                  <c:v>7.092598638974617</c:v>
                </c:pt>
                <c:pt idx="1319" formatCode="0.00">
                  <c:v>7.1093569337277032</c:v>
                </c:pt>
                <c:pt idx="1320" formatCode="0.00">
                  <c:v>7.1259814302554805</c:v>
                </c:pt>
                <c:pt idx="1321" formatCode="0.00">
                  <c:v>7.1423399391289371</c:v>
                </c:pt>
                <c:pt idx="1322" formatCode="0.00">
                  <c:v>7.1585223146004733</c:v>
                </c:pt>
                <c:pt idx="1323" formatCode="0.00">
                  <c:v>7.1745295100308573</c:v>
                </c:pt>
                <c:pt idx="1324" formatCode="0.00">
                  <c:v>7.1906241763117213</c:v>
                </c:pt>
                <c:pt idx="1325" formatCode="0.00">
                  <c:v>7.2069385624571263</c:v>
                </c:pt>
                <c:pt idx="1326" formatCode="0.00">
                  <c:v>7.2236521982167279</c:v>
                </c:pt>
                <c:pt idx="1327" formatCode="0.00">
                  <c:v>7.2409056745113096</c:v>
                </c:pt>
                <c:pt idx="1328" formatCode="0.00">
                  <c:v>7.2588922852366187</c:v>
                </c:pt>
                <c:pt idx="1329" formatCode="0.00">
                  <c:v>7.2775800630143967</c:v>
                </c:pt>
                <c:pt idx="1330" formatCode="0.00">
                  <c:v>7.2967905506258504</c:v>
                </c:pt>
                <c:pt idx="1331" formatCode="0.00">
                  <c:v>7.3162410170181689</c:v>
                </c:pt>
                <c:pt idx="1332" formatCode="0.00">
                  <c:v>7.3357878920181694</c:v>
                </c:pt>
                <c:pt idx="1333" formatCode="0.00">
                  <c:v>7.3553347670181699</c:v>
                </c:pt>
                <c:pt idx="1334" formatCode="0.00">
                  <c:v>7.3748816420181695</c:v>
                </c:pt>
                <c:pt idx="1335" formatCode="0.00">
                  <c:v>7.3944285170181701</c:v>
                </c:pt>
                <c:pt idx="1336" formatCode="0.00">
                  <c:v>7.4139753920181706</c:v>
                </c:pt>
                <c:pt idx="1337" formatCode="0.00">
                  <c:v>7.4334740329218061</c:v>
                </c:pt>
                <c:pt idx="1338" formatCode="0.00">
                  <c:v>7.4528283290466346</c:v>
                </c:pt>
                <c:pt idx="1339" formatCode="0.00">
                  <c:v>7.4720388166580882</c:v>
                </c:pt>
                <c:pt idx="1340" formatCode="0.00">
                  <c:v>7.491106032021599</c:v>
                </c:pt>
                <c:pt idx="1341" formatCode="0.00">
                  <c:v>7.5101256091392266</c:v>
                </c:pt>
                <c:pt idx="1342" formatCode="0.00">
                  <c:v>7.5290976075960163</c:v>
                </c:pt>
                <c:pt idx="1343" formatCode="0.00">
                  <c:v>7.5480696060528061</c:v>
                </c:pt>
                <c:pt idx="1344" formatCode="0.00">
                  <c:v>7.5670416045095967</c:v>
                </c:pt>
                <c:pt idx="1345" formatCode="0.00">
                  <c:v>7.5860611816272234</c:v>
                </c:pt>
                <c:pt idx="1346" formatCode="0.00">
                  <c:v>7.6051283969907351</c:v>
                </c:pt>
                <c:pt idx="1347" formatCode="0.00">
                  <c:v>7.6243867611882656</c:v>
                </c:pt>
                <c:pt idx="1348" formatCode="0.00">
                  <c:v>7.6438372275805833</c:v>
                </c:pt>
                <c:pt idx="1349" formatCode="0.00">
                  <c:v>7.6634807495284569</c:v>
                </c:pt>
                <c:pt idx="1350" formatCode="0.00">
                  <c:v>7.6832696887860017</c:v>
                </c:pt>
                <c:pt idx="1351" formatCode="0.00">
                  <c:v>7.7031072196501986</c:v>
                </c:pt>
                <c:pt idx="1352" formatCode="0.00">
                  <c:v>7.7229447505143964</c:v>
                </c:pt>
                <c:pt idx="1353" formatCode="0.00">
                  <c:v>7.7426851577503353</c:v>
                </c:pt>
                <c:pt idx="1354" formatCode="0.00">
                  <c:v>7.7620875092163848</c:v>
                </c:pt>
                <c:pt idx="1355" formatCode="0.00">
                  <c:v>7.7809645291066447</c:v>
                </c:pt>
                <c:pt idx="1356" formatCode="0.00">
                  <c:v>7.799183372556576</c:v>
                </c:pt>
                <c:pt idx="1357" formatCode="0.00">
                  <c:v>7.816755718235588</c:v>
                </c:pt>
                <c:pt idx="1358" formatCode="0.00">
                  <c:v>7.8336483474794152</c:v>
                </c:pt>
                <c:pt idx="1359" formatCode="0.00">
                  <c:v>7.8336483474794152</c:v>
                </c:pt>
                <c:pt idx="1360" formatCode="0.00">
                  <c:v>7.8336483474794152</c:v>
                </c:pt>
                <c:pt idx="1361" formatCode="0.00">
                  <c:v>7.8336483474794152</c:v>
                </c:pt>
                <c:pt idx="1362" formatCode="0.00">
                  <c:v>7.8336483474794152</c:v>
                </c:pt>
                <c:pt idx="1363" formatCode="0.00">
                  <c:v>7.8336483474794152</c:v>
                </c:pt>
                <c:pt idx="1364" formatCode="0.00">
                  <c:v>7.8336483474794152</c:v>
                </c:pt>
                <c:pt idx="1365" formatCode="0.00">
                  <c:v>7.8336483474794152</c:v>
                </c:pt>
                <c:pt idx="1366" formatCode="0.00">
                  <c:v>7.8444452773490996</c:v>
                </c:pt>
                <c:pt idx="1367" formatCode="0.00">
                  <c:v>7.855099203103558</c:v>
                </c:pt>
                <c:pt idx="1368" formatCode="0.00">
                  <c:v>7.8659679925411439</c:v>
                </c:pt>
                <c:pt idx="1369" formatCode="0.00">
                  <c:v>7.8773464724794149</c:v>
                </c:pt>
                <c:pt idx="1370" formatCode="0.00">
                  <c:v>7.8890214476165896</c:v>
                </c:pt>
                <c:pt idx="1371" formatCode="0.00">
                  <c:v>7.9007337527863424</c:v>
                </c:pt>
                <c:pt idx="1372" formatCode="0.00">
                  <c:v>7.9007337527863424</c:v>
                </c:pt>
                <c:pt idx="1373" formatCode="0.00">
                  <c:v>7.9007337527863424</c:v>
                </c:pt>
                <c:pt idx="1374" formatCode="0.00">
                  <c:v>7.9108946718535584</c:v>
                </c:pt>
                <c:pt idx="1375" formatCode="0.00">
                  <c:v>7.9208478774434079</c:v>
                </c:pt>
                <c:pt idx="1376" formatCode="0.00">
                  <c:v>7.9308010830332565</c:v>
                </c:pt>
                <c:pt idx="1377" formatCode="0.00">
                  <c:v>7.9407542886231059</c:v>
                </c:pt>
                <c:pt idx="1378" formatCode="0.00">
                  <c:v>7.9505360382373036</c:v>
                </c:pt>
                <c:pt idx="1379" formatCode="0.00">
                  <c:v>7.9505360382373036</c:v>
                </c:pt>
                <c:pt idx="1380" formatCode="0.00">
                  <c:v>7.9505360382373036</c:v>
                </c:pt>
                <c:pt idx="1381" formatCode="0.00">
                  <c:v>7.9505360382373036</c:v>
                </c:pt>
                <c:pt idx="1382" formatCode="0.00">
                  <c:v>7.9505360382373036</c:v>
                </c:pt>
                <c:pt idx="1383" formatCode="0.00">
                  <c:v>7.9505360382373036</c:v>
                </c:pt>
                <c:pt idx="1384" formatCode="0.00">
                  <c:v>7.9505360382373036</c:v>
                </c:pt>
                <c:pt idx="1385" formatCode="0.00">
                  <c:v>7.9505360382373036</c:v>
                </c:pt>
                <c:pt idx="1386" formatCode="0.00">
                  <c:v>7.9527564452589088</c:v>
                </c:pt>
                <c:pt idx="1387" formatCode="0.00">
                  <c:v>7.9553141036522561</c:v>
                </c:pt>
                <c:pt idx="1388" formatCode="0.00">
                  <c:v>7.9585388762431339</c:v>
                </c:pt>
                <c:pt idx="1389" formatCode="0.00">
                  <c:v>7.9623146615654932</c:v>
                </c:pt>
                <c:pt idx="1390" formatCode="0.00">
                  <c:v>7.9663273868312681</c:v>
                </c:pt>
                <c:pt idx="1391" formatCode="0.00">
                  <c:v>7.9705393347050668</c:v>
                </c:pt>
                <c:pt idx="1392" formatCode="0.00">
                  <c:v>7.9751642069615833</c:v>
                </c:pt>
                <c:pt idx="1393" formatCode="0.00">
                  <c:v>7.9805454816100738</c:v>
                </c:pt>
                <c:pt idx="1394" formatCode="0.00">
                  <c:v>7.9869873701131606</c:v>
                </c:pt>
                <c:pt idx="1395" formatCode="0.00">
                  <c:v>7.9944952053326395</c:v>
                </c:pt>
                <c:pt idx="1396" formatCode="0.00">
                  <c:v>8.0028008843449854</c:v>
                </c:pt>
                <c:pt idx="1397" formatCode="0.00">
                  <c:v>8.0115851802554783</c:v>
                </c:pt>
                <c:pt idx="1398" formatCode="0.00">
                  <c:v>8.0205646767832572</c:v>
                </c:pt>
                <c:pt idx="1399" formatCode="0.00">
                  <c:v>8.0295441733110344</c:v>
                </c:pt>
                <c:pt idx="1400" formatCode="0.00">
                  <c:v>8.0384583646261909</c:v>
                </c:pt>
                <c:pt idx="1401" formatCode="0.00">
                  <c:v>8.0471780703446427</c:v>
                </c:pt>
                <c:pt idx="1402" formatCode="0.00">
                  <c:v>8.0556100696587709</c:v>
                </c:pt>
                <c:pt idx="1403" formatCode="0.00">
                  <c:v>8.0556100696587709</c:v>
                </c:pt>
                <c:pt idx="1404" formatCode="0.00">
                  <c:v>8.0556100696587709</c:v>
                </c:pt>
                <c:pt idx="1405" formatCode="0.00">
                  <c:v>8.0556100696587709</c:v>
                </c:pt>
                <c:pt idx="1406" formatCode="0.00">
                  <c:v>8.0556100696587709</c:v>
                </c:pt>
                <c:pt idx="1407" formatCode="0.00">
                  <c:v>8.0556100696587709</c:v>
                </c:pt>
                <c:pt idx="1408" formatCode="0.00">
                  <c:v>8.0556100696587709</c:v>
                </c:pt>
                <c:pt idx="1409" formatCode="0.00">
                  <c:v>8.0556100696587709</c:v>
                </c:pt>
                <c:pt idx="1410" formatCode="0.00">
                  <c:v>8.0556100696587709</c:v>
                </c:pt>
                <c:pt idx="1411" formatCode="0.00">
                  <c:v>8.0556100696587709</c:v>
                </c:pt>
                <c:pt idx="1412" formatCode="0.00">
                  <c:v>8.0577658864883333</c:v>
                </c:pt>
                <c:pt idx="1413" formatCode="0.00">
                  <c:v>8.0599862935099367</c:v>
                </c:pt>
                <c:pt idx="1414" formatCode="0.00">
                  <c:v>8.0622393531378531</c:v>
                </c:pt>
                <c:pt idx="1415" formatCode="0.00">
                  <c:v>8.0644760566700882</c:v>
                </c:pt>
                <c:pt idx="1416" formatCode="0.00">
                  <c:v>8.0666640494255759</c:v>
                </c:pt>
                <c:pt idx="1417" formatCode="0.00">
                  <c:v>8.0687879286694031</c:v>
                </c:pt>
                <c:pt idx="1418" formatCode="0.00">
                  <c:v>8.0709277469135721</c:v>
                </c:pt>
                <c:pt idx="1419" formatCode="0.00">
                  <c:v>8.0732969675925847</c:v>
                </c:pt>
                <c:pt idx="1420" formatCode="0.00">
                  <c:v>8.0761785303069189</c:v>
                </c:pt>
                <c:pt idx="1421" formatCode="0.00">
                  <c:v>8.0797865241340805</c:v>
                </c:pt>
                <c:pt idx="1422" formatCode="0.00">
                  <c:v>8.0841796105538322</c:v>
                </c:pt>
                <c:pt idx="1423" formatCode="0.00">
                  <c:v>8.089163333761995</c:v>
                </c:pt>
                <c:pt idx="1424" formatCode="0.00">
                  <c:v>8.0943439259687846</c:v>
                </c:pt>
                <c:pt idx="1425" formatCode="0.00">
                  <c:v>8.0943439259687846</c:v>
                </c:pt>
                <c:pt idx="1426" formatCode="0.00">
                  <c:v>8.0943439259687846</c:v>
                </c:pt>
                <c:pt idx="1427" formatCode="0.00">
                  <c:v>8.0943439259687846</c:v>
                </c:pt>
                <c:pt idx="1428" formatCode="0.00">
                  <c:v>8.0978489866255057</c:v>
                </c:pt>
                <c:pt idx="1429" formatCode="0.00">
                  <c:v>8.101415628429347</c:v>
                </c:pt>
                <c:pt idx="1430" formatCode="0.00">
                  <c:v>8.1053413595250259</c:v>
                </c:pt>
                <c:pt idx="1431" formatCode="0.00">
                  <c:v>8.1099897380829837</c:v>
                </c:pt>
                <c:pt idx="1432" formatCode="0.00">
                  <c:v>8.1151952070473179</c:v>
                </c:pt>
                <c:pt idx="1433" formatCode="0.00">
                  <c:v>8.1205764816958084</c:v>
                </c:pt>
                <c:pt idx="1434" formatCode="0.00">
                  <c:v>8.1205764816958084</c:v>
                </c:pt>
                <c:pt idx="1435" formatCode="0.00">
                  <c:v>8.1205764816958084</c:v>
                </c:pt>
                <c:pt idx="1436" formatCode="0.00">
                  <c:v>8.1205764816958084</c:v>
                </c:pt>
                <c:pt idx="1437" formatCode="0.00">
                  <c:v>8.1205764816958084</c:v>
                </c:pt>
                <c:pt idx="1438" formatCode="0.00">
                  <c:v>8.1205764816958084</c:v>
                </c:pt>
                <c:pt idx="1439" formatCode="0.00">
                  <c:v>8.1205764816958084</c:v>
                </c:pt>
                <c:pt idx="1440" formatCode="0.00">
                  <c:v>8.1216633427640534</c:v>
                </c:pt>
                <c:pt idx="1441" formatCode="0.00">
                  <c:v>8.1228195608281819</c:v>
                </c:pt>
                <c:pt idx="1442" formatCode="0.00">
                  <c:v>8.1241459537894301</c:v>
                </c:pt>
                <c:pt idx="1443" formatCode="0.00">
                  <c:v>8.1255879119512961</c:v>
                </c:pt>
                <c:pt idx="1444" formatCode="0.00">
                  <c:v>8.1270430086162477</c:v>
                </c:pt>
                <c:pt idx="1445" formatCode="0.00">
                  <c:v>8.1270430086162477</c:v>
                </c:pt>
                <c:pt idx="1446" formatCode="0.00">
                  <c:v>8.1270430086162477</c:v>
                </c:pt>
                <c:pt idx="1447" formatCode="0.00">
                  <c:v>8.1270430086162477</c:v>
                </c:pt>
                <c:pt idx="1448" formatCode="0.00">
                  <c:v>8.1280082863940244</c:v>
                </c:pt>
                <c:pt idx="1449" formatCode="0.00">
                  <c:v>8.1290060082304461</c:v>
                </c:pt>
                <c:pt idx="1450" formatCode="0.00">
                  <c:v>8.1300256573645324</c:v>
                </c:pt>
                <c:pt idx="1451" formatCode="0.00">
                  <c:v>8.1300256573645324</c:v>
                </c:pt>
                <c:pt idx="1452" formatCode="0.00">
                  <c:v>8.1300256573645324</c:v>
                </c:pt>
                <c:pt idx="1453" formatCode="0.00">
                  <c:v>8.1300256573645324</c:v>
                </c:pt>
                <c:pt idx="1454" formatCode="0.00">
                  <c:v>8.1300256573645324</c:v>
                </c:pt>
                <c:pt idx="1455" formatCode="0.00">
                  <c:v>8.1300256573645324</c:v>
                </c:pt>
                <c:pt idx="1456" formatCode="0.00">
                  <c:v>8.1300256573645324</c:v>
                </c:pt>
                <c:pt idx="1457" formatCode="0.00">
                  <c:v>8.1300256573645324</c:v>
                </c:pt>
                <c:pt idx="1458" formatCode="0.00">
                  <c:v>8.1300256573645324</c:v>
                </c:pt>
                <c:pt idx="1459" formatCode="0.00">
                  <c:v>8.1300256573645324</c:v>
                </c:pt>
                <c:pt idx="1460" formatCode="0.00">
                  <c:v>8.1300256573645324</c:v>
                </c:pt>
                <c:pt idx="1461" formatCode="0.00">
                  <c:v>8.1300256573645324</c:v>
                </c:pt>
                <c:pt idx="1462" formatCode="0.00">
                  <c:v>8.1300256573645324</c:v>
                </c:pt>
                <c:pt idx="1463" formatCode="0.00">
                  <c:v>8.1300256573645324</c:v>
                </c:pt>
                <c:pt idx="1464" formatCode="0.00">
                  <c:v>8.1300256573645324</c:v>
                </c:pt>
                <c:pt idx="1465" formatCode="0.00">
                  <c:v>8.1300256573645324</c:v>
                </c:pt>
                <c:pt idx="1466" formatCode="0.00">
                  <c:v>8.1300256573645324</c:v>
                </c:pt>
                <c:pt idx="1467" formatCode="0.00">
                  <c:v>8.1300256573645324</c:v>
                </c:pt>
                <c:pt idx="1468" formatCode="0.00">
                  <c:v>8.1300256573645324</c:v>
                </c:pt>
                <c:pt idx="1469" formatCode="0.00">
                  <c:v>8.1300256573645324</c:v>
                </c:pt>
                <c:pt idx="1470" formatCode="0.00">
                  <c:v>8.1300256573645324</c:v>
                </c:pt>
                <c:pt idx="1471" formatCode="0.00">
                  <c:v>8.1300256573645324</c:v>
                </c:pt>
                <c:pt idx="1472" formatCode="0.00">
                  <c:v>8.1300256573645324</c:v>
                </c:pt>
                <c:pt idx="1473" formatCode="0.00">
                  <c:v>8.1300256573645324</c:v>
                </c:pt>
                <c:pt idx="1474" formatCode="0.00">
                  <c:v>8.1300256573645324</c:v>
                </c:pt>
                <c:pt idx="1475" formatCode="0.00">
                  <c:v>8.1300256573645324</c:v>
                </c:pt>
                <c:pt idx="1476" formatCode="0.00">
                  <c:v>8.1300256573645324</c:v>
                </c:pt>
                <c:pt idx="1477" formatCode="0.00">
                  <c:v>8.1300256573645324</c:v>
                </c:pt>
                <c:pt idx="1478" formatCode="0.00">
                  <c:v>8.1300256573645324</c:v>
                </c:pt>
                <c:pt idx="1479" formatCode="0.00">
                  <c:v>8.1300256573645324</c:v>
                </c:pt>
                <c:pt idx="1480" formatCode="0.00">
                  <c:v>8.1300256573645324</c:v>
                </c:pt>
                <c:pt idx="1481" formatCode="0.00">
                  <c:v>8.1300256573645324</c:v>
                </c:pt>
                <c:pt idx="1482" formatCode="0.00">
                  <c:v>8.1300256573645324</c:v>
                </c:pt>
                <c:pt idx="1483" formatCode="0.00">
                  <c:v>8.1300400769461518</c:v>
                </c:pt>
                <c:pt idx="1484" formatCode="0.00">
                  <c:v>8.1300977552726277</c:v>
                </c:pt>
                <c:pt idx="1485" formatCode="0.00">
                  <c:v>8.1302160018004042</c:v>
                </c:pt>
                <c:pt idx="1486" formatCode="0.00">
                  <c:v>8.1304019369427234</c:v>
                </c:pt>
                <c:pt idx="1487" formatCode="0.00">
                  <c:v>8.1306541008659057</c:v>
                </c:pt>
                <c:pt idx="1488" formatCode="0.00">
                  <c:v>8.1309763368055492</c:v>
                </c:pt>
                <c:pt idx="1489" formatCode="0.00">
                  <c:v>8.1313703429355222</c:v>
                </c:pt>
                <c:pt idx="1490" formatCode="0.00">
                  <c:v>8.1318661203274978</c:v>
                </c:pt>
                <c:pt idx="1491" formatCode="0.00">
                  <c:v>8.132509906978731</c:v>
                </c:pt>
                <c:pt idx="1492" formatCode="0.00">
                  <c:v>8.1333709109224888</c:v>
                </c:pt>
                <c:pt idx="1493" formatCode="0.00">
                  <c:v>8.1345388970336003</c:v>
                </c:pt>
                <c:pt idx="1494" formatCode="0.00">
                  <c:v>8.1361286559070578</c:v>
                </c:pt>
                <c:pt idx="1495" formatCode="0.00">
                  <c:v>8.138252535150885</c:v>
                </c:pt>
                <c:pt idx="1496" formatCode="0.00">
                  <c:v>8.1410239846964956</c:v>
                </c:pt>
                <c:pt idx="1497" formatCode="0.00">
                  <c:v>8.1444882891803765</c:v>
                </c:pt>
                <c:pt idx="1498" formatCode="0.00">
                  <c:v>8.1486778628686487</c:v>
                </c:pt>
                <c:pt idx="1499" formatCode="0.00">
                  <c:v>8.1535887433556162</c:v>
                </c:pt>
                <c:pt idx="1500" formatCode="0.00">
                  <c:v>8.1591745138888818</c:v>
                </c:pt>
                <c:pt idx="1501" formatCode="0.00">
                  <c:v>8.1653966527349038</c:v>
                </c:pt>
                <c:pt idx="1502" formatCode="0.00">
                  <c:v>8.1721753159293478</c:v>
                </c:pt>
                <c:pt idx="1503" formatCode="0.00">
                  <c:v>8.1794163590963578</c:v>
                </c:pt>
                <c:pt idx="1504" formatCode="0.00">
                  <c:v>8.187014197530857</c:v>
                </c:pt>
                <c:pt idx="1505" formatCode="0.00">
                  <c:v>8.1948546662808575</c:v>
                </c:pt>
                <c:pt idx="1506" formatCode="0.00">
                  <c:v>8.2029415787894298</c:v>
                </c:pt>
                <c:pt idx="1507" formatCode="0.00">
                  <c:v>8.2112158266889494</c:v>
                </c:pt>
                <c:pt idx="1508" formatCode="0.00">
                  <c:v>8.2197113436642582</c:v>
                </c:pt>
                <c:pt idx="1509" formatCode="0.00">
                  <c:v>8.2283988436642588</c:v>
                </c:pt>
                <c:pt idx="1510" formatCode="0.00">
                  <c:v>8.2372479681069883</c:v>
                </c:pt>
                <c:pt idx="1511" formatCode="0.00">
                  <c:v>8.2462602066186488</c:v>
                </c:pt>
                <c:pt idx="1512" formatCode="0.00">
                  <c:v>8.255470148319608</c:v>
                </c:pt>
                <c:pt idx="1513" formatCode="0.00">
                  <c:v>8.2649134548611034</c:v>
                </c:pt>
                <c:pt idx="1514" formatCode="0.00">
                  <c:v>8.2746610920353145</c:v>
                </c:pt>
                <c:pt idx="1515" formatCode="0.00">
                  <c:v>8.2848568385630923</c:v>
                </c:pt>
                <c:pt idx="1516" formatCode="0.00">
                  <c:v>8.2956537684327767</c:v>
                </c:pt>
                <c:pt idx="1517" formatCode="0.00">
                  <c:v>8.3072171109825028</c:v>
                </c:pt>
                <c:pt idx="1518" formatCode="0.00">
                  <c:v>8.3196885296639156</c:v>
                </c:pt>
                <c:pt idx="1519" formatCode="0.00">
                  <c:v>8.3331023454646687</c:v>
                </c:pt>
                <c:pt idx="1520" formatCode="0.00">
                  <c:v>8.3473689126800323</c:v>
                </c:pt>
                <c:pt idx="1521" formatCode="0.00">
                  <c:v>8.3622606760116511</c:v>
                </c:pt>
                <c:pt idx="1522" formatCode="0.00">
                  <c:v>8.3776622490140529</c:v>
                </c:pt>
                <c:pt idx="1523" formatCode="0.00">
                  <c:v>8.3934084619341487</c:v>
                </c:pt>
                <c:pt idx="1524" formatCode="0.00">
                  <c:v>8.4094593629972483</c:v>
                </c:pt>
                <c:pt idx="1525" formatCode="0.00">
                  <c:v>8.4256856824416939</c:v>
                </c:pt>
                <c:pt idx="1526" formatCode="0.00">
                  <c:v>8.4420441913151496</c:v>
                </c:pt>
                <c:pt idx="1527" formatCode="0.00">
                  <c:v>8.4583585774605545</c:v>
                </c:pt>
                <c:pt idx="1528" formatCode="0.00">
                  <c:v>8.4744970685442294</c:v>
                </c:pt>
                <c:pt idx="1529" formatCode="0.00">
                  <c:v>8.4901567639746141</c:v>
                </c:pt>
                <c:pt idx="1530" formatCode="0.00">
                  <c:v>8.4901567639746141</c:v>
                </c:pt>
                <c:pt idx="1531" formatCode="0.00">
                  <c:v>8.4901567639746141</c:v>
                </c:pt>
                <c:pt idx="1532" formatCode="0.00">
                  <c:v>8.4901567639746141</c:v>
                </c:pt>
                <c:pt idx="1533" formatCode="0.00">
                  <c:v>8.4901567639746141</c:v>
                </c:pt>
                <c:pt idx="1534" formatCode="0.00">
                  <c:v>8.4901567639746141</c:v>
                </c:pt>
                <c:pt idx="1535" formatCode="0.00">
                  <c:v>8.5012062450702928</c:v>
                </c:pt>
                <c:pt idx="1536" formatCode="0.00">
                  <c:v>8.5120031749399772</c:v>
                </c:pt>
                <c:pt idx="1537" formatCode="0.00">
                  <c:v>8.5227284835819521</c:v>
                </c:pt>
                <c:pt idx="1538" formatCode="0.00">
                  <c:v>8.533597273019538</c:v>
                </c:pt>
                <c:pt idx="1539" formatCode="0.00">
                  <c:v>8.5448289353995115</c:v>
                </c:pt>
                <c:pt idx="1540" formatCode="0.00">
                  <c:v>8.5567287845078788</c:v>
                </c:pt>
                <c:pt idx="1541" formatCode="0.00">
                  <c:v>8.5695495801183039</c:v>
                </c:pt>
                <c:pt idx="1542" formatCode="0.00">
                  <c:v>8.5834881912294154</c:v>
                </c:pt>
                <c:pt idx="1543" formatCode="0.00">
                  <c:v>8.598761507415972</c:v>
                </c:pt>
                <c:pt idx="1544" formatCode="0.00">
                  <c:v>8.6154751431755745</c:v>
                </c:pt>
                <c:pt idx="1545" formatCode="0.00">
                  <c:v>8.6337872968106915</c:v>
                </c:pt>
                <c:pt idx="1546" formatCode="0.00">
                  <c:v>8.6537221896433376</c:v>
                </c:pt>
                <c:pt idx="1547" formatCode="0.00">
                  <c:v>8.675196670739016</c:v>
                </c:pt>
                <c:pt idx="1548" formatCode="0.00">
                  <c:v>8.6979544648062319</c:v>
                </c:pt>
                <c:pt idx="1549" formatCode="0.00">
                  <c:v>8.7215531230709775</c:v>
                </c:pt>
                <c:pt idx="1550" formatCode="0.00">
                  <c:v>8.7456850675154225</c:v>
                </c:pt>
                <c:pt idx="1551" formatCode="0.00">
                  <c:v>8.7701398437499911</c:v>
                </c:pt>
                <c:pt idx="1552" formatCode="0.00">
                  <c:v>8.7948110328789344</c:v>
                </c:pt>
                <c:pt idx="1553" formatCode="0.00">
                  <c:v>8.819754078789428</c:v>
                </c:pt>
                <c:pt idx="1554" formatCode="0.00">
                  <c:v>8.8449704711076738</c:v>
                </c:pt>
                <c:pt idx="1555" formatCode="0.00">
                  <c:v>8.870572050968784</c:v>
                </c:pt>
                <c:pt idx="1556" formatCode="0.00">
                  <c:v>8.8965617380401145</c:v>
                </c:pt>
                <c:pt idx="1557" formatCode="0.00">
                  <c:v>8.9229985513117196</c:v>
                </c:pt>
                <c:pt idx="1558" formatCode="0.00">
                  <c:v>8.9498297282235857</c:v>
                </c:pt>
                <c:pt idx="1559" formatCode="0.00">
                  <c:v>8.9771151815414854</c:v>
                </c:pt>
                <c:pt idx="1560" formatCode="0.00">
                  <c:v>9.0049162540723504</c:v>
                </c:pt>
                <c:pt idx="1561" formatCode="0.00">
                  <c:v>9.0333540822187839</c:v>
                </c:pt>
                <c:pt idx="1562" formatCode="0.00">
                  <c:v>9.0624947755915546</c:v>
                </c:pt>
                <c:pt idx="1563" formatCode="0.00">
                  <c:v>9.09252611646947</c:v>
                </c:pt>
                <c:pt idx="1564" formatCode="0.00">
                  <c:v>9.1235222584447762</c:v>
                </c:pt>
                <c:pt idx="1565" formatCode="0.00">
                  <c:v>9.15549845528977</c:v>
                </c:pt>
                <c:pt idx="1566" formatCode="0.00">
                  <c:v>9.1884699607767395</c:v>
                </c:pt>
                <c:pt idx="1567" formatCode="0.00">
                  <c:v>9.2224520286779725</c:v>
                </c:pt>
                <c:pt idx="1568" formatCode="0.00">
                  <c:v>9.257524532750331</c:v>
                </c:pt>
                <c:pt idx="1569" formatCode="0.00">
                  <c:v>9.2937046930726908</c:v>
                </c:pt>
                <c:pt idx="1570" formatCode="0.00">
                  <c:v>9.3310097297239256</c:v>
                </c:pt>
                <c:pt idx="1571" formatCode="0.00">
                  <c:v>9.3695245811899746</c:v>
                </c:pt>
                <c:pt idx="1572" formatCode="0.00">
                  <c:v>9.4091310307355851</c:v>
                </c:pt>
                <c:pt idx="1573" formatCode="0.00">
                  <c:v>9.4497747070044458</c:v>
                </c:pt>
                <c:pt idx="1574" formatCode="0.00">
                  <c:v>9.4913985573130883</c:v>
                </c:pt>
                <c:pt idx="1575" formatCode="0.00">
                  <c:v>9.5339430264060248</c:v>
                </c:pt>
                <c:pt idx="1576" formatCode="0.00">
                  <c:v>9.5773462352108947</c:v>
                </c:pt>
                <c:pt idx="1577" formatCode="0.00">
                  <c:v>9.6215441595936095</c:v>
                </c:pt>
                <c:pt idx="1578" formatCode="0.00">
                  <c:v>9.6663245874056809</c:v>
                </c:pt>
                <c:pt idx="1579" formatCode="0.00">
                  <c:v>9.7115443953617842</c:v>
                </c:pt>
                <c:pt idx="1580" formatCode="0.00">
                  <c:v>9.75705831511487</c:v>
                </c:pt>
                <c:pt idx="1581" formatCode="0.00">
                  <c:v>9.8026459117798233</c:v>
                </c:pt>
                <c:pt idx="1582" formatCode="0.00">
                  <c:v>9.8481598315329091</c:v>
                </c:pt>
                <c:pt idx="1583" formatCode="0.00">
                  <c:v>9.893453078060686</c:v>
                </c:pt>
                <c:pt idx="1584" formatCode="0.00">
                  <c:v>9.938526187628586</c:v>
                </c:pt>
                <c:pt idx="1585" formatCode="0.00">
                  <c:v>9.9832335939643215</c:v>
                </c:pt>
                <c:pt idx="1586" formatCode="0.00">
                  <c:v>10.027649510245185</c:v>
                </c:pt>
                <c:pt idx="1587" formatCode="0.00">
                  <c:v>10.071629978995187</c:v>
                </c:pt>
                <c:pt idx="1588" formatCode="0.00">
                  <c:v>10.115105136745528</c:v>
                </c:pt>
                <c:pt idx="1589" formatCode="0.00">
                  <c:v>10.15800637131343</c:v>
                </c:pt>
                <c:pt idx="1590" formatCode="0.00">
                  <c:v>10.200266500557257</c:v>
                </c:pt>
                <c:pt idx="1591" formatCode="0.00">
                  <c:v>10.241819951131674</c:v>
                </c:pt>
                <c:pt idx="1592" formatCode="0.00">
                  <c:v>10.282672681541483</c:v>
                </c:pt>
                <c:pt idx="1593" formatCode="0.00">
                  <c:v>10.322899858324746</c:v>
                </c:pt>
                <c:pt idx="1594" formatCode="0.00">
                  <c:v>10.362643830161165</c:v>
                </c:pt>
                <c:pt idx="1595" formatCode="0.00">
                  <c:v>10.401975950145733</c:v>
                </c:pt>
                <c:pt idx="1596" formatCode="0.00">
                  <c:v>10.441034693930026</c:v>
                </c:pt>
                <c:pt idx="1597" formatCode="0.00">
                  <c:v>10.479821014874814</c:v>
                </c:pt>
                <c:pt idx="1598" formatCode="0.00">
                  <c:v>10.518471481910135</c:v>
                </c:pt>
                <c:pt idx="1599" formatCode="0.00">
                  <c:v>10.556986333376184</c:v>
                </c:pt>
                <c:pt idx="1600" formatCode="0.00">
                  <c:v>10.595230668724263</c:v>
                </c:pt>
                <c:pt idx="1601" formatCode="0.00">
                  <c:v>10.633205441315141</c:v>
                </c:pt>
                <c:pt idx="1602" formatCode="0.00">
                  <c:v>10.670710773105265</c:v>
                </c:pt>
                <c:pt idx="1603" formatCode="0.00">
                  <c:v>10.707683176225979</c:v>
                </c:pt>
                <c:pt idx="1604" formatCode="0.00">
                  <c:v>10.744060592849779</c:v>
                </c:pt>
                <c:pt idx="1605" formatCode="0.00">
                  <c:v>10.779782573945457</c:v>
                </c:pt>
                <c:pt idx="1606" formatCode="0.00">
                  <c:v>10.814855078017816</c:v>
                </c:pt>
                <c:pt idx="1607" formatCode="0.00">
                  <c:v>10.849412290594978</c:v>
                </c:pt>
                <c:pt idx="1608" formatCode="0.00">
                  <c:v>10.883585537122755</c:v>
                </c:pt>
                <c:pt idx="1609" formatCode="0.00">
                  <c:v>10.917440450531533</c:v>
                </c:pt>
                <c:pt idx="1610" formatCode="0.00">
                  <c:v>10.951168447788049</c:v>
                </c:pt>
                <c:pt idx="1611" formatCode="0.00">
                  <c:v>10.984769767232493</c:v>
                </c:pt>
                <c:pt idx="1612" formatCode="0.00">
                  <c:v>11.018371086676938</c:v>
                </c:pt>
                <c:pt idx="1613" formatCode="0.00">
                  <c:v>11.051972406121381</c:v>
                </c:pt>
                <c:pt idx="1614" formatCode="0.00">
                  <c:v>11.085700403377897</c:v>
                </c:pt>
                <c:pt idx="1615" formatCode="0.00">
                  <c:v>11.11949182891802</c:v>
                </c:pt>
                <c:pt idx="1616" formatCode="0.00">
                  <c:v>11.153473896819255</c:v>
                </c:pt>
                <c:pt idx="1617" formatCode="0.00">
                  <c:v>11.187710988725975</c:v>
                </c:pt>
                <c:pt idx="1618" formatCode="0.00">
                  <c:v>11.222332404192368</c:v>
                </c:pt>
                <c:pt idx="1619" formatCode="0.00">
                  <c:v>11.257404908264727</c:v>
                </c:pt>
                <c:pt idx="1620" formatCode="0.00">
                  <c:v>11.293061673525358</c:v>
                </c:pt>
                <c:pt idx="1621" formatCode="0.00">
                  <c:v>11.329439090149158</c:v>
                </c:pt>
                <c:pt idx="1622" formatCode="0.00">
                  <c:v>11.366610894633039</c:v>
                </c:pt>
                <c:pt idx="1623" formatCode="0.00">
                  <c:v>11.404652968535645</c:v>
                </c:pt>
                <c:pt idx="1624" formatCode="0.00">
                  <c:v>11.443439289480432</c:v>
                </c:pt>
                <c:pt idx="1625" formatCode="0.00">
                  <c:v>11.482908455075425</c:v>
                </c:pt>
                <c:pt idx="1626" formatCode="0.00">
                  <c:v>11.522928186514038</c:v>
                </c:pt>
                <c:pt idx="1627" formatCode="0.00">
                  <c:v>11.563363344907385</c:v>
                </c:pt>
                <c:pt idx="1628" formatCode="0.00">
                  <c:v>11.603937455632693</c:v>
                </c:pt>
                <c:pt idx="1629" formatCode="0.00">
                  <c:v>11.644442060399495</c:v>
                </c:pt>
                <c:pt idx="1630" formatCode="0.00">
                  <c:v>11.68466923718276</c:v>
                </c:pt>
                <c:pt idx="1631" formatCode="0.00">
                  <c:v>11.724207014960539</c:v>
                </c:pt>
                <c:pt idx="1632" formatCode="0.00">
                  <c:v>11.762789644418701</c:v>
                </c:pt>
                <c:pt idx="1633" formatCode="0.00">
                  <c:v>11.800161386531183</c:v>
                </c:pt>
                <c:pt idx="1634" formatCode="0.00">
                  <c:v>11.836275913923158</c:v>
                </c:pt>
                <c:pt idx="1635" formatCode="0.00">
                  <c:v>11.871219237611429</c:v>
                </c:pt>
                <c:pt idx="1636" formatCode="0.00">
                  <c:v>11.905328698345311</c:v>
                </c:pt>
                <c:pt idx="1637" formatCode="0.00">
                  <c:v>11.93886676826129</c:v>
                </c:pt>
                <c:pt idx="1638" formatCode="0.00">
                  <c:v>11.972215447102169</c:v>
                </c:pt>
                <c:pt idx="1639" formatCode="0.00">
                  <c:v>12.005501114754777</c:v>
                </c:pt>
                <c:pt idx="1640" formatCode="0.00">
                  <c:v>12.038786782407383</c:v>
                </c:pt>
                <c:pt idx="1641" formatCode="0.00">
                  <c:v>12.072009498456765</c:v>
                </c:pt>
                <c:pt idx="1642" formatCode="0.00">
                  <c:v>12.105043717206764</c:v>
                </c:pt>
                <c:pt idx="1643" formatCode="0.00">
                  <c:v>12.137827440414927</c:v>
                </c:pt>
                <c:pt idx="1644" formatCode="0.00">
                  <c:v>12.170299384859371</c:v>
                </c:pt>
                <c:pt idx="1645" formatCode="0.00">
                  <c:v>12.202522978823705</c:v>
                </c:pt>
                <c:pt idx="1646" formatCode="0.00">
                  <c:v>12.234622755058272</c:v>
                </c:pt>
                <c:pt idx="1647" formatCode="0.00">
                  <c:v>12.266784410365201</c:v>
                </c:pt>
                <c:pt idx="1648" formatCode="0.00">
                  <c:v>12.299256354809645</c:v>
                </c:pt>
                <c:pt idx="1649" formatCode="0.00">
                  <c:v>12.33216520661863</c:v>
                </c:pt>
                <c:pt idx="1650" formatCode="0.00">
                  <c:v>12.365703276534608</c:v>
                </c:pt>
                <c:pt idx="1651" formatCode="0.00">
                  <c:v>12.39994036844133</c:v>
                </c:pt>
                <c:pt idx="1652" formatCode="0.00">
                  <c:v>12.435012872513688</c:v>
                </c:pt>
                <c:pt idx="1653" formatCode="0.00">
                  <c:v>12.470996312800041</c:v>
                </c:pt>
                <c:pt idx="1654" formatCode="0.00">
                  <c:v>12.507902367969795</c:v>
                </c:pt>
                <c:pt idx="1655" formatCode="0.00">
                  <c:v>12.545742716692359</c:v>
                </c:pt>
                <c:pt idx="1656" formatCode="0.00">
                  <c:v>12.584393183727682</c:v>
                </c:pt>
                <c:pt idx="1657" formatCode="0.00">
                  <c:v>12.623793796724939</c:v>
                </c:pt>
                <c:pt idx="1658" formatCode="0.00">
                  <c:v>12.663882617026722</c:v>
                </c:pt>
                <c:pt idx="1659" formatCode="0.00">
                  <c:v>12.704526293295583</c:v>
                </c:pt>
                <c:pt idx="1660" formatCode="0.00">
                  <c:v>12.745728638974596</c:v>
                </c:pt>
                <c:pt idx="1661" formatCode="0.00">
                  <c:v>12.787493467506831</c:v>
                </c:pt>
                <c:pt idx="1662" formatCode="0.00">
                  <c:v>12.829824592335363</c:v>
                </c:pt>
                <c:pt idx="1663" formatCode="0.00">
                  <c:v>12.872725826903265</c:v>
                </c:pt>
                <c:pt idx="1664" formatCode="0.00">
                  <c:v>12.916200984653608</c:v>
                </c:pt>
                <c:pt idx="1665" formatCode="0.00">
                  <c:v>12.960253879029464</c:v>
                </c:pt>
                <c:pt idx="1666" formatCode="0.00">
                  <c:v>13.004815421167667</c:v>
                </c:pt>
                <c:pt idx="1667" formatCode="0.00">
                  <c:v>13.049961850137146</c:v>
                </c:pt>
                <c:pt idx="1668" formatCode="0.00">
                  <c:v>13.095623183299011</c:v>
                </c:pt>
                <c:pt idx="1669" formatCode="0.00">
                  <c:v>13.141728186728367</c:v>
                </c:pt>
                <c:pt idx="1670" formatCode="0.00">
                  <c:v>13.188279005486939</c:v>
                </c:pt>
                <c:pt idx="1671" formatCode="0.00">
                  <c:v>13.235128226165951</c:v>
                </c:pt>
                <c:pt idx="1672" formatCode="0.00">
                  <c:v>13.282276802126171</c:v>
                </c:pt>
                <c:pt idx="1673" formatCode="0.00">
                  <c:v>13.329650520190301</c:v>
                </c:pt>
                <c:pt idx="1674" formatCode="0.00">
                  <c:v>13.37724991662377</c:v>
                </c:pt>
                <c:pt idx="1675" formatCode="0.00">
                  <c:v>13.425000063228708</c:v>
                </c:pt>
                <c:pt idx="1676" formatCode="0.00">
                  <c:v>13.472825674296953</c:v>
                </c:pt>
                <c:pt idx="1677" formatCode="0.00">
                  <c:v>13.520726809413551</c:v>
                </c:pt>
                <c:pt idx="1678" formatCode="0.00">
                  <c:v>13.568703528163551</c:v>
                </c:pt>
                <c:pt idx="1679" formatCode="0.00">
                  <c:v>13.616680246913551</c:v>
                </c:pt>
                <c:pt idx="1680" formatCode="0.00">
                  <c:v>13.664656965663552</c:v>
                </c:pt>
                <c:pt idx="1681" formatCode="0.00">
                  <c:v>13.71255810078015</c:v>
                </c:pt>
                <c:pt idx="1682" formatCode="0.00">
                  <c:v>13.760308247385089</c:v>
                </c:pt>
                <c:pt idx="1683" formatCode="0.00">
                  <c:v>13.807832358110396</c:v>
                </c:pt>
                <c:pt idx="1684" formatCode="0.00">
                  <c:v>13.855130969221507</c:v>
                </c:pt>
                <c:pt idx="1685" formatCode="0.00">
                  <c:v>13.902204616983854</c:v>
                </c:pt>
                <c:pt idx="1686" formatCode="0.00">
                  <c:v>13.949203396133374</c:v>
                </c:pt>
                <c:pt idx="1687" formatCode="0.00">
                  <c:v>13.996202175282894</c:v>
                </c:pt>
                <c:pt idx="1688" formatCode="0.00">
                  <c:v>14.043350751243114</c:v>
                </c:pt>
                <c:pt idx="1689" formatCode="0.00">
                  <c:v>14.090799635845309</c:v>
                </c:pt>
                <c:pt idx="1690" formatCode="0.00">
                  <c:v>14.138549782450248</c:v>
                </c:pt>
                <c:pt idx="1691" formatCode="0.00">
                  <c:v>14.186602144418696</c:v>
                </c:pt>
                <c:pt idx="1692" formatCode="0.00">
                  <c:v>14.234957675111426</c:v>
                </c:pt>
                <c:pt idx="1693" formatCode="0.00">
                  <c:v>14.283465147676583</c:v>
                </c:pt>
                <c:pt idx="1694" formatCode="0.00">
                  <c:v>14.332124800454361</c:v>
                </c:pt>
                <c:pt idx="1695" formatCode="0.00">
                  <c:v>14.38086063271602</c:v>
                </c:pt>
                <c:pt idx="1696" formatCode="0.00">
                  <c:v>14.429672704046611</c:v>
                </c:pt>
                <c:pt idx="1697" formatCode="0.00">
                  <c:v>14.478561074031179</c:v>
                </c:pt>
                <c:pt idx="1698" formatCode="0.00">
                  <c:v>14.527525802254772</c:v>
                </c:pt>
                <c:pt idx="1699" formatCode="0.00">
                  <c:v>14.576566948302439</c:v>
                </c:pt>
                <c:pt idx="1700" formatCode="0.00">
                  <c:v>14.62568457175923</c:v>
                </c:pt>
                <c:pt idx="1701" formatCode="0.00">
                  <c:v>14.674878732210189</c:v>
                </c:pt>
                <c:pt idx="1702" formatCode="0.00">
                  <c:v>14.724149489240368</c:v>
                </c:pt>
                <c:pt idx="1703" formatCode="0.00">
                  <c:v>14.773420246270545</c:v>
                </c:pt>
                <c:pt idx="1704" formatCode="0.00">
                  <c:v>14.822614406721506</c:v>
                </c:pt>
                <c:pt idx="1705" formatCode="0.00">
                  <c:v>14.871655552769173</c:v>
                </c:pt>
                <c:pt idx="1706" formatCode="0.00">
                  <c:v>14.92054392275374</c:v>
                </c:pt>
                <c:pt idx="1707" formatCode="0.00">
                  <c:v>14.9692797550154</c:v>
                </c:pt>
                <c:pt idx="1708" formatCode="0.00">
                  <c:v>15.017787227580557</c:v>
                </c:pt>
                <c:pt idx="1709" formatCode="0.00">
                  <c:v>15.066142758273287</c:v>
                </c:pt>
                <c:pt idx="1710" formatCode="0.00">
                  <c:v>15.114346585433779</c:v>
                </c:pt>
                <c:pt idx="1711" formatCode="0.00">
                  <c:v>15.162398947402229</c:v>
                </c:pt>
                <c:pt idx="1712" formatCode="0.00">
                  <c:v>15.210375666152229</c:v>
                </c:pt>
                <c:pt idx="1713" formatCode="0.00">
                  <c:v>15.258276801268828</c:v>
                </c:pt>
                <c:pt idx="1714" formatCode="0.00">
                  <c:v>15.30610241233707</c:v>
                </c:pt>
                <c:pt idx="1715" formatCode="0.00">
                  <c:v>15.354003547453669</c:v>
                </c:pt>
                <c:pt idx="1716" formatCode="0.00">
                  <c:v>15.401980266203669</c:v>
                </c:pt>
                <c:pt idx="1717" formatCode="0.00">
                  <c:v>15.450108330975617</c:v>
                </c:pt>
                <c:pt idx="1718" formatCode="0.00">
                  <c:v>15.498463861668347</c:v>
                </c:pt>
                <c:pt idx="1719" formatCode="0.00">
                  <c:v>15.54704739454729</c:v>
                </c:pt>
                <c:pt idx="1720" formatCode="0.00">
                  <c:v>15.595935764531857</c:v>
                </c:pt>
                <c:pt idx="1721" formatCode="0.00">
                  <c:v>15.645129924982818</c:v>
                </c:pt>
                <c:pt idx="1722" formatCode="0.00">
                  <c:v>15.694707664180349</c:v>
                </c:pt>
                <c:pt idx="1723" formatCode="0.00">
                  <c:v>15.74467047175065</c:v>
                </c:pt>
                <c:pt idx="1724" formatCode="0.00">
                  <c:v>15.795097327674862</c:v>
                </c:pt>
                <c:pt idx="1725" formatCode="0.00">
                  <c:v>15.845912529149485</c:v>
                </c:pt>
                <c:pt idx="1726" formatCode="0.00">
                  <c:v>15.897039479595302</c:v>
                </c:pt>
                <c:pt idx="1727" formatCode="0.00">
                  <c:v>15.948322662037004</c:v>
                </c:pt>
                <c:pt idx="1728" formatCode="0.00">
                  <c:v>15.999684049854219</c:v>
                </c:pt>
                <c:pt idx="1729" formatCode="0.00">
                  <c:v>16.050967232295921</c:v>
                </c:pt>
                <c:pt idx="1730" formatCode="0.00">
                  <c:v>16.101860281635769</c:v>
                </c:pt>
                <c:pt idx="1731" formatCode="0.00">
                  <c:v>16.152054845250309</c:v>
                </c:pt>
                <c:pt idx="1732" formatCode="0.00">
                  <c:v>16.201172468707099</c:v>
                </c:pt>
                <c:pt idx="1733" formatCode="0.00">
                  <c:v>16.24884721043378</c:v>
                </c:pt>
                <c:pt idx="1734" formatCode="0.00">
                  <c:v>16.294730110596674</c:v>
                </c:pt>
                <c:pt idx="1735" formatCode="0.00">
                  <c:v>16.33878300497253</c:v>
                </c:pt>
                <c:pt idx="1736" formatCode="0.00">
                  <c:v>16.3809721982167</c:v>
                </c:pt>
                <c:pt idx="1737" formatCode="0.00">
                  <c:v>16.421407356610047</c:v>
                </c:pt>
                <c:pt idx="1738" formatCode="0.00">
                  <c:v>16.460193677554834</c:v>
                </c:pt>
                <c:pt idx="1739" formatCode="0.00">
                  <c:v>16.497432068329868</c:v>
                </c:pt>
                <c:pt idx="1740" formatCode="0.00">
                  <c:v>16.533154049425548</c:v>
                </c:pt>
                <c:pt idx="1741" formatCode="0.00">
                  <c:v>16.533154049425548</c:v>
                </c:pt>
                <c:pt idx="1742" formatCode="0.00">
                  <c:v>16.533154049425548</c:v>
                </c:pt>
                <c:pt idx="1743" formatCode="0.00">
                  <c:v>16.533154049425548</c:v>
                </c:pt>
                <c:pt idx="1744" formatCode="0.00">
                  <c:v>16.56318539030346</c:v>
                </c:pt>
                <c:pt idx="1745" formatCode="0.00">
                  <c:v>16.5921495629715</c:v>
                </c:pt>
                <c:pt idx="1746" formatCode="0.00">
                  <c:v>16.620297062971499</c:v>
                </c:pt>
                <c:pt idx="1747" formatCode="0.00">
                  <c:v>16.647696681241388</c:v>
                </c:pt>
                <c:pt idx="1748" formatCode="0.00">
                  <c:v>16.674471341735217</c:v>
                </c:pt>
                <c:pt idx="1749" formatCode="0.00">
                  <c:v>16.700684115226299</c:v>
                </c:pt>
                <c:pt idx="1750" formatCode="0.00">
                  <c:v>16.726340960219442</c:v>
                </c:pt>
                <c:pt idx="1751" formatCode="0.00">
                  <c:v>16.751447835219441</c:v>
                </c:pt>
                <c:pt idx="1752" formatCode="0.00">
                  <c:v>16.776119024348386</c:v>
                </c:pt>
                <c:pt idx="1753" formatCode="0.00">
                  <c:v>16.800358341049346</c:v>
                </c:pt>
                <c:pt idx="1754" formatCode="0.00">
                  <c:v>16.824276256001333</c:v>
                </c:pt>
                <c:pt idx="1755" formatCode="0.00">
                  <c:v>16.847927974751336</c:v>
                </c:pt>
                <c:pt idx="1756" formatCode="0.00">
                  <c:v>16.871314986925547</c:v>
                </c:pt>
                <c:pt idx="1757" formatCode="0.00">
                  <c:v>16.894438782150168</c:v>
                </c:pt>
                <c:pt idx="1758" formatCode="0.00">
                  <c:v>16.917300850051404</c:v>
                </c:pt>
                <c:pt idx="1759" formatCode="0.00">
                  <c:v>16.93990268025545</c:v>
                </c:pt>
                <c:pt idx="1760" formatCode="0.00">
                  <c:v>16.962245762388509</c:v>
                </c:pt>
                <c:pt idx="1761" formatCode="0.00">
                  <c:v>16.984331586076781</c:v>
                </c:pt>
                <c:pt idx="1762" formatCode="0.00">
                  <c:v>17.006110665937893</c:v>
                </c:pt>
                <c:pt idx="1763" formatCode="0.00">
                  <c:v>17.027635764531855</c:v>
                </c:pt>
                <c:pt idx="1764" formatCode="0.00">
                  <c:v>17.048858051911829</c:v>
                </c:pt>
                <c:pt idx="1765" formatCode="0.00">
                  <c:v>17.069779673139539</c:v>
                </c:pt>
                <c:pt idx="1766" formatCode="0.00">
                  <c:v>17.090402773276711</c:v>
                </c:pt>
                <c:pt idx="1767" formatCode="0.00">
                  <c:v>17.11072949738508</c:v>
                </c:pt>
                <c:pt idx="1768" formatCode="0.00">
                  <c:v>17.13076199052637</c:v>
                </c:pt>
                <c:pt idx="1769" formatCode="0.00">
                  <c:v>17.150453925325753</c:v>
                </c:pt>
                <c:pt idx="1770" formatCode="0.00">
                  <c:v>17.169712289523282</c:v>
                </c:pt>
                <c:pt idx="1771" formatCode="0.00">
                  <c:v>17.188352905735563</c:v>
                </c:pt>
                <c:pt idx="1772" formatCode="0.00">
                  <c:v>17.188352905735563</c:v>
                </c:pt>
                <c:pt idx="1773" formatCode="0.00">
                  <c:v>17.188352905735563</c:v>
                </c:pt>
                <c:pt idx="1774" formatCode="0.00">
                  <c:v>17.188352905735563</c:v>
                </c:pt>
                <c:pt idx="1775" formatCode="0.00">
                  <c:v>17.188352905735563</c:v>
                </c:pt>
                <c:pt idx="1776" formatCode="0.00">
                  <c:v>17.188352905735563</c:v>
                </c:pt>
                <c:pt idx="1777" formatCode="0.00">
                  <c:v>17.188352905735563</c:v>
                </c:pt>
                <c:pt idx="1778" formatCode="0.00">
                  <c:v>17.188352905735563</c:v>
                </c:pt>
                <c:pt idx="1779" formatCode="0.00">
                  <c:v>17.188352905735563</c:v>
                </c:pt>
                <c:pt idx="1780" formatCode="0.00">
                  <c:v>17.188352905735563</c:v>
                </c:pt>
                <c:pt idx="1781" formatCode="0.00">
                  <c:v>17.188352905735563</c:v>
                </c:pt>
                <c:pt idx="1782" formatCode="0.00">
                  <c:v>17.188352905735563</c:v>
                </c:pt>
                <c:pt idx="1783" formatCode="0.00">
                  <c:v>17.188352905735563</c:v>
                </c:pt>
                <c:pt idx="1784" formatCode="0.00">
                  <c:v>17.188352905735563</c:v>
                </c:pt>
                <c:pt idx="1785" formatCode="0.00">
                  <c:v>17.188352905735563</c:v>
                </c:pt>
                <c:pt idx="1786" formatCode="0.00">
                  <c:v>17.188352905735563</c:v>
                </c:pt>
                <c:pt idx="1787" formatCode="0.00">
                  <c:v>17.188352905735563</c:v>
                </c:pt>
                <c:pt idx="1788" formatCode="0.00">
                  <c:v>17.188352905735563</c:v>
                </c:pt>
                <c:pt idx="1789" formatCode="0.00">
                  <c:v>17.188352905735563</c:v>
                </c:pt>
                <c:pt idx="1790" formatCode="0.00">
                  <c:v>17.188352905735563</c:v>
                </c:pt>
                <c:pt idx="1791" formatCode="0.00">
                  <c:v>17.188352905735563</c:v>
                </c:pt>
                <c:pt idx="1792" formatCode="0.00">
                  <c:v>17.188352905735563</c:v>
                </c:pt>
                <c:pt idx="1793" formatCode="0.00">
                  <c:v>17.188352905735563</c:v>
                </c:pt>
                <c:pt idx="1794" formatCode="0.00">
                  <c:v>17.188352905735563</c:v>
                </c:pt>
                <c:pt idx="1795" formatCode="0.00">
                  <c:v>17.188352905735563</c:v>
                </c:pt>
                <c:pt idx="1796" formatCode="0.00">
                  <c:v>17.188352905735563</c:v>
                </c:pt>
                <c:pt idx="1797" formatCode="0.00">
                  <c:v>17.188352905735563</c:v>
                </c:pt>
                <c:pt idx="1798" formatCode="0.00">
                  <c:v>17.188352905735563</c:v>
                </c:pt>
                <c:pt idx="1799" formatCode="0.00">
                  <c:v>17.188352905735563</c:v>
                </c:pt>
                <c:pt idx="1800" formatCode="0.00">
                  <c:v>17.188352905735563</c:v>
                </c:pt>
                <c:pt idx="1801" formatCode="0.00">
                  <c:v>17.188352905735563</c:v>
                </c:pt>
                <c:pt idx="1802" formatCode="0.00">
                  <c:v>17.188352905735563</c:v>
                </c:pt>
                <c:pt idx="1803" formatCode="0.00">
                  <c:v>17.188352905735563</c:v>
                </c:pt>
                <c:pt idx="1804" formatCode="0.00">
                  <c:v>17.188352905735563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8BD-514C-954A-DA47B4A85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1832239"/>
        <c:axId val="165295647"/>
      </c:scatterChart>
      <c:valAx>
        <c:axId val="1001832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295647"/>
        <c:crosses val="autoZero"/>
        <c:crossBetween val="midCat"/>
      </c:valAx>
      <c:valAx>
        <c:axId val="16529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18322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/>
              <a:t>WLTP Series 3 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class 3 v5'!$F$9</c:f>
              <c:strCache>
                <c:ptCount val="1"/>
                <c:pt idx="0">
                  <c:v>m/s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 v5'!$F$11:$F$1811</c:f>
              <c:numCache>
                <c:formatCode>0.000_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5.5555555555555552E-2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9.4722222222222214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12.027777777777779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11.861111111111111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3.4166666666666665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5.5555555555555552E-2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</c:v>
                </c:pt>
                <c:pt idx="161">
                  <c:v>6.5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9.2222222222222214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8.2222222222222214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5.25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6.6111111111111107</c:v>
                </c:pt>
                <c:pt idx="207">
                  <c:v>7.4722222222222223</c:v>
                </c:pt>
                <c:pt idx="208">
                  <c:v>8.2222222222222214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11.972222222222221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14.388888888888889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14.944444444444445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14.166666666666666</c:v>
                </c:pt>
                <c:pt idx="236">
                  <c:v>13.833333333333334</c:v>
                </c:pt>
                <c:pt idx="237">
                  <c:v>13.666666666666666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10.972222222222221</c:v>
                </c:pt>
                <c:pt idx="243">
                  <c:v>10.277777777777779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5.7222222222222223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12.666666666666666</c:v>
                </c:pt>
                <c:pt idx="273">
                  <c:v>12.583333333333334</c:v>
                </c:pt>
                <c:pt idx="274">
                  <c:v>12.138888888888889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</c:v>
                </c:pt>
                <c:pt idx="280">
                  <c:v>5.9444444444444446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9.4722222222222214</c:v>
                </c:pt>
                <c:pt idx="286">
                  <c:v>10.388888888888889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13.138888888888889</c:v>
                </c:pt>
                <c:pt idx="290">
                  <c:v>13.666666666666666</c:v>
                </c:pt>
                <c:pt idx="291">
                  <c:v>13.833333333333334</c:v>
                </c:pt>
                <c:pt idx="292">
                  <c:v>13.666666666666666</c:v>
                </c:pt>
                <c:pt idx="293">
                  <c:v>13.361111111111111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12.972222222222221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12.027777777777779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7.1111111111111107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</c:v>
                </c:pt>
                <c:pt idx="325">
                  <c:v>6.6388888888888893</c:v>
                </c:pt>
                <c:pt idx="326">
                  <c:v>6.6388888888888893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5.8611111111111107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7.6944444444444446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5.8611111111111107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1.0277777777777777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2.3055555555555554</c:v>
                </c:pt>
                <c:pt idx="396">
                  <c:v>3.4166666666666665</c:v>
                </c:pt>
                <c:pt idx="397">
                  <c:v>4.6111111111111107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7.1111111111111107</c:v>
                </c:pt>
                <c:pt idx="401">
                  <c:v>7.1111111111111107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5.3055555555555554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4.6111111111111107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5.3055555555555554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5.5555555555555552E-2</c:v>
                </c:pt>
                <c:pt idx="534">
                  <c:v>0.33333333333333331</c:v>
                </c:pt>
                <c:pt idx="535">
                  <c:v>0.88888888888888884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10.777777777777779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13.444444444444445</c:v>
                </c:pt>
                <c:pt idx="617">
                  <c:v>13.388888888888889</c:v>
                </c:pt>
                <c:pt idx="618">
                  <c:v>13.277777777777779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12.805555555555555</c:v>
                </c:pt>
                <c:pt idx="631">
                  <c:v>12.972222222222221</c:v>
                </c:pt>
                <c:pt idx="632">
                  <c:v>13.25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14.694444444444445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9.5277777777777786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9.9166666666666661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5.8611111111111107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6.6388888888888893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8.4166666666666661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9.2222222222222214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5.8888888888888893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3.5555555555555554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5.8611111111111107</c:v>
                </c:pt>
                <c:pt idx="713">
                  <c:v>6.0555555555555554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11.166666666666666</c:v>
                </c:pt>
                <c:pt idx="730">
                  <c:v>11.555555555555555</c:v>
                </c:pt>
                <c:pt idx="731">
                  <c:v>11.638888888888889</c:v>
                </c:pt>
                <c:pt idx="732">
                  <c:v>11.666666666666666</c:v>
                </c:pt>
                <c:pt idx="733">
                  <c:v>11.722222222222221</c:v>
                </c:pt>
                <c:pt idx="734">
                  <c:v>11.777777777777779</c:v>
                </c:pt>
                <c:pt idx="735">
                  <c:v>11.861111111111111</c:v>
                </c:pt>
                <c:pt idx="736">
                  <c:v>11.972222222222221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13.111111111111111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13.805555555555555</c:v>
                </c:pt>
                <c:pt idx="753">
                  <c:v>13.694444444444445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9.4722222222222214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3.3333333333333335</c:v>
                </c:pt>
                <c:pt idx="765">
                  <c:v>3.5555555555555554</c:v>
                </c:pt>
                <c:pt idx="766">
                  <c:v>4.4444444444444446</c:v>
                </c:pt>
                <c:pt idx="767">
                  <c:v>5.3055555555555554</c:v>
                </c:pt>
                <c:pt idx="768">
                  <c:v>6.2222222222222223</c:v>
                </c:pt>
                <c:pt idx="769">
                  <c:v>7.1111111111111107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13.694444444444445</c:v>
                </c:pt>
                <c:pt idx="798">
                  <c:v>12.472222222222221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12.416666666666666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13.944444444444445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15.472222222222221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18.722222222222221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20.944444444444443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20.194444444444443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18.916666666666668</c:v>
                </c:pt>
                <c:pt idx="886">
                  <c:v>19</c:v>
                </c:pt>
                <c:pt idx="887">
                  <c:v>19.055555555555557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18.916666666666668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17.166666666666668</c:v>
                </c:pt>
                <c:pt idx="900">
                  <c:v>17.083333333333332</c:v>
                </c:pt>
                <c:pt idx="901">
                  <c:v>16.916666666666668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13.694444444444445</c:v>
                </c:pt>
                <c:pt idx="905">
                  <c:v>12.472222222222221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12.416666666666666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16.444444444444443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13.444444444444445</c:v>
                </c:pt>
                <c:pt idx="954">
                  <c:v>11.972222222222221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12.583333333333334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14.138888888888889</c:v>
                </c:pt>
                <c:pt idx="971">
                  <c:v>13.666666666666666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5.3611111111111107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0.88888888888888884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0.22222222222222221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12.111111111111111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</c:v>
                </c:pt>
                <c:pt idx="1048">
                  <c:v>14.805555555555555</c:v>
                </c:pt>
                <c:pt idx="1049">
                  <c:v>14.75</c:v>
                </c:pt>
                <c:pt idx="1050">
                  <c:v>14.527777777777779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3.5555555555555554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17.694444444444443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18.916666666666668</c:v>
                </c:pt>
                <c:pt idx="1120">
                  <c:v>18.583333333333332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5.3888888888888893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5.3055555555555554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10.611111111111111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17.083333333333332</c:v>
                </c:pt>
                <c:pt idx="1164">
                  <c:v>18.055555555555557</c:v>
                </c:pt>
                <c:pt idx="1165">
                  <c:v>19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26.888888888888889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26.138888888888889</c:v>
                </c:pt>
                <c:pt idx="1237">
                  <c:v>26.083333333333332</c:v>
                </c:pt>
                <c:pt idx="1238">
                  <c:v>25.944444444444443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22.694444444444443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22.194444444444443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21.083333333333332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21.083333333333332</c:v>
                </c:pt>
                <c:pt idx="1310">
                  <c:v>21.083333333333332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22.472222222222221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22.194444444444443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22.194444444444443</c:v>
                </c:pt>
                <c:pt idx="1342">
                  <c:v>22.222222222222221</c:v>
                </c:pt>
                <c:pt idx="1343">
                  <c:v>22.333333333333332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18.944444444444443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11.166666666666666</c:v>
                </c:pt>
                <c:pt idx="1380">
                  <c:v>9.6944444444444446</c:v>
                </c:pt>
                <c:pt idx="1381">
                  <c:v>8.2222222222222214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9.5277777777777786</c:v>
                </c:pt>
                <c:pt idx="1425">
                  <c:v>9.6111111111111107</c:v>
                </c:pt>
                <c:pt idx="1426">
                  <c:v>10.083333333333334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5.3055555555555554</c:v>
                </c:pt>
                <c:pt idx="1437">
                  <c:v>5.4722222222222223</c:v>
                </c:pt>
                <c:pt idx="1438">
                  <c:v>5.8611111111111107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8.4722222222222214</c:v>
                </c:pt>
                <c:pt idx="1493">
                  <c:v>9.4722222222222214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12.027777777777779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17.305555555555557</c:v>
                </c:pt>
                <c:pt idx="1514">
                  <c:v>17.972222222222221</c:v>
                </c:pt>
                <c:pt idx="1515">
                  <c:v>18.638888888888889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19.972222222222221</c:v>
                </c:pt>
                <c:pt idx="1519">
                  <c:v>20.194444444444443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19.055555555555557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23.583333333333332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</c:v>
                </c:pt>
                <c:pt idx="1552">
                  <c:v>25.944444444444443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28.777777777777779</c:v>
                </c:pt>
                <c:pt idx="1562">
                  <c:v>29.222222222222221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31.083333333333332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30.944444444444443</c:v>
                </c:pt>
                <c:pt idx="1600">
                  <c:v>30.694444444444443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32.361111111111114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32.888888888888886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35.388888888888886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35.388888888888886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35.388888888888886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27.388888888888889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24.055555555555557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23.444444444444443</c:v>
                </c:pt>
                <c:pt idx="1761">
                  <c:v>23.277777777777779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22.333333333333332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15.833333333333334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9.2222222222222214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3.4166666666666665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1E-7843-818F-F43A050CC5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631583"/>
        <c:axId val="45062895"/>
      </c:scatterChart>
      <c:valAx>
        <c:axId val="22463158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062895"/>
        <c:crosses val="autoZero"/>
        <c:crossBetween val="midCat"/>
      </c:valAx>
      <c:valAx>
        <c:axId val="45062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631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/>
              <a:t>Resistance</a:t>
            </a:r>
            <a:r>
              <a:rPr lang="en-GB" sz="1400" b="1" baseline="0"/>
              <a:t> to Motion Forces </a:t>
            </a:r>
            <a:endParaRPr lang="en-GB" sz="14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class 3 v5'!$I$10</c:f>
              <c:strCache>
                <c:ptCount val="1"/>
                <c:pt idx="0">
                  <c:v>Acceleration Force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 v5'!$I$11:$I$1811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7.7222222222222223</c:v>
                </c:pt>
                <c:pt idx="12">
                  <c:v>65.638888888888886</c:v>
                </c:pt>
                <c:pt idx="13">
                  <c:v>200.77777777777777</c:v>
                </c:pt>
                <c:pt idx="14">
                  <c:v>316.61111111111114</c:v>
                </c:pt>
                <c:pt idx="15">
                  <c:v>297.30555555555554</c:v>
                </c:pt>
                <c:pt idx="16">
                  <c:v>270.27777777777771</c:v>
                </c:pt>
                <c:pt idx="17">
                  <c:v>332.05555555555554</c:v>
                </c:pt>
                <c:pt idx="18">
                  <c:v>351.36111111111114</c:v>
                </c:pt>
                <c:pt idx="19">
                  <c:v>223.94444444444446</c:v>
                </c:pt>
                <c:pt idx="20">
                  <c:v>81.083333333333385</c:v>
                </c:pt>
                <c:pt idx="21">
                  <c:v>30.888888888888914</c:v>
                </c:pt>
                <c:pt idx="22">
                  <c:v>27.02777777777775</c:v>
                </c:pt>
                <c:pt idx="23">
                  <c:v>30.888888888888914</c:v>
                </c:pt>
                <c:pt idx="24">
                  <c:v>77.222222222222229</c:v>
                </c:pt>
                <c:pt idx="25">
                  <c:v>108.111111111111</c:v>
                </c:pt>
                <c:pt idx="26">
                  <c:v>127.41666666666669</c:v>
                </c:pt>
                <c:pt idx="27">
                  <c:v>181.47222222222231</c:v>
                </c:pt>
                <c:pt idx="28">
                  <c:v>193.05555555555554</c:v>
                </c:pt>
                <c:pt idx="29">
                  <c:v>181.47222222222203</c:v>
                </c:pt>
                <c:pt idx="30">
                  <c:v>131.27777777777771</c:v>
                </c:pt>
                <c:pt idx="31">
                  <c:v>77.222222222222229</c:v>
                </c:pt>
                <c:pt idx="32">
                  <c:v>54.0555555555555</c:v>
                </c:pt>
                <c:pt idx="33">
                  <c:v>42.472222222222278</c:v>
                </c:pt>
                <c:pt idx="34">
                  <c:v>23.166666666666721</c:v>
                </c:pt>
                <c:pt idx="35">
                  <c:v>-7.722222222222058</c:v>
                </c:pt>
                <c:pt idx="36">
                  <c:v>-69.499999999999886</c:v>
                </c:pt>
                <c:pt idx="37">
                  <c:v>-166.02777777777794</c:v>
                </c:pt>
                <c:pt idx="38">
                  <c:v>-220.08333333333346</c:v>
                </c:pt>
                <c:pt idx="39">
                  <c:v>-204.63888888888877</c:v>
                </c:pt>
                <c:pt idx="40">
                  <c:v>-181.47222222222231</c:v>
                </c:pt>
                <c:pt idx="41">
                  <c:v>-216.22222222222226</c:v>
                </c:pt>
                <c:pt idx="42">
                  <c:v>-277.99999999999983</c:v>
                </c:pt>
                <c:pt idx="43">
                  <c:v>-262.5555555555556</c:v>
                </c:pt>
                <c:pt idx="44">
                  <c:v>-162.16666666666677</c:v>
                </c:pt>
                <c:pt idx="45">
                  <c:v>-69.500000000000028</c:v>
                </c:pt>
                <c:pt idx="46">
                  <c:v>-54.0555555555555</c:v>
                </c:pt>
                <c:pt idx="47">
                  <c:v>-77.222222222222229</c:v>
                </c:pt>
                <c:pt idx="48">
                  <c:v>-65.638888888888857</c:v>
                </c:pt>
                <c:pt idx="49">
                  <c:v>-23.166666666666586</c:v>
                </c:pt>
                <c:pt idx="50">
                  <c:v>-15.444444444444526</c:v>
                </c:pt>
                <c:pt idx="51">
                  <c:v>-81.083333333333385</c:v>
                </c:pt>
                <c:pt idx="52">
                  <c:v>-166.02777777777774</c:v>
                </c:pt>
                <c:pt idx="53">
                  <c:v>-138.99999999999997</c:v>
                </c:pt>
                <c:pt idx="54">
                  <c:v>-42.472222222222207</c:v>
                </c:pt>
                <c:pt idx="55">
                  <c:v>-3.8611111111110974</c:v>
                </c:pt>
                <c:pt idx="56">
                  <c:v>0</c:v>
                </c:pt>
                <c:pt idx="57">
                  <c:v>11.583333333333361</c:v>
                </c:pt>
                <c:pt idx="58">
                  <c:v>23.166666666666654</c:v>
                </c:pt>
                <c:pt idx="59">
                  <c:v>92.666666666666615</c:v>
                </c:pt>
                <c:pt idx="60">
                  <c:v>104.25000000000003</c:v>
                </c:pt>
                <c:pt idx="61">
                  <c:v>46.333333333333378</c:v>
                </c:pt>
                <c:pt idx="62">
                  <c:v>34.749999999999943</c:v>
                </c:pt>
                <c:pt idx="63">
                  <c:v>46.333333333333378</c:v>
                </c:pt>
                <c:pt idx="64">
                  <c:v>61.777777777777828</c:v>
                </c:pt>
                <c:pt idx="65">
                  <c:v>38.611111111111114</c:v>
                </c:pt>
                <c:pt idx="66">
                  <c:v>23.166666666666586</c:v>
                </c:pt>
                <c:pt idx="67">
                  <c:v>84.944444444444414</c:v>
                </c:pt>
                <c:pt idx="68">
                  <c:v>185.33333333333334</c:v>
                </c:pt>
                <c:pt idx="69">
                  <c:v>239.38888888888883</c:v>
                </c:pt>
                <c:pt idx="70">
                  <c:v>254.83333333333337</c:v>
                </c:pt>
                <c:pt idx="71">
                  <c:v>235.52777777777783</c:v>
                </c:pt>
                <c:pt idx="72">
                  <c:v>177.61111111111103</c:v>
                </c:pt>
                <c:pt idx="73">
                  <c:v>111.97222222222216</c:v>
                </c:pt>
                <c:pt idx="74">
                  <c:v>77.222222222222229</c:v>
                </c:pt>
                <c:pt idx="75">
                  <c:v>73.361111111111057</c:v>
                </c:pt>
                <c:pt idx="76">
                  <c:v>81.083333333333385</c:v>
                </c:pt>
                <c:pt idx="77">
                  <c:v>73.361111111111057</c:v>
                </c:pt>
                <c:pt idx="78">
                  <c:v>38.611111111111114</c:v>
                </c:pt>
                <c:pt idx="79">
                  <c:v>-11.583333333333222</c:v>
                </c:pt>
                <c:pt idx="80">
                  <c:v>-38.611111111111114</c:v>
                </c:pt>
                <c:pt idx="81">
                  <c:v>-65.638888888888999</c:v>
                </c:pt>
                <c:pt idx="82">
                  <c:v>-57.916666666666664</c:v>
                </c:pt>
                <c:pt idx="83">
                  <c:v>-23.166666666666444</c:v>
                </c:pt>
                <c:pt idx="84">
                  <c:v>-42.472222222222278</c:v>
                </c:pt>
                <c:pt idx="85">
                  <c:v>-54.05555555555577</c:v>
                </c:pt>
                <c:pt idx="86">
                  <c:v>-50.194444444444336</c:v>
                </c:pt>
                <c:pt idx="87">
                  <c:v>-42.472222222222001</c:v>
                </c:pt>
                <c:pt idx="88">
                  <c:v>-104.25000000000011</c:v>
                </c:pt>
                <c:pt idx="89">
                  <c:v>-266.41666666666674</c:v>
                </c:pt>
                <c:pt idx="90">
                  <c:v>-382.24999999999994</c:v>
                </c:pt>
                <c:pt idx="91">
                  <c:v>-397.69444444444446</c:v>
                </c:pt>
                <c:pt idx="92">
                  <c:v>-301.16666666666669</c:v>
                </c:pt>
                <c:pt idx="93">
                  <c:v>-193.05555555555554</c:v>
                </c:pt>
                <c:pt idx="94">
                  <c:v>-196.91666666666666</c:v>
                </c:pt>
                <c:pt idx="95">
                  <c:v>-239.38888888888891</c:v>
                </c:pt>
                <c:pt idx="96">
                  <c:v>-212.36111111111109</c:v>
                </c:pt>
                <c:pt idx="97">
                  <c:v>-138.99999999999997</c:v>
                </c:pt>
                <c:pt idx="98">
                  <c:v>-139</c:v>
                </c:pt>
                <c:pt idx="99">
                  <c:v>-84.944444444444457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7.7222222222222223</c:v>
                </c:pt>
                <c:pt idx="138">
                  <c:v>73.361111111111114</c:v>
                </c:pt>
                <c:pt idx="139">
                  <c:v>227.80555555555551</c:v>
                </c:pt>
                <c:pt idx="140">
                  <c:v>378.38888888888886</c:v>
                </c:pt>
                <c:pt idx="141">
                  <c:v>397.6944444444444</c:v>
                </c:pt>
                <c:pt idx="142">
                  <c:v>277.99999999999994</c:v>
                </c:pt>
                <c:pt idx="143">
                  <c:v>135.13888888888889</c:v>
                </c:pt>
                <c:pt idx="144">
                  <c:v>73.361111111111185</c:v>
                </c:pt>
                <c:pt idx="145">
                  <c:v>111.9722222222223</c:v>
                </c:pt>
                <c:pt idx="146">
                  <c:v>177.61111111111103</c:v>
                </c:pt>
                <c:pt idx="147">
                  <c:v>189.1944444444444</c:v>
                </c:pt>
                <c:pt idx="148">
                  <c:v>146.72222222222226</c:v>
                </c:pt>
                <c:pt idx="149">
                  <c:v>81.083333333333385</c:v>
                </c:pt>
                <c:pt idx="150">
                  <c:v>7.7222222222221948</c:v>
                </c:pt>
                <c:pt idx="151">
                  <c:v>-100.38888888888894</c:v>
                </c:pt>
                <c:pt idx="152">
                  <c:v>-262.55555555555543</c:v>
                </c:pt>
                <c:pt idx="153">
                  <c:v>-382.24999999999994</c:v>
                </c:pt>
                <c:pt idx="154">
                  <c:v>-359.08333333333337</c:v>
                </c:pt>
                <c:pt idx="155">
                  <c:v>-204.63888888888891</c:v>
                </c:pt>
                <c:pt idx="156">
                  <c:v>-27.027777777777818</c:v>
                </c:pt>
                <c:pt idx="157">
                  <c:v>81.083333333333329</c:v>
                </c:pt>
                <c:pt idx="158">
                  <c:v>177.61111111111109</c:v>
                </c:pt>
                <c:pt idx="159">
                  <c:v>231.66666666666674</c:v>
                </c:pt>
                <c:pt idx="160">
                  <c:v>239.38888888888883</c:v>
                </c:pt>
                <c:pt idx="161">
                  <c:v>208.49999999999994</c:v>
                </c:pt>
                <c:pt idx="162">
                  <c:v>162.16666666666677</c:v>
                </c:pt>
                <c:pt idx="163">
                  <c:v>154.44444444444446</c:v>
                </c:pt>
                <c:pt idx="164">
                  <c:v>135.13888888888889</c:v>
                </c:pt>
                <c:pt idx="165">
                  <c:v>100.38888888888894</c:v>
                </c:pt>
                <c:pt idx="166">
                  <c:v>81.083333333333385</c:v>
                </c:pt>
                <c:pt idx="167">
                  <c:v>119.6944444444445</c:v>
                </c:pt>
                <c:pt idx="168">
                  <c:v>154.44444444444446</c:v>
                </c:pt>
                <c:pt idx="169">
                  <c:v>108.111111111111</c:v>
                </c:pt>
                <c:pt idx="170">
                  <c:v>7.722222222222058</c:v>
                </c:pt>
                <c:pt idx="171">
                  <c:v>-111.97222222222216</c:v>
                </c:pt>
                <c:pt idx="172">
                  <c:v>-247.11111111111103</c:v>
                </c:pt>
                <c:pt idx="173">
                  <c:v>-308.88888888888891</c:v>
                </c:pt>
                <c:pt idx="174">
                  <c:v>-220.08333333333329</c:v>
                </c:pt>
                <c:pt idx="175">
                  <c:v>-77.222222222222229</c:v>
                </c:pt>
                <c:pt idx="176">
                  <c:v>23.166666666666586</c:v>
                </c:pt>
                <c:pt idx="177">
                  <c:v>104.24999999999997</c:v>
                </c:pt>
                <c:pt idx="178">
                  <c:v>127.41666666666669</c:v>
                </c:pt>
                <c:pt idx="179">
                  <c:v>69.500000000000028</c:v>
                </c:pt>
                <c:pt idx="180">
                  <c:v>11.583333333333361</c:v>
                </c:pt>
                <c:pt idx="181">
                  <c:v>-15.444444444444526</c:v>
                </c:pt>
                <c:pt idx="182">
                  <c:v>-46.333333333333307</c:v>
                </c:pt>
                <c:pt idx="183">
                  <c:v>-119.69444444444436</c:v>
                </c:pt>
                <c:pt idx="184">
                  <c:v>-181.4722222222222</c:v>
                </c:pt>
                <c:pt idx="185">
                  <c:v>-196.91666666666671</c:v>
                </c:pt>
                <c:pt idx="186">
                  <c:v>-181.47222222222231</c:v>
                </c:pt>
                <c:pt idx="187">
                  <c:v>-150.58333333333326</c:v>
                </c:pt>
                <c:pt idx="188">
                  <c:v>-123.55555555555551</c:v>
                </c:pt>
                <c:pt idx="189">
                  <c:v>-100.38888888888894</c:v>
                </c:pt>
                <c:pt idx="190">
                  <c:v>-77.222222222222229</c:v>
                </c:pt>
                <c:pt idx="191">
                  <c:v>-61.777777777777757</c:v>
                </c:pt>
                <c:pt idx="192">
                  <c:v>-46.333333333333307</c:v>
                </c:pt>
                <c:pt idx="193">
                  <c:v>-27.027777777777818</c:v>
                </c:pt>
                <c:pt idx="194">
                  <c:v>-19.305555555555557</c:v>
                </c:pt>
                <c:pt idx="195">
                  <c:v>-7.7222222222221948</c:v>
                </c:pt>
                <c:pt idx="196">
                  <c:v>0</c:v>
                </c:pt>
                <c:pt idx="197">
                  <c:v>0</c:v>
                </c:pt>
                <c:pt idx="198">
                  <c:v>19.305555555555557</c:v>
                </c:pt>
                <c:pt idx="199">
                  <c:v>38.611111111111114</c:v>
                </c:pt>
                <c:pt idx="200">
                  <c:v>57.916666666666664</c:v>
                </c:pt>
                <c:pt idx="201">
                  <c:v>77.222222222222229</c:v>
                </c:pt>
                <c:pt idx="202">
                  <c:v>96.527777777777771</c:v>
                </c:pt>
                <c:pt idx="203">
                  <c:v>154.44444444444446</c:v>
                </c:pt>
                <c:pt idx="204">
                  <c:v>181.4722222222222</c:v>
                </c:pt>
                <c:pt idx="205">
                  <c:v>185.33333333333334</c:v>
                </c:pt>
                <c:pt idx="206">
                  <c:v>220.08333333333329</c:v>
                </c:pt>
                <c:pt idx="207">
                  <c:v>223.94444444444446</c:v>
                </c:pt>
                <c:pt idx="208">
                  <c:v>196.91666666666671</c:v>
                </c:pt>
                <c:pt idx="209">
                  <c:v>216.22222222222226</c:v>
                </c:pt>
                <c:pt idx="210">
                  <c:v>212.36111111111109</c:v>
                </c:pt>
                <c:pt idx="211">
                  <c:v>154.44444444444446</c:v>
                </c:pt>
                <c:pt idx="212">
                  <c:v>115.83333333333333</c:v>
                </c:pt>
                <c:pt idx="213">
                  <c:v>92.666666666666615</c:v>
                </c:pt>
                <c:pt idx="214">
                  <c:v>100.38888888888894</c:v>
                </c:pt>
                <c:pt idx="215">
                  <c:v>131.27777777777771</c:v>
                </c:pt>
                <c:pt idx="216">
                  <c:v>154.44444444444446</c:v>
                </c:pt>
                <c:pt idx="217">
                  <c:v>154.44444444444446</c:v>
                </c:pt>
                <c:pt idx="218">
                  <c:v>135.13888888888889</c:v>
                </c:pt>
                <c:pt idx="219">
                  <c:v>108.111111111111</c:v>
                </c:pt>
                <c:pt idx="220">
                  <c:v>81.083333333333385</c:v>
                </c:pt>
                <c:pt idx="221">
                  <c:v>50.194444444444606</c:v>
                </c:pt>
                <c:pt idx="222">
                  <c:v>30.888888888888779</c:v>
                </c:pt>
                <c:pt idx="223">
                  <c:v>27.027777777777612</c:v>
                </c:pt>
                <c:pt idx="224">
                  <c:v>27.027777777777885</c:v>
                </c:pt>
                <c:pt idx="225">
                  <c:v>38.611111111111114</c:v>
                </c:pt>
                <c:pt idx="226">
                  <c:v>42.472222222222001</c:v>
                </c:pt>
                <c:pt idx="227">
                  <c:v>38.611111111111114</c:v>
                </c:pt>
                <c:pt idx="228">
                  <c:v>34.750000000000213</c:v>
                </c:pt>
                <c:pt idx="229">
                  <c:v>27.027777777777885</c:v>
                </c:pt>
                <c:pt idx="230">
                  <c:v>11.583333333333222</c:v>
                </c:pt>
                <c:pt idx="231">
                  <c:v>-11.583333333333222</c:v>
                </c:pt>
                <c:pt idx="232">
                  <c:v>-61.777777777777828</c:v>
                </c:pt>
                <c:pt idx="233">
                  <c:v>-127.41666666666683</c:v>
                </c:pt>
                <c:pt idx="234">
                  <c:v>-150.58333333333326</c:v>
                </c:pt>
                <c:pt idx="235">
                  <c:v>-119.6944444444445</c:v>
                </c:pt>
                <c:pt idx="236">
                  <c:v>-69.499999999999886</c:v>
                </c:pt>
                <c:pt idx="237">
                  <c:v>-54.0555555555555</c:v>
                </c:pt>
                <c:pt idx="238">
                  <c:v>-88.805555555555713</c:v>
                </c:pt>
                <c:pt idx="239">
                  <c:v>-158.3055555555556</c:v>
                </c:pt>
                <c:pt idx="240">
                  <c:v>-208.49999999999994</c:v>
                </c:pt>
                <c:pt idx="241">
                  <c:v>-185.33333333333323</c:v>
                </c:pt>
                <c:pt idx="242">
                  <c:v>-173.75</c:v>
                </c:pt>
                <c:pt idx="243">
                  <c:v>-189.1944444444444</c:v>
                </c:pt>
                <c:pt idx="244">
                  <c:v>-181.47222222222231</c:v>
                </c:pt>
                <c:pt idx="245">
                  <c:v>-216.22222222222226</c:v>
                </c:pt>
                <c:pt idx="246">
                  <c:v>-277.99999999999983</c:v>
                </c:pt>
                <c:pt idx="247">
                  <c:v>-262.5555555555556</c:v>
                </c:pt>
                <c:pt idx="248">
                  <c:v>-162.16666666666677</c:v>
                </c:pt>
                <c:pt idx="249">
                  <c:v>-69.500000000000028</c:v>
                </c:pt>
                <c:pt idx="250">
                  <c:v>-54.0555555555555</c:v>
                </c:pt>
                <c:pt idx="251">
                  <c:v>-77.222222222222229</c:v>
                </c:pt>
                <c:pt idx="252">
                  <c:v>-65.638888888888857</c:v>
                </c:pt>
                <c:pt idx="253">
                  <c:v>-23.166666666666586</c:v>
                </c:pt>
                <c:pt idx="254">
                  <c:v>-15.444444444444526</c:v>
                </c:pt>
                <c:pt idx="255">
                  <c:v>-81.083333333333385</c:v>
                </c:pt>
                <c:pt idx="256">
                  <c:v>-111.97222222222216</c:v>
                </c:pt>
                <c:pt idx="257">
                  <c:v>-11.583333333333293</c:v>
                </c:pt>
                <c:pt idx="258">
                  <c:v>131.27777777777771</c:v>
                </c:pt>
                <c:pt idx="259">
                  <c:v>200.7777777777778</c:v>
                </c:pt>
                <c:pt idx="260">
                  <c:v>204.63888888888891</c:v>
                </c:pt>
                <c:pt idx="261">
                  <c:v>196.91666666666657</c:v>
                </c:pt>
                <c:pt idx="262">
                  <c:v>212.36111111111109</c:v>
                </c:pt>
                <c:pt idx="263">
                  <c:v>262.5555555555556</c:v>
                </c:pt>
                <c:pt idx="264">
                  <c:v>285.72222222222234</c:v>
                </c:pt>
                <c:pt idx="265">
                  <c:v>250.97222222222223</c:v>
                </c:pt>
                <c:pt idx="266">
                  <c:v>181.47222222222203</c:v>
                </c:pt>
                <c:pt idx="267">
                  <c:v>150.58333333333326</c:v>
                </c:pt>
                <c:pt idx="268">
                  <c:v>139.00000000000006</c:v>
                </c:pt>
                <c:pt idx="269">
                  <c:v>115.83333333333333</c:v>
                </c:pt>
                <c:pt idx="270">
                  <c:v>61.777777777777828</c:v>
                </c:pt>
                <c:pt idx="271">
                  <c:v>-11.583333333333222</c:v>
                </c:pt>
                <c:pt idx="272">
                  <c:v>-27.027777777777885</c:v>
                </c:pt>
                <c:pt idx="273">
                  <c:v>-73.361111111111057</c:v>
                </c:pt>
                <c:pt idx="274">
                  <c:v>-173.75</c:v>
                </c:pt>
                <c:pt idx="275">
                  <c:v>-220.08333333333346</c:v>
                </c:pt>
                <c:pt idx="276">
                  <c:v>-247.11111111111103</c:v>
                </c:pt>
                <c:pt idx="277">
                  <c:v>-274.13888888888891</c:v>
                </c:pt>
                <c:pt idx="278">
                  <c:v>-343.63888888888886</c:v>
                </c:pt>
                <c:pt idx="279">
                  <c:v>-366.80555555555554</c:v>
                </c:pt>
                <c:pt idx="280">
                  <c:v>-204.63888888888891</c:v>
                </c:pt>
                <c:pt idx="281">
                  <c:v>57.916666666666664</c:v>
                </c:pt>
                <c:pt idx="282">
                  <c:v>247.1111111111112</c:v>
                </c:pt>
                <c:pt idx="283">
                  <c:v>281.86111111111114</c:v>
                </c:pt>
                <c:pt idx="284">
                  <c:v>289.58333333333337</c:v>
                </c:pt>
                <c:pt idx="285">
                  <c:v>277.99999999999994</c:v>
                </c:pt>
                <c:pt idx="286">
                  <c:v>254.83333333333337</c:v>
                </c:pt>
                <c:pt idx="287">
                  <c:v>254.83333333333337</c:v>
                </c:pt>
                <c:pt idx="288">
                  <c:v>254.83333333333312</c:v>
                </c:pt>
                <c:pt idx="289">
                  <c:v>200.77777777777789</c:v>
                </c:pt>
                <c:pt idx="290">
                  <c:v>96.527777777777771</c:v>
                </c:pt>
                <c:pt idx="291">
                  <c:v>0</c:v>
                </c:pt>
                <c:pt idx="292">
                  <c:v>-65.638888888888729</c:v>
                </c:pt>
                <c:pt idx="293">
                  <c:v>-73.361111111111327</c:v>
                </c:pt>
                <c:pt idx="294">
                  <c:v>-50.194444444444606</c:v>
                </c:pt>
                <c:pt idx="295">
                  <c:v>-23.166666666666444</c:v>
                </c:pt>
                <c:pt idx="296">
                  <c:v>0</c:v>
                </c:pt>
                <c:pt idx="297">
                  <c:v>15.44444444444439</c:v>
                </c:pt>
                <c:pt idx="298">
                  <c:v>19.305555555555557</c:v>
                </c:pt>
                <c:pt idx="299">
                  <c:v>7.722222222222058</c:v>
                </c:pt>
                <c:pt idx="300">
                  <c:v>-7.722222222222058</c:v>
                </c:pt>
                <c:pt idx="301">
                  <c:v>-27.027777777777612</c:v>
                </c:pt>
                <c:pt idx="302">
                  <c:v>-50.194444444444606</c:v>
                </c:pt>
                <c:pt idx="303">
                  <c:v>-69.500000000000171</c:v>
                </c:pt>
                <c:pt idx="304">
                  <c:v>-96.527777777777771</c:v>
                </c:pt>
                <c:pt idx="305">
                  <c:v>-115.83333333333333</c:v>
                </c:pt>
                <c:pt idx="306">
                  <c:v>-96.527777777777771</c:v>
                </c:pt>
                <c:pt idx="307">
                  <c:v>-57.916666666666664</c:v>
                </c:pt>
                <c:pt idx="308">
                  <c:v>-27.027777777777612</c:v>
                </c:pt>
                <c:pt idx="309">
                  <c:v>-23.166666666666444</c:v>
                </c:pt>
                <c:pt idx="310">
                  <c:v>-34.749999999999943</c:v>
                </c:pt>
                <c:pt idx="311">
                  <c:v>-46.333333333333442</c:v>
                </c:pt>
                <c:pt idx="312">
                  <c:v>-69.500000000000171</c:v>
                </c:pt>
                <c:pt idx="313">
                  <c:v>-96.527777777777771</c:v>
                </c:pt>
                <c:pt idx="314">
                  <c:v>-115.83333333333333</c:v>
                </c:pt>
                <c:pt idx="315">
                  <c:v>-115.83333333333333</c:v>
                </c:pt>
                <c:pt idx="316">
                  <c:v>-104.24999999999997</c:v>
                </c:pt>
                <c:pt idx="317">
                  <c:v>-115.83333333333333</c:v>
                </c:pt>
                <c:pt idx="318">
                  <c:v>-142.86111111111106</c:v>
                </c:pt>
                <c:pt idx="319">
                  <c:v>-150.58333333333326</c:v>
                </c:pt>
                <c:pt idx="320">
                  <c:v>-92.666666666666615</c:v>
                </c:pt>
                <c:pt idx="321">
                  <c:v>-46.333333333333442</c:v>
                </c:pt>
                <c:pt idx="322">
                  <c:v>-27.027777777777885</c:v>
                </c:pt>
                <c:pt idx="323">
                  <c:v>-23.166666666666586</c:v>
                </c:pt>
                <c:pt idx="324">
                  <c:v>-38.611111111111114</c:v>
                </c:pt>
                <c:pt idx="325">
                  <c:v>-15.444444444444526</c:v>
                </c:pt>
                <c:pt idx="326">
                  <c:v>-11.583333333333222</c:v>
                </c:pt>
                <c:pt idx="327">
                  <c:v>-23.166666666666586</c:v>
                </c:pt>
                <c:pt idx="328">
                  <c:v>-119.6944444444445</c:v>
                </c:pt>
                <c:pt idx="329">
                  <c:v>-223.94444444444446</c:v>
                </c:pt>
                <c:pt idx="330">
                  <c:v>-139.00000000000006</c:v>
                </c:pt>
                <c:pt idx="331">
                  <c:v>-30.888888888888914</c:v>
                </c:pt>
                <c:pt idx="332">
                  <c:v>-38.611111111111043</c:v>
                </c:pt>
                <c:pt idx="333">
                  <c:v>-42.472222222222207</c:v>
                </c:pt>
                <c:pt idx="334">
                  <c:v>-34.750000000000014</c:v>
                </c:pt>
                <c:pt idx="335">
                  <c:v>-42.472222222222207</c:v>
                </c:pt>
                <c:pt idx="336">
                  <c:v>-27.02777777777775</c:v>
                </c:pt>
                <c:pt idx="337">
                  <c:v>0</c:v>
                </c:pt>
                <c:pt idx="338">
                  <c:v>42.472222222222207</c:v>
                </c:pt>
                <c:pt idx="339">
                  <c:v>127.41666666666669</c:v>
                </c:pt>
                <c:pt idx="340">
                  <c:v>220.08333333333334</c:v>
                </c:pt>
                <c:pt idx="341">
                  <c:v>243.25000000000003</c:v>
                </c:pt>
                <c:pt idx="342">
                  <c:v>150.58333333333326</c:v>
                </c:pt>
                <c:pt idx="343">
                  <c:v>46.333333333333307</c:v>
                </c:pt>
                <c:pt idx="344">
                  <c:v>19.305555555555557</c:v>
                </c:pt>
                <c:pt idx="345">
                  <c:v>42.472222222222143</c:v>
                </c:pt>
                <c:pt idx="346">
                  <c:v>42.472222222222278</c:v>
                </c:pt>
                <c:pt idx="347">
                  <c:v>27.027777777777885</c:v>
                </c:pt>
                <c:pt idx="348">
                  <c:v>42.472222222222143</c:v>
                </c:pt>
                <c:pt idx="349">
                  <c:v>38.611111111111114</c:v>
                </c:pt>
                <c:pt idx="350">
                  <c:v>19.305555555555557</c:v>
                </c:pt>
                <c:pt idx="351">
                  <c:v>0</c:v>
                </c:pt>
                <c:pt idx="352">
                  <c:v>-7.7222222222221948</c:v>
                </c:pt>
                <c:pt idx="353">
                  <c:v>-7.7222222222223316</c:v>
                </c:pt>
                <c:pt idx="354">
                  <c:v>-3.8611111111111658</c:v>
                </c:pt>
                <c:pt idx="355">
                  <c:v>7.7222222222223316</c:v>
                </c:pt>
                <c:pt idx="356">
                  <c:v>11.583333333333361</c:v>
                </c:pt>
                <c:pt idx="357">
                  <c:v>-3.8611111111111658</c:v>
                </c:pt>
                <c:pt idx="358">
                  <c:v>-50.194444444444471</c:v>
                </c:pt>
                <c:pt idx="359">
                  <c:v>-115.83333333333333</c:v>
                </c:pt>
                <c:pt idx="360">
                  <c:v>-142.86111111111106</c:v>
                </c:pt>
                <c:pt idx="361">
                  <c:v>-119.6944444444445</c:v>
                </c:pt>
                <c:pt idx="362">
                  <c:v>-81.083333333333243</c:v>
                </c:pt>
                <c:pt idx="363">
                  <c:v>-46.333333333333307</c:v>
                </c:pt>
                <c:pt idx="364">
                  <c:v>-15.444444444444526</c:v>
                </c:pt>
                <c:pt idx="365">
                  <c:v>3.8611111111111658</c:v>
                </c:pt>
                <c:pt idx="366">
                  <c:v>19.305555555555557</c:v>
                </c:pt>
                <c:pt idx="367">
                  <c:v>50.194444444444471</c:v>
                </c:pt>
                <c:pt idx="368">
                  <c:v>88.805555555555586</c:v>
                </c:pt>
                <c:pt idx="369">
                  <c:v>84.944444444444414</c:v>
                </c:pt>
                <c:pt idx="370">
                  <c:v>38.611111111111114</c:v>
                </c:pt>
                <c:pt idx="371">
                  <c:v>-19.305555555555557</c:v>
                </c:pt>
                <c:pt idx="372">
                  <c:v>-123.55555555555551</c:v>
                </c:pt>
                <c:pt idx="373">
                  <c:v>-235.52777777777783</c:v>
                </c:pt>
                <c:pt idx="374">
                  <c:v>-266.41666666666669</c:v>
                </c:pt>
                <c:pt idx="375">
                  <c:v>-223.9444444444444</c:v>
                </c:pt>
                <c:pt idx="376">
                  <c:v>-162.16666666666671</c:v>
                </c:pt>
                <c:pt idx="377">
                  <c:v>-115.83333333333333</c:v>
                </c:pt>
                <c:pt idx="378">
                  <c:v>-84.944444444444414</c:v>
                </c:pt>
                <c:pt idx="379">
                  <c:v>-65.6388888888889</c:v>
                </c:pt>
                <c:pt idx="380">
                  <c:v>-73.361111111111128</c:v>
                </c:pt>
                <c:pt idx="381">
                  <c:v>-88.805555555555543</c:v>
                </c:pt>
                <c:pt idx="382">
                  <c:v>-92.666666666666643</c:v>
                </c:pt>
                <c:pt idx="383">
                  <c:v>-100.3888888888889</c:v>
                </c:pt>
                <c:pt idx="384">
                  <c:v>-108.11111111111111</c:v>
                </c:pt>
                <c:pt idx="385">
                  <c:v>-88.805555555555543</c:v>
                </c:pt>
                <c:pt idx="386">
                  <c:v>-34.75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19.305555555555557</c:v>
                </c:pt>
                <c:pt idx="392">
                  <c:v>81.083333333333343</c:v>
                </c:pt>
                <c:pt idx="393">
                  <c:v>166.02777777777777</c:v>
                </c:pt>
                <c:pt idx="394">
                  <c:v>239.38888888888894</c:v>
                </c:pt>
                <c:pt idx="395">
                  <c:v>289.58333333333337</c:v>
                </c:pt>
                <c:pt idx="396">
                  <c:v>320.47222222222223</c:v>
                </c:pt>
                <c:pt idx="397">
                  <c:v>332.05555555555549</c:v>
                </c:pt>
                <c:pt idx="398">
                  <c:v>293.44444444444434</c:v>
                </c:pt>
                <c:pt idx="399">
                  <c:v>181.47222222222231</c:v>
                </c:pt>
                <c:pt idx="400">
                  <c:v>54.055555555555635</c:v>
                </c:pt>
                <c:pt idx="401">
                  <c:v>-27.027777777777885</c:v>
                </c:pt>
                <c:pt idx="402">
                  <c:v>-88.805555555555586</c:v>
                </c:pt>
                <c:pt idx="403">
                  <c:v>-127.41666666666656</c:v>
                </c:pt>
                <c:pt idx="404">
                  <c:v>-119.6944444444445</c:v>
                </c:pt>
                <c:pt idx="405">
                  <c:v>-111.9722222222223</c:v>
                </c:pt>
                <c:pt idx="406">
                  <c:v>-123.55555555555551</c:v>
                </c:pt>
                <c:pt idx="407">
                  <c:v>-131.27777777777771</c:v>
                </c:pt>
                <c:pt idx="408">
                  <c:v>-108.11111111111113</c:v>
                </c:pt>
                <c:pt idx="409">
                  <c:v>-54.055555555555564</c:v>
                </c:pt>
                <c:pt idx="410">
                  <c:v>-7.7222222222221948</c:v>
                </c:pt>
                <c:pt idx="411">
                  <c:v>11.583333333333293</c:v>
                </c:pt>
                <c:pt idx="412">
                  <c:v>19.305555555555557</c:v>
                </c:pt>
                <c:pt idx="413">
                  <c:v>27.027777777777818</c:v>
                </c:pt>
                <c:pt idx="414">
                  <c:v>54.055555555555564</c:v>
                </c:pt>
                <c:pt idx="415">
                  <c:v>96.527777777777715</c:v>
                </c:pt>
                <c:pt idx="416">
                  <c:v>108.11111111111107</c:v>
                </c:pt>
                <c:pt idx="417">
                  <c:v>65.638888888888999</c:v>
                </c:pt>
                <c:pt idx="418">
                  <c:v>3.8611111111111658</c:v>
                </c:pt>
                <c:pt idx="419">
                  <c:v>-57.916666666666664</c:v>
                </c:pt>
                <c:pt idx="420">
                  <c:v>-84.944444444444414</c:v>
                </c:pt>
                <c:pt idx="421">
                  <c:v>-54.055555555555635</c:v>
                </c:pt>
                <c:pt idx="422">
                  <c:v>-7.7222222222223316</c:v>
                </c:pt>
                <c:pt idx="423">
                  <c:v>38.611111111111114</c:v>
                </c:pt>
                <c:pt idx="424">
                  <c:v>104.25000000000011</c:v>
                </c:pt>
                <c:pt idx="425">
                  <c:v>208.50000000000006</c:v>
                </c:pt>
                <c:pt idx="426">
                  <c:v>320.47222222222211</c:v>
                </c:pt>
                <c:pt idx="427">
                  <c:v>347.5</c:v>
                </c:pt>
                <c:pt idx="428">
                  <c:v>231.66666666666666</c:v>
                </c:pt>
                <c:pt idx="429">
                  <c:v>73.361111111111057</c:v>
                </c:pt>
                <c:pt idx="430">
                  <c:v>-23.166666666666721</c:v>
                </c:pt>
                <c:pt idx="431">
                  <c:v>-61.777777777777828</c:v>
                </c:pt>
                <c:pt idx="432">
                  <c:v>-57.916666666666529</c:v>
                </c:pt>
                <c:pt idx="433">
                  <c:v>-30.888888888888779</c:v>
                </c:pt>
                <c:pt idx="434">
                  <c:v>-27.02777777777775</c:v>
                </c:pt>
                <c:pt idx="435">
                  <c:v>-73.361111111111185</c:v>
                </c:pt>
                <c:pt idx="436">
                  <c:v>-150.58333333333343</c:v>
                </c:pt>
                <c:pt idx="437">
                  <c:v>-239.38888888888883</c:v>
                </c:pt>
                <c:pt idx="438">
                  <c:v>-328.19444444444446</c:v>
                </c:pt>
                <c:pt idx="439">
                  <c:v>-389.97222222222217</c:v>
                </c:pt>
                <c:pt idx="440">
                  <c:v>-405.41666666666663</c:v>
                </c:pt>
                <c:pt idx="441">
                  <c:v>-351.36111111111114</c:v>
                </c:pt>
                <c:pt idx="442">
                  <c:v>-247.11111111111111</c:v>
                </c:pt>
                <c:pt idx="443">
                  <c:v>-138.99999999999997</c:v>
                </c:pt>
                <c:pt idx="444">
                  <c:v>-50.194444444444443</c:v>
                </c:pt>
                <c:pt idx="445">
                  <c:v>-7.7222222222222223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19.305555555555557</c:v>
                </c:pt>
                <c:pt idx="512">
                  <c:v>96.527777777777771</c:v>
                </c:pt>
                <c:pt idx="513">
                  <c:v>235.52777777777774</c:v>
                </c:pt>
                <c:pt idx="514">
                  <c:v>359.08333333333337</c:v>
                </c:pt>
                <c:pt idx="515">
                  <c:v>393.83333333333337</c:v>
                </c:pt>
                <c:pt idx="516">
                  <c:v>335.91666666666663</c:v>
                </c:pt>
                <c:pt idx="517">
                  <c:v>196.91666666666657</c:v>
                </c:pt>
                <c:pt idx="518">
                  <c:v>54.0555555555555</c:v>
                </c:pt>
                <c:pt idx="519">
                  <c:v>-23.166666666666586</c:v>
                </c:pt>
                <c:pt idx="520">
                  <c:v>-61.7777777777777</c:v>
                </c:pt>
                <c:pt idx="521">
                  <c:v>-81.083333333333385</c:v>
                </c:pt>
                <c:pt idx="522">
                  <c:v>-96.527777777777771</c:v>
                </c:pt>
                <c:pt idx="523">
                  <c:v>-142.86111111111106</c:v>
                </c:pt>
                <c:pt idx="524">
                  <c:v>-227.80555555555554</c:v>
                </c:pt>
                <c:pt idx="525">
                  <c:v>-305.02777777777783</c:v>
                </c:pt>
                <c:pt idx="526">
                  <c:v>-305.02777777777783</c:v>
                </c:pt>
                <c:pt idx="527">
                  <c:v>-216.2222222222222</c:v>
                </c:pt>
                <c:pt idx="528">
                  <c:v>-115.83333333333333</c:v>
                </c:pt>
                <c:pt idx="529">
                  <c:v>-77.222222222222229</c:v>
                </c:pt>
                <c:pt idx="530">
                  <c:v>-38.611111111111114</c:v>
                </c:pt>
                <c:pt idx="531">
                  <c:v>0</c:v>
                </c:pt>
                <c:pt idx="532">
                  <c:v>7.7222222222222223</c:v>
                </c:pt>
                <c:pt idx="533">
                  <c:v>46.333333333333329</c:v>
                </c:pt>
                <c:pt idx="534">
                  <c:v>115.83333333333333</c:v>
                </c:pt>
                <c:pt idx="535">
                  <c:v>154.44444444444446</c:v>
                </c:pt>
                <c:pt idx="536">
                  <c:v>193.05555555555551</c:v>
                </c:pt>
                <c:pt idx="537">
                  <c:v>301.16666666666663</c:v>
                </c:pt>
                <c:pt idx="538">
                  <c:v>409.27777777777783</c:v>
                </c:pt>
                <c:pt idx="539">
                  <c:v>389.97222222222223</c:v>
                </c:pt>
                <c:pt idx="540">
                  <c:v>220.08333333333329</c:v>
                </c:pt>
                <c:pt idx="541">
                  <c:v>54.0555555555555</c:v>
                </c:pt>
                <c:pt idx="542">
                  <c:v>-7.7222222222221948</c:v>
                </c:pt>
                <c:pt idx="543">
                  <c:v>-34.749999999999943</c:v>
                </c:pt>
                <c:pt idx="544">
                  <c:v>-77.222222222222229</c:v>
                </c:pt>
                <c:pt idx="545">
                  <c:v>-135.13888888888889</c:v>
                </c:pt>
                <c:pt idx="546">
                  <c:v>-146.72222222222226</c:v>
                </c:pt>
                <c:pt idx="547">
                  <c:v>-111.9722222222223</c:v>
                </c:pt>
                <c:pt idx="548">
                  <c:v>-84.944444444444414</c:v>
                </c:pt>
                <c:pt idx="549">
                  <c:v>-69.499999999999957</c:v>
                </c:pt>
                <c:pt idx="550">
                  <c:v>-61.777777777777828</c:v>
                </c:pt>
                <c:pt idx="551">
                  <c:v>-42.472222222222207</c:v>
                </c:pt>
                <c:pt idx="552">
                  <c:v>-38.611111111111114</c:v>
                </c:pt>
                <c:pt idx="553">
                  <c:v>-38.611111111111114</c:v>
                </c:pt>
                <c:pt idx="554">
                  <c:v>-23.166666666666654</c:v>
                </c:pt>
                <c:pt idx="555">
                  <c:v>-7.7222222222222632</c:v>
                </c:pt>
                <c:pt idx="556">
                  <c:v>7.7222222222222632</c:v>
                </c:pt>
                <c:pt idx="557">
                  <c:v>27.027777777777818</c:v>
                </c:pt>
                <c:pt idx="558">
                  <c:v>46.333333333333307</c:v>
                </c:pt>
                <c:pt idx="559">
                  <c:v>104.24999999999997</c:v>
                </c:pt>
                <c:pt idx="560">
                  <c:v>96.527777777777771</c:v>
                </c:pt>
                <c:pt idx="561">
                  <c:v>19.305555555555557</c:v>
                </c:pt>
                <c:pt idx="562">
                  <c:v>0</c:v>
                </c:pt>
                <c:pt idx="563">
                  <c:v>-61.777777777777757</c:v>
                </c:pt>
                <c:pt idx="564">
                  <c:v>-266.41666666666669</c:v>
                </c:pt>
                <c:pt idx="565">
                  <c:v>-409.27777777777783</c:v>
                </c:pt>
                <c:pt idx="566">
                  <c:v>-389.97222222222217</c:v>
                </c:pt>
                <c:pt idx="567">
                  <c:v>-185.33333333333331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38.611111111111114</c:v>
                </c:pt>
                <c:pt idx="601">
                  <c:v>81.083333333333343</c:v>
                </c:pt>
                <c:pt idx="602">
                  <c:v>146.72222222222223</c:v>
                </c:pt>
                <c:pt idx="603">
                  <c:v>270.27777777777777</c:v>
                </c:pt>
                <c:pt idx="604">
                  <c:v>362.9444444444444</c:v>
                </c:pt>
                <c:pt idx="605">
                  <c:v>413.13888888888891</c:v>
                </c:pt>
                <c:pt idx="606">
                  <c:v>436.30555555555554</c:v>
                </c:pt>
                <c:pt idx="607">
                  <c:v>413.13888888888886</c:v>
                </c:pt>
                <c:pt idx="608">
                  <c:v>359.08333333333326</c:v>
                </c:pt>
                <c:pt idx="609">
                  <c:v>320.47222222222211</c:v>
                </c:pt>
                <c:pt idx="610">
                  <c:v>312.75000000000006</c:v>
                </c:pt>
                <c:pt idx="611">
                  <c:v>293.44444444444451</c:v>
                </c:pt>
                <c:pt idx="612">
                  <c:v>208.49999999999994</c:v>
                </c:pt>
                <c:pt idx="613">
                  <c:v>88.805555555555713</c:v>
                </c:pt>
                <c:pt idx="614">
                  <c:v>7.7222222222223316</c:v>
                </c:pt>
                <c:pt idx="615">
                  <c:v>-11.583333333333499</c:v>
                </c:pt>
                <c:pt idx="616">
                  <c:v>-11.583333333333222</c:v>
                </c:pt>
                <c:pt idx="617">
                  <c:v>-23.166666666666721</c:v>
                </c:pt>
                <c:pt idx="618">
                  <c:v>-46.333333333333442</c:v>
                </c:pt>
                <c:pt idx="619">
                  <c:v>-73.361111111111057</c:v>
                </c:pt>
                <c:pt idx="620">
                  <c:v>-81.083333333333385</c:v>
                </c:pt>
                <c:pt idx="621">
                  <c:v>-57.916666666666664</c:v>
                </c:pt>
                <c:pt idx="622">
                  <c:v>-23.166666666666721</c:v>
                </c:pt>
                <c:pt idx="623">
                  <c:v>3.8611111111111658</c:v>
                </c:pt>
                <c:pt idx="624">
                  <c:v>30.888888888889053</c:v>
                </c:pt>
                <c:pt idx="625">
                  <c:v>46.333333333333442</c:v>
                </c:pt>
                <c:pt idx="626">
                  <c:v>34.749999999999943</c:v>
                </c:pt>
                <c:pt idx="627">
                  <c:v>11.583333333333222</c:v>
                </c:pt>
                <c:pt idx="628">
                  <c:v>0</c:v>
                </c:pt>
                <c:pt idx="629">
                  <c:v>3.8611111111111658</c:v>
                </c:pt>
                <c:pt idx="630">
                  <c:v>27.027777777777885</c:v>
                </c:pt>
                <c:pt idx="631">
                  <c:v>61.777777777777828</c:v>
                </c:pt>
                <c:pt idx="632">
                  <c:v>84.944444444444287</c:v>
                </c:pt>
                <c:pt idx="633">
                  <c:v>100.38888888888867</c:v>
                </c:pt>
                <c:pt idx="634">
                  <c:v>104.25000000000011</c:v>
                </c:pt>
                <c:pt idx="635">
                  <c:v>88.805555555555713</c:v>
                </c:pt>
                <c:pt idx="636">
                  <c:v>54.0555555555555</c:v>
                </c:pt>
                <c:pt idx="637">
                  <c:v>15.44444444444439</c:v>
                </c:pt>
                <c:pt idx="638">
                  <c:v>-3.8611111111111658</c:v>
                </c:pt>
                <c:pt idx="639">
                  <c:v>-11.583333333333222</c:v>
                </c:pt>
                <c:pt idx="640">
                  <c:v>-11.583333333333222</c:v>
                </c:pt>
                <c:pt idx="641">
                  <c:v>15.44444444444439</c:v>
                </c:pt>
                <c:pt idx="642">
                  <c:v>65.638888888888729</c:v>
                </c:pt>
                <c:pt idx="643">
                  <c:v>81.083333333333385</c:v>
                </c:pt>
                <c:pt idx="644">
                  <c:v>46.333333333333442</c:v>
                </c:pt>
                <c:pt idx="645">
                  <c:v>27.027777777777612</c:v>
                </c:pt>
                <c:pt idx="646">
                  <c:v>30.888888888888779</c:v>
                </c:pt>
                <c:pt idx="647">
                  <c:v>30.888888888889053</c:v>
                </c:pt>
                <c:pt idx="648">
                  <c:v>23.166666666666721</c:v>
                </c:pt>
                <c:pt idx="649">
                  <c:v>3.8611111111108913</c:v>
                </c:pt>
                <c:pt idx="650">
                  <c:v>-34.749999999999943</c:v>
                </c:pt>
                <c:pt idx="651">
                  <c:v>-100.38888888888867</c:v>
                </c:pt>
                <c:pt idx="652">
                  <c:v>-150.58333333333326</c:v>
                </c:pt>
                <c:pt idx="653">
                  <c:v>-158.3055555555556</c:v>
                </c:pt>
                <c:pt idx="654">
                  <c:v>-189.1944444444444</c:v>
                </c:pt>
                <c:pt idx="655">
                  <c:v>-266.41666666666663</c:v>
                </c:pt>
                <c:pt idx="656">
                  <c:v>-308.88888888888891</c:v>
                </c:pt>
                <c:pt idx="657">
                  <c:v>-258.69444444444457</c:v>
                </c:pt>
                <c:pt idx="658">
                  <c:v>-189.19444444444466</c:v>
                </c:pt>
                <c:pt idx="659">
                  <c:v>-212.36111111111109</c:v>
                </c:pt>
                <c:pt idx="660">
                  <c:v>-320.47222222222211</c:v>
                </c:pt>
                <c:pt idx="661">
                  <c:v>-397.69444444444446</c:v>
                </c:pt>
                <c:pt idx="662">
                  <c:v>-409.27777777777777</c:v>
                </c:pt>
                <c:pt idx="663">
                  <c:v>-293.44444444444446</c:v>
                </c:pt>
                <c:pt idx="664">
                  <c:v>-131.2777777777778</c:v>
                </c:pt>
                <c:pt idx="665">
                  <c:v>-23.166666666666654</c:v>
                </c:pt>
                <c:pt idx="666">
                  <c:v>77.222222222222229</c:v>
                </c:pt>
                <c:pt idx="667">
                  <c:v>250.97222222222223</c:v>
                </c:pt>
                <c:pt idx="668">
                  <c:v>355.22222222222217</c:v>
                </c:pt>
                <c:pt idx="669">
                  <c:v>347.5</c:v>
                </c:pt>
                <c:pt idx="670">
                  <c:v>339.77777777777783</c:v>
                </c:pt>
                <c:pt idx="671">
                  <c:v>231.66666666666666</c:v>
                </c:pt>
                <c:pt idx="672">
                  <c:v>154.44444444444446</c:v>
                </c:pt>
                <c:pt idx="673">
                  <c:v>154.44444444444446</c:v>
                </c:pt>
                <c:pt idx="674">
                  <c:v>154.44444444444446</c:v>
                </c:pt>
                <c:pt idx="675">
                  <c:v>88.805555555555443</c:v>
                </c:pt>
                <c:pt idx="676">
                  <c:v>19.305555555555557</c:v>
                </c:pt>
                <c:pt idx="677">
                  <c:v>-50.194444444444336</c:v>
                </c:pt>
                <c:pt idx="678">
                  <c:v>-185.33333333333323</c:v>
                </c:pt>
                <c:pt idx="679">
                  <c:v>-277.99999999999994</c:v>
                </c:pt>
                <c:pt idx="680">
                  <c:v>-332.0555555555556</c:v>
                </c:pt>
                <c:pt idx="681">
                  <c:v>-347.5</c:v>
                </c:pt>
                <c:pt idx="682">
                  <c:v>-231.66666666666666</c:v>
                </c:pt>
                <c:pt idx="683">
                  <c:v>-150.58333333333343</c:v>
                </c:pt>
                <c:pt idx="684">
                  <c:v>-84.944444444444557</c:v>
                </c:pt>
                <c:pt idx="685">
                  <c:v>92.666666666666757</c:v>
                </c:pt>
                <c:pt idx="686">
                  <c:v>193.05555555555554</c:v>
                </c:pt>
                <c:pt idx="687">
                  <c:v>177.61111111111103</c:v>
                </c:pt>
                <c:pt idx="688">
                  <c:v>173.75</c:v>
                </c:pt>
                <c:pt idx="689">
                  <c:v>169.88888888888897</c:v>
                </c:pt>
                <c:pt idx="690">
                  <c:v>96.527777777777771</c:v>
                </c:pt>
                <c:pt idx="691">
                  <c:v>30.888888888888914</c:v>
                </c:pt>
                <c:pt idx="692">
                  <c:v>34.750000000000085</c:v>
                </c:pt>
                <c:pt idx="693">
                  <c:v>61.777777777777828</c:v>
                </c:pt>
                <c:pt idx="694">
                  <c:v>54.055555555555635</c:v>
                </c:pt>
                <c:pt idx="695">
                  <c:v>-11.583333333333499</c:v>
                </c:pt>
                <c:pt idx="696">
                  <c:v>-189.19444444444451</c:v>
                </c:pt>
                <c:pt idx="697">
                  <c:v>-254.83333333333323</c:v>
                </c:pt>
                <c:pt idx="698">
                  <c:v>-200.77777777777774</c:v>
                </c:pt>
                <c:pt idx="699">
                  <c:v>-154.44444444444446</c:v>
                </c:pt>
                <c:pt idx="700">
                  <c:v>-73.361111111111185</c:v>
                </c:pt>
                <c:pt idx="701">
                  <c:v>-30.888888888888914</c:v>
                </c:pt>
                <c:pt idx="702">
                  <c:v>-7.7222222222221948</c:v>
                </c:pt>
                <c:pt idx="703">
                  <c:v>-3.8611111111111658</c:v>
                </c:pt>
                <c:pt idx="704">
                  <c:v>-42.472222222222278</c:v>
                </c:pt>
                <c:pt idx="705">
                  <c:v>-115.83333333333333</c:v>
                </c:pt>
                <c:pt idx="706">
                  <c:v>-185.33333333333329</c:v>
                </c:pt>
                <c:pt idx="707">
                  <c:v>-196.91666666666657</c:v>
                </c:pt>
                <c:pt idx="708">
                  <c:v>-119.69444444444441</c:v>
                </c:pt>
                <c:pt idx="709">
                  <c:v>15.44444444444439</c:v>
                </c:pt>
                <c:pt idx="710">
                  <c:v>196.91666666666671</c:v>
                </c:pt>
                <c:pt idx="711">
                  <c:v>305.02777777777789</c:v>
                </c:pt>
                <c:pt idx="712">
                  <c:v>181.4722222222222</c:v>
                </c:pt>
                <c:pt idx="713">
                  <c:v>3.861111111111029</c:v>
                </c:pt>
                <c:pt idx="714">
                  <c:v>-127.41666666666669</c:v>
                </c:pt>
                <c:pt idx="715">
                  <c:v>-281.86111111111103</c:v>
                </c:pt>
                <c:pt idx="716">
                  <c:v>-250.97222222222223</c:v>
                </c:pt>
                <c:pt idx="717">
                  <c:v>-73.361111111111128</c:v>
                </c:pt>
                <c:pt idx="718">
                  <c:v>38.611111111111114</c:v>
                </c:pt>
                <c:pt idx="719">
                  <c:v>154.44444444444446</c:v>
                </c:pt>
                <c:pt idx="720">
                  <c:v>212.36111111111109</c:v>
                </c:pt>
                <c:pt idx="721">
                  <c:v>177.61111111111117</c:v>
                </c:pt>
                <c:pt idx="722">
                  <c:v>154.44444444444446</c:v>
                </c:pt>
                <c:pt idx="723">
                  <c:v>131.27777777777771</c:v>
                </c:pt>
                <c:pt idx="724">
                  <c:v>158.3055555555556</c:v>
                </c:pt>
                <c:pt idx="725">
                  <c:v>227.80555555555549</c:v>
                </c:pt>
                <c:pt idx="726">
                  <c:v>316.61111111111092</c:v>
                </c:pt>
                <c:pt idx="727">
                  <c:v>305.02777777777777</c:v>
                </c:pt>
                <c:pt idx="728">
                  <c:v>208.50000000000023</c:v>
                </c:pt>
                <c:pt idx="729">
                  <c:v>146.72222222222237</c:v>
                </c:pt>
                <c:pt idx="730">
                  <c:v>65.638888888888729</c:v>
                </c:pt>
                <c:pt idx="731">
                  <c:v>15.44444444444439</c:v>
                </c:pt>
                <c:pt idx="732">
                  <c:v>11.583333333333499</c:v>
                </c:pt>
                <c:pt idx="733">
                  <c:v>15.44444444444439</c:v>
                </c:pt>
                <c:pt idx="734">
                  <c:v>19.305555555555557</c:v>
                </c:pt>
                <c:pt idx="735">
                  <c:v>27.027777777777885</c:v>
                </c:pt>
                <c:pt idx="736">
                  <c:v>38.611111111111114</c:v>
                </c:pt>
                <c:pt idx="737">
                  <c:v>34.749999999999943</c:v>
                </c:pt>
                <c:pt idx="738">
                  <c:v>15.44444444444439</c:v>
                </c:pt>
                <c:pt idx="739">
                  <c:v>50.194444444444336</c:v>
                </c:pt>
                <c:pt idx="740">
                  <c:v>88.805555555555443</c:v>
                </c:pt>
                <c:pt idx="741">
                  <c:v>73.361111111111327</c:v>
                </c:pt>
                <c:pt idx="742">
                  <c:v>34.749999999999943</c:v>
                </c:pt>
                <c:pt idx="743">
                  <c:v>7.722222222222058</c:v>
                </c:pt>
                <c:pt idx="744">
                  <c:v>3.8611111111111658</c:v>
                </c:pt>
                <c:pt idx="745">
                  <c:v>3.8611111111111658</c:v>
                </c:pt>
                <c:pt idx="746">
                  <c:v>19.305555555555557</c:v>
                </c:pt>
                <c:pt idx="747">
                  <c:v>42.472222222222278</c:v>
                </c:pt>
                <c:pt idx="748">
                  <c:v>57.916666666666664</c:v>
                </c:pt>
                <c:pt idx="749">
                  <c:v>46.333333333333172</c:v>
                </c:pt>
                <c:pt idx="750">
                  <c:v>15.44444444444439</c:v>
                </c:pt>
                <c:pt idx="751">
                  <c:v>-3.8611111111108913</c:v>
                </c:pt>
                <c:pt idx="752">
                  <c:v>-19.305555555555557</c:v>
                </c:pt>
                <c:pt idx="753">
                  <c:v>-46.333333333333442</c:v>
                </c:pt>
                <c:pt idx="754">
                  <c:v>-65.638888888888729</c:v>
                </c:pt>
                <c:pt idx="755">
                  <c:v>-84.944444444444557</c:v>
                </c:pt>
                <c:pt idx="756">
                  <c:v>-150.58333333333326</c:v>
                </c:pt>
                <c:pt idx="757">
                  <c:v>-270.27777777777777</c:v>
                </c:pt>
                <c:pt idx="758">
                  <c:v>-370.66666666666669</c:v>
                </c:pt>
                <c:pt idx="759">
                  <c:v>-397.69444444444434</c:v>
                </c:pt>
                <c:pt idx="760">
                  <c:v>-401.5555555555556</c:v>
                </c:pt>
                <c:pt idx="761">
                  <c:v>-409.27777777777783</c:v>
                </c:pt>
                <c:pt idx="762">
                  <c:v>-362.9444444444444</c:v>
                </c:pt>
                <c:pt idx="763">
                  <c:v>-247.11111111111103</c:v>
                </c:pt>
                <c:pt idx="764">
                  <c:v>-57.916666666666664</c:v>
                </c:pt>
                <c:pt idx="765">
                  <c:v>154.44444444444446</c:v>
                </c:pt>
                <c:pt idx="766">
                  <c:v>243.25000000000003</c:v>
                </c:pt>
                <c:pt idx="767">
                  <c:v>247.11111111111103</c:v>
                </c:pt>
                <c:pt idx="768">
                  <c:v>250.97222222222223</c:v>
                </c:pt>
                <c:pt idx="769">
                  <c:v>297.30555555555566</c:v>
                </c:pt>
                <c:pt idx="770">
                  <c:v>374.5277777777776</c:v>
                </c:pt>
                <c:pt idx="771">
                  <c:v>378.3888888888888</c:v>
                </c:pt>
                <c:pt idx="772">
                  <c:v>355.22222222222234</c:v>
                </c:pt>
                <c:pt idx="773">
                  <c:v>293.44444444444451</c:v>
                </c:pt>
                <c:pt idx="774">
                  <c:v>247.11111111111103</c:v>
                </c:pt>
                <c:pt idx="775">
                  <c:v>254.83333333333337</c:v>
                </c:pt>
                <c:pt idx="776">
                  <c:v>208.49999999999994</c:v>
                </c:pt>
                <c:pt idx="777">
                  <c:v>154.44444444444446</c:v>
                </c:pt>
                <c:pt idx="778">
                  <c:v>135.13888888888889</c:v>
                </c:pt>
                <c:pt idx="779">
                  <c:v>115.83333333333333</c:v>
                </c:pt>
                <c:pt idx="780">
                  <c:v>88.805555555555713</c:v>
                </c:pt>
                <c:pt idx="781">
                  <c:v>65.638888888888729</c:v>
                </c:pt>
                <c:pt idx="782">
                  <c:v>46.333333333333172</c:v>
                </c:pt>
                <c:pt idx="783">
                  <c:v>30.888888888889053</c:v>
                </c:pt>
                <c:pt idx="784">
                  <c:v>27.027777777777885</c:v>
                </c:pt>
                <c:pt idx="785">
                  <c:v>42.472222222222278</c:v>
                </c:pt>
                <c:pt idx="786">
                  <c:v>46.333333333333442</c:v>
                </c:pt>
                <c:pt idx="787">
                  <c:v>23.166666666666444</c:v>
                </c:pt>
                <c:pt idx="788">
                  <c:v>3.8611111111108913</c:v>
                </c:pt>
                <c:pt idx="789">
                  <c:v>3.8611111111114402</c:v>
                </c:pt>
                <c:pt idx="790">
                  <c:v>15.444444444444663</c:v>
                </c:pt>
                <c:pt idx="791">
                  <c:v>23.166666666666444</c:v>
                </c:pt>
                <c:pt idx="792">
                  <c:v>-3.8611111111114402</c:v>
                </c:pt>
                <c:pt idx="793">
                  <c:v>-96.527777777777771</c:v>
                </c:pt>
                <c:pt idx="794">
                  <c:v>-227.8055555555552</c:v>
                </c:pt>
                <c:pt idx="795">
                  <c:v>-343.63888888888886</c:v>
                </c:pt>
                <c:pt idx="796">
                  <c:v>-401.55555555555577</c:v>
                </c:pt>
                <c:pt idx="797">
                  <c:v>-374.52777777777789</c:v>
                </c:pt>
                <c:pt idx="798">
                  <c:v>-270.27777777777777</c:v>
                </c:pt>
                <c:pt idx="799">
                  <c:v>-135.13888888888889</c:v>
                </c:pt>
                <c:pt idx="800">
                  <c:v>-38.611111111111114</c:v>
                </c:pt>
                <c:pt idx="801">
                  <c:v>27.027777777777885</c:v>
                </c:pt>
                <c:pt idx="802">
                  <c:v>131.277777777778</c:v>
                </c:pt>
                <c:pt idx="803">
                  <c:v>243.24999999999989</c:v>
                </c:pt>
                <c:pt idx="804">
                  <c:v>258.69444444444429</c:v>
                </c:pt>
                <c:pt idx="805">
                  <c:v>166.02777777777794</c:v>
                </c:pt>
                <c:pt idx="806">
                  <c:v>61.777777777777828</c:v>
                </c:pt>
                <c:pt idx="807">
                  <c:v>-7.7222222222223316</c:v>
                </c:pt>
                <c:pt idx="808">
                  <c:v>-65.638888888888999</c:v>
                </c:pt>
                <c:pt idx="809">
                  <c:v>-108.111111111111</c:v>
                </c:pt>
                <c:pt idx="810">
                  <c:v>-150.58333333333326</c:v>
                </c:pt>
                <c:pt idx="811">
                  <c:v>-231.66666666666666</c:v>
                </c:pt>
                <c:pt idx="812">
                  <c:v>-297.30555555555537</c:v>
                </c:pt>
                <c:pt idx="813">
                  <c:v>-316.6111111111112</c:v>
                </c:pt>
                <c:pt idx="814">
                  <c:v>-332.0555555555556</c:v>
                </c:pt>
                <c:pt idx="815">
                  <c:v>-355.22222222222217</c:v>
                </c:pt>
                <c:pt idx="816">
                  <c:v>-355.22222222222234</c:v>
                </c:pt>
                <c:pt idx="817">
                  <c:v>-320.47222222222223</c:v>
                </c:pt>
                <c:pt idx="818">
                  <c:v>-189.1944444444444</c:v>
                </c:pt>
                <c:pt idx="819">
                  <c:v>0</c:v>
                </c:pt>
                <c:pt idx="820">
                  <c:v>169.88888888888883</c:v>
                </c:pt>
                <c:pt idx="821">
                  <c:v>262.5555555555556</c:v>
                </c:pt>
                <c:pt idx="822">
                  <c:v>250.97222222222223</c:v>
                </c:pt>
                <c:pt idx="823">
                  <c:v>231.66666666666666</c:v>
                </c:pt>
                <c:pt idx="824">
                  <c:v>196.91666666666671</c:v>
                </c:pt>
                <c:pt idx="825">
                  <c:v>166.0277777777778</c:v>
                </c:pt>
                <c:pt idx="826">
                  <c:v>158.3055555555556</c:v>
                </c:pt>
                <c:pt idx="827">
                  <c:v>146.72222222222211</c:v>
                </c:pt>
                <c:pt idx="828">
                  <c:v>166.02777777777766</c:v>
                </c:pt>
                <c:pt idx="829">
                  <c:v>196.91666666666671</c:v>
                </c:pt>
                <c:pt idx="830">
                  <c:v>189.1944444444444</c:v>
                </c:pt>
                <c:pt idx="831">
                  <c:v>142.86111111111123</c:v>
                </c:pt>
                <c:pt idx="832">
                  <c:v>73.361111111111327</c:v>
                </c:pt>
                <c:pt idx="833">
                  <c:v>38.611111111111114</c:v>
                </c:pt>
                <c:pt idx="834">
                  <c:v>42.472222222222001</c:v>
                </c:pt>
                <c:pt idx="835">
                  <c:v>42.472222222222001</c:v>
                </c:pt>
                <c:pt idx="836">
                  <c:v>34.750000000000213</c:v>
                </c:pt>
                <c:pt idx="837">
                  <c:v>42.472222222222278</c:v>
                </c:pt>
                <c:pt idx="838">
                  <c:v>61.777777777777558</c:v>
                </c:pt>
                <c:pt idx="839">
                  <c:v>61.777777777777828</c:v>
                </c:pt>
                <c:pt idx="840">
                  <c:v>57.916666666666664</c:v>
                </c:pt>
                <c:pt idx="841">
                  <c:v>77.222222222222229</c:v>
                </c:pt>
                <c:pt idx="842">
                  <c:v>92.666666666666885</c:v>
                </c:pt>
                <c:pt idx="843">
                  <c:v>77.222222222222229</c:v>
                </c:pt>
                <c:pt idx="844">
                  <c:v>42.472222222222001</c:v>
                </c:pt>
                <c:pt idx="845">
                  <c:v>19.305555555555557</c:v>
                </c:pt>
                <c:pt idx="846">
                  <c:v>15.444444444444663</c:v>
                </c:pt>
                <c:pt idx="847">
                  <c:v>27.027777777777885</c:v>
                </c:pt>
                <c:pt idx="848">
                  <c:v>57.916666666666664</c:v>
                </c:pt>
                <c:pt idx="849">
                  <c:v>92.666666666666615</c:v>
                </c:pt>
                <c:pt idx="850">
                  <c:v>92.666666666666615</c:v>
                </c:pt>
                <c:pt idx="851">
                  <c:v>61.777777777777828</c:v>
                </c:pt>
                <c:pt idx="852">
                  <c:v>46.333333333333172</c:v>
                </c:pt>
                <c:pt idx="853">
                  <c:v>46.333333333333172</c:v>
                </c:pt>
                <c:pt idx="854">
                  <c:v>38.611111111111114</c:v>
                </c:pt>
                <c:pt idx="855">
                  <c:v>19.305555555555557</c:v>
                </c:pt>
                <c:pt idx="856">
                  <c:v>7.7222222222223316</c:v>
                </c:pt>
                <c:pt idx="857">
                  <c:v>42.472222222222278</c:v>
                </c:pt>
                <c:pt idx="858">
                  <c:v>88.805555555555443</c:v>
                </c:pt>
                <c:pt idx="859">
                  <c:v>88.805555555555443</c:v>
                </c:pt>
                <c:pt idx="860">
                  <c:v>61.777777777778105</c:v>
                </c:pt>
                <c:pt idx="861">
                  <c:v>77.222222222222229</c:v>
                </c:pt>
                <c:pt idx="862">
                  <c:v>142.86111111111066</c:v>
                </c:pt>
                <c:pt idx="863">
                  <c:v>135.13888888888889</c:v>
                </c:pt>
                <c:pt idx="864">
                  <c:v>65.638888888888999</c:v>
                </c:pt>
                <c:pt idx="865">
                  <c:v>42.472222222222548</c:v>
                </c:pt>
                <c:pt idx="866">
                  <c:v>69.499999999999886</c:v>
                </c:pt>
                <c:pt idx="867">
                  <c:v>100.38888888888867</c:v>
                </c:pt>
                <c:pt idx="868">
                  <c:v>77.222222222222229</c:v>
                </c:pt>
                <c:pt idx="869">
                  <c:v>19.305555555555557</c:v>
                </c:pt>
                <c:pt idx="870">
                  <c:v>-15.444444444444116</c:v>
                </c:pt>
                <c:pt idx="871">
                  <c:v>-27.027777777777885</c:v>
                </c:pt>
                <c:pt idx="872">
                  <c:v>-30.888888888888779</c:v>
                </c:pt>
                <c:pt idx="873">
                  <c:v>-38.611111111111114</c:v>
                </c:pt>
                <c:pt idx="874">
                  <c:v>-57.916666666666664</c:v>
                </c:pt>
                <c:pt idx="875">
                  <c:v>-81.083333333333101</c:v>
                </c:pt>
                <c:pt idx="876">
                  <c:v>-100.38888888888921</c:v>
                </c:pt>
                <c:pt idx="877">
                  <c:v>-88.805555555555443</c:v>
                </c:pt>
                <c:pt idx="878">
                  <c:v>-50.194444444444336</c:v>
                </c:pt>
                <c:pt idx="879">
                  <c:v>-15.444444444444663</c:v>
                </c:pt>
                <c:pt idx="880">
                  <c:v>-38.611111111111114</c:v>
                </c:pt>
                <c:pt idx="881">
                  <c:v>-77.222222222222229</c:v>
                </c:pt>
                <c:pt idx="882">
                  <c:v>-38.611111111111114</c:v>
                </c:pt>
                <c:pt idx="883">
                  <c:v>0</c:v>
                </c:pt>
                <c:pt idx="884">
                  <c:v>3.8611111111108913</c:v>
                </c:pt>
                <c:pt idx="885">
                  <c:v>15.444444444444663</c:v>
                </c:pt>
                <c:pt idx="886">
                  <c:v>19.305555555555557</c:v>
                </c:pt>
                <c:pt idx="887">
                  <c:v>11.583333333333222</c:v>
                </c:pt>
                <c:pt idx="888">
                  <c:v>-3.8611111111108913</c:v>
                </c:pt>
                <c:pt idx="889">
                  <c:v>-23.166666666666998</c:v>
                </c:pt>
                <c:pt idx="890">
                  <c:v>-46.333333333333442</c:v>
                </c:pt>
                <c:pt idx="891">
                  <c:v>-73.361111111110773</c:v>
                </c:pt>
                <c:pt idx="892">
                  <c:v>-96.527777777777771</c:v>
                </c:pt>
                <c:pt idx="893">
                  <c:v>-100.38888888888894</c:v>
                </c:pt>
                <c:pt idx="894">
                  <c:v>-84.944444444444287</c:v>
                </c:pt>
                <c:pt idx="895">
                  <c:v>-57.916666666666664</c:v>
                </c:pt>
                <c:pt idx="896">
                  <c:v>-27.027777777777885</c:v>
                </c:pt>
                <c:pt idx="897">
                  <c:v>-7.7222222222223316</c:v>
                </c:pt>
                <c:pt idx="898">
                  <c:v>-3.8611111111111658</c:v>
                </c:pt>
                <c:pt idx="899">
                  <c:v>-15.44444444444439</c:v>
                </c:pt>
                <c:pt idx="900">
                  <c:v>-34.749999999999943</c:v>
                </c:pt>
                <c:pt idx="901">
                  <c:v>-69.499999999999886</c:v>
                </c:pt>
                <c:pt idx="902">
                  <c:v>-243.24999999999989</c:v>
                </c:pt>
                <c:pt idx="903">
                  <c:v>-401.55555555555577</c:v>
                </c:pt>
                <c:pt idx="904">
                  <c:v>-374.52777777777789</c:v>
                </c:pt>
                <c:pt idx="905">
                  <c:v>-270.27777777777777</c:v>
                </c:pt>
                <c:pt idx="906">
                  <c:v>-135.13888888888889</c:v>
                </c:pt>
                <c:pt idx="907">
                  <c:v>-38.611111111111114</c:v>
                </c:pt>
                <c:pt idx="908">
                  <c:v>27.027777777777885</c:v>
                </c:pt>
                <c:pt idx="909">
                  <c:v>131.277777777778</c:v>
                </c:pt>
                <c:pt idx="910">
                  <c:v>243.24999999999989</c:v>
                </c:pt>
                <c:pt idx="911">
                  <c:v>258.69444444444429</c:v>
                </c:pt>
                <c:pt idx="912">
                  <c:v>166.02777777777794</c:v>
                </c:pt>
                <c:pt idx="913">
                  <c:v>100.38888888888894</c:v>
                </c:pt>
                <c:pt idx="914">
                  <c:v>166.02777777777766</c:v>
                </c:pt>
                <c:pt idx="915">
                  <c:v>158.3055555555556</c:v>
                </c:pt>
                <c:pt idx="916">
                  <c:v>84.944444444444557</c:v>
                </c:pt>
                <c:pt idx="917">
                  <c:v>34.749999999999943</c:v>
                </c:pt>
                <c:pt idx="918">
                  <c:v>-3.8611111111111658</c:v>
                </c:pt>
                <c:pt idx="919">
                  <c:v>19.305555555555557</c:v>
                </c:pt>
                <c:pt idx="920">
                  <c:v>54.0555555555555</c:v>
                </c:pt>
                <c:pt idx="921">
                  <c:v>108.111111111111</c:v>
                </c:pt>
                <c:pt idx="922">
                  <c:v>131.27777777777771</c:v>
                </c:pt>
                <c:pt idx="923">
                  <c:v>108.111111111111</c:v>
                </c:pt>
                <c:pt idx="924">
                  <c:v>7.722222222222058</c:v>
                </c:pt>
                <c:pt idx="925">
                  <c:v>-92.666666666666345</c:v>
                </c:pt>
                <c:pt idx="926">
                  <c:v>-81.083333333333101</c:v>
                </c:pt>
                <c:pt idx="927">
                  <c:v>-54.05555555555577</c:v>
                </c:pt>
                <c:pt idx="928">
                  <c:v>-42.472222222222278</c:v>
                </c:pt>
                <c:pt idx="929">
                  <c:v>-30.888888888888779</c:v>
                </c:pt>
                <c:pt idx="930">
                  <c:v>-27.027777777777612</c:v>
                </c:pt>
                <c:pt idx="931">
                  <c:v>-27.027777777777885</c:v>
                </c:pt>
                <c:pt idx="932">
                  <c:v>-30.888888888889053</c:v>
                </c:pt>
                <c:pt idx="933">
                  <c:v>-46.333333333333172</c:v>
                </c:pt>
                <c:pt idx="934">
                  <c:v>-73.361111111111057</c:v>
                </c:pt>
                <c:pt idx="935">
                  <c:v>-77.222222222222229</c:v>
                </c:pt>
                <c:pt idx="936">
                  <c:v>-57.916666666666664</c:v>
                </c:pt>
                <c:pt idx="937">
                  <c:v>-42.472222222222278</c:v>
                </c:pt>
                <c:pt idx="938">
                  <c:v>-38.611111111111114</c:v>
                </c:pt>
                <c:pt idx="939">
                  <c:v>-42.472222222222278</c:v>
                </c:pt>
                <c:pt idx="940">
                  <c:v>-34.749999999999943</c:v>
                </c:pt>
                <c:pt idx="941">
                  <c:v>-15.44444444444439</c:v>
                </c:pt>
                <c:pt idx="942">
                  <c:v>-7.7222222222223316</c:v>
                </c:pt>
                <c:pt idx="943">
                  <c:v>-3.8611111111111658</c:v>
                </c:pt>
                <c:pt idx="944">
                  <c:v>3.8611111111111658</c:v>
                </c:pt>
                <c:pt idx="945">
                  <c:v>11.583333333333499</c:v>
                </c:pt>
                <c:pt idx="946">
                  <c:v>38.611111111111114</c:v>
                </c:pt>
                <c:pt idx="947">
                  <c:v>61.777777777777558</c:v>
                </c:pt>
                <c:pt idx="948">
                  <c:v>46.333333333333442</c:v>
                </c:pt>
                <c:pt idx="949">
                  <c:v>11.583333333333499</c:v>
                </c:pt>
                <c:pt idx="950">
                  <c:v>-42.472222222222278</c:v>
                </c:pt>
                <c:pt idx="951">
                  <c:v>-131.27777777777771</c:v>
                </c:pt>
                <c:pt idx="952">
                  <c:v>-258.69444444444457</c:v>
                </c:pt>
                <c:pt idx="953">
                  <c:v>-370.66666666666669</c:v>
                </c:pt>
                <c:pt idx="954">
                  <c:v>-409.27777777777783</c:v>
                </c:pt>
                <c:pt idx="955">
                  <c:v>-409.27777777777783</c:v>
                </c:pt>
                <c:pt idx="956">
                  <c:v>-409.27777777777766</c:v>
                </c:pt>
                <c:pt idx="957">
                  <c:v>-285.72222222222211</c:v>
                </c:pt>
                <c:pt idx="958">
                  <c:v>-46.333333333333307</c:v>
                </c:pt>
                <c:pt idx="959">
                  <c:v>162.16666666666666</c:v>
                </c:pt>
                <c:pt idx="960">
                  <c:v>332.0555555555556</c:v>
                </c:pt>
                <c:pt idx="961">
                  <c:v>428.58333333333326</c:v>
                </c:pt>
                <c:pt idx="962">
                  <c:v>413.13888888888874</c:v>
                </c:pt>
                <c:pt idx="963">
                  <c:v>332.0555555555556</c:v>
                </c:pt>
                <c:pt idx="964">
                  <c:v>223.9444444444446</c:v>
                </c:pt>
                <c:pt idx="965">
                  <c:v>119.6944444444445</c:v>
                </c:pt>
                <c:pt idx="966">
                  <c:v>42.472222222222278</c:v>
                </c:pt>
                <c:pt idx="967">
                  <c:v>0</c:v>
                </c:pt>
                <c:pt idx="968">
                  <c:v>-19.305555555555557</c:v>
                </c:pt>
                <c:pt idx="969">
                  <c:v>-46.333333333333442</c:v>
                </c:pt>
                <c:pt idx="970">
                  <c:v>-96.527777777777771</c:v>
                </c:pt>
                <c:pt idx="971">
                  <c:v>-193.05555555555554</c:v>
                </c:pt>
                <c:pt idx="972">
                  <c:v>-332.0555555555556</c:v>
                </c:pt>
                <c:pt idx="973">
                  <c:v>-409.27777777777783</c:v>
                </c:pt>
                <c:pt idx="974">
                  <c:v>-409.27777777777783</c:v>
                </c:pt>
                <c:pt idx="975">
                  <c:v>-409.27777777777766</c:v>
                </c:pt>
                <c:pt idx="976">
                  <c:v>-413.13888888888886</c:v>
                </c:pt>
                <c:pt idx="977">
                  <c:v>-335.91666666666663</c:v>
                </c:pt>
                <c:pt idx="978">
                  <c:v>-235.52777777777783</c:v>
                </c:pt>
                <c:pt idx="979">
                  <c:v>-204.63888888888891</c:v>
                </c:pt>
                <c:pt idx="980">
                  <c:v>-169.88888888888883</c:v>
                </c:pt>
                <c:pt idx="981">
                  <c:v>-135.13888888888886</c:v>
                </c:pt>
                <c:pt idx="982">
                  <c:v>-127.41666666666669</c:v>
                </c:pt>
                <c:pt idx="983">
                  <c:v>-154.44444444444446</c:v>
                </c:pt>
                <c:pt idx="984">
                  <c:v>-169.88888888888891</c:v>
                </c:pt>
                <c:pt idx="985">
                  <c:v>-123.55555555555556</c:v>
                </c:pt>
                <c:pt idx="986">
                  <c:v>-42.472222222222229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30.888888888888889</c:v>
                </c:pt>
                <c:pt idx="1027">
                  <c:v>139</c:v>
                </c:pt>
                <c:pt idx="1028">
                  <c:v>301.16666666666663</c:v>
                </c:pt>
                <c:pt idx="1029">
                  <c:v>424.72222222222217</c:v>
                </c:pt>
                <c:pt idx="1030">
                  <c:v>440.16666666666663</c:v>
                </c:pt>
                <c:pt idx="1031">
                  <c:v>378.38888888888886</c:v>
                </c:pt>
                <c:pt idx="1032">
                  <c:v>316.61111111111109</c:v>
                </c:pt>
                <c:pt idx="1033">
                  <c:v>281.86111111111114</c:v>
                </c:pt>
                <c:pt idx="1034">
                  <c:v>262.5555555555556</c:v>
                </c:pt>
                <c:pt idx="1035">
                  <c:v>227.80555555555563</c:v>
                </c:pt>
                <c:pt idx="1036">
                  <c:v>181.47222222222231</c:v>
                </c:pt>
                <c:pt idx="1037">
                  <c:v>150.58333333333326</c:v>
                </c:pt>
                <c:pt idx="1038">
                  <c:v>150.58333333333326</c:v>
                </c:pt>
                <c:pt idx="1039">
                  <c:v>173.75</c:v>
                </c:pt>
                <c:pt idx="1040">
                  <c:v>185.33333333333323</c:v>
                </c:pt>
                <c:pt idx="1041">
                  <c:v>173.75</c:v>
                </c:pt>
                <c:pt idx="1042">
                  <c:v>135.13888888888889</c:v>
                </c:pt>
                <c:pt idx="1043">
                  <c:v>81.083333333333385</c:v>
                </c:pt>
                <c:pt idx="1044">
                  <c:v>34.749999999999943</c:v>
                </c:pt>
                <c:pt idx="1045">
                  <c:v>11.583333333333222</c:v>
                </c:pt>
                <c:pt idx="1046">
                  <c:v>11.583333333333499</c:v>
                </c:pt>
                <c:pt idx="1047">
                  <c:v>15.44444444444439</c:v>
                </c:pt>
                <c:pt idx="1048">
                  <c:v>0</c:v>
                </c:pt>
                <c:pt idx="1049">
                  <c:v>-38.611111111111114</c:v>
                </c:pt>
                <c:pt idx="1050">
                  <c:v>-92.666666666666615</c:v>
                </c:pt>
                <c:pt idx="1051">
                  <c:v>-135.13888888888889</c:v>
                </c:pt>
                <c:pt idx="1052">
                  <c:v>-162.16666666666677</c:v>
                </c:pt>
                <c:pt idx="1053">
                  <c:v>-193.05555555555554</c:v>
                </c:pt>
                <c:pt idx="1054">
                  <c:v>-239.388888888889</c:v>
                </c:pt>
                <c:pt idx="1055">
                  <c:v>-301.16666666666652</c:v>
                </c:pt>
                <c:pt idx="1056">
                  <c:v>-370.66666666666657</c:v>
                </c:pt>
                <c:pt idx="1057">
                  <c:v>-409.27777777777783</c:v>
                </c:pt>
                <c:pt idx="1058">
                  <c:v>-374.52777777777777</c:v>
                </c:pt>
                <c:pt idx="1059">
                  <c:v>-335.91666666666663</c:v>
                </c:pt>
                <c:pt idx="1060">
                  <c:v>-293.44444444444446</c:v>
                </c:pt>
                <c:pt idx="1061">
                  <c:v>-181.4722222222222</c:v>
                </c:pt>
                <c:pt idx="1062">
                  <c:v>-50.194444444444471</c:v>
                </c:pt>
                <c:pt idx="1063">
                  <c:v>30.888888888888914</c:v>
                </c:pt>
                <c:pt idx="1064">
                  <c:v>135.13888888888889</c:v>
                </c:pt>
                <c:pt idx="1065">
                  <c:v>274.1388888888888</c:v>
                </c:pt>
                <c:pt idx="1066">
                  <c:v>301.16666666666663</c:v>
                </c:pt>
                <c:pt idx="1067">
                  <c:v>181.47222222222231</c:v>
                </c:pt>
                <c:pt idx="1068">
                  <c:v>69.500000000000028</c:v>
                </c:pt>
                <c:pt idx="1069">
                  <c:v>69.499999999999886</c:v>
                </c:pt>
                <c:pt idx="1070">
                  <c:v>139.00000000000006</c:v>
                </c:pt>
                <c:pt idx="1071">
                  <c:v>208.50000000000006</c:v>
                </c:pt>
                <c:pt idx="1072">
                  <c:v>250.97222222222206</c:v>
                </c:pt>
                <c:pt idx="1073">
                  <c:v>297.30555555555554</c:v>
                </c:pt>
                <c:pt idx="1074">
                  <c:v>355.22222222222234</c:v>
                </c:pt>
                <c:pt idx="1075">
                  <c:v>378.3888888888888</c:v>
                </c:pt>
                <c:pt idx="1076">
                  <c:v>339.77777777777766</c:v>
                </c:pt>
                <c:pt idx="1077">
                  <c:v>274.13888888888891</c:v>
                </c:pt>
                <c:pt idx="1078">
                  <c:v>216.22222222222226</c:v>
                </c:pt>
                <c:pt idx="1079">
                  <c:v>185.33333333333351</c:v>
                </c:pt>
                <c:pt idx="1080">
                  <c:v>142.86111111111123</c:v>
                </c:pt>
                <c:pt idx="1081">
                  <c:v>69.499999999999886</c:v>
                </c:pt>
                <c:pt idx="1082">
                  <c:v>-3.8611111111111658</c:v>
                </c:pt>
                <c:pt idx="1083">
                  <c:v>-81.083333333333385</c:v>
                </c:pt>
                <c:pt idx="1084">
                  <c:v>-123.55555555555566</c:v>
                </c:pt>
                <c:pt idx="1085">
                  <c:v>-88.805555555555443</c:v>
                </c:pt>
                <c:pt idx="1086">
                  <c:v>-27.027777777777612</c:v>
                </c:pt>
                <c:pt idx="1087">
                  <c:v>3.8611111111111658</c:v>
                </c:pt>
                <c:pt idx="1088">
                  <c:v>7.722222222222058</c:v>
                </c:pt>
                <c:pt idx="1089">
                  <c:v>3.8611111111108913</c:v>
                </c:pt>
                <c:pt idx="1090">
                  <c:v>0</c:v>
                </c:pt>
                <c:pt idx="1091">
                  <c:v>11.583333333333499</c:v>
                </c:pt>
                <c:pt idx="1092">
                  <c:v>50.194444444444606</c:v>
                </c:pt>
                <c:pt idx="1093">
                  <c:v>100.38888888888894</c:v>
                </c:pt>
                <c:pt idx="1094">
                  <c:v>111.97222222222216</c:v>
                </c:pt>
                <c:pt idx="1095">
                  <c:v>77.222222222222229</c:v>
                </c:pt>
                <c:pt idx="1096">
                  <c:v>34.749999999999943</c:v>
                </c:pt>
                <c:pt idx="1097">
                  <c:v>-7.7222222222223316</c:v>
                </c:pt>
                <c:pt idx="1098">
                  <c:v>-61.777777777777828</c:v>
                </c:pt>
                <c:pt idx="1099">
                  <c:v>-123.55555555555566</c:v>
                </c:pt>
                <c:pt idx="1100">
                  <c:v>-131.27777777777771</c:v>
                </c:pt>
                <c:pt idx="1101">
                  <c:v>-73.361111111111057</c:v>
                </c:pt>
                <c:pt idx="1102">
                  <c:v>-3.8611111111111658</c:v>
                </c:pt>
                <c:pt idx="1103">
                  <c:v>69.500000000000171</c:v>
                </c:pt>
                <c:pt idx="1104">
                  <c:v>135.13888888888889</c:v>
                </c:pt>
                <c:pt idx="1105">
                  <c:v>142.86111111111094</c:v>
                </c:pt>
                <c:pt idx="1106">
                  <c:v>84.944444444444557</c:v>
                </c:pt>
                <c:pt idx="1107">
                  <c:v>19.305555555555831</c:v>
                </c:pt>
                <c:pt idx="1108">
                  <c:v>-38.611111111111114</c:v>
                </c:pt>
                <c:pt idx="1109">
                  <c:v>-92.666666666666885</c:v>
                </c:pt>
                <c:pt idx="1110">
                  <c:v>-88.805555555555443</c:v>
                </c:pt>
                <c:pt idx="1111">
                  <c:v>-27.027777777777885</c:v>
                </c:pt>
                <c:pt idx="1112">
                  <c:v>54.0555555555555</c:v>
                </c:pt>
                <c:pt idx="1113">
                  <c:v>154.44444444444446</c:v>
                </c:pt>
                <c:pt idx="1114">
                  <c:v>208.49999999999994</c:v>
                </c:pt>
                <c:pt idx="1115">
                  <c:v>158.30555555555588</c:v>
                </c:pt>
                <c:pt idx="1116">
                  <c:v>65.638888888888999</c:v>
                </c:pt>
                <c:pt idx="1117">
                  <c:v>-3.8611111111114402</c:v>
                </c:pt>
                <c:pt idx="1118">
                  <c:v>-61.777777777778105</c:v>
                </c:pt>
                <c:pt idx="1119">
                  <c:v>-92.666666666666345</c:v>
                </c:pt>
                <c:pt idx="1120">
                  <c:v>-73.361111111110773</c:v>
                </c:pt>
                <c:pt idx="1121">
                  <c:v>-46.333333333333442</c:v>
                </c:pt>
                <c:pt idx="1122">
                  <c:v>-50.194444444444336</c:v>
                </c:pt>
                <c:pt idx="1123">
                  <c:v>-96.527777777777771</c:v>
                </c:pt>
                <c:pt idx="1124">
                  <c:v>-177.61111111111143</c:v>
                </c:pt>
                <c:pt idx="1125">
                  <c:v>-285.72222222222246</c:v>
                </c:pt>
                <c:pt idx="1126">
                  <c:v>-378.3888888888888</c:v>
                </c:pt>
                <c:pt idx="1127">
                  <c:v>-409.27777777777754</c:v>
                </c:pt>
                <c:pt idx="1128">
                  <c:v>-401.55555555555549</c:v>
                </c:pt>
                <c:pt idx="1129">
                  <c:v>-347.5</c:v>
                </c:pt>
                <c:pt idx="1130">
                  <c:v>-278.00000000000011</c:v>
                </c:pt>
                <c:pt idx="1131">
                  <c:v>-247.1111111111112</c:v>
                </c:pt>
                <c:pt idx="1132">
                  <c:v>-243.24999999999989</c:v>
                </c:pt>
                <c:pt idx="1133">
                  <c:v>-262.5555555555556</c:v>
                </c:pt>
                <c:pt idx="1134">
                  <c:v>-278.00000000000011</c:v>
                </c:pt>
                <c:pt idx="1135">
                  <c:v>-258.6944444444444</c:v>
                </c:pt>
                <c:pt idx="1136">
                  <c:v>-185.33333333333329</c:v>
                </c:pt>
                <c:pt idx="1137">
                  <c:v>-81.083333333333385</c:v>
                </c:pt>
                <c:pt idx="1138">
                  <c:v>-11.583333333333293</c:v>
                </c:pt>
                <c:pt idx="1139">
                  <c:v>15.444444444444457</c:v>
                </c:pt>
                <c:pt idx="1140">
                  <c:v>30.88888888888885</c:v>
                </c:pt>
                <c:pt idx="1141">
                  <c:v>69.499999999999957</c:v>
                </c:pt>
                <c:pt idx="1142">
                  <c:v>154.44444444444451</c:v>
                </c:pt>
                <c:pt idx="1143">
                  <c:v>235.52777777777783</c:v>
                </c:pt>
                <c:pt idx="1144">
                  <c:v>204.63888888888877</c:v>
                </c:pt>
                <c:pt idx="1145">
                  <c:v>88.805555555555586</c:v>
                </c:pt>
                <c:pt idx="1146">
                  <c:v>-65.638888888888857</c:v>
                </c:pt>
                <c:pt idx="1147">
                  <c:v>-285.72222222222234</c:v>
                </c:pt>
                <c:pt idx="1148">
                  <c:v>-343.63888888888886</c:v>
                </c:pt>
                <c:pt idx="1149">
                  <c:v>-208.49999999999994</c:v>
                </c:pt>
                <c:pt idx="1150">
                  <c:v>-69.500000000000028</c:v>
                </c:pt>
                <c:pt idx="1151">
                  <c:v>0</c:v>
                </c:pt>
                <c:pt idx="1152">
                  <c:v>73.361111111111128</c:v>
                </c:pt>
                <c:pt idx="1153">
                  <c:v>262.5555555555556</c:v>
                </c:pt>
                <c:pt idx="1154">
                  <c:v>432.44444444444446</c:v>
                </c:pt>
                <c:pt idx="1155">
                  <c:v>424.72222222222217</c:v>
                </c:pt>
                <c:pt idx="1156">
                  <c:v>335.91666666666652</c:v>
                </c:pt>
                <c:pt idx="1157">
                  <c:v>324.33333333333343</c:v>
                </c:pt>
                <c:pt idx="1158">
                  <c:v>370.66666666666669</c:v>
                </c:pt>
                <c:pt idx="1159">
                  <c:v>413.13888888888874</c:v>
                </c:pt>
                <c:pt idx="1160">
                  <c:v>401.55555555555549</c:v>
                </c:pt>
                <c:pt idx="1161">
                  <c:v>343.63888888888886</c:v>
                </c:pt>
                <c:pt idx="1162">
                  <c:v>297.30555555555566</c:v>
                </c:pt>
                <c:pt idx="1163">
                  <c:v>278.00000000000011</c:v>
                </c:pt>
                <c:pt idx="1164">
                  <c:v>266.41666666666691</c:v>
                </c:pt>
                <c:pt idx="1165">
                  <c:v>254.83333333333312</c:v>
                </c:pt>
                <c:pt idx="1166">
                  <c:v>177.61111111111089</c:v>
                </c:pt>
                <c:pt idx="1167">
                  <c:v>104.25000000000011</c:v>
                </c:pt>
                <c:pt idx="1168">
                  <c:v>123.55555555555566</c:v>
                </c:pt>
                <c:pt idx="1169">
                  <c:v>139.00000000000034</c:v>
                </c:pt>
                <c:pt idx="1170">
                  <c:v>127.41666666666656</c:v>
                </c:pt>
                <c:pt idx="1171">
                  <c:v>119.69444444444422</c:v>
                </c:pt>
                <c:pt idx="1172">
                  <c:v>108.111111111111</c:v>
                </c:pt>
                <c:pt idx="1173">
                  <c:v>96.527777777777771</c:v>
                </c:pt>
                <c:pt idx="1174">
                  <c:v>88.805555555555443</c:v>
                </c:pt>
                <c:pt idx="1175">
                  <c:v>77.222222222222229</c:v>
                </c:pt>
                <c:pt idx="1176">
                  <c:v>65.638888888888999</c:v>
                </c:pt>
                <c:pt idx="1177">
                  <c:v>61.777777777777558</c:v>
                </c:pt>
                <c:pt idx="1178">
                  <c:v>69.499999999999886</c:v>
                </c:pt>
                <c:pt idx="1179">
                  <c:v>77.222222222222229</c:v>
                </c:pt>
                <c:pt idx="1180">
                  <c:v>77.222222222222229</c:v>
                </c:pt>
                <c:pt idx="1181">
                  <c:v>73.361111111111327</c:v>
                </c:pt>
                <c:pt idx="1182">
                  <c:v>61.777777777778105</c:v>
                </c:pt>
                <c:pt idx="1183">
                  <c:v>50.194444444444336</c:v>
                </c:pt>
                <c:pt idx="1184">
                  <c:v>42.472222222222001</c:v>
                </c:pt>
                <c:pt idx="1185">
                  <c:v>30.888888888888779</c:v>
                </c:pt>
                <c:pt idx="1186">
                  <c:v>11.583333333333222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3.8611111111114402</c:v>
                </c:pt>
                <c:pt idx="1196">
                  <c:v>3.8611111111114402</c:v>
                </c:pt>
                <c:pt idx="1197">
                  <c:v>3.8611111111108913</c:v>
                </c:pt>
                <c:pt idx="1198">
                  <c:v>19.305555555555557</c:v>
                </c:pt>
                <c:pt idx="1199">
                  <c:v>34.750000000000213</c:v>
                </c:pt>
                <c:pt idx="1200">
                  <c:v>50.194444444444336</c:v>
                </c:pt>
                <c:pt idx="1201">
                  <c:v>61.777777777777558</c:v>
                </c:pt>
                <c:pt idx="1202">
                  <c:v>54.05555555555577</c:v>
                </c:pt>
                <c:pt idx="1203">
                  <c:v>38.611111111111114</c:v>
                </c:pt>
                <c:pt idx="1204">
                  <c:v>23.166666666666444</c:v>
                </c:pt>
                <c:pt idx="1205">
                  <c:v>11.583333333333222</c:v>
                </c:pt>
                <c:pt idx="1206">
                  <c:v>7.7222222222223316</c:v>
                </c:pt>
                <c:pt idx="1207">
                  <c:v>7.7222222222223316</c:v>
                </c:pt>
                <c:pt idx="1208">
                  <c:v>7.7222222222223316</c:v>
                </c:pt>
                <c:pt idx="1209">
                  <c:v>3.8611111111114402</c:v>
                </c:pt>
                <c:pt idx="1210">
                  <c:v>0</c:v>
                </c:pt>
                <c:pt idx="1211">
                  <c:v>0</c:v>
                </c:pt>
                <c:pt idx="1212">
                  <c:v>-3.8611111111114402</c:v>
                </c:pt>
                <c:pt idx="1213">
                  <c:v>-3.8611111111114402</c:v>
                </c:pt>
                <c:pt idx="1214">
                  <c:v>0</c:v>
                </c:pt>
                <c:pt idx="1215">
                  <c:v>0</c:v>
                </c:pt>
                <c:pt idx="1216">
                  <c:v>-3.8611111111108913</c:v>
                </c:pt>
                <c:pt idx="1217">
                  <c:v>-7.7222222222223316</c:v>
                </c:pt>
                <c:pt idx="1218">
                  <c:v>-7.7222222222223316</c:v>
                </c:pt>
                <c:pt idx="1219">
                  <c:v>-7.7222222222217827</c:v>
                </c:pt>
                <c:pt idx="1220">
                  <c:v>-11.583333333333222</c:v>
                </c:pt>
                <c:pt idx="1221">
                  <c:v>-19.305555555555557</c:v>
                </c:pt>
                <c:pt idx="1222">
                  <c:v>-23.166666666666998</c:v>
                </c:pt>
                <c:pt idx="1223">
                  <c:v>-27.027777777777885</c:v>
                </c:pt>
                <c:pt idx="1224">
                  <c:v>-23.166666666666444</c:v>
                </c:pt>
                <c:pt idx="1225">
                  <c:v>-15.444444444444663</c:v>
                </c:pt>
                <c:pt idx="1226">
                  <c:v>-11.583333333333222</c:v>
                </c:pt>
                <c:pt idx="1227">
                  <c:v>-11.583333333333222</c:v>
                </c:pt>
                <c:pt idx="1228">
                  <c:v>-11.583333333333222</c:v>
                </c:pt>
                <c:pt idx="1229">
                  <c:v>-11.583333333333222</c:v>
                </c:pt>
                <c:pt idx="1230">
                  <c:v>-15.444444444444663</c:v>
                </c:pt>
                <c:pt idx="1231">
                  <c:v>-11.583333333333222</c:v>
                </c:pt>
                <c:pt idx="1232">
                  <c:v>-3.8611111111108913</c:v>
                </c:pt>
                <c:pt idx="1233">
                  <c:v>-3.8611111111114402</c:v>
                </c:pt>
                <c:pt idx="1234">
                  <c:v>-3.8611111111114402</c:v>
                </c:pt>
                <c:pt idx="1235">
                  <c:v>-7.7222222222223316</c:v>
                </c:pt>
                <c:pt idx="1236">
                  <c:v>-15.444444444444116</c:v>
                </c:pt>
                <c:pt idx="1237">
                  <c:v>-27.027777777777338</c:v>
                </c:pt>
                <c:pt idx="1238">
                  <c:v>-42.472222222222548</c:v>
                </c:pt>
                <c:pt idx="1239">
                  <c:v>-54.05555555555577</c:v>
                </c:pt>
                <c:pt idx="1240">
                  <c:v>-57.916666666666664</c:v>
                </c:pt>
                <c:pt idx="1241">
                  <c:v>-54.05555555555577</c:v>
                </c:pt>
                <c:pt idx="1242">
                  <c:v>-50.194444444444336</c:v>
                </c:pt>
                <c:pt idx="1243">
                  <c:v>-50.194444444444336</c:v>
                </c:pt>
                <c:pt idx="1244">
                  <c:v>-50.194444444444336</c:v>
                </c:pt>
                <c:pt idx="1245">
                  <c:v>-46.333333333333442</c:v>
                </c:pt>
                <c:pt idx="1246">
                  <c:v>-50.194444444444336</c:v>
                </c:pt>
                <c:pt idx="1247">
                  <c:v>-54.055555555555223</c:v>
                </c:pt>
                <c:pt idx="1248">
                  <c:v>-54.05555555555577</c:v>
                </c:pt>
                <c:pt idx="1249">
                  <c:v>-54.05555555555577</c:v>
                </c:pt>
                <c:pt idx="1250">
                  <c:v>-50.194444444444336</c:v>
                </c:pt>
                <c:pt idx="1251">
                  <c:v>-46.333333333333442</c:v>
                </c:pt>
                <c:pt idx="1252">
                  <c:v>-46.333333333333442</c:v>
                </c:pt>
                <c:pt idx="1253">
                  <c:v>-46.333333333332888</c:v>
                </c:pt>
                <c:pt idx="1254">
                  <c:v>-46.333333333333442</c:v>
                </c:pt>
                <c:pt idx="1255">
                  <c:v>-46.333333333333442</c:v>
                </c:pt>
                <c:pt idx="1256">
                  <c:v>-46.333333333333442</c:v>
                </c:pt>
                <c:pt idx="1257">
                  <c:v>-46.333333333333442</c:v>
                </c:pt>
                <c:pt idx="1258">
                  <c:v>-46.333333333332888</c:v>
                </c:pt>
                <c:pt idx="1259">
                  <c:v>-42.472222222222001</c:v>
                </c:pt>
                <c:pt idx="1260">
                  <c:v>-34.750000000000213</c:v>
                </c:pt>
                <c:pt idx="1261">
                  <c:v>-27.027777777777885</c:v>
                </c:pt>
                <c:pt idx="1262">
                  <c:v>-11.583333333333222</c:v>
                </c:pt>
                <c:pt idx="1263">
                  <c:v>3.8611111111108913</c:v>
                </c:pt>
                <c:pt idx="1264">
                  <c:v>15.444444444444116</c:v>
                </c:pt>
                <c:pt idx="1265">
                  <c:v>23.166666666666998</c:v>
                </c:pt>
                <c:pt idx="1266">
                  <c:v>19.305555555555557</c:v>
                </c:pt>
                <c:pt idx="1267">
                  <c:v>15.444444444444116</c:v>
                </c:pt>
                <c:pt idx="1268">
                  <c:v>7.7222222222223316</c:v>
                </c:pt>
                <c:pt idx="1269">
                  <c:v>-7.7222222222223316</c:v>
                </c:pt>
                <c:pt idx="1270">
                  <c:v>-19.305555555555557</c:v>
                </c:pt>
                <c:pt idx="1271">
                  <c:v>-27.027777777777338</c:v>
                </c:pt>
                <c:pt idx="1272">
                  <c:v>-30.888888888888779</c:v>
                </c:pt>
                <c:pt idx="1273">
                  <c:v>-27.027777777777885</c:v>
                </c:pt>
                <c:pt idx="1274">
                  <c:v>-23.166666666666444</c:v>
                </c:pt>
                <c:pt idx="1275">
                  <c:v>-19.305555555555557</c:v>
                </c:pt>
                <c:pt idx="1276">
                  <c:v>-7.7222222222223316</c:v>
                </c:pt>
                <c:pt idx="1277">
                  <c:v>3.8611111111108913</c:v>
                </c:pt>
                <c:pt idx="1278">
                  <c:v>7.7222222222223316</c:v>
                </c:pt>
                <c:pt idx="1279">
                  <c:v>11.583333333333222</c:v>
                </c:pt>
                <c:pt idx="1280">
                  <c:v>15.444444444444116</c:v>
                </c:pt>
                <c:pt idx="1281">
                  <c:v>7.7222222222223316</c:v>
                </c:pt>
                <c:pt idx="1282">
                  <c:v>3.8611111111114402</c:v>
                </c:pt>
                <c:pt idx="1283">
                  <c:v>3.8611111111114402</c:v>
                </c:pt>
                <c:pt idx="1284">
                  <c:v>0</c:v>
                </c:pt>
                <c:pt idx="1285">
                  <c:v>-7.7222222222223316</c:v>
                </c:pt>
                <c:pt idx="1286">
                  <c:v>-15.444444444444663</c:v>
                </c:pt>
                <c:pt idx="1287">
                  <c:v>-19.305555555555557</c:v>
                </c:pt>
                <c:pt idx="1288">
                  <c:v>-27.027777777777885</c:v>
                </c:pt>
                <c:pt idx="1289">
                  <c:v>-30.888888888888779</c:v>
                </c:pt>
                <c:pt idx="1290">
                  <c:v>-27.027777777777885</c:v>
                </c:pt>
                <c:pt idx="1291">
                  <c:v>-27.027777777777885</c:v>
                </c:pt>
                <c:pt idx="1292">
                  <c:v>-34.749999999999666</c:v>
                </c:pt>
                <c:pt idx="1293">
                  <c:v>-38.611111111111114</c:v>
                </c:pt>
                <c:pt idx="1294">
                  <c:v>-38.611111111111114</c:v>
                </c:pt>
                <c:pt idx="1295">
                  <c:v>-30.888888888888779</c:v>
                </c:pt>
                <c:pt idx="1296">
                  <c:v>-15.444444444444663</c:v>
                </c:pt>
                <c:pt idx="1297">
                  <c:v>0</c:v>
                </c:pt>
                <c:pt idx="1298">
                  <c:v>11.583333333333222</c:v>
                </c:pt>
                <c:pt idx="1299">
                  <c:v>19.305555555555557</c:v>
                </c:pt>
                <c:pt idx="1300">
                  <c:v>19.305555555555557</c:v>
                </c:pt>
                <c:pt idx="1301">
                  <c:v>15.444444444444116</c:v>
                </c:pt>
                <c:pt idx="1302">
                  <c:v>15.444444444444663</c:v>
                </c:pt>
                <c:pt idx="1303">
                  <c:v>19.305555555555557</c:v>
                </c:pt>
                <c:pt idx="1304">
                  <c:v>15.444444444444663</c:v>
                </c:pt>
                <c:pt idx="1305">
                  <c:v>7.7222222222223316</c:v>
                </c:pt>
                <c:pt idx="1306">
                  <c:v>3.8611111111108913</c:v>
                </c:pt>
                <c:pt idx="1307">
                  <c:v>0</c:v>
                </c:pt>
                <c:pt idx="1308">
                  <c:v>-3.8611111111108913</c:v>
                </c:pt>
                <c:pt idx="1309">
                  <c:v>-3.8611111111108913</c:v>
                </c:pt>
                <c:pt idx="1310">
                  <c:v>-3.8611111111114402</c:v>
                </c:pt>
                <c:pt idx="1311">
                  <c:v>-7.7222222222223316</c:v>
                </c:pt>
                <c:pt idx="1312">
                  <c:v>-11.583333333333222</c:v>
                </c:pt>
                <c:pt idx="1313">
                  <c:v>-19.305555555555557</c:v>
                </c:pt>
                <c:pt idx="1314">
                  <c:v>-19.305555555555557</c:v>
                </c:pt>
                <c:pt idx="1315">
                  <c:v>-19.305555555555557</c:v>
                </c:pt>
                <c:pt idx="1316">
                  <c:v>-34.750000000000213</c:v>
                </c:pt>
                <c:pt idx="1317">
                  <c:v>-38.611111111111114</c:v>
                </c:pt>
                <c:pt idx="1318">
                  <c:v>-30.888888888888779</c:v>
                </c:pt>
                <c:pt idx="1319">
                  <c:v>-7.7222222222223316</c:v>
                </c:pt>
                <c:pt idx="1320">
                  <c:v>27.027777777777885</c:v>
                </c:pt>
                <c:pt idx="1321">
                  <c:v>54.05555555555577</c:v>
                </c:pt>
                <c:pt idx="1322">
                  <c:v>81.083333333333101</c:v>
                </c:pt>
                <c:pt idx="1323">
                  <c:v>108.111111111111</c:v>
                </c:pt>
                <c:pt idx="1324">
                  <c:v>119.69444444444477</c:v>
                </c:pt>
                <c:pt idx="1325">
                  <c:v>100.38888888888867</c:v>
                </c:pt>
                <c:pt idx="1326">
                  <c:v>61.777777777777558</c:v>
                </c:pt>
                <c:pt idx="1327">
                  <c:v>27.027777777777885</c:v>
                </c:pt>
                <c:pt idx="1328">
                  <c:v>7.7222222222223316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-3.8611111111108913</c:v>
                </c:pt>
                <c:pt idx="1333">
                  <c:v>-15.444444444444663</c:v>
                </c:pt>
                <c:pt idx="1334">
                  <c:v>-23.166666666666998</c:v>
                </c:pt>
                <c:pt idx="1335">
                  <c:v>-23.166666666666444</c:v>
                </c:pt>
                <c:pt idx="1336">
                  <c:v>-15.444444444444116</c:v>
                </c:pt>
                <c:pt idx="1337">
                  <c:v>-7.7222222222223316</c:v>
                </c:pt>
                <c:pt idx="1338">
                  <c:v>-3.8611111111114402</c:v>
                </c:pt>
                <c:pt idx="1339">
                  <c:v>0</c:v>
                </c:pt>
                <c:pt idx="1340">
                  <c:v>3.8611111111114402</c:v>
                </c:pt>
                <c:pt idx="1341">
                  <c:v>7.7222222222223316</c:v>
                </c:pt>
                <c:pt idx="1342">
                  <c:v>19.305555555555557</c:v>
                </c:pt>
                <c:pt idx="1343">
                  <c:v>30.888888888888779</c:v>
                </c:pt>
                <c:pt idx="1344">
                  <c:v>30.888888888888779</c:v>
                </c:pt>
                <c:pt idx="1345">
                  <c:v>27.027777777777885</c:v>
                </c:pt>
                <c:pt idx="1346">
                  <c:v>15.444444444444116</c:v>
                </c:pt>
                <c:pt idx="1347">
                  <c:v>3.8611111111108913</c:v>
                </c:pt>
                <c:pt idx="1348">
                  <c:v>-7.7222222222217827</c:v>
                </c:pt>
                <c:pt idx="1349">
                  <c:v>-34.749999999999666</c:v>
                </c:pt>
                <c:pt idx="1350">
                  <c:v>-69.500000000000426</c:v>
                </c:pt>
                <c:pt idx="1351">
                  <c:v>-96.527777777777771</c:v>
                </c:pt>
                <c:pt idx="1352">
                  <c:v>-108.111111111111</c:v>
                </c:pt>
                <c:pt idx="1353">
                  <c:v>-111.97222222222244</c:v>
                </c:pt>
                <c:pt idx="1354">
                  <c:v>-115.83333333333333</c:v>
                </c:pt>
                <c:pt idx="1355">
                  <c:v>-123.55555555555566</c:v>
                </c:pt>
                <c:pt idx="1356">
                  <c:v>-138.99999999999977</c:v>
                </c:pt>
                <c:pt idx="1357">
                  <c:v>-150.583333333333</c:v>
                </c:pt>
                <c:pt idx="1358">
                  <c:v>-158.30555555555588</c:v>
                </c:pt>
                <c:pt idx="1359">
                  <c:v>-169.88888888888911</c:v>
                </c:pt>
                <c:pt idx="1360">
                  <c:v>-173.74999999999972</c:v>
                </c:pt>
                <c:pt idx="1361">
                  <c:v>-138.99999999999977</c:v>
                </c:pt>
                <c:pt idx="1362">
                  <c:v>-69.500000000000171</c:v>
                </c:pt>
                <c:pt idx="1363">
                  <c:v>7.722222222222058</c:v>
                </c:pt>
                <c:pt idx="1364">
                  <c:v>77.222222222222229</c:v>
                </c:pt>
                <c:pt idx="1365">
                  <c:v>84.944444444444557</c:v>
                </c:pt>
                <c:pt idx="1366">
                  <c:v>34.750000000000213</c:v>
                </c:pt>
                <c:pt idx="1367">
                  <c:v>-27.027777777777885</c:v>
                </c:pt>
                <c:pt idx="1368">
                  <c:v>-104.25000000000011</c:v>
                </c:pt>
                <c:pt idx="1369">
                  <c:v>-135.13888888888889</c:v>
                </c:pt>
                <c:pt idx="1370">
                  <c:v>-84.944444444444557</c:v>
                </c:pt>
                <c:pt idx="1371">
                  <c:v>-23.166666666666721</c:v>
                </c:pt>
                <c:pt idx="1372">
                  <c:v>0</c:v>
                </c:pt>
                <c:pt idx="1373">
                  <c:v>-19.305555555555557</c:v>
                </c:pt>
                <c:pt idx="1374">
                  <c:v>-61.777777777777558</c:v>
                </c:pt>
                <c:pt idx="1375">
                  <c:v>-115.83333333333333</c:v>
                </c:pt>
                <c:pt idx="1376">
                  <c:v>-208.50000000000023</c:v>
                </c:pt>
                <c:pt idx="1377">
                  <c:v>-339.77777777777766</c:v>
                </c:pt>
                <c:pt idx="1378">
                  <c:v>-409.27777777777754</c:v>
                </c:pt>
                <c:pt idx="1379">
                  <c:v>-409.27777777777783</c:v>
                </c:pt>
                <c:pt idx="1380">
                  <c:v>-409.27777777777783</c:v>
                </c:pt>
                <c:pt idx="1381">
                  <c:v>-293.44444444444434</c:v>
                </c:pt>
                <c:pt idx="1382">
                  <c:v>-11.583333333333361</c:v>
                </c:pt>
                <c:pt idx="1383">
                  <c:v>216.22222222222214</c:v>
                </c:pt>
                <c:pt idx="1384">
                  <c:v>243.25000000000003</c:v>
                </c:pt>
                <c:pt idx="1385">
                  <c:v>146.72222222222237</c:v>
                </c:pt>
                <c:pt idx="1386">
                  <c:v>77.222222222222229</c:v>
                </c:pt>
                <c:pt idx="1387">
                  <c:v>104.24999999999983</c:v>
                </c:pt>
                <c:pt idx="1388">
                  <c:v>189.1944444444444</c:v>
                </c:pt>
                <c:pt idx="1389">
                  <c:v>274.13888888888891</c:v>
                </c:pt>
                <c:pt idx="1390">
                  <c:v>297.30555555555566</c:v>
                </c:pt>
                <c:pt idx="1391">
                  <c:v>243.24999999999989</c:v>
                </c:pt>
                <c:pt idx="1392">
                  <c:v>158.30555555555534</c:v>
                </c:pt>
                <c:pt idx="1393">
                  <c:v>81.083333333333385</c:v>
                </c:pt>
                <c:pt idx="1394">
                  <c:v>23.166666666666721</c:v>
                </c:pt>
                <c:pt idx="1395">
                  <c:v>-7.722222222222058</c:v>
                </c:pt>
                <c:pt idx="1396">
                  <c:v>-30.888888888888779</c:v>
                </c:pt>
                <c:pt idx="1397">
                  <c:v>-57.916666666666664</c:v>
                </c:pt>
                <c:pt idx="1398">
                  <c:v>-77.222222222222229</c:v>
                </c:pt>
                <c:pt idx="1399">
                  <c:v>-96.527777777777771</c:v>
                </c:pt>
                <c:pt idx="1400">
                  <c:v>-115.83333333333333</c:v>
                </c:pt>
                <c:pt idx="1401">
                  <c:v>-127.41666666666683</c:v>
                </c:pt>
                <c:pt idx="1402">
                  <c:v>-150.58333333333326</c:v>
                </c:pt>
                <c:pt idx="1403">
                  <c:v>-216.22222222222226</c:v>
                </c:pt>
                <c:pt idx="1404">
                  <c:v>-335.91666666666674</c:v>
                </c:pt>
                <c:pt idx="1405">
                  <c:v>-409.27777777777766</c:v>
                </c:pt>
                <c:pt idx="1406">
                  <c:v>-343.63888888888886</c:v>
                </c:pt>
                <c:pt idx="1407">
                  <c:v>-166.0277777777778</c:v>
                </c:pt>
                <c:pt idx="1408">
                  <c:v>-11.583333333333361</c:v>
                </c:pt>
                <c:pt idx="1409">
                  <c:v>23.166666666666721</c:v>
                </c:pt>
                <c:pt idx="1410">
                  <c:v>3.861111111111029</c:v>
                </c:pt>
                <c:pt idx="1411">
                  <c:v>-15.44444444444439</c:v>
                </c:pt>
                <c:pt idx="1412">
                  <c:v>-27.02777777777775</c:v>
                </c:pt>
                <c:pt idx="1413">
                  <c:v>-11.583333333333361</c:v>
                </c:pt>
                <c:pt idx="1414">
                  <c:v>57.916666666666664</c:v>
                </c:pt>
                <c:pt idx="1415">
                  <c:v>166.0277777777778</c:v>
                </c:pt>
                <c:pt idx="1416">
                  <c:v>254.83333333333323</c:v>
                </c:pt>
                <c:pt idx="1417">
                  <c:v>281.86111111111097</c:v>
                </c:pt>
                <c:pt idx="1418">
                  <c:v>235.52777777777783</c:v>
                </c:pt>
                <c:pt idx="1419">
                  <c:v>127.41666666666683</c:v>
                </c:pt>
                <c:pt idx="1420">
                  <c:v>0</c:v>
                </c:pt>
                <c:pt idx="1421">
                  <c:v>-131.277777777778</c:v>
                </c:pt>
                <c:pt idx="1422">
                  <c:v>-216.22222222222226</c:v>
                </c:pt>
                <c:pt idx="1423">
                  <c:v>-154.44444444444446</c:v>
                </c:pt>
                <c:pt idx="1424">
                  <c:v>-27.027777777777612</c:v>
                </c:pt>
                <c:pt idx="1425">
                  <c:v>77.222222222222229</c:v>
                </c:pt>
                <c:pt idx="1426">
                  <c:v>189.1944444444444</c:v>
                </c:pt>
                <c:pt idx="1427">
                  <c:v>212.36111111111109</c:v>
                </c:pt>
                <c:pt idx="1428">
                  <c:v>115.83333333333333</c:v>
                </c:pt>
                <c:pt idx="1429">
                  <c:v>3.8611111111111658</c:v>
                </c:pt>
                <c:pt idx="1430">
                  <c:v>-92.666666666666615</c:v>
                </c:pt>
                <c:pt idx="1431">
                  <c:v>-204.63888888888877</c:v>
                </c:pt>
                <c:pt idx="1432">
                  <c:v>-339.77777777777783</c:v>
                </c:pt>
                <c:pt idx="1433">
                  <c:v>-409.27777777777783</c:v>
                </c:pt>
                <c:pt idx="1434">
                  <c:v>-413.13888888888886</c:v>
                </c:pt>
                <c:pt idx="1435">
                  <c:v>-266.41666666666663</c:v>
                </c:pt>
                <c:pt idx="1436">
                  <c:v>-34.750000000000085</c:v>
                </c:pt>
                <c:pt idx="1437">
                  <c:v>77.222222222222229</c:v>
                </c:pt>
                <c:pt idx="1438">
                  <c:v>88.805555555555586</c:v>
                </c:pt>
                <c:pt idx="1439">
                  <c:v>38.611111111111114</c:v>
                </c:pt>
                <c:pt idx="1440">
                  <c:v>-23.166666666666721</c:v>
                </c:pt>
                <c:pt idx="1441">
                  <c:v>-96.527777777777771</c:v>
                </c:pt>
                <c:pt idx="1442">
                  <c:v>-119.69444444444436</c:v>
                </c:pt>
                <c:pt idx="1443">
                  <c:v>-61.777777777777828</c:v>
                </c:pt>
                <c:pt idx="1444">
                  <c:v>0</c:v>
                </c:pt>
                <c:pt idx="1445">
                  <c:v>19.305555555555557</c:v>
                </c:pt>
                <c:pt idx="1446">
                  <c:v>-15.444444444444526</c:v>
                </c:pt>
                <c:pt idx="1447">
                  <c:v>-135.13888888888889</c:v>
                </c:pt>
                <c:pt idx="1448">
                  <c:v>-308.88888888888886</c:v>
                </c:pt>
                <c:pt idx="1449">
                  <c:v>-401.55555555555554</c:v>
                </c:pt>
                <c:pt idx="1450">
                  <c:v>-335.91666666666669</c:v>
                </c:pt>
                <c:pt idx="1451">
                  <c:v>-177.61111111111109</c:v>
                </c:pt>
                <c:pt idx="1452">
                  <c:v>-46.333333333333329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84.944444444444457</c:v>
                </c:pt>
                <c:pt idx="1479">
                  <c:v>169.88888888888891</c:v>
                </c:pt>
                <c:pt idx="1480">
                  <c:v>158.30555555555554</c:v>
                </c:pt>
                <c:pt idx="1481">
                  <c:v>135.13888888888889</c:v>
                </c:pt>
                <c:pt idx="1482">
                  <c:v>111.9722222222222</c:v>
                </c:pt>
                <c:pt idx="1483">
                  <c:v>96.527777777777771</c:v>
                </c:pt>
                <c:pt idx="1484">
                  <c:v>88.805555555555586</c:v>
                </c:pt>
                <c:pt idx="1485">
                  <c:v>96.527777777777771</c:v>
                </c:pt>
                <c:pt idx="1486">
                  <c:v>123.55555555555551</c:v>
                </c:pt>
                <c:pt idx="1487">
                  <c:v>158.30555555555554</c:v>
                </c:pt>
                <c:pt idx="1488">
                  <c:v>196.91666666666671</c:v>
                </c:pt>
                <c:pt idx="1489">
                  <c:v>235.52777777777783</c:v>
                </c:pt>
                <c:pt idx="1490">
                  <c:v>266.41666666666663</c:v>
                </c:pt>
                <c:pt idx="1491">
                  <c:v>285.72222222222211</c:v>
                </c:pt>
                <c:pt idx="1492">
                  <c:v>285.72222222222234</c:v>
                </c:pt>
                <c:pt idx="1493">
                  <c:v>270.27777777777777</c:v>
                </c:pt>
                <c:pt idx="1494">
                  <c:v>250.97222222222223</c:v>
                </c:pt>
                <c:pt idx="1495">
                  <c:v>223.94444444444431</c:v>
                </c:pt>
                <c:pt idx="1496">
                  <c:v>196.91666666666671</c:v>
                </c:pt>
                <c:pt idx="1497">
                  <c:v>169.88888888888911</c:v>
                </c:pt>
                <c:pt idx="1498">
                  <c:v>138.99999999999977</c:v>
                </c:pt>
                <c:pt idx="1499">
                  <c:v>108.111111111111</c:v>
                </c:pt>
                <c:pt idx="1500">
                  <c:v>77.222222222222229</c:v>
                </c:pt>
                <c:pt idx="1501">
                  <c:v>61.777777777777828</c:v>
                </c:pt>
                <c:pt idx="1502">
                  <c:v>54.05555555555577</c:v>
                </c:pt>
                <c:pt idx="1503">
                  <c:v>50.194444444444336</c:v>
                </c:pt>
                <c:pt idx="1504">
                  <c:v>50.194444444444336</c:v>
                </c:pt>
                <c:pt idx="1505">
                  <c:v>42.472222222222278</c:v>
                </c:pt>
                <c:pt idx="1506">
                  <c:v>38.611111111111114</c:v>
                </c:pt>
                <c:pt idx="1507">
                  <c:v>42.472222222222278</c:v>
                </c:pt>
                <c:pt idx="1508">
                  <c:v>50.194444444444336</c:v>
                </c:pt>
                <c:pt idx="1509">
                  <c:v>61.777777777777828</c:v>
                </c:pt>
                <c:pt idx="1510">
                  <c:v>84.944444444444557</c:v>
                </c:pt>
                <c:pt idx="1511">
                  <c:v>115.83333333333333</c:v>
                </c:pt>
                <c:pt idx="1512">
                  <c:v>146.72222222222211</c:v>
                </c:pt>
                <c:pt idx="1513">
                  <c:v>173.75</c:v>
                </c:pt>
                <c:pt idx="1514">
                  <c:v>185.33333333333323</c:v>
                </c:pt>
                <c:pt idx="1515">
                  <c:v>173.75</c:v>
                </c:pt>
                <c:pt idx="1516">
                  <c:v>139.00000000000034</c:v>
                </c:pt>
                <c:pt idx="1517">
                  <c:v>104.25000000000011</c:v>
                </c:pt>
                <c:pt idx="1518">
                  <c:v>77.222222222222229</c:v>
                </c:pt>
                <c:pt idx="1519">
                  <c:v>57.916666666666664</c:v>
                </c:pt>
                <c:pt idx="1520">
                  <c:v>42.472222222222001</c:v>
                </c:pt>
                <c:pt idx="1521">
                  <c:v>27.027777777777338</c:v>
                </c:pt>
                <c:pt idx="1522">
                  <c:v>7.7222222222223316</c:v>
                </c:pt>
                <c:pt idx="1523">
                  <c:v>-19.305555555555557</c:v>
                </c:pt>
                <c:pt idx="1524">
                  <c:v>-57.916666666666664</c:v>
                </c:pt>
                <c:pt idx="1525">
                  <c:v>-108.111111111111</c:v>
                </c:pt>
                <c:pt idx="1526">
                  <c:v>-150.58333333333354</c:v>
                </c:pt>
                <c:pt idx="1527">
                  <c:v>-177.61111111111089</c:v>
                </c:pt>
                <c:pt idx="1528">
                  <c:v>-177.61111111111089</c:v>
                </c:pt>
                <c:pt idx="1529">
                  <c:v>-154.44444444444446</c:v>
                </c:pt>
                <c:pt idx="1530">
                  <c:v>-119.6944444444445</c:v>
                </c:pt>
                <c:pt idx="1531">
                  <c:v>-77.222222222222229</c:v>
                </c:pt>
                <c:pt idx="1532">
                  <c:v>-34.749999999999943</c:v>
                </c:pt>
                <c:pt idx="1533">
                  <c:v>7.722222222222058</c:v>
                </c:pt>
                <c:pt idx="1534">
                  <c:v>54.0555555555555</c:v>
                </c:pt>
                <c:pt idx="1535">
                  <c:v>108.11111111111127</c:v>
                </c:pt>
                <c:pt idx="1536">
                  <c:v>162.16666666666649</c:v>
                </c:pt>
                <c:pt idx="1537">
                  <c:v>200.77777777777789</c:v>
                </c:pt>
                <c:pt idx="1538">
                  <c:v>231.66666666666666</c:v>
                </c:pt>
                <c:pt idx="1539">
                  <c:v>250.97222222222223</c:v>
                </c:pt>
                <c:pt idx="1540">
                  <c:v>262.555555555556</c:v>
                </c:pt>
                <c:pt idx="1541">
                  <c:v>266.41666666666634</c:v>
                </c:pt>
                <c:pt idx="1542">
                  <c:v>250.97222222222223</c:v>
                </c:pt>
                <c:pt idx="1543">
                  <c:v>216.22222222222254</c:v>
                </c:pt>
                <c:pt idx="1544">
                  <c:v>158.30555555555534</c:v>
                </c:pt>
                <c:pt idx="1545">
                  <c:v>100.38888888888867</c:v>
                </c:pt>
                <c:pt idx="1546">
                  <c:v>61.777777777777558</c:v>
                </c:pt>
                <c:pt idx="1547">
                  <c:v>38.611111111111114</c:v>
                </c:pt>
                <c:pt idx="1548">
                  <c:v>34.750000000000213</c:v>
                </c:pt>
                <c:pt idx="1549">
                  <c:v>38.611111111111114</c:v>
                </c:pt>
                <c:pt idx="1550">
                  <c:v>46.333333333333442</c:v>
                </c:pt>
                <c:pt idx="1551">
                  <c:v>54.05555555555577</c:v>
                </c:pt>
                <c:pt idx="1552">
                  <c:v>57.916666666666664</c:v>
                </c:pt>
                <c:pt idx="1553">
                  <c:v>57.916666666666664</c:v>
                </c:pt>
                <c:pt idx="1554">
                  <c:v>57.916666666666664</c:v>
                </c:pt>
                <c:pt idx="1555">
                  <c:v>65.638888888888445</c:v>
                </c:pt>
                <c:pt idx="1556">
                  <c:v>77.222222222222229</c:v>
                </c:pt>
                <c:pt idx="1557">
                  <c:v>88.805555555555998</c:v>
                </c:pt>
                <c:pt idx="1558">
                  <c:v>104.25000000000011</c:v>
                </c:pt>
                <c:pt idx="1559">
                  <c:v>119.69444444444422</c:v>
                </c:pt>
                <c:pt idx="1560">
                  <c:v>123.55555555555512</c:v>
                </c:pt>
                <c:pt idx="1561">
                  <c:v>123.55555555555566</c:v>
                </c:pt>
                <c:pt idx="1562">
                  <c:v>123.55555555555566</c:v>
                </c:pt>
                <c:pt idx="1563">
                  <c:v>127.41666666666656</c:v>
                </c:pt>
                <c:pt idx="1564">
                  <c:v>131.277777777778</c:v>
                </c:pt>
                <c:pt idx="1565">
                  <c:v>131.277777777778</c:v>
                </c:pt>
                <c:pt idx="1566">
                  <c:v>135.13888888888889</c:v>
                </c:pt>
                <c:pt idx="1567">
                  <c:v>131.27777777777746</c:v>
                </c:pt>
                <c:pt idx="1568">
                  <c:v>119.69444444444422</c:v>
                </c:pt>
                <c:pt idx="1569">
                  <c:v>111.97222222222244</c:v>
                </c:pt>
                <c:pt idx="1570">
                  <c:v>104.25000000000011</c:v>
                </c:pt>
                <c:pt idx="1571">
                  <c:v>96.527777777777771</c:v>
                </c:pt>
                <c:pt idx="1572">
                  <c:v>88.805555555555443</c:v>
                </c:pt>
                <c:pt idx="1573">
                  <c:v>73.361111111110773</c:v>
                </c:pt>
                <c:pt idx="1574">
                  <c:v>54.05555555555577</c:v>
                </c:pt>
                <c:pt idx="1575">
                  <c:v>38.611111111111114</c:v>
                </c:pt>
                <c:pt idx="1576">
                  <c:v>19.305555555555557</c:v>
                </c:pt>
                <c:pt idx="1577">
                  <c:v>0</c:v>
                </c:pt>
                <c:pt idx="1578">
                  <c:v>-15.444444444444663</c:v>
                </c:pt>
                <c:pt idx="1579">
                  <c:v>-23.166666666666444</c:v>
                </c:pt>
                <c:pt idx="1580">
                  <c:v>-30.888888888888779</c:v>
                </c:pt>
                <c:pt idx="1581">
                  <c:v>-34.750000000000213</c:v>
                </c:pt>
                <c:pt idx="1582">
                  <c:v>-38.611111111111114</c:v>
                </c:pt>
                <c:pt idx="1583">
                  <c:v>-50.194444444444336</c:v>
                </c:pt>
                <c:pt idx="1584">
                  <c:v>-57.916666666666664</c:v>
                </c:pt>
                <c:pt idx="1585">
                  <c:v>-65.638888888888999</c:v>
                </c:pt>
                <c:pt idx="1586">
                  <c:v>-73.361111111111327</c:v>
                </c:pt>
                <c:pt idx="1587">
                  <c:v>-77.222222222222229</c:v>
                </c:pt>
                <c:pt idx="1588">
                  <c:v>-73.361111111110773</c:v>
                </c:pt>
                <c:pt idx="1589">
                  <c:v>-61.777777777777558</c:v>
                </c:pt>
                <c:pt idx="1590">
                  <c:v>-50.194444444444336</c:v>
                </c:pt>
                <c:pt idx="1591">
                  <c:v>-38.611111111111114</c:v>
                </c:pt>
                <c:pt idx="1592">
                  <c:v>-30.888888888889326</c:v>
                </c:pt>
                <c:pt idx="1593">
                  <c:v>-23.166666666666444</c:v>
                </c:pt>
                <c:pt idx="1594">
                  <c:v>-15.444444444444116</c:v>
                </c:pt>
                <c:pt idx="1595">
                  <c:v>-23.166666666666998</c:v>
                </c:pt>
                <c:pt idx="1596">
                  <c:v>-30.888888888888779</c:v>
                </c:pt>
                <c:pt idx="1597">
                  <c:v>-42.472222222222001</c:v>
                </c:pt>
                <c:pt idx="1598">
                  <c:v>-57.916666666666664</c:v>
                </c:pt>
                <c:pt idx="1599">
                  <c:v>-65.638888888888999</c:v>
                </c:pt>
                <c:pt idx="1600">
                  <c:v>-73.361111111111327</c:v>
                </c:pt>
                <c:pt idx="1601">
                  <c:v>-77.222222222222229</c:v>
                </c:pt>
                <c:pt idx="1602">
                  <c:v>-69.499999999999886</c:v>
                </c:pt>
                <c:pt idx="1603">
                  <c:v>-54.05555555555577</c:v>
                </c:pt>
                <c:pt idx="1604">
                  <c:v>-42.472222222222548</c:v>
                </c:pt>
                <c:pt idx="1605">
                  <c:v>-27.027777777777338</c:v>
                </c:pt>
                <c:pt idx="1606">
                  <c:v>-15.444444444444116</c:v>
                </c:pt>
                <c:pt idx="1607">
                  <c:v>-7.7222222222223316</c:v>
                </c:pt>
                <c:pt idx="1608">
                  <c:v>0</c:v>
                </c:pt>
                <c:pt idx="1609">
                  <c:v>7.7222222222223316</c:v>
                </c:pt>
                <c:pt idx="1610">
                  <c:v>11.583333333333222</c:v>
                </c:pt>
                <c:pt idx="1611">
                  <c:v>15.444444444444116</c:v>
                </c:pt>
                <c:pt idx="1612">
                  <c:v>27.027777777777885</c:v>
                </c:pt>
                <c:pt idx="1613">
                  <c:v>38.611111111111114</c:v>
                </c:pt>
                <c:pt idx="1614">
                  <c:v>50.194444444444336</c:v>
                </c:pt>
                <c:pt idx="1615">
                  <c:v>61.777777777778105</c:v>
                </c:pt>
                <c:pt idx="1616">
                  <c:v>77.222222222222229</c:v>
                </c:pt>
                <c:pt idx="1617">
                  <c:v>88.805555555555443</c:v>
                </c:pt>
                <c:pt idx="1618">
                  <c:v>96.527777777777771</c:v>
                </c:pt>
                <c:pt idx="1619">
                  <c:v>92.666666666666345</c:v>
                </c:pt>
                <c:pt idx="1620">
                  <c:v>81.083333333333101</c:v>
                </c:pt>
                <c:pt idx="1621">
                  <c:v>69.500000000000426</c:v>
                </c:pt>
                <c:pt idx="1622">
                  <c:v>54.05555555555577</c:v>
                </c:pt>
                <c:pt idx="1623">
                  <c:v>30.888888888888779</c:v>
                </c:pt>
                <c:pt idx="1624">
                  <c:v>3.8611111111108913</c:v>
                </c:pt>
                <c:pt idx="1625">
                  <c:v>-19.305555555555557</c:v>
                </c:pt>
                <c:pt idx="1626">
                  <c:v>-54.055555555555223</c:v>
                </c:pt>
                <c:pt idx="1627">
                  <c:v>-92.666666666666885</c:v>
                </c:pt>
                <c:pt idx="1628">
                  <c:v>-123.55555555555566</c:v>
                </c:pt>
                <c:pt idx="1629">
                  <c:v>-142.86111111111123</c:v>
                </c:pt>
                <c:pt idx="1630">
                  <c:v>-142.86111111111123</c:v>
                </c:pt>
                <c:pt idx="1631">
                  <c:v>-119.69444444444422</c:v>
                </c:pt>
                <c:pt idx="1632">
                  <c:v>-84.944444444444557</c:v>
                </c:pt>
                <c:pt idx="1633">
                  <c:v>-46.333333333333442</c:v>
                </c:pt>
                <c:pt idx="1634">
                  <c:v>-15.444444444444116</c:v>
                </c:pt>
                <c:pt idx="1635">
                  <c:v>-3.8611111111108913</c:v>
                </c:pt>
                <c:pt idx="1636">
                  <c:v>-3.8611111111114402</c:v>
                </c:pt>
                <c:pt idx="1637">
                  <c:v>-15.444444444444663</c:v>
                </c:pt>
                <c:pt idx="1638">
                  <c:v>-27.027777777777338</c:v>
                </c:pt>
                <c:pt idx="1639">
                  <c:v>-34.749999999999666</c:v>
                </c:pt>
                <c:pt idx="1640">
                  <c:v>-34.750000000000213</c:v>
                </c:pt>
                <c:pt idx="1641">
                  <c:v>-23.166666666666998</c:v>
                </c:pt>
                <c:pt idx="1642">
                  <c:v>-3.8611111111108913</c:v>
                </c:pt>
                <c:pt idx="1643">
                  <c:v>23.166666666666998</c:v>
                </c:pt>
                <c:pt idx="1644">
                  <c:v>46.333333333332888</c:v>
                </c:pt>
                <c:pt idx="1645">
                  <c:v>65.638888888888445</c:v>
                </c:pt>
                <c:pt idx="1646">
                  <c:v>81.083333333333655</c:v>
                </c:pt>
                <c:pt idx="1647">
                  <c:v>92.666666666666885</c:v>
                </c:pt>
                <c:pt idx="1648">
                  <c:v>104.25000000000011</c:v>
                </c:pt>
                <c:pt idx="1649">
                  <c:v>108.111111111111</c:v>
                </c:pt>
                <c:pt idx="1650">
                  <c:v>108.111111111111</c:v>
                </c:pt>
                <c:pt idx="1651">
                  <c:v>100.38888888888921</c:v>
                </c:pt>
                <c:pt idx="1652">
                  <c:v>88.805555555555443</c:v>
                </c:pt>
                <c:pt idx="1653">
                  <c:v>81.083333333333101</c:v>
                </c:pt>
                <c:pt idx="1654">
                  <c:v>69.499999999999886</c:v>
                </c:pt>
                <c:pt idx="1655">
                  <c:v>61.777777777777558</c:v>
                </c:pt>
                <c:pt idx="1656">
                  <c:v>61.777777777778105</c:v>
                </c:pt>
                <c:pt idx="1657">
                  <c:v>61.777777777778105</c:v>
                </c:pt>
                <c:pt idx="1658">
                  <c:v>61.777777777777558</c:v>
                </c:pt>
                <c:pt idx="1659">
                  <c:v>61.777777777777558</c:v>
                </c:pt>
                <c:pt idx="1660">
                  <c:v>61.777777777777558</c:v>
                </c:pt>
                <c:pt idx="1661">
                  <c:v>57.916666666666664</c:v>
                </c:pt>
                <c:pt idx="1662">
                  <c:v>57.916666666666664</c:v>
                </c:pt>
                <c:pt idx="1663">
                  <c:v>57.916666666666664</c:v>
                </c:pt>
                <c:pt idx="1664">
                  <c:v>50.194444444444883</c:v>
                </c:pt>
                <c:pt idx="1665">
                  <c:v>46.333333333333442</c:v>
                </c:pt>
                <c:pt idx="1666">
                  <c:v>38.611111111111114</c:v>
                </c:pt>
                <c:pt idx="1667">
                  <c:v>30.888888888888779</c:v>
                </c:pt>
                <c:pt idx="1668">
                  <c:v>27.027777777777338</c:v>
                </c:pt>
                <c:pt idx="1669">
                  <c:v>23.166666666666998</c:v>
                </c:pt>
                <c:pt idx="1670">
                  <c:v>19.305555555555557</c:v>
                </c:pt>
                <c:pt idx="1671">
                  <c:v>11.583333333333222</c:v>
                </c:pt>
                <c:pt idx="1672">
                  <c:v>7.7222222222223316</c:v>
                </c:pt>
                <c:pt idx="1673">
                  <c:v>7.7222222222223316</c:v>
                </c:pt>
                <c:pt idx="1674">
                  <c:v>3.8611111111114402</c:v>
                </c:pt>
                <c:pt idx="1675">
                  <c:v>0</c:v>
                </c:pt>
                <c:pt idx="1676">
                  <c:v>-3.8611111111114402</c:v>
                </c:pt>
                <c:pt idx="1677">
                  <c:v>-11.583333333333773</c:v>
                </c:pt>
                <c:pt idx="1678">
                  <c:v>-19.305555555555557</c:v>
                </c:pt>
                <c:pt idx="1679">
                  <c:v>-23.166666666666444</c:v>
                </c:pt>
                <c:pt idx="1680">
                  <c:v>-23.166666666666444</c:v>
                </c:pt>
                <c:pt idx="1681">
                  <c:v>-15.444444444444663</c:v>
                </c:pt>
                <c:pt idx="1682">
                  <c:v>-3.8611111111114402</c:v>
                </c:pt>
                <c:pt idx="1683">
                  <c:v>7.7222222222223316</c:v>
                </c:pt>
                <c:pt idx="1684">
                  <c:v>23.166666666666998</c:v>
                </c:pt>
                <c:pt idx="1685">
                  <c:v>30.888888888888779</c:v>
                </c:pt>
                <c:pt idx="1686">
                  <c:v>30.888888888888779</c:v>
                </c:pt>
                <c:pt idx="1687">
                  <c:v>30.888888888889326</c:v>
                </c:pt>
                <c:pt idx="1688">
                  <c:v>23.166666666666444</c:v>
                </c:pt>
                <c:pt idx="1689">
                  <c:v>15.444444444444116</c:v>
                </c:pt>
                <c:pt idx="1690">
                  <c:v>11.583333333333773</c:v>
                </c:pt>
                <c:pt idx="1691">
                  <c:v>7.7222222222223316</c:v>
                </c:pt>
                <c:pt idx="1692">
                  <c:v>7.7222222222217827</c:v>
                </c:pt>
                <c:pt idx="1693">
                  <c:v>7.7222222222217827</c:v>
                </c:pt>
                <c:pt idx="1694">
                  <c:v>7.7222222222228805</c:v>
                </c:pt>
                <c:pt idx="1695">
                  <c:v>7.7222222222228805</c:v>
                </c:pt>
                <c:pt idx="1696">
                  <c:v>7.7222222222217827</c:v>
                </c:pt>
                <c:pt idx="1697">
                  <c:v>7.7222222222217827</c:v>
                </c:pt>
                <c:pt idx="1698">
                  <c:v>3.8611111111108913</c:v>
                </c:pt>
                <c:pt idx="1699">
                  <c:v>-3.8611111111108913</c:v>
                </c:pt>
                <c:pt idx="1700">
                  <c:v>-11.583333333332675</c:v>
                </c:pt>
                <c:pt idx="1701">
                  <c:v>-15.444444444444663</c:v>
                </c:pt>
                <c:pt idx="1702">
                  <c:v>-15.444444444444663</c:v>
                </c:pt>
                <c:pt idx="1703">
                  <c:v>-19.305555555555557</c:v>
                </c:pt>
                <c:pt idx="1704">
                  <c:v>-19.305555555555557</c:v>
                </c:pt>
                <c:pt idx="1705">
                  <c:v>-15.444444444444116</c:v>
                </c:pt>
                <c:pt idx="1706">
                  <c:v>-15.444444444444663</c:v>
                </c:pt>
                <c:pt idx="1707">
                  <c:v>-11.583333333333222</c:v>
                </c:pt>
                <c:pt idx="1708">
                  <c:v>-7.7222222222223316</c:v>
                </c:pt>
                <c:pt idx="1709">
                  <c:v>-7.7222222222223316</c:v>
                </c:pt>
                <c:pt idx="1710">
                  <c:v>0</c:v>
                </c:pt>
                <c:pt idx="1711">
                  <c:v>7.7222222222223316</c:v>
                </c:pt>
                <c:pt idx="1712">
                  <c:v>11.583333333333222</c:v>
                </c:pt>
                <c:pt idx="1713">
                  <c:v>19.305555555555557</c:v>
                </c:pt>
                <c:pt idx="1714">
                  <c:v>23.166666666666998</c:v>
                </c:pt>
                <c:pt idx="1715">
                  <c:v>27.027777777777338</c:v>
                </c:pt>
                <c:pt idx="1716">
                  <c:v>30.888888888888779</c:v>
                </c:pt>
                <c:pt idx="1717">
                  <c:v>34.750000000000213</c:v>
                </c:pt>
                <c:pt idx="1718">
                  <c:v>38.611111111111114</c:v>
                </c:pt>
                <c:pt idx="1719">
                  <c:v>42.472222222222001</c:v>
                </c:pt>
                <c:pt idx="1720">
                  <c:v>42.472222222222001</c:v>
                </c:pt>
                <c:pt idx="1721">
                  <c:v>34.750000000000213</c:v>
                </c:pt>
                <c:pt idx="1722">
                  <c:v>23.166666666666444</c:v>
                </c:pt>
                <c:pt idx="1723">
                  <c:v>11.583333333333773</c:v>
                </c:pt>
                <c:pt idx="1724">
                  <c:v>0</c:v>
                </c:pt>
                <c:pt idx="1725">
                  <c:v>-23.166666666667545</c:v>
                </c:pt>
                <c:pt idx="1726">
                  <c:v>-54.055555555554676</c:v>
                </c:pt>
                <c:pt idx="1727">
                  <c:v>-88.805555555554903</c:v>
                </c:pt>
                <c:pt idx="1728">
                  <c:v>-127.41666666666711</c:v>
                </c:pt>
                <c:pt idx="1729">
                  <c:v>-166.0277777777782</c:v>
                </c:pt>
                <c:pt idx="1730">
                  <c:v>-189.19444444444466</c:v>
                </c:pt>
                <c:pt idx="1731">
                  <c:v>-196.91666666666643</c:v>
                </c:pt>
                <c:pt idx="1732">
                  <c:v>-196.91666666666643</c:v>
                </c:pt>
                <c:pt idx="1733">
                  <c:v>-189.19444444444466</c:v>
                </c:pt>
                <c:pt idx="1734">
                  <c:v>-181.47222222222231</c:v>
                </c:pt>
                <c:pt idx="1735">
                  <c:v>-177.61111111111089</c:v>
                </c:pt>
                <c:pt idx="1736">
                  <c:v>-181.47222222222231</c:v>
                </c:pt>
                <c:pt idx="1737">
                  <c:v>-181.47222222222231</c:v>
                </c:pt>
                <c:pt idx="1738">
                  <c:v>-177.61111111111089</c:v>
                </c:pt>
                <c:pt idx="1739">
                  <c:v>-169.88888888888857</c:v>
                </c:pt>
                <c:pt idx="1740">
                  <c:v>-150.58333333333354</c:v>
                </c:pt>
                <c:pt idx="1741">
                  <c:v>-123.55555555555566</c:v>
                </c:pt>
                <c:pt idx="1742">
                  <c:v>-104.24999999999956</c:v>
                </c:pt>
                <c:pt idx="1743">
                  <c:v>-92.666666666666885</c:v>
                </c:pt>
                <c:pt idx="1744">
                  <c:v>-81.083333333333655</c:v>
                </c:pt>
                <c:pt idx="1745">
                  <c:v>-77.222222222222229</c:v>
                </c:pt>
                <c:pt idx="1746">
                  <c:v>-77.222222222222229</c:v>
                </c:pt>
                <c:pt idx="1747">
                  <c:v>-69.499999999999886</c:v>
                </c:pt>
                <c:pt idx="1748">
                  <c:v>-61.777777777777558</c:v>
                </c:pt>
                <c:pt idx="1749">
                  <c:v>-54.05555555555577</c:v>
                </c:pt>
                <c:pt idx="1750">
                  <c:v>-42.472222222222548</c:v>
                </c:pt>
                <c:pt idx="1751">
                  <c:v>-38.611111111111114</c:v>
                </c:pt>
                <c:pt idx="1752">
                  <c:v>-38.611111111111114</c:v>
                </c:pt>
                <c:pt idx="1753">
                  <c:v>-38.611111111111114</c:v>
                </c:pt>
                <c:pt idx="1754">
                  <c:v>-38.611111111111114</c:v>
                </c:pt>
                <c:pt idx="1755">
                  <c:v>-38.611111111111114</c:v>
                </c:pt>
                <c:pt idx="1756">
                  <c:v>-38.611111111111114</c:v>
                </c:pt>
                <c:pt idx="1757">
                  <c:v>-42.472222222222001</c:v>
                </c:pt>
                <c:pt idx="1758">
                  <c:v>-42.472222222222001</c:v>
                </c:pt>
                <c:pt idx="1759">
                  <c:v>-42.472222222222001</c:v>
                </c:pt>
                <c:pt idx="1760">
                  <c:v>-46.333333333333442</c:v>
                </c:pt>
                <c:pt idx="1761">
                  <c:v>-46.333333333333442</c:v>
                </c:pt>
                <c:pt idx="1762">
                  <c:v>-46.333333333333442</c:v>
                </c:pt>
                <c:pt idx="1763">
                  <c:v>-46.333333333333442</c:v>
                </c:pt>
                <c:pt idx="1764">
                  <c:v>-50.194444444444336</c:v>
                </c:pt>
                <c:pt idx="1765">
                  <c:v>-61.777777777777558</c:v>
                </c:pt>
                <c:pt idx="1766">
                  <c:v>-84.944444444444557</c:v>
                </c:pt>
                <c:pt idx="1767">
                  <c:v>-115.83333333333333</c:v>
                </c:pt>
                <c:pt idx="1768">
                  <c:v>-154.44444444444446</c:v>
                </c:pt>
                <c:pt idx="1769">
                  <c:v>-196.916666666667</c:v>
                </c:pt>
                <c:pt idx="1770">
                  <c:v>-231.66666666666666</c:v>
                </c:pt>
                <c:pt idx="1771">
                  <c:v>-247.1111111111108</c:v>
                </c:pt>
                <c:pt idx="1772">
                  <c:v>-247.1111111111108</c:v>
                </c:pt>
                <c:pt idx="1773">
                  <c:v>-239.388888888889</c:v>
                </c:pt>
                <c:pt idx="1774">
                  <c:v>-220.08333333333346</c:v>
                </c:pt>
                <c:pt idx="1775">
                  <c:v>-196.91666666666671</c:v>
                </c:pt>
                <c:pt idx="1776">
                  <c:v>-185.33333333333323</c:v>
                </c:pt>
                <c:pt idx="1777">
                  <c:v>-189.1944444444444</c:v>
                </c:pt>
                <c:pt idx="1778">
                  <c:v>-208.50000000000023</c:v>
                </c:pt>
                <c:pt idx="1779">
                  <c:v>-239.388888888889</c:v>
                </c:pt>
                <c:pt idx="1780">
                  <c:v>-266.41666666666663</c:v>
                </c:pt>
                <c:pt idx="1781">
                  <c:v>-274.13888888888891</c:v>
                </c:pt>
                <c:pt idx="1782">
                  <c:v>-258.69444444444429</c:v>
                </c:pt>
                <c:pt idx="1783">
                  <c:v>-227.80555555555549</c:v>
                </c:pt>
                <c:pt idx="1784">
                  <c:v>-189.19444444444451</c:v>
                </c:pt>
                <c:pt idx="1785">
                  <c:v>-162.16666666666666</c:v>
                </c:pt>
                <c:pt idx="1786">
                  <c:v>-150.58333333333343</c:v>
                </c:pt>
                <c:pt idx="1787">
                  <c:v>-146.72222222222226</c:v>
                </c:pt>
                <c:pt idx="1788">
                  <c:v>-150.58333333333326</c:v>
                </c:pt>
                <c:pt idx="1789">
                  <c:v>-166.0277777777778</c:v>
                </c:pt>
                <c:pt idx="1790">
                  <c:v>-193.05555555555554</c:v>
                </c:pt>
                <c:pt idx="1791">
                  <c:v>-227.80555555555549</c:v>
                </c:pt>
                <c:pt idx="1792">
                  <c:v>-262.5555555555556</c:v>
                </c:pt>
                <c:pt idx="1793">
                  <c:v>-274.13888888888891</c:v>
                </c:pt>
                <c:pt idx="1794">
                  <c:v>-335.91666666666663</c:v>
                </c:pt>
                <c:pt idx="1795">
                  <c:v>-200.77777777777777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02-7F44-B72C-D17F1958D36E}"/>
            </c:ext>
          </c:extLst>
        </c:ser>
        <c:ser>
          <c:idx val="1"/>
          <c:order val="1"/>
          <c:tx>
            <c:strRef>
              <c:f>'WLTP class 3 v5'!$J$10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 v5'!$J$11:$J$1811</c:f>
              <c:numCache>
                <c:formatCode>0</c:formatCode>
                <c:ptCount val="1801"/>
                <c:pt idx="0">
                  <c:v>54.543600000000005</c:v>
                </c:pt>
                <c:pt idx="1">
                  <c:v>54.543600000000005</c:v>
                </c:pt>
                <c:pt idx="2">
                  <c:v>54.543600000000005</c:v>
                </c:pt>
                <c:pt idx="3">
                  <c:v>54.543600000000005</c:v>
                </c:pt>
                <c:pt idx="4">
                  <c:v>54.543600000000005</c:v>
                </c:pt>
                <c:pt idx="5">
                  <c:v>54.543600000000005</c:v>
                </c:pt>
                <c:pt idx="6">
                  <c:v>54.543600000000005</c:v>
                </c:pt>
                <c:pt idx="7">
                  <c:v>54.543600000000005</c:v>
                </c:pt>
                <c:pt idx="8">
                  <c:v>54.543600000000005</c:v>
                </c:pt>
                <c:pt idx="9">
                  <c:v>54.543600000000005</c:v>
                </c:pt>
                <c:pt idx="10">
                  <c:v>54.543600000000005</c:v>
                </c:pt>
                <c:pt idx="11">
                  <c:v>54.543600000000005</c:v>
                </c:pt>
                <c:pt idx="12">
                  <c:v>54.543600000000005</c:v>
                </c:pt>
                <c:pt idx="13">
                  <c:v>54.543600000000005</c:v>
                </c:pt>
                <c:pt idx="14">
                  <c:v>54.543600000000005</c:v>
                </c:pt>
                <c:pt idx="15">
                  <c:v>54.543600000000005</c:v>
                </c:pt>
                <c:pt idx="16">
                  <c:v>54.543600000000005</c:v>
                </c:pt>
                <c:pt idx="17">
                  <c:v>54.543600000000005</c:v>
                </c:pt>
                <c:pt idx="18">
                  <c:v>54.543600000000005</c:v>
                </c:pt>
                <c:pt idx="19">
                  <c:v>54.543600000000005</c:v>
                </c:pt>
                <c:pt idx="20">
                  <c:v>54.543600000000005</c:v>
                </c:pt>
                <c:pt idx="21">
                  <c:v>54.543600000000005</c:v>
                </c:pt>
                <c:pt idx="22">
                  <c:v>54.543600000000005</c:v>
                </c:pt>
                <c:pt idx="23">
                  <c:v>54.543600000000005</c:v>
                </c:pt>
                <c:pt idx="24">
                  <c:v>54.543600000000005</c:v>
                </c:pt>
                <c:pt idx="25">
                  <c:v>54.543600000000005</c:v>
                </c:pt>
                <c:pt idx="26">
                  <c:v>54.543600000000005</c:v>
                </c:pt>
                <c:pt idx="27">
                  <c:v>54.543600000000005</c:v>
                </c:pt>
                <c:pt idx="28">
                  <c:v>54.543600000000005</c:v>
                </c:pt>
                <c:pt idx="29">
                  <c:v>54.543600000000005</c:v>
                </c:pt>
                <c:pt idx="30">
                  <c:v>54.543600000000005</c:v>
                </c:pt>
                <c:pt idx="31">
                  <c:v>54.543600000000005</c:v>
                </c:pt>
                <c:pt idx="32">
                  <c:v>54.543600000000005</c:v>
                </c:pt>
                <c:pt idx="33">
                  <c:v>54.543600000000005</c:v>
                </c:pt>
                <c:pt idx="34">
                  <c:v>54.543600000000005</c:v>
                </c:pt>
                <c:pt idx="35">
                  <c:v>54.543600000000005</c:v>
                </c:pt>
                <c:pt idx="36">
                  <c:v>54.543600000000005</c:v>
                </c:pt>
                <c:pt idx="37">
                  <c:v>54.543600000000005</c:v>
                </c:pt>
                <c:pt idx="38">
                  <c:v>54.543600000000005</c:v>
                </c:pt>
                <c:pt idx="39">
                  <c:v>54.543600000000005</c:v>
                </c:pt>
                <c:pt idx="40">
                  <c:v>54.543600000000005</c:v>
                </c:pt>
                <c:pt idx="41">
                  <c:v>54.543600000000005</c:v>
                </c:pt>
                <c:pt idx="42">
                  <c:v>54.543600000000005</c:v>
                </c:pt>
                <c:pt idx="43">
                  <c:v>54.543600000000005</c:v>
                </c:pt>
                <c:pt idx="44">
                  <c:v>54.543600000000005</c:v>
                </c:pt>
                <c:pt idx="45">
                  <c:v>54.543600000000005</c:v>
                </c:pt>
                <c:pt idx="46">
                  <c:v>54.543600000000005</c:v>
                </c:pt>
                <c:pt idx="47">
                  <c:v>54.543600000000005</c:v>
                </c:pt>
                <c:pt idx="48">
                  <c:v>54.543600000000005</c:v>
                </c:pt>
                <c:pt idx="49">
                  <c:v>54.543600000000005</c:v>
                </c:pt>
                <c:pt idx="50">
                  <c:v>54.543600000000005</c:v>
                </c:pt>
                <c:pt idx="51">
                  <c:v>54.543600000000005</c:v>
                </c:pt>
                <c:pt idx="52">
                  <c:v>54.543600000000005</c:v>
                </c:pt>
                <c:pt idx="53">
                  <c:v>54.543600000000005</c:v>
                </c:pt>
                <c:pt idx="54">
                  <c:v>54.543600000000005</c:v>
                </c:pt>
                <c:pt idx="55">
                  <c:v>54.543600000000005</c:v>
                </c:pt>
                <c:pt idx="56">
                  <c:v>54.543600000000005</c:v>
                </c:pt>
                <c:pt idx="57">
                  <c:v>54.543600000000005</c:v>
                </c:pt>
                <c:pt idx="58">
                  <c:v>54.543600000000005</c:v>
                </c:pt>
                <c:pt idx="59">
                  <c:v>54.543600000000005</c:v>
                </c:pt>
                <c:pt idx="60">
                  <c:v>54.543600000000005</c:v>
                </c:pt>
                <c:pt idx="61">
                  <c:v>54.543600000000005</c:v>
                </c:pt>
                <c:pt idx="62">
                  <c:v>54.543600000000005</c:v>
                </c:pt>
                <c:pt idx="63">
                  <c:v>54.543600000000005</c:v>
                </c:pt>
                <c:pt idx="64">
                  <c:v>54.543600000000005</c:v>
                </c:pt>
                <c:pt idx="65">
                  <c:v>54.543600000000005</c:v>
                </c:pt>
                <c:pt idx="66">
                  <c:v>54.543600000000005</c:v>
                </c:pt>
                <c:pt idx="67">
                  <c:v>54.543600000000005</c:v>
                </c:pt>
                <c:pt idx="68">
                  <c:v>54.543600000000005</c:v>
                </c:pt>
                <c:pt idx="69">
                  <c:v>54.543600000000005</c:v>
                </c:pt>
                <c:pt idx="70">
                  <c:v>54.543600000000005</c:v>
                </c:pt>
                <c:pt idx="71">
                  <c:v>54.543600000000005</c:v>
                </c:pt>
                <c:pt idx="72">
                  <c:v>54.543600000000005</c:v>
                </c:pt>
                <c:pt idx="73">
                  <c:v>54.543600000000005</c:v>
                </c:pt>
                <c:pt idx="74">
                  <c:v>54.543600000000005</c:v>
                </c:pt>
                <c:pt idx="75">
                  <c:v>54.543600000000005</c:v>
                </c:pt>
                <c:pt idx="76">
                  <c:v>54.543600000000005</c:v>
                </c:pt>
                <c:pt idx="77">
                  <c:v>54.543600000000005</c:v>
                </c:pt>
                <c:pt idx="78">
                  <c:v>54.543600000000005</c:v>
                </c:pt>
                <c:pt idx="79">
                  <c:v>54.543600000000005</c:v>
                </c:pt>
                <c:pt idx="80">
                  <c:v>54.543600000000005</c:v>
                </c:pt>
                <c:pt idx="81">
                  <c:v>54.543600000000005</c:v>
                </c:pt>
                <c:pt idx="82">
                  <c:v>54.543600000000005</c:v>
                </c:pt>
                <c:pt idx="83">
                  <c:v>54.543600000000005</c:v>
                </c:pt>
                <c:pt idx="84">
                  <c:v>54.543600000000005</c:v>
                </c:pt>
                <c:pt idx="85">
                  <c:v>54.543600000000005</c:v>
                </c:pt>
                <c:pt idx="86">
                  <c:v>54.543600000000005</c:v>
                </c:pt>
                <c:pt idx="87">
                  <c:v>54.543600000000005</c:v>
                </c:pt>
                <c:pt idx="88">
                  <c:v>54.543600000000005</c:v>
                </c:pt>
                <c:pt idx="89">
                  <c:v>54.543600000000005</c:v>
                </c:pt>
                <c:pt idx="90">
                  <c:v>54.543600000000005</c:v>
                </c:pt>
                <c:pt idx="91">
                  <c:v>54.543600000000005</c:v>
                </c:pt>
                <c:pt idx="92">
                  <c:v>54.543600000000005</c:v>
                </c:pt>
                <c:pt idx="93">
                  <c:v>54.543600000000005</c:v>
                </c:pt>
                <c:pt idx="94">
                  <c:v>54.543600000000005</c:v>
                </c:pt>
                <c:pt idx="95">
                  <c:v>54.543600000000005</c:v>
                </c:pt>
                <c:pt idx="96">
                  <c:v>54.543600000000005</c:v>
                </c:pt>
                <c:pt idx="97">
                  <c:v>54.543600000000005</c:v>
                </c:pt>
                <c:pt idx="98">
                  <c:v>54.543600000000005</c:v>
                </c:pt>
                <c:pt idx="99">
                  <c:v>54.543600000000005</c:v>
                </c:pt>
                <c:pt idx="100">
                  <c:v>54.543600000000005</c:v>
                </c:pt>
                <c:pt idx="101">
                  <c:v>54.543600000000005</c:v>
                </c:pt>
                <c:pt idx="102">
                  <c:v>54.543600000000005</c:v>
                </c:pt>
                <c:pt idx="103">
                  <c:v>54.543600000000005</c:v>
                </c:pt>
                <c:pt idx="104">
                  <c:v>54.543600000000005</c:v>
                </c:pt>
                <c:pt idx="105">
                  <c:v>54.543600000000005</c:v>
                </c:pt>
                <c:pt idx="106">
                  <c:v>54.543600000000005</c:v>
                </c:pt>
                <c:pt idx="107">
                  <c:v>54.543600000000005</c:v>
                </c:pt>
                <c:pt idx="108">
                  <c:v>54.543600000000005</c:v>
                </c:pt>
                <c:pt idx="109">
                  <c:v>54.543600000000005</c:v>
                </c:pt>
                <c:pt idx="110">
                  <c:v>54.543600000000005</c:v>
                </c:pt>
                <c:pt idx="111">
                  <c:v>54.543600000000005</c:v>
                </c:pt>
                <c:pt idx="112">
                  <c:v>54.543600000000005</c:v>
                </c:pt>
                <c:pt idx="113">
                  <c:v>54.543600000000005</c:v>
                </c:pt>
                <c:pt idx="114">
                  <c:v>54.543600000000005</c:v>
                </c:pt>
                <c:pt idx="115">
                  <c:v>54.543600000000005</c:v>
                </c:pt>
                <c:pt idx="116">
                  <c:v>54.543600000000005</c:v>
                </c:pt>
                <c:pt idx="117">
                  <c:v>54.543600000000005</c:v>
                </c:pt>
                <c:pt idx="118">
                  <c:v>54.543600000000005</c:v>
                </c:pt>
                <c:pt idx="119">
                  <c:v>54.543600000000005</c:v>
                </c:pt>
                <c:pt idx="120">
                  <c:v>54.543600000000005</c:v>
                </c:pt>
                <c:pt idx="121">
                  <c:v>54.543600000000005</c:v>
                </c:pt>
                <c:pt idx="122">
                  <c:v>54.543600000000005</c:v>
                </c:pt>
                <c:pt idx="123">
                  <c:v>54.543600000000005</c:v>
                </c:pt>
                <c:pt idx="124">
                  <c:v>54.543600000000005</c:v>
                </c:pt>
                <c:pt idx="125">
                  <c:v>54.543600000000005</c:v>
                </c:pt>
                <c:pt idx="126">
                  <c:v>54.543600000000005</c:v>
                </c:pt>
                <c:pt idx="127">
                  <c:v>54.543600000000005</c:v>
                </c:pt>
                <c:pt idx="128">
                  <c:v>54.543600000000005</c:v>
                </c:pt>
                <c:pt idx="129">
                  <c:v>54.543600000000005</c:v>
                </c:pt>
                <c:pt idx="130">
                  <c:v>54.543600000000005</c:v>
                </c:pt>
                <c:pt idx="131">
                  <c:v>54.543600000000005</c:v>
                </c:pt>
                <c:pt idx="132">
                  <c:v>54.543600000000005</c:v>
                </c:pt>
                <c:pt idx="133">
                  <c:v>54.543600000000005</c:v>
                </c:pt>
                <c:pt idx="134">
                  <c:v>54.543600000000005</c:v>
                </c:pt>
                <c:pt idx="135">
                  <c:v>54.543600000000005</c:v>
                </c:pt>
                <c:pt idx="136">
                  <c:v>54.543600000000005</c:v>
                </c:pt>
                <c:pt idx="137">
                  <c:v>54.543600000000005</c:v>
                </c:pt>
                <c:pt idx="138">
                  <c:v>54.543600000000005</c:v>
                </c:pt>
                <c:pt idx="139">
                  <c:v>54.543600000000005</c:v>
                </c:pt>
                <c:pt idx="140">
                  <c:v>54.543600000000005</c:v>
                </c:pt>
                <c:pt idx="141">
                  <c:v>54.543600000000005</c:v>
                </c:pt>
                <c:pt idx="142">
                  <c:v>54.543600000000005</c:v>
                </c:pt>
                <c:pt idx="143">
                  <c:v>54.543600000000005</c:v>
                </c:pt>
                <c:pt idx="144">
                  <c:v>54.543600000000005</c:v>
                </c:pt>
                <c:pt idx="145">
                  <c:v>54.543600000000005</c:v>
                </c:pt>
                <c:pt idx="146">
                  <c:v>54.543600000000005</c:v>
                </c:pt>
                <c:pt idx="147">
                  <c:v>54.543600000000005</c:v>
                </c:pt>
                <c:pt idx="148">
                  <c:v>54.543600000000005</c:v>
                </c:pt>
                <c:pt idx="149">
                  <c:v>54.543600000000005</c:v>
                </c:pt>
                <c:pt idx="150">
                  <c:v>54.543600000000005</c:v>
                </c:pt>
                <c:pt idx="151">
                  <c:v>54.543600000000005</c:v>
                </c:pt>
                <c:pt idx="152">
                  <c:v>54.543600000000005</c:v>
                </c:pt>
                <c:pt idx="153">
                  <c:v>54.543600000000005</c:v>
                </c:pt>
                <c:pt idx="154">
                  <c:v>54.543600000000005</c:v>
                </c:pt>
                <c:pt idx="155">
                  <c:v>54.543600000000005</c:v>
                </c:pt>
                <c:pt idx="156">
                  <c:v>54.543600000000005</c:v>
                </c:pt>
                <c:pt idx="157">
                  <c:v>54.543600000000005</c:v>
                </c:pt>
                <c:pt idx="158">
                  <c:v>54.543600000000005</c:v>
                </c:pt>
                <c:pt idx="159">
                  <c:v>54.543600000000005</c:v>
                </c:pt>
                <c:pt idx="160">
                  <c:v>54.543600000000005</c:v>
                </c:pt>
                <c:pt idx="161">
                  <c:v>54.543600000000005</c:v>
                </c:pt>
                <c:pt idx="162">
                  <c:v>54.543600000000005</c:v>
                </c:pt>
                <c:pt idx="163">
                  <c:v>54.543600000000005</c:v>
                </c:pt>
                <c:pt idx="164">
                  <c:v>54.543600000000005</c:v>
                </c:pt>
                <c:pt idx="165">
                  <c:v>54.543600000000005</c:v>
                </c:pt>
                <c:pt idx="166">
                  <c:v>54.543600000000005</c:v>
                </c:pt>
                <c:pt idx="167">
                  <c:v>54.543600000000005</c:v>
                </c:pt>
                <c:pt idx="168">
                  <c:v>54.543600000000005</c:v>
                </c:pt>
                <c:pt idx="169">
                  <c:v>54.543600000000005</c:v>
                </c:pt>
                <c:pt idx="170">
                  <c:v>54.543600000000005</c:v>
                </c:pt>
                <c:pt idx="171">
                  <c:v>54.543600000000005</c:v>
                </c:pt>
                <c:pt idx="172">
                  <c:v>54.543600000000005</c:v>
                </c:pt>
                <c:pt idx="173">
                  <c:v>54.543600000000005</c:v>
                </c:pt>
                <c:pt idx="174">
                  <c:v>54.543600000000005</c:v>
                </c:pt>
                <c:pt idx="175">
                  <c:v>54.543600000000005</c:v>
                </c:pt>
                <c:pt idx="176">
                  <c:v>54.543600000000005</c:v>
                </c:pt>
                <c:pt idx="177">
                  <c:v>54.543600000000005</c:v>
                </c:pt>
                <c:pt idx="178">
                  <c:v>54.543600000000005</c:v>
                </c:pt>
                <c:pt idx="179">
                  <c:v>54.543600000000005</c:v>
                </c:pt>
                <c:pt idx="180">
                  <c:v>54.543600000000005</c:v>
                </c:pt>
                <c:pt idx="181">
                  <c:v>54.543600000000005</c:v>
                </c:pt>
                <c:pt idx="182">
                  <c:v>54.543600000000005</c:v>
                </c:pt>
                <c:pt idx="183">
                  <c:v>54.543600000000005</c:v>
                </c:pt>
                <c:pt idx="184">
                  <c:v>54.543600000000005</c:v>
                </c:pt>
                <c:pt idx="185">
                  <c:v>54.543600000000005</c:v>
                </c:pt>
                <c:pt idx="186">
                  <c:v>54.543600000000005</c:v>
                </c:pt>
                <c:pt idx="187">
                  <c:v>54.543600000000005</c:v>
                </c:pt>
                <c:pt idx="188">
                  <c:v>54.543600000000005</c:v>
                </c:pt>
                <c:pt idx="189">
                  <c:v>54.543600000000005</c:v>
                </c:pt>
                <c:pt idx="190">
                  <c:v>54.543600000000005</c:v>
                </c:pt>
                <c:pt idx="191">
                  <c:v>54.543600000000005</c:v>
                </c:pt>
                <c:pt idx="192">
                  <c:v>54.543600000000005</c:v>
                </c:pt>
                <c:pt idx="193">
                  <c:v>54.543600000000005</c:v>
                </c:pt>
                <c:pt idx="194">
                  <c:v>54.543600000000005</c:v>
                </c:pt>
                <c:pt idx="195">
                  <c:v>54.543600000000005</c:v>
                </c:pt>
                <c:pt idx="196">
                  <c:v>54.543600000000005</c:v>
                </c:pt>
                <c:pt idx="197">
                  <c:v>54.543600000000005</c:v>
                </c:pt>
                <c:pt idx="198">
                  <c:v>54.543600000000005</c:v>
                </c:pt>
                <c:pt idx="199">
                  <c:v>54.543600000000005</c:v>
                </c:pt>
                <c:pt idx="200">
                  <c:v>54.543600000000005</c:v>
                </c:pt>
                <c:pt idx="201">
                  <c:v>54.543600000000005</c:v>
                </c:pt>
                <c:pt idx="202">
                  <c:v>54.543600000000005</c:v>
                </c:pt>
                <c:pt idx="203">
                  <c:v>54.543600000000005</c:v>
                </c:pt>
                <c:pt idx="204">
                  <c:v>54.543600000000005</c:v>
                </c:pt>
                <c:pt idx="205">
                  <c:v>54.543600000000005</c:v>
                </c:pt>
                <c:pt idx="206">
                  <c:v>54.543600000000005</c:v>
                </c:pt>
                <c:pt idx="207">
                  <c:v>54.543600000000005</c:v>
                </c:pt>
                <c:pt idx="208">
                  <c:v>54.543600000000005</c:v>
                </c:pt>
                <c:pt idx="209">
                  <c:v>54.543600000000005</c:v>
                </c:pt>
                <c:pt idx="210">
                  <c:v>54.543600000000005</c:v>
                </c:pt>
                <c:pt idx="211">
                  <c:v>54.543600000000005</c:v>
                </c:pt>
                <c:pt idx="212">
                  <c:v>54.543600000000005</c:v>
                </c:pt>
                <c:pt idx="213">
                  <c:v>54.543600000000005</c:v>
                </c:pt>
                <c:pt idx="214">
                  <c:v>54.543600000000005</c:v>
                </c:pt>
                <c:pt idx="215">
                  <c:v>54.543600000000005</c:v>
                </c:pt>
                <c:pt idx="216">
                  <c:v>54.543600000000005</c:v>
                </c:pt>
                <c:pt idx="217">
                  <c:v>54.543600000000005</c:v>
                </c:pt>
                <c:pt idx="218">
                  <c:v>54.543600000000005</c:v>
                </c:pt>
                <c:pt idx="219">
                  <c:v>54.543600000000005</c:v>
                </c:pt>
                <c:pt idx="220">
                  <c:v>54.543600000000005</c:v>
                </c:pt>
                <c:pt idx="221">
                  <c:v>54.543600000000005</c:v>
                </c:pt>
                <c:pt idx="222">
                  <c:v>54.543600000000005</c:v>
                </c:pt>
                <c:pt idx="223">
                  <c:v>54.543600000000005</c:v>
                </c:pt>
                <c:pt idx="224">
                  <c:v>54.543600000000005</c:v>
                </c:pt>
                <c:pt idx="225">
                  <c:v>54.543600000000005</c:v>
                </c:pt>
                <c:pt idx="226">
                  <c:v>54.543600000000005</c:v>
                </c:pt>
                <c:pt idx="227">
                  <c:v>54.543600000000005</c:v>
                </c:pt>
                <c:pt idx="228">
                  <c:v>54.543600000000005</c:v>
                </c:pt>
                <c:pt idx="229">
                  <c:v>54.543600000000005</c:v>
                </c:pt>
                <c:pt idx="230">
                  <c:v>54.543600000000005</c:v>
                </c:pt>
                <c:pt idx="231">
                  <c:v>54.543600000000005</c:v>
                </c:pt>
                <c:pt idx="232">
                  <c:v>54.543600000000005</c:v>
                </c:pt>
                <c:pt idx="233">
                  <c:v>54.543600000000005</c:v>
                </c:pt>
                <c:pt idx="234">
                  <c:v>54.543600000000005</c:v>
                </c:pt>
                <c:pt idx="235">
                  <c:v>54.543600000000005</c:v>
                </c:pt>
                <c:pt idx="236">
                  <c:v>54.543600000000005</c:v>
                </c:pt>
                <c:pt idx="237">
                  <c:v>54.543600000000005</c:v>
                </c:pt>
                <c:pt idx="238">
                  <c:v>54.543600000000005</c:v>
                </c:pt>
                <c:pt idx="239">
                  <c:v>54.543600000000005</c:v>
                </c:pt>
                <c:pt idx="240">
                  <c:v>54.543600000000005</c:v>
                </c:pt>
                <c:pt idx="241">
                  <c:v>54.543600000000005</c:v>
                </c:pt>
                <c:pt idx="242">
                  <c:v>54.543600000000005</c:v>
                </c:pt>
                <c:pt idx="243">
                  <c:v>54.543600000000005</c:v>
                </c:pt>
                <c:pt idx="244">
                  <c:v>54.543600000000005</c:v>
                </c:pt>
                <c:pt idx="245">
                  <c:v>54.543600000000005</c:v>
                </c:pt>
                <c:pt idx="246">
                  <c:v>54.543600000000005</c:v>
                </c:pt>
                <c:pt idx="247">
                  <c:v>54.543600000000005</c:v>
                </c:pt>
                <c:pt idx="248">
                  <c:v>54.543600000000005</c:v>
                </c:pt>
                <c:pt idx="249">
                  <c:v>54.543600000000005</c:v>
                </c:pt>
                <c:pt idx="250">
                  <c:v>54.543600000000005</c:v>
                </c:pt>
                <c:pt idx="251">
                  <c:v>54.543600000000005</c:v>
                </c:pt>
                <c:pt idx="252">
                  <c:v>54.543600000000005</c:v>
                </c:pt>
                <c:pt idx="253">
                  <c:v>54.543600000000005</c:v>
                </c:pt>
                <c:pt idx="254">
                  <c:v>54.543600000000005</c:v>
                </c:pt>
                <c:pt idx="255">
                  <c:v>54.543600000000005</c:v>
                </c:pt>
                <c:pt idx="256">
                  <c:v>54.543600000000005</c:v>
                </c:pt>
                <c:pt idx="257">
                  <c:v>54.543600000000005</c:v>
                </c:pt>
                <c:pt idx="258">
                  <c:v>54.543600000000005</c:v>
                </c:pt>
                <c:pt idx="259">
                  <c:v>54.543600000000005</c:v>
                </c:pt>
                <c:pt idx="260">
                  <c:v>54.543600000000005</c:v>
                </c:pt>
                <c:pt idx="261">
                  <c:v>54.543600000000005</c:v>
                </c:pt>
                <c:pt idx="262">
                  <c:v>54.543600000000005</c:v>
                </c:pt>
                <c:pt idx="263">
                  <c:v>54.543600000000005</c:v>
                </c:pt>
                <c:pt idx="264">
                  <c:v>54.543600000000005</c:v>
                </c:pt>
                <c:pt idx="265">
                  <c:v>54.543600000000005</c:v>
                </c:pt>
                <c:pt idx="266">
                  <c:v>54.543600000000005</c:v>
                </c:pt>
                <c:pt idx="267">
                  <c:v>54.543600000000005</c:v>
                </c:pt>
                <c:pt idx="268">
                  <c:v>54.543600000000005</c:v>
                </c:pt>
                <c:pt idx="269">
                  <c:v>54.543600000000005</c:v>
                </c:pt>
                <c:pt idx="270">
                  <c:v>54.543600000000005</c:v>
                </c:pt>
                <c:pt idx="271">
                  <c:v>54.543600000000005</c:v>
                </c:pt>
                <c:pt idx="272">
                  <c:v>54.543600000000005</c:v>
                </c:pt>
                <c:pt idx="273">
                  <c:v>54.543600000000005</c:v>
                </c:pt>
                <c:pt idx="274">
                  <c:v>54.543600000000005</c:v>
                </c:pt>
                <c:pt idx="275">
                  <c:v>54.543600000000005</c:v>
                </c:pt>
                <c:pt idx="276">
                  <c:v>54.543600000000005</c:v>
                </c:pt>
                <c:pt idx="277">
                  <c:v>54.543600000000005</c:v>
                </c:pt>
                <c:pt idx="278">
                  <c:v>54.543600000000005</c:v>
                </c:pt>
                <c:pt idx="279">
                  <c:v>54.543600000000005</c:v>
                </c:pt>
                <c:pt idx="280">
                  <c:v>54.543600000000005</c:v>
                </c:pt>
                <c:pt idx="281">
                  <c:v>54.543600000000005</c:v>
                </c:pt>
                <c:pt idx="282">
                  <c:v>54.543600000000005</c:v>
                </c:pt>
                <c:pt idx="283">
                  <c:v>54.543600000000005</c:v>
                </c:pt>
                <c:pt idx="284">
                  <c:v>54.543600000000005</c:v>
                </c:pt>
                <c:pt idx="285">
                  <c:v>54.543600000000005</c:v>
                </c:pt>
                <c:pt idx="286">
                  <c:v>54.543600000000005</c:v>
                </c:pt>
                <c:pt idx="287">
                  <c:v>54.543600000000005</c:v>
                </c:pt>
                <c:pt idx="288">
                  <c:v>54.543600000000005</c:v>
                </c:pt>
                <c:pt idx="289">
                  <c:v>54.543600000000005</c:v>
                </c:pt>
                <c:pt idx="290">
                  <c:v>54.543600000000005</c:v>
                </c:pt>
                <c:pt idx="291">
                  <c:v>54.543600000000005</c:v>
                </c:pt>
                <c:pt idx="292">
                  <c:v>54.543600000000005</c:v>
                </c:pt>
                <c:pt idx="293">
                  <c:v>54.543600000000005</c:v>
                </c:pt>
                <c:pt idx="294">
                  <c:v>54.543600000000005</c:v>
                </c:pt>
                <c:pt idx="295">
                  <c:v>54.543600000000005</c:v>
                </c:pt>
                <c:pt idx="296">
                  <c:v>54.543600000000005</c:v>
                </c:pt>
                <c:pt idx="297">
                  <c:v>54.543600000000005</c:v>
                </c:pt>
                <c:pt idx="298">
                  <c:v>54.543600000000005</c:v>
                </c:pt>
                <c:pt idx="299">
                  <c:v>54.543600000000005</c:v>
                </c:pt>
                <c:pt idx="300">
                  <c:v>54.543600000000005</c:v>
                </c:pt>
                <c:pt idx="301">
                  <c:v>54.543600000000005</c:v>
                </c:pt>
                <c:pt idx="302">
                  <c:v>54.543600000000005</c:v>
                </c:pt>
                <c:pt idx="303">
                  <c:v>54.543600000000005</c:v>
                </c:pt>
                <c:pt idx="304">
                  <c:v>54.543600000000005</c:v>
                </c:pt>
                <c:pt idx="305">
                  <c:v>54.543600000000005</c:v>
                </c:pt>
                <c:pt idx="306">
                  <c:v>54.543600000000005</c:v>
                </c:pt>
                <c:pt idx="307">
                  <c:v>54.543600000000005</c:v>
                </c:pt>
                <c:pt idx="308">
                  <c:v>54.543600000000005</c:v>
                </c:pt>
                <c:pt idx="309">
                  <c:v>54.543600000000005</c:v>
                </c:pt>
                <c:pt idx="310">
                  <c:v>54.543600000000005</c:v>
                </c:pt>
                <c:pt idx="311">
                  <c:v>54.543600000000005</c:v>
                </c:pt>
                <c:pt idx="312">
                  <c:v>54.543600000000005</c:v>
                </c:pt>
                <c:pt idx="313">
                  <c:v>54.543600000000005</c:v>
                </c:pt>
                <c:pt idx="314">
                  <c:v>54.543600000000005</c:v>
                </c:pt>
                <c:pt idx="315">
                  <c:v>54.543600000000005</c:v>
                </c:pt>
                <c:pt idx="316">
                  <c:v>54.543600000000005</c:v>
                </c:pt>
                <c:pt idx="317">
                  <c:v>54.543600000000005</c:v>
                </c:pt>
                <c:pt idx="318">
                  <c:v>54.543600000000005</c:v>
                </c:pt>
                <c:pt idx="319">
                  <c:v>54.543600000000005</c:v>
                </c:pt>
                <c:pt idx="320">
                  <c:v>54.543600000000005</c:v>
                </c:pt>
                <c:pt idx="321">
                  <c:v>54.543600000000005</c:v>
                </c:pt>
                <c:pt idx="322">
                  <c:v>54.543600000000005</c:v>
                </c:pt>
                <c:pt idx="323">
                  <c:v>54.543600000000005</c:v>
                </c:pt>
                <c:pt idx="324">
                  <c:v>54.543600000000005</c:v>
                </c:pt>
                <c:pt idx="325">
                  <c:v>54.543600000000005</c:v>
                </c:pt>
                <c:pt idx="326">
                  <c:v>54.543600000000005</c:v>
                </c:pt>
                <c:pt idx="327">
                  <c:v>54.543600000000005</c:v>
                </c:pt>
                <c:pt idx="328">
                  <c:v>54.543600000000005</c:v>
                </c:pt>
                <c:pt idx="329">
                  <c:v>54.543600000000005</c:v>
                </c:pt>
                <c:pt idx="330">
                  <c:v>54.543600000000005</c:v>
                </c:pt>
                <c:pt idx="331">
                  <c:v>54.543600000000005</c:v>
                </c:pt>
                <c:pt idx="332">
                  <c:v>54.543600000000005</c:v>
                </c:pt>
                <c:pt idx="333">
                  <c:v>54.543600000000005</c:v>
                </c:pt>
                <c:pt idx="334">
                  <c:v>54.543600000000005</c:v>
                </c:pt>
                <c:pt idx="335">
                  <c:v>54.543600000000005</c:v>
                </c:pt>
                <c:pt idx="336">
                  <c:v>54.543600000000005</c:v>
                </c:pt>
                <c:pt idx="337">
                  <c:v>54.543600000000005</c:v>
                </c:pt>
                <c:pt idx="338">
                  <c:v>54.543600000000005</c:v>
                </c:pt>
                <c:pt idx="339">
                  <c:v>54.543600000000005</c:v>
                </c:pt>
                <c:pt idx="340">
                  <c:v>54.543600000000005</c:v>
                </c:pt>
                <c:pt idx="341">
                  <c:v>54.543600000000005</c:v>
                </c:pt>
                <c:pt idx="342">
                  <c:v>54.543600000000005</c:v>
                </c:pt>
                <c:pt idx="343">
                  <c:v>54.543600000000005</c:v>
                </c:pt>
                <c:pt idx="344">
                  <c:v>54.543600000000005</c:v>
                </c:pt>
                <c:pt idx="345">
                  <c:v>54.543600000000005</c:v>
                </c:pt>
                <c:pt idx="346">
                  <c:v>54.543600000000005</c:v>
                </c:pt>
                <c:pt idx="347">
                  <c:v>54.543600000000005</c:v>
                </c:pt>
                <c:pt idx="348">
                  <c:v>54.543600000000005</c:v>
                </c:pt>
                <c:pt idx="349">
                  <c:v>54.543600000000005</c:v>
                </c:pt>
                <c:pt idx="350">
                  <c:v>54.543600000000005</c:v>
                </c:pt>
                <c:pt idx="351">
                  <c:v>54.543600000000005</c:v>
                </c:pt>
                <c:pt idx="352">
                  <c:v>54.543600000000005</c:v>
                </c:pt>
                <c:pt idx="353">
                  <c:v>54.543600000000005</c:v>
                </c:pt>
                <c:pt idx="354">
                  <c:v>54.543600000000005</c:v>
                </c:pt>
                <c:pt idx="355">
                  <c:v>54.543600000000005</c:v>
                </c:pt>
                <c:pt idx="356">
                  <c:v>54.543600000000005</c:v>
                </c:pt>
                <c:pt idx="357">
                  <c:v>54.543600000000005</c:v>
                </c:pt>
                <c:pt idx="358">
                  <c:v>54.543600000000005</c:v>
                </c:pt>
                <c:pt idx="359">
                  <c:v>54.543600000000005</c:v>
                </c:pt>
                <c:pt idx="360">
                  <c:v>54.543600000000005</c:v>
                </c:pt>
                <c:pt idx="361">
                  <c:v>54.543600000000005</c:v>
                </c:pt>
                <c:pt idx="362">
                  <c:v>54.543600000000005</c:v>
                </c:pt>
                <c:pt idx="363">
                  <c:v>54.543600000000005</c:v>
                </c:pt>
                <c:pt idx="364">
                  <c:v>54.543600000000005</c:v>
                </c:pt>
                <c:pt idx="365">
                  <c:v>54.543600000000005</c:v>
                </c:pt>
                <c:pt idx="366">
                  <c:v>54.543600000000005</c:v>
                </c:pt>
                <c:pt idx="367">
                  <c:v>54.543600000000005</c:v>
                </c:pt>
                <c:pt idx="368">
                  <c:v>54.543600000000005</c:v>
                </c:pt>
                <c:pt idx="369">
                  <c:v>54.543600000000005</c:v>
                </c:pt>
                <c:pt idx="370">
                  <c:v>54.543600000000005</c:v>
                </c:pt>
                <c:pt idx="371">
                  <c:v>54.543600000000005</c:v>
                </c:pt>
                <c:pt idx="372">
                  <c:v>54.543600000000005</c:v>
                </c:pt>
                <c:pt idx="373">
                  <c:v>54.543600000000005</c:v>
                </c:pt>
                <c:pt idx="374">
                  <c:v>54.543600000000005</c:v>
                </c:pt>
                <c:pt idx="375">
                  <c:v>54.543600000000005</c:v>
                </c:pt>
                <c:pt idx="376">
                  <c:v>54.543600000000005</c:v>
                </c:pt>
                <c:pt idx="377">
                  <c:v>54.543600000000005</c:v>
                </c:pt>
                <c:pt idx="378">
                  <c:v>54.543600000000005</c:v>
                </c:pt>
                <c:pt idx="379">
                  <c:v>54.543600000000005</c:v>
                </c:pt>
                <c:pt idx="380">
                  <c:v>54.543600000000005</c:v>
                </c:pt>
                <c:pt idx="381">
                  <c:v>54.543600000000005</c:v>
                </c:pt>
                <c:pt idx="382">
                  <c:v>54.543600000000005</c:v>
                </c:pt>
                <c:pt idx="383">
                  <c:v>54.543600000000005</c:v>
                </c:pt>
                <c:pt idx="384">
                  <c:v>54.543600000000005</c:v>
                </c:pt>
                <c:pt idx="385">
                  <c:v>54.543600000000005</c:v>
                </c:pt>
                <c:pt idx="386">
                  <c:v>54.543600000000005</c:v>
                </c:pt>
                <c:pt idx="387">
                  <c:v>54.543600000000005</c:v>
                </c:pt>
                <c:pt idx="388">
                  <c:v>54.543600000000005</c:v>
                </c:pt>
                <c:pt idx="389">
                  <c:v>54.543600000000005</c:v>
                </c:pt>
                <c:pt idx="390">
                  <c:v>54.543600000000005</c:v>
                </c:pt>
                <c:pt idx="391">
                  <c:v>54.543600000000005</c:v>
                </c:pt>
                <c:pt idx="392">
                  <c:v>54.543600000000005</c:v>
                </c:pt>
                <c:pt idx="393">
                  <c:v>54.543600000000005</c:v>
                </c:pt>
                <c:pt idx="394">
                  <c:v>54.543600000000005</c:v>
                </c:pt>
                <c:pt idx="395">
                  <c:v>54.543600000000005</c:v>
                </c:pt>
                <c:pt idx="396">
                  <c:v>54.543600000000005</c:v>
                </c:pt>
                <c:pt idx="397">
                  <c:v>54.543600000000005</c:v>
                </c:pt>
                <c:pt idx="398">
                  <c:v>54.543600000000005</c:v>
                </c:pt>
                <c:pt idx="399">
                  <c:v>54.543600000000005</c:v>
                </c:pt>
                <c:pt idx="400">
                  <c:v>54.543600000000005</c:v>
                </c:pt>
                <c:pt idx="401">
                  <c:v>54.543600000000005</c:v>
                </c:pt>
                <c:pt idx="402">
                  <c:v>54.543600000000005</c:v>
                </c:pt>
                <c:pt idx="403">
                  <c:v>54.543600000000005</c:v>
                </c:pt>
                <c:pt idx="404">
                  <c:v>54.543600000000005</c:v>
                </c:pt>
                <c:pt idx="405">
                  <c:v>54.543600000000005</c:v>
                </c:pt>
                <c:pt idx="406">
                  <c:v>54.543600000000005</c:v>
                </c:pt>
                <c:pt idx="407">
                  <c:v>54.543600000000005</c:v>
                </c:pt>
                <c:pt idx="408">
                  <c:v>54.543600000000005</c:v>
                </c:pt>
                <c:pt idx="409">
                  <c:v>54.543600000000005</c:v>
                </c:pt>
                <c:pt idx="410">
                  <c:v>54.543600000000005</c:v>
                </c:pt>
                <c:pt idx="411">
                  <c:v>54.543600000000005</c:v>
                </c:pt>
                <c:pt idx="412">
                  <c:v>54.543600000000005</c:v>
                </c:pt>
                <c:pt idx="413">
                  <c:v>54.543600000000005</c:v>
                </c:pt>
                <c:pt idx="414">
                  <c:v>54.543600000000005</c:v>
                </c:pt>
                <c:pt idx="415">
                  <c:v>54.543600000000005</c:v>
                </c:pt>
                <c:pt idx="416">
                  <c:v>54.543600000000005</c:v>
                </c:pt>
                <c:pt idx="417">
                  <c:v>54.543600000000005</c:v>
                </c:pt>
                <c:pt idx="418">
                  <c:v>54.543600000000005</c:v>
                </c:pt>
                <c:pt idx="419">
                  <c:v>54.543600000000005</c:v>
                </c:pt>
                <c:pt idx="420">
                  <c:v>54.543600000000005</c:v>
                </c:pt>
                <c:pt idx="421">
                  <c:v>54.543600000000005</c:v>
                </c:pt>
                <c:pt idx="422">
                  <c:v>54.543600000000005</c:v>
                </c:pt>
                <c:pt idx="423">
                  <c:v>54.543600000000005</c:v>
                </c:pt>
                <c:pt idx="424">
                  <c:v>54.543600000000005</c:v>
                </c:pt>
                <c:pt idx="425">
                  <c:v>54.543600000000005</c:v>
                </c:pt>
                <c:pt idx="426">
                  <c:v>54.543600000000005</c:v>
                </c:pt>
                <c:pt idx="427">
                  <c:v>54.543600000000005</c:v>
                </c:pt>
                <c:pt idx="428">
                  <c:v>54.543600000000005</c:v>
                </c:pt>
                <c:pt idx="429">
                  <c:v>54.543600000000005</c:v>
                </c:pt>
                <c:pt idx="430">
                  <c:v>54.543600000000005</c:v>
                </c:pt>
                <c:pt idx="431">
                  <c:v>54.543600000000005</c:v>
                </c:pt>
                <c:pt idx="432">
                  <c:v>54.543600000000005</c:v>
                </c:pt>
                <c:pt idx="433">
                  <c:v>54.543600000000005</c:v>
                </c:pt>
                <c:pt idx="434">
                  <c:v>54.543600000000005</c:v>
                </c:pt>
                <c:pt idx="435">
                  <c:v>54.543600000000005</c:v>
                </c:pt>
                <c:pt idx="436">
                  <c:v>54.543600000000005</c:v>
                </c:pt>
                <c:pt idx="437">
                  <c:v>54.543600000000005</c:v>
                </c:pt>
                <c:pt idx="438">
                  <c:v>54.543600000000005</c:v>
                </c:pt>
                <c:pt idx="439">
                  <c:v>54.543600000000005</c:v>
                </c:pt>
                <c:pt idx="440">
                  <c:v>54.543600000000005</c:v>
                </c:pt>
                <c:pt idx="441">
                  <c:v>54.543600000000005</c:v>
                </c:pt>
                <c:pt idx="442">
                  <c:v>54.543600000000005</c:v>
                </c:pt>
                <c:pt idx="443">
                  <c:v>54.543600000000005</c:v>
                </c:pt>
                <c:pt idx="444">
                  <c:v>54.543600000000005</c:v>
                </c:pt>
                <c:pt idx="445">
                  <c:v>54.543600000000005</c:v>
                </c:pt>
                <c:pt idx="446">
                  <c:v>54.543600000000005</c:v>
                </c:pt>
                <c:pt idx="447">
                  <c:v>54.543600000000005</c:v>
                </c:pt>
                <c:pt idx="448">
                  <c:v>54.543600000000005</c:v>
                </c:pt>
                <c:pt idx="449">
                  <c:v>54.543600000000005</c:v>
                </c:pt>
                <c:pt idx="450">
                  <c:v>54.543600000000005</c:v>
                </c:pt>
                <c:pt idx="451">
                  <c:v>54.543600000000005</c:v>
                </c:pt>
                <c:pt idx="452">
                  <c:v>54.543600000000005</c:v>
                </c:pt>
                <c:pt idx="453">
                  <c:v>54.543600000000005</c:v>
                </c:pt>
                <c:pt idx="454">
                  <c:v>54.543600000000005</c:v>
                </c:pt>
                <c:pt idx="455">
                  <c:v>54.543600000000005</c:v>
                </c:pt>
                <c:pt idx="456">
                  <c:v>54.543600000000005</c:v>
                </c:pt>
                <c:pt idx="457">
                  <c:v>54.543600000000005</c:v>
                </c:pt>
                <c:pt idx="458">
                  <c:v>54.543600000000005</c:v>
                </c:pt>
                <c:pt idx="459">
                  <c:v>54.543600000000005</c:v>
                </c:pt>
                <c:pt idx="460">
                  <c:v>54.543600000000005</c:v>
                </c:pt>
                <c:pt idx="461">
                  <c:v>54.543600000000005</c:v>
                </c:pt>
                <c:pt idx="462">
                  <c:v>54.543600000000005</c:v>
                </c:pt>
                <c:pt idx="463">
                  <c:v>54.543600000000005</c:v>
                </c:pt>
                <c:pt idx="464">
                  <c:v>54.543600000000005</c:v>
                </c:pt>
                <c:pt idx="465">
                  <c:v>54.543600000000005</c:v>
                </c:pt>
                <c:pt idx="466">
                  <c:v>54.543600000000005</c:v>
                </c:pt>
                <c:pt idx="467">
                  <c:v>54.543600000000005</c:v>
                </c:pt>
                <c:pt idx="468">
                  <c:v>54.543600000000005</c:v>
                </c:pt>
                <c:pt idx="469">
                  <c:v>54.543600000000005</c:v>
                </c:pt>
                <c:pt idx="470">
                  <c:v>54.543600000000005</c:v>
                </c:pt>
                <c:pt idx="471">
                  <c:v>54.543600000000005</c:v>
                </c:pt>
                <c:pt idx="472">
                  <c:v>54.543600000000005</c:v>
                </c:pt>
                <c:pt idx="473">
                  <c:v>54.543600000000005</c:v>
                </c:pt>
                <c:pt idx="474">
                  <c:v>54.543600000000005</c:v>
                </c:pt>
                <c:pt idx="475">
                  <c:v>54.543600000000005</c:v>
                </c:pt>
                <c:pt idx="476">
                  <c:v>54.543600000000005</c:v>
                </c:pt>
                <c:pt idx="477">
                  <c:v>54.543600000000005</c:v>
                </c:pt>
                <c:pt idx="478">
                  <c:v>54.543600000000005</c:v>
                </c:pt>
                <c:pt idx="479">
                  <c:v>54.543600000000005</c:v>
                </c:pt>
                <c:pt idx="480">
                  <c:v>54.543600000000005</c:v>
                </c:pt>
                <c:pt idx="481">
                  <c:v>54.543600000000005</c:v>
                </c:pt>
                <c:pt idx="482">
                  <c:v>54.543600000000005</c:v>
                </c:pt>
                <c:pt idx="483">
                  <c:v>54.543600000000005</c:v>
                </c:pt>
                <c:pt idx="484">
                  <c:v>54.543600000000005</c:v>
                </c:pt>
                <c:pt idx="485">
                  <c:v>54.543600000000005</c:v>
                </c:pt>
                <c:pt idx="486">
                  <c:v>54.543600000000005</c:v>
                </c:pt>
                <c:pt idx="487">
                  <c:v>54.543600000000005</c:v>
                </c:pt>
                <c:pt idx="488">
                  <c:v>54.543600000000005</c:v>
                </c:pt>
                <c:pt idx="489">
                  <c:v>54.543600000000005</c:v>
                </c:pt>
                <c:pt idx="490">
                  <c:v>54.543600000000005</c:v>
                </c:pt>
                <c:pt idx="491">
                  <c:v>54.543600000000005</c:v>
                </c:pt>
                <c:pt idx="492">
                  <c:v>54.543600000000005</c:v>
                </c:pt>
                <c:pt idx="493">
                  <c:v>54.543600000000005</c:v>
                </c:pt>
                <c:pt idx="494">
                  <c:v>54.543600000000005</c:v>
                </c:pt>
                <c:pt idx="495">
                  <c:v>54.543600000000005</c:v>
                </c:pt>
                <c:pt idx="496">
                  <c:v>54.543600000000005</c:v>
                </c:pt>
                <c:pt idx="497">
                  <c:v>54.543600000000005</c:v>
                </c:pt>
                <c:pt idx="498">
                  <c:v>54.543600000000005</c:v>
                </c:pt>
                <c:pt idx="499">
                  <c:v>54.543600000000005</c:v>
                </c:pt>
                <c:pt idx="500">
                  <c:v>54.543600000000005</c:v>
                </c:pt>
                <c:pt idx="501">
                  <c:v>54.543600000000005</c:v>
                </c:pt>
                <c:pt idx="502">
                  <c:v>54.543600000000005</c:v>
                </c:pt>
                <c:pt idx="503">
                  <c:v>54.543600000000005</c:v>
                </c:pt>
                <c:pt idx="504">
                  <c:v>54.543600000000005</c:v>
                </c:pt>
                <c:pt idx="505">
                  <c:v>54.543600000000005</c:v>
                </c:pt>
                <c:pt idx="506">
                  <c:v>54.543600000000005</c:v>
                </c:pt>
                <c:pt idx="507">
                  <c:v>54.543600000000005</c:v>
                </c:pt>
                <c:pt idx="508">
                  <c:v>54.543600000000005</c:v>
                </c:pt>
                <c:pt idx="509">
                  <c:v>54.543600000000005</c:v>
                </c:pt>
                <c:pt idx="510">
                  <c:v>54.543600000000005</c:v>
                </c:pt>
                <c:pt idx="511">
                  <c:v>54.543600000000005</c:v>
                </c:pt>
                <c:pt idx="512">
                  <c:v>54.543600000000005</c:v>
                </c:pt>
                <c:pt idx="513">
                  <c:v>54.543600000000005</c:v>
                </c:pt>
                <c:pt idx="514">
                  <c:v>54.543600000000005</c:v>
                </c:pt>
                <c:pt idx="515">
                  <c:v>54.543600000000005</c:v>
                </c:pt>
                <c:pt idx="516">
                  <c:v>54.543600000000005</c:v>
                </c:pt>
                <c:pt idx="517">
                  <c:v>54.543600000000005</c:v>
                </c:pt>
                <c:pt idx="518">
                  <c:v>54.543600000000005</c:v>
                </c:pt>
                <c:pt idx="519">
                  <c:v>54.543600000000005</c:v>
                </c:pt>
                <c:pt idx="520">
                  <c:v>54.543600000000005</c:v>
                </c:pt>
                <c:pt idx="521">
                  <c:v>54.543600000000005</c:v>
                </c:pt>
                <c:pt idx="522">
                  <c:v>54.543600000000005</c:v>
                </c:pt>
                <c:pt idx="523">
                  <c:v>54.543600000000005</c:v>
                </c:pt>
                <c:pt idx="524">
                  <c:v>54.543600000000005</c:v>
                </c:pt>
                <c:pt idx="525">
                  <c:v>54.543600000000005</c:v>
                </c:pt>
                <c:pt idx="526">
                  <c:v>54.543600000000005</c:v>
                </c:pt>
                <c:pt idx="527">
                  <c:v>54.543600000000005</c:v>
                </c:pt>
                <c:pt idx="528">
                  <c:v>54.543600000000005</c:v>
                </c:pt>
                <c:pt idx="529">
                  <c:v>54.543600000000005</c:v>
                </c:pt>
                <c:pt idx="530">
                  <c:v>54.543600000000005</c:v>
                </c:pt>
                <c:pt idx="531">
                  <c:v>54.543600000000005</c:v>
                </c:pt>
                <c:pt idx="532">
                  <c:v>54.543600000000005</c:v>
                </c:pt>
                <c:pt idx="533">
                  <c:v>54.543600000000005</c:v>
                </c:pt>
                <c:pt idx="534">
                  <c:v>54.543600000000005</c:v>
                </c:pt>
                <c:pt idx="535">
                  <c:v>54.543600000000005</c:v>
                </c:pt>
                <c:pt idx="536">
                  <c:v>54.543600000000005</c:v>
                </c:pt>
                <c:pt idx="537">
                  <c:v>54.543600000000005</c:v>
                </c:pt>
                <c:pt idx="538">
                  <c:v>54.543600000000005</c:v>
                </c:pt>
                <c:pt idx="539">
                  <c:v>54.543600000000005</c:v>
                </c:pt>
                <c:pt idx="540">
                  <c:v>54.543600000000005</c:v>
                </c:pt>
                <c:pt idx="541">
                  <c:v>54.543600000000005</c:v>
                </c:pt>
                <c:pt idx="542">
                  <c:v>54.543600000000005</c:v>
                </c:pt>
                <c:pt idx="543">
                  <c:v>54.543600000000005</c:v>
                </c:pt>
                <c:pt idx="544">
                  <c:v>54.543600000000005</c:v>
                </c:pt>
                <c:pt idx="545">
                  <c:v>54.543600000000005</c:v>
                </c:pt>
                <c:pt idx="546">
                  <c:v>54.543600000000005</c:v>
                </c:pt>
                <c:pt idx="547">
                  <c:v>54.543600000000005</c:v>
                </c:pt>
                <c:pt idx="548">
                  <c:v>54.543600000000005</c:v>
                </c:pt>
                <c:pt idx="549">
                  <c:v>54.543600000000005</c:v>
                </c:pt>
                <c:pt idx="550">
                  <c:v>54.543600000000005</c:v>
                </c:pt>
                <c:pt idx="551">
                  <c:v>54.543600000000005</c:v>
                </c:pt>
                <c:pt idx="552">
                  <c:v>54.543600000000005</c:v>
                </c:pt>
                <c:pt idx="553">
                  <c:v>54.543600000000005</c:v>
                </c:pt>
                <c:pt idx="554">
                  <c:v>54.543600000000005</c:v>
                </c:pt>
                <c:pt idx="555">
                  <c:v>54.543600000000005</c:v>
                </c:pt>
                <c:pt idx="556">
                  <c:v>54.543600000000005</c:v>
                </c:pt>
                <c:pt idx="557">
                  <c:v>54.543600000000005</c:v>
                </c:pt>
                <c:pt idx="558">
                  <c:v>54.543600000000005</c:v>
                </c:pt>
                <c:pt idx="559">
                  <c:v>54.543600000000005</c:v>
                </c:pt>
                <c:pt idx="560">
                  <c:v>54.543600000000005</c:v>
                </c:pt>
                <c:pt idx="561">
                  <c:v>54.543600000000005</c:v>
                </c:pt>
                <c:pt idx="562">
                  <c:v>54.543600000000005</c:v>
                </c:pt>
                <c:pt idx="563">
                  <c:v>54.543600000000005</c:v>
                </c:pt>
                <c:pt idx="564">
                  <c:v>54.543600000000005</c:v>
                </c:pt>
                <c:pt idx="565">
                  <c:v>54.543600000000005</c:v>
                </c:pt>
                <c:pt idx="566">
                  <c:v>54.543600000000005</c:v>
                </c:pt>
                <c:pt idx="567">
                  <c:v>54.543600000000005</c:v>
                </c:pt>
                <c:pt idx="568">
                  <c:v>54.543600000000005</c:v>
                </c:pt>
                <c:pt idx="569">
                  <c:v>54.543600000000005</c:v>
                </c:pt>
                <c:pt idx="570">
                  <c:v>54.543600000000005</c:v>
                </c:pt>
                <c:pt idx="571">
                  <c:v>54.543600000000005</c:v>
                </c:pt>
                <c:pt idx="572">
                  <c:v>54.543600000000005</c:v>
                </c:pt>
                <c:pt idx="573">
                  <c:v>54.543600000000005</c:v>
                </c:pt>
                <c:pt idx="574">
                  <c:v>54.543600000000005</c:v>
                </c:pt>
                <c:pt idx="575">
                  <c:v>54.543600000000005</c:v>
                </c:pt>
                <c:pt idx="576">
                  <c:v>54.543600000000005</c:v>
                </c:pt>
                <c:pt idx="577">
                  <c:v>54.543600000000005</c:v>
                </c:pt>
                <c:pt idx="578">
                  <c:v>54.543600000000005</c:v>
                </c:pt>
                <c:pt idx="579">
                  <c:v>54.543600000000005</c:v>
                </c:pt>
                <c:pt idx="580">
                  <c:v>54.543600000000005</c:v>
                </c:pt>
                <c:pt idx="581">
                  <c:v>54.543600000000005</c:v>
                </c:pt>
                <c:pt idx="582">
                  <c:v>54.543600000000005</c:v>
                </c:pt>
                <c:pt idx="583">
                  <c:v>54.543600000000005</c:v>
                </c:pt>
                <c:pt idx="584">
                  <c:v>54.543600000000005</c:v>
                </c:pt>
                <c:pt idx="585">
                  <c:v>54.543600000000005</c:v>
                </c:pt>
                <c:pt idx="586">
                  <c:v>54.543600000000005</c:v>
                </c:pt>
                <c:pt idx="587">
                  <c:v>54.543600000000005</c:v>
                </c:pt>
                <c:pt idx="588">
                  <c:v>54.543600000000005</c:v>
                </c:pt>
                <c:pt idx="589">
                  <c:v>54.543600000000005</c:v>
                </c:pt>
                <c:pt idx="590">
                  <c:v>54.543600000000005</c:v>
                </c:pt>
                <c:pt idx="591">
                  <c:v>54.543600000000005</c:v>
                </c:pt>
                <c:pt idx="592">
                  <c:v>54.543600000000005</c:v>
                </c:pt>
                <c:pt idx="593">
                  <c:v>54.543600000000005</c:v>
                </c:pt>
                <c:pt idx="594">
                  <c:v>54.543600000000005</c:v>
                </c:pt>
                <c:pt idx="595">
                  <c:v>54.543600000000005</c:v>
                </c:pt>
                <c:pt idx="596">
                  <c:v>54.543600000000005</c:v>
                </c:pt>
                <c:pt idx="597">
                  <c:v>54.543600000000005</c:v>
                </c:pt>
                <c:pt idx="598">
                  <c:v>54.543600000000005</c:v>
                </c:pt>
                <c:pt idx="599">
                  <c:v>54.543600000000005</c:v>
                </c:pt>
                <c:pt idx="600">
                  <c:v>54.543600000000005</c:v>
                </c:pt>
                <c:pt idx="601">
                  <c:v>54.543600000000005</c:v>
                </c:pt>
                <c:pt idx="602">
                  <c:v>54.543600000000005</c:v>
                </c:pt>
                <c:pt idx="603">
                  <c:v>54.543600000000005</c:v>
                </c:pt>
                <c:pt idx="604">
                  <c:v>54.543600000000005</c:v>
                </c:pt>
                <c:pt idx="605">
                  <c:v>54.543600000000005</c:v>
                </c:pt>
                <c:pt idx="606">
                  <c:v>54.543600000000005</c:v>
                </c:pt>
                <c:pt idx="607">
                  <c:v>54.543600000000005</c:v>
                </c:pt>
                <c:pt idx="608">
                  <c:v>54.543600000000005</c:v>
                </c:pt>
                <c:pt idx="609">
                  <c:v>54.543600000000005</c:v>
                </c:pt>
                <c:pt idx="610">
                  <c:v>54.543600000000005</c:v>
                </c:pt>
                <c:pt idx="611">
                  <c:v>54.543600000000005</c:v>
                </c:pt>
                <c:pt idx="612">
                  <c:v>54.543600000000005</c:v>
                </c:pt>
                <c:pt idx="613">
                  <c:v>54.543600000000005</c:v>
                </c:pt>
                <c:pt idx="614">
                  <c:v>54.543600000000005</c:v>
                </c:pt>
                <c:pt idx="615">
                  <c:v>54.543600000000005</c:v>
                </c:pt>
                <c:pt idx="616">
                  <c:v>54.543600000000005</c:v>
                </c:pt>
                <c:pt idx="617">
                  <c:v>54.543600000000005</c:v>
                </c:pt>
                <c:pt idx="618">
                  <c:v>54.543600000000005</c:v>
                </c:pt>
                <c:pt idx="619">
                  <c:v>54.543600000000005</c:v>
                </c:pt>
                <c:pt idx="620">
                  <c:v>54.543600000000005</c:v>
                </c:pt>
                <c:pt idx="621">
                  <c:v>54.543600000000005</c:v>
                </c:pt>
                <c:pt idx="622">
                  <c:v>54.543600000000005</c:v>
                </c:pt>
                <c:pt idx="623">
                  <c:v>54.543600000000005</c:v>
                </c:pt>
                <c:pt idx="624">
                  <c:v>54.543600000000005</c:v>
                </c:pt>
                <c:pt idx="625">
                  <c:v>54.543600000000005</c:v>
                </c:pt>
                <c:pt idx="626">
                  <c:v>54.543600000000005</c:v>
                </c:pt>
                <c:pt idx="627">
                  <c:v>54.543600000000005</c:v>
                </c:pt>
                <c:pt idx="628">
                  <c:v>54.543600000000005</c:v>
                </c:pt>
                <c:pt idx="629">
                  <c:v>54.543600000000005</c:v>
                </c:pt>
                <c:pt idx="630">
                  <c:v>54.543600000000005</c:v>
                </c:pt>
                <c:pt idx="631">
                  <c:v>54.543600000000005</c:v>
                </c:pt>
                <c:pt idx="632">
                  <c:v>54.543600000000005</c:v>
                </c:pt>
                <c:pt idx="633">
                  <c:v>54.543600000000005</c:v>
                </c:pt>
                <c:pt idx="634">
                  <c:v>54.543600000000005</c:v>
                </c:pt>
                <c:pt idx="635">
                  <c:v>54.543600000000005</c:v>
                </c:pt>
                <c:pt idx="636">
                  <c:v>54.543600000000005</c:v>
                </c:pt>
                <c:pt idx="637">
                  <c:v>54.543600000000005</c:v>
                </c:pt>
                <c:pt idx="638">
                  <c:v>54.543600000000005</c:v>
                </c:pt>
                <c:pt idx="639">
                  <c:v>54.543600000000005</c:v>
                </c:pt>
                <c:pt idx="640">
                  <c:v>54.543600000000005</c:v>
                </c:pt>
                <c:pt idx="641">
                  <c:v>54.543600000000005</c:v>
                </c:pt>
                <c:pt idx="642">
                  <c:v>54.543600000000005</c:v>
                </c:pt>
                <c:pt idx="643">
                  <c:v>54.543600000000005</c:v>
                </c:pt>
                <c:pt idx="644">
                  <c:v>54.543600000000005</c:v>
                </c:pt>
                <c:pt idx="645">
                  <c:v>54.543600000000005</c:v>
                </c:pt>
                <c:pt idx="646">
                  <c:v>54.543600000000005</c:v>
                </c:pt>
                <c:pt idx="647">
                  <c:v>54.543600000000005</c:v>
                </c:pt>
                <c:pt idx="648">
                  <c:v>54.543600000000005</c:v>
                </c:pt>
                <c:pt idx="649">
                  <c:v>54.543600000000005</c:v>
                </c:pt>
                <c:pt idx="650">
                  <c:v>54.543600000000005</c:v>
                </c:pt>
                <c:pt idx="651">
                  <c:v>54.543600000000005</c:v>
                </c:pt>
                <c:pt idx="652">
                  <c:v>54.543600000000005</c:v>
                </c:pt>
                <c:pt idx="653">
                  <c:v>54.543600000000005</c:v>
                </c:pt>
                <c:pt idx="654">
                  <c:v>54.543600000000005</c:v>
                </c:pt>
                <c:pt idx="655">
                  <c:v>54.543600000000005</c:v>
                </c:pt>
                <c:pt idx="656">
                  <c:v>54.543600000000005</c:v>
                </c:pt>
                <c:pt idx="657">
                  <c:v>54.543600000000005</c:v>
                </c:pt>
                <c:pt idx="658">
                  <c:v>54.543600000000005</c:v>
                </c:pt>
                <c:pt idx="659">
                  <c:v>54.543600000000005</c:v>
                </c:pt>
                <c:pt idx="660">
                  <c:v>54.543600000000005</c:v>
                </c:pt>
                <c:pt idx="661">
                  <c:v>54.543600000000005</c:v>
                </c:pt>
                <c:pt idx="662">
                  <c:v>54.543600000000005</c:v>
                </c:pt>
                <c:pt idx="663">
                  <c:v>54.543600000000005</c:v>
                </c:pt>
                <c:pt idx="664">
                  <c:v>54.543600000000005</c:v>
                </c:pt>
                <c:pt idx="665">
                  <c:v>54.543600000000005</c:v>
                </c:pt>
                <c:pt idx="666">
                  <c:v>54.543600000000005</c:v>
                </c:pt>
                <c:pt idx="667">
                  <c:v>54.543600000000005</c:v>
                </c:pt>
                <c:pt idx="668">
                  <c:v>54.543600000000005</c:v>
                </c:pt>
                <c:pt idx="669">
                  <c:v>54.543600000000005</c:v>
                </c:pt>
                <c:pt idx="670">
                  <c:v>54.543600000000005</c:v>
                </c:pt>
                <c:pt idx="671">
                  <c:v>54.543600000000005</c:v>
                </c:pt>
                <c:pt idx="672">
                  <c:v>54.543600000000005</c:v>
                </c:pt>
                <c:pt idx="673">
                  <c:v>54.543600000000005</c:v>
                </c:pt>
                <c:pt idx="674">
                  <c:v>54.543600000000005</c:v>
                </c:pt>
                <c:pt idx="675">
                  <c:v>54.543600000000005</c:v>
                </c:pt>
                <c:pt idx="676">
                  <c:v>54.543600000000005</c:v>
                </c:pt>
                <c:pt idx="677">
                  <c:v>54.543600000000005</c:v>
                </c:pt>
                <c:pt idx="678">
                  <c:v>54.543600000000005</c:v>
                </c:pt>
                <c:pt idx="679">
                  <c:v>54.543600000000005</c:v>
                </c:pt>
                <c:pt idx="680">
                  <c:v>54.543600000000005</c:v>
                </c:pt>
                <c:pt idx="681">
                  <c:v>54.543600000000005</c:v>
                </c:pt>
                <c:pt idx="682">
                  <c:v>54.543600000000005</c:v>
                </c:pt>
                <c:pt idx="683">
                  <c:v>54.543600000000005</c:v>
                </c:pt>
                <c:pt idx="684">
                  <c:v>54.543600000000005</c:v>
                </c:pt>
                <c:pt idx="685">
                  <c:v>54.543600000000005</c:v>
                </c:pt>
                <c:pt idx="686">
                  <c:v>54.543600000000005</c:v>
                </c:pt>
                <c:pt idx="687">
                  <c:v>54.543600000000005</c:v>
                </c:pt>
                <c:pt idx="688">
                  <c:v>54.543600000000005</c:v>
                </c:pt>
                <c:pt idx="689">
                  <c:v>54.543600000000005</c:v>
                </c:pt>
                <c:pt idx="690">
                  <c:v>54.543600000000005</c:v>
                </c:pt>
                <c:pt idx="691">
                  <c:v>54.543600000000005</c:v>
                </c:pt>
                <c:pt idx="692">
                  <c:v>54.543600000000005</c:v>
                </c:pt>
                <c:pt idx="693">
                  <c:v>54.543600000000005</c:v>
                </c:pt>
                <c:pt idx="694">
                  <c:v>54.543600000000005</c:v>
                </c:pt>
                <c:pt idx="695">
                  <c:v>54.543600000000005</c:v>
                </c:pt>
                <c:pt idx="696">
                  <c:v>54.543600000000005</c:v>
                </c:pt>
                <c:pt idx="697">
                  <c:v>54.543600000000005</c:v>
                </c:pt>
                <c:pt idx="698">
                  <c:v>54.543600000000005</c:v>
                </c:pt>
                <c:pt idx="699">
                  <c:v>54.543600000000005</c:v>
                </c:pt>
                <c:pt idx="700">
                  <c:v>54.543600000000005</c:v>
                </c:pt>
                <c:pt idx="701">
                  <c:v>54.543600000000005</c:v>
                </c:pt>
                <c:pt idx="702">
                  <c:v>54.543600000000005</c:v>
                </c:pt>
                <c:pt idx="703">
                  <c:v>54.543600000000005</c:v>
                </c:pt>
                <c:pt idx="704">
                  <c:v>54.543600000000005</c:v>
                </c:pt>
                <c:pt idx="705">
                  <c:v>54.543600000000005</c:v>
                </c:pt>
                <c:pt idx="706">
                  <c:v>54.543600000000005</c:v>
                </c:pt>
                <c:pt idx="707">
                  <c:v>54.543600000000005</c:v>
                </c:pt>
                <c:pt idx="708">
                  <c:v>54.543600000000005</c:v>
                </c:pt>
                <c:pt idx="709">
                  <c:v>54.543600000000005</c:v>
                </c:pt>
                <c:pt idx="710">
                  <c:v>54.543600000000005</c:v>
                </c:pt>
                <c:pt idx="711">
                  <c:v>54.543600000000005</c:v>
                </c:pt>
                <c:pt idx="712">
                  <c:v>54.543600000000005</c:v>
                </c:pt>
                <c:pt idx="713">
                  <c:v>54.543600000000005</c:v>
                </c:pt>
                <c:pt idx="714">
                  <c:v>54.543600000000005</c:v>
                </c:pt>
                <c:pt idx="715">
                  <c:v>54.543600000000005</c:v>
                </c:pt>
                <c:pt idx="716">
                  <c:v>54.543600000000005</c:v>
                </c:pt>
                <c:pt idx="717">
                  <c:v>54.543600000000005</c:v>
                </c:pt>
                <c:pt idx="718">
                  <c:v>54.543600000000005</c:v>
                </c:pt>
                <c:pt idx="719">
                  <c:v>54.543600000000005</c:v>
                </c:pt>
                <c:pt idx="720">
                  <c:v>54.543600000000005</c:v>
                </c:pt>
                <c:pt idx="721">
                  <c:v>54.543600000000005</c:v>
                </c:pt>
                <c:pt idx="722">
                  <c:v>54.543600000000005</c:v>
                </c:pt>
                <c:pt idx="723">
                  <c:v>54.543600000000005</c:v>
                </c:pt>
                <c:pt idx="724">
                  <c:v>54.543600000000005</c:v>
                </c:pt>
                <c:pt idx="725">
                  <c:v>54.543600000000005</c:v>
                </c:pt>
                <c:pt idx="726">
                  <c:v>54.543600000000005</c:v>
                </c:pt>
                <c:pt idx="727">
                  <c:v>54.543600000000005</c:v>
                </c:pt>
                <c:pt idx="728">
                  <c:v>54.543600000000005</c:v>
                </c:pt>
                <c:pt idx="729">
                  <c:v>54.543600000000005</c:v>
                </c:pt>
                <c:pt idx="730">
                  <c:v>54.543600000000005</c:v>
                </c:pt>
                <c:pt idx="731">
                  <c:v>54.543600000000005</c:v>
                </c:pt>
                <c:pt idx="732">
                  <c:v>54.543600000000005</c:v>
                </c:pt>
                <c:pt idx="733">
                  <c:v>54.543600000000005</c:v>
                </c:pt>
                <c:pt idx="734">
                  <c:v>54.543600000000005</c:v>
                </c:pt>
                <c:pt idx="735">
                  <c:v>54.543600000000005</c:v>
                </c:pt>
                <c:pt idx="736">
                  <c:v>54.543600000000005</c:v>
                </c:pt>
                <c:pt idx="737">
                  <c:v>54.543600000000005</c:v>
                </c:pt>
                <c:pt idx="738">
                  <c:v>54.543600000000005</c:v>
                </c:pt>
                <c:pt idx="739">
                  <c:v>54.543600000000005</c:v>
                </c:pt>
                <c:pt idx="740">
                  <c:v>54.543600000000005</c:v>
                </c:pt>
                <c:pt idx="741">
                  <c:v>54.543600000000005</c:v>
                </c:pt>
                <c:pt idx="742">
                  <c:v>54.543600000000005</c:v>
                </c:pt>
                <c:pt idx="743">
                  <c:v>54.543600000000005</c:v>
                </c:pt>
                <c:pt idx="744">
                  <c:v>54.543600000000005</c:v>
                </c:pt>
                <c:pt idx="745">
                  <c:v>54.543600000000005</c:v>
                </c:pt>
                <c:pt idx="746">
                  <c:v>54.543600000000005</c:v>
                </c:pt>
                <c:pt idx="747">
                  <c:v>54.543600000000005</c:v>
                </c:pt>
                <c:pt idx="748">
                  <c:v>54.543600000000005</c:v>
                </c:pt>
                <c:pt idx="749">
                  <c:v>54.543600000000005</c:v>
                </c:pt>
                <c:pt idx="750">
                  <c:v>54.543600000000005</c:v>
                </c:pt>
                <c:pt idx="751">
                  <c:v>54.543600000000005</c:v>
                </c:pt>
                <c:pt idx="752">
                  <c:v>54.543600000000005</c:v>
                </c:pt>
                <c:pt idx="753">
                  <c:v>54.543600000000005</c:v>
                </c:pt>
                <c:pt idx="754">
                  <c:v>54.543600000000005</c:v>
                </c:pt>
                <c:pt idx="755">
                  <c:v>54.543600000000005</c:v>
                </c:pt>
                <c:pt idx="756">
                  <c:v>54.543600000000005</c:v>
                </c:pt>
                <c:pt idx="757">
                  <c:v>54.543600000000005</c:v>
                </c:pt>
                <c:pt idx="758">
                  <c:v>54.543600000000005</c:v>
                </c:pt>
                <c:pt idx="759">
                  <c:v>54.543600000000005</c:v>
                </c:pt>
                <c:pt idx="760">
                  <c:v>54.543600000000005</c:v>
                </c:pt>
                <c:pt idx="761">
                  <c:v>54.543600000000005</c:v>
                </c:pt>
                <c:pt idx="762">
                  <c:v>54.543600000000005</c:v>
                </c:pt>
                <c:pt idx="763">
                  <c:v>54.543600000000005</c:v>
                </c:pt>
                <c:pt idx="764">
                  <c:v>54.543600000000005</c:v>
                </c:pt>
                <c:pt idx="765">
                  <c:v>54.543600000000005</c:v>
                </c:pt>
                <c:pt idx="766">
                  <c:v>54.543600000000005</c:v>
                </c:pt>
                <c:pt idx="767">
                  <c:v>54.543600000000005</c:v>
                </c:pt>
                <c:pt idx="768">
                  <c:v>54.543600000000005</c:v>
                </c:pt>
                <c:pt idx="769">
                  <c:v>54.543600000000005</c:v>
                </c:pt>
                <c:pt idx="770">
                  <c:v>54.543600000000005</c:v>
                </c:pt>
                <c:pt idx="771">
                  <c:v>54.543600000000005</c:v>
                </c:pt>
                <c:pt idx="772">
                  <c:v>54.543600000000005</c:v>
                </c:pt>
                <c:pt idx="773">
                  <c:v>54.543600000000005</c:v>
                </c:pt>
                <c:pt idx="774">
                  <c:v>54.543600000000005</c:v>
                </c:pt>
                <c:pt idx="775">
                  <c:v>54.543600000000005</c:v>
                </c:pt>
                <c:pt idx="776">
                  <c:v>54.543600000000005</c:v>
                </c:pt>
                <c:pt idx="777">
                  <c:v>54.543600000000005</c:v>
                </c:pt>
                <c:pt idx="778">
                  <c:v>54.543600000000005</c:v>
                </c:pt>
                <c:pt idx="779">
                  <c:v>54.543600000000005</c:v>
                </c:pt>
                <c:pt idx="780">
                  <c:v>54.543600000000005</c:v>
                </c:pt>
                <c:pt idx="781">
                  <c:v>54.543600000000005</c:v>
                </c:pt>
                <c:pt idx="782">
                  <c:v>54.543600000000005</c:v>
                </c:pt>
                <c:pt idx="783">
                  <c:v>54.543600000000005</c:v>
                </c:pt>
                <c:pt idx="784">
                  <c:v>54.543600000000005</c:v>
                </c:pt>
                <c:pt idx="785">
                  <c:v>54.543600000000005</c:v>
                </c:pt>
                <c:pt idx="786">
                  <c:v>54.543600000000005</c:v>
                </c:pt>
                <c:pt idx="787">
                  <c:v>54.543600000000005</c:v>
                </c:pt>
                <c:pt idx="788">
                  <c:v>54.543600000000005</c:v>
                </c:pt>
                <c:pt idx="789">
                  <c:v>54.543600000000005</c:v>
                </c:pt>
                <c:pt idx="790">
                  <c:v>54.543600000000005</c:v>
                </c:pt>
                <c:pt idx="791">
                  <c:v>54.543600000000005</c:v>
                </c:pt>
                <c:pt idx="792">
                  <c:v>54.543600000000005</c:v>
                </c:pt>
                <c:pt idx="793">
                  <c:v>54.543600000000005</c:v>
                </c:pt>
                <c:pt idx="794">
                  <c:v>54.543600000000005</c:v>
                </c:pt>
                <c:pt idx="795">
                  <c:v>54.543600000000005</c:v>
                </c:pt>
                <c:pt idx="796">
                  <c:v>54.543600000000005</c:v>
                </c:pt>
                <c:pt idx="797">
                  <c:v>54.543600000000005</c:v>
                </c:pt>
                <c:pt idx="798">
                  <c:v>54.543600000000005</c:v>
                </c:pt>
                <c:pt idx="799">
                  <c:v>54.543600000000005</c:v>
                </c:pt>
                <c:pt idx="800">
                  <c:v>54.543600000000005</c:v>
                </c:pt>
                <c:pt idx="801">
                  <c:v>54.543600000000005</c:v>
                </c:pt>
                <c:pt idx="802">
                  <c:v>54.543600000000005</c:v>
                </c:pt>
                <c:pt idx="803">
                  <c:v>54.543600000000005</c:v>
                </c:pt>
                <c:pt idx="804">
                  <c:v>54.543600000000005</c:v>
                </c:pt>
                <c:pt idx="805">
                  <c:v>54.543600000000005</c:v>
                </c:pt>
                <c:pt idx="806">
                  <c:v>54.543600000000005</c:v>
                </c:pt>
                <c:pt idx="807">
                  <c:v>54.543600000000005</c:v>
                </c:pt>
                <c:pt idx="808">
                  <c:v>54.543600000000005</c:v>
                </c:pt>
                <c:pt idx="809">
                  <c:v>54.543600000000005</c:v>
                </c:pt>
                <c:pt idx="810">
                  <c:v>54.543600000000005</c:v>
                </c:pt>
                <c:pt idx="811">
                  <c:v>54.543600000000005</c:v>
                </c:pt>
                <c:pt idx="812">
                  <c:v>54.543600000000005</c:v>
                </c:pt>
                <c:pt idx="813">
                  <c:v>54.543600000000005</c:v>
                </c:pt>
                <c:pt idx="814">
                  <c:v>54.543600000000005</c:v>
                </c:pt>
                <c:pt idx="815">
                  <c:v>54.543600000000005</c:v>
                </c:pt>
                <c:pt idx="816">
                  <c:v>54.543600000000005</c:v>
                </c:pt>
                <c:pt idx="817">
                  <c:v>54.543600000000005</c:v>
                </c:pt>
                <c:pt idx="818">
                  <c:v>54.543600000000005</c:v>
                </c:pt>
                <c:pt idx="819">
                  <c:v>54.543600000000005</c:v>
                </c:pt>
                <c:pt idx="820">
                  <c:v>54.543600000000005</c:v>
                </c:pt>
                <c:pt idx="821">
                  <c:v>54.543600000000005</c:v>
                </c:pt>
                <c:pt idx="822">
                  <c:v>54.543600000000005</c:v>
                </c:pt>
                <c:pt idx="823">
                  <c:v>54.543600000000005</c:v>
                </c:pt>
                <c:pt idx="824">
                  <c:v>54.543600000000005</c:v>
                </c:pt>
                <c:pt idx="825">
                  <c:v>54.543600000000005</c:v>
                </c:pt>
                <c:pt idx="826">
                  <c:v>54.543600000000005</c:v>
                </c:pt>
                <c:pt idx="827">
                  <c:v>54.543600000000005</c:v>
                </c:pt>
                <c:pt idx="828">
                  <c:v>54.543600000000005</c:v>
                </c:pt>
                <c:pt idx="829">
                  <c:v>54.543600000000005</c:v>
                </c:pt>
                <c:pt idx="830">
                  <c:v>54.543600000000005</c:v>
                </c:pt>
                <c:pt idx="831">
                  <c:v>54.543600000000005</c:v>
                </c:pt>
                <c:pt idx="832">
                  <c:v>54.543600000000005</c:v>
                </c:pt>
                <c:pt idx="833">
                  <c:v>54.543600000000005</c:v>
                </c:pt>
                <c:pt idx="834">
                  <c:v>54.543600000000005</c:v>
                </c:pt>
                <c:pt idx="835">
                  <c:v>54.543600000000005</c:v>
                </c:pt>
                <c:pt idx="836">
                  <c:v>54.543600000000005</c:v>
                </c:pt>
                <c:pt idx="837">
                  <c:v>54.543600000000005</c:v>
                </c:pt>
                <c:pt idx="838">
                  <c:v>54.543600000000005</c:v>
                </c:pt>
                <c:pt idx="839">
                  <c:v>54.543600000000005</c:v>
                </c:pt>
                <c:pt idx="840">
                  <c:v>54.543600000000005</c:v>
                </c:pt>
                <c:pt idx="841">
                  <c:v>54.543600000000005</c:v>
                </c:pt>
                <c:pt idx="842">
                  <c:v>54.543600000000005</c:v>
                </c:pt>
                <c:pt idx="843">
                  <c:v>54.543600000000005</c:v>
                </c:pt>
                <c:pt idx="844">
                  <c:v>54.543600000000005</c:v>
                </c:pt>
                <c:pt idx="845">
                  <c:v>54.543600000000005</c:v>
                </c:pt>
                <c:pt idx="846">
                  <c:v>54.543600000000005</c:v>
                </c:pt>
                <c:pt idx="847">
                  <c:v>54.543600000000005</c:v>
                </c:pt>
                <c:pt idx="848">
                  <c:v>54.543600000000005</c:v>
                </c:pt>
                <c:pt idx="849">
                  <c:v>54.543600000000005</c:v>
                </c:pt>
                <c:pt idx="850">
                  <c:v>54.543600000000005</c:v>
                </c:pt>
                <c:pt idx="851">
                  <c:v>54.543600000000005</c:v>
                </c:pt>
                <c:pt idx="852">
                  <c:v>54.543600000000005</c:v>
                </c:pt>
                <c:pt idx="853">
                  <c:v>54.543600000000005</c:v>
                </c:pt>
                <c:pt idx="854">
                  <c:v>54.543600000000005</c:v>
                </c:pt>
                <c:pt idx="855">
                  <c:v>54.543600000000005</c:v>
                </c:pt>
                <c:pt idx="856">
                  <c:v>54.543600000000005</c:v>
                </c:pt>
                <c:pt idx="857">
                  <c:v>54.543600000000005</c:v>
                </c:pt>
                <c:pt idx="858">
                  <c:v>54.543600000000005</c:v>
                </c:pt>
                <c:pt idx="859">
                  <c:v>54.543600000000005</c:v>
                </c:pt>
                <c:pt idx="860">
                  <c:v>54.543600000000005</c:v>
                </c:pt>
                <c:pt idx="861">
                  <c:v>54.543600000000005</c:v>
                </c:pt>
                <c:pt idx="862">
                  <c:v>54.543600000000005</c:v>
                </c:pt>
                <c:pt idx="863">
                  <c:v>54.543600000000005</c:v>
                </c:pt>
                <c:pt idx="864">
                  <c:v>54.543600000000005</c:v>
                </c:pt>
                <c:pt idx="865">
                  <c:v>54.543600000000005</c:v>
                </c:pt>
                <c:pt idx="866">
                  <c:v>54.543600000000005</c:v>
                </c:pt>
                <c:pt idx="867">
                  <c:v>54.543600000000005</c:v>
                </c:pt>
                <c:pt idx="868">
                  <c:v>54.543600000000005</c:v>
                </c:pt>
                <c:pt idx="869">
                  <c:v>54.543600000000005</c:v>
                </c:pt>
                <c:pt idx="870">
                  <c:v>54.543600000000005</c:v>
                </c:pt>
                <c:pt idx="871">
                  <c:v>54.543600000000005</c:v>
                </c:pt>
                <c:pt idx="872">
                  <c:v>54.543600000000005</c:v>
                </c:pt>
                <c:pt idx="873">
                  <c:v>54.543600000000005</c:v>
                </c:pt>
                <c:pt idx="874">
                  <c:v>54.543600000000005</c:v>
                </c:pt>
                <c:pt idx="875">
                  <c:v>54.543600000000005</c:v>
                </c:pt>
                <c:pt idx="876">
                  <c:v>54.543600000000005</c:v>
                </c:pt>
                <c:pt idx="877">
                  <c:v>54.543600000000005</c:v>
                </c:pt>
                <c:pt idx="878">
                  <c:v>54.543600000000005</c:v>
                </c:pt>
                <c:pt idx="879">
                  <c:v>54.543600000000005</c:v>
                </c:pt>
                <c:pt idx="880">
                  <c:v>54.543600000000005</c:v>
                </c:pt>
                <c:pt idx="881">
                  <c:v>54.543600000000005</c:v>
                </c:pt>
                <c:pt idx="882">
                  <c:v>54.543600000000005</c:v>
                </c:pt>
                <c:pt idx="883">
                  <c:v>54.543600000000005</c:v>
                </c:pt>
                <c:pt idx="884">
                  <c:v>54.543600000000005</c:v>
                </c:pt>
                <c:pt idx="885">
                  <c:v>54.543600000000005</c:v>
                </c:pt>
                <c:pt idx="886">
                  <c:v>54.543600000000005</c:v>
                </c:pt>
                <c:pt idx="887">
                  <c:v>54.543600000000005</c:v>
                </c:pt>
                <c:pt idx="888">
                  <c:v>54.543600000000005</c:v>
                </c:pt>
                <c:pt idx="889">
                  <c:v>54.543600000000005</c:v>
                </c:pt>
                <c:pt idx="890">
                  <c:v>54.543600000000005</c:v>
                </c:pt>
                <c:pt idx="891">
                  <c:v>54.543600000000005</c:v>
                </c:pt>
                <c:pt idx="892">
                  <c:v>54.543600000000005</c:v>
                </c:pt>
                <c:pt idx="893">
                  <c:v>54.543600000000005</c:v>
                </c:pt>
                <c:pt idx="894">
                  <c:v>54.543600000000005</c:v>
                </c:pt>
                <c:pt idx="895">
                  <c:v>54.543600000000005</c:v>
                </c:pt>
                <c:pt idx="896">
                  <c:v>54.543600000000005</c:v>
                </c:pt>
                <c:pt idx="897">
                  <c:v>54.543600000000005</c:v>
                </c:pt>
                <c:pt idx="898">
                  <c:v>54.543600000000005</c:v>
                </c:pt>
                <c:pt idx="899">
                  <c:v>54.543600000000005</c:v>
                </c:pt>
                <c:pt idx="900">
                  <c:v>54.543600000000005</c:v>
                </c:pt>
                <c:pt idx="901">
                  <c:v>54.543600000000005</c:v>
                </c:pt>
                <c:pt idx="902">
                  <c:v>54.543600000000005</c:v>
                </c:pt>
                <c:pt idx="903">
                  <c:v>54.543600000000005</c:v>
                </c:pt>
                <c:pt idx="904">
                  <c:v>54.543600000000005</c:v>
                </c:pt>
                <c:pt idx="905">
                  <c:v>54.543600000000005</c:v>
                </c:pt>
                <c:pt idx="906">
                  <c:v>54.543600000000005</c:v>
                </c:pt>
                <c:pt idx="907">
                  <c:v>54.543600000000005</c:v>
                </c:pt>
                <c:pt idx="908">
                  <c:v>54.543600000000005</c:v>
                </c:pt>
                <c:pt idx="909">
                  <c:v>54.543600000000005</c:v>
                </c:pt>
                <c:pt idx="910">
                  <c:v>54.543600000000005</c:v>
                </c:pt>
                <c:pt idx="911">
                  <c:v>54.543600000000005</c:v>
                </c:pt>
                <c:pt idx="912">
                  <c:v>54.543600000000005</c:v>
                </c:pt>
                <c:pt idx="913">
                  <c:v>54.543600000000005</c:v>
                </c:pt>
                <c:pt idx="914">
                  <c:v>54.543600000000005</c:v>
                </c:pt>
                <c:pt idx="915">
                  <c:v>54.543600000000005</c:v>
                </c:pt>
                <c:pt idx="916">
                  <c:v>54.543600000000005</c:v>
                </c:pt>
                <c:pt idx="917">
                  <c:v>54.543600000000005</c:v>
                </c:pt>
                <c:pt idx="918">
                  <c:v>54.543600000000005</c:v>
                </c:pt>
                <c:pt idx="919">
                  <c:v>54.543600000000005</c:v>
                </c:pt>
                <c:pt idx="920">
                  <c:v>54.543600000000005</c:v>
                </c:pt>
                <c:pt idx="921">
                  <c:v>54.543600000000005</c:v>
                </c:pt>
                <c:pt idx="922">
                  <c:v>54.543600000000005</c:v>
                </c:pt>
                <c:pt idx="923">
                  <c:v>54.543600000000005</c:v>
                </c:pt>
                <c:pt idx="924">
                  <c:v>54.543600000000005</c:v>
                </c:pt>
                <c:pt idx="925">
                  <c:v>54.543600000000005</c:v>
                </c:pt>
                <c:pt idx="926">
                  <c:v>54.543600000000005</c:v>
                </c:pt>
                <c:pt idx="927">
                  <c:v>54.543600000000005</c:v>
                </c:pt>
                <c:pt idx="928">
                  <c:v>54.543600000000005</c:v>
                </c:pt>
                <c:pt idx="929">
                  <c:v>54.543600000000005</c:v>
                </c:pt>
                <c:pt idx="930">
                  <c:v>54.543600000000005</c:v>
                </c:pt>
                <c:pt idx="931">
                  <c:v>54.543600000000005</c:v>
                </c:pt>
                <c:pt idx="932">
                  <c:v>54.543600000000005</c:v>
                </c:pt>
                <c:pt idx="933">
                  <c:v>54.543600000000005</c:v>
                </c:pt>
                <c:pt idx="934">
                  <c:v>54.543600000000005</c:v>
                </c:pt>
                <c:pt idx="935">
                  <c:v>54.543600000000005</c:v>
                </c:pt>
                <c:pt idx="936">
                  <c:v>54.543600000000005</c:v>
                </c:pt>
                <c:pt idx="937">
                  <c:v>54.543600000000005</c:v>
                </c:pt>
                <c:pt idx="938">
                  <c:v>54.543600000000005</c:v>
                </c:pt>
                <c:pt idx="939">
                  <c:v>54.543600000000005</c:v>
                </c:pt>
                <c:pt idx="940">
                  <c:v>54.543600000000005</c:v>
                </c:pt>
                <c:pt idx="941">
                  <c:v>54.543600000000005</c:v>
                </c:pt>
                <c:pt idx="942">
                  <c:v>54.543600000000005</c:v>
                </c:pt>
                <c:pt idx="943">
                  <c:v>54.543600000000005</c:v>
                </c:pt>
                <c:pt idx="944">
                  <c:v>54.543600000000005</c:v>
                </c:pt>
                <c:pt idx="945">
                  <c:v>54.543600000000005</c:v>
                </c:pt>
                <c:pt idx="946">
                  <c:v>54.543600000000005</c:v>
                </c:pt>
                <c:pt idx="947">
                  <c:v>54.543600000000005</c:v>
                </c:pt>
                <c:pt idx="948">
                  <c:v>54.543600000000005</c:v>
                </c:pt>
                <c:pt idx="949">
                  <c:v>54.543600000000005</c:v>
                </c:pt>
                <c:pt idx="950">
                  <c:v>54.543600000000005</c:v>
                </c:pt>
                <c:pt idx="951">
                  <c:v>54.543600000000005</c:v>
                </c:pt>
                <c:pt idx="952">
                  <c:v>54.543600000000005</c:v>
                </c:pt>
                <c:pt idx="953">
                  <c:v>54.543600000000005</c:v>
                </c:pt>
                <c:pt idx="954">
                  <c:v>54.543600000000005</c:v>
                </c:pt>
                <c:pt idx="955">
                  <c:v>54.543600000000005</c:v>
                </c:pt>
                <c:pt idx="956">
                  <c:v>54.543600000000005</c:v>
                </c:pt>
                <c:pt idx="957">
                  <c:v>54.543600000000005</c:v>
                </c:pt>
                <c:pt idx="958">
                  <c:v>54.543600000000005</c:v>
                </c:pt>
                <c:pt idx="959">
                  <c:v>54.543600000000005</c:v>
                </c:pt>
                <c:pt idx="960">
                  <c:v>54.543600000000005</c:v>
                </c:pt>
                <c:pt idx="961">
                  <c:v>54.543600000000005</c:v>
                </c:pt>
                <c:pt idx="962">
                  <c:v>54.543600000000005</c:v>
                </c:pt>
                <c:pt idx="963">
                  <c:v>54.543600000000005</c:v>
                </c:pt>
                <c:pt idx="964">
                  <c:v>54.543600000000005</c:v>
                </c:pt>
                <c:pt idx="965">
                  <c:v>54.543600000000005</c:v>
                </c:pt>
                <c:pt idx="966">
                  <c:v>54.543600000000005</c:v>
                </c:pt>
                <c:pt idx="967">
                  <c:v>54.543600000000005</c:v>
                </c:pt>
                <c:pt idx="968">
                  <c:v>54.543600000000005</c:v>
                </c:pt>
                <c:pt idx="969">
                  <c:v>54.543600000000005</c:v>
                </c:pt>
                <c:pt idx="970">
                  <c:v>54.543600000000005</c:v>
                </c:pt>
                <c:pt idx="971">
                  <c:v>54.543600000000005</c:v>
                </c:pt>
                <c:pt idx="972">
                  <c:v>54.543600000000005</c:v>
                </c:pt>
                <c:pt idx="973">
                  <c:v>54.543600000000005</c:v>
                </c:pt>
                <c:pt idx="974">
                  <c:v>54.543600000000005</c:v>
                </c:pt>
                <c:pt idx="975">
                  <c:v>54.543600000000005</c:v>
                </c:pt>
                <c:pt idx="976">
                  <c:v>54.543600000000005</c:v>
                </c:pt>
                <c:pt idx="977">
                  <c:v>54.543600000000005</c:v>
                </c:pt>
                <c:pt idx="978">
                  <c:v>54.543600000000005</c:v>
                </c:pt>
                <c:pt idx="979">
                  <c:v>54.543600000000005</c:v>
                </c:pt>
                <c:pt idx="980">
                  <c:v>54.543600000000005</c:v>
                </c:pt>
                <c:pt idx="981">
                  <c:v>54.543600000000005</c:v>
                </c:pt>
                <c:pt idx="982">
                  <c:v>54.543600000000005</c:v>
                </c:pt>
                <c:pt idx="983">
                  <c:v>54.543600000000005</c:v>
                </c:pt>
                <c:pt idx="984">
                  <c:v>54.543600000000005</c:v>
                </c:pt>
                <c:pt idx="985">
                  <c:v>54.543600000000005</c:v>
                </c:pt>
                <c:pt idx="986">
                  <c:v>54.543600000000005</c:v>
                </c:pt>
                <c:pt idx="987">
                  <c:v>54.543600000000005</c:v>
                </c:pt>
                <c:pt idx="988">
                  <c:v>54.543600000000005</c:v>
                </c:pt>
                <c:pt idx="989">
                  <c:v>54.543600000000005</c:v>
                </c:pt>
                <c:pt idx="990">
                  <c:v>54.543600000000005</c:v>
                </c:pt>
                <c:pt idx="991">
                  <c:v>54.543600000000005</c:v>
                </c:pt>
                <c:pt idx="992">
                  <c:v>54.543600000000005</c:v>
                </c:pt>
                <c:pt idx="993">
                  <c:v>54.543600000000005</c:v>
                </c:pt>
                <c:pt idx="994">
                  <c:v>54.543600000000005</c:v>
                </c:pt>
                <c:pt idx="995">
                  <c:v>54.543600000000005</c:v>
                </c:pt>
                <c:pt idx="996">
                  <c:v>54.543600000000005</c:v>
                </c:pt>
                <c:pt idx="997">
                  <c:v>54.543600000000005</c:v>
                </c:pt>
                <c:pt idx="998">
                  <c:v>54.543600000000005</c:v>
                </c:pt>
                <c:pt idx="999">
                  <c:v>54.543600000000005</c:v>
                </c:pt>
                <c:pt idx="1000">
                  <c:v>54.543600000000005</c:v>
                </c:pt>
                <c:pt idx="1001">
                  <c:v>54.543600000000005</c:v>
                </c:pt>
                <c:pt idx="1002">
                  <c:v>54.543600000000005</c:v>
                </c:pt>
                <c:pt idx="1003">
                  <c:v>54.543600000000005</c:v>
                </c:pt>
                <c:pt idx="1004">
                  <c:v>54.543600000000005</c:v>
                </c:pt>
                <c:pt idx="1005">
                  <c:v>54.543600000000005</c:v>
                </c:pt>
                <c:pt idx="1006">
                  <c:v>54.543600000000005</c:v>
                </c:pt>
                <c:pt idx="1007">
                  <c:v>54.543600000000005</c:v>
                </c:pt>
                <c:pt idx="1008">
                  <c:v>54.543600000000005</c:v>
                </c:pt>
                <c:pt idx="1009">
                  <c:v>54.543600000000005</c:v>
                </c:pt>
                <c:pt idx="1010">
                  <c:v>54.543600000000005</c:v>
                </c:pt>
                <c:pt idx="1011">
                  <c:v>54.543600000000005</c:v>
                </c:pt>
                <c:pt idx="1012">
                  <c:v>54.543600000000005</c:v>
                </c:pt>
                <c:pt idx="1013">
                  <c:v>54.543600000000005</c:v>
                </c:pt>
                <c:pt idx="1014">
                  <c:v>54.543600000000005</c:v>
                </c:pt>
                <c:pt idx="1015">
                  <c:v>54.543600000000005</c:v>
                </c:pt>
                <c:pt idx="1016">
                  <c:v>54.543600000000005</c:v>
                </c:pt>
                <c:pt idx="1017">
                  <c:v>54.543600000000005</c:v>
                </c:pt>
                <c:pt idx="1018">
                  <c:v>54.543600000000005</c:v>
                </c:pt>
                <c:pt idx="1019">
                  <c:v>54.543600000000005</c:v>
                </c:pt>
                <c:pt idx="1020">
                  <c:v>54.543600000000005</c:v>
                </c:pt>
                <c:pt idx="1021">
                  <c:v>54.543600000000005</c:v>
                </c:pt>
                <c:pt idx="1022">
                  <c:v>54.543600000000005</c:v>
                </c:pt>
                <c:pt idx="1023">
                  <c:v>54.543600000000005</c:v>
                </c:pt>
                <c:pt idx="1024">
                  <c:v>54.543600000000005</c:v>
                </c:pt>
                <c:pt idx="1025">
                  <c:v>54.543600000000005</c:v>
                </c:pt>
                <c:pt idx="1026">
                  <c:v>54.543600000000005</c:v>
                </c:pt>
                <c:pt idx="1027">
                  <c:v>54.543600000000005</c:v>
                </c:pt>
                <c:pt idx="1028">
                  <c:v>54.543600000000005</c:v>
                </c:pt>
                <c:pt idx="1029">
                  <c:v>54.543600000000005</c:v>
                </c:pt>
                <c:pt idx="1030">
                  <c:v>54.543600000000005</c:v>
                </c:pt>
                <c:pt idx="1031">
                  <c:v>54.543600000000005</c:v>
                </c:pt>
                <c:pt idx="1032">
                  <c:v>54.543600000000005</c:v>
                </c:pt>
                <c:pt idx="1033">
                  <c:v>54.543600000000005</c:v>
                </c:pt>
                <c:pt idx="1034">
                  <c:v>54.543600000000005</c:v>
                </c:pt>
                <c:pt idx="1035">
                  <c:v>54.543600000000005</c:v>
                </c:pt>
                <c:pt idx="1036">
                  <c:v>54.543600000000005</c:v>
                </c:pt>
                <c:pt idx="1037">
                  <c:v>54.543600000000005</c:v>
                </c:pt>
                <c:pt idx="1038">
                  <c:v>54.543600000000005</c:v>
                </c:pt>
                <c:pt idx="1039">
                  <c:v>54.543600000000005</c:v>
                </c:pt>
                <c:pt idx="1040">
                  <c:v>54.543600000000005</c:v>
                </c:pt>
                <c:pt idx="1041">
                  <c:v>54.543600000000005</c:v>
                </c:pt>
                <c:pt idx="1042">
                  <c:v>54.543600000000005</c:v>
                </c:pt>
                <c:pt idx="1043">
                  <c:v>54.543600000000005</c:v>
                </c:pt>
                <c:pt idx="1044">
                  <c:v>54.543600000000005</c:v>
                </c:pt>
                <c:pt idx="1045">
                  <c:v>54.543600000000005</c:v>
                </c:pt>
                <c:pt idx="1046">
                  <c:v>54.543600000000005</c:v>
                </c:pt>
                <c:pt idx="1047">
                  <c:v>54.543600000000005</c:v>
                </c:pt>
                <c:pt idx="1048">
                  <c:v>54.543600000000005</c:v>
                </c:pt>
                <c:pt idx="1049">
                  <c:v>54.543600000000005</c:v>
                </c:pt>
                <c:pt idx="1050">
                  <c:v>54.543600000000005</c:v>
                </c:pt>
                <c:pt idx="1051">
                  <c:v>54.543600000000005</c:v>
                </c:pt>
                <c:pt idx="1052">
                  <c:v>54.543600000000005</c:v>
                </c:pt>
                <c:pt idx="1053">
                  <c:v>54.543600000000005</c:v>
                </c:pt>
                <c:pt idx="1054">
                  <c:v>54.543600000000005</c:v>
                </c:pt>
                <c:pt idx="1055">
                  <c:v>54.543600000000005</c:v>
                </c:pt>
                <c:pt idx="1056">
                  <c:v>54.543600000000005</c:v>
                </c:pt>
                <c:pt idx="1057">
                  <c:v>54.543600000000005</c:v>
                </c:pt>
                <c:pt idx="1058">
                  <c:v>54.543600000000005</c:v>
                </c:pt>
                <c:pt idx="1059">
                  <c:v>54.543600000000005</c:v>
                </c:pt>
                <c:pt idx="1060">
                  <c:v>54.543600000000005</c:v>
                </c:pt>
                <c:pt idx="1061">
                  <c:v>54.543600000000005</c:v>
                </c:pt>
                <c:pt idx="1062">
                  <c:v>54.543600000000005</c:v>
                </c:pt>
                <c:pt idx="1063">
                  <c:v>54.543600000000005</c:v>
                </c:pt>
                <c:pt idx="1064">
                  <c:v>54.543600000000005</c:v>
                </c:pt>
                <c:pt idx="1065">
                  <c:v>54.543600000000005</c:v>
                </c:pt>
                <c:pt idx="1066">
                  <c:v>54.543600000000005</c:v>
                </c:pt>
                <c:pt idx="1067">
                  <c:v>54.543600000000005</c:v>
                </c:pt>
                <c:pt idx="1068">
                  <c:v>54.543600000000005</c:v>
                </c:pt>
                <c:pt idx="1069">
                  <c:v>54.543600000000005</c:v>
                </c:pt>
                <c:pt idx="1070">
                  <c:v>54.543600000000005</c:v>
                </c:pt>
                <c:pt idx="1071">
                  <c:v>54.543600000000005</c:v>
                </c:pt>
                <c:pt idx="1072">
                  <c:v>54.543600000000005</c:v>
                </c:pt>
                <c:pt idx="1073">
                  <c:v>54.543600000000005</c:v>
                </c:pt>
                <c:pt idx="1074">
                  <c:v>54.543600000000005</c:v>
                </c:pt>
                <c:pt idx="1075">
                  <c:v>54.543600000000005</c:v>
                </c:pt>
                <c:pt idx="1076">
                  <c:v>54.543600000000005</c:v>
                </c:pt>
                <c:pt idx="1077">
                  <c:v>54.543600000000005</c:v>
                </c:pt>
                <c:pt idx="1078">
                  <c:v>54.543600000000005</c:v>
                </c:pt>
                <c:pt idx="1079">
                  <c:v>54.543600000000005</c:v>
                </c:pt>
                <c:pt idx="1080">
                  <c:v>54.543600000000005</c:v>
                </c:pt>
                <c:pt idx="1081">
                  <c:v>54.543600000000005</c:v>
                </c:pt>
                <c:pt idx="1082">
                  <c:v>54.543600000000005</c:v>
                </c:pt>
                <c:pt idx="1083">
                  <c:v>54.543600000000005</c:v>
                </c:pt>
                <c:pt idx="1084">
                  <c:v>54.543600000000005</c:v>
                </c:pt>
                <c:pt idx="1085">
                  <c:v>54.543600000000005</c:v>
                </c:pt>
                <c:pt idx="1086">
                  <c:v>54.543600000000005</c:v>
                </c:pt>
                <c:pt idx="1087">
                  <c:v>54.543600000000005</c:v>
                </c:pt>
                <c:pt idx="1088">
                  <c:v>54.543600000000005</c:v>
                </c:pt>
                <c:pt idx="1089">
                  <c:v>54.543600000000005</c:v>
                </c:pt>
                <c:pt idx="1090">
                  <c:v>54.543600000000005</c:v>
                </c:pt>
                <c:pt idx="1091">
                  <c:v>54.543600000000005</c:v>
                </c:pt>
                <c:pt idx="1092">
                  <c:v>54.543600000000005</c:v>
                </c:pt>
                <c:pt idx="1093">
                  <c:v>54.543600000000005</c:v>
                </c:pt>
                <c:pt idx="1094">
                  <c:v>54.543600000000005</c:v>
                </c:pt>
                <c:pt idx="1095">
                  <c:v>54.543600000000005</c:v>
                </c:pt>
                <c:pt idx="1096">
                  <c:v>54.543600000000005</c:v>
                </c:pt>
                <c:pt idx="1097">
                  <c:v>54.543600000000005</c:v>
                </c:pt>
                <c:pt idx="1098">
                  <c:v>54.543600000000005</c:v>
                </c:pt>
                <c:pt idx="1099">
                  <c:v>54.543600000000005</c:v>
                </c:pt>
                <c:pt idx="1100">
                  <c:v>54.543600000000005</c:v>
                </c:pt>
                <c:pt idx="1101">
                  <c:v>54.543600000000005</c:v>
                </c:pt>
                <c:pt idx="1102">
                  <c:v>54.543600000000005</c:v>
                </c:pt>
                <c:pt idx="1103">
                  <c:v>54.543600000000005</c:v>
                </c:pt>
                <c:pt idx="1104">
                  <c:v>54.543600000000005</c:v>
                </c:pt>
                <c:pt idx="1105">
                  <c:v>54.543600000000005</c:v>
                </c:pt>
                <c:pt idx="1106">
                  <c:v>54.543600000000005</c:v>
                </c:pt>
                <c:pt idx="1107">
                  <c:v>54.543600000000005</c:v>
                </c:pt>
                <c:pt idx="1108">
                  <c:v>54.543600000000005</c:v>
                </c:pt>
                <c:pt idx="1109">
                  <c:v>54.543600000000005</c:v>
                </c:pt>
                <c:pt idx="1110">
                  <c:v>54.543600000000005</c:v>
                </c:pt>
                <c:pt idx="1111">
                  <c:v>54.543600000000005</c:v>
                </c:pt>
                <c:pt idx="1112">
                  <c:v>54.543600000000005</c:v>
                </c:pt>
                <c:pt idx="1113">
                  <c:v>54.543600000000005</c:v>
                </c:pt>
                <c:pt idx="1114">
                  <c:v>54.543600000000005</c:v>
                </c:pt>
                <c:pt idx="1115">
                  <c:v>54.543600000000005</c:v>
                </c:pt>
                <c:pt idx="1116">
                  <c:v>54.543600000000005</c:v>
                </c:pt>
                <c:pt idx="1117">
                  <c:v>54.543600000000005</c:v>
                </c:pt>
                <c:pt idx="1118">
                  <c:v>54.543600000000005</c:v>
                </c:pt>
                <c:pt idx="1119">
                  <c:v>54.543600000000005</c:v>
                </c:pt>
                <c:pt idx="1120">
                  <c:v>54.543600000000005</c:v>
                </c:pt>
                <c:pt idx="1121">
                  <c:v>54.543600000000005</c:v>
                </c:pt>
                <c:pt idx="1122">
                  <c:v>54.543600000000005</c:v>
                </c:pt>
                <c:pt idx="1123">
                  <c:v>54.543600000000005</c:v>
                </c:pt>
                <c:pt idx="1124">
                  <c:v>54.543600000000005</c:v>
                </c:pt>
                <c:pt idx="1125">
                  <c:v>54.543600000000005</c:v>
                </c:pt>
                <c:pt idx="1126">
                  <c:v>54.543600000000005</c:v>
                </c:pt>
                <c:pt idx="1127">
                  <c:v>54.543600000000005</c:v>
                </c:pt>
                <c:pt idx="1128">
                  <c:v>54.543600000000005</c:v>
                </c:pt>
                <c:pt idx="1129">
                  <c:v>54.543600000000005</c:v>
                </c:pt>
                <c:pt idx="1130">
                  <c:v>54.543600000000005</c:v>
                </c:pt>
                <c:pt idx="1131">
                  <c:v>54.543600000000005</c:v>
                </c:pt>
                <c:pt idx="1132">
                  <c:v>54.543600000000005</c:v>
                </c:pt>
                <c:pt idx="1133">
                  <c:v>54.543600000000005</c:v>
                </c:pt>
                <c:pt idx="1134">
                  <c:v>54.543600000000005</c:v>
                </c:pt>
                <c:pt idx="1135">
                  <c:v>54.543600000000005</c:v>
                </c:pt>
                <c:pt idx="1136">
                  <c:v>54.543600000000005</c:v>
                </c:pt>
                <c:pt idx="1137">
                  <c:v>54.543600000000005</c:v>
                </c:pt>
                <c:pt idx="1138">
                  <c:v>54.543600000000005</c:v>
                </c:pt>
                <c:pt idx="1139">
                  <c:v>54.543600000000005</c:v>
                </c:pt>
                <c:pt idx="1140">
                  <c:v>54.543600000000005</c:v>
                </c:pt>
                <c:pt idx="1141">
                  <c:v>54.543600000000005</c:v>
                </c:pt>
                <c:pt idx="1142">
                  <c:v>54.543600000000005</c:v>
                </c:pt>
                <c:pt idx="1143">
                  <c:v>54.543600000000005</c:v>
                </c:pt>
                <c:pt idx="1144">
                  <c:v>54.543600000000005</c:v>
                </c:pt>
                <c:pt idx="1145">
                  <c:v>54.543600000000005</c:v>
                </c:pt>
                <c:pt idx="1146">
                  <c:v>54.543600000000005</c:v>
                </c:pt>
                <c:pt idx="1147">
                  <c:v>54.543600000000005</c:v>
                </c:pt>
                <c:pt idx="1148">
                  <c:v>54.543600000000005</c:v>
                </c:pt>
                <c:pt idx="1149">
                  <c:v>54.543600000000005</c:v>
                </c:pt>
                <c:pt idx="1150">
                  <c:v>54.543600000000005</c:v>
                </c:pt>
                <c:pt idx="1151">
                  <c:v>54.543600000000005</c:v>
                </c:pt>
                <c:pt idx="1152">
                  <c:v>54.543600000000005</c:v>
                </c:pt>
                <c:pt idx="1153">
                  <c:v>54.543600000000005</c:v>
                </c:pt>
                <c:pt idx="1154">
                  <c:v>54.543600000000005</c:v>
                </c:pt>
                <c:pt idx="1155">
                  <c:v>54.543600000000005</c:v>
                </c:pt>
                <c:pt idx="1156">
                  <c:v>54.543600000000005</c:v>
                </c:pt>
                <c:pt idx="1157">
                  <c:v>54.543600000000005</c:v>
                </c:pt>
                <c:pt idx="1158">
                  <c:v>54.543600000000005</c:v>
                </c:pt>
                <c:pt idx="1159">
                  <c:v>54.543600000000005</c:v>
                </c:pt>
                <c:pt idx="1160">
                  <c:v>54.543600000000005</c:v>
                </c:pt>
                <c:pt idx="1161">
                  <c:v>54.543600000000005</c:v>
                </c:pt>
                <c:pt idx="1162">
                  <c:v>54.543600000000005</c:v>
                </c:pt>
                <c:pt idx="1163">
                  <c:v>54.543600000000005</c:v>
                </c:pt>
                <c:pt idx="1164">
                  <c:v>54.543600000000005</c:v>
                </c:pt>
                <c:pt idx="1165">
                  <c:v>54.543600000000005</c:v>
                </c:pt>
                <c:pt idx="1166">
                  <c:v>54.543600000000005</c:v>
                </c:pt>
                <c:pt idx="1167">
                  <c:v>54.543600000000005</c:v>
                </c:pt>
                <c:pt idx="1168">
                  <c:v>54.543600000000005</c:v>
                </c:pt>
                <c:pt idx="1169">
                  <c:v>54.543600000000005</c:v>
                </c:pt>
                <c:pt idx="1170">
                  <c:v>54.543600000000005</c:v>
                </c:pt>
                <c:pt idx="1171">
                  <c:v>54.543600000000005</c:v>
                </c:pt>
                <c:pt idx="1172">
                  <c:v>54.543600000000005</c:v>
                </c:pt>
                <c:pt idx="1173">
                  <c:v>54.543600000000005</c:v>
                </c:pt>
                <c:pt idx="1174">
                  <c:v>54.543600000000005</c:v>
                </c:pt>
                <c:pt idx="1175">
                  <c:v>54.543600000000005</c:v>
                </c:pt>
                <c:pt idx="1176">
                  <c:v>54.543600000000005</c:v>
                </c:pt>
                <c:pt idx="1177">
                  <c:v>54.543600000000005</c:v>
                </c:pt>
                <c:pt idx="1178">
                  <c:v>54.543600000000005</c:v>
                </c:pt>
                <c:pt idx="1179">
                  <c:v>54.543600000000005</c:v>
                </c:pt>
                <c:pt idx="1180">
                  <c:v>54.543600000000005</c:v>
                </c:pt>
                <c:pt idx="1181">
                  <c:v>54.543600000000005</c:v>
                </c:pt>
                <c:pt idx="1182">
                  <c:v>54.543600000000005</c:v>
                </c:pt>
                <c:pt idx="1183">
                  <c:v>54.543600000000005</c:v>
                </c:pt>
                <c:pt idx="1184">
                  <c:v>54.543600000000005</c:v>
                </c:pt>
                <c:pt idx="1185">
                  <c:v>54.543600000000005</c:v>
                </c:pt>
                <c:pt idx="1186">
                  <c:v>54.543600000000005</c:v>
                </c:pt>
                <c:pt idx="1187">
                  <c:v>54.543600000000005</c:v>
                </c:pt>
                <c:pt idx="1188">
                  <c:v>54.543600000000005</c:v>
                </c:pt>
                <c:pt idx="1189">
                  <c:v>54.543600000000005</c:v>
                </c:pt>
                <c:pt idx="1190">
                  <c:v>54.543600000000005</c:v>
                </c:pt>
                <c:pt idx="1191">
                  <c:v>54.543600000000005</c:v>
                </c:pt>
                <c:pt idx="1192">
                  <c:v>54.543600000000005</c:v>
                </c:pt>
                <c:pt idx="1193">
                  <c:v>54.543600000000005</c:v>
                </c:pt>
                <c:pt idx="1194">
                  <c:v>54.543600000000005</c:v>
                </c:pt>
                <c:pt idx="1195">
                  <c:v>54.543600000000005</c:v>
                </c:pt>
                <c:pt idx="1196">
                  <c:v>54.543600000000005</c:v>
                </c:pt>
                <c:pt idx="1197">
                  <c:v>54.543600000000005</c:v>
                </c:pt>
                <c:pt idx="1198">
                  <c:v>54.543600000000005</c:v>
                </c:pt>
                <c:pt idx="1199">
                  <c:v>54.543600000000005</c:v>
                </c:pt>
                <c:pt idx="1200">
                  <c:v>54.543600000000005</c:v>
                </c:pt>
                <c:pt idx="1201">
                  <c:v>54.543600000000005</c:v>
                </c:pt>
                <c:pt idx="1202">
                  <c:v>54.543600000000005</c:v>
                </c:pt>
                <c:pt idx="1203">
                  <c:v>54.543600000000005</c:v>
                </c:pt>
                <c:pt idx="1204">
                  <c:v>54.543600000000005</c:v>
                </c:pt>
                <c:pt idx="1205">
                  <c:v>54.543600000000005</c:v>
                </c:pt>
                <c:pt idx="1206">
                  <c:v>54.543600000000005</c:v>
                </c:pt>
                <c:pt idx="1207">
                  <c:v>54.543600000000005</c:v>
                </c:pt>
                <c:pt idx="1208">
                  <c:v>54.543600000000005</c:v>
                </c:pt>
                <c:pt idx="1209">
                  <c:v>54.543600000000005</c:v>
                </c:pt>
                <c:pt idx="1210">
                  <c:v>54.543600000000005</c:v>
                </c:pt>
                <c:pt idx="1211">
                  <c:v>54.543600000000005</c:v>
                </c:pt>
                <c:pt idx="1212">
                  <c:v>54.543600000000005</c:v>
                </c:pt>
                <c:pt idx="1213">
                  <c:v>54.543600000000005</c:v>
                </c:pt>
                <c:pt idx="1214">
                  <c:v>54.543600000000005</c:v>
                </c:pt>
                <c:pt idx="1215">
                  <c:v>54.543600000000005</c:v>
                </c:pt>
                <c:pt idx="1216">
                  <c:v>54.543600000000005</c:v>
                </c:pt>
                <c:pt idx="1217">
                  <c:v>54.543600000000005</c:v>
                </c:pt>
                <c:pt idx="1218">
                  <c:v>54.543600000000005</c:v>
                </c:pt>
                <c:pt idx="1219">
                  <c:v>54.543600000000005</c:v>
                </c:pt>
                <c:pt idx="1220">
                  <c:v>54.543600000000005</c:v>
                </c:pt>
                <c:pt idx="1221">
                  <c:v>54.543600000000005</c:v>
                </c:pt>
                <c:pt idx="1222">
                  <c:v>54.543600000000005</c:v>
                </c:pt>
                <c:pt idx="1223">
                  <c:v>54.543600000000005</c:v>
                </c:pt>
                <c:pt idx="1224">
                  <c:v>54.543600000000005</c:v>
                </c:pt>
                <c:pt idx="1225">
                  <c:v>54.543600000000005</c:v>
                </c:pt>
                <c:pt idx="1226">
                  <c:v>54.543600000000005</c:v>
                </c:pt>
                <c:pt idx="1227">
                  <c:v>54.543600000000005</c:v>
                </c:pt>
                <c:pt idx="1228">
                  <c:v>54.543600000000005</c:v>
                </c:pt>
                <c:pt idx="1229">
                  <c:v>54.543600000000005</c:v>
                </c:pt>
                <c:pt idx="1230">
                  <c:v>54.543600000000005</c:v>
                </c:pt>
                <c:pt idx="1231">
                  <c:v>54.543600000000005</c:v>
                </c:pt>
                <c:pt idx="1232">
                  <c:v>54.543600000000005</c:v>
                </c:pt>
                <c:pt idx="1233">
                  <c:v>54.543600000000005</c:v>
                </c:pt>
                <c:pt idx="1234">
                  <c:v>54.543600000000005</c:v>
                </c:pt>
                <c:pt idx="1235">
                  <c:v>54.543600000000005</c:v>
                </c:pt>
                <c:pt idx="1236">
                  <c:v>54.543600000000005</c:v>
                </c:pt>
                <c:pt idx="1237">
                  <c:v>54.543600000000005</c:v>
                </c:pt>
                <c:pt idx="1238">
                  <c:v>54.543600000000005</c:v>
                </c:pt>
                <c:pt idx="1239">
                  <c:v>54.543600000000005</c:v>
                </c:pt>
                <c:pt idx="1240">
                  <c:v>54.543600000000005</c:v>
                </c:pt>
                <c:pt idx="1241">
                  <c:v>54.543600000000005</c:v>
                </c:pt>
                <c:pt idx="1242">
                  <c:v>54.543600000000005</c:v>
                </c:pt>
                <c:pt idx="1243">
                  <c:v>54.543600000000005</c:v>
                </c:pt>
                <c:pt idx="1244">
                  <c:v>54.543600000000005</c:v>
                </c:pt>
                <c:pt idx="1245">
                  <c:v>54.543600000000005</c:v>
                </c:pt>
                <c:pt idx="1246">
                  <c:v>54.543600000000005</c:v>
                </c:pt>
                <c:pt idx="1247">
                  <c:v>54.543600000000005</c:v>
                </c:pt>
                <c:pt idx="1248">
                  <c:v>54.543600000000005</c:v>
                </c:pt>
                <c:pt idx="1249">
                  <c:v>54.543600000000005</c:v>
                </c:pt>
                <c:pt idx="1250">
                  <c:v>54.543600000000005</c:v>
                </c:pt>
                <c:pt idx="1251">
                  <c:v>54.543600000000005</c:v>
                </c:pt>
                <c:pt idx="1252">
                  <c:v>54.543600000000005</c:v>
                </c:pt>
                <c:pt idx="1253">
                  <c:v>54.543600000000005</c:v>
                </c:pt>
                <c:pt idx="1254">
                  <c:v>54.543600000000005</c:v>
                </c:pt>
                <c:pt idx="1255">
                  <c:v>54.543600000000005</c:v>
                </c:pt>
                <c:pt idx="1256">
                  <c:v>54.543600000000005</c:v>
                </c:pt>
                <c:pt idx="1257">
                  <c:v>54.543600000000005</c:v>
                </c:pt>
                <c:pt idx="1258">
                  <c:v>54.543600000000005</c:v>
                </c:pt>
                <c:pt idx="1259">
                  <c:v>54.543600000000005</c:v>
                </c:pt>
                <c:pt idx="1260">
                  <c:v>54.543600000000005</c:v>
                </c:pt>
                <c:pt idx="1261">
                  <c:v>54.543600000000005</c:v>
                </c:pt>
                <c:pt idx="1262">
                  <c:v>54.543600000000005</c:v>
                </c:pt>
                <c:pt idx="1263">
                  <c:v>54.543600000000005</c:v>
                </c:pt>
                <c:pt idx="1264">
                  <c:v>54.543600000000005</c:v>
                </c:pt>
                <c:pt idx="1265">
                  <c:v>54.543600000000005</c:v>
                </c:pt>
                <c:pt idx="1266">
                  <c:v>54.543600000000005</c:v>
                </c:pt>
                <c:pt idx="1267">
                  <c:v>54.543600000000005</c:v>
                </c:pt>
                <c:pt idx="1268">
                  <c:v>54.543600000000005</c:v>
                </c:pt>
                <c:pt idx="1269">
                  <c:v>54.543600000000005</c:v>
                </c:pt>
                <c:pt idx="1270">
                  <c:v>54.543600000000005</c:v>
                </c:pt>
                <c:pt idx="1271">
                  <c:v>54.543600000000005</c:v>
                </c:pt>
                <c:pt idx="1272">
                  <c:v>54.543600000000005</c:v>
                </c:pt>
                <c:pt idx="1273">
                  <c:v>54.543600000000005</c:v>
                </c:pt>
                <c:pt idx="1274">
                  <c:v>54.543600000000005</c:v>
                </c:pt>
                <c:pt idx="1275">
                  <c:v>54.543600000000005</c:v>
                </c:pt>
                <c:pt idx="1276">
                  <c:v>54.543600000000005</c:v>
                </c:pt>
                <c:pt idx="1277">
                  <c:v>54.543600000000005</c:v>
                </c:pt>
                <c:pt idx="1278">
                  <c:v>54.543600000000005</c:v>
                </c:pt>
                <c:pt idx="1279">
                  <c:v>54.543600000000005</c:v>
                </c:pt>
                <c:pt idx="1280">
                  <c:v>54.543600000000005</c:v>
                </c:pt>
                <c:pt idx="1281">
                  <c:v>54.543600000000005</c:v>
                </c:pt>
                <c:pt idx="1282">
                  <c:v>54.543600000000005</c:v>
                </c:pt>
                <c:pt idx="1283">
                  <c:v>54.543600000000005</c:v>
                </c:pt>
                <c:pt idx="1284">
                  <c:v>54.543600000000005</c:v>
                </c:pt>
                <c:pt idx="1285">
                  <c:v>54.543600000000005</c:v>
                </c:pt>
                <c:pt idx="1286">
                  <c:v>54.543600000000005</c:v>
                </c:pt>
                <c:pt idx="1287">
                  <c:v>54.543600000000005</c:v>
                </c:pt>
                <c:pt idx="1288">
                  <c:v>54.543600000000005</c:v>
                </c:pt>
                <c:pt idx="1289">
                  <c:v>54.543600000000005</c:v>
                </c:pt>
                <c:pt idx="1290">
                  <c:v>54.543600000000005</c:v>
                </c:pt>
                <c:pt idx="1291">
                  <c:v>54.543600000000005</c:v>
                </c:pt>
                <c:pt idx="1292">
                  <c:v>54.543600000000005</c:v>
                </c:pt>
                <c:pt idx="1293">
                  <c:v>54.543600000000005</c:v>
                </c:pt>
                <c:pt idx="1294">
                  <c:v>54.543600000000005</c:v>
                </c:pt>
                <c:pt idx="1295">
                  <c:v>54.543600000000005</c:v>
                </c:pt>
                <c:pt idx="1296">
                  <c:v>54.543600000000005</c:v>
                </c:pt>
                <c:pt idx="1297">
                  <c:v>54.543600000000005</c:v>
                </c:pt>
                <c:pt idx="1298">
                  <c:v>54.543600000000005</c:v>
                </c:pt>
                <c:pt idx="1299">
                  <c:v>54.543600000000005</c:v>
                </c:pt>
                <c:pt idx="1300">
                  <c:v>54.543600000000005</c:v>
                </c:pt>
                <c:pt idx="1301">
                  <c:v>54.543600000000005</c:v>
                </c:pt>
                <c:pt idx="1302">
                  <c:v>54.543600000000005</c:v>
                </c:pt>
                <c:pt idx="1303">
                  <c:v>54.543600000000005</c:v>
                </c:pt>
                <c:pt idx="1304">
                  <c:v>54.543600000000005</c:v>
                </c:pt>
                <c:pt idx="1305">
                  <c:v>54.543600000000005</c:v>
                </c:pt>
                <c:pt idx="1306">
                  <c:v>54.543600000000005</c:v>
                </c:pt>
                <c:pt idx="1307">
                  <c:v>54.543600000000005</c:v>
                </c:pt>
                <c:pt idx="1308">
                  <c:v>54.543600000000005</c:v>
                </c:pt>
                <c:pt idx="1309">
                  <c:v>54.543600000000005</c:v>
                </c:pt>
                <c:pt idx="1310">
                  <c:v>54.543600000000005</c:v>
                </c:pt>
                <c:pt idx="1311">
                  <c:v>54.543600000000005</c:v>
                </c:pt>
                <c:pt idx="1312">
                  <c:v>54.543600000000005</c:v>
                </c:pt>
                <c:pt idx="1313">
                  <c:v>54.543600000000005</c:v>
                </c:pt>
                <c:pt idx="1314">
                  <c:v>54.543600000000005</c:v>
                </c:pt>
                <c:pt idx="1315">
                  <c:v>54.543600000000005</c:v>
                </c:pt>
                <c:pt idx="1316">
                  <c:v>54.543600000000005</c:v>
                </c:pt>
                <c:pt idx="1317">
                  <c:v>54.543600000000005</c:v>
                </c:pt>
                <c:pt idx="1318">
                  <c:v>54.543600000000005</c:v>
                </c:pt>
                <c:pt idx="1319">
                  <c:v>54.543600000000005</c:v>
                </c:pt>
                <c:pt idx="1320">
                  <c:v>54.543600000000005</c:v>
                </c:pt>
                <c:pt idx="1321">
                  <c:v>54.543600000000005</c:v>
                </c:pt>
                <c:pt idx="1322">
                  <c:v>54.543600000000005</c:v>
                </c:pt>
                <c:pt idx="1323">
                  <c:v>54.543600000000005</c:v>
                </c:pt>
                <c:pt idx="1324">
                  <c:v>54.543600000000005</c:v>
                </c:pt>
                <c:pt idx="1325">
                  <c:v>54.543600000000005</c:v>
                </c:pt>
                <c:pt idx="1326">
                  <c:v>54.543600000000005</c:v>
                </c:pt>
                <c:pt idx="1327">
                  <c:v>54.543600000000005</c:v>
                </c:pt>
                <c:pt idx="1328">
                  <c:v>54.543600000000005</c:v>
                </c:pt>
                <c:pt idx="1329">
                  <c:v>54.543600000000005</c:v>
                </c:pt>
                <c:pt idx="1330">
                  <c:v>54.543600000000005</c:v>
                </c:pt>
                <c:pt idx="1331">
                  <c:v>54.543600000000005</c:v>
                </c:pt>
                <c:pt idx="1332">
                  <c:v>54.543600000000005</c:v>
                </c:pt>
                <c:pt idx="1333">
                  <c:v>54.543600000000005</c:v>
                </c:pt>
                <c:pt idx="1334">
                  <c:v>54.543600000000005</c:v>
                </c:pt>
                <c:pt idx="1335">
                  <c:v>54.543600000000005</c:v>
                </c:pt>
                <c:pt idx="1336">
                  <c:v>54.543600000000005</c:v>
                </c:pt>
                <c:pt idx="1337">
                  <c:v>54.543600000000005</c:v>
                </c:pt>
                <c:pt idx="1338">
                  <c:v>54.543600000000005</c:v>
                </c:pt>
                <c:pt idx="1339">
                  <c:v>54.543600000000005</c:v>
                </c:pt>
                <c:pt idx="1340">
                  <c:v>54.543600000000005</c:v>
                </c:pt>
                <c:pt idx="1341">
                  <c:v>54.543600000000005</c:v>
                </c:pt>
                <c:pt idx="1342">
                  <c:v>54.543600000000005</c:v>
                </c:pt>
                <c:pt idx="1343">
                  <c:v>54.543600000000005</c:v>
                </c:pt>
                <c:pt idx="1344">
                  <c:v>54.543600000000005</c:v>
                </c:pt>
                <c:pt idx="1345">
                  <c:v>54.543600000000005</c:v>
                </c:pt>
                <c:pt idx="1346">
                  <c:v>54.543600000000005</c:v>
                </c:pt>
                <c:pt idx="1347">
                  <c:v>54.543600000000005</c:v>
                </c:pt>
                <c:pt idx="1348">
                  <c:v>54.543600000000005</c:v>
                </c:pt>
                <c:pt idx="1349">
                  <c:v>54.543600000000005</c:v>
                </c:pt>
                <c:pt idx="1350">
                  <c:v>54.543600000000005</c:v>
                </c:pt>
                <c:pt idx="1351">
                  <c:v>54.543600000000005</c:v>
                </c:pt>
                <c:pt idx="1352">
                  <c:v>54.543600000000005</c:v>
                </c:pt>
                <c:pt idx="1353">
                  <c:v>54.543600000000005</c:v>
                </c:pt>
                <c:pt idx="1354">
                  <c:v>54.543600000000005</c:v>
                </c:pt>
                <c:pt idx="1355">
                  <c:v>54.543600000000005</c:v>
                </c:pt>
                <c:pt idx="1356">
                  <c:v>54.543600000000005</c:v>
                </c:pt>
                <c:pt idx="1357">
                  <c:v>54.543600000000005</c:v>
                </c:pt>
                <c:pt idx="1358">
                  <c:v>54.543600000000005</c:v>
                </c:pt>
                <c:pt idx="1359">
                  <c:v>54.543600000000005</c:v>
                </c:pt>
                <c:pt idx="1360">
                  <c:v>54.543600000000005</c:v>
                </c:pt>
                <c:pt idx="1361">
                  <c:v>54.543600000000005</c:v>
                </c:pt>
                <c:pt idx="1362">
                  <c:v>54.543600000000005</c:v>
                </c:pt>
                <c:pt idx="1363">
                  <c:v>54.543600000000005</c:v>
                </c:pt>
                <c:pt idx="1364">
                  <c:v>54.543600000000005</c:v>
                </c:pt>
                <c:pt idx="1365">
                  <c:v>54.543600000000005</c:v>
                </c:pt>
                <c:pt idx="1366">
                  <c:v>54.543600000000005</c:v>
                </c:pt>
                <c:pt idx="1367">
                  <c:v>54.543600000000005</c:v>
                </c:pt>
                <c:pt idx="1368">
                  <c:v>54.543600000000005</c:v>
                </c:pt>
                <c:pt idx="1369">
                  <c:v>54.543600000000005</c:v>
                </c:pt>
                <c:pt idx="1370">
                  <c:v>54.543600000000005</c:v>
                </c:pt>
                <c:pt idx="1371">
                  <c:v>54.543600000000005</c:v>
                </c:pt>
                <c:pt idx="1372">
                  <c:v>54.543600000000005</c:v>
                </c:pt>
                <c:pt idx="1373">
                  <c:v>54.543600000000005</c:v>
                </c:pt>
                <c:pt idx="1374">
                  <c:v>54.543600000000005</c:v>
                </c:pt>
                <c:pt idx="1375">
                  <c:v>54.543600000000005</c:v>
                </c:pt>
                <c:pt idx="1376">
                  <c:v>54.543600000000005</c:v>
                </c:pt>
                <c:pt idx="1377">
                  <c:v>54.543600000000005</c:v>
                </c:pt>
                <c:pt idx="1378">
                  <c:v>54.543600000000005</c:v>
                </c:pt>
                <c:pt idx="1379">
                  <c:v>54.543600000000005</c:v>
                </c:pt>
                <c:pt idx="1380">
                  <c:v>54.543600000000005</c:v>
                </c:pt>
                <c:pt idx="1381">
                  <c:v>54.543600000000005</c:v>
                </c:pt>
                <c:pt idx="1382">
                  <c:v>54.543600000000005</c:v>
                </c:pt>
                <c:pt idx="1383">
                  <c:v>54.543600000000005</c:v>
                </c:pt>
                <c:pt idx="1384">
                  <c:v>54.543600000000005</c:v>
                </c:pt>
                <c:pt idx="1385">
                  <c:v>54.543600000000005</c:v>
                </c:pt>
                <c:pt idx="1386">
                  <c:v>54.543600000000005</c:v>
                </c:pt>
                <c:pt idx="1387">
                  <c:v>54.543600000000005</c:v>
                </c:pt>
                <c:pt idx="1388">
                  <c:v>54.543600000000005</c:v>
                </c:pt>
                <c:pt idx="1389">
                  <c:v>54.543600000000005</c:v>
                </c:pt>
                <c:pt idx="1390">
                  <c:v>54.543600000000005</c:v>
                </c:pt>
                <c:pt idx="1391">
                  <c:v>54.543600000000005</c:v>
                </c:pt>
                <c:pt idx="1392">
                  <c:v>54.543600000000005</c:v>
                </c:pt>
                <c:pt idx="1393">
                  <c:v>54.543600000000005</c:v>
                </c:pt>
                <c:pt idx="1394">
                  <c:v>54.543600000000005</c:v>
                </c:pt>
                <c:pt idx="1395">
                  <c:v>54.543600000000005</c:v>
                </c:pt>
                <c:pt idx="1396">
                  <c:v>54.543600000000005</c:v>
                </c:pt>
                <c:pt idx="1397">
                  <c:v>54.543600000000005</c:v>
                </c:pt>
                <c:pt idx="1398">
                  <c:v>54.543600000000005</c:v>
                </c:pt>
                <c:pt idx="1399">
                  <c:v>54.543600000000005</c:v>
                </c:pt>
                <c:pt idx="1400">
                  <c:v>54.543600000000005</c:v>
                </c:pt>
                <c:pt idx="1401">
                  <c:v>54.543600000000005</c:v>
                </c:pt>
                <c:pt idx="1402">
                  <c:v>54.543600000000005</c:v>
                </c:pt>
                <c:pt idx="1403">
                  <c:v>54.543600000000005</c:v>
                </c:pt>
                <c:pt idx="1404">
                  <c:v>54.543600000000005</c:v>
                </c:pt>
                <c:pt idx="1405">
                  <c:v>54.543600000000005</c:v>
                </c:pt>
                <c:pt idx="1406">
                  <c:v>54.543600000000005</c:v>
                </c:pt>
                <c:pt idx="1407">
                  <c:v>54.543600000000005</c:v>
                </c:pt>
                <c:pt idx="1408">
                  <c:v>54.543600000000005</c:v>
                </c:pt>
                <c:pt idx="1409">
                  <c:v>54.543600000000005</c:v>
                </c:pt>
                <c:pt idx="1410">
                  <c:v>54.543600000000005</c:v>
                </c:pt>
                <c:pt idx="1411">
                  <c:v>54.543600000000005</c:v>
                </c:pt>
                <c:pt idx="1412">
                  <c:v>54.543600000000005</c:v>
                </c:pt>
                <c:pt idx="1413">
                  <c:v>54.543600000000005</c:v>
                </c:pt>
                <c:pt idx="1414">
                  <c:v>54.543600000000005</c:v>
                </c:pt>
                <c:pt idx="1415">
                  <c:v>54.543600000000005</c:v>
                </c:pt>
                <c:pt idx="1416">
                  <c:v>54.543600000000005</c:v>
                </c:pt>
                <c:pt idx="1417">
                  <c:v>54.543600000000005</c:v>
                </c:pt>
                <c:pt idx="1418">
                  <c:v>54.543600000000005</c:v>
                </c:pt>
                <c:pt idx="1419">
                  <c:v>54.543600000000005</c:v>
                </c:pt>
                <c:pt idx="1420">
                  <c:v>54.543600000000005</c:v>
                </c:pt>
                <c:pt idx="1421">
                  <c:v>54.543600000000005</c:v>
                </c:pt>
                <c:pt idx="1422">
                  <c:v>54.543600000000005</c:v>
                </c:pt>
                <c:pt idx="1423">
                  <c:v>54.543600000000005</c:v>
                </c:pt>
                <c:pt idx="1424">
                  <c:v>54.543600000000005</c:v>
                </c:pt>
                <c:pt idx="1425">
                  <c:v>54.543600000000005</c:v>
                </c:pt>
                <c:pt idx="1426">
                  <c:v>54.543600000000005</c:v>
                </c:pt>
                <c:pt idx="1427">
                  <c:v>54.543600000000005</c:v>
                </c:pt>
                <c:pt idx="1428">
                  <c:v>54.543600000000005</c:v>
                </c:pt>
                <c:pt idx="1429">
                  <c:v>54.543600000000005</c:v>
                </c:pt>
                <c:pt idx="1430">
                  <c:v>54.543600000000005</c:v>
                </c:pt>
                <c:pt idx="1431">
                  <c:v>54.543600000000005</c:v>
                </c:pt>
                <c:pt idx="1432">
                  <c:v>54.543600000000005</c:v>
                </c:pt>
                <c:pt idx="1433">
                  <c:v>54.543600000000005</c:v>
                </c:pt>
                <c:pt idx="1434">
                  <c:v>54.543600000000005</c:v>
                </c:pt>
                <c:pt idx="1435">
                  <c:v>54.543600000000005</c:v>
                </c:pt>
                <c:pt idx="1436">
                  <c:v>54.543600000000005</c:v>
                </c:pt>
                <c:pt idx="1437">
                  <c:v>54.543600000000005</c:v>
                </c:pt>
                <c:pt idx="1438">
                  <c:v>54.543600000000005</c:v>
                </c:pt>
                <c:pt idx="1439">
                  <c:v>54.543600000000005</c:v>
                </c:pt>
                <c:pt idx="1440">
                  <c:v>54.543600000000005</c:v>
                </c:pt>
                <c:pt idx="1441">
                  <c:v>54.543600000000005</c:v>
                </c:pt>
                <c:pt idx="1442">
                  <c:v>54.543600000000005</c:v>
                </c:pt>
                <c:pt idx="1443">
                  <c:v>54.543600000000005</c:v>
                </c:pt>
                <c:pt idx="1444">
                  <c:v>54.543600000000005</c:v>
                </c:pt>
                <c:pt idx="1445">
                  <c:v>54.543600000000005</c:v>
                </c:pt>
                <c:pt idx="1446">
                  <c:v>54.543600000000005</c:v>
                </c:pt>
                <c:pt idx="1447">
                  <c:v>54.543600000000005</c:v>
                </c:pt>
                <c:pt idx="1448">
                  <c:v>54.543600000000005</c:v>
                </c:pt>
                <c:pt idx="1449">
                  <c:v>54.543600000000005</c:v>
                </c:pt>
                <c:pt idx="1450">
                  <c:v>54.543600000000005</c:v>
                </c:pt>
                <c:pt idx="1451">
                  <c:v>54.543600000000005</c:v>
                </c:pt>
                <c:pt idx="1452">
                  <c:v>54.543600000000005</c:v>
                </c:pt>
                <c:pt idx="1453">
                  <c:v>54.543600000000005</c:v>
                </c:pt>
                <c:pt idx="1454">
                  <c:v>54.543600000000005</c:v>
                </c:pt>
                <c:pt idx="1455">
                  <c:v>54.543600000000005</c:v>
                </c:pt>
                <c:pt idx="1456">
                  <c:v>54.543600000000005</c:v>
                </c:pt>
                <c:pt idx="1457">
                  <c:v>54.543600000000005</c:v>
                </c:pt>
                <c:pt idx="1458">
                  <c:v>54.543600000000005</c:v>
                </c:pt>
                <c:pt idx="1459">
                  <c:v>54.543600000000005</c:v>
                </c:pt>
                <c:pt idx="1460">
                  <c:v>54.543600000000005</c:v>
                </c:pt>
                <c:pt idx="1461">
                  <c:v>54.543600000000005</c:v>
                </c:pt>
                <c:pt idx="1462">
                  <c:v>54.543600000000005</c:v>
                </c:pt>
                <c:pt idx="1463">
                  <c:v>54.543600000000005</c:v>
                </c:pt>
                <c:pt idx="1464">
                  <c:v>54.543600000000005</c:v>
                </c:pt>
                <c:pt idx="1465">
                  <c:v>54.543600000000005</c:v>
                </c:pt>
                <c:pt idx="1466">
                  <c:v>54.543600000000005</c:v>
                </c:pt>
                <c:pt idx="1467">
                  <c:v>54.543600000000005</c:v>
                </c:pt>
                <c:pt idx="1468">
                  <c:v>54.543600000000005</c:v>
                </c:pt>
                <c:pt idx="1469">
                  <c:v>54.543600000000005</c:v>
                </c:pt>
                <c:pt idx="1470">
                  <c:v>54.543600000000005</c:v>
                </c:pt>
                <c:pt idx="1471">
                  <c:v>54.543600000000005</c:v>
                </c:pt>
                <c:pt idx="1472">
                  <c:v>54.543600000000005</c:v>
                </c:pt>
                <c:pt idx="1473">
                  <c:v>54.543600000000005</c:v>
                </c:pt>
                <c:pt idx="1474">
                  <c:v>54.543600000000005</c:v>
                </c:pt>
                <c:pt idx="1475">
                  <c:v>54.543600000000005</c:v>
                </c:pt>
                <c:pt idx="1476">
                  <c:v>54.543600000000005</c:v>
                </c:pt>
                <c:pt idx="1477">
                  <c:v>54.543600000000005</c:v>
                </c:pt>
                <c:pt idx="1478">
                  <c:v>54.543600000000005</c:v>
                </c:pt>
                <c:pt idx="1479">
                  <c:v>54.543600000000005</c:v>
                </c:pt>
                <c:pt idx="1480">
                  <c:v>54.543600000000005</c:v>
                </c:pt>
                <c:pt idx="1481">
                  <c:v>54.543600000000005</c:v>
                </c:pt>
                <c:pt idx="1482">
                  <c:v>54.543600000000005</c:v>
                </c:pt>
                <c:pt idx="1483">
                  <c:v>54.543600000000005</c:v>
                </c:pt>
                <c:pt idx="1484">
                  <c:v>54.543600000000005</c:v>
                </c:pt>
                <c:pt idx="1485">
                  <c:v>54.543600000000005</c:v>
                </c:pt>
                <c:pt idx="1486">
                  <c:v>54.543600000000005</c:v>
                </c:pt>
                <c:pt idx="1487">
                  <c:v>54.543600000000005</c:v>
                </c:pt>
                <c:pt idx="1488">
                  <c:v>54.543600000000005</c:v>
                </c:pt>
                <c:pt idx="1489">
                  <c:v>54.543600000000005</c:v>
                </c:pt>
                <c:pt idx="1490">
                  <c:v>54.543600000000005</c:v>
                </c:pt>
                <c:pt idx="1491">
                  <c:v>54.543600000000005</c:v>
                </c:pt>
                <c:pt idx="1492">
                  <c:v>54.543600000000005</c:v>
                </c:pt>
                <c:pt idx="1493">
                  <c:v>54.543600000000005</c:v>
                </c:pt>
                <c:pt idx="1494">
                  <c:v>54.543600000000005</c:v>
                </c:pt>
                <c:pt idx="1495">
                  <c:v>54.543600000000005</c:v>
                </c:pt>
                <c:pt idx="1496">
                  <c:v>54.543600000000005</c:v>
                </c:pt>
                <c:pt idx="1497">
                  <c:v>54.543600000000005</c:v>
                </c:pt>
                <c:pt idx="1498">
                  <c:v>54.543600000000005</c:v>
                </c:pt>
                <c:pt idx="1499">
                  <c:v>54.543600000000005</c:v>
                </c:pt>
                <c:pt idx="1500">
                  <c:v>54.543600000000005</c:v>
                </c:pt>
                <c:pt idx="1501">
                  <c:v>54.543600000000005</c:v>
                </c:pt>
                <c:pt idx="1502">
                  <c:v>54.543600000000005</c:v>
                </c:pt>
                <c:pt idx="1503">
                  <c:v>54.543600000000005</c:v>
                </c:pt>
                <c:pt idx="1504">
                  <c:v>54.543600000000005</c:v>
                </c:pt>
                <c:pt idx="1505">
                  <c:v>54.543600000000005</c:v>
                </c:pt>
                <c:pt idx="1506">
                  <c:v>54.543600000000005</c:v>
                </c:pt>
                <c:pt idx="1507">
                  <c:v>54.543600000000005</c:v>
                </c:pt>
                <c:pt idx="1508">
                  <c:v>54.543600000000005</c:v>
                </c:pt>
                <c:pt idx="1509">
                  <c:v>54.543600000000005</c:v>
                </c:pt>
                <c:pt idx="1510">
                  <c:v>54.543600000000005</c:v>
                </c:pt>
                <c:pt idx="1511">
                  <c:v>54.543600000000005</c:v>
                </c:pt>
                <c:pt idx="1512">
                  <c:v>54.543600000000005</c:v>
                </c:pt>
                <c:pt idx="1513">
                  <c:v>54.543600000000005</c:v>
                </c:pt>
                <c:pt idx="1514">
                  <c:v>54.543600000000005</c:v>
                </c:pt>
                <c:pt idx="1515">
                  <c:v>54.543600000000005</c:v>
                </c:pt>
                <c:pt idx="1516">
                  <c:v>54.543600000000005</c:v>
                </c:pt>
                <c:pt idx="1517">
                  <c:v>54.543600000000005</c:v>
                </c:pt>
                <c:pt idx="1518">
                  <c:v>54.543600000000005</c:v>
                </c:pt>
                <c:pt idx="1519">
                  <c:v>54.543600000000005</c:v>
                </c:pt>
                <c:pt idx="1520">
                  <c:v>54.543600000000005</c:v>
                </c:pt>
                <c:pt idx="1521">
                  <c:v>54.543600000000005</c:v>
                </c:pt>
                <c:pt idx="1522">
                  <c:v>54.543600000000005</c:v>
                </c:pt>
                <c:pt idx="1523">
                  <c:v>54.543600000000005</c:v>
                </c:pt>
                <c:pt idx="1524">
                  <c:v>54.543600000000005</c:v>
                </c:pt>
                <c:pt idx="1525">
                  <c:v>54.543600000000005</c:v>
                </c:pt>
                <c:pt idx="1526">
                  <c:v>54.543600000000005</c:v>
                </c:pt>
                <c:pt idx="1527">
                  <c:v>54.543600000000005</c:v>
                </c:pt>
                <c:pt idx="1528">
                  <c:v>54.543600000000005</c:v>
                </c:pt>
                <c:pt idx="1529">
                  <c:v>54.543600000000005</c:v>
                </c:pt>
                <c:pt idx="1530">
                  <c:v>54.543600000000005</c:v>
                </c:pt>
                <c:pt idx="1531">
                  <c:v>54.543600000000005</c:v>
                </c:pt>
                <c:pt idx="1532">
                  <c:v>54.543600000000005</c:v>
                </c:pt>
                <c:pt idx="1533">
                  <c:v>54.543600000000005</c:v>
                </c:pt>
                <c:pt idx="1534">
                  <c:v>54.543600000000005</c:v>
                </c:pt>
                <c:pt idx="1535">
                  <c:v>54.543600000000005</c:v>
                </c:pt>
                <c:pt idx="1536">
                  <c:v>54.543600000000005</c:v>
                </c:pt>
                <c:pt idx="1537">
                  <c:v>54.543600000000005</c:v>
                </c:pt>
                <c:pt idx="1538">
                  <c:v>54.543600000000005</c:v>
                </c:pt>
                <c:pt idx="1539">
                  <c:v>54.543600000000005</c:v>
                </c:pt>
                <c:pt idx="1540">
                  <c:v>54.543600000000005</c:v>
                </c:pt>
                <c:pt idx="1541">
                  <c:v>54.543600000000005</c:v>
                </c:pt>
                <c:pt idx="1542">
                  <c:v>54.543600000000005</c:v>
                </c:pt>
                <c:pt idx="1543">
                  <c:v>54.543600000000005</c:v>
                </c:pt>
                <c:pt idx="1544">
                  <c:v>54.543600000000005</c:v>
                </c:pt>
                <c:pt idx="1545">
                  <c:v>54.543600000000005</c:v>
                </c:pt>
                <c:pt idx="1546">
                  <c:v>54.543600000000005</c:v>
                </c:pt>
                <c:pt idx="1547">
                  <c:v>54.543600000000005</c:v>
                </c:pt>
                <c:pt idx="1548">
                  <c:v>54.543600000000005</c:v>
                </c:pt>
                <c:pt idx="1549">
                  <c:v>54.543600000000005</c:v>
                </c:pt>
                <c:pt idx="1550">
                  <c:v>54.543600000000005</c:v>
                </c:pt>
                <c:pt idx="1551">
                  <c:v>54.543600000000005</c:v>
                </c:pt>
                <c:pt idx="1552">
                  <c:v>54.543600000000005</c:v>
                </c:pt>
                <c:pt idx="1553">
                  <c:v>54.543600000000005</c:v>
                </c:pt>
                <c:pt idx="1554">
                  <c:v>54.543600000000005</c:v>
                </c:pt>
                <c:pt idx="1555">
                  <c:v>54.543600000000005</c:v>
                </c:pt>
                <c:pt idx="1556">
                  <c:v>54.543600000000005</c:v>
                </c:pt>
                <c:pt idx="1557">
                  <c:v>54.543600000000005</c:v>
                </c:pt>
                <c:pt idx="1558">
                  <c:v>54.543600000000005</c:v>
                </c:pt>
                <c:pt idx="1559">
                  <c:v>54.543600000000005</c:v>
                </c:pt>
                <c:pt idx="1560">
                  <c:v>54.543600000000005</c:v>
                </c:pt>
                <c:pt idx="1561">
                  <c:v>54.543600000000005</c:v>
                </c:pt>
                <c:pt idx="1562">
                  <c:v>54.543600000000005</c:v>
                </c:pt>
                <c:pt idx="1563">
                  <c:v>54.543600000000005</c:v>
                </c:pt>
                <c:pt idx="1564">
                  <c:v>54.543600000000005</c:v>
                </c:pt>
                <c:pt idx="1565">
                  <c:v>54.543600000000005</c:v>
                </c:pt>
                <c:pt idx="1566">
                  <c:v>54.543600000000005</c:v>
                </c:pt>
                <c:pt idx="1567">
                  <c:v>54.543600000000005</c:v>
                </c:pt>
                <c:pt idx="1568">
                  <c:v>54.543600000000005</c:v>
                </c:pt>
                <c:pt idx="1569">
                  <c:v>54.543600000000005</c:v>
                </c:pt>
                <c:pt idx="1570">
                  <c:v>54.543600000000005</c:v>
                </c:pt>
                <c:pt idx="1571">
                  <c:v>54.543600000000005</c:v>
                </c:pt>
                <c:pt idx="1572">
                  <c:v>54.543600000000005</c:v>
                </c:pt>
                <c:pt idx="1573">
                  <c:v>54.543600000000005</c:v>
                </c:pt>
                <c:pt idx="1574">
                  <c:v>54.543600000000005</c:v>
                </c:pt>
                <c:pt idx="1575">
                  <c:v>54.543600000000005</c:v>
                </c:pt>
                <c:pt idx="1576">
                  <c:v>54.543600000000005</c:v>
                </c:pt>
                <c:pt idx="1577">
                  <c:v>54.543600000000005</c:v>
                </c:pt>
                <c:pt idx="1578">
                  <c:v>54.543600000000005</c:v>
                </c:pt>
                <c:pt idx="1579">
                  <c:v>54.543600000000005</c:v>
                </c:pt>
                <c:pt idx="1580">
                  <c:v>54.543600000000005</c:v>
                </c:pt>
                <c:pt idx="1581">
                  <c:v>54.543600000000005</c:v>
                </c:pt>
                <c:pt idx="1582">
                  <c:v>54.543600000000005</c:v>
                </c:pt>
                <c:pt idx="1583">
                  <c:v>54.543600000000005</c:v>
                </c:pt>
                <c:pt idx="1584">
                  <c:v>54.543600000000005</c:v>
                </c:pt>
                <c:pt idx="1585">
                  <c:v>54.543600000000005</c:v>
                </c:pt>
                <c:pt idx="1586">
                  <c:v>54.543600000000005</c:v>
                </c:pt>
                <c:pt idx="1587">
                  <c:v>54.543600000000005</c:v>
                </c:pt>
                <c:pt idx="1588">
                  <c:v>54.543600000000005</c:v>
                </c:pt>
                <c:pt idx="1589">
                  <c:v>54.543600000000005</c:v>
                </c:pt>
                <c:pt idx="1590">
                  <c:v>54.543600000000005</c:v>
                </c:pt>
                <c:pt idx="1591">
                  <c:v>54.543600000000005</c:v>
                </c:pt>
                <c:pt idx="1592">
                  <c:v>54.543600000000005</c:v>
                </c:pt>
                <c:pt idx="1593">
                  <c:v>54.543600000000005</c:v>
                </c:pt>
                <c:pt idx="1594">
                  <c:v>54.543600000000005</c:v>
                </c:pt>
                <c:pt idx="1595">
                  <c:v>54.543600000000005</c:v>
                </c:pt>
                <c:pt idx="1596">
                  <c:v>54.543600000000005</c:v>
                </c:pt>
                <c:pt idx="1597">
                  <c:v>54.543600000000005</c:v>
                </c:pt>
                <c:pt idx="1598">
                  <c:v>54.543600000000005</c:v>
                </c:pt>
                <c:pt idx="1599">
                  <c:v>54.543600000000005</c:v>
                </c:pt>
                <c:pt idx="1600">
                  <c:v>54.543600000000005</c:v>
                </c:pt>
                <c:pt idx="1601">
                  <c:v>54.543600000000005</c:v>
                </c:pt>
                <c:pt idx="1602">
                  <c:v>54.543600000000005</c:v>
                </c:pt>
                <c:pt idx="1603">
                  <c:v>54.543600000000005</c:v>
                </c:pt>
                <c:pt idx="1604">
                  <c:v>54.543600000000005</c:v>
                </c:pt>
                <c:pt idx="1605">
                  <c:v>54.543600000000005</c:v>
                </c:pt>
                <c:pt idx="1606">
                  <c:v>54.543600000000005</c:v>
                </c:pt>
                <c:pt idx="1607">
                  <c:v>54.543600000000005</c:v>
                </c:pt>
                <c:pt idx="1608">
                  <c:v>54.543600000000005</c:v>
                </c:pt>
                <c:pt idx="1609">
                  <c:v>54.543600000000005</c:v>
                </c:pt>
                <c:pt idx="1610">
                  <c:v>54.543600000000005</c:v>
                </c:pt>
                <c:pt idx="1611">
                  <c:v>54.543600000000005</c:v>
                </c:pt>
                <c:pt idx="1612">
                  <c:v>54.543600000000005</c:v>
                </c:pt>
                <c:pt idx="1613">
                  <c:v>54.543600000000005</c:v>
                </c:pt>
                <c:pt idx="1614">
                  <c:v>54.543600000000005</c:v>
                </c:pt>
                <c:pt idx="1615">
                  <c:v>54.543600000000005</c:v>
                </c:pt>
                <c:pt idx="1616">
                  <c:v>54.543600000000005</c:v>
                </c:pt>
                <c:pt idx="1617">
                  <c:v>54.543600000000005</c:v>
                </c:pt>
                <c:pt idx="1618">
                  <c:v>54.543600000000005</c:v>
                </c:pt>
                <c:pt idx="1619">
                  <c:v>54.543600000000005</c:v>
                </c:pt>
                <c:pt idx="1620">
                  <c:v>54.543600000000005</c:v>
                </c:pt>
                <c:pt idx="1621">
                  <c:v>54.543600000000005</c:v>
                </c:pt>
                <c:pt idx="1622">
                  <c:v>54.543600000000005</c:v>
                </c:pt>
                <c:pt idx="1623">
                  <c:v>54.543600000000005</c:v>
                </c:pt>
                <c:pt idx="1624">
                  <c:v>54.543600000000005</c:v>
                </c:pt>
                <c:pt idx="1625">
                  <c:v>54.543600000000005</c:v>
                </c:pt>
                <c:pt idx="1626">
                  <c:v>54.543600000000005</c:v>
                </c:pt>
                <c:pt idx="1627">
                  <c:v>54.543600000000005</c:v>
                </c:pt>
                <c:pt idx="1628">
                  <c:v>54.543600000000005</c:v>
                </c:pt>
                <c:pt idx="1629">
                  <c:v>54.543600000000005</c:v>
                </c:pt>
                <c:pt idx="1630">
                  <c:v>54.543600000000005</c:v>
                </c:pt>
                <c:pt idx="1631">
                  <c:v>54.543600000000005</c:v>
                </c:pt>
                <c:pt idx="1632">
                  <c:v>54.543600000000005</c:v>
                </c:pt>
                <c:pt idx="1633">
                  <c:v>54.543600000000005</c:v>
                </c:pt>
                <c:pt idx="1634">
                  <c:v>54.543600000000005</c:v>
                </c:pt>
                <c:pt idx="1635">
                  <c:v>54.543600000000005</c:v>
                </c:pt>
                <c:pt idx="1636">
                  <c:v>54.543600000000005</c:v>
                </c:pt>
                <c:pt idx="1637">
                  <c:v>54.543600000000005</c:v>
                </c:pt>
                <c:pt idx="1638">
                  <c:v>54.543600000000005</c:v>
                </c:pt>
                <c:pt idx="1639">
                  <c:v>54.543600000000005</c:v>
                </c:pt>
                <c:pt idx="1640">
                  <c:v>54.543600000000005</c:v>
                </c:pt>
                <c:pt idx="1641">
                  <c:v>54.543600000000005</c:v>
                </c:pt>
                <c:pt idx="1642">
                  <c:v>54.543600000000005</c:v>
                </c:pt>
                <c:pt idx="1643">
                  <c:v>54.543600000000005</c:v>
                </c:pt>
                <c:pt idx="1644">
                  <c:v>54.543600000000005</c:v>
                </c:pt>
                <c:pt idx="1645">
                  <c:v>54.543600000000005</c:v>
                </c:pt>
                <c:pt idx="1646">
                  <c:v>54.543600000000005</c:v>
                </c:pt>
                <c:pt idx="1647">
                  <c:v>54.543600000000005</c:v>
                </c:pt>
                <c:pt idx="1648">
                  <c:v>54.543600000000005</c:v>
                </c:pt>
                <c:pt idx="1649">
                  <c:v>54.543600000000005</c:v>
                </c:pt>
                <c:pt idx="1650">
                  <c:v>54.543600000000005</c:v>
                </c:pt>
                <c:pt idx="1651">
                  <c:v>54.543600000000005</c:v>
                </c:pt>
                <c:pt idx="1652">
                  <c:v>54.543600000000005</c:v>
                </c:pt>
                <c:pt idx="1653">
                  <c:v>54.543600000000005</c:v>
                </c:pt>
                <c:pt idx="1654">
                  <c:v>54.543600000000005</c:v>
                </c:pt>
                <c:pt idx="1655">
                  <c:v>54.543600000000005</c:v>
                </c:pt>
                <c:pt idx="1656">
                  <c:v>54.543600000000005</c:v>
                </c:pt>
                <c:pt idx="1657">
                  <c:v>54.543600000000005</c:v>
                </c:pt>
                <c:pt idx="1658">
                  <c:v>54.543600000000005</c:v>
                </c:pt>
                <c:pt idx="1659">
                  <c:v>54.543600000000005</c:v>
                </c:pt>
                <c:pt idx="1660">
                  <c:v>54.543600000000005</c:v>
                </c:pt>
                <c:pt idx="1661">
                  <c:v>54.543600000000005</c:v>
                </c:pt>
                <c:pt idx="1662">
                  <c:v>54.543600000000005</c:v>
                </c:pt>
                <c:pt idx="1663">
                  <c:v>54.543600000000005</c:v>
                </c:pt>
                <c:pt idx="1664">
                  <c:v>54.543600000000005</c:v>
                </c:pt>
                <c:pt idx="1665">
                  <c:v>54.543600000000005</c:v>
                </c:pt>
                <c:pt idx="1666">
                  <c:v>54.543600000000005</c:v>
                </c:pt>
                <c:pt idx="1667">
                  <c:v>54.543600000000005</c:v>
                </c:pt>
                <c:pt idx="1668">
                  <c:v>54.543600000000005</c:v>
                </c:pt>
                <c:pt idx="1669">
                  <c:v>54.543600000000005</c:v>
                </c:pt>
                <c:pt idx="1670">
                  <c:v>54.543600000000005</c:v>
                </c:pt>
                <c:pt idx="1671">
                  <c:v>54.543600000000005</c:v>
                </c:pt>
                <c:pt idx="1672">
                  <c:v>54.543600000000005</c:v>
                </c:pt>
                <c:pt idx="1673">
                  <c:v>54.543600000000005</c:v>
                </c:pt>
                <c:pt idx="1674">
                  <c:v>54.543600000000005</c:v>
                </c:pt>
                <c:pt idx="1675">
                  <c:v>54.543600000000005</c:v>
                </c:pt>
                <c:pt idx="1676">
                  <c:v>54.543600000000005</c:v>
                </c:pt>
                <c:pt idx="1677">
                  <c:v>54.543600000000005</c:v>
                </c:pt>
                <c:pt idx="1678">
                  <c:v>54.543600000000005</c:v>
                </c:pt>
                <c:pt idx="1679">
                  <c:v>54.543600000000005</c:v>
                </c:pt>
                <c:pt idx="1680">
                  <c:v>54.543600000000005</c:v>
                </c:pt>
                <c:pt idx="1681">
                  <c:v>54.543600000000005</c:v>
                </c:pt>
                <c:pt idx="1682">
                  <c:v>54.543600000000005</c:v>
                </c:pt>
                <c:pt idx="1683">
                  <c:v>54.543600000000005</c:v>
                </c:pt>
                <c:pt idx="1684">
                  <c:v>54.543600000000005</c:v>
                </c:pt>
                <c:pt idx="1685">
                  <c:v>54.543600000000005</c:v>
                </c:pt>
                <c:pt idx="1686">
                  <c:v>54.543600000000005</c:v>
                </c:pt>
                <c:pt idx="1687">
                  <c:v>54.543600000000005</c:v>
                </c:pt>
                <c:pt idx="1688">
                  <c:v>54.543600000000005</c:v>
                </c:pt>
                <c:pt idx="1689">
                  <c:v>54.543600000000005</c:v>
                </c:pt>
                <c:pt idx="1690">
                  <c:v>54.543600000000005</c:v>
                </c:pt>
                <c:pt idx="1691">
                  <c:v>54.543600000000005</c:v>
                </c:pt>
                <c:pt idx="1692">
                  <c:v>54.543600000000005</c:v>
                </c:pt>
                <c:pt idx="1693">
                  <c:v>54.543600000000005</c:v>
                </c:pt>
                <c:pt idx="1694">
                  <c:v>54.543600000000005</c:v>
                </c:pt>
                <c:pt idx="1695">
                  <c:v>54.543600000000005</c:v>
                </c:pt>
                <c:pt idx="1696">
                  <c:v>54.543600000000005</c:v>
                </c:pt>
                <c:pt idx="1697">
                  <c:v>54.543600000000005</c:v>
                </c:pt>
                <c:pt idx="1698">
                  <c:v>54.543600000000005</c:v>
                </c:pt>
                <c:pt idx="1699">
                  <c:v>54.543600000000005</c:v>
                </c:pt>
                <c:pt idx="1700">
                  <c:v>54.543600000000005</c:v>
                </c:pt>
                <c:pt idx="1701">
                  <c:v>54.543600000000005</c:v>
                </c:pt>
                <c:pt idx="1702">
                  <c:v>54.543600000000005</c:v>
                </c:pt>
                <c:pt idx="1703">
                  <c:v>54.543600000000005</c:v>
                </c:pt>
                <c:pt idx="1704">
                  <c:v>54.543600000000005</c:v>
                </c:pt>
                <c:pt idx="1705">
                  <c:v>54.543600000000005</c:v>
                </c:pt>
                <c:pt idx="1706">
                  <c:v>54.543600000000005</c:v>
                </c:pt>
                <c:pt idx="1707">
                  <c:v>54.543600000000005</c:v>
                </c:pt>
                <c:pt idx="1708">
                  <c:v>54.543600000000005</c:v>
                </c:pt>
                <c:pt idx="1709">
                  <c:v>54.543600000000005</c:v>
                </c:pt>
                <c:pt idx="1710">
                  <c:v>54.543600000000005</c:v>
                </c:pt>
                <c:pt idx="1711">
                  <c:v>54.543600000000005</c:v>
                </c:pt>
                <c:pt idx="1712">
                  <c:v>54.543600000000005</c:v>
                </c:pt>
                <c:pt idx="1713">
                  <c:v>54.543600000000005</c:v>
                </c:pt>
                <c:pt idx="1714">
                  <c:v>54.543600000000005</c:v>
                </c:pt>
                <c:pt idx="1715">
                  <c:v>54.543600000000005</c:v>
                </c:pt>
                <c:pt idx="1716">
                  <c:v>54.543600000000005</c:v>
                </c:pt>
                <c:pt idx="1717">
                  <c:v>54.543600000000005</c:v>
                </c:pt>
                <c:pt idx="1718">
                  <c:v>54.543600000000005</c:v>
                </c:pt>
                <c:pt idx="1719">
                  <c:v>54.543600000000005</c:v>
                </c:pt>
                <c:pt idx="1720">
                  <c:v>54.543600000000005</c:v>
                </c:pt>
                <c:pt idx="1721">
                  <c:v>54.543600000000005</c:v>
                </c:pt>
                <c:pt idx="1722">
                  <c:v>54.543600000000005</c:v>
                </c:pt>
                <c:pt idx="1723">
                  <c:v>54.543600000000005</c:v>
                </c:pt>
                <c:pt idx="1724">
                  <c:v>54.543600000000005</c:v>
                </c:pt>
                <c:pt idx="1725">
                  <c:v>54.543600000000005</c:v>
                </c:pt>
                <c:pt idx="1726">
                  <c:v>54.543600000000005</c:v>
                </c:pt>
                <c:pt idx="1727">
                  <c:v>54.543600000000005</c:v>
                </c:pt>
                <c:pt idx="1728">
                  <c:v>54.543600000000005</c:v>
                </c:pt>
                <c:pt idx="1729">
                  <c:v>54.543600000000005</c:v>
                </c:pt>
                <c:pt idx="1730">
                  <c:v>54.543600000000005</c:v>
                </c:pt>
                <c:pt idx="1731">
                  <c:v>54.543600000000005</c:v>
                </c:pt>
                <c:pt idx="1732">
                  <c:v>54.543600000000005</c:v>
                </c:pt>
                <c:pt idx="1733">
                  <c:v>54.543600000000005</c:v>
                </c:pt>
                <c:pt idx="1734">
                  <c:v>54.543600000000005</c:v>
                </c:pt>
                <c:pt idx="1735">
                  <c:v>54.543600000000005</c:v>
                </c:pt>
                <c:pt idx="1736">
                  <c:v>54.543600000000005</c:v>
                </c:pt>
                <c:pt idx="1737">
                  <c:v>54.543600000000005</c:v>
                </c:pt>
                <c:pt idx="1738">
                  <c:v>54.543600000000005</c:v>
                </c:pt>
                <c:pt idx="1739">
                  <c:v>54.543600000000005</c:v>
                </c:pt>
                <c:pt idx="1740">
                  <c:v>54.543600000000005</c:v>
                </c:pt>
                <c:pt idx="1741">
                  <c:v>54.543600000000005</c:v>
                </c:pt>
                <c:pt idx="1742">
                  <c:v>54.543600000000005</c:v>
                </c:pt>
                <c:pt idx="1743">
                  <c:v>54.543600000000005</c:v>
                </c:pt>
                <c:pt idx="1744">
                  <c:v>54.543600000000005</c:v>
                </c:pt>
                <c:pt idx="1745">
                  <c:v>54.543600000000005</c:v>
                </c:pt>
                <c:pt idx="1746">
                  <c:v>54.543600000000005</c:v>
                </c:pt>
                <c:pt idx="1747">
                  <c:v>54.543600000000005</c:v>
                </c:pt>
                <c:pt idx="1748">
                  <c:v>54.543600000000005</c:v>
                </c:pt>
                <c:pt idx="1749">
                  <c:v>54.543600000000005</c:v>
                </c:pt>
                <c:pt idx="1750">
                  <c:v>54.543600000000005</c:v>
                </c:pt>
                <c:pt idx="1751">
                  <c:v>54.543600000000005</c:v>
                </c:pt>
                <c:pt idx="1752">
                  <c:v>54.543600000000005</c:v>
                </c:pt>
                <c:pt idx="1753">
                  <c:v>54.543600000000005</c:v>
                </c:pt>
                <c:pt idx="1754">
                  <c:v>54.543600000000005</c:v>
                </c:pt>
                <c:pt idx="1755">
                  <c:v>54.543600000000005</c:v>
                </c:pt>
                <c:pt idx="1756">
                  <c:v>54.543600000000005</c:v>
                </c:pt>
                <c:pt idx="1757">
                  <c:v>54.543600000000005</c:v>
                </c:pt>
                <c:pt idx="1758">
                  <c:v>54.543600000000005</c:v>
                </c:pt>
                <c:pt idx="1759">
                  <c:v>54.543600000000005</c:v>
                </c:pt>
                <c:pt idx="1760">
                  <c:v>54.543600000000005</c:v>
                </c:pt>
                <c:pt idx="1761">
                  <c:v>54.543600000000005</c:v>
                </c:pt>
                <c:pt idx="1762">
                  <c:v>54.543600000000005</c:v>
                </c:pt>
                <c:pt idx="1763">
                  <c:v>54.543600000000005</c:v>
                </c:pt>
                <c:pt idx="1764">
                  <c:v>54.543600000000005</c:v>
                </c:pt>
                <c:pt idx="1765">
                  <c:v>54.543600000000005</c:v>
                </c:pt>
                <c:pt idx="1766">
                  <c:v>54.543600000000005</c:v>
                </c:pt>
                <c:pt idx="1767">
                  <c:v>54.543600000000005</c:v>
                </c:pt>
                <c:pt idx="1768">
                  <c:v>54.543600000000005</c:v>
                </c:pt>
                <c:pt idx="1769">
                  <c:v>54.543600000000005</c:v>
                </c:pt>
                <c:pt idx="1770">
                  <c:v>54.543600000000005</c:v>
                </c:pt>
                <c:pt idx="1771">
                  <c:v>54.543600000000005</c:v>
                </c:pt>
                <c:pt idx="1772">
                  <c:v>54.543600000000005</c:v>
                </c:pt>
                <c:pt idx="1773">
                  <c:v>54.543600000000005</c:v>
                </c:pt>
                <c:pt idx="1774">
                  <c:v>54.543600000000005</c:v>
                </c:pt>
                <c:pt idx="1775">
                  <c:v>54.543600000000005</c:v>
                </c:pt>
                <c:pt idx="1776">
                  <c:v>54.543600000000005</c:v>
                </c:pt>
                <c:pt idx="1777">
                  <c:v>54.543600000000005</c:v>
                </c:pt>
                <c:pt idx="1778">
                  <c:v>54.543600000000005</c:v>
                </c:pt>
                <c:pt idx="1779">
                  <c:v>54.543600000000005</c:v>
                </c:pt>
                <c:pt idx="1780">
                  <c:v>54.543600000000005</c:v>
                </c:pt>
                <c:pt idx="1781">
                  <c:v>54.543600000000005</c:v>
                </c:pt>
                <c:pt idx="1782">
                  <c:v>54.543600000000005</c:v>
                </c:pt>
                <c:pt idx="1783">
                  <c:v>54.543600000000005</c:v>
                </c:pt>
                <c:pt idx="1784">
                  <c:v>54.543600000000005</c:v>
                </c:pt>
                <c:pt idx="1785">
                  <c:v>54.543600000000005</c:v>
                </c:pt>
                <c:pt idx="1786">
                  <c:v>54.543600000000005</c:v>
                </c:pt>
                <c:pt idx="1787">
                  <c:v>54.543600000000005</c:v>
                </c:pt>
                <c:pt idx="1788">
                  <c:v>54.543600000000005</c:v>
                </c:pt>
                <c:pt idx="1789">
                  <c:v>54.543600000000005</c:v>
                </c:pt>
                <c:pt idx="1790">
                  <c:v>54.543600000000005</c:v>
                </c:pt>
                <c:pt idx="1791">
                  <c:v>54.543600000000005</c:v>
                </c:pt>
                <c:pt idx="1792">
                  <c:v>54.543600000000005</c:v>
                </c:pt>
                <c:pt idx="1793">
                  <c:v>54.543600000000005</c:v>
                </c:pt>
                <c:pt idx="1794">
                  <c:v>54.543600000000005</c:v>
                </c:pt>
                <c:pt idx="1795">
                  <c:v>54.543600000000005</c:v>
                </c:pt>
                <c:pt idx="1796">
                  <c:v>54.543600000000005</c:v>
                </c:pt>
                <c:pt idx="1797">
                  <c:v>54.543600000000005</c:v>
                </c:pt>
                <c:pt idx="1798">
                  <c:v>54.543600000000005</c:v>
                </c:pt>
                <c:pt idx="1799">
                  <c:v>54.543600000000005</c:v>
                </c:pt>
                <c:pt idx="1800">
                  <c:v>54.543600000000005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302-7F44-B72C-D17F1958D36E}"/>
            </c:ext>
          </c:extLst>
        </c:ser>
        <c:ser>
          <c:idx val="2"/>
          <c:order val="2"/>
          <c:tx>
            <c:strRef>
              <c:f>'WLTP class 3 v5'!$K$10</c:f>
              <c:strCache>
                <c:ptCount val="1"/>
                <c:pt idx="0">
                  <c:v>Aero Resistance (N)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 v5'!$K$11:$K$1811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4.3668981481481483E-4</c:v>
                </c:pt>
                <c:pt idx="13">
                  <c:v>3.1550839120370371E-2</c:v>
                </c:pt>
                <c:pt idx="14">
                  <c:v>0.31834687500000003</c:v>
                </c:pt>
                <c:pt idx="15">
                  <c:v>1.06999921875</c:v>
                </c:pt>
                <c:pt idx="16">
                  <c:v>1.8735084780092595</c:v>
                </c:pt>
                <c:pt idx="17">
                  <c:v>3.1180744502314819</c:v>
                </c:pt>
                <c:pt idx="18">
                  <c:v>5.1408216724537041</c:v>
                </c:pt>
                <c:pt idx="19">
                  <c:v>7.3800578703703712</c:v>
                </c:pt>
                <c:pt idx="20">
                  <c:v>8.2561668113425934</c:v>
                </c:pt>
                <c:pt idx="21">
                  <c:v>8.6203661168981487</c:v>
                </c:pt>
                <c:pt idx="22">
                  <c:v>8.7435126446759259</c:v>
                </c:pt>
                <c:pt idx="23">
                  <c:v>9.055200000000001</c:v>
                </c:pt>
                <c:pt idx="24">
                  <c:v>9.2448325520833361</c:v>
                </c:pt>
                <c:pt idx="25">
                  <c:v>10.356535648148149</c:v>
                </c:pt>
                <c:pt idx="26">
                  <c:v>11.109498061342594</c:v>
                </c:pt>
                <c:pt idx="27">
                  <c:v>12.69468208912037</c:v>
                </c:pt>
                <c:pt idx="28">
                  <c:v>14.624305208333334</c:v>
                </c:pt>
                <c:pt idx="29">
                  <c:v>16.690393894675928</c:v>
                </c:pt>
                <c:pt idx="30">
                  <c:v>18.621436255787035</c:v>
                </c:pt>
                <c:pt idx="31">
                  <c:v>19.719274450231481</c:v>
                </c:pt>
                <c:pt idx="32">
                  <c:v>20.468634172453712</c:v>
                </c:pt>
                <c:pt idx="33">
                  <c:v>21.039824450231485</c:v>
                </c:pt>
                <c:pt idx="34">
                  <c:v>21.521820833333337</c:v>
                </c:pt>
                <c:pt idx="35">
                  <c:v>21.618875144675926</c:v>
                </c:pt>
                <c:pt idx="36">
                  <c:v>21.328367245370377</c:v>
                </c:pt>
                <c:pt idx="37">
                  <c:v>19.905304311342594</c:v>
                </c:pt>
                <c:pt idx="38">
                  <c:v>17.380363802083338</c:v>
                </c:pt>
                <c:pt idx="39">
                  <c:v>14.945708912037041</c:v>
                </c:pt>
                <c:pt idx="40">
                  <c:v>13.069689467592594</c:v>
                </c:pt>
                <c:pt idx="41">
                  <c:v>11.389852922453702</c:v>
                </c:pt>
                <c:pt idx="42">
                  <c:v>9.1814033564814821</c:v>
                </c:pt>
                <c:pt idx="43">
                  <c:v>6.8779737557870382</c:v>
                </c:pt>
                <c:pt idx="44">
                  <c:v>5.3804552083333341</c:v>
                </c:pt>
                <c:pt idx="45">
                  <c:v>4.7687619502314815</c:v>
                </c:pt>
                <c:pt idx="46">
                  <c:v>4.5433208333333344</c:v>
                </c:pt>
                <c:pt idx="47">
                  <c:v>4.1512825520833347</c:v>
                </c:pt>
                <c:pt idx="48">
                  <c:v>3.6961425925925924</c:v>
                </c:pt>
                <c:pt idx="49">
                  <c:v>3.4590200231481485</c:v>
                </c:pt>
                <c:pt idx="50">
                  <c:v>3.4590200231481485</c:v>
                </c:pt>
                <c:pt idx="51">
                  <c:v>3.305305208333333</c:v>
                </c:pt>
                <c:pt idx="52">
                  <c:v>2.6909918113425926</c:v>
                </c:pt>
                <c:pt idx="53">
                  <c:v>1.8735084780092595</c:v>
                </c:pt>
                <c:pt idx="54">
                  <c:v>1.5983938946759262</c:v>
                </c:pt>
                <c:pt idx="55">
                  <c:v>1.5720833333333337</c:v>
                </c:pt>
                <c:pt idx="56">
                  <c:v>1.5720833333333337</c:v>
                </c:pt>
                <c:pt idx="57">
                  <c:v>1.5720833333333337</c:v>
                </c:pt>
                <c:pt idx="58">
                  <c:v>1.6516700520833334</c:v>
                </c:pt>
                <c:pt idx="59">
                  <c:v>1.7332218750000001</c:v>
                </c:pt>
                <c:pt idx="60">
                  <c:v>2.3591075520833331</c:v>
                </c:pt>
                <c:pt idx="61">
                  <c:v>2.5556179687500005</c:v>
                </c:pt>
                <c:pt idx="62">
                  <c:v>2.7599888020833339</c:v>
                </c:pt>
                <c:pt idx="63">
                  <c:v>2.8651218750000003</c:v>
                </c:pt>
                <c:pt idx="64">
                  <c:v>3.1923117187500005</c:v>
                </c:pt>
                <c:pt idx="65">
                  <c:v>3.4590200231481485</c:v>
                </c:pt>
                <c:pt idx="66">
                  <c:v>3.5765987557870371</c:v>
                </c:pt>
                <c:pt idx="67">
                  <c:v>3.6961425925925924</c:v>
                </c:pt>
                <c:pt idx="68">
                  <c:v>4.4988876446759276</c:v>
                </c:pt>
                <c:pt idx="69">
                  <c:v>5.8760981481481496</c:v>
                </c:pt>
                <c:pt idx="70">
                  <c:v>7.6666355613425923</c:v>
                </c:pt>
                <c:pt idx="71">
                  <c:v>9.6949505787037076</c:v>
                </c:pt>
                <c:pt idx="72">
                  <c:v>11.602411689814817</c:v>
                </c:pt>
                <c:pt idx="73">
                  <c:v>12.919031481481481</c:v>
                </c:pt>
                <c:pt idx="74">
                  <c:v>13.758458478009258</c:v>
                </c:pt>
                <c:pt idx="75">
                  <c:v>14.464913425925927</c:v>
                </c:pt>
                <c:pt idx="76">
                  <c:v>15.270606134259262</c:v>
                </c:pt>
                <c:pt idx="77">
                  <c:v>16.182086950231483</c:v>
                </c:pt>
                <c:pt idx="78">
                  <c:v>16.861576302083332</c:v>
                </c:pt>
                <c:pt idx="79">
                  <c:v>17.033632089120371</c:v>
                </c:pt>
                <c:pt idx="80">
                  <c:v>16.605130208333339</c:v>
                </c:pt>
                <c:pt idx="81">
                  <c:v>16.182086950231483</c:v>
                </c:pt>
                <c:pt idx="82">
                  <c:v>15.189054311342593</c:v>
                </c:pt>
                <c:pt idx="83">
                  <c:v>14.945708912037041</c:v>
                </c:pt>
                <c:pt idx="84">
                  <c:v>14.704328616898151</c:v>
                </c:pt>
                <c:pt idx="85">
                  <c:v>14.070255005787036</c:v>
                </c:pt>
                <c:pt idx="86">
                  <c:v>13.603870283564817</c:v>
                </c:pt>
                <c:pt idx="87">
                  <c:v>13.069689467592594</c:v>
                </c:pt>
                <c:pt idx="88">
                  <c:v>12.769246875000002</c:v>
                </c:pt>
                <c:pt idx="89">
                  <c:v>11.109498061342594</c:v>
                </c:pt>
                <c:pt idx="90">
                  <c:v>8.1365138020833339</c:v>
                </c:pt>
                <c:pt idx="91">
                  <c:v>5.2839467592592593</c:v>
                </c:pt>
                <c:pt idx="92">
                  <c:v>3.1550839120370373</c:v>
                </c:pt>
                <c:pt idx="93">
                  <c:v>2.2013533564814822</c:v>
                </c:pt>
                <c:pt idx="94">
                  <c:v>1.5720833333333337</c:v>
                </c:pt>
                <c:pt idx="95">
                  <c:v>0.90405708912037042</c:v>
                </c:pt>
                <c:pt idx="96">
                  <c:v>0.36725613425925935</c:v>
                </c:pt>
                <c:pt idx="97">
                  <c:v>0.14148750000000002</c:v>
                </c:pt>
                <c:pt idx="98">
                  <c:v>5.2839467592592608E-2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4.3668981481481483E-4</c:v>
                </c:pt>
                <c:pt idx="139">
                  <c:v>3.9411255787037046E-2</c:v>
                </c:pt>
                <c:pt idx="140">
                  <c:v>0.40623070023148156</c:v>
                </c:pt>
                <c:pt idx="141">
                  <c:v>1.4944617187500002</c:v>
                </c:pt>
                <c:pt idx="142">
                  <c:v>2.9363023148148151</c:v>
                </c:pt>
                <c:pt idx="143">
                  <c:v>3.8997492187500002</c:v>
                </c:pt>
                <c:pt idx="144">
                  <c:v>4.3233383391203706</c:v>
                </c:pt>
                <c:pt idx="145">
                  <c:v>4.7232370370370376</c:v>
                </c:pt>
                <c:pt idx="146">
                  <c:v>5.6752208333333334</c:v>
                </c:pt>
                <c:pt idx="147">
                  <c:v>7.0433700231481486</c:v>
                </c:pt>
                <c:pt idx="148">
                  <c:v>8.3766932002314825</c:v>
                </c:pt>
                <c:pt idx="149">
                  <c:v>9.3084800925925926</c:v>
                </c:pt>
                <c:pt idx="150">
                  <c:v>9.6949505787037076</c:v>
                </c:pt>
                <c:pt idx="151">
                  <c:v>9.4364302083333325</c:v>
                </c:pt>
                <c:pt idx="152">
                  <c:v>8.0770148148148149</c:v>
                </c:pt>
                <c:pt idx="153">
                  <c:v>5.5760922453703712</c:v>
                </c:pt>
                <c:pt idx="154">
                  <c:v>3.2674223668981486</c:v>
                </c:pt>
                <c:pt idx="155">
                  <c:v>1.9311515335648153</c:v>
                </c:pt>
                <c:pt idx="156">
                  <c:v>1.5720833333333337</c:v>
                </c:pt>
                <c:pt idx="157">
                  <c:v>1.7332218750000001</c:v>
                </c:pt>
                <c:pt idx="158">
                  <c:v>2.1704575520833336</c:v>
                </c:pt>
                <c:pt idx="159">
                  <c:v>3.2297578703703702</c:v>
                </c:pt>
                <c:pt idx="160">
                  <c:v>4.4106763020833331</c:v>
                </c:pt>
                <c:pt idx="161">
                  <c:v>5.9778468750000009</c:v>
                </c:pt>
                <c:pt idx="162">
                  <c:v>7.0989388020833335</c:v>
                </c:pt>
                <c:pt idx="163">
                  <c:v>8.3163208333333358</c:v>
                </c:pt>
                <c:pt idx="164">
                  <c:v>9.5007327835648159</c:v>
                </c:pt>
                <c:pt idx="165">
                  <c:v>10.559268894675929</c:v>
                </c:pt>
                <c:pt idx="166">
                  <c:v>11.249238802083333</c:v>
                </c:pt>
                <c:pt idx="167">
                  <c:v>12.033424537037035</c:v>
                </c:pt>
                <c:pt idx="168">
                  <c:v>13.526903703703708</c:v>
                </c:pt>
                <c:pt idx="169">
                  <c:v>15.107720833333337</c:v>
                </c:pt>
                <c:pt idx="170">
                  <c:v>15.764502314814816</c:v>
                </c:pt>
                <c:pt idx="171">
                  <c:v>15.270606134259262</c:v>
                </c:pt>
                <c:pt idx="172">
                  <c:v>13.450155468750001</c:v>
                </c:pt>
                <c:pt idx="173">
                  <c:v>10.491472800925926</c:v>
                </c:pt>
                <c:pt idx="174">
                  <c:v>8.0177341724537037</c:v>
                </c:pt>
                <c:pt idx="175">
                  <c:v>6.9880195891203707</c:v>
                </c:pt>
                <c:pt idx="176">
                  <c:v>6.8779737557870382</c:v>
                </c:pt>
                <c:pt idx="177">
                  <c:v>7.3233973668981491</c:v>
                </c:pt>
                <c:pt idx="178">
                  <c:v>8.4372839120370386</c:v>
                </c:pt>
                <c:pt idx="179">
                  <c:v>9.3084800925925926</c:v>
                </c:pt>
                <c:pt idx="180">
                  <c:v>9.5652537037037018</c:v>
                </c:pt>
                <c:pt idx="181">
                  <c:v>9.5007327835648159</c:v>
                </c:pt>
                <c:pt idx="182">
                  <c:v>9.3084800925925926</c:v>
                </c:pt>
                <c:pt idx="183">
                  <c:v>8.7435126446759259</c:v>
                </c:pt>
                <c:pt idx="184">
                  <c:v>7.4369367187500011</c:v>
                </c:pt>
                <c:pt idx="185">
                  <c:v>6.0804689814814816</c:v>
                </c:pt>
                <c:pt idx="186">
                  <c:v>4.8145052083333333</c:v>
                </c:pt>
                <c:pt idx="187">
                  <c:v>3.8997492187500002</c:v>
                </c:pt>
                <c:pt idx="188">
                  <c:v>3.1923117187500005</c:v>
                </c:pt>
                <c:pt idx="189">
                  <c:v>2.6909918113425926</c:v>
                </c:pt>
                <c:pt idx="190">
                  <c:v>2.2953508391203705</c:v>
                </c:pt>
                <c:pt idx="191">
                  <c:v>2.0490577835648147</c:v>
                </c:pt>
                <c:pt idx="192">
                  <c:v>1.8167388020833337</c:v>
                </c:pt>
                <c:pt idx="193">
                  <c:v>1.7058195891203707</c:v>
                </c:pt>
                <c:pt idx="194">
                  <c:v>1.6249228009259262</c:v>
                </c:pt>
                <c:pt idx="195">
                  <c:v>1.5720833333333337</c:v>
                </c:pt>
                <c:pt idx="196">
                  <c:v>1.5720833333333337</c:v>
                </c:pt>
                <c:pt idx="197">
                  <c:v>1.5720833333333337</c:v>
                </c:pt>
                <c:pt idx="198">
                  <c:v>1.5720833333333337</c:v>
                </c:pt>
                <c:pt idx="199">
                  <c:v>1.7058195891203707</c:v>
                </c:pt>
                <c:pt idx="200">
                  <c:v>1.8450144675925928</c:v>
                </c:pt>
                <c:pt idx="201">
                  <c:v>2.1397800925925927</c:v>
                </c:pt>
                <c:pt idx="202">
                  <c:v>2.4563802083333339</c:v>
                </c:pt>
                <c:pt idx="203">
                  <c:v>2.9722200520833333</c:v>
                </c:pt>
                <c:pt idx="204">
                  <c:v>3.9411255787037041</c:v>
                </c:pt>
                <c:pt idx="205">
                  <c:v>4.9066467592592611</c:v>
                </c:pt>
                <c:pt idx="206">
                  <c:v>6.1839644675925927</c:v>
                </c:pt>
                <c:pt idx="207">
                  <c:v>7.8998279224537047</c:v>
                </c:pt>
                <c:pt idx="208">
                  <c:v>9.5652537037037018</c:v>
                </c:pt>
                <c:pt idx="209">
                  <c:v>11.179259259259261</c:v>
                </c:pt>
                <c:pt idx="210">
                  <c:v>13.526903703703708</c:v>
                </c:pt>
                <c:pt idx="211">
                  <c:v>15.352376302083332</c:v>
                </c:pt>
                <c:pt idx="212">
                  <c:v>16.775875925925931</c:v>
                </c:pt>
                <c:pt idx="213">
                  <c:v>17.907011718750002</c:v>
                </c:pt>
                <c:pt idx="214">
                  <c:v>18.89294814814815</c:v>
                </c:pt>
                <c:pt idx="215">
                  <c:v>20.279984172453705</c:v>
                </c:pt>
                <c:pt idx="216">
                  <c:v>22.107421875000004</c:v>
                </c:pt>
                <c:pt idx="217">
                  <c:v>24.218926302083336</c:v>
                </c:pt>
                <c:pt idx="218">
                  <c:v>26.212306134259261</c:v>
                </c:pt>
                <c:pt idx="219">
                  <c:v>27.952078356481483</c:v>
                </c:pt>
                <c:pt idx="220">
                  <c:v>29.293589467592597</c:v>
                </c:pt>
                <c:pt idx="221">
                  <c:v>30.320356394675933</c:v>
                </c:pt>
                <c:pt idx="222">
                  <c:v>30.782374218750004</c:v>
                </c:pt>
                <c:pt idx="223">
                  <c:v>31.247885561342592</c:v>
                </c:pt>
                <c:pt idx="224">
                  <c:v>31.599311689814819</c:v>
                </c:pt>
                <c:pt idx="225">
                  <c:v>32.070936689814815</c:v>
                </c:pt>
                <c:pt idx="226">
                  <c:v>32.784924537037035</c:v>
                </c:pt>
                <c:pt idx="227">
                  <c:v>33.385918894675925</c:v>
                </c:pt>
                <c:pt idx="228">
                  <c:v>33.992371875000003</c:v>
                </c:pt>
                <c:pt idx="229">
                  <c:v>34.481464467592595</c:v>
                </c:pt>
                <c:pt idx="230">
                  <c:v>34.850576533564819</c:v>
                </c:pt>
                <c:pt idx="231">
                  <c:v>34.850576533564819</c:v>
                </c:pt>
                <c:pt idx="232">
                  <c:v>34.481464467592595</c:v>
                </c:pt>
                <c:pt idx="233">
                  <c:v>32.904686718750007</c:v>
                </c:pt>
                <c:pt idx="234">
                  <c:v>30.550928616898151</c:v>
                </c:pt>
                <c:pt idx="235">
                  <c:v>28.395755208333334</c:v>
                </c:pt>
                <c:pt idx="236">
                  <c:v>27.075205208333337</c:v>
                </c:pt>
                <c:pt idx="237">
                  <c:v>26.426720833333334</c:v>
                </c:pt>
                <c:pt idx="238">
                  <c:v>25.574302314814819</c:v>
                </c:pt>
                <c:pt idx="239">
                  <c:v>24.013682089120376</c:v>
                </c:pt>
                <c:pt idx="240">
                  <c:v>21.42498486689815</c:v>
                </c:pt>
                <c:pt idx="241">
                  <c:v>18.802225839120371</c:v>
                </c:pt>
                <c:pt idx="242">
                  <c:v>17.033632089120371</c:v>
                </c:pt>
                <c:pt idx="243">
                  <c:v>14.945708912037041</c:v>
                </c:pt>
                <c:pt idx="244">
                  <c:v>13.069689467592594</c:v>
                </c:pt>
                <c:pt idx="245">
                  <c:v>11.389852922453702</c:v>
                </c:pt>
                <c:pt idx="246">
                  <c:v>9.1814033564814821</c:v>
                </c:pt>
                <c:pt idx="247">
                  <c:v>6.8779737557870382</c:v>
                </c:pt>
                <c:pt idx="248">
                  <c:v>5.3804552083333341</c:v>
                </c:pt>
                <c:pt idx="249">
                  <c:v>4.7687619502314815</c:v>
                </c:pt>
                <c:pt idx="250">
                  <c:v>4.5433208333333344</c:v>
                </c:pt>
                <c:pt idx="251">
                  <c:v>4.1512825520833347</c:v>
                </c:pt>
                <c:pt idx="252">
                  <c:v>3.6961425925925924</c:v>
                </c:pt>
                <c:pt idx="253">
                  <c:v>3.4590200231481485</c:v>
                </c:pt>
                <c:pt idx="254">
                  <c:v>3.4590200231481485</c:v>
                </c:pt>
                <c:pt idx="255">
                  <c:v>3.305305208333333</c:v>
                </c:pt>
                <c:pt idx="256">
                  <c:v>2.6909918113425926</c:v>
                </c:pt>
                <c:pt idx="257">
                  <c:v>2.2953508391203705</c:v>
                </c:pt>
                <c:pt idx="258">
                  <c:v>2.5891339120370374</c:v>
                </c:pt>
                <c:pt idx="259">
                  <c:v>3.4979945891203705</c:v>
                </c:pt>
                <c:pt idx="260">
                  <c:v>4.6328422453703713</c:v>
                </c:pt>
                <c:pt idx="261">
                  <c:v>5.8760981481481496</c:v>
                </c:pt>
                <c:pt idx="262">
                  <c:v>7.2107313946759275</c:v>
                </c:pt>
                <c:pt idx="263">
                  <c:v>8.9924258391203722</c:v>
                </c:pt>
                <c:pt idx="264">
                  <c:v>11.531340422453706</c:v>
                </c:pt>
                <c:pt idx="265">
                  <c:v>14.227463339120373</c:v>
                </c:pt>
                <c:pt idx="266">
                  <c:v>16.605130208333339</c:v>
                </c:pt>
                <c:pt idx="267">
                  <c:v>18.173283333333337</c:v>
                </c:pt>
                <c:pt idx="268">
                  <c:v>20.092207552083334</c:v>
                </c:pt>
                <c:pt idx="269">
                  <c:v>21.521820833333337</c:v>
                </c:pt>
                <c:pt idx="270">
                  <c:v>23.000561718750003</c:v>
                </c:pt>
                <c:pt idx="271">
                  <c:v>23.100891203703707</c:v>
                </c:pt>
                <c:pt idx="272">
                  <c:v>22.700883333333334</c:v>
                </c:pt>
                <c:pt idx="273">
                  <c:v>22.40317005208334</c:v>
                </c:pt>
                <c:pt idx="274">
                  <c:v>20.848554311342596</c:v>
                </c:pt>
                <c:pt idx="275">
                  <c:v>18.173283333333337</c:v>
                </c:pt>
                <c:pt idx="276">
                  <c:v>15.764502314814816</c:v>
                </c:pt>
                <c:pt idx="277">
                  <c:v>12.919031481481481</c:v>
                </c:pt>
                <c:pt idx="278">
                  <c:v>10.423895052083335</c:v>
                </c:pt>
                <c:pt idx="279">
                  <c:v>7.0989388020833335</c:v>
                </c:pt>
                <c:pt idx="280">
                  <c:v>4.9996616898148156</c:v>
                </c:pt>
                <c:pt idx="281">
                  <c:v>4.454672800925926</c:v>
                </c:pt>
                <c:pt idx="282">
                  <c:v>5.7251126446759253</c:v>
                </c:pt>
                <c:pt idx="283">
                  <c:v>7.7246061342592611</c:v>
                </c:pt>
                <c:pt idx="284">
                  <c:v>9.956964467592595</c:v>
                </c:pt>
                <c:pt idx="285">
                  <c:v>12.69468208912037</c:v>
                </c:pt>
                <c:pt idx="286">
                  <c:v>15.270606134259262</c:v>
                </c:pt>
                <c:pt idx="287">
                  <c:v>18.084307783564817</c:v>
                </c:pt>
                <c:pt idx="288">
                  <c:v>21.135787037037037</c:v>
                </c:pt>
                <c:pt idx="289">
                  <c:v>24.425043894675927</c:v>
                </c:pt>
                <c:pt idx="290">
                  <c:v>26.426720833333334</c:v>
                </c:pt>
                <c:pt idx="291">
                  <c:v>27.075205208333337</c:v>
                </c:pt>
                <c:pt idx="292">
                  <c:v>26.426720833333334</c:v>
                </c:pt>
                <c:pt idx="293">
                  <c:v>25.258248061342595</c:v>
                </c:pt>
                <c:pt idx="294">
                  <c:v>24.425043894675927</c:v>
                </c:pt>
                <c:pt idx="295">
                  <c:v>23.911387500000004</c:v>
                </c:pt>
                <c:pt idx="296">
                  <c:v>23.809311255787037</c:v>
                </c:pt>
                <c:pt idx="297">
                  <c:v>23.911387500000004</c:v>
                </c:pt>
                <c:pt idx="298">
                  <c:v>24.218926302083336</c:v>
                </c:pt>
                <c:pt idx="299">
                  <c:v>24.425043894675927</c:v>
                </c:pt>
                <c:pt idx="300">
                  <c:v>24.425043894675927</c:v>
                </c:pt>
                <c:pt idx="301">
                  <c:v>24.218926302083336</c:v>
                </c:pt>
                <c:pt idx="302">
                  <c:v>23.707453356481487</c:v>
                </c:pt>
                <c:pt idx="303">
                  <c:v>22.900450578703701</c:v>
                </c:pt>
                <c:pt idx="304">
                  <c:v>21.91134814814815</c:v>
                </c:pt>
                <c:pt idx="305">
                  <c:v>20.468634172453712</c:v>
                </c:pt>
                <c:pt idx="306">
                  <c:v>19.075047800925926</c:v>
                </c:pt>
                <c:pt idx="307">
                  <c:v>18.173283333333337</c:v>
                </c:pt>
                <c:pt idx="308">
                  <c:v>17.730589033564819</c:v>
                </c:pt>
                <c:pt idx="309">
                  <c:v>17.555039728009262</c:v>
                </c:pt>
                <c:pt idx="310">
                  <c:v>17.20656125578704</c:v>
                </c:pt>
                <c:pt idx="311">
                  <c:v>16.775875925925931</c:v>
                </c:pt>
                <c:pt idx="312">
                  <c:v>16.182086950231483</c:v>
                </c:pt>
                <c:pt idx="313">
                  <c:v>15.270606134259262</c:v>
                </c:pt>
                <c:pt idx="314">
                  <c:v>14.148750000000001</c:v>
                </c:pt>
                <c:pt idx="315">
                  <c:v>12.919031481481481</c:v>
                </c:pt>
                <c:pt idx="316">
                  <c:v>11.888880208333333</c:v>
                </c:pt>
                <c:pt idx="317">
                  <c:v>10.970630700231482</c:v>
                </c:pt>
                <c:pt idx="318">
                  <c:v>9.8255208333333357</c:v>
                </c:pt>
                <c:pt idx="319">
                  <c:v>8.5591203703703709</c:v>
                </c:pt>
                <c:pt idx="320">
                  <c:v>7.4369367187500011</c:v>
                </c:pt>
                <c:pt idx="321">
                  <c:v>7.1547259259259262</c:v>
                </c:pt>
                <c:pt idx="322">
                  <c:v>6.7688013020833342</c:v>
                </c:pt>
                <c:pt idx="323">
                  <c:v>6.7688013020833342</c:v>
                </c:pt>
                <c:pt idx="324">
                  <c:v>6.4465242187500005</c:v>
                </c:pt>
                <c:pt idx="325">
                  <c:v>6.2360397280092608</c:v>
                </c:pt>
                <c:pt idx="326">
                  <c:v>6.2360397280092608</c:v>
                </c:pt>
                <c:pt idx="327">
                  <c:v>6.0804689814814816</c:v>
                </c:pt>
                <c:pt idx="328">
                  <c:v>5.9268633391203718</c:v>
                </c:pt>
                <c:pt idx="329">
                  <c:v>4.5879723668981498</c:v>
                </c:pt>
                <c:pt idx="330">
                  <c:v>3.343406394675926</c:v>
                </c:pt>
                <c:pt idx="331">
                  <c:v>3.1180744502314819</c:v>
                </c:pt>
                <c:pt idx="332">
                  <c:v>3.0447105613425935</c:v>
                </c:pt>
                <c:pt idx="333">
                  <c:v>2.7599888020833339</c:v>
                </c:pt>
                <c:pt idx="334">
                  <c:v>2.6568208333333332</c:v>
                </c:pt>
                <c:pt idx="335">
                  <c:v>2.4563802083333339</c:v>
                </c:pt>
                <c:pt idx="336">
                  <c:v>2.2953508391203705</c:v>
                </c:pt>
                <c:pt idx="337">
                  <c:v>2.2324675057870373</c:v>
                </c:pt>
                <c:pt idx="338">
                  <c:v>2.2953508391203705</c:v>
                </c:pt>
                <c:pt idx="339">
                  <c:v>2.5891339120370374</c:v>
                </c:pt>
                <c:pt idx="340">
                  <c:v>3.4590200231481485</c:v>
                </c:pt>
                <c:pt idx="341">
                  <c:v>4.8604668113425928</c:v>
                </c:pt>
                <c:pt idx="342">
                  <c:v>6.3408452835648159</c:v>
                </c:pt>
                <c:pt idx="343">
                  <c:v>6.8232783564814827</c:v>
                </c:pt>
                <c:pt idx="344">
                  <c:v>6.9880195891203707</c:v>
                </c:pt>
                <c:pt idx="345">
                  <c:v>7.0989388020833335</c:v>
                </c:pt>
                <c:pt idx="346">
                  <c:v>7.608883333333333</c:v>
                </c:pt>
                <c:pt idx="347">
                  <c:v>7.7246061342592611</c:v>
                </c:pt>
                <c:pt idx="348">
                  <c:v>8.0177341724537037</c:v>
                </c:pt>
                <c:pt idx="349">
                  <c:v>8.3766932002314825</c:v>
                </c:pt>
                <c:pt idx="350">
                  <c:v>8.6203661168981487</c:v>
                </c:pt>
                <c:pt idx="351">
                  <c:v>8.6818302083333343</c:v>
                </c:pt>
                <c:pt idx="352">
                  <c:v>8.6203661168981487</c:v>
                </c:pt>
                <c:pt idx="353">
                  <c:v>8.5591203703703709</c:v>
                </c:pt>
                <c:pt idx="354">
                  <c:v>8.4980929687500009</c:v>
                </c:pt>
                <c:pt idx="355">
                  <c:v>8.4980929687500009</c:v>
                </c:pt>
                <c:pt idx="356">
                  <c:v>8.6203661168981487</c:v>
                </c:pt>
                <c:pt idx="357">
                  <c:v>8.6818302083333343</c:v>
                </c:pt>
                <c:pt idx="358">
                  <c:v>8.5591203703703709</c:v>
                </c:pt>
                <c:pt idx="359">
                  <c:v>7.8998279224537047</c:v>
                </c:pt>
                <c:pt idx="360">
                  <c:v>6.8232783564814827</c:v>
                </c:pt>
                <c:pt idx="361">
                  <c:v>5.8760981481481496</c:v>
                </c:pt>
                <c:pt idx="362">
                  <c:v>5.236020052083334</c:v>
                </c:pt>
                <c:pt idx="363">
                  <c:v>4.8604668113425928</c:v>
                </c:pt>
                <c:pt idx="364">
                  <c:v>4.6779304687500005</c:v>
                </c:pt>
                <c:pt idx="365">
                  <c:v>4.6779304687500005</c:v>
                </c:pt>
                <c:pt idx="366">
                  <c:v>4.7232370370370376</c:v>
                </c:pt>
                <c:pt idx="367">
                  <c:v>4.9066467592592611</c:v>
                </c:pt>
                <c:pt idx="368">
                  <c:v>5.3320918113425941</c:v>
                </c:pt>
                <c:pt idx="369">
                  <c:v>6.0290487557870369</c:v>
                </c:pt>
                <c:pt idx="370">
                  <c:v>6.4465242187500005</c:v>
                </c:pt>
                <c:pt idx="371">
                  <c:v>6.5530765335648153</c:v>
                </c:pt>
                <c:pt idx="372">
                  <c:v>6.1839644675925927</c:v>
                </c:pt>
                <c:pt idx="373">
                  <c:v>4.9530450520833345</c:v>
                </c:pt>
                <c:pt idx="374">
                  <c:v>3.4202638020833342</c:v>
                </c:pt>
                <c:pt idx="375">
                  <c:v>2.2638000000000003</c:v>
                </c:pt>
                <c:pt idx="376">
                  <c:v>1.5459911168981482</c:v>
                </c:pt>
                <c:pt idx="377">
                  <c:v>1.1358302083333336</c:v>
                </c:pt>
                <c:pt idx="378">
                  <c:v>0.86475500578703712</c:v>
                </c:pt>
                <c:pt idx="379">
                  <c:v>0.69870370370370383</c:v>
                </c:pt>
                <c:pt idx="380">
                  <c:v>0.56595000000000006</c:v>
                </c:pt>
                <c:pt idx="381">
                  <c:v>0.40623070023148156</c:v>
                </c:pt>
                <c:pt idx="382">
                  <c:v>0.26212306134259267</c:v>
                </c:pt>
                <c:pt idx="383">
                  <c:v>0.14945708912037034</c:v>
                </c:pt>
                <c:pt idx="384">
                  <c:v>5.7752228009259256E-2</c:v>
                </c:pt>
                <c:pt idx="385">
                  <c:v>8.842968750000001E-3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2.7293113425925931E-3</c:v>
                </c:pt>
                <c:pt idx="393">
                  <c:v>4.8145052083333348E-2</c:v>
                </c:pt>
                <c:pt idx="394">
                  <c:v>0.25153333333333333</c:v>
                </c:pt>
                <c:pt idx="395">
                  <c:v>0.75208903356481471</c:v>
                </c:pt>
                <c:pt idx="396">
                  <c:v>1.6516700520833334</c:v>
                </c:pt>
                <c:pt idx="397">
                  <c:v>3.0083561342592589</c:v>
                </c:pt>
                <c:pt idx="398">
                  <c:v>4.7687619502314815</c:v>
                </c:pt>
                <c:pt idx="399">
                  <c:v>6.3935755787037047</c:v>
                </c:pt>
                <c:pt idx="400">
                  <c:v>7.1547259259259262</c:v>
                </c:pt>
                <c:pt idx="401">
                  <c:v>7.1547259259259262</c:v>
                </c:pt>
                <c:pt idx="402">
                  <c:v>6.7688013020833342</c:v>
                </c:pt>
                <c:pt idx="403">
                  <c:v>5.9268633391203718</c:v>
                </c:pt>
                <c:pt idx="404">
                  <c:v>5.0935500000000005</c:v>
                </c:pt>
                <c:pt idx="405">
                  <c:v>4.454672800925926</c:v>
                </c:pt>
                <c:pt idx="406">
                  <c:v>3.8176515335648156</c:v>
                </c:pt>
                <c:pt idx="407">
                  <c:v>3.1550839120370373</c:v>
                </c:pt>
                <c:pt idx="408">
                  <c:v>2.5556179687500005</c:v>
                </c:pt>
                <c:pt idx="409">
                  <c:v>2.2013533564814822</c:v>
                </c:pt>
                <c:pt idx="410">
                  <c:v>2.1093209780092597</c:v>
                </c:pt>
                <c:pt idx="411">
                  <c:v>2.1397800925925927</c:v>
                </c:pt>
                <c:pt idx="412">
                  <c:v>2.2013533564814822</c:v>
                </c:pt>
                <c:pt idx="413">
                  <c:v>2.2953508391203705</c:v>
                </c:pt>
                <c:pt idx="414">
                  <c:v>2.4237376446759269</c:v>
                </c:pt>
                <c:pt idx="415">
                  <c:v>2.7599888020833339</c:v>
                </c:pt>
                <c:pt idx="416">
                  <c:v>3.305305208333333</c:v>
                </c:pt>
                <c:pt idx="417">
                  <c:v>3.8176515335648156</c:v>
                </c:pt>
                <c:pt idx="418">
                  <c:v>3.9827202835648148</c:v>
                </c:pt>
                <c:pt idx="419">
                  <c:v>3.8585912037037042</c:v>
                </c:pt>
                <c:pt idx="420">
                  <c:v>3.3817259259259269</c:v>
                </c:pt>
                <c:pt idx="421">
                  <c:v>3.0083561342592589</c:v>
                </c:pt>
                <c:pt idx="422">
                  <c:v>2.8651218750000003</c:v>
                </c:pt>
                <c:pt idx="423">
                  <c:v>2.9363023148148151</c:v>
                </c:pt>
                <c:pt idx="424">
                  <c:v>3.2297578703703702</c:v>
                </c:pt>
                <c:pt idx="425">
                  <c:v>3.9827202835648148</c:v>
                </c:pt>
                <c:pt idx="426">
                  <c:v>5.5760922453703712</c:v>
                </c:pt>
                <c:pt idx="427">
                  <c:v>8.1962311342592589</c:v>
                </c:pt>
                <c:pt idx="428">
                  <c:v>10.901524537037039</c:v>
                </c:pt>
                <c:pt idx="429">
                  <c:v>12.178842245370374</c:v>
                </c:pt>
                <c:pt idx="430">
                  <c:v>12.251878616898148</c:v>
                </c:pt>
                <c:pt idx="431">
                  <c:v>11.74520925925926</c:v>
                </c:pt>
                <c:pt idx="432">
                  <c:v>11.109498061342594</c:v>
                </c:pt>
                <c:pt idx="433">
                  <c:v>10.695516116898151</c:v>
                </c:pt>
                <c:pt idx="434">
                  <c:v>10.559268894675929</c:v>
                </c:pt>
                <c:pt idx="435">
                  <c:v>10.222471875000002</c:v>
                </c:pt>
                <c:pt idx="436">
                  <c:v>9.3084800925925926</c:v>
                </c:pt>
                <c:pt idx="437">
                  <c:v>7.7827950520833351</c:v>
                </c:pt>
                <c:pt idx="438">
                  <c:v>5.7752228009259268</c:v>
                </c:pt>
                <c:pt idx="439">
                  <c:v>3.6162283564814817</c:v>
                </c:pt>
                <c:pt idx="440">
                  <c:v>1.8167388020833337</c:v>
                </c:pt>
                <c:pt idx="441">
                  <c:v>0.64728347800925934</c:v>
                </c:pt>
                <c:pt idx="442">
                  <c:v>0.15764502314814818</c:v>
                </c:pt>
                <c:pt idx="443">
                  <c:v>1.8450144675925928E-2</c:v>
                </c:pt>
                <c:pt idx="444">
                  <c:v>4.3668981481481483E-4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2.7293113425925931E-3</c:v>
                </c:pt>
                <c:pt idx="513">
                  <c:v>6.8232783564814825E-2</c:v>
                </c:pt>
                <c:pt idx="514">
                  <c:v>0.47555520833333331</c:v>
                </c:pt>
                <c:pt idx="515">
                  <c:v>1.5201172453703704</c:v>
                </c:pt>
                <c:pt idx="516">
                  <c:v>3.0812833333333343</c:v>
                </c:pt>
                <c:pt idx="517">
                  <c:v>4.5879723668981498</c:v>
                </c:pt>
                <c:pt idx="518">
                  <c:v>5.236020052083334</c:v>
                </c:pt>
                <c:pt idx="519">
                  <c:v>5.236020052083334</c:v>
                </c:pt>
                <c:pt idx="520">
                  <c:v>4.9530450520833345</c:v>
                </c:pt>
                <c:pt idx="521">
                  <c:v>4.4988876446759276</c:v>
                </c:pt>
                <c:pt idx="522">
                  <c:v>4.0245333333333333</c:v>
                </c:pt>
                <c:pt idx="523">
                  <c:v>3.4590200231481485</c:v>
                </c:pt>
                <c:pt idx="524">
                  <c:v>2.6228682002314816</c:v>
                </c:pt>
                <c:pt idx="525">
                  <c:v>1.5459911168981482</c:v>
                </c:pt>
                <c:pt idx="526">
                  <c:v>0.63058009259259273</c:v>
                </c:pt>
                <c:pt idx="527">
                  <c:v>0.17467592592592596</c:v>
                </c:pt>
                <c:pt idx="528">
                  <c:v>4.3668981481481489E-2</c:v>
                </c:pt>
                <c:pt idx="529">
                  <c:v>1.0917245370370372E-2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4.3668981481481483E-4</c:v>
                </c:pt>
                <c:pt idx="534">
                  <c:v>1.5720833333333333E-2</c:v>
                </c:pt>
                <c:pt idx="535">
                  <c:v>0.1117925925925926</c:v>
                </c:pt>
                <c:pt idx="536">
                  <c:v>0.29520231481481485</c:v>
                </c:pt>
                <c:pt idx="537">
                  <c:v>0.73407557870370377</c:v>
                </c:pt>
                <c:pt idx="538">
                  <c:v>1.8450144675925928</c:v>
                </c:pt>
                <c:pt idx="539">
                  <c:v>3.8585912037037042</c:v>
                </c:pt>
                <c:pt idx="540">
                  <c:v>5.8255513020833343</c:v>
                </c:pt>
                <c:pt idx="541">
                  <c:v>6.5530765335648153</c:v>
                </c:pt>
                <c:pt idx="542">
                  <c:v>6.5530765335648153</c:v>
                </c:pt>
                <c:pt idx="543">
                  <c:v>6.4465242187500005</c:v>
                </c:pt>
                <c:pt idx="544">
                  <c:v>6.0804689814814816</c:v>
                </c:pt>
                <c:pt idx="545">
                  <c:v>5.4290369502314828</c:v>
                </c:pt>
                <c:pt idx="546">
                  <c:v>4.4106763020833331</c:v>
                </c:pt>
                <c:pt idx="547">
                  <c:v>3.7364272280092603</c:v>
                </c:pt>
                <c:pt idx="548">
                  <c:v>3.2297578703703702</c:v>
                </c:pt>
                <c:pt idx="549">
                  <c:v>2.9006029224537042</c:v>
                </c:pt>
                <c:pt idx="550">
                  <c:v>2.5891339120370374</c:v>
                </c:pt>
                <c:pt idx="551">
                  <c:v>2.3591075520833331</c:v>
                </c:pt>
                <c:pt idx="552">
                  <c:v>2.2324675057870373</c:v>
                </c:pt>
                <c:pt idx="553">
                  <c:v>2.0490577835648147</c:v>
                </c:pt>
                <c:pt idx="554">
                  <c:v>1.9311515335648153</c:v>
                </c:pt>
                <c:pt idx="555">
                  <c:v>1.8735084780092595</c:v>
                </c:pt>
                <c:pt idx="556">
                  <c:v>1.8735084780092595</c:v>
                </c:pt>
                <c:pt idx="557">
                  <c:v>1.9311515335648153</c:v>
                </c:pt>
                <c:pt idx="558">
                  <c:v>2.079080208333334</c:v>
                </c:pt>
                <c:pt idx="559">
                  <c:v>2.2953508391203705</c:v>
                </c:pt>
                <c:pt idx="560">
                  <c:v>2.9722200520833333</c:v>
                </c:pt>
                <c:pt idx="561">
                  <c:v>3.1550839120370373</c:v>
                </c:pt>
                <c:pt idx="562">
                  <c:v>3.1550839120370373</c:v>
                </c:pt>
                <c:pt idx="563">
                  <c:v>3.1550839120370373</c:v>
                </c:pt>
                <c:pt idx="564">
                  <c:v>2.5891339120370374</c:v>
                </c:pt>
                <c:pt idx="565">
                  <c:v>1.1136682002314815</c:v>
                </c:pt>
                <c:pt idx="566">
                  <c:v>0.25153333333333333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1.0917245370370372E-2</c:v>
                </c:pt>
                <c:pt idx="602">
                  <c:v>4.8145052083333348E-2</c:v>
                </c:pt>
                <c:pt idx="603">
                  <c:v>0.25153333333333333</c:v>
                </c:pt>
                <c:pt idx="604">
                  <c:v>0.90405708912037042</c:v>
                </c:pt>
                <c:pt idx="605">
                  <c:v>2.2013533564814822</c:v>
                </c:pt>
                <c:pt idx="606">
                  <c:v>4.2799968750000001</c:v>
                </c:pt>
                <c:pt idx="607">
                  <c:v>7.0989388020833335</c:v>
                </c:pt>
                <c:pt idx="608">
                  <c:v>10.155767505787036</c:v>
                </c:pt>
                <c:pt idx="609">
                  <c:v>13.221220833333332</c:v>
                </c:pt>
                <c:pt idx="610">
                  <c:v>16.435257870370375</c:v>
                </c:pt>
                <c:pt idx="611">
                  <c:v>20.092207552083334</c:v>
                </c:pt>
                <c:pt idx="612">
                  <c:v>23.504392592592598</c:v>
                </c:pt>
                <c:pt idx="613">
                  <c:v>25.468732552083335</c:v>
                </c:pt>
                <c:pt idx="614">
                  <c:v>25.892321672453708</c:v>
                </c:pt>
                <c:pt idx="615">
                  <c:v>25.680090422453702</c:v>
                </c:pt>
                <c:pt idx="616">
                  <c:v>25.574302314814819</c:v>
                </c:pt>
                <c:pt idx="617">
                  <c:v>25.363381134259264</c:v>
                </c:pt>
                <c:pt idx="618">
                  <c:v>24.944158912037043</c:v>
                </c:pt>
                <c:pt idx="619">
                  <c:v>24.116195023148148</c:v>
                </c:pt>
                <c:pt idx="620">
                  <c:v>23.000561718750003</c:v>
                </c:pt>
                <c:pt idx="621">
                  <c:v>22.009275839120367</c:v>
                </c:pt>
                <c:pt idx="622">
                  <c:v>21.521820833333337</c:v>
                </c:pt>
                <c:pt idx="623">
                  <c:v>21.42498486689815</c:v>
                </c:pt>
                <c:pt idx="624">
                  <c:v>21.618875144675926</c:v>
                </c:pt>
                <c:pt idx="625">
                  <c:v>22.205786255787043</c:v>
                </c:pt>
                <c:pt idx="626">
                  <c:v>22.80055778356482</c:v>
                </c:pt>
                <c:pt idx="627">
                  <c:v>23.100891203703707</c:v>
                </c:pt>
                <c:pt idx="628">
                  <c:v>23.100891203703707</c:v>
                </c:pt>
                <c:pt idx="629">
                  <c:v>23.100891203703707</c:v>
                </c:pt>
                <c:pt idx="630">
                  <c:v>23.201439033564817</c:v>
                </c:pt>
                <c:pt idx="631">
                  <c:v>23.809311255787037</c:v>
                </c:pt>
                <c:pt idx="632">
                  <c:v>24.839899218750002</c:v>
                </c:pt>
                <c:pt idx="633">
                  <c:v>26.105426302083337</c:v>
                </c:pt>
                <c:pt idx="634">
                  <c:v>27.621613339120373</c:v>
                </c:pt>
                <c:pt idx="635">
                  <c:v>29.067820833333339</c:v>
                </c:pt>
                <c:pt idx="636">
                  <c:v>30.205397800925926</c:v>
                </c:pt>
                <c:pt idx="637">
                  <c:v>30.666542245370369</c:v>
                </c:pt>
                <c:pt idx="638">
                  <c:v>30.666542245370369</c:v>
                </c:pt>
                <c:pt idx="639">
                  <c:v>30.550928616898151</c:v>
                </c:pt>
                <c:pt idx="640">
                  <c:v>30.320356394675933</c:v>
                </c:pt>
                <c:pt idx="641">
                  <c:v>30.205397800925926</c:v>
                </c:pt>
                <c:pt idx="642">
                  <c:v>30.782374218750004</c:v>
                </c:pt>
                <c:pt idx="643">
                  <c:v>32.189388802083336</c:v>
                </c:pt>
                <c:pt idx="644">
                  <c:v>33.265283333333343</c:v>
                </c:pt>
                <c:pt idx="645">
                  <c:v>33.62784505208333</c:v>
                </c:pt>
                <c:pt idx="646">
                  <c:v>34.114317505787042</c:v>
                </c:pt>
                <c:pt idx="647">
                  <c:v>34.604283478009265</c:v>
                </c:pt>
                <c:pt idx="648">
                  <c:v>35.097742968750005</c:v>
                </c:pt>
                <c:pt idx="649">
                  <c:v>35.345782783564822</c:v>
                </c:pt>
                <c:pt idx="650">
                  <c:v>35.221653703703716</c:v>
                </c:pt>
                <c:pt idx="651">
                  <c:v>34.236481481481484</c:v>
                </c:pt>
                <c:pt idx="652">
                  <c:v>32.070936689814815</c:v>
                </c:pt>
                <c:pt idx="653">
                  <c:v>29.633880005787034</c:v>
                </c:pt>
                <c:pt idx="654">
                  <c:v>27.402395052083332</c:v>
                </c:pt>
                <c:pt idx="655">
                  <c:v>24.321875925925927</c:v>
                </c:pt>
                <c:pt idx="656">
                  <c:v>20.374200000000002</c:v>
                </c:pt>
                <c:pt idx="657">
                  <c:v>16.775875925925931</c:v>
                </c:pt>
                <c:pt idx="658">
                  <c:v>14.544500144675927</c:v>
                </c:pt>
                <c:pt idx="659">
                  <c:v>12.84403000578704</c:v>
                </c:pt>
                <c:pt idx="660">
                  <c:v>10.491472800925926</c:v>
                </c:pt>
                <c:pt idx="661">
                  <c:v>7.3800578703703712</c:v>
                </c:pt>
                <c:pt idx="662">
                  <c:v>4.6779304687500005</c:v>
                </c:pt>
                <c:pt idx="663">
                  <c:v>2.5891339120370374</c:v>
                </c:pt>
                <c:pt idx="664">
                  <c:v>1.8735084780092595</c:v>
                </c:pt>
                <c:pt idx="665">
                  <c:v>1.5720833333333337</c:v>
                </c:pt>
                <c:pt idx="666">
                  <c:v>1.7058195891203707</c:v>
                </c:pt>
                <c:pt idx="667">
                  <c:v>2.1397800925925927</c:v>
                </c:pt>
                <c:pt idx="668">
                  <c:v>3.9411255787037041</c:v>
                </c:pt>
                <c:pt idx="669">
                  <c:v>5.8760981481481496</c:v>
                </c:pt>
                <c:pt idx="670">
                  <c:v>8.5591203703703709</c:v>
                </c:pt>
                <c:pt idx="671">
                  <c:v>11.179259259259261</c:v>
                </c:pt>
                <c:pt idx="672">
                  <c:v>12.620335648148149</c:v>
                </c:pt>
                <c:pt idx="673">
                  <c:v>14.148750000000001</c:v>
                </c:pt>
                <c:pt idx="674">
                  <c:v>15.764502314814816</c:v>
                </c:pt>
                <c:pt idx="675">
                  <c:v>17.467592592592595</c:v>
                </c:pt>
                <c:pt idx="676">
                  <c:v>17.730589033564819</c:v>
                </c:pt>
                <c:pt idx="677">
                  <c:v>17.907011718750002</c:v>
                </c:pt>
                <c:pt idx="678">
                  <c:v>16.605130208333339</c:v>
                </c:pt>
                <c:pt idx="679">
                  <c:v>13.913920052083334</c:v>
                </c:pt>
                <c:pt idx="680">
                  <c:v>11.039955208333335</c:v>
                </c:pt>
                <c:pt idx="681">
                  <c:v>8.0177341724537037</c:v>
                </c:pt>
                <c:pt idx="682">
                  <c:v>5.6752208333333334</c:v>
                </c:pt>
                <c:pt idx="683">
                  <c:v>4.8604668113425928</c:v>
                </c:pt>
                <c:pt idx="684">
                  <c:v>3.8997492187500002</c:v>
                </c:pt>
                <c:pt idx="685">
                  <c:v>3.8997492187500002</c:v>
                </c:pt>
                <c:pt idx="686">
                  <c:v>4.9530450520833345</c:v>
                </c:pt>
                <c:pt idx="687">
                  <c:v>6.2360397280092608</c:v>
                </c:pt>
                <c:pt idx="688">
                  <c:v>7.3233973668981491</c:v>
                </c:pt>
                <c:pt idx="689">
                  <c:v>8.8054134259259289</c:v>
                </c:pt>
                <c:pt idx="690">
                  <c:v>10.023013802083334</c:v>
                </c:pt>
                <c:pt idx="691">
                  <c:v>10.423895052083335</c:v>
                </c:pt>
                <c:pt idx="692">
                  <c:v>10.559268894675929</c:v>
                </c:pt>
                <c:pt idx="693">
                  <c:v>11.039955208333335</c:v>
                </c:pt>
                <c:pt idx="694">
                  <c:v>11.673701302083336</c:v>
                </c:pt>
                <c:pt idx="695">
                  <c:v>12.033424537037035</c:v>
                </c:pt>
                <c:pt idx="696">
                  <c:v>11.460487500000001</c:v>
                </c:pt>
                <c:pt idx="697">
                  <c:v>8.7435126446759259</c:v>
                </c:pt>
                <c:pt idx="698">
                  <c:v>7.2669552083333349</c:v>
                </c:pt>
                <c:pt idx="699">
                  <c:v>5.8255513020833343</c:v>
                </c:pt>
                <c:pt idx="700">
                  <c:v>5.1883116898148156</c:v>
                </c:pt>
                <c:pt idx="701">
                  <c:v>4.9066467592592611</c:v>
                </c:pt>
                <c:pt idx="702">
                  <c:v>4.8145052083333333</c:v>
                </c:pt>
                <c:pt idx="703">
                  <c:v>4.8145052083333333</c:v>
                </c:pt>
                <c:pt idx="704">
                  <c:v>4.7687619502314815</c:v>
                </c:pt>
                <c:pt idx="705">
                  <c:v>4.3233383391203706</c:v>
                </c:pt>
                <c:pt idx="706">
                  <c:v>3.4979945891203705</c:v>
                </c:pt>
                <c:pt idx="707">
                  <c:v>2.4892411168981488</c:v>
                </c:pt>
                <c:pt idx="708">
                  <c:v>1.7886814814814815</c:v>
                </c:pt>
                <c:pt idx="709">
                  <c:v>1.5720833333333337</c:v>
                </c:pt>
                <c:pt idx="710">
                  <c:v>1.9022208333333332</c:v>
                </c:pt>
                <c:pt idx="711">
                  <c:v>3.1923117187500005</c:v>
                </c:pt>
                <c:pt idx="712">
                  <c:v>4.8604668113425928</c:v>
                </c:pt>
                <c:pt idx="713">
                  <c:v>5.1883116898148156</c:v>
                </c:pt>
                <c:pt idx="714">
                  <c:v>4.9066467592592611</c:v>
                </c:pt>
                <c:pt idx="715">
                  <c:v>3.7364272280092603</c:v>
                </c:pt>
                <c:pt idx="716">
                  <c:v>2.1093209780092597</c:v>
                </c:pt>
                <c:pt idx="717">
                  <c:v>1.5720833333333337</c:v>
                </c:pt>
                <c:pt idx="718">
                  <c:v>1.5720833333333337</c:v>
                </c:pt>
                <c:pt idx="719">
                  <c:v>1.8450144675925928</c:v>
                </c:pt>
                <c:pt idx="720">
                  <c:v>2.7948148148148153</c:v>
                </c:pt>
                <c:pt idx="721">
                  <c:v>3.7364272280092603</c:v>
                </c:pt>
                <c:pt idx="722">
                  <c:v>4.6328422453703713</c:v>
                </c:pt>
                <c:pt idx="723">
                  <c:v>5.5268554687500009</c:v>
                </c:pt>
                <c:pt idx="724">
                  <c:v>6.2883333333333349</c:v>
                </c:pt>
                <c:pt idx="725">
                  <c:v>7.7246061342592611</c:v>
                </c:pt>
                <c:pt idx="726">
                  <c:v>9.7601265335648151</c:v>
                </c:pt>
                <c:pt idx="727">
                  <c:v>13.221220833333332</c:v>
                </c:pt>
                <c:pt idx="728">
                  <c:v>15.598996875000001</c:v>
                </c:pt>
                <c:pt idx="729">
                  <c:v>17.642705208333332</c:v>
                </c:pt>
                <c:pt idx="730">
                  <c:v>18.89294814814815</c:v>
                </c:pt>
                <c:pt idx="731">
                  <c:v>19.16642514467593</c:v>
                </c:pt>
                <c:pt idx="732">
                  <c:v>19.258020833333333</c:v>
                </c:pt>
                <c:pt idx="733">
                  <c:v>19.441867245370371</c:v>
                </c:pt>
                <c:pt idx="734">
                  <c:v>19.626587037037044</c:v>
                </c:pt>
                <c:pt idx="735">
                  <c:v>19.905304311342594</c:v>
                </c:pt>
                <c:pt idx="736">
                  <c:v>20.279984172453705</c:v>
                </c:pt>
                <c:pt idx="737">
                  <c:v>20.848554311342596</c:v>
                </c:pt>
                <c:pt idx="738">
                  <c:v>21.135787037037037</c:v>
                </c:pt>
                <c:pt idx="739">
                  <c:v>21.231967968750002</c:v>
                </c:pt>
                <c:pt idx="740">
                  <c:v>22.40317005208334</c:v>
                </c:pt>
                <c:pt idx="741">
                  <c:v>23.504392592592598</c:v>
                </c:pt>
                <c:pt idx="742">
                  <c:v>24.321875925925927</c:v>
                </c:pt>
                <c:pt idx="743">
                  <c:v>24.425043894675927</c:v>
                </c:pt>
                <c:pt idx="744">
                  <c:v>24.528430208333333</c:v>
                </c:pt>
                <c:pt idx="745">
                  <c:v>24.528430208333333</c:v>
                </c:pt>
                <c:pt idx="746">
                  <c:v>24.632034866898149</c:v>
                </c:pt>
                <c:pt idx="747">
                  <c:v>25.048636950231487</c:v>
                </c:pt>
                <c:pt idx="748">
                  <c:v>25.786096875000002</c:v>
                </c:pt>
                <c:pt idx="749">
                  <c:v>26.642008912037038</c:v>
                </c:pt>
                <c:pt idx="750">
                  <c:v>27.075205208333337</c:v>
                </c:pt>
                <c:pt idx="751">
                  <c:v>27.075205208333337</c:v>
                </c:pt>
                <c:pt idx="752">
                  <c:v>26.96657861689815</c:v>
                </c:pt>
                <c:pt idx="753">
                  <c:v>26.534255700231487</c:v>
                </c:pt>
                <c:pt idx="754">
                  <c:v>25.680090422453702</c:v>
                </c:pt>
                <c:pt idx="755">
                  <c:v>24.735857870370371</c:v>
                </c:pt>
                <c:pt idx="756">
                  <c:v>23.403189728009259</c:v>
                </c:pt>
                <c:pt idx="757">
                  <c:v>20.848554311342596</c:v>
                </c:pt>
                <c:pt idx="758">
                  <c:v>16.861576302083332</c:v>
                </c:pt>
                <c:pt idx="759">
                  <c:v>12.69468208912037</c:v>
                </c:pt>
                <c:pt idx="760">
                  <c:v>9.1814033564814821</c:v>
                </c:pt>
                <c:pt idx="761">
                  <c:v>6.1321075520833332</c:v>
                </c:pt>
                <c:pt idx="762">
                  <c:v>3.6961425925925924</c:v>
                </c:pt>
                <c:pt idx="763">
                  <c:v>2.2324675057870373</c:v>
                </c:pt>
                <c:pt idx="764">
                  <c:v>1.5720833333333337</c:v>
                </c:pt>
                <c:pt idx="765">
                  <c:v>1.7886814814814815</c:v>
                </c:pt>
                <c:pt idx="766">
                  <c:v>2.7948148148148153</c:v>
                </c:pt>
                <c:pt idx="767">
                  <c:v>3.9827202835648148</c:v>
                </c:pt>
                <c:pt idx="768">
                  <c:v>5.4778370370370375</c:v>
                </c:pt>
                <c:pt idx="769">
                  <c:v>7.1547259259259262</c:v>
                </c:pt>
                <c:pt idx="770">
                  <c:v>9.8911334780092588</c:v>
                </c:pt>
                <c:pt idx="771">
                  <c:v>13.603870283564817</c:v>
                </c:pt>
                <c:pt idx="772">
                  <c:v>17.380363802083338</c:v>
                </c:pt>
                <c:pt idx="773">
                  <c:v>21.618875144675926</c:v>
                </c:pt>
                <c:pt idx="774">
                  <c:v>24.632034866898149</c:v>
                </c:pt>
                <c:pt idx="775">
                  <c:v>28.284508478009265</c:v>
                </c:pt>
                <c:pt idx="776">
                  <c:v>31.95270292245371</c:v>
                </c:pt>
                <c:pt idx="777">
                  <c:v>34.604283478009265</c:v>
                </c:pt>
                <c:pt idx="778">
                  <c:v>36.852362644675935</c:v>
                </c:pt>
                <c:pt idx="779">
                  <c:v>39.04050613425926</c:v>
                </c:pt>
                <c:pt idx="780">
                  <c:v>40.756369589120375</c:v>
                </c:pt>
                <c:pt idx="781">
                  <c:v>42.101374218750003</c:v>
                </c:pt>
                <c:pt idx="782">
                  <c:v>43.055868981481481</c:v>
                </c:pt>
                <c:pt idx="783">
                  <c:v>43.744201302083333</c:v>
                </c:pt>
                <c:pt idx="784">
                  <c:v>44.159820833333342</c:v>
                </c:pt>
                <c:pt idx="785">
                  <c:v>44.717037037037045</c:v>
                </c:pt>
                <c:pt idx="786">
                  <c:v>45.700571672453705</c:v>
                </c:pt>
                <c:pt idx="787">
                  <c:v>46.409646759259267</c:v>
                </c:pt>
                <c:pt idx="788">
                  <c:v>46.5521168113426</c:v>
                </c:pt>
                <c:pt idx="789">
                  <c:v>46.5521168113426</c:v>
                </c:pt>
                <c:pt idx="790">
                  <c:v>46.694805208333342</c:v>
                </c:pt>
                <c:pt idx="791">
                  <c:v>47.124180468750005</c:v>
                </c:pt>
                <c:pt idx="792">
                  <c:v>47.555520833333333</c:v>
                </c:pt>
                <c:pt idx="793">
                  <c:v>46.980837037037041</c:v>
                </c:pt>
                <c:pt idx="794">
                  <c:v>44.021062644675929</c:v>
                </c:pt>
                <c:pt idx="795">
                  <c:v>38.910045052083333</c:v>
                </c:pt>
                <c:pt idx="796">
                  <c:v>32.546055208333335</c:v>
                </c:pt>
                <c:pt idx="797">
                  <c:v>26.534255700231487</c:v>
                </c:pt>
                <c:pt idx="798">
                  <c:v>22.009275839120367</c:v>
                </c:pt>
                <c:pt idx="799">
                  <c:v>19.534117968750003</c:v>
                </c:pt>
                <c:pt idx="800">
                  <c:v>18.711721875000002</c:v>
                </c:pt>
                <c:pt idx="801">
                  <c:v>18.621436255787035</c:v>
                </c:pt>
                <c:pt idx="802">
                  <c:v>19.349834866898153</c:v>
                </c:pt>
                <c:pt idx="803">
                  <c:v>21.813638802083332</c:v>
                </c:pt>
                <c:pt idx="804">
                  <c:v>25.574302314814819</c:v>
                </c:pt>
                <c:pt idx="805">
                  <c:v>28.84292557870371</c:v>
                </c:pt>
                <c:pt idx="806">
                  <c:v>30.320356394675933</c:v>
                </c:pt>
                <c:pt idx="807">
                  <c:v>30.666542245370369</c:v>
                </c:pt>
                <c:pt idx="808">
                  <c:v>30.090657552083336</c:v>
                </c:pt>
                <c:pt idx="809">
                  <c:v>28.730805468750003</c:v>
                </c:pt>
                <c:pt idx="810">
                  <c:v>26.96657861689815</c:v>
                </c:pt>
                <c:pt idx="811">
                  <c:v>24.528430208333333</c:v>
                </c:pt>
                <c:pt idx="812">
                  <c:v>20.848554311342596</c:v>
                </c:pt>
                <c:pt idx="813">
                  <c:v>17.20656125578704</c:v>
                </c:pt>
                <c:pt idx="814">
                  <c:v>13.758458478009258</c:v>
                </c:pt>
                <c:pt idx="815">
                  <c:v>10.559268894675929</c:v>
                </c:pt>
                <c:pt idx="816">
                  <c:v>7.5513494502314815</c:v>
                </c:pt>
                <c:pt idx="817">
                  <c:v>5.236020052083334</c:v>
                </c:pt>
                <c:pt idx="818">
                  <c:v>3.5371875000000004</c:v>
                </c:pt>
                <c:pt idx="819">
                  <c:v>3.1550839120370373</c:v>
                </c:pt>
                <c:pt idx="820">
                  <c:v>3.5371875000000004</c:v>
                </c:pt>
                <c:pt idx="821">
                  <c:v>4.9996616898148156</c:v>
                </c:pt>
                <c:pt idx="822">
                  <c:v>6.7145425925925943</c:v>
                </c:pt>
                <c:pt idx="823">
                  <c:v>8.4980929687500009</c:v>
                </c:pt>
                <c:pt idx="824">
                  <c:v>10.356535648148149</c:v>
                </c:pt>
                <c:pt idx="825">
                  <c:v>11.888880208333333</c:v>
                </c:pt>
                <c:pt idx="826">
                  <c:v>13.450155468750001</c:v>
                </c:pt>
                <c:pt idx="827">
                  <c:v>15.026605700231483</c:v>
                </c:pt>
                <c:pt idx="828">
                  <c:v>16.520084866898149</c:v>
                </c:pt>
                <c:pt idx="829">
                  <c:v>18.711721875000002</c:v>
                </c:pt>
                <c:pt idx="830">
                  <c:v>21.135787037037037</c:v>
                </c:pt>
                <c:pt idx="831">
                  <c:v>23.403189728009259</c:v>
                </c:pt>
                <c:pt idx="832">
                  <c:v>24.839899218750002</c:v>
                </c:pt>
                <c:pt idx="833">
                  <c:v>25.363381134259264</c:v>
                </c:pt>
                <c:pt idx="834">
                  <c:v>25.892321672453708</c:v>
                </c:pt>
                <c:pt idx="835">
                  <c:v>26.534255700231487</c:v>
                </c:pt>
                <c:pt idx="836">
                  <c:v>27.075205208333337</c:v>
                </c:pt>
                <c:pt idx="837">
                  <c:v>27.511895023148153</c:v>
                </c:pt>
                <c:pt idx="838">
                  <c:v>28.284508478009265</c:v>
                </c:pt>
                <c:pt idx="839">
                  <c:v>29.293589467592597</c:v>
                </c:pt>
                <c:pt idx="840">
                  <c:v>30.090657552083336</c:v>
                </c:pt>
                <c:pt idx="841">
                  <c:v>31.014693200231484</c:v>
                </c:pt>
                <c:pt idx="842">
                  <c:v>32.4269480613426</c:v>
                </c:pt>
                <c:pt idx="843">
                  <c:v>33.870644589120374</c:v>
                </c:pt>
                <c:pt idx="844">
                  <c:v>34.850576533564819</c:v>
                </c:pt>
                <c:pt idx="845">
                  <c:v>35.221653703703716</c:v>
                </c:pt>
                <c:pt idx="846">
                  <c:v>35.470130208333337</c:v>
                </c:pt>
                <c:pt idx="847">
                  <c:v>35.719480092592597</c:v>
                </c:pt>
                <c:pt idx="848">
                  <c:v>36.34667583912038</c:v>
                </c:pt>
                <c:pt idx="849">
                  <c:v>37.617443200231499</c:v>
                </c:pt>
                <c:pt idx="850">
                  <c:v>39.433199450231477</c:v>
                </c:pt>
                <c:pt idx="851">
                  <c:v>40.756369589120375</c:v>
                </c:pt>
                <c:pt idx="852">
                  <c:v>41.560752228009271</c:v>
                </c:pt>
                <c:pt idx="853">
                  <c:v>42.372995283564826</c:v>
                </c:pt>
                <c:pt idx="854">
                  <c:v>43.193098755787034</c:v>
                </c:pt>
                <c:pt idx="855">
                  <c:v>43.744201302083333</c:v>
                </c:pt>
                <c:pt idx="856">
                  <c:v>43.882522800925926</c:v>
                </c:pt>
                <c:pt idx="857">
                  <c:v>44.021062644675929</c:v>
                </c:pt>
                <c:pt idx="858">
                  <c:v>45.41847005208335</c:v>
                </c:pt>
                <c:pt idx="859">
                  <c:v>47.267742245370378</c:v>
                </c:pt>
                <c:pt idx="860">
                  <c:v>48.715368981481497</c:v>
                </c:pt>
                <c:pt idx="861">
                  <c:v>49.594425578703706</c:v>
                </c:pt>
                <c:pt idx="862">
                  <c:v>51.676125925925923</c:v>
                </c:pt>
                <c:pt idx="863">
                  <c:v>55.188967968750006</c:v>
                </c:pt>
                <c:pt idx="864">
                  <c:v>57.067607552083331</c:v>
                </c:pt>
                <c:pt idx="865">
                  <c:v>57.859653703703707</c:v>
                </c:pt>
                <c:pt idx="866">
                  <c:v>58.817314467592603</c:v>
                </c:pt>
                <c:pt idx="867">
                  <c:v>60.756217245370372</c:v>
                </c:pt>
                <c:pt idx="868">
                  <c:v>63.058009259259265</c:v>
                </c:pt>
                <c:pt idx="869">
                  <c:v>64.057592245370387</c:v>
                </c:pt>
                <c:pt idx="870">
                  <c:v>63.890449218750007</c:v>
                </c:pt>
                <c:pt idx="871">
                  <c:v>63.390330208333346</c:v>
                </c:pt>
                <c:pt idx="872">
                  <c:v>62.726561689814829</c:v>
                </c:pt>
                <c:pt idx="873">
                  <c:v>62.06628668981481</c:v>
                </c:pt>
                <c:pt idx="874">
                  <c:v>61.082424537037049</c:v>
                </c:pt>
                <c:pt idx="875">
                  <c:v>59.621369589120384</c:v>
                </c:pt>
                <c:pt idx="876">
                  <c:v>57.700807783564812</c:v>
                </c:pt>
                <c:pt idx="877">
                  <c:v>55.499891116898162</c:v>
                </c:pt>
                <c:pt idx="878">
                  <c:v>54.107614814814831</c:v>
                </c:pt>
                <c:pt idx="879">
                  <c:v>53.494502314814817</c:v>
                </c:pt>
                <c:pt idx="880">
                  <c:v>53.494502314814817</c:v>
                </c:pt>
                <c:pt idx="881">
                  <c:v>51.977005208333345</c:v>
                </c:pt>
                <c:pt idx="882">
                  <c:v>50.481342592592597</c:v>
                </c:pt>
                <c:pt idx="883">
                  <c:v>50.481342592592597</c:v>
                </c:pt>
                <c:pt idx="884">
                  <c:v>50.481342592592597</c:v>
                </c:pt>
                <c:pt idx="885">
                  <c:v>50.629926302083348</c:v>
                </c:pt>
                <c:pt idx="886">
                  <c:v>51.076987500000008</c:v>
                </c:pt>
                <c:pt idx="887">
                  <c:v>51.376120023148161</c:v>
                </c:pt>
                <c:pt idx="888">
                  <c:v>51.526013802083334</c:v>
                </c:pt>
                <c:pt idx="889">
                  <c:v>51.226444589120383</c:v>
                </c:pt>
                <c:pt idx="890">
                  <c:v>50.629926302083348</c:v>
                </c:pt>
                <c:pt idx="891">
                  <c:v>49.447370283564808</c:v>
                </c:pt>
                <c:pt idx="892">
                  <c:v>47.844172800925939</c:v>
                </c:pt>
                <c:pt idx="893">
                  <c:v>45.841950000000004</c:v>
                </c:pt>
                <c:pt idx="894">
                  <c:v>44.159820833333342</c:v>
                </c:pt>
                <c:pt idx="895">
                  <c:v>42.782064467592605</c:v>
                </c:pt>
                <c:pt idx="896">
                  <c:v>42.101374218750003</c:v>
                </c:pt>
                <c:pt idx="897">
                  <c:v>41.830626533564811</c:v>
                </c:pt>
                <c:pt idx="898">
                  <c:v>41.830626533564811</c:v>
                </c:pt>
                <c:pt idx="899">
                  <c:v>41.69558020833334</c:v>
                </c:pt>
                <c:pt idx="900">
                  <c:v>41.291751302083327</c:v>
                </c:pt>
                <c:pt idx="901">
                  <c:v>40.489988802083346</c:v>
                </c:pt>
                <c:pt idx="902">
                  <c:v>38.910045052083333</c:v>
                </c:pt>
                <c:pt idx="903">
                  <c:v>32.546055208333335</c:v>
                </c:pt>
                <c:pt idx="904">
                  <c:v>26.534255700231487</c:v>
                </c:pt>
                <c:pt idx="905">
                  <c:v>22.009275839120367</c:v>
                </c:pt>
                <c:pt idx="906">
                  <c:v>19.534117968750003</c:v>
                </c:pt>
                <c:pt idx="907">
                  <c:v>18.711721875000002</c:v>
                </c:pt>
                <c:pt idx="908">
                  <c:v>18.621436255787035</c:v>
                </c:pt>
                <c:pt idx="909">
                  <c:v>19.349834866898153</c:v>
                </c:pt>
                <c:pt idx="910">
                  <c:v>21.813638802083332</c:v>
                </c:pt>
                <c:pt idx="911">
                  <c:v>25.574302314814819</c:v>
                </c:pt>
                <c:pt idx="912">
                  <c:v>28.84292557870371</c:v>
                </c:pt>
                <c:pt idx="913">
                  <c:v>30.320356394675933</c:v>
                </c:pt>
                <c:pt idx="914">
                  <c:v>31.834687500000005</c:v>
                </c:pt>
                <c:pt idx="915">
                  <c:v>35.470130208333337</c:v>
                </c:pt>
                <c:pt idx="916">
                  <c:v>36.852362644675935</c:v>
                </c:pt>
                <c:pt idx="917">
                  <c:v>38.261014814814807</c:v>
                </c:pt>
                <c:pt idx="918">
                  <c:v>38.002931134259264</c:v>
                </c:pt>
                <c:pt idx="919">
                  <c:v>38.131863802083338</c:v>
                </c:pt>
                <c:pt idx="920">
                  <c:v>38.649777922453708</c:v>
                </c:pt>
                <c:pt idx="921">
                  <c:v>39.95984736689816</c:v>
                </c:pt>
                <c:pt idx="922">
                  <c:v>42.372995283564826</c:v>
                </c:pt>
                <c:pt idx="923">
                  <c:v>44.577405468750008</c:v>
                </c:pt>
                <c:pt idx="924">
                  <c:v>46.26739505208333</c:v>
                </c:pt>
                <c:pt idx="925">
                  <c:v>44.856886950231477</c:v>
                </c:pt>
                <c:pt idx="926">
                  <c:v>42.918857552083345</c:v>
                </c:pt>
                <c:pt idx="927">
                  <c:v>41.965891203703706</c:v>
                </c:pt>
                <c:pt idx="928">
                  <c:v>41.023623755787042</c:v>
                </c:pt>
                <c:pt idx="929">
                  <c:v>40.489988802083346</c:v>
                </c:pt>
                <c:pt idx="930">
                  <c:v>39.95984736689816</c:v>
                </c:pt>
                <c:pt idx="931">
                  <c:v>39.564533912037035</c:v>
                </c:pt>
                <c:pt idx="932">
                  <c:v>39.04050613425926</c:v>
                </c:pt>
                <c:pt idx="933">
                  <c:v>38.519971875000003</c:v>
                </c:pt>
                <c:pt idx="934">
                  <c:v>37.489383912037042</c:v>
                </c:pt>
                <c:pt idx="935">
                  <c:v>36.095142505787038</c:v>
                </c:pt>
                <c:pt idx="936">
                  <c:v>34.974050578703704</c:v>
                </c:pt>
                <c:pt idx="937">
                  <c:v>34.236481481481484</c:v>
                </c:pt>
                <c:pt idx="938">
                  <c:v>33.62784505208333</c:v>
                </c:pt>
                <c:pt idx="939">
                  <c:v>33.024667245370374</c:v>
                </c:pt>
                <c:pt idx="940">
                  <c:v>32.308059259259259</c:v>
                </c:pt>
                <c:pt idx="941">
                  <c:v>31.95270292245371</c:v>
                </c:pt>
                <c:pt idx="942">
                  <c:v>31.834687500000005</c:v>
                </c:pt>
                <c:pt idx="943">
                  <c:v>31.716890422453702</c:v>
                </c:pt>
                <c:pt idx="944">
                  <c:v>31.716890422453702</c:v>
                </c:pt>
                <c:pt idx="945">
                  <c:v>31.834687500000005</c:v>
                </c:pt>
                <c:pt idx="946">
                  <c:v>32.070936689814815</c:v>
                </c:pt>
                <c:pt idx="947">
                  <c:v>33.024667245370374</c:v>
                </c:pt>
                <c:pt idx="948">
                  <c:v>33.992371875000003</c:v>
                </c:pt>
                <c:pt idx="949">
                  <c:v>34.481464467592595</c:v>
                </c:pt>
                <c:pt idx="950">
                  <c:v>34.358863802083341</c:v>
                </c:pt>
                <c:pt idx="951">
                  <c:v>33.14486611689815</c:v>
                </c:pt>
                <c:pt idx="952">
                  <c:v>30.320356394675933</c:v>
                </c:pt>
                <c:pt idx="953">
                  <c:v>25.574302314814819</c:v>
                </c:pt>
                <c:pt idx="954">
                  <c:v>20.279984172453705</c:v>
                </c:pt>
                <c:pt idx="955">
                  <c:v>15.598996875000001</c:v>
                </c:pt>
                <c:pt idx="956">
                  <c:v>11.531340422453706</c:v>
                </c:pt>
                <c:pt idx="957">
                  <c:v>8.0770148148148149</c:v>
                </c:pt>
                <c:pt idx="958">
                  <c:v>6.8779737557870382</c:v>
                </c:pt>
                <c:pt idx="959">
                  <c:v>7.3800578703703712</c:v>
                </c:pt>
                <c:pt idx="960">
                  <c:v>9.3723459780092604</c:v>
                </c:pt>
                <c:pt idx="961">
                  <c:v>13.069689467592594</c:v>
                </c:pt>
                <c:pt idx="962">
                  <c:v>17.818691203703704</c:v>
                </c:pt>
                <c:pt idx="963">
                  <c:v>22.40317005208334</c:v>
                </c:pt>
                <c:pt idx="964">
                  <c:v>26.212306134259261</c:v>
                </c:pt>
                <c:pt idx="965">
                  <c:v>28.507220283564816</c:v>
                </c:pt>
                <c:pt idx="966">
                  <c:v>29.633880005787034</c:v>
                </c:pt>
                <c:pt idx="967">
                  <c:v>29.747746875000004</c:v>
                </c:pt>
                <c:pt idx="968">
                  <c:v>29.633880005787034</c:v>
                </c:pt>
                <c:pt idx="969">
                  <c:v>29.180595978009261</c:v>
                </c:pt>
                <c:pt idx="970">
                  <c:v>28.284508478009265</c:v>
                </c:pt>
                <c:pt idx="971">
                  <c:v>26.426720833333334</c:v>
                </c:pt>
                <c:pt idx="972">
                  <c:v>23.000561718750003</c:v>
                </c:pt>
                <c:pt idx="973">
                  <c:v>17.99555057870371</c:v>
                </c:pt>
                <c:pt idx="974">
                  <c:v>13.603870283564817</c:v>
                </c:pt>
                <c:pt idx="975">
                  <c:v>9.8255208333333357</c:v>
                </c:pt>
                <c:pt idx="976">
                  <c:v>6.6605022280092596</c:v>
                </c:pt>
                <c:pt idx="977">
                  <c:v>4.0665647280092596</c:v>
                </c:pt>
                <c:pt idx="978">
                  <c:v>2.7948148148148153</c:v>
                </c:pt>
                <c:pt idx="979">
                  <c:v>1.9022208333333332</c:v>
                </c:pt>
                <c:pt idx="980">
                  <c:v>1.2499154224537039</c:v>
                </c:pt>
                <c:pt idx="981">
                  <c:v>0.84543148148148173</c:v>
                </c:pt>
                <c:pt idx="982">
                  <c:v>0.56595000000000006</c:v>
                </c:pt>
                <c:pt idx="983">
                  <c:v>0.3302466724537037</c:v>
                </c:pt>
                <c:pt idx="984">
                  <c:v>0.1117925925925926</c:v>
                </c:pt>
                <c:pt idx="985">
                  <c:v>1.3209866898148152E-2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6.9870370370370373E-3</c:v>
                </c:pt>
                <c:pt idx="1028">
                  <c:v>0.14148750000000002</c:v>
                </c:pt>
                <c:pt idx="1029">
                  <c:v>0.80743946759259255</c:v>
                </c:pt>
                <c:pt idx="1030">
                  <c:v>2.3271200231481481</c:v>
                </c:pt>
                <c:pt idx="1031">
                  <c:v>4.3668981481481488</c:v>
                </c:pt>
                <c:pt idx="1032">
                  <c:v>6.4996912037037049</c:v>
                </c:pt>
                <c:pt idx="1033">
                  <c:v>8.6818302083333343</c:v>
                </c:pt>
                <c:pt idx="1034">
                  <c:v>10.970630700231482</c:v>
                </c:pt>
                <c:pt idx="1035">
                  <c:v>13.373625578703704</c:v>
                </c:pt>
                <c:pt idx="1036">
                  <c:v>15.434364814814817</c:v>
                </c:pt>
                <c:pt idx="1037">
                  <c:v>17.20656125578704</c:v>
                </c:pt>
                <c:pt idx="1038">
                  <c:v>18.802225839120371</c:v>
                </c:pt>
                <c:pt idx="1039">
                  <c:v>20.753246759259262</c:v>
                </c:pt>
                <c:pt idx="1040">
                  <c:v>23.100891203703707</c:v>
                </c:pt>
                <c:pt idx="1041">
                  <c:v>25.574302314814819</c:v>
                </c:pt>
                <c:pt idx="1042">
                  <c:v>27.841705005787045</c:v>
                </c:pt>
                <c:pt idx="1043">
                  <c:v>29.406801302083334</c:v>
                </c:pt>
                <c:pt idx="1044">
                  <c:v>30.205397800925926</c:v>
                </c:pt>
                <c:pt idx="1045">
                  <c:v>30.435533333333332</c:v>
                </c:pt>
                <c:pt idx="1046">
                  <c:v>30.550928616898151</c:v>
                </c:pt>
                <c:pt idx="1047">
                  <c:v>30.782374218750004</c:v>
                </c:pt>
                <c:pt idx="1048">
                  <c:v>31.014693200231484</c:v>
                </c:pt>
                <c:pt idx="1049">
                  <c:v>30.782374218750004</c:v>
                </c:pt>
                <c:pt idx="1050">
                  <c:v>29.861832089120377</c:v>
                </c:pt>
                <c:pt idx="1051">
                  <c:v>28.062670052083341</c:v>
                </c:pt>
                <c:pt idx="1052">
                  <c:v>25.99876481481482</c:v>
                </c:pt>
                <c:pt idx="1053">
                  <c:v>23.605813802083336</c:v>
                </c:pt>
                <c:pt idx="1054">
                  <c:v>20.944080208333336</c:v>
                </c:pt>
                <c:pt idx="1055">
                  <c:v>17.730589033564819</c:v>
                </c:pt>
                <c:pt idx="1056">
                  <c:v>14.148750000000001</c:v>
                </c:pt>
                <c:pt idx="1057">
                  <c:v>10.289394589120374</c:v>
                </c:pt>
                <c:pt idx="1058">
                  <c:v>7.0433700231481486</c:v>
                </c:pt>
                <c:pt idx="1059">
                  <c:v>4.8145052083333333</c:v>
                </c:pt>
                <c:pt idx="1060">
                  <c:v>3.0447105613425935</c:v>
                </c:pt>
                <c:pt idx="1061">
                  <c:v>1.960300578703704</c:v>
                </c:pt>
                <c:pt idx="1062">
                  <c:v>1.5720833333333337</c:v>
                </c:pt>
                <c:pt idx="1063">
                  <c:v>1.5983938946759262</c:v>
                </c:pt>
                <c:pt idx="1064">
                  <c:v>1.7886814814814815</c:v>
                </c:pt>
                <c:pt idx="1065">
                  <c:v>2.6568208333333332</c:v>
                </c:pt>
                <c:pt idx="1066">
                  <c:v>4.3233383391203706</c:v>
                </c:pt>
                <c:pt idx="1067">
                  <c:v>5.9778468750000009</c:v>
                </c:pt>
                <c:pt idx="1068">
                  <c:v>6.6066802083333336</c:v>
                </c:pt>
                <c:pt idx="1069">
                  <c:v>6.9328875000000005</c:v>
                </c:pt>
                <c:pt idx="1070">
                  <c:v>7.608883333333333</c:v>
                </c:pt>
                <c:pt idx="1071">
                  <c:v>9.055200000000001</c:v>
                </c:pt>
                <c:pt idx="1072">
                  <c:v>11.039955208333335</c:v>
                </c:pt>
                <c:pt idx="1073">
                  <c:v>13.603870283564817</c:v>
                </c:pt>
                <c:pt idx="1074">
                  <c:v>17.033632089120371</c:v>
                </c:pt>
                <c:pt idx="1075">
                  <c:v>21.618875144675926</c:v>
                </c:pt>
                <c:pt idx="1076">
                  <c:v>26.534255700231487</c:v>
                </c:pt>
                <c:pt idx="1077">
                  <c:v>31.014693200231484</c:v>
                </c:pt>
                <c:pt idx="1078">
                  <c:v>34.727320833333337</c:v>
                </c:pt>
                <c:pt idx="1079">
                  <c:v>37.874216811342592</c:v>
                </c:pt>
                <c:pt idx="1080">
                  <c:v>40.889887500000007</c:v>
                </c:pt>
                <c:pt idx="1081">
                  <c:v>42.782064467592605</c:v>
                </c:pt>
                <c:pt idx="1082">
                  <c:v>43.330546875000003</c:v>
                </c:pt>
                <c:pt idx="1083">
                  <c:v>42.64548972800926</c:v>
                </c:pt>
                <c:pt idx="1084">
                  <c:v>40.489988802083346</c:v>
                </c:pt>
                <c:pt idx="1085">
                  <c:v>38.390384172453707</c:v>
                </c:pt>
                <c:pt idx="1086">
                  <c:v>37.489383912037042</c:v>
                </c:pt>
                <c:pt idx="1087">
                  <c:v>37.489383912037042</c:v>
                </c:pt>
                <c:pt idx="1088">
                  <c:v>37.617443200231499</c:v>
                </c:pt>
                <c:pt idx="1089">
                  <c:v>37.74572083333333</c:v>
                </c:pt>
                <c:pt idx="1090">
                  <c:v>37.74572083333333</c:v>
                </c:pt>
                <c:pt idx="1091">
                  <c:v>37.74572083333333</c:v>
                </c:pt>
                <c:pt idx="1092">
                  <c:v>38.131863802083338</c:v>
                </c:pt>
                <c:pt idx="1093">
                  <c:v>39.433199450231477</c:v>
                </c:pt>
                <c:pt idx="1094">
                  <c:v>41.560752228009271</c:v>
                </c:pt>
                <c:pt idx="1095">
                  <c:v>43.330546875000003</c:v>
                </c:pt>
                <c:pt idx="1096">
                  <c:v>44.29879736689815</c:v>
                </c:pt>
                <c:pt idx="1097">
                  <c:v>44.577405468750008</c:v>
                </c:pt>
                <c:pt idx="1098">
                  <c:v>44.021062644675929</c:v>
                </c:pt>
                <c:pt idx="1099">
                  <c:v>42.372995283564826</c:v>
                </c:pt>
                <c:pt idx="1100">
                  <c:v>39.696086718750003</c:v>
                </c:pt>
                <c:pt idx="1101">
                  <c:v>37.874216811342592</c:v>
                </c:pt>
                <c:pt idx="1102">
                  <c:v>37.23392037037037</c:v>
                </c:pt>
                <c:pt idx="1103">
                  <c:v>37.74572083333333</c:v>
                </c:pt>
                <c:pt idx="1104">
                  <c:v>39.564533912037035</c:v>
                </c:pt>
                <c:pt idx="1105">
                  <c:v>42.372995283564826</c:v>
                </c:pt>
                <c:pt idx="1106">
                  <c:v>44.577405468750008</c:v>
                </c:pt>
                <c:pt idx="1107">
                  <c:v>45.41847005208335</c:v>
                </c:pt>
                <c:pt idx="1108">
                  <c:v>45.277746759259266</c:v>
                </c:pt>
                <c:pt idx="1109">
                  <c:v>44.021062644675929</c:v>
                </c:pt>
                <c:pt idx="1110">
                  <c:v>41.965891203703706</c:v>
                </c:pt>
                <c:pt idx="1111">
                  <c:v>40.889887500000007</c:v>
                </c:pt>
                <c:pt idx="1112">
                  <c:v>41.023623755787042</c:v>
                </c:pt>
                <c:pt idx="1113">
                  <c:v>42.782064467592605</c:v>
                </c:pt>
                <c:pt idx="1114">
                  <c:v>46.5521168113426</c:v>
                </c:pt>
                <c:pt idx="1115">
                  <c:v>50.481342592592597</c:v>
                </c:pt>
                <c:pt idx="1116">
                  <c:v>52.581383912037047</c:v>
                </c:pt>
                <c:pt idx="1117">
                  <c:v>53.036960561342596</c:v>
                </c:pt>
                <c:pt idx="1118">
                  <c:v>52.429961718750008</c:v>
                </c:pt>
                <c:pt idx="1119">
                  <c:v>50.629926302083348</c:v>
                </c:pt>
                <c:pt idx="1120">
                  <c:v>48.861332552083333</c:v>
                </c:pt>
                <c:pt idx="1121">
                  <c:v>47.844172800925939</c:v>
                </c:pt>
                <c:pt idx="1122">
                  <c:v>47.124180468750005</c:v>
                </c:pt>
                <c:pt idx="1123">
                  <c:v>45.983546672453713</c:v>
                </c:pt>
                <c:pt idx="1124">
                  <c:v>43.606098148148156</c:v>
                </c:pt>
                <c:pt idx="1125">
                  <c:v>39.696086718750003</c:v>
                </c:pt>
                <c:pt idx="1126">
                  <c:v>33.992371875000003</c:v>
                </c:pt>
                <c:pt idx="1127">
                  <c:v>27.841705005787045</c:v>
                </c:pt>
                <c:pt idx="1128">
                  <c:v>22.304368981481485</c:v>
                </c:pt>
                <c:pt idx="1129">
                  <c:v>17.555039728009262</c:v>
                </c:pt>
                <c:pt idx="1130">
                  <c:v>14.306395023148148</c:v>
                </c:pt>
                <c:pt idx="1131">
                  <c:v>11.816935561342595</c:v>
                </c:pt>
                <c:pt idx="1132">
                  <c:v>9.6949505787037076</c:v>
                </c:pt>
                <c:pt idx="1133">
                  <c:v>7.7246061342592611</c:v>
                </c:pt>
                <c:pt idx="1134">
                  <c:v>5.7752228009259268</c:v>
                </c:pt>
                <c:pt idx="1135">
                  <c:v>4.1088144675925937</c:v>
                </c:pt>
                <c:pt idx="1136">
                  <c:v>2.9006029224537042</c:v>
                </c:pt>
                <c:pt idx="1137">
                  <c:v>2.3271200231481481</c:v>
                </c:pt>
                <c:pt idx="1138">
                  <c:v>2.2013533564814822</c:v>
                </c:pt>
                <c:pt idx="1139">
                  <c:v>2.2324675057870373</c:v>
                </c:pt>
                <c:pt idx="1140">
                  <c:v>2.3271200231481481</c:v>
                </c:pt>
                <c:pt idx="1141">
                  <c:v>2.4892411168981488</c:v>
                </c:pt>
                <c:pt idx="1142">
                  <c:v>2.9363023148148151</c:v>
                </c:pt>
                <c:pt idx="1143">
                  <c:v>3.9827202835648148</c:v>
                </c:pt>
                <c:pt idx="1144">
                  <c:v>5.5268554687500009</c:v>
                </c:pt>
                <c:pt idx="1145">
                  <c:v>6.4996912037037049</c:v>
                </c:pt>
                <c:pt idx="1146">
                  <c:v>6.7145425925925943</c:v>
                </c:pt>
                <c:pt idx="1147">
                  <c:v>5.6255473668981493</c:v>
                </c:pt>
                <c:pt idx="1148">
                  <c:v>3.305305208333333</c:v>
                </c:pt>
                <c:pt idx="1149">
                  <c:v>2.079080208333334</c:v>
                </c:pt>
                <c:pt idx="1150">
                  <c:v>1.5720833333333337</c:v>
                </c:pt>
                <c:pt idx="1151">
                  <c:v>1.5720833333333337</c:v>
                </c:pt>
                <c:pt idx="1152">
                  <c:v>1.5720833333333337</c:v>
                </c:pt>
                <c:pt idx="1153">
                  <c:v>2.1093209780092597</c:v>
                </c:pt>
                <c:pt idx="1154">
                  <c:v>3.8585912037037042</c:v>
                </c:pt>
                <c:pt idx="1155">
                  <c:v>6.8779737557870382</c:v>
                </c:pt>
                <c:pt idx="1156">
                  <c:v>9.6949505787037076</c:v>
                </c:pt>
                <c:pt idx="1157">
                  <c:v>12.472297800925928</c:v>
                </c:pt>
                <c:pt idx="1158">
                  <c:v>15.930881134259259</c:v>
                </c:pt>
                <c:pt idx="1159">
                  <c:v>20.563286689814817</c:v>
                </c:pt>
                <c:pt idx="1160">
                  <c:v>26.105426302083337</c:v>
                </c:pt>
                <c:pt idx="1161">
                  <c:v>31.599311689814819</c:v>
                </c:pt>
                <c:pt idx="1162">
                  <c:v>36.472770023148158</c:v>
                </c:pt>
                <c:pt idx="1163">
                  <c:v>41.291751302083327</c:v>
                </c:pt>
                <c:pt idx="1164">
                  <c:v>46.125361689814824</c:v>
                </c:pt>
                <c:pt idx="1165">
                  <c:v>51.076987500000008</c:v>
                </c:pt>
                <c:pt idx="1166">
                  <c:v>55.967913425925929</c:v>
                </c:pt>
                <c:pt idx="1167">
                  <c:v>58.17800057870371</c:v>
                </c:pt>
                <c:pt idx="1168">
                  <c:v>60.268543894675936</c:v>
                </c:pt>
                <c:pt idx="1169">
                  <c:v>63.390330208333346</c:v>
                </c:pt>
                <c:pt idx="1170">
                  <c:v>66.25032097800927</c:v>
                </c:pt>
                <c:pt idx="1171">
                  <c:v>68.999720052083333</c:v>
                </c:pt>
                <c:pt idx="1172">
                  <c:v>71.62804687500001</c:v>
                </c:pt>
                <c:pt idx="1173">
                  <c:v>73.945668894675933</c:v>
                </c:pt>
                <c:pt idx="1174">
                  <c:v>76.117764033564811</c:v>
                </c:pt>
                <c:pt idx="1175">
                  <c:v>78.136471875000012</c:v>
                </c:pt>
                <c:pt idx="1176">
                  <c:v>79.807792968750007</c:v>
                </c:pt>
                <c:pt idx="1177">
                  <c:v>81.308259172453702</c:v>
                </c:pt>
                <c:pt idx="1178">
                  <c:v>82.822699450231482</c:v>
                </c:pt>
                <c:pt idx="1179">
                  <c:v>84.735400839120373</c:v>
                </c:pt>
                <c:pt idx="1180">
                  <c:v>86.669936718750009</c:v>
                </c:pt>
                <c:pt idx="1181">
                  <c:v>88.626307089120388</c:v>
                </c:pt>
                <c:pt idx="1182">
                  <c:v>90.405708912037042</c:v>
                </c:pt>
                <c:pt idx="1183">
                  <c:v>91.801915422453717</c:v>
                </c:pt>
                <c:pt idx="1184">
                  <c:v>93.007179311342611</c:v>
                </c:pt>
                <c:pt idx="1185">
                  <c:v>94.017570370370393</c:v>
                </c:pt>
                <c:pt idx="1186">
                  <c:v>94.626425144675935</c:v>
                </c:pt>
                <c:pt idx="1187">
                  <c:v>94.626425144675935</c:v>
                </c:pt>
                <c:pt idx="1188">
                  <c:v>94.626425144675935</c:v>
                </c:pt>
                <c:pt idx="1189">
                  <c:v>94.626425144675935</c:v>
                </c:pt>
                <c:pt idx="1190">
                  <c:v>94.626425144675935</c:v>
                </c:pt>
                <c:pt idx="1191">
                  <c:v>94.626425144675935</c:v>
                </c:pt>
                <c:pt idx="1192">
                  <c:v>94.626425144675935</c:v>
                </c:pt>
                <c:pt idx="1193">
                  <c:v>94.626425144675935</c:v>
                </c:pt>
                <c:pt idx="1194">
                  <c:v>94.626425144675935</c:v>
                </c:pt>
                <c:pt idx="1195">
                  <c:v>94.626425144675935</c:v>
                </c:pt>
                <c:pt idx="1196">
                  <c:v>94.829813425925948</c:v>
                </c:pt>
                <c:pt idx="1197">
                  <c:v>94.829813425925948</c:v>
                </c:pt>
                <c:pt idx="1198">
                  <c:v>95.033420052083358</c:v>
                </c:pt>
                <c:pt idx="1199">
                  <c:v>95.850030005787062</c:v>
                </c:pt>
                <c:pt idx="1200">
                  <c:v>96.875705208333343</c:v>
                </c:pt>
                <c:pt idx="1201">
                  <c:v>98.528139467592595</c:v>
                </c:pt>
                <c:pt idx="1202">
                  <c:v>100.19454780092595</c:v>
                </c:pt>
                <c:pt idx="1203">
                  <c:v>101.45352453703705</c:v>
                </c:pt>
                <c:pt idx="1204">
                  <c:v>102.29720925925928</c:v>
                </c:pt>
                <c:pt idx="1205">
                  <c:v>102.72036168981481</c:v>
                </c:pt>
                <c:pt idx="1206">
                  <c:v>102.93226542245371</c:v>
                </c:pt>
                <c:pt idx="1207">
                  <c:v>103.14438750000001</c:v>
                </c:pt>
                <c:pt idx="1208">
                  <c:v>103.35672792245373</c:v>
                </c:pt>
                <c:pt idx="1209">
                  <c:v>103.56928668981483</c:v>
                </c:pt>
                <c:pt idx="1210">
                  <c:v>103.56928668981483</c:v>
                </c:pt>
                <c:pt idx="1211">
                  <c:v>103.56928668981483</c:v>
                </c:pt>
                <c:pt idx="1212">
                  <c:v>103.56928668981483</c:v>
                </c:pt>
                <c:pt idx="1213">
                  <c:v>103.35672792245373</c:v>
                </c:pt>
                <c:pt idx="1214">
                  <c:v>103.35672792245373</c:v>
                </c:pt>
                <c:pt idx="1215">
                  <c:v>103.35672792245373</c:v>
                </c:pt>
                <c:pt idx="1216">
                  <c:v>103.35672792245373</c:v>
                </c:pt>
                <c:pt idx="1217">
                  <c:v>103.14438750000001</c:v>
                </c:pt>
                <c:pt idx="1218">
                  <c:v>102.93226542245371</c:v>
                </c:pt>
                <c:pt idx="1219">
                  <c:v>102.72036168981481</c:v>
                </c:pt>
                <c:pt idx="1220">
                  <c:v>102.50867630208334</c:v>
                </c:pt>
                <c:pt idx="1221">
                  <c:v>102.0859605613426</c:v>
                </c:pt>
                <c:pt idx="1222">
                  <c:v>101.45352453703705</c:v>
                </c:pt>
                <c:pt idx="1223">
                  <c:v>100.82305361689815</c:v>
                </c:pt>
                <c:pt idx="1224">
                  <c:v>99.98548255208334</c:v>
                </c:pt>
                <c:pt idx="1225">
                  <c:v>99.568007089120385</c:v>
                </c:pt>
                <c:pt idx="1226">
                  <c:v>99.151405005787055</c:v>
                </c:pt>
                <c:pt idx="1227">
                  <c:v>98.943431481481483</c:v>
                </c:pt>
                <c:pt idx="1228">
                  <c:v>98.528139467592595</c:v>
                </c:pt>
                <c:pt idx="1229">
                  <c:v>98.320820978009266</c:v>
                </c:pt>
                <c:pt idx="1230">
                  <c:v>97.906839033564836</c:v>
                </c:pt>
                <c:pt idx="1231">
                  <c:v>97.493730468750016</c:v>
                </c:pt>
                <c:pt idx="1232">
                  <c:v>97.287503703703706</c:v>
                </c:pt>
                <c:pt idx="1233">
                  <c:v>97.287503703703706</c:v>
                </c:pt>
                <c:pt idx="1234">
                  <c:v>97.08149528356482</c:v>
                </c:pt>
                <c:pt idx="1235">
                  <c:v>97.08149528356482</c:v>
                </c:pt>
                <c:pt idx="1236">
                  <c:v>96.670133478009262</c:v>
                </c:pt>
                <c:pt idx="1237">
                  <c:v>96.259645052083329</c:v>
                </c:pt>
                <c:pt idx="1238">
                  <c:v>95.237245023148148</c:v>
                </c:pt>
                <c:pt idx="1239">
                  <c:v>94.017570370370393</c:v>
                </c:pt>
                <c:pt idx="1240">
                  <c:v>92.403564814814828</c:v>
                </c:pt>
                <c:pt idx="1241">
                  <c:v>91.002773061342594</c:v>
                </c:pt>
                <c:pt idx="1242">
                  <c:v>89.612680208333359</c:v>
                </c:pt>
                <c:pt idx="1243">
                  <c:v>88.429687500000014</c:v>
                </c:pt>
                <c:pt idx="1244">
                  <c:v>87.059464033564822</c:v>
                </c:pt>
                <c:pt idx="1245">
                  <c:v>85.893502228009268</c:v>
                </c:pt>
                <c:pt idx="1246">
                  <c:v>84.735400839120373</c:v>
                </c:pt>
                <c:pt idx="1247">
                  <c:v>83.394217245370385</c:v>
                </c:pt>
                <c:pt idx="1248">
                  <c:v>82.063732552083323</c:v>
                </c:pt>
                <c:pt idx="1249">
                  <c:v>80.743946759259259</c:v>
                </c:pt>
                <c:pt idx="1250">
                  <c:v>79.434859866898137</c:v>
                </c:pt>
                <c:pt idx="1251">
                  <c:v>78.321300839120383</c:v>
                </c:pt>
                <c:pt idx="1252">
                  <c:v>77.21560222800926</c:v>
                </c:pt>
                <c:pt idx="1253">
                  <c:v>76.117764033564811</c:v>
                </c:pt>
                <c:pt idx="1254">
                  <c:v>75.027786255787049</c:v>
                </c:pt>
                <c:pt idx="1255">
                  <c:v>73.945668894675933</c:v>
                </c:pt>
                <c:pt idx="1256">
                  <c:v>72.87141195023149</c:v>
                </c:pt>
                <c:pt idx="1257">
                  <c:v>71.805015422453707</c:v>
                </c:pt>
                <c:pt idx="1258">
                  <c:v>70.746479311342597</c:v>
                </c:pt>
                <c:pt idx="1259">
                  <c:v>69.695803616898147</c:v>
                </c:pt>
                <c:pt idx="1260">
                  <c:v>68.826245023148161</c:v>
                </c:pt>
                <c:pt idx="1261">
                  <c:v>68.134528356481482</c:v>
                </c:pt>
                <c:pt idx="1262">
                  <c:v>67.618033478009266</c:v>
                </c:pt>
                <c:pt idx="1263">
                  <c:v>67.618033478009266</c:v>
                </c:pt>
                <c:pt idx="1264">
                  <c:v>67.7899800925926</c:v>
                </c:pt>
                <c:pt idx="1265">
                  <c:v>68.30713000578703</c:v>
                </c:pt>
                <c:pt idx="1266">
                  <c:v>68.826245023148161</c:v>
                </c:pt>
                <c:pt idx="1267">
                  <c:v>69.173413425925929</c:v>
                </c:pt>
                <c:pt idx="1268">
                  <c:v>69.52145520833335</c:v>
                </c:pt>
                <c:pt idx="1269">
                  <c:v>69.52145520833335</c:v>
                </c:pt>
                <c:pt idx="1270">
                  <c:v>69.173413425925929</c:v>
                </c:pt>
                <c:pt idx="1271">
                  <c:v>68.652988339120384</c:v>
                </c:pt>
                <c:pt idx="1272">
                  <c:v>67.962145052083343</c:v>
                </c:pt>
                <c:pt idx="1273">
                  <c:v>67.274795283564828</c:v>
                </c:pt>
                <c:pt idx="1274">
                  <c:v>66.761575578703713</c:v>
                </c:pt>
                <c:pt idx="1275">
                  <c:v>66.25032097800927</c:v>
                </c:pt>
                <c:pt idx="1276">
                  <c:v>65.910576302083328</c:v>
                </c:pt>
                <c:pt idx="1277">
                  <c:v>65.910576302083328</c:v>
                </c:pt>
                <c:pt idx="1278">
                  <c:v>66.080339467592594</c:v>
                </c:pt>
                <c:pt idx="1279">
                  <c:v>66.25032097800927</c:v>
                </c:pt>
                <c:pt idx="1280">
                  <c:v>66.590939033564823</c:v>
                </c:pt>
                <c:pt idx="1281">
                  <c:v>66.932430468750013</c:v>
                </c:pt>
                <c:pt idx="1282">
                  <c:v>66.932430468750013</c:v>
                </c:pt>
                <c:pt idx="1283">
                  <c:v>67.103503703703723</c:v>
                </c:pt>
                <c:pt idx="1284">
                  <c:v>67.103503703703723</c:v>
                </c:pt>
                <c:pt idx="1285">
                  <c:v>67.103503703703723</c:v>
                </c:pt>
                <c:pt idx="1286">
                  <c:v>66.761575578703713</c:v>
                </c:pt>
                <c:pt idx="1287">
                  <c:v>66.420520833333356</c:v>
                </c:pt>
                <c:pt idx="1288">
                  <c:v>65.910576302083328</c:v>
                </c:pt>
                <c:pt idx="1289">
                  <c:v>65.233707089120372</c:v>
                </c:pt>
                <c:pt idx="1290">
                  <c:v>64.560331394675927</c:v>
                </c:pt>
                <c:pt idx="1291">
                  <c:v>64.057592245370387</c:v>
                </c:pt>
                <c:pt idx="1292">
                  <c:v>63.390330208333346</c:v>
                </c:pt>
                <c:pt idx="1293">
                  <c:v>62.561165422453712</c:v>
                </c:pt>
                <c:pt idx="1294">
                  <c:v>61.737459259259268</c:v>
                </c:pt>
                <c:pt idx="1295">
                  <c:v>60.919211718750006</c:v>
                </c:pt>
                <c:pt idx="1296">
                  <c:v>60.430883333333348</c:v>
                </c:pt>
                <c:pt idx="1297">
                  <c:v>60.268543894675936</c:v>
                </c:pt>
                <c:pt idx="1298">
                  <c:v>60.430883333333348</c:v>
                </c:pt>
                <c:pt idx="1299">
                  <c:v>60.756217245370372</c:v>
                </c:pt>
                <c:pt idx="1300">
                  <c:v>61.245855700231502</c:v>
                </c:pt>
                <c:pt idx="1301">
                  <c:v>61.5733730613426</c:v>
                </c:pt>
                <c:pt idx="1302">
                  <c:v>61.901763802083352</c:v>
                </c:pt>
                <c:pt idx="1303">
                  <c:v>62.231027922453713</c:v>
                </c:pt>
                <c:pt idx="1304">
                  <c:v>62.726561689814829</c:v>
                </c:pt>
                <c:pt idx="1305">
                  <c:v>62.892176302083335</c:v>
                </c:pt>
                <c:pt idx="1306">
                  <c:v>63.058009259259265</c:v>
                </c:pt>
                <c:pt idx="1307">
                  <c:v>63.058009259259265</c:v>
                </c:pt>
                <c:pt idx="1308">
                  <c:v>63.058009259259265</c:v>
                </c:pt>
                <c:pt idx="1309">
                  <c:v>62.892176302083335</c:v>
                </c:pt>
                <c:pt idx="1310">
                  <c:v>62.892176302083335</c:v>
                </c:pt>
                <c:pt idx="1311">
                  <c:v>62.726561689814829</c:v>
                </c:pt>
                <c:pt idx="1312">
                  <c:v>62.561165422453712</c:v>
                </c:pt>
                <c:pt idx="1313">
                  <c:v>62.231027922453713</c:v>
                </c:pt>
                <c:pt idx="1314">
                  <c:v>61.737459259259268</c:v>
                </c:pt>
                <c:pt idx="1315">
                  <c:v>61.409505208333329</c:v>
                </c:pt>
                <c:pt idx="1316">
                  <c:v>60.919211718750006</c:v>
                </c:pt>
                <c:pt idx="1317">
                  <c:v>59.944520052083334</c:v>
                </c:pt>
                <c:pt idx="1318">
                  <c:v>59.299092505787044</c:v>
                </c:pt>
                <c:pt idx="1319">
                  <c:v>58.657158478009265</c:v>
                </c:pt>
                <c:pt idx="1320">
                  <c:v>58.97768880208335</c:v>
                </c:pt>
                <c:pt idx="1321">
                  <c:v>59.782835648148165</c:v>
                </c:pt>
                <c:pt idx="1322">
                  <c:v>61.245855700231502</c:v>
                </c:pt>
                <c:pt idx="1323">
                  <c:v>63.224060561342597</c:v>
                </c:pt>
                <c:pt idx="1324">
                  <c:v>65.910576302083328</c:v>
                </c:pt>
                <c:pt idx="1325">
                  <c:v>68.479950000000002</c:v>
                </c:pt>
                <c:pt idx="1326">
                  <c:v>70.395380700231499</c:v>
                </c:pt>
                <c:pt idx="1327">
                  <c:v>71.274764814814816</c:v>
                </c:pt>
                <c:pt idx="1328">
                  <c:v>71.62804687500001</c:v>
                </c:pt>
                <c:pt idx="1329">
                  <c:v>71.62804687500001</c:v>
                </c:pt>
                <c:pt idx="1330">
                  <c:v>71.62804687500001</c:v>
                </c:pt>
                <c:pt idx="1331">
                  <c:v>71.62804687500001</c:v>
                </c:pt>
                <c:pt idx="1332">
                  <c:v>71.62804687500001</c:v>
                </c:pt>
                <c:pt idx="1333">
                  <c:v>71.451296672453708</c:v>
                </c:pt>
                <c:pt idx="1334">
                  <c:v>70.922356134259275</c:v>
                </c:pt>
                <c:pt idx="1335">
                  <c:v>70.395380700231499</c:v>
                </c:pt>
                <c:pt idx="1336">
                  <c:v>69.870370370370381</c:v>
                </c:pt>
                <c:pt idx="1337">
                  <c:v>69.695803616898147</c:v>
                </c:pt>
                <c:pt idx="1338">
                  <c:v>69.52145520833335</c:v>
                </c:pt>
                <c:pt idx="1339">
                  <c:v>69.52145520833335</c:v>
                </c:pt>
                <c:pt idx="1340">
                  <c:v>69.52145520833335</c:v>
                </c:pt>
                <c:pt idx="1341">
                  <c:v>69.695803616898147</c:v>
                </c:pt>
                <c:pt idx="1342">
                  <c:v>69.870370370370381</c:v>
                </c:pt>
                <c:pt idx="1343">
                  <c:v>70.570820833333329</c:v>
                </c:pt>
                <c:pt idx="1344">
                  <c:v>71.274764814814816</c:v>
                </c:pt>
                <c:pt idx="1345">
                  <c:v>71.982202314814842</c:v>
                </c:pt>
                <c:pt idx="1346">
                  <c:v>72.515073061342605</c:v>
                </c:pt>
                <c:pt idx="1347">
                  <c:v>72.69313333333335</c:v>
                </c:pt>
                <c:pt idx="1348">
                  <c:v>72.69313333333335</c:v>
                </c:pt>
                <c:pt idx="1349">
                  <c:v>72.33723113425927</c:v>
                </c:pt>
                <c:pt idx="1350">
                  <c:v>71.098451302083348</c:v>
                </c:pt>
                <c:pt idx="1351">
                  <c:v>69.173413425925929</c:v>
                </c:pt>
                <c:pt idx="1352">
                  <c:v>66.761575578703713</c:v>
                </c:pt>
                <c:pt idx="1353">
                  <c:v>64.392533333333333</c:v>
                </c:pt>
                <c:pt idx="1354">
                  <c:v>61.901763802083352</c:v>
                </c:pt>
                <c:pt idx="1355">
                  <c:v>59.460121875000006</c:v>
                </c:pt>
                <c:pt idx="1356">
                  <c:v>56.752317505787047</c:v>
                </c:pt>
                <c:pt idx="1357">
                  <c:v>53.800621875000004</c:v>
                </c:pt>
                <c:pt idx="1358">
                  <c:v>50.77872835648148</c:v>
                </c:pt>
                <c:pt idx="1359">
                  <c:v>47.699737644675928</c:v>
                </c:pt>
                <c:pt idx="1360">
                  <c:v>44.437992245370374</c:v>
                </c:pt>
                <c:pt idx="1361">
                  <c:v>41.426142592592598</c:v>
                </c:pt>
                <c:pt idx="1362">
                  <c:v>39.564533912037035</c:v>
                </c:pt>
                <c:pt idx="1363">
                  <c:v>39.04050613425926</c:v>
                </c:pt>
                <c:pt idx="1364">
                  <c:v>39.82785787037038</c:v>
                </c:pt>
                <c:pt idx="1365">
                  <c:v>41.69558020833334</c:v>
                </c:pt>
                <c:pt idx="1366">
                  <c:v>42.782064467592605</c:v>
                </c:pt>
                <c:pt idx="1367">
                  <c:v>42.918857552083345</c:v>
                </c:pt>
                <c:pt idx="1368">
                  <c:v>41.830626533564811</c:v>
                </c:pt>
                <c:pt idx="1369">
                  <c:v>39.302083333333343</c:v>
                </c:pt>
                <c:pt idx="1370">
                  <c:v>37.23392037037037</c:v>
                </c:pt>
                <c:pt idx="1371">
                  <c:v>36.472770023148158</c:v>
                </c:pt>
                <c:pt idx="1372">
                  <c:v>36.472770023148158</c:v>
                </c:pt>
                <c:pt idx="1373">
                  <c:v>36.472770023148158</c:v>
                </c:pt>
                <c:pt idx="1374">
                  <c:v>35.844482552083335</c:v>
                </c:pt>
                <c:pt idx="1375">
                  <c:v>34.481464467592595</c:v>
                </c:pt>
                <c:pt idx="1376">
                  <c:v>32.189388802083336</c:v>
                </c:pt>
                <c:pt idx="1377">
                  <c:v>28.173480092592595</c:v>
                </c:pt>
                <c:pt idx="1378">
                  <c:v>22.601427228009261</c:v>
                </c:pt>
                <c:pt idx="1379">
                  <c:v>17.642705208333332</c:v>
                </c:pt>
                <c:pt idx="1380">
                  <c:v>13.297314033564817</c:v>
                </c:pt>
                <c:pt idx="1381">
                  <c:v>9.5652537037037018</c:v>
                </c:pt>
                <c:pt idx="1382">
                  <c:v>8.1365138020833339</c:v>
                </c:pt>
                <c:pt idx="1383">
                  <c:v>9.3723459780092604</c:v>
                </c:pt>
                <c:pt idx="1384">
                  <c:v>11.816935561342595</c:v>
                </c:pt>
                <c:pt idx="1385">
                  <c:v>13.836080092592594</c:v>
                </c:pt>
                <c:pt idx="1386">
                  <c:v>14.704328616898151</c:v>
                </c:pt>
                <c:pt idx="1387">
                  <c:v>15.434364814814817</c:v>
                </c:pt>
                <c:pt idx="1388">
                  <c:v>16.94749502314815</c:v>
                </c:pt>
                <c:pt idx="1389">
                  <c:v>19.719274450231481</c:v>
                </c:pt>
                <c:pt idx="1390">
                  <c:v>23.605813802083336</c:v>
                </c:pt>
                <c:pt idx="1391">
                  <c:v>27.511895023148153</c:v>
                </c:pt>
                <c:pt idx="1392">
                  <c:v>30.435533333333332</c:v>
                </c:pt>
                <c:pt idx="1393">
                  <c:v>32.189388802083336</c:v>
                </c:pt>
                <c:pt idx="1394">
                  <c:v>32.904686718750007</c:v>
                </c:pt>
                <c:pt idx="1395">
                  <c:v>32.904686718750007</c:v>
                </c:pt>
                <c:pt idx="1396">
                  <c:v>32.665380700231488</c:v>
                </c:pt>
                <c:pt idx="1397">
                  <c:v>31.95270292245371</c:v>
                </c:pt>
                <c:pt idx="1398">
                  <c:v>30.898424537037045</c:v>
                </c:pt>
                <c:pt idx="1399">
                  <c:v>29.633880005787034</c:v>
                </c:pt>
                <c:pt idx="1400">
                  <c:v>28.062670052083341</c:v>
                </c:pt>
                <c:pt idx="1401">
                  <c:v>26.319404311342598</c:v>
                </c:pt>
                <c:pt idx="1402">
                  <c:v>24.528430208333333</c:v>
                </c:pt>
                <c:pt idx="1403">
                  <c:v>22.304368981481485</c:v>
                </c:pt>
                <c:pt idx="1404">
                  <c:v>19.075047800925926</c:v>
                </c:pt>
                <c:pt idx="1405">
                  <c:v>14.544500144675927</c:v>
                </c:pt>
                <c:pt idx="1406">
                  <c:v>10.627283333333333</c:v>
                </c:pt>
                <c:pt idx="1407">
                  <c:v>8.3163208333333358</c:v>
                </c:pt>
                <c:pt idx="1408">
                  <c:v>7.8998279224537047</c:v>
                </c:pt>
                <c:pt idx="1409">
                  <c:v>8.1365138020833339</c:v>
                </c:pt>
                <c:pt idx="1410">
                  <c:v>8.2561668113425934</c:v>
                </c:pt>
                <c:pt idx="1411">
                  <c:v>8.1962311342592589</c:v>
                </c:pt>
                <c:pt idx="1412">
                  <c:v>8.0177341724537037</c:v>
                </c:pt>
                <c:pt idx="1413">
                  <c:v>7.7827950520833351</c:v>
                </c:pt>
                <c:pt idx="1414">
                  <c:v>7.841202314814816</c:v>
                </c:pt>
                <c:pt idx="1415">
                  <c:v>8.6818302083333343</c:v>
                </c:pt>
                <c:pt idx="1416">
                  <c:v>10.559268894675929</c:v>
                </c:pt>
                <c:pt idx="1417">
                  <c:v>13.221220833333332</c:v>
                </c:pt>
                <c:pt idx="1418">
                  <c:v>16.098133333333333</c:v>
                </c:pt>
                <c:pt idx="1419">
                  <c:v>18.26247722800926</c:v>
                </c:pt>
                <c:pt idx="1420">
                  <c:v>18.983888802083335</c:v>
                </c:pt>
                <c:pt idx="1421">
                  <c:v>18.26247722800926</c:v>
                </c:pt>
                <c:pt idx="1422">
                  <c:v>16.014398061342597</c:v>
                </c:pt>
                <c:pt idx="1423">
                  <c:v>13.603870283564817</c:v>
                </c:pt>
                <c:pt idx="1424">
                  <c:v>12.84403000578704</c:v>
                </c:pt>
                <c:pt idx="1425">
                  <c:v>13.069689467592594</c:v>
                </c:pt>
                <c:pt idx="1426">
                  <c:v>14.385545052083337</c:v>
                </c:pt>
                <c:pt idx="1427">
                  <c:v>17.033632089120371</c:v>
                </c:pt>
                <c:pt idx="1428">
                  <c:v>19.075047800925926</c:v>
                </c:pt>
                <c:pt idx="1429">
                  <c:v>19.719274450231481</c:v>
                </c:pt>
                <c:pt idx="1430">
                  <c:v>19.16642514467593</c:v>
                </c:pt>
                <c:pt idx="1431">
                  <c:v>17.555039728009262</c:v>
                </c:pt>
                <c:pt idx="1432">
                  <c:v>14.624305208333334</c:v>
                </c:pt>
                <c:pt idx="1433">
                  <c:v>10.695516116898151</c:v>
                </c:pt>
                <c:pt idx="1434">
                  <c:v>7.3800578703703712</c:v>
                </c:pt>
                <c:pt idx="1435">
                  <c:v>4.6328422453703713</c:v>
                </c:pt>
                <c:pt idx="1436">
                  <c:v>3.9827202835648148</c:v>
                </c:pt>
                <c:pt idx="1437">
                  <c:v>4.2368737557870375</c:v>
                </c:pt>
                <c:pt idx="1438">
                  <c:v>4.8604668113425928</c:v>
                </c:pt>
                <c:pt idx="1439">
                  <c:v>5.2839467592592593</c:v>
                </c:pt>
                <c:pt idx="1440">
                  <c:v>5.3320918113425941</c:v>
                </c:pt>
                <c:pt idx="1441">
                  <c:v>4.9996616898148156</c:v>
                </c:pt>
                <c:pt idx="1442">
                  <c:v>4.1939689814814827</c:v>
                </c:pt>
                <c:pt idx="1443">
                  <c:v>3.6560763020833336</c:v>
                </c:pt>
                <c:pt idx="1444">
                  <c:v>3.5371875000000004</c:v>
                </c:pt>
                <c:pt idx="1445">
                  <c:v>3.6560763020833336</c:v>
                </c:pt>
                <c:pt idx="1446">
                  <c:v>3.7364272280092603</c:v>
                </c:pt>
                <c:pt idx="1447">
                  <c:v>3.4979945891203705</c:v>
                </c:pt>
                <c:pt idx="1448">
                  <c:v>2.4563802083333339</c:v>
                </c:pt>
                <c:pt idx="1449">
                  <c:v>1.06999921875</c:v>
                </c:pt>
                <c:pt idx="1450">
                  <c:v>0.23100891203703702</c:v>
                </c:pt>
                <c:pt idx="1451">
                  <c:v>1.5720833333333333E-2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5.2839467592592608E-2</c:v>
                </c:pt>
                <c:pt idx="1480">
                  <c:v>0.21135787037037043</c:v>
                </c:pt>
                <c:pt idx="1481">
                  <c:v>0.43330546875000003</c:v>
                </c:pt>
                <c:pt idx="1482">
                  <c:v>0.68134528356481494</c:v>
                </c:pt>
                <c:pt idx="1483">
                  <c:v>0.92403564814814809</c:v>
                </c:pt>
                <c:pt idx="1484">
                  <c:v>1.1808092592592594</c:v>
                </c:pt>
                <c:pt idx="1485">
                  <c:v>1.4438057002314817</c:v>
                </c:pt>
                <c:pt idx="1486">
                  <c:v>1.8167388020833337</c:v>
                </c:pt>
                <c:pt idx="1487">
                  <c:v>2.3591075520833331</c:v>
                </c:pt>
                <c:pt idx="1488">
                  <c:v>3.1550839120370373</c:v>
                </c:pt>
                <c:pt idx="1489">
                  <c:v>4.2799968750000001</c:v>
                </c:pt>
                <c:pt idx="1490">
                  <c:v>5.8255513020833343</c:v>
                </c:pt>
                <c:pt idx="1491">
                  <c:v>7.7827950520833351</c:v>
                </c:pt>
                <c:pt idx="1492">
                  <c:v>10.155767505787036</c:v>
                </c:pt>
                <c:pt idx="1493">
                  <c:v>12.69468208912037</c:v>
                </c:pt>
                <c:pt idx="1494">
                  <c:v>15.352376302083332</c:v>
                </c:pt>
                <c:pt idx="1495">
                  <c:v>17.99555057870371</c:v>
                </c:pt>
                <c:pt idx="1496">
                  <c:v>20.468634172453712</c:v>
                </c:pt>
                <c:pt idx="1497">
                  <c:v>22.80055778356482</c:v>
                </c:pt>
                <c:pt idx="1498">
                  <c:v>24.839899218750002</c:v>
                </c:pt>
                <c:pt idx="1499">
                  <c:v>26.534255700231487</c:v>
                </c:pt>
                <c:pt idx="1500">
                  <c:v>27.841705005787045</c:v>
                </c:pt>
                <c:pt idx="1501">
                  <c:v>28.730805468750003</c:v>
                </c:pt>
                <c:pt idx="1502">
                  <c:v>29.633880005787034</c:v>
                </c:pt>
                <c:pt idx="1503">
                  <c:v>30.320356394675933</c:v>
                </c:pt>
                <c:pt idx="1504">
                  <c:v>31.13118020833334</c:v>
                </c:pt>
                <c:pt idx="1505">
                  <c:v>31.834687500000005</c:v>
                </c:pt>
                <c:pt idx="1506">
                  <c:v>32.4269480613426</c:v>
                </c:pt>
                <c:pt idx="1507">
                  <c:v>33.024667245370374</c:v>
                </c:pt>
                <c:pt idx="1508">
                  <c:v>33.749135648148155</c:v>
                </c:pt>
                <c:pt idx="1509">
                  <c:v>34.604283478009265</c:v>
                </c:pt>
                <c:pt idx="1510">
                  <c:v>35.719480092592597</c:v>
                </c:pt>
                <c:pt idx="1511">
                  <c:v>37.361542968750001</c:v>
                </c:pt>
                <c:pt idx="1512">
                  <c:v>39.564533912037035</c:v>
                </c:pt>
                <c:pt idx="1513">
                  <c:v>42.372995283564826</c:v>
                </c:pt>
                <c:pt idx="1514">
                  <c:v>45.700571672453705</c:v>
                </c:pt>
                <c:pt idx="1515">
                  <c:v>49.153914728009262</c:v>
                </c:pt>
                <c:pt idx="1516">
                  <c:v>52.278757870370377</c:v>
                </c:pt>
                <c:pt idx="1517">
                  <c:v>54.569741811342602</c:v>
                </c:pt>
                <c:pt idx="1518">
                  <c:v>56.437900839120374</c:v>
                </c:pt>
                <c:pt idx="1519">
                  <c:v>57.700807783564812</c:v>
                </c:pt>
                <c:pt idx="1520">
                  <c:v>58.817314467592603</c:v>
                </c:pt>
                <c:pt idx="1521">
                  <c:v>59.460121875000006</c:v>
                </c:pt>
                <c:pt idx="1522">
                  <c:v>59.944520052083334</c:v>
                </c:pt>
                <c:pt idx="1523">
                  <c:v>59.782835648148165</c:v>
                </c:pt>
                <c:pt idx="1524">
                  <c:v>59.138281481481478</c:v>
                </c:pt>
                <c:pt idx="1525">
                  <c:v>57.383770978009267</c:v>
                </c:pt>
                <c:pt idx="1526">
                  <c:v>54.724220833333348</c:v>
                </c:pt>
                <c:pt idx="1527">
                  <c:v>51.376120023148161</c:v>
                </c:pt>
                <c:pt idx="1528">
                  <c:v>47.844172800925939</c:v>
                </c:pt>
                <c:pt idx="1529">
                  <c:v>44.717037037037045</c:v>
                </c:pt>
                <c:pt idx="1530">
                  <c:v>42.237075578703717</c:v>
                </c:pt>
                <c:pt idx="1531">
                  <c:v>40.489988802083346</c:v>
                </c:pt>
                <c:pt idx="1532">
                  <c:v>39.564533912037035</c:v>
                </c:pt>
                <c:pt idx="1533">
                  <c:v>39.302083333333343</c:v>
                </c:pt>
                <c:pt idx="1534">
                  <c:v>39.82785787037038</c:v>
                </c:pt>
                <c:pt idx="1535">
                  <c:v>41.157578356481494</c:v>
                </c:pt>
                <c:pt idx="1536">
                  <c:v>43.606098148148156</c:v>
                </c:pt>
                <c:pt idx="1537">
                  <c:v>46.980837037037041</c:v>
                </c:pt>
                <c:pt idx="1538">
                  <c:v>51.076987500000008</c:v>
                </c:pt>
                <c:pt idx="1539">
                  <c:v>55.967913425925929</c:v>
                </c:pt>
                <c:pt idx="1540">
                  <c:v>61.245855700231502</c:v>
                </c:pt>
                <c:pt idx="1541">
                  <c:v>67.103503703703723</c:v>
                </c:pt>
                <c:pt idx="1542">
                  <c:v>73.04990891203704</c:v>
                </c:pt>
                <c:pt idx="1543">
                  <c:v>78.691613802083339</c:v>
                </c:pt>
                <c:pt idx="1544">
                  <c:v>83.394217245370385</c:v>
                </c:pt>
                <c:pt idx="1545">
                  <c:v>86.475500578703702</c:v>
                </c:pt>
                <c:pt idx="1546">
                  <c:v>88.429687500000014</c:v>
                </c:pt>
                <c:pt idx="1547">
                  <c:v>89.612680208333359</c:v>
                </c:pt>
                <c:pt idx="1548">
                  <c:v>90.405708912037042</c:v>
                </c:pt>
                <c:pt idx="1549">
                  <c:v>91.401907552083344</c:v>
                </c:pt>
                <c:pt idx="1550">
                  <c:v>92.403564814814828</c:v>
                </c:pt>
                <c:pt idx="1551">
                  <c:v>93.815055468750018</c:v>
                </c:pt>
                <c:pt idx="1552">
                  <c:v>95.237245023148148</c:v>
                </c:pt>
                <c:pt idx="1553">
                  <c:v>96.875705208333343</c:v>
                </c:pt>
                <c:pt idx="1554">
                  <c:v>98.320820978009266</c:v>
                </c:pt>
                <c:pt idx="1555">
                  <c:v>99.98548255208334</c:v>
                </c:pt>
                <c:pt idx="1556">
                  <c:v>101.87493020833334</c:v>
                </c:pt>
                <c:pt idx="1557">
                  <c:v>104.20827306134261</c:v>
                </c:pt>
                <c:pt idx="1558">
                  <c:v>106.78386958912037</c:v>
                </c:pt>
                <c:pt idx="1559">
                  <c:v>110.04758009259261</c:v>
                </c:pt>
                <c:pt idx="1560">
                  <c:v>113.58302083333334</c:v>
                </c:pt>
                <c:pt idx="1561">
                  <c:v>117.17435787037039</c:v>
                </c:pt>
                <c:pt idx="1562">
                  <c:v>120.8215912037037</c:v>
                </c:pt>
                <c:pt idx="1563">
                  <c:v>124.52472083333336</c:v>
                </c:pt>
                <c:pt idx="1564">
                  <c:v>128.52054181134261</c:v>
                </c:pt>
                <c:pt idx="1565">
                  <c:v>132.5794644675926</c:v>
                </c:pt>
                <c:pt idx="1566">
                  <c:v>136.70148880208333</c:v>
                </c:pt>
                <c:pt idx="1567">
                  <c:v>141.13476380208334</c:v>
                </c:pt>
                <c:pt idx="1568">
                  <c:v>145.13484250578708</c:v>
                </c:pt>
                <c:pt idx="1569">
                  <c:v>148.93568148148148</c:v>
                </c:pt>
                <c:pt idx="1570">
                  <c:v>152.52745520833335</c:v>
                </c:pt>
                <c:pt idx="1571">
                  <c:v>155.90099320023148</c:v>
                </c:pt>
                <c:pt idx="1572">
                  <c:v>159.04778000578705</c:v>
                </c:pt>
                <c:pt idx="1573">
                  <c:v>161.95995520833338</c:v>
                </c:pt>
                <c:pt idx="1574">
                  <c:v>164.09449502314817</c:v>
                </c:pt>
                <c:pt idx="1575">
                  <c:v>165.70457037037039</c:v>
                </c:pt>
                <c:pt idx="1576">
                  <c:v>166.78232083333336</c:v>
                </c:pt>
                <c:pt idx="1577">
                  <c:v>167.05230431134265</c:v>
                </c:pt>
                <c:pt idx="1578">
                  <c:v>166.78232083333336</c:v>
                </c:pt>
                <c:pt idx="1579">
                  <c:v>165.97368046875002</c:v>
                </c:pt>
                <c:pt idx="1580">
                  <c:v>165.16700520833331</c:v>
                </c:pt>
                <c:pt idx="1581">
                  <c:v>163.82691333912041</c:v>
                </c:pt>
                <c:pt idx="1582">
                  <c:v>162.75877005208332</c:v>
                </c:pt>
                <c:pt idx="1583">
                  <c:v>161.16310546875002</c:v>
                </c:pt>
                <c:pt idx="1584">
                  <c:v>159.31143148148152</c:v>
                </c:pt>
                <c:pt idx="1585">
                  <c:v>157.20833333333337</c:v>
                </c:pt>
                <c:pt idx="1586">
                  <c:v>154.85905130208337</c:v>
                </c:pt>
                <c:pt idx="1587">
                  <c:v>152.2694807002315</c:v>
                </c:pt>
                <c:pt idx="1588">
                  <c:v>149.70174458912038</c:v>
                </c:pt>
                <c:pt idx="1589">
                  <c:v>147.40945057870374</c:v>
                </c:pt>
                <c:pt idx="1590">
                  <c:v>145.63878255208337</c:v>
                </c:pt>
                <c:pt idx="1591">
                  <c:v>144.12958255208335</c:v>
                </c:pt>
                <c:pt idx="1592">
                  <c:v>143.12781611689817</c:v>
                </c:pt>
                <c:pt idx="1593">
                  <c:v>142.12954320023147</c:v>
                </c:pt>
                <c:pt idx="1594">
                  <c:v>141.63171681134261</c:v>
                </c:pt>
                <c:pt idx="1595">
                  <c:v>141.13476380208334</c:v>
                </c:pt>
                <c:pt idx="1596">
                  <c:v>140.14347792245371</c:v>
                </c:pt>
                <c:pt idx="1597">
                  <c:v>139.15568556134261</c:v>
                </c:pt>
                <c:pt idx="1598">
                  <c:v>137.43545520833337</c:v>
                </c:pt>
                <c:pt idx="1599">
                  <c:v>135.4825783564815</c:v>
                </c:pt>
                <c:pt idx="1600">
                  <c:v>133.30229528356483</c:v>
                </c:pt>
                <c:pt idx="1601">
                  <c:v>130.90050130208337</c:v>
                </c:pt>
                <c:pt idx="1602">
                  <c:v>128.52054181134261</c:v>
                </c:pt>
                <c:pt idx="1603">
                  <c:v>126.63229505208336</c:v>
                </c:pt>
                <c:pt idx="1604">
                  <c:v>125.22528046875001</c:v>
                </c:pt>
                <c:pt idx="1605">
                  <c:v>124.05877280092594</c:v>
                </c:pt>
                <c:pt idx="1606">
                  <c:v>123.59369814814818</c:v>
                </c:pt>
                <c:pt idx="1607">
                  <c:v>123.12949687500002</c:v>
                </c:pt>
                <c:pt idx="1608">
                  <c:v>123.12949687500002</c:v>
                </c:pt>
                <c:pt idx="1609">
                  <c:v>123.12949687500002</c:v>
                </c:pt>
                <c:pt idx="1610">
                  <c:v>123.59369814814818</c:v>
                </c:pt>
                <c:pt idx="1611">
                  <c:v>123.82612630208334</c:v>
                </c:pt>
                <c:pt idx="1612">
                  <c:v>124.52472083333336</c:v>
                </c:pt>
                <c:pt idx="1613">
                  <c:v>125.45923703703706</c:v>
                </c:pt>
                <c:pt idx="1614">
                  <c:v>126.86756168981481</c:v>
                </c:pt>
                <c:pt idx="1615">
                  <c:v>128.52054181134261</c:v>
                </c:pt>
                <c:pt idx="1616">
                  <c:v>130.66152280092595</c:v>
                </c:pt>
                <c:pt idx="1617">
                  <c:v>133.30229528356483</c:v>
                </c:pt>
                <c:pt idx="1618">
                  <c:v>136.21326958912039</c:v>
                </c:pt>
                <c:pt idx="1619">
                  <c:v>139.40230613425928</c:v>
                </c:pt>
                <c:pt idx="1620">
                  <c:v>142.12954320023147</c:v>
                </c:pt>
                <c:pt idx="1621">
                  <c:v>144.63177583912037</c:v>
                </c:pt>
                <c:pt idx="1622">
                  <c:v>146.64928278356481</c:v>
                </c:pt>
                <c:pt idx="1623">
                  <c:v>148.1715834780093</c:v>
                </c:pt>
                <c:pt idx="1624">
                  <c:v>148.68076380208333</c:v>
                </c:pt>
                <c:pt idx="1625">
                  <c:v>148.42606446759257</c:v>
                </c:pt>
                <c:pt idx="1626">
                  <c:v>147.40945057870374</c:v>
                </c:pt>
                <c:pt idx="1627">
                  <c:v>144.88320000000002</c:v>
                </c:pt>
                <c:pt idx="1628">
                  <c:v>141.38313113425929</c:v>
                </c:pt>
                <c:pt idx="1629">
                  <c:v>136.94592592592593</c:v>
                </c:pt>
                <c:pt idx="1630">
                  <c:v>132.33895755208334</c:v>
                </c:pt>
                <c:pt idx="1631">
                  <c:v>128.04717005208335</c:v>
                </c:pt>
                <c:pt idx="1632">
                  <c:v>124.99154224537037</c:v>
                </c:pt>
                <c:pt idx="1633">
                  <c:v>122.89772375578704</c:v>
                </c:pt>
                <c:pt idx="1634">
                  <c:v>122.2037144675926</c:v>
                </c:pt>
                <c:pt idx="1635">
                  <c:v>121.97281472800927</c:v>
                </c:pt>
                <c:pt idx="1636">
                  <c:v>121.97281472800927</c:v>
                </c:pt>
                <c:pt idx="1637">
                  <c:v>121.74213333333333</c:v>
                </c:pt>
                <c:pt idx="1638">
                  <c:v>121.05139921875002</c:v>
                </c:pt>
                <c:pt idx="1639">
                  <c:v>120.13347722800927</c:v>
                </c:pt>
                <c:pt idx="1640">
                  <c:v>118.99098750000002</c:v>
                </c:pt>
                <c:pt idx="1641">
                  <c:v>118.08092592592594</c:v>
                </c:pt>
                <c:pt idx="1642">
                  <c:v>117.62720520833334</c:v>
                </c:pt>
                <c:pt idx="1643">
                  <c:v>117.85395639467593</c:v>
                </c:pt>
                <c:pt idx="1644">
                  <c:v>118.99098750000002</c:v>
                </c:pt>
                <c:pt idx="1645">
                  <c:v>120.59200153356481</c:v>
                </c:pt>
                <c:pt idx="1646">
                  <c:v>122.89772375578704</c:v>
                </c:pt>
                <c:pt idx="1647">
                  <c:v>125.45923703703706</c:v>
                </c:pt>
                <c:pt idx="1648">
                  <c:v>128.52054181134261</c:v>
                </c:pt>
                <c:pt idx="1649">
                  <c:v>131.85859875578706</c:v>
                </c:pt>
                <c:pt idx="1650">
                  <c:v>135.23945130208335</c:v>
                </c:pt>
                <c:pt idx="1651">
                  <c:v>138.6630994502315</c:v>
                </c:pt>
                <c:pt idx="1652">
                  <c:v>141.63171681134261</c:v>
                </c:pt>
                <c:pt idx="1653">
                  <c:v>144.38057002314815</c:v>
                </c:pt>
                <c:pt idx="1654">
                  <c:v>146.90245370370371</c:v>
                </c:pt>
                <c:pt idx="1655">
                  <c:v>148.93568148148148</c:v>
                </c:pt>
                <c:pt idx="1656">
                  <c:v>150.98288333333332</c:v>
                </c:pt>
                <c:pt idx="1657">
                  <c:v>153.04405925925923</c:v>
                </c:pt>
                <c:pt idx="1658">
                  <c:v>155.11920925925932</c:v>
                </c:pt>
                <c:pt idx="1659">
                  <c:v>157.20833333333337</c:v>
                </c:pt>
                <c:pt idx="1660">
                  <c:v>159.31143148148152</c:v>
                </c:pt>
                <c:pt idx="1661">
                  <c:v>161.42850370370374</c:v>
                </c:pt>
                <c:pt idx="1662">
                  <c:v>163.29240500578706</c:v>
                </c:pt>
                <c:pt idx="1663">
                  <c:v>165.43567861689814</c:v>
                </c:pt>
                <c:pt idx="1664">
                  <c:v>167.32250613425924</c:v>
                </c:pt>
                <c:pt idx="1665">
                  <c:v>168.94830231481487</c:v>
                </c:pt>
                <c:pt idx="1666">
                  <c:v>170.58195891203704</c:v>
                </c:pt>
                <c:pt idx="1667">
                  <c:v>171.67543020833338</c:v>
                </c:pt>
                <c:pt idx="1668">
                  <c:v>172.77239502314814</c:v>
                </c:pt>
                <c:pt idx="1669">
                  <c:v>173.59741125578705</c:v>
                </c:pt>
                <c:pt idx="1670">
                  <c:v>174.42439259259262</c:v>
                </c:pt>
                <c:pt idx="1671">
                  <c:v>174.97680520833333</c:v>
                </c:pt>
                <c:pt idx="1672">
                  <c:v>175.25333903356483</c:v>
                </c:pt>
                <c:pt idx="1673">
                  <c:v>175.53009120370371</c:v>
                </c:pt>
                <c:pt idx="1674">
                  <c:v>175.80706171875002</c:v>
                </c:pt>
                <c:pt idx="1675">
                  <c:v>175.80706171875002</c:v>
                </c:pt>
                <c:pt idx="1676">
                  <c:v>175.80706171875002</c:v>
                </c:pt>
                <c:pt idx="1677">
                  <c:v>175.53009120370371</c:v>
                </c:pt>
                <c:pt idx="1678">
                  <c:v>174.97680520833333</c:v>
                </c:pt>
                <c:pt idx="1679">
                  <c:v>174.14851380208339</c:v>
                </c:pt>
                <c:pt idx="1680">
                  <c:v>173.32218750000001</c:v>
                </c:pt>
                <c:pt idx="1681">
                  <c:v>172.49782630208333</c:v>
                </c:pt>
                <c:pt idx="1682">
                  <c:v>172.22347592592592</c:v>
                </c:pt>
                <c:pt idx="1683">
                  <c:v>172.22347592592592</c:v>
                </c:pt>
                <c:pt idx="1684">
                  <c:v>172.77239502314814</c:v>
                </c:pt>
                <c:pt idx="1685">
                  <c:v>173.8728533564815</c:v>
                </c:pt>
                <c:pt idx="1686">
                  <c:v>174.97680520833333</c:v>
                </c:pt>
                <c:pt idx="1687">
                  <c:v>176.08425057870372</c:v>
                </c:pt>
                <c:pt idx="1688">
                  <c:v>177.1951894675926</c:v>
                </c:pt>
                <c:pt idx="1689">
                  <c:v>177.7519689814815</c:v>
                </c:pt>
                <c:pt idx="1690">
                  <c:v>178.30962187500003</c:v>
                </c:pt>
                <c:pt idx="1691">
                  <c:v>178.58877583912039</c:v>
                </c:pt>
                <c:pt idx="1692">
                  <c:v>178.86814814814818</c:v>
                </c:pt>
                <c:pt idx="1693">
                  <c:v>179.14773880208338</c:v>
                </c:pt>
                <c:pt idx="1694">
                  <c:v>179.42754780092591</c:v>
                </c:pt>
                <c:pt idx="1695">
                  <c:v>179.70757514467599</c:v>
                </c:pt>
                <c:pt idx="1696">
                  <c:v>179.98782083333333</c:v>
                </c:pt>
                <c:pt idx="1697">
                  <c:v>180.26828486689814</c:v>
                </c:pt>
                <c:pt idx="1698">
                  <c:v>180.54896724537036</c:v>
                </c:pt>
                <c:pt idx="1699">
                  <c:v>180.54896724537036</c:v>
                </c:pt>
                <c:pt idx="1700">
                  <c:v>180.26828486689814</c:v>
                </c:pt>
                <c:pt idx="1701">
                  <c:v>179.70757514467599</c:v>
                </c:pt>
                <c:pt idx="1702">
                  <c:v>179.14773880208338</c:v>
                </c:pt>
                <c:pt idx="1703">
                  <c:v>178.58877583912039</c:v>
                </c:pt>
                <c:pt idx="1704">
                  <c:v>177.7519689814815</c:v>
                </c:pt>
                <c:pt idx="1705">
                  <c:v>177.1951894675926</c:v>
                </c:pt>
                <c:pt idx="1706">
                  <c:v>176.63928333333337</c:v>
                </c:pt>
                <c:pt idx="1707">
                  <c:v>176.08425057870372</c:v>
                </c:pt>
                <c:pt idx="1708">
                  <c:v>175.80706171875002</c:v>
                </c:pt>
                <c:pt idx="1709">
                  <c:v>175.53009120370371</c:v>
                </c:pt>
                <c:pt idx="1710">
                  <c:v>175.25333903356483</c:v>
                </c:pt>
                <c:pt idx="1711">
                  <c:v>175.53009120370371</c:v>
                </c:pt>
                <c:pt idx="1712">
                  <c:v>175.80706171875002</c:v>
                </c:pt>
                <c:pt idx="1713">
                  <c:v>176.36165778356485</c:v>
                </c:pt>
                <c:pt idx="1714">
                  <c:v>177.1951894675926</c:v>
                </c:pt>
                <c:pt idx="1715">
                  <c:v>178.03068625578703</c:v>
                </c:pt>
                <c:pt idx="1716">
                  <c:v>179.14773880208338</c:v>
                </c:pt>
                <c:pt idx="1717">
                  <c:v>180.26828486689814</c:v>
                </c:pt>
                <c:pt idx="1718">
                  <c:v>181.6738802083334</c:v>
                </c:pt>
                <c:pt idx="1719">
                  <c:v>183.0849341724537</c:v>
                </c:pt>
                <c:pt idx="1720">
                  <c:v>184.78540431134257</c:v>
                </c:pt>
                <c:pt idx="1721">
                  <c:v>186.2084672453704</c:v>
                </c:pt>
                <c:pt idx="1722">
                  <c:v>187.35084780092589</c:v>
                </c:pt>
                <c:pt idx="1723">
                  <c:v>187.92334814814816</c:v>
                </c:pt>
                <c:pt idx="1724">
                  <c:v>188.20992583912039</c:v>
                </c:pt>
                <c:pt idx="1725">
                  <c:v>187.92334814814816</c:v>
                </c:pt>
                <c:pt idx="1726">
                  <c:v>186.49373486689811</c:v>
                </c:pt>
                <c:pt idx="1727">
                  <c:v>183.93418668981485</c:v>
                </c:pt>
                <c:pt idx="1728">
                  <c:v>179.98782083333333</c:v>
                </c:pt>
                <c:pt idx="1729">
                  <c:v>174.70048972800925</c:v>
                </c:pt>
                <c:pt idx="1730">
                  <c:v>168.13442167245373</c:v>
                </c:pt>
                <c:pt idx="1731">
                  <c:v>161.42850370370374</c:v>
                </c:pt>
                <c:pt idx="1732">
                  <c:v>154.59911168981483</c:v>
                </c:pt>
                <c:pt idx="1733">
                  <c:v>148.1715834780093</c:v>
                </c:pt>
                <c:pt idx="1734">
                  <c:v>142.12954320023147</c:v>
                </c:pt>
                <c:pt idx="1735">
                  <c:v>136.45727002314817</c:v>
                </c:pt>
                <c:pt idx="1736">
                  <c:v>130.90050130208337</c:v>
                </c:pt>
                <c:pt idx="1737">
                  <c:v>125.22528046875001</c:v>
                </c:pt>
                <c:pt idx="1738">
                  <c:v>119.90454259259261</c:v>
                </c:pt>
                <c:pt idx="1739">
                  <c:v>114.69930917245371</c:v>
                </c:pt>
                <c:pt idx="1740">
                  <c:v>110.04758009259261</c:v>
                </c:pt>
                <c:pt idx="1741">
                  <c:v>106.13702280092595</c:v>
                </c:pt>
                <c:pt idx="1742">
                  <c:v>103.14438750000001</c:v>
                </c:pt>
                <c:pt idx="1743">
                  <c:v>100.40383139467593</c:v>
                </c:pt>
                <c:pt idx="1744">
                  <c:v>98.113720833333332</c:v>
                </c:pt>
                <c:pt idx="1745">
                  <c:v>96.054728356481505</c:v>
                </c:pt>
                <c:pt idx="1746">
                  <c:v>94.017570370370393</c:v>
                </c:pt>
                <c:pt idx="1747">
                  <c:v>92.002246875000012</c:v>
                </c:pt>
                <c:pt idx="1748">
                  <c:v>90.405708912037042</c:v>
                </c:pt>
                <c:pt idx="1749">
                  <c:v>88.823145023148172</c:v>
                </c:pt>
                <c:pt idx="1750">
                  <c:v>87.6453925925926</c:v>
                </c:pt>
                <c:pt idx="1751">
                  <c:v>86.669936718750009</c:v>
                </c:pt>
                <c:pt idx="1752">
                  <c:v>85.6999394675926</c:v>
                </c:pt>
                <c:pt idx="1753">
                  <c:v>84.735400839120373</c:v>
                </c:pt>
                <c:pt idx="1754">
                  <c:v>83.776320833333344</c:v>
                </c:pt>
                <c:pt idx="1755">
                  <c:v>82.822699450231482</c:v>
                </c:pt>
                <c:pt idx="1756">
                  <c:v>81.874536689814846</c:v>
                </c:pt>
                <c:pt idx="1757">
                  <c:v>80.93183255208335</c:v>
                </c:pt>
                <c:pt idx="1758">
                  <c:v>79.807792968750007</c:v>
                </c:pt>
                <c:pt idx="1759">
                  <c:v>78.877097800925924</c:v>
                </c:pt>
                <c:pt idx="1760">
                  <c:v>77.767468981481485</c:v>
                </c:pt>
                <c:pt idx="1761">
                  <c:v>76.665700578703721</c:v>
                </c:pt>
                <c:pt idx="1762">
                  <c:v>75.571792592592601</c:v>
                </c:pt>
                <c:pt idx="1763">
                  <c:v>74.485745023148141</c:v>
                </c:pt>
                <c:pt idx="1764">
                  <c:v>73.407557870370397</c:v>
                </c:pt>
                <c:pt idx="1765">
                  <c:v>72.15960755208333</c:v>
                </c:pt>
                <c:pt idx="1766">
                  <c:v>70.570820833333329</c:v>
                </c:pt>
                <c:pt idx="1767">
                  <c:v>68.30713000578703</c:v>
                </c:pt>
                <c:pt idx="1768">
                  <c:v>65.402596875</c:v>
                </c:pt>
                <c:pt idx="1769">
                  <c:v>61.5733730613426</c:v>
                </c:pt>
                <c:pt idx="1770">
                  <c:v>57.067607552083331</c:v>
                </c:pt>
                <c:pt idx="1771">
                  <c:v>52.127772366898149</c:v>
                </c:pt>
                <c:pt idx="1772">
                  <c:v>47.411522366898168</c:v>
                </c:pt>
                <c:pt idx="1773">
                  <c:v>42.918857552083345</c:v>
                </c:pt>
                <c:pt idx="1774">
                  <c:v>38.910045052083333</c:v>
                </c:pt>
                <c:pt idx="1775">
                  <c:v>35.470130208333337</c:v>
                </c:pt>
                <c:pt idx="1776">
                  <c:v>32.546055208333335</c:v>
                </c:pt>
                <c:pt idx="1777">
                  <c:v>29.747746875000004</c:v>
                </c:pt>
                <c:pt idx="1778">
                  <c:v>26.96657861689815</c:v>
                </c:pt>
                <c:pt idx="1779">
                  <c:v>23.911387500000004</c:v>
                </c:pt>
                <c:pt idx="1780">
                  <c:v>20.658157552083338</c:v>
                </c:pt>
                <c:pt idx="1781">
                  <c:v>17.380363802083338</c:v>
                </c:pt>
                <c:pt idx="1782">
                  <c:v>14.464913425925927</c:v>
                </c:pt>
                <c:pt idx="1783">
                  <c:v>12.033424537037035</c:v>
                </c:pt>
                <c:pt idx="1784">
                  <c:v>10.155767505787036</c:v>
                </c:pt>
                <c:pt idx="1785">
                  <c:v>8.7435126446759259</c:v>
                </c:pt>
                <c:pt idx="1786">
                  <c:v>7.5513494502314815</c:v>
                </c:pt>
                <c:pt idx="1787">
                  <c:v>6.4996912037037049</c:v>
                </c:pt>
                <c:pt idx="1788">
                  <c:v>5.5268554687500009</c:v>
                </c:pt>
                <c:pt idx="1789">
                  <c:v>4.5879723668981498</c:v>
                </c:pt>
                <c:pt idx="1790">
                  <c:v>3.6162283564814817</c:v>
                </c:pt>
                <c:pt idx="1791">
                  <c:v>2.6228682002314816</c:v>
                </c:pt>
                <c:pt idx="1792">
                  <c:v>1.6516700520833334</c:v>
                </c:pt>
                <c:pt idx="1793">
                  <c:v>0.82632630208333324</c:v>
                </c:pt>
                <c:pt idx="1794">
                  <c:v>0.29520231481481485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302-7F44-B72C-D17F1958D36E}"/>
            </c:ext>
          </c:extLst>
        </c:ser>
        <c:ser>
          <c:idx val="3"/>
          <c:order val="3"/>
          <c:tx>
            <c:strRef>
              <c:f>'WLTP class 3 v5'!$L$10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 v5'!$L$11:$L$1811</c:f>
              <c:numCache>
                <c:formatCode>0</c:formatCode>
                <c:ptCount val="1801"/>
                <c:pt idx="0">
                  <c:v>54.543600000000005</c:v>
                </c:pt>
                <c:pt idx="1">
                  <c:v>54.543600000000005</c:v>
                </c:pt>
                <c:pt idx="2">
                  <c:v>54.543600000000005</c:v>
                </c:pt>
                <c:pt idx="3">
                  <c:v>54.543600000000005</c:v>
                </c:pt>
                <c:pt idx="4">
                  <c:v>54.543600000000005</c:v>
                </c:pt>
                <c:pt idx="5">
                  <c:v>54.543600000000005</c:v>
                </c:pt>
                <c:pt idx="6">
                  <c:v>54.543600000000005</c:v>
                </c:pt>
                <c:pt idx="7">
                  <c:v>54.543600000000005</c:v>
                </c:pt>
                <c:pt idx="8">
                  <c:v>54.543600000000005</c:v>
                </c:pt>
                <c:pt idx="9">
                  <c:v>54.543600000000005</c:v>
                </c:pt>
                <c:pt idx="10">
                  <c:v>54.543600000000005</c:v>
                </c:pt>
                <c:pt idx="11">
                  <c:v>62.265822222222226</c:v>
                </c:pt>
                <c:pt idx="12">
                  <c:v>120.1829255787037</c:v>
                </c:pt>
                <c:pt idx="13">
                  <c:v>255.35292861689814</c:v>
                </c:pt>
                <c:pt idx="14">
                  <c:v>371.47305798611114</c:v>
                </c:pt>
                <c:pt idx="15">
                  <c:v>352.91915477430558</c:v>
                </c:pt>
                <c:pt idx="16">
                  <c:v>326.69488625578703</c:v>
                </c:pt>
                <c:pt idx="17">
                  <c:v>389.71723000578703</c:v>
                </c:pt>
                <c:pt idx="18">
                  <c:v>411.04553278356485</c:v>
                </c:pt>
                <c:pt idx="19">
                  <c:v>285.86810231481485</c:v>
                </c:pt>
                <c:pt idx="20">
                  <c:v>143.88310014467598</c:v>
                </c:pt>
                <c:pt idx="21">
                  <c:v>94.052855005787066</c:v>
                </c:pt>
                <c:pt idx="22">
                  <c:v>90.314890422453686</c:v>
                </c:pt>
                <c:pt idx="23">
                  <c:v>94.487688888888911</c:v>
                </c:pt>
                <c:pt idx="24">
                  <c:v>141.01065477430555</c:v>
                </c:pt>
                <c:pt idx="25">
                  <c:v>173.01124675925914</c:v>
                </c:pt>
                <c:pt idx="26">
                  <c:v>193.06976472800929</c:v>
                </c:pt>
                <c:pt idx="27">
                  <c:v>248.71050431134267</c:v>
                </c:pt>
                <c:pt idx="28">
                  <c:v>262.22346076388885</c:v>
                </c:pt>
                <c:pt idx="29">
                  <c:v>252.70621611689796</c:v>
                </c:pt>
                <c:pt idx="30">
                  <c:v>204.44281403356476</c:v>
                </c:pt>
                <c:pt idx="31">
                  <c:v>151.48509667245372</c:v>
                </c:pt>
                <c:pt idx="32">
                  <c:v>129.06778972800922</c:v>
                </c:pt>
                <c:pt idx="33">
                  <c:v>118.05564667245378</c:v>
                </c:pt>
                <c:pt idx="34">
                  <c:v>99.232087500000063</c:v>
                </c:pt>
                <c:pt idx="35">
                  <c:v>68.44025292245388</c:v>
                </c:pt>
                <c:pt idx="36">
                  <c:v>6.3719672453704952</c:v>
                </c:pt>
                <c:pt idx="37">
                  <c:v>-91.578873466435354</c:v>
                </c:pt>
                <c:pt idx="38">
                  <c:v>-148.15936953125012</c:v>
                </c:pt>
                <c:pt idx="39">
                  <c:v>-135.14957997685173</c:v>
                </c:pt>
                <c:pt idx="40">
                  <c:v>-113.85893275462972</c:v>
                </c:pt>
                <c:pt idx="41">
                  <c:v>-150.28876929976855</c:v>
                </c:pt>
                <c:pt idx="42">
                  <c:v>-214.27499664351836</c:v>
                </c:pt>
                <c:pt idx="43">
                  <c:v>-201.13398179976858</c:v>
                </c:pt>
                <c:pt idx="44">
                  <c:v>-102.24261145833344</c:v>
                </c:pt>
                <c:pt idx="45">
                  <c:v>-10.187638049768541</c:v>
                </c:pt>
                <c:pt idx="46">
                  <c:v>5.031365277777839</c:v>
                </c:pt>
                <c:pt idx="47">
                  <c:v>-18.52733967013889</c:v>
                </c:pt>
                <c:pt idx="48">
                  <c:v>-7.3991462962962604</c:v>
                </c:pt>
                <c:pt idx="49">
                  <c:v>34.835953356481568</c:v>
                </c:pt>
                <c:pt idx="50">
                  <c:v>42.558175578703626</c:v>
                </c:pt>
                <c:pt idx="51">
                  <c:v>-23.234428125000047</c:v>
                </c:pt>
                <c:pt idx="52">
                  <c:v>-108.79318596643515</c:v>
                </c:pt>
                <c:pt idx="53">
                  <c:v>-82.582891521990717</c:v>
                </c:pt>
                <c:pt idx="54">
                  <c:v>13.669771672453724</c:v>
                </c:pt>
                <c:pt idx="55">
                  <c:v>52.254572222222237</c:v>
                </c:pt>
                <c:pt idx="56">
                  <c:v>56.115683333333337</c:v>
                </c:pt>
                <c:pt idx="57">
                  <c:v>67.699016666666708</c:v>
                </c:pt>
                <c:pt idx="58">
                  <c:v>79.361936718749988</c:v>
                </c:pt>
                <c:pt idx="59">
                  <c:v>148.94348854166662</c:v>
                </c:pt>
                <c:pt idx="60">
                  <c:v>161.15270755208337</c:v>
                </c:pt>
                <c:pt idx="61">
                  <c:v>103.43255130208338</c:v>
                </c:pt>
                <c:pt idx="62">
                  <c:v>92.053588802083269</c:v>
                </c:pt>
                <c:pt idx="63">
                  <c:v>103.74205520833338</c:v>
                </c:pt>
                <c:pt idx="64">
                  <c:v>119.51368949652783</c:v>
                </c:pt>
                <c:pt idx="65">
                  <c:v>96.613731134259254</c:v>
                </c:pt>
                <c:pt idx="66">
                  <c:v>81.28686542245363</c:v>
                </c:pt>
                <c:pt idx="67">
                  <c:v>143.18418703703702</c:v>
                </c:pt>
                <c:pt idx="68">
                  <c:v>244.37582097800927</c:v>
                </c:pt>
                <c:pt idx="69">
                  <c:v>299.808587037037</c:v>
                </c:pt>
                <c:pt idx="70">
                  <c:v>317.04356889467601</c:v>
                </c:pt>
                <c:pt idx="71">
                  <c:v>299.76632835648155</c:v>
                </c:pt>
                <c:pt idx="72">
                  <c:v>243.75712280092586</c:v>
                </c:pt>
                <c:pt idx="73">
                  <c:v>179.43485370370365</c:v>
                </c:pt>
                <c:pt idx="74">
                  <c:v>145.52428070023149</c:v>
                </c:pt>
                <c:pt idx="75">
                  <c:v>142.36962453703697</c:v>
                </c:pt>
                <c:pt idx="76">
                  <c:v>150.89753946759265</c:v>
                </c:pt>
                <c:pt idx="77">
                  <c:v>144.08679806134253</c:v>
                </c:pt>
                <c:pt idx="78">
                  <c:v>110.01628741319445</c:v>
                </c:pt>
                <c:pt idx="79">
                  <c:v>59.993898755787157</c:v>
                </c:pt>
                <c:pt idx="80">
                  <c:v>32.537619097222233</c:v>
                </c:pt>
                <c:pt idx="81">
                  <c:v>5.0867980613424884</c:v>
                </c:pt>
                <c:pt idx="82">
                  <c:v>11.815987644675934</c:v>
                </c:pt>
                <c:pt idx="83">
                  <c:v>46.322642245370602</c:v>
                </c:pt>
                <c:pt idx="84">
                  <c:v>26.775706394675879</c:v>
                </c:pt>
                <c:pt idx="85">
                  <c:v>14.558299450231271</c:v>
                </c:pt>
                <c:pt idx="86">
                  <c:v>17.953025839120485</c:v>
                </c:pt>
                <c:pt idx="87">
                  <c:v>25.1410672453706</c:v>
                </c:pt>
                <c:pt idx="88">
                  <c:v>-36.937153125000108</c:v>
                </c:pt>
                <c:pt idx="89">
                  <c:v>-200.76356860532414</c:v>
                </c:pt>
                <c:pt idx="90">
                  <c:v>-319.56988619791656</c:v>
                </c:pt>
                <c:pt idx="91">
                  <c:v>-337.86689768518517</c:v>
                </c:pt>
                <c:pt idx="92">
                  <c:v>-243.46798275462965</c:v>
                </c:pt>
                <c:pt idx="93">
                  <c:v>-136.31060219907405</c:v>
                </c:pt>
                <c:pt idx="94">
                  <c:v>-140.80098333333333</c:v>
                </c:pt>
                <c:pt idx="95">
                  <c:v>-183.94123179976856</c:v>
                </c:pt>
                <c:pt idx="96">
                  <c:v>-157.45025497685182</c:v>
                </c:pt>
                <c:pt idx="97">
                  <c:v>-84.314912499999977</c:v>
                </c:pt>
                <c:pt idx="98">
                  <c:v>-84.403560532407411</c:v>
                </c:pt>
                <c:pt idx="99">
                  <c:v>-30.400844444444452</c:v>
                </c:pt>
                <c:pt idx="100">
                  <c:v>54.543600000000005</c:v>
                </c:pt>
                <c:pt idx="101">
                  <c:v>54.543600000000005</c:v>
                </c:pt>
                <c:pt idx="102">
                  <c:v>54.543600000000005</c:v>
                </c:pt>
                <c:pt idx="103">
                  <c:v>54.543600000000005</c:v>
                </c:pt>
                <c:pt idx="104">
                  <c:v>54.543600000000005</c:v>
                </c:pt>
                <c:pt idx="105">
                  <c:v>54.543600000000005</c:v>
                </c:pt>
                <c:pt idx="106">
                  <c:v>54.543600000000005</c:v>
                </c:pt>
                <c:pt idx="107">
                  <c:v>54.543600000000005</c:v>
                </c:pt>
                <c:pt idx="108">
                  <c:v>54.543600000000005</c:v>
                </c:pt>
                <c:pt idx="109">
                  <c:v>54.543600000000005</c:v>
                </c:pt>
                <c:pt idx="110">
                  <c:v>54.543600000000005</c:v>
                </c:pt>
                <c:pt idx="111">
                  <c:v>54.543600000000005</c:v>
                </c:pt>
                <c:pt idx="112">
                  <c:v>54.543600000000005</c:v>
                </c:pt>
                <c:pt idx="113">
                  <c:v>54.543600000000005</c:v>
                </c:pt>
                <c:pt idx="114">
                  <c:v>54.543600000000005</c:v>
                </c:pt>
                <c:pt idx="115">
                  <c:v>54.543600000000005</c:v>
                </c:pt>
                <c:pt idx="116">
                  <c:v>54.543600000000005</c:v>
                </c:pt>
                <c:pt idx="117">
                  <c:v>54.543600000000005</c:v>
                </c:pt>
                <c:pt idx="118">
                  <c:v>54.543600000000005</c:v>
                </c:pt>
                <c:pt idx="119">
                  <c:v>54.543600000000005</c:v>
                </c:pt>
                <c:pt idx="120">
                  <c:v>54.543600000000005</c:v>
                </c:pt>
                <c:pt idx="121">
                  <c:v>54.543600000000005</c:v>
                </c:pt>
                <c:pt idx="122">
                  <c:v>54.543600000000005</c:v>
                </c:pt>
                <c:pt idx="123">
                  <c:v>54.543600000000005</c:v>
                </c:pt>
                <c:pt idx="124">
                  <c:v>54.543600000000005</c:v>
                </c:pt>
                <c:pt idx="125">
                  <c:v>54.543600000000005</c:v>
                </c:pt>
                <c:pt idx="126">
                  <c:v>54.543600000000005</c:v>
                </c:pt>
                <c:pt idx="127">
                  <c:v>54.543600000000005</c:v>
                </c:pt>
                <c:pt idx="128">
                  <c:v>54.543600000000005</c:v>
                </c:pt>
                <c:pt idx="129">
                  <c:v>54.543600000000005</c:v>
                </c:pt>
                <c:pt idx="130">
                  <c:v>54.543600000000005</c:v>
                </c:pt>
                <c:pt idx="131">
                  <c:v>54.543600000000005</c:v>
                </c:pt>
                <c:pt idx="132">
                  <c:v>54.543600000000005</c:v>
                </c:pt>
                <c:pt idx="133">
                  <c:v>54.543600000000005</c:v>
                </c:pt>
                <c:pt idx="134">
                  <c:v>54.543600000000005</c:v>
                </c:pt>
                <c:pt idx="135">
                  <c:v>54.543600000000005</c:v>
                </c:pt>
                <c:pt idx="136">
                  <c:v>54.543600000000005</c:v>
                </c:pt>
                <c:pt idx="137">
                  <c:v>62.265822222222226</c:v>
                </c:pt>
                <c:pt idx="138">
                  <c:v>127.90514780092593</c:v>
                </c:pt>
                <c:pt idx="139">
                  <c:v>282.38856681134257</c:v>
                </c:pt>
                <c:pt idx="140">
                  <c:v>433.33871958912039</c:v>
                </c:pt>
                <c:pt idx="141">
                  <c:v>453.73250616319444</c:v>
                </c:pt>
                <c:pt idx="142">
                  <c:v>335.47990231481481</c:v>
                </c:pt>
                <c:pt idx="143">
                  <c:v>193.58223810763889</c:v>
                </c:pt>
                <c:pt idx="144">
                  <c:v>132.22804945023157</c:v>
                </c:pt>
                <c:pt idx="145">
                  <c:v>171.23905925925936</c:v>
                </c:pt>
                <c:pt idx="146">
                  <c:v>237.82993194444435</c:v>
                </c:pt>
                <c:pt idx="147">
                  <c:v>250.78141446759255</c:v>
                </c:pt>
                <c:pt idx="148">
                  <c:v>209.64251542245373</c:v>
                </c:pt>
                <c:pt idx="149">
                  <c:v>144.93541342592599</c:v>
                </c:pt>
                <c:pt idx="150">
                  <c:v>71.960772800925909</c:v>
                </c:pt>
                <c:pt idx="151">
                  <c:v>-36.408858680555603</c:v>
                </c:pt>
                <c:pt idx="152">
                  <c:v>-199.93494074074061</c:v>
                </c:pt>
                <c:pt idx="153">
                  <c:v>-322.13030775462954</c:v>
                </c:pt>
                <c:pt idx="154">
                  <c:v>-301.27231096643521</c:v>
                </c:pt>
                <c:pt idx="155">
                  <c:v>-148.1641373553241</c:v>
                </c:pt>
                <c:pt idx="156">
                  <c:v>29.087905555555523</c:v>
                </c:pt>
                <c:pt idx="157">
                  <c:v>137.36015520833334</c:v>
                </c:pt>
                <c:pt idx="158">
                  <c:v>234.3251686631944</c:v>
                </c:pt>
                <c:pt idx="159">
                  <c:v>289.44002453703712</c:v>
                </c:pt>
                <c:pt idx="160">
                  <c:v>298.34316519097217</c:v>
                </c:pt>
                <c:pt idx="161">
                  <c:v>269.02144687499998</c:v>
                </c:pt>
                <c:pt idx="162">
                  <c:v>223.80920546875009</c:v>
                </c:pt>
                <c:pt idx="163">
                  <c:v>217.30436527777778</c:v>
                </c:pt>
                <c:pt idx="164">
                  <c:v>199.1832216724537</c:v>
                </c:pt>
                <c:pt idx="165">
                  <c:v>165.49175778356488</c:v>
                </c:pt>
                <c:pt idx="166">
                  <c:v>146.87617213541674</c:v>
                </c:pt>
                <c:pt idx="167">
                  <c:v>186.27146898148155</c:v>
                </c:pt>
                <c:pt idx="168">
                  <c:v>222.51494814814816</c:v>
                </c:pt>
                <c:pt idx="169">
                  <c:v>177.76243194444433</c:v>
                </c:pt>
                <c:pt idx="170">
                  <c:v>78.030324537036876</c:v>
                </c:pt>
                <c:pt idx="171">
                  <c:v>-42.158016087962892</c:v>
                </c:pt>
                <c:pt idx="172">
                  <c:v>-179.11735564236102</c:v>
                </c:pt>
                <c:pt idx="173">
                  <c:v>-243.853816087963</c:v>
                </c:pt>
                <c:pt idx="174">
                  <c:v>-157.52199916087957</c:v>
                </c:pt>
                <c:pt idx="175">
                  <c:v>-15.690602633101854</c:v>
                </c:pt>
                <c:pt idx="176">
                  <c:v>84.588240422453637</c:v>
                </c:pt>
                <c:pt idx="177">
                  <c:v>166.11699736689812</c:v>
                </c:pt>
                <c:pt idx="178">
                  <c:v>190.39755057870372</c:v>
                </c:pt>
                <c:pt idx="179">
                  <c:v>133.35208009259262</c:v>
                </c:pt>
                <c:pt idx="180">
                  <c:v>75.692187037037073</c:v>
                </c:pt>
                <c:pt idx="181">
                  <c:v>48.599888339120291</c:v>
                </c:pt>
                <c:pt idx="182">
                  <c:v>17.51874675925929</c:v>
                </c:pt>
                <c:pt idx="183">
                  <c:v>-56.407331799768421</c:v>
                </c:pt>
                <c:pt idx="184">
                  <c:v>-119.4916855034722</c:v>
                </c:pt>
                <c:pt idx="185">
                  <c:v>-136.29259768518523</c:v>
                </c:pt>
                <c:pt idx="186">
                  <c:v>-122.11411701388899</c:v>
                </c:pt>
                <c:pt idx="187">
                  <c:v>-92.139984114583257</c:v>
                </c:pt>
                <c:pt idx="188">
                  <c:v>-65.819643836805511</c:v>
                </c:pt>
                <c:pt idx="189">
                  <c:v>-43.154297077546346</c:v>
                </c:pt>
                <c:pt idx="190">
                  <c:v>-20.383271383101853</c:v>
                </c:pt>
                <c:pt idx="191">
                  <c:v>-5.185119994212938</c:v>
                </c:pt>
                <c:pt idx="192">
                  <c:v>10.027005468750032</c:v>
                </c:pt>
                <c:pt idx="193">
                  <c:v>29.221641811342558</c:v>
                </c:pt>
                <c:pt idx="194">
                  <c:v>36.862967245370371</c:v>
                </c:pt>
                <c:pt idx="195">
                  <c:v>48.393461111111144</c:v>
                </c:pt>
                <c:pt idx="196">
                  <c:v>56.115683333333337</c:v>
                </c:pt>
                <c:pt idx="197">
                  <c:v>56.115683333333337</c:v>
                </c:pt>
                <c:pt idx="198">
                  <c:v>75.421238888888908</c:v>
                </c:pt>
                <c:pt idx="199">
                  <c:v>94.860530700231479</c:v>
                </c:pt>
                <c:pt idx="200">
                  <c:v>114.30528113425926</c:v>
                </c:pt>
                <c:pt idx="201">
                  <c:v>133.90560231481481</c:v>
                </c:pt>
                <c:pt idx="202">
                  <c:v>153.52775798611111</c:v>
                </c:pt>
                <c:pt idx="203">
                  <c:v>211.9602644965278</c:v>
                </c:pt>
                <c:pt idx="204">
                  <c:v>239.95694780092589</c:v>
                </c:pt>
                <c:pt idx="205">
                  <c:v>244.78358009259262</c:v>
                </c:pt>
                <c:pt idx="206">
                  <c:v>280.81089780092589</c:v>
                </c:pt>
                <c:pt idx="207">
                  <c:v>286.38787236689819</c:v>
                </c:pt>
                <c:pt idx="208">
                  <c:v>261.02552037037043</c:v>
                </c:pt>
                <c:pt idx="209">
                  <c:v>281.94508148148151</c:v>
                </c:pt>
                <c:pt idx="210">
                  <c:v>280.43161481481479</c:v>
                </c:pt>
                <c:pt idx="211">
                  <c:v>224.3404207465278</c:v>
                </c:pt>
                <c:pt idx="212">
                  <c:v>187.15280925925927</c:v>
                </c:pt>
                <c:pt idx="213">
                  <c:v>165.11727838541663</c:v>
                </c:pt>
                <c:pt idx="214">
                  <c:v>173.82543703703709</c:v>
                </c:pt>
                <c:pt idx="215">
                  <c:v>206.10136195023142</c:v>
                </c:pt>
                <c:pt idx="216">
                  <c:v>231.09546631944445</c:v>
                </c:pt>
                <c:pt idx="217">
                  <c:v>233.20697074652779</c:v>
                </c:pt>
                <c:pt idx="218">
                  <c:v>215.89479502314813</c:v>
                </c:pt>
                <c:pt idx="219">
                  <c:v>190.60678946759248</c:v>
                </c:pt>
                <c:pt idx="220">
                  <c:v>164.92052280092599</c:v>
                </c:pt>
                <c:pt idx="221">
                  <c:v>135.05840083912054</c:v>
                </c:pt>
                <c:pt idx="222">
                  <c:v>116.21486310763879</c:v>
                </c:pt>
                <c:pt idx="223">
                  <c:v>112.8192633391202</c:v>
                </c:pt>
                <c:pt idx="224">
                  <c:v>113.17068946759269</c:v>
                </c:pt>
                <c:pt idx="225">
                  <c:v>125.22564780092593</c:v>
                </c:pt>
                <c:pt idx="226">
                  <c:v>129.80074675925903</c:v>
                </c:pt>
                <c:pt idx="227">
                  <c:v>126.54063000578704</c:v>
                </c:pt>
                <c:pt idx="228">
                  <c:v>123.28597187500023</c:v>
                </c:pt>
                <c:pt idx="229">
                  <c:v>116.05284224537047</c:v>
                </c:pt>
                <c:pt idx="230">
                  <c:v>100.97750986689805</c:v>
                </c:pt>
                <c:pt idx="231">
                  <c:v>77.810843200231602</c:v>
                </c:pt>
                <c:pt idx="232">
                  <c:v>27.247286689814771</c:v>
                </c:pt>
                <c:pt idx="233">
                  <c:v>-39.968379947916823</c:v>
                </c:pt>
                <c:pt idx="234">
                  <c:v>-65.488804716435112</c:v>
                </c:pt>
                <c:pt idx="235">
                  <c:v>-36.755089236111154</c:v>
                </c:pt>
                <c:pt idx="236">
                  <c:v>12.118805208333455</c:v>
                </c:pt>
                <c:pt idx="237">
                  <c:v>26.914765277777839</c:v>
                </c:pt>
                <c:pt idx="238">
                  <c:v>-8.6876532407408895</c:v>
                </c:pt>
                <c:pt idx="239">
                  <c:v>-79.748273466435222</c:v>
                </c:pt>
                <c:pt idx="240">
                  <c:v>-132.5314151331018</c:v>
                </c:pt>
                <c:pt idx="241">
                  <c:v>-111.98750749421286</c:v>
                </c:pt>
                <c:pt idx="242">
                  <c:v>-102.17276791087963</c:v>
                </c:pt>
                <c:pt idx="243">
                  <c:v>-119.70513553240735</c:v>
                </c:pt>
                <c:pt idx="244">
                  <c:v>-113.85893275462972</c:v>
                </c:pt>
                <c:pt idx="245">
                  <c:v>-150.28876929976855</c:v>
                </c:pt>
                <c:pt idx="246">
                  <c:v>-214.27499664351836</c:v>
                </c:pt>
                <c:pt idx="247">
                  <c:v>-201.13398179976858</c:v>
                </c:pt>
                <c:pt idx="248">
                  <c:v>-102.24261145833344</c:v>
                </c:pt>
                <c:pt idx="249">
                  <c:v>-10.187638049768541</c:v>
                </c:pt>
                <c:pt idx="250">
                  <c:v>5.031365277777839</c:v>
                </c:pt>
                <c:pt idx="251">
                  <c:v>-18.52733967013889</c:v>
                </c:pt>
                <c:pt idx="252">
                  <c:v>-7.3991462962962604</c:v>
                </c:pt>
                <c:pt idx="253">
                  <c:v>34.835953356481568</c:v>
                </c:pt>
                <c:pt idx="254">
                  <c:v>42.558175578703626</c:v>
                </c:pt>
                <c:pt idx="255">
                  <c:v>-23.234428125000047</c:v>
                </c:pt>
                <c:pt idx="256">
                  <c:v>-54.737630410879561</c:v>
                </c:pt>
                <c:pt idx="257">
                  <c:v>45.255617505787086</c:v>
                </c:pt>
                <c:pt idx="258">
                  <c:v>188.41051168981474</c:v>
                </c:pt>
                <c:pt idx="259">
                  <c:v>258.81937236689816</c:v>
                </c:pt>
                <c:pt idx="260">
                  <c:v>263.81533113425934</c:v>
                </c:pt>
                <c:pt idx="261">
                  <c:v>257.33636481481471</c:v>
                </c:pt>
                <c:pt idx="262">
                  <c:v>274.11544250578703</c:v>
                </c:pt>
                <c:pt idx="263">
                  <c:v>326.09158139467598</c:v>
                </c:pt>
                <c:pt idx="264">
                  <c:v>351.79716264467606</c:v>
                </c:pt>
                <c:pt idx="265">
                  <c:v>319.74328556134265</c:v>
                </c:pt>
                <c:pt idx="266">
                  <c:v>252.62095243055538</c:v>
                </c:pt>
                <c:pt idx="267">
                  <c:v>223.30021666666659</c:v>
                </c:pt>
                <c:pt idx="268">
                  <c:v>213.63580755208338</c:v>
                </c:pt>
                <c:pt idx="269">
                  <c:v>191.89875416666666</c:v>
                </c:pt>
                <c:pt idx="270">
                  <c:v>139.32193949652782</c:v>
                </c:pt>
                <c:pt idx="271">
                  <c:v>66.061157870370494</c:v>
                </c:pt>
                <c:pt idx="272">
                  <c:v>50.21670555555545</c:v>
                </c:pt>
                <c:pt idx="273">
                  <c:v>3.5856589409722872</c:v>
                </c:pt>
                <c:pt idx="274">
                  <c:v>-98.357845688657406</c:v>
                </c:pt>
                <c:pt idx="275">
                  <c:v>-147.36645000000013</c:v>
                </c:pt>
                <c:pt idx="276">
                  <c:v>-176.80300879629621</c:v>
                </c:pt>
                <c:pt idx="277">
                  <c:v>-206.67625740740743</c:v>
                </c:pt>
                <c:pt idx="278">
                  <c:v>-278.67139383680552</c:v>
                </c:pt>
                <c:pt idx="279">
                  <c:v>-305.16301675347216</c:v>
                </c:pt>
                <c:pt idx="280">
                  <c:v>-145.0956271990741</c:v>
                </c:pt>
                <c:pt idx="281">
                  <c:v>116.91493946759259</c:v>
                </c:pt>
                <c:pt idx="282">
                  <c:v>307.37982375578713</c:v>
                </c:pt>
                <c:pt idx="283">
                  <c:v>344.12931724537043</c:v>
                </c:pt>
                <c:pt idx="284">
                  <c:v>354.08389780092597</c:v>
                </c:pt>
                <c:pt idx="285">
                  <c:v>345.23828208912033</c:v>
                </c:pt>
                <c:pt idx="286">
                  <c:v>324.64753946759265</c:v>
                </c:pt>
                <c:pt idx="287">
                  <c:v>327.46124111689824</c:v>
                </c:pt>
                <c:pt idx="288">
                  <c:v>330.51272037037018</c:v>
                </c:pt>
                <c:pt idx="289">
                  <c:v>279.74642167245383</c:v>
                </c:pt>
                <c:pt idx="290">
                  <c:v>177.49809861111112</c:v>
                </c:pt>
                <c:pt idx="291">
                  <c:v>81.618805208333342</c:v>
                </c:pt>
                <c:pt idx="292">
                  <c:v>15.33143194444461</c:v>
                </c:pt>
                <c:pt idx="293">
                  <c:v>6.4407369502312726</c:v>
                </c:pt>
                <c:pt idx="294">
                  <c:v>28.774199450231325</c:v>
                </c:pt>
                <c:pt idx="295">
                  <c:v>55.288320833333565</c:v>
                </c:pt>
                <c:pt idx="296">
                  <c:v>78.352911255787035</c:v>
                </c:pt>
                <c:pt idx="297">
                  <c:v>93.899431944444402</c:v>
                </c:pt>
                <c:pt idx="298">
                  <c:v>98.068081857638902</c:v>
                </c:pt>
                <c:pt idx="299">
                  <c:v>86.690866116897993</c:v>
                </c:pt>
                <c:pt idx="300">
                  <c:v>71.246421672453877</c:v>
                </c:pt>
                <c:pt idx="301">
                  <c:v>51.734748524305729</c:v>
                </c:pt>
                <c:pt idx="302">
                  <c:v>28.056608912036886</c:v>
                </c:pt>
                <c:pt idx="303">
                  <c:v>7.9440505787035356</c:v>
                </c:pt>
                <c:pt idx="304">
                  <c:v>-20.072829629629616</c:v>
                </c:pt>
                <c:pt idx="305">
                  <c:v>-40.821099160879612</c:v>
                </c:pt>
                <c:pt idx="306">
                  <c:v>-22.90912997685184</c:v>
                </c:pt>
                <c:pt idx="307">
                  <c:v>14.800216666666678</c:v>
                </c:pt>
                <c:pt idx="308">
                  <c:v>45.246411255787208</c:v>
                </c:pt>
                <c:pt idx="309">
                  <c:v>48.931973061342823</c:v>
                </c:pt>
                <c:pt idx="310">
                  <c:v>37.000161255787106</c:v>
                </c:pt>
                <c:pt idx="311">
                  <c:v>24.986142592592493</c:v>
                </c:pt>
                <c:pt idx="312">
                  <c:v>1.2256869502313172</c:v>
                </c:pt>
                <c:pt idx="313">
                  <c:v>-26.713571643518506</c:v>
                </c:pt>
                <c:pt idx="314">
                  <c:v>-47.140983333333324</c:v>
                </c:pt>
                <c:pt idx="315">
                  <c:v>-48.370701851851841</c:v>
                </c:pt>
                <c:pt idx="316">
                  <c:v>-37.817519791666633</c:v>
                </c:pt>
                <c:pt idx="317">
                  <c:v>-50.319102633101842</c:v>
                </c:pt>
                <c:pt idx="318">
                  <c:v>-78.491990277777717</c:v>
                </c:pt>
                <c:pt idx="319">
                  <c:v>-87.480612962962894</c:v>
                </c:pt>
                <c:pt idx="320">
                  <c:v>-30.686129947916609</c:v>
                </c:pt>
                <c:pt idx="321">
                  <c:v>15.36499259259249</c:v>
                </c:pt>
                <c:pt idx="322">
                  <c:v>34.284623524305452</c:v>
                </c:pt>
                <c:pt idx="323">
                  <c:v>38.145734635416751</c:v>
                </c:pt>
                <c:pt idx="324">
                  <c:v>22.37901310763889</c:v>
                </c:pt>
                <c:pt idx="325">
                  <c:v>45.335195283564737</c:v>
                </c:pt>
                <c:pt idx="326">
                  <c:v>49.196306394676043</c:v>
                </c:pt>
                <c:pt idx="327">
                  <c:v>37.4574023148149</c:v>
                </c:pt>
                <c:pt idx="328">
                  <c:v>-59.223981105324114</c:v>
                </c:pt>
                <c:pt idx="329">
                  <c:v>-164.8128720775463</c:v>
                </c:pt>
                <c:pt idx="330">
                  <c:v>-81.112993605324135</c:v>
                </c:pt>
                <c:pt idx="331">
                  <c:v>26.772785561342573</c:v>
                </c:pt>
                <c:pt idx="332">
                  <c:v>18.977199450231556</c:v>
                </c:pt>
                <c:pt idx="333">
                  <c:v>14.831366579861132</c:v>
                </c:pt>
                <c:pt idx="334">
                  <c:v>22.450420833333325</c:v>
                </c:pt>
                <c:pt idx="335">
                  <c:v>14.527757986111132</c:v>
                </c:pt>
                <c:pt idx="336">
                  <c:v>29.811173061342625</c:v>
                </c:pt>
                <c:pt idx="337">
                  <c:v>56.77606750578704</c:v>
                </c:pt>
                <c:pt idx="338">
                  <c:v>99.311173061342586</c:v>
                </c:pt>
                <c:pt idx="339">
                  <c:v>184.54940057870371</c:v>
                </c:pt>
                <c:pt idx="340">
                  <c:v>278.08595335648147</c:v>
                </c:pt>
                <c:pt idx="341">
                  <c:v>302.6540668113426</c:v>
                </c:pt>
                <c:pt idx="342">
                  <c:v>211.46777861689807</c:v>
                </c:pt>
                <c:pt idx="343">
                  <c:v>107.70021168981479</c:v>
                </c:pt>
                <c:pt idx="344">
                  <c:v>80.837175144675939</c:v>
                </c:pt>
                <c:pt idx="345">
                  <c:v>104.11476102430548</c:v>
                </c:pt>
                <c:pt idx="346">
                  <c:v>104.62470555555562</c:v>
                </c:pt>
                <c:pt idx="347">
                  <c:v>89.295983912037144</c:v>
                </c:pt>
                <c:pt idx="348">
                  <c:v>105.03355639467584</c:v>
                </c:pt>
                <c:pt idx="349">
                  <c:v>101.5314043113426</c:v>
                </c:pt>
                <c:pt idx="350">
                  <c:v>82.469521672453723</c:v>
                </c:pt>
                <c:pt idx="351">
                  <c:v>63.225430208333336</c:v>
                </c:pt>
                <c:pt idx="352">
                  <c:v>55.441743894675959</c:v>
                </c:pt>
                <c:pt idx="353">
                  <c:v>55.380498148148043</c:v>
                </c:pt>
                <c:pt idx="354">
                  <c:v>59.180581857638842</c:v>
                </c:pt>
                <c:pt idx="355">
                  <c:v>70.763915190972341</c:v>
                </c:pt>
                <c:pt idx="356">
                  <c:v>74.747299450231523</c:v>
                </c:pt>
                <c:pt idx="357">
                  <c:v>59.364319097222179</c:v>
                </c:pt>
                <c:pt idx="358">
                  <c:v>12.908275925925905</c:v>
                </c:pt>
                <c:pt idx="359">
                  <c:v>-53.389905410879621</c:v>
                </c:pt>
                <c:pt idx="360">
                  <c:v>-81.494232754629579</c:v>
                </c:pt>
                <c:pt idx="361">
                  <c:v>-59.274746296296335</c:v>
                </c:pt>
                <c:pt idx="362">
                  <c:v>-21.303713281249905</c:v>
                </c:pt>
                <c:pt idx="363">
                  <c:v>13.070733478009291</c:v>
                </c:pt>
                <c:pt idx="364">
                  <c:v>43.777086024305476</c:v>
                </c:pt>
                <c:pt idx="365">
                  <c:v>63.082641579861168</c:v>
                </c:pt>
                <c:pt idx="366">
                  <c:v>78.572392592592607</c:v>
                </c:pt>
                <c:pt idx="367">
                  <c:v>109.64469120370374</c:v>
                </c:pt>
                <c:pt idx="368">
                  <c:v>148.68124736689819</c:v>
                </c:pt>
                <c:pt idx="369">
                  <c:v>145.51709320023147</c:v>
                </c:pt>
                <c:pt idx="370">
                  <c:v>99.601235329861112</c:v>
                </c:pt>
                <c:pt idx="371">
                  <c:v>41.791120978009261</c:v>
                </c:pt>
                <c:pt idx="372">
                  <c:v>-62.827991087962921</c:v>
                </c:pt>
                <c:pt idx="373">
                  <c:v>-176.0311327256945</c:v>
                </c:pt>
                <c:pt idx="374">
                  <c:v>-208.45280286458336</c:v>
                </c:pt>
                <c:pt idx="375">
                  <c:v>-167.1370444444444</c:v>
                </c:pt>
                <c:pt idx="376">
                  <c:v>-106.07707554976857</c:v>
                </c:pt>
                <c:pt idx="377">
                  <c:v>-60.153903124999992</c:v>
                </c:pt>
                <c:pt idx="378">
                  <c:v>-29.536089438657374</c:v>
                </c:pt>
                <c:pt idx="379">
                  <c:v>-10.396585185185192</c:v>
                </c:pt>
                <c:pt idx="380">
                  <c:v>-18.251561111111123</c:v>
                </c:pt>
                <c:pt idx="381">
                  <c:v>-33.855724855324056</c:v>
                </c:pt>
                <c:pt idx="382">
                  <c:v>-37.860943605324046</c:v>
                </c:pt>
                <c:pt idx="383">
                  <c:v>-45.695831799768527</c:v>
                </c:pt>
                <c:pt idx="384">
                  <c:v>-53.509758883101853</c:v>
                </c:pt>
                <c:pt idx="385">
                  <c:v>-34.253112586805535</c:v>
                </c:pt>
                <c:pt idx="386">
                  <c:v>19.793600000000005</c:v>
                </c:pt>
                <c:pt idx="387">
                  <c:v>54.543600000000005</c:v>
                </c:pt>
                <c:pt idx="388">
                  <c:v>54.543600000000005</c:v>
                </c:pt>
                <c:pt idx="389">
                  <c:v>54.543600000000005</c:v>
                </c:pt>
                <c:pt idx="390">
                  <c:v>54.543600000000005</c:v>
                </c:pt>
                <c:pt idx="391">
                  <c:v>73.849155555555569</c:v>
                </c:pt>
                <c:pt idx="392">
                  <c:v>135.62966264467593</c:v>
                </c:pt>
                <c:pt idx="393">
                  <c:v>220.6195228298611</c:v>
                </c:pt>
                <c:pt idx="394">
                  <c:v>294.18402222222227</c:v>
                </c:pt>
                <c:pt idx="395">
                  <c:v>344.8790223668982</c:v>
                </c:pt>
                <c:pt idx="396">
                  <c:v>376.66749227430557</c:v>
                </c:pt>
                <c:pt idx="397">
                  <c:v>389.60751168981477</c:v>
                </c:pt>
                <c:pt idx="398">
                  <c:v>352.75680639467583</c:v>
                </c:pt>
                <c:pt idx="399">
                  <c:v>242.40939780092603</c:v>
                </c:pt>
                <c:pt idx="400">
                  <c:v>115.75388148148157</c:v>
                </c:pt>
                <c:pt idx="401">
                  <c:v>34.670548148148043</c:v>
                </c:pt>
                <c:pt idx="402">
                  <c:v>-27.493154253472248</c:v>
                </c:pt>
                <c:pt idx="403">
                  <c:v>-66.946203327546172</c:v>
                </c:pt>
                <c:pt idx="404">
                  <c:v>-60.057294444444487</c:v>
                </c:pt>
                <c:pt idx="405">
                  <c:v>-52.973949421296368</c:v>
                </c:pt>
                <c:pt idx="406">
                  <c:v>-65.194304021990703</c:v>
                </c:pt>
                <c:pt idx="407">
                  <c:v>-73.579093865740674</c:v>
                </c:pt>
                <c:pt idx="408">
                  <c:v>-51.011893142361124</c:v>
                </c:pt>
                <c:pt idx="409">
                  <c:v>2.689397800925923</c:v>
                </c:pt>
                <c:pt idx="410">
                  <c:v>48.93069875578707</c:v>
                </c:pt>
                <c:pt idx="411">
                  <c:v>68.266713425925886</c:v>
                </c:pt>
                <c:pt idx="412">
                  <c:v>76.050508912037046</c:v>
                </c:pt>
                <c:pt idx="413">
                  <c:v>83.8667286168982</c:v>
                </c:pt>
                <c:pt idx="414">
                  <c:v>111.02289320023149</c:v>
                </c:pt>
                <c:pt idx="415">
                  <c:v>153.83136657986105</c:v>
                </c:pt>
                <c:pt idx="416">
                  <c:v>165.96001631944441</c:v>
                </c:pt>
                <c:pt idx="417">
                  <c:v>124.00014042245381</c:v>
                </c:pt>
                <c:pt idx="418">
                  <c:v>62.387431394675986</c:v>
                </c:pt>
                <c:pt idx="419">
                  <c:v>0.4855245370370449</c:v>
                </c:pt>
                <c:pt idx="420">
                  <c:v>-27.019118518518482</c:v>
                </c:pt>
                <c:pt idx="421">
                  <c:v>3.4964005787036285</c:v>
                </c:pt>
                <c:pt idx="422">
                  <c:v>49.68649965277767</c:v>
                </c:pt>
                <c:pt idx="423">
                  <c:v>96.091013425925922</c:v>
                </c:pt>
                <c:pt idx="424">
                  <c:v>162.02335787037049</c:v>
                </c:pt>
                <c:pt idx="425">
                  <c:v>267.02632028356487</c:v>
                </c:pt>
                <c:pt idx="426">
                  <c:v>380.59191446759252</c:v>
                </c:pt>
                <c:pt idx="427">
                  <c:v>410.2398311342593</c:v>
                </c:pt>
                <c:pt idx="428">
                  <c:v>297.11179120370372</c:v>
                </c:pt>
                <c:pt idx="429">
                  <c:v>140.08355335648142</c:v>
                </c:pt>
                <c:pt idx="430">
                  <c:v>43.62881195023143</c:v>
                </c:pt>
                <c:pt idx="431">
                  <c:v>4.511031481481437</c:v>
                </c:pt>
                <c:pt idx="432">
                  <c:v>7.7364313946760692</c:v>
                </c:pt>
                <c:pt idx="433">
                  <c:v>34.350227228009373</c:v>
                </c:pt>
                <c:pt idx="434">
                  <c:v>38.075091116898186</c:v>
                </c:pt>
                <c:pt idx="435">
                  <c:v>-8.5950392361111785</c:v>
                </c:pt>
                <c:pt idx="436">
                  <c:v>-86.731253240740841</c:v>
                </c:pt>
                <c:pt idx="437">
                  <c:v>-177.06249383680549</c:v>
                </c:pt>
                <c:pt idx="438">
                  <c:v>-267.87562164351851</c:v>
                </c:pt>
                <c:pt idx="439">
                  <c:v>-331.81239386574066</c:v>
                </c:pt>
                <c:pt idx="440">
                  <c:v>-349.0563278645833</c:v>
                </c:pt>
                <c:pt idx="441">
                  <c:v>-296.17022763310183</c:v>
                </c:pt>
                <c:pt idx="442">
                  <c:v>-192.40986608796297</c:v>
                </c:pt>
                <c:pt idx="443">
                  <c:v>-84.43794985532405</c:v>
                </c:pt>
                <c:pt idx="444">
                  <c:v>4.3495922453703768</c:v>
                </c:pt>
                <c:pt idx="445">
                  <c:v>46.821377777777784</c:v>
                </c:pt>
                <c:pt idx="446">
                  <c:v>54.543600000000005</c:v>
                </c:pt>
                <c:pt idx="447">
                  <c:v>54.543600000000005</c:v>
                </c:pt>
                <c:pt idx="448">
                  <c:v>54.543600000000005</c:v>
                </c:pt>
                <c:pt idx="449">
                  <c:v>54.543600000000005</c:v>
                </c:pt>
                <c:pt idx="450">
                  <c:v>54.543600000000005</c:v>
                </c:pt>
                <c:pt idx="451">
                  <c:v>54.543600000000005</c:v>
                </c:pt>
                <c:pt idx="452">
                  <c:v>54.543600000000005</c:v>
                </c:pt>
                <c:pt idx="453">
                  <c:v>54.543600000000005</c:v>
                </c:pt>
                <c:pt idx="454">
                  <c:v>54.543600000000005</c:v>
                </c:pt>
                <c:pt idx="455">
                  <c:v>54.543600000000005</c:v>
                </c:pt>
                <c:pt idx="456">
                  <c:v>54.543600000000005</c:v>
                </c:pt>
                <c:pt idx="457">
                  <c:v>54.543600000000005</c:v>
                </c:pt>
                <c:pt idx="458">
                  <c:v>54.543600000000005</c:v>
                </c:pt>
                <c:pt idx="459">
                  <c:v>54.543600000000005</c:v>
                </c:pt>
                <c:pt idx="460">
                  <c:v>54.543600000000005</c:v>
                </c:pt>
                <c:pt idx="461">
                  <c:v>54.543600000000005</c:v>
                </c:pt>
                <c:pt idx="462">
                  <c:v>54.543600000000005</c:v>
                </c:pt>
                <c:pt idx="463">
                  <c:v>54.543600000000005</c:v>
                </c:pt>
                <c:pt idx="464">
                  <c:v>54.543600000000005</c:v>
                </c:pt>
                <c:pt idx="465">
                  <c:v>54.543600000000005</c:v>
                </c:pt>
                <c:pt idx="466">
                  <c:v>54.543600000000005</c:v>
                </c:pt>
                <c:pt idx="467">
                  <c:v>54.543600000000005</c:v>
                </c:pt>
                <c:pt idx="468">
                  <c:v>54.543600000000005</c:v>
                </c:pt>
                <c:pt idx="469">
                  <c:v>54.543600000000005</c:v>
                </c:pt>
                <c:pt idx="470">
                  <c:v>54.543600000000005</c:v>
                </c:pt>
                <c:pt idx="471">
                  <c:v>54.543600000000005</c:v>
                </c:pt>
                <c:pt idx="472">
                  <c:v>54.543600000000005</c:v>
                </c:pt>
                <c:pt idx="473">
                  <c:v>54.543600000000005</c:v>
                </c:pt>
                <c:pt idx="474">
                  <c:v>54.543600000000005</c:v>
                </c:pt>
                <c:pt idx="475">
                  <c:v>54.543600000000005</c:v>
                </c:pt>
                <c:pt idx="476">
                  <c:v>54.543600000000005</c:v>
                </c:pt>
                <c:pt idx="477">
                  <c:v>54.543600000000005</c:v>
                </c:pt>
                <c:pt idx="478">
                  <c:v>54.543600000000005</c:v>
                </c:pt>
                <c:pt idx="479">
                  <c:v>54.543600000000005</c:v>
                </c:pt>
                <c:pt idx="480">
                  <c:v>54.543600000000005</c:v>
                </c:pt>
                <c:pt idx="481">
                  <c:v>54.543600000000005</c:v>
                </c:pt>
                <c:pt idx="482">
                  <c:v>54.543600000000005</c:v>
                </c:pt>
                <c:pt idx="483">
                  <c:v>54.543600000000005</c:v>
                </c:pt>
                <c:pt idx="484">
                  <c:v>54.543600000000005</c:v>
                </c:pt>
                <c:pt idx="485">
                  <c:v>54.543600000000005</c:v>
                </c:pt>
                <c:pt idx="486">
                  <c:v>54.543600000000005</c:v>
                </c:pt>
                <c:pt idx="487">
                  <c:v>54.543600000000005</c:v>
                </c:pt>
                <c:pt idx="488">
                  <c:v>54.543600000000005</c:v>
                </c:pt>
                <c:pt idx="489">
                  <c:v>54.543600000000005</c:v>
                </c:pt>
                <c:pt idx="490">
                  <c:v>54.543600000000005</c:v>
                </c:pt>
                <c:pt idx="491">
                  <c:v>54.543600000000005</c:v>
                </c:pt>
                <c:pt idx="492">
                  <c:v>54.543600000000005</c:v>
                </c:pt>
                <c:pt idx="493">
                  <c:v>54.543600000000005</c:v>
                </c:pt>
                <c:pt idx="494">
                  <c:v>54.543600000000005</c:v>
                </c:pt>
                <c:pt idx="495">
                  <c:v>54.543600000000005</c:v>
                </c:pt>
                <c:pt idx="496">
                  <c:v>54.543600000000005</c:v>
                </c:pt>
                <c:pt idx="497">
                  <c:v>54.543600000000005</c:v>
                </c:pt>
                <c:pt idx="498">
                  <c:v>54.543600000000005</c:v>
                </c:pt>
                <c:pt idx="499">
                  <c:v>54.543600000000005</c:v>
                </c:pt>
                <c:pt idx="500">
                  <c:v>54.543600000000005</c:v>
                </c:pt>
                <c:pt idx="501">
                  <c:v>54.543600000000005</c:v>
                </c:pt>
                <c:pt idx="502">
                  <c:v>54.543600000000005</c:v>
                </c:pt>
                <c:pt idx="503">
                  <c:v>54.543600000000005</c:v>
                </c:pt>
                <c:pt idx="504">
                  <c:v>54.543600000000005</c:v>
                </c:pt>
                <c:pt idx="505">
                  <c:v>54.543600000000005</c:v>
                </c:pt>
                <c:pt idx="506">
                  <c:v>54.543600000000005</c:v>
                </c:pt>
                <c:pt idx="507">
                  <c:v>54.543600000000005</c:v>
                </c:pt>
                <c:pt idx="508">
                  <c:v>54.543600000000005</c:v>
                </c:pt>
                <c:pt idx="509">
                  <c:v>54.543600000000005</c:v>
                </c:pt>
                <c:pt idx="510">
                  <c:v>54.543600000000005</c:v>
                </c:pt>
                <c:pt idx="511">
                  <c:v>73.849155555555569</c:v>
                </c:pt>
                <c:pt idx="512">
                  <c:v>151.07410708912036</c:v>
                </c:pt>
                <c:pt idx="513">
                  <c:v>290.13961056134258</c:v>
                </c:pt>
                <c:pt idx="514">
                  <c:v>414.10248854166673</c:v>
                </c:pt>
                <c:pt idx="515">
                  <c:v>449.89705057870378</c:v>
                </c:pt>
                <c:pt idx="516">
                  <c:v>393.54154999999997</c:v>
                </c:pt>
                <c:pt idx="517">
                  <c:v>256.0482390335647</c:v>
                </c:pt>
                <c:pt idx="518">
                  <c:v>113.83517560763885</c:v>
                </c:pt>
                <c:pt idx="519">
                  <c:v>36.612953385416752</c:v>
                </c:pt>
                <c:pt idx="520">
                  <c:v>-2.281132725694361</c:v>
                </c:pt>
                <c:pt idx="521">
                  <c:v>-22.040845688657452</c:v>
                </c:pt>
                <c:pt idx="522">
                  <c:v>-37.959644444444436</c:v>
                </c:pt>
                <c:pt idx="523">
                  <c:v>-84.858491087962918</c:v>
                </c:pt>
                <c:pt idx="524">
                  <c:v>-170.63908735532405</c:v>
                </c:pt>
                <c:pt idx="525">
                  <c:v>-248.93818666087969</c:v>
                </c:pt>
                <c:pt idx="526">
                  <c:v>-249.85359768518524</c:v>
                </c:pt>
                <c:pt idx="527">
                  <c:v>-161.50394629629628</c:v>
                </c:pt>
                <c:pt idx="528">
                  <c:v>-61.246064351851842</c:v>
                </c:pt>
                <c:pt idx="529">
                  <c:v>-22.667704976851851</c:v>
                </c:pt>
                <c:pt idx="530">
                  <c:v>15.932488888888891</c:v>
                </c:pt>
                <c:pt idx="531">
                  <c:v>54.543600000000005</c:v>
                </c:pt>
                <c:pt idx="532">
                  <c:v>62.265822222222226</c:v>
                </c:pt>
                <c:pt idx="533">
                  <c:v>100.87737002314816</c:v>
                </c:pt>
                <c:pt idx="534">
                  <c:v>170.39265416666669</c:v>
                </c:pt>
                <c:pt idx="535">
                  <c:v>209.09983703703705</c:v>
                </c:pt>
                <c:pt idx="536">
                  <c:v>247.89435787037033</c:v>
                </c:pt>
                <c:pt idx="537">
                  <c:v>356.44434224537036</c:v>
                </c:pt>
                <c:pt idx="538">
                  <c:v>465.66639224537045</c:v>
                </c:pt>
                <c:pt idx="539">
                  <c:v>448.37441342592598</c:v>
                </c:pt>
                <c:pt idx="540">
                  <c:v>280.45248463541662</c:v>
                </c:pt>
                <c:pt idx="541">
                  <c:v>115.15223208912033</c:v>
                </c:pt>
                <c:pt idx="542">
                  <c:v>53.374454311342625</c:v>
                </c:pt>
                <c:pt idx="543">
                  <c:v>26.240124218750061</c:v>
                </c:pt>
                <c:pt idx="544">
                  <c:v>-16.598153240740743</c:v>
                </c:pt>
                <c:pt idx="545">
                  <c:v>-75.16625193865741</c:v>
                </c:pt>
                <c:pt idx="546">
                  <c:v>-87.767945920138928</c:v>
                </c:pt>
                <c:pt idx="547">
                  <c:v>-53.692194994213033</c:v>
                </c:pt>
                <c:pt idx="548">
                  <c:v>-27.171086574074039</c:v>
                </c:pt>
                <c:pt idx="549">
                  <c:v>-12.055797077546249</c:v>
                </c:pt>
                <c:pt idx="550">
                  <c:v>-4.645043865740786</c:v>
                </c:pt>
                <c:pt idx="551">
                  <c:v>14.430485329861131</c:v>
                </c:pt>
                <c:pt idx="552">
                  <c:v>18.164956394675929</c:v>
                </c:pt>
                <c:pt idx="553">
                  <c:v>17.981546672453707</c:v>
                </c:pt>
                <c:pt idx="554">
                  <c:v>33.30808486689817</c:v>
                </c:pt>
                <c:pt idx="555">
                  <c:v>48.694886255786997</c:v>
                </c:pt>
                <c:pt idx="556">
                  <c:v>64.139330700231525</c:v>
                </c:pt>
                <c:pt idx="557">
                  <c:v>83.502529311342641</c:v>
                </c:pt>
                <c:pt idx="558">
                  <c:v>102.95601354166665</c:v>
                </c:pt>
                <c:pt idx="559">
                  <c:v>161.08895083912034</c:v>
                </c:pt>
                <c:pt idx="560">
                  <c:v>154.04359782986111</c:v>
                </c:pt>
                <c:pt idx="561">
                  <c:v>77.004239467592612</c:v>
                </c:pt>
                <c:pt idx="562">
                  <c:v>57.69868391203704</c:v>
                </c:pt>
                <c:pt idx="563">
                  <c:v>-4.079093865740715</c:v>
                </c:pt>
                <c:pt idx="564">
                  <c:v>-209.28393275462966</c:v>
                </c:pt>
                <c:pt idx="565">
                  <c:v>-353.62050957754633</c:v>
                </c:pt>
                <c:pt idx="566">
                  <c:v>-335.17708888888882</c:v>
                </c:pt>
                <c:pt idx="567">
                  <c:v>-130.78973333333332</c:v>
                </c:pt>
                <c:pt idx="568">
                  <c:v>54.543600000000005</c:v>
                </c:pt>
                <c:pt idx="569">
                  <c:v>54.543600000000005</c:v>
                </c:pt>
                <c:pt idx="570">
                  <c:v>54.543600000000005</c:v>
                </c:pt>
                <c:pt idx="571">
                  <c:v>54.543600000000005</c:v>
                </c:pt>
                <c:pt idx="572">
                  <c:v>54.543600000000005</c:v>
                </c:pt>
                <c:pt idx="573">
                  <c:v>54.543600000000005</c:v>
                </c:pt>
                <c:pt idx="574">
                  <c:v>54.543600000000005</c:v>
                </c:pt>
                <c:pt idx="575">
                  <c:v>54.543600000000005</c:v>
                </c:pt>
                <c:pt idx="576">
                  <c:v>54.543600000000005</c:v>
                </c:pt>
                <c:pt idx="577">
                  <c:v>54.543600000000005</c:v>
                </c:pt>
                <c:pt idx="578">
                  <c:v>54.543600000000005</c:v>
                </c:pt>
                <c:pt idx="579">
                  <c:v>54.543600000000005</c:v>
                </c:pt>
                <c:pt idx="580">
                  <c:v>54.543600000000005</c:v>
                </c:pt>
                <c:pt idx="581">
                  <c:v>54.543600000000005</c:v>
                </c:pt>
                <c:pt idx="582">
                  <c:v>54.543600000000005</c:v>
                </c:pt>
                <c:pt idx="583">
                  <c:v>54.543600000000005</c:v>
                </c:pt>
                <c:pt idx="584">
                  <c:v>54.543600000000005</c:v>
                </c:pt>
                <c:pt idx="585">
                  <c:v>54.543600000000005</c:v>
                </c:pt>
                <c:pt idx="586">
                  <c:v>54.543600000000005</c:v>
                </c:pt>
                <c:pt idx="587">
                  <c:v>54.543600000000005</c:v>
                </c:pt>
                <c:pt idx="588">
                  <c:v>54.543600000000005</c:v>
                </c:pt>
                <c:pt idx="589">
                  <c:v>54.543600000000005</c:v>
                </c:pt>
                <c:pt idx="590">
                  <c:v>54.543600000000005</c:v>
                </c:pt>
                <c:pt idx="591">
                  <c:v>54.543600000000005</c:v>
                </c:pt>
                <c:pt idx="592">
                  <c:v>54.543600000000005</c:v>
                </c:pt>
                <c:pt idx="593">
                  <c:v>54.543600000000005</c:v>
                </c:pt>
                <c:pt idx="594">
                  <c:v>54.543600000000005</c:v>
                </c:pt>
                <c:pt idx="595">
                  <c:v>54.543600000000005</c:v>
                </c:pt>
                <c:pt idx="596">
                  <c:v>54.543600000000005</c:v>
                </c:pt>
                <c:pt idx="597">
                  <c:v>54.543600000000005</c:v>
                </c:pt>
                <c:pt idx="598">
                  <c:v>54.543600000000005</c:v>
                </c:pt>
                <c:pt idx="599">
                  <c:v>54.543600000000005</c:v>
                </c:pt>
                <c:pt idx="600">
                  <c:v>93.154711111111112</c:v>
                </c:pt>
                <c:pt idx="601">
                  <c:v>135.63785057870371</c:v>
                </c:pt>
                <c:pt idx="602">
                  <c:v>201.31396727430555</c:v>
                </c:pt>
                <c:pt idx="603">
                  <c:v>325.07291111111113</c:v>
                </c:pt>
                <c:pt idx="604">
                  <c:v>418.39210153356481</c:v>
                </c:pt>
                <c:pt idx="605">
                  <c:v>469.88384224537043</c:v>
                </c:pt>
                <c:pt idx="606">
                  <c:v>495.12915243055556</c:v>
                </c:pt>
                <c:pt idx="607">
                  <c:v>474.78142769097224</c:v>
                </c:pt>
                <c:pt idx="608">
                  <c:v>423.78270083912031</c:v>
                </c:pt>
                <c:pt idx="609">
                  <c:v>388.23704305555549</c:v>
                </c:pt>
                <c:pt idx="610">
                  <c:v>383.72885787037046</c:v>
                </c:pt>
                <c:pt idx="611">
                  <c:v>368.08025199652786</c:v>
                </c:pt>
                <c:pt idx="612">
                  <c:v>286.54799259259255</c:v>
                </c:pt>
                <c:pt idx="613">
                  <c:v>168.81788810763905</c:v>
                </c:pt>
                <c:pt idx="614">
                  <c:v>88.158143894676044</c:v>
                </c:pt>
                <c:pt idx="615">
                  <c:v>68.640357089120215</c:v>
                </c:pt>
                <c:pt idx="616">
                  <c:v>68.534568981481598</c:v>
                </c:pt>
                <c:pt idx="617">
                  <c:v>56.740314467592547</c:v>
                </c:pt>
                <c:pt idx="618">
                  <c:v>33.154425578703609</c:v>
                </c:pt>
                <c:pt idx="619">
                  <c:v>5.2986839120370952</c:v>
                </c:pt>
                <c:pt idx="620">
                  <c:v>-3.5391716145833776</c:v>
                </c:pt>
                <c:pt idx="621">
                  <c:v>18.636209172453707</c:v>
                </c:pt>
                <c:pt idx="622">
                  <c:v>52.89875416666662</c:v>
                </c:pt>
                <c:pt idx="623">
                  <c:v>79.829695978009312</c:v>
                </c:pt>
                <c:pt idx="624">
                  <c:v>107.05136403356498</c:v>
                </c:pt>
                <c:pt idx="625">
                  <c:v>123.0827195891205</c:v>
                </c:pt>
                <c:pt idx="626">
                  <c:v>112.09415778356475</c:v>
                </c:pt>
                <c:pt idx="627">
                  <c:v>89.227824537036938</c:v>
                </c:pt>
                <c:pt idx="628">
                  <c:v>77.644491203703708</c:v>
                </c:pt>
                <c:pt idx="629">
                  <c:v>81.50560231481488</c:v>
                </c:pt>
                <c:pt idx="630">
                  <c:v>104.77281681134269</c:v>
                </c:pt>
                <c:pt idx="631">
                  <c:v>140.13068903356486</c:v>
                </c:pt>
                <c:pt idx="632">
                  <c:v>164.32794366319428</c:v>
                </c:pt>
                <c:pt idx="633">
                  <c:v>181.03791519097203</c:v>
                </c:pt>
                <c:pt idx="634">
                  <c:v>186.4152133391205</c:v>
                </c:pt>
                <c:pt idx="635">
                  <c:v>172.41697638888905</c:v>
                </c:pt>
                <c:pt idx="636">
                  <c:v>138.80455335648145</c:v>
                </c:pt>
                <c:pt idx="637">
                  <c:v>100.65458668981476</c:v>
                </c:pt>
                <c:pt idx="638">
                  <c:v>81.349031134259207</c:v>
                </c:pt>
                <c:pt idx="639">
                  <c:v>73.51119528356493</c:v>
                </c:pt>
                <c:pt idx="640">
                  <c:v>73.280623061342709</c:v>
                </c:pt>
                <c:pt idx="641">
                  <c:v>100.19344224537032</c:v>
                </c:pt>
                <c:pt idx="642">
                  <c:v>150.96486310763873</c:v>
                </c:pt>
                <c:pt idx="643">
                  <c:v>167.81632213541673</c:v>
                </c:pt>
                <c:pt idx="644">
                  <c:v>134.1422166666668</c:v>
                </c:pt>
                <c:pt idx="645">
                  <c:v>115.19922282986094</c:v>
                </c:pt>
                <c:pt idx="646">
                  <c:v>119.54680639467583</c:v>
                </c:pt>
                <c:pt idx="647">
                  <c:v>120.03677236689832</c:v>
                </c:pt>
                <c:pt idx="648">
                  <c:v>112.80800963541674</c:v>
                </c:pt>
                <c:pt idx="649">
                  <c:v>93.750493894675714</c:v>
                </c:pt>
                <c:pt idx="650">
                  <c:v>55.015253703703777</c:v>
                </c:pt>
                <c:pt idx="651">
                  <c:v>-11.608807407407184</c:v>
                </c:pt>
                <c:pt idx="652">
                  <c:v>-63.968796643518445</c:v>
                </c:pt>
                <c:pt idx="653">
                  <c:v>-74.128075549768567</c:v>
                </c:pt>
                <c:pt idx="654">
                  <c:v>-107.24844939236107</c:v>
                </c:pt>
                <c:pt idx="655">
                  <c:v>-187.55119074074071</c:v>
                </c:pt>
                <c:pt idx="656">
                  <c:v>-233.97108888888891</c:v>
                </c:pt>
                <c:pt idx="657">
                  <c:v>-187.37496851851864</c:v>
                </c:pt>
                <c:pt idx="658">
                  <c:v>-120.10634429976874</c:v>
                </c:pt>
                <c:pt idx="659">
                  <c:v>-144.97348110532405</c:v>
                </c:pt>
                <c:pt idx="660">
                  <c:v>-255.43714942129617</c:v>
                </c:pt>
                <c:pt idx="661">
                  <c:v>-335.77078657407407</c:v>
                </c:pt>
                <c:pt idx="662">
                  <c:v>-350.05624730902775</c:v>
                </c:pt>
                <c:pt idx="663">
                  <c:v>-236.31171053240743</c:v>
                </c:pt>
                <c:pt idx="664">
                  <c:v>-74.860669299768546</c:v>
                </c:pt>
                <c:pt idx="665">
                  <c:v>32.949016666666687</c:v>
                </c:pt>
                <c:pt idx="666">
                  <c:v>133.47164181134261</c:v>
                </c:pt>
                <c:pt idx="667">
                  <c:v>307.65560231481487</c:v>
                </c:pt>
                <c:pt idx="668">
                  <c:v>413.70694780092589</c:v>
                </c:pt>
                <c:pt idx="669">
                  <c:v>407.9196981481482</c:v>
                </c:pt>
                <c:pt idx="670">
                  <c:v>402.88049814814821</c:v>
                </c:pt>
                <c:pt idx="671">
                  <c:v>297.38952592592591</c:v>
                </c:pt>
                <c:pt idx="672">
                  <c:v>221.6083800925926</c:v>
                </c:pt>
                <c:pt idx="673">
                  <c:v>223.13679444444446</c:v>
                </c:pt>
                <c:pt idx="674">
                  <c:v>224.75254675925927</c:v>
                </c:pt>
                <c:pt idx="675">
                  <c:v>160.81674814814806</c:v>
                </c:pt>
                <c:pt idx="676">
                  <c:v>91.579744589120395</c:v>
                </c:pt>
                <c:pt idx="677">
                  <c:v>22.256167274305671</c:v>
                </c:pt>
                <c:pt idx="678">
                  <c:v>-114.1846031249999</c:v>
                </c:pt>
                <c:pt idx="679">
                  <c:v>-209.5424799479166</c:v>
                </c:pt>
                <c:pt idx="680">
                  <c:v>-266.47200034722226</c:v>
                </c:pt>
                <c:pt idx="681">
                  <c:v>-284.93866582754629</c:v>
                </c:pt>
                <c:pt idx="682">
                  <c:v>-171.44784583333333</c:v>
                </c:pt>
                <c:pt idx="683">
                  <c:v>-91.17926652199084</c:v>
                </c:pt>
                <c:pt idx="684">
                  <c:v>-26.501095225694552</c:v>
                </c:pt>
                <c:pt idx="685">
                  <c:v>151.11001588541677</c:v>
                </c:pt>
                <c:pt idx="686">
                  <c:v>252.55220060763887</c:v>
                </c:pt>
                <c:pt idx="687">
                  <c:v>238.3907508391203</c:v>
                </c:pt>
                <c:pt idx="688">
                  <c:v>235.61699736689815</c:v>
                </c:pt>
                <c:pt idx="689">
                  <c:v>233.2379023148149</c:v>
                </c:pt>
                <c:pt idx="690">
                  <c:v>161.09439157986111</c:v>
                </c:pt>
                <c:pt idx="691">
                  <c:v>95.85638394097225</c:v>
                </c:pt>
                <c:pt idx="692">
                  <c:v>99.852868894676007</c:v>
                </c:pt>
                <c:pt idx="693">
                  <c:v>127.36133298611117</c:v>
                </c:pt>
                <c:pt idx="694">
                  <c:v>120.27285685763897</c:v>
                </c:pt>
                <c:pt idx="695">
                  <c:v>54.993691203703541</c:v>
                </c:pt>
                <c:pt idx="696">
                  <c:v>-123.19035694444452</c:v>
                </c:pt>
                <c:pt idx="697">
                  <c:v>-191.54622068865731</c:v>
                </c:pt>
                <c:pt idx="698">
                  <c:v>-138.9672225694444</c:v>
                </c:pt>
                <c:pt idx="699">
                  <c:v>-94.075293142361119</c:v>
                </c:pt>
                <c:pt idx="700">
                  <c:v>-13.629199421296365</c:v>
                </c:pt>
                <c:pt idx="701">
                  <c:v>28.561357870370351</c:v>
                </c:pt>
                <c:pt idx="702">
                  <c:v>51.635882986111142</c:v>
                </c:pt>
                <c:pt idx="703">
                  <c:v>55.496994097222171</c:v>
                </c:pt>
                <c:pt idx="704">
                  <c:v>16.840139728009209</c:v>
                </c:pt>
                <c:pt idx="705">
                  <c:v>-56.966394994212955</c:v>
                </c:pt>
                <c:pt idx="706">
                  <c:v>-127.29173874421292</c:v>
                </c:pt>
                <c:pt idx="707">
                  <c:v>-139.88382554976843</c:v>
                </c:pt>
                <c:pt idx="708">
                  <c:v>-63.36216296296292</c:v>
                </c:pt>
                <c:pt idx="709">
                  <c:v>71.560127777777737</c:v>
                </c:pt>
                <c:pt idx="710">
                  <c:v>253.36248750000004</c:v>
                </c:pt>
                <c:pt idx="711">
                  <c:v>362.76368949652789</c:v>
                </c:pt>
                <c:pt idx="712">
                  <c:v>240.8762890335648</c:v>
                </c:pt>
                <c:pt idx="713">
                  <c:v>63.593022800925851</c:v>
                </c:pt>
                <c:pt idx="714">
                  <c:v>-67.966419907407428</c:v>
                </c:pt>
                <c:pt idx="715">
                  <c:v>-223.58108388310177</c:v>
                </c:pt>
                <c:pt idx="716">
                  <c:v>-194.31930124421297</c:v>
                </c:pt>
                <c:pt idx="717">
                  <c:v>-17.245427777777788</c:v>
                </c:pt>
                <c:pt idx="718">
                  <c:v>94.726794444444451</c:v>
                </c:pt>
                <c:pt idx="719">
                  <c:v>210.83305891203705</c:v>
                </c:pt>
                <c:pt idx="720">
                  <c:v>269.69952592592591</c:v>
                </c:pt>
                <c:pt idx="721">
                  <c:v>235.89113833912043</c:v>
                </c:pt>
                <c:pt idx="722">
                  <c:v>213.62088668981482</c:v>
                </c:pt>
                <c:pt idx="723">
                  <c:v>191.34823324652771</c:v>
                </c:pt>
                <c:pt idx="724">
                  <c:v>219.13748888888892</c:v>
                </c:pt>
                <c:pt idx="725">
                  <c:v>290.07376168981477</c:v>
                </c:pt>
                <c:pt idx="726">
                  <c:v>380.91483764467574</c:v>
                </c:pt>
                <c:pt idx="727">
                  <c:v>372.79259861111115</c:v>
                </c:pt>
                <c:pt idx="728">
                  <c:v>278.64259687500027</c:v>
                </c:pt>
                <c:pt idx="729">
                  <c:v>218.90852743055569</c:v>
                </c:pt>
                <c:pt idx="730">
                  <c:v>139.07543703703689</c:v>
                </c:pt>
                <c:pt idx="731">
                  <c:v>89.154469589120325</c:v>
                </c:pt>
                <c:pt idx="732">
                  <c:v>85.384954166666844</c:v>
                </c:pt>
                <c:pt idx="733">
                  <c:v>89.429911689814773</c:v>
                </c:pt>
                <c:pt idx="734">
                  <c:v>93.47574259259261</c:v>
                </c:pt>
                <c:pt idx="735">
                  <c:v>101.47668208912047</c:v>
                </c:pt>
                <c:pt idx="736">
                  <c:v>113.43469528356482</c:v>
                </c:pt>
                <c:pt idx="737">
                  <c:v>110.14215431134254</c:v>
                </c:pt>
                <c:pt idx="738">
                  <c:v>91.123831481481432</c:v>
                </c:pt>
                <c:pt idx="739">
                  <c:v>125.97001241319434</c:v>
                </c:pt>
                <c:pt idx="740">
                  <c:v>165.7523256076388</c:v>
                </c:pt>
                <c:pt idx="741">
                  <c:v>151.40910370370395</c:v>
                </c:pt>
                <c:pt idx="742">
                  <c:v>113.61547592592586</c:v>
                </c:pt>
                <c:pt idx="743">
                  <c:v>86.690866116897993</c:v>
                </c:pt>
                <c:pt idx="744">
                  <c:v>82.933141319444502</c:v>
                </c:pt>
                <c:pt idx="745">
                  <c:v>82.933141319444502</c:v>
                </c:pt>
                <c:pt idx="746">
                  <c:v>98.481190422453722</c:v>
                </c:pt>
                <c:pt idx="747">
                  <c:v>122.06445917245377</c:v>
                </c:pt>
                <c:pt idx="748">
                  <c:v>138.24636354166668</c:v>
                </c:pt>
                <c:pt idx="749">
                  <c:v>127.51894224537021</c:v>
                </c:pt>
                <c:pt idx="750">
                  <c:v>97.063249652777728</c:v>
                </c:pt>
                <c:pt idx="751">
                  <c:v>77.757694097222441</c:v>
                </c:pt>
                <c:pt idx="752">
                  <c:v>62.204623061342602</c:v>
                </c:pt>
                <c:pt idx="753">
                  <c:v>34.744522366898053</c:v>
                </c:pt>
                <c:pt idx="754">
                  <c:v>14.584801533564978</c:v>
                </c:pt>
                <c:pt idx="755">
                  <c:v>-5.6649865740741809</c:v>
                </c:pt>
                <c:pt idx="756">
                  <c:v>-72.636543605323993</c:v>
                </c:pt>
                <c:pt idx="757">
                  <c:v>-194.88562346643516</c:v>
                </c:pt>
                <c:pt idx="758">
                  <c:v>-299.26149036458332</c:v>
                </c:pt>
                <c:pt idx="759">
                  <c:v>-330.45616235532395</c:v>
                </c:pt>
                <c:pt idx="760">
                  <c:v>-337.83055219907408</c:v>
                </c:pt>
                <c:pt idx="761">
                  <c:v>-348.60207022569449</c:v>
                </c:pt>
                <c:pt idx="762">
                  <c:v>-304.70470185185178</c:v>
                </c:pt>
                <c:pt idx="763">
                  <c:v>-190.33504360532399</c:v>
                </c:pt>
                <c:pt idx="764">
                  <c:v>-1.8009833333333256</c:v>
                </c:pt>
                <c:pt idx="765">
                  <c:v>210.77672592592594</c:v>
                </c:pt>
                <c:pt idx="766">
                  <c:v>300.58841481481483</c:v>
                </c:pt>
                <c:pt idx="767">
                  <c:v>305.63743139467584</c:v>
                </c:pt>
                <c:pt idx="768">
                  <c:v>310.99365925925929</c:v>
                </c:pt>
                <c:pt idx="769">
                  <c:v>359.00388148148159</c:v>
                </c:pt>
                <c:pt idx="770">
                  <c:v>438.96251125578686</c:v>
                </c:pt>
                <c:pt idx="771">
                  <c:v>446.53635917245367</c:v>
                </c:pt>
                <c:pt idx="772">
                  <c:v>427.14618602430573</c:v>
                </c:pt>
                <c:pt idx="773">
                  <c:v>369.60691958912048</c:v>
                </c:pt>
                <c:pt idx="774">
                  <c:v>326.28674597800921</c:v>
                </c:pt>
                <c:pt idx="775">
                  <c:v>337.66144181134268</c:v>
                </c:pt>
                <c:pt idx="776">
                  <c:v>294.99630292245365</c:v>
                </c:pt>
                <c:pt idx="777">
                  <c:v>243.59232792245371</c:v>
                </c:pt>
                <c:pt idx="778">
                  <c:v>226.53485153356482</c:v>
                </c:pt>
                <c:pt idx="779">
                  <c:v>209.4174394675926</c:v>
                </c:pt>
                <c:pt idx="780">
                  <c:v>184.10552514467608</c:v>
                </c:pt>
                <c:pt idx="781">
                  <c:v>162.28386310763875</c:v>
                </c:pt>
                <c:pt idx="782">
                  <c:v>143.93280231481464</c:v>
                </c:pt>
                <c:pt idx="783">
                  <c:v>129.17669019097238</c:v>
                </c:pt>
                <c:pt idx="784">
                  <c:v>125.73119861111122</c:v>
                </c:pt>
                <c:pt idx="785">
                  <c:v>141.73285925925933</c:v>
                </c:pt>
                <c:pt idx="786">
                  <c:v>146.57750500578715</c:v>
                </c:pt>
                <c:pt idx="787">
                  <c:v>124.11991342592572</c:v>
                </c:pt>
                <c:pt idx="788">
                  <c:v>104.9568279224535</c:v>
                </c:pt>
                <c:pt idx="789">
                  <c:v>104.95682792245404</c:v>
                </c:pt>
                <c:pt idx="790">
                  <c:v>116.682849652778</c:v>
                </c:pt>
                <c:pt idx="791">
                  <c:v>124.83444713541647</c:v>
                </c:pt>
                <c:pt idx="792">
                  <c:v>98.238009722221904</c:v>
                </c:pt>
                <c:pt idx="793">
                  <c:v>4.9966592592592747</c:v>
                </c:pt>
                <c:pt idx="794">
                  <c:v>-129.24089291087927</c:v>
                </c:pt>
                <c:pt idx="795">
                  <c:v>-250.18524383680551</c:v>
                </c:pt>
                <c:pt idx="796">
                  <c:v>-314.46590034722243</c:v>
                </c:pt>
                <c:pt idx="797">
                  <c:v>-293.44992207754638</c:v>
                </c:pt>
                <c:pt idx="798">
                  <c:v>-193.72490193865741</c:v>
                </c:pt>
                <c:pt idx="799">
                  <c:v>-61.061170920138885</c:v>
                </c:pt>
                <c:pt idx="800">
                  <c:v>34.644210763888893</c:v>
                </c:pt>
                <c:pt idx="801">
                  <c:v>100.19281403356491</c:v>
                </c:pt>
                <c:pt idx="802">
                  <c:v>205.17121264467616</c:v>
                </c:pt>
                <c:pt idx="803">
                  <c:v>319.60723880208326</c:v>
                </c:pt>
                <c:pt idx="804">
                  <c:v>338.81234675925913</c:v>
                </c:pt>
                <c:pt idx="805">
                  <c:v>249.41430335648164</c:v>
                </c:pt>
                <c:pt idx="806">
                  <c:v>146.64173417245377</c:v>
                </c:pt>
                <c:pt idx="807">
                  <c:v>77.487920023148035</c:v>
                </c:pt>
                <c:pt idx="808">
                  <c:v>18.995368663194341</c:v>
                </c:pt>
                <c:pt idx="809">
                  <c:v>-24.836705642360993</c:v>
                </c:pt>
                <c:pt idx="810">
                  <c:v>-69.073154716435113</c:v>
                </c:pt>
                <c:pt idx="811">
                  <c:v>-152.59463645833333</c:v>
                </c:pt>
                <c:pt idx="812">
                  <c:v>-221.91340124421276</c:v>
                </c:pt>
                <c:pt idx="813">
                  <c:v>-244.86094985532412</c:v>
                </c:pt>
                <c:pt idx="814">
                  <c:v>-263.75349707754634</c:v>
                </c:pt>
                <c:pt idx="815">
                  <c:v>-290.11935332754621</c:v>
                </c:pt>
                <c:pt idx="816">
                  <c:v>-293.12727277199082</c:v>
                </c:pt>
                <c:pt idx="817">
                  <c:v>-260.69260217013885</c:v>
                </c:pt>
                <c:pt idx="818">
                  <c:v>-131.11365694444441</c:v>
                </c:pt>
                <c:pt idx="819">
                  <c:v>57.69868391203704</c:v>
                </c:pt>
                <c:pt idx="820">
                  <c:v>227.96967638888881</c:v>
                </c:pt>
                <c:pt idx="821">
                  <c:v>322.09881724537047</c:v>
                </c:pt>
                <c:pt idx="822">
                  <c:v>312.23036481481483</c:v>
                </c:pt>
                <c:pt idx="823">
                  <c:v>294.70835963541663</c:v>
                </c:pt>
                <c:pt idx="824">
                  <c:v>261.81680231481488</c:v>
                </c:pt>
                <c:pt idx="825">
                  <c:v>232.46025798611112</c:v>
                </c:pt>
                <c:pt idx="826">
                  <c:v>226.29931102430561</c:v>
                </c:pt>
                <c:pt idx="827">
                  <c:v>216.29242792245358</c:v>
                </c:pt>
                <c:pt idx="828">
                  <c:v>237.0914626446758</c:v>
                </c:pt>
                <c:pt idx="829">
                  <c:v>270.17198854166674</c:v>
                </c:pt>
                <c:pt idx="830">
                  <c:v>264.87383148148143</c:v>
                </c:pt>
                <c:pt idx="831">
                  <c:v>220.80790083912049</c:v>
                </c:pt>
                <c:pt idx="832">
                  <c:v>152.74461032986133</c:v>
                </c:pt>
                <c:pt idx="833">
                  <c:v>118.51809224537038</c:v>
                </c:pt>
                <c:pt idx="834">
                  <c:v>122.9081438946757</c:v>
                </c:pt>
                <c:pt idx="835">
                  <c:v>123.55007792245348</c:v>
                </c:pt>
                <c:pt idx="836">
                  <c:v>116.36880520833355</c:v>
                </c:pt>
                <c:pt idx="837">
                  <c:v>124.52771724537044</c:v>
                </c:pt>
                <c:pt idx="838">
                  <c:v>144.60588625578683</c:v>
                </c:pt>
                <c:pt idx="839">
                  <c:v>145.61496724537042</c:v>
                </c:pt>
                <c:pt idx="840">
                  <c:v>142.55092421875</c:v>
                </c:pt>
                <c:pt idx="841">
                  <c:v>162.7805154224537</c:v>
                </c:pt>
                <c:pt idx="842">
                  <c:v>179.6372147280095</c:v>
                </c:pt>
                <c:pt idx="843">
                  <c:v>165.63646681134259</c:v>
                </c:pt>
                <c:pt idx="844">
                  <c:v>131.8663987557868</c:v>
                </c:pt>
                <c:pt idx="845">
                  <c:v>109.07080925925928</c:v>
                </c:pt>
                <c:pt idx="846">
                  <c:v>105.45817465277801</c:v>
                </c:pt>
                <c:pt idx="847">
                  <c:v>117.29085787037047</c:v>
                </c:pt>
                <c:pt idx="848">
                  <c:v>148.80694250578705</c:v>
                </c:pt>
                <c:pt idx="849">
                  <c:v>184.82770986689812</c:v>
                </c:pt>
                <c:pt idx="850">
                  <c:v>186.64346611689811</c:v>
                </c:pt>
                <c:pt idx="851">
                  <c:v>157.07774736689819</c:v>
                </c:pt>
                <c:pt idx="852">
                  <c:v>142.43768556134245</c:v>
                </c:pt>
                <c:pt idx="853">
                  <c:v>143.24992861689799</c:v>
                </c:pt>
                <c:pt idx="854">
                  <c:v>136.34780986689816</c:v>
                </c:pt>
                <c:pt idx="855">
                  <c:v>117.5933568576389</c:v>
                </c:pt>
                <c:pt idx="856">
                  <c:v>106.14834502314827</c:v>
                </c:pt>
                <c:pt idx="857">
                  <c:v>141.03688486689822</c:v>
                </c:pt>
                <c:pt idx="858">
                  <c:v>188.76762560763882</c:v>
                </c:pt>
                <c:pt idx="859">
                  <c:v>190.61689780092584</c:v>
                </c:pt>
                <c:pt idx="860">
                  <c:v>165.03674675925961</c:v>
                </c:pt>
                <c:pt idx="861">
                  <c:v>181.36024780092595</c:v>
                </c:pt>
                <c:pt idx="862">
                  <c:v>249.08083703703659</c:v>
                </c:pt>
                <c:pt idx="863">
                  <c:v>244.87145685763889</c:v>
                </c:pt>
                <c:pt idx="864">
                  <c:v>177.25009644097233</c:v>
                </c:pt>
                <c:pt idx="865">
                  <c:v>154.87547592592625</c:v>
                </c:pt>
                <c:pt idx="866">
                  <c:v>182.86091446759249</c:v>
                </c:pt>
                <c:pt idx="867">
                  <c:v>215.68870613425906</c:v>
                </c:pt>
                <c:pt idx="868">
                  <c:v>194.82383148148148</c:v>
                </c:pt>
                <c:pt idx="869">
                  <c:v>137.90674780092596</c:v>
                </c:pt>
                <c:pt idx="870">
                  <c:v>102.98960477430589</c:v>
                </c:pt>
                <c:pt idx="871">
                  <c:v>90.906152430555466</c:v>
                </c:pt>
                <c:pt idx="872">
                  <c:v>86.381272800926055</c:v>
                </c:pt>
                <c:pt idx="873">
                  <c:v>77.9987755787037</c:v>
                </c:pt>
                <c:pt idx="874">
                  <c:v>57.70935787037039</c:v>
                </c:pt>
                <c:pt idx="875">
                  <c:v>33.081636255787288</c:v>
                </c:pt>
                <c:pt idx="876">
                  <c:v>11.855518894675605</c:v>
                </c:pt>
                <c:pt idx="877">
                  <c:v>21.237935561342724</c:v>
                </c:pt>
                <c:pt idx="878">
                  <c:v>58.456770370370499</c:v>
                </c:pt>
                <c:pt idx="879">
                  <c:v>92.593657870370151</c:v>
                </c:pt>
                <c:pt idx="880">
                  <c:v>69.426991203703707</c:v>
                </c:pt>
                <c:pt idx="881">
                  <c:v>29.298382986111122</c:v>
                </c:pt>
                <c:pt idx="882">
                  <c:v>66.413831481481481</c:v>
                </c:pt>
                <c:pt idx="883">
                  <c:v>105.02494259259259</c:v>
                </c:pt>
                <c:pt idx="884">
                  <c:v>108.8860537037035</c:v>
                </c:pt>
                <c:pt idx="885">
                  <c:v>120.61797074652802</c:v>
                </c:pt>
                <c:pt idx="886">
                  <c:v>124.92614305555557</c:v>
                </c:pt>
                <c:pt idx="887">
                  <c:v>117.50305335648139</c:v>
                </c:pt>
                <c:pt idx="888">
                  <c:v>102.20850269097244</c:v>
                </c:pt>
                <c:pt idx="889">
                  <c:v>82.60337792245339</c:v>
                </c:pt>
                <c:pt idx="890">
                  <c:v>58.840192968749911</c:v>
                </c:pt>
                <c:pt idx="891">
                  <c:v>30.62985917245404</c:v>
                </c:pt>
                <c:pt idx="892">
                  <c:v>5.8599950231481728</c:v>
                </c:pt>
                <c:pt idx="893">
                  <c:v>-3.3388888889334112E-3</c:v>
                </c:pt>
                <c:pt idx="894">
                  <c:v>13.75897638888906</c:v>
                </c:pt>
                <c:pt idx="895">
                  <c:v>39.408997800925945</c:v>
                </c:pt>
                <c:pt idx="896">
                  <c:v>69.617196440972123</c:v>
                </c:pt>
                <c:pt idx="897">
                  <c:v>88.65200431134248</c:v>
                </c:pt>
                <c:pt idx="898">
                  <c:v>92.513115422453652</c:v>
                </c:pt>
                <c:pt idx="899">
                  <c:v>80.794735763888951</c:v>
                </c:pt>
                <c:pt idx="900">
                  <c:v>61.085351302083389</c:v>
                </c:pt>
                <c:pt idx="901">
                  <c:v>25.533588802083464</c:v>
                </c:pt>
                <c:pt idx="902">
                  <c:v>-149.79635494791654</c:v>
                </c:pt>
                <c:pt idx="903">
                  <c:v>-314.46590034722243</c:v>
                </c:pt>
                <c:pt idx="904">
                  <c:v>-293.44992207754638</c:v>
                </c:pt>
                <c:pt idx="905">
                  <c:v>-193.72490193865741</c:v>
                </c:pt>
                <c:pt idx="906">
                  <c:v>-61.061170920138885</c:v>
                </c:pt>
                <c:pt idx="907">
                  <c:v>34.644210763888893</c:v>
                </c:pt>
                <c:pt idx="908">
                  <c:v>100.19281403356491</c:v>
                </c:pt>
                <c:pt idx="909">
                  <c:v>205.17121264467616</c:v>
                </c:pt>
                <c:pt idx="910">
                  <c:v>319.60723880208326</c:v>
                </c:pt>
                <c:pt idx="911">
                  <c:v>338.81234675925913</c:v>
                </c:pt>
                <c:pt idx="912">
                  <c:v>249.41430335648164</c:v>
                </c:pt>
                <c:pt idx="913">
                  <c:v>185.25284528356488</c:v>
                </c:pt>
                <c:pt idx="914">
                  <c:v>252.40606527777766</c:v>
                </c:pt>
                <c:pt idx="915">
                  <c:v>248.31928576388893</c:v>
                </c:pt>
                <c:pt idx="916">
                  <c:v>176.3404070891205</c:v>
                </c:pt>
                <c:pt idx="917">
                  <c:v>127.55461481481476</c:v>
                </c:pt>
                <c:pt idx="918">
                  <c:v>88.685420023148112</c:v>
                </c:pt>
                <c:pt idx="919">
                  <c:v>111.9810193576389</c:v>
                </c:pt>
                <c:pt idx="920">
                  <c:v>147.24893347800923</c:v>
                </c:pt>
                <c:pt idx="921">
                  <c:v>202.61455847800914</c:v>
                </c:pt>
                <c:pt idx="922">
                  <c:v>228.19437306134253</c:v>
                </c:pt>
                <c:pt idx="923">
                  <c:v>207.23211657986101</c:v>
                </c:pt>
                <c:pt idx="924">
                  <c:v>108.5332172743054</c:v>
                </c:pt>
                <c:pt idx="925">
                  <c:v>6.7338202835651373</c:v>
                </c:pt>
                <c:pt idx="926">
                  <c:v>16.379124218750249</c:v>
                </c:pt>
                <c:pt idx="927">
                  <c:v>42.45393564814794</c:v>
                </c:pt>
                <c:pt idx="928">
                  <c:v>53.095001533564769</c:v>
                </c:pt>
                <c:pt idx="929">
                  <c:v>64.144699913194572</c:v>
                </c:pt>
                <c:pt idx="930">
                  <c:v>67.475669589120557</c:v>
                </c:pt>
                <c:pt idx="931">
                  <c:v>67.080356134259148</c:v>
                </c:pt>
                <c:pt idx="932">
                  <c:v>62.695217245370216</c:v>
                </c:pt>
                <c:pt idx="933">
                  <c:v>46.730238541666836</c:v>
                </c:pt>
                <c:pt idx="934">
                  <c:v>18.671872800925989</c:v>
                </c:pt>
                <c:pt idx="935">
                  <c:v>13.416520283564815</c:v>
                </c:pt>
                <c:pt idx="936">
                  <c:v>31.600983912037044</c:v>
                </c:pt>
                <c:pt idx="937">
                  <c:v>46.30785925925921</c:v>
                </c:pt>
                <c:pt idx="938">
                  <c:v>49.560333940972221</c:v>
                </c:pt>
                <c:pt idx="939">
                  <c:v>45.0960450231481</c:v>
                </c:pt>
                <c:pt idx="940">
                  <c:v>52.101659259259321</c:v>
                </c:pt>
                <c:pt idx="941">
                  <c:v>71.051858478009322</c:v>
                </c:pt>
                <c:pt idx="942">
                  <c:v>78.656065277777671</c:v>
                </c:pt>
                <c:pt idx="943">
                  <c:v>82.399379311342543</c:v>
                </c:pt>
                <c:pt idx="944">
                  <c:v>90.121601533564871</c:v>
                </c:pt>
                <c:pt idx="945">
                  <c:v>97.961620833333512</c:v>
                </c:pt>
                <c:pt idx="946">
                  <c:v>125.22564780092593</c:v>
                </c:pt>
                <c:pt idx="947">
                  <c:v>149.34604502314795</c:v>
                </c:pt>
                <c:pt idx="948">
                  <c:v>134.86930520833346</c:v>
                </c:pt>
                <c:pt idx="949">
                  <c:v>100.6083978009261</c:v>
                </c:pt>
                <c:pt idx="950">
                  <c:v>46.430241579861068</c:v>
                </c:pt>
                <c:pt idx="951">
                  <c:v>-43.589311660879567</c:v>
                </c:pt>
                <c:pt idx="952">
                  <c:v>-173.83048804976863</c:v>
                </c:pt>
                <c:pt idx="953">
                  <c:v>-290.54876435185184</c:v>
                </c:pt>
                <c:pt idx="954">
                  <c:v>-334.45419360532412</c:v>
                </c:pt>
                <c:pt idx="955">
                  <c:v>-339.13518090277779</c:v>
                </c:pt>
                <c:pt idx="956">
                  <c:v>-343.20283735532394</c:v>
                </c:pt>
                <c:pt idx="957">
                  <c:v>-223.1016074074073</c:v>
                </c:pt>
                <c:pt idx="958">
                  <c:v>15.088240422453737</c:v>
                </c:pt>
                <c:pt idx="959">
                  <c:v>224.09032453703702</c:v>
                </c:pt>
                <c:pt idx="960">
                  <c:v>395.97150153356489</c:v>
                </c:pt>
                <c:pt idx="961">
                  <c:v>496.19662280092587</c:v>
                </c:pt>
                <c:pt idx="962">
                  <c:v>485.50118009259245</c:v>
                </c:pt>
                <c:pt idx="963">
                  <c:v>409.00232560763897</c:v>
                </c:pt>
                <c:pt idx="964">
                  <c:v>304.70035057870388</c:v>
                </c:pt>
                <c:pt idx="965">
                  <c:v>202.74526472800932</c:v>
                </c:pt>
                <c:pt idx="966">
                  <c:v>126.64970222800932</c:v>
                </c:pt>
                <c:pt idx="967">
                  <c:v>84.291346875000016</c:v>
                </c:pt>
                <c:pt idx="968">
                  <c:v>64.871924450231489</c:v>
                </c:pt>
                <c:pt idx="969">
                  <c:v>37.390862644675821</c:v>
                </c:pt>
                <c:pt idx="970">
                  <c:v>-13.699669299768502</c:v>
                </c:pt>
                <c:pt idx="971">
                  <c:v>-112.08523472222221</c:v>
                </c:pt>
                <c:pt idx="972">
                  <c:v>-254.51139383680558</c:v>
                </c:pt>
                <c:pt idx="973">
                  <c:v>-336.73862719907407</c:v>
                </c:pt>
                <c:pt idx="974">
                  <c:v>-341.13030749421296</c:v>
                </c:pt>
                <c:pt idx="975">
                  <c:v>-344.90865694444432</c:v>
                </c:pt>
                <c:pt idx="976">
                  <c:v>-351.93478666087958</c:v>
                </c:pt>
                <c:pt idx="977">
                  <c:v>-277.30650193865733</c:v>
                </c:pt>
                <c:pt idx="978">
                  <c:v>-178.189362962963</c:v>
                </c:pt>
                <c:pt idx="979">
                  <c:v>-148.19306805555559</c:v>
                </c:pt>
                <c:pt idx="980">
                  <c:v>-114.09537346643512</c:v>
                </c:pt>
                <c:pt idx="981">
                  <c:v>-79.749857407407376</c:v>
                </c:pt>
                <c:pt idx="982">
                  <c:v>-72.307116666666687</c:v>
                </c:pt>
                <c:pt idx="983">
                  <c:v>-99.570597771990762</c:v>
                </c:pt>
                <c:pt idx="984">
                  <c:v>-115.23349629629632</c:v>
                </c:pt>
                <c:pt idx="985">
                  <c:v>-68.998745688657394</c:v>
                </c:pt>
                <c:pt idx="986">
                  <c:v>12.071377777777776</c:v>
                </c:pt>
                <c:pt idx="987">
                  <c:v>54.543600000000005</c:v>
                </c:pt>
                <c:pt idx="988">
                  <c:v>54.543600000000005</c:v>
                </c:pt>
                <c:pt idx="989">
                  <c:v>54.543600000000005</c:v>
                </c:pt>
                <c:pt idx="990">
                  <c:v>54.543600000000005</c:v>
                </c:pt>
                <c:pt idx="991">
                  <c:v>54.543600000000005</c:v>
                </c:pt>
                <c:pt idx="992">
                  <c:v>54.543600000000005</c:v>
                </c:pt>
                <c:pt idx="993">
                  <c:v>54.543600000000005</c:v>
                </c:pt>
                <c:pt idx="994">
                  <c:v>54.543600000000005</c:v>
                </c:pt>
                <c:pt idx="995">
                  <c:v>54.543600000000005</c:v>
                </c:pt>
                <c:pt idx="996">
                  <c:v>54.543600000000005</c:v>
                </c:pt>
                <c:pt idx="997">
                  <c:v>54.543600000000005</c:v>
                </c:pt>
                <c:pt idx="998">
                  <c:v>54.543600000000005</c:v>
                </c:pt>
                <c:pt idx="999">
                  <c:v>54.543600000000005</c:v>
                </c:pt>
                <c:pt idx="1000">
                  <c:v>54.543600000000005</c:v>
                </c:pt>
                <c:pt idx="1001">
                  <c:v>54.543600000000005</c:v>
                </c:pt>
                <c:pt idx="1002">
                  <c:v>54.543600000000005</c:v>
                </c:pt>
                <c:pt idx="1003">
                  <c:v>54.543600000000005</c:v>
                </c:pt>
                <c:pt idx="1004">
                  <c:v>54.543600000000005</c:v>
                </c:pt>
                <c:pt idx="1005">
                  <c:v>54.543600000000005</c:v>
                </c:pt>
                <c:pt idx="1006">
                  <c:v>54.543600000000005</c:v>
                </c:pt>
                <c:pt idx="1007">
                  <c:v>54.543600000000005</c:v>
                </c:pt>
                <c:pt idx="1008">
                  <c:v>54.543600000000005</c:v>
                </c:pt>
                <c:pt idx="1009">
                  <c:v>54.543600000000005</c:v>
                </c:pt>
                <c:pt idx="1010">
                  <c:v>54.543600000000005</c:v>
                </c:pt>
                <c:pt idx="1011">
                  <c:v>54.543600000000005</c:v>
                </c:pt>
                <c:pt idx="1012">
                  <c:v>54.543600000000005</c:v>
                </c:pt>
                <c:pt idx="1013">
                  <c:v>54.543600000000005</c:v>
                </c:pt>
                <c:pt idx="1014">
                  <c:v>54.543600000000005</c:v>
                </c:pt>
                <c:pt idx="1015">
                  <c:v>54.543600000000005</c:v>
                </c:pt>
                <c:pt idx="1016">
                  <c:v>54.543600000000005</c:v>
                </c:pt>
                <c:pt idx="1017">
                  <c:v>54.543600000000005</c:v>
                </c:pt>
                <c:pt idx="1018">
                  <c:v>54.543600000000005</c:v>
                </c:pt>
                <c:pt idx="1019">
                  <c:v>54.543600000000005</c:v>
                </c:pt>
                <c:pt idx="1020">
                  <c:v>54.543600000000005</c:v>
                </c:pt>
                <c:pt idx="1021">
                  <c:v>54.543600000000005</c:v>
                </c:pt>
                <c:pt idx="1022">
                  <c:v>54.543600000000005</c:v>
                </c:pt>
                <c:pt idx="1023">
                  <c:v>54.543600000000005</c:v>
                </c:pt>
                <c:pt idx="1024">
                  <c:v>54.543600000000005</c:v>
                </c:pt>
                <c:pt idx="1025">
                  <c:v>54.543600000000005</c:v>
                </c:pt>
                <c:pt idx="1026">
                  <c:v>85.432488888888898</c:v>
                </c:pt>
                <c:pt idx="1027">
                  <c:v>193.55058703703705</c:v>
                </c:pt>
                <c:pt idx="1028">
                  <c:v>355.85175416666664</c:v>
                </c:pt>
                <c:pt idx="1029">
                  <c:v>480.07326168981479</c:v>
                </c:pt>
                <c:pt idx="1030">
                  <c:v>497.03738668981481</c:v>
                </c:pt>
                <c:pt idx="1031">
                  <c:v>437.29938703703704</c:v>
                </c:pt>
                <c:pt idx="1032">
                  <c:v>377.65440231481483</c:v>
                </c:pt>
                <c:pt idx="1033">
                  <c:v>345.08654131944451</c:v>
                </c:pt>
                <c:pt idx="1034">
                  <c:v>328.06978625578711</c:v>
                </c:pt>
                <c:pt idx="1035">
                  <c:v>295.72278113425932</c:v>
                </c:pt>
                <c:pt idx="1036">
                  <c:v>251.45018703703713</c:v>
                </c:pt>
                <c:pt idx="1037">
                  <c:v>222.33349458912031</c:v>
                </c:pt>
                <c:pt idx="1038">
                  <c:v>223.92915917245364</c:v>
                </c:pt>
                <c:pt idx="1039">
                  <c:v>249.04684675925927</c:v>
                </c:pt>
                <c:pt idx="1040">
                  <c:v>262.97782453703695</c:v>
                </c:pt>
                <c:pt idx="1041">
                  <c:v>253.86790231481481</c:v>
                </c:pt>
                <c:pt idx="1042">
                  <c:v>217.52419389467593</c:v>
                </c:pt>
                <c:pt idx="1043">
                  <c:v>165.03373463541672</c:v>
                </c:pt>
                <c:pt idx="1044">
                  <c:v>119.49899780092586</c:v>
                </c:pt>
                <c:pt idx="1045">
                  <c:v>96.562466666666552</c:v>
                </c:pt>
                <c:pt idx="1046">
                  <c:v>96.677861950231659</c:v>
                </c:pt>
                <c:pt idx="1047">
                  <c:v>100.77041866319441</c:v>
                </c:pt>
                <c:pt idx="1048">
                  <c:v>85.558293200231489</c:v>
                </c:pt>
                <c:pt idx="1049">
                  <c:v>46.714863107638891</c:v>
                </c:pt>
                <c:pt idx="1050">
                  <c:v>-8.261234577546233</c:v>
                </c:pt>
                <c:pt idx="1051">
                  <c:v>-52.532618836805547</c:v>
                </c:pt>
                <c:pt idx="1052">
                  <c:v>-81.624301851851953</c:v>
                </c:pt>
                <c:pt idx="1053">
                  <c:v>-114.90614175347221</c:v>
                </c:pt>
                <c:pt idx="1054">
                  <c:v>-163.90120868055567</c:v>
                </c:pt>
                <c:pt idx="1055">
                  <c:v>-228.89247763310169</c:v>
                </c:pt>
                <c:pt idx="1056">
                  <c:v>-301.97431666666654</c:v>
                </c:pt>
                <c:pt idx="1057">
                  <c:v>-344.44478318865742</c:v>
                </c:pt>
                <c:pt idx="1058">
                  <c:v>-312.94080775462959</c:v>
                </c:pt>
                <c:pt idx="1059">
                  <c:v>-276.55856145833326</c:v>
                </c:pt>
                <c:pt idx="1060">
                  <c:v>-235.85613388310188</c:v>
                </c:pt>
                <c:pt idx="1061">
                  <c:v>-124.96832164351849</c:v>
                </c:pt>
                <c:pt idx="1062">
                  <c:v>5.9212388888888672</c:v>
                </c:pt>
                <c:pt idx="1063">
                  <c:v>87.030882783564834</c:v>
                </c:pt>
                <c:pt idx="1064">
                  <c:v>191.47117037037037</c:v>
                </c:pt>
                <c:pt idx="1065">
                  <c:v>331.33930972222214</c:v>
                </c:pt>
                <c:pt idx="1066">
                  <c:v>360.03360500578702</c:v>
                </c:pt>
                <c:pt idx="1067">
                  <c:v>241.99366909722232</c:v>
                </c:pt>
                <c:pt idx="1068">
                  <c:v>130.65028020833336</c:v>
                </c:pt>
                <c:pt idx="1069">
                  <c:v>130.97648749999988</c:v>
                </c:pt>
                <c:pt idx="1070">
                  <c:v>201.15248333333338</c:v>
                </c:pt>
                <c:pt idx="1071">
                  <c:v>272.0988000000001</c:v>
                </c:pt>
                <c:pt idx="1072">
                  <c:v>316.55577743055539</c:v>
                </c:pt>
                <c:pt idx="1073">
                  <c:v>365.45302583912041</c:v>
                </c:pt>
                <c:pt idx="1074">
                  <c:v>426.79945431134274</c:v>
                </c:pt>
                <c:pt idx="1075">
                  <c:v>454.55136403356477</c:v>
                </c:pt>
                <c:pt idx="1076">
                  <c:v>420.85563347800917</c:v>
                </c:pt>
                <c:pt idx="1077">
                  <c:v>359.69718208912042</c:v>
                </c:pt>
                <c:pt idx="1078">
                  <c:v>305.49314305555561</c:v>
                </c:pt>
                <c:pt idx="1079">
                  <c:v>277.7511501446761</c:v>
                </c:pt>
                <c:pt idx="1080">
                  <c:v>238.29459861111124</c:v>
                </c:pt>
                <c:pt idx="1081">
                  <c:v>166.8256644675925</c:v>
                </c:pt>
                <c:pt idx="1082">
                  <c:v>94.013035763888837</c:v>
                </c:pt>
                <c:pt idx="1083">
                  <c:v>16.105756394675879</c:v>
                </c:pt>
                <c:pt idx="1084">
                  <c:v>-28.521966753472313</c:v>
                </c:pt>
                <c:pt idx="1085">
                  <c:v>4.1284286168982689</c:v>
                </c:pt>
                <c:pt idx="1086">
                  <c:v>65.005206134259438</c:v>
                </c:pt>
                <c:pt idx="1087">
                  <c:v>95.894095023148211</c:v>
                </c:pt>
                <c:pt idx="1088">
                  <c:v>99.883265422453562</c:v>
                </c:pt>
                <c:pt idx="1089">
                  <c:v>96.150431944444222</c:v>
                </c:pt>
                <c:pt idx="1090">
                  <c:v>92.289320833333335</c:v>
                </c:pt>
                <c:pt idx="1091">
                  <c:v>103.87265416666685</c:v>
                </c:pt>
                <c:pt idx="1092">
                  <c:v>142.86990824652796</c:v>
                </c:pt>
                <c:pt idx="1093">
                  <c:v>194.36568833912042</c:v>
                </c:pt>
                <c:pt idx="1094">
                  <c:v>208.07657445023145</c:v>
                </c:pt>
                <c:pt idx="1095">
                  <c:v>175.09636909722224</c:v>
                </c:pt>
                <c:pt idx="1096">
                  <c:v>133.5923973668981</c:v>
                </c:pt>
                <c:pt idx="1097">
                  <c:v>91.398783246527671</c:v>
                </c:pt>
                <c:pt idx="1098">
                  <c:v>36.786884866898106</c:v>
                </c:pt>
                <c:pt idx="1099">
                  <c:v>-26.638960271990832</c:v>
                </c:pt>
                <c:pt idx="1100">
                  <c:v>-37.038091059027714</c:v>
                </c:pt>
                <c:pt idx="1101">
                  <c:v>19.056705700231539</c:v>
                </c:pt>
                <c:pt idx="1102">
                  <c:v>87.916409259259211</c:v>
                </c:pt>
                <c:pt idx="1103">
                  <c:v>161.78932083333351</c:v>
                </c:pt>
                <c:pt idx="1104">
                  <c:v>229.24702280092592</c:v>
                </c:pt>
                <c:pt idx="1105">
                  <c:v>239.77770639467576</c:v>
                </c:pt>
                <c:pt idx="1106">
                  <c:v>184.06544991319458</c:v>
                </c:pt>
                <c:pt idx="1107">
                  <c:v>119.26762560763919</c:v>
                </c:pt>
                <c:pt idx="1108">
                  <c:v>61.210235648148156</c:v>
                </c:pt>
                <c:pt idx="1109">
                  <c:v>5.8979959780090496</c:v>
                </c:pt>
                <c:pt idx="1110">
                  <c:v>7.703935648148267</c:v>
                </c:pt>
                <c:pt idx="1111">
                  <c:v>68.405709722222127</c:v>
                </c:pt>
                <c:pt idx="1112">
                  <c:v>149.62277931134255</c:v>
                </c:pt>
                <c:pt idx="1113">
                  <c:v>251.77010891203707</c:v>
                </c:pt>
                <c:pt idx="1114">
                  <c:v>309.59571681134258</c:v>
                </c:pt>
                <c:pt idx="1115">
                  <c:v>263.33049814814848</c:v>
                </c:pt>
                <c:pt idx="1116">
                  <c:v>172.76387280092604</c:v>
                </c:pt>
                <c:pt idx="1117">
                  <c:v>103.71944945023117</c:v>
                </c:pt>
                <c:pt idx="1118">
                  <c:v>45.195783940971907</c:v>
                </c:pt>
                <c:pt idx="1119">
                  <c:v>12.506859635417008</c:v>
                </c:pt>
                <c:pt idx="1120">
                  <c:v>30.043821440972565</c:v>
                </c:pt>
                <c:pt idx="1121">
                  <c:v>56.054439467592502</c:v>
                </c:pt>
                <c:pt idx="1122">
                  <c:v>51.473336024305674</c:v>
                </c:pt>
                <c:pt idx="1123">
                  <c:v>3.9993688946759463</c:v>
                </c:pt>
                <c:pt idx="1124">
                  <c:v>-79.461412962963266</c:v>
                </c:pt>
                <c:pt idx="1125">
                  <c:v>-191.48253550347246</c:v>
                </c:pt>
                <c:pt idx="1126">
                  <c:v>-289.85291701388877</c:v>
                </c:pt>
                <c:pt idx="1127">
                  <c:v>-326.89247277199047</c:v>
                </c:pt>
                <c:pt idx="1128">
                  <c:v>-324.70758657407396</c:v>
                </c:pt>
                <c:pt idx="1129">
                  <c:v>-275.40136027199071</c:v>
                </c:pt>
                <c:pt idx="1130">
                  <c:v>-209.15000497685196</c:v>
                </c:pt>
                <c:pt idx="1131">
                  <c:v>-180.7505755497686</c:v>
                </c:pt>
                <c:pt idx="1132">
                  <c:v>-179.01144942129619</c:v>
                </c:pt>
                <c:pt idx="1133">
                  <c:v>-200.28734942129634</c:v>
                </c:pt>
                <c:pt idx="1134">
                  <c:v>-217.6811771990742</c:v>
                </c:pt>
                <c:pt idx="1135">
                  <c:v>-200.04202997685181</c:v>
                </c:pt>
                <c:pt idx="1136">
                  <c:v>-127.88913041087959</c:v>
                </c:pt>
                <c:pt idx="1137">
                  <c:v>-24.212613310185233</c:v>
                </c:pt>
                <c:pt idx="1138">
                  <c:v>45.161620023148195</c:v>
                </c:pt>
                <c:pt idx="1139">
                  <c:v>72.220511950231497</c:v>
                </c:pt>
                <c:pt idx="1140">
                  <c:v>87.75960891203701</c:v>
                </c:pt>
                <c:pt idx="1141">
                  <c:v>126.53284111689811</c:v>
                </c:pt>
                <c:pt idx="1142">
                  <c:v>211.92434675925932</c:v>
                </c:pt>
                <c:pt idx="1143">
                  <c:v>294.05409806134264</c:v>
                </c:pt>
                <c:pt idx="1144">
                  <c:v>264.70934435763877</c:v>
                </c:pt>
                <c:pt idx="1145">
                  <c:v>149.84884675925929</c:v>
                </c:pt>
                <c:pt idx="1146">
                  <c:v>-4.380746296296258</c:v>
                </c:pt>
                <c:pt idx="1147">
                  <c:v>-225.55307485532418</c:v>
                </c:pt>
                <c:pt idx="1148">
                  <c:v>-285.78998368055551</c:v>
                </c:pt>
                <c:pt idx="1149">
                  <c:v>-151.87731979166662</c:v>
                </c:pt>
                <c:pt idx="1150">
                  <c:v>-13.38431666666669</c:v>
                </c:pt>
                <c:pt idx="1151">
                  <c:v>56.115683333333337</c:v>
                </c:pt>
                <c:pt idx="1152">
                  <c:v>129.47679444444447</c:v>
                </c:pt>
                <c:pt idx="1153">
                  <c:v>319.20847653356486</c:v>
                </c:pt>
                <c:pt idx="1154">
                  <c:v>490.84663564814821</c:v>
                </c:pt>
                <c:pt idx="1155">
                  <c:v>486.14379597800922</c:v>
                </c:pt>
                <c:pt idx="1156">
                  <c:v>400.15521724537024</c:v>
                </c:pt>
                <c:pt idx="1157">
                  <c:v>391.34923113425936</c:v>
                </c:pt>
                <c:pt idx="1158">
                  <c:v>441.14114780092598</c:v>
                </c:pt>
                <c:pt idx="1159">
                  <c:v>488.24577557870361</c:v>
                </c:pt>
                <c:pt idx="1160">
                  <c:v>482.20458185763886</c:v>
                </c:pt>
                <c:pt idx="1161">
                  <c:v>429.78180057870372</c:v>
                </c:pt>
                <c:pt idx="1162">
                  <c:v>388.32192557870383</c:v>
                </c:pt>
                <c:pt idx="1163">
                  <c:v>373.8353513020835</c:v>
                </c:pt>
                <c:pt idx="1164">
                  <c:v>367.08562835648178</c:v>
                </c:pt>
                <c:pt idx="1165">
                  <c:v>360.45392083333314</c:v>
                </c:pt>
                <c:pt idx="1166">
                  <c:v>288.12262453703681</c:v>
                </c:pt>
                <c:pt idx="1167">
                  <c:v>216.97160057870383</c:v>
                </c:pt>
                <c:pt idx="1168">
                  <c:v>238.36769945023158</c:v>
                </c:pt>
                <c:pt idx="1169">
                  <c:v>256.93393020833366</c:v>
                </c:pt>
                <c:pt idx="1170">
                  <c:v>248.21058764467585</c:v>
                </c:pt>
                <c:pt idx="1171">
                  <c:v>243.23776449652757</c:v>
                </c:pt>
                <c:pt idx="1172">
                  <c:v>234.28275798611099</c:v>
                </c:pt>
                <c:pt idx="1173">
                  <c:v>225.01704667245372</c:v>
                </c:pt>
                <c:pt idx="1174">
                  <c:v>219.46691958912027</c:v>
                </c:pt>
                <c:pt idx="1175">
                  <c:v>209.90229409722224</c:v>
                </c:pt>
                <c:pt idx="1176">
                  <c:v>199.99028185763899</c:v>
                </c:pt>
                <c:pt idx="1177">
                  <c:v>197.62963695023126</c:v>
                </c:pt>
                <c:pt idx="1178">
                  <c:v>206.86629945023137</c:v>
                </c:pt>
                <c:pt idx="1179">
                  <c:v>216.50122306134261</c:v>
                </c:pt>
                <c:pt idx="1180">
                  <c:v>218.43575894097222</c:v>
                </c:pt>
                <c:pt idx="1181">
                  <c:v>216.53101820023173</c:v>
                </c:pt>
                <c:pt idx="1182">
                  <c:v>206.72708668981517</c:v>
                </c:pt>
                <c:pt idx="1183">
                  <c:v>196.53995986689807</c:v>
                </c:pt>
                <c:pt idx="1184">
                  <c:v>190.02300153356461</c:v>
                </c:pt>
                <c:pt idx="1185">
                  <c:v>179.45005925925918</c:v>
                </c:pt>
                <c:pt idx="1186">
                  <c:v>160.75335847800915</c:v>
                </c:pt>
                <c:pt idx="1187">
                  <c:v>149.17002514467595</c:v>
                </c:pt>
                <c:pt idx="1188">
                  <c:v>149.17002514467595</c:v>
                </c:pt>
                <c:pt idx="1189">
                  <c:v>149.17002514467595</c:v>
                </c:pt>
                <c:pt idx="1190">
                  <c:v>149.17002514467595</c:v>
                </c:pt>
                <c:pt idx="1191">
                  <c:v>149.17002514467595</c:v>
                </c:pt>
                <c:pt idx="1192">
                  <c:v>149.17002514467595</c:v>
                </c:pt>
                <c:pt idx="1193">
                  <c:v>149.17002514467595</c:v>
                </c:pt>
                <c:pt idx="1194">
                  <c:v>149.17002514467595</c:v>
                </c:pt>
                <c:pt idx="1195">
                  <c:v>153.03113625578737</c:v>
                </c:pt>
                <c:pt idx="1196">
                  <c:v>153.2345245370374</c:v>
                </c:pt>
                <c:pt idx="1197">
                  <c:v>153.23452453703686</c:v>
                </c:pt>
                <c:pt idx="1198">
                  <c:v>168.88257560763893</c:v>
                </c:pt>
                <c:pt idx="1199">
                  <c:v>185.14363000578729</c:v>
                </c:pt>
                <c:pt idx="1200">
                  <c:v>201.6137496527777</c:v>
                </c:pt>
                <c:pt idx="1201">
                  <c:v>214.84951724537018</c:v>
                </c:pt>
                <c:pt idx="1202">
                  <c:v>208.79370335648173</c:v>
                </c:pt>
                <c:pt idx="1203">
                  <c:v>194.60823564814817</c:v>
                </c:pt>
                <c:pt idx="1204">
                  <c:v>180.00747592592575</c:v>
                </c:pt>
                <c:pt idx="1205">
                  <c:v>168.84729502314804</c:v>
                </c:pt>
                <c:pt idx="1206">
                  <c:v>165.19808764467604</c:v>
                </c:pt>
                <c:pt idx="1207">
                  <c:v>165.41020972222236</c:v>
                </c:pt>
                <c:pt idx="1208">
                  <c:v>165.62255014467607</c:v>
                </c:pt>
                <c:pt idx="1209">
                  <c:v>161.97399780092627</c:v>
                </c:pt>
                <c:pt idx="1210">
                  <c:v>158.11288668981484</c:v>
                </c:pt>
                <c:pt idx="1211">
                  <c:v>158.11288668981484</c:v>
                </c:pt>
                <c:pt idx="1212">
                  <c:v>154.25177557870339</c:v>
                </c:pt>
                <c:pt idx="1213">
                  <c:v>154.0392168113423</c:v>
                </c:pt>
                <c:pt idx="1214">
                  <c:v>157.90032792245373</c:v>
                </c:pt>
                <c:pt idx="1215">
                  <c:v>157.90032792245373</c:v>
                </c:pt>
                <c:pt idx="1216">
                  <c:v>154.03921681134284</c:v>
                </c:pt>
                <c:pt idx="1217">
                  <c:v>149.96576527777768</c:v>
                </c:pt>
                <c:pt idx="1218">
                  <c:v>149.75364320023138</c:v>
                </c:pt>
                <c:pt idx="1219">
                  <c:v>149.54173946759303</c:v>
                </c:pt>
                <c:pt idx="1220">
                  <c:v>145.46894296875013</c:v>
                </c:pt>
                <c:pt idx="1221">
                  <c:v>137.32400500578706</c:v>
                </c:pt>
                <c:pt idx="1222">
                  <c:v>132.83045787037005</c:v>
                </c:pt>
                <c:pt idx="1223">
                  <c:v>128.33887583912028</c:v>
                </c:pt>
                <c:pt idx="1224">
                  <c:v>131.36241588541691</c:v>
                </c:pt>
                <c:pt idx="1225">
                  <c:v>138.66716264467573</c:v>
                </c:pt>
                <c:pt idx="1226">
                  <c:v>142.11167167245384</c:v>
                </c:pt>
                <c:pt idx="1227">
                  <c:v>141.90369814814827</c:v>
                </c:pt>
                <c:pt idx="1228">
                  <c:v>141.48840613425938</c:v>
                </c:pt>
                <c:pt idx="1229">
                  <c:v>141.28108764467606</c:v>
                </c:pt>
                <c:pt idx="1230">
                  <c:v>137.00599458912018</c:v>
                </c:pt>
                <c:pt idx="1231">
                  <c:v>140.45399713541678</c:v>
                </c:pt>
                <c:pt idx="1232">
                  <c:v>147.9699925925928</c:v>
                </c:pt>
                <c:pt idx="1233">
                  <c:v>147.96999259259226</c:v>
                </c:pt>
                <c:pt idx="1234">
                  <c:v>147.76398417245338</c:v>
                </c:pt>
                <c:pt idx="1235">
                  <c:v>143.90287306134249</c:v>
                </c:pt>
                <c:pt idx="1236">
                  <c:v>135.76928903356514</c:v>
                </c:pt>
                <c:pt idx="1237">
                  <c:v>123.775467274306</c:v>
                </c:pt>
                <c:pt idx="1238">
                  <c:v>107.3086228009256</c:v>
                </c:pt>
                <c:pt idx="1239">
                  <c:v>94.505614814814635</c:v>
                </c:pt>
                <c:pt idx="1240">
                  <c:v>89.030498148148169</c:v>
                </c:pt>
                <c:pt idx="1241">
                  <c:v>91.490817505786822</c:v>
                </c:pt>
                <c:pt idx="1242">
                  <c:v>93.961835763889027</c:v>
                </c:pt>
                <c:pt idx="1243">
                  <c:v>92.778843055555683</c:v>
                </c:pt>
                <c:pt idx="1244">
                  <c:v>91.408619589120491</c:v>
                </c:pt>
                <c:pt idx="1245">
                  <c:v>94.103768894675824</c:v>
                </c:pt>
                <c:pt idx="1246">
                  <c:v>89.084556394676042</c:v>
                </c:pt>
                <c:pt idx="1247">
                  <c:v>83.882261689815167</c:v>
                </c:pt>
                <c:pt idx="1248">
                  <c:v>82.551776996527565</c:v>
                </c:pt>
                <c:pt idx="1249">
                  <c:v>81.231991203703501</c:v>
                </c:pt>
                <c:pt idx="1250">
                  <c:v>83.784015422453805</c:v>
                </c:pt>
                <c:pt idx="1251">
                  <c:v>86.531567505786938</c:v>
                </c:pt>
                <c:pt idx="1252">
                  <c:v>85.42586889467583</c:v>
                </c:pt>
                <c:pt idx="1253">
                  <c:v>84.32803070023192</c:v>
                </c:pt>
                <c:pt idx="1254">
                  <c:v>83.238052922453619</c:v>
                </c:pt>
                <c:pt idx="1255">
                  <c:v>82.155935561342488</c:v>
                </c:pt>
                <c:pt idx="1256">
                  <c:v>81.081678616898046</c:v>
                </c:pt>
                <c:pt idx="1257">
                  <c:v>80.015282089120262</c:v>
                </c:pt>
                <c:pt idx="1258">
                  <c:v>78.956745978009707</c:v>
                </c:pt>
                <c:pt idx="1259">
                  <c:v>81.767181394676157</c:v>
                </c:pt>
                <c:pt idx="1260">
                  <c:v>88.619845023147946</c:v>
                </c:pt>
                <c:pt idx="1261">
                  <c:v>95.650350578703609</c:v>
                </c:pt>
                <c:pt idx="1262">
                  <c:v>110.57830014467605</c:v>
                </c:pt>
                <c:pt idx="1263">
                  <c:v>126.02274458912017</c:v>
                </c:pt>
                <c:pt idx="1264">
                  <c:v>137.77802453703671</c:v>
                </c:pt>
                <c:pt idx="1265">
                  <c:v>146.01739667245403</c:v>
                </c:pt>
                <c:pt idx="1266">
                  <c:v>142.67540057870372</c:v>
                </c:pt>
                <c:pt idx="1267">
                  <c:v>139.16145787037004</c:v>
                </c:pt>
                <c:pt idx="1268">
                  <c:v>131.78727743055569</c:v>
                </c:pt>
                <c:pt idx="1269">
                  <c:v>116.34283298611102</c:v>
                </c:pt>
                <c:pt idx="1270">
                  <c:v>104.41145787037038</c:v>
                </c:pt>
                <c:pt idx="1271">
                  <c:v>96.168810561343051</c:v>
                </c:pt>
                <c:pt idx="1272">
                  <c:v>91.616856163194569</c:v>
                </c:pt>
                <c:pt idx="1273">
                  <c:v>94.79061750578694</c:v>
                </c:pt>
                <c:pt idx="1274">
                  <c:v>98.138508912037281</c:v>
                </c:pt>
                <c:pt idx="1275">
                  <c:v>101.48836542245371</c:v>
                </c:pt>
                <c:pt idx="1276">
                  <c:v>112.731954079861</c:v>
                </c:pt>
                <c:pt idx="1277">
                  <c:v>124.31528741319423</c:v>
                </c:pt>
                <c:pt idx="1278">
                  <c:v>128.34616168981495</c:v>
                </c:pt>
                <c:pt idx="1279">
                  <c:v>132.37725431134248</c:v>
                </c:pt>
                <c:pt idx="1280">
                  <c:v>136.57898347800892</c:v>
                </c:pt>
                <c:pt idx="1281">
                  <c:v>129.19825269097237</c:v>
                </c:pt>
                <c:pt idx="1282">
                  <c:v>125.33714157986145</c:v>
                </c:pt>
                <c:pt idx="1283">
                  <c:v>125.50821481481518</c:v>
                </c:pt>
                <c:pt idx="1284">
                  <c:v>121.64710370370372</c:v>
                </c:pt>
                <c:pt idx="1285">
                  <c:v>113.92488148148139</c:v>
                </c:pt>
                <c:pt idx="1286">
                  <c:v>105.86073113425905</c:v>
                </c:pt>
                <c:pt idx="1287">
                  <c:v>101.6585652777778</c:v>
                </c:pt>
                <c:pt idx="1288">
                  <c:v>93.426398524305455</c:v>
                </c:pt>
                <c:pt idx="1289">
                  <c:v>88.888418200231598</c:v>
                </c:pt>
                <c:pt idx="1290">
                  <c:v>92.07615361689804</c:v>
                </c:pt>
                <c:pt idx="1291">
                  <c:v>91.573414467592499</c:v>
                </c:pt>
                <c:pt idx="1292">
                  <c:v>83.183930208333692</c:v>
                </c:pt>
                <c:pt idx="1293">
                  <c:v>78.493654311342596</c:v>
                </c:pt>
                <c:pt idx="1294">
                  <c:v>77.669948148148166</c:v>
                </c:pt>
                <c:pt idx="1295">
                  <c:v>84.573922829861232</c:v>
                </c:pt>
                <c:pt idx="1296">
                  <c:v>99.530038888888697</c:v>
                </c:pt>
                <c:pt idx="1297">
                  <c:v>114.81214389467594</c:v>
                </c:pt>
                <c:pt idx="1298">
                  <c:v>126.55781666666658</c:v>
                </c:pt>
                <c:pt idx="1299">
                  <c:v>134.60537280092595</c:v>
                </c:pt>
                <c:pt idx="1300">
                  <c:v>135.09501125578709</c:v>
                </c:pt>
                <c:pt idx="1301">
                  <c:v>131.56141750578672</c:v>
                </c:pt>
                <c:pt idx="1302">
                  <c:v>131.88980824652802</c:v>
                </c:pt>
                <c:pt idx="1303">
                  <c:v>136.08018347800927</c:v>
                </c:pt>
                <c:pt idx="1304">
                  <c:v>132.7146061342595</c:v>
                </c:pt>
                <c:pt idx="1305">
                  <c:v>125.15799852430567</c:v>
                </c:pt>
                <c:pt idx="1306">
                  <c:v>121.46272037037016</c:v>
                </c:pt>
                <c:pt idx="1307">
                  <c:v>117.60160925925928</c:v>
                </c:pt>
                <c:pt idx="1308">
                  <c:v>113.74049814814838</c:v>
                </c:pt>
                <c:pt idx="1309">
                  <c:v>113.57466519097244</c:v>
                </c:pt>
                <c:pt idx="1310">
                  <c:v>113.5746651909719</c:v>
                </c:pt>
                <c:pt idx="1311">
                  <c:v>109.5479394675925</c:v>
                </c:pt>
                <c:pt idx="1312">
                  <c:v>105.52143208912049</c:v>
                </c:pt>
                <c:pt idx="1313">
                  <c:v>97.46907236689816</c:v>
                </c:pt>
                <c:pt idx="1314">
                  <c:v>96.975503703703708</c:v>
                </c:pt>
                <c:pt idx="1315">
                  <c:v>96.647549652777769</c:v>
                </c:pt>
                <c:pt idx="1316">
                  <c:v>80.712811718749805</c:v>
                </c:pt>
                <c:pt idx="1317">
                  <c:v>75.877008940972217</c:v>
                </c:pt>
                <c:pt idx="1318">
                  <c:v>82.95380361689827</c:v>
                </c:pt>
                <c:pt idx="1319">
                  <c:v>105.47853625578693</c:v>
                </c:pt>
                <c:pt idx="1320">
                  <c:v>140.54906657986123</c:v>
                </c:pt>
                <c:pt idx="1321">
                  <c:v>168.38199120370393</c:v>
                </c:pt>
                <c:pt idx="1322">
                  <c:v>196.87278903356463</c:v>
                </c:pt>
                <c:pt idx="1323">
                  <c:v>225.87877167245358</c:v>
                </c:pt>
                <c:pt idx="1324">
                  <c:v>240.14862074652808</c:v>
                </c:pt>
                <c:pt idx="1325">
                  <c:v>223.41243888888869</c:v>
                </c:pt>
                <c:pt idx="1326">
                  <c:v>186.71675847800907</c:v>
                </c:pt>
                <c:pt idx="1327">
                  <c:v>152.84614259259268</c:v>
                </c:pt>
                <c:pt idx="1328">
                  <c:v>133.89386909722236</c:v>
                </c:pt>
                <c:pt idx="1329">
                  <c:v>126.17164687500002</c:v>
                </c:pt>
                <c:pt idx="1330">
                  <c:v>126.17164687500002</c:v>
                </c:pt>
                <c:pt idx="1331">
                  <c:v>126.17164687500002</c:v>
                </c:pt>
                <c:pt idx="1332">
                  <c:v>122.31053576388912</c:v>
                </c:pt>
                <c:pt idx="1333">
                  <c:v>110.55045222800905</c:v>
                </c:pt>
                <c:pt idx="1334">
                  <c:v>102.29928946759227</c:v>
                </c:pt>
                <c:pt idx="1335">
                  <c:v>101.77231403356507</c:v>
                </c:pt>
                <c:pt idx="1336">
                  <c:v>108.96952592592626</c:v>
                </c:pt>
                <c:pt idx="1337">
                  <c:v>116.51718139467582</c:v>
                </c:pt>
                <c:pt idx="1338">
                  <c:v>120.20394409722192</c:v>
                </c:pt>
                <c:pt idx="1339">
                  <c:v>124.06505520833335</c:v>
                </c:pt>
                <c:pt idx="1340">
                  <c:v>127.9261663194448</c:v>
                </c:pt>
                <c:pt idx="1341">
                  <c:v>131.96162583912047</c:v>
                </c:pt>
                <c:pt idx="1342">
                  <c:v>143.71952592592595</c:v>
                </c:pt>
                <c:pt idx="1343">
                  <c:v>156.00330972222213</c:v>
                </c:pt>
                <c:pt idx="1344">
                  <c:v>156.7072537037036</c:v>
                </c:pt>
                <c:pt idx="1345">
                  <c:v>153.55358009259271</c:v>
                </c:pt>
                <c:pt idx="1346">
                  <c:v>142.50311750578672</c:v>
                </c:pt>
                <c:pt idx="1347">
                  <c:v>131.09784444444426</c:v>
                </c:pt>
                <c:pt idx="1348">
                  <c:v>119.51451111111157</c:v>
                </c:pt>
                <c:pt idx="1349">
                  <c:v>92.130831134259608</c:v>
                </c:pt>
                <c:pt idx="1350">
                  <c:v>56.142051302082926</c:v>
                </c:pt>
                <c:pt idx="1351">
                  <c:v>27.189235648148163</c:v>
                </c:pt>
                <c:pt idx="1352">
                  <c:v>13.194064467592717</c:v>
                </c:pt>
                <c:pt idx="1353">
                  <c:v>6.963911111110896</c:v>
                </c:pt>
                <c:pt idx="1354">
                  <c:v>0.61203046875002798</c:v>
                </c:pt>
                <c:pt idx="1355">
                  <c:v>-9.551833680555653</c:v>
                </c:pt>
                <c:pt idx="1356">
                  <c:v>-27.704082494212727</c:v>
                </c:pt>
                <c:pt idx="1357">
                  <c:v>-42.239111458332999</c:v>
                </c:pt>
                <c:pt idx="1358">
                  <c:v>-52.983227199074406</c:v>
                </c:pt>
                <c:pt idx="1359">
                  <c:v>-67.645551244213181</c:v>
                </c:pt>
                <c:pt idx="1360">
                  <c:v>-74.768407754629351</c:v>
                </c:pt>
                <c:pt idx="1361">
                  <c:v>-43.030257407407177</c:v>
                </c:pt>
                <c:pt idx="1362">
                  <c:v>24.60813391203687</c:v>
                </c:pt>
                <c:pt idx="1363">
                  <c:v>101.30632835648132</c:v>
                </c:pt>
                <c:pt idx="1364">
                  <c:v>171.59368009259259</c:v>
                </c:pt>
                <c:pt idx="1365">
                  <c:v>181.18362465277789</c:v>
                </c:pt>
                <c:pt idx="1366">
                  <c:v>132.07566446759284</c:v>
                </c:pt>
                <c:pt idx="1367">
                  <c:v>70.434679774305465</c:v>
                </c:pt>
                <c:pt idx="1368">
                  <c:v>-7.8757734664352981</c:v>
                </c:pt>
                <c:pt idx="1369">
                  <c:v>-41.293205555555545</c:v>
                </c:pt>
                <c:pt idx="1370">
                  <c:v>6.8330759259258187</c:v>
                </c:pt>
                <c:pt idx="1371">
                  <c:v>67.849703356481442</c:v>
                </c:pt>
                <c:pt idx="1372">
                  <c:v>91.01637002314817</c:v>
                </c:pt>
                <c:pt idx="1373">
                  <c:v>71.710814467592598</c:v>
                </c:pt>
                <c:pt idx="1374">
                  <c:v>28.610304774305781</c:v>
                </c:pt>
                <c:pt idx="1375">
                  <c:v>-26.808268865740729</c:v>
                </c:pt>
                <c:pt idx="1376">
                  <c:v>-121.7670111979169</c:v>
                </c:pt>
                <c:pt idx="1377">
                  <c:v>-257.06069768518506</c:v>
                </c:pt>
                <c:pt idx="1378">
                  <c:v>-332.13275054976828</c:v>
                </c:pt>
                <c:pt idx="1379">
                  <c:v>-337.09147256944448</c:v>
                </c:pt>
                <c:pt idx="1380">
                  <c:v>-341.43686374421299</c:v>
                </c:pt>
                <c:pt idx="1381">
                  <c:v>-229.33559074074066</c:v>
                </c:pt>
                <c:pt idx="1382">
                  <c:v>51.096780468749976</c:v>
                </c:pt>
                <c:pt idx="1383">
                  <c:v>280.13816820023141</c:v>
                </c:pt>
                <c:pt idx="1384">
                  <c:v>309.6105355613426</c:v>
                </c:pt>
                <c:pt idx="1385">
                  <c:v>215.10190231481496</c:v>
                </c:pt>
                <c:pt idx="1386">
                  <c:v>146.47015083912038</c:v>
                </c:pt>
                <c:pt idx="1387">
                  <c:v>174.22796481481464</c:v>
                </c:pt>
                <c:pt idx="1388">
                  <c:v>260.68553946759255</c:v>
                </c:pt>
                <c:pt idx="1389">
                  <c:v>348.40176333912041</c:v>
                </c:pt>
                <c:pt idx="1390">
                  <c:v>375.45496935763902</c:v>
                </c:pt>
                <c:pt idx="1391">
                  <c:v>325.30549502314807</c:v>
                </c:pt>
                <c:pt idx="1392">
                  <c:v>243.28468888888867</c:v>
                </c:pt>
                <c:pt idx="1393">
                  <c:v>167.81632213541673</c:v>
                </c:pt>
                <c:pt idx="1394">
                  <c:v>110.61495338541673</c:v>
                </c:pt>
                <c:pt idx="1395">
                  <c:v>79.726064496527954</c:v>
                </c:pt>
                <c:pt idx="1396">
                  <c:v>56.320091811342714</c:v>
                </c:pt>
                <c:pt idx="1397">
                  <c:v>28.579636255787051</c:v>
                </c:pt>
                <c:pt idx="1398">
                  <c:v>8.2198023148148209</c:v>
                </c:pt>
                <c:pt idx="1399">
                  <c:v>-12.350297771990732</c:v>
                </c:pt>
                <c:pt idx="1400">
                  <c:v>-33.227063281249983</c:v>
                </c:pt>
                <c:pt idx="1401">
                  <c:v>-46.553662355324235</c:v>
                </c:pt>
                <c:pt idx="1402">
                  <c:v>-71.511303124999927</c:v>
                </c:pt>
                <c:pt idx="1403">
                  <c:v>-139.37425324074079</c:v>
                </c:pt>
                <c:pt idx="1404">
                  <c:v>-262.2980188657408</c:v>
                </c:pt>
                <c:pt idx="1405">
                  <c:v>-340.18967763310172</c:v>
                </c:pt>
                <c:pt idx="1406">
                  <c:v>-278.46800555555552</c:v>
                </c:pt>
                <c:pt idx="1407">
                  <c:v>-103.16785694444447</c:v>
                </c:pt>
                <c:pt idx="1408">
                  <c:v>50.860094589120344</c:v>
                </c:pt>
                <c:pt idx="1409">
                  <c:v>85.846780468750055</c:v>
                </c:pt>
                <c:pt idx="1410">
                  <c:v>66.660877922453622</c:v>
                </c:pt>
                <c:pt idx="1411">
                  <c:v>47.295386689814869</c:v>
                </c:pt>
                <c:pt idx="1412">
                  <c:v>35.533556394675955</c:v>
                </c:pt>
                <c:pt idx="1413">
                  <c:v>50.743061718749978</c:v>
                </c:pt>
                <c:pt idx="1414">
                  <c:v>120.30146898148149</c:v>
                </c:pt>
                <c:pt idx="1415">
                  <c:v>229.25320798611114</c:v>
                </c:pt>
                <c:pt idx="1416">
                  <c:v>319.93620222800917</c:v>
                </c:pt>
                <c:pt idx="1417">
                  <c:v>349.62593194444435</c:v>
                </c:pt>
                <c:pt idx="1418">
                  <c:v>306.16951111111121</c:v>
                </c:pt>
                <c:pt idx="1419">
                  <c:v>200.22274389467609</c:v>
                </c:pt>
                <c:pt idx="1420">
                  <c:v>73.52748880208334</c:v>
                </c:pt>
                <c:pt idx="1421">
                  <c:v>-58.471700549768741</c:v>
                </c:pt>
                <c:pt idx="1422">
                  <c:v>-145.66422416087966</c:v>
                </c:pt>
                <c:pt idx="1423">
                  <c:v>-86.296974160879643</c:v>
                </c:pt>
                <c:pt idx="1424">
                  <c:v>40.35985222800943</c:v>
                </c:pt>
                <c:pt idx="1425">
                  <c:v>144.83551168981481</c:v>
                </c:pt>
                <c:pt idx="1426">
                  <c:v>258.12358949652776</c:v>
                </c:pt>
                <c:pt idx="1427">
                  <c:v>283.93834320023149</c:v>
                </c:pt>
                <c:pt idx="1428">
                  <c:v>189.45198113425926</c:v>
                </c:pt>
                <c:pt idx="1429">
                  <c:v>78.12398556134265</c:v>
                </c:pt>
                <c:pt idx="1430">
                  <c:v>-18.956641521990679</c:v>
                </c:pt>
                <c:pt idx="1431">
                  <c:v>-132.54024916087951</c:v>
                </c:pt>
                <c:pt idx="1432">
                  <c:v>-270.60987256944446</c:v>
                </c:pt>
                <c:pt idx="1433">
                  <c:v>-344.03866166087965</c:v>
                </c:pt>
                <c:pt idx="1434">
                  <c:v>-351.21523101851847</c:v>
                </c:pt>
                <c:pt idx="1435">
                  <c:v>-207.24022442129626</c:v>
                </c:pt>
                <c:pt idx="1436">
                  <c:v>23.776320283564736</c:v>
                </c:pt>
                <c:pt idx="1437">
                  <c:v>136.00269597800926</c:v>
                </c:pt>
                <c:pt idx="1438">
                  <c:v>148.2096223668982</c:v>
                </c:pt>
                <c:pt idx="1439">
                  <c:v>98.438657870370378</c:v>
                </c:pt>
                <c:pt idx="1440">
                  <c:v>36.709025144675877</c:v>
                </c:pt>
                <c:pt idx="1441">
                  <c:v>-36.984516087962952</c:v>
                </c:pt>
                <c:pt idx="1442">
                  <c:v>-60.956875462962863</c:v>
                </c:pt>
                <c:pt idx="1443">
                  <c:v>-3.5781014756944898</c:v>
                </c:pt>
                <c:pt idx="1444">
                  <c:v>58.080787500000007</c:v>
                </c:pt>
                <c:pt idx="1445">
                  <c:v>77.505231857638904</c:v>
                </c:pt>
                <c:pt idx="1446">
                  <c:v>42.835582783564739</c:v>
                </c:pt>
                <c:pt idx="1447">
                  <c:v>-77.097294299768521</c:v>
                </c:pt>
                <c:pt idx="1448">
                  <c:v>-251.88890868055552</c:v>
                </c:pt>
                <c:pt idx="1449">
                  <c:v>-345.9419563368055</c:v>
                </c:pt>
                <c:pt idx="1450">
                  <c:v>-281.1420577546296</c:v>
                </c:pt>
                <c:pt idx="1451">
                  <c:v>-123.05179027777776</c:v>
                </c:pt>
                <c:pt idx="1452">
                  <c:v>8.2102666666666764</c:v>
                </c:pt>
                <c:pt idx="1453">
                  <c:v>54.543600000000005</c:v>
                </c:pt>
                <c:pt idx="1454">
                  <c:v>54.543600000000005</c:v>
                </c:pt>
                <c:pt idx="1455">
                  <c:v>54.543600000000005</c:v>
                </c:pt>
                <c:pt idx="1456">
                  <c:v>54.543600000000005</c:v>
                </c:pt>
                <c:pt idx="1457">
                  <c:v>54.543600000000005</c:v>
                </c:pt>
                <c:pt idx="1458">
                  <c:v>54.543600000000005</c:v>
                </c:pt>
                <c:pt idx="1459">
                  <c:v>54.543600000000005</c:v>
                </c:pt>
                <c:pt idx="1460">
                  <c:v>54.543600000000005</c:v>
                </c:pt>
                <c:pt idx="1461">
                  <c:v>54.543600000000005</c:v>
                </c:pt>
                <c:pt idx="1462">
                  <c:v>54.543600000000005</c:v>
                </c:pt>
                <c:pt idx="1463">
                  <c:v>54.543600000000005</c:v>
                </c:pt>
                <c:pt idx="1464">
                  <c:v>54.543600000000005</c:v>
                </c:pt>
                <c:pt idx="1465">
                  <c:v>54.543600000000005</c:v>
                </c:pt>
                <c:pt idx="1466">
                  <c:v>54.543600000000005</c:v>
                </c:pt>
                <c:pt idx="1467">
                  <c:v>54.543600000000005</c:v>
                </c:pt>
                <c:pt idx="1468">
                  <c:v>54.543600000000005</c:v>
                </c:pt>
                <c:pt idx="1469">
                  <c:v>54.543600000000005</c:v>
                </c:pt>
                <c:pt idx="1470">
                  <c:v>54.543600000000005</c:v>
                </c:pt>
                <c:pt idx="1471">
                  <c:v>54.543600000000005</c:v>
                </c:pt>
                <c:pt idx="1472">
                  <c:v>54.543600000000005</c:v>
                </c:pt>
                <c:pt idx="1473">
                  <c:v>54.543600000000005</c:v>
                </c:pt>
                <c:pt idx="1474">
                  <c:v>54.543600000000005</c:v>
                </c:pt>
                <c:pt idx="1475">
                  <c:v>54.543600000000005</c:v>
                </c:pt>
                <c:pt idx="1476">
                  <c:v>54.543600000000005</c:v>
                </c:pt>
                <c:pt idx="1477">
                  <c:v>54.543600000000005</c:v>
                </c:pt>
                <c:pt idx="1478">
                  <c:v>139.48804444444445</c:v>
                </c:pt>
                <c:pt idx="1479">
                  <c:v>224.48532835648152</c:v>
                </c:pt>
                <c:pt idx="1480">
                  <c:v>213.0605134259259</c:v>
                </c:pt>
                <c:pt idx="1481">
                  <c:v>190.11579435763889</c:v>
                </c:pt>
                <c:pt idx="1482">
                  <c:v>167.19716750578701</c:v>
                </c:pt>
                <c:pt idx="1483">
                  <c:v>151.9954134259259</c:v>
                </c:pt>
                <c:pt idx="1484">
                  <c:v>144.52996481481486</c:v>
                </c:pt>
                <c:pt idx="1485">
                  <c:v>152.51518347800925</c:v>
                </c:pt>
                <c:pt idx="1486">
                  <c:v>179.91589435763885</c:v>
                </c:pt>
                <c:pt idx="1487">
                  <c:v>215.20826310763889</c:v>
                </c:pt>
                <c:pt idx="1488">
                  <c:v>254.61535057870375</c:v>
                </c:pt>
                <c:pt idx="1489">
                  <c:v>294.35137465277785</c:v>
                </c:pt>
                <c:pt idx="1490">
                  <c:v>326.78581796875</c:v>
                </c:pt>
                <c:pt idx="1491">
                  <c:v>348.04861727430546</c:v>
                </c:pt>
                <c:pt idx="1492">
                  <c:v>350.42158972800939</c:v>
                </c:pt>
                <c:pt idx="1493">
                  <c:v>337.51605986689816</c:v>
                </c:pt>
                <c:pt idx="1494">
                  <c:v>320.86819852430557</c:v>
                </c:pt>
                <c:pt idx="1495">
                  <c:v>296.48359502314804</c:v>
                </c:pt>
                <c:pt idx="1496">
                  <c:v>271.92890083912044</c:v>
                </c:pt>
                <c:pt idx="1497">
                  <c:v>247.23304667245392</c:v>
                </c:pt>
                <c:pt idx="1498">
                  <c:v>218.38349921874976</c:v>
                </c:pt>
                <c:pt idx="1499">
                  <c:v>189.18896681134248</c:v>
                </c:pt>
                <c:pt idx="1500">
                  <c:v>159.60752722800927</c:v>
                </c:pt>
                <c:pt idx="1501">
                  <c:v>145.05218324652782</c:v>
                </c:pt>
                <c:pt idx="1502">
                  <c:v>138.2330355613428</c:v>
                </c:pt>
                <c:pt idx="1503">
                  <c:v>135.05840083912028</c:v>
                </c:pt>
                <c:pt idx="1504">
                  <c:v>135.86922465277769</c:v>
                </c:pt>
                <c:pt idx="1505">
                  <c:v>128.85050972222228</c:v>
                </c:pt>
                <c:pt idx="1506">
                  <c:v>125.58165917245371</c:v>
                </c:pt>
                <c:pt idx="1507">
                  <c:v>130.04048946759266</c:v>
                </c:pt>
                <c:pt idx="1508">
                  <c:v>138.4871800925925</c:v>
                </c:pt>
                <c:pt idx="1509">
                  <c:v>150.92566125578708</c:v>
                </c:pt>
                <c:pt idx="1510">
                  <c:v>175.20752453703716</c:v>
                </c:pt>
                <c:pt idx="1511">
                  <c:v>207.73847630208334</c:v>
                </c:pt>
                <c:pt idx="1512">
                  <c:v>240.83035613425915</c:v>
                </c:pt>
                <c:pt idx="1513">
                  <c:v>270.66659528356485</c:v>
                </c:pt>
                <c:pt idx="1514">
                  <c:v>285.57750500578692</c:v>
                </c:pt>
                <c:pt idx="1515">
                  <c:v>277.44751472800925</c:v>
                </c:pt>
                <c:pt idx="1516">
                  <c:v>245.82235787037072</c:v>
                </c:pt>
                <c:pt idx="1517">
                  <c:v>213.36334181134271</c:v>
                </c:pt>
                <c:pt idx="1518">
                  <c:v>188.2037230613426</c:v>
                </c:pt>
                <c:pt idx="1519">
                  <c:v>170.16107445023147</c:v>
                </c:pt>
                <c:pt idx="1520">
                  <c:v>155.83313668981461</c:v>
                </c:pt>
                <c:pt idx="1521">
                  <c:v>141.03149965277734</c:v>
                </c:pt>
                <c:pt idx="1522">
                  <c:v>122.21034227430567</c:v>
                </c:pt>
                <c:pt idx="1523">
                  <c:v>95.02088009259262</c:v>
                </c:pt>
                <c:pt idx="1524">
                  <c:v>55.765214814814819</c:v>
                </c:pt>
                <c:pt idx="1525">
                  <c:v>3.816259866898271</c:v>
                </c:pt>
                <c:pt idx="1526">
                  <c:v>-41.315512500000196</c:v>
                </c:pt>
                <c:pt idx="1527">
                  <c:v>-71.691391087962728</c:v>
                </c:pt>
                <c:pt idx="1528">
                  <c:v>-75.223338310184943</c:v>
                </c:pt>
                <c:pt idx="1529">
                  <c:v>-55.183807407407414</c:v>
                </c:pt>
                <c:pt idx="1530">
                  <c:v>-22.913768865740771</c:v>
                </c:pt>
                <c:pt idx="1531">
                  <c:v>17.811366579861122</c:v>
                </c:pt>
                <c:pt idx="1532">
                  <c:v>59.358133912037097</c:v>
                </c:pt>
                <c:pt idx="1533">
                  <c:v>101.5679055555554</c:v>
                </c:pt>
                <c:pt idx="1534">
                  <c:v>148.42701342592591</c:v>
                </c:pt>
                <c:pt idx="1535">
                  <c:v>203.81228946759279</c:v>
                </c:pt>
                <c:pt idx="1536">
                  <c:v>260.31636481481462</c:v>
                </c:pt>
                <c:pt idx="1537">
                  <c:v>302.30221481481493</c:v>
                </c:pt>
                <c:pt idx="1538">
                  <c:v>337.28725416666668</c:v>
                </c:pt>
                <c:pt idx="1539">
                  <c:v>361.48373564814818</c:v>
                </c:pt>
                <c:pt idx="1540">
                  <c:v>378.34501125578754</c:v>
                </c:pt>
                <c:pt idx="1541">
                  <c:v>388.06377037037009</c:v>
                </c:pt>
                <c:pt idx="1542">
                  <c:v>378.56573113425929</c:v>
                </c:pt>
                <c:pt idx="1543">
                  <c:v>349.45743602430588</c:v>
                </c:pt>
                <c:pt idx="1544">
                  <c:v>296.24337280092573</c:v>
                </c:pt>
                <c:pt idx="1545">
                  <c:v>241.40798946759239</c:v>
                </c:pt>
                <c:pt idx="1546">
                  <c:v>204.75106527777757</c:v>
                </c:pt>
                <c:pt idx="1547">
                  <c:v>182.76739131944447</c:v>
                </c:pt>
                <c:pt idx="1548">
                  <c:v>179.69930891203728</c:v>
                </c:pt>
                <c:pt idx="1549">
                  <c:v>184.55661866319446</c:v>
                </c:pt>
                <c:pt idx="1550">
                  <c:v>193.2804981481483</c:v>
                </c:pt>
                <c:pt idx="1551">
                  <c:v>202.41421102430579</c:v>
                </c:pt>
                <c:pt idx="1552">
                  <c:v>207.6975116898148</c:v>
                </c:pt>
                <c:pt idx="1553">
                  <c:v>209.33597187500001</c:v>
                </c:pt>
                <c:pt idx="1554">
                  <c:v>210.78108764467595</c:v>
                </c:pt>
                <c:pt idx="1555">
                  <c:v>220.1679714409718</c:v>
                </c:pt>
                <c:pt idx="1556">
                  <c:v>233.64075243055555</c:v>
                </c:pt>
                <c:pt idx="1557">
                  <c:v>247.55742861689862</c:v>
                </c:pt>
                <c:pt idx="1558">
                  <c:v>265.57746958912048</c:v>
                </c:pt>
                <c:pt idx="1559">
                  <c:v>284.28562453703682</c:v>
                </c:pt>
                <c:pt idx="1560">
                  <c:v>291.68217638888848</c:v>
                </c:pt>
                <c:pt idx="1561">
                  <c:v>295.27351342592601</c:v>
                </c:pt>
                <c:pt idx="1562">
                  <c:v>298.92074675925937</c:v>
                </c:pt>
                <c:pt idx="1563">
                  <c:v>306.48498749999993</c:v>
                </c:pt>
                <c:pt idx="1564">
                  <c:v>314.34191958912061</c:v>
                </c:pt>
                <c:pt idx="1565">
                  <c:v>318.4008422453706</c:v>
                </c:pt>
                <c:pt idx="1566">
                  <c:v>326.38397769097219</c:v>
                </c:pt>
                <c:pt idx="1567">
                  <c:v>326.9561415798608</c:v>
                </c:pt>
                <c:pt idx="1568">
                  <c:v>319.3728869502313</c:v>
                </c:pt>
                <c:pt idx="1569">
                  <c:v>315.45150370370391</c:v>
                </c:pt>
                <c:pt idx="1570">
                  <c:v>311.32105520833346</c:v>
                </c:pt>
                <c:pt idx="1571">
                  <c:v>306.97237097800928</c:v>
                </c:pt>
                <c:pt idx="1572">
                  <c:v>302.3969355613425</c:v>
                </c:pt>
                <c:pt idx="1573">
                  <c:v>289.86466631944415</c:v>
                </c:pt>
                <c:pt idx="1574">
                  <c:v>272.69365057870391</c:v>
                </c:pt>
                <c:pt idx="1575">
                  <c:v>258.8592814814815</c:v>
                </c:pt>
                <c:pt idx="1576">
                  <c:v>240.63147638888893</c:v>
                </c:pt>
                <c:pt idx="1577">
                  <c:v>221.59590431134265</c:v>
                </c:pt>
                <c:pt idx="1578">
                  <c:v>205.8814763888887</c:v>
                </c:pt>
                <c:pt idx="1579">
                  <c:v>197.35061380208359</c:v>
                </c:pt>
                <c:pt idx="1580">
                  <c:v>188.82171631944453</c:v>
                </c:pt>
                <c:pt idx="1581">
                  <c:v>183.62051333912021</c:v>
                </c:pt>
                <c:pt idx="1582">
                  <c:v>178.6912589409722</c:v>
                </c:pt>
                <c:pt idx="1583">
                  <c:v>165.5122610243057</c:v>
                </c:pt>
                <c:pt idx="1584">
                  <c:v>155.93836481481486</c:v>
                </c:pt>
                <c:pt idx="1585">
                  <c:v>146.11304444444437</c:v>
                </c:pt>
                <c:pt idx="1586">
                  <c:v>136.04154019097206</c:v>
                </c:pt>
                <c:pt idx="1587">
                  <c:v>129.59085847800927</c:v>
                </c:pt>
                <c:pt idx="1588">
                  <c:v>130.88423347800961</c:v>
                </c:pt>
                <c:pt idx="1589">
                  <c:v>140.17527280092619</c:v>
                </c:pt>
                <c:pt idx="1590">
                  <c:v>149.98793810763902</c:v>
                </c:pt>
                <c:pt idx="1591">
                  <c:v>160.06207144097223</c:v>
                </c:pt>
                <c:pt idx="1592">
                  <c:v>166.78252722800886</c:v>
                </c:pt>
                <c:pt idx="1593">
                  <c:v>173.50647653356503</c:v>
                </c:pt>
                <c:pt idx="1594">
                  <c:v>180.7308723668985</c:v>
                </c:pt>
                <c:pt idx="1595">
                  <c:v>172.51169713541634</c:v>
                </c:pt>
                <c:pt idx="1596">
                  <c:v>163.79818903356494</c:v>
                </c:pt>
                <c:pt idx="1597">
                  <c:v>151.2270633391206</c:v>
                </c:pt>
                <c:pt idx="1598">
                  <c:v>134.06238854166671</c:v>
                </c:pt>
                <c:pt idx="1599">
                  <c:v>124.3872894675925</c:v>
                </c:pt>
                <c:pt idx="1600">
                  <c:v>114.48478417245352</c:v>
                </c:pt>
                <c:pt idx="1601">
                  <c:v>108.22187907986114</c:v>
                </c:pt>
                <c:pt idx="1602">
                  <c:v>113.56414181134272</c:v>
                </c:pt>
                <c:pt idx="1603">
                  <c:v>127.12033949652761</c:v>
                </c:pt>
                <c:pt idx="1604">
                  <c:v>137.29665824652747</c:v>
                </c:pt>
                <c:pt idx="1605">
                  <c:v>151.57459502314862</c:v>
                </c:pt>
                <c:pt idx="1606">
                  <c:v>162.69285370370406</c:v>
                </c:pt>
                <c:pt idx="1607">
                  <c:v>169.95087465277769</c:v>
                </c:pt>
                <c:pt idx="1608">
                  <c:v>177.67309687500003</c:v>
                </c:pt>
                <c:pt idx="1609">
                  <c:v>185.39531909722234</c:v>
                </c:pt>
                <c:pt idx="1610">
                  <c:v>189.7206314814814</c:v>
                </c:pt>
                <c:pt idx="1611">
                  <c:v>193.81417074652745</c:v>
                </c:pt>
                <c:pt idx="1612">
                  <c:v>206.09609861111124</c:v>
                </c:pt>
                <c:pt idx="1613">
                  <c:v>218.61394814814815</c:v>
                </c:pt>
                <c:pt idx="1614">
                  <c:v>231.60560613425915</c:v>
                </c:pt>
                <c:pt idx="1615">
                  <c:v>244.84191958912072</c:v>
                </c:pt>
                <c:pt idx="1616">
                  <c:v>262.42734502314818</c:v>
                </c:pt>
                <c:pt idx="1617">
                  <c:v>276.65145083912029</c:v>
                </c:pt>
                <c:pt idx="1618">
                  <c:v>287.28464736689818</c:v>
                </c:pt>
                <c:pt idx="1619">
                  <c:v>286.61257280092559</c:v>
                </c:pt>
                <c:pt idx="1620">
                  <c:v>277.75647653356458</c:v>
                </c:pt>
                <c:pt idx="1621">
                  <c:v>268.67537583912076</c:v>
                </c:pt>
                <c:pt idx="1622">
                  <c:v>255.24843833912058</c:v>
                </c:pt>
                <c:pt idx="1623">
                  <c:v>233.60407236689809</c:v>
                </c:pt>
                <c:pt idx="1624">
                  <c:v>207.08547491319422</c:v>
                </c:pt>
                <c:pt idx="1625">
                  <c:v>183.66410891203702</c:v>
                </c:pt>
                <c:pt idx="1626">
                  <c:v>147.89749502314851</c:v>
                </c:pt>
                <c:pt idx="1627">
                  <c:v>106.76013333333313</c:v>
                </c:pt>
                <c:pt idx="1628">
                  <c:v>72.371175578703628</c:v>
                </c:pt>
                <c:pt idx="1629">
                  <c:v>48.628414814814704</c:v>
                </c:pt>
                <c:pt idx="1630">
                  <c:v>44.021446440972113</c:v>
                </c:pt>
                <c:pt idx="1631">
                  <c:v>62.896325607639142</c:v>
                </c:pt>
                <c:pt idx="1632">
                  <c:v>94.590697800925824</c:v>
                </c:pt>
                <c:pt idx="1633">
                  <c:v>131.10799042245361</c:v>
                </c:pt>
                <c:pt idx="1634">
                  <c:v>161.3028700231485</c:v>
                </c:pt>
                <c:pt idx="1635">
                  <c:v>172.65530361689838</c:v>
                </c:pt>
                <c:pt idx="1636">
                  <c:v>172.65530361689784</c:v>
                </c:pt>
                <c:pt idx="1637">
                  <c:v>160.84128888888867</c:v>
                </c:pt>
                <c:pt idx="1638">
                  <c:v>148.56722144097267</c:v>
                </c:pt>
                <c:pt idx="1639">
                  <c:v>139.92707722800961</c:v>
                </c:pt>
                <c:pt idx="1640">
                  <c:v>138.78458749999982</c:v>
                </c:pt>
                <c:pt idx="1641">
                  <c:v>149.45785925925895</c:v>
                </c:pt>
                <c:pt idx="1642">
                  <c:v>168.30969409722246</c:v>
                </c:pt>
                <c:pt idx="1643">
                  <c:v>195.56422306134294</c:v>
                </c:pt>
                <c:pt idx="1644">
                  <c:v>219.8679208333329</c:v>
                </c:pt>
                <c:pt idx="1645">
                  <c:v>240.77449042245325</c:v>
                </c:pt>
                <c:pt idx="1646">
                  <c:v>258.52465708912069</c:v>
                </c:pt>
                <c:pt idx="1647">
                  <c:v>272.66950370370392</c:v>
                </c:pt>
                <c:pt idx="1648">
                  <c:v>287.31414181134272</c:v>
                </c:pt>
                <c:pt idx="1649">
                  <c:v>294.51330986689806</c:v>
                </c:pt>
                <c:pt idx="1650">
                  <c:v>297.89416241319435</c:v>
                </c:pt>
                <c:pt idx="1651">
                  <c:v>293.5955883391207</c:v>
                </c:pt>
                <c:pt idx="1652">
                  <c:v>284.9808723668981</c:v>
                </c:pt>
                <c:pt idx="1653">
                  <c:v>280.00750335648127</c:v>
                </c:pt>
                <c:pt idx="1654">
                  <c:v>270.94605370370357</c:v>
                </c:pt>
                <c:pt idx="1655">
                  <c:v>265.25705925925905</c:v>
                </c:pt>
                <c:pt idx="1656">
                  <c:v>267.30426111111143</c:v>
                </c:pt>
                <c:pt idx="1657">
                  <c:v>269.36543703703734</c:v>
                </c:pt>
                <c:pt idx="1658">
                  <c:v>271.44058703703689</c:v>
                </c:pt>
                <c:pt idx="1659">
                  <c:v>273.52971111111094</c:v>
                </c:pt>
                <c:pt idx="1660">
                  <c:v>275.63280925925909</c:v>
                </c:pt>
                <c:pt idx="1661">
                  <c:v>273.88877037037042</c:v>
                </c:pt>
                <c:pt idx="1662">
                  <c:v>275.75267167245374</c:v>
                </c:pt>
                <c:pt idx="1663">
                  <c:v>277.8959452835648</c:v>
                </c:pt>
                <c:pt idx="1664">
                  <c:v>272.06055057870412</c:v>
                </c:pt>
                <c:pt idx="1665">
                  <c:v>269.82523564814835</c:v>
                </c:pt>
                <c:pt idx="1666">
                  <c:v>263.73667002314812</c:v>
                </c:pt>
                <c:pt idx="1667">
                  <c:v>257.10791909722218</c:v>
                </c:pt>
                <c:pt idx="1668">
                  <c:v>254.34377280092548</c:v>
                </c:pt>
                <c:pt idx="1669">
                  <c:v>251.30767792245405</c:v>
                </c:pt>
                <c:pt idx="1670">
                  <c:v>248.27354814814819</c:v>
                </c:pt>
                <c:pt idx="1671">
                  <c:v>241.10373854166656</c:v>
                </c:pt>
                <c:pt idx="1672">
                  <c:v>237.51916125578717</c:v>
                </c:pt>
                <c:pt idx="1673">
                  <c:v>237.79591342592605</c:v>
                </c:pt>
                <c:pt idx="1674">
                  <c:v>234.21177282986147</c:v>
                </c:pt>
                <c:pt idx="1675">
                  <c:v>230.35066171875002</c:v>
                </c:pt>
                <c:pt idx="1676">
                  <c:v>226.48955060763859</c:v>
                </c:pt>
                <c:pt idx="1677">
                  <c:v>218.49035787036993</c:v>
                </c:pt>
                <c:pt idx="1678">
                  <c:v>210.21484965277779</c:v>
                </c:pt>
                <c:pt idx="1679">
                  <c:v>205.52544713541695</c:v>
                </c:pt>
                <c:pt idx="1680">
                  <c:v>204.69912083333358</c:v>
                </c:pt>
                <c:pt idx="1681">
                  <c:v>211.59698185763867</c:v>
                </c:pt>
                <c:pt idx="1682">
                  <c:v>222.9059648148145</c:v>
                </c:pt>
                <c:pt idx="1683">
                  <c:v>234.48929814814826</c:v>
                </c:pt>
                <c:pt idx="1684">
                  <c:v>250.48266168981513</c:v>
                </c:pt>
                <c:pt idx="1685">
                  <c:v>259.3053422453703</c:v>
                </c:pt>
                <c:pt idx="1686">
                  <c:v>260.40929409722213</c:v>
                </c:pt>
                <c:pt idx="1687">
                  <c:v>261.51673946759308</c:v>
                </c:pt>
                <c:pt idx="1688">
                  <c:v>254.90545613425905</c:v>
                </c:pt>
                <c:pt idx="1689">
                  <c:v>247.74001342592561</c:v>
                </c:pt>
                <c:pt idx="1690">
                  <c:v>244.4365552083338</c:v>
                </c:pt>
                <c:pt idx="1691">
                  <c:v>240.85459806134273</c:v>
                </c:pt>
                <c:pt idx="1692">
                  <c:v>241.13397037036998</c:v>
                </c:pt>
                <c:pt idx="1693">
                  <c:v>241.41356102430518</c:v>
                </c:pt>
                <c:pt idx="1694">
                  <c:v>241.69337002314879</c:v>
                </c:pt>
                <c:pt idx="1695">
                  <c:v>241.97339736689887</c:v>
                </c:pt>
                <c:pt idx="1696">
                  <c:v>242.25364305555513</c:v>
                </c:pt>
                <c:pt idx="1697">
                  <c:v>242.53410708911991</c:v>
                </c:pt>
                <c:pt idx="1698">
                  <c:v>238.95367835648125</c:v>
                </c:pt>
                <c:pt idx="1699">
                  <c:v>231.23145613425947</c:v>
                </c:pt>
                <c:pt idx="1700">
                  <c:v>223.22855153356548</c:v>
                </c:pt>
                <c:pt idx="1701">
                  <c:v>218.80673070023133</c:v>
                </c:pt>
                <c:pt idx="1702">
                  <c:v>218.24689435763872</c:v>
                </c:pt>
                <c:pt idx="1703">
                  <c:v>213.82682028356484</c:v>
                </c:pt>
                <c:pt idx="1704">
                  <c:v>212.99001342592595</c:v>
                </c:pt>
                <c:pt idx="1705">
                  <c:v>216.29434502314848</c:v>
                </c:pt>
                <c:pt idx="1706">
                  <c:v>215.73843888888871</c:v>
                </c:pt>
                <c:pt idx="1707">
                  <c:v>219.04451724537051</c:v>
                </c:pt>
                <c:pt idx="1708">
                  <c:v>222.62843949652768</c:v>
                </c:pt>
                <c:pt idx="1709">
                  <c:v>222.35146898148139</c:v>
                </c:pt>
                <c:pt idx="1710">
                  <c:v>229.79693903356483</c:v>
                </c:pt>
                <c:pt idx="1711">
                  <c:v>237.79591342592605</c:v>
                </c:pt>
                <c:pt idx="1712">
                  <c:v>241.93399505208325</c:v>
                </c:pt>
                <c:pt idx="1713">
                  <c:v>250.21081333912042</c:v>
                </c:pt>
                <c:pt idx="1714">
                  <c:v>254.90545613425959</c:v>
                </c:pt>
                <c:pt idx="1715">
                  <c:v>259.60206403356437</c:v>
                </c:pt>
                <c:pt idx="1716">
                  <c:v>264.58022769097215</c:v>
                </c:pt>
                <c:pt idx="1717">
                  <c:v>269.56188486689837</c:v>
                </c:pt>
                <c:pt idx="1718">
                  <c:v>274.82859131944451</c:v>
                </c:pt>
                <c:pt idx="1719">
                  <c:v>280.10075639467573</c:v>
                </c:pt>
                <c:pt idx="1720">
                  <c:v>281.80122653356455</c:v>
                </c:pt>
                <c:pt idx="1721">
                  <c:v>275.50206724537065</c:v>
                </c:pt>
                <c:pt idx="1722">
                  <c:v>265.06111446759235</c:v>
                </c:pt>
                <c:pt idx="1723">
                  <c:v>254.05028148148193</c:v>
                </c:pt>
                <c:pt idx="1724">
                  <c:v>242.75352583912039</c:v>
                </c:pt>
                <c:pt idx="1725">
                  <c:v>219.30028148148062</c:v>
                </c:pt>
                <c:pt idx="1726">
                  <c:v>186.98177931134344</c:v>
                </c:pt>
                <c:pt idx="1727">
                  <c:v>149.67223113425996</c:v>
                </c:pt>
                <c:pt idx="1728">
                  <c:v>107.11475416666622</c:v>
                </c:pt>
                <c:pt idx="1729">
                  <c:v>63.216311950231045</c:v>
                </c:pt>
                <c:pt idx="1730">
                  <c:v>33.483577228009068</c:v>
                </c:pt>
                <c:pt idx="1731">
                  <c:v>19.055437037037308</c:v>
                </c:pt>
                <c:pt idx="1732">
                  <c:v>12.226045023148401</c:v>
                </c:pt>
                <c:pt idx="1733">
                  <c:v>13.520739033564638</c:v>
                </c:pt>
                <c:pt idx="1734">
                  <c:v>15.200920978009151</c:v>
                </c:pt>
                <c:pt idx="1735">
                  <c:v>13.38975891203728</c:v>
                </c:pt>
                <c:pt idx="1736">
                  <c:v>3.9718790798610542</c:v>
                </c:pt>
                <c:pt idx="1737">
                  <c:v>-1.7033417534723014</c:v>
                </c:pt>
                <c:pt idx="1738">
                  <c:v>-3.1629685185182836</c:v>
                </c:pt>
                <c:pt idx="1739">
                  <c:v>-0.64597971643486574</c:v>
                </c:pt>
                <c:pt idx="1740">
                  <c:v>14.007846759259067</c:v>
                </c:pt>
                <c:pt idx="1741">
                  <c:v>37.125067245370289</c:v>
                </c:pt>
                <c:pt idx="1742">
                  <c:v>53.437987500000453</c:v>
                </c:pt>
                <c:pt idx="1743">
                  <c:v>62.280764728009053</c:v>
                </c:pt>
                <c:pt idx="1744">
                  <c:v>71.573987499999674</c:v>
                </c:pt>
                <c:pt idx="1745">
                  <c:v>73.376106134259288</c:v>
                </c:pt>
                <c:pt idx="1746">
                  <c:v>71.338948148148177</c:v>
                </c:pt>
                <c:pt idx="1747">
                  <c:v>77.045846875000137</c:v>
                </c:pt>
                <c:pt idx="1748">
                  <c:v>83.171531134259482</c:v>
                </c:pt>
                <c:pt idx="1749">
                  <c:v>89.311189467592413</c:v>
                </c:pt>
                <c:pt idx="1750">
                  <c:v>99.716770370370057</c:v>
                </c:pt>
                <c:pt idx="1751">
                  <c:v>102.60242560763891</c:v>
                </c:pt>
                <c:pt idx="1752">
                  <c:v>101.63242835648148</c:v>
                </c:pt>
                <c:pt idx="1753">
                  <c:v>100.66788972800927</c:v>
                </c:pt>
                <c:pt idx="1754">
                  <c:v>99.708809722222242</c:v>
                </c:pt>
                <c:pt idx="1755">
                  <c:v>98.755188339120366</c:v>
                </c:pt>
                <c:pt idx="1756">
                  <c:v>97.80702557870373</c:v>
                </c:pt>
                <c:pt idx="1757">
                  <c:v>93.003210329861361</c:v>
                </c:pt>
                <c:pt idx="1758">
                  <c:v>91.879170746528018</c:v>
                </c:pt>
                <c:pt idx="1759">
                  <c:v>90.948475578703921</c:v>
                </c:pt>
                <c:pt idx="1760">
                  <c:v>85.977735648148041</c:v>
                </c:pt>
                <c:pt idx="1761">
                  <c:v>84.875967245370276</c:v>
                </c:pt>
                <c:pt idx="1762">
                  <c:v>83.782059259259171</c:v>
                </c:pt>
                <c:pt idx="1763">
                  <c:v>82.696011689814696</c:v>
                </c:pt>
                <c:pt idx="1764">
                  <c:v>77.756713425926065</c:v>
                </c:pt>
                <c:pt idx="1765">
                  <c:v>64.925429774305769</c:v>
                </c:pt>
                <c:pt idx="1766">
                  <c:v>40.169976388888777</c:v>
                </c:pt>
                <c:pt idx="1767">
                  <c:v>7.0173966724537067</c:v>
                </c:pt>
                <c:pt idx="1768">
                  <c:v>-34.498247569444459</c:v>
                </c:pt>
                <c:pt idx="1769">
                  <c:v>-80.799693605324393</c:v>
                </c:pt>
                <c:pt idx="1770">
                  <c:v>-120.05545911458333</c:v>
                </c:pt>
                <c:pt idx="1771">
                  <c:v>-140.43973874421266</c:v>
                </c:pt>
                <c:pt idx="1772">
                  <c:v>-145.15598874421264</c:v>
                </c:pt>
                <c:pt idx="1773">
                  <c:v>-141.92643133680565</c:v>
                </c:pt>
                <c:pt idx="1774">
                  <c:v>-126.62968828125013</c:v>
                </c:pt>
                <c:pt idx="1775">
                  <c:v>-106.90293645833339</c:v>
                </c:pt>
                <c:pt idx="1776">
                  <c:v>-98.243678124999889</c:v>
                </c:pt>
                <c:pt idx="1777">
                  <c:v>-104.9030975694444</c:v>
                </c:pt>
                <c:pt idx="1778">
                  <c:v>-126.98982138310208</c:v>
                </c:pt>
                <c:pt idx="1779">
                  <c:v>-160.93390138888901</c:v>
                </c:pt>
                <c:pt idx="1780">
                  <c:v>-191.21490911458329</c:v>
                </c:pt>
                <c:pt idx="1781">
                  <c:v>-202.21492508680558</c:v>
                </c:pt>
                <c:pt idx="1782">
                  <c:v>-189.68593101851837</c:v>
                </c:pt>
                <c:pt idx="1783">
                  <c:v>-161.22853101851845</c:v>
                </c:pt>
                <c:pt idx="1784">
                  <c:v>-124.49507693865748</c:v>
                </c:pt>
                <c:pt idx="1785">
                  <c:v>-98.879554021990728</c:v>
                </c:pt>
                <c:pt idx="1786">
                  <c:v>-88.488383883101946</c:v>
                </c:pt>
                <c:pt idx="1787">
                  <c:v>-85.678931018518554</c:v>
                </c:pt>
                <c:pt idx="1788">
                  <c:v>-90.51287786458326</c:v>
                </c:pt>
                <c:pt idx="1789">
                  <c:v>-106.89620541087965</c:v>
                </c:pt>
                <c:pt idx="1790">
                  <c:v>-134.89572719907406</c:v>
                </c:pt>
                <c:pt idx="1791">
                  <c:v>-170.63908735532399</c:v>
                </c:pt>
                <c:pt idx="1792">
                  <c:v>-206.36028550347226</c:v>
                </c:pt>
                <c:pt idx="1793">
                  <c:v>-218.76896258680557</c:v>
                </c:pt>
                <c:pt idx="1794">
                  <c:v>-281.07786435185182</c:v>
                </c:pt>
                <c:pt idx="1795">
                  <c:v>-146.23417777777777</c:v>
                </c:pt>
                <c:pt idx="1796">
                  <c:v>54.543600000000005</c:v>
                </c:pt>
                <c:pt idx="1797">
                  <c:v>54.543600000000005</c:v>
                </c:pt>
                <c:pt idx="1798">
                  <c:v>54.543600000000005</c:v>
                </c:pt>
                <c:pt idx="1799">
                  <c:v>54.543600000000005</c:v>
                </c:pt>
                <c:pt idx="1800">
                  <c:v>54.543600000000005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302-7F44-B72C-D17F1958D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87887"/>
        <c:axId val="2142708016"/>
      </c:scatterChart>
      <c:valAx>
        <c:axId val="3998788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2708016"/>
        <c:crosses val="autoZero"/>
        <c:crossBetween val="midCat"/>
      </c:valAx>
      <c:valAx>
        <c:axId val="214270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/>
                  <a:t>Force</a:t>
                </a:r>
                <a:r>
                  <a:rPr lang="en-GB" sz="1100" b="1" baseline="0"/>
                  <a:t> (N)</a:t>
                </a:r>
                <a:endParaRPr lang="en-GB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878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Cumulative Tractive and</a:t>
            </a:r>
            <a:r>
              <a:rPr lang="en-GB" b="1" baseline="0"/>
              <a:t> Braking Energy and losses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v5'!$C$2:$C$1816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v5'!$AK$2:$AK$1816</c:f>
              <c:numCache>
                <c:formatCode>0</c:formatCode>
                <c:ptCount val="1810"/>
                <c:pt idx="3" formatCode="General">
                  <c:v>0</c:v>
                </c:pt>
                <c:pt idx="4" formatCode="General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0</c:v>
                </c:pt>
                <c:pt idx="17" formatCode="0.00">
                  <c:v>0</c:v>
                </c:pt>
                <c:pt idx="18" formatCode="0.00">
                  <c:v>0</c:v>
                </c:pt>
                <c:pt idx="19" formatCode="0.00">
                  <c:v>0</c:v>
                </c:pt>
                <c:pt idx="20" formatCode="0.00">
                  <c:v>0</c:v>
                </c:pt>
                <c:pt idx="21" formatCode="0.00">
                  <c:v>0</c:v>
                </c:pt>
                <c:pt idx="22" formatCode="0.00">
                  <c:v>0</c:v>
                </c:pt>
                <c:pt idx="23" formatCode="0.00">
                  <c:v>0</c:v>
                </c:pt>
                <c:pt idx="24" formatCode="0.00">
                  <c:v>0</c:v>
                </c:pt>
                <c:pt idx="25" formatCode="0.00">
                  <c:v>0</c:v>
                </c:pt>
                <c:pt idx="26" formatCode="0.00">
                  <c:v>0</c:v>
                </c:pt>
                <c:pt idx="27" formatCode="0.00">
                  <c:v>0</c:v>
                </c:pt>
                <c:pt idx="28" formatCode="0.00">
                  <c:v>0</c:v>
                </c:pt>
                <c:pt idx="29" formatCode="0.00">
                  <c:v>0</c:v>
                </c:pt>
                <c:pt idx="30" formatCode="0.00">
                  <c:v>0</c:v>
                </c:pt>
                <c:pt idx="31" formatCode="0.00">
                  <c:v>0</c:v>
                </c:pt>
                <c:pt idx="32" formatCode="0.00">
                  <c:v>0</c:v>
                </c:pt>
                <c:pt idx="33" formatCode="0.00">
                  <c:v>0</c:v>
                </c:pt>
                <c:pt idx="34" formatCode="0.00">
                  <c:v>0</c:v>
                </c:pt>
                <c:pt idx="35" formatCode="0.00">
                  <c:v>0</c:v>
                </c:pt>
                <c:pt idx="36" formatCode="0.00">
                  <c:v>0</c:v>
                </c:pt>
                <c:pt idx="37" formatCode="0.00">
                  <c:v>0</c:v>
                </c:pt>
                <c:pt idx="38" formatCode="0.00">
                  <c:v>0</c:v>
                </c:pt>
                <c:pt idx="39" formatCode="0.00">
                  <c:v>0</c:v>
                </c:pt>
                <c:pt idx="40" formatCode="0.00">
                  <c:v>0</c:v>
                </c:pt>
                <c:pt idx="41" formatCode="0.00">
                  <c:v>19.555347993827159</c:v>
                </c:pt>
                <c:pt idx="42" formatCode="0.00">
                  <c:v>36.630146604938275</c:v>
                </c:pt>
                <c:pt idx="43" formatCode="0.00">
                  <c:v>51.313094135802473</c:v>
                </c:pt>
                <c:pt idx="44" formatCode="0.00">
                  <c:v>64.153004629629635</c:v>
                </c:pt>
                <c:pt idx="45" formatCode="0.00">
                  <c:v>75.342611882716056</c:v>
                </c:pt>
                <c:pt idx="46" formatCode="0.00">
                  <c:v>84.362596450617289</c:v>
                </c:pt>
                <c:pt idx="47" formatCode="0.00">
                  <c:v>91.119648148148158</c:v>
                </c:pt>
                <c:pt idx="48" formatCode="0.00">
                  <c:v>96.405509259259276</c:v>
                </c:pt>
                <c:pt idx="49" formatCode="0.00">
                  <c:v>101.09043132716052</c:v>
                </c:pt>
                <c:pt idx="50" formatCode="0.00">
                  <c:v>101.09043132716052</c:v>
                </c:pt>
                <c:pt idx="51" formatCode="0.00">
                  <c:v>105.16872993827162</c:v>
                </c:pt>
                <c:pt idx="52" formatCode="0.00">
                  <c:v>108.79989043209878</c:v>
                </c:pt>
                <c:pt idx="53" formatCode="0.00">
                  <c:v>108.79989043209878</c:v>
                </c:pt>
                <c:pt idx="54" formatCode="0.00">
                  <c:v>108.79989043209878</c:v>
                </c:pt>
                <c:pt idx="55" formatCode="0.00">
                  <c:v>112.04708487654322</c:v>
                </c:pt>
                <c:pt idx="56" formatCode="0.00">
                  <c:v>114.69076620370372</c:v>
                </c:pt>
                <c:pt idx="57" formatCode="0.00">
                  <c:v>116.5313364197531</c:v>
                </c:pt>
                <c:pt idx="58" formatCode="0.00">
                  <c:v>116.5313364197531</c:v>
                </c:pt>
                <c:pt idx="59" formatCode="0.00">
                  <c:v>116.5313364197531</c:v>
                </c:pt>
                <c:pt idx="60" formatCode="0.00">
                  <c:v>116.5313364197531</c:v>
                </c:pt>
                <c:pt idx="61" formatCode="0.00">
                  <c:v>116.5313364197531</c:v>
                </c:pt>
                <c:pt idx="62" formatCode="0.00">
                  <c:v>116.5313364197531</c:v>
                </c:pt>
                <c:pt idx="63" formatCode="0.00">
                  <c:v>116.5313364197531</c:v>
                </c:pt>
                <c:pt idx="64" formatCode="0.00">
                  <c:v>116.5313364197531</c:v>
                </c:pt>
                <c:pt idx="65" formatCode="0.00">
                  <c:v>116.5313364197531</c:v>
                </c:pt>
                <c:pt idx="66" formatCode="0.00">
                  <c:v>116.5313364197531</c:v>
                </c:pt>
                <c:pt idx="67" formatCode="0.00">
                  <c:v>116.5313364197531</c:v>
                </c:pt>
                <c:pt idx="68" formatCode="0.00">
                  <c:v>116.5313364197531</c:v>
                </c:pt>
                <c:pt idx="69" formatCode="0.00">
                  <c:v>116.5313364197531</c:v>
                </c:pt>
                <c:pt idx="70" formatCode="0.00">
                  <c:v>116.5313364197531</c:v>
                </c:pt>
                <c:pt idx="71" formatCode="0.00">
                  <c:v>116.5313364197531</c:v>
                </c:pt>
                <c:pt idx="72" formatCode="0.00">
                  <c:v>116.5313364197531</c:v>
                </c:pt>
                <c:pt idx="73" formatCode="0.00">
                  <c:v>116.5313364197531</c:v>
                </c:pt>
                <c:pt idx="74" formatCode="0.00">
                  <c:v>116.5313364197531</c:v>
                </c:pt>
                <c:pt idx="75" formatCode="0.00">
                  <c:v>116.5313364197531</c:v>
                </c:pt>
                <c:pt idx="76" formatCode="0.00">
                  <c:v>116.5313364197531</c:v>
                </c:pt>
                <c:pt idx="77" formatCode="0.00">
                  <c:v>116.5313364197531</c:v>
                </c:pt>
                <c:pt idx="78" formatCode="0.00">
                  <c:v>116.5313364197531</c:v>
                </c:pt>
                <c:pt idx="79" formatCode="0.00">
                  <c:v>116.5313364197531</c:v>
                </c:pt>
                <c:pt idx="80" formatCode="0.00">
                  <c:v>116.5313364197531</c:v>
                </c:pt>
                <c:pt idx="81" formatCode="0.00">
                  <c:v>116.5313364197531</c:v>
                </c:pt>
                <c:pt idx="82" formatCode="0.00">
                  <c:v>116.5313364197531</c:v>
                </c:pt>
                <c:pt idx="83" formatCode="0.00">
                  <c:v>116.5313364197531</c:v>
                </c:pt>
                <c:pt idx="84" formatCode="0.00">
                  <c:v>116.5313364197531</c:v>
                </c:pt>
                <c:pt idx="85" formatCode="0.00">
                  <c:v>116.5313364197531</c:v>
                </c:pt>
                <c:pt idx="86" formatCode="0.00">
                  <c:v>116.5313364197531</c:v>
                </c:pt>
                <c:pt idx="87" formatCode="0.00">
                  <c:v>116.5313364197531</c:v>
                </c:pt>
                <c:pt idx="88" formatCode="0.00">
                  <c:v>116.5313364197531</c:v>
                </c:pt>
                <c:pt idx="89" formatCode="0.00">
                  <c:v>116.5313364197531</c:v>
                </c:pt>
                <c:pt idx="90" formatCode="0.00">
                  <c:v>116.5313364197531</c:v>
                </c:pt>
                <c:pt idx="91" formatCode="0.00">
                  <c:v>116.5313364197531</c:v>
                </c:pt>
                <c:pt idx="92" formatCode="0.00">
                  <c:v>129.0760864197531</c:v>
                </c:pt>
                <c:pt idx="93" formatCode="0.00">
                  <c:v>139.99026774691359</c:v>
                </c:pt>
                <c:pt idx="94" formatCode="0.00">
                  <c:v>147.98373302469136</c:v>
                </c:pt>
                <c:pt idx="95" formatCode="0.00">
                  <c:v>153.17478240740741</c:v>
                </c:pt>
                <c:pt idx="96" formatCode="0.00">
                  <c:v>156.27439660493826</c:v>
                </c:pt>
                <c:pt idx="97" formatCode="0.00">
                  <c:v>158.43704783950616</c:v>
                </c:pt>
                <c:pt idx="98" formatCode="0.00">
                  <c:v>159.98149228395062</c:v>
                </c:pt>
                <c:pt idx="99" formatCode="0.00">
                  <c:v>160.86965509259258</c:v>
                </c:pt>
                <c:pt idx="100" formatCode="0.00">
                  <c:v>161.23045447530862</c:v>
                </c:pt>
                <c:pt idx="101" formatCode="0.00">
                  <c:v>161.36945447530863</c:v>
                </c:pt>
                <c:pt idx="102" formatCode="0.00">
                  <c:v>161.42136496913579</c:v>
                </c:pt>
                <c:pt idx="103" formatCode="0.00">
                  <c:v>161.42136496913579</c:v>
                </c:pt>
                <c:pt idx="104" formatCode="0.00">
                  <c:v>161.42136496913579</c:v>
                </c:pt>
                <c:pt idx="105" formatCode="0.00">
                  <c:v>161.42136496913579</c:v>
                </c:pt>
                <c:pt idx="106" formatCode="0.00">
                  <c:v>161.42136496913579</c:v>
                </c:pt>
                <c:pt idx="107" formatCode="0.00">
                  <c:v>161.42136496913579</c:v>
                </c:pt>
                <c:pt idx="108" formatCode="0.00">
                  <c:v>161.42136496913579</c:v>
                </c:pt>
                <c:pt idx="109" formatCode="0.00">
                  <c:v>161.42136496913579</c:v>
                </c:pt>
                <c:pt idx="110" formatCode="0.00">
                  <c:v>161.42136496913579</c:v>
                </c:pt>
                <c:pt idx="111" formatCode="0.00">
                  <c:v>161.42136496913579</c:v>
                </c:pt>
                <c:pt idx="112" formatCode="0.00">
                  <c:v>161.42136496913579</c:v>
                </c:pt>
                <c:pt idx="113" formatCode="0.00">
                  <c:v>161.42136496913579</c:v>
                </c:pt>
                <c:pt idx="114" formatCode="0.00">
                  <c:v>161.42136496913579</c:v>
                </c:pt>
                <c:pt idx="115" formatCode="0.00">
                  <c:v>161.42136496913579</c:v>
                </c:pt>
                <c:pt idx="116" formatCode="0.00">
                  <c:v>161.42136496913579</c:v>
                </c:pt>
                <c:pt idx="117" formatCode="0.00">
                  <c:v>161.42136496913579</c:v>
                </c:pt>
                <c:pt idx="118" formatCode="0.00">
                  <c:v>161.42136496913579</c:v>
                </c:pt>
                <c:pt idx="119" formatCode="0.00">
                  <c:v>161.42136496913579</c:v>
                </c:pt>
                <c:pt idx="120" formatCode="0.00">
                  <c:v>161.42136496913579</c:v>
                </c:pt>
                <c:pt idx="121" formatCode="0.00">
                  <c:v>161.42136496913579</c:v>
                </c:pt>
                <c:pt idx="122" formatCode="0.00">
                  <c:v>161.42136496913579</c:v>
                </c:pt>
                <c:pt idx="123" formatCode="0.00">
                  <c:v>161.42136496913579</c:v>
                </c:pt>
                <c:pt idx="124" formatCode="0.00">
                  <c:v>161.42136496913579</c:v>
                </c:pt>
                <c:pt idx="125" formatCode="0.00">
                  <c:v>161.42136496913579</c:v>
                </c:pt>
                <c:pt idx="126" formatCode="0.00">
                  <c:v>161.42136496913579</c:v>
                </c:pt>
                <c:pt idx="127" formatCode="0.00">
                  <c:v>161.42136496913579</c:v>
                </c:pt>
                <c:pt idx="128" formatCode="0.00">
                  <c:v>161.42136496913579</c:v>
                </c:pt>
                <c:pt idx="129" formatCode="0.00">
                  <c:v>161.42136496913579</c:v>
                </c:pt>
                <c:pt idx="130" formatCode="0.00">
                  <c:v>161.42136496913579</c:v>
                </c:pt>
                <c:pt idx="131" formatCode="0.00">
                  <c:v>161.42136496913579</c:v>
                </c:pt>
                <c:pt idx="132" formatCode="0.00">
                  <c:v>161.42136496913579</c:v>
                </c:pt>
                <c:pt idx="133" formatCode="0.00">
                  <c:v>161.42136496913579</c:v>
                </c:pt>
                <c:pt idx="134" formatCode="0.00">
                  <c:v>161.42136496913579</c:v>
                </c:pt>
                <c:pt idx="135" formatCode="0.00">
                  <c:v>161.42136496913579</c:v>
                </c:pt>
                <c:pt idx="136" formatCode="0.00">
                  <c:v>161.42136496913579</c:v>
                </c:pt>
                <c:pt idx="137" formatCode="0.00">
                  <c:v>161.42136496913579</c:v>
                </c:pt>
                <c:pt idx="138" formatCode="0.00">
                  <c:v>161.42136496913579</c:v>
                </c:pt>
                <c:pt idx="139" formatCode="0.00">
                  <c:v>161.42136496913579</c:v>
                </c:pt>
                <c:pt idx="140" formatCode="0.00">
                  <c:v>161.42136496913579</c:v>
                </c:pt>
                <c:pt idx="141" formatCode="0.00">
                  <c:v>161.42136496913579</c:v>
                </c:pt>
                <c:pt idx="142" formatCode="0.00">
                  <c:v>161.42136496913579</c:v>
                </c:pt>
                <c:pt idx="143" formatCode="0.00">
                  <c:v>161.42136496913579</c:v>
                </c:pt>
                <c:pt idx="144" formatCode="0.00">
                  <c:v>161.42136496913579</c:v>
                </c:pt>
                <c:pt idx="145" formatCode="0.00">
                  <c:v>161.42136496913579</c:v>
                </c:pt>
                <c:pt idx="146" formatCode="0.00">
                  <c:v>161.42136496913579</c:v>
                </c:pt>
                <c:pt idx="147" formatCode="0.00">
                  <c:v>161.42136496913579</c:v>
                </c:pt>
                <c:pt idx="148" formatCode="0.00">
                  <c:v>161.42136496913579</c:v>
                </c:pt>
                <c:pt idx="149" formatCode="0.00">
                  <c:v>161.42136496913579</c:v>
                </c:pt>
                <c:pt idx="150" formatCode="0.00">
                  <c:v>161.42136496913579</c:v>
                </c:pt>
                <c:pt idx="151" formatCode="0.00">
                  <c:v>161.42136496913579</c:v>
                </c:pt>
                <c:pt idx="152" formatCode="0.00">
                  <c:v>161.42136496913579</c:v>
                </c:pt>
                <c:pt idx="153" formatCode="0.00">
                  <c:v>161.42136496913579</c:v>
                </c:pt>
                <c:pt idx="154" formatCode="0.00">
                  <c:v>161.42136496913579</c:v>
                </c:pt>
                <c:pt idx="155" formatCode="0.00">
                  <c:v>170.69189274691357</c:v>
                </c:pt>
                <c:pt idx="156" formatCode="0.00">
                  <c:v>178.62690509259258</c:v>
                </c:pt>
                <c:pt idx="157" formatCode="0.00">
                  <c:v>184.10496373456789</c:v>
                </c:pt>
                <c:pt idx="158" formatCode="0.00">
                  <c:v>187.31494135802467</c:v>
                </c:pt>
                <c:pt idx="159" formatCode="0.00">
                  <c:v>189.21214120370368</c:v>
                </c:pt>
                <c:pt idx="160" formatCode="0.00">
                  <c:v>189.21214120370368</c:v>
                </c:pt>
                <c:pt idx="161" formatCode="0.00">
                  <c:v>189.21214120370368</c:v>
                </c:pt>
                <c:pt idx="162" formatCode="0.00">
                  <c:v>189.21214120370368</c:v>
                </c:pt>
                <c:pt idx="163" formatCode="0.00">
                  <c:v>189.21214120370368</c:v>
                </c:pt>
                <c:pt idx="164" formatCode="0.00">
                  <c:v>189.21214120370368</c:v>
                </c:pt>
                <c:pt idx="165" formatCode="0.00">
                  <c:v>189.21214120370368</c:v>
                </c:pt>
                <c:pt idx="166" formatCode="0.00">
                  <c:v>189.21214120370368</c:v>
                </c:pt>
                <c:pt idx="167" formatCode="0.00">
                  <c:v>189.21214120370368</c:v>
                </c:pt>
                <c:pt idx="168" formatCode="0.00">
                  <c:v>189.21214120370368</c:v>
                </c:pt>
                <c:pt idx="169" formatCode="0.00">
                  <c:v>189.21214120370368</c:v>
                </c:pt>
                <c:pt idx="170" formatCode="0.00">
                  <c:v>189.21214120370368</c:v>
                </c:pt>
                <c:pt idx="171" formatCode="0.00">
                  <c:v>189.21214120370368</c:v>
                </c:pt>
                <c:pt idx="172" formatCode="0.00">
                  <c:v>189.21214120370368</c:v>
                </c:pt>
                <c:pt idx="173" formatCode="0.00">
                  <c:v>189.21214120370368</c:v>
                </c:pt>
                <c:pt idx="174" formatCode="0.00">
                  <c:v>189.21214120370368</c:v>
                </c:pt>
                <c:pt idx="175" formatCode="0.00">
                  <c:v>204.21427391975305</c:v>
                </c:pt>
                <c:pt idx="176" formatCode="0.00">
                  <c:v>217.42796141975305</c:v>
                </c:pt>
                <c:pt idx="177" formatCode="0.00">
                  <c:v>227.7349830246913</c:v>
                </c:pt>
                <c:pt idx="178" formatCode="0.00">
                  <c:v>235.61175694444438</c:v>
                </c:pt>
                <c:pt idx="179" formatCode="0.00">
                  <c:v>242.47691975308635</c:v>
                </c:pt>
                <c:pt idx="180" formatCode="0.00">
                  <c:v>242.47691975308635</c:v>
                </c:pt>
                <c:pt idx="181" formatCode="0.00">
                  <c:v>242.47691975308635</c:v>
                </c:pt>
                <c:pt idx="182" formatCode="0.00">
                  <c:v>242.47691975308635</c:v>
                </c:pt>
                <c:pt idx="183" formatCode="0.00">
                  <c:v>242.47691975308635</c:v>
                </c:pt>
                <c:pt idx="184" formatCode="0.00">
                  <c:v>242.47691975308635</c:v>
                </c:pt>
                <c:pt idx="185" formatCode="0.00">
                  <c:v>242.47691975308635</c:v>
                </c:pt>
                <c:pt idx="186" formatCode="0.00">
                  <c:v>242.47691975308635</c:v>
                </c:pt>
                <c:pt idx="187" formatCode="0.00">
                  <c:v>251.06671219135796</c:v>
                </c:pt>
                <c:pt idx="188" formatCode="0.00">
                  <c:v>258.37289969135799</c:v>
                </c:pt>
                <c:pt idx="189" formatCode="0.00">
                  <c:v>264.34646759259255</c:v>
                </c:pt>
                <c:pt idx="190" formatCode="0.00">
                  <c:v>269.07632870370367</c:v>
                </c:pt>
                <c:pt idx="191" formatCode="0.00">
                  <c:v>272.90751620370366</c:v>
                </c:pt>
                <c:pt idx="192" formatCode="0.00">
                  <c:v>276.04370370370367</c:v>
                </c:pt>
                <c:pt idx="193" formatCode="0.00">
                  <c:v>278.68738503086416</c:v>
                </c:pt>
                <c:pt idx="194" formatCode="0.00">
                  <c:v>280.94238117283948</c:v>
                </c:pt>
                <c:pt idx="195" formatCode="0.00">
                  <c:v>282.9554143518518</c:v>
                </c:pt>
                <c:pt idx="196" formatCode="0.00">
                  <c:v>282.9554143518518</c:v>
                </c:pt>
                <c:pt idx="197" formatCode="0.00">
                  <c:v>282.9554143518518</c:v>
                </c:pt>
                <c:pt idx="198" formatCode="0.00">
                  <c:v>282.9554143518518</c:v>
                </c:pt>
                <c:pt idx="199" formatCode="0.00">
                  <c:v>282.9554143518518</c:v>
                </c:pt>
                <c:pt idx="200" formatCode="0.00">
                  <c:v>282.9554143518518</c:v>
                </c:pt>
                <c:pt idx="201" formatCode="0.00">
                  <c:v>282.9554143518518</c:v>
                </c:pt>
                <c:pt idx="202" formatCode="0.00">
                  <c:v>282.9554143518518</c:v>
                </c:pt>
                <c:pt idx="203" formatCode="0.00">
                  <c:v>282.9554143518518</c:v>
                </c:pt>
                <c:pt idx="204" formatCode="0.00">
                  <c:v>282.9554143518518</c:v>
                </c:pt>
                <c:pt idx="205" formatCode="0.00">
                  <c:v>282.9554143518518</c:v>
                </c:pt>
                <c:pt idx="206" formatCode="0.00">
                  <c:v>282.9554143518518</c:v>
                </c:pt>
                <c:pt idx="207" formatCode="0.00">
                  <c:v>282.9554143518518</c:v>
                </c:pt>
                <c:pt idx="208" formatCode="0.00">
                  <c:v>282.9554143518518</c:v>
                </c:pt>
                <c:pt idx="209" formatCode="0.00">
                  <c:v>282.9554143518518</c:v>
                </c:pt>
                <c:pt idx="210" formatCode="0.00">
                  <c:v>282.9554143518518</c:v>
                </c:pt>
                <c:pt idx="211" formatCode="0.00">
                  <c:v>282.9554143518518</c:v>
                </c:pt>
                <c:pt idx="212" formatCode="0.00">
                  <c:v>282.9554143518518</c:v>
                </c:pt>
                <c:pt idx="213" formatCode="0.00">
                  <c:v>282.9554143518518</c:v>
                </c:pt>
                <c:pt idx="214" formatCode="0.00">
                  <c:v>282.9554143518518</c:v>
                </c:pt>
                <c:pt idx="215" formatCode="0.00">
                  <c:v>282.9554143518518</c:v>
                </c:pt>
                <c:pt idx="216" formatCode="0.00">
                  <c:v>282.9554143518518</c:v>
                </c:pt>
                <c:pt idx="217" formatCode="0.00">
                  <c:v>282.9554143518518</c:v>
                </c:pt>
                <c:pt idx="218" formatCode="0.00">
                  <c:v>282.9554143518518</c:v>
                </c:pt>
                <c:pt idx="219" formatCode="0.00">
                  <c:v>282.9554143518518</c:v>
                </c:pt>
                <c:pt idx="220" formatCode="0.00">
                  <c:v>282.9554143518518</c:v>
                </c:pt>
                <c:pt idx="221" formatCode="0.00">
                  <c:v>282.9554143518518</c:v>
                </c:pt>
                <c:pt idx="222" formatCode="0.00">
                  <c:v>282.9554143518518</c:v>
                </c:pt>
                <c:pt idx="223" formatCode="0.00">
                  <c:v>282.9554143518518</c:v>
                </c:pt>
                <c:pt idx="224" formatCode="0.00">
                  <c:v>282.9554143518518</c:v>
                </c:pt>
                <c:pt idx="225" formatCode="0.00">
                  <c:v>282.9554143518518</c:v>
                </c:pt>
                <c:pt idx="226" formatCode="0.00">
                  <c:v>282.9554143518518</c:v>
                </c:pt>
                <c:pt idx="227" formatCode="0.00">
                  <c:v>282.9554143518518</c:v>
                </c:pt>
                <c:pt idx="228" formatCode="0.00">
                  <c:v>282.9554143518518</c:v>
                </c:pt>
                <c:pt idx="229" formatCode="0.00">
                  <c:v>282.9554143518518</c:v>
                </c:pt>
                <c:pt idx="230" formatCode="0.00">
                  <c:v>282.9554143518518</c:v>
                </c:pt>
                <c:pt idx="231" formatCode="0.00">
                  <c:v>282.9554143518518</c:v>
                </c:pt>
                <c:pt idx="232" formatCode="0.00">
                  <c:v>282.9554143518518</c:v>
                </c:pt>
                <c:pt idx="233" formatCode="0.00">
                  <c:v>282.9554143518518</c:v>
                </c:pt>
                <c:pt idx="234" formatCode="0.00">
                  <c:v>282.9554143518518</c:v>
                </c:pt>
                <c:pt idx="235" formatCode="0.00">
                  <c:v>282.9554143518518</c:v>
                </c:pt>
                <c:pt idx="236" formatCode="0.00">
                  <c:v>282.9554143518518</c:v>
                </c:pt>
                <c:pt idx="237" formatCode="0.00">
                  <c:v>315.2816018518518</c:v>
                </c:pt>
                <c:pt idx="238" formatCode="0.00">
                  <c:v>345.29541280864191</c:v>
                </c:pt>
                <c:pt idx="239" formatCode="0.00">
                  <c:v>373.19194058641972</c:v>
                </c:pt>
                <c:pt idx="240" formatCode="0.00">
                  <c:v>373.19194058641972</c:v>
                </c:pt>
                <c:pt idx="241" formatCode="0.00">
                  <c:v>373.19194058641972</c:v>
                </c:pt>
                <c:pt idx="242" formatCode="0.00">
                  <c:v>398.31661959876539</c:v>
                </c:pt>
                <c:pt idx="243" formatCode="0.00">
                  <c:v>421.9081157407407</c:v>
                </c:pt>
                <c:pt idx="244" formatCode="0.00">
                  <c:v>442.95642669753084</c:v>
                </c:pt>
                <c:pt idx="245" formatCode="0.00">
                  <c:v>461.4280895061728</c:v>
                </c:pt>
                <c:pt idx="246" formatCode="0.00">
                  <c:v>478.16225231481479</c:v>
                </c:pt>
                <c:pt idx="247" formatCode="0.00">
                  <c:v>492.84519984567902</c:v>
                </c:pt>
                <c:pt idx="248" formatCode="0.00">
                  <c:v>505.6851103395062</c:v>
                </c:pt>
                <c:pt idx="249" formatCode="0.00">
                  <c:v>516.87471759259256</c:v>
                </c:pt>
                <c:pt idx="250" formatCode="0.00">
                  <c:v>525.89470216049381</c:v>
                </c:pt>
                <c:pt idx="251" formatCode="0.00">
                  <c:v>532.65175385802468</c:v>
                </c:pt>
                <c:pt idx="252" formatCode="0.00">
                  <c:v>537.93761496913578</c:v>
                </c:pt>
                <c:pt idx="253" formatCode="0.00">
                  <c:v>542.62253703703698</c:v>
                </c:pt>
                <c:pt idx="254" formatCode="0.00">
                  <c:v>542.62253703703698</c:v>
                </c:pt>
                <c:pt idx="255" formatCode="0.00">
                  <c:v>546.70083564814809</c:v>
                </c:pt>
                <c:pt idx="256" formatCode="0.00">
                  <c:v>550.3319961419752</c:v>
                </c:pt>
                <c:pt idx="257" formatCode="0.00">
                  <c:v>550.3319961419752</c:v>
                </c:pt>
                <c:pt idx="258" formatCode="0.00">
                  <c:v>550.3319961419752</c:v>
                </c:pt>
                <c:pt idx="259" formatCode="0.00">
                  <c:v>553.5791905864196</c:v>
                </c:pt>
                <c:pt idx="260" formatCode="0.00">
                  <c:v>556.22287191358009</c:v>
                </c:pt>
                <c:pt idx="261" formatCode="0.00">
                  <c:v>556.22287191358009</c:v>
                </c:pt>
                <c:pt idx="262" formatCode="0.00">
                  <c:v>556.22287191358009</c:v>
                </c:pt>
                <c:pt idx="263" formatCode="0.00">
                  <c:v>556.22287191358009</c:v>
                </c:pt>
                <c:pt idx="264" formatCode="0.00">
                  <c:v>556.22287191358009</c:v>
                </c:pt>
                <c:pt idx="265" formatCode="0.00">
                  <c:v>556.22287191358009</c:v>
                </c:pt>
                <c:pt idx="266" formatCode="0.00">
                  <c:v>556.22287191358009</c:v>
                </c:pt>
                <c:pt idx="267" formatCode="0.00">
                  <c:v>556.22287191358009</c:v>
                </c:pt>
                <c:pt idx="268" formatCode="0.00">
                  <c:v>556.22287191358009</c:v>
                </c:pt>
                <c:pt idx="269" formatCode="0.00">
                  <c:v>556.22287191358009</c:v>
                </c:pt>
                <c:pt idx="270" formatCode="0.00">
                  <c:v>556.22287191358009</c:v>
                </c:pt>
                <c:pt idx="271" formatCode="0.00">
                  <c:v>556.22287191358009</c:v>
                </c:pt>
                <c:pt idx="272" formatCode="0.00">
                  <c:v>556.22287191358009</c:v>
                </c:pt>
                <c:pt idx="273" formatCode="0.00">
                  <c:v>556.22287191358009</c:v>
                </c:pt>
                <c:pt idx="274" formatCode="0.00">
                  <c:v>556.22287191358009</c:v>
                </c:pt>
                <c:pt idx="275" formatCode="0.00">
                  <c:v>556.22287191358009</c:v>
                </c:pt>
                <c:pt idx="276" formatCode="0.00">
                  <c:v>556.22287191358009</c:v>
                </c:pt>
                <c:pt idx="277" formatCode="0.00">
                  <c:v>556.22287191358009</c:v>
                </c:pt>
                <c:pt idx="278" formatCode="0.00">
                  <c:v>576.70488657407395</c:v>
                </c:pt>
                <c:pt idx="279" formatCode="0.00">
                  <c:v>594.55866435185169</c:v>
                </c:pt>
                <c:pt idx="280" formatCode="0.00">
                  <c:v>610.04601003086407</c:v>
                </c:pt>
                <c:pt idx="281" formatCode="0.00">
                  <c:v>622.73791126543199</c:v>
                </c:pt>
                <c:pt idx="282" formatCode="0.00">
                  <c:v>632.97854320987642</c:v>
                </c:pt>
                <c:pt idx="283" formatCode="0.00">
                  <c:v>639.9526751543209</c:v>
                </c:pt>
                <c:pt idx="284" formatCode="0.00">
                  <c:v>644.86443749999989</c:v>
                </c:pt>
                <c:pt idx="285" formatCode="0.00">
                  <c:v>644.86443749999989</c:v>
                </c:pt>
                <c:pt idx="286" formatCode="0.00">
                  <c:v>644.86443749999989</c:v>
                </c:pt>
                <c:pt idx="287" formatCode="0.00">
                  <c:v>644.86443749999989</c:v>
                </c:pt>
                <c:pt idx="288" formatCode="0.00">
                  <c:v>644.86443749999989</c:v>
                </c:pt>
                <c:pt idx="289" formatCode="0.00">
                  <c:v>644.86443749999989</c:v>
                </c:pt>
                <c:pt idx="290" formatCode="0.00">
                  <c:v>644.86443749999989</c:v>
                </c:pt>
                <c:pt idx="291" formatCode="0.00">
                  <c:v>644.86443749999989</c:v>
                </c:pt>
                <c:pt idx="292" formatCode="0.00">
                  <c:v>644.86443749999989</c:v>
                </c:pt>
                <c:pt idx="293" formatCode="0.00">
                  <c:v>644.86443749999989</c:v>
                </c:pt>
                <c:pt idx="294" formatCode="0.00">
                  <c:v>644.86443749999989</c:v>
                </c:pt>
                <c:pt idx="295" formatCode="0.00">
                  <c:v>644.86443749999989</c:v>
                </c:pt>
                <c:pt idx="296" formatCode="0.00">
                  <c:v>644.86443749999989</c:v>
                </c:pt>
                <c:pt idx="297" formatCode="0.00">
                  <c:v>644.86443749999989</c:v>
                </c:pt>
                <c:pt idx="298" formatCode="0.00">
                  <c:v>644.86443749999989</c:v>
                </c:pt>
                <c:pt idx="299" formatCode="0.00">
                  <c:v>644.86443749999989</c:v>
                </c:pt>
                <c:pt idx="300" formatCode="0.00">
                  <c:v>644.86443749999989</c:v>
                </c:pt>
                <c:pt idx="301" formatCode="0.00">
                  <c:v>644.86443749999989</c:v>
                </c:pt>
                <c:pt idx="302" formatCode="0.00">
                  <c:v>644.86443749999989</c:v>
                </c:pt>
                <c:pt idx="303" formatCode="0.00">
                  <c:v>644.86443749999989</c:v>
                </c:pt>
                <c:pt idx="304" formatCode="0.00">
                  <c:v>644.86443749999989</c:v>
                </c:pt>
                <c:pt idx="305" formatCode="0.00">
                  <c:v>644.86443749999989</c:v>
                </c:pt>
                <c:pt idx="306" formatCode="0.00">
                  <c:v>644.86443749999989</c:v>
                </c:pt>
                <c:pt idx="307" formatCode="0.00">
                  <c:v>644.86443749999989</c:v>
                </c:pt>
                <c:pt idx="308" formatCode="0.00">
                  <c:v>666.39056095679007</c:v>
                </c:pt>
                <c:pt idx="309" formatCode="0.00">
                  <c:v>686.49933487654312</c:v>
                </c:pt>
                <c:pt idx="310" formatCode="0.00">
                  <c:v>705.23902314814802</c:v>
                </c:pt>
                <c:pt idx="311" formatCode="0.00">
                  <c:v>705.23902314814802</c:v>
                </c:pt>
                <c:pt idx="312" formatCode="0.00">
                  <c:v>705.23902314814802</c:v>
                </c:pt>
                <c:pt idx="313" formatCode="0.00">
                  <c:v>705.23902314814802</c:v>
                </c:pt>
                <c:pt idx="314" formatCode="0.00">
                  <c:v>705.23902314814802</c:v>
                </c:pt>
                <c:pt idx="315" formatCode="0.00">
                  <c:v>705.23902314814802</c:v>
                </c:pt>
                <c:pt idx="316" formatCode="0.00">
                  <c:v>705.23902314814802</c:v>
                </c:pt>
                <c:pt idx="317" formatCode="0.00">
                  <c:v>720.24115586419737</c:v>
                </c:pt>
                <c:pt idx="318" formatCode="0.00">
                  <c:v>734.14115586419734</c:v>
                </c:pt>
                <c:pt idx="319" formatCode="0.00">
                  <c:v>746.83305709876527</c:v>
                </c:pt>
                <c:pt idx="320" formatCode="0.00">
                  <c:v>758.51291820987637</c:v>
                </c:pt>
                <c:pt idx="321" formatCode="0.00">
                  <c:v>769.29067361111095</c:v>
                </c:pt>
                <c:pt idx="322" formatCode="0.00">
                  <c:v>778.94345138888877</c:v>
                </c:pt>
                <c:pt idx="323" formatCode="0.00">
                  <c:v>787.35209336419746</c:v>
                </c:pt>
                <c:pt idx="324" formatCode="0.00">
                  <c:v>794.65828086419742</c:v>
                </c:pt>
                <c:pt idx="325" formatCode="0.00">
                  <c:v>794.65828086419742</c:v>
                </c:pt>
                <c:pt idx="326" formatCode="0.00">
                  <c:v>794.65828086419742</c:v>
                </c:pt>
                <c:pt idx="327" formatCode="0.00">
                  <c:v>794.65828086419742</c:v>
                </c:pt>
                <c:pt idx="328" formatCode="0.00">
                  <c:v>794.65828086419742</c:v>
                </c:pt>
                <c:pt idx="329" formatCode="0.00">
                  <c:v>794.65828086419742</c:v>
                </c:pt>
                <c:pt idx="330" formatCode="0.00">
                  <c:v>794.65828086419742</c:v>
                </c:pt>
                <c:pt idx="331" formatCode="0.00">
                  <c:v>794.65828086419742</c:v>
                </c:pt>
                <c:pt idx="332" formatCode="0.00">
                  <c:v>800.48094367283943</c:v>
                </c:pt>
                <c:pt idx="333" formatCode="0.00">
                  <c:v>804.98825462962952</c:v>
                </c:pt>
                <c:pt idx="334" formatCode="0.00">
                  <c:v>808.27288040123449</c:v>
                </c:pt>
                <c:pt idx="335" formatCode="0.00">
                  <c:v>808.27288040123449</c:v>
                </c:pt>
                <c:pt idx="336" formatCode="0.00">
                  <c:v>808.27288040123449</c:v>
                </c:pt>
                <c:pt idx="337" formatCode="0.00">
                  <c:v>808.27288040123449</c:v>
                </c:pt>
                <c:pt idx="338" formatCode="0.00">
                  <c:v>808.27288040123449</c:v>
                </c:pt>
                <c:pt idx="339" formatCode="0.00">
                  <c:v>808.27288040123449</c:v>
                </c:pt>
                <c:pt idx="340" formatCode="0.00">
                  <c:v>808.27288040123449</c:v>
                </c:pt>
                <c:pt idx="341" formatCode="0.00">
                  <c:v>808.27288040123449</c:v>
                </c:pt>
                <c:pt idx="342" formatCode="0.00">
                  <c:v>808.27288040123449</c:v>
                </c:pt>
                <c:pt idx="343" formatCode="0.00">
                  <c:v>808.27288040123449</c:v>
                </c:pt>
                <c:pt idx="344" formatCode="0.00">
                  <c:v>808.27288040123449</c:v>
                </c:pt>
                <c:pt idx="345" formatCode="0.00">
                  <c:v>808.27288040123449</c:v>
                </c:pt>
                <c:pt idx="346" formatCode="0.00">
                  <c:v>808.27288040123449</c:v>
                </c:pt>
                <c:pt idx="347" formatCode="0.00">
                  <c:v>808.27288040123449</c:v>
                </c:pt>
                <c:pt idx="348" formatCode="0.00">
                  <c:v>808.27288040123449</c:v>
                </c:pt>
                <c:pt idx="349" formatCode="0.00">
                  <c:v>808.27288040123449</c:v>
                </c:pt>
                <c:pt idx="350" formatCode="0.00">
                  <c:v>808.27288040123449</c:v>
                </c:pt>
                <c:pt idx="351" formatCode="0.00">
                  <c:v>808.27288040123449</c:v>
                </c:pt>
                <c:pt idx="352" formatCode="0.00">
                  <c:v>808.27288040123449</c:v>
                </c:pt>
                <c:pt idx="353" formatCode="0.00">
                  <c:v>808.27288040123449</c:v>
                </c:pt>
                <c:pt idx="354" formatCode="0.00">
                  <c:v>808.27288040123449</c:v>
                </c:pt>
                <c:pt idx="355" formatCode="0.00">
                  <c:v>808.27288040123449</c:v>
                </c:pt>
                <c:pt idx="356" formatCode="0.00">
                  <c:v>808.27288040123449</c:v>
                </c:pt>
                <c:pt idx="357" formatCode="0.00">
                  <c:v>808.27288040123449</c:v>
                </c:pt>
                <c:pt idx="358" formatCode="0.00">
                  <c:v>808.27288040123449</c:v>
                </c:pt>
                <c:pt idx="359" formatCode="0.00">
                  <c:v>808.27288040123449</c:v>
                </c:pt>
                <c:pt idx="360" formatCode="0.00">
                  <c:v>808.27288040123449</c:v>
                </c:pt>
                <c:pt idx="361" formatCode="0.00">
                  <c:v>808.27288040123449</c:v>
                </c:pt>
                <c:pt idx="362" formatCode="0.00">
                  <c:v>808.27288040123449</c:v>
                </c:pt>
                <c:pt idx="363" formatCode="0.00">
                  <c:v>816.03382098765428</c:v>
                </c:pt>
                <c:pt idx="364" formatCode="0.00">
                  <c:v>822.73713888888881</c:v>
                </c:pt>
                <c:pt idx="365" formatCode="0.00">
                  <c:v>828.50992901234565</c:v>
                </c:pt>
                <c:pt idx="366" formatCode="0.00">
                  <c:v>833.65389429012339</c:v>
                </c:pt>
                <c:pt idx="367" formatCode="0.00">
                  <c:v>833.65389429012339</c:v>
                </c:pt>
                <c:pt idx="368" formatCode="0.00">
                  <c:v>833.65389429012339</c:v>
                </c:pt>
                <c:pt idx="369" formatCode="0.00">
                  <c:v>833.65389429012339</c:v>
                </c:pt>
                <c:pt idx="370" formatCode="0.00">
                  <c:v>833.65389429012339</c:v>
                </c:pt>
                <c:pt idx="371" formatCode="0.00">
                  <c:v>833.65389429012339</c:v>
                </c:pt>
                <c:pt idx="372" formatCode="0.00">
                  <c:v>833.65389429012339</c:v>
                </c:pt>
                <c:pt idx="373" formatCode="0.00">
                  <c:v>833.65389429012339</c:v>
                </c:pt>
                <c:pt idx="374" formatCode="0.00">
                  <c:v>833.65389429012339</c:v>
                </c:pt>
                <c:pt idx="375" formatCode="0.00">
                  <c:v>833.65389429012339</c:v>
                </c:pt>
                <c:pt idx="376" formatCode="0.00">
                  <c:v>839.72913811728392</c:v>
                </c:pt>
                <c:pt idx="377" formatCode="0.00">
                  <c:v>844.59510339506176</c:v>
                </c:pt>
                <c:pt idx="378" formatCode="0.00">
                  <c:v>847.9552353395062</c:v>
                </c:pt>
                <c:pt idx="379" formatCode="0.00">
                  <c:v>850.17923533950625</c:v>
                </c:pt>
                <c:pt idx="380" formatCode="0.00">
                  <c:v>851.69804629629641</c:v>
                </c:pt>
                <c:pt idx="381" formatCode="0.00">
                  <c:v>852.81390740740756</c:v>
                </c:pt>
                <c:pt idx="382" formatCode="0.00">
                  <c:v>853.6634591049384</c:v>
                </c:pt>
                <c:pt idx="383" formatCode="0.00">
                  <c:v>854.34987885802479</c:v>
                </c:pt>
                <c:pt idx="384" formatCode="0.00">
                  <c:v>854.90587885802483</c:v>
                </c:pt>
                <c:pt idx="385" formatCode="0.00">
                  <c:v>855.30496759259279</c:v>
                </c:pt>
                <c:pt idx="386" formatCode="0.00">
                  <c:v>855.56248225308661</c:v>
                </c:pt>
                <c:pt idx="387" formatCode="0.00">
                  <c:v>855.70931172839528</c:v>
                </c:pt>
                <c:pt idx="388" formatCode="0.00">
                  <c:v>855.76604861111127</c:v>
                </c:pt>
                <c:pt idx="389" formatCode="0.00">
                  <c:v>855.77473611111122</c:v>
                </c:pt>
                <c:pt idx="390" formatCode="0.00">
                  <c:v>855.77473611111122</c:v>
                </c:pt>
                <c:pt idx="391" formatCode="0.00">
                  <c:v>855.77473611111122</c:v>
                </c:pt>
                <c:pt idx="392" formatCode="0.00">
                  <c:v>855.77473611111122</c:v>
                </c:pt>
                <c:pt idx="393" formatCode="0.00">
                  <c:v>855.77473611111122</c:v>
                </c:pt>
                <c:pt idx="394" formatCode="0.00">
                  <c:v>855.77473611111122</c:v>
                </c:pt>
                <c:pt idx="395" formatCode="0.00">
                  <c:v>855.77473611111122</c:v>
                </c:pt>
                <c:pt idx="396" formatCode="0.00">
                  <c:v>855.77473611111122</c:v>
                </c:pt>
                <c:pt idx="397" formatCode="0.00">
                  <c:v>855.77473611111122</c:v>
                </c:pt>
                <c:pt idx="398" formatCode="0.00">
                  <c:v>855.77473611111122</c:v>
                </c:pt>
                <c:pt idx="399" formatCode="0.00">
                  <c:v>855.77473611111122</c:v>
                </c:pt>
                <c:pt idx="400" formatCode="0.00">
                  <c:v>855.77473611111122</c:v>
                </c:pt>
                <c:pt idx="401" formatCode="0.00">
                  <c:v>855.77473611111122</c:v>
                </c:pt>
                <c:pt idx="402" formatCode="0.00">
                  <c:v>855.77473611111122</c:v>
                </c:pt>
                <c:pt idx="403" formatCode="0.00">
                  <c:v>855.77473611111122</c:v>
                </c:pt>
                <c:pt idx="404" formatCode="0.00">
                  <c:v>855.77473611111122</c:v>
                </c:pt>
                <c:pt idx="405" formatCode="0.00">
                  <c:v>855.77473611111122</c:v>
                </c:pt>
                <c:pt idx="406" formatCode="0.00">
                  <c:v>862.42453472222235</c:v>
                </c:pt>
                <c:pt idx="407" formatCode="0.00">
                  <c:v>868.24719753086436</c:v>
                </c:pt>
                <c:pt idx="408" formatCode="0.00">
                  <c:v>873.25119753086437</c:v>
                </c:pt>
                <c:pt idx="409" formatCode="0.00">
                  <c:v>877.62755246913594</c:v>
                </c:pt>
                <c:pt idx="410" formatCode="0.00">
                  <c:v>881.37808564814827</c:v>
                </c:pt>
                <c:pt idx="411" formatCode="0.00">
                  <c:v>884.47769984567913</c:v>
                </c:pt>
                <c:pt idx="412" formatCode="0.00">
                  <c:v>886.98838734567914</c:v>
                </c:pt>
                <c:pt idx="413" formatCode="0.00">
                  <c:v>886.98838734567914</c:v>
                </c:pt>
                <c:pt idx="414" formatCode="0.00">
                  <c:v>886.98838734567914</c:v>
                </c:pt>
                <c:pt idx="415" formatCode="0.00">
                  <c:v>886.98838734567914</c:v>
                </c:pt>
                <c:pt idx="416" formatCode="0.00">
                  <c:v>886.98838734567914</c:v>
                </c:pt>
                <c:pt idx="417" formatCode="0.00">
                  <c:v>886.98838734567914</c:v>
                </c:pt>
                <c:pt idx="418" formatCode="0.00">
                  <c:v>886.98838734567914</c:v>
                </c:pt>
                <c:pt idx="419" formatCode="0.00">
                  <c:v>886.98838734567914</c:v>
                </c:pt>
                <c:pt idx="420" formatCode="0.00">
                  <c:v>886.98838734567914</c:v>
                </c:pt>
                <c:pt idx="421" formatCode="0.00">
                  <c:v>886.98838734567914</c:v>
                </c:pt>
                <c:pt idx="422" formatCode="0.00">
                  <c:v>886.98838734567914</c:v>
                </c:pt>
                <c:pt idx="423" formatCode="0.00">
                  <c:v>886.98838734567914</c:v>
                </c:pt>
                <c:pt idx="424" formatCode="0.00">
                  <c:v>890.31065895061738</c:v>
                </c:pt>
                <c:pt idx="425" formatCode="0.00">
                  <c:v>890.31065895061738</c:v>
                </c:pt>
                <c:pt idx="426" formatCode="0.00">
                  <c:v>890.31065895061738</c:v>
                </c:pt>
                <c:pt idx="427" formatCode="0.00">
                  <c:v>890.31065895061738</c:v>
                </c:pt>
                <c:pt idx="428" formatCode="0.00">
                  <c:v>890.31065895061738</c:v>
                </c:pt>
                <c:pt idx="429" formatCode="0.00">
                  <c:v>890.31065895061738</c:v>
                </c:pt>
                <c:pt idx="430" formatCode="0.00">
                  <c:v>890.31065895061738</c:v>
                </c:pt>
                <c:pt idx="431" formatCode="0.00">
                  <c:v>890.31065895061738</c:v>
                </c:pt>
                <c:pt idx="432" formatCode="0.00">
                  <c:v>890.31065895061738</c:v>
                </c:pt>
                <c:pt idx="433" formatCode="0.00">
                  <c:v>890.31065895061738</c:v>
                </c:pt>
                <c:pt idx="434" formatCode="0.00">
                  <c:v>890.31065895061738</c:v>
                </c:pt>
                <c:pt idx="435" formatCode="0.00">
                  <c:v>890.31065895061738</c:v>
                </c:pt>
                <c:pt idx="436" formatCode="0.00">
                  <c:v>890.31065895061738</c:v>
                </c:pt>
                <c:pt idx="437" formatCode="0.00">
                  <c:v>890.31065895061738</c:v>
                </c:pt>
                <c:pt idx="438" formatCode="0.00">
                  <c:v>890.31065895061738</c:v>
                </c:pt>
                <c:pt idx="439" formatCode="0.00">
                  <c:v>900.35340895061734</c:v>
                </c:pt>
                <c:pt idx="440" formatCode="0.00">
                  <c:v>909.49823611111117</c:v>
                </c:pt>
                <c:pt idx="441" formatCode="0.00">
                  <c:v>917.14420138888897</c:v>
                </c:pt>
                <c:pt idx="442" formatCode="0.00">
                  <c:v>922.81788966049396</c:v>
                </c:pt>
                <c:pt idx="443" formatCode="0.00">
                  <c:v>926.37054089506182</c:v>
                </c:pt>
                <c:pt idx="444" formatCode="0.00">
                  <c:v>928.15533950617294</c:v>
                </c:pt>
                <c:pt idx="445" formatCode="0.00">
                  <c:v>928.7912430555557</c:v>
                </c:pt>
                <c:pt idx="446" formatCode="0.00">
                  <c:v>928.94611651234584</c:v>
                </c:pt>
                <c:pt idx="447" formatCode="0.00">
                  <c:v>928.96424228395074</c:v>
                </c:pt>
                <c:pt idx="448" formatCode="0.00">
                  <c:v>928.96424228395074</c:v>
                </c:pt>
                <c:pt idx="449" formatCode="0.00">
                  <c:v>928.96424228395074</c:v>
                </c:pt>
                <c:pt idx="450" formatCode="0.00">
                  <c:v>928.96424228395074</c:v>
                </c:pt>
                <c:pt idx="451" formatCode="0.00">
                  <c:v>928.96424228395074</c:v>
                </c:pt>
                <c:pt idx="452" formatCode="0.00">
                  <c:v>928.96424228395074</c:v>
                </c:pt>
                <c:pt idx="453" formatCode="0.00">
                  <c:v>928.96424228395074</c:v>
                </c:pt>
                <c:pt idx="454" formatCode="0.00">
                  <c:v>928.96424228395074</c:v>
                </c:pt>
                <c:pt idx="455" formatCode="0.00">
                  <c:v>928.96424228395074</c:v>
                </c:pt>
                <c:pt idx="456" formatCode="0.00">
                  <c:v>928.96424228395074</c:v>
                </c:pt>
                <c:pt idx="457" formatCode="0.00">
                  <c:v>928.96424228395074</c:v>
                </c:pt>
                <c:pt idx="458" formatCode="0.00">
                  <c:v>928.96424228395074</c:v>
                </c:pt>
                <c:pt idx="459" formatCode="0.00">
                  <c:v>928.96424228395074</c:v>
                </c:pt>
                <c:pt idx="460" formatCode="0.00">
                  <c:v>928.96424228395074</c:v>
                </c:pt>
                <c:pt idx="461" formatCode="0.00">
                  <c:v>928.96424228395074</c:v>
                </c:pt>
                <c:pt idx="462" formatCode="0.00">
                  <c:v>928.96424228395074</c:v>
                </c:pt>
                <c:pt idx="463" formatCode="0.00">
                  <c:v>928.96424228395074</c:v>
                </c:pt>
                <c:pt idx="464" formatCode="0.00">
                  <c:v>928.96424228395074</c:v>
                </c:pt>
                <c:pt idx="465" formatCode="0.00">
                  <c:v>928.96424228395074</c:v>
                </c:pt>
                <c:pt idx="466" formatCode="0.00">
                  <c:v>928.96424228395074</c:v>
                </c:pt>
                <c:pt idx="467" formatCode="0.00">
                  <c:v>928.96424228395074</c:v>
                </c:pt>
                <c:pt idx="468" formatCode="0.00">
                  <c:v>928.96424228395074</c:v>
                </c:pt>
                <c:pt idx="469" formatCode="0.00">
                  <c:v>928.96424228395074</c:v>
                </c:pt>
                <c:pt idx="470" formatCode="0.00">
                  <c:v>928.96424228395074</c:v>
                </c:pt>
                <c:pt idx="471" formatCode="0.00">
                  <c:v>928.96424228395074</c:v>
                </c:pt>
                <c:pt idx="472" formatCode="0.00">
                  <c:v>928.96424228395074</c:v>
                </c:pt>
                <c:pt idx="473" formatCode="0.00">
                  <c:v>928.96424228395074</c:v>
                </c:pt>
                <c:pt idx="474" formatCode="0.00">
                  <c:v>928.96424228395074</c:v>
                </c:pt>
                <c:pt idx="475" formatCode="0.00">
                  <c:v>928.96424228395074</c:v>
                </c:pt>
                <c:pt idx="476" formatCode="0.00">
                  <c:v>928.96424228395074</c:v>
                </c:pt>
                <c:pt idx="477" formatCode="0.00">
                  <c:v>928.96424228395074</c:v>
                </c:pt>
                <c:pt idx="478" formatCode="0.00">
                  <c:v>928.96424228395074</c:v>
                </c:pt>
                <c:pt idx="479" formatCode="0.00">
                  <c:v>928.96424228395074</c:v>
                </c:pt>
                <c:pt idx="480" formatCode="0.00">
                  <c:v>928.96424228395074</c:v>
                </c:pt>
                <c:pt idx="481" formatCode="0.00">
                  <c:v>928.96424228395074</c:v>
                </c:pt>
                <c:pt idx="482" formatCode="0.00">
                  <c:v>928.96424228395074</c:v>
                </c:pt>
                <c:pt idx="483" formatCode="0.00">
                  <c:v>928.96424228395074</c:v>
                </c:pt>
                <c:pt idx="484" formatCode="0.00">
                  <c:v>928.96424228395074</c:v>
                </c:pt>
                <c:pt idx="485" formatCode="0.00">
                  <c:v>928.96424228395074</c:v>
                </c:pt>
                <c:pt idx="486" formatCode="0.00">
                  <c:v>928.96424228395074</c:v>
                </c:pt>
                <c:pt idx="487" formatCode="0.00">
                  <c:v>928.96424228395074</c:v>
                </c:pt>
                <c:pt idx="488" formatCode="0.00">
                  <c:v>928.96424228395074</c:v>
                </c:pt>
                <c:pt idx="489" formatCode="0.00">
                  <c:v>928.96424228395074</c:v>
                </c:pt>
                <c:pt idx="490" formatCode="0.00">
                  <c:v>928.96424228395074</c:v>
                </c:pt>
                <c:pt idx="491" formatCode="0.00">
                  <c:v>928.96424228395074</c:v>
                </c:pt>
                <c:pt idx="492" formatCode="0.00">
                  <c:v>928.96424228395074</c:v>
                </c:pt>
                <c:pt idx="493" formatCode="0.00">
                  <c:v>928.96424228395074</c:v>
                </c:pt>
                <c:pt idx="494" formatCode="0.00">
                  <c:v>928.96424228395074</c:v>
                </c:pt>
                <c:pt idx="495" formatCode="0.00">
                  <c:v>928.96424228395074</c:v>
                </c:pt>
                <c:pt idx="496" formatCode="0.00">
                  <c:v>928.96424228395074</c:v>
                </c:pt>
                <c:pt idx="497" formatCode="0.00">
                  <c:v>928.96424228395074</c:v>
                </c:pt>
                <c:pt idx="498" formatCode="0.00">
                  <c:v>928.96424228395074</c:v>
                </c:pt>
                <c:pt idx="499" formatCode="0.00">
                  <c:v>928.96424228395074</c:v>
                </c:pt>
                <c:pt idx="500" formatCode="0.00">
                  <c:v>928.96424228395074</c:v>
                </c:pt>
                <c:pt idx="501" formatCode="0.00">
                  <c:v>928.96424228395074</c:v>
                </c:pt>
                <c:pt idx="502" formatCode="0.00">
                  <c:v>928.96424228395074</c:v>
                </c:pt>
                <c:pt idx="503" formatCode="0.00">
                  <c:v>928.96424228395074</c:v>
                </c:pt>
                <c:pt idx="504" formatCode="0.00">
                  <c:v>928.96424228395074</c:v>
                </c:pt>
                <c:pt idx="505" formatCode="0.00">
                  <c:v>928.96424228395074</c:v>
                </c:pt>
                <c:pt idx="506" formatCode="0.00">
                  <c:v>928.96424228395074</c:v>
                </c:pt>
                <c:pt idx="507" formatCode="0.00">
                  <c:v>928.96424228395074</c:v>
                </c:pt>
                <c:pt idx="508" formatCode="0.00">
                  <c:v>928.96424228395074</c:v>
                </c:pt>
                <c:pt idx="509" formatCode="0.00">
                  <c:v>928.96424228395074</c:v>
                </c:pt>
                <c:pt idx="510" formatCode="0.00">
                  <c:v>928.96424228395074</c:v>
                </c:pt>
                <c:pt idx="511" formatCode="0.00">
                  <c:v>928.96424228395074</c:v>
                </c:pt>
                <c:pt idx="512" formatCode="0.00">
                  <c:v>928.96424228395074</c:v>
                </c:pt>
                <c:pt idx="513" formatCode="0.00">
                  <c:v>928.96424228395074</c:v>
                </c:pt>
                <c:pt idx="514" formatCode="0.00">
                  <c:v>928.96424228395074</c:v>
                </c:pt>
                <c:pt idx="515" formatCode="0.00">
                  <c:v>928.96424228395074</c:v>
                </c:pt>
                <c:pt idx="516" formatCode="0.00">
                  <c:v>928.96424228395074</c:v>
                </c:pt>
                <c:pt idx="517" formatCode="0.00">
                  <c:v>928.96424228395074</c:v>
                </c:pt>
                <c:pt idx="518" formatCode="0.00">
                  <c:v>928.96424228395074</c:v>
                </c:pt>
                <c:pt idx="519" formatCode="0.00">
                  <c:v>928.96424228395074</c:v>
                </c:pt>
                <c:pt idx="520" formatCode="0.00">
                  <c:v>928.96424228395074</c:v>
                </c:pt>
                <c:pt idx="521" formatCode="0.00">
                  <c:v>928.96424228395074</c:v>
                </c:pt>
                <c:pt idx="522" formatCode="0.00">
                  <c:v>928.96424228395074</c:v>
                </c:pt>
                <c:pt idx="523" formatCode="0.00">
                  <c:v>928.96424228395074</c:v>
                </c:pt>
                <c:pt idx="524" formatCode="0.00">
                  <c:v>933.83020756172857</c:v>
                </c:pt>
                <c:pt idx="525" formatCode="0.00">
                  <c:v>938.25000000000023</c:v>
                </c:pt>
                <c:pt idx="526" formatCode="0.00">
                  <c:v>942.20377777777799</c:v>
                </c:pt>
                <c:pt idx="527" formatCode="0.00">
                  <c:v>945.60198456790147</c:v>
                </c:pt>
                <c:pt idx="528" formatCode="0.00">
                  <c:v>948.17873996913602</c:v>
                </c:pt>
                <c:pt idx="529" formatCode="0.00">
                  <c:v>949.69755092592618</c:v>
                </c:pt>
                <c:pt idx="530" formatCode="0.00">
                  <c:v>950.31704475308663</c:v>
                </c:pt>
                <c:pt idx="531" formatCode="0.00">
                  <c:v>950.48864969135821</c:v>
                </c:pt>
                <c:pt idx="532" formatCode="0.00">
                  <c:v>950.53155092592613</c:v>
                </c:pt>
                <c:pt idx="533" formatCode="0.00">
                  <c:v>950.54227623456813</c:v>
                </c:pt>
                <c:pt idx="534" formatCode="0.00">
                  <c:v>950.54227623456813</c:v>
                </c:pt>
                <c:pt idx="535" formatCode="0.00">
                  <c:v>950.54227623456813</c:v>
                </c:pt>
                <c:pt idx="536" formatCode="0.00">
                  <c:v>950.54227623456813</c:v>
                </c:pt>
                <c:pt idx="537" formatCode="0.00">
                  <c:v>950.54227623456813</c:v>
                </c:pt>
                <c:pt idx="538" formatCode="0.00">
                  <c:v>950.54227623456813</c:v>
                </c:pt>
                <c:pt idx="539" formatCode="0.00">
                  <c:v>950.54227623456813</c:v>
                </c:pt>
                <c:pt idx="540" formatCode="0.00">
                  <c:v>950.54227623456813</c:v>
                </c:pt>
                <c:pt idx="541" formatCode="0.00">
                  <c:v>950.54227623456813</c:v>
                </c:pt>
                <c:pt idx="542" formatCode="0.00">
                  <c:v>950.54227623456813</c:v>
                </c:pt>
                <c:pt idx="543" formatCode="0.00">
                  <c:v>950.54227623456813</c:v>
                </c:pt>
                <c:pt idx="544" formatCode="0.00">
                  <c:v>950.54227623456813</c:v>
                </c:pt>
                <c:pt idx="545" formatCode="0.00">
                  <c:v>950.54227623456813</c:v>
                </c:pt>
                <c:pt idx="546" formatCode="0.00">
                  <c:v>950.54227623456813</c:v>
                </c:pt>
                <c:pt idx="547" formatCode="0.00">
                  <c:v>950.54227623456813</c:v>
                </c:pt>
                <c:pt idx="548" formatCode="0.00">
                  <c:v>956.51584413580269</c:v>
                </c:pt>
                <c:pt idx="549" formatCode="0.00">
                  <c:v>961.84943287037061</c:v>
                </c:pt>
                <c:pt idx="550" formatCode="0.00">
                  <c:v>966.18256481481501</c:v>
                </c:pt>
                <c:pt idx="551" formatCode="0.00">
                  <c:v>969.85330169753104</c:v>
                </c:pt>
                <c:pt idx="552" formatCode="0.00">
                  <c:v>973.02627700617302</c:v>
                </c:pt>
                <c:pt idx="553" formatCode="0.00">
                  <c:v>975.87588425925946</c:v>
                </c:pt>
                <c:pt idx="554" formatCode="0.00">
                  <c:v>978.41949845679028</c:v>
                </c:pt>
                <c:pt idx="555" formatCode="0.00">
                  <c:v>978.41949845679028</c:v>
                </c:pt>
                <c:pt idx="556" formatCode="0.00">
                  <c:v>978.41949845679028</c:v>
                </c:pt>
                <c:pt idx="557" formatCode="0.00">
                  <c:v>978.41949845679028</c:v>
                </c:pt>
                <c:pt idx="558" formatCode="0.00">
                  <c:v>978.41949845679028</c:v>
                </c:pt>
                <c:pt idx="559" formatCode="0.00">
                  <c:v>978.41949845679028</c:v>
                </c:pt>
                <c:pt idx="560" formatCode="0.00">
                  <c:v>978.41949845679028</c:v>
                </c:pt>
                <c:pt idx="561" formatCode="0.00">
                  <c:v>978.41949845679028</c:v>
                </c:pt>
                <c:pt idx="562" formatCode="0.00">
                  <c:v>978.41949845679028</c:v>
                </c:pt>
                <c:pt idx="563" formatCode="0.00">
                  <c:v>978.41949845679028</c:v>
                </c:pt>
                <c:pt idx="564" formatCode="0.00">
                  <c:v>978.41949845679028</c:v>
                </c:pt>
                <c:pt idx="565" formatCode="0.00">
                  <c:v>978.41949845679028</c:v>
                </c:pt>
                <c:pt idx="566" formatCode="0.00">
                  <c:v>978.41949845679028</c:v>
                </c:pt>
                <c:pt idx="567" formatCode="0.00">
                  <c:v>981.51911265432113</c:v>
                </c:pt>
                <c:pt idx="568" formatCode="0.00">
                  <c:v>984.06272685185195</c:v>
                </c:pt>
                <c:pt idx="569" formatCode="0.00">
                  <c:v>985.15681558641984</c:v>
                </c:pt>
                <c:pt idx="570" formatCode="0.00">
                  <c:v>985.40392669753101</c:v>
                </c:pt>
                <c:pt idx="571" formatCode="0.00">
                  <c:v>985.40392669753101</c:v>
                </c:pt>
                <c:pt idx="572" formatCode="0.00">
                  <c:v>985.40392669753101</c:v>
                </c:pt>
                <c:pt idx="573" formatCode="0.00">
                  <c:v>985.40392669753101</c:v>
                </c:pt>
                <c:pt idx="574" formatCode="0.00">
                  <c:v>985.40392669753101</c:v>
                </c:pt>
                <c:pt idx="575" formatCode="0.00">
                  <c:v>985.40392669753101</c:v>
                </c:pt>
                <c:pt idx="576" formatCode="0.00">
                  <c:v>985.40392669753101</c:v>
                </c:pt>
                <c:pt idx="577" formatCode="0.00">
                  <c:v>985.40392669753101</c:v>
                </c:pt>
                <c:pt idx="578" formatCode="0.00">
                  <c:v>985.40392669753101</c:v>
                </c:pt>
                <c:pt idx="579" formatCode="0.00">
                  <c:v>985.40392669753101</c:v>
                </c:pt>
                <c:pt idx="580" formatCode="0.00">
                  <c:v>985.40392669753101</c:v>
                </c:pt>
                <c:pt idx="581" formatCode="0.00">
                  <c:v>985.40392669753101</c:v>
                </c:pt>
                <c:pt idx="582" formatCode="0.00">
                  <c:v>985.40392669753101</c:v>
                </c:pt>
                <c:pt idx="583" formatCode="0.00">
                  <c:v>985.40392669753101</c:v>
                </c:pt>
                <c:pt idx="584" formatCode="0.00">
                  <c:v>985.40392669753101</c:v>
                </c:pt>
                <c:pt idx="585" formatCode="0.00">
                  <c:v>985.40392669753101</c:v>
                </c:pt>
                <c:pt idx="586" formatCode="0.00">
                  <c:v>985.40392669753101</c:v>
                </c:pt>
                <c:pt idx="587" formatCode="0.00">
                  <c:v>985.40392669753101</c:v>
                </c:pt>
                <c:pt idx="588" formatCode="0.00">
                  <c:v>985.40392669753101</c:v>
                </c:pt>
                <c:pt idx="589" formatCode="0.00">
                  <c:v>985.40392669753101</c:v>
                </c:pt>
                <c:pt idx="590" formatCode="0.00">
                  <c:v>985.40392669753101</c:v>
                </c:pt>
                <c:pt idx="591" formatCode="0.00">
                  <c:v>985.40392669753101</c:v>
                </c:pt>
                <c:pt idx="592" formatCode="0.00">
                  <c:v>985.40392669753101</c:v>
                </c:pt>
                <c:pt idx="593" formatCode="0.00">
                  <c:v>985.40392669753101</c:v>
                </c:pt>
                <c:pt idx="594" formatCode="0.00">
                  <c:v>985.40392669753101</c:v>
                </c:pt>
                <c:pt idx="595" formatCode="0.00">
                  <c:v>985.40392669753101</c:v>
                </c:pt>
                <c:pt idx="596" formatCode="0.00">
                  <c:v>985.40392669753101</c:v>
                </c:pt>
                <c:pt idx="597" formatCode="0.00">
                  <c:v>985.40392669753101</c:v>
                </c:pt>
                <c:pt idx="598" formatCode="0.00">
                  <c:v>985.40392669753101</c:v>
                </c:pt>
                <c:pt idx="599" formatCode="0.00">
                  <c:v>985.40392669753101</c:v>
                </c:pt>
                <c:pt idx="600" formatCode="0.00">
                  <c:v>985.40392669753101</c:v>
                </c:pt>
                <c:pt idx="601" formatCode="0.00">
                  <c:v>985.40392669753101</c:v>
                </c:pt>
                <c:pt idx="602" formatCode="0.00">
                  <c:v>985.40392669753101</c:v>
                </c:pt>
                <c:pt idx="603" formatCode="0.00">
                  <c:v>985.40392669753101</c:v>
                </c:pt>
                <c:pt idx="604" formatCode="0.00">
                  <c:v>985.40392669753101</c:v>
                </c:pt>
                <c:pt idx="605" formatCode="0.00">
                  <c:v>985.40392669753101</c:v>
                </c:pt>
                <c:pt idx="606" formatCode="0.00">
                  <c:v>985.40392669753101</c:v>
                </c:pt>
                <c:pt idx="607" formatCode="0.00">
                  <c:v>985.40392669753101</c:v>
                </c:pt>
                <c:pt idx="608" formatCode="0.00">
                  <c:v>985.40392669753101</c:v>
                </c:pt>
                <c:pt idx="609" formatCode="0.00">
                  <c:v>985.40392669753101</c:v>
                </c:pt>
                <c:pt idx="610" formatCode="0.00">
                  <c:v>985.40392669753101</c:v>
                </c:pt>
                <c:pt idx="611" formatCode="0.00">
                  <c:v>985.40392669753101</c:v>
                </c:pt>
                <c:pt idx="612" formatCode="0.00">
                  <c:v>985.40392669753101</c:v>
                </c:pt>
                <c:pt idx="613" formatCode="0.00">
                  <c:v>985.40392669753101</c:v>
                </c:pt>
                <c:pt idx="614" formatCode="0.00">
                  <c:v>985.40392669753101</c:v>
                </c:pt>
                <c:pt idx="615" formatCode="0.00">
                  <c:v>985.40392669753101</c:v>
                </c:pt>
                <c:pt idx="616" formatCode="0.00">
                  <c:v>985.40392669753101</c:v>
                </c:pt>
                <c:pt idx="617" formatCode="0.00">
                  <c:v>985.40392669753101</c:v>
                </c:pt>
                <c:pt idx="618" formatCode="0.00">
                  <c:v>985.40392669753101</c:v>
                </c:pt>
                <c:pt idx="619" formatCode="0.00">
                  <c:v>985.40392669753101</c:v>
                </c:pt>
                <c:pt idx="620" formatCode="0.00">
                  <c:v>985.40392669753101</c:v>
                </c:pt>
                <c:pt idx="621" formatCode="0.00">
                  <c:v>985.40392669753101</c:v>
                </c:pt>
                <c:pt idx="622" formatCode="0.00">
                  <c:v>985.40392669753101</c:v>
                </c:pt>
                <c:pt idx="623" formatCode="0.00">
                  <c:v>985.40392669753101</c:v>
                </c:pt>
                <c:pt idx="624" formatCode="0.00">
                  <c:v>1008.000114197531</c:v>
                </c:pt>
                <c:pt idx="625" formatCode="0.00">
                  <c:v>1008.000114197531</c:v>
                </c:pt>
                <c:pt idx="626" formatCode="0.00">
                  <c:v>1008.000114197531</c:v>
                </c:pt>
                <c:pt idx="627" formatCode="0.00">
                  <c:v>1008.000114197531</c:v>
                </c:pt>
                <c:pt idx="628" formatCode="0.00">
                  <c:v>1008.000114197531</c:v>
                </c:pt>
                <c:pt idx="629" formatCode="0.00">
                  <c:v>1008.000114197531</c:v>
                </c:pt>
                <c:pt idx="630" formatCode="0.00">
                  <c:v>1008.000114197531</c:v>
                </c:pt>
                <c:pt idx="631" formatCode="0.00">
                  <c:v>1008.000114197531</c:v>
                </c:pt>
                <c:pt idx="632" formatCode="0.00">
                  <c:v>1008.000114197531</c:v>
                </c:pt>
                <c:pt idx="633" formatCode="0.00">
                  <c:v>1008.000114197531</c:v>
                </c:pt>
                <c:pt idx="634" formatCode="0.00">
                  <c:v>1008.000114197531</c:v>
                </c:pt>
                <c:pt idx="635" formatCode="0.00">
                  <c:v>1008.000114197531</c:v>
                </c:pt>
                <c:pt idx="636" formatCode="0.00">
                  <c:v>1008.000114197531</c:v>
                </c:pt>
                <c:pt idx="637" formatCode="0.00">
                  <c:v>1008.000114197531</c:v>
                </c:pt>
                <c:pt idx="638" formatCode="0.00">
                  <c:v>1008.000114197531</c:v>
                </c:pt>
                <c:pt idx="639" formatCode="0.00">
                  <c:v>1008.000114197531</c:v>
                </c:pt>
                <c:pt idx="640" formatCode="0.00">
                  <c:v>1008.000114197531</c:v>
                </c:pt>
                <c:pt idx="641" formatCode="0.00">
                  <c:v>1008.000114197531</c:v>
                </c:pt>
                <c:pt idx="642" formatCode="0.00">
                  <c:v>1008.000114197531</c:v>
                </c:pt>
                <c:pt idx="643" formatCode="0.00">
                  <c:v>1008.000114197531</c:v>
                </c:pt>
                <c:pt idx="644" formatCode="0.00">
                  <c:v>1008.000114197531</c:v>
                </c:pt>
                <c:pt idx="645" formatCode="0.00">
                  <c:v>1008.000114197531</c:v>
                </c:pt>
                <c:pt idx="646" formatCode="0.00">
                  <c:v>1008.000114197531</c:v>
                </c:pt>
                <c:pt idx="647" formatCode="0.00">
                  <c:v>1008.000114197531</c:v>
                </c:pt>
                <c:pt idx="648" formatCode="0.00">
                  <c:v>1008.000114197531</c:v>
                </c:pt>
                <c:pt idx="649" formatCode="0.00">
                  <c:v>1008.000114197531</c:v>
                </c:pt>
                <c:pt idx="650" formatCode="0.00">
                  <c:v>1008.000114197531</c:v>
                </c:pt>
                <c:pt idx="651" formatCode="0.00">
                  <c:v>1008.000114197531</c:v>
                </c:pt>
                <c:pt idx="652" formatCode="0.00">
                  <c:v>1008.000114197531</c:v>
                </c:pt>
                <c:pt idx="653" formatCode="0.00">
                  <c:v>1008.000114197531</c:v>
                </c:pt>
                <c:pt idx="654" formatCode="0.00">
                  <c:v>1008.000114197531</c:v>
                </c:pt>
                <c:pt idx="655" formatCode="0.00">
                  <c:v>1041.6346820987656</c:v>
                </c:pt>
                <c:pt idx="656" formatCode="0.00">
                  <c:v>1073.1417777777779</c:v>
                </c:pt>
                <c:pt idx="657" formatCode="0.00">
                  <c:v>1102.254662808642</c:v>
                </c:pt>
                <c:pt idx="658" formatCode="0.00">
                  <c:v>1129.1752947530865</c:v>
                </c:pt>
                <c:pt idx="659" formatCode="0.00">
                  <c:v>1153.0695663580248</c:v>
                </c:pt>
                <c:pt idx="660" formatCode="0.00">
                  <c:v>1173.0855663580248</c:v>
                </c:pt>
                <c:pt idx="661" formatCode="0.00">
                  <c:v>1189.5665046296299</c:v>
                </c:pt>
                <c:pt idx="662" formatCode="0.00">
                  <c:v>1203.8552970679016</c:v>
                </c:pt>
                <c:pt idx="663" formatCode="0.00">
                  <c:v>1216.473515432099</c:v>
                </c:pt>
                <c:pt idx="664" formatCode="0.00">
                  <c:v>1226.7805370370372</c:v>
                </c:pt>
                <c:pt idx="665" formatCode="0.00">
                  <c:v>1234.0308456790126</c:v>
                </c:pt>
                <c:pt idx="666" formatCode="0.00">
                  <c:v>1238.6265331790125</c:v>
                </c:pt>
                <c:pt idx="667" formatCode="0.00">
                  <c:v>1241.1701473765434</c:v>
                </c:pt>
                <c:pt idx="668" formatCode="0.00">
                  <c:v>1243.0107175925928</c:v>
                </c:pt>
                <c:pt idx="669" formatCode="0.00">
                  <c:v>1243.0107175925928</c:v>
                </c:pt>
                <c:pt idx="670" formatCode="0.00">
                  <c:v>1243.0107175925928</c:v>
                </c:pt>
                <c:pt idx="671" formatCode="0.00">
                  <c:v>1243.0107175925928</c:v>
                </c:pt>
                <c:pt idx="672" formatCode="0.00">
                  <c:v>1243.0107175925928</c:v>
                </c:pt>
                <c:pt idx="673" formatCode="0.00">
                  <c:v>1243.0107175925928</c:v>
                </c:pt>
                <c:pt idx="674" formatCode="0.00">
                  <c:v>1243.0107175925928</c:v>
                </c:pt>
                <c:pt idx="675" formatCode="0.00">
                  <c:v>1243.0107175925928</c:v>
                </c:pt>
                <c:pt idx="676" formatCode="0.00">
                  <c:v>1243.0107175925928</c:v>
                </c:pt>
                <c:pt idx="677" formatCode="0.00">
                  <c:v>1243.0107175925928</c:v>
                </c:pt>
                <c:pt idx="678" formatCode="0.00">
                  <c:v>1243.0107175925928</c:v>
                </c:pt>
                <c:pt idx="679" formatCode="0.00">
                  <c:v>1243.0107175925928</c:v>
                </c:pt>
                <c:pt idx="680" formatCode="0.00">
                  <c:v>1243.0107175925928</c:v>
                </c:pt>
                <c:pt idx="681" formatCode="0.00">
                  <c:v>1243.0107175925928</c:v>
                </c:pt>
                <c:pt idx="682" formatCode="0.00">
                  <c:v>1259.3239120370372</c:v>
                </c:pt>
                <c:pt idx="683" formatCode="0.00">
                  <c:v>1272.9932106481483</c:v>
                </c:pt>
                <c:pt idx="684" formatCode="0.00">
                  <c:v>1283.8390717592595</c:v>
                </c:pt>
                <c:pt idx="685" formatCode="0.00">
                  <c:v>1291.7158456790125</c:v>
                </c:pt>
                <c:pt idx="686" formatCode="0.00">
                  <c:v>1297.291290123457</c:v>
                </c:pt>
                <c:pt idx="687" formatCode="0.00">
                  <c:v>1302.0663047839507</c:v>
                </c:pt>
                <c:pt idx="688" formatCode="0.00">
                  <c:v>1305.8974922839507</c:v>
                </c:pt>
                <c:pt idx="689" formatCode="0.00">
                  <c:v>1305.8974922839507</c:v>
                </c:pt>
                <c:pt idx="690" formatCode="0.00">
                  <c:v>1305.8974922839507</c:v>
                </c:pt>
                <c:pt idx="691" formatCode="0.00">
                  <c:v>1305.8974922839507</c:v>
                </c:pt>
                <c:pt idx="692" formatCode="0.00">
                  <c:v>1305.8974922839507</c:v>
                </c:pt>
                <c:pt idx="693" formatCode="0.00">
                  <c:v>1305.8974922839507</c:v>
                </c:pt>
                <c:pt idx="694" formatCode="0.00">
                  <c:v>1305.8974922839507</c:v>
                </c:pt>
                <c:pt idx="695" formatCode="0.00">
                  <c:v>1305.8974922839507</c:v>
                </c:pt>
                <c:pt idx="696" formatCode="0.00">
                  <c:v>1305.8974922839507</c:v>
                </c:pt>
                <c:pt idx="697" formatCode="0.00">
                  <c:v>1305.8974922839507</c:v>
                </c:pt>
                <c:pt idx="698" formatCode="0.00">
                  <c:v>1305.8974922839507</c:v>
                </c:pt>
                <c:pt idx="699" formatCode="0.00">
                  <c:v>1305.8974922839507</c:v>
                </c:pt>
                <c:pt idx="700" formatCode="0.00">
                  <c:v>1317.1564922839507</c:v>
                </c:pt>
                <c:pt idx="701" formatCode="0.00">
                  <c:v>1325.7462847222223</c:v>
                </c:pt>
                <c:pt idx="702" formatCode="0.00">
                  <c:v>1332.8854791666668</c:v>
                </c:pt>
                <c:pt idx="703" formatCode="0.00">
                  <c:v>1338.6086111111113</c:v>
                </c:pt>
                <c:pt idx="704" formatCode="0.00">
                  <c:v>1343.7057067901237</c:v>
                </c:pt>
                <c:pt idx="705" formatCode="0.00">
                  <c:v>1343.7057067901237</c:v>
                </c:pt>
                <c:pt idx="706" formatCode="0.00">
                  <c:v>1343.7057067901237</c:v>
                </c:pt>
                <c:pt idx="707" formatCode="0.00">
                  <c:v>1343.7057067901237</c:v>
                </c:pt>
                <c:pt idx="708" formatCode="0.00">
                  <c:v>1343.7057067901237</c:v>
                </c:pt>
                <c:pt idx="709" formatCode="0.00">
                  <c:v>1347.9530362654323</c:v>
                </c:pt>
                <c:pt idx="710" formatCode="0.00">
                  <c:v>1351.3895324074076</c:v>
                </c:pt>
                <c:pt idx="711" formatCode="0.00">
                  <c:v>1353.8350100308644</c:v>
                </c:pt>
                <c:pt idx="712" formatCode="0.00">
                  <c:v>1355.5922445987655</c:v>
                </c:pt>
                <c:pt idx="713" formatCode="0.00">
                  <c:v>1355.5922445987655</c:v>
                </c:pt>
                <c:pt idx="714" formatCode="0.00">
                  <c:v>1355.5922445987655</c:v>
                </c:pt>
                <c:pt idx="715" formatCode="0.00">
                  <c:v>1355.5922445987655</c:v>
                </c:pt>
                <c:pt idx="716" formatCode="0.00">
                  <c:v>1355.5922445987655</c:v>
                </c:pt>
                <c:pt idx="717" formatCode="0.00">
                  <c:v>1355.5922445987655</c:v>
                </c:pt>
                <c:pt idx="718" formatCode="0.00">
                  <c:v>1360.4126273148149</c:v>
                </c:pt>
                <c:pt idx="719" formatCode="0.00">
                  <c:v>1364.083364197531</c:v>
                </c:pt>
                <c:pt idx="720" formatCode="0.00">
                  <c:v>1366.1556010802469</c:v>
                </c:pt>
                <c:pt idx="721" formatCode="0.00">
                  <c:v>1367.7000455246914</c:v>
                </c:pt>
                <c:pt idx="722" formatCode="0.00">
                  <c:v>1367.7000455246914</c:v>
                </c:pt>
                <c:pt idx="723" formatCode="0.00">
                  <c:v>1367.7000455246914</c:v>
                </c:pt>
                <c:pt idx="724" formatCode="0.00">
                  <c:v>1367.7000455246914</c:v>
                </c:pt>
                <c:pt idx="725" formatCode="0.00">
                  <c:v>1367.7000455246914</c:v>
                </c:pt>
                <c:pt idx="726" formatCode="0.00">
                  <c:v>1367.7000455246914</c:v>
                </c:pt>
                <c:pt idx="727" formatCode="0.00">
                  <c:v>1367.7000455246914</c:v>
                </c:pt>
                <c:pt idx="728" formatCode="0.00">
                  <c:v>1367.7000455246914</c:v>
                </c:pt>
                <c:pt idx="729" formatCode="0.00">
                  <c:v>1367.7000455246914</c:v>
                </c:pt>
                <c:pt idx="730" formatCode="0.00">
                  <c:v>1367.7000455246914</c:v>
                </c:pt>
                <c:pt idx="731" formatCode="0.00">
                  <c:v>1367.7000455246914</c:v>
                </c:pt>
                <c:pt idx="732" formatCode="0.00">
                  <c:v>1367.7000455246914</c:v>
                </c:pt>
                <c:pt idx="733" formatCode="0.00">
                  <c:v>1367.7000455246914</c:v>
                </c:pt>
                <c:pt idx="734" formatCode="0.00">
                  <c:v>1367.7000455246914</c:v>
                </c:pt>
                <c:pt idx="735" formatCode="0.00">
                  <c:v>1367.7000455246914</c:v>
                </c:pt>
                <c:pt idx="736" formatCode="0.00">
                  <c:v>1367.7000455246914</c:v>
                </c:pt>
                <c:pt idx="737" formatCode="0.00">
                  <c:v>1367.7000455246914</c:v>
                </c:pt>
                <c:pt idx="738" formatCode="0.00">
                  <c:v>1367.7000455246914</c:v>
                </c:pt>
                <c:pt idx="739" formatCode="0.00">
                  <c:v>1367.7000455246914</c:v>
                </c:pt>
                <c:pt idx="740" formatCode="0.00">
                  <c:v>1367.7000455246914</c:v>
                </c:pt>
                <c:pt idx="741" formatCode="0.00">
                  <c:v>1367.7000455246914</c:v>
                </c:pt>
                <c:pt idx="742" formatCode="0.00">
                  <c:v>1367.7000455246914</c:v>
                </c:pt>
                <c:pt idx="743" formatCode="0.00">
                  <c:v>1367.7000455246914</c:v>
                </c:pt>
                <c:pt idx="744" formatCode="0.00">
                  <c:v>1367.7000455246914</c:v>
                </c:pt>
                <c:pt idx="745" formatCode="0.00">
                  <c:v>1367.7000455246914</c:v>
                </c:pt>
                <c:pt idx="746" formatCode="0.00">
                  <c:v>1367.7000455246914</c:v>
                </c:pt>
                <c:pt idx="747" formatCode="0.00">
                  <c:v>1367.7000455246914</c:v>
                </c:pt>
                <c:pt idx="748" formatCode="0.00">
                  <c:v>1367.7000455246914</c:v>
                </c:pt>
                <c:pt idx="749" formatCode="0.00">
                  <c:v>1367.7000455246914</c:v>
                </c:pt>
                <c:pt idx="750" formatCode="0.00">
                  <c:v>1367.7000455246914</c:v>
                </c:pt>
                <c:pt idx="751" formatCode="0.00">
                  <c:v>1367.7000455246914</c:v>
                </c:pt>
                <c:pt idx="752" formatCode="0.00">
                  <c:v>1367.7000455246914</c:v>
                </c:pt>
                <c:pt idx="753" formatCode="0.00">
                  <c:v>1367.7000455246914</c:v>
                </c:pt>
                <c:pt idx="754" formatCode="0.00">
                  <c:v>1367.7000455246914</c:v>
                </c:pt>
                <c:pt idx="755" formatCode="0.00">
                  <c:v>1367.7000455246914</c:v>
                </c:pt>
                <c:pt idx="756" formatCode="0.00">
                  <c:v>1367.7000455246914</c:v>
                </c:pt>
                <c:pt idx="757" formatCode="0.00">
                  <c:v>1367.7000455246914</c:v>
                </c:pt>
                <c:pt idx="758" formatCode="0.00">
                  <c:v>1367.7000455246914</c:v>
                </c:pt>
                <c:pt idx="759" formatCode="0.00">
                  <c:v>1392.0010208333333</c:v>
                </c:pt>
                <c:pt idx="760" formatCode="0.00">
                  <c:v>1414.9927577160493</c:v>
                </c:pt>
                <c:pt idx="761" formatCode="0.00">
                  <c:v>1435.4747723765431</c:v>
                </c:pt>
                <c:pt idx="762" formatCode="0.00">
                  <c:v>1452.0399043209875</c:v>
                </c:pt>
                <c:pt idx="763" formatCode="0.00">
                  <c:v>1464.5114004629627</c:v>
                </c:pt>
                <c:pt idx="764" formatCode="0.00">
                  <c:v>1473.5313850308639</c:v>
                </c:pt>
                <c:pt idx="765" formatCode="0.00">
                  <c:v>1479.5556836419751</c:v>
                </c:pt>
                <c:pt idx="766" formatCode="0.00">
                  <c:v>1483.1868441358022</c:v>
                </c:pt>
                <c:pt idx="767" formatCode="0.00">
                  <c:v>1485.3800624999997</c:v>
                </c:pt>
                <c:pt idx="768" formatCode="0.00">
                  <c:v>1486.9245069444441</c:v>
                </c:pt>
                <c:pt idx="769" formatCode="0.00">
                  <c:v>1486.9245069444441</c:v>
                </c:pt>
                <c:pt idx="770" formatCode="0.00">
                  <c:v>1486.9245069444441</c:v>
                </c:pt>
                <c:pt idx="771" formatCode="0.00">
                  <c:v>1486.9245069444441</c:v>
                </c:pt>
                <c:pt idx="772" formatCode="0.00">
                  <c:v>1486.9245069444441</c:v>
                </c:pt>
                <c:pt idx="773" formatCode="0.00">
                  <c:v>1486.9245069444441</c:v>
                </c:pt>
                <c:pt idx="774" formatCode="0.00">
                  <c:v>1486.9245069444441</c:v>
                </c:pt>
                <c:pt idx="775" formatCode="0.00">
                  <c:v>1486.9245069444441</c:v>
                </c:pt>
                <c:pt idx="776" formatCode="0.00">
                  <c:v>1486.9245069444441</c:v>
                </c:pt>
                <c:pt idx="777" formatCode="0.00">
                  <c:v>1486.9245069444441</c:v>
                </c:pt>
                <c:pt idx="778" formatCode="0.00">
                  <c:v>1486.9245069444441</c:v>
                </c:pt>
                <c:pt idx="779" formatCode="0.00">
                  <c:v>1486.9245069444441</c:v>
                </c:pt>
                <c:pt idx="780" formatCode="0.00">
                  <c:v>1486.9245069444441</c:v>
                </c:pt>
                <c:pt idx="781" formatCode="0.00">
                  <c:v>1486.9245069444441</c:v>
                </c:pt>
                <c:pt idx="782" formatCode="0.00">
                  <c:v>1486.9245069444441</c:v>
                </c:pt>
                <c:pt idx="783" formatCode="0.00">
                  <c:v>1486.9245069444441</c:v>
                </c:pt>
                <c:pt idx="784" formatCode="0.00">
                  <c:v>1486.9245069444441</c:v>
                </c:pt>
                <c:pt idx="785" formatCode="0.00">
                  <c:v>1486.9245069444441</c:v>
                </c:pt>
                <c:pt idx="786" formatCode="0.00">
                  <c:v>1486.9245069444441</c:v>
                </c:pt>
                <c:pt idx="787" formatCode="0.00">
                  <c:v>1486.9245069444441</c:v>
                </c:pt>
                <c:pt idx="788" formatCode="0.00">
                  <c:v>1486.9245069444441</c:v>
                </c:pt>
                <c:pt idx="789" formatCode="0.00">
                  <c:v>1486.9245069444441</c:v>
                </c:pt>
                <c:pt idx="790" formatCode="0.00">
                  <c:v>1486.9245069444441</c:v>
                </c:pt>
                <c:pt idx="791" formatCode="0.00">
                  <c:v>1486.9245069444441</c:v>
                </c:pt>
                <c:pt idx="792" formatCode="0.00">
                  <c:v>1486.9245069444441</c:v>
                </c:pt>
                <c:pt idx="793" formatCode="0.00">
                  <c:v>1486.9245069444441</c:v>
                </c:pt>
                <c:pt idx="794" formatCode="0.00">
                  <c:v>1486.9245069444441</c:v>
                </c:pt>
                <c:pt idx="795" formatCode="0.00">
                  <c:v>1486.9245069444441</c:v>
                </c:pt>
                <c:pt idx="796" formatCode="0.00">
                  <c:v>1486.9245069444441</c:v>
                </c:pt>
                <c:pt idx="797" formatCode="0.00">
                  <c:v>1486.9245069444441</c:v>
                </c:pt>
                <c:pt idx="798" formatCode="0.00">
                  <c:v>1530.1716327160491</c:v>
                </c:pt>
                <c:pt idx="799" formatCode="0.00">
                  <c:v>1568.3975979938268</c:v>
                </c:pt>
                <c:pt idx="800" formatCode="0.00">
                  <c:v>1600.3714591049379</c:v>
                </c:pt>
                <c:pt idx="801" formatCode="0.00">
                  <c:v>1626.4392145061724</c:v>
                </c:pt>
                <c:pt idx="802" formatCode="0.00">
                  <c:v>1648.061543981481</c:v>
                </c:pt>
                <c:pt idx="803" formatCode="0.00">
                  <c:v>1667.252231481481</c:v>
                </c:pt>
                <c:pt idx="804" formatCode="0.00">
                  <c:v>1667.252231481481</c:v>
                </c:pt>
                <c:pt idx="805" formatCode="0.00">
                  <c:v>1667.252231481481</c:v>
                </c:pt>
                <c:pt idx="806" formatCode="0.00">
                  <c:v>1667.252231481481</c:v>
                </c:pt>
                <c:pt idx="807" formatCode="0.00">
                  <c:v>1667.252231481481</c:v>
                </c:pt>
                <c:pt idx="808" formatCode="0.00">
                  <c:v>1667.252231481481</c:v>
                </c:pt>
                <c:pt idx="809" formatCode="0.00">
                  <c:v>1667.252231481481</c:v>
                </c:pt>
                <c:pt idx="810" formatCode="0.00">
                  <c:v>1667.252231481481</c:v>
                </c:pt>
                <c:pt idx="811" formatCode="0.00">
                  <c:v>1667.252231481481</c:v>
                </c:pt>
                <c:pt idx="812" formatCode="0.00">
                  <c:v>1667.252231481481</c:v>
                </c:pt>
                <c:pt idx="813" formatCode="0.00">
                  <c:v>1695.477918981481</c:v>
                </c:pt>
                <c:pt idx="814" formatCode="0.00">
                  <c:v>1721.9703966049378</c:v>
                </c:pt>
                <c:pt idx="815" formatCode="0.00">
                  <c:v>1746.0675910493824</c:v>
                </c:pt>
                <c:pt idx="816" formatCode="0.00">
                  <c:v>1766.5496057098762</c:v>
                </c:pt>
                <c:pt idx="817" formatCode="0.00">
                  <c:v>1783.453657407407</c:v>
                </c:pt>
                <c:pt idx="818" formatCode="0.00">
                  <c:v>1796.9702276234564</c:v>
                </c:pt>
                <c:pt idx="819" formatCode="0.00">
                  <c:v>1807.3438533950614</c:v>
                </c:pt>
                <c:pt idx="820" formatCode="0.00">
                  <c:v>1814.7624421296293</c:v>
                </c:pt>
                <c:pt idx="821" formatCode="0.00">
                  <c:v>1819.9064074074072</c:v>
                </c:pt>
                <c:pt idx="822" formatCode="0.00">
                  <c:v>1823.3814074074071</c:v>
                </c:pt>
                <c:pt idx="823" formatCode="0.00">
                  <c:v>1823.3814074074071</c:v>
                </c:pt>
                <c:pt idx="824" formatCode="0.00">
                  <c:v>1823.3814074074071</c:v>
                </c:pt>
                <c:pt idx="825" formatCode="0.00">
                  <c:v>1823.3814074074071</c:v>
                </c:pt>
                <c:pt idx="826" formatCode="0.00">
                  <c:v>1823.3814074074071</c:v>
                </c:pt>
                <c:pt idx="827" formatCode="0.00">
                  <c:v>1823.3814074074071</c:v>
                </c:pt>
                <c:pt idx="828" formatCode="0.00">
                  <c:v>1823.3814074074071</c:v>
                </c:pt>
                <c:pt idx="829" formatCode="0.00">
                  <c:v>1823.3814074074071</c:v>
                </c:pt>
                <c:pt idx="830" formatCode="0.00">
                  <c:v>1823.3814074074071</c:v>
                </c:pt>
                <c:pt idx="831" formatCode="0.00">
                  <c:v>1823.3814074074071</c:v>
                </c:pt>
                <c:pt idx="832" formatCode="0.00">
                  <c:v>1823.3814074074071</c:v>
                </c:pt>
                <c:pt idx="833" formatCode="0.00">
                  <c:v>1823.3814074074071</c:v>
                </c:pt>
                <c:pt idx="834" formatCode="0.00">
                  <c:v>1823.3814074074071</c:v>
                </c:pt>
                <c:pt idx="835" formatCode="0.00">
                  <c:v>1823.3814074074071</c:v>
                </c:pt>
                <c:pt idx="836" formatCode="0.00">
                  <c:v>1823.3814074074071</c:v>
                </c:pt>
                <c:pt idx="837" formatCode="0.00">
                  <c:v>1823.3814074074071</c:v>
                </c:pt>
                <c:pt idx="838" formatCode="0.00">
                  <c:v>1823.3814074074071</c:v>
                </c:pt>
                <c:pt idx="839" formatCode="0.00">
                  <c:v>1823.3814074074071</c:v>
                </c:pt>
                <c:pt idx="840" formatCode="0.00">
                  <c:v>1823.3814074074071</c:v>
                </c:pt>
                <c:pt idx="841" formatCode="0.00">
                  <c:v>1823.3814074074071</c:v>
                </c:pt>
                <c:pt idx="842" formatCode="0.00">
                  <c:v>1823.3814074074071</c:v>
                </c:pt>
                <c:pt idx="843" formatCode="0.00">
                  <c:v>1823.3814074074071</c:v>
                </c:pt>
                <c:pt idx="844" formatCode="0.00">
                  <c:v>1823.3814074074071</c:v>
                </c:pt>
                <c:pt idx="845" formatCode="0.00">
                  <c:v>1823.3814074074071</c:v>
                </c:pt>
                <c:pt idx="846" formatCode="0.00">
                  <c:v>1823.3814074074071</c:v>
                </c:pt>
                <c:pt idx="847" formatCode="0.00">
                  <c:v>1823.3814074074071</c:v>
                </c:pt>
                <c:pt idx="848" formatCode="0.00">
                  <c:v>1823.3814074074071</c:v>
                </c:pt>
                <c:pt idx="849" formatCode="0.00">
                  <c:v>1823.3814074074071</c:v>
                </c:pt>
                <c:pt idx="850" formatCode="0.00">
                  <c:v>1823.3814074074071</c:v>
                </c:pt>
                <c:pt idx="851" formatCode="0.00">
                  <c:v>1823.3814074074071</c:v>
                </c:pt>
                <c:pt idx="852" formatCode="0.00">
                  <c:v>1823.3814074074071</c:v>
                </c:pt>
                <c:pt idx="853" formatCode="0.00">
                  <c:v>1823.3814074074071</c:v>
                </c:pt>
                <c:pt idx="854" formatCode="0.00">
                  <c:v>1823.3814074074071</c:v>
                </c:pt>
                <c:pt idx="855" formatCode="0.00">
                  <c:v>1823.3814074074071</c:v>
                </c:pt>
                <c:pt idx="856" formatCode="0.00">
                  <c:v>1823.3814074074071</c:v>
                </c:pt>
                <c:pt idx="857" formatCode="0.00">
                  <c:v>1823.3814074074071</c:v>
                </c:pt>
                <c:pt idx="858" formatCode="0.00">
                  <c:v>1823.3814074074071</c:v>
                </c:pt>
                <c:pt idx="859" formatCode="0.00">
                  <c:v>1823.3814074074071</c:v>
                </c:pt>
                <c:pt idx="860" formatCode="0.00">
                  <c:v>1823.3814074074071</c:v>
                </c:pt>
                <c:pt idx="861" formatCode="0.00">
                  <c:v>1823.3814074074071</c:v>
                </c:pt>
                <c:pt idx="862" formatCode="0.00">
                  <c:v>1823.3814074074071</c:v>
                </c:pt>
                <c:pt idx="863" formatCode="0.00">
                  <c:v>1823.3814074074071</c:v>
                </c:pt>
                <c:pt idx="864" formatCode="0.00">
                  <c:v>1823.3814074074071</c:v>
                </c:pt>
                <c:pt idx="865" formatCode="0.00">
                  <c:v>1823.3814074074071</c:v>
                </c:pt>
                <c:pt idx="866" formatCode="0.00">
                  <c:v>1823.3814074074071</c:v>
                </c:pt>
                <c:pt idx="867" formatCode="0.00">
                  <c:v>1823.3814074074071</c:v>
                </c:pt>
                <c:pt idx="868" formatCode="0.00">
                  <c:v>1823.3814074074071</c:v>
                </c:pt>
                <c:pt idx="869" formatCode="0.00">
                  <c:v>1823.3814074074071</c:v>
                </c:pt>
                <c:pt idx="870" formatCode="0.00">
                  <c:v>1823.3814074074071</c:v>
                </c:pt>
                <c:pt idx="871" formatCode="0.00">
                  <c:v>1823.3814074074071</c:v>
                </c:pt>
                <c:pt idx="872" formatCode="0.00">
                  <c:v>1823.3814074074071</c:v>
                </c:pt>
                <c:pt idx="873" formatCode="0.00">
                  <c:v>1823.3814074074071</c:v>
                </c:pt>
                <c:pt idx="874" formatCode="0.00">
                  <c:v>1823.3814074074071</c:v>
                </c:pt>
                <c:pt idx="875" formatCode="0.00">
                  <c:v>1823.3814074074071</c:v>
                </c:pt>
                <c:pt idx="876" formatCode="0.00">
                  <c:v>1823.3814074074071</c:v>
                </c:pt>
                <c:pt idx="877" formatCode="0.00">
                  <c:v>1823.3814074074071</c:v>
                </c:pt>
                <c:pt idx="878" formatCode="0.00">
                  <c:v>1823.3814074074071</c:v>
                </c:pt>
                <c:pt idx="879" formatCode="0.00">
                  <c:v>1823.3814074074071</c:v>
                </c:pt>
                <c:pt idx="880" formatCode="0.00">
                  <c:v>1823.3814074074071</c:v>
                </c:pt>
                <c:pt idx="881" formatCode="0.00">
                  <c:v>1823.3814074074071</c:v>
                </c:pt>
                <c:pt idx="882" formatCode="0.00">
                  <c:v>1823.3814074074071</c:v>
                </c:pt>
                <c:pt idx="883" formatCode="0.00">
                  <c:v>1823.3814074074071</c:v>
                </c:pt>
                <c:pt idx="884" formatCode="0.00">
                  <c:v>1823.3814074074071</c:v>
                </c:pt>
                <c:pt idx="885" formatCode="0.00">
                  <c:v>1823.3814074074071</c:v>
                </c:pt>
                <c:pt idx="886" formatCode="0.00">
                  <c:v>1823.3814074074071</c:v>
                </c:pt>
                <c:pt idx="887" formatCode="0.00">
                  <c:v>1823.3814074074071</c:v>
                </c:pt>
                <c:pt idx="888" formatCode="0.00">
                  <c:v>1823.3814074074071</c:v>
                </c:pt>
                <c:pt idx="889" formatCode="0.00">
                  <c:v>1823.3814074074071</c:v>
                </c:pt>
                <c:pt idx="890" formatCode="0.00">
                  <c:v>1823.3814074074071</c:v>
                </c:pt>
                <c:pt idx="891" formatCode="0.00">
                  <c:v>1823.3814074074071</c:v>
                </c:pt>
                <c:pt idx="892" formatCode="0.00">
                  <c:v>1823.3814074074071</c:v>
                </c:pt>
                <c:pt idx="893" formatCode="0.00">
                  <c:v>1823.3814074074071</c:v>
                </c:pt>
                <c:pt idx="894" formatCode="0.00">
                  <c:v>1823.3814074074071</c:v>
                </c:pt>
                <c:pt idx="895" formatCode="0.00">
                  <c:v>1823.3814074074071</c:v>
                </c:pt>
                <c:pt idx="896" formatCode="0.00">
                  <c:v>1823.3814074074071</c:v>
                </c:pt>
                <c:pt idx="897" formatCode="0.00">
                  <c:v>1868.4174074074072</c:v>
                </c:pt>
                <c:pt idx="898" formatCode="0.00">
                  <c:v>1868.4174074074072</c:v>
                </c:pt>
                <c:pt idx="899" formatCode="0.00">
                  <c:v>1868.4174074074072</c:v>
                </c:pt>
                <c:pt idx="900" formatCode="0.00">
                  <c:v>1868.4174074074072</c:v>
                </c:pt>
                <c:pt idx="901" formatCode="0.00">
                  <c:v>1868.4174074074072</c:v>
                </c:pt>
                <c:pt idx="902" formatCode="0.00">
                  <c:v>1868.4174074074072</c:v>
                </c:pt>
                <c:pt idx="903" formatCode="0.00">
                  <c:v>1868.4174074074072</c:v>
                </c:pt>
                <c:pt idx="904" formatCode="0.00">
                  <c:v>1868.4174074074072</c:v>
                </c:pt>
                <c:pt idx="905" formatCode="0.00">
                  <c:v>1868.4174074074072</c:v>
                </c:pt>
                <c:pt idx="906" formatCode="0.00">
                  <c:v>1906.6433726851849</c:v>
                </c:pt>
                <c:pt idx="907" formatCode="0.00">
                  <c:v>1938.617233796296</c:v>
                </c:pt>
                <c:pt idx="908" formatCode="0.00">
                  <c:v>1964.6849891975305</c:v>
                </c:pt>
                <c:pt idx="909" formatCode="0.00">
                  <c:v>1986.3073186728391</c:v>
                </c:pt>
                <c:pt idx="910" formatCode="0.00">
                  <c:v>2005.498006172839</c:v>
                </c:pt>
                <c:pt idx="911" formatCode="0.00">
                  <c:v>2005.498006172839</c:v>
                </c:pt>
                <c:pt idx="912" formatCode="0.00">
                  <c:v>2005.498006172839</c:v>
                </c:pt>
                <c:pt idx="913" formatCode="0.00">
                  <c:v>2005.498006172839</c:v>
                </c:pt>
                <c:pt idx="914" formatCode="0.00">
                  <c:v>2005.498006172839</c:v>
                </c:pt>
                <c:pt idx="915" formatCode="0.00">
                  <c:v>2005.498006172839</c:v>
                </c:pt>
                <c:pt idx="916" formatCode="0.00">
                  <c:v>2005.498006172839</c:v>
                </c:pt>
                <c:pt idx="917" formatCode="0.00">
                  <c:v>2005.498006172839</c:v>
                </c:pt>
                <c:pt idx="918" formatCode="0.00">
                  <c:v>2005.498006172839</c:v>
                </c:pt>
                <c:pt idx="919" formatCode="0.00">
                  <c:v>2005.498006172839</c:v>
                </c:pt>
                <c:pt idx="920" formatCode="0.00">
                  <c:v>2005.498006172839</c:v>
                </c:pt>
                <c:pt idx="921" formatCode="0.00">
                  <c:v>2005.498006172839</c:v>
                </c:pt>
                <c:pt idx="922" formatCode="0.00">
                  <c:v>2005.498006172839</c:v>
                </c:pt>
                <c:pt idx="923" formatCode="0.00">
                  <c:v>2005.498006172839</c:v>
                </c:pt>
                <c:pt idx="924" formatCode="0.00">
                  <c:v>2005.498006172839</c:v>
                </c:pt>
                <c:pt idx="925" formatCode="0.00">
                  <c:v>2005.498006172839</c:v>
                </c:pt>
                <c:pt idx="926" formatCode="0.00">
                  <c:v>2005.498006172839</c:v>
                </c:pt>
                <c:pt idx="927" formatCode="0.00">
                  <c:v>2005.498006172839</c:v>
                </c:pt>
                <c:pt idx="928" formatCode="0.00">
                  <c:v>2005.498006172839</c:v>
                </c:pt>
                <c:pt idx="929" formatCode="0.00">
                  <c:v>2005.498006172839</c:v>
                </c:pt>
                <c:pt idx="930" formatCode="0.00">
                  <c:v>2005.498006172839</c:v>
                </c:pt>
                <c:pt idx="931" formatCode="0.00">
                  <c:v>2005.498006172839</c:v>
                </c:pt>
                <c:pt idx="932" formatCode="0.00">
                  <c:v>2005.498006172839</c:v>
                </c:pt>
                <c:pt idx="933" formatCode="0.00">
                  <c:v>2005.498006172839</c:v>
                </c:pt>
                <c:pt idx="934" formatCode="0.00">
                  <c:v>2005.498006172839</c:v>
                </c:pt>
                <c:pt idx="935" formatCode="0.00">
                  <c:v>2005.498006172839</c:v>
                </c:pt>
                <c:pt idx="936" formatCode="0.00">
                  <c:v>2005.498006172839</c:v>
                </c:pt>
                <c:pt idx="937" formatCode="0.00">
                  <c:v>2005.498006172839</c:v>
                </c:pt>
                <c:pt idx="938" formatCode="0.00">
                  <c:v>2005.498006172839</c:v>
                </c:pt>
                <c:pt idx="939" formatCode="0.00">
                  <c:v>2005.498006172839</c:v>
                </c:pt>
                <c:pt idx="940" formatCode="0.00">
                  <c:v>2005.498006172839</c:v>
                </c:pt>
                <c:pt idx="941" formatCode="0.00">
                  <c:v>2005.498006172839</c:v>
                </c:pt>
                <c:pt idx="942" formatCode="0.00">
                  <c:v>2005.498006172839</c:v>
                </c:pt>
                <c:pt idx="943" formatCode="0.00">
                  <c:v>2005.498006172839</c:v>
                </c:pt>
                <c:pt idx="944" formatCode="0.00">
                  <c:v>2005.498006172839</c:v>
                </c:pt>
                <c:pt idx="945" formatCode="0.00">
                  <c:v>2005.498006172839</c:v>
                </c:pt>
                <c:pt idx="946" formatCode="0.00">
                  <c:v>2005.498006172839</c:v>
                </c:pt>
                <c:pt idx="947" formatCode="0.00">
                  <c:v>2005.498006172839</c:v>
                </c:pt>
                <c:pt idx="948" formatCode="0.00">
                  <c:v>2005.498006172839</c:v>
                </c:pt>
                <c:pt idx="949" formatCode="0.00">
                  <c:v>2005.498006172839</c:v>
                </c:pt>
                <c:pt idx="950" formatCode="0.00">
                  <c:v>2005.498006172839</c:v>
                </c:pt>
                <c:pt idx="951" formatCode="0.00">
                  <c:v>2005.498006172839</c:v>
                </c:pt>
                <c:pt idx="952" formatCode="0.00">
                  <c:v>2005.498006172839</c:v>
                </c:pt>
                <c:pt idx="953" formatCode="0.00">
                  <c:v>2005.498006172839</c:v>
                </c:pt>
                <c:pt idx="954" formatCode="0.00">
                  <c:v>2005.498006172839</c:v>
                </c:pt>
                <c:pt idx="955" formatCode="0.00">
                  <c:v>2038.0601504629626</c:v>
                </c:pt>
                <c:pt idx="956" formatCode="0.00">
                  <c:v>2067.8474429012344</c:v>
                </c:pt>
                <c:pt idx="957" formatCode="0.00">
                  <c:v>2092.9721219135799</c:v>
                </c:pt>
                <c:pt idx="958" formatCode="0.00">
                  <c:v>2112.8955624999999</c:v>
                </c:pt>
                <c:pt idx="959" formatCode="0.00">
                  <c:v>2128.2203125000001</c:v>
                </c:pt>
                <c:pt idx="960" formatCode="0.00">
                  <c:v>2139.5489197530865</c:v>
                </c:pt>
                <c:pt idx="961" formatCode="0.00">
                  <c:v>2147.4839320987653</c:v>
                </c:pt>
                <c:pt idx="962" formatCode="0.00">
                  <c:v>2147.4839320987653</c:v>
                </c:pt>
                <c:pt idx="963" formatCode="0.00">
                  <c:v>2147.4839320987653</c:v>
                </c:pt>
                <c:pt idx="964" formatCode="0.00">
                  <c:v>2147.4839320987653</c:v>
                </c:pt>
                <c:pt idx="965" formatCode="0.00">
                  <c:v>2147.4839320987653</c:v>
                </c:pt>
                <c:pt idx="966" formatCode="0.00">
                  <c:v>2147.4839320987653</c:v>
                </c:pt>
                <c:pt idx="967" formatCode="0.00">
                  <c:v>2147.4839320987653</c:v>
                </c:pt>
                <c:pt idx="968" formatCode="0.00">
                  <c:v>2147.4839320987653</c:v>
                </c:pt>
                <c:pt idx="969" formatCode="0.00">
                  <c:v>2147.4839320987653</c:v>
                </c:pt>
                <c:pt idx="970" formatCode="0.00">
                  <c:v>2147.4839320987653</c:v>
                </c:pt>
                <c:pt idx="971" formatCode="0.00">
                  <c:v>2147.4839320987653</c:v>
                </c:pt>
                <c:pt idx="972" formatCode="0.00">
                  <c:v>2147.4839320987653</c:v>
                </c:pt>
                <c:pt idx="973" formatCode="0.00">
                  <c:v>2147.4839320987653</c:v>
                </c:pt>
                <c:pt idx="974" formatCode="0.00">
                  <c:v>2175.2711689814814</c:v>
                </c:pt>
                <c:pt idx="975" formatCode="0.00">
                  <c:v>2201.2332800925924</c:v>
                </c:pt>
                <c:pt idx="976" formatCode="0.00">
                  <c:v>2223.8294675925922</c:v>
                </c:pt>
                <c:pt idx="977" formatCode="0.00">
                  <c:v>2241.5086373456788</c:v>
                </c:pt>
                <c:pt idx="978" formatCode="0.00">
                  <c:v>2254.8733371913577</c:v>
                </c:pt>
                <c:pt idx="979" formatCode="0.00">
                  <c:v>2264.5261149691355</c:v>
                </c:pt>
                <c:pt idx="980" formatCode="0.00">
                  <c:v>2271.0695185185182</c:v>
                </c:pt>
                <c:pt idx="981" formatCode="0.00">
                  <c:v>2275.0645887345677</c:v>
                </c:pt>
                <c:pt idx="982" formatCode="0.00">
                  <c:v>2277.8102677469133</c:v>
                </c:pt>
                <c:pt idx="983" formatCode="0.00">
                  <c:v>2279.679045524691</c:v>
                </c:pt>
                <c:pt idx="984" formatCode="0.00">
                  <c:v>2280.9069861111107</c:v>
                </c:pt>
                <c:pt idx="985" formatCode="0.00">
                  <c:v>2281.7375540123453</c:v>
                </c:pt>
                <c:pt idx="986" formatCode="0.00">
                  <c:v>2282.2935540123453</c:v>
                </c:pt>
                <c:pt idx="987" formatCode="0.00">
                  <c:v>2282.6179945987651</c:v>
                </c:pt>
                <c:pt idx="988" formatCode="0.00">
                  <c:v>2282.7278217592589</c:v>
                </c:pt>
                <c:pt idx="989" formatCode="0.00">
                  <c:v>2282.7407993827155</c:v>
                </c:pt>
                <c:pt idx="990" formatCode="0.00">
                  <c:v>2282.7407993827155</c:v>
                </c:pt>
                <c:pt idx="991" formatCode="0.00">
                  <c:v>2282.7407993827155</c:v>
                </c:pt>
                <c:pt idx="992" formatCode="0.00">
                  <c:v>2282.7407993827155</c:v>
                </c:pt>
                <c:pt idx="993" formatCode="0.00">
                  <c:v>2282.7407993827155</c:v>
                </c:pt>
                <c:pt idx="994" formatCode="0.00">
                  <c:v>2282.7407993827155</c:v>
                </c:pt>
                <c:pt idx="995" formatCode="0.00">
                  <c:v>2282.7407993827155</c:v>
                </c:pt>
                <c:pt idx="996" formatCode="0.00">
                  <c:v>2282.7407993827155</c:v>
                </c:pt>
                <c:pt idx="997" formatCode="0.00">
                  <c:v>2282.7407993827155</c:v>
                </c:pt>
                <c:pt idx="998" formatCode="0.00">
                  <c:v>2282.7407993827155</c:v>
                </c:pt>
                <c:pt idx="999" formatCode="0.00">
                  <c:v>2282.7407993827155</c:v>
                </c:pt>
                <c:pt idx="1000" formatCode="0.00">
                  <c:v>2282.7407993827155</c:v>
                </c:pt>
                <c:pt idx="1001" formatCode="0.00">
                  <c:v>2282.7407993827155</c:v>
                </c:pt>
                <c:pt idx="1002" formatCode="0.00">
                  <c:v>2282.7407993827155</c:v>
                </c:pt>
                <c:pt idx="1003" formatCode="0.00">
                  <c:v>2282.7407993827155</c:v>
                </c:pt>
                <c:pt idx="1004" formatCode="0.00">
                  <c:v>2282.7407993827155</c:v>
                </c:pt>
                <c:pt idx="1005" formatCode="0.00">
                  <c:v>2282.7407993827155</c:v>
                </c:pt>
                <c:pt idx="1006" formatCode="0.00">
                  <c:v>2282.7407993827155</c:v>
                </c:pt>
                <c:pt idx="1007" formatCode="0.00">
                  <c:v>2282.7407993827155</c:v>
                </c:pt>
                <c:pt idx="1008" formatCode="0.00">
                  <c:v>2282.7407993827155</c:v>
                </c:pt>
                <c:pt idx="1009" formatCode="0.00">
                  <c:v>2282.7407993827155</c:v>
                </c:pt>
                <c:pt idx="1010" formatCode="0.00">
                  <c:v>2282.7407993827155</c:v>
                </c:pt>
                <c:pt idx="1011" formatCode="0.00">
                  <c:v>2282.7407993827155</c:v>
                </c:pt>
                <c:pt idx="1012" formatCode="0.00">
                  <c:v>2282.7407993827155</c:v>
                </c:pt>
                <c:pt idx="1013" formatCode="0.00">
                  <c:v>2282.7407993827155</c:v>
                </c:pt>
                <c:pt idx="1014" formatCode="0.00">
                  <c:v>2282.7407993827155</c:v>
                </c:pt>
                <c:pt idx="1015" formatCode="0.00">
                  <c:v>2282.7407993827155</c:v>
                </c:pt>
                <c:pt idx="1016" formatCode="0.00">
                  <c:v>2282.7407993827155</c:v>
                </c:pt>
                <c:pt idx="1017" formatCode="0.00">
                  <c:v>2282.7407993827155</c:v>
                </c:pt>
                <c:pt idx="1018" formatCode="0.00">
                  <c:v>2282.7407993827155</c:v>
                </c:pt>
                <c:pt idx="1019" formatCode="0.00">
                  <c:v>2282.7407993827155</c:v>
                </c:pt>
                <c:pt idx="1020" formatCode="0.00">
                  <c:v>2282.7407993827155</c:v>
                </c:pt>
                <c:pt idx="1021" formatCode="0.00">
                  <c:v>2282.7407993827155</c:v>
                </c:pt>
                <c:pt idx="1022" formatCode="0.00">
                  <c:v>2282.7407993827155</c:v>
                </c:pt>
                <c:pt idx="1023" formatCode="0.00">
                  <c:v>2282.7407993827155</c:v>
                </c:pt>
                <c:pt idx="1024" formatCode="0.00">
                  <c:v>2282.7407993827155</c:v>
                </c:pt>
                <c:pt idx="1025" formatCode="0.00">
                  <c:v>2282.7407993827155</c:v>
                </c:pt>
                <c:pt idx="1026" formatCode="0.00">
                  <c:v>2282.7407993827155</c:v>
                </c:pt>
                <c:pt idx="1027" formatCode="0.00">
                  <c:v>2282.7407993827155</c:v>
                </c:pt>
                <c:pt idx="1028" formatCode="0.00">
                  <c:v>2282.7407993827155</c:v>
                </c:pt>
                <c:pt idx="1029" formatCode="0.00">
                  <c:v>2282.7407993827155</c:v>
                </c:pt>
                <c:pt idx="1030" formatCode="0.00">
                  <c:v>2282.7407993827155</c:v>
                </c:pt>
                <c:pt idx="1031" formatCode="0.00">
                  <c:v>2282.7407993827155</c:v>
                </c:pt>
                <c:pt idx="1032" formatCode="0.00">
                  <c:v>2282.7407993827155</c:v>
                </c:pt>
                <c:pt idx="1033" formatCode="0.00">
                  <c:v>2282.7407993827155</c:v>
                </c:pt>
                <c:pt idx="1034" formatCode="0.00">
                  <c:v>2282.7407993827155</c:v>
                </c:pt>
                <c:pt idx="1035" formatCode="0.00">
                  <c:v>2282.7407993827155</c:v>
                </c:pt>
                <c:pt idx="1036" formatCode="0.00">
                  <c:v>2282.7407993827155</c:v>
                </c:pt>
                <c:pt idx="1037" formatCode="0.00">
                  <c:v>2282.7407993827155</c:v>
                </c:pt>
                <c:pt idx="1038" formatCode="0.00">
                  <c:v>2282.7407993827155</c:v>
                </c:pt>
                <c:pt idx="1039" formatCode="0.00">
                  <c:v>2282.7407993827155</c:v>
                </c:pt>
                <c:pt idx="1040" formatCode="0.00">
                  <c:v>2282.7407993827155</c:v>
                </c:pt>
                <c:pt idx="1041" formatCode="0.00">
                  <c:v>2282.7407993827155</c:v>
                </c:pt>
                <c:pt idx="1042" formatCode="0.00">
                  <c:v>2282.7407993827155</c:v>
                </c:pt>
                <c:pt idx="1043" formatCode="0.00">
                  <c:v>2282.7407993827155</c:v>
                </c:pt>
                <c:pt idx="1044" formatCode="0.00">
                  <c:v>2282.7407993827155</c:v>
                </c:pt>
                <c:pt idx="1045" formatCode="0.00">
                  <c:v>2282.7407993827155</c:v>
                </c:pt>
                <c:pt idx="1046" formatCode="0.00">
                  <c:v>2282.7407993827155</c:v>
                </c:pt>
                <c:pt idx="1047" formatCode="0.00">
                  <c:v>2282.7407993827155</c:v>
                </c:pt>
                <c:pt idx="1048" formatCode="0.00">
                  <c:v>2282.7407993827155</c:v>
                </c:pt>
                <c:pt idx="1049" formatCode="0.00">
                  <c:v>2282.7407993827155</c:v>
                </c:pt>
                <c:pt idx="1050" formatCode="0.00">
                  <c:v>2282.7407993827155</c:v>
                </c:pt>
                <c:pt idx="1051" formatCode="0.00">
                  <c:v>2282.7407993827155</c:v>
                </c:pt>
                <c:pt idx="1052" formatCode="0.00">
                  <c:v>2282.7407993827155</c:v>
                </c:pt>
                <c:pt idx="1053" formatCode="0.00">
                  <c:v>2282.7407993827155</c:v>
                </c:pt>
                <c:pt idx="1054" formatCode="0.00">
                  <c:v>2312.0776288580241</c:v>
                </c:pt>
                <c:pt idx="1055" formatCode="0.00">
                  <c:v>2339.6469274691353</c:v>
                </c:pt>
                <c:pt idx="1056" formatCode="0.00">
                  <c:v>2365.1886064814812</c:v>
                </c:pt>
                <c:pt idx="1057" formatCode="0.00">
                  <c:v>2388.3794050925922</c:v>
                </c:pt>
                <c:pt idx="1058" formatCode="0.00">
                  <c:v>2408.9552662037031</c:v>
                </c:pt>
                <c:pt idx="1059" formatCode="0.00">
                  <c:v>2426.3741327160487</c:v>
                </c:pt>
                <c:pt idx="1060" formatCode="0.00">
                  <c:v>2440.2741327160488</c:v>
                </c:pt>
                <c:pt idx="1061" formatCode="0.00">
                  <c:v>2450.382628858024</c:v>
                </c:pt>
                <c:pt idx="1062" formatCode="0.00">
                  <c:v>2457.3021689814809</c:v>
                </c:pt>
                <c:pt idx="1063" formatCode="0.00">
                  <c:v>2462.0320300925919</c:v>
                </c:pt>
                <c:pt idx="1064" formatCode="0.00">
                  <c:v>2465.0232114197524</c:v>
                </c:pt>
                <c:pt idx="1065" formatCode="0.00">
                  <c:v>2466.9490478395055</c:v>
                </c:pt>
                <c:pt idx="1066" formatCode="0.00">
                  <c:v>2466.9490478395055</c:v>
                </c:pt>
                <c:pt idx="1067" formatCode="0.00">
                  <c:v>2466.9490478395055</c:v>
                </c:pt>
                <c:pt idx="1068" formatCode="0.00">
                  <c:v>2466.9490478395055</c:v>
                </c:pt>
                <c:pt idx="1069" formatCode="0.00">
                  <c:v>2466.9490478395055</c:v>
                </c:pt>
                <c:pt idx="1070" formatCode="0.00">
                  <c:v>2466.9490478395055</c:v>
                </c:pt>
                <c:pt idx="1071" formatCode="0.00">
                  <c:v>2466.9490478395055</c:v>
                </c:pt>
                <c:pt idx="1072" formatCode="0.00">
                  <c:v>2466.9490478395055</c:v>
                </c:pt>
                <c:pt idx="1073" formatCode="0.00">
                  <c:v>2466.9490478395055</c:v>
                </c:pt>
                <c:pt idx="1074" formatCode="0.00">
                  <c:v>2466.9490478395055</c:v>
                </c:pt>
                <c:pt idx="1075" formatCode="0.00">
                  <c:v>2466.9490478395055</c:v>
                </c:pt>
                <c:pt idx="1076" formatCode="0.00">
                  <c:v>2466.9490478395055</c:v>
                </c:pt>
                <c:pt idx="1077" formatCode="0.00">
                  <c:v>2466.9490478395055</c:v>
                </c:pt>
                <c:pt idx="1078" formatCode="0.00">
                  <c:v>2466.9490478395055</c:v>
                </c:pt>
                <c:pt idx="1079" formatCode="0.00">
                  <c:v>2466.9490478395055</c:v>
                </c:pt>
                <c:pt idx="1080" formatCode="0.00">
                  <c:v>2466.9490478395055</c:v>
                </c:pt>
                <c:pt idx="1081" formatCode="0.00">
                  <c:v>2466.9490478395055</c:v>
                </c:pt>
                <c:pt idx="1082" formatCode="0.00">
                  <c:v>2466.9490478395055</c:v>
                </c:pt>
                <c:pt idx="1083" formatCode="0.00">
                  <c:v>2466.9490478395055</c:v>
                </c:pt>
                <c:pt idx="1084" formatCode="0.00">
                  <c:v>2466.9490478395055</c:v>
                </c:pt>
                <c:pt idx="1085" formatCode="0.00">
                  <c:v>2466.9490478395055</c:v>
                </c:pt>
                <c:pt idx="1086" formatCode="0.00">
                  <c:v>2466.9490478395055</c:v>
                </c:pt>
                <c:pt idx="1087" formatCode="0.00">
                  <c:v>2466.9490478395055</c:v>
                </c:pt>
                <c:pt idx="1088" formatCode="0.00">
                  <c:v>2506.7271797839499</c:v>
                </c:pt>
                <c:pt idx="1089" formatCode="0.00">
                  <c:v>2506.7271797839499</c:v>
                </c:pt>
                <c:pt idx="1090" formatCode="0.00">
                  <c:v>2506.7271797839499</c:v>
                </c:pt>
                <c:pt idx="1091" formatCode="0.00">
                  <c:v>2506.7271797839499</c:v>
                </c:pt>
                <c:pt idx="1092" formatCode="0.00">
                  <c:v>2506.7271797839499</c:v>
                </c:pt>
                <c:pt idx="1093" formatCode="0.00">
                  <c:v>2506.7271797839499</c:v>
                </c:pt>
                <c:pt idx="1094" formatCode="0.00">
                  <c:v>2506.7271797839499</c:v>
                </c:pt>
                <c:pt idx="1095" formatCode="0.00">
                  <c:v>2506.7271797839499</c:v>
                </c:pt>
                <c:pt idx="1096" formatCode="0.00">
                  <c:v>2506.7271797839499</c:v>
                </c:pt>
                <c:pt idx="1097" formatCode="0.00">
                  <c:v>2506.7271797839499</c:v>
                </c:pt>
                <c:pt idx="1098" formatCode="0.00">
                  <c:v>2506.7271797839499</c:v>
                </c:pt>
                <c:pt idx="1099" formatCode="0.00">
                  <c:v>2506.7271797839499</c:v>
                </c:pt>
                <c:pt idx="1100" formatCode="0.00">
                  <c:v>2506.7271797839499</c:v>
                </c:pt>
                <c:pt idx="1101" formatCode="0.00">
                  <c:v>2506.7271797839499</c:v>
                </c:pt>
                <c:pt idx="1102" formatCode="0.00">
                  <c:v>2506.7271797839499</c:v>
                </c:pt>
                <c:pt idx="1103" formatCode="0.00">
                  <c:v>2548.355212962962</c:v>
                </c:pt>
                <c:pt idx="1104" formatCode="0.00">
                  <c:v>2587.3534004629619</c:v>
                </c:pt>
                <c:pt idx="1105" formatCode="0.00">
                  <c:v>2587.3534004629619</c:v>
                </c:pt>
                <c:pt idx="1106" formatCode="0.00">
                  <c:v>2587.3534004629619</c:v>
                </c:pt>
                <c:pt idx="1107" formatCode="0.00">
                  <c:v>2587.3534004629619</c:v>
                </c:pt>
                <c:pt idx="1108" formatCode="0.00">
                  <c:v>2587.3534004629619</c:v>
                </c:pt>
                <c:pt idx="1109" formatCode="0.00">
                  <c:v>2587.3534004629619</c:v>
                </c:pt>
                <c:pt idx="1110" formatCode="0.00">
                  <c:v>2587.3534004629619</c:v>
                </c:pt>
                <c:pt idx="1111" formatCode="0.00">
                  <c:v>2587.3534004629619</c:v>
                </c:pt>
                <c:pt idx="1112" formatCode="0.00">
                  <c:v>2587.3534004629619</c:v>
                </c:pt>
                <c:pt idx="1113" formatCode="0.00">
                  <c:v>2587.3534004629619</c:v>
                </c:pt>
                <c:pt idx="1114" formatCode="0.00">
                  <c:v>2587.3534004629619</c:v>
                </c:pt>
                <c:pt idx="1115" formatCode="0.00">
                  <c:v>2587.3534004629619</c:v>
                </c:pt>
                <c:pt idx="1116" formatCode="0.00">
                  <c:v>2587.3534004629619</c:v>
                </c:pt>
                <c:pt idx="1117" formatCode="0.00">
                  <c:v>2587.3534004629619</c:v>
                </c:pt>
                <c:pt idx="1118" formatCode="0.00">
                  <c:v>2587.3534004629619</c:v>
                </c:pt>
                <c:pt idx="1119" formatCode="0.00">
                  <c:v>2587.3534004629619</c:v>
                </c:pt>
                <c:pt idx="1120" formatCode="0.00">
                  <c:v>2587.3534004629619</c:v>
                </c:pt>
                <c:pt idx="1121" formatCode="0.00">
                  <c:v>2587.3534004629619</c:v>
                </c:pt>
                <c:pt idx="1122" formatCode="0.00">
                  <c:v>2587.3534004629619</c:v>
                </c:pt>
                <c:pt idx="1123" formatCode="0.00">
                  <c:v>2587.3534004629619</c:v>
                </c:pt>
                <c:pt idx="1124" formatCode="0.00">
                  <c:v>2587.3534004629619</c:v>
                </c:pt>
                <c:pt idx="1125" formatCode="0.00">
                  <c:v>2587.3534004629619</c:v>
                </c:pt>
                <c:pt idx="1126" formatCode="0.00">
                  <c:v>2587.3534004629619</c:v>
                </c:pt>
                <c:pt idx="1127" formatCode="0.00">
                  <c:v>2587.3534004629619</c:v>
                </c:pt>
                <c:pt idx="1128" formatCode="0.00">
                  <c:v>2630.1928572530855</c:v>
                </c:pt>
                <c:pt idx="1129" formatCode="0.00">
                  <c:v>2669.1910447530854</c:v>
                </c:pt>
                <c:pt idx="1130" formatCode="0.00">
                  <c:v>2702.5857947530853</c:v>
                </c:pt>
                <c:pt idx="1131" formatCode="0.00">
                  <c:v>2729.9380131172829</c:v>
                </c:pt>
                <c:pt idx="1132" formatCode="0.00">
                  <c:v>2751.8502476851841</c:v>
                </c:pt>
                <c:pt idx="1133" formatCode="0.00">
                  <c:v>2769.0966512345667</c:v>
                </c:pt>
                <c:pt idx="1134" formatCode="0.00">
                  <c:v>2783.1515246913568</c:v>
                </c:pt>
                <c:pt idx="1135" formatCode="0.00">
                  <c:v>2794.7607060185173</c:v>
                </c:pt>
                <c:pt idx="1136" formatCode="0.00">
                  <c:v>2804.2852091049372</c:v>
                </c:pt>
                <c:pt idx="1137" formatCode="0.00">
                  <c:v>2811.8740084876531</c:v>
                </c:pt>
                <c:pt idx="1138" formatCode="0.00">
                  <c:v>2817.5476967592581</c:v>
                </c:pt>
                <c:pt idx="1139" formatCode="0.00">
                  <c:v>2821.5842739197519</c:v>
                </c:pt>
                <c:pt idx="1140" formatCode="0.00">
                  <c:v>2824.4338811728385</c:v>
                </c:pt>
                <c:pt idx="1141" formatCode="0.00">
                  <c:v>2826.7200879629618</c:v>
                </c:pt>
                <c:pt idx="1142" formatCode="0.00">
                  <c:v>2826.7200879629618</c:v>
                </c:pt>
                <c:pt idx="1143" formatCode="0.00">
                  <c:v>2826.7200879629618</c:v>
                </c:pt>
                <c:pt idx="1144" formatCode="0.00">
                  <c:v>2826.7200879629618</c:v>
                </c:pt>
                <c:pt idx="1145" formatCode="0.00">
                  <c:v>2826.7200879629618</c:v>
                </c:pt>
                <c:pt idx="1146" formatCode="0.00">
                  <c:v>2826.7200879629618</c:v>
                </c:pt>
                <c:pt idx="1147" formatCode="0.00">
                  <c:v>2826.7200879629618</c:v>
                </c:pt>
                <c:pt idx="1148" formatCode="0.00">
                  <c:v>2826.7200879629618</c:v>
                </c:pt>
                <c:pt idx="1149" formatCode="0.00">
                  <c:v>2826.7200879629618</c:v>
                </c:pt>
                <c:pt idx="1150" formatCode="0.00">
                  <c:v>2833.3165817901222</c:v>
                </c:pt>
                <c:pt idx="1151" formatCode="0.00">
                  <c:v>2838.8432260802456</c:v>
                </c:pt>
                <c:pt idx="1152" formatCode="0.00">
                  <c:v>2842.0904205246902</c:v>
                </c:pt>
                <c:pt idx="1153" formatCode="0.00">
                  <c:v>2844.1329483024679</c:v>
                </c:pt>
                <c:pt idx="1154" formatCode="0.00">
                  <c:v>2845.6773927469121</c:v>
                </c:pt>
                <c:pt idx="1155" formatCode="0.00">
                  <c:v>2845.6773927469121</c:v>
                </c:pt>
                <c:pt idx="1156" formatCode="0.00">
                  <c:v>2845.6773927469121</c:v>
                </c:pt>
                <c:pt idx="1157" formatCode="0.00">
                  <c:v>2845.6773927469121</c:v>
                </c:pt>
                <c:pt idx="1158" formatCode="0.00">
                  <c:v>2845.6773927469121</c:v>
                </c:pt>
                <c:pt idx="1159" formatCode="0.00">
                  <c:v>2845.6773927469121</c:v>
                </c:pt>
                <c:pt idx="1160" formatCode="0.00">
                  <c:v>2845.6773927469121</c:v>
                </c:pt>
                <c:pt idx="1161" formatCode="0.00">
                  <c:v>2845.6773927469121</c:v>
                </c:pt>
                <c:pt idx="1162" formatCode="0.00">
                  <c:v>2845.6773927469121</c:v>
                </c:pt>
                <c:pt idx="1163" formatCode="0.00">
                  <c:v>2845.6773927469121</c:v>
                </c:pt>
                <c:pt idx="1164" formatCode="0.00">
                  <c:v>2845.6773927469121</c:v>
                </c:pt>
                <c:pt idx="1165" formatCode="0.00">
                  <c:v>2845.6773927469121</c:v>
                </c:pt>
                <c:pt idx="1166" formatCode="0.00">
                  <c:v>2845.6773927469121</c:v>
                </c:pt>
                <c:pt idx="1167" formatCode="0.00">
                  <c:v>2845.6773927469121</c:v>
                </c:pt>
                <c:pt idx="1168" formatCode="0.00">
                  <c:v>2845.6773927469121</c:v>
                </c:pt>
                <c:pt idx="1169" formatCode="0.00">
                  <c:v>2845.6773927469121</c:v>
                </c:pt>
                <c:pt idx="1170" formatCode="0.00">
                  <c:v>2845.6773927469121</c:v>
                </c:pt>
                <c:pt idx="1171" formatCode="0.00">
                  <c:v>2845.6773927469121</c:v>
                </c:pt>
                <c:pt idx="1172" formatCode="0.00">
                  <c:v>2845.6773927469121</c:v>
                </c:pt>
                <c:pt idx="1173" formatCode="0.00">
                  <c:v>2845.6773927469121</c:v>
                </c:pt>
                <c:pt idx="1174" formatCode="0.00">
                  <c:v>2845.6773927469121</c:v>
                </c:pt>
                <c:pt idx="1175" formatCode="0.00">
                  <c:v>2845.6773927469121</c:v>
                </c:pt>
                <c:pt idx="1176" formatCode="0.00">
                  <c:v>2845.6773927469121</c:v>
                </c:pt>
                <c:pt idx="1177" formatCode="0.00">
                  <c:v>2845.6773927469121</c:v>
                </c:pt>
                <c:pt idx="1178" formatCode="0.00">
                  <c:v>2845.6773927469121</c:v>
                </c:pt>
                <c:pt idx="1179" formatCode="0.00">
                  <c:v>2845.6773927469121</c:v>
                </c:pt>
                <c:pt idx="1180" formatCode="0.00">
                  <c:v>2845.6773927469121</c:v>
                </c:pt>
                <c:pt idx="1181" formatCode="0.00">
                  <c:v>2845.6773927469121</c:v>
                </c:pt>
                <c:pt idx="1182" formatCode="0.00">
                  <c:v>2845.6773927469121</c:v>
                </c:pt>
                <c:pt idx="1183" formatCode="0.00">
                  <c:v>2845.6773927469121</c:v>
                </c:pt>
                <c:pt idx="1184" formatCode="0.00">
                  <c:v>2845.6773927469121</c:v>
                </c:pt>
                <c:pt idx="1185" formatCode="0.00">
                  <c:v>2845.6773927469121</c:v>
                </c:pt>
                <c:pt idx="1186" formatCode="0.00">
                  <c:v>2845.6773927469121</c:v>
                </c:pt>
                <c:pt idx="1187" formatCode="0.00">
                  <c:v>2845.6773927469121</c:v>
                </c:pt>
                <c:pt idx="1188" formatCode="0.00">
                  <c:v>2845.6773927469121</c:v>
                </c:pt>
                <c:pt idx="1189" formatCode="0.00">
                  <c:v>2845.6773927469121</c:v>
                </c:pt>
                <c:pt idx="1190" formatCode="0.00">
                  <c:v>2845.6773927469121</c:v>
                </c:pt>
                <c:pt idx="1191" formatCode="0.00">
                  <c:v>2845.6773927469121</c:v>
                </c:pt>
                <c:pt idx="1192" formatCode="0.00">
                  <c:v>2845.6773927469121</c:v>
                </c:pt>
                <c:pt idx="1193" formatCode="0.00">
                  <c:v>2845.6773927469121</c:v>
                </c:pt>
                <c:pt idx="1194" formatCode="0.00">
                  <c:v>2845.6773927469121</c:v>
                </c:pt>
                <c:pt idx="1195" formatCode="0.00">
                  <c:v>2845.6773927469121</c:v>
                </c:pt>
                <c:pt idx="1196" formatCode="0.00">
                  <c:v>2845.6773927469121</c:v>
                </c:pt>
                <c:pt idx="1197" formatCode="0.00">
                  <c:v>2845.6773927469121</c:v>
                </c:pt>
                <c:pt idx="1198" formatCode="0.00">
                  <c:v>2845.6773927469121</c:v>
                </c:pt>
                <c:pt idx="1199" formatCode="0.00">
                  <c:v>2845.6773927469121</c:v>
                </c:pt>
                <c:pt idx="1200" formatCode="0.00">
                  <c:v>2845.6773927469121</c:v>
                </c:pt>
                <c:pt idx="1201" formatCode="0.00">
                  <c:v>2845.6773927469121</c:v>
                </c:pt>
                <c:pt idx="1202" formatCode="0.00">
                  <c:v>2845.6773927469121</c:v>
                </c:pt>
                <c:pt idx="1203" formatCode="0.00">
                  <c:v>2845.6773927469121</c:v>
                </c:pt>
                <c:pt idx="1204" formatCode="0.00">
                  <c:v>2845.6773927469121</c:v>
                </c:pt>
                <c:pt idx="1205" formatCode="0.00">
                  <c:v>2845.6773927469121</c:v>
                </c:pt>
                <c:pt idx="1206" formatCode="0.00">
                  <c:v>2845.6773927469121</c:v>
                </c:pt>
                <c:pt idx="1207" formatCode="0.00">
                  <c:v>2845.6773927469121</c:v>
                </c:pt>
                <c:pt idx="1208" formatCode="0.00">
                  <c:v>2845.6773927469121</c:v>
                </c:pt>
                <c:pt idx="1209" formatCode="0.00">
                  <c:v>2845.6773927469121</c:v>
                </c:pt>
                <c:pt idx="1210" formatCode="0.00">
                  <c:v>2845.6773927469121</c:v>
                </c:pt>
                <c:pt idx="1211" formatCode="0.00">
                  <c:v>2845.6773927469121</c:v>
                </c:pt>
                <c:pt idx="1212" formatCode="0.00">
                  <c:v>2845.6773927469121</c:v>
                </c:pt>
                <c:pt idx="1213" formatCode="0.00">
                  <c:v>2845.6773927469121</c:v>
                </c:pt>
                <c:pt idx="1214" formatCode="0.00">
                  <c:v>2845.6773927469121</c:v>
                </c:pt>
                <c:pt idx="1215" formatCode="0.00">
                  <c:v>2845.6773927469121</c:v>
                </c:pt>
                <c:pt idx="1216" formatCode="0.00">
                  <c:v>2845.6773927469121</c:v>
                </c:pt>
                <c:pt idx="1217" formatCode="0.00">
                  <c:v>2845.6773927469121</c:v>
                </c:pt>
                <c:pt idx="1218" formatCode="0.00">
                  <c:v>2845.6773927469121</c:v>
                </c:pt>
                <c:pt idx="1219" formatCode="0.00">
                  <c:v>2845.6773927469121</c:v>
                </c:pt>
                <c:pt idx="1220" formatCode="0.00">
                  <c:v>2845.6773927469121</c:v>
                </c:pt>
                <c:pt idx="1221" formatCode="0.00">
                  <c:v>2845.6773927469121</c:v>
                </c:pt>
                <c:pt idx="1222" formatCode="0.00">
                  <c:v>2845.6773927469121</c:v>
                </c:pt>
                <c:pt idx="1223" formatCode="0.00">
                  <c:v>2845.6773927469121</c:v>
                </c:pt>
                <c:pt idx="1224" formatCode="0.00">
                  <c:v>2845.6773927469121</c:v>
                </c:pt>
                <c:pt idx="1225" formatCode="0.00">
                  <c:v>2845.6773927469121</c:v>
                </c:pt>
                <c:pt idx="1226" formatCode="0.00">
                  <c:v>2845.6773927469121</c:v>
                </c:pt>
                <c:pt idx="1227" formatCode="0.00">
                  <c:v>2845.6773927469121</c:v>
                </c:pt>
                <c:pt idx="1228" formatCode="0.00">
                  <c:v>2845.6773927469121</c:v>
                </c:pt>
                <c:pt idx="1229" formatCode="0.00">
                  <c:v>2845.6773927469121</c:v>
                </c:pt>
                <c:pt idx="1230" formatCode="0.00">
                  <c:v>2845.6773927469121</c:v>
                </c:pt>
                <c:pt idx="1231" formatCode="0.00">
                  <c:v>2845.6773927469121</c:v>
                </c:pt>
                <c:pt idx="1232" formatCode="0.00">
                  <c:v>2845.6773927469121</c:v>
                </c:pt>
                <c:pt idx="1233" formatCode="0.00">
                  <c:v>2845.6773927469121</c:v>
                </c:pt>
                <c:pt idx="1234" formatCode="0.00">
                  <c:v>2845.6773927469121</c:v>
                </c:pt>
                <c:pt idx="1235" formatCode="0.00">
                  <c:v>2845.6773927469121</c:v>
                </c:pt>
                <c:pt idx="1236" formatCode="0.00">
                  <c:v>2845.6773927469121</c:v>
                </c:pt>
                <c:pt idx="1237" formatCode="0.00">
                  <c:v>2845.6773927469121</c:v>
                </c:pt>
                <c:pt idx="1238" formatCode="0.00">
                  <c:v>2845.6773927469121</c:v>
                </c:pt>
                <c:pt idx="1239" formatCode="0.00">
                  <c:v>2845.6773927469121</c:v>
                </c:pt>
                <c:pt idx="1240" formatCode="0.00">
                  <c:v>2845.6773927469121</c:v>
                </c:pt>
                <c:pt idx="1241" formatCode="0.00">
                  <c:v>2845.6773927469121</c:v>
                </c:pt>
                <c:pt idx="1242" formatCode="0.00">
                  <c:v>2845.6773927469121</c:v>
                </c:pt>
                <c:pt idx="1243" formatCode="0.00">
                  <c:v>2845.6773927469121</c:v>
                </c:pt>
                <c:pt idx="1244" formatCode="0.00">
                  <c:v>2845.6773927469121</c:v>
                </c:pt>
                <c:pt idx="1245" formatCode="0.00">
                  <c:v>2845.6773927469121</c:v>
                </c:pt>
                <c:pt idx="1246" formatCode="0.00">
                  <c:v>2845.6773927469121</c:v>
                </c:pt>
                <c:pt idx="1247" formatCode="0.00">
                  <c:v>2845.6773927469121</c:v>
                </c:pt>
                <c:pt idx="1248" formatCode="0.00">
                  <c:v>2845.6773927469121</c:v>
                </c:pt>
                <c:pt idx="1249" formatCode="0.00">
                  <c:v>2845.6773927469121</c:v>
                </c:pt>
                <c:pt idx="1250" formatCode="0.00">
                  <c:v>2845.6773927469121</c:v>
                </c:pt>
                <c:pt idx="1251" formatCode="0.00">
                  <c:v>2845.6773927469121</c:v>
                </c:pt>
                <c:pt idx="1252" formatCode="0.00">
                  <c:v>2845.6773927469121</c:v>
                </c:pt>
                <c:pt idx="1253" formatCode="0.00">
                  <c:v>2845.6773927469121</c:v>
                </c:pt>
                <c:pt idx="1254" formatCode="0.00">
                  <c:v>2845.6773927469121</c:v>
                </c:pt>
                <c:pt idx="1255" formatCode="0.00">
                  <c:v>2845.6773927469121</c:v>
                </c:pt>
                <c:pt idx="1256" formatCode="0.00">
                  <c:v>2845.6773927469121</c:v>
                </c:pt>
                <c:pt idx="1257" formatCode="0.00">
                  <c:v>2845.6773927469121</c:v>
                </c:pt>
                <c:pt idx="1258" formatCode="0.00">
                  <c:v>2845.6773927469121</c:v>
                </c:pt>
                <c:pt idx="1259" formatCode="0.00">
                  <c:v>2845.6773927469121</c:v>
                </c:pt>
                <c:pt idx="1260" formatCode="0.00">
                  <c:v>2845.6773927469121</c:v>
                </c:pt>
                <c:pt idx="1261" formatCode="0.00">
                  <c:v>2845.6773927469121</c:v>
                </c:pt>
                <c:pt idx="1262" formatCode="0.00">
                  <c:v>2845.6773927469121</c:v>
                </c:pt>
                <c:pt idx="1263" formatCode="0.00">
                  <c:v>2845.6773927469121</c:v>
                </c:pt>
                <c:pt idx="1264" formatCode="0.00">
                  <c:v>2845.6773927469121</c:v>
                </c:pt>
                <c:pt idx="1265" formatCode="0.00">
                  <c:v>2845.6773927469121</c:v>
                </c:pt>
                <c:pt idx="1266" formatCode="0.00">
                  <c:v>2845.6773927469121</c:v>
                </c:pt>
                <c:pt idx="1267" formatCode="0.00">
                  <c:v>2845.6773927469121</c:v>
                </c:pt>
                <c:pt idx="1268" formatCode="0.00">
                  <c:v>2845.6773927469121</c:v>
                </c:pt>
                <c:pt idx="1269" formatCode="0.00">
                  <c:v>2845.6773927469121</c:v>
                </c:pt>
                <c:pt idx="1270" formatCode="0.00">
                  <c:v>2845.6773927469121</c:v>
                </c:pt>
                <c:pt idx="1271" formatCode="0.00">
                  <c:v>2845.6773927469121</c:v>
                </c:pt>
                <c:pt idx="1272" formatCode="0.00">
                  <c:v>2845.6773927469121</c:v>
                </c:pt>
                <c:pt idx="1273" formatCode="0.00">
                  <c:v>2845.6773927469121</c:v>
                </c:pt>
                <c:pt idx="1274" formatCode="0.00">
                  <c:v>2845.6773927469121</c:v>
                </c:pt>
                <c:pt idx="1275" formatCode="0.00">
                  <c:v>2845.6773927469121</c:v>
                </c:pt>
                <c:pt idx="1276" formatCode="0.00">
                  <c:v>2845.6773927469121</c:v>
                </c:pt>
                <c:pt idx="1277" formatCode="0.00">
                  <c:v>2845.6773927469121</c:v>
                </c:pt>
                <c:pt idx="1278" formatCode="0.00">
                  <c:v>2845.6773927469121</c:v>
                </c:pt>
                <c:pt idx="1279" formatCode="0.00">
                  <c:v>2845.6773927469121</c:v>
                </c:pt>
                <c:pt idx="1280" formatCode="0.00">
                  <c:v>2845.6773927469121</c:v>
                </c:pt>
                <c:pt idx="1281" formatCode="0.00">
                  <c:v>2845.6773927469121</c:v>
                </c:pt>
                <c:pt idx="1282" formatCode="0.00">
                  <c:v>2845.6773927469121</c:v>
                </c:pt>
                <c:pt idx="1283" formatCode="0.00">
                  <c:v>2845.6773927469121</c:v>
                </c:pt>
                <c:pt idx="1284" formatCode="0.00">
                  <c:v>2845.6773927469121</c:v>
                </c:pt>
                <c:pt idx="1285" formatCode="0.00">
                  <c:v>2845.6773927469121</c:v>
                </c:pt>
                <c:pt idx="1286" formatCode="0.00">
                  <c:v>2845.6773927469121</c:v>
                </c:pt>
                <c:pt idx="1287" formatCode="0.00">
                  <c:v>2845.6773927469121</c:v>
                </c:pt>
                <c:pt idx="1288" formatCode="0.00">
                  <c:v>2845.6773927469121</c:v>
                </c:pt>
                <c:pt idx="1289" formatCode="0.00">
                  <c:v>2845.6773927469121</c:v>
                </c:pt>
                <c:pt idx="1290" formatCode="0.00">
                  <c:v>2845.6773927469121</c:v>
                </c:pt>
                <c:pt idx="1291" formatCode="0.00">
                  <c:v>2845.6773927469121</c:v>
                </c:pt>
                <c:pt idx="1292" formatCode="0.00">
                  <c:v>2845.6773927469121</c:v>
                </c:pt>
                <c:pt idx="1293" formatCode="0.00">
                  <c:v>2845.6773927469121</c:v>
                </c:pt>
                <c:pt idx="1294" formatCode="0.00">
                  <c:v>2845.6773927469121</c:v>
                </c:pt>
                <c:pt idx="1295" formatCode="0.00">
                  <c:v>2845.6773927469121</c:v>
                </c:pt>
                <c:pt idx="1296" formatCode="0.00">
                  <c:v>2845.6773927469121</c:v>
                </c:pt>
                <c:pt idx="1297" formatCode="0.00">
                  <c:v>2845.6773927469121</c:v>
                </c:pt>
                <c:pt idx="1298" formatCode="0.00">
                  <c:v>2845.6773927469121</c:v>
                </c:pt>
                <c:pt idx="1299" formatCode="0.00">
                  <c:v>2845.6773927469121</c:v>
                </c:pt>
                <c:pt idx="1300" formatCode="0.00">
                  <c:v>2845.6773927469121</c:v>
                </c:pt>
                <c:pt idx="1301" formatCode="0.00">
                  <c:v>2845.6773927469121</c:v>
                </c:pt>
                <c:pt idx="1302" formatCode="0.00">
                  <c:v>2845.6773927469121</c:v>
                </c:pt>
                <c:pt idx="1303" formatCode="0.00">
                  <c:v>2845.6773927469121</c:v>
                </c:pt>
                <c:pt idx="1304" formatCode="0.00">
                  <c:v>2845.6773927469121</c:v>
                </c:pt>
                <c:pt idx="1305" formatCode="0.00">
                  <c:v>2845.6773927469121</c:v>
                </c:pt>
                <c:pt idx="1306" formatCode="0.00">
                  <c:v>2845.6773927469121</c:v>
                </c:pt>
                <c:pt idx="1307" formatCode="0.00">
                  <c:v>2845.6773927469121</c:v>
                </c:pt>
                <c:pt idx="1308" formatCode="0.00">
                  <c:v>2845.6773927469121</c:v>
                </c:pt>
                <c:pt idx="1309" formatCode="0.00">
                  <c:v>2845.6773927469121</c:v>
                </c:pt>
                <c:pt idx="1310" formatCode="0.00">
                  <c:v>2845.6773927469121</c:v>
                </c:pt>
                <c:pt idx="1311" formatCode="0.00">
                  <c:v>2845.6773927469121</c:v>
                </c:pt>
                <c:pt idx="1312" formatCode="0.00">
                  <c:v>2845.6773927469121</c:v>
                </c:pt>
                <c:pt idx="1313" formatCode="0.00">
                  <c:v>2845.6773927469121</c:v>
                </c:pt>
                <c:pt idx="1314" formatCode="0.00">
                  <c:v>2845.6773927469121</c:v>
                </c:pt>
                <c:pt idx="1315" formatCode="0.00">
                  <c:v>2845.6773927469121</c:v>
                </c:pt>
                <c:pt idx="1316" formatCode="0.00">
                  <c:v>2845.6773927469121</c:v>
                </c:pt>
                <c:pt idx="1317" formatCode="0.00">
                  <c:v>2845.6773927469121</c:v>
                </c:pt>
                <c:pt idx="1318" formatCode="0.00">
                  <c:v>2845.6773927469121</c:v>
                </c:pt>
                <c:pt idx="1319" formatCode="0.00">
                  <c:v>2845.6773927469121</c:v>
                </c:pt>
                <c:pt idx="1320" formatCode="0.00">
                  <c:v>2845.6773927469121</c:v>
                </c:pt>
                <c:pt idx="1321" formatCode="0.00">
                  <c:v>2845.6773927469121</c:v>
                </c:pt>
                <c:pt idx="1322" formatCode="0.00">
                  <c:v>2845.6773927469121</c:v>
                </c:pt>
                <c:pt idx="1323" formatCode="0.00">
                  <c:v>2845.6773927469121</c:v>
                </c:pt>
                <c:pt idx="1324" formatCode="0.00">
                  <c:v>2845.6773927469121</c:v>
                </c:pt>
                <c:pt idx="1325" formatCode="0.00">
                  <c:v>2845.6773927469121</c:v>
                </c:pt>
                <c:pt idx="1326" formatCode="0.00">
                  <c:v>2845.6773927469121</c:v>
                </c:pt>
                <c:pt idx="1327" formatCode="0.00">
                  <c:v>2845.6773927469121</c:v>
                </c:pt>
                <c:pt idx="1328" formatCode="0.00">
                  <c:v>2845.6773927469121</c:v>
                </c:pt>
                <c:pt idx="1329" formatCode="0.00">
                  <c:v>2845.6773927469121</c:v>
                </c:pt>
                <c:pt idx="1330" formatCode="0.00">
                  <c:v>2845.6773927469121</c:v>
                </c:pt>
                <c:pt idx="1331" formatCode="0.00">
                  <c:v>2845.6773927469121</c:v>
                </c:pt>
                <c:pt idx="1332" formatCode="0.00">
                  <c:v>2845.6773927469121</c:v>
                </c:pt>
                <c:pt idx="1333" formatCode="0.00">
                  <c:v>2845.6773927469121</c:v>
                </c:pt>
                <c:pt idx="1334" formatCode="0.00">
                  <c:v>2845.6773927469121</c:v>
                </c:pt>
                <c:pt idx="1335" formatCode="0.00">
                  <c:v>2845.6773927469121</c:v>
                </c:pt>
                <c:pt idx="1336" formatCode="0.00">
                  <c:v>2845.6773927469121</c:v>
                </c:pt>
                <c:pt idx="1337" formatCode="0.00">
                  <c:v>2845.6773927469121</c:v>
                </c:pt>
                <c:pt idx="1338" formatCode="0.00">
                  <c:v>2845.6773927469121</c:v>
                </c:pt>
                <c:pt idx="1339" formatCode="0.00">
                  <c:v>2845.6773927469121</c:v>
                </c:pt>
                <c:pt idx="1340" formatCode="0.00">
                  <c:v>2845.6773927469121</c:v>
                </c:pt>
                <c:pt idx="1341" formatCode="0.00">
                  <c:v>2845.6773927469121</c:v>
                </c:pt>
                <c:pt idx="1342" formatCode="0.00">
                  <c:v>2845.6773927469121</c:v>
                </c:pt>
                <c:pt idx="1343" formatCode="0.00">
                  <c:v>2845.6773927469121</c:v>
                </c:pt>
                <c:pt idx="1344" formatCode="0.00">
                  <c:v>2845.6773927469121</c:v>
                </c:pt>
                <c:pt idx="1345" formatCode="0.00">
                  <c:v>2845.6773927469121</c:v>
                </c:pt>
                <c:pt idx="1346" formatCode="0.00">
                  <c:v>2845.6773927469121</c:v>
                </c:pt>
                <c:pt idx="1347" formatCode="0.00">
                  <c:v>2845.6773927469121</c:v>
                </c:pt>
                <c:pt idx="1348" formatCode="0.00">
                  <c:v>2845.6773927469121</c:v>
                </c:pt>
                <c:pt idx="1349" formatCode="0.00">
                  <c:v>2845.6773927469121</c:v>
                </c:pt>
                <c:pt idx="1350" formatCode="0.00">
                  <c:v>2845.6773927469121</c:v>
                </c:pt>
                <c:pt idx="1351" formatCode="0.00">
                  <c:v>2845.6773927469121</c:v>
                </c:pt>
                <c:pt idx="1352" formatCode="0.00">
                  <c:v>2845.6773927469121</c:v>
                </c:pt>
                <c:pt idx="1353" formatCode="0.00">
                  <c:v>2845.6773927469121</c:v>
                </c:pt>
                <c:pt idx="1354" formatCode="0.00">
                  <c:v>2845.6773927469121</c:v>
                </c:pt>
                <c:pt idx="1355" formatCode="0.00">
                  <c:v>2845.6773927469121</c:v>
                </c:pt>
                <c:pt idx="1356" formatCode="0.00">
                  <c:v>2845.6773927469121</c:v>
                </c:pt>
                <c:pt idx="1357" formatCode="0.00">
                  <c:v>2845.6773927469121</c:v>
                </c:pt>
                <c:pt idx="1358" formatCode="0.00">
                  <c:v>2845.6773927469121</c:v>
                </c:pt>
                <c:pt idx="1359" formatCode="0.00">
                  <c:v>2904.092142746912</c:v>
                </c:pt>
                <c:pt idx="1360" formatCode="0.00">
                  <c:v>2959.8466944444431</c:v>
                </c:pt>
                <c:pt idx="1361" formatCode="0.00">
                  <c:v>3012.701444444443</c:v>
                </c:pt>
                <c:pt idx="1362" formatCode="0.00">
                  <c:v>3062.5874290123443</c:v>
                </c:pt>
                <c:pt idx="1363" formatCode="0.00">
                  <c:v>3109.448554783949</c:v>
                </c:pt>
                <c:pt idx="1364" formatCode="0.00">
                  <c:v>3153.1052800925909</c:v>
                </c:pt>
                <c:pt idx="1365" formatCode="0.00">
                  <c:v>3193.8031072530848</c:v>
                </c:pt>
                <c:pt idx="1366" formatCode="0.00">
                  <c:v>3193.8031072530848</c:v>
                </c:pt>
                <c:pt idx="1367" formatCode="0.00">
                  <c:v>3193.8031072530848</c:v>
                </c:pt>
                <c:pt idx="1368" formatCode="0.00">
                  <c:v>3193.8031072530848</c:v>
                </c:pt>
                <c:pt idx="1369" formatCode="0.00">
                  <c:v>3193.8031072530848</c:v>
                </c:pt>
                <c:pt idx="1370" formatCode="0.00">
                  <c:v>3193.8031072530848</c:v>
                </c:pt>
                <c:pt idx="1371" formatCode="0.00">
                  <c:v>3193.8031072530848</c:v>
                </c:pt>
                <c:pt idx="1372" formatCode="0.00">
                  <c:v>3234.8983070987638</c:v>
                </c:pt>
                <c:pt idx="1373" formatCode="0.00">
                  <c:v>3273.5094182098751</c:v>
                </c:pt>
                <c:pt idx="1374" formatCode="0.00">
                  <c:v>3273.5094182098751</c:v>
                </c:pt>
                <c:pt idx="1375" formatCode="0.00">
                  <c:v>3273.5094182098751</c:v>
                </c:pt>
                <c:pt idx="1376" formatCode="0.00">
                  <c:v>3273.5094182098751</c:v>
                </c:pt>
                <c:pt idx="1377" formatCode="0.00">
                  <c:v>3273.5094182098751</c:v>
                </c:pt>
                <c:pt idx="1378" formatCode="0.00">
                  <c:v>3273.5094182098751</c:v>
                </c:pt>
                <c:pt idx="1379" formatCode="0.00">
                  <c:v>3307.3846620370355</c:v>
                </c:pt>
                <c:pt idx="1380" formatCode="0.00">
                  <c:v>3339.0081273148135</c:v>
                </c:pt>
                <c:pt idx="1381" formatCode="0.00">
                  <c:v>3366.6862878086408</c:v>
                </c:pt>
                <c:pt idx="1382" formatCode="0.00">
                  <c:v>3388.8903580246902</c:v>
                </c:pt>
                <c:pt idx="1383" formatCode="0.00">
                  <c:v>3406.2228858024678</c:v>
                </c:pt>
                <c:pt idx="1384" formatCode="0.00">
                  <c:v>3419.28641898148</c:v>
                </c:pt>
                <c:pt idx="1385" formatCode="0.00">
                  <c:v>3428.6835054012331</c:v>
                </c:pt>
                <c:pt idx="1386" formatCode="0.00">
                  <c:v>3428.6835054012331</c:v>
                </c:pt>
                <c:pt idx="1387" formatCode="0.00">
                  <c:v>3428.6835054012331</c:v>
                </c:pt>
                <c:pt idx="1388" formatCode="0.00">
                  <c:v>3428.6835054012331</c:v>
                </c:pt>
                <c:pt idx="1389" formatCode="0.00">
                  <c:v>3428.6835054012331</c:v>
                </c:pt>
                <c:pt idx="1390" formatCode="0.00">
                  <c:v>3428.6835054012331</c:v>
                </c:pt>
                <c:pt idx="1391" formatCode="0.00">
                  <c:v>3428.6835054012331</c:v>
                </c:pt>
                <c:pt idx="1392" formatCode="0.00">
                  <c:v>3428.6835054012331</c:v>
                </c:pt>
                <c:pt idx="1393" formatCode="0.00">
                  <c:v>3428.6835054012331</c:v>
                </c:pt>
                <c:pt idx="1394" formatCode="0.00">
                  <c:v>3428.6835054012331</c:v>
                </c:pt>
                <c:pt idx="1395" formatCode="0.00">
                  <c:v>3428.6835054012331</c:v>
                </c:pt>
                <c:pt idx="1396" formatCode="0.00">
                  <c:v>3428.6835054012331</c:v>
                </c:pt>
                <c:pt idx="1397" formatCode="0.00">
                  <c:v>3428.6835054012331</c:v>
                </c:pt>
                <c:pt idx="1398" formatCode="0.00">
                  <c:v>3428.6835054012331</c:v>
                </c:pt>
                <c:pt idx="1399" formatCode="0.00">
                  <c:v>3428.6835054012331</c:v>
                </c:pt>
                <c:pt idx="1400" formatCode="0.00">
                  <c:v>3428.6835054012331</c:v>
                </c:pt>
                <c:pt idx="1401" formatCode="0.00">
                  <c:v>3428.6835054012331</c:v>
                </c:pt>
                <c:pt idx="1402" formatCode="0.00">
                  <c:v>3428.6835054012331</c:v>
                </c:pt>
                <c:pt idx="1403" formatCode="0.00">
                  <c:v>3457.7963904320973</c:v>
                </c:pt>
                <c:pt idx="1404" formatCode="0.00">
                  <c:v>3485.3656890432085</c:v>
                </c:pt>
                <c:pt idx="1405" formatCode="0.00">
                  <c:v>3511.2223703703689</c:v>
                </c:pt>
                <c:pt idx="1406" formatCode="0.00">
                  <c:v>3535.3195648148135</c:v>
                </c:pt>
                <c:pt idx="1407" formatCode="0.00">
                  <c:v>3557.2317993827146</c:v>
                </c:pt>
                <c:pt idx="1408" formatCode="0.00">
                  <c:v>3575.9714876543194</c:v>
                </c:pt>
                <c:pt idx="1409" formatCode="0.00">
                  <c:v>3590.2602800925911</c:v>
                </c:pt>
                <c:pt idx="1410" formatCode="0.00">
                  <c:v>3600.7007245370355</c:v>
                </c:pt>
                <c:pt idx="1411" formatCode="0.00">
                  <c:v>3608.8708356481466</c:v>
                </c:pt>
                <c:pt idx="1412" formatCode="0.00">
                  <c:v>3608.8708356481466</c:v>
                </c:pt>
                <c:pt idx="1413" formatCode="0.00">
                  <c:v>3608.8708356481466</c:v>
                </c:pt>
                <c:pt idx="1414" formatCode="0.00">
                  <c:v>3608.8708356481466</c:v>
                </c:pt>
                <c:pt idx="1415" formatCode="0.00">
                  <c:v>3608.8708356481466</c:v>
                </c:pt>
                <c:pt idx="1416" formatCode="0.00">
                  <c:v>3608.8708356481466</c:v>
                </c:pt>
                <c:pt idx="1417" formatCode="0.00">
                  <c:v>3608.8708356481466</c:v>
                </c:pt>
                <c:pt idx="1418" formatCode="0.00">
                  <c:v>3608.8708356481466</c:v>
                </c:pt>
                <c:pt idx="1419" formatCode="0.00">
                  <c:v>3608.8708356481466</c:v>
                </c:pt>
                <c:pt idx="1420" formatCode="0.00">
                  <c:v>3608.8708356481466</c:v>
                </c:pt>
                <c:pt idx="1421" formatCode="0.00">
                  <c:v>3608.8708356481466</c:v>
                </c:pt>
                <c:pt idx="1422" formatCode="0.00">
                  <c:v>3608.8708356481466</c:v>
                </c:pt>
                <c:pt idx="1423" formatCode="0.00">
                  <c:v>3608.8708356481466</c:v>
                </c:pt>
                <c:pt idx="1424" formatCode="0.00">
                  <c:v>3608.8708356481466</c:v>
                </c:pt>
                <c:pt idx="1425" formatCode="0.00">
                  <c:v>3626.8122391975294</c:v>
                </c:pt>
                <c:pt idx="1426" formatCode="0.00">
                  <c:v>3642.5450871913567</c:v>
                </c:pt>
                <c:pt idx="1427" formatCode="0.00">
                  <c:v>3655.9097870370356</c:v>
                </c:pt>
                <c:pt idx="1428" formatCode="0.00">
                  <c:v>3655.9097870370356</c:v>
                </c:pt>
                <c:pt idx="1429" formatCode="0.00">
                  <c:v>3655.9097870370356</c:v>
                </c:pt>
                <c:pt idx="1430" formatCode="0.00">
                  <c:v>3655.9097870370356</c:v>
                </c:pt>
                <c:pt idx="1431" formatCode="0.00">
                  <c:v>3655.9097870370356</c:v>
                </c:pt>
                <c:pt idx="1432" formatCode="0.00">
                  <c:v>3655.9097870370356</c:v>
                </c:pt>
                <c:pt idx="1433" formatCode="0.00">
                  <c:v>3655.9097870370356</c:v>
                </c:pt>
                <c:pt idx="1434" formatCode="0.00">
                  <c:v>3674.739246141974</c:v>
                </c:pt>
                <c:pt idx="1435" formatCode="0.00">
                  <c:v>3691.9856496913567</c:v>
                </c:pt>
                <c:pt idx="1436" formatCode="0.00">
                  <c:v>3706.3528441358012</c:v>
                </c:pt>
                <c:pt idx="1437" formatCode="0.00">
                  <c:v>3716.8603217592581</c:v>
                </c:pt>
                <c:pt idx="1438" formatCode="0.00">
                  <c:v>3724.1106304012333</c:v>
                </c:pt>
                <c:pt idx="1439" formatCode="0.00">
                  <c:v>3728.6620223765417</c:v>
                </c:pt>
                <c:pt idx="1440" formatCode="0.00">
                  <c:v>3728.6620223765417</c:v>
                </c:pt>
                <c:pt idx="1441" formatCode="0.00">
                  <c:v>3728.6620223765417</c:v>
                </c:pt>
                <c:pt idx="1442" formatCode="0.00">
                  <c:v>3728.6620223765417</c:v>
                </c:pt>
                <c:pt idx="1443" formatCode="0.00">
                  <c:v>3728.6620223765417</c:v>
                </c:pt>
                <c:pt idx="1444" formatCode="0.00">
                  <c:v>3728.6620223765417</c:v>
                </c:pt>
                <c:pt idx="1445" formatCode="0.00">
                  <c:v>3733.5737847222208</c:v>
                </c:pt>
                <c:pt idx="1446" formatCode="0.00">
                  <c:v>3737.694019290122</c:v>
                </c:pt>
                <c:pt idx="1447" formatCode="0.00">
                  <c:v>3741.2858179012333</c:v>
                </c:pt>
                <c:pt idx="1448" formatCode="0.00">
                  <c:v>3741.2858179012333</c:v>
                </c:pt>
                <c:pt idx="1449" formatCode="0.00">
                  <c:v>3741.2858179012333</c:v>
                </c:pt>
                <c:pt idx="1450" formatCode="0.00">
                  <c:v>3741.2858179012333</c:v>
                </c:pt>
                <c:pt idx="1451" formatCode="0.00">
                  <c:v>3744.7223140432084</c:v>
                </c:pt>
                <c:pt idx="1452" formatCode="0.00">
                  <c:v>3747.1355084876527</c:v>
                </c:pt>
                <c:pt idx="1453" formatCode="0.00">
                  <c:v>3748.1866959876529</c:v>
                </c:pt>
                <c:pt idx="1454" formatCode="0.00">
                  <c:v>3748.4136435185169</c:v>
                </c:pt>
                <c:pt idx="1455" formatCode="0.00">
                  <c:v>3748.4290879629611</c:v>
                </c:pt>
                <c:pt idx="1456" formatCode="0.00">
                  <c:v>3748.4290879629611</c:v>
                </c:pt>
                <c:pt idx="1457" formatCode="0.00">
                  <c:v>3748.4290879629611</c:v>
                </c:pt>
                <c:pt idx="1458" formatCode="0.00">
                  <c:v>3748.4290879629611</c:v>
                </c:pt>
                <c:pt idx="1459" formatCode="0.00">
                  <c:v>3748.4290879629611</c:v>
                </c:pt>
                <c:pt idx="1460" formatCode="0.00">
                  <c:v>3748.4290879629611</c:v>
                </c:pt>
                <c:pt idx="1461" formatCode="0.00">
                  <c:v>3748.4290879629611</c:v>
                </c:pt>
                <c:pt idx="1462" formatCode="0.00">
                  <c:v>3748.4290879629611</c:v>
                </c:pt>
                <c:pt idx="1463" formatCode="0.00">
                  <c:v>3748.4290879629611</c:v>
                </c:pt>
                <c:pt idx="1464" formatCode="0.00">
                  <c:v>3748.4290879629611</c:v>
                </c:pt>
                <c:pt idx="1465" formatCode="0.00">
                  <c:v>3748.4290879629611</c:v>
                </c:pt>
                <c:pt idx="1466" formatCode="0.00">
                  <c:v>3748.4290879629611</c:v>
                </c:pt>
                <c:pt idx="1467" formatCode="0.00">
                  <c:v>3748.4290879629611</c:v>
                </c:pt>
                <c:pt idx="1468" formatCode="0.00">
                  <c:v>3748.4290879629611</c:v>
                </c:pt>
                <c:pt idx="1469" formatCode="0.00">
                  <c:v>3748.4290879629611</c:v>
                </c:pt>
                <c:pt idx="1470" formatCode="0.00">
                  <c:v>3748.4290879629611</c:v>
                </c:pt>
                <c:pt idx="1471" formatCode="0.00">
                  <c:v>3748.4290879629611</c:v>
                </c:pt>
                <c:pt idx="1472" formatCode="0.00">
                  <c:v>3748.4290879629611</c:v>
                </c:pt>
                <c:pt idx="1473" formatCode="0.00">
                  <c:v>3748.4290879629611</c:v>
                </c:pt>
                <c:pt idx="1474" formatCode="0.00">
                  <c:v>3748.4290879629611</c:v>
                </c:pt>
                <c:pt idx="1475" formatCode="0.00">
                  <c:v>3748.4290879629611</c:v>
                </c:pt>
                <c:pt idx="1476" formatCode="0.00">
                  <c:v>3748.4290879629611</c:v>
                </c:pt>
                <c:pt idx="1477" formatCode="0.00">
                  <c:v>3748.4290879629611</c:v>
                </c:pt>
                <c:pt idx="1478" formatCode="0.00">
                  <c:v>3748.4290879629611</c:v>
                </c:pt>
                <c:pt idx="1479" formatCode="0.00">
                  <c:v>3748.4290879629611</c:v>
                </c:pt>
                <c:pt idx="1480" formatCode="0.00">
                  <c:v>3748.4290879629611</c:v>
                </c:pt>
                <c:pt idx="1481" formatCode="0.00">
                  <c:v>3748.4290879629611</c:v>
                </c:pt>
                <c:pt idx="1482" formatCode="0.00">
                  <c:v>3748.4290879629611</c:v>
                </c:pt>
                <c:pt idx="1483" formatCode="0.00">
                  <c:v>3748.4290879629611</c:v>
                </c:pt>
                <c:pt idx="1484" formatCode="0.00">
                  <c:v>3748.4290879629611</c:v>
                </c:pt>
                <c:pt idx="1485" formatCode="0.00">
                  <c:v>3748.4290879629611</c:v>
                </c:pt>
                <c:pt idx="1486" formatCode="0.00">
                  <c:v>3748.4290879629611</c:v>
                </c:pt>
                <c:pt idx="1487" formatCode="0.00">
                  <c:v>3748.4290879629611</c:v>
                </c:pt>
                <c:pt idx="1488" formatCode="0.00">
                  <c:v>3748.4290879629611</c:v>
                </c:pt>
                <c:pt idx="1489" formatCode="0.00">
                  <c:v>3748.4290879629611</c:v>
                </c:pt>
                <c:pt idx="1490" formatCode="0.00">
                  <c:v>3748.4290879629611</c:v>
                </c:pt>
                <c:pt idx="1491" formatCode="0.00">
                  <c:v>3748.4290879629611</c:v>
                </c:pt>
                <c:pt idx="1492" formatCode="0.00">
                  <c:v>3748.4290879629611</c:v>
                </c:pt>
                <c:pt idx="1493" formatCode="0.00">
                  <c:v>3748.4290879629611</c:v>
                </c:pt>
                <c:pt idx="1494" formatCode="0.00">
                  <c:v>3748.4290879629611</c:v>
                </c:pt>
                <c:pt idx="1495" formatCode="0.00">
                  <c:v>3748.4290879629611</c:v>
                </c:pt>
                <c:pt idx="1496" formatCode="0.00">
                  <c:v>3748.4290879629611</c:v>
                </c:pt>
                <c:pt idx="1497" formatCode="0.00">
                  <c:v>3748.4290879629611</c:v>
                </c:pt>
                <c:pt idx="1498" formatCode="0.00">
                  <c:v>3748.4290879629611</c:v>
                </c:pt>
                <c:pt idx="1499" formatCode="0.00">
                  <c:v>3748.4290879629611</c:v>
                </c:pt>
                <c:pt idx="1500" formatCode="0.00">
                  <c:v>3748.4290879629611</c:v>
                </c:pt>
                <c:pt idx="1501" formatCode="0.00">
                  <c:v>3748.4290879629611</c:v>
                </c:pt>
                <c:pt idx="1502" formatCode="0.00">
                  <c:v>3748.4290879629611</c:v>
                </c:pt>
                <c:pt idx="1503" formatCode="0.00">
                  <c:v>3748.4290879629611</c:v>
                </c:pt>
                <c:pt idx="1504" formatCode="0.00">
                  <c:v>3748.4290879629611</c:v>
                </c:pt>
                <c:pt idx="1505" formatCode="0.00">
                  <c:v>3748.4290879629611</c:v>
                </c:pt>
                <c:pt idx="1506" formatCode="0.00">
                  <c:v>3748.4290879629611</c:v>
                </c:pt>
                <c:pt idx="1507" formatCode="0.00">
                  <c:v>3748.4290879629611</c:v>
                </c:pt>
                <c:pt idx="1508" formatCode="0.00">
                  <c:v>3748.4290879629611</c:v>
                </c:pt>
                <c:pt idx="1509" formatCode="0.00">
                  <c:v>3748.4290879629611</c:v>
                </c:pt>
                <c:pt idx="1510" formatCode="0.00">
                  <c:v>3748.4290879629611</c:v>
                </c:pt>
                <c:pt idx="1511" formatCode="0.00">
                  <c:v>3748.4290879629611</c:v>
                </c:pt>
                <c:pt idx="1512" formatCode="0.00">
                  <c:v>3748.4290879629611</c:v>
                </c:pt>
                <c:pt idx="1513" formatCode="0.00">
                  <c:v>3748.4290879629611</c:v>
                </c:pt>
                <c:pt idx="1514" formatCode="0.00">
                  <c:v>3748.4290879629611</c:v>
                </c:pt>
                <c:pt idx="1515" formatCode="0.00">
                  <c:v>3748.4290879629611</c:v>
                </c:pt>
                <c:pt idx="1516" formatCode="0.00">
                  <c:v>3748.4290879629611</c:v>
                </c:pt>
                <c:pt idx="1517" formatCode="0.00">
                  <c:v>3748.4290879629611</c:v>
                </c:pt>
                <c:pt idx="1518" formatCode="0.00">
                  <c:v>3748.4290879629611</c:v>
                </c:pt>
                <c:pt idx="1519" formatCode="0.00">
                  <c:v>3748.4290879629611</c:v>
                </c:pt>
                <c:pt idx="1520" formatCode="0.00">
                  <c:v>3748.4290879629611</c:v>
                </c:pt>
                <c:pt idx="1521" formatCode="0.00">
                  <c:v>3748.4290879629611</c:v>
                </c:pt>
                <c:pt idx="1522" formatCode="0.00">
                  <c:v>3748.4290879629611</c:v>
                </c:pt>
                <c:pt idx="1523" formatCode="0.00">
                  <c:v>3748.4290879629611</c:v>
                </c:pt>
                <c:pt idx="1524" formatCode="0.00">
                  <c:v>3748.4290879629611</c:v>
                </c:pt>
                <c:pt idx="1525" formatCode="0.00">
                  <c:v>3748.4290879629611</c:v>
                </c:pt>
                <c:pt idx="1526" formatCode="0.00">
                  <c:v>3748.4290879629611</c:v>
                </c:pt>
                <c:pt idx="1527" formatCode="0.00">
                  <c:v>3748.4290879629611</c:v>
                </c:pt>
                <c:pt idx="1528" formatCode="0.00">
                  <c:v>3748.4290879629611</c:v>
                </c:pt>
                <c:pt idx="1529" formatCode="0.00">
                  <c:v>3748.4290879629611</c:v>
                </c:pt>
                <c:pt idx="1530" formatCode="0.00">
                  <c:v>3802.1911990740723</c:v>
                </c:pt>
                <c:pt idx="1531" formatCode="0.00">
                  <c:v>3852.6640725308625</c:v>
                </c:pt>
                <c:pt idx="1532" formatCode="0.00">
                  <c:v>3899.6670941358007</c:v>
                </c:pt>
                <c:pt idx="1533" formatCode="0.00">
                  <c:v>3943.5979583333315</c:v>
                </c:pt>
                <c:pt idx="1534" formatCode="0.00">
                  <c:v>3985.0924614197511</c:v>
                </c:pt>
                <c:pt idx="1535" formatCode="0.00">
                  <c:v>3985.0924614197511</c:v>
                </c:pt>
                <c:pt idx="1536" formatCode="0.00">
                  <c:v>3985.0924614197511</c:v>
                </c:pt>
                <c:pt idx="1537" formatCode="0.00">
                  <c:v>3985.0924614197511</c:v>
                </c:pt>
                <c:pt idx="1538" formatCode="0.00">
                  <c:v>3985.0924614197511</c:v>
                </c:pt>
                <c:pt idx="1539" formatCode="0.00">
                  <c:v>3985.0924614197511</c:v>
                </c:pt>
                <c:pt idx="1540" formatCode="0.00">
                  <c:v>3985.0924614197511</c:v>
                </c:pt>
                <c:pt idx="1541" formatCode="0.00">
                  <c:v>3985.0924614197511</c:v>
                </c:pt>
                <c:pt idx="1542" formatCode="0.00">
                  <c:v>3985.0924614197511</c:v>
                </c:pt>
                <c:pt idx="1543" formatCode="0.00">
                  <c:v>3985.0924614197511</c:v>
                </c:pt>
                <c:pt idx="1544" formatCode="0.00">
                  <c:v>3985.0924614197511</c:v>
                </c:pt>
                <c:pt idx="1545" formatCode="0.00">
                  <c:v>3985.0924614197511</c:v>
                </c:pt>
                <c:pt idx="1546" formatCode="0.00">
                  <c:v>3985.0924614197511</c:v>
                </c:pt>
                <c:pt idx="1547" formatCode="0.00">
                  <c:v>3985.0924614197511</c:v>
                </c:pt>
                <c:pt idx="1548" formatCode="0.00">
                  <c:v>3985.0924614197511</c:v>
                </c:pt>
                <c:pt idx="1549" formatCode="0.00">
                  <c:v>3985.0924614197511</c:v>
                </c:pt>
                <c:pt idx="1550" formatCode="0.00">
                  <c:v>3985.0924614197511</c:v>
                </c:pt>
                <c:pt idx="1551" formatCode="0.00">
                  <c:v>3985.0924614197511</c:v>
                </c:pt>
                <c:pt idx="1552" formatCode="0.00">
                  <c:v>3985.0924614197511</c:v>
                </c:pt>
                <c:pt idx="1553" formatCode="0.00">
                  <c:v>3985.0924614197511</c:v>
                </c:pt>
                <c:pt idx="1554" formatCode="0.00">
                  <c:v>3985.0924614197511</c:v>
                </c:pt>
                <c:pt idx="1555" formatCode="0.00">
                  <c:v>3985.0924614197511</c:v>
                </c:pt>
                <c:pt idx="1556" formatCode="0.00">
                  <c:v>3985.0924614197511</c:v>
                </c:pt>
                <c:pt idx="1557" formatCode="0.00">
                  <c:v>3985.0924614197511</c:v>
                </c:pt>
                <c:pt idx="1558" formatCode="0.00">
                  <c:v>3985.0924614197511</c:v>
                </c:pt>
                <c:pt idx="1559" formatCode="0.00">
                  <c:v>3985.0924614197511</c:v>
                </c:pt>
                <c:pt idx="1560" formatCode="0.00">
                  <c:v>3985.0924614197511</c:v>
                </c:pt>
                <c:pt idx="1561" formatCode="0.00">
                  <c:v>3985.0924614197511</c:v>
                </c:pt>
                <c:pt idx="1562" formatCode="0.00">
                  <c:v>3985.0924614197511</c:v>
                </c:pt>
                <c:pt idx="1563" formatCode="0.00">
                  <c:v>3985.0924614197511</c:v>
                </c:pt>
                <c:pt idx="1564" formatCode="0.00">
                  <c:v>3985.0924614197511</c:v>
                </c:pt>
                <c:pt idx="1565" formatCode="0.00">
                  <c:v>3985.0924614197511</c:v>
                </c:pt>
                <c:pt idx="1566" formatCode="0.00">
                  <c:v>3985.0924614197511</c:v>
                </c:pt>
                <c:pt idx="1567" formatCode="0.00">
                  <c:v>3985.0924614197511</c:v>
                </c:pt>
                <c:pt idx="1568" formatCode="0.00">
                  <c:v>3985.0924614197511</c:v>
                </c:pt>
                <c:pt idx="1569" formatCode="0.00">
                  <c:v>3985.0924614197511</c:v>
                </c:pt>
                <c:pt idx="1570" formatCode="0.00">
                  <c:v>3985.0924614197511</c:v>
                </c:pt>
                <c:pt idx="1571" formatCode="0.00">
                  <c:v>3985.0924614197511</c:v>
                </c:pt>
                <c:pt idx="1572" formatCode="0.00">
                  <c:v>3985.0924614197511</c:v>
                </c:pt>
                <c:pt idx="1573" formatCode="0.00">
                  <c:v>3985.0924614197511</c:v>
                </c:pt>
                <c:pt idx="1574" formatCode="0.00">
                  <c:v>3985.0924614197511</c:v>
                </c:pt>
                <c:pt idx="1575" formatCode="0.00">
                  <c:v>3985.0924614197511</c:v>
                </c:pt>
                <c:pt idx="1576" formatCode="0.00">
                  <c:v>3985.0924614197511</c:v>
                </c:pt>
                <c:pt idx="1577" formatCode="0.00">
                  <c:v>3985.0924614197511</c:v>
                </c:pt>
                <c:pt idx="1578" formatCode="0.00">
                  <c:v>3985.0924614197511</c:v>
                </c:pt>
                <c:pt idx="1579" formatCode="0.00">
                  <c:v>3985.0924614197511</c:v>
                </c:pt>
                <c:pt idx="1580" formatCode="0.00">
                  <c:v>3985.0924614197511</c:v>
                </c:pt>
                <c:pt idx="1581" formatCode="0.00">
                  <c:v>3985.0924614197511</c:v>
                </c:pt>
                <c:pt idx="1582" formatCode="0.00">
                  <c:v>3985.0924614197511</c:v>
                </c:pt>
                <c:pt idx="1583" formatCode="0.00">
                  <c:v>3985.0924614197511</c:v>
                </c:pt>
                <c:pt idx="1584" formatCode="0.00">
                  <c:v>3985.0924614197511</c:v>
                </c:pt>
                <c:pt idx="1585" formatCode="0.00">
                  <c:v>3985.0924614197511</c:v>
                </c:pt>
                <c:pt idx="1586" formatCode="0.00">
                  <c:v>3985.0924614197511</c:v>
                </c:pt>
                <c:pt idx="1587" formatCode="0.00">
                  <c:v>3985.0924614197511</c:v>
                </c:pt>
                <c:pt idx="1588" formatCode="0.00">
                  <c:v>3985.0924614197511</c:v>
                </c:pt>
                <c:pt idx="1589" formatCode="0.00">
                  <c:v>3985.0924614197511</c:v>
                </c:pt>
                <c:pt idx="1590" formatCode="0.00">
                  <c:v>3985.0924614197511</c:v>
                </c:pt>
                <c:pt idx="1591" formatCode="0.00">
                  <c:v>3985.0924614197511</c:v>
                </c:pt>
                <c:pt idx="1592" formatCode="0.00">
                  <c:v>3985.0924614197511</c:v>
                </c:pt>
                <c:pt idx="1593" formatCode="0.00">
                  <c:v>3985.0924614197511</c:v>
                </c:pt>
                <c:pt idx="1594" formatCode="0.00">
                  <c:v>3985.0924614197511</c:v>
                </c:pt>
                <c:pt idx="1595" formatCode="0.00">
                  <c:v>3985.0924614197511</c:v>
                </c:pt>
                <c:pt idx="1596" formatCode="0.00">
                  <c:v>3985.0924614197511</c:v>
                </c:pt>
                <c:pt idx="1597" formatCode="0.00">
                  <c:v>3985.0924614197511</c:v>
                </c:pt>
                <c:pt idx="1598" formatCode="0.00">
                  <c:v>3985.0924614197511</c:v>
                </c:pt>
                <c:pt idx="1599" formatCode="0.00">
                  <c:v>3985.0924614197511</c:v>
                </c:pt>
                <c:pt idx="1600" formatCode="0.00">
                  <c:v>3985.0924614197511</c:v>
                </c:pt>
                <c:pt idx="1601" formatCode="0.00">
                  <c:v>3985.0924614197511</c:v>
                </c:pt>
                <c:pt idx="1602" formatCode="0.00">
                  <c:v>3985.0924614197511</c:v>
                </c:pt>
                <c:pt idx="1603" formatCode="0.00">
                  <c:v>3985.0924614197511</c:v>
                </c:pt>
                <c:pt idx="1604" formatCode="0.00">
                  <c:v>3985.0924614197511</c:v>
                </c:pt>
                <c:pt idx="1605" formatCode="0.00">
                  <c:v>3985.0924614197511</c:v>
                </c:pt>
                <c:pt idx="1606" formatCode="0.00">
                  <c:v>3985.0924614197511</c:v>
                </c:pt>
                <c:pt idx="1607" formatCode="0.00">
                  <c:v>3985.0924614197511</c:v>
                </c:pt>
                <c:pt idx="1608" formatCode="0.00">
                  <c:v>3985.0924614197511</c:v>
                </c:pt>
                <c:pt idx="1609" formatCode="0.00">
                  <c:v>3985.0924614197511</c:v>
                </c:pt>
                <c:pt idx="1610" formatCode="0.00">
                  <c:v>3985.0924614197511</c:v>
                </c:pt>
                <c:pt idx="1611" formatCode="0.00">
                  <c:v>3985.0924614197511</c:v>
                </c:pt>
                <c:pt idx="1612" formatCode="0.00">
                  <c:v>3985.0924614197511</c:v>
                </c:pt>
                <c:pt idx="1613" formatCode="0.00">
                  <c:v>3985.0924614197511</c:v>
                </c:pt>
                <c:pt idx="1614" formatCode="0.00">
                  <c:v>3985.0924614197511</c:v>
                </c:pt>
                <c:pt idx="1615" formatCode="0.00">
                  <c:v>3985.0924614197511</c:v>
                </c:pt>
                <c:pt idx="1616" formatCode="0.00">
                  <c:v>3985.0924614197511</c:v>
                </c:pt>
                <c:pt idx="1617" formatCode="0.00">
                  <c:v>3985.0924614197511</c:v>
                </c:pt>
                <c:pt idx="1618" formatCode="0.00">
                  <c:v>3985.0924614197511</c:v>
                </c:pt>
                <c:pt idx="1619" formatCode="0.00">
                  <c:v>3985.0924614197511</c:v>
                </c:pt>
                <c:pt idx="1620" formatCode="0.00">
                  <c:v>3985.0924614197511</c:v>
                </c:pt>
                <c:pt idx="1621" formatCode="0.00">
                  <c:v>3985.0924614197511</c:v>
                </c:pt>
                <c:pt idx="1622" formatCode="0.00">
                  <c:v>3985.0924614197511</c:v>
                </c:pt>
                <c:pt idx="1623" formatCode="0.00">
                  <c:v>3985.0924614197511</c:v>
                </c:pt>
                <c:pt idx="1624" formatCode="0.00">
                  <c:v>3985.0924614197511</c:v>
                </c:pt>
                <c:pt idx="1625" formatCode="0.00">
                  <c:v>3985.0924614197511</c:v>
                </c:pt>
                <c:pt idx="1626" formatCode="0.00">
                  <c:v>3985.0924614197511</c:v>
                </c:pt>
                <c:pt idx="1627" formatCode="0.00">
                  <c:v>3985.0924614197511</c:v>
                </c:pt>
                <c:pt idx="1628" formatCode="0.00">
                  <c:v>3985.0924614197511</c:v>
                </c:pt>
                <c:pt idx="1629" formatCode="0.00">
                  <c:v>3985.0924614197511</c:v>
                </c:pt>
                <c:pt idx="1630" formatCode="0.00">
                  <c:v>3985.0924614197511</c:v>
                </c:pt>
                <c:pt idx="1631" formatCode="0.00">
                  <c:v>3985.0924614197511</c:v>
                </c:pt>
                <c:pt idx="1632" formatCode="0.00">
                  <c:v>3985.0924614197511</c:v>
                </c:pt>
                <c:pt idx="1633" formatCode="0.00">
                  <c:v>3985.0924614197511</c:v>
                </c:pt>
                <c:pt idx="1634" formatCode="0.00">
                  <c:v>3985.0924614197511</c:v>
                </c:pt>
                <c:pt idx="1635" formatCode="0.00">
                  <c:v>3985.0924614197511</c:v>
                </c:pt>
                <c:pt idx="1636" formatCode="0.00">
                  <c:v>3985.0924614197511</c:v>
                </c:pt>
                <c:pt idx="1637" formatCode="0.00">
                  <c:v>3985.0924614197511</c:v>
                </c:pt>
                <c:pt idx="1638" formatCode="0.00">
                  <c:v>3985.0924614197511</c:v>
                </c:pt>
                <c:pt idx="1639" formatCode="0.00">
                  <c:v>3985.0924614197511</c:v>
                </c:pt>
                <c:pt idx="1640" formatCode="0.00">
                  <c:v>3985.0924614197511</c:v>
                </c:pt>
                <c:pt idx="1641" formatCode="0.00">
                  <c:v>3985.0924614197511</c:v>
                </c:pt>
                <c:pt idx="1642" formatCode="0.00">
                  <c:v>3985.0924614197511</c:v>
                </c:pt>
                <c:pt idx="1643" formatCode="0.00">
                  <c:v>3985.0924614197511</c:v>
                </c:pt>
                <c:pt idx="1644" formatCode="0.00">
                  <c:v>3985.0924614197511</c:v>
                </c:pt>
                <c:pt idx="1645" formatCode="0.00">
                  <c:v>3985.0924614197511</c:v>
                </c:pt>
                <c:pt idx="1646" formatCode="0.00">
                  <c:v>3985.0924614197511</c:v>
                </c:pt>
                <c:pt idx="1647" formatCode="0.00">
                  <c:v>3985.0924614197511</c:v>
                </c:pt>
                <c:pt idx="1648" formatCode="0.00">
                  <c:v>3985.0924614197511</c:v>
                </c:pt>
                <c:pt idx="1649" formatCode="0.00">
                  <c:v>3985.0924614197511</c:v>
                </c:pt>
                <c:pt idx="1650" formatCode="0.00">
                  <c:v>3985.0924614197511</c:v>
                </c:pt>
                <c:pt idx="1651" formatCode="0.00">
                  <c:v>3985.0924614197511</c:v>
                </c:pt>
                <c:pt idx="1652" formatCode="0.00">
                  <c:v>3985.0924614197511</c:v>
                </c:pt>
                <c:pt idx="1653" formatCode="0.00">
                  <c:v>3985.0924614197511</c:v>
                </c:pt>
                <c:pt idx="1654" formatCode="0.00">
                  <c:v>3985.0924614197511</c:v>
                </c:pt>
                <c:pt idx="1655" formatCode="0.00">
                  <c:v>3985.0924614197511</c:v>
                </c:pt>
                <c:pt idx="1656" formatCode="0.00">
                  <c:v>3985.0924614197511</c:v>
                </c:pt>
                <c:pt idx="1657" formatCode="0.00">
                  <c:v>3985.0924614197511</c:v>
                </c:pt>
                <c:pt idx="1658" formatCode="0.00">
                  <c:v>3985.0924614197511</c:v>
                </c:pt>
                <c:pt idx="1659" formatCode="0.00">
                  <c:v>3985.0924614197511</c:v>
                </c:pt>
                <c:pt idx="1660" formatCode="0.00">
                  <c:v>3985.0924614197511</c:v>
                </c:pt>
                <c:pt idx="1661" formatCode="0.00">
                  <c:v>3985.0924614197511</c:v>
                </c:pt>
                <c:pt idx="1662" formatCode="0.00">
                  <c:v>3985.0924614197511</c:v>
                </c:pt>
                <c:pt idx="1663" formatCode="0.00">
                  <c:v>3985.0924614197511</c:v>
                </c:pt>
                <c:pt idx="1664" formatCode="0.00">
                  <c:v>3985.0924614197511</c:v>
                </c:pt>
                <c:pt idx="1665" formatCode="0.00">
                  <c:v>3985.0924614197511</c:v>
                </c:pt>
                <c:pt idx="1666" formatCode="0.00">
                  <c:v>3985.0924614197511</c:v>
                </c:pt>
                <c:pt idx="1667" formatCode="0.00">
                  <c:v>3985.0924614197511</c:v>
                </c:pt>
                <c:pt idx="1668" formatCode="0.00">
                  <c:v>3985.0924614197511</c:v>
                </c:pt>
                <c:pt idx="1669" formatCode="0.00">
                  <c:v>3985.0924614197511</c:v>
                </c:pt>
                <c:pt idx="1670" formatCode="0.00">
                  <c:v>3985.0924614197511</c:v>
                </c:pt>
                <c:pt idx="1671" formatCode="0.00">
                  <c:v>3985.0924614197511</c:v>
                </c:pt>
                <c:pt idx="1672" formatCode="0.00">
                  <c:v>3985.0924614197511</c:v>
                </c:pt>
                <c:pt idx="1673" formatCode="0.00">
                  <c:v>3985.0924614197511</c:v>
                </c:pt>
                <c:pt idx="1674" formatCode="0.00">
                  <c:v>3985.0924614197511</c:v>
                </c:pt>
                <c:pt idx="1675" formatCode="0.00">
                  <c:v>3985.0924614197511</c:v>
                </c:pt>
                <c:pt idx="1676" formatCode="0.00">
                  <c:v>3985.0924614197511</c:v>
                </c:pt>
                <c:pt idx="1677" formatCode="0.00">
                  <c:v>3985.0924614197511</c:v>
                </c:pt>
                <c:pt idx="1678" formatCode="0.00">
                  <c:v>3985.0924614197511</c:v>
                </c:pt>
                <c:pt idx="1679" formatCode="0.00">
                  <c:v>3985.0924614197511</c:v>
                </c:pt>
                <c:pt idx="1680" formatCode="0.00">
                  <c:v>3985.0924614197511</c:v>
                </c:pt>
                <c:pt idx="1681" formatCode="0.00">
                  <c:v>3985.0924614197511</c:v>
                </c:pt>
                <c:pt idx="1682" formatCode="0.00">
                  <c:v>3985.0924614197511</c:v>
                </c:pt>
                <c:pt idx="1683" formatCode="0.00">
                  <c:v>3985.0924614197511</c:v>
                </c:pt>
                <c:pt idx="1684" formatCode="0.00">
                  <c:v>3985.0924614197511</c:v>
                </c:pt>
                <c:pt idx="1685" formatCode="0.00">
                  <c:v>3985.0924614197511</c:v>
                </c:pt>
                <c:pt idx="1686" formatCode="0.00">
                  <c:v>3985.0924614197511</c:v>
                </c:pt>
                <c:pt idx="1687" formatCode="0.00">
                  <c:v>3985.0924614197511</c:v>
                </c:pt>
                <c:pt idx="1688" formatCode="0.00">
                  <c:v>3985.0924614197511</c:v>
                </c:pt>
                <c:pt idx="1689" formatCode="0.00">
                  <c:v>3985.0924614197511</c:v>
                </c:pt>
                <c:pt idx="1690" formatCode="0.00">
                  <c:v>3985.0924614197511</c:v>
                </c:pt>
                <c:pt idx="1691" formatCode="0.00">
                  <c:v>3985.0924614197511</c:v>
                </c:pt>
                <c:pt idx="1692" formatCode="0.00">
                  <c:v>3985.0924614197511</c:v>
                </c:pt>
                <c:pt idx="1693" formatCode="0.00">
                  <c:v>3985.0924614197511</c:v>
                </c:pt>
                <c:pt idx="1694" formatCode="0.00">
                  <c:v>3985.0924614197511</c:v>
                </c:pt>
                <c:pt idx="1695" formatCode="0.00">
                  <c:v>3985.0924614197511</c:v>
                </c:pt>
                <c:pt idx="1696" formatCode="0.00">
                  <c:v>3985.0924614197511</c:v>
                </c:pt>
                <c:pt idx="1697" formatCode="0.00">
                  <c:v>3985.0924614197511</c:v>
                </c:pt>
                <c:pt idx="1698" formatCode="0.00">
                  <c:v>3985.0924614197511</c:v>
                </c:pt>
                <c:pt idx="1699" formatCode="0.00">
                  <c:v>3985.0924614197511</c:v>
                </c:pt>
                <c:pt idx="1700" formatCode="0.00">
                  <c:v>3985.0924614197511</c:v>
                </c:pt>
                <c:pt idx="1701" formatCode="0.00">
                  <c:v>3985.0924614197511</c:v>
                </c:pt>
                <c:pt idx="1702" formatCode="0.00">
                  <c:v>3985.0924614197511</c:v>
                </c:pt>
                <c:pt idx="1703" formatCode="0.00">
                  <c:v>3985.0924614197511</c:v>
                </c:pt>
                <c:pt idx="1704" formatCode="0.00">
                  <c:v>3985.0924614197511</c:v>
                </c:pt>
                <c:pt idx="1705" formatCode="0.00">
                  <c:v>3985.0924614197511</c:v>
                </c:pt>
                <c:pt idx="1706" formatCode="0.00">
                  <c:v>3985.0924614197511</c:v>
                </c:pt>
                <c:pt idx="1707" formatCode="0.00">
                  <c:v>3985.0924614197511</c:v>
                </c:pt>
                <c:pt idx="1708" formatCode="0.00">
                  <c:v>3985.0924614197511</c:v>
                </c:pt>
                <c:pt idx="1709" formatCode="0.00">
                  <c:v>3985.0924614197511</c:v>
                </c:pt>
                <c:pt idx="1710" formatCode="0.00">
                  <c:v>3985.0924614197511</c:v>
                </c:pt>
                <c:pt idx="1711" formatCode="0.00">
                  <c:v>3985.0924614197511</c:v>
                </c:pt>
                <c:pt idx="1712" formatCode="0.00">
                  <c:v>3985.0924614197511</c:v>
                </c:pt>
                <c:pt idx="1713" formatCode="0.00">
                  <c:v>3985.0924614197511</c:v>
                </c:pt>
                <c:pt idx="1714" formatCode="0.00">
                  <c:v>3985.0924614197511</c:v>
                </c:pt>
                <c:pt idx="1715" formatCode="0.00">
                  <c:v>3985.0924614197511</c:v>
                </c:pt>
                <c:pt idx="1716" formatCode="0.00">
                  <c:v>3985.0924614197511</c:v>
                </c:pt>
                <c:pt idx="1717" formatCode="0.00">
                  <c:v>3985.0924614197511</c:v>
                </c:pt>
                <c:pt idx="1718" formatCode="0.00">
                  <c:v>3985.0924614197511</c:v>
                </c:pt>
                <c:pt idx="1719" formatCode="0.00">
                  <c:v>3985.0924614197511</c:v>
                </c:pt>
                <c:pt idx="1720" formatCode="0.00">
                  <c:v>3985.0924614197511</c:v>
                </c:pt>
                <c:pt idx="1721" formatCode="0.00">
                  <c:v>3985.0924614197511</c:v>
                </c:pt>
                <c:pt idx="1722" formatCode="0.00">
                  <c:v>3985.0924614197511</c:v>
                </c:pt>
                <c:pt idx="1723" formatCode="0.00">
                  <c:v>3985.0924614197511</c:v>
                </c:pt>
                <c:pt idx="1724" formatCode="0.00">
                  <c:v>3985.0924614197511</c:v>
                </c:pt>
                <c:pt idx="1725" formatCode="0.00">
                  <c:v>3985.0924614197511</c:v>
                </c:pt>
                <c:pt idx="1726" formatCode="0.00">
                  <c:v>3985.0924614197511</c:v>
                </c:pt>
                <c:pt idx="1727" formatCode="0.00">
                  <c:v>3985.0924614197511</c:v>
                </c:pt>
                <c:pt idx="1728" formatCode="0.00">
                  <c:v>3985.0924614197511</c:v>
                </c:pt>
                <c:pt idx="1729" formatCode="0.00">
                  <c:v>3985.0924614197511</c:v>
                </c:pt>
                <c:pt idx="1730" formatCode="0.00">
                  <c:v>3985.0924614197511</c:v>
                </c:pt>
                <c:pt idx="1731" formatCode="0.00">
                  <c:v>3985.0924614197511</c:v>
                </c:pt>
                <c:pt idx="1732" formatCode="0.00">
                  <c:v>3985.0924614197511</c:v>
                </c:pt>
                <c:pt idx="1733" formatCode="0.00">
                  <c:v>3985.0924614197511</c:v>
                </c:pt>
                <c:pt idx="1734" formatCode="0.00">
                  <c:v>3985.0924614197511</c:v>
                </c:pt>
                <c:pt idx="1735" formatCode="0.00">
                  <c:v>3985.0924614197511</c:v>
                </c:pt>
                <c:pt idx="1736" formatCode="0.00">
                  <c:v>3985.0924614197511</c:v>
                </c:pt>
                <c:pt idx="1737" formatCode="0.00">
                  <c:v>3985.0924614197511</c:v>
                </c:pt>
                <c:pt idx="1738" formatCode="0.00">
                  <c:v>3985.0924614197511</c:v>
                </c:pt>
                <c:pt idx="1739" formatCode="0.00">
                  <c:v>3985.0924614197511</c:v>
                </c:pt>
                <c:pt idx="1740" formatCode="0.00">
                  <c:v>3985.0924614197511</c:v>
                </c:pt>
                <c:pt idx="1741" formatCode="0.00">
                  <c:v>4108.1161489197511</c:v>
                </c:pt>
                <c:pt idx="1742" formatCode="0.00">
                  <c:v>4225.9126427469118</c:v>
                </c:pt>
                <c:pt idx="1743" formatCode="0.00">
                  <c:v>4338.5954166666652</c:v>
                </c:pt>
                <c:pt idx="1744" formatCode="0.00">
                  <c:v>4338.5954166666652</c:v>
                </c:pt>
                <c:pt idx="1745" formatCode="0.00">
                  <c:v>4338.5954166666652</c:v>
                </c:pt>
                <c:pt idx="1746" formatCode="0.00">
                  <c:v>4338.5954166666652</c:v>
                </c:pt>
                <c:pt idx="1747" formatCode="0.00">
                  <c:v>4338.5954166666652</c:v>
                </c:pt>
                <c:pt idx="1748" formatCode="0.00">
                  <c:v>4338.5954166666652</c:v>
                </c:pt>
                <c:pt idx="1749" formatCode="0.00">
                  <c:v>4338.5954166666652</c:v>
                </c:pt>
                <c:pt idx="1750" formatCode="0.00">
                  <c:v>4338.5954166666652</c:v>
                </c:pt>
                <c:pt idx="1751" formatCode="0.00">
                  <c:v>4338.5954166666652</c:v>
                </c:pt>
                <c:pt idx="1752" formatCode="0.00">
                  <c:v>4338.5954166666652</c:v>
                </c:pt>
                <c:pt idx="1753" formatCode="0.00">
                  <c:v>4338.5954166666652</c:v>
                </c:pt>
                <c:pt idx="1754" formatCode="0.00">
                  <c:v>4338.5954166666652</c:v>
                </c:pt>
                <c:pt idx="1755" formatCode="0.00">
                  <c:v>4338.5954166666652</c:v>
                </c:pt>
                <c:pt idx="1756" formatCode="0.00">
                  <c:v>4338.5954166666652</c:v>
                </c:pt>
                <c:pt idx="1757" formatCode="0.00">
                  <c:v>4338.5954166666652</c:v>
                </c:pt>
                <c:pt idx="1758" formatCode="0.00">
                  <c:v>4338.5954166666652</c:v>
                </c:pt>
                <c:pt idx="1759" formatCode="0.00">
                  <c:v>4338.5954166666652</c:v>
                </c:pt>
                <c:pt idx="1760" formatCode="0.00">
                  <c:v>4338.5954166666652</c:v>
                </c:pt>
                <c:pt idx="1761" formatCode="0.00">
                  <c:v>4338.5954166666652</c:v>
                </c:pt>
                <c:pt idx="1762" formatCode="0.00">
                  <c:v>4338.5954166666652</c:v>
                </c:pt>
                <c:pt idx="1763" formatCode="0.00">
                  <c:v>4338.5954166666652</c:v>
                </c:pt>
                <c:pt idx="1764" formatCode="0.00">
                  <c:v>4338.5954166666652</c:v>
                </c:pt>
                <c:pt idx="1765" formatCode="0.00">
                  <c:v>4338.5954166666652</c:v>
                </c:pt>
                <c:pt idx="1766" formatCode="0.00">
                  <c:v>4338.5954166666652</c:v>
                </c:pt>
                <c:pt idx="1767" formatCode="0.00">
                  <c:v>4338.5954166666652</c:v>
                </c:pt>
                <c:pt idx="1768" formatCode="0.00">
                  <c:v>4338.5954166666652</c:v>
                </c:pt>
                <c:pt idx="1769" formatCode="0.00">
                  <c:v>4338.5954166666652</c:v>
                </c:pt>
                <c:pt idx="1770" formatCode="0.00">
                  <c:v>4338.5954166666652</c:v>
                </c:pt>
                <c:pt idx="1771" formatCode="0.00">
                  <c:v>4338.5954166666652</c:v>
                </c:pt>
                <c:pt idx="1772" formatCode="0.00">
                  <c:v>4402.8481666666648</c:v>
                </c:pt>
                <c:pt idx="1773" formatCode="0.00">
                  <c:v>4463.3390146604916</c:v>
                </c:pt>
                <c:pt idx="1774" formatCode="0.00">
                  <c:v>4519.4033132716031</c:v>
                </c:pt>
                <c:pt idx="1775" formatCode="0.00">
                  <c:v>4570.614624228393</c:v>
                </c:pt>
                <c:pt idx="1776" formatCode="0.00">
                  <c:v>4617.1926018518498</c:v>
                </c:pt>
                <c:pt idx="1777" formatCode="0.00">
                  <c:v>4659.3569004629608</c:v>
                </c:pt>
                <c:pt idx="1778" formatCode="0.00">
                  <c:v>4697.5828657407383</c:v>
                </c:pt>
                <c:pt idx="1779" formatCode="0.00">
                  <c:v>4732.429393518516</c:v>
                </c:pt>
                <c:pt idx="1780" formatCode="0.00">
                  <c:v>4764.4032546296276</c:v>
                </c:pt>
                <c:pt idx="1781" formatCode="0.00">
                  <c:v>4793.6280046296279</c:v>
                </c:pt>
                <c:pt idx="1782" formatCode="0.00">
                  <c:v>4820.1204822530844</c:v>
                </c:pt>
                <c:pt idx="1783" formatCode="0.00">
                  <c:v>4843.6114822530844</c:v>
                </c:pt>
                <c:pt idx="1784" formatCode="0.00">
                  <c:v>4863.9064475308624</c:v>
                </c:pt>
                <c:pt idx="1785" formatCode="0.00">
                  <c:v>4880.9812461419733</c:v>
                </c:pt>
                <c:pt idx="1786" formatCode="0.00">
                  <c:v>4895.1918510802452</c:v>
                </c:pt>
                <c:pt idx="1787" formatCode="0.00">
                  <c:v>4907.0137152777761</c:v>
                </c:pt>
                <c:pt idx="1788" formatCode="0.00">
                  <c:v>4916.9909336419732</c:v>
                </c:pt>
                <c:pt idx="1789" formatCode="0.00">
                  <c:v>4925.5807260802449</c:v>
                </c:pt>
                <c:pt idx="1790" formatCode="0.00">
                  <c:v>4932.9993148148124</c:v>
                </c:pt>
                <c:pt idx="1791" formatCode="0.00">
                  <c:v>4939.3847345678987</c:v>
                </c:pt>
                <c:pt idx="1792" formatCode="0.00">
                  <c:v>4944.8144220678987</c:v>
                </c:pt>
                <c:pt idx="1793" formatCode="0.00">
                  <c:v>4949.3217330246889</c:v>
                </c:pt>
                <c:pt idx="1794" formatCode="0.00">
                  <c:v>4952.8743842592567</c:v>
                </c:pt>
                <c:pt idx="1795" formatCode="0.00">
                  <c:v>4955.4511396604912</c:v>
                </c:pt>
                <c:pt idx="1796" formatCode="0.00">
                  <c:v>4957.0737716049352</c:v>
                </c:pt>
                <c:pt idx="1797" formatCode="0.00">
                  <c:v>4957.8855702160463</c:v>
                </c:pt>
                <c:pt idx="1798" formatCode="0.00">
                  <c:v>4958.1755825617256</c:v>
                </c:pt>
                <c:pt idx="1799" formatCode="0.00">
                  <c:v>4958.1755825617256</c:v>
                </c:pt>
                <c:pt idx="1800" formatCode="0.00">
                  <c:v>4958.1755825617256</c:v>
                </c:pt>
                <c:pt idx="1801" formatCode="0.00">
                  <c:v>4958.1755825617256</c:v>
                </c:pt>
                <c:pt idx="1802" formatCode="0.00">
                  <c:v>4958.1755825617256</c:v>
                </c:pt>
                <c:pt idx="1803" formatCode="0.00">
                  <c:v>4958.1755825617256</c:v>
                </c:pt>
                <c:pt idx="1804" formatCode="0.00">
                  <c:v>4958.1755825617256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B1-F948-8965-8515E9F91D37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v5'!$C$2:$C$1816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v5'!$AN$2:$AN$1816</c:f>
              <c:numCache>
                <c:formatCode>General</c:formatCode>
                <c:ptCount val="1810"/>
                <c:pt idx="3">
                  <c:v>0</c:v>
                </c:pt>
                <c:pt idx="4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4.2901234567901232E-4</c:v>
                </c:pt>
                <c:pt idx="17" formatCode="0.00">
                  <c:v>3.142515432098765E-2</c:v>
                </c:pt>
                <c:pt idx="18" formatCode="0.00">
                  <c:v>0.34417515432098761</c:v>
                </c:pt>
                <c:pt idx="19" formatCode="0.00">
                  <c:v>1.3953626543209876</c:v>
                </c:pt>
                <c:pt idx="20" formatCode="0.00">
                  <c:v>3.2359328703703705</c:v>
                </c:pt>
                <c:pt idx="21" formatCode="0.00">
                  <c:v>6.2991882716049385</c:v>
                </c:pt>
                <c:pt idx="22" formatCode="0.00">
                  <c:v>11.34962885802469</c:v>
                </c:pt>
                <c:pt idx="23" formatCode="0.00">
                  <c:v>18.599937499999999</c:v>
                </c:pt>
                <c:pt idx="24" formatCode="0.00">
                  <c:v>26.710952160493825</c:v>
                </c:pt>
                <c:pt idx="25" formatCode="0.00">
                  <c:v>35.179763117283947</c:v>
                </c:pt>
                <c:pt idx="26" formatCode="0.00">
                  <c:v>43.769555555555556</c:v>
                </c:pt>
                <c:pt idx="27" formatCode="0.00">
                  <c:v>52.665555555555557</c:v>
                </c:pt>
                <c:pt idx="28" formatCode="0.00">
                  <c:v>61.74785416666667</c:v>
                </c:pt>
                <c:pt idx="29" formatCode="0.00">
                  <c:v>71.922310956790128</c:v>
                </c:pt>
                <c:pt idx="30" formatCode="0.00">
                  <c:v>82.836492283950619</c:v>
                </c:pt>
                <c:pt idx="31" formatCode="0.00">
                  <c:v>95.307988425925927</c:v>
                </c:pt>
                <c:pt idx="32" formatCode="0.00">
                  <c:v>109.67518287037038</c:v>
                </c:pt>
                <c:pt idx="33" formatCode="0.00">
                  <c:v>126.07214197530865</c:v>
                </c:pt>
                <c:pt idx="34" formatCode="0.00">
                  <c:v>144.36619367283953</c:v>
                </c:pt>
                <c:pt idx="35" formatCode="0.00">
                  <c:v>163.73878240740743</c:v>
                </c:pt>
                <c:pt idx="36" formatCode="0.00">
                  <c:v>183.84755632716053</c:v>
                </c:pt>
                <c:pt idx="37" formatCode="0.00">
                  <c:v>204.51747839506177</c:v>
                </c:pt>
                <c:pt idx="38" formatCode="0.00">
                  <c:v>225.66092283950621</c:v>
                </c:pt>
                <c:pt idx="39" formatCode="0.00">
                  <c:v>246.89971527777783</c:v>
                </c:pt>
                <c:pt idx="40" formatCode="0.00">
                  <c:v>267.85310725308648</c:v>
                </c:pt>
                <c:pt idx="41" formatCode="0.00">
                  <c:v>267.85310725308648</c:v>
                </c:pt>
                <c:pt idx="42" formatCode="0.00">
                  <c:v>267.85310725308648</c:v>
                </c:pt>
                <c:pt idx="43" formatCode="0.00">
                  <c:v>267.85310725308648</c:v>
                </c:pt>
                <c:pt idx="44" formatCode="0.00">
                  <c:v>267.85310725308648</c:v>
                </c:pt>
                <c:pt idx="45" formatCode="0.00">
                  <c:v>267.85310725308648</c:v>
                </c:pt>
                <c:pt idx="46" formatCode="0.00">
                  <c:v>267.85310725308648</c:v>
                </c:pt>
                <c:pt idx="47" formatCode="0.00">
                  <c:v>267.85310725308648</c:v>
                </c:pt>
                <c:pt idx="48" formatCode="0.00">
                  <c:v>267.85310725308648</c:v>
                </c:pt>
                <c:pt idx="49" formatCode="0.00">
                  <c:v>267.85310725308648</c:v>
                </c:pt>
                <c:pt idx="50" formatCode="0.00">
                  <c:v>272.31655169753094</c:v>
                </c:pt>
                <c:pt idx="51" formatCode="0.00">
                  <c:v>272.31655169753094</c:v>
                </c:pt>
                <c:pt idx="52" formatCode="0.00">
                  <c:v>272.31655169753094</c:v>
                </c:pt>
                <c:pt idx="53" formatCode="0.00">
                  <c:v>275.71475848765442</c:v>
                </c:pt>
                <c:pt idx="54" formatCode="0.00">
                  <c:v>279.1129652777779</c:v>
                </c:pt>
                <c:pt idx="55" formatCode="0.00">
                  <c:v>279.1129652777779</c:v>
                </c:pt>
                <c:pt idx="56" formatCode="0.00">
                  <c:v>279.1129652777779</c:v>
                </c:pt>
                <c:pt idx="57" formatCode="0.00">
                  <c:v>279.1129652777779</c:v>
                </c:pt>
                <c:pt idx="58" formatCode="0.00">
                  <c:v>280.68325771604952</c:v>
                </c:pt>
                <c:pt idx="59" formatCode="0.00">
                  <c:v>282.22770216049395</c:v>
                </c:pt>
                <c:pt idx="60" formatCode="0.00">
                  <c:v>283.77214660493837</c:v>
                </c:pt>
                <c:pt idx="61" formatCode="0.00">
                  <c:v>285.31659104938279</c:v>
                </c:pt>
                <c:pt idx="62" formatCode="0.00">
                  <c:v>286.93922299382723</c:v>
                </c:pt>
                <c:pt idx="63" formatCode="0.00">
                  <c:v>288.64197299382721</c:v>
                </c:pt>
                <c:pt idx="64" formatCode="0.00">
                  <c:v>290.95960493827164</c:v>
                </c:pt>
                <c:pt idx="65" formatCode="0.00">
                  <c:v>293.47029243827166</c:v>
                </c:pt>
                <c:pt idx="66" formatCode="0.00">
                  <c:v>296.18175771604945</c:v>
                </c:pt>
                <c:pt idx="67" formatCode="0.00">
                  <c:v>298.99650771604945</c:v>
                </c:pt>
                <c:pt idx="68" formatCode="0.00">
                  <c:v>302.13269521604946</c:v>
                </c:pt>
                <c:pt idx="69" formatCode="0.00">
                  <c:v>305.53090200617294</c:v>
                </c:pt>
                <c:pt idx="70" formatCode="0.00">
                  <c:v>309.04462037037047</c:v>
                </c:pt>
                <c:pt idx="71" formatCode="0.00">
                  <c:v>312.67578086419763</c:v>
                </c:pt>
                <c:pt idx="72" formatCode="0.00">
                  <c:v>317.09557330246923</c:v>
                </c:pt>
                <c:pt idx="73" formatCode="0.00">
                  <c:v>322.86836342592602</c:v>
                </c:pt>
                <c:pt idx="74" formatCode="0.00">
                  <c:v>330.40021141975319</c:v>
                </c:pt>
                <c:pt idx="75" formatCode="0.00">
                  <c:v>339.92471450617296</c:v>
                </c:pt>
                <c:pt idx="76" formatCode="0.00">
                  <c:v>351.32314351851863</c:v>
                </c:pt>
                <c:pt idx="77" formatCode="0.00">
                  <c:v>364.01504475308656</c:v>
                </c:pt>
                <c:pt idx="78" formatCode="0.00">
                  <c:v>377.53161496913594</c:v>
                </c:pt>
                <c:pt idx="79" formatCode="0.00">
                  <c:v>391.74221990740756</c:v>
                </c:pt>
                <c:pt idx="80" formatCode="0.00">
                  <c:v>406.74435262345696</c:v>
                </c:pt>
                <c:pt idx="81" formatCode="0.00">
                  <c:v>422.64194135802484</c:v>
                </c:pt>
                <c:pt idx="82" formatCode="0.00">
                  <c:v>439.20707330246927</c:v>
                </c:pt>
                <c:pt idx="83" formatCode="0.00">
                  <c:v>455.94123611111127</c:v>
                </c:pt>
                <c:pt idx="84" formatCode="0.00">
                  <c:v>472.2544305555557</c:v>
                </c:pt>
                <c:pt idx="85" formatCode="0.00">
                  <c:v>488.15201929012358</c:v>
                </c:pt>
                <c:pt idx="86" formatCode="0.00">
                  <c:v>503.07403395061738</c:v>
                </c:pt>
                <c:pt idx="87" formatCode="0.00">
                  <c:v>517.7569814814816</c:v>
                </c:pt>
                <c:pt idx="88" formatCode="0.00">
                  <c:v>532.20279243827167</c:v>
                </c:pt>
                <c:pt idx="89" formatCode="0.00">
                  <c:v>546.02567746913587</c:v>
                </c:pt>
                <c:pt idx="90" formatCode="0.00">
                  <c:v>559.39037731481483</c:v>
                </c:pt>
                <c:pt idx="91" formatCode="0.00">
                  <c:v>572.23028780864195</c:v>
                </c:pt>
                <c:pt idx="92" formatCode="0.00">
                  <c:v>572.23028780864195</c:v>
                </c:pt>
                <c:pt idx="93" formatCode="0.00">
                  <c:v>572.23028780864195</c:v>
                </c:pt>
                <c:pt idx="94" formatCode="0.00">
                  <c:v>572.23028780864195</c:v>
                </c:pt>
                <c:pt idx="95" formatCode="0.00">
                  <c:v>572.23028780864195</c:v>
                </c:pt>
                <c:pt idx="96" formatCode="0.00">
                  <c:v>572.23028780864195</c:v>
                </c:pt>
                <c:pt idx="97" formatCode="0.00">
                  <c:v>572.23028780864195</c:v>
                </c:pt>
                <c:pt idx="98" formatCode="0.00">
                  <c:v>572.23028780864195</c:v>
                </c:pt>
                <c:pt idx="99" formatCode="0.00">
                  <c:v>572.23028780864195</c:v>
                </c:pt>
                <c:pt idx="100" formatCode="0.00">
                  <c:v>572.23028780864195</c:v>
                </c:pt>
                <c:pt idx="101" formatCode="0.00">
                  <c:v>572.23028780864195</c:v>
                </c:pt>
                <c:pt idx="102" formatCode="0.00">
                  <c:v>572.23028780864195</c:v>
                </c:pt>
                <c:pt idx="103" formatCode="0.00">
                  <c:v>572.23028780864195</c:v>
                </c:pt>
                <c:pt idx="104" formatCode="0.00">
                  <c:v>572.23028780864195</c:v>
                </c:pt>
                <c:pt idx="105" formatCode="0.00">
                  <c:v>572.23028780864195</c:v>
                </c:pt>
                <c:pt idx="106" formatCode="0.00">
                  <c:v>572.23028780864195</c:v>
                </c:pt>
                <c:pt idx="107" formatCode="0.00">
                  <c:v>572.23028780864195</c:v>
                </c:pt>
                <c:pt idx="108" formatCode="0.00">
                  <c:v>572.23028780864195</c:v>
                </c:pt>
                <c:pt idx="109" formatCode="0.00">
                  <c:v>572.23028780864195</c:v>
                </c:pt>
                <c:pt idx="110" formatCode="0.00">
                  <c:v>572.23028780864195</c:v>
                </c:pt>
                <c:pt idx="111" formatCode="0.00">
                  <c:v>572.23028780864195</c:v>
                </c:pt>
                <c:pt idx="112" formatCode="0.00">
                  <c:v>572.23028780864195</c:v>
                </c:pt>
                <c:pt idx="113" formatCode="0.00">
                  <c:v>572.23028780864195</c:v>
                </c:pt>
                <c:pt idx="114" formatCode="0.00">
                  <c:v>572.23028780864195</c:v>
                </c:pt>
                <c:pt idx="115" formatCode="0.00">
                  <c:v>572.23028780864195</c:v>
                </c:pt>
                <c:pt idx="116" formatCode="0.00">
                  <c:v>572.23028780864195</c:v>
                </c:pt>
                <c:pt idx="117" formatCode="0.00">
                  <c:v>572.23028780864195</c:v>
                </c:pt>
                <c:pt idx="118" formatCode="0.00">
                  <c:v>572.23028780864195</c:v>
                </c:pt>
                <c:pt idx="119" formatCode="0.00">
                  <c:v>572.23028780864195</c:v>
                </c:pt>
                <c:pt idx="120" formatCode="0.00">
                  <c:v>572.23028780864195</c:v>
                </c:pt>
                <c:pt idx="121" formatCode="0.00">
                  <c:v>572.23028780864195</c:v>
                </c:pt>
                <c:pt idx="122" formatCode="0.00">
                  <c:v>572.23028780864195</c:v>
                </c:pt>
                <c:pt idx="123" formatCode="0.00">
                  <c:v>572.23028780864195</c:v>
                </c:pt>
                <c:pt idx="124" formatCode="0.00">
                  <c:v>572.23028780864195</c:v>
                </c:pt>
                <c:pt idx="125" formatCode="0.00">
                  <c:v>572.23028780864195</c:v>
                </c:pt>
                <c:pt idx="126" formatCode="0.00">
                  <c:v>572.23028780864195</c:v>
                </c:pt>
                <c:pt idx="127" formatCode="0.00">
                  <c:v>572.23028780864195</c:v>
                </c:pt>
                <c:pt idx="128" formatCode="0.00">
                  <c:v>572.23028780864195</c:v>
                </c:pt>
                <c:pt idx="129" formatCode="0.00">
                  <c:v>572.23028780864195</c:v>
                </c:pt>
                <c:pt idx="130" formatCode="0.00">
                  <c:v>572.23028780864195</c:v>
                </c:pt>
                <c:pt idx="131" formatCode="0.00">
                  <c:v>572.23028780864195</c:v>
                </c:pt>
                <c:pt idx="132" formatCode="0.00">
                  <c:v>572.23028780864195</c:v>
                </c:pt>
                <c:pt idx="133" formatCode="0.00">
                  <c:v>572.23028780864195</c:v>
                </c:pt>
                <c:pt idx="134" formatCode="0.00">
                  <c:v>572.23028780864195</c:v>
                </c:pt>
                <c:pt idx="135" formatCode="0.00">
                  <c:v>572.23028780864195</c:v>
                </c:pt>
                <c:pt idx="136" formatCode="0.00">
                  <c:v>572.23028780864195</c:v>
                </c:pt>
                <c:pt idx="137" formatCode="0.00">
                  <c:v>572.23028780864195</c:v>
                </c:pt>
                <c:pt idx="138" formatCode="0.00">
                  <c:v>572.23028780864195</c:v>
                </c:pt>
                <c:pt idx="139" formatCode="0.00">
                  <c:v>572.23028780864195</c:v>
                </c:pt>
                <c:pt idx="140" formatCode="0.00">
                  <c:v>572.23028780864195</c:v>
                </c:pt>
                <c:pt idx="141" formatCode="0.00">
                  <c:v>572.23028780864195</c:v>
                </c:pt>
                <c:pt idx="142" formatCode="0.00">
                  <c:v>572.2307168209876</c:v>
                </c:pt>
                <c:pt idx="143" formatCode="0.00">
                  <c:v>572.2694351851851</c:v>
                </c:pt>
                <c:pt idx="144" formatCode="0.00">
                  <c:v>572.66852391975306</c:v>
                </c:pt>
                <c:pt idx="145" formatCode="0.00">
                  <c:v>574.13671141975306</c:v>
                </c:pt>
                <c:pt idx="146" formatCode="0.00">
                  <c:v>577.02139043209877</c:v>
                </c:pt>
                <c:pt idx="147" formatCode="0.00">
                  <c:v>580.85257793209882</c:v>
                </c:pt>
                <c:pt idx="148" formatCode="0.00">
                  <c:v>585.0999074074075</c:v>
                </c:pt>
                <c:pt idx="149" formatCode="0.00">
                  <c:v>589.74010493827166</c:v>
                </c:pt>
                <c:pt idx="150" formatCode="0.00">
                  <c:v>595.31554938271609</c:v>
                </c:pt>
                <c:pt idx="151" formatCode="0.00">
                  <c:v>602.23508950617293</c:v>
                </c:pt>
                <c:pt idx="152" formatCode="0.00">
                  <c:v>610.46451157407421</c:v>
                </c:pt>
                <c:pt idx="153" formatCode="0.00">
                  <c:v>619.60933873456804</c:v>
                </c:pt>
                <c:pt idx="154" formatCode="0.00">
                  <c:v>629.13384182098775</c:v>
                </c:pt>
                <c:pt idx="155" formatCode="0.00">
                  <c:v>629.13384182098775</c:v>
                </c:pt>
                <c:pt idx="156" formatCode="0.00">
                  <c:v>629.13384182098775</c:v>
                </c:pt>
                <c:pt idx="157" formatCode="0.00">
                  <c:v>629.13384182098775</c:v>
                </c:pt>
                <c:pt idx="158" formatCode="0.00">
                  <c:v>629.13384182098775</c:v>
                </c:pt>
                <c:pt idx="159" formatCode="0.00">
                  <c:v>629.13384182098775</c:v>
                </c:pt>
                <c:pt idx="160" formatCode="0.00">
                  <c:v>630.67828626543223</c:v>
                </c:pt>
                <c:pt idx="161" formatCode="0.00">
                  <c:v>632.38103626543227</c:v>
                </c:pt>
                <c:pt idx="162" formatCode="0.00">
                  <c:v>634.51333487654335</c:v>
                </c:pt>
                <c:pt idx="163" formatCode="0.00">
                  <c:v>637.68631018518533</c:v>
                </c:pt>
                <c:pt idx="164" formatCode="0.00">
                  <c:v>642.01944212962974</c:v>
                </c:pt>
                <c:pt idx="165" formatCode="0.00">
                  <c:v>647.89219212962973</c:v>
                </c:pt>
                <c:pt idx="166" formatCode="0.00">
                  <c:v>654.86632407407421</c:v>
                </c:pt>
                <c:pt idx="167" formatCode="0.00">
                  <c:v>663.03643518518538</c:v>
                </c:pt>
                <c:pt idx="168" formatCode="0.00">
                  <c:v>672.37013503086439</c:v>
                </c:pt>
                <c:pt idx="169" formatCode="0.00">
                  <c:v>682.7437608024693</c:v>
                </c:pt>
                <c:pt idx="170" formatCode="0.00">
                  <c:v>693.79522608024706</c:v>
                </c:pt>
                <c:pt idx="171" formatCode="0.00">
                  <c:v>705.61709027777795</c:v>
                </c:pt>
                <c:pt idx="172" formatCode="0.00">
                  <c:v>718.90617669753101</c:v>
                </c:pt>
                <c:pt idx="173" formatCode="0.00">
                  <c:v>733.74828780864209</c:v>
                </c:pt>
                <c:pt idx="174" formatCode="0.00">
                  <c:v>749.23563348765447</c:v>
                </c:pt>
                <c:pt idx="175" formatCode="0.00">
                  <c:v>749.23563348765447</c:v>
                </c:pt>
                <c:pt idx="176" formatCode="0.00">
                  <c:v>749.23563348765447</c:v>
                </c:pt>
                <c:pt idx="177" formatCode="0.00">
                  <c:v>749.23563348765447</c:v>
                </c:pt>
                <c:pt idx="178" formatCode="0.00">
                  <c:v>749.23563348765447</c:v>
                </c:pt>
                <c:pt idx="179" formatCode="0.00">
                  <c:v>749.23563348765447</c:v>
                </c:pt>
                <c:pt idx="180" formatCode="0.00">
                  <c:v>755.99268518518534</c:v>
                </c:pt>
                <c:pt idx="181" formatCode="0.00">
                  <c:v>763.18732947530884</c:v>
                </c:pt>
                <c:pt idx="182" formatCode="0.00">
                  <c:v>771.47627700617306</c:v>
                </c:pt>
                <c:pt idx="183" formatCode="0.00">
                  <c:v>780.6211041666669</c:v>
                </c:pt>
                <c:pt idx="184" formatCode="0.00">
                  <c:v>790.01819058642002</c:v>
                </c:pt>
                <c:pt idx="185" formatCode="0.00">
                  <c:v>799.35189043209903</c:v>
                </c:pt>
                <c:pt idx="186" formatCode="0.00">
                  <c:v>808.49671759259286</c:v>
                </c:pt>
                <c:pt idx="187" formatCode="0.00">
                  <c:v>808.49671759259286</c:v>
                </c:pt>
                <c:pt idx="188" formatCode="0.00">
                  <c:v>808.49671759259286</c:v>
                </c:pt>
                <c:pt idx="189" formatCode="0.00">
                  <c:v>808.49671759259286</c:v>
                </c:pt>
                <c:pt idx="190" formatCode="0.00">
                  <c:v>808.49671759259286</c:v>
                </c:pt>
                <c:pt idx="191" formatCode="0.00">
                  <c:v>808.49671759259286</c:v>
                </c:pt>
                <c:pt idx="192" formatCode="0.00">
                  <c:v>808.49671759259286</c:v>
                </c:pt>
                <c:pt idx="193" formatCode="0.00">
                  <c:v>808.49671759259286</c:v>
                </c:pt>
                <c:pt idx="194" formatCode="0.00">
                  <c:v>808.49671759259286</c:v>
                </c:pt>
                <c:pt idx="195" formatCode="0.00">
                  <c:v>808.49671759259286</c:v>
                </c:pt>
                <c:pt idx="196" formatCode="0.00">
                  <c:v>810.28151620370397</c:v>
                </c:pt>
                <c:pt idx="197" formatCode="0.00">
                  <c:v>811.95734567901263</c:v>
                </c:pt>
                <c:pt idx="198" formatCode="0.00">
                  <c:v>813.55370061728422</c:v>
                </c:pt>
                <c:pt idx="199" formatCode="0.00">
                  <c:v>815.0981450617287</c:v>
                </c:pt>
                <c:pt idx="200" formatCode="0.00">
                  <c:v>816.64258950617318</c:v>
                </c:pt>
                <c:pt idx="201" formatCode="0.00">
                  <c:v>818.18703395061766</c:v>
                </c:pt>
                <c:pt idx="202" formatCode="0.00">
                  <c:v>819.73147839506214</c:v>
                </c:pt>
                <c:pt idx="203" formatCode="0.00">
                  <c:v>821.4073078703708</c:v>
                </c:pt>
                <c:pt idx="204" formatCode="0.00">
                  <c:v>823.21988503086459</c:v>
                </c:pt>
                <c:pt idx="205" formatCode="0.00">
                  <c:v>825.3220455246917</c:v>
                </c:pt>
                <c:pt idx="206" formatCode="0.00">
                  <c:v>827.73523996913616</c:v>
                </c:pt>
                <c:pt idx="207" formatCode="0.00">
                  <c:v>830.65520524691397</c:v>
                </c:pt>
                <c:pt idx="208" formatCode="0.00">
                  <c:v>834.52704166666706</c:v>
                </c:pt>
                <c:pt idx="209" formatCode="0.00">
                  <c:v>839.34742438271644</c:v>
                </c:pt>
                <c:pt idx="210" formatCode="0.00">
                  <c:v>845.42266820987697</c:v>
                </c:pt>
                <c:pt idx="211" formatCode="0.00">
                  <c:v>853.18360879629677</c:v>
                </c:pt>
                <c:pt idx="212" formatCode="0.00">
                  <c:v>862.58069521604989</c:v>
                </c:pt>
                <c:pt idx="213" formatCode="0.00">
                  <c:v>873.56341126543259</c:v>
                </c:pt>
                <c:pt idx="214" formatCode="0.00">
                  <c:v>886.85249768518565</c:v>
                </c:pt>
                <c:pt idx="215" formatCode="0.00">
                  <c:v>901.93496296296348</c:v>
                </c:pt>
                <c:pt idx="216" formatCode="0.00">
                  <c:v>918.41590123456842</c:v>
                </c:pt>
                <c:pt idx="217" formatCode="0.00">
                  <c:v>936.00808873456845</c:v>
                </c:pt>
                <c:pt idx="218" formatCode="0.00">
                  <c:v>954.56887885802519</c:v>
                </c:pt>
                <c:pt idx="219" formatCode="0.00">
                  <c:v>974.49231944444489</c:v>
                </c:pt>
                <c:pt idx="220" formatCode="0.00">
                  <c:v>996.21106944444489</c:v>
                </c:pt>
                <c:pt idx="221" formatCode="0.00">
                  <c:v>1020.0042013888893</c:v>
                </c:pt>
                <c:pt idx="222" formatCode="0.00">
                  <c:v>1045.755667438272</c:v>
                </c:pt>
                <c:pt idx="223" formatCode="0.00">
                  <c:v>1073.2163186728399</c:v>
                </c:pt>
                <c:pt idx="224" formatCode="0.00">
                  <c:v>1101.9948958333337</c:v>
                </c:pt>
                <c:pt idx="225" formatCode="0.00">
                  <c:v>1131.7821882716053</c:v>
                </c:pt>
                <c:pt idx="226" formatCode="0.00">
                  <c:v>1162.0233757716053</c:v>
                </c:pt>
                <c:pt idx="227" formatCode="0.00">
                  <c:v>1192.7218904320991</c:v>
                </c:pt>
                <c:pt idx="228" formatCode="0.00">
                  <c:v>1223.7656527777781</c:v>
                </c:pt>
                <c:pt idx="229" formatCode="0.00">
                  <c:v>1255.2727484567904</c:v>
                </c:pt>
                <c:pt idx="230" formatCode="0.00">
                  <c:v>1287.4812793209878</c:v>
                </c:pt>
                <c:pt idx="231" formatCode="0.00">
                  <c:v>1320.2802384259262</c:v>
                </c:pt>
                <c:pt idx="232" formatCode="0.00">
                  <c:v>1353.6749884259261</c:v>
                </c:pt>
                <c:pt idx="233" formatCode="0.00">
                  <c:v>1387.5502322530865</c:v>
                </c:pt>
                <c:pt idx="234" formatCode="0.00">
                  <c:v>1421.7880987654321</c:v>
                </c:pt>
                <c:pt idx="235" formatCode="0.00">
                  <c:v>1456.0259652777777</c:v>
                </c:pt>
                <c:pt idx="236" formatCode="0.00">
                  <c:v>1489.9012091049381</c:v>
                </c:pt>
                <c:pt idx="237" formatCode="0.00">
                  <c:v>1489.9012091049381</c:v>
                </c:pt>
                <c:pt idx="238" formatCode="0.00">
                  <c:v>1489.9012091049381</c:v>
                </c:pt>
                <c:pt idx="239" formatCode="0.00">
                  <c:v>1489.9012091049381</c:v>
                </c:pt>
                <c:pt idx="240" formatCode="0.00">
                  <c:v>1516.5004035493826</c:v>
                </c:pt>
                <c:pt idx="241" formatCode="0.00">
                  <c:v>1542.4625146604938</c:v>
                </c:pt>
                <c:pt idx="242" formatCode="0.00">
                  <c:v>1542.4625146604938</c:v>
                </c:pt>
                <c:pt idx="243" formatCode="0.00">
                  <c:v>1542.4625146604938</c:v>
                </c:pt>
                <c:pt idx="244" formatCode="0.00">
                  <c:v>1542.4625146604938</c:v>
                </c:pt>
                <c:pt idx="245" formatCode="0.00">
                  <c:v>1542.4625146604938</c:v>
                </c:pt>
                <c:pt idx="246" formatCode="0.00">
                  <c:v>1542.4625146604938</c:v>
                </c:pt>
                <c:pt idx="247" formatCode="0.00">
                  <c:v>1542.4625146604938</c:v>
                </c:pt>
                <c:pt idx="248" formatCode="0.00">
                  <c:v>1542.4625146604938</c:v>
                </c:pt>
                <c:pt idx="249" formatCode="0.00">
                  <c:v>1542.4625146604938</c:v>
                </c:pt>
                <c:pt idx="250" formatCode="0.00">
                  <c:v>1542.4625146604938</c:v>
                </c:pt>
                <c:pt idx="251" formatCode="0.00">
                  <c:v>1542.4625146604938</c:v>
                </c:pt>
                <c:pt idx="252" formatCode="0.00">
                  <c:v>1542.4625146604938</c:v>
                </c:pt>
                <c:pt idx="253" formatCode="0.00">
                  <c:v>1542.4625146604938</c:v>
                </c:pt>
                <c:pt idx="254" formatCode="0.00">
                  <c:v>1546.9259591049381</c:v>
                </c:pt>
                <c:pt idx="255" formatCode="0.00">
                  <c:v>1546.9259591049381</c:v>
                </c:pt>
                <c:pt idx="256" formatCode="0.00">
                  <c:v>1546.9259591049381</c:v>
                </c:pt>
                <c:pt idx="257" formatCode="0.00">
                  <c:v>1550.3241658950615</c:v>
                </c:pt>
                <c:pt idx="258" formatCode="0.00">
                  <c:v>1553.7223726851848</c:v>
                </c:pt>
                <c:pt idx="259" formatCode="0.00">
                  <c:v>1553.7223726851848</c:v>
                </c:pt>
                <c:pt idx="260" formatCode="0.00">
                  <c:v>1553.7223726851848</c:v>
                </c:pt>
                <c:pt idx="261" formatCode="0.00">
                  <c:v>1555.97736882716</c:v>
                </c:pt>
                <c:pt idx="262" formatCode="0.00">
                  <c:v>1558.5209830246908</c:v>
                </c:pt>
                <c:pt idx="263" formatCode="0.00">
                  <c:v>1561.9574791666662</c:v>
                </c:pt>
                <c:pt idx="264" formatCode="0.00">
                  <c:v>1566.5088711419749</c:v>
                </c:pt>
                <c:pt idx="265" formatCode="0.00">
                  <c:v>1572.2816612654317</c:v>
                </c:pt>
                <c:pt idx="266" formatCode="0.00">
                  <c:v>1579.3656203703699</c:v>
                </c:pt>
                <c:pt idx="267" formatCode="0.00">
                  <c:v>1588.1999498456785</c:v>
                </c:pt>
                <c:pt idx="268" formatCode="0.00">
                  <c:v>1599.5285570987648</c:v>
                </c:pt>
                <c:pt idx="269" formatCode="0.00">
                  <c:v>1613.5058865740734</c:v>
                </c:pt>
                <c:pt idx="270" formatCode="0.00">
                  <c:v>1629.8190810185179</c:v>
                </c:pt>
                <c:pt idx="271" formatCode="0.00">
                  <c:v>1647.6728587962957</c:v>
                </c:pt>
                <c:pt idx="272" formatCode="0.00">
                  <c:v>1667.4118240740736</c:v>
                </c:pt>
                <c:pt idx="273" formatCode="0.00">
                  <c:v>1688.555268518518</c:v>
                </c:pt>
                <c:pt idx="274" formatCode="0.00">
                  <c:v>1711.151456018518</c:v>
                </c:pt>
                <c:pt idx="275" formatCode="0.00">
                  <c:v>1733.8462091049378</c:v>
                </c:pt>
                <c:pt idx="276" formatCode="0.00">
                  <c:v>1756.1479868827155</c:v>
                </c:pt>
                <c:pt idx="277" formatCode="0.00">
                  <c:v>1778.1572854938265</c:v>
                </c:pt>
                <c:pt idx="278" formatCode="0.00">
                  <c:v>1778.1572854938265</c:v>
                </c:pt>
                <c:pt idx="279" formatCode="0.00">
                  <c:v>1778.1572854938265</c:v>
                </c:pt>
                <c:pt idx="280" formatCode="0.00">
                  <c:v>1778.1572854938265</c:v>
                </c:pt>
                <c:pt idx="281" formatCode="0.00">
                  <c:v>1778.1572854938265</c:v>
                </c:pt>
                <c:pt idx="282" formatCode="0.00">
                  <c:v>1778.1572854938265</c:v>
                </c:pt>
                <c:pt idx="283" formatCode="0.00">
                  <c:v>1778.1572854938265</c:v>
                </c:pt>
                <c:pt idx="284" formatCode="0.00">
                  <c:v>1778.1572854938265</c:v>
                </c:pt>
                <c:pt idx="285" formatCode="0.00">
                  <c:v>1782.5336404320981</c:v>
                </c:pt>
                <c:pt idx="286" formatCode="0.00">
                  <c:v>1788.1580995370364</c:v>
                </c:pt>
                <c:pt idx="287" formatCode="0.00">
                  <c:v>1795.7468989197525</c:v>
                </c:pt>
                <c:pt idx="288" formatCode="0.00">
                  <c:v>1805.5288094135797</c:v>
                </c:pt>
                <c:pt idx="289" formatCode="0.00">
                  <c:v>1818.0003055555549</c:v>
                </c:pt>
                <c:pt idx="290" formatCode="0.00">
                  <c:v>1833.0024382716042</c:v>
                </c:pt>
                <c:pt idx="291" formatCode="0.00">
                  <c:v>1850.7688047839499</c:v>
                </c:pt>
                <c:pt idx="292" formatCode="0.00">
                  <c:v>1871.5330023148142</c:v>
                </c:pt>
                <c:pt idx="293" formatCode="0.00">
                  <c:v>1895.5286280864191</c:v>
                </c:pt>
                <c:pt idx="294" formatCode="0.00">
                  <c:v>1921.4907391975303</c:v>
                </c:pt>
                <c:pt idx="295" formatCode="0.00">
                  <c:v>1948.0899336419748</c:v>
                </c:pt>
                <c:pt idx="296" formatCode="0.00">
                  <c:v>1974.052044753086</c:v>
                </c:pt>
                <c:pt idx="297" formatCode="0.00">
                  <c:v>1998.8662260802464</c:v>
                </c:pt>
                <c:pt idx="298" formatCode="0.00">
                  <c:v>2022.8618518518513</c:v>
                </c:pt>
                <c:pt idx="299" formatCode="0.00">
                  <c:v>2046.3528518518513</c:v>
                </c:pt>
                <c:pt idx="300" formatCode="0.00">
                  <c:v>2069.7435702160487</c:v>
                </c:pt>
                <c:pt idx="301" formatCode="0.00">
                  <c:v>2093.2345702160487</c:v>
                </c:pt>
                <c:pt idx="302" formatCode="0.00">
                  <c:v>2117.0277021604934</c:v>
                </c:pt>
                <c:pt idx="303" formatCode="0.00">
                  <c:v>2141.0233279320983</c:v>
                </c:pt>
                <c:pt idx="304" formatCode="0.00">
                  <c:v>2165.0189537037031</c:v>
                </c:pt>
                <c:pt idx="305" formatCode="0.00">
                  <c:v>2188.8120856481478</c:v>
                </c:pt>
                <c:pt idx="306" formatCode="0.00">
                  <c:v>2212.1027368827158</c:v>
                </c:pt>
                <c:pt idx="307" formatCode="0.00">
                  <c:v>2234.600573302469</c:v>
                </c:pt>
                <c:pt idx="308" formatCode="0.00">
                  <c:v>2234.600573302469</c:v>
                </c:pt>
                <c:pt idx="309" formatCode="0.00">
                  <c:v>2234.600573302469</c:v>
                </c:pt>
                <c:pt idx="310" formatCode="0.00">
                  <c:v>2234.600573302469</c:v>
                </c:pt>
                <c:pt idx="311" formatCode="0.00">
                  <c:v>2252.4543510802469</c:v>
                </c:pt>
                <c:pt idx="312" formatCode="0.00">
                  <c:v>2269.8732175925925</c:v>
                </c:pt>
                <c:pt idx="313" formatCode="0.00">
                  <c:v>2287.1196211419751</c:v>
                </c:pt>
                <c:pt idx="314" formatCode="0.00">
                  <c:v>2304.0236728395062</c:v>
                </c:pt>
                <c:pt idx="315" formatCode="0.00">
                  <c:v>2320.504611111111</c:v>
                </c:pt>
                <c:pt idx="316" formatCode="0.00">
                  <c:v>2336.4021998456788</c:v>
                </c:pt>
                <c:pt idx="317" formatCode="0.00">
                  <c:v>2336.4021998456788</c:v>
                </c:pt>
                <c:pt idx="318" formatCode="0.00">
                  <c:v>2336.4021998456788</c:v>
                </c:pt>
                <c:pt idx="319" formatCode="0.00">
                  <c:v>2336.4021998456788</c:v>
                </c:pt>
                <c:pt idx="320" formatCode="0.00">
                  <c:v>2336.4021998456788</c:v>
                </c:pt>
                <c:pt idx="321" formatCode="0.00">
                  <c:v>2336.4021998456788</c:v>
                </c:pt>
                <c:pt idx="322" formatCode="0.00">
                  <c:v>2336.4021998456788</c:v>
                </c:pt>
                <c:pt idx="323" formatCode="0.00">
                  <c:v>2336.4021998456788</c:v>
                </c:pt>
                <c:pt idx="324" formatCode="0.00">
                  <c:v>2336.4021998456788</c:v>
                </c:pt>
                <c:pt idx="325" formatCode="0.00">
                  <c:v>2343.4311381172838</c:v>
                </c:pt>
                <c:pt idx="326" formatCode="0.00">
                  <c:v>2350.080936728395</c:v>
                </c:pt>
                <c:pt idx="327" formatCode="0.00">
                  <c:v>2356.7307353395063</c:v>
                </c:pt>
                <c:pt idx="328" formatCode="0.00">
                  <c:v>2363.0639228395062</c:v>
                </c:pt>
                <c:pt idx="329" formatCode="0.00">
                  <c:v>2369.1903263888889</c:v>
                </c:pt>
                <c:pt idx="330" formatCode="0.00">
                  <c:v>2375.3167299382717</c:v>
                </c:pt>
                <c:pt idx="331" formatCode="0.00">
                  <c:v>2381.2902978395064</c:v>
                </c:pt>
                <c:pt idx="332" formatCode="0.00">
                  <c:v>2381.2902978395064</c:v>
                </c:pt>
                <c:pt idx="333" formatCode="0.00">
                  <c:v>2381.2902978395064</c:v>
                </c:pt>
                <c:pt idx="334" formatCode="0.00">
                  <c:v>2381.2902978395064</c:v>
                </c:pt>
                <c:pt idx="335" formatCode="0.00">
                  <c:v>2384.3535532407409</c:v>
                </c:pt>
                <c:pt idx="336" formatCode="0.00">
                  <c:v>2387.3447345679015</c:v>
                </c:pt>
                <c:pt idx="337" formatCode="0.00">
                  <c:v>2390.0561998456792</c:v>
                </c:pt>
                <c:pt idx="338" formatCode="0.00">
                  <c:v>2392.6663109567903</c:v>
                </c:pt>
                <c:pt idx="339" formatCode="0.00">
                  <c:v>2395.0795054012347</c:v>
                </c:pt>
                <c:pt idx="340" formatCode="0.00">
                  <c:v>2397.3345015432101</c:v>
                </c:pt>
                <c:pt idx="341" formatCode="0.00">
                  <c:v>2399.5277199074076</c:v>
                </c:pt>
                <c:pt idx="342" formatCode="0.00">
                  <c:v>2401.782716049383</c:v>
                </c:pt>
                <c:pt idx="343" formatCode="0.00">
                  <c:v>2404.326330246914</c:v>
                </c:pt>
                <c:pt idx="344" formatCode="0.00">
                  <c:v>2407.7245370370374</c:v>
                </c:pt>
                <c:pt idx="345" formatCode="0.00">
                  <c:v>2412.4995516975314</c:v>
                </c:pt>
                <c:pt idx="346" formatCode="0.00">
                  <c:v>2418.7289182098771</c:v>
                </c:pt>
                <c:pt idx="347" formatCode="0.00">
                  <c:v>2425.4322361111117</c:v>
                </c:pt>
                <c:pt idx="348" formatCode="0.00">
                  <c:v>2432.2973989197535</c:v>
                </c:pt>
                <c:pt idx="349" formatCode="0.00">
                  <c:v>2439.2715308641978</c:v>
                </c:pt>
                <c:pt idx="350" formatCode="0.00">
                  <c:v>2446.7466419753086</c:v>
                </c:pt>
                <c:pt idx="351" formatCode="0.00">
                  <c:v>2454.3354413580246</c:v>
                </c:pt>
                <c:pt idx="352" formatCode="0.00">
                  <c:v>2462.2122152777779</c:v>
                </c:pt>
                <c:pt idx="353" formatCode="0.00">
                  <c:v>2470.4416373456793</c:v>
                </c:pt>
                <c:pt idx="354" formatCode="0.00">
                  <c:v>2478.9104483024694</c:v>
                </c:pt>
                <c:pt idx="355" formatCode="0.00">
                  <c:v>2487.4396427469137</c:v>
                </c:pt>
                <c:pt idx="356" formatCode="0.00">
                  <c:v>2495.9084537037038</c:v>
                </c:pt>
                <c:pt idx="357" formatCode="0.00">
                  <c:v>2504.3170956790123</c:v>
                </c:pt>
                <c:pt idx="358" formatCode="0.00">
                  <c:v>2512.6657831790121</c:v>
                </c:pt>
                <c:pt idx="359" formatCode="0.00">
                  <c:v>2521.014470679012</c:v>
                </c:pt>
                <c:pt idx="360" formatCode="0.00">
                  <c:v>2529.4832816358021</c:v>
                </c:pt>
                <c:pt idx="361" formatCode="0.00">
                  <c:v>2538.0124760802464</c:v>
                </c:pt>
                <c:pt idx="362" formatCode="0.00">
                  <c:v>2546.4211180555549</c:v>
                </c:pt>
                <c:pt idx="363" formatCode="0.00">
                  <c:v>2546.4211180555549</c:v>
                </c:pt>
                <c:pt idx="364" formatCode="0.00">
                  <c:v>2546.4211180555549</c:v>
                </c:pt>
                <c:pt idx="365" formatCode="0.00">
                  <c:v>2546.4211180555549</c:v>
                </c:pt>
                <c:pt idx="366" formatCode="0.00">
                  <c:v>2546.4211180555549</c:v>
                </c:pt>
                <c:pt idx="367" formatCode="0.00">
                  <c:v>2551.1961327160489</c:v>
                </c:pt>
                <c:pt idx="368" formatCode="0.00">
                  <c:v>2555.791820216049</c:v>
                </c:pt>
                <c:pt idx="369" formatCode="0.00">
                  <c:v>2560.3875077160492</c:v>
                </c:pt>
                <c:pt idx="370" formatCode="0.00">
                  <c:v>2565.0277052469132</c:v>
                </c:pt>
                <c:pt idx="371" formatCode="0.00">
                  <c:v>2569.8480879629628</c:v>
                </c:pt>
                <c:pt idx="372" formatCode="0.00">
                  <c:v>2575.08643595679</c:v>
                </c:pt>
                <c:pt idx="373" formatCode="0.00">
                  <c:v>2581.0094876543208</c:v>
                </c:pt>
                <c:pt idx="374" formatCode="0.00">
                  <c:v>2587.3426751543207</c:v>
                </c:pt>
                <c:pt idx="375" formatCode="0.00">
                  <c:v>2593.7805416666665</c:v>
                </c:pt>
                <c:pt idx="376" formatCode="0.00">
                  <c:v>2593.7805416666665</c:v>
                </c:pt>
                <c:pt idx="377" formatCode="0.00">
                  <c:v>2593.7805416666665</c:v>
                </c:pt>
                <c:pt idx="378" formatCode="0.00">
                  <c:v>2593.7805416666665</c:v>
                </c:pt>
                <c:pt idx="379" formatCode="0.00">
                  <c:v>2593.7805416666665</c:v>
                </c:pt>
                <c:pt idx="380" formatCode="0.00">
                  <c:v>2593.7805416666665</c:v>
                </c:pt>
                <c:pt idx="381" formatCode="0.00">
                  <c:v>2593.7805416666665</c:v>
                </c:pt>
                <c:pt idx="382" formatCode="0.00">
                  <c:v>2593.7805416666665</c:v>
                </c:pt>
                <c:pt idx="383" formatCode="0.00">
                  <c:v>2593.7805416666665</c:v>
                </c:pt>
                <c:pt idx="384" formatCode="0.00">
                  <c:v>2593.7805416666665</c:v>
                </c:pt>
                <c:pt idx="385" formatCode="0.00">
                  <c:v>2593.7805416666665</c:v>
                </c:pt>
                <c:pt idx="386" formatCode="0.00">
                  <c:v>2593.7805416666665</c:v>
                </c:pt>
                <c:pt idx="387" formatCode="0.00">
                  <c:v>2593.7805416666665</c:v>
                </c:pt>
                <c:pt idx="388" formatCode="0.00">
                  <c:v>2593.7805416666665</c:v>
                </c:pt>
                <c:pt idx="389" formatCode="0.00">
                  <c:v>2593.7805416666665</c:v>
                </c:pt>
                <c:pt idx="390" formatCode="0.00">
                  <c:v>2593.7805416666665</c:v>
                </c:pt>
                <c:pt idx="391" formatCode="0.00">
                  <c:v>2593.7805416666665</c:v>
                </c:pt>
                <c:pt idx="392" formatCode="0.00">
                  <c:v>2593.7805416666665</c:v>
                </c:pt>
                <c:pt idx="393" formatCode="0.00">
                  <c:v>2593.7805416666665</c:v>
                </c:pt>
                <c:pt idx="394" formatCode="0.00">
                  <c:v>2593.7805416666665</c:v>
                </c:pt>
                <c:pt idx="395" formatCode="0.00">
                  <c:v>2593.7805416666665</c:v>
                </c:pt>
                <c:pt idx="396" formatCode="0.00">
                  <c:v>2593.7832229938272</c:v>
                </c:pt>
                <c:pt idx="397" formatCode="0.00">
                  <c:v>2593.8305216049384</c:v>
                </c:pt>
                <c:pt idx="398" formatCode="0.00">
                  <c:v>2594.0776327160497</c:v>
                </c:pt>
                <c:pt idx="399" formatCode="0.00">
                  <c:v>2594.8164992283955</c:v>
                </c:pt>
                <c:pt idx="400" formatCode="0.00">
                  <c:v>2596.43913117284</c:v>
                </c:pt>
                <c:pt idx="401" formatCode="0.00">
                  <c:v>2599.3945972222227</c:v>
                </c:pt>
                <c:pt idx="402" formatCode="0.00">
                  <c:v>2604.0795192901242</c:v>
                </c:pt>
                <c:pt idx="403" formatCode="0.00">
                  <c:v>2610.3606890432106</c:v>
                </c:pt>
                <c:pt idx="404" formatCode="0.00">
                  <c:v>2617.3896273148157</c:v>
                </c:pt>
                <c:pt idx="405" formatCode="0.00">
                  <c:v>2624.4185655864208</c:v>
                </c:pt>
                <c:pt idx="406" formatCode="0.00">
                  <c:v>2624.4185655864208</c:v>
                </c:pt>
                <c:pt idx="407" formatCode="0.00">
                  <c:v>2624.4185655864208</c:v>
                </c:pt>
                <c:pt idx="408" formatCode="0.00">
                  <c:v>2624.4185655864208</c:v>
                </c:pt>
                <c:pt idx="409" formatCode="0.00">
                  <c:v>2624.4185655864208</c:v>
                </c:pt>
                <c:pt idx="410" formatCode="0.00">
                  <c:v>2624.4185655864208</c:v>
                </c:pt>
                <c:pt idx="411" formatCode="0.00">
                  <c:v>2624.4185655864208</c:v>
                </c:pt>
                <c:pt idx="412" formatCode="0.00">
                  <c:v>2624.4185655864208</c:v>
                </c:pt>
                <c:pt idx="413" formatCode="0.00">
                  <c:v>2626.5812168209886</c:v>
                </c:pt>
                <c:pt idx="414" formatCode="0.00">
                  <c:v>2628.6534537037046</c:v>
                </c:pt>
                <c:pt idx="415" formatCode="0.00">
                  <c:v>2630.7556141975319</c:v>
                </c:pt>
                <c:pt idx="416" formatCode="0.00">
                  <c:v>2632.9182654320998</c:v>
                </c:pt>
                <c:pt idx="417" formatCode="0.00">
                  <c:v>2635.1732615740752</c:v>
                </c:pt>
                <c:pt idx="418" formatCode="0.00">
                  <c:v>2637.55438734568</c:v>
                </c:pt>
                <c:pt idx="419" formatCode="0.00">
                  <c:v>2640.2658526234577</c:v>
                </c:pt>
                <c:pt idx="420" formatCode="0.00">
                  <c:v>2643.5130470679023</c:v>
                </c:pt>
                <c:pt idx="421" formatCode="0.00">
                  <c:v>2647.2635802469149</c:v>
                </c:pt>
                <c:pt idx="422" formatCode="0.00">
                  <c:v>2651.176280092594</c:v>
                </c:pt>
                <c:pt idx="423" formatCode="0.00">
                  <c:v>2654.9670331790139</c:v>
                </c:pt>
                <c:pt idx="424" formatCode="0.00">
                  <c:v>2654.9670331790139</c:v>
                </c:pt>
                <c:pt idx="425" formatCode="0.00">
                  <c:v>2657.9224992283966</c:v>
                </c:pt>
                <c:pt idx="426" formatCode="0.00">
                  <c:v>2660.7372492283966</c:v>
                </c:pt>
                <c:pt idx="427" formatCode="0.00">
                  <c:v>2663.6219282407424</c:v>
                </c:pt>
                <c:pt idx="428" formatCode="0.00">
                  <c:v>2666.7949035493843</c:v>
                </c:pt>
                <c:pt idx="429" formatCode="0.00">
                  <c:v>2670.7076033950634</c:v>
                </c:pt>
                <c:pt idx="430" formatCode="0.00">
                  <c:v>2676.1856620370386</c:v>
                </c:pt>
                <c:pt idx="431" formatCode="0.00">
                  <c:v>2684.2377947530881</c:v>
                </c:pt>
                <c:pt idx="432" formatCode="0.00">
                  <c:v>2694.9476589506189</c:v>
                </c:pt>
                <c:pt idx="433" formatCode="0.00">
                  <c:v>2706.9123842592608</c:v>
                </c:pt>
                <c:pt idx="434" formatCode="0.00">
                  <c:v>2718.9488618827177</c:v>
                </c:pt>
                <c:pt idx="435" formatCode="0.00">
                  <c:v>2730.4875779321005</c:v>
                </c:pt>
                <c:pt idx="436" formatCode="0.00">
                  <c:v>2741.4017592592609</c:v>
                </c:pt>
                <c:pt idx="437" formatCode="0.00">
                  <c:v>2751.9092368827178</c:v>
                </c:pt>
                <c:pt idx="438" formatCode="0.00">
                  <c:v>2762.2828626543228</c:v>
                </c:pt>
                <c:pt idx="439" formatCode="0.00">
                  <c:v>2762.2828626543228</c:v>
                </c:pt>
                <c:pt idx="440" formatCode="0.00">
                  <c:v>2762.2828626543228</c:v>
                </c:pt>
                <c:pt idx="441" formatCode="0.00">
                  <c:v>2762.2828626543228</c:v>
                </c:pt>
                <c:pt idx="442" formatCode="0.00">
                  <c:v>2762.2828626543228</c:v>
                </c:pt>
                <c:pt idx="443" formatCode="0.00">
                  <c:v>2762.2828626543228</c:v>
                </c:pt>
                <c:pt idx="444" formatCode="0.00">
                  <c:v>2762.2828626543228</c:v>
                </c:pt>
                <c:pt idx="445" formatCode="0.00">
                  <c:v>2762.2828626543228</c:v>
                </c:pt>
                <c:pt idx="446" formatCode="0.00">
                  <c:v>2762.2828626543228</c:v>
                </c:pt>
                <c:pt idx="447" formatCode="0.00">
                  <c:v>2762.2828626543228</c:v>
                </c:pt>
                <c:pt idx="448" formatCode="0.00">
                  <c:v>2762.2832916666684</c:v>
                </c:pt>
                <c:pt idx="449" formatCode="0.00">
                  <c:v>2762.2832916666684</c:v>
                </c:pt>
                <c:pt idx="450" formatCode="0.00">
                  <c:v>2762.2832916666684</c:v>
                </c:pt>
                <c:pt idx="451" formatCode="0.00">
                  <c:v>2762.2832916666684</c:v>
                </c:pt>
                <c:pt idx="452" formatCode="0.00">
                  <c:v>2762.2832916666684</c:v>
                </c:pt>
                <c:pt idx="453" formatCode="0.00">
                  <c:v>2762.2832916666684</c:v>
                </c:pt>
                <c:pt idx="454" formatCode="0.00">
                  <c:v>2762.2832916666684</c:v>
                </c:pt>
                <c:pt idx="455" formatCode="0.00">
                  <c:v>2762.2832916666684</c:v>
                </c:pt>
                <c:pt idx="456" formatCode="0.00">
                  <c:v>2762.2832916666684</c:v>
                </c:pt>
                <c:pt idx="457" formatCode="0.00">
                  <c:v>2762.2832916666684</c:v>
                </c:pt>
                <c:pt idx="458" formatCode="0.00">
                  <c:v>2762.2832916666684</c:v>
                </c:pt>
                <c:pt idx="459" formatCode="0.00">
                  <c:v>2762.2832916666684</c:v>
                </c:pt>
                <c:pt idx="460" formatCode="0.00">
                  <c:v>2762.2832916666684</c:v>
                </c:pt>
                <c:pt idx="461" formatCode="0.00">
                  <c:v>2762.2832916666684</c:v>
                </c:pt>
                <c:pt idx="462" formatCode="0.00">
                  <c:v>2762.2832916666684</c:v>
                </c:pt>
                <c:pt idx="463" formatCode="0.00">
                  <c:v>2762.2832916666684</c:v>
                </c:pt>
                <c:pt idx="464" formatCode="0.00">
                  <c:v>2762.2832916666684</c:v>
                </c:pt>
                <c:pt idx="465" formatCode="0.00">
                  <c:v>2762.2832916666684</c:v>
                </c:pt>
                <c:pt idx="466" formatCode="0.00">
                  <c:v>2762.2832916666684</c:v>
                </c:pt>
                <c:pt idx="467" formatCode="0.00">
                  <c:v>2762.2832916666684</c:v>
                </c:pt>
                <c:pt idx="468" formatCode="0.00">
                  <c:v>2762.2832916666684</c:v>
                </c:pt>
                <c:pt idx="469" formatCode="0.00">
                  <c:v>2762.2832916666684</c:v>
                </c:pt>
                <c:pt idx="470" formatCode="0.00">
                  <c:v>2762.2832916666684</c:v>
                </c:pt>
                <c:pt idx="471" formatCode="0.00">
                  <c:v>2762.2832916666684</c:v>
                </c:pt>
                <c:pt idx="472" formatCode="0.00">
                  <c:v>2762.2832916666684</c:v>
                </c:pt>
                <c:pt idx="473" formatCode="0.00">
                  <c:v>2762.2832916666684</c:v>
                </c:pt>
                <c:pt idx="474" formatCode="0.00">
                  <c:v>2762.2832916666684</c:v>
                </c:pt>
                <c:pt idx="475" formatCode="0.00">
                  <c:v>2762.2832916666684</c:v>
                </c:pt>
                <c:pt idx="476" formatCode="0.00">
                  <c:v>2762.2832916666684</c:v>
                </c:pt>
                <c:pt idx="477" formatCode="0.00">
                  <c:v>2762.2832916666684</c:v>
                </c:pt>
                <c:pt idx="478" formatCode="0.00">
                  <c:v>2762.2832916666684</c:v>
                </c:pt>
                <c:pt idx="479" formatCode="0.00">
                  <c:v>2762.2832916666684</c:v>
                </c:pt>
                <c:pt idx="480" formatCode="0.00">
                  <c:v>2762.2832916666684</c:v>
                </c:pt>
                <c:pt idx="481" formatCode="0.00">
                  <c:v>2762.2832916666684</c:v>
                </c:pt>
                <c:pt idx="482" formatCode="0.00">
                  <c:v>2762.2832916666684</c:v>
                </c:pt>
                <c:pt idx="483" formatCode="0.00">
                  <c:v>2762.2832916666684</c:v>
                </c:pt>
                <c:pt idx="484" formatCode="0.00">
                  <c:v>2762.2832916666684</c:v>
                </c:pt>
                <c:pt idx="485" formatCode="0.00">
                  <c:v>2762.2832916666684</c:v>
                </c:pt>
                <c:pt idx="486" formatCode="0.00">
                  <c:v>2762.2832916666684</c:v>
                </c:pt>
                <c:pt idx="487" formatCode="0.00">
                  <c:v>2762.2832916666684</c:v>
                </c:pt>
                <c:pt idx="488" formatCode="0.00">
                  <c:v>2762.2832916666684</c:v>
                </c:pt>
                <c:pt idx="489" formatCode="0.00">
                  <c:v>2762.2832916666684</c:v>
                </c:pt>
                <c:pt idx="490" formatCode="0.00">
                  <c:v>2762.2832916666684</c:v>
                </c:pt>
                <c:pt idx="491" formatCode="0.00">
                  <c:v>2762.2832916666684</c:v>
                </c:pt>
                <c:pt idx="492" formatCode="0.00">
                  <c:v>2762.2832916666684</c:v>
                </c:pt>
                <c:pt idx="493" formatCode="0.00">
                  <c:v>2762.2832916666684</c:v>
                </c:pt>
                <c:pt idx="494" formatCode="0.00">
                  <c:v>2762.2832916666684</c:v>
                </c:pt>
                <c:pt idx="495" formatCode="0.00">
                  <c:v>2762.2832916666684</c:v>
                </c:pt>
                <c:pt idx="496" formatCode="0.00">
                  <c:v>2762.2832916666684</c:v>
                </c:pt>
                <c:pt idx="497" formatCode="0.00">
                  <c:v>2762.2832916666684</c:v>
                </c:pt>
                <c:pt idx="498" formatCode="0.00">
                  <c:v>2762.2832916666684</c:v>
                </c:pt>
                <c:pt idx="499" formatCode="0.00">
                  <c:v>2762.2832916666684</c:v>
                </c:pt>
                <c:pt idx="500" formatCode="0.00">
                  <c:v>2762.2832916666684</c:v>
                </c:pt>
                <c:pt idx="501" formatCode="0.00">
                  <c:v>2762.2832916666684</c:v>
                </c:pt>
                <c:pt idx="502" formatCode="0.00">
                  <c:v>2762.2832916666684</c:v>
                </c:pt>
                <c:pt idx="503" formatCode="0.00">
                  <c:v>2762.2832916666684</c:v>
                </c:pt>
                <c:pt idx="504" formatCode="0.00">
                  <c:v>2762.2832916666684</c:v>
                </c:pt>
                <c:pt idx="505" formatCode="0.00">
                  <c:v>2762.2832916666684</c:v>
                </c:pt>
                <c:pt idx="506" formatCode="0.00">
                  <c:v>2762.2832916666684</c:v>
                </c:pt>
                <c:pt idx="507" formatCode="0.00">
                  <c:v>2762.2832916666684</c:v>
                </c:pt>
                <c:pt idx="508" formatCode="0.00">
                  <c:v>2762.2832916666684</c:v>
                </c:pt>
                <c:pt idx="509" formatCode="0.00">
                  <c:v>2762.2832916666684</c:v>
                </c:pt>
                <c:pt idx="510" formatCode="0.00">
                  <c:v>2762.2832916666684</c:v>
                </c:pt>
                <c:pt idx="511" formatCode="0.00">
                  <c:v>2762.2832916666684</c:v>
                </c:pt>
                <c:pt idx="512" formatCode="0.00">
                  <c:v>2762.2832916666684</c:v>
                </c:pt>
                <c:pt idx="513" formatCode="0.00">
                  <c:v>2762.2832916666684</c:v>
                </c:pt>
                <c:pt idx="514" formatCode="0.00">
                  <c:v>2762.2832916666684</c:v>
                </c:pt>
                <c:pt idx="515" formatCode="0.00">
                  <c:v>2762.2832916666684</c:v>
                </c:pt>
                <c:pt idx="516" formatCode="0.00">
                  <c:v>2762.2859729938291</c:v>
                </c:pt>
                <c:pt idx="517" formatCode="0.00">
                  <c:v>2762.3530061728416</c:v>
                </c:pt>
                <c:pt idx="518" formatCode="0.00">
                  <c:v>2762.820200617286</c:v>
                </c:pt>
                <c:pt idx="519" formatCode="0.00">
                  <c:v>2764.3135925925944</c:v>
                </c:pt>
                <c:pt idx="520" formatCode="0.00">
                  <c:v>2767.3407037037055</c:v>
                </c:pt>
                <c:pt idx="521" formatCode="0.00">
                  <c:v>2771.8480146604957</c:v>
                </c:pt>
                <c:pt idx="522" formatCode="0.00">
                  <c:v>2776.9919799382733</c:v>
                </c:pt>
                <c:pt idx="523" formatCode="0.00">
                  <c:v>2782.1359452160509</c:v>
                </c:pt>
                <c:pt idx="524" formatCode="0.00">
                  <c:v>2782.1359452160509</c:v>
                </c:pt>
                <c:pt idx="525" formatCode="0.00">
                  <c:v>2782.1359452160509</c:v>
                </c:pt>
                <c:pt idx="526" formatCode="0.00">
                  <c:v>2782.1359452160509</c:v>
                </c:pt>
                <c:pt idx="527" formatCode="0.00">
                  <c:v>2782.1359452160509</c:v>
                </c:pt>
                <c:pt idx="528" formatCode="0.00">
                  <c:v>2782.1359452160509</c:v>
                </c:pt>
                <c:pt idx="529" formatCode="0.00">
                  <c:v>2782.1359452160509</c:v>
                </c:pt>
                <c:pt idx="530" formatCode="0.00">
                  <c:v>2782.1359452160509</c:v>
                </c:pt>
                <c:pt idx="531" formatCode="0.00">
                  <c:v>2782.1359452160509</c:v>
                </c:pt>
                <c:pt idx="532" formatCode="0.00">
                  <c:v>2782.1359452160509</c:v>
                </c:pt>
                <c:pt idx="533" formatCode="0.00">
                  <c:v>2782.1359452160509</c:v>
                </c:pt>
                <c:pt idx="534" formatCode="0.00">
                  <c:v>2782.1359452160509</c:v>
                </c:pt>
                <c:pt idx="535" formatCode="0.00">
                  <c:v>2782.1359452160509</c:v>
                </c:pt>
                <c:pt idx="536" formatCode="0.00">
                  <c:v>2782.1359452160509</c:v>
                </c:pt>
                <c:pt idx="537" formatCode="0.00">
                  <c:v>2782.1363742283966</c:v>
                </c:pt>
                <c:pt idx="538" formatCode="0.00">
                  <c:v>2782.1518186728408</c:v>
                </c:pt>
                <c:pt idx="539" formatCode="0.00">
                  <c:v>2782.2616458333346</c:v>
                </c:pt>
                <c:pt idx="540" formatCode="0.00">
                  <c:v>2782.5516581790134</c:v>
                </c:pt>
                <c:pt idx="541" formatCode="0.00">
                  <c:v>2783.2728279321</c:v>
                </c:pt>
                <c:pt idx="542" formatCode="0.00">
                  <c:v>2785.0854050925936</c:v>
                </c:pt>
                <c:pt idx="543" formatCode="0.00">
                  <c:v>2788.8761581790136</c:v>
                </c:pt>
                <c:pt idx="544" formatCode="0.00">
                  <c:v>2794.5992901234581</c:v>
                </c:pt>
                <c:pt idx="545" formatCode="0.00">
                  <c:v>2801.037156635804</c:v>
                </c:pt>
                <c:pt idx="546" formatCode="0.00">
                  <c:v>2807.4750231481498</c:v>
                </c:pt>
                <c:pt idx="547" formatCode="0.00">
                  <c:v>2813.8082106481497</c:v>
                </c:pt>
                <c:pt idx="548" formatCode="0.00">
                  <c:v>2813.8082106481497</c:v>
                </c:pt>
                <c:pt idx="549" formatCode="0.00">
                  <c:v>2813.8082106481497</c:v>
                </c:pt>
                <c:pt idx="550" formatCode="0.00">
                  <c:v>2813.8082106481497</c:v>
                </c:pt>
                <c:pt idx="551" formatCode="0.00">
                  <c:v>2813.8082106481497</c:v>
                </c:pt>
                <c:pt idx="552" formatCode="0.00">
                  <c:v>2813.8082106481497</c:v>
                </c:pt>
                <c:pt idx="553" formatCode="0.00">
                  <c:v>2813.8082106481497</c:v>
                </c:pt>
                <c:pt idx="554" formatCode="0.00">
                  <c:v>2813.8082106481497</c:v>
                </c:pt>
                <c:pt idx="555" formatCode="0.00">
                  <c:v>2816.1258425925944</c:v>
                </c:pt>
                <c:pt idx="556" formatCode="0.00">
                  <c:v>2818.3190609567919</c:v>
                </c:pt>
                <c:pt idx="557" formatCode="0.00">
                  <c:v>2820.3320941358043</c:v>
                </c:pt>
                <c:pt idx="558" formatCode="0.00">
                  <c:v>2822.2292939814834</c:v>
                </c:pt>
                <c:pt idx="559" formatCode="0.00">
                  <c:v>2824.0698641975328</c:v>
                </c:pt>
                <c:pt idx="560" formatCode="0.00">
                  <c:v>2825.9104344135822</c:v>
                </c:pt>
                <c:pt idx="561" formatCode="0.00">
                  <c:v>2827.8076342592612</c:v>
                </c:pt>
                <c:pt idx="562" formatCode="0.00">
                  <c:v>2829.8501620370389</c:v>
                </c:pt>
                <c:pt idx="563" formatCode="0.00">
                  <c:v>2832.1051581790143</c:v>
                </c:pt>
                <c:pt idx="564" formatCode="0.00">
                  <c:v>2835.0251234567922</c:v>
                </c:pt>
                <c:pt idx="565" formatCode="0.00">
                  <c:v>2838.1247376543233</c:v>
                </c:pt>
                <c:pt idx="566" formatCode="0.00">
                  <c:v>2841.2243518518544</c:v>
                </c:pt>
                <c:pt idx="567" formatCode="0.00">
                  <c:v>2841.2243518518544</c:v>
                </c:pt>
                <c:pt idx="568" formatCode="0.00">
                  <c:v>2841.2243518518544</c:v>
                </c:pt>
                <c:pt idx="569" formatCode="0.00">
                  <c:v>2841.2243518518544</c:v>
                </c:pt>
                <c:pt idx="570" formatCode="0.00">
                  <c:v>2841.2243518518544</c:v>
                </c:pt>
                <c:pt idx="571" formatCode="0.00">
                  <c:v>2841.2243518518544</c:v>
                </c:pt>
                <c:pt idx="572" formatCode="0.00">
                  <c:v>2841.2243518518544</c:v>
                </c:pt>
                <c:pt idx="573" formatCode="0.00">
                  <c:v>2841.2243518518544</c:v>
                </c:pt>
                <c:pt idx="574" formatCode="0.00">
                  <c:v>2841.2243518518544</c:v>
                </c:pt>
                <c:pt idx="575" formatCode="0.00">
                  <c:v>2841.2243518518544</c:v>
                </c:pt>
                <c:pt idx="576" formatCode="0.00">
                  <c:v>2841.2243518518544</c:v>
                </c:pt>
                <c:pt idx="577" formatCode="0.00">
                  <c:v>2841.2243518518544</c:v>
                </c:pt>
                <c:pt idx="578" formatCode="0.00">
                  <c:v>2841.2243518518544</c:v>
                </c:pt>
                <c:pt idx="579" formatCode="0.00">
                  <c:v>2841.2243518518544</c:v>
                </c:pt>
                <c:pt idx="580" formatCode="0.00">
                  <c:v>2841.2243518518544</c:v>
                </c:pt>
                <c:pt idx="581" formatCode="0.00">
                  <c:v>2841.2243518518544</c:v>
                </c:pt>
                <c:pt idx="582" formatCode="0.00">
                  <c:v>2841.2243518518544</c:v>
                </c:pt>
                <c:pt idx="583" formatCode="0.00">
                  <c:v>2841.2243518518544</c:v>
                </c:pt>
                <c:pt idx="584" formatCode="0.00">
                  <c:v>2841.2243518518544</c:v>
                </c:pt>
                <c:pt idx="585" formatCode="0.00">
                  <c:v>2841.2243518518544</c:v>
                </c:pt>
                <c:pt idx="586" formatCode="0.00">
                  <c:v>2841.2243518518544</c:v>
                </c:pt>
                <c:pt idx="587" formatCode="0.00">
                  <c:v>2841.2243518518544</c:v>
                </c:pt>
                <c:pt idx="588" formatCode="0.00">
                  <c:v>2841.2243518518544</c:v>
                </c:pt>
                <c:pt idx="589" formatCode="0.00">
                  <c:v>2841.2243518518544</c:v>
                </c:pt>
                <c:pt idx="590" formatCode="0.00">
                  <c:v>2841.2243518518544</c:v>
                </c:pt>
                <c:pt idx="591" formatCode="0.00">
                  <c:v>2841.2243518518544</c:v>
                </c:pt>
                <c:pt idx="592" formatCode="0.00">
                  <c:v>2841.2243518518544</c:v>
                </c:pt>
                <c:pt idx="593" formatCode="0.00">
                  <c:v>2841.2243518518544</c:v>
                </c:pt>
                <c:pt idx="594" formatCode="0.00">
                  <c:v>2841.2243518518544</c:v>
                </c:pt>
                <c:pt idx="595" formatCode="0.00">
                  <c:v>2841.2243518518544</c:v>
                </c:pt>
                <c:pt idx="596" formatCode="0.00">
                  <c:v>2841.2243518518544</c:v>
                </c:pt>
                <c:pt idx="597" formatCode="0.00">
                  <c:v>2841.2243518518544</c:v>
                </c:pt>
                <c:pt idx="598" formatCode="0.00">
                  <c:v>2841.2243518518544</c:v>
                </c:pt>
                <c:pt idx="599" formatCode="0.00">
                  <c:v>2841.2243518518544</c:v>
                </c:pt>
                <c:pt idx="600" formatCode="0.00">
                  <c:v>2841.2243518518544</c:v>
                </c:pt>
                <c:pt idx="601" formatCode="0.00">
                  <c:v>2841.2243518518544</c:v>
                </c:pt>
                <c:pt idx="602" formatCode="0.00">
                  <c:v>2841.2243518518544</c:v>
                </c:pt>
                <c:pt idx="603" formatCode="0.00">
                  <c:v>2841.2243518518544</c:v>
                </c:pt>
                <c:pt idx="604" formatCode="0.00">
                  <c:v>2841.2243518518544</c:v>
                </c:pt>
                <c:pt idx="605" formatCode="0.00">
                  <c:v>2841.2350771604965</c:v>
                </c:pt>
                <c:pt idx="606" formatCode="0.00">
                  <c:v>2841.2823757716078</c:v>
                </c:pt>
                <c:pt idx="607" formatCode="0.00">
                  <c:v>2841.5294868827191</c:v>
                </c:pt>
                <c:pt idx="608" formatCode="0.00">
                  <c:v>2842.417649691361</c:v>
                </c:pt>
                <c:pt idx="609" formatCode="0.00">
                  <c:v>2844.5803009259289</c:v>
                </c:pt>
                <c:pt idx="610" formatCode="0.00">
                  <c:v>2848.7850509259288</c:v>
                </c:pt>
                <c:pt idx="611" formatCode="0.00">
                  <c:v>2855.759182870373</c:v>
                </c:pt>
                <c:pt idx="612" formatCode="0.00">
                  <c:v>2865.7364012345706</c:v>
                </c:pt>
                <c:pt idx="613" formatCode="0.00">
                  <c:v>2878.7251790123482</c:v>
                </c:pt>
                <c:pt idx="614" formatCode="0.00">
                  <c:v>2894.8714876543236</c:v>
                </c:pt>
                <c:pt idx="615" formatCode="0.00">
                  <c:v>2914.6104529321015</c:v>
                </c:pt>
                <c:pt idx="616" formatCode="0.00">
                  <c:v>2937.7016134259288</c:v>
                </c:pt>
                <c:pt idx="617" formatCode="0.00">
                  <c:v>2962.7225787037064</c:v>
                </c:pt>
                <c:pt idx="618" formatCode="0.00">
                  <c:v>2988.1596859567926</c:v>
                </c:pt>
                <c:pt idx="619" formatCode="0.00">
                  <c:v>3013.3882932098791</c:v>
                </c:pt>
                <c:pt idx="620" formatCode="0.00">
                  <c:v>3038.5129722222246</c:v>
                </c:pt>
                <c:pt idx="621" formatCode="0.00">
                  <c:v>3063.4304382716073</c:v>
                </c:pt>
                <c:pt idx="622" formatCode="0.00">
                  <c:v>3087.9360524691383</c:v>
                </c:pt>
                <c:pt idx="623" formatCode="0.00">
                  <c:v>3111.6282592592615</c:v>
                </c:pt>
                <c:pt idx="624" formatCode="0.00">
                  <c:v>3111.6282592592615</c:v>
                </c:pt>
                <c:pt idx="625" formatCode="0.00">
                  <c:v>3133.2505887345701</c:v>
                </c:pt>
                <c:pt idx="626" formatCode="0.00">
                  <c:v>3154.3940331790145</c:v>
                </c:pt>
                <c:pt idx="627" formatCode="0.00">
                  <c:v>3175.4423441358044</c:v>
                </c:pt>
                <c:pt idx="628" formatCode="0.00">
                  <c:v>3196.6811365740759</c:v>
                </c:pt>
                <c:pt idx="629" formatCode="0.00">
                  <c:v>3218.49652160494</c:v>
                </c:pt>
                <c:pt idx="630" formatCode="0.00">
                  <c:v>3240.8962214506191</c:v>
                </c:pt>
                <c:pt idx="631" formatCode="0.00">
                  <c:v>3263.5909745370391</c:v>
                </c:pt>
                <c:pt idx="632" formatCode="0.00">
                  <c:v>3286.285727623459</c:v>
                </c:pt>
                <c:pt idx="633" formatCode="0.00">
                  <c:v>3308.980480709879</c:v>
                </c:pt>
                <c:pt idx="634" formatCode="0.00">
                  <c:v>3331.7740138888912</c:v>
                </c:pt>
                <c:pt idx="635" formatCode="0.00">
                  <c:v>3355.1647322530889</c:v>
                </c:pt>
                <c:pt idx="636" formatCode="0.00">
                  <c:v>3379.567919753089</c:v>
                </c:pt>
                <c:pt idx="637" formatCode="0.00">
                  <c:v>3405.2143850308667</c:v>
                </c:pt>
                <c:pt idx="638" formatCode="0.00">
                  <c:v>3432.3503811728419</c:v>
                </c:pt>
                <c:pt idx="639" formatCode="0.00">
                  <c:v>3460.9071589506198</c:v>
                </c:pt>
                <c:pt idx="640" formatCode="0.00">
                  <c:v>3490.5815138888915</c:v>
                </c:pt>
                <c:pt idx="641" formatCode="0.00">
                  <c:v>3520.7089058642</c:v>
                </c:pt>
                <c:pt idx="642" formatCode="0.00">
                  <c:v>3550.8362978395085</c:v>
                </c:pt>
                <c:pt idx="643" formatCode="0.00">
                  <c:v>3580.8501087962986</c:v>
                </c:pt>
                <c:pt idx="644" formatCode="0.00">
                  <c:v>3610.6374012345705</c:v>
                </c:pt>
                <c:pt idx="645" formatCode="0.00">
                  <c:v>3640.3117561728423</c:v>
                </c:pt>
                <c:pt idx="646" formatCode="0.00">
                  <c:v>3670.552943672842</c:v>
                </c:pt>
                <c:pt idx="647" formatCode="0.00">
                  <c:v>3702.17640895062</c:v>
                </c:pt>
                <c:pt idx="648" formatCode="0.00">
                  <c:v>3734.8568533950647</c:v>
                </c:pt>
                <c:pt idx="649" formatCode="0.00">
                  <c:v>3767.893485339509</c:v>
                </c:pt>
                <c:pt idx="650" formatCode="0.00">
                  <c:v>3801.4080370370398</c:v>
                </c:pt>
                <c:pt idx="651" formatCode="0.00">
                  <c:v>3835.4039405864223</c:v>
                </c:pt>
                <c:pt idx="652" formatCode="0.00">
                  <c:v>3869.8846280864223</c:v>
                </c:pt>
                <c:pt idx="653" formatCode="0.00">
                  <c:v>3904.6089945987678</c:v>
                </c:pt>
                <c:pt idx="654" formatCode="0.00">
                  <c:v>3939.2114143518543</c:v>
                </c:pt>
                <c:pt idx="655" formatCode="0.00">
                  <c:v>3939.2114143518543</c:v>
                </c:pt>
                <c:pt idx="656" formatCode="0.00">
                  <c:v>3939.2114143518543</c:v>
                </c:pt>
                <c:pt idx="657" formatCode="0.00">
                  <c:v>3939.2114143518543</c:v>
                </c:pt>
                <c:pt idx="658" formatCode="0.00">
                  <c:v>3939.2114143518543</c:v>
                </c:pt>
                <c:pt idx="659" formatCode="0.00">
                  <c:v>3939.2114143518543</c:v>
                </c:pt>
                <c:pt idx="660" formatCode="0.00">
                  <c:v>3939.2114143518543</c:v>
                </c:pt>
                <c:pt idx="661" formatCode="0.00">
                  <c:v>3939.2114143518543</c:v>
                </c:pt>
                <c:pt idx="662" formatCode="0.00">
                  <c:v>3939.2114143518543</c:v>
                </c:pt>
                <c:pt idx="663" formatCode="0.00">
                  <c:v>3939.2114143518543</c:v>
                </c:pt>
                <c:pt idx="664" formatCode="0.00">
                  <c:v>3939.2114143518543</c:v>
                </c:pt>
                <c:pt idx="665" formatCode="0.00">
                  <c:v>3939.2114143518543</c:v>
                </c:pt>
                <c:pt idx="666" formatCode="0.00">
                  <c:v>3939.2114143518543</c:v>
                </c:pt>
                <c:pt idx="667" formatCode="0.00">
                  <c:v>3939.2114143518543</c:v>
                </c:pt>
                <c:pt idx="668" formatCode="0.00">
                  <c:v>3939.2114143518543</c:v>
                </c:pt>
                <c:pt idx="669" formatCode="0.00">
                  <c:v>3940.7558587962985</c:v>
                </c:pt>
                <c:pt idx="670" formatCode="0.00">
                  <c:v>3942.4316882716071</c:v>
                </c:pt>
                <c:pt idx="671" formatCode="0.00">
                  <c:v>3944.5338487654344</c:v>
                </c:pt>
                <c:pt idx="672" formatCode="0.00">
                  <c:v>3948.4056851851874</c:v>
                </c:pt>
                <c:pt idx="673" formatCode="0.00">
                  <c:v>3954.178475308644</c:v>
                </c:pt>
                <c:pt idx="674" formatCode="0.00">
                  <c:v>3962.5871172839525</c:v>
                </c:pt>
                <c:pt idx="675" formatCode="0.00">
                  <c:v>3973.5698333333353</c:v>
                </c:pt>
                <c:pt idx="676" formatCode="0.00">
                  <c:v>3985.9682901234587</c:v>
                </c:pt>
                <c:pt idx="677" formatCode="0.00">
                  <c:v>3999.8682901234588</c:v>
                </c:pt>
                <c:pt idx="678" formatCode="0.00">
                  <c:v>4015.3556358024712</c:v>
                </c:pt>
                <c:pt idx="679" formatCode="0.00">
                  <c:v>4032.5161296296315</c:v>
                </c:pt>
                <c:pt idx="680" formatCode="0.00">
                  <c:v>4049.9349961419771</c:v>
                </c:pt>
                <c:pt idx="681" formatCode="0.00">
                  <c:v>4067.527183641977</c:v>
                </c:pt>
                <c:pt idx="682" formatCode="0.00">
                  <c:v>4067.527183641977</c:v>
                </c:pt>
                <c:pt idx="683" formatCode="0.00">
                  <c:v>4067.527183641977</c:v>
                </c:pt>
                <c:pt idx="684" formatCode="0.00">
                  <c:v>4067.527183641977</c:v>
                </c:pt>
                <c:pt idx="685" formatCode="0.00">
                  <c:v>4067.527183641977</c:v>
                </c:pt>
                <c:pt idx="686" formatCode="0.00">
                  <c:v>4067.527183641977</c:v>
                </c:pt>
                <c:pt idx="687" formatCode="0.00">
                  <c:v>4067.527183641977</c:v>
                </c:pt>
                <c:pt idx="688" formatCode="0.00">
                  <c:v>4067.527183641977</c:v>
                </c:pt>
                <c:pt idx="689" formatCode="0.00">
                  <c:v>4071.3583711419769</c:v>
                </c:pt>
                <c:pt idx="690" formatCode="0.00">
                  <c:v>4076.2243364197548</c:v>
                </c:pt>
                <c:pt idx="691" formatCode="0.00">
                  <c:v>4082.3507399691375</c:v>
                </c:pt>
                <c:pt idx="692" formatCode="0.00">
                  <c:v>4089.545384259261</c:v>
                </c:pt>
                <c:pt idx="693" formatCode="0.00">
                  <c:v>4098.195989197533</c:v>
                </c:pt>
                <c:pt idx="694" formatCode="0.00">
                  <c:v>4108.0427878086439</c:v>
                </c:pt>
                <c:pt idx="695" formatCode="0.00">
                  <c:v>4118.2834197530883</c:v>
                </c:pt>
                <c:pt idx="696" formatCode="0.00">
                  <c:v>4128.6570455246929</c:v>
                </c:pt>
                <c:pt idx="697" formatCode="0.00">
                  <c:v>4139.5029066358038</c:v>
                </c:pt>
                <c:pt idx="698" formatCode="0.00">
                  <c:v>4150.9713719135816</c:v>
                </c:pt>
                <c:pt idx="699" formatCode="0.00">
                  <c:v>4162.7932361111125</c:v>
                </c:pt>
                <c:pt idx="700" formatCode="0.00">
                  <c:v>4162.7932361111125</c:v>
                </c:pt>
                <c:pt idx="701" formatCode="0.00">
                  <c:v>4162.7932361111125</c:v>
                </c:pt>
                <c:pt idx="702" formatCode="0.00">
                  <c:v>4162.7932361111125</c:v>
                </c:pt>
                <c:pt idx="703" formatCode="0.00">
                  <c:v>4162.7932361111125</c:v>
                </c:pt>
                <c:pt idx="704" formatCode="0.00">
                  <c:v>4162.7932361111125</c:v>
                </c:pt>
                <c:pt idx="705" formatCode="0.00">
                  <c:v>4167.6136188271621</c:v>
                </c:pt>
                <c:pt idx="706" formatCode="0.00">
                  <c:v>4172.343479938273</c:v>
                </c:pt>
                <c:pt idx="707" formatCode="0.00">
                  <c:v>4177.073341049384</c:v>
                </c:pt>
                <c:pt idx="708" formatCode="0.00">
                  <c:v>4181.7582631172854</c:v>
                </c:pt>
                <c:pt idx="709" formatCode="0.00">
                  <c:v>4181.7582631172854</c:v>
                </c:pt>
                <c:pt idx="710" formatCode="0.00">
                  <c:v>4181.7582631172854</c:v>
                </c:pt>
                <c:pt idx="711" formatCode="0.00">
                  <c:v>4181.7582631172854</c:v>
                </c:pt>
                <c:pt idx="712" formatCode="0.00">
                  <c:v>4181.7582631172854</c:v>
                </c:pt>
                <c:pt idx="713" formatCode="0.00">
                  <c:v>4183.3027075617301</c:v>
                </c:pt>
                <c:pt idx="714" formatCode="0.00">
                  <c:v>4185.1714853395079</c:v>
                </c:pt>
                <c:pt idx="715" formatCode="0.00">
                  <c:v>4188.3076728395081</c:v>
                </c:pt>
                <c:pt idx="716" formatCode="0.00">
                  <c:v>4193.0826875000021</c:v>
                </c:pt>
                <c:pt idx="717" formatCode="0.00">
                  <c:v>4198.1797831790145</c:v>
                </c:pt>
                <c:pt idx="718" formatCode="0.00">
                  <c:v>4198.1797831790145</c:v>
                </c:pt>
                <c:pt idx="719" formatCode="0.00">
                  <c:v>4198.1797831790145</c:v>
                </c:pt>
                <c:pt idx="720" formatCode="0.00">
                  <c:v>4198.1797831790145</c:v>
                </c:pt>
                <c:pt idx="721" formatCode="0.00">
                  <c:v>4198.1797831790145</c:v>
                </c:pt>
                <c:pt idx="722" formatCode="0.00">
                  <c:v>4199.7242276234592</c:v>
                </c:pt>
                <c:pt idx="723" formatCode="0.00">
                  <c:v>4201.5368047839529</c:v>
                </c:pt>
                <c:pt idx="724" formatCode="0.00">
                  <c:v>4204.2824837962989</c:v>
                </c:pt>
                <c:pt idx="725" formatCode="0.00">
                  <c:v>4207.9532206790154</c:v>
                </c:pt>
                <c:pt idx="726" formatCode="0.00">
                  <c:v>4212.5046126543239</c:v>
                </c:pt>
                <c:pt idx="727" formatCode="0.00">
                  <c:v>4217.9343001543239</c:v>
                </c:pt>
                <c:pt idx="728" formatCode="0.00">
                  <c:v>4224.1120779321018</c:v>
                </c:pt>
                <c:pt idx="729" formatCode="0.00">
                  <c:v>4231.7008773148182</c:v>
                </c:pt>
                <c:pt idx="730" formatCode="0.00">
                  <c:v>4241.2894104938305</c:v>
                </c:pt>
                <c:pt idx="731" formatCode="0.00">
                  <c:v>4254.2781882716081</c:v>
                </c:pt>
                <c:pt idx="732" formatCode="0.00">
                  <c:v>4269.6029382716079</c:v>
                </c:pt>
                <c:pt idx="733" formatCode="0.00">
                  <c:v>4286.9354660493855</c:v>
                </c:pt>
                <c:pt idx="734" formatCode="0.00">
                  <c:v>4305.4962561728425</c:v>
                </c:pt>
                <c:pt idx="735" formatCode="0.00">
                  <c:v>4324.3257152777805</c:v>
                </c:pt>
                <c:pt idx="736" formatCode="0.00">
                  <c:v>4343.2451597222253</c:v>
                </c:pt>
                <c:pt idx="737" formatCode="0.00">
                  <c:v>4362.3452183642003</c:v>
                </c:pt>
                <c:pt idx="738" formatCode="0.00">
                  <c:v>4381.6267492283978</c:v>
                </c:pt>
                <c:pt idx="739" formatCode="0.00">
                  <c:v>4401.1820972222249</c:v>
                </c:pt>
                <c:pt idx="740" formatCode="0.00">
                  <c:v>4421.1055378086448</c:v>
                </c:pt>
                <c:pt idx="741" formatCode="0.00">
                  <c:v>4441.5875524691382</c:v>
                </c:pt>
                <c:pt idx="742" formatCode="0.00">
                  <c:v>4462.3517500000025</c:v>
                </c:pt>
                <c:pt idx="743" formatCode="0.00">
                  <c:v>4483.2104375000026</c:v>
                </c:pt>
                <c:pt idx="744" formatCode="0.00">
                  <c:v>4505.2197361111139</c:v>
                </c:pt>
                <c:pt idx="745" formatCode="0.00">
                  <c:v>4528.3108966049413</c:v>
                </c:pt>
                <c:pt idx="746" formatCode="0.00">
                  <c:v>4552.20516820988</c:v>
                </c:pt>
                <c:pt idx="747" formatCode="0.00">
                  <c:v>4576.2007939814848</c:v>
                </c:pt>
                <c:pt idx="748" formatCode="0.00">
                  <c:v>4600.2979884259294</c:v>
                </c:pt>
                <c:pt idx="749" formatCode="0.00">
                  <c:v>4624.3951828703739</c:v>
                </c:pt>
                <c:pt idx="750" formatCode="0.00">
                  <c:v>4648.5941604938307</c:v>
                </c:pt>
                <c:pt idx="751" formatCode="0.00">
                  <c:v>4673.2024158950653</c:v>
                </c:pt>
                <c:pt idx="752" formatCode="0.00">
                  <c:v>4698.5351658950649</c:v>
                </c:pt>
                <c:pt idx="753" formatCode="0.00">
                  <c:v>4724.7087800925956</c:v>
                </c:pt>
                <c:pt idx="754" formatCode="0.00">
                  <c:v>4751.3079745370396</c:v>
                </c:pt>
                <c:pt idx="755" formatCode="0.00">
                  <c:v>4777.9071689814837</c:v>
                </c:pt>
                <c:pt idx="756" formatCode="0.00">
                  <c:v>4804.3996466049402</c:v>
                </c:pt>
                <c:pt idx="757" formatCode="0.00">
                  <c:v>4830.4674020061748</c:v>
                </c:pt>
                <c:pt idx="758" formatCode="0.00">
                  <c:v>4855.6960092592608</c:v>
                </c:pt>
                <c:pt idx="759" formatCode="0.00">
                  <c:v>4855.6960092592608</c:v>
                </c:pt>
                <c:pt idx="760" formatCode="0.00">
                  <c:v>4855.6960092592608</c:v>
                </c:pt>
                <c:pt idx="761" formatCode="0.00">
                  <c:v>4855.6960092592608</c:v>
                </c:pt>
                <c:pt idx="762" formatCode="0.00">
                  <c:v>4855.6960092592608</c:v>
                </c:pt>
                <c:pt idx="763" formatCode="0.00">
                  <c:v>4855.6960092592608</c:v>
                </c:pt>
                <c:pt idx="764" formatCode="0.00">
                  <c:v>4855.6960092592608</c:v>
                </c:pt>
                <c:pt idx="765" formatCode="0.00">
                  <c:v>4855.6960092592608</c:v>
                </c:pt>
                <c:pt idx="766" formatCode="0.00">
                  <c:v>4855.6960092592608</c:v>
                </c:pt>
                <c:pt idx="767" formatCode="0.00">
                  <c:v>4855.6960092592608</c:v>
                </c:pt>
                <c:pt idx="768" formatCode="0.00">
                  <c:v>4855.6960092592608</c:v>
                </c:pt>
                <c:pt idx="769" formatCode="0.00">
                  <c:v>4857.4532438271617</c:v>
                </c:pt>
                <c:pt idx="770" formatCode="0.00">
                  <c:v>4860.1989228395078</c:v>
                </c:pt>
                <c:pt idx="771" formatCode="0.00">
                  <c:v>4864.1116226851864</c:v>
                </c:pt>
                <c:pt idx="772" formatCode="0.00">
                  <c:v>4869.4931535493843</c:v>
                </c:pt>
                <c:pt idx="773" formatCode="0.00">
                  <c:v>4876.5220918209889</c:v>
                </c:pt>
                <c:pt idx="774" formatCode="0.00">
                  <c:v>4886.2393287037048</c:v>
                </c:pt>
                <c:pt idx="775" formatCode="0.00">
                  <c:v>4899.6040285493837</c:v>
                </c:pt>
                <c:pt idx="776" formatCode="0.00">
                  <c:v>4916.6788271604946</c:v>
                </c:pt>
                <c:pt idx="777" formatCode="0.00">
                  <c:v>4937.9176195987666</c:v>
                </c:pt>
                <c:pt idx="778" formatCode="0.00">
                  <c:v>4962.1165972222234</c:v>
                </c:pt>
                <c:pt idx="779" formatCode="0.00">
                  <c:v>4989.9038341049391</c:v>
                </c:pt>
                <c:pt idx="780" formatCode="0.00">
                  <c:v>5021.2947746913587</c:v>
                </c:pt>
                <c:pt idx="781" formatCode="0.00">
                  <c:v>5055.2906782407417</c:v>
                </c:pt>
                <c:pt idx="782" formatCode="0.00">
                  <c:v>5091.4951373456797</c:v>
                </c:pt>
                <c:pt idx="783" formatCode="0.00">
                  <c:v>5129.8492700617289</c:v>
                </c:pt>
                <c:pt idx="784" formatCode="0.00">
                  <c:v>5169.8890995370375</c:v>
                </c:pt>
                <c:pt idx="785" formatCode="0.00">
                  <c:v>5211.2502870370372</c:v>
                </c:pt>
                <c:pt idx="786" formatCode="0.00">
                  <c:v>5253.5491882716051</c:v>
                </c:pt>
                <c:pt idx="787" formatCode="0.00">
                  <c:v>5296.5243202160491</c:v>
                </c:pt>
                <c:pt idx="788" formatCode="0.00">
                  <c:v>5339.9077646604937</c:v>
                </c:pt>
                <c:pt idx="789" formatCode="0.00">
                  <c:v>5383.838628858025</c:v>
                </c:pt>
                <c:pt idx="790" formatCode="0.00">
                  <c:v>5428.7357361111117</c:v>
                </c:pt>
                <c:pt idx="791" formatCode="0.00">
                  <c:v>5474.3294521604948</c:v>
                </c:pt>
                <c:pt idx="792" formatCode="0.00">
                  <c:v>5520.0631334876553</c:v>
                </c:pt>
                <c:pt idx="793" formatCode="0.00">
                  <c:v>5565.7968148148157</c:v>
                </c:pt>
                <c:pt idx="794" formatCode="0.00">
                  <c:v>5611.6706759259268</c:v>
                </c:pt>
                <c:pt idx="795" formatCode="0.00">
                  <c:v>5657.9663634259268</c:v>
                </c:pt>
                <c:pt idx="796" formatCode="0.00">
                  <c:v>5704.6858078703717</c:v>
                </c:pt>
                <c:pt idx="797" formatCode="0.00">
                  <c:v>5750.8406720679022</c:v>
                </c:pt>
                <c:pt idx="798" formatCode="0.00">
                  <c:v>5750.8406720679022</c:v>
                </c:pt>
                <c:pt idx="799" formatCode="0.00">
                  <c:v>5750.8406720679022</c:v>
                </c:pt>
                <c:pt idx="800" formatCode="0.00">
                  <c:v>5750.8406720679022</c:v>
                </c:pt>
                <c:pt idx="801" formatCode="0.00">
                  <c:v>5750.8406720679022</c:v>
                </c:pt>
                <c:pt idx="802" formatCode="0.00">
                  <c:v>5750.8406720679022</c:v>
                </c:pt>
                <c:pt idx="803" formatCode="0.00">
                  <c:v>5750.8406720679022</c:v>
                </c:pt>
                <c:pt idx="804" formatCode="0.00">
                  <c:v>5769.223422067902</c:v>
                </c:pt>
                <c:pt idx="805" formatCode="0.00">
                  <c:v>5787.5174737654324</c:v>
                </c:pt>
                <c:pt idx="806" formatCode="0.00">
                  <c:v>5806.5271180555555</c:v>
                </c:pt>
                <c:pt idx="807" formatCode="0.00">
                  <c:v>5827.9572500000004</c:v>
                </c:pt>
                <c:pt idx="808" formatCode="0.00">
                  <c:v>5853.0819290123463</c:v>
                </c:pt>
                <c:pt idx="809" formatCode="0.00">
                  <c:v>5881.4177654320993</c:v>
                </c:pt>
                <c:pt idx="810" formatCode="0.00">
                  <c:v>5911.2050578703711</c:v>
                </c:pt>
                <c:pt idx="811" formatCode="0.00">
                  <c:v>5941.3324498456795</c:v>
                </c:pt>
                <c:pt idx="812" formatCode="0.00">
                  <c:v>5970.8940817901239</c:v>
                </c:pt>
                <c:pt idx="813" formatCode="0.00">
                  <c:v>5970.8940817901239</c:v>
                </c:pt>
                <c:pt idx="814" formatCode="0.00">
                  <c:v>5970.8940817901239</c:v>
                </c:pt>
                <c:pt idx="815" formatCode="0.00">
                  <c:v>5970.8940817901239</c:v>
                </c:pt>
                <c:pt idx="816" formatCode="0.00">
                  <c:v>5970.8940817901239</c:v>
                </c:pt>
                <c:pt idx="817" formatCode="0.00">
                  <c:v>5970.8940817901239</c:v>
                </c:pt>
                <c:pt idx="818" formatCode="0.00">
                  <c:v>5970.8940817901239</c:v>
                </c:pt>
                <c:pt idx="819" formatCode="0.00">
                  <c:v>5970.8940817901239</c:v>
                </c:pt>
                <c:pt idx="820" formatCode="0.00">
                  <c:v>5970.8940817901239</c:v>
                </c:pt>
                <c:pt idx="821" formatCode="0.00">
                  <c:v>5970.8940817901239</c:v>
                </c:pt>
                <c:pt idx="822" formatCode="0.00">
                  <c:v>5970.8940817901239</c:v>
                </c:pt>
                <c:pt idx="823" formatCode="0.00">
                  <c:v>5973.993695987655</c:v>
                </c:pt>
                <c:pt idx="824" formatCode="0.00">
                  <c:v>5977.4686959876553</c:v>
                </c:pt>
                <c:pt idx="825" formatCode="0.00">
                  <c:v>5982.380458333334</c:v>
                </c:pt>
                <c:pt idx="826" formatCode="0.00">
                  <c:v>5988.9769521604949</c:v>
                </c:pt>
                <c:pt idx="827" formatCode="0.00">
                  <c:v>5997.3256396604947</c:v>
                </c:pt>
                <c:pt idx="828" formatCode="0.00">
                  <c:v>6007.500096450618</c:v>
                </c:pt>
                <c:pt idx="829" formatCode="0.00">
                  <c:v>6019.1799575617288</c:v>
                </c:pt>
                <c:pt idx="830" formatCode="0.00">
                  <c:v>6032.3936450617284</c:v>
                </c:pt>
                <c:pt idx="831" formatCode="0.00">
                  <c:v>6047.1560671296293</c:v>
                </c:pt>
                <c:pt idx="832" formatCode="0.00">
                  <c:v>6063.3857114197526</c:v>
                </c:pt>
                <c:pt idx="833" formatCode="0.00">
                  <c:v>6081.7684614197524</c:v>
                </c:pt>
                <c:pt idx="834" formatCode="0.00">
                  <c:v>6102.5326589506167</c:v>
                </c:pt>
                <c:pt idx="835" formatCode="0.00">
                  <c:v>6125.5243958333331</c:v>
                </c:pt>
                <c:pt idx="836" formatCode="0.00">
                  <c:v>6149.9275833333331</c:v>
                </c:pt>
                <c:pt idx="837" formatCode="0.00">
                  <c:v>6174.8450493827158</c:v>
                </c:pt>
                <c:pt idx="838" formatCode="0.00">
                  <c:v>6200.2821566358025</c:v>
                </c:pt>
                <c:pt idx="839" formatCode="0.00">
                  <c:v>6226.349912037037</c:v>
                </c:pt>
                <c:pt idx="840" formatCode="0.00">
                  <c:v>6252.9491064814811</c:v>
                </c:pt>
                <c:pt idx="841" formatCode="0.00">
                  <c:v>6279.9773132716045</c:v>
                </c:pt>
                <c:pt idx="842" formatCode="0.00">
                  <c:v>6307.7645501543202</c:v>
                </c:pt>
                <c:pt idx="843" formatCode="0.00">
                  <c:v>6336.5431273148142</c:v>
                </c:pt>
                <c:pt idx="844" formatCode="0.00">
                  <c:v>6366.1047592592586</c:v>
                </c:pt>
                <c:pt idx="845" formatCode="0.00">
                  <c:v>6396.5741813271597</c:v>
                </c:pt>
                <c:pt idx="846" formatCode="0.00">
                  <c:v>6428.4310293209874</c:v>
                </c:pt>
                <c:pt idx="847" formatCode="0.00">
                  <c:v>6461.706192129629</c:v>
                </c:pt>
                <c:pt idx="848" formatCode="0.00">
                  <c:v>6495.9440586419751</c:v>
                </c:pt>
                <c:pt idx="849" formatCode="0.00">
                  <c:v>6530.5464783950611</c:v>
                </c:pt>
                <c:pt idx="850" formatCode="0.00">
                  <c:v>6565.3930061728388</c:v>
                </c:pt>
                <c:pt idx="851" formatCode="0.00">
                  <c:v>6600.4844999999996</c:v>
                </c:pt>
                <c:pt idx="852" formatCode="0.00">
                  <c:v>6636.1921628086411</c:v>
                </c:pt>
                <c:pt idx="853" formatCode="0.00">
                  <c:v>6673.148251543209</c:v>
                </c:pt>
                <c:pt idx="854" formatCode="0.00">
                  <c:v>6711.8881736111098</c:v>
                </c:pt>
                <c:pt idx="855" formatCode="0.00">
                  <c:v>6751.9280030864184</c:v>
                </c:pt>
                <c:pt idx="856" formatCode="0.00">
                  <c:v>6792.7580733024679</c:v>
                </c:pt>
                <c:pt idx="857" formatCode="0.00">
                  <c:v>6834.3861064814801</c:v>
                </c:pt>
                <c:pt idx="858" formatCode="0.00">
                  <c:v>6876.8198248456774</c:v>
                </c:pt>
                <c:pt idx="859" formatCode="0.00">
                  <c:v>6919.7949567901214</c:v>
                </c:pt>
                <c:pt idx="860" formatCode="0.00">
                  <c:v>6962.9059783950597</c:v>
                </c:pt>
                <c:pt idx="861" formatCode="0.00">
                  <c:v>7006.1531041666649</c:v>
                </c:pt>
                <c:pt idx="862" formatCode="0.00">
                  <c:v>7050.7730694444426</c:v>
                </c:pt>
                <c:pt idx="863" formatCode="0.00">
                  <c:v>7097.2097947530847</c:v>
                </c:pt>
                <c:pt idx="864" formatCode="0.00">
                  <c:v>7145.068695987653</c:v>
                </c:pt>
                <c:pt idx="865" formatCode="0.00">
                  <c:v>7193.7911990740731</c:v>
                </c:pt>
                <c:pt idx="866" formatCode="0.00">
                  <c:v>7244.5588040123448</c:v>
                </c:pt>
                <c:pt idx="867" formatCode="0.00">
                  <c:v>7298.7774915123446</c:v>
                </c:pt>
                <c:pt idx="868" formatCode="0.00">
                  <c:v>7354.8417901234561</c:v>
                </c:pt>
                <c:pt idx="869" formatCode="0.00">
                  <c:v>7411.6842098765428</c:v>
                </c:pt>
                <c:pt idx="870" formatCode="0.00">
                  <c:v>7469.4674537037035</c:v>
                </c:pt>
                <c:pt idx="871" formatCode="0.00">
                  <c:v>7529.1555123456792</c:v>
                </c:pt>
                <c:pt idx="872" formatCode="0.00">
                  <c:v>7591.1048950617287</c:v>
                </c:pt>
                <c:pt idx="873" formatCode="0.00">
                  <c:v>7654.0362870370373</c:v>
                </c:pt>
                <c:pt idx="874" formatCode="0.00">
                  <c:v>7716.8034745370369</c:v>
                </c:pt>
                <c:pt idx="875" formatCode="0.00">
                  <c:v>7779.0793356481481</c:v>
                </c:pt>
                <c:pt idx="876" formatCode="0.00">
                  <c:v>7840.7030979938272</c:v>
                </c:pt>
                <c:pt idx="877" formatCode="0.00">
                  <c:v>7901.6781936728394</c:v>
                </c:pt>
                <c:pt idx="878" formatCode="0.00">
                  <c:v>7961.6867245370368</c:v>
                </c:pt>
                <c:pt idx="879" formatCode="0.00">
                  <c:v>8020.2598873456791</c:v>
                </c:pt>
                <c:pt idx="880" formatCode="0.00">
                  <c:v>8076.9462538580246</c:v>
                </c:pt>
                <c:pt idx="881" formatCode="0.00">
                  <c:v>8131.470398148148</c:v>
                </c:pt>
                <c:pt idx="882" formatCode="0.00">
                  <c:v>8184.6267438271607</c:v>
                </c:pt>
                <c:pt idx="883" formatCode="0.00">
                  <c:v>8237.1807561728401</c:v>
                </c:pt>
                <c:pt idx="884" formatCode="0.00">
                  <c:v>8289.7347685185196</c:v>
                </c:pt>
                <c:pt idx="885" formatCode="0.00">
                  <c:v>8340.7979629629644</c:v>
                </c:pt>
                <c:pt idx="886" formatCode="0.00">
                  <c:v>8390.3917901234581</c:v>
                </c:pt>
                <c:pt idx="887" formatCode="0.00">
                  <c:v>8439.9856172839518</c:v>
                </c:pt>
                <c:pt idx="888" formatCode="0.00">
                  <c:v>8489.5794444444455</c:v>
                </c:pt>
                <c:pt idx="889" formatCode="0.00">
                  <c:v>8539.3192430555573</c:v>
                </c:pt>
                <c:pt idx="890" formatCode="0.00">
                  <c:v>8589.4982430555574</c:v>
                </c:pt>
                <c:pt idx="891" formatCode="0.00">
                  <c:v>8639.9711165123481</c:v>
                </c:pt>
                <c:pt idx="892" formatCode="0.00">
                  <c:v>8690.5912484567925</c:v>
                </c:pt>
                <c:pt idx="893" formatCode="0.00">
                  <c:v>8740.9170779321012</c:v>
                </c:pt>
                <c:pt idx="894" formatCode="0.00">
                  <c:v>8790.656876543213</c:v>
                </c:pt>
                <c:pt idx="895" formatCode="0.00">
                  <c:v>8839.234909722225</c:v>
                </c:pt>
                <c:pt idx="896" formatCode="0.00">
                  <c:v>8886.2379313271631</c:v>
                </c:pt>
                <c:pt idx="897" formatCode="0.00">
                  <c:v>8886.2379313271631</c:v>
                </c:pt>
                <c:pt idx="898" formatCode="0.00">
                  <c:v>8929.6213757716068</c:v>
                </c:pt>
                <c:pt idx="899" formatCode="0.00">
                  <c:v>8971.6512862654345</c:v>
                </c:pt>
                <c:pt idx="900" formatCode="0.00">
                  <c:v>9013.0124737654351</c:v>
                </c:pt>
                <c:pt idx="901" formatCode="0.00">
                  <c:v>9054.1076736111136</c:v>
                </c:pt>
                <c:pt idx="902" formatCode="0.00">
                  <c:v>9095.2028734567921</c:v>
                </c:pt>
                <c:pt idx="903" formatCode="0.00">
                  <c:v>9136.1654012345698</c:v>
                </c:pt>
                <c:pt idx="904" formatCode="0.00">
                  <c:v>9176.7311998456807</c:v>
                </c:pt>
                <c:pt idx="905" formatCode="0.00">
                  <c:v>9216.5093317901246</c:v>
                </c:pt>
                <c:pt idx="906" formatCode="0.00">
                  <c:v>9216.5093317901246</c:v>
                </c:pt>
                <c:pt idx="907" formatCode="0.00">
                  <c:v>9216.5093317901246</c:v>
                </c:pt>
                <c:pt idx="908" formatCode="0.00">
                  <c:v>9216.5093317901246</c:v>
                </c:pt>
                <c:pt idx="909" formatCode="0.00">
                  <c:v>9216.5093317901246</c:v>
                </c:pt>
                <c:pt idx="910" formatCode="0.00">
                  <c:v>9216.5093317901246</c:v>
                </c:pt>
                <c:pt idx="911" formatCode="0.00">
                  <c:v>9234.8920817901253</c:v>
                </c:pt>
                <c:pt idx="912" formatCode="0.00">
                  <c:v>9253.1861334876558</c:v>
                </c:pt>
                <c:pt idx="913" formatCode="0.00">
                  <c:v>9272.1957777777789</c:v>
                </c:pt>
                <c:pt idx="914" formatCode="0.00">
                  <c:v>9293.6259097222228</c:v>
                </c:pt>
                <c:pt idx="915" formatCode="0.00">
                  <c:v>9318.7505887345687</c:v>
                </c:pt>
                <c:pt idx="916" formatCode="0.00">
                  <c:v>9347.0864251543226</c:v>
                </c:pt>
                <c:pt idx="917" formatCode="0.00">
                  <c:v>9376.8737175925944</c:v>
                </c:pt>
                <c:pt idx="918" formatCode="0.00">
                  <c:v>9408.148717592594</c:v>
                </c:pt>
                <c:pt idx="919" formatCode="0.00">
                  <c:v>9442.9952453703718</c:v>
                </c:pt>
                <c:pt idx="920" formatCode="0.00">
                  <c:v>9479.1997044753098</c:v>
                </c:pt>
                <c:pt idx="921" formatCode="0.00">
                  <c:v>9516.7880501543223</c:v>
                </c:pt>
                <c:pt idx="922" formatCode="0.00">
                  <c:v>9554.1228495370378</c:v>
                </c:pt>
                <c:pt idx="923" formatCode="0.00">
                  <c:v>9591.584314814816</c:v>
                </c:pt>
                <c:pt idx="924" formatCode="0.00">
                  <c:v>9629.5545887345688</c:v>
                </c:pt>
                <c:pt idx="925" formatCode="0.00">
                  <c:v>9668.8118996913581</c:v>
                </c:pt>
                <c:pt idx="926" formatCode="0.00">
                  <c:v>9710.4399328703712</c:v>
                </c:pt>
                <c:pt idx="927" formatCode="0.00">
                  <c:v>9754.2336203703708</c:v>
                </c:pt>
                <c:pt idx="928" formatCode="0.00">
                  <c:v>9799.6875856481493</c:v>
                </c:pt>
                <c:pt idx="929" formatCode="0.00">
                  <c:v>9843.7558410493839</c:v>
                </c:pt>
                <c:pt idx="930" formatCode="0.00">
                  <c:v>9885.9201396604949</c:v>
                </c:pt>
                <c:pt idx="931" formatCode="0.00">
                  <c:v>9927.1482260802477</c:v>
                </c:pt>
                <c:pt idx="932" formatCode="0.00">
                  <c:v>9967.4506111111114</c:v>
                </c:pt>
                <c:pt idx="933" formatCode="0.00">
                  <c:v>10007.228743055555</c:v>
                </c:pt>
                <c:pt idx="934" formatCode="0.00">
                  <c:v>10046.486054012345</c:v>
                </c:pt>
                <c:pt idx="935" formatCode="0.00">
                  <c:v>10085.355001543208</c:v>
                </c:pt>
                <c:pt idx="936" formatCode="0.00">
                  <c:v>10123.709134259258</c:v>
                </c:pt>
                <c:pt idx="937" formatCode="0.00">
                  <c:v>10161.551884259257</c:v>
                </c:pt>
                <c:pt idx="938" formatCode="0.00">
                  <c:v>10198.382165123456</c:v>
                </c:pt>
                <c:pt idx="939" formatCode="0.00">
                  <c:v>10233.842716820987</c:v>
                </c:pt>
                <c:pt idx="940" formatCode="0.00">
                  <c:v>10268.201886574074</c:v>
                </c:pt>
                <c:pt idx="941" formatCode="0.00">
                  <c:v>10301.836454475308</c:v>
                </c:pt>
                <c:pt idx="942" formatCode="0.00">
                  <c:v>10334.873086419751</c:v>
                </c:pt>
                <c:pt idx="943" formatCode="0.00">
                  <c:v>10367.317145061726</c:v>
                </c:pt>
                <c:pt idx="944" formatCode="0.00">
                  <c:v>10399.057194444442</c:v>
                </c:pt>
                <c:pt idx="945" formatCode="0.00">
                  <c:v>10430.448135030862</c:v>
                </c:pt>
                <c:pt idx="946" formatCode="0.00">
                  <c:v>10461.723135030861</c:v>
                </c:pt>
                <c:pt idx="947" formatCode="0.00">
                  <c:v>10492.882408950614</c:v>
                </c:pt>
                <c:pt idx="948" formatCode="0.00">
                  <c:v>10524.041682870367</c:v>
                </c:pt>
                <c:pt idx="949" formatCode="0.00">
                  <c:v>10555.316682870367</c:v>
                </c:pt>
                <c:pt idx="950" formatCode="0.00">
                  <c:v>10586.82377854938</c:v>
                </c:pt>
                <c:pt idx="951" formatCode="0.00">
                  <c:v>10619.267837191355</c:v>
                </c:pt>
                <c:pt idx="952" formatCode="0.00">
                  <c:v>10652.662587191355</c:v>
                </c:pt>
                <c:pt idx="953" formatCode="0.00">
                  <c:v>10686.537831018515</c:v>
                </c:pt>
                <c:pt idx="954" formatCode="0.00">
                  <c:v>10720.292629629626</c:v>
                </c:pt>
                <c:pt idx="955" formatCode="0.00">
                  <c:v>10720.292629629626</c:v>
                </c:pt>
                <c:pt idx="956" formatCode="0.00">
                  <c:v>10720.292629629626</c:v>
                </c:pt>
                <c:pt idx="957" formatCode="0.00">
                  <c:v>10720.292629629626</c:v>
                </c:pt>
                <c:pt idx="958" formatCode="0.00">
                  <c:v>10720.292629629626</c:v>
                </c:pt>
                <c:pt idx="959" formatCode="0.00">
                  <c:v>10720.292629629626</c:v>
                </c:pt>
                <c:pt idx="960" formatCode="0.00">
                  <c:v>10720.292629629626</c:v>
                </c:pt>
                <c:pt idx="961" formatCode="0.00">
                  <c:v>10720.292629629626</c:v>
                </c:pt>
                <c:pt idx="962" formatCode="0.00">
                  <c:v>10727.049681327157</c:v>
                </c:pt>
                <c:pt idx="963" formatCode="0.00">
                  <c:v>10734.299989969131</c:v>
                </c:pt>
                <c:pt idx="964" formatCode="0.00">
                  <c:v>10743.50756018518</c:v>
                </c:pt>
                <c:pt idx="965" formatCode="0.00">
                  <c:v>10756.347470679008</c:v>
                </c:pt>
                <c:pt idx="966" formatCode="0.00">
                  <c:v>10773.852890432094</c:v>
                </c:pt>
                <c:pt idx="967" formatCode="0.00">
                  <c:v>10795.862189043204</c:v>
                </c:pt>
                <c:pt idx="968" formatCode="0.00">
                  <c:v>10821.613655092588</c:v>
                </c:pt>
                <c:pt idx="969" formatCode="0.00">
                  <c:v>10849.619688271599</c:v>
                </c:pt>
                <c:pt idx="970" formatCode="0.00">
                  <c:v>10878.732573302465</c:v>
                </c:pt>
                <c:pt idx="971" formatCode="0.00">
                  <c:v>10907.957323302464</c:v>
                </c:pt>
                <c:pt idx="972" formatCode="0.00">
                  <c:v>10937.070208333329</c:v>
                </c:pt>
                <c:pt idx="973" formatCode="0.00">
                  <c:v>10965.737778549379</c:v>
                </c:pt>
                <c:pt idx="974" formatCode="0.00">
                  <c:v>10965.737778549379</c:v>
                </c:pt>
                <c:pt idx="975" formatCode="0.00">
                  <c:v>10965.737778549379</c:v>
                </c:pt>
                <c:pt idx="976" formatCode="0.00">
                  <c:v>10965.737778549379</c:v>
                </c:pt>
                <c:pt idx="977" formatCode="0.00">
                  <c:v>10965.737778549379</c:v>
                </c:pt>
                <c:pt idx="978" formatCode="0.00">
                  <c:v>10965.737778549379</c:v>
                </c:pt>
                <c:pt idx="979" formatCode="0.00">
                  <c:v>10965.737778549379</c:v>
                </c:pt>
                <c:pt idx="980" formatCode="0.00">
                  <c:v>10965.737778549379</c:v>
                </c:pt>
                <c:pt idx="981" formatCode="0.00">
                  <c:v>10965.737778549379</c:v>
                </c:pt>
                <c:pt idx="982" formatCode="0.00">
                  <c:v>10965.737778549379</c:v>
                </c:pt>
                <c:pt idx="983" formatCode="0.00">
                  <c:v>10965.737778549379</c:v>
                </c:pt>
                <c:pt idx="984" formatCode="0.00">
                  <c:v>10965.737778549379</c:v>
                </c:pt>
                <c:pt idx="985" formatCode="0.00">
                  <c:v>10965.737778549379</c:v>
                </c:pt>
                <c:pt idx="986" formatCode="0.00">
                  <c:v>10965.737778549379</c:v>
                </c:pt>
                <c:pt idx="987" formatCode="0.00">
                  <c:v>10965.737778549379</c:v>
                </c:pt>
                <c:pt idx="988" formatCode="0.00">
                  <c:v>10965.737778549379</c:v>
                </c:pt>
                <c:pt idx="989" formatCode="0.00">
                  <c:v>10965.737778549379</c:v>
                </c:pt>
                <c:pt idx="990" formatCode="0.00">
                  <c:v>10965.737778549379</c:v>
                </c:pt>
                <c:pt idx="991" formatCode="0.00">
                  <c:v>10965.737778549379</c:v>
                </c:pt>
                <c:pt idx="992" formatCode="0.00">
                  <c:v>10965.737778549379</c:v>
                </c:pt>
                <c:pt idx="993" formatCode="0.00">
                  <c:v>10965.737778549379</c:v>
                </c:pt>
                <c:pt idx="994" formatCode="0.00">
                  <c:v>10965.737778549379</c:v>
                </c:pt>
                <c:pt idx="995" formatCode="0.00">
                  <c:v>10965.737778549379</c:v>
                </c:pt>
                <c:pt idx="996" formatCode="0.00">
                  <c:v>10965.737778549379</c:v>
                </c:pt>
                <c:pt idx="997" formatCode="0.00">
                  <c:v>10965.737778549379</c:v>
                </c:pt>
                <c:pt idx="998" formatCode="0.00">
                  <c:v>10965.737778549379</c:v>
                </c:pt>
                <c:pt idx="999" formatCode="0.00">
                  <c:v>10965.737778549379</c:v>
                </c:pt>
                <c:pt idx="1000" formatCode="0.00">
                  <c:v>10965.737778549379</c:v>
                </c:pt>
                <c:pt idx="1001" formatCode="0.00">
                  <c:v>10965.737778549379</c:v>
                </c:pt>
                <c:pt idx="1002" formatCode="0.00">
                  <c:v>10965.737778549379</c:v>
                </c:pt>
                <c:pt idx="1003" formatCode="0.00">
                  <c:v>10965.737778549379</c:v>
                </c:pt>
                <c:pt idx="1004" formatCode="0.00">
                  <c:v>10965.737778549379</c:v>
                </c:pt>
                <c:pt idx="1005" formatCode="0.00">
                  <c:v>10965.737778549379</c:v>
                </c:pt>
                <c:pt idx="1006" formatCode="0.00">
                  <c:v>10965.737778549379</c:v>
                </c:pt>
                <c:pt idx="1007" formatCode="0.00">
                  <c:v>10965.737778549379</c:v>
                </c:pt>
                <c:pt idx="1008" formatCode="0.00">
                  <c:v>10965.737778549379</c:v>
                </c:pt>
                <c:pt idx="1009" formatCode="0.00">
                  <c:v>10965.737778549379</c:v>
                </c:pt>
                <c:pt idx="1010" formatCode="0.00">
                  <c:v>10965.737778549379</c:v>
                </c:pt>
                <c:pt idx="1011" formatCode="0.00">
                  <c:v>10965.737778549379</c:v>
                </c:pt>
                <c:pt idx="1012" formatCode="0.00">
                  <c:v>10965.737778549379</c:v>
                </c:pt>
                <c:pt idx="1013" formatCode="0.00">
                  <c:v>10965.737778549379</c:v>
                </c:pt>
                <c:pt idx="1014" formatCode="0.00">
                  <c:v>10965.737778549379</c:v>
                </c:pt>
                <c:pt idx="1015" formatCode="0.00">
                  <c:v>10965.737778549379</c:v>
                </c:pt>
                <c:pt idx="1016" formatCode="0.00">
                  <c:v>10965.737778549379</c:v>
                </c:pt>
                <c:pt idx="1017" formatCode="0.00">
                  <c:v>10965.737778549379</c:v>
                </c:pt>
                <c:pt idx="1018" formatCode="0.00">
                  <c:v>10965.737778549379</c:v>
                </c:pt>
                <c:pt idx="1019" formatCode="0.00">
                  <c:v>10965.737778549379</c:v>
                </c:pt>
                <c:pt idx="1020" formatCode="0.00">
                  <c:v>10965.737778549379</c:v>
                </c:pt>
                <c:pt idx="1021" formatCode="0.00">
                  <c:v>10965.737778549379</c:v>
                </c:pt>
                <c:pt idx="1022" formatCode="0.00">
                  <c:v>10965.737778549379</c:v>
                </c:pt>
                <c:pt idx="1023" formatCode="0.00">
                  <c:v>10965.737778549379</c:v>
                </c:pt>
                <c:pt idx="1024" formatCode="0.00">
                  <c:v>10965.737778549379</c:v>
                </c:pt>
                <c:pt idx="1025" formatCode="0.00">
                  <c:v>10965.737778549379</c:v>
                </c:pt>
                <c:pt idx="1026" formatCode="0.00">
                  <c:v>10965.737778549379</c:v>
                </c:pt>
                <c:pt idx="1027" formatCode="0.00">
                  <c:v>10965.737778549379</c:v>
                </c:pt>
                <c:pt idx="1028" formatCode="0.00">
                  <c:v>10965.737778549379</c:v>
                </c:pt>
                <c:pt idx="1029" formatCode="0.00">
                  <c:v>10965.737778549379</c:v>
                </c:pt>
                <c:pt idx="1030" formatCode="0.00">
                  <c:v>10965.737778549379</c:v>
                </c:pt>
                <c:pt idx="1031" formatCode="0.00">
                  <c:v>10965.744642746909</c:v>
                </c:pt>
                <c:pt idx="1032" formatCode="0.00">
                  <c:v>10965.883642746909</c:v>
                </c:pt>
                <c:pt idx="1033" formatCode="0.00">
                  <c:v>10966.676886574069</c:v>
                </c:pt>
                <c:pt idx="1034" formatCode="0.00">
                  <c:v>10968.963093364193</c:v>
                </c:pt>
                <c:pt idx="1035" formatCode="0.00">
                  <c:v>10973.253216820984</c:v>
                </c:pt>
                <c:pt idx="1036" formatCode="0.00">
                  <c:v>10979.638636574071</c:v>
                </c:pt>
                <c:pt idx="1037" formatCode="0.00">
                  <c:v>10988.167831018516</c:v>
                </c:pt>
                <c:pt idx="1038" formatCode="0.00">
                  <c:v>10998.94558641975</c:v>
                </c:pt>
                <c:pt idx="1039" formatCode="0.00">
                  <c:v>11012.08408950617</c:v>
                </c:pt>
                <c:pt idx="1040" formatCode="0.00">
                  <c:v>11027.24710185185</c:v>
                </c:pt>
                <c:pt idx="1041" formatCode="0.00">
                  <c:v>11044.151153549381</c:v>
                </c:pt>
                <c:pt idx="1042" formatCode="0.00">
                  <c:v>11062.622816358024</c:v>
                </c:pt>
                <c:pt idx="1043" formatCode="0.00">
                  <c:v>11083.011199074073</c:v>
                </c:pt>
                <c:pt idx="1044" formatCode="0.00">
                  <c:v>11105.705952160493</c:v>
                </c:pt>
                <c:pt idx="1045" formatCode="0.00">
                  <c:v>11130.830631172839</c:v>
                </c:pt>
                <c:pt idx="1046" formatCode="0.00">
                  <c:v>11158.182849537037</c:v>
                </c:pt>
                <c:pt idx="1047" formatCode="0.00">
                  <c:v>11187.072648148149</c:v>
                </c:pt>
                <c:pt idx="1048" formatCode="0.00">
                  <c:v>11216.747003086421</c:v>
                </c:pt>
                <c:pt idx="1049" formatCode="0.00">
                  <c:v>11246.647447530864</c:v>
                </c:pt>
                <c:pt idx="1050" formatCode="0.00">
                  <c:v>11276.661258487655</c:v>
                </c:pt>
                <c:pt idx="1051" formatCode="0.00">
                  <c:v>11306.902445987655</c:v>
                </c:pt>
                <c:pt idx="1052" formatCode="0.00">
                  <c:v>11337.371868055556</c:v>
                </c:pt>
                <c:pt idx="1053" formatCode="0.00">
                  <c:v>11367.613055555556</c:v>
                </c:pt>
                <c:pt idx="1054" formatCode="0.00">
                  <c:v>11367.613055555556</c:v>
                </c:pt>
                <c:pt idx="1055" formatCode="0.00">
                  <c:v>11367.613055555556</c:v>
                </c:pt>
                <c:pt idx="1056" formatCode="0.00">
                  <c:v>11367.613055555556</c:v>
                </c:pt>
                <c:pt idx="1057" formatCode="0.00">
                  <c:v>11367.613055555556</c:v>
                </c:pt>
                <c:pt idx="1058" formatCode="0.00">
                  <c:v>11367.613055555556</c:v>
                </c:pt>
                <c:pt idx="1059" formatCode="0.00">
                  <c:v>11367.613055555556</c:v>
                </c:pt>
                <c:pt idx="1060" formatCode="0.00">
                  <c:v>11367.613055555556</c:v>
                </c:pt>
                <c:pt idx="1061" formatCode="0.00">
                  <c:v>11367.613055555556</c:v>
                </c:pt>
                <c:pt idx="1062" formatCode="0.00">
                  <c:v>11367.613055555556</c:v>
                </c:pt>
                <c:pt idx="1063" formatCode="0.00">
                  <c:v>11367.613055555556</c:v>
                </c:pt>
                <c:pt idx="1064" formatCode="0.00">
                  <c:v>11367.613055555556</c:v>
                </c:pt>
                <c:pt idx="1065" formatCode="0.00">
                  <c:v>11367.613055555556</c:v>
                </c:pt>
                <c:pt idx="1066" formatCode="0.00">
                  <c:v>11369.157499999999</c:v>
                </c:pt>
                <c:pt idx="1067" formatCode="0.00">
                  <c:v>11370.727792438271</c:v>
                </c:pt>
                <c:pt idx="1068" formatCode="0.00">
                  <c:v>11372.485027006172</c:v>
                </c:pt>
                <c:pt idx="1069" formatCode="0.00">
                  <c:v>11375.095138117284</c:v>
                </c:pt>
                <c:pt idx="1070" formatCode="0.00">
                  <c:v>11379.342467592593</c:v>
                </c:pt>
                <c:pt idx="1071" formatCode="0.00">
                  <c:v>11385.215217592593</c:v>
                </c:pt>
                <c:pt idx="1072" formatCode="0.00">
                  <c:v>11391.705745370371</c:v>
                </c:pt>
                <c:pt idx="1073" formatCode="0.00">
                  <c:v>11398.516745370371</c:v>
                </c:pt>
                <c:pt idx="1074" formatCode="0.00">
                  <c:v>11405.991856481482</c:v>
                </c:pt>
                <c:pt idx="1075" formatCode="0.00">
                  <c:v>11414.887856481482</c:v>
                </c:pt>
                <c:pt idx="1076" formatCode="0.00">
                  <c:v>11425.733717592593</c:v>
                </c:pt>
                <c:pt idx="1077" formatCode="0.00">
                  <c:v>11439.098417438272</c:v>
                </c:pt>
                <c:pt idx="1078" formatCode="0.00">
                  <c:v>11455.832580246913</c:v>
                </c:pt>
                <c:pt idx="1079" formatCode="0.00">
                  <c:v>11477.071372685185</c:v>
                </c:pt>
                <c:pt idx="1080" formatCode="0.00">
                  <c:v>11503.139128086419</c:v>
                </c:pt>
                <c:pt idx="1081" formatCode="0.00">
                  <c:v>11533.60855015432</c:v>
                </c:pt>
                <c:pt idx="1082" formatCode="0.00">
                  <c:v>11567.725327932098</c:v>
                </c:pt>
                <c:pt idx="1083" formatCode="0.00">
                  <c:v>11604.933675925924</c:v>
                </c:pt>
                <c:pt idx="1084" formatCode="0.00">
                  <c:v>11645.104675925924</c:v>
                </c:pt>
                <c:pt idx="1085" formatCode="0.00">
                  <c:v>11687.134586419752</c:v>
                </c:pt>
                <c:pt idx="1086" formatCode="0.00">
                  <c:v>11729.703336419752</c:v>
                </c:pt>
                <c:pt idx="1087" formatCode="0.00">
                  <c:v>11771.599073302468</c:v>
                </c:pt>
                <c:pt idx="1088" formatCode="0.00">
                  <c:v>11771.599073302468</c:v>
                </c:pt>
                <c:pt idx="1089" formatCode="0.00">
                  <c:v>11809.314513888889</c:v>
                </c:pt>
                <c:pt idx="1090" formatCode="0.00">
                  <c:v>11846.144794753087</c:v>
                </c:pt>
                <c:pt idx="1091" formatCode="0.00">
                  <c:v>11882.975075617285</c:v>
                </c:pt>
                <c:pt idx="1092" formatCode="0.00">
                  <c:v>11919.931164351854</c:v>
                </c:pt>
                <c:pt idx="1093" formatCode="0.00">
                  <c:v>11957.013275462965</c:v>
                </c:pt>
                <c:pt idx="1094" formatCode="0.00">
                  <c:v>11994.095386574076</c:v>
                </c:pt>
                <c:pt idx="1095" formatCode="0.00">
                  <c:v>12031.177497685187</c:v>
                </c:pt>
                <c:pt idx="1096" formatCode="0.00">
                  <c:v>12068.638962962965</c:v>
                </c:pt>
                <c:pt idx="1097" formatCode="0.00">
                  <c:v>12107.378885030867</c:v>
                </c:pt>
                <c:pt idx="1098" formatCode="0.00">
                  <c:v>12148.208955246915</c:v>
                </c:pt>
                <c:pt idx="1099" formatCode="0.00">
                  <c:v>12190.777705246916</c:v>
                </c:pt>
                <c:pt idx="1100" formatCode="0.00">
                  <c:v>12234.297682870372</c:v>
                </c:pt>
                <c:pt idx="1101" formatCode="0.00">
                  <c:v>12278.091370370372</c:v>
                </c:pt>
                <c:pt idx="1102" formatCode="0.00">
                  <c:v>12321.338496141976</c:v>
                </c:pt>
                <c:pt idx="1103" formatCode="0.00">
                  <c:v>12321.338496141976</c:v>
                </c:pt>
                <c:pt idx="1104" formatCode="0.00">
                  <c:v>12321.338496141976</c:v>
                </c:pt>
                <c:pt idx="1105" formatCode="0.00">
                  <c:v>12358.546844135803</c:v>
                </c:pt>
                <c:pt idx="1106" formatCode="0.00">
                  <c:v>12395.126152777777</c:v>
                </c:pt>
                <c:pt idx="1107" formatCode="0.00">
                  <c:v>12432.208263888888</c:v>
                </c:pt>
                <c:pt idx="1108" formatCode="0.00">
                  <c:v>12471.077211419752</c:v>
                </c:pt>
                <c:pt idx="1109" formatCode="0.00">
                  <c:v>12512.705244598765</c:v>
                </c:pt>
                <c:pt idx="1110" formatCode="0.00">
                  <c:v>12556.498932098764</c:v>
                </c:pt>
                <c:pt idx="1111" formatCode="0.00">
                  <c:v>12601.118897376542</c:v>
                </c:pt>
                <c:pt idx="1112" formatCode="0.00">
                  <c:v>12645.600613425924</c:v>
                </c:pt>
                <c:pt idx="1113" formatCode="0.00">
                  <c:v>12688.847739197528</c:v>
                </c:pt>
                <c:pt idx="1114" formatCode="0.00">
                  <c:v>12730.075825617281</c:v>
                </c:pt>
                <c:pt idx="1115" formatCode="0.00">
                  <c:v>12770.246825617282</c:v>
                </c:pt>
                <c:pt idx="1116" formatCode="0.00">
                  <c:v>12810.549210648145</c:v>
                </c:pt>
                <c:pt idx="1117" formatCode="0.00">
                  <c:v>12852.579121141973</c:v>
                </c:pt>
                <c:pt idx="1118" formatCode="0.00">
                  <c:v>12898.312802469134</c:v>
                </c:pt>
                <c:pt idx="1119" formatCode="0.00">
                  <c:v>12947.906629629628</c:v>
                </c:pt>
                <c:pt idx="1120" formatCode="0.00">
                  <c:v>12999.563577160492</c:v>
                </c:pt>
                <c:pt idx="1121" formatCode="0.00">
                  <c:v>13051.668091820986</c:v>
                </c:pt>
                <c:pt idx="1122" formatCode="0.00">
                  <c:v>13103.176279320985</c:v>
                </c:pt>
                <c:pt idx="1123" formatCode="0.00">
                  <c:v>13152.916077932097</c:v>
                </c:pt>
                <c:pt idx="1124" formatCode="0.00">
                  <c:v>13200.918376543208</c:v>
                </c:pt>
                <c:pt idx="1125" formatCode="0.00">
                  <c:v>13247.921398148146</c:v>
                </c:pt>
                <c:pt idx="1126" formatCode="0.00">
                  <c:v>13294.217085648146</c:v>
                </c:pt>
                <c:pt idx="1127" formatCode="0.00">
                  <c:v>13339.392192901232</c:v>
                </c:pt>
                <c:pt idx="1128" formatCode="0.00">
                  <c:v>13339.392192901232</c:v>
                </c:pt>
                <c:pt idx="1129" formatCode="0.00">
                  <c:v>13339.392192901232</c:v>
                </c:pt>
                <c:pt idx="1130" formatCode="0.00">
                  <c:v>13339.392192901232</c:v>
                </c:pt>
                <c:pt idx="1131" formatCode="0.00">
                  <c:v>13339.392192901232</c:v>
                </c:pt>
                <c:pt idx="1132" formatCode="0.00">
                  <c:v>13339.392192901232</c:v>
                </c:pt>
                <c:pt idx="1133" formatCode="0.00">
                  <c:v>13339.392192901232</c:v>
                </c:pt>
                <c:pt idx="1134" formatCode="0.00">
                  <c:v>13339.392192901232</c:v>
                </c:pt>
                <c:pt idx="1135" formatCode="0.00">
                  <c:v>13339.392192901232</c:v>
                </c:pt>
                <c:pt idx="1136" formatCode="0.00">
                  <c:v>13339.392192901232</c:v>
                </c:pt>
                <c:pt idx="1137" formatCode="0.00">
                  <c:v>13339.392192901232</c:v>
                </c:pt>
                <c:pt idx="1138" formatCode="0.00">
                  <c:v>13339.392192901232</c:v>
                </c:pt>
                <c:pt idx="1139" formatCode="0.00">
                  <c:v>13339.392192901232</c:v>
                </c:pt>
                <c:pt idx="1140" formatCode="0.00">
                  <c:v>13339.392192901232</c:v>
                </c:pt>
                <c:pt idx="1141" formatCode="0.00">
                  <c:v>13339.392192901232</c:v>
                </c:pt>
                <c:pt idx="1142" formatCode="0.00">
                  <c:v>13341.554844135801</c:v>
                </c:pt>
                <c:pt idx="1143" formatCode="0.00">
                  <c:v>13343.748062499999</c:v>
                </c:pt>
                <c:pt idx="1144" formatCode="0.00">
                  <c:v>13346.034269290123</c:v>
                </c:pt>
                <c:pt idx="1145" formatCode="0.00">
                  <c:v>13348.479746913579</c:v>
                </c:pt>
                <c:pt idx="1146" formatCode="0.00">
                  <c:v>13351.364425925925</c:v>
                </c:pt>
                <c:pt idx="1147" formatCode="0.00">
                  <c:v>13355.277125771605</c:v>
                </c:pt>
                <c:pt idx="1148" formatCode="0.00">
                  <c:v>13360.706813271605</c:v>
                </c:pt>
                <c:pt idx="1149" formatCode="0.00">
                  <c:v>13367.092233024692</c:v>
                </c:pt>
                <c:pt idx="1150" formatCode="0.00">
                  <c:v>13367.092233024692</c:v>
                </c:pt>
                <c:pt idx="1151" formatCode="0.00">
                  <c:v>13367.092233024692</c:v>
                </c:pt>
                <c:pt idx="1152" formatCode="0.00">
                  <c:v>13367.092233024692</c:v>
                </c:pt>
                <c:pt idx="1153" formatCode="0.00">
                  <c:v>13367.092233024692</c:v>
                </c:pt>
                <c:pt idx="1154" formatCode="0.00">
                  <c:v>13367.092233024692</c:v>
                </c:pt>
                <c:pt idx="1155" formatCode="0.00">
                  <c:v>13368.636677469136</c:v>
                </c:pt>
                <c:pt idx="1156" formatCode="0.00">
                  <c:v>13370.18112191358</c:v>
                </c:pt>
                <c:pt idx="1157" formatCode="0.00">
                  <c:v>13372.253358796295</c:v>
                </c:pt>
                <c:pt idx="1158" formatCode="0.00">
                  <c:v>13376.044111882715</c:v>
                </c:pt>
                <c:pt idx="1159" formatCode="0.00">
                  <c:v>13382.801163580245</c:v>
                </c:pt>
                <c:pt idx="1160" formatCode="0.00">
                  <c:v>13392.325666666664</c:v>
                </c:pt>
                <c:pt idx="1161" formatCode="0.00">
                  <c:v>13404.578688271602</c:v>
                </c:pt>
                <c:pt idx="1162" formatCode="0.00">
                  <c:v>13420.229487654318</c:v>
                </c:pt>
                <c:pt idx="1163" formatCode="0.00">
                  <c:v>13440.431249999998</c:v>
                </c:pt>
                <c:pt idx="1164" formatCode="0.00">
                  <c:v>13466.077715277775</c:v>
                </c:pt>
                <c:pt idx="1165" formatCode="0.00">
                  <c:v>13497.121477623454</c:v>
                </c:pt>
                <c:pt idx="1166" formatCode="0.00">
                  <c:v>13532.953017746911</c:v>
                </c:pt>
                <c:pt idx="1167" formatCode="0.00">
                  <c:v>13573.518816358022</c:v>
                </c:pt>
                <c:pt idx="1168" formatCode="0.00">
                  <c:v>13618.833245370368</c:v>
                </c:pt>
                <c:pt idx="1169" formatCode="0.00">
                  <c:v>13669.012245370368</c:v>
                </c:pt>
                <c:pt idx="1170" formatCode="0.00">
                  <c:v>13723.996183641973</c:v>
                </c:pt>
                <c:pt idx="1171" formatCode="0.00">
                  <c:v>13781.15135339506</c:v>
                </c:pt>
                <c:pt idx="1172" formatCode="0.00">
                  <c:v>13840.360312499999</c:v>
                </c:pt>
                <c:pt idx="1173" formatCode="0.00">
                  <c:v>13902.63617361111</c:v>
                </c:pt>
                <c:pt idx="1174" formatCode="0.00">
                  <c:v>13967.72174382716</c:v>
                </c:pt>
                <c:pt idx="1175" formatCode="0.00">
                  <c:v>14035.508375771604</c:v>
                </c:pt>
                <c:pt idx="1176" formatCode="0.00">
                  <c:v>14105.877125771603</c:v>
                </c:pt>
                <c:pt idx="1177" formatCode="0.00">
                  <c:v>14178.522751543209</c:v>
                </c:pt>
                <c:pt idx="1178" formatCode="0.00">
                  <c:v>14253.302284722222</c:v>
                </c:pt>
                <c:pt idx="1179" formatCode="0.00">
                  <c:v>14330.065034722222</c:v>
                </c:pt>
                <c:pt idx="1180" formatCode="0.00">
                  <c:v>14408.469722222222</c:v>
                </c:pt>
                <c:pt idx="1181" formatCode="0.00">
                  <c:v>14488.348496141974</c:v>
                </c:pt>
                <c:pt idx="1182" formatCode="0.00">
                  <c:v>14569.715084876543</c:v>
                </c:pt>
                <c:pt idx="1183" formatCode="0.00">
                  <c:v>14652.960747685185</c:v>
                </c:pt>
                <c:pt idx="1184" formatCode="0.00">
                  <c:v>14738.106935185186</c:v>
                </c:pt>
                <c:pt idx="1185" formatCode="0.00">
                  <c:v>14825.175097993828</c:v>
                </c:pt>
                <c:pt idx="1186" formatCode="0.00">
                  <c:v>14913.991378858025</c:v>
                </c:pt>
                <c:pt idx="1187" formatCode="0.00">
                  <c:v>15004.179319444445</c:v>
                </c:pt>
                <c:pt idx="1188" formatCode="0.00">
                  <c:v>15095.551334104939</c:v>
                </c:pt>
                <c:pt idx="1189" formatCode="0.00">
                  <c:v>15187.915976080249</c:v>
                </c:pt>
                <c:pt idx="1190" formatCode="0.00">
                  <c:v>15280.87876851852</c:v>
                </c:pt>
                <c:pt idx="1191" formatCode="0.00">
                  <c:v>15373.841560956791</c:v>
                </c:pt>
                <c:pt idx="1192" formatCode="0.00">
                  <c:v>15466.804353395062</c:v>
                </c:pt>
                <c:pt idx="1193" formatCode="0.00">
                  <c:v>15559.767145833333</c:v>
                </c:pt>
                <c:pt idx="1194" formatCode="0.00">
                  <c:v>15652.729938271605</c:v>
                </c:pt>
                <c:pt idx="1195" formatCode="0.00">
                  <c:v>15745.692730709876</c:v>
                </c:pt>
                <c:pt idx="1196" formatCode="0.00">
                  <c:v>15838.655523148147</c:v>
                </c:pt>
                <c:pt idx="1197" formatCode="0.00">
                  <c:v>15931.618315586418</c:v>
                </c:pt>
                <c:pt idx="1198" formatCode="0.00">
                  <c:v>16024.581108024689</c:v>
                </c:pt>
                <c:pt idx="1199" formatCode="0.00">
                  <c:v>16117.543900462961</c:v>
                </c:pt>
                <c:pt idx="1200" formatCode="0.00">
                  <c:v>16210.706505401233</c:v>
                </c:pt>
                <c:pt idx="1201" formatCode="0.00">
                  <c:v>16303.869110339505</c:v>
                </c:pt>
                <c:pt idx="1202" formatCode="0.00">
                  <c:v>16397.231742283948</c:v>
                </c:pt>
                <c:pt idx="1203" formatCode="0.00">
                  <c:v>16491.396627314811</c:v>
                </c:pt>
                <c:pt idx="1204" formatCode="0.00">
                  <c:v>16586.569155092588</c:v>
                </c:pt>
                <c:pt idx="1205" formatCode="0.00">
                  <c:v>16683.365065586415</c:v>
                </c:pt>
                <c:pt idx="1206" formatCode="0.00">
                  <c:v>16781.798087191353</c:v>
                </c:pt>
                <c:pt idx="1207" formatCode="0.00">
                  <c:v>16881.467951388884</c:v>
                </c:pt>
                <c:pt idx="1208" formatCode="0.00">
                  <c:v>16981.966667438268</c:v>
                </c:pt>
                <c:pt idx="1209" formatCode="0.00">
                  <c:v>17082.881096450612</c:v>
                </c:pt>
                <c:pt idx="1210" formatCode="0.00">
                  <c:v>17184.0037037037</c:v>
                </c:pt>
                <c:pt idx="1211" formatCode="0.00">
                  <c:v>17285.334703703698</c:v>
                </c:pt>
                <c:pt idx="1212" formatCode="0.00">
                  <c:v>17386.874310956784</c:v>
                </c:pt>
                <c:pt idx="1213" formatCode="0.00">
                  <c:v>17488.622739969131</c:v>
                </c:pt>
                <c:pt idx="1214" formatCode="0.00">
                  <c:v>17590.371168981477</c:v>
                </c:pt>
                <c:pt idx="1215" formatCode="0.00">
                  <c:v>17692.119597993824</c:v>
                </c:pt>
                <c:pt idx="1216" formatCode="0.00">
                  <c:v>17793.86802700617</c:v>
                </c:pt>
                <c:pt idx="1217" formatCode="0.00">
                  <c:v>17895.407634259256</c:v>
                </c:pt>
                <c:pt idx="1218" formatCode="0.00">
                  <c:v>17996.947241512342</c:v>
                </c:pt>
                <c:pt idx="1219" formatCode="0.00">
                  <c:v>18098.486848765428</c:v>
                </c:pt>
                <c:pt idx="1220" formatCode="0.00">
                  <c:v>18200.026456018513</c:v>
                </c:pt>
                <c:pt idx="1221" formatCode="0.00">
                  <c:v>18301.357456018512</c:v>
                </c:pt>
                <c:pt idx="1222" formatCode="0.00">
                  <c:v>18402.4800632716</c:v>
                </c:pt>
                <c:pt idx="1223" formatCode="0.00">
                  <c:v>18503.394492283944</c:v>
                </c:pt>
                <c:pt idx="1224" formatCode="0.00">
                  <c:v>18604.100957561721</c:v>
                </c:pt>
                <c:pt idx="1225" formatCode="0.00">
                  <c:v>18704.392138888881</c:v>
                </c:pt>
                <c:pt idx="1226" formatCode="0.00">
                  <c:v>18804.062003086412</c:v>
                </c:pt>
                <c:pt idx="1227" formatCode="0.00">
                  <c:v>18903.112480709868</c:v>
                </c:pt>
                <c:pt idx="1228" formatCode="0.00">
                  <c:v>19001.34011265431</c:v>
                </c:pt>
                <c:pt idx="1229" formatCode="0.00">
                  <c:v>19099.157608796286</c:v>
                </c:pt>
                <c:pt idx="1230" formatCode="0.00">
                  <c:v>19196.565827160484</c:v>
                </c:pt>
                <c:pt idx="1231" formatCode="0.00">
                  <c:v>19293.769728395051</c:v>
                </c:pt>
                <c:pt idx="1232" formatCode="0.00">
                  <c:v>19390.565638888878</c:v>
                </c:pt>
                <c:pt idx="1233" formatCode="0.00">
                  <c:v>19487.157875771594</c:v>
                </c:pt>
                <c:pt idx="1234" formatCode="0.00">
                  <c:v>19583.343408950608</c:v>
                </c:pt>
                <c:pt idx="1235" formatCode="0.00">
                  <c:v>19679.123096450607</c:v>
                </c:pt>
                <c:pt idx="1236" formatCode="0.00">
                  <c:v>19774.700182870361</c:v>
                </c:pt>
                <c:pt idx="1237" formatCode="0.00">
                  <c:v>19870.277269290116</c:v>
                </c:pt>
                <c:pt idx="1238" formatCode="0.00">
                  <c:v>19965.651969135793</c:v>
                </c:pt>
                <c:pt idx="1239" formatCode="0.00">
                  <c:v>20061.026668981471</c:v>
                </c:pt>
                <c:pt idx="1240" formatCode="0.00">
                  <c:v>20155.997239197521</c:v>
                </c:pt>
                <c:pt idx="1241" formatCode="0.00">
                  <c:v>20250.56453780863</c:v>
                </c:pt>
                <c:pt idx="1242" formatCode="0.00">
                  <c:v>20344.127411265421</c:v>
                </c:pt>
                <c:pt idx="1243" formatCode="0.00">
                  <c:v>20436.49205324073</c:v>
                </c:pt>
                <c:pt idx="1244" formatCode="0.00">
                  <c:v>20527.27106558641</c:v>
                </c:pt>
                <c:pt idx="1245" formatCode="0.00">
                  <c:v>20616.673913580238</c:v>
                </c:pt>
                <c:pt idx="1246" formatCode="0.00">
                  <c:v>20704.711108024683</c:v>
                </c:pt>
                <c:pt idx="1247" formatCode="0.00">
                  <c:v>20791.586108024683</c:v>
                </c:pt>
                <c:pt idx="1248" formatCode="0.00">
                  <c:v>20877.114974537028</c:v>
                </c:pt>
                <c:pt idx="1249" formatCode="0.00">
                  <c:v>20961.49837808641</c:v>
                </c:pt>
                <c:pt idx="1250" formatCode="0.00">
                  <c:v>21044.74404089505</c:v>
                </c:pt>
                <c:pt idx="1251" formatCode="0.00">
                  <c:v>21126.672099537023</c:v>
                </c:pt>
                <c:pt idx="1252" formatCode="0.00">
                  <c:v>21207.293064814799</c:v>
                </c:pt>
                <c:pt idx="1253" formatCode="0.00">
                  <c:v>21286.617447530847</c:v>
                </c:pt>
                <c:pt idx="1254" formatCode="0.00">
                  <c:v>21364.655758487635</c:v>
                </c:pt>
                <c:pt idx="1255" formatCode="0.00">
                  <c:v>21441.600087962943</c:v>
                </c:pt>
                <c:pt idx="1256" formatCode="0.00">
                  <c:v>21517.458158178993</c:v>
                </c:pt>
                <c:pt idx="1257" formatCode="0.00">
                  <c:v>21592.237691358005</c:v>
                </c:pt>
                <c:pt idx="1258" formatCode="0.00">
                  <c:v>21665.946409722201</c:v>
                </c:pt>
                <c:pt idx="1259" formatCode="0.00">
                  <c:v>21738.592035493806</c:v>
                </c:pt>
                <c:pt idx="1260" formatCode="0.00">
                  <c:v>21810.182290895042</c:v>
                </c:pt>
                <c:pt idx="1261" formatCode="0.00">
                  <c:v>21880.724898148128</c:v>
                </c:pt>
                <c:pt idx="1262" formatCode="0.00">
                  <c:v>21950.22757947529</c:v>
                </c:pt>
                <c:pt idx="1263" formatCode="0.00">
                  <c:v>22018.698057098747</c:v>
                </c:pt>
                <c:pt idx="1264" formatCode="0.00">
                  <c:v>22086.314263888871</c:v>
                </c:pt>
                <c:pt idx="1265" formatCode="0.00">
                  <c:v>22153.250915123441</c:v>
                </c:pt>
                <c:pt idx="1266" formatCode="0.00">
                  <c:v>22219.680152006156</c:v>
                </c:pt>
                <c:pt idx="1267" formatCode="0.00">
                  <c:v>22286.109388888872</c:v>
                </c:pt>
                <c:pt idx="1268" formatCode="0.00">
                  <c:v>22352.7075493827</c:v>
                </c:pt>
                <c:pt idx="1269" formatCode="0.00">
                  <c:v>22419.813767746899</c:v>
                </c:pt>
                <c:pt idx="1270" formatCode="0.00">
                  <c:v>22487.429974537023</c:v>
                </c:pt>
                <c:pt idx="1271" formatCode="0.00">
                  <c:v>22555.38724614196</c:v>
                </c:pt>
                <c:pt idx="1272" formatCode="0.00">
                  <c:v>22623.686440586403</c:v>
                </c:pt>
                <c:pt idx="1273" formatCode="0.00">
                  <c:v>22691.985635030847</c:v>
                </c:pt>
                <c:pt idx="1274" formatCode="0.00">
                  <c:v>22759.942906635784</c:v>
                </c:pt>
                <c:pt idx="1275" formatCode="0.00">
                  <c:v>22827.388902777759</c:v>
                </c:pt>
                <c:pt idx="1276" formatCode="0.00">
                  <c:v>22894.156201388869</c:v>
                </c:pt>
                <c:pt idx="1277" formatCode="0.00">
                  <c:v>22960.24823456788</c:v>
                </c:pt>
                <c:pt idx="1278" formatCode="0.00">
                  <c:v>23025.836070987632</c:v>
                </c:pt>
                <c:pt idx="1279" formatCode="0.00">
                  <c:v>23090.92164120368</c:v>
                </c:pt>
                <c:pt idx="1280" formatCode="0.00">
                  <c:v>23155.673439814793</c:v>
                </c:pt>
                <c:pt idx="1281" formatCode="0.00">
                  <c:v>23220.425238425905</c:v>
                </c:pt>
                <c:pt idx="1282" formatCode="0.00">
                  <c:v>23285.343815586399</c:v>
                </c:pt>
                <c:pt idx="1283" formatCode="0.00">
                  <c:v>23350.429385802447</c:v>
                </c:pt>
                <c:pt idx="1284" formatCode="0.00">
                  <c:v>23415.849585648124</c:v>
                </c:pt>
                <c:pt idx="1285" formatCode="0.00">
                  <c:v>23481.605273148125</c:v>
                </c:pt>
                <c:pt idx="1286" formatCode="0.00">
                  <c:v>23547.360960648126</c:v>
                </c:pt>
                <c:pt idx="1287" formatCode="0.00">
                  <c:v>23613.284713734545</c:v>
                </c:pt>
                <c:pt idx="1288" formatCode="0.00">
                  <c:v>23679.208466820965</c:v>
                </c:pt>
                <c:pt idx="1289" formatCode="0.00">
                  <c:v>23745.132219907384</c:v>
                </c:pt>
                <c:pt idx="1290" formatCode="0.00">
                  <c:v>23810.720056327136</c:v>
                </c:pt>
                <c:pt idx="1291" formatCode="0.00">
                  <c:v>23875.972834104916</c:v>
                </c:pt>
                <c:pt idx="1292" formatCode="0.00">
                  <c:v>23940.724632716028</c:v>
                </c:pt>
                <c:pt idx="1293" formatCode="0.00">
                  <c:v>24004.811462191337</c:v>
                </c:pt>
                <c:pt idx="1294" formatCode="0.00">
                  <c:v>24068.236754629608</c:v>
                </c:pt>
                <c:pt idx="1295" formatCode="0.00">
                  <c:v>24131.168146604916</c:v>
                </c:pt>
                <c:pt idx="1296" formatCode="0.00">
                  <c:v>24193.444007716025</c:v>
                </c:pt>
                <c:pt idx="1297" formatCode="0.00">
                  <c:v>24254.90528163578</c:v>
                </c:pt>
                <c:pt idx="1298" formatCode="0.00">
                  <c:v>24315.557331018495</c:v>
                </c:pt>
                <c:pt idx="1299" formatCode="0.00">
                  <c:v>24375.405518518495</c:v>
                </c:pt>
                <c:pt idx="1300" formatCode="0.00">
                  <c:v>24434.77396296294</c:v>
                </c:pt>
                <c:pt idx="1301" formatCode="0.00">
                  <c:v>24493.982922067877</c:v>
                </c:pt>
                <c:pt idx="1302" formatCode="0.00">
                  <c:v>24553.351366512321</c:v>
                </c:pt>
                <c:pt idx="1303" formatCode="0.00">
                  <c:v>24613.039425154297</c:v>
                </c:pt>
                <c:pt idx="1304" formatCode="0.00">
                  <c:v>24673.208513888865</c:v>
                </c:pt>
                <c:pt idx="1305" formatCode="0.00">
                  <c:v>24733.699361882693</c:v>
                </c:pt>
                <c:pt idx="1306" formatCode="0.00">
                  <c:v>24794.51282716047</c:v>
                </c:pt>
                <c:pt idx="1307" formatCode="0.00">
                  <c:v>24855.649767746891</c:v>
                </c:pt>
                <c:pt idx="1308" formatCode="0.00">
                  <c:v>24917.273530092571</c:v>
                </c:pt>
                <c:pt idx="1309" formatCode="0.00">
                  <c:v>24979.059995370349</c:v>
                </c:pt>
                <c:pt idx="1310" formatCode="0.00">
                  <c:v>25041.009378086397</c:v>
                </c:pt>
                <c:pt idx="1311" formatCode="0.00">
                  <c:v>25102.958760802445</c:v>
                </c:pt>
                <c:pt idx="1312" formatCode="0.00">
                  <c:v>25164.908143518493</c:v>
                </c:pt>
                <c:pt idx="1313" formatCode="0.00">
                  <c:v>25226.694608796271</c:v>
                </c:pt>
                <c:pt idx="1314" formatCode="0.00">
                  <c:v>25288.48107407405</c:v>
                </c:pt>
                <c:pt idx="1315" formatCode="0.00">
                  <c:v>25350.10483641973</c:v>
                </c:pt>
                <c:pt idx="1316" formatCode="0.00">
                  <c:v>25411.566110339485</c:v>
                </c:pt>
                <c:pt idx="1317" formatCode="0.00">
                  <c:v>25472.703050925906</c:v>
                </c:pt>
                <c:pt idx="1318" formatCode="0.00">
                  <c:v>25533.355100308621</c:v>
                </c:pt>
                <c:pt idx="1319" formatCode="0.00">
                  <c:v>25593.684961419731</c:v>
                </c:pt>
                <c:pt idx="1320" formatCode="0.00">
                  <c:v>25653.533148919731</c:v>
                </c:pt>
                <c:pt idx="1321" formatCode="0.00">
                  <c:v>25712.423780864174</c:v>
                </c:pt>
                <c:pt idx="1322" formatCode="0.00">
                  <c:v>25770.680332561704</c:v>
                </c:pt>
                <c:pt idx="1323" formatCode="0.00">
                  <c:v>25828.306236111086</c:v>
                </c:pt>
                <c:pt idx="1324" formatCode="0.00">
                  <c:v>25886.247034722197</c:v>
                </c:pt>
                <c:pt idx="1325" formatCode="0.00">
                  <c:v>25944.978824845653</c:v>
                </c:pt>
                <c:pt idx="1326" formatCode="0.00">
                  <c:v>26005.147913580222</c:v>
                </c:pt>
                <c:pt idx="1327" formatCode="0.00">
                  <c:v>26067.260428240716</c:v>
                </c:pt>
                <c:pt idx="1328" formatCode="0.00">
                  <c:v>26132.012226851828</c:v>
                </c:pt>
                <c:pt idx="1329" formatCode="0.00">
                  <c:v>26199.28822685183</c:v>
                </c:pt>
                <c:pt idx="1330" formatCode="0.00">
                  <c:v>26268.445982253063</c:v>
                </c:pt>
                <c:pt idx="1331" formatCode="0.00">
                  <c:v>26338.467661265408</c:v>
                </c:pt>
                <c:pt idx="1332" formatCode="0.00">
                  <c:v>26408.836411265409</c:v>
                </c:pt>
                <c:pt idx="1333" formatCode="0.00">
                  <c:v>26479.20516126541</c:v>
                </c:pt>
                <c:pt idx="1334" formatCode="0.00">
                  <c:v>26549.573911265412</c:v>
                </c:pt>
                <c:pt idx="1335" formatCode="0.00">
                  <c:v>26619.942661265413</c:v>
                </c:pt>
                <c:pt idx="1336" formatCode="0.00">
                  <c:v>26690.311411265415</c:v>
                </c:pt>
                <c:pt idx="1337" formatCode="0.00">
                  <c:v>26760.506518518501</c:v>
                </c:pt>
                <c:pt idx="1338" formatCode="0.00">
                  <c:v>26830.181984567884</c:v>
                </c:pt>
                <c:pt idx="1339" formatCode="0.00">
                  <c:v>26899.339739969117</c:v>
                </c:pt>
                <c:pt idx="1340" formatCode="0.00">
                  <c:v>26967.981715277758</c:v>
                </c:pt>
                <c:pt idx="1341" formatCode="0.00">
                  <c:v>27036.452192901215</c:v>
                </c:pt>
                <c:pt idx="1342" formatCode="0.00">
                  <c:v>27104.751387345659</c:v>
                </c:pt>
                <c:pt idx="1343" formatCode="0.00">
                  <c:v>27173.050581790103</c:v>
                </c:pt>
                <c:pt idx="1344" formatCode="0.00">
                  <c:v>27241.349776234547</c:v>
                </c:pt>
                <c:pt idx="1345" formatCode="0.00">
                  <c:v>27309.820253858004</c:v>
                </c:pt>
                <c:pt idx="1346" formatCode="0.00">
                  <c:v>27378.462229166646</c:v>
                </c:pt>
                <c:pt idx="1347" formatCode="0.00">
                  <c:v>27447.792340277756</c:v>
                </c:pt>
                <c:pt idx="1348" formatCode="0.00">
                  <c:v>27517.814019290101</c:v>
                </c:pt>
                <c:pt idx="1349" formatCode="0.00">
                  <c:v>27588.530698302446</c:v>
                </c:pt>
                <c:pt idx="1350" formatCode="0.00">
                  <c:v>27659.770879629606</c:v>
                </c:pt>
                <c:pt idx="1351" formatCode="0.00">
                  <c:v>27731.185990740716</c:v>
                </c:pt>
                <c:pt idx="1352" formatCode="0.00">
                  <c:v>27802.601101851826</c:v>
                </c:pt>
                <c:pt idx="1353" formatCode="0.00">
                  <c:v>27873.666567901208</c:v>
                </c:pt>
                <c:pt idx="1354" formatCode="0.00">
                  <c:v>27943.515033178985</c:v>
                </c:pt>
                <c:pt idx="1355" formatCode="0.00">
                  <c:v>28011.472304783922</c:v>
                </c:pt>
                <c:pt idx="1356" formatCode="0.00">
                  <c:v>28077.060141203674</c:v>
                </c:pt>
                <c:pt idx="1357" formatCode="0.00">
                  <c:v>28140.320585648118</c:v>
                </c:pt>
                <c:pt idx="1358" formatCode="0.00">
                  <c:v>28201.134050925895</c:v>
                </c:pt>
                <c:pt idx="1359" formatCode="0.00">
                  <c:v>28201.134050925895</c:v>
                </c:pt>
                <c:pt idx="1360" formatCode="0.00">
                  <c:v>28201.134050925895</c:v>
                </c:pt>
                <c:pt idx="1361" formatCode="0.00">
                  <c:v>28201.134050925895</c:v>
                </c:pt>
                <c:pt idx="1362" formatCode="0.00">
                  <c:v>28201.134050925895</c:v>
                </c:pt>
                <c:pt idx="1363" formatCode="0.00">
                  <c:v>28201.134050925895</c:v>
                </c:pt>
                <c:pt idx="1364" formatCode="0.00">
                  <c:v>28201.134050925895</c:v>
                </c:pt>
                <c:pt idx="1365" formatCode="0.00">
                  <c:v>28201.134050925895</c:v>
                </c:pt>
                <c:pt idx="1366" formatCode="0.00">
                  <c:v>28240.002998456759</c:v>
                </c:pt>
                <c:pt idx="1367" formatCode="0.00">
                  <c:v>28278.357131172808</c:v>
                </c:pt>
                <c:pt idx="1368" formatCode="0.00">
                  <c:v>28317.484773148117</c:v>
                </c:pt>
                <c:pt idx="1369" formatCode="0.00">
                  <c:v>28358.447300925895</c:v>
                </c:pt>
                <c:pt idx="1370" formatCode="0.00">
                  <c:v>28400.477211419722</c:v>
                </c:pt>
                <c:pt idx="1371" formatCode="0.00">
                  <c:v>28442.641510030833</c:v>
                </c:pt>
                <c:pt idx="1372" formatCode="0.00">
                  <c:v>28442.641510030833</c:v>
                </c:pt>
                <c:pt idx="1373" formatCode="0.00">
                  <c:v>28442.641510030833</c:v>
                </c:pt>
                <c:pt idx="1374" formatCode="0.00">
                  <c:v>28479.220818672809</c:v>
                </c:pt>
                <c:pt idx="1375" formatCode="0.00">
                  <c:v>28515.052358796267</c:v>
                </c:pt>
                <c:pt idx="1376" formatCode="0.00">
                  <c:v>28550.883898919725</c:v>
                </c:pt>
                <c:pt idx="1377" formatCode="0.00">
                  <c:v>28586.715439043182</c:v>
                </c:pt>
                <c:pt idx="1378" formatCode="0.00">
                  <c:v>28621.929737654293</c:v>
                </c:pt>
                <c:pt idx="1379" formatCode="0.00">
                  <c:v>28621.929737654293</c:v>
                </c:pt>
                <c:pt idx="1380" formatCode="0.00">
                  <c:v>28621.929737654293</c:v>
                </c:pt>
                <c:pt idx="1381" formatCode="0.00">
                  <c:v>28621.929737654293</c:v>
                </c:pt>
                <c:pt idx="1382" formatCode="0.00">
                  <c:v>28621.929737654293</c:v>
                </c:pt>
                <c:pt idx="1383" formatCode="0.00">
                  <c:v>28621.929737654293</c:v>
                </c:pt>
                <c:pt idx="1384" formatCode="0.00">
                  <c:v>28621.929737654293</c:v>
                </c:pt>
                <c:pt idx="1385" formatCode="0.00">
                  <c:v>28621.929737654293</c:v>
                </c:pt>
                <c:pt idx="1386" formatCode="0.00">
                  <c:v>28629.92320293207</c:v>
                </c:pt>
                <c:pt idx="1387" formatCode="0.00">
                  <c:v>28639.130773148121</c:v>
                </c:pt>
                <c:pt idx="1388" formatCode="0.00">
                  <c:v>28650.739954475281</c:v>
                </c:pt>
                <c:pt idx="1389" formatCode="0.00">
                  <c:v>28664.332781635774</c:v>
                </c:pt>
                <c:pt idx="1390" formatCode="0.00">
                  <c:v>28678.778592592564</c:v>
                </c:pt>
                <c:pt idx="1391" formatCode="0.00">
                  <c:v>28693.941604938242</c:v>
                </c:pt>
                <c:pt idx="1392" formatCode="0.00">
                  <c:v>28710.591145061699</c:v>
                </c:pt>
                <c:pt idx="1393" formatCode="0.00">
                  <c:v>28729.963733796267</c:v>
                </c:pt>
                <c:pt idx="1394" formatCode="0.00">
                  <c:v>28753.154532407378</c:v>
                </c:pt>
                <c:pt idx="1395" formatCode="0.00">
                  <c:v>28780.182739197502</c:v>
                </c:pt>
                <c:pt idx="1396" formatCode="0.00">
                  <c:v>28810.083183641946</c:v>
                </c:pt>
                <c:pt idx="1397" formatCode="0.00">
                  <c:v>28841.706648919724</c:v>
                </c:pt>
                <c:pt idx="1398" formatCode="0.00">
                  <c:v>28874.032836419723</c:v>
                </c:pt>
                <c:pt idx="1399" formatCode="0.00">
                  <c:v>28906.359023919722</c:v>
                </c:pt>
                <c:pt idx="1400" formatCode="0.00">
                  <c:v>28938.450112654289</c:v>
                </c:pt>
                <c:pt idx="1401" formatCode="0.00">
                  <c:v>28969.841053240711</c:v>
                </c:pt>
                <c:pt idx="1402" formatCode="0.00">
                  <c:v>29000.196250771576</c:v>
                </c:pt>
                <c:pt idx="1403" formatCode="0.00">
                  <c:v>29000.196250771576</c:v>
                </c:pt>
                <c:pt idx="1404" formatCode="0.00">
                  <c:v>29000.196250771576</c:v>
                </c:pt>
                <c:pt idx="1405" formatCode="0.00">
                  <c:v>29000.196250771576</c:v>
                </c:pt>
                <c:pt idx="1406" formatCode="0.00">
                  <c:v>29000.196250771576</c:v>
                </c:pt>
                <c:pt idx="1407" formatCode="0.00">
                  <c:v>29000.196250771576</c:v>
                </c:pt>
                <c:pt idx="1408" formatCode="0.00">
                  <c:v>29000.196250771576</c:v>
                </c:pt>
                <c:pt idx="1409" formatCode="0.00">
                  <c:v>29000.196250771576</c:v>
                </c:pt>
                <c:pt idx="1410" formatCode="0.00">
                  <c:v>29000.196250771576</c:v>
                </c:pt>
                <c:pt idx="1411" formatCode="0.00">
                  <c:v>29000.196250771576</c:v>
                </c:pt>
                <c:pt idx="1412" formatCode="0.00">
                  <c:v>29007.957191357997</c:v>
                </c:pt>
                <c:pt idx="1413" formatCode="0.00">
                  <c:v>29015.950656635774</c:v>
                </c:pt>
                <c:pt idx="1414" formatCode="0.00">
                  <c:v>29024.061671296269</c:v>
                </c:pt>
                <c:pt idx="1415" formatCode="0.00">
                  <c:v>29032.113804012319</c:v>
                </c:pt>
                <c:pt idx="1416" formatCode="0.00">
                  <c:v>29039.990577932072</c:v>
                </c:pt>
                <c:pt idx="1417" formatCode="0.00">
                  <c:v>29047.63654320985</c:v>
                </c:pt>
                <c:pt idx="1418" formatCode="0.00">
                  <c:v>29055.339888888862</c:v>
                </c:pt>
                <c:pt idx="1419" formatCode="0.00">
                  <c:v>29063.869083333306</c:v>
                </c:pt>
                <c:pt idx="1420" formatCode="0.00">
                  <c:v>29074.24270910491</c:v>
                </c:pt>
                <c:pt idx="1421" formatCode="0.00">
                  <c:v>29087.231486882687</c:v>
                </c:pt>
                <c:pt idx="1422" formatCode="0.00">
                  <c:v>29103.046597993798</c:v>
                </c:pt>
                <c:pt idx="1423" formatCode="0.00">
                  <c:v>29120.988001543181</c:v>
                </c:pt>
                <c:pt idx="1424" formatCode="0.00">
                  <c:v>29139.638133487624</c:v>
                </c:pt>
                <c:pt idx="1425" formatCode="0.00">
                  <c:v>29139.638133487624</c:v>
                </c:pt>
                <c:pt idx="1426" formatCode="0.00">
                  <c:v>29139.638133487624</c:v>
                </c:pt>
                <c:pt idx="1427" formatCode="0.00">
                  <c:v>29139.638133487624</c:v>
                </c:pt>
                <c:pt idx="1428" formatCode="0.00">
                  <c:v>29152.256351851822</c:v>
                </c:pt>
                <c:pt idx="1429" formatCode="0.00">
                  <c:v>29165.096262345651</c:v>
                </c:pt>
                <c:pt idx="1430" formatCode="0.00">
                  <c:v>29179.228894290096</c:v>
                </c:pt>
                <c:pt idx="1431" formatCode="0.00">
                  <c:v>29195.963057098739</c:v>
                </c:pt>
                <c:pt idx="1432" formatCode="0.00">
                  <c:v>29214.702745370345</c:v>
                </c:pt>
                <c:pt idx="1433" formatCode="0.00">
                  <c:v>29234.075334104913</c:v>
                </c:pt>
                <c:pt idx="1434" formatCode="0.00">
                  <c:v>29234.075334104913</c:v>
                </c:pt>
                <c:pt idx="1435" formatCode="0.00">
                  <c:v>29234.075334104913</c:v>
                </c:pt>
                <c:pt idx="1436" formatCode="0.00">
                  <c:v>29234.075334104913</c:v>
                </c:pt>
                <c:pt idx="1437" formatCode="0.00">
                  <c:v>29234.075334104913</c:v>
                </c:pt>
                <c:pt idx="1438" formatCode="0.00">
                  <c:v>29234.075334104913</c:v>
                </c:pt>
                <c:pt idx="1439" formatCode="0.00">
                  <c:v>29234.075334104913</c:v>
                </c:pt>
                <c:pt idx="1440" formatCode="0.00">
                  <c:v>29237.988033950591</c:v>
                </c:pt>
                <c:pt idx="1441" formatCode="0.00">
                  <c:v>29242.150418981455</c:v>
                </c:pt>
                <c:pt idx="1442" formatCode="0.00">
                  <c:v>29246.925433641947</c:v>
                </c:pt>
                <c:pt idx="1443" formatCode="0.00">
                  <c:v>29252.116483024663</c:v>
                </c:pt>
                <c:pt idx="1444" formatCode="0.00">
                  <c:v>29257.354831018492</c:v>
                </c:pt>
                <c:pt idx="1445" formatCode="0.00">
                  <c:v>29257.354831018492</c:v>
                </c:pt>
                <c:pt idx="1446" formatCode="0.00">
                  <c:v>29257.354831018492</c:v>
                </c:pt>
                <c:pt idx="1447" formatCode="0.00">
                  <c:v>29257.354831018492</c:v>
                </c:pt>
                <c:pt idx="1448" formatCode="0.00">
                  <c:v>29260.829831018491</c:v>
                </c:pt>
                <c:pt idx="1449" formatCode="0.00">
                  <c:v>29264.421629629604</c:v>
                </c:pt>
                <c:pt idx="1450" formatCode="0.00">
                  <c:v>29268.092366512319</c:v>
                </c:pt>
                <c:pt idx="1451" formatCode="0.00">
                  <c:v>29268.092366512319</c:v>
                </c:pt>
                <c:pt idx="1452" formatCode="0.00">
                  <c:v>29268.092366512319</c:v>
                </c:pt>
                <c:pt idx="1453" formatCode="0.00">
                  <c:v>29268.092366512319</c:v>
                </c:pt>
                <c:pt idx="1454" formatCode="0.00">
                  <c:v>29268.092366512319</c:v>
                </c:pt>
                <c:pt idx="1455" formatCode="0.00">
                  <c:v>29268.092366512319</c:v>
                </c:pt>
                <c:pt idx="1456" formatCode="0.00">
                  <c:v>29268.092366512319</c:v>
                </c:pt>
                <c:pt idx="1457" formatCode="0.00">
                  <c:v>29268.092366512319</c:v>
                </c:pt>
                <c:pt idx="1458" formatCode="0.00">
                  <c:v>29268.092366512319</c:v>
                </c:pt>
                <c:pt idx="1459" formatCode="0.00">
                  <c:v>29268.092366512319</c:v>
                </c:pt>
                <c:pt idx="1460" formatCode="0.00">
                  <c:v>29268.092366512319</c:v>
                </c:pt>
                <c:pt idx="1461" formatCode="0.00">
                  <c:v>29268.092366512319</c:v>
                </c:pt>
                <c:pt idx="1462" formatCode="0.00">
                  <c:v>29268.092366512319</c:v>
                </c:pt>
                <c:pt idx="1463" formatCode="0.00">
                  <c:v>29268.092366512319</c:v>
                </c:pt>
                <c:pt idx="1464" formatCode="0.00">
                  <c:v>29268.092366512319</c:v>
                </c:pt>
                <c:pt idx="1465" formatCode="0.00">
                  <c:v>29268.092366512319</c:v>
                </c:pt>
                <c:pt idx="1466" formatCode="0.00">
                  <c:v>29268.092366512319</c:v>
                </c:pt>
                <c:pt idx="1467" formatCode="0.00">
                  <c:v>29268.092366512319</c:v>
                </c:pt>
                <c:pt idx="1468" formatCode="0.00">
                  <c:v>29268.092366512319</c:v>
                </c:pt>
                <c:pt idx="1469" formatCode="0.00">
                  <c:v>29268.092366512319</c:v>
                </c:pt>
                <c:pt idx="1470" formatCode="0.00">
                  <c:v>29268.092366512319</c:v>
                </c:pt>
                <c:pt idx="1471" formatCode="0.00">
                  <c:v>29268.092366512319</c:v>
                </c:pt>
                <c:pt idx="1472" formatCode="0.00">
                  <c:v>29268.092366512319</c:v>
                </c:pt>
                <c:pt idx="1473" formatCode="0.00">
                  <c:v>29268.092366512319</c:v>
                </c:pt>
                <c:pt idx="1474" formatCode="0.00">
                  <c:v>29268.092366512319</c:v>
                </c:pt>
                <c:pt idx="1475" formatCode="0.00">
                  <c:v>29268.092366512319</c:v>
                </c:pt>
                <c:pt idx="1476" formatCode="0.00">
                  <c:v>29268.092366512319</c:v>
                </c:pt>
                <c:pt idx="1477" formatCode="0.00">
                  <c:v>29268.092366512319</c:v>
                </c:pt>
                <c:pt idx="1478" formatCode="0.00">
                  <c:v>29268.092366512319</c:v>
                </c:pt>
                <c:pt idx="1479" formatCode="0.00">
                  <c:v>29268.092366512319</c:v>
                </c:pt>
                <c:pt idx="1480" formatCode="0.00">
                  <c:v>29268.092366512319</c:v>
                </c:pt>
                <c:pt idx="1481" formatCode="0.00">
                  <c:v>29268.092366512319</c:v>
                </c:pt>
                <c:pt idx="1482" formatCode="0.00">
                  <c:v>29268.092366512319</c:v>
                </c:pt>
                <c:pt idx="1483" formatCode="0.00">
                  <c:v>29268.144277006148</c:v>
                </c:pt>
                <c:pt idx="1484" formatCode="0.00">
                  <c:v>29268.351918981458</c:v>
                </c:pt>
                <c:pt idx="1485" formatCode="0.00">
                  <c:v>29268.777606481457</c:v>
                </c:pt>
                <c:pt idx="1486" formatCode="0.00">
                  <c:v>29269.446972993803</c:v>
                </c:pt>
                <c:pt idx="1487" formatCode="0.00">
                  <c:v>29270.354763117259</c:v>
                </c:pt>
                <c:pt idx="1488" formatCode="0.00">
                  <c:v>29271.514812499976</c:v>
                </c:pt>
                <c:pt idx="1489" formatCode="0.00">
                  <c:v>29272.933234567878</c:v>
                </c:pt>
                <c:pt idx="1490" formatCode="0.00">
                  <c:v>29274.71803317899</c:v>
                </c:pt>
                <c:pt idx="1491" formatCode="0.00">
                  <c:v>29277.035665123432</c:v>
                </c:pt>
                <c:pt idx="1492" formatCode="0.00">
                  <c:v>29280.135279320963</c:v>
                </c:pt>
                <c:pt idx="1493" formatCode="0.00">
                  <c:v>29284.340029320963</c:v>
                </c:pt>
                <c:pt idx="1494" formatCode="0.00">
                  <c:v>29290.063161265407</c:v>
                </c:pt>
                <c:pt idx="1495" formatCode="0.00">
                  <c:v>29297.709126543185</c:v>
                </c:pt>
                <c:pt idx="1496" formatCode="0.00">
                  <c:v>29307.686344907383</c:v>
                </c:pt>
                <c:pt idx="1497" formatCode="0.00">
                  <c:v>29320.157841049357</c:v>
                </c:pt>
                <c:pt idx="1498" formatCode="0.00">
                  <c:v>29335.240306327134</c:v>
                </c:pt>
                <c:pt idx="1499" formatCode="0.00">
                  <c:v>29352.91947608022</c:v>
                </c:pt>
                <c:pt idx="1500" formatCode="0.00">
                  <c:v>29373.028249999974</c:v>
                </c:pt>
                <c:pt idx="1501" formatCode="0.00">
                  <c:v>29395.427949845653</c:v>
                </c:pt>
                <c:pt idx="1502" formatCode="0.00">
                  <c:v>29419.831137345653</c:v>
                </c:pt>
                <c:pt idx="1503" formatCode="0.00">
                  <c:v>29445.898892746889</c:v>
                </c:pt>
                <c:pt idx="1504" formatCode="0.00">
                  <c:v>29473.251111111087</c:v>
                </c:pt>
                <c:pt idx="1505" formatCode="0.00">
                  <c:v>29501.476798611086</c:v>
                </c:pt>
                <c:pt idx="1506" formatCode="0.00">
                  <c:v>29530.589683641949</c:v>
                </c:pt>
                <c:pt idx="1507" formatCode="0.00">
                  <c:v>29560.376976080221</c:v>
                </c:pt>
                <c:pt idx="1508" formatCode="0.00">
                  <c:v>29590.960837191331</c:v>
                </c:pt>
                <c:pt idx="1509" formatCode="0.00">
                  <c:v>29622.235837191332</c:v>
                </c:pt>
                <c:pt idx="1510" formatCode="0.00">
                  <c:v>29654.092685185158</c:v>
                </c:pt>
                <c:pt idx="1511" formatCode="0.00">
                  <c:v>29686.536743827135</c:v>
                </c:pt>
                <c:pt idx="1512" formatCode="0.00">
                  <c:v>29719.692533950591</c:v>
                </c:pt>
                <c:pt idx="1513" formatCode="0.00">
                  <c:v>29753.688437499972</c:v>
                </c:pt>
                <c:pt idx="1514" formatCode="0.00">
                  <c:v>29788.779931327132</c:v>
                </c:pt>
                <c:pt idx="1515" formatCode="0.00">
                  <c:v>29825.484618827133</c:v>
                </c:pt>
                <c:pt idx="1516" formatCode="0.00">
                  <c:v>29864.353566357997</c:v>
                </c:pt>
                <c:pt idx="1517" formatCode="0.00">
                  <c:v>29905.981599537008</c:v>
                </c:pt>
                <c:pt idx="1518" formatCode="0.00">
                  <c:v>29950.878706790096</c:v>
                </c:pt>
                <c:pt idx="1519" formatCode="0.00">
                  <c:v>29999.16844367281</c:v>
                </c:pt>
                <c:pt idx="1520" formatCode="0.00">
                  <c:v>30050.528085648119</c:v>
                </c:pt>
                <c:pt idx="1521" formatCode="0.00">
                  <c:v>30104.138433641947</c:v>
                </c:pt>
                <c:pt idx="1522" formatCode="0.00">
                  <c:v>30159.584096450588</c:v>
                </c:pt>
                <c:pt idx="1523" formatCode="0.00">
                  <c:v>30216.270462962933</c:v>
                </c:pt>
                <c:pt idx="1524" formatCode="0.00">
                  <c:v>30274.053706790095</c:v>
                </c:pt>
                <c:pt idx="1525" formatCode="0.00">
                  <c:v>30332.468456790095</c:v>
                </c:pt>
                <c:pt idx="1526" formatCode="0.00">
                  <c:v>30391.359088734538</c:v>
                </c:pt>
                <c:pt idx="1527" formatCode="0.00">
                  <c:v>30450.090878857995</c:v>
                </c:pt>
                <c:pt idx="1528" formatCode="0.00">
                  <c:v>30508.189446759228</c:v>
                </c:pt>
                <c:pt idx="1529" formatCode="0.00">
                  <c:v>30564.56435030861</c:v>
                </c:pt>
                <c:pt idx="1530" formatCode="0.00">
                  <c:v>30564.56435030861</c:v>
                </c:pt>
                <c:pt idx="1531" formatCode="0.00">
                  <c:v>30564.56435030861</c:v>
                </c:pt>
                <c:pt idx="1532" formatCode="0.00">
                  <c:v>30564.56435030861</c:v>
                </c:pt>
                <c:pt idx="1533" formatCode="0.00">
                  <c:v>30564.56435030861</c:v>
                </c:pt>
                <c:pt idx="1534" formatCode="0.00">
                  <c:v>30564.56435030861</c:v>
                </c:pt>
                <c:pt idx="1535" formatCode="0.00">
                  <c:v>30604.342482253054</c:v>
                </c:pt>
                <c:pt idx="1536" formatCode="0.00">
                  <c:v>30643.211429783918</c:v>
                </c:pt>
                <c:pt idx="1537" formatCode="0.00">
                  <c:v>30681.822540895027</c:v>
                </c:pt>
                <c:pt idx="1538" formatCode="0.00">
                  <c:v>30720.950182870336</c:v>
                </c:pt>
                <c:pt idx="1539" formatCode="0.00">
                  <c:v>30761.384167438238</c:v>
                </c:pt>
                <c:pt idx="1540" formatCode="0.00">
                  <c:v>30804.223624228362</c:v>
                </c:pt>
                <c:pt idx="1541" formatCode="0.00">
                  <c:v>30850.378488425893</c:v>
                </c:pt>
                <c:pt idx="1542" formatCode="0.00">
                  <c:v>30900.557488425893</c:v>
                </c:pt>
                <c:pt idx="1543" formatCode="0.00">
                  <c:v>30955.541426697499</c:v>
                </c:pt>
                <c:pt idx="1544" formatCode="0.00">
                  <c:v>31015.710515432067</c:v>
                </c:pt>
                <c:pt idx="1545" formatCode="0.00">
                  <c:v>31081.634268518486</c:v>
                </c:pt>
                <c:pt idx="1546" formatCode="0.00">
                  <c:v>31153.399882716018</c:v>
                </c:pt>
                <c:pt idx="1547" formatCode="0.00">
                  <c:v>31230.70801466046</c:v>
                </c:pt>
                <c:pt idx="1548" formatCode="0.00">
                  <c:v>31312.636073302434</c:v>
                </c:pt>
                <c:pt idx="1549" formatCode="0.00">
                  <c:v>31397.591243055522</c:v>
                </c:pt>
                <c:pt idx="1550" formatCode="0.00">
                  <c:v>31484.466243055522</c:v>
                </c:pt>
                <c:pt idx="1551" formatCode="0.00">
                  <c:v>31572.503437499967</c:v>
                </c:pt>
                <c:pt idx="1552" formatCode="0.00">
                  <c:v>31661.319718364164</c:v>
                </c:pt>
                <c:pt idx="1553" formatCode="0.00">
                  <c:v>31751.114683641943</c:v>
                </c:pt>
                <c:pt idx="1554" formatCode="0.00">
                  <c:v>31841.893695987623</c:v>
                </c:pt>
                <c:pt idx="1555" formatCode="0.00">
                  <c:v>31934.059383487624</c:v>
                </c:pt>
                <c:pt idx="1556" formatCode="0.00">
                  <c:v>32027.622256944414</c:v>
                </c:pt>
                <c:pt idx="1557" formatCode="0.00">
                  <c:v>32122.794784722191</c:v>
                </c:pt>
                <c:pt idx="1558" formatCode="0.00">
                  <c:v>32219.387021604907</c:v>
                </c:pt>
                <c:pt idx="1559" formatCode="0.00">
                  <c:v>32317.61465354935</c:v>
                </c:pt>
                <c:pt idx="1560" formatCode="0.00">
                  <c:v>32417.69851466046</c:v>
                </c:pt>
                <c:pt idx="1561" formatCode="0.00">
                  <c:v>32520.07469598762</c:v>
                </c:pt>
                <c:pt idx="1562" formatCode="0.00">
                  <c:v>32624.981192129595</c:v>
                </c:pt>
                <c:pt idx="1563" formatCode="0.00">
                  <c:v>32733.094019290089</c:v>
                </c:pt>
                <c:pt idx="1564" formatCode="0.00">
                  <c:v>32844.680130401197</c:v>
                </c:pt>
                <c:pt idx="1565" formatCode="0.00">
                  <c:v>32959.794439043173</c:v>
                </c:pt>
                <c:pt idx="1566" formatCode="0.00">
                  <c:v>33078.49185879626</c:v>
                </c:pt>
                <c:pt idx="1567" formatCode="0.00">
                  <c:v>33200.827303240701</c:v>
                </c:pt>
                <c:pt idx="1568" formatCode="0.00">
                  <c:v>33327.088317901194</c:v>
                </c:pt>
                <c:pt idx="1569" formatCode="0.00">
                  <c:v>33457.336895061686</c:v>
                </c:pt>
                <c:pt idx="1570" formatCode="0.00">
                  <c:v>33591.63502700613</c:v>
                </c:pt>
                <c:pt idx="1571" formatCode="0.00">
                  <c:v>33730.288492283908</c:v>
                </c:pt>
                <c:pt idx="1572" formatCode="0.00">
                  <c:v>33872.871710648105</c:v>
                </c:pt>
                <c:pt idx="1573" formatCode="0.00">
                  <c:v>34019.188945216003</c:v>
                </c:pt>
                <c:pt idx="1574" formatCode="0.00">
                  <c:v>34169.034806327116</c:v>
                </c:pt>
                <c:pt idx="1575" formatCode="0.00">
                  <c:v>34322.194895061686</c:v>
                </c:pt>
                <c:pt idx="1576" formatCode="0.00">
                  <c:v>34478.446446759219</c:v>
                </c:pt>
                <c:pt idx="1577" formatCode="0.00">
                  <c:v>34637.558974536994</c:v>
                </c:pt>
                <c:pt idx="1578" formatCode="0.00">
                  <c:v>34798.768514660449</c:v>
                </c:pt>
                <c:pt idx="1579" formatCode="0.00">
                  <c:v>34961.559823302421</c:v>
                </c:pt>
                <c:pt idx="1580" formatCode="0.00">
                  <c:v>35125.409934413532</c:v>
                </c:pt>
                <c:pt idx="1581" formatCode="0.00">
                  <c:v>35289.525282407361</c:v>
                </c:pt>
                <c:pt idx="1582" formatCode="0.00">
                  <c:v>35453.375393518472</c:v>
                </c:pt>
                <c:pt idx="1583" formatCode="0.00">
                  <c:v>35616.431081018469</c:v>
                </c:pt>
                <c:pt idx="1584" formatCode="0.00">
                  <c:v>35778.694275462913</c:v>
                </c:pt>
                <c:pt idx="1585" formatCode="0.00">
                  <c:v>35939.640938271557</c:v>
                </c:pt>
                <c:pt idx="1586" formatCode="0.00">
                  <c:v>36099.538236882669</c:v>
                </c:pt>
                <c:pt idx="1587" formatCode="0.00">
                  <c:v>36257.86792438267</c:v>
                </c:pt>
                <c:pt idx="1588" formatCode="0.00">
                  <c:v>36414.378492283904</c:v>
                </c:pt>
                <c:pt idx="1589" formatCode="0.00">
                  <c:v>36568.822936728349</c:v>
                </c:pt>
                <c:pt idx="1590" formatCode="0.00">
                  <c:v>36720.959402006127</c:v>
                </c:pt>
                <c:pt idx="1591" formatCode="0.00">
                  <c:v>36870.551824074028</c:v>
                </c:pt>
                <c:pt idx="1592" formatCode="0.00">
                  <c:v>37017.621653549337</c:v>
                </c:pt>
                <c:pt idx="1593" formatCode="0.00">
                  <c:v>37162.439489969089</c:v>
                </c:pt>
                <c:pt idx="1594" formatCode="0.00">
                  <c:v>37305.517788580197</c:v>
                </c:pt>
                <c:pt idx="1595" formatCode="0.00">
                  <c:v>37447.113420524642</c:v>
                </c:pt>
                <c:pt idx="1596" formatCode="0.00">
                  <c:v>37587.724898148095</c:v>
                </c:pt>
                <c:pt idx="1597" formatCode="0.00">
                  <c:v>37727.355653549326</c:v>
                </c:pt>
                <c:pt idx="1598" formatCode="0.00">
                  <c:v>37866.497334876483</c:v>
                </c:pt>
                <c:pt idx="1599" formatCode="0.00">
                  <c:v>38005.150800154261</c:v>
                </c:pt>
                <c:pt idx="1600" formatCode="0.00">
                  <c:v>38142.830407407346</c:v>
                </c:pt>
                <c:pt idx="1601" formatCode="0.00">
                  <c:v>38279.539588734508</c:v>
                </c:pt>
                <c:pt idx="1602" formatCode="0.00">
                  <c:v>38414.558783178953</c:v>
                </c:pt>
                <c:pt idx="1603" formatCode="0.00">
                  <c:v>38547.659434413523</c:v>
                </c:pt>
                <c:pt idx="1604" formatCode="0.00">
                  <c:v>38678.618134259203</c:v>
                </c:pt>
                <c:pt idx="1605" formatCode="0.00">
                  <c:v>38807.217266203646</c:v>
                </c:pt>
                <c:pt idx="1606" formatCode="0.00">
                  <c:v>38933.478280864139</c:v>
                </c:pt>
                <c:pt idx="1607" formatCode="0.00">
                  <c:v>39057.884246141919</c:v>
                </c:pt>
                <c:pt idx="1608" formatCode="0.00">
                  <c:v>39180.907933641916</c:v>
                </c:pt>
                <c:pt idx="1609" formatCode="0.00">
                  <c:v>39302.785621913521</c:v>
                </c:pt>
                <c:pt idx="1610" formatCode="0.00">
                  <c:v>39424.206412036976</c:v>
                </c:pt>
                <c:pt idx="1611" formatCode="0.00">
                  <c:v>39545.171162036975</c:v>
                </c:pt>
                <c:pt idx="1612" formatCode="0.00">
                  <c:v>39666.135912036974</c:v>
                </c:pt>
                <c:pt idx="1613" formatCode="0.00">
                  <c:v>39787.100662036974</c:v>
                </c:pt>
                <c:pt idx="1614" formatCode="0.00">
                  <c:v>39908.521452160428</c:v>
                </c:pt>
                <c:pt idx="1615" formatCode="0.00">
                  <c:v>40030.170584104875</c:v>
                </c:pt>
                <c:pt idx="1616" formatCode="0.00">
                  <c:v>40152.506028549316</c:v>
                </c:pt>
                <c:pt idx="1617" formatCode="0.00">
                  <c:v>40275.759559413513</c:v>
                </c:pt>
                <c:pt idx="1618" formatCode="0.00">
                  <c:v>40400.396655092525</c:v>
                </c:pt>
                <c:pt idx="1619" formatCode="0.00">
                  <c:v>40526.657669753018</c:v>
                </c:pt>
                <c:pt idx="1620" formatCode="0.00">
                  <c:v>40655.022024691287</c:v>
                </c:pt>
                <c:pt idx="1621" formatCode="0.00">
                  <c:v>40785.980724536967</c:v>
                </c:pt>
                <c:pt idx="1622" formatCode="0.00">
                  <c:v>40919.799220678942</c:v>
                </c:pt>
                <c:pt idx="1623" formatCode="0.00">
                  <c:v>41056.750686728323</c:v>
                </c:pt>
                <c:pt idx="1624" formatCode="0.00">
                  <c:v>41196.381442129554</c:v>
                </c:pt>
                <c:pt idx="1625" formatCode="0.00">
                  <c:v>41338.470438271528</c:v>
                </c:pt>
                <c:pt idx="1626" formatCode="0.00">
                  <c:v>41482.541471450539</c:v>
                </c:pt>
                <c:pt idx="1627" formatCode="0.00">
                  <c:v>41628.108041666586</c:v>
                </c:pt>
                <c:pt idx="1628" formatCode="0.00">
                  <c:v>41774.174840277694</c:v>
                </c:pt>
                <c:pt idx="1629" formatCode="0.00">
                  <c:v>41919.991417438185</c:v>
                </c:pt>
                <c:pt idx="1630" formatCode="0.00">
                  <c:v>42064.809253857937</c:v>
                </c:pt>
                <c:pt idx="1631" formatCode="0.00">
                  <c:v>42207.14525385794</c:v>
                </c:pt>
                <c:pt idx="1632" formatCode="0.00">
                  <c:v>42346.042719907324</c:v>
                </c:pt>
                <c:pt idx="1633" formatCode="0.00">
                  <c:v>42480.580991512259</c:v>
                </c:pt>
                <c:pt idx="1634" formatCode="0.00">
                  <c:v>42610.593290123368</c:v>
                </c:pt>
                <c:pt idx="1635" formatCode="0.00">
                  <c:v>42736.389255401147</c:v>
                </c:pt>
                <c:pt idx="1636" formatCode="0.00">
                  <c:v>42859.183314043119</c:v>
                </c:pt>
                <c:pt idx="1637" formatCode="0.00">
                  <c:v>42979.920365740647</c:v>
                </c:pt>
                <c:pt idx="1638" formatCode="0.00">
                  <c:v>43099.975609567809</c:v>
                </c:pt>
                <c:pt idx="1639" formatCode="0.00">
                  <c:v>43219.804013117195</c:v>
                </c:pt>
                <c:pt idx="1640" formatCode="0.00">
                  <c:v>43339.63241666658</c:v>
                </c:pt>
                <c:pt idx="1641" formatCode="0.00">
                  <c:v>43459.234194444354</c:v>
                </c:pt>
                <c:pt idx="1642" formatCode="0.00">
                  <c:v>43578.157381944351</c:v>
                </c:pt>
                <c:pt idx="1643" formatCode="0.00">
                  <c:v>43696.178785493736</c:v>
                </c:pt>
                <c:pt idx="1644" formatCode="0.00">
                  <c:v>43813.077785493733</c:v>
                </c:pt>
                <c:pt idx="1645" formatCode="0.00">
                  <c:v>43929.082723765336</c:v>
                </c:pt>
                <c:pt idx="1646" formatCode="0.00">
                  <c:v>44044.641918209782</c:v>
                </c:pt>
                <c:pt idx="1647" formatCode="0.00">
                  <c:v>44160.423877314723</c:v>
                </c:pt>
                <c:pt idx="1648" formatCode="0.00">
                  <c:v>44277.32287731472</c:v>
                </c:pt>
                <c:pt idx="1649" formatCode="0.00">
                  <c:v>44395.794743827064</c:v>
                </c:pt>
                <c:pt idx="1650" formatCode="0.00">
                  <c:v>44516.531795524592</c:v>
                </c:pt>
                <c:pt idx="1651" formatCode="0.00">
                  <c:v>44639.785326388788</c:v>
                </c:pt>
                <c:pt idx="1652" formatCode="0.00">
                  <c:v>44766.046341049281</c:v>
                </c:pt>
                <c:pt idx="1653" formatCode="0.00">
                  <c:v>44895.586726080146</c:v>
                </c:pt>
                <c:pt idx="1654" formatCode="0.00">
                  <c:v>45028.448524691259</c:v>
                </c:pt>
                <c:pt idx="1655" formatCode="0.00">
                  <c:v>45164.673780092497</c:v>
                </c:pt>
                <c:pt idx="1656" formatCode="0.00">
                  <c:v>45303.815461419654</c:v>
                </c:pt>
                <c:pt idx="1657" formatCode="0.00">
                  <c:v>45445.65766820978</c:v>
                </c:pt>
                <c:pt idx="1658" formatCode="0.00">
                  <c:v>45589.9774212962</c:v>
                </c:pt>
                <c:pt idx="1659" formatCode="0.00">
                  <c:v>45736.294655864098</c:v>
                </c:pt>
                <c:pt idx="1660" formatCode="0.00">
                  <c:v>45884.623100308541</c:v>
                </c:pt>
                <c:pt idx="1661" formatCode="0.00">
                  <c:v>46034.976483024591</c:v>
                </c:pt>
                <c:pt idx="1662" formatCode="0.00">
                  <c:v>46187.368532407309</c:v>
                </c:pt>
                <c:pt idx="1663" formatCode="0.00">
                  <c:v>46341.812976851754</c:v>
                </c:pt>
                <c:pt idx="1664" formatCode="0.00">
                  <c:v>46498.323544752988</c:v>
                </c:pt>
                <c:pt idx="1665" formatCode="0.00">
                  <c:v>46656.913964506071</c:v>
                </c:pt>
                <c:pt idx="1666" formatCode="0.00">
                  <c:v>46817.335516203602</c:v>
                </c:pt>
                <c:pt idx="1667" formatCode="0.00">
                  <c:v>46979.862660493724</c:v>
                </c:pt>
                <c:pt idx="1668" formatCode="0.00">
                  <c:v>47144.243459876438</c:v>
                </c:pt>
                <c:pt idx="1669" formatCode="0.00">
                  <c:v>47310.221472222118</c:v>
                </c:pt>
                <c:pt idx="1670" formatCode="0.00">
                  <c:v>47477.804419752982</c:v>
                </c:pt>
                <c:pt idx="1671" formatCode="0.00">
                  <c:v>47646.461614197426</c:v>
                </c:pt>
                <c:pt idx="1672" formatCode="0.00">
                  <c:v>47816.196487654219</c:v>
                </c:pt>
                <c:pt idx="1673" formatCode="0.00">
                  <c:v>47986.741872685081</c:v>
                </c:pt>
                <c:pt idx="1674" formatCode="0.00">
                  <c:v>48158.099699845574</c:v>
                </c:pt>
                <c:pt idx="1675" formatCode="0.00">
                  <c:v>48330.00022762335</c:v>
                </c:pt>
                <c:pt idx="1676" formatCode="0.00">
                  <c:v>48502.172427469028</c:v>
                </c:pt>
                <c:pt idx="1677" formatCode="0.00">
                  <c:v>48674.616513888781</c:v>
                </c:pt>
                <c:pt idx="1678" formatCode="0.00">
                  <c:v>48847.332701388783</c:v>
                </c:pt>
                <c:pt idx="1679" formatCode="0.00">
                  <c:v>49020.048888888785</c:v>
                </c:pt>
                <c:pt idx="1680" formatCode="0.00">
                  <c:v>49192.765076388787</c:v>
                </c:pt>
                <c:pt idx="1681" formatCode="0.00">
                  <c:v>49365.20916280854</c:v>
                </c:pt>
                <c:pt idx="1682" formatCode="0.00">
                  <c:v>49537.109690586316</c:v>
                </c:pt>
                <c:pt idx="1683" formatCode="0.00">
                  <c:v>49708.196489197428</c:v>
                </c:pt>
                <c:pt idx="1684" formatCode="0.00">
                  <c:v>49878.471489197429</c:v>
                </c:pt>
                <c:pt idx="1685" formatCode="0.00">
                  <c:v>50047.936621141875</c:v>
                </c:pt>
                <c:pt idx="1686" formatCode="0.00">
                  <c:v>50217.132226080146</c:v>
                </c:pt>
                <c:pt idx="1687" formatCode="0.00">
                  <c:v>50386.327831018418</c:v>
                </c:pt>
                <c:pt idx="1688" formatCode="0.00">
                  <c:v>50556.062704475211</c:v>
                </c:pt>
                <c:pt idx="1689" formatCode="0.00">
                  <c:v>50726.878689043115</c:v>
                </c:pt>
                <c:pt idx="1690" formatCode="0.00">
                  <c:v>50898.779216820891</c:v>
                </c:pt>
                <c:pt idx="1691" formatCode="0.00">
                  <c:v>51071.767719907308</c:v>
                </c:pt>
                <c:pt idx="1692" formatCode="0.00">
                  <c:v>51245.847630401135</c:v>
                </c:pt>
                <c:pt idx="1693" formatCode="0.00">
                  <c:v>51420.4745316357</c:v>
                </c:pt>
                <c:pt idx="1694" formatCode="0.00">
                  <c:v>51595.649281635699</c:v>
                </c:pt>
                <c:pt idx="1695" formatCode="0.00">
                  <c:v>51771.098277777674</c:v>
                </c:pt>
                <c:pt idx="1696" formatCode="0.00">
                  <c:v>51946.821734567799</c:v>
                </c:pt>
                <c:pt idx="1697" formatCode="0.00">
                  <c:v>52122.81986651224</c:v>
                </c:pt>
                <c:pt idx="1698" formatCode="0.00">
                  <c:v>52299.092888117179</c:v>
                </c:pt>
                <c:pt idx="1699" formatCode="0.00">
                  <c:v>52475.64101388878</c:v>
                </c:pt>
                <c:pt idx="1700" formatCode="0.00">
                  <c:v>52652.464458333227</c:v>
                </c:pt>
                <c:pt idx="1701" formatCode="0.00">
                  <c:v>52829.563435956683</c:v>
                </c:pt>
                <c:pt idx="1702" formatCode="0.00">
                  <c:v>53006.938161265323</c:v>
                </c:pt>
                <c:pt idx="1703" formatCode="0.00">
                  <c:v>53184.312886573964</c:v>
                </c:pt>
                <c:pt idx="1704" formatCode="0.00">
                  <c:v>53361.41186419742</c:v>
                </c:pt>
                <c:pt idx="1705" formatCode="0.00">
                  <c:v>53537.959989969022</c:v>
                </c:pt>
                <c:pt idx="1706" formatCode="0.00">
                  <c:v>53713.958121913463</c:v>
                </c:pt>
                <c:pt idx="1707" formatCode="0.00">
                  <c:v>53889.407118055438</c:v>
                </c:pt>
                <c:pt idx="1708" formatCode="0.00">
                  <c:v>54064.034019290004</c:v>
                </c:pt>
                <c:pt idx="1709" formatCode="0.00">
                  <c:v>54238.113929783831</c:v>
                </c:pt>
                <c:pt idx="1710" formatCode="0.00">
                  <c:v>54411.647707561606</c:v>
                </c:pt>
                <c:pt idx="1711" formatCode="0.00">
                  <c:v>54584.636210648023</c:v>
                </c:pt>
                <c:pt idx="1712" formatCode="0.00">
                  <c:v>54757.352398148025</c:v>
                </c:pt>
                <c:pt idx="1713" formatCode="0.00">
                  <c:v>54929.796484567778</c:v>
                </c:pt>
                <c:pt idx="1714" formatCode="0.00">
                  <c:v>55101.968684413456</c:v>
                </c:pt>
                <c:pt idx="1715" formatCode="0.00">
                  <c:v>55274.412770833209</c:v>
                </c:pt>
                <c:pt idx="1716" formatCode="0.00">
                  <c:v>55447.128958333211</c:v>
                </c:pt>
                <c:pt idx="1717" formatCode="0.00">
                  <c:v>55620.389991512224</c:v>
                </c:pt>
                <c:pt idx="1718" formatCode="0.00">
                  <c:v>55794.469902006051</c:v>
                </c:pt>
                <c:pt idx="1719" formatCode="0.00">
                  <c:v>55969.370620370246</c:v>
                </c:pt>
                <c:pt idx="1720" formatCode="0.00">
                  <c:v>56145.368752314687</c:v>
                </c:pt>
                <c:pt idx="1721" formatCode="0.00">
                  <c:v>56322.467729938144</c:v>
                </c:pt>
                <c:pt idx="1722" formatCode="0.00">
                  <c:v>56500.947591049255</c:v>
                </c:pt>
                <c:pt idx="1723" formatCode="0.00">
                  <c:v>56680.813698302343</c:v>
                </c:pt>
                <c:pt idx="1724" formatCode="0.00">
                  <c:v>56862.350379629504</c:v>
                </c:pt>
                <c:pt idx="1725" formatCode="0.00">
                  <c:v>57045.28510493815</c:v>
                </c:pt>
                <c:pt idx="1726" formatCode="0.00">
                  <c:v>57229.342126543088</c:v>
                </c:pt>
                <c:pt idx="1727" formatCode="0.00">
                  <c:v>57413.961583333214</c:v>
                </c:pt>
                <c:pt idx="1728" formatCode="0.00">
                  <c:v>57598.862579475186</c:v>
                </c:pt>
                <c:pt idx="1729" formatCode="0.00">
                  <c:v>57783.482036265312</c:v>
                </c:pt>
                <c:pt idx="1730" formatCode="0.00">
                  <c:v>57966.69701388877</c:v>
                </c:pt>
                <c:pt idx="1731" formatCode="0.00">
                  <c:v>58147.397442901114</c:v>
                </c:pt>
                <c:pt idx="1732" formatCode="0.00">
                  <c:v>58324.22088734556</c:v>
                </c:pt>
                <c:pt idx="1733" formatCode="0.00">
                  <c:v>58495.849957561608</c:v>
                </c:pt>
                <c:pt idx="1734" formatCode="0.00">
                  <c:v>58661.028398148024</c:v>
                </c:pt>
                <c:pt idx="1735" formatCode="0.00">
                  <c:v>58819.618817901108</c:v>
                </c:pt>
                <c:pt idx="1736" formatCode="0.00">
                  <c:v>58971.499913580119</c:v>
                </c:pt>
                <c:pt idx="1737" formatCode="0.00">
                  <c:v>59117.066483796167</c:v>
                </c:pt>
                <c:pt idx="1738" formatCode="0.00">
                  <c:v>59256.697239197398</c:v>
                </c:pt>
                <c:pt idx="1739" formatCode="0.00">
                  <c:v>59390.755445987525</c:v>
                </c:pt>
                <c:pt idx="1740" formatCode="0.00">
                  <c:v>59519.354577931968</c:v>
                </c:pt>
                <c:pt idx="1741" formatCode="0.00">
                  <c:v>59519.354577931968</c:v>
                </c:pt>
                <c:pt idx="1742" formatCode="0.00">
                  <c:v>59519.354577931968</c:v>
                </c:pt>
                <c:pt idx="1743" formatCode="0.00">
                  <c:v>59519.354577931968</c:v>
                </c:pt>
                <c:pt idx="1744" formatCode="0.00">
                  <c:v>59627.467405092459</c:v>
                </c:pt>
                <c:pt idx="1745" formatCode="0.00">
                  <c:v>59731.738426697397</c:v>
                </c:pt>
                <c:pt idx="1746" formatCode="0.00">
                  <c:v>59833.069426697395</c:v>
                </c:pt>
                <c:pt idx="1747" formatCode="0.00">
                  <c:v>59931.708052469003</c:v>
                </c:pt>
                <c:pt idx="1748" formatCode="0.00">
                  <c:v>60028.096830246781</c:v>
                </c:pt>
                <c:pt idx="1749" formatCode="0.00">
                  <c:v>60122.46281481468</c:v>
                </c:pt>
                <c:pt idx="1750" formatCode="0.00">
                  <c:v>60214.827456789986</c:v>
                </c:pt>
                <c:pt idx="1751" formatCode="0.00">
                  <c:v>60305.212206789984</c:v>
                </c:pt>
                <c:pt idx="1752" formatCode="0.00">
                  <c:v>60394.028487654185</c:v>
                </c:pt>
                <c:pt idx="1753" formatCode="0.00">
                  <c:v>60481.290027777643</c:v>
                </c:pt>
                <c:pt idx="1754" formatCode="0.00">
                  <c:v>60567.394521604801</c:v>
                </c:pt>
                <c:pt idx="1755" formatCode="0.00">
                  <c:v>60652.540709104804</c:v>
                </c:pt>
                <c:pt idx="1756" formatCode="0.00">
                  <c:v>60736.733952931965</c:v>
                </c:pt>
                <c:pt idx="1757" formatCode="0.00">
                  <c:v>60819.979615740609</c:v>
                </c:pt>
                <c:pt idx="1758" formatCode="0.00">
                  <c:v>60902.283060185051</c:v>
                </c:pt>
                <c:pt idx="1759" formatCode="0.00">
                  <c:v>60983.649648919622</c:v>
                </c:pt>
                <c:pt idx="1760" formatCode="0.00">
                  <c:v>61064.084744598636</c:v>
                </c:pt>
                <c:pt idx="1761" formatCode="0.00">
                  <c:v>61143.593709876412</c:v>
                </c:pt>
                <c:pt idx="1762" formatCode="0.00">
                  <c:v>61221.99839737641</c:v>
                </c:pt>
                <c:pt idx="1763" formatCode="0.00">
                  <c:v>61299.488752314683</c:v>
                </c:pt>
                <c:pt idx="1764" formatCode="0.00">
                  <c:v>61375.888986882586</c:v>
                </c:pt>
                <c:pt idx="1765" formatCode="0.00">
                  <c:v>61451.206823302338</c:v>
                </c:pt>
                <c:pt idx="1766" formatCode="0.00">
                  <c:v>61525.449983796163</c:v>
                </c:pt>
                <c:pt idx="1767" formatCode="0.00">
                  <c:v>61598.626190586285</c:v>
                </c:pt>
                <c:pt idx="1768" formatCode="0.00">
                  <c:v>61670.743165894928</c:v>
                </c:pt>
                <c:pt idx="1769" formatCode="0.00">
                  <c:v>61741.634131172708</c:v>
                </c:pt>
                <c:pt idx="1770" formatCode="0.00">
                  <c:v>61810.964242283822</c:v>
                </c:pt>
                <c:pt idx="1771" formatCode="0.00">
                  <c:v>61878.070460648021</c:v>
                </c:pt>
                <c:pt idx="1772" formatCode="0.00">
                  <c:v>61878.070460648021</c:v>
                </c:pt>
                <c:pt idx="1773" formatCode="0.00">
                  <c:v>61878.070460648021</c:v>
                </c:pt>
                <c:pt idx="1774" formatCode="0.00">
                  <c:v>61878.070460648021</c:v>
                </c:pt>
                <c:pt idx="1775" formatCode="0.00">
                  <c:v>61878.070460648021</c:v>
                </c:pt>
                <c:pt idx="1776" formatCode="0.00">
                  <c:v>61878.070460648021</c:v>
                </c:pt>
                <c:pt idx="1777" formatCode="0.00">
                  <c:v>61878.070460648021</c:v>
                </c:pt>
                <c:pt idx="1778" formatCode="0.00">
                  <c:v>61878.070460648021</c:v>
                </c:pt>
                <c:pt idx="1779" formatCode="0.00">
                  <c:v>61878.070460648021</c:v>
                </c:pt>
                <c:pt idx="1780" formatCode="0.00">
                  <c:v>61878.070460648021</c:v>
                </c:pt>
                <c:pt idx="1781" formatCode="0.00">
                  <c:v>61878.070460648021</c:v>
                </c:pt>
                <c:pt idx="1782" formatCode="0.00">
                  <c:v>61878.070460648021</c:v>
                </c:pt>
                <c:pt idx="1783" formatCode="0.00">
                  <c:v>61878.070460648021</c:v>
                </c:pt>
                <c:pt idx="1784" formatCode="0.00">
                  <c:v>61878.070460648021</c:v>
                </c:pt>
                <c:pt idx="1785" formatCode="0.00">
                  <c:v>61878.070460648021</c:v>
                </c:pt>
                <c:pt idx="1786" formatCode="0.00">
                  <c:v>61878.070460648021</c:v>
                </c:pt>
                <c:pt idx="1787" formatCode="0.00">
                  <c:v>61878.070460648021</c:v>
                </c:pt>
                <c:pt idx="1788" formatCode="0.00">
                  <c:v>61878.070460648021</c:v>
                </c:pt>
                <c:pt idx="1789" formatCode="0.00">
                  <c:v>61878.070460648021</c:v>
                </c:pt>
                <c:pt idx="1790" formatCode="0.00">
                  <c:v>61878.070460648021</c:v>
                </c:pt>
                <c:pt idx="1791" formatCode="0.00">
                  <c:v>61878.070460648021</c:v>
                </c:pt>
                <c:pt idx="1792" formatCode="0.00">
                  <c:v>61878.070460648021</c:v>
                </c:pt>
                <c:pt idx="1793" formatCode="0.00">
                  <c:v>61878.070460648021</c:v>
                </c:pt>
                <c:pt idx="1794" formatCode="0.00">
                  <c:v>61878.070460648021</c:v>
                </c:pt>
                <c:pt idx="1795" formatCode="0.00">
                  <c:v>61878.070460648021</c:v>
                </c:pt>
                <c:pt idx="1796" formatCode="0.00">
                  <c:v>61878.070460648021</c:v>
                </c:pt>
                <c:pt idx="1797" formatCode="0.00">
                  <c:v>61878.070460648021</c:v>
                </c:pt>
                <c:pt idx="1798" formatCode="0.00">
                  <c:v>61878.070460648021</c:v>
                </c:pt>
                <c:pt idx="1799" formatCode="0.00">
                  <c:v>61878.070460648021</c:v>
                </c:pt>
                <c:pt idx="1800" formatCode="0.00">
                  <c:v>61878.070460648021</c:v>
                </c:pt>
                <c:pt idx="1801" formatCode="0.00">
                  <c:v>61878.070460648021</c:v>
                </c:pt>
                <c:pt idx="1802" formatCode="0.00">
                  <c:v>61878.070460648021</c:v>
                </c:pt>
                <c:pt idx="1803" formatCode="0.00">
                  <c:v>61878.070460648021</c:v>
                </c:pt>
                <c:pt idx="1804" formatCode="0.00">
                  <c:v>61878.070460648021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0B1-F948-8965-8515E9F91D37}"/>
            </c:ext>
          </c:extLst>
        </c:ser>
        <c:ser>
          <c:idx val="2"/>
          <c:order val="2"/>
          <c:tx>
            <c:v>Cumulative Braking Energy after losses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v5'!$C$2:$C$1816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v5'!$AW$2:$AW$1816</c:f>
              <c:numCache>
                <c:formatCode>0.000</c:formatCode>
                <c:ptCount val="1810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14.839965322592247</c:v>
                </c:pt>
                <c:pt idx="42">
                  <c:v>12.957551016689663</c:v>
                </c:pt>
                <c:pt idx="43">
                  <c:v>11.142447184281597</c:v>
                </c:pt>
                <c:pt idx="44">
                  <c:v>9.743821819674622</c:v>
                </c:pt>
                <c:pt idx="45">
                  <c:v>8.491456335200251</c:v>
                </c:pt>
                <c:pt idx="46">
                  <c:v>6.8449949466623998</c:v>
                </c:pt>
                <c:pt idx="47">
                  <c:v>5.1277232655728637</c:v>
                </c:pt>
                <c:pt idx="48">
                  <c:v>4.0112809863413741</c:v>
                </c:pt>
                <c:pt idx="49">
                  <c:v>3.5552464240803827</c:v>
                </c:pt>
                <c:pt idx="50">
                  <c:v>0</c:v>
                </c:pt>
                <c:pt idx="51">
                  <c:v>3.0948981313535997</c:v>
                </c:pt>
                <c:pt idx="52">
                  <c:v>2.7555784650915829</c:v>
                </c:pt>
                <c:pt idx="53">
                  <c:v>0</c:v>
                </c:pt>
                <c:pt idx="54">
                  <c:v>0</c:v>
                </c:pt>
                <c:pt idx="55">
                  <c:v>2.4641981807984625</c:v>
                </c:pt>
                <c:pt idx="56">
                  <c:v>2.0062102311567349</c:v>
                </c:pt>
                <c:pt idx="57">
                  <c:v>1.3967533683671036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9.5198334000168927</c:v>
                </c:pt>
                <c:pt idx="93">
                  <c:v>8.2824438854615003</c:v>
                </c:pt>
                <c:pt idx="94">
                  <c:v>6.0660003374530547</c:v>
                </c:pt>
                <c:pt idx="95">
                  <c:v>3.9393312178175983</c:v>
                </c:pt>
                <c:pt idx="96">
                  <c:v>2.3522039709695997</c:v>
                </c:pt>
                <c:pt idx="97">
                  <c:v>1.6411709643816956</c:v>
                </c:pt>
                <c:pt idx="98">
                  <c:v>1.1720324284415999</c:v>
                </c:pt>
                <c:pt idx="99">
                  <c:v>0.67400003749478365</c:v>
                </c:pt>
                <c:pt idx="100">
                  <c:v>0.273799797866496</c:v>
                </c:pt>
                <c:pt idx="101">
                  <c:v>0.10548291855974398</c:v>
                </c:pt>
                <c:pt idx="102">
                  <c:v>3.9393312178176002E-2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7.0351246517207011</c:v>
                </c:pt>
                <c:pt idx="156">
                  <c:v>6.0216421656821737</c:v>
                </c:pt>
                <c:pt idx="157">
                  <c:v>4.1571339107696632</c:v>
                </c:pt>
                <c:pt idx="158">
                  <c:v>2.4359554549186555</c:v>
                </c:pt>
                <c:pt idx="159">
                  <c:v>1.4397278907432955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11.384667219492865</c:v>
                </c:pt>
                <c:pt idx="176">
                  <c:v>10.027469945585661</c:v>
                </c:pt>
                <c:pt idx="177">
                  <c:v>7.8216886370303955</c:v>
                </c:pt>
                <c:pt idx="178">
                  <c:v>5.9774467761930214</c:v>
                </c:pt>
                <c:pt idx="179">
                  <c:v>5.2097655355637746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6.5185350806568945</c:v>
                </c:pt>
                <c:pt idx="188">
                  <c:v>5.5444459067965415</c:v>
                </c:pt>
                <c:pt idx="189">
                  <c:v>4.5331609815613412</c:v>
                </c:pt>
                <c:pt idx="190">
                  <c:v>3.589349312102398</c:v>
                </c:pt>
                <c:pt idx="191">
                  <c:v>2.9073729428029429</c:v>
                </c:pt>
                <c:pt idx="192">
                  <c:v>2.3799583500042232</c:v>
                </c:pt>
                <c:pt idx="193">
                  <c:v>2.0062102311567349</c:v>
                </c:pt>
                <c:pt idx="194">
                  <c:v>1.7112487366656</c:v>
                </c:pt>
                <c:pt idx="195">
                  <c:v>1.5276303228764154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24.53137124755046</c:v>
                </c:pt>
                <c:pt idx="238">
                  <c:v>22.776578250522622</c:v>
                </c:pt>
                <c:pt idx="239">
                  <c:v>21.169835738726391</c:v>
                </c:pt>
                <c:pt idx="240">
                  <c:v>0</c:v>
                </c:pt>
                <c:pt idx="241">
                  <c:v>0</c:v>
                </c:pt>
                <c:pt idx="242">
                  <c:v>19.066363094237175</c:v>
                </c:pt>
                <c:pt idx="243">
                  <c:v>17.9028767355863</c:v>
                </c:pt>
                <c:pt idx="244">
                  <c:v>15.972930003419128</c:v>
                </c:pt>
                <c:pt idx="245">
                  <c:v>14.017589235302394</c:v>
                </c:pt>
                <c:pt idx="246">
                  <c:v>12.699052753305594</c:v>
                </c:pt>
                <c:pt idx="247">
                  <c:v>11.142447184281597</c:v>
                </c:pt>
                <c:pt idx="248">
                  <c:v>9.743821819674622</c:v>
                </c:pt>
                <c:pt idx="249">
                  <c:v>8.491456335200251</c:v>
                </c:pt>
                <c:pt idx="250">
                  <c:v>6.8449949466623998</c:v>
                </c:pt>
                <c:pt idx="251">
                  <c:v>5.1277232655728637</c:v>
                </c:pt>
                <c:pt idx="252">
                  <c:v>4.0112809863413741</c:v>
                </c:pt>
                <c:pt idx="253">
                  <c:v>3.5552464240803827</c:v>
                </c:pt>
                <c:pt idx="254">
                  <c:v>0</c:v>
                </c:pt>
                <c:pt idx="255">
                  <c:v>3.0948981313535997</c:v>
                </c:pt>
                <c:pt idx="256">
                  <c:v>2.7555784650915829</c:v>
                </c:pt>
                <c:pt idx="257">
                  <c:v>0</c:v>
                </c:pt>
                <c:pt idx="258">
                  <c:v>0</c:v>
                </c:pt>
                <c:pt idx="259">
                  <c:v>2.4641981807984625</c:v>
                </c:pt>
                <c:pt idx="260">
                  <c:v>2.0062102311567349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15.543184779657214</c:v>
                </c:pt>
                <c:pt idx="279">
                  <c:v>13.548694872784894</c:v>
                </c:pt>
                <c:pt idx="280">
                  <c:v>11.752880740761597</c:v>
                </c:pt>
                <c:pt idx="281">
                  <c:v>9.6315020452822999</c:v>
                </c:pt>
                <c:pt idx="282">
                  <c:v>7.7713075208355811</c:v>
                </c:pt>
                <c:pt idx="283">
                  <c:v>5.2924589346815978</c:v>
                </c:pt>
                <c:pt idx="284">
                  <c:v>3.7273886870077448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16.335527535968247</c:v>
                </c:pt>
                <c:pt idx="309">
                  <c:v>15.259943609450499</c:v>
                </c:pt>
                <c:pt idx="310">
                  <c:v>14.220985696321531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11.384667219492865</c:v>
                </c:pt>
                <c:pt idx="318">
                  <c:v>10.548291855974398</c:v>
                </c:pt>
                <c:pt idx="319">
                  <c:v>9.6315020452822999</c:v>
                </c:pt>
                <c:pt idx="320">
                  <c:v>8.8634952400895965</c:v>
                </c:pt>
                <c:pt idx="321">
                  <c:v>8.1789143542824938</c:v>
                </c:pt>
                <c:pt idx="322">
                  <c:v>7.3252026777599992</c:v>
                </c:pt>
                <c:pt idx="323">
                  <c:v>6.3810654437375982</c:v>
                </c:pt>
                <c:pt idx="324">
                  <c:v>5.5444459067965415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4.4186436463656946</c:v>
                </c:pt>
                <c:pt idx="333">
                  <c:v>3.4204626948096006</c:v>
                </c:pt>
                <c:pt idx="334">
                  <c:v>2.4926036889599996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5.8895443440599022</c:v>
                </c:pt>
                <c:pt idx="364">
                  <c:v>5.0869463039999978</c:v>
                </c:pt>
                <c:pt idx="365">
                  <c:v>4.380796765863936</c:v>
                </c:pt>
                <c:pt idx="366">
                  <c:v>3.9036005069783033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4.6103197831004135</c:v>
                </c:pt>
                <c:pt idx="377">
                  <c:v>3.6926346698588159</c:v>
                </c:pt>
                <c:pt idx="378">
                  <c:v>2.5499030521282551</c:v>
                </c:pt>
                <c:pt idx="379">
                  <c:v>1.6877266969559037</c:v>
                </c:pt>
                <c:pt idx="380">
                  <c:v>1.1525799457751034</c:v>
                </c:pt>
                <c:pt idx="381">
                  <c:v>0.8467934295490559</c:v>
                </c:pt>
                <c:pt idx="382">
                  <c:v>0.64469922678374392</c:v>
                </c:pt>
                <c:pt idx="383">
                  <c:v>0.52090330152959996</c:v>
                </c:pt>
                <c:pt idx="384">
                  <c:v>0.42193167423897593</c:v>
                </c:pt>
                <c:pt idx="385">
                  <c:v>0.30285643515494393</c:v>
                </c:pt>
                <c:pt idx="386">
                  <c:v>0.19542012921446403</c:v>
                </c:pt>
                <c:pt idx="387">
                  <c:v>0.11142447184281594</c:v>
                </c:pt>
                <c:pt idx="388">
                  <c:v>4.3055913517055983E-2</c:v>
                </c:pt>
                <c:pt idx="389">
                  <c:v>6.5926824099839989E-3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5.0463321247088633</c:v>
                </c:pt>
                <c:pt idx="407">
                  <c:v>4.4186436463656946</c:v>
                </c:pt>
                <c:pt idx="408">
                  <c:v>3.797385068150783</c:v>
                </c:pt>
                <c:pt idx="409">
                  <c:v>3.3210841118146548</c:v>
                </c:pt>
                <c:pt idx="410">
                  <c:v>2.8461668048732163</c:v>
                </c:pt>
                <c:pt idx="411">
                  <c:v>2.3522039709695997</c:v>
                </c:pt>
                <c:pt idx="412">
                  <c:v>1.9052852164853757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2.5211719794032641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7.621140865941503</c:v>
                </c:pt>
                <c:pt idx="440">
                  <c:v>6.9397342346280935</c:v>
                </c:pt>
                <c:pt idx="441">
                  <c:v>5.8022930410536944</c:v>
                </c:pt>
                <c:pt idx="442">
                  <c:v>4.3055913517055986</c:v>
                </c:pt>
                <c:pt idx="443">
                  <c:v>2.6960001499791346</c:v>
                </c:pt>
                <c:pt idx="444">
                  <c:v>1.3544299751178239</c:v>
                </c:pt>
                <c:pt idx="445">
                  <c:v>0.4825680741826559</c:v>
                </c:pt>
                <c:pt idx="446">
                  <c:v>0.11752880740761598</c:v>
                </c:pt>
                <c:pt idx="447">
                  <c:v>1.3755102806015995E-2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3.6926346698588159</c:v>
                </c:pt>
                <c:pt idx="525">
                  <c:v>3.3540475238645757</c:v>
                </c:pt>
                <c:pt idx="526">
                  <c:v>3.0004030168104951</c:v>
                </c:pt>
                <c:pt idx="527">
                  <c:v>2.5787969071349757</c:v>
                </c:pt>
                <c:pt idx="528">
                  <c:v>1.9554221592575989</c:v>
                </c:pt>
                <c:pt idx="529">
                  <c:v>1.1525799457751034</c:v>
                </c:pt>
                <c:pt idx="530">
                  <c:v>0.47011522963046393</c:v>
                </c:pt>
                <c:pt idx="531">
                  <c:v>0.13022582538239999</c:v>
                </c:pt>
                <c:pt idx="532">
                  <c:v>3.2556456345599998E-2</c:v>
                </c:pt>
                <c:pt idx="533">
                  <c:v>8.1391140863999994E-3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4.5331609815613412</c:v>
                </c:pt>
                <c:pt idx="549">
                  <c:v>4.0475000440258562</c:v>
                </c:pt>
                <c:pt idx="550">
                  <c:v>3.2882834820464635</c:v>
                </c:pt>
                <c:pt idx="551">
                  <c:v>2.7856117960703992</c:v>
                </c:pt>
                <c:pt idx="552">
                  <c:v>2.407875511320575</c:v>
                </c:pt>
                <c:pt idx="553">
                  <c:v>2.1624812216156157</c:v>
                </c:pt>
                <c:pt idx="554">
                  <c:v>1.9302722967306236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2.3522039709695997</c:v>
                </c:pt>
                <c:pt idx="568">
                  <c:v>1.9302722967306236</c:v>
                </c:pt>
                <c:pt idx="569">
                  <c:v>0.8302710279536637</c:v>
                </c:pt>
                <c:pt idx="570">
                  <c:v>0.18752518855065595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17.147566948368375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25.524261774950393</c:v>
                </c:pt>
                <c:pt idx="656">
                  <c:v>23.909787104772086</c:v>
                </c:pt>
                <c:pt idx="657">
                  <c:v>22.092892667265016</c:v>
                </c:pt>
                <c:pt idx="658">
                  <c:v>20.429257748004858</c:v>
                </c:pt>
                <c:pt idx="659">
                  <c:v>18.132643926245365</c:v>
                </c:pt>
                <c:pt idx="660">
                  <c:v>15.189540272603132</c:v>
                </c:pt>
                <c:pt idx="661">
                  <c:v>12.506888269725698</c:v>
                </c:pt>
                <c:pt idx="662">
                  <c:v>10.843334741606398</c:v>
                </c:pt>
                <c:pt idx="663">
                  <c:v>9.5755863315087346</c:v>
                </c:pt>
                <c:pt idx="664">
                  <c:v>7.8216886370303955</c:v>
                </c:pt>
                <c:pt idx="665">
                  <c:v>5.5020411224063981</c:v>
                </c:pt>
                <c:pt idx="666">
                  <c:v>3.4875289948815351</c:v>
                </c:pt>
                <c:pt idx="667">
                  <c:v>1.9302722967306236</c:v>
                </c:pt>
                <c:pt idx="668">
                  <c:v>1.3967533683671036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12.379592525414399</c:v>
                </c:pt>
                <c:pt idx="683">
                  <c:v>10.373219511975933</c:v>
                </c:pt>
                <c:pt idx="684">
                  <c:v>8.2305977287311318</c:v>
                </c:pt>
                <c:pt idx="685">
                  <c:v>5.9774467761930214</c:v>
                </c:pt>
                <c:pt idx="686">
                  <c:v>4.2310370666741743</c:v>
                </c:pt>
                <c:pt idx="687">
                  <c:v>3.623614982406143</c:v>
                </c:pt>
                <c:pt idx="688">
                  <c:v>2.9073729428029429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8.5441164033392631</c:v>
                </c:pt>
                <c:pt idx="701">
                  <c:v>6.5185350806568945</c:v>
                </c:pt>
                <c:pt idx="702">
                  <c:v>5.4177199004712957</c:v>
                </c:pt>
                <c:pt idx="703">
                  <c:v>4.3431126676439034</c:v>
                </c:pt>
                <c:pt idx="704">
                  <c:v>3.8680325784207348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3.223170569355263</c:v>
                </c:pt>
                <c:pt idx="710">
                  <c:v>2.6078535444234232</c:v>
                </c:pt>
                <c:pt idx="711">
                  <c:v>1.8557994028400642</c:v>
                </c:pt>
                <c:pt idx="712">
                  <c:v>1.3335124519157757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3.6580434349916153</c:v>
                </c:pt>
                <c:pt idx="719">
                  <c:v>2.7856117960703992</c:v>
                </c:pt>
                <c:pt idx="720">
                  <c:v>1.5725582326333438</c:v>
                </c:pt>
                <c:pt idx="721">
                  <c:v>1.1720324284415999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18.441279132401654</c:v>
                </c:pt>
                <c:pt idx="760">
                  <c:v>17.447737475874813</c:v>
                </c:pt>
                <c:pt idx="761">
                  <c:v>15.543184779657214</c:v>
                </c:pt>
                <c:pt idx="762">
                  <c:v>12.57078031530393</c:v>
                </c:pt>
                <c:pt idx="763">
                  <c:v>9.4642432508067795</c:v>
                </c:pt>
                <c:pt idx="764">
                  <c:v>6.8449949466623998</c:v>
                </c:pt>
                <c:pt idx="765">
                  <c:v>4.5716589911900147</c:v>
                </c:pt>
                <c:pt idx="766">
                  <c:v>2.7555784650915829</c:v>
                </c:pt>
                <c:pt idx="767">
                  <c:v>1.664367439527936</c:v>
                </c:pt>
                <c:pt idx="768">
                  <c:v>1.1720324284415999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32.818942774886388</c:v>
                </c:pt>
                <c:pt idx="799">
                  <c:v>29.008535124197365</c:v>
                </c:pt>
                <c:pt idx="800">
                  <c:v>24.264001349812219</c:v>
                </c:pt>
                <c:pt idx="801">
                  <c:v>19.782035395854329</c:v>
                </c:pt>
                <c:pt idx="802">
                  <c:v>16.408535389323262</c:v>
                </c:pt>
                <c:pt idx="803">
                  <c:v>14.563235443654653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21.419625150038009</c:v>
                </c:pt>
                <c:pt idx="814">
                  <c:v>20.104344313675767</c:v>
                </c:pt>
                <c:pt idx="815">
                  <c:v>18.286635964760059</c:v>
                </c:pt>
                <c:pt idx="816">
                  <c:v>15.543184779657214</c:v>
                </c:pt>
                <c:pt idx="817">
                  <c:v>12.827976320434175</c:v>
                </c:pt>
                <c:pt idx="818">
                  <c:v>10.257318527385598</c:v>
                </c:pt>
                <c:pt idx="819">
                  <c:v>7.8722325355069449</c:v>
                </c:pt>
                <c:pt idx="820">
                  <c:v>5.6297438224220144</c:v>
                </c:pt>
                <c:pt idx="821">
                  <c:v>3.9036005069783033</c:v>
                </c:pt>
                <c:pt idx="822">
                  <c:v>2.6370729639935995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34.176465613357053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29.008535124197365</c:v>
                </c:pt>
                <c:pt idx="907">
                  <c:v>24.264001349812219</c:v>
                </c:pt>
                <c:pt idx="908">
                  <c:v>19.782035395854329</c:v>
                </c:pt>
                <c:pt idx="909">
                  <c:v>16.408535389323262</c:v>
                </c:pt>
                <c:pt idx="910">
                  <c:v>14.563235443654653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24.710431757451254</c:v>
                </c:pt>
                <c:pt idx="956">
                  <c:v>22.604680161017853</c:v>
                </c:pt>
                <c:pt idx="957">
                  <c:v>19.066363094237175</c:v>
                </c:pt>
                <c:pt idx="958">
                  <c:v>15.119299718037505</c:v>
                </c:pt>
                <c:pt idx="959">
                  <c:v>11.629491771211772</c:v>
                </c:pt>
                <c:pt idx="960">
                  <c:v>8.5969392537599987</c:v>
                </c:pt>
                <c:pt idx="961">
                  <c:v>6.0216421656821737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21.086898166185986</c:v>
                </c:pt>
                <c:pt idx="975">
                  <c:v>19.701865122103293</c:v>
                </c:pt>
                <c:pt idx="976">
                  <c:v>17.147566948368375</c:v>
                </c:pt>
                <c:pt idx="977">
                  <c:v>13.416190095458303</c:v>
                </c:pt>
                <c:pt idx="978">
                  <c:v>10.142068671922171</c:v>
                </c:pt>
                <c:pt idx="979">
                  <c:v>7.3252026777599992</c:v>
                </c:pt>
                <c:pt idx="980">
                  <c:v>4.9655921129717742</c:v>
                </c:pt>
                <c:pt idx="981">
                  <c:v>3.0317386060431346</c:v>
                </c:pt>
                <c:pt idx="982">
                  <c:v>2.0836132061183998</c:v>
                </c:pt>
                <c:pt idx="983">
                  <c:v>1.4181592384143356</c:v>
                </c:pt>
                <c:pt idx="984">
                  <c:v>0.93184717175193621</c:v>
                </c:pt>
                <c:pt idx="985">
                  <c:v>0.63029299485081602</c:v>
                </c:pt>
                <c:pt idx="986">
                  <c:v>0.42193167423897593</c:v>
                </c:pt>
                <c:pt idx="987">
                  <c:v>0.24620820111359989</c:v>
                </c:pt>
                <c:pt idx="988">
                  <c:v>8.3344528244735983E-2</c:v>
                </c:pt>
                <c:pt idx="989">
                  <c:v>9.8483280445440004E-3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22.26283736938905</c:v>
                </c:pt>
                <c:pt idx="1055">
                  <c:v>20.92151136795033</c:v>
                </c:pt>
                <c:pt idx="1056">
                  <c:v>19.382811849916411</c:v>
                </c:pt>
                <c:pt idx="1057">
                  <c:v>17.598799433318394</c:v>
                </c:pt>
                <c:pt idx="1058">
                  <c:v>15.614402027913213</c:v>
                </c:pt>
                <c:pt idx="1059">
                  <c:v>13.218653796581373</c:v>
                </c:pt>
                <c:pt idx="1060">
                  <c:v>10.548291855974398</c:v>
                </c:pt>
                <c:pt idx="1061">
                  <c:v>7.6710336352911366</c:v>
                </c:pt>
                <c:pt idx="1062">
                  <c:v>5.2510308439818223</c:v>
                </c:pt>
                <c:pt idx="1063">
                  <c:v>3.589349312102398</c:v>
                </c:pt>
                <c:pt idx="1064">
                  <c:v>2.2699175275560965</c:v>
                </c:pt>
                <c:pt idx="1065">
                  <c:v>1.4614593253539836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30.186427714781175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31.590262112403458</c:v>
                </c:pt>
                <c:pt idx="1104">
                  <c:v>29.594551338418171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32.509575048462338</c:v>
                </c:pt>
                <c:pt idx="1129">
                  <c:v>29.594551338418171</c:v>
                </c:pt>
                <c:pt idx="1130">
                  <c:v>25.342271183978493</c:v>
                </c:pt>
                <c:pt idx="1131">
                  <c:v>20.756775698841604</c:v>
                </c:pt>
                <c:pt idx="1132">
                  <c:v>16.628535643078653</c:v>
                </c:pt>
                <c:pt idx="1133">
                  <c:v>13.08777684207206</c:v>
                </c:pt>
                <c:pt idx="1134">
                  <c:v>10.665820663382013</c:v>
                </c:pt>
                <c:pt idx="1135">
                  <c:v>8.8098584782602227</c:v>
                </c:pt>
                <c:pt idx="1136">
                  <c:v>7.2278588732866558</c:v>
                </c:pt>
                <c:pt idx="1137">
                  <c:v>5.7589115629731822</c:v>
                </c:pt>
                <c:pt idx="1138">
                  <c:v>4.3055913517055986</c:v>
                </c:pt>
                <c:pt idx="1139">
                  <c:v>3.0632369775575037</c:v>
                </c:pt>
                <c:pt idx="1140">
                  <c:v>2.1624812216156157</c:v>
                </c:pt>
                <c:pt idx="1141">
                  <c:v>1.7349335586570234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5.0058807276994566</c:v>
                </c:pt>
                <c:pt idx="1151">
                  <c:v>4.1940040975810549</c:v>
                </c:pt>
                <c:pt idx="1152">
                  <c:v>2.4641981807984625</c:v>
                </c:pt>
                <c:pt idx="1153">
                  <c:v>1.5500128866140157</c:v>
                </c:pt>
                <c:pt idx="1154">
                  <c:v>1.1720324284415999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44.329196524732396</c:v>
                </c:pt>
                <c:pt idx="1360">
                  <c:v>42.310452057882614</c:v>
                </c:pt>
                <c:pt idx="1361">
                  <c:v>40.109879782342645</c:v>
                </c:pt>
                <c:pt idx="1362">
                  <c:v>37.856973003227118</c:v>
                </c:pt>
                <c:pt idx="1363">
                  <c:v>35.561498657439742</c:v>
                </c:pt>
                <c:pt idx="1364">
                  <c:v>33.129775541846001</c:v>
                </c:pt>
                <c:pt idx="1365">
                  <c:v>30.884356747689978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31.185910924591091</c:v>
                </c:pt>
                <c:pt idx="1373">
                  <c:v>29.300810711039997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25.706903495049207</c:v>
                </c:pt>
                <c:pt idx="1380">
                  <c:v>23.998096492609537</c:v>
                </c:pt>
                <c:pt idx="1381">
                  <c:v>21.004123375927289</c:v>
                </c:pt>
                <c:pt idx="1382">
                  <c:v>16.850000937369593</c:v>
                </c:pt>
                <c:pt idx="1383">
                  <c:v>13.153133928185854</c:v>
                </c:pt>
                <c:pt idx="1384">
                  <c:v>9.9135223483760644</c:v>
                </c:pt>
                <c:pt idx="1385">
                  <c:v>7.1311661979402201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22.092892667265016</c:v>
                </c:pt>
                <c:pt idx="1404">
                  <c:v>20.92151136795033</c:v>
                </c:pt>
                <c:pt idx="1405">
                  <c:v>19.621857630633979</c:v>
                </c:pt>
                <c:pt idx="1406">
                  <c:v>18.286635964760059</c:v>
                </c:pt>
                <c:pt idx="1407">
                  <c:v>16.628535643078653</c:v>
                </c:pt>
                <c:pt idx="1408">
                  <c:v>14.220985696321531</c:v>
                </c:pt>
                <c:pt idx="1409">
                  <c:v>10.843334741606398</c:v>
                </c:pt>
                <c:pt idx="1410">
                  <c:v>7.9229392162652141</c:v>
                </c:pt>
                <c:pt idx="1411">
                  <c:v>6.2000515464560628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13.615191434870781</c:v>
                </c:pt>
                <c:pt idx="1426">
                  <c:v>11.939185062199293</c:v>
                </c:pt>
                <c:pt idx="1427">
                  <c:v>10.142068671922171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14.289110081224701</c:v>
                </c:pt>
                <c:pt idx="1435">
                  <c:v>13.08777684207206</c:v>
                </c:pt>
                <c:pt idx="1436">
                  <c:v>10.902831665577979</c:v>
                </c:pt>
                <c:pt idx="1437">
                  <c:v>7.9738086793052139</c:v>
                </c:pt>
                <c:pt idx="1438">
                  <c:v>5.5020411224063981</c:v>
                </c:pt>
                <c:pt idx="1439">
                  <c:v>3.4539144537047028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3.7273886870077448</c:v>
                </c:pt>
                <c:pt idx="1446">
                  <c:v>3.1267220674314244</c:v>
                </c:pt>
                <c:pt idx="1447">
                  <c:v>2.7257079163944948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2.6078535444234232</c:v>
                </c:pt>
                <c:pt idx="1452">
                  <c:v>1.8313006694399998</c:v>
                </c:pt>
                <c:pt idx="1453">
                  <c:v>0.79771457160806369</c:v>
                </c:pt>
                <c:pt idx="1454">
                  <c:v>0.17222365406822393</c:v>
                </c:pt>
                <c:pt idx="1455">
                  <c:v>1.1720324284415997E-2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40.798448834052081</c:v>
                </c:pt>
                <c:pt idx="1531">
                  <c:v>38.302345326034938</c:v>
                </c:pt>
                <c:pt idx="1532">
                  <c:v>35.669179136802818</c:v>
                </c:pt>
                <c:pt idx="1533">
                  <c:v>33.337811297894397</c:v>
                </c:pt>
                <c:pt idx="1534">
                  <c:v>31.48893014202778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93.358975607783393</c:v>
                </c:pt>
                <c:pt idx="1742">
                  <c:v>89.392215575494632</c:v>
                </c:pt>
                <c:pt idx="1743">
                  <c:v>85.511567370239973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48.759479104241656</c:v>
                </c:pt>
                <c:pt idx="1773">
                  <c:v>45.90468483843685</c:v>
                </c:pt>
                <c:pt idx="1774">
                  <c:v>42.54550967269784</c:v>
                </c:pt>
                <c:pt idx="1775">
                  <c:v>38.862723330883576</c:v>
                </c:pt>
                <c:pt idx="1776">
                  <c:v>35.346626045558779</c:v>
                </c:pt>
                <c:pt idx="1777">
                  <c:v>31.997217816723456</c:v>
                </c:pt>
                <c:pt idx="1778">
                  <c:v>29.008535124197365</c:v>
                </c:pt>
                <c:pt idx="1779">
                  <c:v>26.443981666713597</c:v>
                </c:pt>
                <c:pt idx="1780">
                  <c:v>24.264001349812219</c:v>
                </c:pt>
                <c:pt idx="1781">
                  <c:v>22.177783627186166</c:v>
                </c:pt>
                <c:pt idx="1782">
                  <c:v>20.104344313675767</c:v>
                </c:pt>
                <c:pt idx="1783">
                  <c:v>17.826613236596732</c:v>
                </c:pt>
                <c:pt idx="1784">
                  <c:v>15.401238629990399</c:v>
                </c:pt>
                <c:pt idx="1785">
                  <c:v>12.957551016689663</c:v>
                </c:pt>
                <c:pt idx="1786">
                  <c:v>10.784000599916538</c:v>
                </c:pt>
                <c:pt idx="1787">
                  <c:v>8.9712571105935321</c:v>
                </c:pt>
                <c:pt idx="1788">
                  <c:v>7.5714108788735972</c:v>
                </c:pt>
                <c:pt idx="1789">
                  <c:v>6.5185350806568945</c:v>
                </c:pt>
                <c:pt idx="1790">
                  <c:v>5.6297438224220144</c:v>
                </c:pt>
                <c:pt idx="1791">
                  <c:v>4.8457029624791028</c:v>
                </c:pt>
                <c:pt idx="1792">
                  <c:v>4.1204265062399994</c:v>
                </c:pt>
                <c:pt idx="1793">
                  <c:v>3.4204626948096006</c:v>
                </c:pt>
                <c:pt idx="1794">
                  <c:v>2.6960001499791346</c:v>
                </c:pt>
                <c:pt idx="1795">
                  <c:v>1.9554221592575989</c:v>
                </c:pt>
                <c:pt idx="1796">
                  <c:v>1.2313665701314558</c:v>
                </c:pt>
                <c:pt idx="1797">
                  <c:v>0.61604954519961563</c:v>
                </c:pt>
                <c:pt idx="1798">
                  <c:v>0.22008164489625592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0B1-F948-8965-8515E9F91D37}"/>
            </c:ext>
          </c:extLst>
        </c:ser>
        <c:ser>
          <c:idx val="3"/>
          <c:order val="3"/>
          <c:tx>
            <c:v>Cumulative Tractive Energy after losses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v5'!$C$2:$C$1816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v5'!$AY$2:$AY$1816</c:f>
              <c:numCache>
                <c:formatCode>0.000</c:formatCode>
                <c:ptCount val="1810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4.2901234567901232E-4</c:v>
                </c:pt>
                <c:pt idx="17">
                  <c:v>3.142515432098765E-2</c:v>
                </c:pt>
                <c:pt idx="18">
                  <c:v>0.34417515432098761</c:v>
                </c:pt>
                <c:pt idx="19">
                  <c:v>1.3953626543209876</c:v>
                </c:pt>
                <c:pt idx="20">
                  <c:v>3.2359328703703705</c:v>
                </c:pt>
                <c:pt idx="21">
                  <c:v>6.2991882716049385</c:v>
                </c:pt>
                <c:pt idx="22">
                  <c:v>11.34962885802469</c:v>
                </c:pt>
                <c:pt idx="23">
                  <c:v>18.599937499999999</c:v>
                </c:pt>
                <c:pt idx="24">
                  <c:v>26.710952160493825</c:v>
                </c:pt>
                <c:pt idx="25">
                  <c:v>35.179763117283947</c:v>
                </c:pt>
                <c:pt idx="26">
                  <c:v>43.769555555555556</c:v>
                </c:pt>
                <c:pt idx="27">
                  <c:v>52.665555555555557</c:v>
                </c:pt>
                <c:pt idx="28">
                  <c:v>61.74785416666667</c:v>
                </c:pt>
                <c:pt idx="29">
                  <c:v>71.922310956790128</c:v>
                </c:pt>
                <c:pt idx="30">
                  <c:v>82.836492283950619</c:v>
                </c:pt>
                <c:pt idx="31">
                  <c:v>95.307988425925927</c:v>
                </c:pt>
                <c:pt idx="32">
                  <c:v>109.67518287037038</c:v>
                </c:pt>
                <c:pt idx="33">
                  <c:v>126.07214197530865</c:v>
                </c:pt>
                <c:pt idx="34">
                  <c:v>144.36619367283953</c:v>
                </c:pt>
                <c:pt idx="35">
                  <c:v>163.73878240740743</c:v>
                </c:pt>
                <c:pt idx="36">
                  <c:v>183.84755632716053</c:v>
                </c:pt>
                <c:pt idx="37">
                  <c:v>204.51747839506177</c:v>
                </c:pt>
                <c:pt idx="38">
                  <c:v>225.66092283950621</c:v>
                </c:pt>
                <c:pt idx="39">
                  <c:v>246.89971527777783</c:v>
                </c:pt>
                <c:pt idx="40">
                  <c:v>267.85310725308648</c:v>
                </c:pt>
                <c:pt idx="41">
                  <c:v>253.01314193049424</c:v>
                </c:pt>
                <c:pt idx="42">
                  <c:v>254.89555623639683</c:v>
                </c:pt>
                <c:pt idx="43">
                  <c:v>256.71066006880488</c:v>
                </c:pt>
                <c:pt idx="44">
                  <c:v>258.10928543341186</c:v>
                </c:pt>
                <c:pt idx="45">
                  <c:v>259.36165091788621</c:v>
                </c:pt>
                <c:pt idx="46">
                  <c:v>261.0081123064241</c:v>
                </c:pt>
                <c:pt idx="47">
                  <c:v>262.72538398751362</c:v>
                </c:pt>
                <c:pt idx="48">
                  <c:v>263.8418262667451</c:v>
                </c:pt>
                <c:pt idx="49">
                  <c:v>264.29786082900608</c:v>
                </c:pt>
                <c:pt idx="50">
                  <c:v>272.31655169753094</c:v>
                </c:pt>
                <c:pt idx="51">
                  <c:v>269.22165356617734</c:v>
                </c:pt>
                <c:pt idx="52">
                  <c:v>269.56097323243938</c:v>
                </c:pt>
                <c:pt idx="53">
                  <c:v>275.71475848765442</c:v>
                </c:pt>
                <c:pt idx="54">
                  <c:v>279.1129652777779</c:v>
                </c:pt>
                <c:pt idx="55">
                  <c:v>276.64876709697944</c:v>
                </c:pt>
                <c:pt idx="56">
                  <c:v>277.10675504662117</c:v>
                </c:pt>
                <c:pt idx="57">
                  <c:v>277.71621190941079</c:v>
                </c:pt>
                <c:pt idx="58">
                  <c:v>280.68325771604952</c:v>
                </c:pt>
                <c:pt idx="59">
                  <c:v>282.22770216049395</c:v>
                </c:pt>
                <c:pt idx="60">
                  <c:v>283.77214660493837</c:v>
                </c:pt>
                <c:pt idx="61">
                  <c:v>285.31659104938279</c:v>
                </c:pt>
                <c:pt idx="62">
                  <c:v>286.93922299382723</c:v>
                </c:pt>
                <c:pt idx="63">
                  <c:v>288.64197299382721</c:v>
                </c:pt>
                <c:pt idx="64">
                  <c:v>290.95960493827164</c:v>
                </c:pt>
                <c:pt idx="65">
                  <c:v>293.47029243827166</c:v>
                </c:pt>
                <c:pt idx="66">
                  <c:v>296.18175771604945</c:v>
                </c:pt>
                <c:pt idx="67">
                  <c:v>298.99650771604945</c:v>
                </c:pt>
                <c:pt idx="68">
                  <c:v>302.13269521604946</c:v>
                </c:pt>
                <c:pt idx="69">
                  <c:v>305.53090200617294</c:v>
                </c:pt>
                <c:pt idx="70">
                  <c:v>309.04462037037047</c:v>
                </c:pt>
                <c:pt idx="71">
                  <c:v>312.67578086419763</c:v>
                </c:pt>
                <c:pt idx="72">
                  <c:v>317.09557330246923</c:v>
                </c:pt>
                <c:pt idx="73">
                  <c:v>322.86836342592602</c:v>
                </c:pt>
                <c:pt idx="74">
                  <c:v>330.40021141975319</c:v>
                </c:pt>
                <c:pt idx="75">
                  <c:v>339.92471450617296</c:v>
                </c:pt>
                <c:pt idx="76">
                  <c:v>351.32314351851863</c:v>
                </c:pt>
                <c:pt idx="77">
                  <c:v>364.01504475308656</c:v>
                </c:pt>
                <c:pt idx="78">
                  <c:v>377.53161496913594</c:v>
                </c:pt>
                <c:pt idx="79">
                  <c:v>391.74221990740756</c:v>
                </c:pt>
                <c:pt idx="80">
                  <c:v>406.74435262345696</c:v>
                </c:pt>
                <c:pt idx="81">
                  <c:v>422.64194135802484</c:v>
                </c:pt>
                <c:pt idx="82">
                  <c:v>439.20707330246927</c:v>
                </c:pt>
                <c:pt idx="83">
                  <c:v>455.94123611111127</c:v>
                </c:pt>
                <c:pt idx="84">
                  <c:v>472.2544305555557</c:v>
                </c:pt>
                <c:pt idx="85">
                  <c:v>488.15201929012358</c:v>
                </c:pt>
                <c:pt idx="86">
                  <c:v>503.07403395061738</c:v>
                </c:pt>
                <c:pt idx="87">
                  <c:v>517.7569814814816</c:v>
                </c:pt>
                <c:pt idx="88">
                  <c:v>532.20279243827167</c:v>
                </c:pt>
                <c:pt idx="89">
                  <c:v>546.02567746913587</c:v>
                </c:pt>
                <c:pt idx="90">
                  <c:v>559.39037731481483</c:v>
                </c:pt>
                <c:pt idx="91">
                  <c:v>572.23028780864195</c:v>
                </c:pt>
                <c:pt idx="92">
                  <c:v>562.71045440862508</c:v>
                </c:pt>
                <c:pt idx="93">
                  <c:v>563.94784392318047</c:v>
                </c:pt>
                <c:pt idx="94">
                  <c:v>566.16428747118891</c:v>
                </c:pt>
                <c:pt idx="95">
                  <c:v>568.29095659082429</c:v>
                </c:pt>
                <c:pt idx="96">
                  <c:v>569.87808383767231</c:v>
                </c:pt>
                <c:pt idx="97">
                  <c:v>570.58911684426027</c:v>
                </c:pt>
                <c:pt idx="98">
                  <c:v>571.05825538020031</c:v>
                </c:pt>
                <c:pt idx="99">
                  <c:v>571.55628777114714</c:v>
                </c:pt>
                <c:pt idx="100">
                  <c:v>571.9564880107755</c:v>
                </c:pt>
                <c:pt idx="101">
                  <c:v>572.12480489008226</c:v>
                </c:pt>
                <c:pt idx="102">
                  <c:v>572.19089449646378</c:v>
                </c:pt>
                <c:pt idx="103">
                  <c:v>572.23028780864195</c:v>
                </c:pt>
                <c:pt idx="104">
                  <c:v>572.23028780864195</c:v>
                </c:pt>
                <c:pt idx="105">
                  <c:v>572.23028780864195</c:v>
                </c:pt>
                <c:pt idx="106">
                  <c:v>572.23028780864195</c:v>
                </c:pt>
                <c:pt idx="107">
                  <c:v>572.23028780864195</c:v>
                </c:pt>
                <c:pt idx="108">
                  <c:v>572.23028780864195</c:v>
                </c:pt>
                <c:pt idx="109">
                  <c:v>572.23028780864195</c:v>
                </c:pt>
                <c:pt idx="110">
                  <c:v>572.23028780864195</c:v>
                </c:pt>
                <c:pt idx="111">
                  <c:v>572.23028780864195</c:v>
                </c:pt>
                <c:pt idx="112">
                  <c:v>572.23028780864195</c:v>
                </c:pt>
                <c:pt idx="113">
                  <c:v>572.23028780864195</c:v>
                </c:pt>
                <c:pt idx="114">
                  <c:v>572.23028780864195</c:v>
                </c:pt>
                <c:pt idx="115">
                  <c:v>572.23028780864195</c:v>
                </c:pt>
                <c:pt idx="116">
                  <c:v>572.23028780864195</c:v>
                </c:pt>
                <c:pt idx="117">
                  <c:v>572.23028780864195</c:v>
                </c:pt>
                <c:pt idx="118">
                  <c:v>572.23028780864195</c:v>
                </c:pt>
                <c:pt idx="119">
                  <c:v>572.23028780864195</c:v>
                </c:pt>
                <c:pt idx="120">
                  <c:v>572.23028780864195</c:v>
                </c:pt>
                <c:pt idx="121">
                  <c:v>572.23028780864195</c:v>
                </c:pt>
                <c:pt idx="122">
                  <c:v>572.23028780864195</c:v>
                </c:pt>
                <c:pt idx="123">
                  <c:v>572.23028780864195</c:v>
                </c:pt>
                <c:pt idx="124">
                  <c:v>572.23028780864195</c:v>
                </c:pt>
                <c:pt idx="125">
                  <c:v>572.23028780864195</c:v>
                </c:pt>
                <c:pt idx="126">
                  <c:v>572.23028780864195</c:v>
                </c:pt>
                <c:pt idx="127">
                  <c:v>572.23028780864195</c:v>
                </c:pt>
                <c:pt idx="128">
                  <c:v>572.23028780864195</c:v>
                </c:pt>
                <c:pt idx="129">
                  <c:v>572.23028780864195</c:v>
                </c:pt>
                <c:pt idx="130">
                  <c:v>572.23028780864195</c:v>
                </c:pt>
                <c:pt idx="131">
                  <c:v>572.23028780864195</c:v>
                </c:pt>
                <c:pt idx="132">
                  <c:v>572.23028780864195</c:v>
                </c:pt>
                <c:pt idx="133">
                  <c:v>572.23028780864195</c:v>
                </c:pt>
                <c:pt idx="134">
                  <c:v>572.23028780864195</c:v>
                </c:pt>
                <c:pt idx="135">
                  <c:v>572.23028780864195</c:v>
                </c:pt>
                <c:pt idx="136">
                  <c:v>572.23028780864195</c:v>
                </c:pt>
                <c:pt idx="137">
                  <c:v>572.23028780864195</c:v>
                </c:pt>
                <c:pt idx="138">
                  <c:v>572.23028780864195</c:v>
                </c:pt>
                <c:pt idx="139">
                  <c:v>572.23028780864195</c:v>
                </c:pt>
                <c:pt idx="140">
                  <c:v>572.23028780864195</c:v>
                </c:pt>
                <c:pt idx="141">
                  <c:v>572.23028780864195</c:v>
                </c:pt>
                <c:pt idx="142">
                  <c:v>572.2307168209876</c:v>
                </c:pt>
                <c:pt idx="143">
                  <c:v>572.2694351851851</c:v>
                </c:pt>
                <c:pt idx="144">
                  <c:v>572.66852391975306</c:v>
                </c:pt>
                <c:pt idx="145">
                  <c:v>574.13671141975306</c:v>
                </c:pt>
                <c:pt idx="146">
                  <c:v>577.02139043209877</c:v>
                </c:pt>
                <c:pt idx="147">
                  <c:v>580.85257793209882</c:v>
                </c:pt>
                <c:pt idx="148">
                  <c:v>585.0999074074075</c:v>
                </c:pt>
                <c:pt idx="149">
                  <c:v>589.74010493827166</c:v>
                </c:pt>
                <c:pt idx="150">
                  <c:v>595.31554938271609</c:v>
                </c:pt>
                <c:pt idx="151">
                  <c:v>602.23508950617293</c:v>
                </c:pt>
                <c:pt idx="152">
                  <c:v>610.46451157407421</c:v>
                </c:pt>
                <c:pt idx="153">
                  <c:v>619.60933873456804</c:v>
                </c:pt>
                <c:pt idx="154">
                  <c:v>629.13384182098775</c:v>
                </c:pt>
                <c:pt idx="155">
                  <c:v>622.09871716926705</c:v>
                </c:pt>
                <c:pt idx="156">
                  <c:v>623.11219965530563</c:v>
                </c:pt>
                <c:pt idx="157">
                  <c:v>624.97670791021812</c:v>
                </c:pt>
                <c:pt idx="158">
                  <c:v>626.69788636606904</c:v>
                </c:pt>
                <c:pt idx="159">
                  <c:v>627.6941139302445</c:v>
                </c:pt>
                <c:pt idx="160">
                  <c:v>630.67828626543223</c:v>
                </c:pt>
                <c:pt idx="161">
                  <c:v>632.38103626543227</c:v>
                </c:pt>
                <c:pt idx="162">
                  <c:v>634.51333487654335</c:v>
                </c:pt>
                <c:pt idx="163">
                  <c:v>637.68631018518533</c:v>
                </c:pt>
                <c:pt idx="164">
                  <c:v>642.01944212962974</c:v>
                </c:pt>
                <c:pt idx="165">
                  <c:v>647.89219212962973</c:v>
                </c:pt>
                <c:pt idx="166">
                  <c:v>654.86632407407421</c:v>
                </c:pt>
                <c:pt idx="167">
                  <c:v>663.03643518518538</c:v>
                </c:pt>
                <c:pt idx="168">
                  <c:v>672.37013503086439</c:v>
                </c:pt>
                <c:pt idx="169">
                  <c:v>682.7437608024693</c:v>
                </c:pt>
                <c:pt idx="170">
                  <c:v>693.79522608024706</c:v>
                </c:pt>
                <c:pt idx="171">
                  <c:v>705.61709027777795</c:v>
                </c:pt>
                <c:pt idx="172">
                  <c:v>718.90617669753101</c:v>
                </c:pt>
                <c:pt idx="173">
                  <c:v>733.74828780864209</c:v>
                </c:pt>
                <c:pt idx="174">
                  <c:v>749.23563348765447</c:v>
                </c:pt>
                <c:pt idx="175">
                  <c:v>737.85096626816164</c:v>
                </c:pt>
                <c:pt idx="176">
                  <c:v>739.20816354206886</c:v>
                </c:pt>
                <c:pt idx="177">
                  <c:v>741.41394485062403</c:v>
                </c:pt>
                <c:pt idx="178">
                  <c:v>743.25818671146146</c:v>
                </c:pt>
                <c:pt idx="179">
                  <c:v>744.02586795209072</c:v>
                </c:pt>
                <c:pt idx="180">
                  <c:v>755.99268518518534</c:v>
                </c:pt>
                <c:pt idx="181">
                  <c:v>763.18732947530884</c:v>
                </c:pt>
                <c:pt idx="182">
                  <c:v>771.47627700617306</c:v>
                </c:pt>
                <c:pt idx="183">
                  <c:v>780.6211041666669</c:v>
                </c:pt>
                <c:pt idx="184">
                  <c:v>790.01819058642002</c:v>
                </c:pt>
                <c:pt idx="185">
                  <c:v>799.35189043209903</c:v>
                </c:pt>
                <c:pt idx="186">
                  <c:v>808.49671759259286</c:v>
                </c:pt>
                <c:pt idx="187">
                  <c:v>801.97818251193598</c:v>
                </c:pt>
                <c:pt idx="188">
                  <c:v>802.95227168579629</c:v>
                </c:pt>
                <c:pt idx="189">
                  <c:v>803.96355661103155</c:v>
                </c:pt>
                <c:pt idx="190">
                  <c:v>804.90736828049046</c:v>
                </c:pt>
                <c:pt idx="191">
                  <c:v>805.58934464978995</c:v>
                </c:pt>
                <c:pt idx="192">
                  <c:v>806.11675924258861</c:v>
                </c:pt>
                <c:pt idx="193">
                  <c:v>806.49050736143613</c:v>
                </c:pt>
                <c:pt idx="194">
                  <c:v>806.78546885592721</c:v>
                </c:pt>
                <c:pt idx="195">
                  <c:v>806.9690872697164</c:v>
                </c:pt>
                <c:pt idx="196">
                  <c:v>810.28151620370397</c:v>
                </c:pt>
                <c:pt idx="197">
                  <c:v>811.95734567901263</c:v>
                </c:pt>
                <c:pt idx="198">
                  <c:v>813.55370061728422</c:v>
                </c:pt>
                <c:pt idx="199">
                  <c:v>815.0981450617287</c:v>
                </c:pt>
                <c:pt idx="200">
                  <c:v>816.64258950617318</c:v>
                </c:pt>
                <c:pt idx="201">
                  <c:v>818.18703395061766</c:v>
                </c:pt>
                <c:pt idx="202">
                  <c:v>819.73147839506214</c:v>
                </c:pt>
                <c:pt idx="203">
                  <c:v>821.4073078703708</c:v>
                </c:pt>
                <c:pt idx="204">
                  <c:v>823.21988503086459</c:v>
                </c:pt>
                <c:pt idx="205">
                  <c:v>825.3220455246917</c:v>
                </c:pt>
                <c:pt idx="206">
                  <c:v>827.73523996913616</c:v>
                </c:pt>
                <c:pt idx="207">
                  <c:v>830.65520524691397</c:v>
                </c:pt>
                <c:pt idx="208">
                  <c:v>834.52704166666706</c:v>
                </c:pt>
                <c:pt idx="209">
                  <c:v>839.34742438271644</c:v>
                </c:pt>
                <c:pt idx="210">
                  <c:v>845.42266820987697</c:v>
                </c:pt>
                <c:pt idx="211">
                  <c:v>853.18360879629677</c:v>
                </c:pt>
                <c:pt idx="212">
                  <c:v>862.58069521604989</c:v>
                </c:pt>
                <c:pt idx="213">
                  <c:v>873.56341126543259</c:v>
                </c:pt>
                <c:pt idx="214">
                  <c:v>886.85249768518565</c:v>
                </c:pt>
                <c:pt idx="215">
                  <c:v>901.93496296296348</c:v>
                </c:pt>
                <c:pt idx="216">
                  <c:v>918.41590123456842</c:v>
                </c:pt>
                <c:pt idx="217">
                  <c:v>936.00808873456845</c:v>
                </c:pt>
                <c:pt idx="218">
                  <c:v>954.56887885802519</c:v>
                </c:pt>
                <c:pt idx="219">
                  <c:v>974.49231944444489</c:v>
                </c:pt>
                <c:pt idx="220">
                  <c:v>996.21106944444489</c:v>
                </c:pt>
                <c:pt idx="221">
                  <c:v>1020.0042013888893</c:v>
                </c:pt>
                <c:pt idx="222">
                  <c:v>1045.755667438272</c:v>
                </c:pt>
                <c:pt idx="223">
                  <c:v>1073.2163186728399</c:v>
                </c:pt>
                <c:pt idx="224">
                  <c:v>1101.9948958333337</c:v>
                </c:pt>
                <c:pt idx="225">
                  <c:v>1131.7821882716053</c:v>
                </c:pt>
                <c:pt idx="226">
                  <c:v>1162.0233757716053</c:v>
                </c:pt>
                <c:pt idx="227">
                  <c:v>1192.7218904320991</c:v>
                </c:pt>
                <c:pt idx="228">
                  <c:v>1223.7656527777781</c:v>
                </c:pt>
                <c:pt idx="229">
                  <c:v>1255.2727484567904</c:v>
                </c:pt>
                <c:pt idx="230">
                  <c:v>1287.4812793209878</c:v>
                </c:pt>
                <c:pt idx="231">
                  <c:v>1320.2802384259262</c:v>
                </c:pt>
                <c:pt idx="232">
                  <c:v>1353.6749884259261</c:v>
                </c:pt>
                <c:pt idx="233">
                  <c:v>1387.5502322530865</c:v>
                </c:pt>
                <c:pt idx="234">
                  <c:v>1421.7880987654321</c:v>
                </c:pt>
                <c:pt idx="235">
                  <c:v>1456.0259652777777</c:v>
                </c:pt>
                <c:pt idx="236">
                  <c:v>1489.9012091049381</c:v>
                </c:pt>
                <c:pt idx="237">
                  <c:v>1465.3698378573877</c:v>
                </c:pt>
                <c:pt idx="238">
                  <c:v>1467.1246308544155</c:v>
                </c:pt>
                <c:pt idx="239">
                  <c:v>1468.7313733662118</c:v>
                </c:pt>
                <c:pt idx="240">
                  <c:v>1516.5004035493826</c:v>
                </c:pt>
                <c:pt idx="241">
                  <c:v>1542.4625146604938</c:v>
                </c:pt>
                <c:pt idx="242">
                  <c:v>1523.3961515662565</c:v>
                </c:pt>
                <c:pt idx="243">
                  <c:v>1524.5596379249075</c:v>
                </c:pt>
                <c:pt idx="244">
                  <c:v>1526.4895846570746</c:v>
                </c:pt>
                <c:pt idx="245">
                  <c:v>1528.4449254251913</c:v>
                </c:pt>
                <c:pt idx="246">
                  <c:v>1529.7634619071882</c:v>
                </c:pt>
                <c:pt idx="247">
                  <c:v>1531.3200674762122</c:v>
                </c:pt>
                <c:pt idx="248">
                  <c:v>1532.7186928408191</c:v>
                </c:pt>
                <c:pt idx="249">
                  <c:v>1533.9710583252936</c:v>
                </c:pt>
                <c:pt idx="250">
                  <c:v>1535.6175197138314</c:v>
                </c:pt>
                <c:pt idx="251">
                  <c:v>1537.3347913949208</c:v>
                </c:pt>
                <c:pt idx="252">
                  <c:v>1538.4512336741525</c:v>
                </c:pt>
                <c:pt idx="253">
                  <c:v>1538.9072682364133</c:v>
                </c:pt>
                <c:pt idx="254">
                  <c:v>1546.9259591049381</c:v>
                </c:pt>
                <c:pt idx="255">
                  <c:v>1543.8310609735845</c:v>
                </c:pt>
                <c:pt idx="256">
                  <c:v>1544.1703806398466</c:v>
                </c:pt>
                <c:pt idx="257">
                  <c:v>1550.3241658950615</c:v>
                </c:pt>
                <c:pt idx="258">
                  <c:v>1553.7223726851848</c:v>
                </c:pt>
                <c:pt idx="259">
                  <c:v>1551.2581745043863</c:v>
                </c:pt>
                <c:pt idx="260">
                  <c:v>1551.7161624540281</c:v>
                </c:pt>
                <c:pt idx="261">
                  <c:v>1555.97736882716</c:v>
                </c:pt>
                <c:pt idx="262">
                  <c:v>1558.5209830246908</c:v>
                </c:pt>
                <c:pt idx="263">
                  <c:v>1561.9574791666662</c:v>
                </c:pt>
                <c:pt idx="264">
                  <c:v>1566.5088711419749</c:v>
                </c:pt>
                <c:pt idx="265">
                  <c:v>1572.2816612654317</c:v>
                </c:pt>
                <c:pt idx="266">
                  <c:v>1579.3656203703699</c:v>
                </c:pt>
                <c:pt idx="267">
                  <c:v>1588.1999498456785</c:v>
                </c:pt>
                <c:pt idx="268">
                  <c:v>1599.5285570987648</c:v>
                </c:pt>
                <c:pt idx="269">
                  <c:v>1613.5058865740734</c:v>
                </c:pt>
                <c:pt idx="270">
                  <c:v>1629.8190810185179</c:v>
                </c:pt>
                <c:pt idx="271">
                  <c:v>1647.6728587962957</c:v>
                </c:pt>
                <c:pt idx="272">
                  <c:v>1667.4118240740736</c:v>
                </c:pt>
                <c:pt idx="273">
                  <c:v>1688.555268518518</c:v>
                </c:pt>
                <c:pt idx="274">
                  <c:v>1711.151456018518</c:v>
                </c:pt>
                <c:pt idx="275">
                  <c:v>1733.8462091049378</c:v>
                </c:pt>
                <c:pt idx="276">
                  <c:v>1756.1479868827155</c:v>
                </c:pt>
                <c:pt idx="277">
                  <c:v>1778.1572854938265</c:v>
                </c:pt>
                <c:pt idx="278">
                  <c:v>1762.6141007141694</c:v>
                </c:pt>
                <c:pt idx="279">
                  <c:v>1764.6085906210417</c:v>
                </c:pt>
                <c:pt idx="280">
                  <c:v>1766.4044047530649</c:v>
                </c:pt>
                <c:pt idx="281">
                  <c:v>1768.5257834485442</c:v>
                </c:pt>
                <c:pt idx="282">
                  <c:v>1770.385977972991</c:v>
                </c:pt>
                <c:pt idx="283">
                  <c:v>1772.8648265591448</c:v>
                </c:pt>
                <c:pt idx="284">
                  <c:v>1774.4298968068188</c:v>
                </c:pt>
                <c:pt idx="285">
                  <c:v>1782.5336404320981</c:v>
                </c:pt>
                <c:pt idx="286">
                  <c:v>1788.1580995370364</c:v>
                </c:pt>
                <c:pt idx="287">
                  <c:v>1795.7468989197525</c:v>
                </c:pt>
                <c:pt idx="288">
                  <c:v>1805.5288094135797</c:v>
                </c:pt>
                <c:pt idx="289">
                  <c:v>1818.0003055555549</c:v>
                </c:pt>
                <c:pt idx="290">
                  <c:v>1833.0024382716042</c:v>
                </c:pt>
                <c:pt idx="291">
                  <c:v>1850.7688047839499</c:v>
                </c:pt>
                <c:pt idx="292">
                  <c:v>1871.5330023148142</c:v>
                </c:pt>
                <c:pt idx="293">
                  <c:v>1895.5286280864191</c:v>
                </c:pt>
                <c:pt idx="294">
                  <c:v>1921.4907391975303</c:v>
                </c:pt>
                <c:pt idx="295">
                  <c:v>1948.0899336419748</c:v>
                </c:pt>
                <c:pt idx="296">
                  <c:v>1974.052044753086</c:v>
                </c:pt>
                <c:pt idx="297">
                  <c:v>1998.8662260802464</c:v>
                </c:pt>
                <c:pt idx="298">
                  <c:v>2022.8618518518513</c:v>
                </c:pt>
                <c:pt idx="299">
                  <c:v>2046.3528518518513</c:v>
                </c:pt>
                <c:pt idx="300">
                  <c:v>2069.7435702160487</c:v>
                </c:pt>
                <c:pt idx="301">
                  <c:v>2093.2345702160487</c:v>
                </c:pt>
                <c:pt idx="302">
                  <c:v>2117.0277021604934</c:v>
                </c:pt>
                <c:pt idx="303">
                  <c:v>2141.0233279320983</c:v>
                </c:pt>
                <c:pt idx="304">
                  <c:v>2165.0189537037031</c:v>
                </c:pt>
                <c:pt idx="305">
                  <c:v>2188.8120856481478</c:v>
                </c:pt>
                <c:pt idx="306">
                  <c:v>2212.1027368827158</c:v>
                </c:pt>
                <c:pt idx="307">
                  <c:v>2234.600573302469</c:v>
                </c:pt>
                <c:pt idx="308">
                  <c:v>2218.2650457665009</c:v>
                </c:pt>
                <c:pt idx="309">
                  <c:v>2219.3406296930184</c:v>
                </c:pt>
                <c:pt idx="310">
                  <c:v>2220.3795876061477</c:v>
                </c:pt>
                <c:pt idx="311">
                  <c:v>2252.4543510802469</c:v>
                </c:pt>
                <c:pt idx="312">
                  <c:v>2269.8732175925925</c:v>
                </c:pt>
                <c:pt idx="313">
                  <c:v>2287.1196211419751</c:v>
                </c:pt>
                <c:pt idx="314">
                  <c:v>2304.0236728395062</c:v>
                </c:pt>
                <c:pt idx="315">
                  <c:v>2320.504611111111</c:v>
                </c:pt>
                <c:pt idx="316">
                  <c:v>2336.4021998456788</c:v>
                </c:pt>
                <c:pt idx="317">
                  <c:v>2325.017532626186</c:v>
                </c:pt>
                <c:pt idx="318">
                  <c:v>2325.8539079897046</c:v>
                </c:pt>
                <c:pt idx="319">
                  <c:v>2326.7706978003966</c:v>
                </c:pt>
                <c:pt idx="320">
                  <c:v>2327.5387046055894</c:v>
                </c:pt>
                <c:pt idx="321">
                  <c:v>2328.2232854913964</c:v>
                </c:pt>
                <c:pt idx="322">
                  <c:v>2329.0769971679188</c:v>
                </c:pt>
                <c:pt idx="323">
                  <c:v>2330.0211344019413</c:v>
                </c:pt>
                <c:pt idx="324">
                  <c:v>2330.8577539388821</c:v>
                </c:pt>
                <c:pt idx="325">
                  <c:v>2343.4311381172838</c:v>
                </c:pt>
                <c:pt idx="326">
                  <c:v>2350.080936728395</c:v>
                </c:pt>
                <c:pt idx="327">
                  <c:v>2356.7307353395063</c:v>
                </c:pt>
                <c:pt idx="328">
                  <c:v>2363.0639228395062</c:v>
                </c:pt>
                <c:pt idx="329">
                  <c:v>2369.1903263888889</c:v>
                </c:pt>
                <c:pt idx="330">
                  <c:v>2375.3167299382717</c:v>
                </c:pt>
                <c:pt idx="331">
                  <c:v>2381.2902978395064</c:v>
                </c:pt>
                <c:pt idx="332">
                  <c:v>2376.8716541931408</c:v>
                </c:pt>
                <c:pt idx="333">
                  <c:v>2377.8698351446969</c:v>
                </c:pt>
                <c:pt idx="334">
                  <c:v>2378.7976941505462</c:v>
                </c:pt>
                <c:pt idx="335">
                  <c:v>2384.3535532407409</c:v>
                </c:pt>
                <c:pt idx="336">
                  <c:v>2387.3447345679015</c:v>
                </c:pt>
                <c:pt idx="337">
                  <c:v>2390.0561998456792</c:v>
                </c:pt>
                <c:pt idx="338">
                  <c:v>2392.6663109567903</c:v>
                </c:pt>
                <c:pt idx="339">
                  <c:v>2395.0795054012347</c:v>
                </c:pt>
                <c:pt idx="340">
                  <c:v>2397.3345015432101</c:v>
                </c:pt>
                <c:pt idx="341">
                  <c:v>2399.5277199074076</c:v>
                </c:pt>
                <c:pt idx="342">
                  <c:v>2401.782716049383</c:v>
                </c:pt>
                <c:pt idx="343">
                  <c:v>2404.326330246914</c:v>
                </c:pt>
                <c:pt idx="344">
                  <c:v>2407.7245370370374</c:v>
                </c:pt>
                <c:pt idx="345">
                  <c:v>2412.4995516975314</c:v>
                </c:pt>
                <c:pt idx="346">
                  <c:v>2418.7289182098771</c:v>
                </c:pt>
                <c:pt idx="347">
                  <c:v>2425.4322361111117</c:v>
                </c:pt>
                <c:pt idx="348">
                  <c:v>2432.2973989197535</c:v>
                </c:pt>
                <c:pt idx="349">
                  <c:v>2439.2715308641978</c:v>
                </c:pt>
                <c:pt idx="350">
                  <c:v>2446.7466419753086</c:v>
                </c:pt>
                <c:pt idx="351">
                  <c:v>2454.3354413580246</c:v>
                </c:pt>
                <c:pt idx="352">
                  <c:v>2462.2122152777779</c:v>
                </c:pt>
                <c:pt idx="353">
                  <c:v>2470.4416373456793</c:v>
                </c:pt>
                <c:pt idx="354">
                  <c:v>2478.9104483024694</c:v>
                </c:pt>
                <c:pt idx="355">
                  <c:v>2487.4396427469137</c:v>
                </c:pt>
                <c:pt idx="356">
                  <c:v>2495.9084537037038</c:v>
                </c:pt>
                <c:pt idx="357">
                  <c:v>2504.3170956790123</c:v>
                </c:pt>
                <c:pt idx="358">
                  <c:v>2512.6657831790121</c:v>
                </c:pt>
                <c:pt idx="359">
                  <c:v>2521.014470679012</c:v>
                </c:pt>
                <c:pt idx="360">
                  <c:v>2529.4832816358021</c:v>
                </c:pt>
                <c:pt idx="361">
                  <c:v>2538.0124760802464</c:v>
                </c:pt>
                <c:pt idx="362">
                  <c:v>2546.4211180555549</c:v>
                </c:pt>
                <c:pt idx="363">
                  <c:v>2540.5315737114952</c:v>
                </c:pt>
                <c:pt idx="364">
                  <c:v>2541.334171751555</c:v>
                </c:pt>
                <c:pt idx="365">
                  <c:v>2542.0403212896908</c:v>
                </c:pt>
                <c:pt idx="366">
                  <c:v>2542.5175175485765</c:v>
                </c:pt>
                <c:pt idx="367">
                  <c:v>2551.1961327160489</c:v>
                </c:pt>
                <c:pt idx="368">
                  <c:v>2555.791820216049</c:v>
                </c:pt>
                <c:pt idx="369">
                  <c:v>2560.3875077160492</c:v>
                </c:pt>
                <c:pt idx="370">
                  <c:v>2565.0277052469132</c:v>
                </c:pt>
                <c:pt idx="371">
                  <c:v>2569.8480879629628</c:v>
                </c:pt>
                <c:pt idx="372">
                  <c:v>2575.08643595679</c:v>
                </c:pt>
                <c:pt idx="373">
                  <c:v>2581.0094876543208</c:v>
                </c:pt>
                <c:pt idx="374">
                  <c:v>2587.3426751543207</c:v>
                </c:pt>
                <c:pt idx="375">
                  <c:v>2593.7805416666665</c:v>
                </c:pt>
                <c:pt idx="376">
                  <c:v>2589.1702218835662</c:v>
                </c:pt>
                <c:pt idx="377">
                  <c:v>2590.0879069968078</c:v>
                </c:pt>
                <c:pt idx="378">
                  <c:v>2591.2306386145383</c:v>
                </c:pt>
                <c:pt idx="379">
                  <c:v>2592.0928149697106</c:v>
                </c:pt>
                <c:pt idx="380">
                  <c:v>2592.6279617208916</c:v>
                </c:pt>
                <c:pt idx="381">
                  <c:v>2592.9337482371175</c:v>
                </c:pt>
                <c:pt idx="382">
                  <c:v>2593.1358424398827</c:v>
                </c:pt>
                <c:pt idx="383">
                  <c:v>2593.2596383651371</c:v>
                </c:pt>
                <c:pt idx="384">
                  <c:v>2593.3586099924278</c:v>
                </c:pt>
                <c:pt idx="385">
                  <c:v>2593.4776852315117</c:v>
                </c:pt>
                <c:pt idx="386">
                  <c:v>2593.5851215374519</c:v>
                </c:pt>
                <c:pt idx="387">
                  <c:v>2593.6691171948237</c:v>
                </c:pt>
                <c:pt idx="388">
                  <c:v>2593.7374857531495</c:v>
                </c:pt>
                <c:pt idx="389">
                  <c:v>2593.7739489842565</c:v>
                </c:pt>
                <c:pt idx="390">
                  <c:v>2593.7805416666665</c:v>
                </c:pt>
                <c:pt idx="391">
                  <c:v>2593.7805416666665</c:v>
                </c:pt>
                <c:pt idx="392">
                  <c:v>2593.7805416666665</c:v>
                </c:pt>
                <c:pt idx="393">
                  <c:v>2593.7805416666665</c:v>
                </c:pt>
                <c:pt idx="394">
                  <c:v>2593.7805416666665</c:v>
                </c:pt>
                <c:pt idx="395">
                  <c:v>2593.7805416666665</c:v>
                </c:pt>
                <c:pt idx="396">
                  <c:v>2593.7832229938272</c:v>
                </c:pt>
                <c:pt idx="397">
                  <c:v>2593.8305216049384</c:v>
                </c:pt>
                <c:pt idx="398">
                  <c:v>2594.0776327160497</c:v>
                </c:pt>
                <c:pt idx="399">
                  <c:v>2594.8164992283955</c:v>
                </c:pt>
                <c:pt idx="400">
                  <c:v>2596.43913117284</c:v>
                </c:pt>
                <c:pt idx="401">
                  <c:v>2599.3945972222227</c:v>
                </c:pt>
                <c:pt idx="402">
                  <c:v>2604.0795192901242</c:v>
                </c:pt>
                <c:pt idx="403">
                  <c:v>2610.3606890432106</c:v>
                </c:pt>
                <c:pt idx="404">
                  <c:v>2617.3896273148157</c:v>
                </c:pt>
                <c:pt idx="405">
                  <c:v>2624.4185655864208</c:v>
                </c:pt>
                <c:pt idx="406">
                  <c:v>2619.3722334617119</c:v>
                </c:pt>
                <c:pt idx="407">
                  <c:v>2619.9999219400552</c:v>
                </c:pt>
                <c:pt idx="408">
                  <c:v>2620.6211805182702</c:v>
                </c:pt>
                <c:pt idx="409">
                  <c:v>2621.097481474606</c:v>
                </c:pt>
                <c:pt idx="410">
                  <c:v>2621.5723987815477</c:v>
                </c:pt>
                <c:pt idx="411">
                  <c:v>2622.0663616154511</c:v>
                </c:pt>
                <c:pt idx="412">
                  <c:v>2622.5132803699353</c:v>
                </c:pt>
                <c:pt idx="413">
                  <c:v>2626.5812168209886</c:v>
                </c:pt>
                <c:pt idx="414">
                  <c:v>2628.6534537037046</c:v>
                </c:pt>
                <c:pt idx="415">
                  <c:v>2630.7556141975319</c:v>
                </c:pt>
                <c:pt idx="416">
                  <c:v>2632.9182654320998</c:v>
                </c:pt>
                <c:pt idx="417">
                  <c:v>2635.1732615740752</c:v>
                </c:pt>
                <c:pt idx="418">
                  <c:v>2637.55438734568</c:v>
                </c:pt>
                <c:pt idx="419">
                  <c:v>2640.2658526234577</c:v>
                </c:pt>
                <c:pt idx="420">
                  <c:v>2643.5130470679023</c:v>
                </c:pt>
                <c:pt idx="421">
                  <c:v>2647.2635802469149</c:v>
                </c:pt>
                <c:pt idx="422">
                  <c:v>2651.176280092594</c:v>
                </c:pt>
                <c:pt idx="423">
                  <c:v>2654.9670331790139</c:v>
                </c:pt>
                <c:pt idx="424">
                  <c:v>2652.4458611996106</c:v>
                </c:pt>
                <c:pt idx="425">
                  <c:v>2657.9224992283966</c:v>
                </c:pt>
                <c:pt idx="426">
                  <c:v>2660.7372492283966</c:v>
                </c:pt>
                <c:pt idx="427">
                  <c:v>2663.6219282407424</c:v>
                </c:pt>
                <c:pt idx="428">
                  <c:v>2666.7949035493843</c:v>
                </c:pt>
                <c:pt idx="429">
                  <c:v>2670.7076033950634</c:v>
                </c:pt>
                <c:pt idx="430">
                  <c:v>2676.1856620370386</c:v>
                </c:pt>
                <c:pt idx="431">
                  <c:v>2684.2377947530881</c:v>
                </c:pt>
                <c:pt idx="432">
                  <c:v>2694.9476589506189</c:v>
                </c:pt>
                <c:pt idx="433">
                  <c:v>2706.9123842592608</c:v>
                </c:pt>
                <c:pt idx="434">
                  <c:v>2718.9488618827177</c:v>
                </c:pt>
                <c:pt idx="435">
                  <c:v>2730.4875779321005</c:v>
                </c:pt>
                <c:pt idx="436">
                  <c:v>2741.4017592592609</c:v>
                </c:pt>
                <c:pt idx="437">
                  <c:v>2751.9092368827178</c:v>
                </c:pt>
                <c:pt idx="438">
                  <c:v>2762.2828626543228</c:v>
                </c:pt>
                <c:pt idx="439">
                  <c:v>2754.6617217883813</c:v>
                </c:pt>
                <c:pt idx="440">
                  <c:v>2755.3431284196945</c:v>
                </c:pt>
                <c:pt idx="441">
                  <c:v>2756.4805696132689</c:v>
                </c:pt>
                <c:pt idx="442">
                  <c:v>2757.9772713026173</c:v>
                </c:pt>
                <c:pt idx="443">
                  <c:v>2759.5868625043436</c:v>
                </c:pt>
                <c:pt idx="444">
                  <c:v>2760.9284326792049</c:v>
                </c:pt>
                <c:pt idx="445">
                  <c:v>2761.80029458014</c:v>
                </c:pt>
                <c:pt idx="446">
                  <c:v>2762.165333846915</c:v>
                </c:pt>
                <c:pt idx="447">
                  <c:v>2762.2691075515168</c:v>
                </c:pt>
                <c:pt idx="448">
                  <c:v>2762.2832916666684</c:v>
                </c:pt>
                <c:pt idx="449">
                  <c:v>2762.2832916666684</c:v>
                </c:pt>
                <c:pt idx="450">
                  <c:v>2762.2832916666684</c:v>
                </c:pt>
                <c:pt idx="451">
                  <c:v>2762.2832916666684</c:v>
                </c:pt>
                <c:pt idx="452">
                  <c:v>2762.2832916666684</c:v>
                </c:pt>
                <c:pt idx="453">
                  <c:v>2762.2832916666684</c:v>
                </c:pt>
                <c:pt idx="454">
                  <c:v>2762.2832916666684</c:v>
                </c:pt>
                <c:pt idx="455">
                  <c:v>2762.2832916666684</c:v>
                </c:pt>
                <c:pt idx="456">
                  <c:v>2762.2832916666684</c:v>
                </c:pt>
                <c:pt idx="457">
                  <c:v>2762.2832916666684</c:v>
                </c:pt>
                <c:pt idx="458">
                  <c:v>2762.2832916666684</c:v>
                </c:pt>
                <c:pt idx="459">
                  <c:v>2762.2832916666684</c:v>
                </c:pt>
                <c:pt idx="460">
                  <c:v>2762.2832916666684</c:v>
                </c:pt>
                <c:pt idx="461">
                  <c:v>2762.2832916666684</c:v>
                </c:pt>
                <c:pt idx="462">
                  <c:v>2762.2832916666684</c:v>
                </c:pt>
                <c:pt idx="463">
                  <c:v>2762.2832916666684</c:v>
                </c:pt>
                <c:pt idx="464">
                  <c:v>2762.2832916666684</c:v>
                </c:pt>
                <c:pt idx="465">
                  <c:v>2762.2832916666684</c:v>
                </c:pt>
                <c:pt idx="466">
                  <c:v>2762.2832916666684</c:v>
                </c:pt>
                <c:pt idx="467">
                  <c:v>2762.2832916666684</c:v>
                </c:pt>
                <c:pt idx="468">
                  <c:v>2762.2832916666684</c:v>
                </c:pt>
                <c:pt idx="469">
                  <c:v>2762.2832916666684</c:v>
                </c:pt>
                <c:pt idx="470">
                  <c:v>2762.2832916666684</c:v>
                </c:pt>
                <c:pt idx="471">
                  <c:v>2762.2832916666684</c:v>
                </c:pt>
                <c:pt idx="472">
                  <c:v>2762.2832916666684</c:v>
                </c:pt>
                <c:pt idx="473">
                  <c:v>2762.2832916666684</c:v>
                </c:pt>
                <c:pt idx="474">
                  <c:v>2762.2832916666684</c:v>
                </c:pt>
                <c:pt idx="475">
                  <c:v>2762.2832916666684</c:v>
                </c:pt>
                <c:pt idx="476">
                  <c:v>2762.2832916666684</c:v>
                </c:pt>
                <c:pt idx="477">
                  <c:v>2762.2832916666684</c:v>
                </c:pt>
                <c:pt idx="478">
                  <c:v>2762.2832916666684</c:v>
                </c:pt>
                <c:pt idx="479">
                  <c:v>2762.2832916666684</c:v>
                </c:pt>
                <c:pt idx="480">
                  <c:v>2762.2832916666684</c:v>
                </c:pt>
                <c:pt idx="481">
                  <c:v>2762.2832916666684</c:v>
                </c:pt>
                <c:pt idx="482">
                  <c:v>2762.2832916666684</c:v>
                </c:pt>
                <c:pt idx="483">
                  <c:v>2762.2832916666684</c:v>
                </c:pt>
                <c:pt idx="484">
                  <c:v>2762.2832916666684</c:v>
                </c:pt>
                <c:pt idx="485">
                  <c:v>2762.2832916666684</c:v>
                </c:pt>
                <c:pt idx="486">
                  <c:v>2762.2832916666684</c:v>
                </c:pt>
                <c:pt idx="487">
                  <c:v>2762.2832916666684</c:v>
                </c:pt>
                <c:pt idx="488">
                  <c:v>2762.2832916666684</c:v>
                </c:pt>
                <c:pt idx="489">
                  <c:v>2762.2832916666684</c:v>
                </c:pt>
                <c:pt idx="490">
                  <c:v>2762.2832916666684</c:v>
                </c:pt>
                <c:pt idx="491">
                  <c:v>2762.2832916666684</c:v>
                </c:pt>
                <c:pt idx="492">
                  <c:v>2762.2832916666684</c:v>
                </c:pt>
                <c:pt idx="493">
                  <c:v>2762.2832916666684</c:v>
                </c:pt>
                <c:pt idx="494">
                  <c:v>2762.2832916666684</c:v>
                </c:pt>
                <c:pt idx="495">
                  <c:v>2762.2832916666684</c:v>
                </c:pt>
                <c:pt idx="496">
                  <c:v>2762.2832916666684</c:v>
                </c:pt>
                <c:pt idx="497">
                  <c:v>2762.2832916666684</c:v>
                </c:pt>
                <c:pt idx="498">
                  <c:v>2762.2832916666684</c:v>
                </c:pt>
                <c:pt idx="499">
                  <c:v>2762.2832916666684</c:v>
                </c:pt>
                <c:pt idx="500">
                  <c:v>2762.2832916666684</c:v>
                </c:pt>
                <c:pt idx="501">
                  <c:v>2762.2832916666684</c:v>
                </c:pt>
                <c:pt idx="502">
                  <c:v>2762.2832916666684</c:v>
                </c:pt>
                <c:pt idx="503">
                  <c:v>2762.2832916666684</c:v>
                </c:pt>
                <c:pt idx="504">
                  <c:v>2762.2832916666684</c:v>
                </c:pt>
                <c:pt idx="505">
                  <c:v>2762.2832916666684</c:v>
                </c:pt>
                <c:pt idx="506">
                  <c:v>2762.2832916666684</c:v>
                </c:pt>
                <c:pt idx="507">
                  <c:v>2762.2832916666684</c:v>
                </c:pt>
                <c:pt idx="508">
                  <c:v>2762.2832916666684</c:v>
                </c:pt>
                <c:pt idx="509">
                  <c:v>2762.2832916666684</c:v>
                </c:pt>
                <c:pt idx="510">
                  <c:v>2762.2832916666684</c:v>
                </c:pt>
                <c:pt idx="511">
                  <c:v>2762.2832916666684</c:v>
                </c:pt>
                <c:pt idx="512">
                  <c:v>2762.2832916666684</c:v>
                </c:pt>
                <c:pt idx="513">
                  <c:v>2762.2832916666684</c:v>
                </c:pt>
                <c:pt idx="514">
                  <c:v>2762.2832916666684</c:v>
                </c:pt>
                <c:pt idx="515">
                  <c:v>2762.2832916666684</c:v>
                </c:pt>
                <c:pt idx="516">
                  <c:v>2762.2859729938291</c:v>
                </c:pt>
                <c:pt idx="517">
                  <c:v>2762.3530061728416</c:v>
                </c:pt>
                <c:pt idx="518">
                  <c:v>2762.820200617286</c:v>
                </c:pt>
                <c:pt idx="519">
                  <c:v>2764.3135925925944</c:v>
                </c:pt>
                <c:pt idx="520">
                  <c:v>2767.3407037037055</c:v>
                </c:pt>
                <c:pt idx="521">
                  <c:v>2771.8480146604957</c:v>
                </c:pt>
                <c:pt idx="522">
                  <c:v>2776.9919799382733</c:v>
                </c:pt>
                <c:pt idx="523">
                  <c:v>2782.1359452160509</c:v>
                </c:pt>
                <c:pt idx="524">
                  <c:v>2778.4433105461922</c:v>
                </c:pt>
                <c:pt idx="525">
                  <c:v>2778.7818976921862</c:v>
                </c:pt>
                <c:pt idx="526">
                  <c:v>2779.1355421992403</c:v>
                </c:pt>
                <c:pt idx="527">
                  <c:v>2779.5571483089161</c:v>
                </c:pt>
                <c:pt idx="528">
                  <c:v>2780.1805230567934</c:v>
                </c:pt>
                <c:pt idx="529">
                  <c:v>2780.983365270276</c:v>
                </c:pt>
                <c:pt idx="530">
                  <c:v>2781.6658299864202</c:v>
                </c:pt>
                <c:pt idx="531">
                  <c:v>2782.0057193906687</c:v>
                </c:pt>
                <c:pt idx="532">
                  <c:v>2782.1033887597055</c:v>
                </c:pt>
                <c:pt idx="533">
                  <c:v>2782.1278061019643</c:v>
                </c:pt>
                <c:pt idx="534">
                  <c:v>2782.1359452160509</c:v>
                </c:pt>
                <c:pt idx="535">
                  <c:v>2782.1359452160509</c:v>
                </c:pt>
                <c:pt idx="536">
                  <c:v>2782.1359452160509</c:v>
                </c:pt>
                <c:pt idx="537">
                  <c:v>2782.1363742283966</c:v>
                </c:pt>
                <c:pt idx="538">
                  <c:v>2782.1518186728408</c:v>
                </c:pt>
                <c:pt idx="539">
                  <c:v>2782.2616458333346</c:v>
                </c:pt>
                <c:pt idx="540">
                  <c:v>2782.5516581790134</c:v>
                </c:pt>
                <c:pt idx="541">
                  <c:v>2783.2728279321</c:v>
                </c:pt>
                <c:pt idx="542">
                  <c:v>2785.0854050925936</c:v>
                </c:pt>
                <c:pt idx="543">
                  <c:v>2788.8761581790136</c:v>
                </c:pt>
                <c:pt idx="544">
                  <c:v>2794.5992901234581</c:v>
                </c:pt>
                <c:pt idx="545">
                  <c:v>2801.037156635804</c:v>
                </c:pt>
                <c:pt idx="546">
                  <c:v>2807.4750231481498</c:v>
                </c:pt>
                <c:pt idx="547">
                  <c:v>2813.8082106481497</c:v>
                </c:pt>
                <c:pt idx="548">
                  <c:v>2809.2750496665885</c:v>
                </c:pt>
                <c:pt idx="549">
                  <c:v>2809.7607106041237</c:v>
                </c:pt>
                <c:pt idx="550">
                  <c:v>2810.5199271661031</c:v>
                </c:pt>
                <c:pt idx="551">
                  <c:v>2811.0225988520792</c:v>
                </c:pt>
                <c:pt idx="552">
                  <c:v>2811.4003351368292</c:v>
                </c:pt>
                <c:pt idx="553">
                  <c:v>2811.6457294265342</c:v>
                </c:pt>
                <c:pt idx="554">
                  <c:v>2811.8779383514193</c:v>
                </c:pt>
                <c:pt idx="555">
                  <c:v>2816.1258425925944</c:v>
                </c:pt>
                <c:pt idx="556">
                  <c:v>2818.3190609567919</c:v>
                </c:pt>
                <c:pt idx="557">
                  <c:v>2820.3320941358043</c:v>
                </c:pt>
                <c:pt idx="558">
                  <c:v>2822.2292939814834</c:v>
                </c:pt>
                <c:pt idx="559">
                  <c:v>2824.0698641975328</c:v>
                </c:pt>
                <c:pt idx="560">
                  <c:v>2825.9104344135822</c:v>
                </c:pt>
                <c:pt idx="561">
                  <c:v>2827.8076342592612</c:v>
                </c:pt>
                <c:pt idx="562">
                  <c:v>2829.8501620370389</c:v>
                </c:pt>
                <c:pt idx="563">
                  <c:v>2832.1051581790143</c:v>
                </c:pt>
                <c:pt idx="564">
                  <c:v>2835.0251234567922</c:v>
                </c:pt>
                <c:pt idx="565">
                  <c:v>2838.1247376543233</c:v>
                </c:pt>
                <c:pt idx="566">
                  <c:v>2841.2243518518544</c:v>
                </c:pt>
                <c:pt idx="567">
                  <c:v>2838.8721478808848</c:v>
                </c:pt>
                <c:pt idx="568">
                  <c:v>2839.294079555124</c:v>
                </c:pt>
                <c:pt idx="569">
                  <c:v>2840.3940808239008</c:v>
                </c:pt>
                <c:pt idx="570">
                  <c:v>2841.0368266633036</c:v>
                </c:pt>
                <c:pt idx="571">
                  <c:v>2841.2243518518544</c:v>
                </c:pt>
                <c:pt idx="572">
                  <c:v>2841.2243518518544</c:v>
                </c:pt>
                <c:pt idx="573">
                  <c:v>2841.2243518518544</c:v>
                </c:pt>
                <c:pt idx="574">
                  <c:v>2841.2243518518544</c:v>
                </c:pt>
                <c:pt idx="575">
                  <c:v>2841.2243518518544</c:v>
                </c:pt>
                <c:pt idx="576">
                  <c:v>2841.2243518518544</c:v>
                </c:pt>
                <c:pt idx="577">
                  <c:v>2841.2243518518544</c:v>
                </c:pt>
                <c:pt idx="578">
                  <c:v>2841.2243518518544</c:v>
                </c:pt>
                <c:pt idx="579">
                  <c:v>2841.2243518518544</c:v>
                </c:pt>
                <c:pt idx="580">
                  <c:v>2841.2243518518544</c:v>
                </c:pt>
                <c:pt idx="581">
                  <c:v>2841.2243518518544</c:v>
                </c:pt>
                <c:pt idx="582">
                  <c:v>2841.2243518518544</c:v>
                </c:pt>
                <c:pt idx="583">
                  <c:v>2841.2243518518544</c:v>
                </c:pt>
                <c:pt idx="584">
                  <c:v>2841.2243518518544</c:v>
                </c:pt>
                <c:pt idx="585">
                  <c:v>2841.2243518518544</c:v>
                </c:pt>
                <c:pt idx="586">
                  <c:v>2841.2243518518544</c:v>
                </c:pt>
                <c:pt idx="587">
                  <c:v>2841.2243518518544</c:v>
                </c:pt>
                <c:pt idx="588">
                  <c:v>2841.2243518518544</c:v>
                </c:pt>
                <c:pt idx="589">
                  <c:v>2841.2243518518544</c:v>
                </c:pt>
                <c:pt idx="590">
                  <c:v>2841.2243518518544</c:v>
                </c:pt>
                <c:pt idx="591">
                  <c:v>2841.2243518518544</c:v>
                </c:pt>
                <c:pt idx="592">
                  <c:v>2841.2243518518544</c:v>
                </c:pt>
                <c:pt idx="593">
                  <c:v>2841.2243518518544</c:v>
                </c:pt>
                <c:pt idx="594">
                  <c:v>2841.2243518518544</c:v>
                </c:pt>
                <c:pt idx="595">
                  <c:v>2841.2243518518544</c:v>
                </c:pt>
                <c:pt idx="596">
                  <c:v>2841.2243518518544</c:v>
                </c:pt>
                <c:pt idx="597">
                  <c:v>2841.2243518518544</c:v>
                </c:pt>
                <c:pt idx="598">
                  <c:v>2841.2243518518544</c:v>
                </c:pt>
                <c:pt idx="599">
                  <c:v>2841.2243518518544</c:v>
                </c:pt>
                <c:pt idx="600">
                  <c:v>2841.2243518518544</c:v>
                </c:pt>
                <c:pt idx="601">
                  <c:v>2841.2243518518544</c:v>
                </c:pt>
                <c:pt idx="602">
                  <c:v>2841.2243518518544</c:v>
                </c:pt>
                <c:pt idx="603">
                  <c:v>2841.2243518518544</c:v>
                </c:pt>
                <c:pt idx="604">
                  <c:v>2841.2243518518544</c:v>
                </c:pt>
                <c:pt idx="605">
                  <c:v>2841.2350771604965</c:v>
                </c:pt>
                <c:pt idx="606">
                  <c:v>2841.2823757716078</c:v>
                </c:pt>
                <c:pt idx="607">
                  <c:v>2841.5294868827191</c:v>
                </c:pt>
                <c:pt idx="608">
                  <c:v>2842.417649691361</c:v>
                </c:pt>
                <c:pt idx="609">
                  <c:v>2844.5803009259289</c:v>
                </c:pt>
                <c:pt idx="610">
                  <c:v>2848.7850509259288</c:v>
                </c:pt>
                <c:pt idx="611">
                  <c:v>2855.759182870373</c:v>
                </c:pt>
                <c:pt idx="612">
                  <c:v>2865.7364012345706</c:v>
                </c:pt>
                <c:pt idx="613">
                  <c:v>2878.7251790123482</c:v>
                </c:pt>
                <c:pt idx="614">
                  <c:v>2894.8714876543236</c:v>
                </c:pt>
                <c:pt idx="615">
                  <c:v>2914.6104529321015</c:v>
                </c:pt>
                <c:pt idx="616">
                  <c:v>2937.7016134259288</c:v>
                </c:pt>
                <c:pt idx="617">
                  <c:v>2962.7225787037064</c:v>
                </c:pt>
                <c:pt idx="618">
                  <c:v>2988.1596859567926</c:v>
                </c:pt>
                <c:pt idx="619">
                  <c:v>3013.3882932098791</c:v>
                </c:pt>
                <c:pt idx="620">
                  <c:v>3038.5129722222246</c:v>
                </c:pt>
                <c:pt idx="621">
                  <c:v>3063.4304382716073</c:v>
                </c:pt>
                <c:pt idx="622">
                  <c:v>3087.9360524691383</c:v>
                </c:pt>
                <c:pt idx="623">
                  <c:v>3111.6282592592615</c:v>
                </c:pt>
                <c:pt idx="624">
                  <c:v>3094.4806923108931</c:v>
                </c:pt>
                <c:pt idx="625">
                  <c:v>3133.2505887345701</c:v>
                </c:pt>
                <c:pt idx="626">
                  <c:v>3154.3940331790145</c:v>
                </c:pt>
                <c:pt idx="627">
                  <c:v>3175.4423441358044</c:v>
                </c:pt>
                <c:pt idx="628">
                  <c:v>3196.6811365740759</c:v>
                </c:pt>
                <c:pt idx="629">
                  <c:v>3218.49652160494</c:v>
                </c:pt>
                <c:pt idx="630">
                  <c:v>3240.8962214506191</c:v>
                </c:pt>
                <c:pt idx="631">
                  <c:v>3263.5909745370391</c:v>
                </c:pt>
                <c:pt idx="632">
                  <c:v>3286.285727623459</c:v>
                </c:pt>
                <c:pt idx="633">
                  <c:v>3308.980480709879</c:v>
                </c:pt>
                <c:pt idx="634">
                  <c:v>3331.7740138888912</c:v>
                </c:pt>
                <c:pt idx="635">
                  <c:v>3355.1647322530889</c:v>
                </c:pt>
                <c:pt idx="636">
                  <c:v>3379.567919753089</c:v>
                </c:pt>
                <c:pt idx="637">
                  <c:v>3405.2143850308667</c:v>
                </c:pt>
                <c:pt idx="638">
                  <c:v>3432.3503811728419</c:v>
                </c:pt>
                <c:pt idx="639">
                  <c:v>3460.9071589506198</c:v>
                </c:pt>
                <c:pt idx="640">
                  <c:v>3490.5815138888915</c:v>
                </c:pt>
                <c:pt idx="641">
                  <c:v>3520.7089058642</c:v>
                </c:pt>
                <c:pt idx="642">
                  <c:v>3550.8362978395085</c:v>
                </c:pt>
                <c:pt idx="643">
                  <c:v>3580.8501087962986</c:v>
                </c:pt>
                <c:pt idx="644">
                  <c:v>3610.6374012345705</c:v>
                </c:pt>
                <c:pt idx="645">
                  <c:v>3640.3117561728423</c:v>
                </c:pt>
                <c:pt idx="646">
                  <c:v>3670.552943672842</c:v>
                </c:pt>
                <c:pt idx="647">
                  <c:v>3702.17640895062</c:v>
                </c:pt>
                <c:pt idx="648">
                  <c:v>3734.8568533950647</c:v>
                </c:pt>
                <c:pt idx="649">
                  <c:v>3767.893485339509</c:v>
                </c:pt>
                <c:pt idx="650">
                  <c:v>3801.4080370370398</c:v>
                </c:pt>
                <c:pt idx="651">
                  <c:v>3835.4039405864223</c:v>
                </c:pt>
                <c:pt idx="652">
                  <c:v>3869.8846280864223</c:v>
                </c:pt>
                <c:pt idx="653">
                  <c:v>3904.6089945987678</c:v>
                </c:pt>
                <c:pt idx="654">
                  <c:v>3939.2114143518543</c:v>
                </c:pt>
                <c:pt idx="655">
                  <c:v>3913.6871525769038</c:v>
                </c:pt>
                <c:pt idx="656">
                  <c:v>3915.3016272470823</c:v>
                </c:pt>
                <c:pt idx="657">
                  <c:v>3917.1185216845893</c:v>
                </c:pt>
                <c:pt idx="658">
                  <c:v>3918.7821566038492</c:v>
                </c:pt>
                <c:pt idx="659">
                  <c:v>3921.078770425609</c:v>
                </c:pt>
                <c:pt idx="660">
                  <c:v>3924.0218740792511</c:v>
                </c:pt>
                <c:pt idx="661">
                  <c:v>3926.7045260821287</c:v>
                </c:pt>
                <c:pt idx="662">
                  <c:v>3928.3680796102481</c:v>
                </c:pt>
                <c:pt idx="663">
                  <c:v>3929.6358280203453</c:v>
                </c:pt>
                <c:pt idx="664">
                  <c:v>3931.3897257148237</c:v>
                </c:pt>
                <c:pt idx="665">
                  <c:v>3933.7093732294479</c:v>
                </c:pt>
                <c:pt idx="666">
                  <c:v>3935.7238853569729</c:v>
                </c:pt>
                <c:pt idx="667">
                  <c:v>3937.2811420551238</c:v>
                </c:pt>
                <c:pt idx="668">
                  <c:v>3937.8146609834871</c:v>
                </c:pt>
                <c:pt idx="669">
                  <c:v>3940.7558587962985</c:v>
                </c:pt>
                <c:pt idx="670">
                  <c:v>3942.4316882716071</c:v>
                </c:pt>
                <c:pt idx="671">
                  <c:v>3944.5338487654344</c:v>
                </c:pt>
                <c:pt idx="672">
                  <c:v>3948.4056851851874</c:v>
                </c:pt>
                <c:pt idx="673">
                  <c:v>3954.178475308644</c:v>
                </c:pt>
                <c:pt idx="674">
                  <c:v>3962.5871172839525</c:v>
                </c:pt>
                <c:pt idx="675">
                  <c:v>3973.5698333333353</c:v>
                </c:pt>
                <c:pt idx="676">
                  <c:v>3985.9682901234587</c:v>
                </c:pt>
                <c:pt idx="677">
                  <c:v>3999.8682901234588</c:v>
                </c:pt>
                <c:pt idx="678">
                  <c:v>4015.3556358024712</c:v>
                </c:pt>
                <c:pt idx="679">
                  <c:v>4032.5161296296315</c:v>
                </c:pt>
                <c:pt idx="680">
                  <c:v>4049.9349961419771</c:v>
                </c:pt>
                <c:pt idx="681">
                  <c:v>4067.527183641977</c:v>
                </c:pt>
                <c:pt idx="682">
                  <c:v>4055.1475911165626</c:v>
                </c:pt>
                <c:pt idx="683">
                  <c:v>4057.153964130001</c:v>
                </c:pt>
                <c:pt idx="684">
                  <c:v>4059.296585913246</c:v>
                </c:pt>
                <c:pt idx="685">
                  <c:v>4061.5497368657839</c:v>
                </c:pt>
                <c:pt idx="686">
                  <c:v>4063.2961465753028</c:v>
                </c:pt>
                <c:pt idx="687">
                  <c:v>4063.9035686595707</c:v>
                </c:pt>
                <c:pt idx="688">
                  <c:v>4064.6198106991742</c:v>
                </c:pt>
                <c:pt idx="689">
                  <c:v>4071.3583711419769</c:v>
                </c:pt>
                <c:pt idx="690">
                  <c:v>4076.2243364197548</c:v>
                </c:pt>
                <c:pt idx="691">
                  <c:v>4082.3507399691375</c:v>
                </c:pt>
                <c:pt idx="692">
                  <c:v>4089.545384259261</c:v>
                </c:pt>
                <c:pt idx="693">
                  <c:v>4098.195989197533</c:v>
                </c:pt>
                <c:pt idx="694">
                  <c:v>4108.0427878086439</c:v>
                </c:pt>
                <c:pt idx="695">
                  <c:v>4118.2834197530883</c:v>
                </c:pt>
                <c:pt idx="696">
                  <c:v>4128.6570455246929</c:v>
                </c:pt>
                <c:pt idx="697">
                  <c:v>4139.5029066358038</c:v>
                </c:pt>
                <c:pt idx="698">
                  <c:v>4150.9713719135816</c:v>
                </c:pt>
                <c:pt idx="699">
                  <c:v>4162.7932361111125</c:v>
                </c:pt>
                <c:pt idx="700">
                  <c:v>4154.2491197077734</c:v>
                </c:pt>
                <c:pt idx="701">
                  <c:v>4156.2747010304556</c:v>
                </c:pt>
                <c:pt idx="702">
                  <c:v>4157.3755162106409</c:v>
                </c:pt>
                <c:pt idx="703">
                  <c:v>4158.4501234434683</c:v>
                </c:pt>
                <c:pt idx="704">
                  <c:v>4158.9252035326917</c:v>
                </c:pt>
                <c:pt idx="705">
                  <c:v>4167.6136188271621</c:v>
                </c:pt>
                <c:pt idx="706">
                  <c:v>4172.343479938273</c:v>
                </c:pt>
                <c:pt idx="707">
                  <c:v>4177.073341049384</c:v>
                </c:pt>
                <c:pt idx="708">
                  <c:v>4181.7582631172854</c:v>
                </c:pt>
                <c:pt idx="709">
                  <c:v>4178.5350925479297</c:v>
                </c:pt>
                <c:pt idx="710">
                  <c:v>4179.1504095728624</c:v>
                </c:pt>
                <c:pt idx="711">
                  <c:v>4179.9024637144457</c:v>
                </c:pt>
                <c:pt idx="712">
                  <c:v>4180.4247506653701</c:v>
                </c:pt>
                <c:pt idx="713">
                  <c:v>4183.3027075617301</c:v>
                </c:pt>
                <c:pt idx="714">
                  <c:v>4185.1714853395079</c:v>
                </c:pt>
                <c:pt idx="715">
                  <c:v>4188.3076728395081</c:v>
                </c:pt>
                <c:pt idx="716">
                  <c:v>4193.0826875000021</c:v>
                </c:pt>
                <c:pt idx="717">
                  <c:v>4198.1797831790145</c:v>
                </c:pt>
                <c:pt idx="718">
                  <c:v>4194.5217397440229</c:v>
                </c:pt>
                <c:pt idx="719">
                  <c:v>4195.3941713829445</c:v>
                </c:pt>
                <c:pt idx="720">
                  <c:v>4196.6072249463814</c:v>
                </c:pt>
                <c:pt idx="721">
                  <c:v>4197.007750750573</c:v>
                </c:pt>
                <c:pt idx="722">
                  <c:v>4199.7242276234592</c:v>
                </c:pt>
                <c:pt idx="723">
                  <c:v>4201.5368047839529</c:v>
                </c:pt>
                <c:pt idx="724">
                  <c:v>4204.2824837962989</c:v>
                </c:pt>
                <c:pt idx="725">
                  <c:v>4207.9532206790154</c:v>
                </c:pt>
                <c:pt idx="726">
                  <c:v>4212.5046126543239</c:v>
                </c:pt>
                <c:pt idx="727">
                  <c:v>4217.9343001543239</c:v>
                </c:pt>
                <c:pt idx="728">
                  <c:v>4224.1120779321018</c:v>
                </c:pt>
                <c:pt idx="729">
                  <c:v>4231.7008773148182</c:v>
                </c:pt>
                <c:pt idx="730">
                  <c:v>4241.2894104938305</c:v>
                </c:pt>
                <c:pt idx="731">
                  <c:v>4254.2781882716081</c:v>
                </c:pt>
                <c:pt idx="732">
                  <c:v>4269.6029382716079</c:v>
                </c:pt>
                <c:pt idx="733">
                  <c:v>4286.9354660493855</c:v>
                </c:pt>
                <c:pt idx="734">
                  <c:v>4305.4962561728425</c:v>
                </c:pt>
                <c:pt idx="735">
                  <c:v>4324.3257152777805</c:v>
                </c:pt>
                <c:pt idx="736">
                  <c:v>4343.2451597222253</c:v>
                </c:pt>
                <c:pt idx="737">
                  <c:v>4362.3452183642003</c:v>
                </c:pt>
                <c:pt idx="738">
                  <c:v>4381.6267492283978</c:v>
                </c:pt>
                <c:pt idx="739">
                  <c:v>4401.1820972222249</c:v>
                </c:pt>
                <c:pt idx="740">
                  <c:v>4421.1055378086448</c:v>
                </c:pt>
                <c:pt idx="741">
                  <c:v>4441.5875524691382</c:v>
                </c:pt>
                <c:pt idx="742">
                  <c:v>4462.3517500000025</c:v>
                </c:pt>
                <c:pt idx="743">
                  <c:v>4483.2104375000026</c:v>
                </c:pt>
                <c:pt idx="744">
                  <c:v>4505.2197361111139</c:v>
                </c:pt>
                <c:pt idx="745">
                  <c:v>4528.3108966049413</c:v>
                </c:pt>
                <c:pt idx="746">
                  <c:v>4552.20516820988</c:v>
                </c:pt>
                <c:pt idx="747">
                  <c:v>4576.2007939814848</c:v>
                </c:pt>
                <c:pt idx="748">
                  <c:v>4600.2979884259294</c:v>
                </c:pt>
                <c:pt idx="749">
                  <c:v>4624.3951828703739</c:v>
                </c:pt>
                <c:pt idx="750">
                  <c:v>4648.5941604938307</c:v>
                </c:pt>
                <c:pt idx="751">
                  <c:v>4673.2024158950653</c:v>
                </c:pt>
                <c:pt idx="752">
                  <c:v>4698.5351658950649</c:v>
                </c:pt>
                <c:pt idx="753">
                  <c:v>4724.7087800925956</c:v>
                </c:pt>
                <c:pt idx="754">
                  <c:v>4751.3079745370396</c:v>
                </c:pt>
                <c:pt idx="755">
                  <c:v>4777.9071689814837</c:v>
                </c:pt>
                <c:pt idx="756">
                  <c:v>4804.3996466049402</c:v>
                </c:pt>
                <c:pt idx="757">
                  <c:v>4830.4674020061748</c:v>
                </c:pt>
                <c:pt idx="758">
                  <c:v>4855.6960092592608</c:v>
                </c:pt>
                <c:pt idx="759">
                  <c:v>4837.2547301268587</c:v>
                </c:pt>
                <c:pt idx="760">
                  <c:v>4838.2482717833864</c:v>
                </c:pt>
                <c:pt idx="761">
                  <c:v>4840.1528244796036</c:v>
                </c:pt>
                <c:pt idx="762">
                  <c:v>4843.1252289439572</c:v>
                </c:pt>
                <c:pt idx="763">
                  <c:v>4846.2317660084536</c:v>
                </c:pt>
                <c:pt idx="764">
                  <c:v>4848.8510143125986</c:v>
                </c:pt>
                <c:pt idx="765">
                  <c:v>4851.1243502680709</c:v>
                </c:pt>
                <c:pt idx="766">
                  <c:v>4852.9404307941695</c:v>
                </c:pt>
                <c:pt idx="767">
                  <c:v>4854.0316418197326</c:v>
                </c:pt>
                <c:pt idx="768">
                  <c:v>4854.5239768308193</c:v>
                </c:pt>
                <c:pt idx="769">
                  <c:v>4857.4532438271617</c:v>
                </c:pt>
                <c:pt idx="770">
                  <c:v>4860.1989228395078</c:v>
                </c:pt>
                <c:pt idx="771">
                  <c:v>4864.1116226851864</c:v>
                </c:pt>
                <c:pt idx="772">
                  <c:v>4869.4931535493843</c:v>
                </c:pt>
                <c:pt idx="773">
                  <c:v>4876.5220918209889</c:v>
                </c:pt>
                <c:pt idx="774">
                  <c:v>4886.2393287037048</c:v>
                </c:pt>
                <c:pt idx="775">
                  <c:v>4899.6040285493837</c:v>
                </c:pt>
                <c:pt idx="776">
                  <c:v>4916.6788271604946</c:v>
                </c:pt>
                <c:pt idx="777">
                  <c:v>4937.9176195987666</c:v>
                </c:pt>
                <c:pt idx="778">
                  <c:v>4962.1165972222234</c:v>
                </c:pt>
                <c:pt idx="779">
                  <c:v>4989.9038341049391</c:v>
                </c:pt>
                <c:pt idx="780">
                  <c:v>5021.2947746913587</c:v>
                </c:pt>
                <c:pt idx="781">
                  <c:v>5055.2906782407417</c:v>
                </c:pt>
                <c:pt idx="782">
                  <c:v>5091.4951373456797</c:v>
                </c:pt>
                <c:pt idx="783">
                  <c:v>5129.8492700617289</c:v>
                </c:pt>
                <c:pt idx="784">
                  <c:v>5169.8890995370375</c:v>
                </c:pt>
                <c:pt idx="785">
                  <c:v>5211.2502870370372</c:v>
                </c:pt>
                <c:pt idx="786">
                  <c:v>5253.5491882716051</c:v>
                </c:pt>
                <c:pt idx="787">
                  <c:v>5296.5243202160491</c:v>
                </c:pt>
                <c:pt idx="788">
                  <c:v>5339.9077646604937</c:v>
                </c:pt>
                <c:pt idx="789">
                  <c:v>5383.838628858025</c:v>
                </c:pt>
                <c:pt idx="790">
                  <c:v>5428.7357361111117</c:v>
                </c:pt>
                <c:pt idx="791">
                  <c:v>5474.3294521604948</c:v>
                </c:pt>
                <c:pt idx="792">
                  <c:v>5520.0631334876553</c:v>
                </c:pt>
                <c:pt idx="793">
                  <c:v>5565.7968148148157</c:v>
                </c:pt>
                <c:pt idx="794">
                  <c:v>5611.6706759259268</c:v>
                </c:pt>
                <c:pt idx="795">
                  <c:v>5657.9663634259268</c:v>
                </c:pt>
                <c:pt idx="796">
                  <c:v>5704.6858078703717</c:v>
                </c:pt>
                <c:pt idx="797">
                  <c:v>5750.8406720679022</c:v>
                </c:pt>
                <c:pt idx="798">
                  <c:v>5718.0217292930156</c:v>
                </c:pt>
                <c:pt idx="799">
                  <c:v>5721.8321369437044</c:v>
                </c:pt>
                <c:pt idx="800">
                  <c:v>5726.5766707180901</c:v>
                </c:pt>
                <c:pt idx="801">
                  <c:v>5731.0586366720481</c:v>
                </c:pt>
                <c:pt idx="802">
                  <c:v>5734.4321366785789</c:v>
                </c:pt>
                <c:pt idx="803">
                  <c:v>5736.2774366242475</c:v>
                </c:pt>
                <c:pt idx="804">
                  <c:v>5769.223422067902</c:v>
                </c:pt>
                <c:pt idx="805">
                  <c:v>5787.5174737654324</c:v>
                </c:pt>
                <c:pt idx="806">
                  <c:v>5806.5271180555555</c:v>
                </c:pt>
                <c:pt idx="807">
                  <c:v>5827.9572500000004</c:v>
                </c:pt>
                <c:pt idx="808">
                  <c:v>5853.0819290123463</c:v>
                </c:pt>
                <c:pt idx="809">
                  <c:v>5881.4177654320993</c:v>
                </c:pt>
                <c:pt idx="810">
                  <c:v>5911.2050578703711</c:v>
                </c:pt>
                <c:pt idx="811">
                  <c:v>5941.3324498456795</c:v>
                </c:pt>
                <c:pt idx="812">
                  <c:v>5970.8940817901239</c:v>
                </c:pt>
                <c:pt idx="813">
                  <c:v>5949.4744566400859</c:v>
                </c:pt>
                <c:pt idx="814">
                  <c:v>5950.789737476448</c:v>
                </c:pt>
                <c:pt idx="815">
                  <c:v>5952.6074458253643</c:v>
                </c:pt>
                <c:pt idx="816">
                  <c:v>5955.3508970104667</c:v>
                </c:pt>
                <c:pt idx="817">
                  <c:v>5958.0661054696893</c:v>
                </c:pt>
                <c:pt idx="818">
                  <c:v>5960.636763262738</c:v>
                </c:pt>
                <c:pt idx="819">
                  <c:v>5963.0218492546173</c:v>
                </c:pt>
                <c:pt idx="820">
                  <c:v>5965.264337967702</c:v>
                </c:pt>
                <c:pt idx="821">
                  <c:v>5966.9904812831455</c:v>
                </c:pt>
                <c:pt idx="822">
                  <c:v>5968.25700882613</c:v>
                </c:pt>
                <c:pt idx="823">
                  <c:v>5973.993695987655</c:v>
                </c:pt>
                <c:pt idx="824">
                  <c:v>5977.4686959876553</c:v>
                </c:pt>
                <c:pt idx="825">
                  <c:v>5982.380458333334</c:v>
                </c:pt>
                <c:pt idx="826">
                  <c:v>5988.9769521604949</c:v>
                </c:pt>
                <c:pt idx="827">
                  <c:v>5997.3256396604947</c:v>
                </c:pt>
                <c:pt idx="828">
                  <c:v>6007.500096450618</c:v>
                </c:pt>
                <c:pt idx="829">
                  <c:v>6019.1799575617288</c:v>
                </c:pt>
                <c:pt idx="830">
                  <c:v>6032.3936450617284</c:v>
                </c:pt>
                <c:pt idx="831">
                  <c:v>6047.1560671296293</c:v>
                </c:pt>
                <c:pt idx="832">
                  <c:v>6063.3857114197526</c:v>
                </c:pt>
                <c:pt idx="833">
                  <c:v>6081.7684614197524</c:v>
                </c:pt>
                <c:pt idx="834">
                  <c:v>6102.5326589506167</c:v>
                </c:pt>
                <c:pt idx="835">
                  <c:v>6125.5243958333331</c:v>
                </c:pt>
                <c:pt idx="836">
                  <c:v>6149.9275833333331</c:v>
                </c:pt>
                <c:pt idx="837">
                  <c:v>6174.8450493827158</c:v>
                </c:pt>
                <c:pt idx="838">
                  <c:v>6200.2821566358025</c:v>
                </c:pt>
                <c:pt idx="839">
                  <c:v>6226.349912037037</c:v>
                </c:pt>
                <c:pt idx="840">
                  <c:v>6252.9491064814811</c:v>
                </c:pt>
                <c:pt idx="841">
                  <c:v>6279.9773132716045</c:v>
                </c:pt>
                <c:pt idx="842">
                  <c:v>6307.7645501543202</c:v>
                </c:pt>
                <c:pt idx="843">
                  <c:v>6336.5431273148142</c:v>
                </c:pt>
                <c:pt idx="844">
                  <c:v>6366.1047592592586</c:v>
                </c:pt>
                <c:pt idx="845">
                  <c:v>6396.5741813271597</c:v>
                </c:pt>
                <c:pt idx="846">
                  <c:v>6428.4310293209874</c:v>
                </c:pt>
                <c:pt idx="847">
                  <c:v>6461.706192129629</c:v>
                </c:pt>
                <c:pt idx="848">
                  <c:v>6495.9440586419751</c:v>
                </c:pt>
                <c:pt idx="849">
                  <c:v>6530.5464783950611</c:v>
                </c:pt>
                <c:pt idx="850">
                  <c:v>6565.3930061728388</c:v>
                </c:pt>
                <c:pt idx="851">
                  <c:v>6600.4844999999996</c:v>
                </c:pt>
                <c:pt idx="852">
                  <c:v>6636.1921628086411</c:v>
                </c:pt>
                <c:pt idx="853">
                  <c:v>6673.148251543209</c:v>
                </c:pt>
                <c:pt idx="854">
                  <c:v>6711.8881736111098</c:v>
                </c:pt>
                <c:pt idx="855">
                  <c:v>6751.9280030864184</c:v>
                </c:pt>
                <c:pt idx="856">
                  <c:v>6792.7580733024679</c:v>
                </c:pt>
                <c:pt idx="857">
                  <c:v>6834.3861064814801</c:v>
                </c:pt>
                <c:pt idx="858">
                  <c:v>6876.8198248456774</c:v>
                </c:pt>
                <c:pt idx="859">
                  <c:v>6919.7949567901214</c:v>
                </c:pt>
                <c:pt idx="860">
                  <c:v>6962.9059783950597</c:v>
                </c:pt>
                <c:pt idx="861">
                  <c:v>7006.1531041666649</c:v>
                </c:pt>
                <c:pt idx="862">
                  <c:v>7050.7730694444426</c:v>
                </c:pt>
                <c:pt idx="863">
                  <c:v>7097.2097947530847</c:v>
                </c:pt>
                <c:pt idx="864">
                  <c:v>7145.068695987653</c:v>
                </c:pt>
                <c:pt idx="865">
                  <c:v>7193.7911990740731</c:v>
                </c:pt>
                <c:pt idx="866">
                  <c:v>7244.5588040123448</c:v>
                </c:pt>
                <c:pt idx="867">
                  <c:v>7298.7774915123446</c:v>
                </c:pt>
                <c:pt idx="868">
                  <c:v>7354.8417901234561</c:v>
                </c:pt>
                <c:pt idx="869">
                  <c:v>7411.6842098765428</c:v>
                </c:pt>
                <c:pt idx="870">
                  <c:v>7469.4674537037035</c:v>
                </c:pt>
                <c:pt idx="871">
                  <c:v>7529.1555123456792</c:v>
                </c:pt>
                <c:pt idx="872">
                  <c:v>7591.1048950617287</c:v>
                </c:pt>
                <c:pt idx="873">
                  <c:v>7654.0362870370373</c:v>
                </c:pt>
                <c:pt idx="874">
                  <c:v>7716.8034745370369</c:v>
                </c:pt>
                <c:pt idx="875">
                  <c:v>7779.0793356481481</c:v>
                </c:pt>
                <c:pt idx="876">
                  <c:v>7840.7030979938272</c:v>
                </c:pt>
                <c:pt idx="877">
                  <c:v>7901.6781936728394</c:v>
                </c:pt>
                <c:pt idx="878">
                  <c:v>7961.6867245370368</c:v>
                </c:pt>
                <c:pt idx="879">
                  <c:v>8020.2598873456791</c:v>
                </c:pt>
                <c:pt idx="880">
                  <c:v>8076.9462538580246</c:v>
                </c:pt>
                <c:pt idx="881">
                  <c:v>8131.470398148148</c:v>
                </c:pt>
                <c:pt idx="882">
                  <c:v>8184.6267438271607</c:v>
                </c:pt>
                <c:pt idx="883">
                  <c:v>8237.1807561728401</c:v>
                </c:pt>
                <c:pt idx="884">
                  <c:v>8289.7347685185196</c:v>
                </c:pt>
                <c:pt idx="885">
                  <c:v>8340.7979629629644</c:v>
                </c:pt>
                <c:pt idx="886">
                  <c:v>8390.3917901234581</c:v>
                </c:pt>
                <c:pt idx="887">
                  <c:v>8439.9856172839518</c:v>
                </c:pt>
                <c:pt idx="888">
                  <c:v>8489.5794444444455</c:v>
                </c:pt>
                <c:pt idx="889">
                  <c:v>8539.3192430555573</c:v>
                </c:pt>
                <c:pt idx="890">
                  <c:v>8589.4982430555574</c:v>
                </c:pt>
                <c:pt idx="891">
                  <c:v>8639.9711165123481</c:v>
                </c:pt>
                <c:pt idx="892">
                  <c:v>8690.5912484567925</c:v>
                </c:pt>
                <c:pt idx="893">
                  <c:v>8740.9170779321012</c:v>
                </c:pt>
                <c:pt idx="894">
                  <c:v>8790.656876543213</c:v>
                </c:pt>
                <c:pt idx="895">
                  <c:v>8839.234909722225</c:v>
                </c:pt>
                <c:pt idx="896">
                  <c:v>8886.2379313271631</c:v>
                </c:pt>
                <c:pt idx="897">
                  <c:v>8852.0614657138067</c:v>
                </c:pt>
                <c:pt idx="898">
                  <c:v>8929.6213757716068</c:v>
                </c:pt>
                <c:pt idx="899">
                  <c:v>8971.6512862654345</c:v>
                </c:pt>
                <c:pt idx="900">
                  <c:v>9013.0124737654351</c:v>
                </c:pt>
                <c:pt idx="901">
                  <c:v>9054.1076736111136</c:v>
                </c:pt>
                <c:pt idx="902">
                  <c:v>9095.2028734567921</c:v>
                </c:pt>
                <c:pt idx="903">
                  <c:v>9136.1654012345698</c:v>
                </c:pt>
                <c:pt idx="904">
                  <c:v>9176.7311998456807</c:v>
                </c:pt>
                <c:pt idx="905">
                  <c:v>9216.5093317901246</c:v>
                </c:pt>
                <c:pt idx="906">
                  <c:v>9187.5007966659268</c:v>
                </c:pt>
                <c:pt idx="907">
                  <c:v>9192.2453304403116</c:v>
                </c:pt>
                <c:pt idx="908">
                  <c:v>9196.7272963942705</c:v>
                </c:pt>
                <c:pt idx="909">
                  <c:v>9200.1007964008022</c:v>
                </c:pt>
                <c:pt idx="910">
                  <c:v>9201.9460963464699</c:v>
                </c:pt>
                <c:pt idx="911">
                  <c:v>9234.8920817901253</c:v>
                </c:pt>
                <c:pt idx="912">
                  <c:v>9253.1861334876558</c:v>
                </c:pt>
                <c:pt idx="913">
                  <c:v>9272.1957777777789</c:v>
                </c:pt>
                <c:pt idx="914">
                  <c:v>9293.6259097222228</c:v>
                </c:pt>
                <c:pt idx="915">
                  <c:v>9318.7505887345687</c:v>
                </c:pt>
                <c:pt idx="916">
                  <c:v>9347.0864251543226</c:v>
                </c:pt>
                <c:pt idx="917">
                  <c:v>9376.8737175925944</c:v>
                </c:pt>
                <c:pt idx="918">
                  <c:v>9408.148717592594</c:v>
                </c:pt>
                <c:pt idx="919">
                  <c:v>9442.9952453703718</c:v>
                </c:pt>
                <c:pt idx="920">
                  <c:v>9479.1997044753098</c:v>
                </c:pt>
                <c:pt idx="921">
                  <c:v>9516.7880501543223</c:v>
                </c:pt>
                <c:pt idx="922">
                  <c:v>9554.1228495370378</c:v>
                </c:pt>
                <c:pt idx="923">
                  <c:v>9591.584314814816</c:v>
                </c:pt>
                <c:pt idx="924">
                  <c:v>9629.5545887345688</c:v>
                </c:pt>
                <c:pt idx="925">
                  <c:v>9668.8118996913581</c:v>
                </c:pt>
                <c:pt idx="926">
                  <c:v>9710.4399328703712</c:v>
                </c:pt>
                <c:pt idx="927">
                  <c:v>9754.2336203703708</c:v>
                </c:pt>
                <c:pt idx="928">
                  <c:v>9799.6875856481493</c:v>
                </c:pt>
                <c:pt idx="929">
                  <c:v>9843.7558410493839</c:v>
                </c:pt>
                <c:pt idx="930">
                  <c:v>9885.9201396604949</c:v>
                </c:pt>
                <c:pt idx="931">
                  <c:v>9927.1482260802477</c:v>
                </c:pt>
                <c:pt idx="932">
                  <c:v>9967.4506111111114</c:v>
                </c:pt>
                <c:pt idx="933">
                  <c:v>10007.228743055555</c:v>
                </c:pt>
                <c:pt idx="934">
                  <c:v>10046.486054012345</c:v>
                </c:pt>
                <c:pt idx="935">
                  <c:v>10085.355001543208</c:v>
                </c:pt>
                <c:pt idx="936">
                  <c:v>10123.709134259258</c:v>
                </c:pt>
                <c:pt idx="937">
                  <c:v>10161.551884259257</c:v>
                </c:pt>
                <c:pt idx="938">
                  <c:v>10198.382165123456</c:v>
                </c:pt>
                <c:pt idx="939">
                  <c:v>10233.842716820987</c:v>
                </c:pt>
                <c:pt idx="940">
                  <c:v>10268.201886574074</c:v>
                </c:pt>
                <c:pt idx="941">
                  <c:v>10301.836454475308</c:v>
                </c:pt>
                <c:pt idx="942">
                  <c:v>10334.873086419751</c:v>
                </c:pt>
                <c:pt idx="943">
                  <c:v>10367.317145061726</c:v>
                </c:pt>
                <c:pt idx="944">
                  <c:v>10399.057194444442</c:v>
                </c:pt>
                <c:pt idx="945">
                  <c:v>10430.448135030862</c:v>
                </c:pt>
                <c:pt idx="946">
                  <c:v>10461.723135030861</c:v>
                </c:pt>
                <c:pt idx="947">
                  <c:v>10492.882408950614</c:v>
                </c:pt>
                <c:pt idx="948">
                  <c:v>10524.041682870367</c:v>
                </c:pt>
                <c:pt idx="949">
                  <c:v>10555.316682870367</c:v>
                </c:pt>
                <c:pt idx="950">
                  <c:v>10586.82377854938</c:v>
                </c:pt>
                <c:pt idx="951">
                  <c:v>10619.267837191355</c:v>
                </c:pt>
                <c:pt idx="952">
                  <c:v>10652.662587191355</c:v>
                </c:pt>
                <c:pt idx="953">
                  <c:v>10686.537831018515</c:v>
                </c:pt>
                <c:pt idx="954">
                  <c:v>10720.292629629626</c:v>
                </c:pt>
                <c:pt idx="955">
                  <c:v>10695.582197872176</c:v>
                </c:pt>
                <c:pt idx="956">
                  <c:v>10697.687949468609</c:v>
                </c:pt>
                <c:pt idx="957">
                  <c:v>10701.22626653539</c:v>
                </c:pt>
                <c:pt idx="958">
                  <c:v>10705.173329911589</c:v>
                </c:pt>
                <c:pt idx="959">
                  <c:v>10708.663137858415</c:v>
                </c:pt>
                <c:pt idx="960">
                  <c:v>10711.695690375866</c:v>
                </c:pt>
                <c:pt idx="961">
                  <c:v>10714.270987463944</c:v>
                </c:pt>
                <c:pt idx="962">
                  <c:v>10727.049681327157</c:v>
                </c:pt>
                <c:pt idx="963">
                  <c:v>10734.299989969131</c:v>
                </c:pt>
                <c:pt idx="964">
                  <c:v>10743.50756018518</c:v>
                </c:pt>
                <c:pt idx="965">
                  <c:v>10756.347470679008</c:v>
                </c:pt>
                <c:pt idx="966">
                  <c:v>10773.852890432094</c:v>
                </c:pt>
                <c:pt idx="967">
                  <c:v>10795.862189043204</c:v>
                </c:pt>
                <c:pt idx="968">
                  <c:v>10821.613655092588</c:v>
                </c:pt>
                <c:pt idx="969">
                  <c:v>10849.619688271599</c:v>
                </c:pt>
                <c:pt idx="970">
                  <c:v>10878.732573302465</c:v>
                </c:pt>
                <c:pt idx="971">
                  <c:v>10907.957323302464</c:v>
                </c:pt>
                <c:pt idx="972">
                  <c:v>10937.070208333329</c:v>
                </c:pt>
                <c:pt idx="973">
                  <c:v>10965.737778549379</c:v>
                </c:pt>
                <c:pt idx="974">
                  <c:v>10944.650880383193</c:v>
                </c:pt>
                <c:pt idx="975">
                  <c:v>10946.035913427277</c:v>
                </c:pt>
                <c:pt idx="976">
                  <c:v>10948.590211601011</c:v>
                </c:pt>
                <c:pt idx="977">
                  <c:v>10952.32158845392</c:v>
                </c:pt>
                <c:pt idx="978">
                  <c:v>10955.595709877456</c:v>
                </c:pt>
                <c:pt idx="979">
                  <c:v>10958.412575871618</c:v>
                </c:pt>
                <c:pt idx="980">
                  <c:v>10960.772186436407</c:v>
                </c:pt>
                <c:pt idx="981">
                  <c:v>10962.706039943336</c:v>
                </c:pt>
                <c:pt idx="982">
                  <c:v>10963.654165343261</c:v>
                </c:pt>
                <c:pt idx="983">
                  <c:v>10964.319619310965</c:v>
                </c:pt>
                <c:pt idx="984">
                  <c:v>10964.805931377627</c:v>
                </c:pt>
                <c:pt idx="985">
                  <c:v>10965.107485554528</c:v>
                </c:pt>
                <c:pt idx="986">
                  <c:v>10965.315846875141</c:v>
                </c:pt>
                <c:pt idx="987">
                  <c:v>10965.491570348266</c:v>
                </c:pt>
                <c:pt idx="988">
                  <c:v>10965.654434021135</c:v>
                </c:pt>
                <c:pt idx="989">
                  <c:v>10965.727930221334</c:v>
                </c:pt>
                <c:pt idx="990">
                  <c:v>10965.737778549379</c:v>
                </c:pt>
                <c:pt idx="991">
                  <c:v>10965.737778549379</c:v>
                </c:pt>
                <c:pt idx="992">
                  <c:v>10965.737778549379</c:v>
                </c:pt>
                <c:pt idx="993">
                  <c:v>10965.737778549379</c:v>
                </c:pt>
                <c:pt idx="994">
                  <c:v>10965.737778549379</c:v>
                </c:pt>
                <c:pt idx="995">
                  <c:v>10965.737778549379</c:v>
                </c:pt>
                <c:pt idx="996">
                  <c:v>10965.737778549379</c:v>
                </c:pt>
                <c:pt idx="997">
                  <c:v>10965.737778549379</c:v>
                </c:pt>
                <c:pt idx="998">
                  <c:v>10965.737778549379</c:v>
                </c:pt>
                <c:pt idx="999">
                  <c:v>10965.737778549379</c:v>
                </c:pt>
                <c:pt idx="1000">
                  <c:v>10965.737778549379</c:v>
                </c:pt>
                <c:pt idx="1001">
                  <c:v>10965.737778549379</c:v>
                </c:pt>
                <c:pt idx="1002">
                  <c:v>10965.737778549379</c:v>
                </c:pt>
                <c:pt idx="1003">
                  <c:v>10965.737778549379</c:v>
                </c:pt>
                <c:pt idx="1004">
                  <c:v>10965.737778549379</c:v>
                </c:pt>
                <c:pt idx="1005">
                  <c:v>10965.737778549379</c:v>
                </c:pt>
                <c:pt idx="1006">
                  <c:v>10965.737778549379</c:v>
                </c:pt>
                <c:pt idx="1007">
                  <c:v>10965.737778549379</c:v>
                </c:pt>
                <c:pt idx="1008">
                  <c:v>10965.737778549379</c:v>
                </c:pt>
                <c:pt idx="1009">
                  <c:v>10965.737778549379</c:v>
                </c:pt>
                <c:pt idx="1010">
                  <c:v>10965.737778549379</c:v>
                </c:pt>
                <c:pt idx="1011">
                  <c:v>10965.737778549379</c:v>
                </c:pt>
                <c:pt idx="1012">
                  <c:v>10965.737778549379</c:v>
                </c:pt>
                <c:pt idx="1013">
                  <c:v>10965.737778549379</c:v>
                </c:pt>
                <c:pt idx="1014">
                  <c:v>10965.737778549379</c:v>
                </c:pt>
                <c:pt idx="1015">
                  <c:v>10965.737778549379</c:v>
                </c:pt>
                <c:pt idx="1016">
                  <c:v>10965.737778549379</c:v>
                </c:pt>
                <c:pt idx="1017">
                  <c:v>10965.737778549379</c:v>
                </c:pt>
                <c:pt idx="1018">
                  <c:v>10965.737778549379</c:v>
                </c:pt>
                <c:pt idx="1019">
                  <c:v>10965.737778549379</c:v>
                </c:pt>
                <c:pt idx="1020">
                  <c:v>10965.737778549379</c:v>
                </c:pt>
                <c:pt idx="1021">
                  <c:v>10965.737778549379</c:v>
                </c:pt>
                <c:pt idx="1022">
                  <c:v>10965.737778549379</c:v>
                </c:pt>
                <c:pt idx="1023">
                  <c:v>10965.737778549379</c:v>
                </c:pt>
                <c:pt idx="1024">
                  <c:v>10965.737778549379</c:v>
                </c:pt>
                <c:pt idx="1025">
                  <c:v>10965.737778549379</c:v>
                </c:pt>
                <c:pt idx="1026">
                  <c:v>10965.737778549379</c:v>
                </c:pt>
                <c:pt idx="1027">
                  <c:v>10965.737778549379</c:v>
                </c:pt>
                <c:pt idx="1028">
                  <c:v>10965.737778549379</c:v>
                </c:pt>
                <c:pt idx="1029">
                  <c:v>10965.737778549379</c:v>
                </c:pt>
                <c:pt idx="1030">
                  <c:v>10965.737778549379</c:v>
                </c:pt>
                <c:pt idx="1031">
                  <c:v>10965.744642746909</c:v>
                </c:pt>
                <c:pt idx="1032">
                  <c:v>10965.883642746909</c:v>
                </c:pt>
                <c:pt idx="1033">
                  <c:v>10966.676886574069</c:v>
                </c:pt>
                <c:pt idx="1034">
                  <c:v>10968.963093364193</c:v>
                </c:pt>
                <c:pt idx="1035">
                  <c:v>10973.253216820984</c:v>
                </c:pt>
                <c:pt idx="1036">
                  <c:v>10979.638636574071</c:v>
                </c:pt>
                <c:pt idx="1037">
                  <c:v>10988.167831018516</c:v>
                </c:pt>
                <c:pt idx="1038">
                  <c:v>10998.94558641975</c:v>
                </c:pt>
                <c:pt idx="1039">
                  <c:v>11012.08408950617</c:v>
                </c:pt>
                <c:pt idx="1040">
                  <c:v>11027.24710185185</c:v>
                </c:pt>
                <c:pt idx="1041">
                  <c:v>11044.151153549381</c:v>
                </c:pt>
                <c:pt idx="1042">
                  <c:v>11062.622816358024</c:v>
                </c:pt>
                <c:pt idx="1043">
                  <c:v>11083.011199074073</c:v>
                </c:pt>
                <c:pt idx="1044">
                  <c:v>11105.705952160493</c:v>
                </c:pt>
                <c:pt idx="1045">
                  <c:v>11130.830631172839</c:v>
                </c:pt>
                <c:pt idx="1046">
                  <c:v>11158.182849537037</c:v>
                </c:pt>
                <c:pt idx="1047">
                  <c:v>11187.072648148149</c:v>
                </c:pt>
                <c:pt idx="1048">
                  <c:v>11216.747003086421</c:v>
                </c:pt>
                <c:pt idx="1049">
                  <c:v>11246.647447530864</c:v>
                </c:pt>
                <c:pt idx="1050">
                  <c:v>11276.661258487655</c:v>
                </c:pt>
                <c:pt idx="1051">
                  <c:v>11306.902445987655</c:v>
                </c:pt>
                <c:pt idx="1052">
                  <c:v>11337.371868055556</c:v>
                </c:pt>
                <c:pt idx="1053">
                  <c:v>11367.613055555556</c:v>
                </c:pt>
                <c:pt idx="1054">
                  <c:v>11345.350218186166</c:v>
                </c:pt>
                <c:pt idx="1055">
                  <c:v>11346.691544187604</c:v>
                </c:pt>
                <c:pt idx="1056">
                  <c:v>11348.230243705639</c:v>
                </c:pt>
                <c:pt idx="1057">
                  <c:v>11350.014256122236</c:v>
                </c:pt>
                <c:pt idx="1058">
                  <c:v>11351.998653527642</c:v>
                </c:pt>
                <c:pt idx="1059">
                  <c:v>11354.394401758975</c:v>
                </c:pt>
                <c:pt idx="1060">
                  <c:v>11357.064763699582</c:v>
                </c:pt>
                <c:pt idx="1061">
                  <c:v>11359.942021920264</c:v>
                </c:pt>
                <c:pt idx="1062">
                  <c:v>11362.362024711574</c:v>
                </c:pt>
                <c:pt idx="1063">
                  <c:v>11364.023706243453</c:v>
                </c:pt>
                <c:pt idx="1064">
                  <c:v>11365.343138028</c:v>
                </c:pt>
                <c:pt idx="1065">
                  <c:v>11366.151596230202</c:v>
                </c:pt>
                <c:pt idx="1066">
                  <c:v>11369.157499999999</c:v>
                </c:pt>
                <c:pt idx="1067">
                  <c:v>11370.727792438271</c:v>
                </c:pt>
                <c:pt idx="1068">
                  <c:v>11372.485027006172</c:v>
                </c:pt>
                <c:pt idx="1069">
                  <c:v>11375.095138117284</c:v>
                </c:pt>
                <c:pt idx="1070">
                  <c:v>11379.342467592593</c:v>
                </c:pt>
                <c:pt idx="1071">
                  <c:v>11385.215217592593</c:v>
                </c:pt>
                <c:pt idx="1072">
                  <c:v>11391.705745370371</c:v>
                </c:pt>
                <c:pt idx="1073">
                  <c:v>11398.516745370371</c:v>
                </c:pt>
                <c:pt idx="1074">
                  <c:v>11405.991856481482</c:v>
                </c:pt>
                <c:pt idx="1075">
                  <c:v>11414.887856481482</c:v>
                </c:pt>
                <c:pt idx="1076">
                  <c:v>11425.733717592593</c:v>
                </c:pt>
                <c:pt idx="1077">
                  <c:v>11439.098417438272</c:v>
                </c:pt>
                <c:pt idx="1078">
                  <c:v>11455.832580246913</c:v>
                </c:pt>
                <c:pt idx="1079">
                  <c:v>11477.071372685185</c:v>
                </c:pt>
                <c:pt idx="1080">
                  <c:v>11503.139128086419</c:v>
                </c:pt>
                <c:pt idx="1081">
                  <c:v>11533.60855015432</c:v>
                </c:pt>
                <c:pt idx="1082">
                  <c:v>11567.725327932098</c:v>
                </c:pt>
                <c:pt idx="1083">
                  <c:v>11604.933675925924</c:v>
                </c:pt>
                <c:pt idx="1084">
                  <c:v>11645.104675925924</c:v>
                </c:pt>
                <c:pt idx="1085">
                  <c:v>11687.134586419752</c:v>
                </c:pt>
                <c:pt idx="1086">
                  <c:v>11729.703336419752</c:v>
                </c:pt>
                <c:pt idx="1087">
                  <c:v>11771.599073302468</c:v>
                </c:pt>
                <c:pt idx="1088">
                  <c:v>11741.412645587687</c:v>
                </c:pt>
                <c:pt idx="1089">
                  <c:v>11809.314513888889</c:v>
                </c:pt>
                <c:pt idx="1090">
                  <c:v>11846.144794753087</c:v>
                </c:pt>
                <c:pt idx="1091">
                  <c:v>11882.975075617285</c:v>
                </c:pt>
                <c:pt idx="1092">
                  <c:v>11919.931164351854</c:v>
                </c:pt>
                <c:pt idx="1093">
                  <c:v>11957.013275462965</c:v>
                </c:pt>
                <c:pt idx="1094">
                  <c:v>11994.095386574076</c:v>
                </c:pt>
                <c:pt idx="1095">
                  <c:v>12031.177497685187</c:v>
                </c:pt>
                <c:pt idx="1096">
                  <c:v>12068.638962962965</c:v>
                </c:pt>
                <c:pt idx="1097">
                  <c:v>12107.378885030867</c:v>
                </c:pt>
                <c:pt idx="1098">
                  <c:v>12148.208955246915</c:v>
                </c:pt>
                <c:pt idx="1099">
                  <c:v>12190.777705246916</c:v>
                </c:pt>
                <c:pt idx="1100">
                  <c:v>12234.297682870372</c:v>
                </c:pt>
                <c:pt idx="1101">
                  <c:v>12278.091370370372</c:v>
                </c:pt>
                <c:pt idx="1102">
                  <c:v>12321.338496141976</c:v>
                </c:pt>
                <c:pt idx="1103">
                  <c:v>12289.748234029572</c:v>
                </c:pt>
                <c:pt idx="1104">
                  <c:v>12291.743944803558</c:v>
                </c:pt>
                <c:pt idx="1105">
                  <c:v>12358.546844135803</c:v>
                </c:pt>
                <c:pt idx="1106">
                  <c:v>12395.126152777777</c:v>
                </c:pt>
                <c:pt idx="1107">
                  <c:v>12432.208263888888</c:v>
                </c:pt>
                <c:pt idx="1108">
                  <c:v>12471.077211419752</c:v>
                </c:pt>
                <c:pt idx="1109">
                  <c:v>12512.705244598765</c:v>
                </c:pt>
                <c:pt idx="1110">
                  <c:v>12556.498932098764</c:v>
                </c:pt>
                <c:pt idx="1111">
                  <c:v>12601.118897376542</c:v>
                </c:pt>
                <c:pt idx="1112">
                  <c:v>12645.600613425924</c:v>
                </c:pt>
                <c:pt idx="1113">
                  <c:v>12688.847739197528</c:v>
                </c:pt>
                <c:pt idx="1114">
                  <c:v>12730.075825617281</c:v>
                </c:pt>
                <c:pt idx="1115">
                  <c:v>12770.246825617282</c:v>
                </c:pt>
                <c:pt idx="1116">
                  <c:v>12810.549210648145</c:v>
                </c:pt>
                <c:pt idx="1117">
                  <c:v>12852.579121141973</c:v>
                </c:pt>
                <c:pt idx="1118">
                  <c:v>12898.312802469134</c:v>
                </c:pt>
                <c:pt idx="1119">
                  <c:v>12947.906629629628</c:v>
                </c:pt>
                <c:pt idx="1120">
                  <c:v>12999.563577160492</c:v>
                </c:pt>
                <c:pt idx="1121">
                  <c:v>13051.668091820986</c:v>
                </c:pt>
                <c:pt idx="1122">
                  <c:v>13103.176279320985</c:v>
                </c:pt>
                <c:pt idx="1123">
                  <c:v>13152.916077932097</c:v>
                </c:pt>
                <c:pt idx="1124">
                  <c:v>13200.918376543208</c:v>
                </c:pt>
                <c:pt idx="1125">
                  <c:v>13247.921398148146</c:v>
                </c:pt>
                <c:pt idx="1126">
                  <c:v>13294.217085648146</c:v>
                </c:pt>
                <c:pt idx="1127">
                  <c:v>13339.392192901232</c:v>
                </c:pt>
                <c:pt idx="1128">
                  <c:v>13306.882617852771</c:v>
                </c:pt>
                <c:pt idx="1129">
                  <c:v>13309.797641562815</c:v>
                </c:pt>
                <c:pt idx="1130">
                  <c:v>13314.049921717253</c:v>
                </c:pt>
                <c:pt idx="1131">
                  <c:v>13318.635417202391</c:v>
                </c:pt>
                <c:pt idx="1132">
                  <c:v>13322.763657258154</c:v>
                </c:pt>
                <c:pt idx="1133">
                  <c:v>13326.30441605916</c:v>
                </c:pt>
                <c:pt idx="1134">
                  <c:v>13328.72637223785</c:v>
                </c:pt>
                <c:pt idx="1135">
                  <c:v>13330.582334422972</c:v>
                </c:pt>
                <c:pt idx="1136">
                  <c:v>13332.164334027946</c:v>
                </c:pt>
                <c:pt idx="1137">
                  <c:v>13333.63328133826</c:v>
                </c:pt>
                <c:pt idx="1138">
                  <c:v>13335.086601549527</c:v>
                </c:pt>
                <c:pt idx="1139">
                  <c:v>13336.328955923675</c:v>
                </c:pt>
                <c:pt idx="1140">
                  <c:v>13337.229711679616</c:v>
                </c:pt>
                <c:pt idx="1141">
                  <c:v>13337.657259342575</c:v>
                </c:pt>
                <c:pt idx="1142">
                  <c:v>13341.554844135801</c:v>
                </c:pt>
                <c:pt idx="1143">
                  <c:v>13343.748062499999</c:v>
                </c:pt>
                <c:pt idx="1144">
                  <c:v>13346.034269290123</c:v>
                </c:pt>
                <c:pt idx="1145">
                  <c:v>13348.479746913579</c:v>
                </c:pt>
                <c:pt idx="1146">
                  <c:v>13351.364425925925</c:v>
                </c:pt>
                <c:pt idx="1147">
                  <c:v>13355.277125771605</c:v>
                </c:pt>
                <c:pt idx="1148">
                  <c:v>13360.706813271605</c:v>
                </c:pt>
                <c:pt idx="1149">
                  <c:v>13367.092233024692</c:v>
                </c:pt>
                <c:pt idx="1150">
                  <c:v>13362.086352296992</c:v>
                </c:pt>
                <c:pt idx="1151">
                  <c:v>13362.898228927112</c:v>
                </c:pt>
                <c:pt idx="1152">
                  <c:v>13364.628034843894</c:v>
                </c:pt>
                <c:pt idx="1153">
                  <c:v>13365.542220138079</c:v>
                </c:pt>
                <c:pt idx="1154">
                  <c:v>13365.920200596251</c:v>
                </c:pt>
                <c:pt idx="1155">
                  <c:v>13368.636677469136</c:v>
                </c:pt>
                <c:pt idx="1156">
                  <c:v>13370.18112191358</c:v>
                </c:pt>
                <c:pt idx="1157">
                  <c:v>13372.253358796295</c:v>
                </c:pt>
                <c:pt idx="1158">
                  <c:v>13376.044111882715</c:v>
                </c:pt>
                <c:pt idx="1159">
                  <c:v>13382.801163580245</c:v>
                </c:pt>
                <c:pt idx="1160">
                  <c:v>13392.325666666664</c:v>
                </c:pt>
                <c:pt idx="1161">
                  <c:v>13404.578688271602</c:v>
                </c:pt>
                <c:pt idx="1162">
                  <c:v>13420.229487654318</c:v>
                </c:pt>
                <c:pt idx="1163">
                  <c:v>13440.431249999998</c:v>
                </c:pt>
                <c:pt idx="1164">
                  <c:v>13466.077715277775</c:v>
                </c:pt>
                <c:pt idx="1165">
                  <c:v>13497.121477623454</c:v>
                </c:pt>
                <c:pt idx="1166">
                  <c:v>13532.953017746911</c:v>
                </c:pt>
                <c:pt idx="1167">
                  <c:v>13573.518816358022</c:v>
                </c:pt>
                <c:pt idx="1168">
                  <c:v>13618.833245370368</c:v>
                </c:pt>
                <c:pt idx="1169">
                  <c:v>13669.012245370368</c:v>
                </c:pt>
                <c:pt idx="1170">
                  <c:v>13723.996183641973</c:v>
                </c:pt>
                <c:pt idx="1171">
                  <c:v>13781.15135339506</c:v>
                </c:pt>
                <c:pt idx="1172">
                  <c:v>13840.360312499999</c:v>
                </c:pt>
                <c:pt idx="1173">
                  <c:v>13902.63617361111</c:v>
                </c:pt>
                <c:pt idx="1174">
                  <c:v>13967.72174382716</c:v>
                </c:pt>
                <c:pt idx="1175">
                  <c:v>14035.508375771604</c:v>
                </c:pt>
                <c:pt idx="1176">
                  <c:v>14105.877125771603</c:v>
                </c:pt>
                <c:pt idx="1177">
                  <c:v>14178.522751543209</c:v>
                </c:pt>
                <c:pt idx="1178">
                  <c:v>14253.302284722222</c:v>
                </c:pt>
                <c:pt idx="1179">
                  <c:v>14330.065034722222</c:v>
                </c:pt>
                <c:pt idx="1180">
                  <c:v>14408.469722222222</c:v>
                </c:pt>
                <c:pt idx="1181">
                  <c:v>14488.348496141974</c:v>
                </c:pt>
                <c:pt idx="1182">
                  <c:v>14569.715084876543</c:v>
                </c:pt>
                <c:pt idx="1183">
                  <c:v>14652.960747685185</c:v>
                </c:pt>
                <c:pt idx="1184">
                  <c:v>14738.106935185186</c:v>
                </c:pt>
                <c:pt idx="1185">
                  <c:v>14825.175097993828</c:v>
                </c:pt>
                <c:pt idx="1186">
                  <c:v>14913.991378858025</c:v>
                </c:pt>
                <c:pt idx="1187">
                  <c:v>15004.179319444445</c:v>
                </c:pt>
                <c:pt idx="1188">
                  <c:v>15095.551334104939</c:v>
                </c:pt>
                <c:pt idx="1189">
                  <c:v>15187.915976080249</c:v>
                </c:pt>
                <c:pt idx="1190">
                  <c:v>15280.87876851852</c:v>
                </c:pt>
                <c:pt idx="1191">
                  <c:v>15373.841560956791</c:v>
                </c:pt>
                <c:pt idx="1192">
                  <c:v>15466.804353395062</c:v>
                </c:pt>
                <c:pt idx="1193">
                  <c:v>15559.767145833333</c:v>
                </c:pt>
                <c:pt idx="1194">
                  <c:v>15652.729938271605</c:v>
                </c:pt>
                <c:pt idx="1195">
                  <c:v>15745.692730709876</c:v>
                </c:pt>
                <c:pt idx="1196">
                  <c:v>15838.655523148147</c:v>
                </c:pt>
                <c:pt idx="1197">
                  <c:v>15931.618315586418</c:v>
                </c:pt>
                <c:pt idx="1198">
                  <c:v>16024.581108024689</c:v>
                </c:pt>
                <c:pt idx="1199">
                  <c:v>16117.543900462961</c:v>
                </c:pt>
                <c:pt idx="1200">
                  <c:v>16210.706505401233</c:v>
                </c:pt>
                <c:pt idx="1201">
                  <c:v>16303.869110339505</c:v>
                </c:pt>
                <c:pt idx="1202">
                  <c:v>16397.231742283948</c:v>
                </c:pt>
                <c:pt idx="1203">
                  <c:v>16491.396627314811</c:v>
                </c:pt>
                <c:pt idx="1204">
                  <c:v>16586.569155092588</c:v>
                </c:pt>
                <c:pt idx="1205">
                  <c:v>16683.365065586415</c:v>
                </c:pt>
                <c:pt idx="1206">
                  <c:v>16781.798087191353</c:v>
                </c:pt>
                <c:pt idx="1207">
                  <c:v>16881.467951388884</c:v>
                </c:pt>
                <c:pt idx="1208">
                  <c:v>16981.966667438268</c:v>
                </c:pt>
                <c:pt idx="1209">
                  <c:v>17082.881096450612</c:v>
                </c:pt>
                <c:pt idx="1210">
                  <c:v>17184.0037037037</c:v>
                </c:pt>
                <c:pt idx="1211">
                  <c:v>17285.334703703698</c:v>
                </c:pt>
                <c:pt idx="1212">
                  <c:v>17386.874310956784</c:v>
                </c:pt>
                <c:pt idx="1213">
                  <c:v>17488.622739969131</c:v>
                </c:pt>
                <c:pt idx="1214">
                  <c:v>17590.371168981477</c:v>
                </c:pt>
                <c:pt idx="1215">
                  <c:v>17692.119597993824</c:v>
                </c:pt>
                <c:pt idx="1216">
                  <c:v>17793.86802700617</c:v>
                </c:pt>
                <c:pt idx="1217">
                  <c:v>17895.407634259256</c:v>
                </c:pt>
                <c:pt idx="1218">
                  <c:v>17996.947241512342</c:v>
                </c:pt>
                <c:pt idx="1219">
                  <c:v>18098.486848765428</c:v>
                </c:pt>
                <c:pt idx="1220">
                  <c:v>18200.026456018513</c:v>
                </c:pt>
                <c:pt idx="1221">
                  <c:v>18301.357456018512</c:v>
                </c:pt>
                <c:pt idx="1222">
                  <c:v>18402.4800632716</c:v>
                </c:pt>
                <c:pt idx="1223">
                  <c:v>18503.394492283944</c:v>
                </c:pt>
                <c:pt idx="1224">
                  <c:v>18604.100957561721</c:v>
                </c:pt>
                <c:pt idx="1225">
                  <c:v>18704.392138888881</c:v>
                </c:pt>
                <c:pt idx="1226">
                  <c:v>18804.062003086412</c:v>
                </c:pt>
                <c:pt idx="1227">
                  <c:v>18903.112480709868</c:v>
                </c:pt>
                <c:pt idx="1228">
                  <c:v>19001.34011265431</c:v>
                </c:pt>
                <c:pt idx="1229">
                  <c:v>19099.157608796286</c:v>
                </c:pt>
                <c:pt idx="1230">
                  <c:v>19196.565827160484</c:v>
                </c:pt>
                <c:pt idx="1231">
                  <c:v>19293.769728395051</c:v>
                </c:pt>
                <c:pt idx="1232">
                  <c:v>19390.565638888878</c:v>
                </c:pt>
                <c:pt idx="1233">
                  <c:v>19487.157875771594</c:v>
                </c:pt>
                <c:pt idx="1234">
                  <c:v>19583.343408950608</c:v>
                </c:pt>
                <c:pt idx="1235">
                  <c:v>19679.123096450607</c:v>
                </c:pt>
                <c:pt idx="1236">
                  <c:v>19774.700182870361</c:v>
                </c:pt>
                <c:pt idx="1237">
                  <c:v>19870.277269290116</c:v>
                </c:pt>
                <c:pt idx="1238">
                  <c:v>19965.651969135793</c:v>
                </c:pt>
                <c:pt idx="1239">
                  <c:v>20061.026668981471</c:v>
                </c:pt>
                <c:pt idx="1240">
                  <c:v>20155.997239197521</c:v>
                </c:pt>
                <c:pt idx="1241">
                  <c:v>20250.56453780863</c:v>
                </c:pt>
                <c:pt idx="1242">
                  <c:v>20344.127411265421</c:v>
                </c:pt>
                <c:pt idx="1243">
                  <c:v>20436.49205324073</c:v>
                </c:pt>
                <c:pt idx="1244">
                  <c:v>20527.27106558641</c:v>
                </c:pt>
                <c:pt idx="1245">
                  <c:v>20616.673913580238</c:v>
                </c:pt>
                <c:pt idx="1246">
                  <c:v>20704.711108024683</c:v>
                </c:pt>
                <c:pt idx="1247">
                  <c:v>20791.586108024683</c:v>
                </c:pt>
                <c:pt idx="1248">
                  <c:v>20877.114974537028</c:v>
                </c:pt>
                <c:pt idx="1249">
                  <c:v>20961.49837808641</c:v>
                </c:pt>
                <c:pt idx="1250">
                  <c:v>21044.74404089505</c:v>
                </c:pt>
                <c:pt idx="1251">
                  <c:v>21126.672099537023</c:v>
                </c:pt>
                <c:pt idx="1252">
                  <c:v>21207.293064814799</c:v>
                </c:pt>
                <c:pt idx="1253">
                  <c:v>21286.617447530847</c:v>
                </c:pt>
                <c:pt idx="1254">
                  <c:v>21364.655758487635</c:v>
                </c:pt>
                <c:pt idx="1255">
                  <c:v>21441.600087962943</c:v>
                </c:pt>
                <c:pt idx="1256">
                  <c:v>21517.458158178993</c:v>
                </c:pt>
                <c:pt idx="1257">
                  <c:v>21592.237691358005</c:v>
                </c:pt>
                <c:pt idx="1258">
                  <c:v>21665.946409722201</c:v>
                </c:pt>
                <c:pt idx="1259">
                  <c:v>21738.592035493806</c:v>
                </c:pt>
                <c:pt idx="1260">
                  <c:v>21810.182290895042</c:v>
                </c:pt>
                <c:pt idx="1261">
                  <c:v>21880.724898148128</c:v>
                </c:pt>
                <c:pt idx="1262">
                  <c:v>21950.22757947529</c:v>
                </c:pt>
                <c:pt idx="1263">
                  <c:v>22018.698057098747</c:v>
                </c:pt>
                <c:pt idx="1264">
                  <c:v>22086.314263888871</c:v>
                </c:pt>
                <c:pt idx="1265">
                  <c:v>22153.250915123441</c:v>
                </c:pt>
                <c:pt idx="1266">
                  <c:v>22219.680152006156</c:v>
                </c:pt>
                <c:pt idx="1267">
                  <c:v>22286.109388888872</c:v>
                </c:pt>
                <c:pt idx="1268">
                  <c:v>22352.7075493827</c:v>
                </c:pt>
                <c:pt idx="1269">
                  <c:v>22419.813767746899</c:v>
                </c:pt>
                <c:pt idx="1270">
                  <c:v>22487.429974537023</c:v>
                </c:pt>
                <c:pt idx="1271">
                  <c:v>22555.38724614196</c:v>
                </c:pt>
                <c:pt idx="1272">
                  <c:v>22623.686440586403</c:v>
                </c:pt>
                <c:pt idx="1273">
                  <c:v>22691.985635030847</c:v>
                </c:pt>
                <c:pt idx="1274">
                  <c:v>22759.942906635784</c:v>
                </c:pt>
                <c:pt idx="1275">
                  <c:v>22827.388902777759</c:v>
                </c:pt>
                <c:pt idx="1276">
                  <c:v>22894.156201388869</c:v>
                </c:pt>
                <c:pt idx="1277">
                  <c:v>22960.24823456788</c:v>
                </c:pt>
                <c:pt idx="1278">
                  <c:v>23025.836070987632</c:v>
                </c:pt>
                <c:pt idx="1279">
                  <c:v>23090.92164120368</c:v>
                </c:pt>
                <c:pt idx="1280">
                  <c:v>23155.673439814793</c:v>
                </c:pt>
                <c:pt idx="1281">
                  <c:v>23220.425238425905</c:v>
                </c:pt>
                <c:pt idx="1282">
                  <c:v>23285.343815586399</c:v>
                </c:pt>
                <c:pt idx="1283">
                  <c:v>23350.429385802447</c:v>
                </c:pt>
                <c:pt idx="1284">
                  <c:v>23415.849585648124</c:v>
                </c:pt>
                <c:pt idx="1285">
                  <c:v>23481.605273148125</c:v>
                </c:pt>
                <c:pt idx="1286">
                  <c:v>23547.360960648126</c:v>
                </c:pt>
                <c:pt idx="1287">
                  <c:v>23613.284713734545</c:v>
                </c:pt>
                <c:pt idx="1288">
                  <c:v>23679.208466820965</c:v>
                </c:pt>
                <c:pt idx="1289">
                  <c:v>23745.132219907384</c:v>
                </c:pt>
                <c:pt idx="1290">
                  <c:v>23810.720056327136</c:v>
                </c:pt>
                <c:pt idx="1291">
                  <c:v>23875.972834104916</c:v>
                </c:pt>
                <c:pt idx="1292">
                  <c:v>23940.724632716028</c:v>
                </c:pt>
                <c:pt idx="1293">
                  <c:v>24004.811462191337</c:v>
                </c:pt>
                <c:pt idx="1294">
                  <c:v>24068.236754629608</c:v>
                </c:pt>
                <c:pt idx="1295">
                  <c:v>24131.168146604916</c:v>
                </c:pt>
                <c:pt idx="1296">
                  <c:v>24193.444007716025</c:v>
                </c:pt>
                <c:pt idx="1297">
                  <c:v>24254.90528163578</c:v>
                </c:pt>
                <c:pt idx="1298">
                  <c:v>24315.557331018495</c:v>
                </c:pt>
                <c:pt idx="1299">
                  <c:v>24375.405518518495</c:v>
                </c:pt>
                <c:pt idx="1300">
                  <c:v>24434.77396296294</c:v>
                </c:pt>
                <c:pt idx="1301">
                  <c:v>24493.982922067877</c:v>
                </c:pt>
                <c:pt idx="1302">
                  <c:v>24553.351366512321</c:v>
                </c:pt>
                <c:pt idx="1303">
                  <c:v>24613.039425154297</c:v>
                </c:pt>
                <c:pt idx="1304">
                  <c:v>24673.208513888865</c:v>
                </c:pt>
                <c:pt idx="1305">
                  <c:v>24733.699361882693</c:v>
                </c:pt>
                <c:pt idx="1306">
                  <c:v>24794.51282716047</c:v>
                </c:pt>
                <c:pt idx="1307">
                  <c:v>24855.649767746891</c:v>
                </c:pt>
                <c:pt idx="1308">
                  <c:v>24917.273530092571</c:v>
                </c:pt>
                <c:pt idx="1309">
                  <c:v>24979.059995370349</c:v>
                </c:pt>
                <c:pt idx="1310">
                  <c:v>25041.009378086397</c:v>
                </c:pt>
                <c:pt idx="1311">
                  <c:v>25102.958760802445</c:v>
                </c:pt>
                <c:pt idx="1312">
                  <c:v>25164.908143518493</c:v>
                </c:pt>
                <c:pt idx="1313">
                  <c:v>25226.694608796271</c:v>
                </c:pt>
                <c:pt idx="1314">
                  <c:v>25288.48107407405</c:v>
                </c:pt>
                <c:pt idx="1315">
                  <c:v>25350.10483641973</c:v>
                </c:pt>
                <c:pt idx="1316">
                  <c:v>25411.566110339485</c:v>
                </c:pt>
                <c:pt idx="1317">
                  <c:v>25472.703050925906</c:v>
                </c:pt>
                <c:pt idx="1318">
                  <c:v>25533.355100308621</c:v>
                </c:pt>
                <c:pt idx="1319">
                  <c:v>25593.684961419731</c:v>
                </c:pt>
                <c:pt idx="1320">
                  <c:v>25653.533148919731</c:v>
                </c:pt>
                <c:pt idx="1321">
                  <c:v>25712.423780864174</c:v>
                </c:pt>
                <c:pt idx="1322">
                  <c:v>25770.680332561704</c:v>
                </c:pt>
                <c:pt idx="1323">
                  <c:v>25828.306236111086</c:v>
                </c:pt>
                <c:pt idx="1324">
                  <c:v>25886.247034722197</c:v>
                </c:pt>
                <c:pt idx="1325">
                  <c:v>25944.978824845653</c:v>
                </c:pt>
                <c:pt idx="1326">
                  <c:v>26005.147913580222</c:v>
                </c:pt>
                <c:pt idx="1327">
                  <c:v>26067.260428240716</c:v>
                </c:pt>
                <c:pt idx="1328">
                  <c:v>26132.012226851828</c:v>
                </c:pt>
                <c:pt idx="1329">
                  <c:v>26199.28822685183</c:v>
                </c:pt>
                <c:pt idx="1330">
                  <c:v>26268.445982253063</c:v>
                </c:pt>
                <c:pt idx="1331">
                  <c:v>26338.467661265408</c:v>
                </c:pt>
                <c:pt idx="1332">
                  <c:v>26408.836411265409</c:v>
                </c:pt>
                <c:pt idx="1333">
                  <c:v>26479.20516126541</c:v>
                </c:pt>
                <c:pt idx="1334">
                  <c:v>26549.573911265412</c:v>
                </c:pt>
                <c:pt idx="1335">
                  <c:v>26619.942661265413</c:v>
                </c:pt>
                <c:pt idx="1336">
                  <c:v>26690.311411265415</c:v>
                </c:pt>
                <c:pt idx="1337">
                  <c:v>26760.506518518501</c:v>
                </c:pt>
                <c:pt idx="1338">
                  <c:v>26830.181984567884</c:v>
                </c:pt>
                <c:pt idx="1339">
                  <c:v>26899.339739969117</c:v>
                </c:pt>
                <c:pt idx="1340">
                  <c:v>26967.981715277758</c:v>
                </c:pt>
                <c:pt idx="1341">
                  <c:v>27036.452192901215</c:v>
                </c:pt>
                <c:pt idx="1342">
                  <c:v>27104.751387345659</c:v>
                </c:pt>
                <c:pt idx="1343">
                  <c:v>27173.050581790103</c:v>
                </c:pt>
                <c:pt idx="1344">
                  <c:v>27241.349776234547</c:v>
                </c:pt>
                <c:pt idx="1345">
                  <c:v>27309.820253858004</c:v>
                </c:pt>
                <c:pt idx="1346">
                  <c:v>27378.462229166646</c:v>
                </c:pt>
                <c:pt idx="1347">
                  <c:v>27447.792340277756</c:v>
                </c:pt>
                <c:pt idx="1348">
                  <c:v>27517.814019290101</c:v>
                </c:pt>
                <c:pt idx="1349">
                  <c:v>27588.530698302446</c:v>
                </c:pt>
                <c:pt idx="1350">
                  <c:v>27659.770879629606</c:v>
                </c:pt>
                <c:pt idx="1351">
                  <c:v>27731.185990740716</c:v>
                </c:pt>
                <c:pt idx="1352">
                  <c:v>27802.601101851826</c:v>
                </c:pt>
                <c:pt idx="1353">
                  <c:v>27873.666567901208</c:v>
                </c:pt>
                <c:pt idx="1354">
                  <c:v>27943.515033178985</c:v>
                </c:pt>
                <c:pt idx="1355">
                  <c:v>28011.472304783922</c:v>
                </c:pt>
                <c:pt idx="1356">
                  <c:v>28077.060141203674</c:v>
                </c:pt>
                <c:pt idx="1357">
                  <c:v>28140.320585648118</c:v>
                </c:pt>
                <c:pt idx="1358">
                  <c:v>28201.134050925895</c:v>
                </c:pt>
                <c:pt idx="1359">
                  <c:v>28156.804854401162</c:v>
                </c:pt>
                <c:pt idx="1360">
                  <c:v>28158.823598868014</c:v>
                </c:pt>
                <c:pt idx="1361">
                  <c:v>28161.024171143552</c:v>
                </c:pt>
                <c:pt idx="1362">
                  <c:v>28163.277077922667</c:v>
                </c:pt>
                <c:pt idx="1363">
                  <c:v>28165.572552268455</c:v>
                </c:pt>
                <c:pt idx="1364">
                  <c:v>28168.00427538405</c:v>
                </c:pt>
                <c:pt idx="1365">
                  <c:v>28170.249694178205</c:v>
                </c:pt>
                <c:pt idx="1366">
                  <c:v>28240.002998456759</c:v>
                </c:pt>
                <c:pt idx="1367">
                  <c:v>28278.357131172808</c:v>
                </c:pt>
                <c:pt idx="1368">
                  <c:v>28317.484773148117</c:v>
                </c:pt>
                <c:pt idx="1369">
                  <c:v>28358.447300925895</c:v>
                </c:pt>
                <c:pt idx="1370">
                  <c:v>28400.477211419722</c:v>
                </c:pt>
                <c:pt idx="1371">
                  <c:v>28442.641510030833</c:v>
                </c:pt>
                <c:pt idx="1372">
                  <c:v>28411.455599106241</c:v>
                </c:pt>
                <c:pt idx="1373">
                  <c:v>28413.340699319793</c:v>
                </c:pt>
                <c:pt idx="1374">
                  <c:v>28479.220818672809</c:v>
                </c:pt>
                <c:pt idx="1375">
                  <c:v>28515.052358796267</c:v>
                </c:pt>
                <c:pt idx="1376">
                  <c:v>28550.883898919725</c:v>
                </c:pt>
                <c:pt idx="1377">
                  <c:v>28586.715439043182</c:v>
                </c:pt>
                <c:pt idx="1378">
                  <c:v>28621.929737654293</c:v>
                </c:pt>
                <c:pt idx="1379">
                  <c:v>28596.222834159242</c:v>
                </c:pt>
                <c:pt idx="1380">
                  <c:v>28597.931641161682</c:v>
                </c:pt>
                <c:pt idx="1381">
                  <c:v>28600.925614278367</c:v>
                </c:pt>
                <c:pt idx="1382">
                  <c:v>28605.079736716922</c:v>
                </c:pt>
                <c:pt idx="1383">
                  <c:v>28608.776603726106</c:v>
                </c:pt>
                <c:pt idx="1384">
                  <c:v>28612.016215305917</c:v>
                </c:pt>
                <c:pt idx="1385">
                  <c:v>28614.798571456351</c:v>
                </c:pt>
                <c:pt idx="1386">
                  <c:v>28629.92320293207</c:v>
                </c:pt>
                <c:pt idx="1387">
                  <c:v>28639.130773148121</c:v>
                </c:pt>
                <c:pt idx="1388">
                  <c:v>28650.739954475281</c:v>
                </c:pt>
                <c:pt idx="1389">
                  <c:v>28664.332781635774</c:v>
                </c:pt>
                <c:pt idx="1390">
                  <c:v>28678.778592592564</c:v>
                </c:pt>
                <c:pt idx="1391">
                  <c:v>28693.941604938242</c:v>
                </c:pt>
                <c:pt idx="1392">
                  <c:v>28710.591145061699</c:v>
                </c:pt>
                <c:pt idx="1393">
                  <c:v>28729.963733796267</c:v>
                </c:pt>
                <c:pt idx="1394">
                  <c:v>28753.154532407378</c:v>
                </c:pt>
                <c:pt idx="1395">
                  <c:v>28780.182739197502</c:v>
                </c:pt>
                <c:pt idx="1396">
                  <c:v>28810.083183641946</c:v>
                </c:pt>
                <c:pt idx="1397">
                  <c:v>28841.706648919724</c:v>
                </c:pt>
                <c:pt idx="1398">
                  <c:v>28874.032836419723</c:v>
                </c:pt>
                <c:pt idx="1399">
                  <c:v>28906.359023919722</c:v>
                </c:pt>
                <c:pt idx="1400">
                  <c:v>28938.450112654289</c:v>
                </c:pt>
                <c:pt idx="1401">
                  <c:v>28969.841053240711</c:v>
                </c:pt>
                <c:pt idx="1402">
                  <c:v>29000.196250771576</c:v>
                </c:pt>
                <c:pt idx="1403">
                  <c:v>28978.103358104312</c:v>
                </c:pt>
                <c:pt idx="1404">
                  <c:v>28979.274739403627</c:v>
                </c:pt>
                <c:pt idx="1405">
                  <c:v>28980.574393140942</c:v>
                </c:pt>
                <c:pt idx="1406">
                  <c:v>28981.909614806817</c:v>
                </c:pt>
                <c:pt idx="1407">
                  <c:v>28983.567715128498</c:v>
                </c:pt>
                <c:pt idx="1408">
                  <c:v>28985.975265075256</c:v>
                </c:pt>
                <c:pt idx="1409">
                  <c:v>28989.352916029969</c:v>
                </c:pt>
                <c:pt idx="1410">
                  <c:v>28992.273311555309</c:v>
                </c:pt>
                <c:pt idx="1411">
                  <c:v>28993.996199225119</c:v>
                </c:pt>
                <c:pt idx="1412">
                  <c:v>29007.957191357997</c:v>
                </c:pt>
                <c:pt idx="1413">
                  <c:v>29015.950656635774</c:v>
                </c:pt>
                <c:pt idx="1414">
                  <c:v>29024.061671296269</c:v>
                </c:pt>
                <c:pt idx="1415">
                  <c:v>29032.113804012319</c:v>
                </c:pt>
                <c:pt idx="1416">
                  <c:v>29039.990577932072</c:v>
                </c:pt>
                <c:pt idx="1417">
                  <c:v>29047.63654320985</c:v>
                </c:pt>
                <c:pt idx="1418">
                  <c:v>29055.339888888862</c:v>
                </c:pt>
                <c:pt idx="1419">
                  <c:v>29063.869083333306</c:v>
                </c:pt>
                <c:pt idx="1420">
                  <c:v>29074.24270910491</c:v>
                </c:pt>
                <c:pt idx="1421">
                  <c:v>29087.231486882687</c:v>
                </c:pt>
                <c:pt idx="1422">
                  <c:v>29103.046597993798</c:v>
                </c:pt>
                <c:pt idx="1423">
                  <c:v>29120.988001543181</c:v>
                </c:pt>
                <c:pt idx="1424">
                  <c:v>29139.638133487624</c:v>
                </c:pt>
                <c:pt idx="1425">
                  <c:v>29126.022942052754</c:v>
                </c:pt>
                <c:pt idx="1426">
                  <c:v>29127.698948425426</c:v>
                </c:pt>
                <c:pt idx="1427">
                  <c:v>29129.496064815703</c:v>
                </c:pt>
                <c:pt idx="1428">
                  <c:v>29152.256351851822</c:v>
                </c:pt>
                <c:pt idx="1429">
                  <c:v>29165.096262345651</c:v>
                </c:pt>
                <c:pt idx="1430">
                  <c:v>29179.228894290096</c:v>
                </c:pt>
                <c:pt idx="1431">
                  <c:v>29195.963057098739</c:v>
                </c:pt>
                <c:pt idx="1432">
                  <c:v>29214.702745370345</c:v>
                </c:pt>
                <c:pt idx="1433">
                  <c:v>29234.075334104913</c:v>
                </c:pt>
                <c:pt idx="1434">
                  <c:v>29219.78622402369</c:v>
                </c:pt>
                <c:pt idx="1435">
                  <c:v>29220.987557262841</c:v>
                </c:pt>
                <c:pt idx="1436">
                  <c:v>29223.172502439334</c:v>
                </c:pt>
                <c:pt idx="1437">
                  <c:v>29226.101525425609</c:v>
                </c:pt>
                <c:pt idx="1438">
                  <c:v>29228.573292982506</c:v>
                </c:pt>
                <c:pt idx="1439">
                  <c:v>29230.621419651208</c:v>
                </c:pt>
                <c:pt idx="1440">
                  <c:v>29237.988033950591</c:v>
                </c:pt>
                <c:pt idx="1441">
                  <c:v>29242.150418981455</c:v>
                </c:pt>
                <c:pt idx="1442">
                  <c:v>29246.925433641947</c:v>
                </c:pt>
                <c:pt idx="1443">
                  <c:v>29252.116483024663</c:v>
                </c:pt>
                <c:pt idx="1444">
                  <c:v>29257.354831018492</c:v>
                </c:pt>
                <c:pt idx="1445">
                  <c:v>29253.627442331486</c:v>
                </c:pt>
                <c:pt idx="1446">
                  <c:v>29254.228108951062</c:v>
                </c:pt>
                <c:pt idx="1447">
                  <c:v>29254.629123102099</c:v>
                </c:pt>
                <c:pt idx="1448">
                  <c:v>29260.829831018491</c:v>
                </c:pt>
                <c:pt idx="1449">
                  <c:v>29264.421629629604</c:v>
                </c:pt>
                <c:pt idx="1450">
                  <c:v>29268.092366512319</c:v>
                </c:pt>
                <c:pt idx="1451">
                  <c:v>29265.484512967894</c:v>
                </c:pt>
                <c:pt idx="1452">
                  <c:v>29266.261065842878</c:v>
                </c:pt>
                <c:pt idx="1453">
                  <c:v>29267.294651940712</c:v>
                </c:pt>
                <c:pt idx="1454">
                  <c:v>29267.920142858249</c:v>
                </c:pt>
                <c:pt idx="1455">
                  <c:v>29268.080646188035</c:v>
                </c:pt>
                <c:pt idx="1456">
                  <c:v>29268.092366512319</c:v>
                </c:pt>
                <c:pt idx="1457">
                  <c:v>29268.092366512319</c:v>
                </c:pt>
                <c:pt idx="1458">
                  <c:v>29268.092366512319</c:v>
                </c:pt>
                <c:pt idx="1459">
                  <c:v>29268.092366512319</c:v>
                </c:pt>
                <c:pt idx="1460">
                  <c:v>29268.092366512319</c:v>
                </c:pt>
                <c:pt idx="1461">
                  <c:v>29268.092366512319</c:v>
                </c:pt>
                <c:pt idx="1462">
                  <c:v>29268.092366512319</c:v>
                </c:pt>
                <c:pt idx="1463">
                  <c:v>29268.092366512319</c:v>
                </c:pt>
                <c:pt idx="1464">
                  <c:v>29268.092366512319</c:v>
                </c:pt>
                <c:pt idx="1465">
                  <c:v>29268.092366512319</c:v>
                </c:pt>
                <c:pt idx="1466">
                  <c:v>29268.092366512319</c:v>
                </c:pt>
                <c:pt idx="1467">
                  <c:v>29268.092366512319</c:v>
                </c:pt>
                <c:pt idx="1468">
                  <c:v>29268.092366512319</c:v>
                </c:pt>
                <c:pt idx="1469">
                  <c:v>29268.092366512319</c:v>
                </c:pt>
                <c:pt idx="1470">
                  <c:v>29268.092366512319</c:v>
                </c:pt>
                <c:pt idx="1471">
                  <c:v>29268.092366512319</c:v>
                </c:pt>
                <c:pt idx="1472">
                  <c:v>29268.092366512319</c:v>
                </c:pt>
                <c:pt idx="1473">
                  <c:v>29268.092366512319</c:v>
                </c:pt>
                <c:pt idx="1474">
                  <c:v>29268.092366512319</c:v>
                </c:pt>
                <c:pt idx="1475">
                  <c:v>29268.092366512319</c:v>
                </c:pt>
                <c:pt idx="1476">
                  <c:v>29268.092366512319</c:v>
                </c:pt>
                <c:pt idx="1477">
                  <c:v>29268.092366512319</c:v>
                </c:pt>
                <c:pt idx="1478">
                  <c:v>29268.092366512319</c:v>
                </c:pt>
                <c:pt idx="1479">
                  <c:v>29268.092366512319</c:v>
                </c:pt>
                <c:pt idx="1480">
                  <c:v>29268.092366512319</c:v>
                </c:pt>
                <c:pt idx="1481">
                  <c:v>29268.092366512319</c:v>
                </c:pt>
                <c:pt idx="1482">
                  <c:v>29268.092366512319</c:v>
                </c:pt>
                <c:pt idx="1483">
                  <c:v>29268.144277006148</c:v>
                </c:pt>
                <c:pt idx="1484">
                  <c:v>29268.351918981458</c:v>
                </c:pt>
                <c:pt idx="1485">
                  <c:v>29268.777606481457</c:v>
                </c:pt>
                <c:pt idx="1486">
                  <c:v>29269.446972993803</c:v>
                </c:pt>
                <c:pt idx="1487">
                  <c:v>29270.354763117259</c:v>
                </c:pt>
                <c:pt idx="1488">
                  <c:v>29271.514812499976</c:v>
                </c:pt>
                <c:pt idx="1489">
                  <c:v>29272.933234567878</c:v>
                </c:pt>
                <c:pt idx="1490">
                  <c:v>29274.71803317899</c:v>
                </c:pt>
                <c:pt idx="1491">
                  <c:v>29277.035665123432</c:v>
                </c:pt>
                <c:pt idx="1492">
                  <c:v>29280.135279320963</c:v>
                </c:pt>
                <c:pt idx="1493">
                  <c:v>29284.340029320963</c:v>
                </c:pt>
                <c:pt idx="1494">
                  <c:v>29290.063161265407</c:v>
                </c:pt>
                <c:pt idx="1495">
                  <c:v>29297.709126543185</c:v>
                </c:pt>
                <c:pt idx="1496">
                  <c:v>29307.686344907383</c:v>
                </c:pt>
                <c:pt idx="1497">
                  <c:v>29320.157841049357</c:v>
                </c:pt>
                <c:pt idx="1498">
                  <c:v>29335.240306327134</c:v>
                </c:pt>
                <c:pt idx="1499">
                  <c:v>29352.91947608022</c:v>
                </c:pt>
                <c:pt idx="1500">
                  <c:v>29373.028249999974</c:v>
                </c:pt>
                <c:pt idx="1501">
                  <c:v>29395.427949845653</c:v>
                </c:pt>
                <c:pt idx="1502">
                  <c:v>29419.831137345653</c:v>
                </c:pt>
                <c:pt idx="1503">
                  <c:v>29445.898892746889</c:v>
                </c:pt>
                <c:pt idx="1504">
                  <c:v>29473.251111111087</c:v>
                </c:pt>
                <c:pt idx="1505">
                  <c:v>29501.476798611086</c:v>
                </c:pt>
                <c:pt idx="1506">
                  <c:v>29530.589683641949</c:v>
                </c:pt>
                <c:pt idx="1507">
                  <c:v>29560.376976080221</c:v>
                </c:pt>
                <c:pt idx="1508">
                  <c:v>29590.960837191331</c:v>
                </c:pt>
                <c:pt idx="1509">
                  <c:v>29622.235837191332</c:v>
                </c:pt>
                <c:pt idx="1510">
                  <c:v>29654.092685185158</c:v>
                </c:pt>
                <c:pt idx="1511">
                  <c:v>29686.536743827135</c:v>
                </c:pt>
                <c:pt idx="1512">
                  <c:v>29719.692533950591</c:v>
                </c:pt>
                <c:pt idx="1513">
                  <c:v>29753.688437499972</c:v>
                </c:pt>
                <c:pt idx="1514">
                  <c:v>29788.779931327132</c:v>
                </c:pt>
                <c:pt idx="1515">
                  <c:v>29825.484618827133</c:v>
                </c:pt>
                <c:pt idx="1516">
                  <c:v>29864.353566357997</c:v>
                </c:pt>
                <c:pt idx="1517">
                  <c:v>29905.981599537008</c:v>
                </c:pt>
                <c:pt idx="1518">
                  <c:v>29950.878706790096</c:v>
                </c:pt>
                <c:pt idx="1519">
                  <c:v>29999.16844367281</c:v>
                </c:pt>
                <c:pt idx="1520">
                  <c:v>30050.528085648119</c:v>
                </c:pt>
                <c:pt idx="1521">
                  <c:v>30104.138433641947</c:v>
                </c:pt>
                <c:pt idx="1522">
                  <c:v>30159.584096450588</c:v>
                </c:pt>
                <c:pt idx="1523">
                  <c:v>30216.270462962933</c:v>
                </c:pt>
                <c:pt idx="1524">
                  <c:v>30274.053706790095</c:v>
                </c:pt>
                <c:pt idx="1525">
                  <c:v>30332.468456790095</c:v>
                </c:pt>
                <c:pt idx="1526">
                  <c:v>30391.359088734538</c:v>
                </c:pt>
                <c:pt idx="1527">
                  <c:v>30450.090878857995</c:v>
                </c:pt>
                <c:pt idx="1528">
                  <c:v>30508.189446759228</c:v>
                </c:pt>
                <c:pt idx="1529">
                  <c:v>30564.56435030861</c:v>
                </c:pt>
                <c:pt idx="1530">
                  <c:v>30523.765901474559</c:v>
                </c:pt>
                <c:pt idx="1531">
                  <c:v>30526.262004982575</c:v>
                </c:pt>
                <c:pt idx="1532">
                  <c:v>30528.895171171807</c:v>
                </c:pt>
                <c:pt idx="1533">
                  <c:v>30531.226539010717</c:v>
                </c:pt>
                <c:pt idx="1534">
                  <c:v>30533.075420166584</c:v>
                </c:pt>
                <c:pt idx="1535">
                  <c:v>30604.342482253054</c:v>
                </c:pt>
                <c:pt idx="1536">
                  <c:v>30643.211429783918</c:v>
                </c:pt>
                <c:pt idx="1537">
                  <c:v>30681.822540895027</c:v>
                </c:pt>
                <c:pt idx="1538">
                  <c:v>30720.950182870336</c:v>
                </c:pt>
                <c:pt idx="1539">
                  <c:v>30761.384167438238</c:v>
                </c:pt>
                <c:pt idx="1540">
                  <c:v>30804.223624228362</c:v>
                </c:pt>
                <c:pt idx="1541">
                  <c:v>30850.378488425893</c:v>
                </c:pt>
                <c:pt idx="1542">
                  <c:v>30900.557488425893</c:v>
                </c:pt>
                <c:pt idx="1543">
                  <c:v>30955.541426697499</c:v>
                </c:pt>
                <c:pt idx="1544">
                  <c:v>31015.710515432067</c:v>
                </c:pt>
                <c:pt idx="1545">
                  <c:v>31081.634268518486</c:v>
                </c:pt>
                <c:pt idx="1546">
                  <c:v>31153.399882716018</c:v>
                </c:pt>
                <c:pt idx="1547">
                  <c:v>31230.70801466046</c:v>
                </c:pt>
                <c:pt idx="1548">
                  <c:v>31312.636073302434</c:v>
                </c:pt>
                <c:pt idx="1549">
                  <c:v>31397.591243055522</c:v>
                </c:pt>
                <c:pt idx="1550">
                  <c:v>31484.466243055522</c:v>
                </c:pt>
                <c:pt idx="1551">
                  <c:v>31572.503437499967</c:v>
                </c:pt>
                <c:pt idx="1552">
                  <c:v>31661.319718364164</c:v>
                </c:pt>
                <c:pt idx="1553">
                  <c:v>31751.114683641943</c:v>
                </c:pt>
                <c:pt idx="1554">
                  <c:v>31841.893695987623</c:v>
                </c:pt>
                <c:pt idx="1555">
                  <c:v>31934.059383487624</c:v>
                </c:pt>
                <c:pt idx="1556">
                  <c:v>32027.622256944414</c:v>
                </c:pt>
                <c:pt idx="1557">
                  <c:v>32122.794784722191</c:v>
                </c:pt>
                <c:pt idx="1558">
                  <c:v>32219.387021604907</c:v>
                </c:pt>
                <c:pt idx="1559">
                  <c:v>32317.61465354935</c:v>
                </c:pt>
                <c:pt idx="1560">
                  <c:v>32417.69851466046</c:v>
                </c:pt>
                <c:pt idx="1561">
                  <c:v>32520.07469598762</c:v>
                </c:pt>
                <c:pt idx="1562">
                  <c:v>32624.981192129595</c:v>
                </c:pt>
                <c:pt idx="1563">
                  <c:v>32733.094019290089</c:v>
                </c:pt>
                <c:pt idx="1564">
                  <c:v>32844.680130401197</c:v>
                </c:pt>
                <c:pt idx="1565">
                  <c:v>32959.794439043173</c:v>
                </c:pt>
                <c:pt idx="1566">
                  <c:v>33078.49185879626</c:v>
                </c:pt>
                <c:pt idx="1567">
                  <c:v>33200.827303240701</c:v>
                </c:pt>
                <c:pt idx="1568">
                  <c:v>33327.088317901194</c:v>
                </c:pt>
                <c:pt idx="1569">
                  <c:v>33457.336895061686</c:v>
                </c:pt>
                <c:pt idx="1570">
                  <c:v>33591.63502700613</c:v>
                </c:pt>
                <c:pt idx="1571">
                  <c:v>33730.288492283908</c:v>
                </c:pt>
                <c:pt idx="1572">
                  <c:v>33872.871710648105</c:v>
                </c:pt>
                <c:pt idx="1573">
                  <c:v>34019.188945216003</c:v>
                </c:pt>
                <c:pt idx="1574">
                  <c:v>34169.034806327116</c:v>
                </c:pt>
                <c:pt idx="1575">
                  <c:v>34322.194895061686</c:v>
                </c:pt>
                <c:pt idx="1576">
                  <c:v>34478.446446759219</c:v>
                </c:pt>
                <c:pt idx="1577">
                  <c:v>34637.558974536994</c:v>
                </c:pt>
                <c:pt idx="1578">
                  <c:v>34798.768514660449</c:v>
                </c:pt>
                <c:pt idx="1579">
                  <c:v>34961.559823302421</c:v>
                </c:pt>
                <c:pt idx="1580">
                  <c:v>35125.409934413532</c:v>
                </c:pt>
                <c:pt idx="1581">
                  <c:v>35289.525282407361</c:v>
                </c:pt>
                <c:pt idx="1582">
                  <c:v>35453.375393518472</c:v>
                </c:pt>
                <c:pt idx="1583">
                  <c:v>35616.431081018469</c:v>
                </c:pt>
                <c:pt idx="1584">
                  <c:v>35778.694275462913</c:v>
                </c:pt>
                <c:pt idx="1585">
                  <c:v>35939.640938271557</c:v>
                </c:pt>
                <c:pt idx="1586">
                  <c:v>36099.538236882669</c:v>
                </c:pt>
                <c:pt idx="1587">
                  <c:v>36257.86792438267</c:v>
                </c:pt>
                <c:pt idx="1588">
                  <c:v>36414.378492283904</c:v>
                </c:pt>
                <c:pt idx="1589">
                  <c:v>36568.822936728349</c:v>
                </c:pt>
                <c:pt idx="1590">
                  <c:v>36720.959402006127</c:v>
                </c:pt>
                <c:pt idx="1591">
                  <c:v>36870.551824074028</c:v>
                </c:pt>
                <c:pt idx="1592">
                  <c:v>37017.621653549337</c:v>
                </c:pt>
                <c:pt idx="1593">
                  <c:v>37162.439489969089</c:v>
                </c:pt>
                <c:pt idx="1594">
                  <c:v>37305.517788580197</c:v>
                </c:pt>
                <c:pt idx="1595">
                  <c:v>37447.113420524642</c:v>
                </c:pt>
                <c:pt idx="1596">
                  <c:v>37587.724898148095</c:v>
                </c:pt>
                <c:pt idx="1597">
                  <c:v>37727.355653549326</c:v>
                </c:pt>
                <c:pt idx="1598">
                  <c:v>37866.497334876483</c:v>
                </c:pt>
                <c:pt idx="1599">
                  <c:v>38005.150800154261</c:v>
                </c:pt>
                <c:pt idx="1600">
                  <c:v>38142.830407407346</c:v>
                </c:pt>
                <c:pt idx="1601">
                  <c:v>38279.539588734508</c:v>
                </c:pt>
                <c:pt idx="1602">
                  <c:v>38414.558783178953</c:v>
                </c:pt>
                <c:pt idx="1603">
                  <c:v>38547.659434413523</c:v>
                </c:pt>
                <c:pt idx="1604">
                  <c:v>38678.618134259203</c:v>
                </c:pt>
                <c:pt idx="1605">
                  <c:v>38807.217266203646</c:v>
                </c:pt>
                <c:pt idx="1606">
                  <c:v>38933.478280864139</c:v>
                </c:pt>
                <c:pt idx="1607">
                  <c:v>39057.884246141919</c:v>
                </c:pt>
                <c:pt idx="1608">
                  <c:v>39180.907933641916</c:v>
                </c:pt>
                <c:pt idx="1609">
                  <c:v>39302.785621913521</c:v>
                </c:pt>
                <c:pt idx="1610">
                  <c:v>39424.206412036976</c:v>
                </c:pt>
                <c:pt idx="1611">
                  <c:v>39545.171162036975</c:v>
                </c:pt>
                <c:pt idx="1612">
                  <c:v>39666.135912036974</c:v>
                </c:pt>
                <c:pt idx="1613">
                  <c:v>39787.100662036974</c:v>
                </c:pt>
                <c:pt idx="1614">
                  <c:v>39908.521452160428</c:v>
                </c:pt>
                <c:pt idx="1615">
                  <c:v>40030.170584104875</c:v>
                </c:pt>
                <c:pt idx="1616">
                  <c:v>40152.506028549316</c:v>
                </c:pt>
                <c:pt idx="1617">
                  <c:v>40275.759559413513</c:v>
                </c:pt>
                <c:pt idx="1618">
                  <c:v>40400.396655092525</c:v>
                </c:pt>
                <c:pt idx="1619">
                  <c:v>40526.657669753018</c:v>
                </c:pt>
                <c:pt idx="1620">
                  <c:v>40655.022024691287</c:v>
                </c:pt>
                <c:pt idx="1621">
                  <c:v>40785.980724536967</c:v>
                </c:pt>
                <c:pt idx="1622">
                  <c:v>40919.799220678942</c:v>
                </c:pt>
                <c:pt idx="1623">
                  <c:v>41056.750686728323</c:v>
                </c:pt>
                <c:pt idx="1624">
                  <c:v>41196.381442129554</c:v>
                </c:pt>
                <c:pt idx="1625">
                  <c:v>41338.470438271528</c:v>
                </c:pt>
                <c:pt idx="1626">
                  <c:v>41482.541471450539</c:v>
                </c:pt>
                <c:pt idx="1627">
                  <c:v>41628.108041666586</c:v>
                </c:pt>
                <c:pt idx="1628">
                  <c:v>41774.174840277694</c:v>
                </c:pt>
                <c:pt idx="1629">
                  <c:v>41919.991417438185</c:v>
                </c:pt>
                <c:pt idx="1630">
                  <c:v>42064.809253857937</c:v>
                </c:pt>
                <c:pt idx="1631">
                  <c:v>42207.14525385794</c:v>
                </c:pt>
                <c:pt idx="1632">
                  <c:v>42346.042719907324</c:v>
                </c:pt>
                <c:pt idx="1633">
                  <c:v>42480.580991512259</c:v>
                </c:pt>
                <c:pt idx="1634">
                  <c:v>42610.593290123368</c:v>
                </c:pt>
                <c:pt idx="1635">
                  <c:v>42736.389255401147</c:v>
                </c:pt>
                <c:pt idx="1636">
                  <c:v>42859.183314043119</c:v>
                </c:pt>
                <c:pt idx="1637">
                  <c:v>42979.920365740647</c:v>
                </c:pt>
                <c:pt idx="1638">
                  <c:v>43099.975609567809</c:v>
                </c:pt>
                <c:pt idx="1639">
                  <c:v>43219.804013117195</c:v>
                </c:pt>
                <c:pt idx="1640">
                  <c:v>43339.63241666658</c:v>
                </c:pt>
                <c:pt idx="1641">
                  <c:v>43459.234194444354</c:v>
                </c:pt>
                <c:pt idx="1642">
                  <c:v>43578.157381944351</c:v>
                </c:pt>
                <c:pt idx="1643">
                  <c:v>43696.178785493736</c:v>
                </c:pt>
                <c:pt idx="1644">
                  <c:v>43813.077785493733</c:v>
                </c:pt>
                <c:pt idx="1645">
                  <c:v>43929.082723765336</c:v>
                </c:pt>
                <c:pt idx="1646">
                  <c:v>44044.641918209782</c:v>
                </c:pt>
                <c:pt idx="1647">
                  <c:v>44160.423877314723</c:v>
                </c:pt>
                <c:pt idx="1648">
                  <c:v>44277.32287731472</c:v>
                </c:pt>
                <c:pt idx="1649">
                  <c:v>44395.794743827064</c:v>
                </c:pt>
                <c:pt idx="1650">
                  <c:v>44516.531795524592</c:v>
                </c:pt>
                <c:pt idx="1651">
                  <c:v>44639.785326388788</c:v>
                </c:pt>
                <c:pt idx="1652">
                  <c:v>44766.046341049281</c:v>
                </c:pt>
                <c:pt idx="1653">
                  <c:v>44895.586726080146</c:v>
                </c:pt>
                <c:pt idx="1654">
                  <c:v>45028.448524691259</c:v>
                </c:pt>
                <c:pt idx="1655">
                  <c:v>45164.673780092497</c:v>
                </c:pt>
                <c:pt idx="1656">
                  <c:v>45303.815461419654</c:v>
                </c:pt>
                <c:pt idx="1657">
                  <c:v>45445.65766820978</c:v>
                </c:pt>
                <c:pt idx="1658">
                  <c:v>45589.9774212962</c:v>
                </c:pt>
                <c:pt idx="1659">
                  <c:v>45736.294655864098</c:v>
                </c:pt>
                <c:pt idx="1660">
                  <c:v>45884.623100308541</c:v>
                </c:pt>
                <c:pt idx="1661">
                  <c:v>46034.976483024591</c:v>
                </c:pt>
                <c:pt idx="1662">
                  <c:v>46187.368532407309</c:v>
                </c:pt>
                <c:pt idx="1663">
                  <c:v>46341.812976851754</c:v>
                </c:pt>
                <c:pt idx="1664">
                  <c:v>46498.323544752988</c:v>
                </c:pt>
                <c:pt idx="1665">
                  <c:v>46656.913964506071</c:v>
                </c:pt>
                <c:pt idx="1666">
                  <c:v>46817.335516203602</c:v>
                </c:pt>
                <c:pt idx="1667">
                  <c:v>46979.862660493724</c:v>
                </c:pt>
                <c:pt idx="1668">
                  <c:v>47144.243459876438</c:v>
                </c:pt>
                <c:pt idx="1669">
                  <c:v>47310.221472222118</c:v>
                </c:pt>
                <c:pt idx="1670">
                  <c:v>47477.804419752982</c:v>
                </c:pt>
                <c:pt idx="1671">
                  <c:v>47646.461614197426</c:v>
                </c:pt>
                <c:pt idx="1672">
                  <c:v>47816.196487654219</c:v>
                </c:pt>
                <c:pt idx="1673">
                  <c:v>47986.741872685081</c:v>
                </c:pt>
                <c:pt idx="1674">
                  <c:v>48158.099699845574</c:v>
                </c:pt>
                <c:pt idx="1675">
                  <c:v>48330.00022762335</c:v>
                </c:pt>
                <c:pt idx="1676">
                  <c:v>48502.172427469028</c:v>
                </c:pt>
                <c:pt idx="1677">
                  <c:v>48674.616513888781</c:v>
                </c:pt>
                <c:pt idx="1678">
                  <c:v>48847.332701388783</c:v>
                </c:pt>
                <c:pt idx="1679">
                  <c:v>49020.048888888785</c:v>
                </c:pt>
                <c:pt idx="1680">
                  <c:v>49192.765076388787</c:v>
                </c:pt>
                <c:pt idx="1681">
                  <c:v>49365.20916280854</c:v>
                </c:pt>
                <c:pt idx="1682">
                  <c:v>49537.109690586316</c:v>
                </c:pt>
                <c:pt idx="1683">
                  <c:v>49708.196489197428</c:v>
                </c:pt>
                <c:pt idx="1684">
                  <c:v>49878.471489197429</c:v>
                </c:pt>
                <c:pt idx="1685">
                  <c:v>50047.936621141875</c:v>
                </c:pt>
                <c:pt idx="1686">
                  <c:v>50217.132226080146</c:v>
                </c:pt>
                <c:pt idx="1687">
                  <c:v>50386.327831018418</c:v>
                </c:pt>
                <c:pt idx="1688">
                  <c:v>50556.062704475211</c:v>
                </c:pt>
                <c:pt idx="1689">
                  <c:v>50726.878689043115</c:v>
                </c:pt>
                <c:pt idx="1690">
                  <c:v>50898.779216820891</c:v>
                </c:pt>
                <c:pt idx="1691">
                  <c:v>51071.767719907308</c:v>
                </c:pt>
                <c:pt idx="1692">
                  <c:v>51245.847630401135</c:v>
                </c:pt>
                <c:pt idx="1693">
                  <c:v>51420.4745316357</c:v>
                </c:pt>
                <c:pt idx="1694">
                  <c:v>51595.649281635699</c:v>
                </c:pt>
                <c:pt idx="1695">
                  <c:v>51771.098277777674</c:v>
                </c:pt>
                <c:pt idx="1696">
                  <c:v>51946.821734567799</c:v>
                </c:pt>
                <c:pt idx="1697">
                  <c:v>52122.81986651224</c:v>
                </c:pt>
                <c:pt idx="1698">
                  <c:v>52299.092888117179</c:v>
                </c:pt>
                <c:pt idx="1699">
                  <c:v>52475.64101388878</c:v>
                </c:pt>
                <c:pt idx="1700">
                  <c:v>52652.464458333227</c:v>
                </c:pt>
                <c:pt idx="1701">
                  <c:v>52829.563435956683</c:v>
                </c:pt>
                <c:pt idx="1702">
                  <c:v>53006.938161265323</c:v>
                </c:pt>
                <c:pt idx="1703">
                  <c:v>53184.312886573964</c:v>
                </c:pt>
                <c:pt idx="1704">
                  <c:v>53361.41186419742</c:v>
                </c:pt>
                <c:pt idx="1705">
                  <c:v>53537.959989969022</c:v>
                </c:pt>
                <c:pt idx="1706">
                  <c:v>53713.958121913463</c:v>
                </c:pt>
                <c:pt idx="1707">
                  <c:v>53889.407118055438</c:v>
                </c:pt>
                <c:pt idx="1708">
                  <c:v>54064.034019290004</c:v>
                </c:pt>
                <c:pt idx="1709">
                  <c:v>54238.113929783831</c:v>
                </c:pt>
                <c:pt idx="1710">
                  <c:v>54411.647707561606</c:v>
                </c:pt>
                <c:pt idx="1711">
                  <c:v>54584.636210648023</c:v>
                </c:pt>
                <c:pt idx="1712">
                  <c:v>54757.352398148025</c:v>
                </c:pt>
                <c:pt idx="1713">
                  <c:v>54929.796484567778</c:v>
                </c:pt>
                <c:pt idx="1714">
                  <c:v>55101.968684413456</c:v>
                </c:pt>
                <c:pt idx="1715">
                  <c:v>55274.412770833209</c:v>
                </c:pt>
                <c:pt idx="1716">
                  <c:v>55447.128958333211</c:v>
                </c:pt>
                <c:pt idx="1717">
                  <c:v>55620.389991512224</c:v>
                </c:pt>
                <c:pt idx="1718">
                  <c:v>55794.469902006051</c:v>
                </c:pt>
                <c:pt idx="1719">
                  <c:v>55969.370620370246</c:v>
                </c:pt>
                <c:pt idx="1720">
                  <c:v>56145.368752314687</c:v>
                </c:pt>
                <c:pt idx="1721">
                  <c:v>56322.467729938144</c:v>
                </c:pt>
                <c:pt idx="1722">
                  <c:v>56500.947591049255</c:v>
                </c:pt>
                <c:pt idx="1723">
                  <c:v>56680.813698302343</c:v>
                </c:pt>
                <c:pt idx="1724">
                  <c:v>56862.350379629504</c:v>
                </c:pt>
                <c:pt idx="1725">
                  <c:v>57045.28510493815</c:v>
                </c:pt>
                <c:pt idx="1726">
                  <c:v>57229.342126543088</c:v>
                </c:pt>
                <c:pt idx="1727">
                  <c:v>57413.961583333214</c:v>
                </c:pt>
                <c:pt idx="1728">
                  <c:v>57598.862579475186</c:v>
                </c:pt>
                <c:pt idx="1729">
                  <c:v>57783.482036265312</c:v>
                </c:pt>
                <c:pt idx="1730">
                  <c:v>57966.69701388877</c:v>
                </c:pt>
                <c:pt idx="1731">
                  <c:v>58147.397442901114</c:v>
                </c:pt>
                <c:pt idx="1732">
                  <c:v>58324.22088734556</c:v>
                </c:pt>
                <c:pt idx="1733">
                  <c:v>58495.849957561608</c:v>
                </c:pt>
                <c:pt idx="1734">
                  <c:v>58661.028398148024</c:v>
                </c:pt>
                <c:pt idx="1735">
                  <c:v>58819.618817901108</c:v>
                </c:pt>
                <c:pt idx="1736">
                  <c:v>58971.499913580119</c:v>
                </c:pt>
                <c:pt idx="1737">
                  <c:v>59117.066483796167</c:v>
                </c:pt>
                <c:pt idx="1738">
                  <c:v>59256.697239197398</c:v>
                </c:pt>
                <c:pt idx="1739">
                  <c:v>59390.755445987525</c:v>
                </c:pt>
                <c:pt idx="1740">
                  <c:v>59519.354577931968</c:v>
                </c:pt>
                <c:pt idx="1741">
                  <c:v>59425.995602324183</c:v>
                </c:pt>
                <c:pt idx="1742">
                  <c:v>59429.962362356477</c:v>
                </c:pt>
                <c:pt idx="1743">
                  <c:v>59433.84301056173</c:v>
                </c:pt>
                <c:pt idx="1744">
                  <c:v>59627.467405092459</c:v>
                </c:pt>
                <c:pt idx="1745">
                  <c:v>59731.738426697397</c:v>
                </c:pt>
                <c:pt idx="1746">
                  <c:v>59833.069426697395</c:v>
                </c:pt>
                <c:pt idx="1747">
                  <c:v>59931.708052469003</c:v>
                </c:pt>
                <c:pt idx="1748">
                  <c:v>60028.096830246781</c:v>
                </c:pt>
                <c:pt idx="1749">
                  <c:v>60122.46281481468</c:v>
                </c:pt>
                <c:pt idx="1750">
                  <c:v>60214.827456789986</c:v>
                </c:pt>
                <c:pt idx="1751">
                  <c:v>60305.212206789984</c:v>
                </c:pt>
                <c:pt idx="1752">
                  <c:v>60394.028487654185</c:v>
                </c:pt>
                <c:pt idx="1753">
                  <c:v>60481.290027777643</c:v>
                </c:pt>
                <c:pt idx="1754">
                  <c:v>60567.394521604801</c:v>
                </c:pt>
                <c:pt idx="1755">
                  <c:v>60652.540709104804</c:v>
                </c:pt>
                <c:pt idx="1756">
                  <c:v>60736.733952931965</c:v>
                </c:pt>
                <c:pt idx="1757">
                  <c:v>60819.979615740609</c:v>
                </c:pt>
                <c:pt idx="1758">
                  <c:v>60902.283060185051</c:v>
                </c:pt>
                <c:pt idx="1759">
                  <c:v>60983.649648919622</c:v>
                </c:pt>
                <c:pt idx="1760">
                  <c:v>61064.084744598636</c:v>
                </c:pt>
                <c:pt idx="1761">
                  <c:v>61143.593709876412</c:v>
                </c:pt>
                <c:pt idx="1762">
                  <c:v>61221.99839737641</c:v>
                </c:pt>
                <c:pt idx="1763">
                  <c:v>61299.488752314683</c:v>
                </c:pt>
                <c:pt idx="1764">
                  <c:v>61375.888986882586</c:v>
                </c:pt>
                <c:pt idx="1765">
                  <c:v>61451.206823302338</c:v>
                </c:pt>
                <c:pt idx="1766">
                  <c:v>61525.449983796163</c:v>
                </c:pt>
                <c:pt idx="1767">
                  <c:v>61598.626190586285</c:v>
                </c:pt>
                <c:pt idx="1768">
                  <c:v>61670.743165894928</c:v>
                </c:pt>
                <c:pt idx="1769">
                  <c:v>61741.634131172708</c:v>
                </c:pt>
                <c:pt idx="1770">
                  <c:v>61810.964242283822</c:v>
                </c:pt>
                <c:pt idx="1771">
                  <c:v>61878.070460648021</c:v>
                </c:pt>
                <c:pt idx="1772">
                  <c:v>61829.310981543778</c:v>
                </c:pt>
                <c:pt idx="1773">
                  <c:v>61832.165775809583</c:v>
                </c:pt>
                <c:pt idx="1774">
                  <c:v>61835.524950975327</c:v>
                </c:pt>
                <c:pt idx="1775">
                  <c:v>61839.207737317134</c:v>
                </c:pt>
                <c:pt idx="1776">
                  <c:v>61842.723834602461</c:v>
                </c:pt>
                <c:pt idx="1777">
                  <c:v>61846.073242831299</c:v>
                </c:pt>
                <c:pt idx="1778">
                  <c:v>61849.061925523827</c:v>
                </c:pt>
                <c:pt idx="1779">
                  <c:v>61851.626478981307</c:v>
                </c:pt>
                <c:pt idx="1780">
                  <c:v>61853.806459298212</c:v>
                </c:pt>
                <c:pt idx="1781">
                  <c:v>61855.892677020835</c:v>
                </c:pt>
                <c:pt idx="1782">
                  <c:v>61857.966116334348</c:v>
                </c:pt>
                <c:pt idx="1783">
                  <c:v>61860.243847411424</c:v>
                </c:pt>
                <c:pt idx="1784">
                  <c:v>61862.669222018034</c:v>
                </c:pt>
                <c:pt idx="1785">
                  <c:v>61865.112909631331</c:v>
                </c:pt>
                <c:pt idx="1786">
                  <c:v>61867.286460048104</c:v>
                </c:pt>
                <c:pt idx="1787">
                  <c:v>61869.099203537429</c:v>
                </c:pt>
                <c:pt idx="1788">
                  <c:v>61870.499049769147</c:v>
                </c:pt>
                <c:pt idx="1789">
                  <c:v>61871.551925567364</c:v>
                </c:pt>
                <c:pt idx="1790">
                  <c:v>61872.4407168256</c:v>
                </c:pt>
                <c:pt idx="1791">
                  <c:v>61873.224757685544</c:v>
                </c:pt>
                <c:pt idx="1792">
                  <c:v>61873.950034141781</c:v>
                </c:pt>
                <c:pt idx="1793">
                  <c:v>61874.649997953209</c:v>
                </c:pt>
                <c:pt idx="1794">
                  <c:v>61875.374460498046</c:v>
                </c:pt>
                <c:pt idx="1795">
                  <c:v>61876.115038488766</c:v>
                </c:pt>
                <c:pt idx="1796">
                  <c:v>61876.839094077892</c:v>
                </c:pt>
                <c:pt idx="1797">
                  <c:v>61877.454411102823</c:v>
                </c:pt>
                <c:pt idx="1798">
                  <c:v>61877.850379003125</c:v>
                </c:pt>
                <c:pt idx="1799">
                  <c:v>61878.070460648021</c:v>
                </c:pt>
                <c:pt idx="1800">
                  <c:v>61878.070460648021</c:v>
                </c:pt>
                <c:pt idx="1801">
                  <c:v>61878.070460648021</c:v>
                </c:pt>
                <c:pt idx="1802">
                  <c:v>61878.070460648021</c:v>
                </c:pt>
                <c:pt idx="1803">
                  <c:v>61878.070460648021</c:v>
                </c:pt>
                <c:pt idx="1804">
                  <c:v>61878.070460648021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0B1-F948-8965-8515E9F91D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5063791"/>
        <c:axId val="543478143"/>
      </c:scatterChart>
      <c:valAx>
        <c:axId val="345063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478143"/>
        <c:crosses val="autoZero"/>
        <c:crossBetween val="midCat"/>
      </c:valAx>
      <c:valAx>
        <c:axId val="543478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0637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Braking Energy before and after losses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 at the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v5'!$BB$2:$BB$1811</c:f>
              <c:numCache>
                <c:formatCode>General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1.0862271936157799</c:v>
                </c:pt>
                <c:pt idx="42">
                  <c:v>1.64209967897136</c:v>
                </c:pt>
                <c:pt idx="43">
                  <c:v>1.38903734976209</c:v>
                </c:pt>
                <c:pt idx="44">
                  <c:v>1.0943108536972701</c:v>
                </c:pt>
                <c:pt idx="45">
                  <c:v>1.3484242356618099</c:v>
                </c:pt>
                <c:pt idx="46">
                  <c:v>1.7261041396283401</c:v>
                </c:pt>
                <c:pt idx="47">
                  <c:v>1.4023508175483901</c:v>
                </c:pt>
                <c:pt idx="48">
                  <c:v>0.630496103993056</c:v>
                </c:pt>
                <c:pt idx="49">
                  <c:v>5.9144898677822903E-2</c:v>
                </c:pt>
                <c:pt idx="50">
                  <c:v>0</c:v>
                </c:pt>
                <c:pt idx="51">
                  <c:v>0.100356423213252</c:v>
                </c:pt>
                <c:pt idx="52">
                  <c:v>3.7817858847736398E-2</c:v>
                </c:pt>
                <c:pt idx="53">
                  <c:v>0</c:v>
                </c:pt>
                <c:pt idx="54">
                  <c:v>0</c:v>
                </c:pt>
                <c:pt idx="55">
                  <c:v>0.11229973593750001</c:v>
                </c:pt>
                <c:pt idx="56">
                  <c:v>0.47445917213139799</c:v>
                </c:pt>
                <c:pt idx="57">
                  <c:v>0.30050996637168798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0.35090295468750099</c:v>
                </c:pt>
                <c:pt idx="93">
                  <c:v>1.7789882884749599</c:v>
                </c:pt>
                <c:pt idx="94">
                  <c:v>2.4234049703342002</c:v>
                </c:pt>
                <c:pt idx="95">
                  <c:v>2.06474215252058</c:v>
                </c:pt>
                <c:pt idx="96">
                  <c:v>1.14970991856353</c:v>
                </c:pt>
                <c:pt idx="97">
                  <c:v>0.53766959756301402</c:v>
                </c:pt>
                <c:pt idx="98">
                  <c:v>0.46933661111111102</c:v>
                </c:pt>
                <c:pt idx="99">
                  <c:v>0.46496255816052601</c:v>
                </c:pt>
                <c:pt idx="100">
                  <c:v>0.25366985524048402</c:v>
                </c:pt>
                <c:pt idx="101">
                  <c:v>8.4314912500000005E-2</c:v>
                </c:pt>
                <c:pt idx="102">
                  <c:v>5.1579953658693403E-2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0.29733901255787099</c:v>
                </c:pt>
                <c:pt idx="156">
                  <c:v>1.5106195522633701</c:v>
                </c:pt>
                <c:pt idx="157">
                  <c:v>2.02226248757073</c:v>
                </c:pt>
                <c:pt idx="158">
                  <c:v>1.4477808276998101</c:v>
                </c:pt>
                <c:pt idx="159">
                  <c:v>0.547384174118281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0.43797494491383698</c:v>
                </c:pt>
                <c:pt idx="176">
                  <c:v>1.74639421751302</c:v>
                </c:pt>
                <c:pt idx="177">
                  <c:v>2.0998523052019</c:v>
                </c:pt>
                <c:pt idx="178">
                  <c:v>1.1857906047944</c:v>
                </c:pt>
                <c:pt idx="179">
                  <c:v>0.110270068504855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0.44342430275929101</c:v>
                </c:pt>
                <c:pt idx="188">
                  <c:v>0.86631471990017395</c:v>
                </c:pt>
                <c:pt idx="189">
                  <c:v>0.89347369593621395</c:v>
                </c:pt>
                <c:pt idx="190">
                  <c:v>0.71233234924768596</c:v>
                </c:pt>
                <c:pt idx="191">
                  <c:v>0.48373491660156198</c:v>
                </c:pt>
                <c:pt idx="192">
                  <c:v>0.312643308224826</c:v>
                </c:pt>
                <c:pt idx="193">
                  <c:v>0.188200684477077</c:v>
                </c:pt>
                <c:pt idx="194">
                  <c:v>8.2099287515271402E-2</c:v>
                </c:pt>
                <c:pt idx="195">
                  <c:v>1.9732262200199201E-2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0.60951779420573204</c:v>
                </c:pt>
                <c:pt idx="238">
                  <c:v>0.96232160263872701</c:v>
                </c:pt>
                <c:pt idx="239">
                  <c:v>0.520697097511575</c:v>
                </c:pt>
                <c:pt idx="240">
                  <c:v>0</c:v>
                </c:pt>
                <c:pt idx="241">
                  <c:v>0</c:v>
                </c:pt>
                <c:pt idx="242">
                  <c:v>0.116800671347739</c:v>
                </c:pt>
                <c:pt idx="243">
                  <c:v>1.03894278488217</c:v>
                </c:pt>
                <c:pt idx="244">
                  <c:v>1.63087269177678</c:v>
                </c:pt>
                <c:pt idx="245">
                  <c:v>1.2909671002805101</c:v>
                </c:pt>
                <c:pt idx="246">
                  <c:v>1.1210623145777101</c:v>
                </c:pt>
                <c:pt idx="247">
                  <c:v>1.2303027818608501</c:v>
                </c:pt>
                <c:pt idx="248">
                  <c:v>1.0943108536972701</c:v>
                </c:pt>
                <c:pt idx="249">
                  <c:v>1.3484242356618099</c:v>
                </c:pt>
                <c:pt idx="250">
                  <c:v>1.7261041396283401</c:v>
                </c:pt>
                <c:pt idx="251">
                  <c:v>1.4023508175483901</c:v>
                </c:pt>
                <c:pt idx="252">
                  <c:v>0.630496103993056</c:v>
                </c:pt>
                <c:pt idx="253">
                  <c:v>5.9144898677822903E-2</c:v>
                </c:pt>
                <c:pt idx="254">
                  <c:v>0</c:v>
                </c:pt>
                <c:pt idx="255">
                  <c:v>0.100356423213252</c:v>
                </c:pt>
                <c:pt idx="256">
                  <c:v>3.7817858847736398E-2</c:v>
                </c:pt>
                <c:pt idx="257">
                  <c:v>0</c:v>
                </c:pt>
                <c:pt idx="258">
                  <c:v>0</c:v>
                </c:pt>
                <c:pt idx="259">
                  <c:v>0.11229973593750001</c:v>
                </c:pt>
                <c:pt idx="260">
                  <c:v>0.23871688818077999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1.1939549601650901</c:v>
                </c:pt>
                <c:pt idx="279">
                  <c:v>1.6701531000000001</c:v>
                </c:pt>
                <c:pt idx="280">
                  <c:v>1.8662539817386801</c:v>
                </c:pt>
                <c:pt idx="281">
                  <c:v>1.9749064596707799</c:v>
                </c:pt>
                <c:pt idx="282">
                  <c:v>2.3919294637659099</c:v>
                </c:pt>
                <c:pt idx="283">
                  <c:v>2.1615713686704301</c:v>
                </c:pt>
                <c:pt idx="284">
                  <c:v>0.86251289501671802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0.249795213168724</c:v>
                </c:pt>
                <c:pt idx="309">
                  <c:v>0.49098710935169099</c:v>
                </c:pt>
                <c:pt idx="310">
                  <c:v>0.26600045362011299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0.27752432762988699</c:v>
                </c:pt>
                <c:pt idx="318">
                  <c:v>0.47140983333333297</c:v>
                </c:pt>
                <c:pt idx="319">
                  <c:v>0.46220892880658399</c:v>
                </c:pt>
                <c:pt idx="320">
                  <c:v>0.34666059809027699</c:v>
                </c:pt>
                <c:pt idx="321">
                  <c:v>0.44308765374148001</c:v>
                </c:pt>
                <c:pt idx="322">
                  <c:v>0.65409991898148101</c:v>
                </c:pt>
                <c:pt idx="323">
                  <c:v>0.68040476748971102</c:v>
                </c:pt>
                <c:pt idx="324">
                  <c:v>0.22247444212239501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0.38331076659834801</c:v>
                </c:pt>
                <c:pt idx="333">
                  <c:v>0.93851774377491604</c:v>
                </c:pt>
                <c:pt idx="334">
                  <c:v>0.39429927447032598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0.39894123765351702</c:v>
                </c:pt>
                <c:pt idx="364">
                  <c:v>0.56593217190714995</c:v>
                </c:pt>
                <c:pt idx="365">
                  <c:v>0.38199280946502101</c:v>
                </c:pt>
                <c:pt idx="366">
                  <c:v>0.129597589127604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0.41536282997042201</c:v>
                </c:pt>
                <c:pt idx="377">
                  <c:v>1.0415175352936901</c:v>
                </c:pt>
                <c:pt idx="378">
                  <c:v>1.0248929474175399</c:v>
                </c:pt>
                <c:pt idx="379">
                  <c:v>0.66854817777777797</c:v>
                </c:pt>
                <c:pt idx="380">
                  <c:v>0.350643666400624</c:v>
                </c:pt>
                <c:pt idx="381">
                  <c:v>0.17043605885416699</c:v>
                </c:pt>
                <c:pt idx="382">
                  <c:v>7.3019776667791803E-2</c:v>
                </c:pt>
                <c:pt idx="383">
                  <c:v>2.3103522633744902E-2</c:v>
                </c:pt>
                <c:pt idx="384">
                  <c:v>3.6503122222222198E-2</c:v>
                </c:pt>
                <c:pt idx="385">
                  <c:v>5.7366644893743497E-2</c:v>
                </c:pt>
                <c:pt idx="386">
                  <c:v>5.1532951018357698E-2</c:v>
                </c:pt>
                <c:pt idx="387">
                  <c:v>4.69651604608732E-2</c:v>
                </c:pt>
                <c:pt idx="388">
                  <c:v>3.4186790397537303E-2</c:v>
                </c:pt>
                <c:pt idx="389">
                  <c:v>8.5632781467013808E-3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0.19016098358651601</c:v>
                </c:pt>
                <c:pt idx="407">
                  <c:v>0.43329070486995203</c:v>
                </c:pt>
                <c:pt idx="408">
                  <c:v>0.36034376666666701</c:v>
                </c:pt>
                <c:pt idx="409">
                  <c:v>0.29724271619727399</c:v>
                </c:pt>
                <c:pt idx="410">
                  <c:v>0.33864819033645199</c:v>
                </c:pt>
                <c:pt idx="411">
                  <c:v>0.34745683214377499</c:v>
                </c:pt>
                <c:pt idx="412">
                  <c:v>0.216800545855035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0.13209346831275701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7.3057833506945002E-2</c:v>
                </c:pt>
                <c:pt idx="440">
                  <c:v>0.70348683184156502</c:v>
                </c:pt>
                <c:pt idx="441">
                  <c:v>1.31321349595631</c:v>
                </c:pt>
                <c:pt idx="442">
                  <c:v>1.7114275827224801</c:v>
                </c:pt>
                <c:pt idx="443">
                  <c:v>1.6774959912101299</c:v>
                </c:pt>
                <c:pt idx="444">
                  <c:v>1.25078517484809</c:v>
                </c:pt>
                <c:pt idx="445">
                  <c:v>0.63347520910413402</c:v>
                </c:pt>
                <c:pt idx="446">
                  <c:v>0.20309930309284999</c:v>
                </c:pt>
                <c:pt idx="447">
                  <c:v>3.0491481892200401E-2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1.34967019603583E-2</c:v>
                </c:pt>
                <c:pt idx="525">
                  <c:v>0.124285879855485</c:v>
                </c:pt>
                <c:pt idx="526">
                  <c:v>0.202451437037037</c:v>
                </c:pt>
                <c:pt idx="527">
                  <c:v>0.41957809482381703</c:v>
                </c:pt>
                <c:pt idx="528">
                  <c:v>0.73469607055764496</c:v>
                </c:pt>
                <c:pt idx="529">
                  <c:v>0.82287900590679697</c:v>
                </c:pt>
                <c:pt idx="530">
                  <c:v>0.52746870622427999</c:v>
                </c:pt>
                <c:pt idx="531">
                  <c:v>0.17944882921810701</c:v>
                </c:pt>
                <c:pt idx="532">
                  <c:v>3.4025591306584398E-2</c:v>
                </c:pt>
                <c:pt idx="533">
                  <c:v>6.2965847157921799E-3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0.1088101156893</c:v>
                </c:pt>
                <c:pt idx="549">
                  <c:v>0.46561317173112798</c:v>
                </c:pt>
                <c:pt idx="550">
                  <c:v>0.49003769805410902</c:v>
                </c:pt>
                <c:pt idx="551">
                  <c:v>0.27591822427581703</c:v>
                </c:pt>
                <c:pt idx="552">
                  <c:v>0.129817413631687</c:v>
                </c:pt>
                <c:pt idx="553">
                  <c:v>5.4585970101112199E-2</c:v>
                </c:pt>
                <c:pt idx="554">
                  <c:v>1.98704654256689E-2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1.9262387699331199E-2</c:v>
                </c:pt>
                <c:pt idx="568">
                  <c:v>0.89527015678369404</c:v>
                </c:pt>
                <c:pt idx="569">
                  <c:v>0.99210198520367199</c:v>
                </c:pt>
                <c:pt idx="570">
                  <c:v>0.446902785185185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4.51244380859381E-2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0.18058144855966701</c:v>
                </c:pt>
                <c:pt idx="656">
                  <c:v>0.96308577168852805</c:v>
                </c:pt>
                <c:pt idx="657">
                  <c:v>1.07279798226193</c:v>
                </c:pt>
                <c:pt idx="658">
                  <c:v>1.4925409207103599</c:v>
                </c:pt>
                <c:pt idx="659">
                  <c:v>2.4590045008230499</c:v>
                </c:pt>
                <c:pt idx="660">
                  <c:v>2.8076530666666701</c:v>
                </c:pt>
                <c:pt idx="661">
                  <c:v>2.0403052127571999</c:v>
                </c:pt>
                <c:pt idx="662">
                  <c:v>1.21774487970599</c:v>
                </c:pt>
                <c:pt idx="663">
                  <c:v>1.38127511164239</c:v>
                </c:pt>
                <c:pt idx="664">
                  <c:v>2.1995976755722699</c:v>
                </c:pt>
                <c:pt idx="665">
                  <c:v>2.4250112363683098</c:v>
                </c:pt>
                <c:pt idx="666">
                  <c:v>2.0128234220269099</c:v>
                </c:pt>
                <c:pt idx="667">
                  <c:v>1.0108889839441899</c:v>
                </c:pt>
                <c:pt idx="668">
                  <c:v>0.27240965772971298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1.2369998671875</c:v>
                </c:pt>
                <c:pt idx="683">
                  <c:v>2.0779629261501702</c:v>
                </c:pt>
                <c:pt idx="684">
                  <c:v>2.3538360030671299</c:v>
                </c:pt>
                <c:pt idx="685">
                  <c:v>2.14495495664625</c:v>
                </c:pt>
                <c:pt idx="686">
                  <c:v>1.08583635694444</c:v>
                </c:pt>
                <c:pt idx="687">
                  <c:v>0.53441181211500199</c:v>
                </c:pt>
                <c:pt idx="688">
                  <c:v>0.13913074993489599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1.1087132125000001</c:v>
                </c:pt>
                <c:pt idx="701">
                  <c:v>1.50576612374694</c:v>
                </c:pt>
                <c:pt idx="702">
                  <c:v>0.99593176174768505</c:v>
                </c:pt>
                <c:pt idx="703">
                  <c:v>0.60364979766348403</c:v>
                </c:pt>
                <c:pt idx="704">
                  <c:v>8.2532374273405804E-2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0.31489757232912202</c:v>
                </c:pt>
                <c:pt idx="710">
                  <c:v>0.63292281208928103</c:v>
                </c:pt>
                <c:pt idx="711">
                  <c:v>0.58673493494486195</c:v>
                </c:pt>
                <c:pt idx="712">
                  <c:v>0.22528769053497899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0.40024669501028798</c:v>
                </c:pt>
                <c:pt idx="719">
                  <c:v>1.14895834773261</c:v>
                </c:pt>
                <c:pt idx="720">
                  <c:v>0.75028841313737804</c:v>
                </c:pt>
                <c:pt idx="721">
                  <c:v>5.7484759259259298E-2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7.4903711368314196E-2</c:v>
                </c:pt>
                <c:pt idx="760">
                  <c:v>0.93418665803513901</c:v>
                </c:pt>
                <c:pt idx="761">
                  <c:v>2.36569492930089</c:v>
                </c:pt>
                <c:pt idx="762">
                  <c:v>3.2669379364800299</c:v>
                </c:pt>
                <c:pt idx="763">
                  <c:v>3.1301542045323698</c:v>
                </c:pt>
                <c:pt idx="764">
                  <c:v>2.7214127816036502</c:v>
                </c:pt>
                <c:pt idx="765">
                  <c:v>2.29496362898582</c:v>
                </c:pt>
                <c:pt idx="766">
                  <c:v>1.5573795872428</c:v>
                </c:pt>
                <c:pt idx="767">
                  <c:v>0.75605308987670405</c:v>
                </c:pt>
                <c:pt idx="768">
                  <c:v>6.0032777777777498E-3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2.27966574995579</c:v>
                </c:pt>
                <c:pt idx="799">
                  <c:v>4.1489052936270197</c:v>
                </c:pt>
                <c:pt idx="800">
                  <c:v>4.7693994885995403</c:v>
                </c:pt>
                <c:pt idx="801">
                  <c:v>4.0186336551175099</c:v>
                </c:pt>
                <c:pt idx="802">
                  <c:v>2.4161800269571398</c:v>
                </c:pt>
                <c:pt idx="803">
                  <c:v>0.71746875831163204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0.35392305540364399</c:v>
                </c:pt>
                <c:pt idx="814">
                  <c:v>0.95359327483522904</c:v>
                </c:pt>
                <c:pt idx="815">
                  <c:v>2.0091627133680601</c:v>
                </c:pt>
                <c:pt idx="816">
                  <c:v>2.6937821206589199</c:v>
                </c:pt>
                <c:pt idx="817">
                  <c:v>2.7002721414601001</c:v>
                </c:pt>
                <c:pt idx="818">
                  <c:v>2.6009025406258002</c:v>
                </c:pt>
                <c:pt idx="819">
                  <c:v>2.5063088579129702</c:v>
                </c:pt>
                <c:pt idx="820">
                  <c:v>2.14145757608427</c:v>
                </c:pt>
                <c:pt idx="821">
                  <c:v>1.5858799965350101</c:v>
                </c:pt>
                <c:pt idx="822">
                  <c:v>0.65556828472222195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6.0100000000801399E-5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2.4841228862196201</c:v>
                </c:pt>
                <c:pt idx="907">
                  <c:v>4.7693994885995403</c:v>
                </c:pt>
                <c:pt idx="908">
                  <c:v>4.0186336551175099</c:v>
                </c:pt>
                <c:pt idx="909">
                  <c:v>2.4161800269571398</c:v>
                </c:pt>
                <c:pt idx="910">
                  <c:v>0.71746875831163204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0.66715863125401798</c:v>
                </c:pt>
                <c:pt idx="956">
                  <c:v>2.54468520006189</c:v>
                </c:pt>
                <c:pt idx="957">
                  <c:v>3.90626672073045</c:v>
                </c:pt>
                <c:pt idx="958">
                  <c:v>4.00415992899707</c:v>
                </c:pt>
                <c:pt idx="959">
                  <c:v>3.5609193994791699</c:v>
                </c:pt>
                <c:pt idx="960">
                  <c:v>3.0983589483466698</c:v>
                </c:pt>
                <c:pt idx="961">
                  <c:v>1.6856565893004101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0.19369810204394899</c:v>
                </c:pt>
                <c:pt idx="975">
                  <c:v>1.5318315412037</c:v>
                </c:pt>
                <c:pt idx="976">
                  <c:v>3.24502027141927</c:v>
                </c:pt>
                <c:pt idx="977">
                  <c:v>3.79766340674511</c:v>
                </c:pt>
                <c:pt idx="978">
                  <c:v>3.3449721818182501</c:v>
                </c:pt>
                <c:pt idx="979">
                  <c:v>2.8742388078703698</c:v>
                </c:pt>
                <c:pt idx="980">
                  <c:v>2.41466367514548</c:v>
                </c:pt>
                <c:pt idx="981">
                  <c:v>1.4866709687266899</c:v>
                </c:pt>
                <c:pt idx="982">
                  <c:v>0.79195272427983598</c:v>
                </c:pt>
                <c:pt idx="983">
                  <c:v>0.54337458287036999</c:v>
                </c:pt>
                <c:pt idx="984">
                  <c:v>0.33911680446968201</c:v>
                </c:pt>
                <c:pt idx="985">
                  <c:v>0.19494409588477399</c:v>
                </c:pt>
                <c:pt idx="986">
                  <c:v>0.14461423333333301</c:v>
                </c:pt>
                <c:pt idx="987">
                  <c:v>0.15212174659609701</c:v>
                </c:pt>
                <c:pt idx="988">
                  <c:v>0.10242977448559699</c:v>
                </c:pt>
                <c:pt idx="989">
                  <c:v>2.1082950071534198E-2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0.12001738011268601</c:v>
                </c:pt>
                <c:pt idx="1055">
                  <c:v>0.73983438195167806</c:v>
                </c:pt>
                <c:pt idx="1056">
                  <c:v>1.1064627584362201</c:v>
                </c:pt>
                <c:pt idx="1057">
                  <c:v>1.4842043309823501</c:v>
                </c:pt>
                <c:pt idx="1058">
                  <c:v>1.99413137228009</c:v>
                </c:pt>
                <c:pt idx="1059">
                  <c:v>2.5623241246149999</c:v>
                </c:pt>
                <c:pt idx="1060">
                  <c:v>3.0197431666666699</c:v>
                </c:pt>
                <c:pt idx="1061">
                  <c:v>2.93734856774772</c:v>
                </c:pt>
                <c:pt idx="1062">
                  <c:v>2.20797125471322</c:v>
                </c:pt>
                <c:pt idx="1063">
                  <c:v>1.61325827517361</c:v>
                </c:pt>
                <c:pt idx="1064">
                  <c:v>1.0941103988466101</c:v>
                </c:pt>
                <c:pt idx="1065">
                  <c:v>0.46515986389531899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0.48249660424624002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0.46100200692917498</c:v>
                </c:pt>
                <c:pt idx="1104">
                  <c:v>0.62038802523871395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1.39498924979424</c:v>
                </c:pt>
                <c:pt idx="1129">
                  <c:v>3.20733246968316</c:v>
                </c:pt>
                <c:pt idx="1130">
                  <c:v>4.4927202137152804</c:v>
                </c:pt>
                <c:pt idx="1131">
                  <c:v>4.5855749652737599</c:v>
                </c:pt>
                <c:pt idx="1132">
                  <c:v>4.0768841425411502</c:v>
                </c:pt>
                <c:pt idx="1133">
                  <c:v>3.0676651519185598</c:v>
                </c:pt>
                <c:pt idx="1134">
                  <c:v>2.10311949448946</c:v>
                </c:pt>
                <c:pt idx="1135">
                  <c:v>1.6518594265520501</c:v>
                </c:pt>
                <c:pt idx="1136">
                  <c:v>1.4818169979874001</c:v>
                </c:pt>
                <c:pt idx="1137">
                  <c:v>1.47990097072402</c:v>
                </c:pt>
                <c:pt idx="1138">
                  <c:v>1.39074085432742</c:v>
                </c:pt>
                <c:pt idx="1139">
                  <c:v>1.0780042726530299</c:v>
                </c:pt>
                <c:pt idx="1140">
                  <c:v>0.579053562693705</c:v>
                </c:pt>
                <c:pt idx="1141">
                  <c:v>9.8195598424640096E-2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3.01784744855964E-2</c:v>
                </c:pt>
                <c:pt idx="1151">
                  <c:v>1.4222374442266299</c:v>
                </c:pt>
                <c:pt idx="1152">
                  <c:v>1.3813182544560201</c:v>
                </c:pt>
                <c:pt idx="1153">
                  <c:v>0.582196392534722</c:v>
                </c:pt>
                <c:pt idx="1154">
                  <c:v>4.4614388888889002E-2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0.19581259045139099</c:v>
                </c:pt>
                <c:pt idx="1360">
                  <c:v>0.55485120773131602</c:v>
                </c:pt>
                <c:pt idx="1361">
                  <c:v>0.823662673437493</c:v>
                </c:pt>
                <c:pt idx="1362">
                  <c:v>1.0037378041602401</c:v>
                </c:pt>
                <c:pt idx="1363">
                  <c:v>1.24204748256736</c:v>
                </c:pt>
                <c:pt idx="1364">
                  <c:v>1.3250623374292601</c:v>
                </c:pt>
                <c:pt idx="1365">
                  <c:v>0.736295515637856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0.13541954932565101</c:v>
                </c:pt>
                <c:pt idx="1373">
                  <c:v>0.68822009259259198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0.418506863959619</c:v>
                </c:pt>
                <c:pt idx="1380">
                  <c:v>1.83665241890191</c:v>
                </c:pt>
                <c:pt idx="1381">
                  <c:v>3.6274120673353898</c:v>
                </c:pt>
                <c:pt idx="1382">
                  <c:v>4.1977889305595699</c:v>
                </c:pt>
                <c:pt idx="1383">
                  <c:v>3.7641881103588002</c:v>
                </c:pt>
                <c:pt idx="1384">
                  <c:v>3.31004070685362</c:v>
                </c:pt>
                <c:pt idx="1385">
                  <c:v>1.88564819053498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0.17873625386686601</c:v>
                </c:pt>
                <c:pt idx="1404">
                  <c:v>0.46794780787760398</c:v>
                </c:pt>
                <c:pt idx="1405">
                  <c:v>0.63494022823511698</c:v>
                </c:pt>
                <c:pt idx="1406">
                  <c:v>0.94156549114583199</c:v>
                </c:pt>
                <c:pt idx="1407">
                  <c:v>1.7499211795781899</c:v>
                </c:pt>
                <c:pt idx="1408">
                  <c:v>3.0455714412744301</c:v>
                </c:pt>
                <c:pt idx="1409">
                  <c:v>3.4491453426689498</c:v>
                </c:pt>
                <c:pt idx="1410">
                  <c:v>2.4133893814814802</c:v>
                </c:pt>
                <c:pt idx="1411">
                  <c:v>0.79095356990740795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0.66430348680153894</c:v>
                </c:pt>
                <c:pt idx="1426">
                  <c:v>1.5497054959337999</c:v>
                </c:pt>
                <c:pt idx="1427">
                  <c:v>0.84618977441084797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0.220634244380947</c:v>
                </c:pt>
                <c:pt idx="1435">
                  <c:v>1.47635110870869</c:v>
                </c:pt>
                <c:pt idx="1436">
                  <c:v>2.7512003711226898</c:v>
                </c:pt>
                <c:pt idx="1437">
                  <c:v>2.99122503055154</c:v>
                </c:pt>
                <c:pt idx="1438">
                  <c:v>2.5365544462448599</c:v>
                </c:pt>
                <c:pt idx="1439">
                  <c:v>1.18587461752186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0.21985240118955801</c:v>
                </c:pt>
                <c:pt idx="1446">
                  <c:v>0.33187632196501998</c:v>
                </c:pt>
                <c:pt idx="1447">
                  <c:v>1.8188682501447E-2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0.38334487999051597</c:v>
                </c:pt>
                <c:pt idx="1452">
                  <c:v>1.04953711950231</c:v>
                </c:pt>
                <c:pt idx="1453">
                  <c:v>0.95134037992621501</c:v>
                </c:pt>
                <c:pt idx="1454">
                  <c:v>0.35923707379758202</c:v>
                </c:pt>
                <c:pt idx="1455">
                  <c:v>4.1017263425925897E-2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0.81253841250000403</c:v>
                </c:pt>
                <c:pt idx="1531">
                  <c:v>1.3661192857317299</c:v>
                </c:pt>
                <c:pt idx="1532">
                  <c:v>1.38327361003729</c:v>
                </c:pt>
                <c:pt idx="1533">
                  <c:v>0.98104546502057599</c:v>
                </c:pt>
                <c:pt idx="1534">
                  <c:v>0.39589900651363202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5.0674417165800997E-2</c:v>
                </c:pt>
                <c:pt idx="1742">
                  <c:v>9.2077527983532206E-2</c:v>
                </c:pt>
                <c:pt idx="1743">
                  <c:v>1.8392478037381602E-2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0.74171232274305599</c:v>
                </c:pt>
                <c:pt idx="1773">
                  <c:v>1.6855713860444099</c:v>
                </c:pt>
                <c:pt idx="1774">
                  <c:v>2.4111138038845499</c:v>
                </c:pt>
                <c:pt idx="1775">
                  <c:v>2.6956627631180798</c:v>
                </c:pt>
                <c:pt idx="1776">
                  <c:v>2.65716101617878</c:v>
                </c:pt>
                <c:pt idx="1777">
                  <c:v>2.4718853457827001</c:v>
                </c:pt>
                <c:pt idx="1778">
                  <c:v>2.0999423306640601</c:v>
                </c:pt>
                <c:pt idx="1779">
                  <c:v>1.69262982725695</c:v>
                </c:pt>
                <c:pt idx="1780">
                  <c:v>1.4900291182291601</c:v>
                </c:pt>
                <c:pt idx="1781">
                  <c:v>1.5210949147569399</c:v>
                </c:pt>
                <c:pt idx="1782">
                  <c:v>1.75316503409449</c:v>
                </c:pt>
                <c:pt idx="1783">
                  <c:v>2.09214071805556</c:v>
                </c:pt>
                <c:pt idx="1784">
                  <c:v>2.3105134851345501</c:v>
                </c:pt>
                <c:pt idx="1785">
                  <c:v>2.2412154197121001</c:v>
                </c:pt>
                <c:pt idx="1786">
                  <c:v>1.9179355247428</c:v>
                </c:pt>
                <c:pt idx="1787">
                  <c:v>1.4868853416152299</c:v>
                </c:pt>
                <c:pt idx="1788">
                  <c:v>1.0547499573969601</c:v>
                </c:pt>
                <c:pt idx="1789">
                  <c:v>0.77730316078398298</c:v>
                </c:pt>
                <c:pt idx="1790">
                  <c:v>0.64645680447932796</c:v>
                </c:pt>
                <c:pt idx="1791">
                  <c:v>0.58071275468106998</c:v>
                </c:pt>
                <c:pt idx="1792">
                  <c:v>0.56570548665364495</c:v>
                </c:pt>
                <c:pt idx="1793">
                  <c:v>0.60871450303417596</c:v>
                </c:pt>
                <c:pt idx="1794">
                  <c:v>0.68197284306198502</c:v>
                </c:pt>
                <c:pt idx="1795">
                  <c:v>0.73469607055764496</c:v>
                </c:pt>
                <c:pt idx="1796">
                  <c:v>0.70506430880352999</c:v>
                </c:pt>
                <c:pt idx="1797">
                  <c:v>0.52869165958478004</c:v>
                </c:pt>
                <c:pt idx="1798">
                  <c:v>0.40600135961934097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14-9644-BC62-920A54B8C45C}"/>
            </c:ext>
          </c:extLst>
        </c:ser>
        <c:ser>
          <c:idx val="1"/>
          <c:order val="1"/>
          <c:tx>
            <c:v>Braking Energy into storage device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80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907"/>
              <c:layout>
                <c:manualLayout>
                  <c:x val="0"/>
                  <c:y val="-9.37616317641111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v5'!$BG$2:$BG$1811</c:f>
              <c:numCache>
                <c:formatCode>General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0.83808076368864204</c:v>
                </c:pt>
                <c:pt idx="42">
                  <c:v>1.2669652915097103</c:v>
                </c:pt>
                <c:pt idx="43">
                  <c:v>1.0717145452836399</c:v>
                </c:pt>
                <c:pt idx="44">
                  <c:v>0.844317727791836</c:v>
                </c:pt>
                <c:pt idx="45">
                  <c:v>1.0403794158733406</c:v>
                </c:pt>
                <c:pt idx="46">
                  <c:v>1.3317791011385249</c:v>
                </c:pt>
                <c:pt idx="47">
                  <c:v>1.0819865779810953</c:v>
                </c:pt>
                <c:pt idx="48">
                  <c:v>0.48646053002805029</c:v>
                </c:pt>
                <c:pt idx="49">
                  <c:v>4.5633364864671608E-2</c:v>
                </c:pt>
                <c:pt idx="50">
                  <c:v>0</c:v>
                </c:pt>
                <c:pt idx="51">
                  <c:v>7.7430199043031001E-2</c:v>
                </c:pt>
                <c:pt idx="52">
                  <c:v>2.9178444629688709E-2</c:v>
                </c:pt>
                <c:pt idx="53">
                  <c:v>0</c:v>
                </c:pt>
                <c:pt idx="54">
                  <c:v>0</c:v>
                </c:pt>
                <c:pt idx="55">
                  <c:v>8.6645085862049998E-2</c:v>
                </c:pt>
                <c:pt idx="56">
                  <c:v>0.36606992317632436</c:v>
                </c:pt>
                <c:pt idx="57">
                  <c:v>0.23185906557400857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0.27073987649505071</c:v>
                </c:pt>
                <c:pt idx="93">
                  <c:v>1.3725819719494323</c:v>
                </c:pt>
                <c:pt idx="94">
                  <c:v>1.8697829516712927</c:v>
                </c:pt>
                <c:pt idx="95">
                  <c:v>1.5930559372615585</c:v>
                </c:pt>
                <c:pt idx="96">
                  <c:v>0.88706098708752856</c:v>
                </c:pt>
                <c:pt idx="97">
                  <c:v>0.41484005333893847</c:v>
                </c:pt>
                <c:pt idx="98">
                  <c:v>0.36211760097599993</c:v>
                </c:pt>
                <c:pt idx="99">
                  <c:v>0.35874279167387008</c:v>
                </c:pt>
                <c:pt idx="100">
                  <c:v>0.19571948415050591</c:v>
                </c:pt>
                <c:pt idx="101">
                  <c:v>6.5053339369200006E-2</c:v>
                </c:pt>
                <c:pt idx="102">
                  <c:v>3.9796616405272205E-2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0.22941250981705047</c:v>
                </c:pt>
                <c:pt idx="156">
                  <c:v>1.1655215367879075</c:v>
                </c:pt>
                <c:pt idx="157">
                  <c:v>1.5602806668101716</c:v>
                </c:pt>
                <c:pt idx="158">
                  <c:v>1.1170381931734439</c:v>
                </c:pt>
                <c:pt idx="159">
                  <c:v>0.42233535430930785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0.33792044469816068</c:v>
                </c:pt>
                <c:pt idx="176">
                  <c:v>1.3474339513106055</c:v>
                </c:pt>
                <c:pt idx="177">
                  <c:v>1.6201452457831365</c:v>
                </c:pt>
                <c:pt idx="178">
                  <c:v>0.91489911271032875</c:v>
                </c:pt>
                <c:pt idx="179">
                  <c:v>8.5079091895057884E-2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0.34212490764253645</c:v>
                </c:pt>
                <c:pt idx="188">
                  <c:v>0.66840685476841899</c:v>
                </c:pt>
                <c:pt idx="189">
                  <c:v>0.68936141704697773</c:v>
                </c:pt>
                <c:pt idx="190">
                  <c:v>0.54960144872675043</c:v>
                </c:pt>
                <c:pt idx="191">
                  <c:v>0.37322664237376829</c:v>
                </c:pt>
                <c:pt idx="192">
                  <c:v>0.24122056974748093</c:v>
                </c:pt>
                <c:pt idx="193">
                  <c:v>0.14520661450965769</c:v>
                </c:pt>
                <c:pt idx="194">
                  <c:v>6.3343869480982667E-2</c:v>
                </c:pt>
                <c:pt idx="195">
                  <c:v>1.5224466365088091E-2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0.47027467315502092</c:v>
                </c:pt>
                <c:pt idx="238">
                  <c:v>0.74248115715911489</c:v>
                </c:pt>
                <c:pt idx="239">
                  <c:v>0.4017448869792507</c:v>
                </c:pt>
                <c:pt idx="240">
                  <c:v>0</c:v>
                </c:pt>
                <c:pt idx="241">
                  <c:v>0</c:v>
                </c:pt>
                <c:pt idx="242">
                  <c:v>9.0117791579690701E-2</c:v>
                </c:pt>
                <c:pt idx="243">
                  <c:v>0.80159838356140789</c:v>
                </c:pt>
                <c:pt idx="244">
                  <c:v>1.2583030870857581</c:v>
                </c:pt>
                <c:pt idx="245">
                  <c:v>0.99604824815562798</c:v>
                </c:pt>
                <c:pt idx="246">
                  <c:v>0.86495787093706122</c:v>
                </c:pt>
                <c:pt idx="247">
                  <c:v>0.94924257195030248</c:v>
                </c:pt>
                <c:pt idx="248">
                  <c:v>0.844317727791836</c:v>
                </c:pt>
                <c:pt idx="249">
                  <c:v>1.0403794158733406</c:v>
                </c:pt>
                <c:pt idx="250">
                  <c:v>1.3317791011385249</c:v>
                </c:pt>
                <c:pt idx="251">
                  <c:v>1.0819865779810953</c:v>
                </c:pt>
                <c:pt idx="252">
                  <c:v>0.48646053002805029</c:v>
                </c:pt>
                <c:pt idx="253">
                  <c:v>4.5633364864671608E-2</c:v>
                </c:pt>
                <c:pt idx="254">
                  <c:v>0</c:v>
                </c:pt>
                <c:pt idx="255">
                  <c:v>7.7430199043031001E-2</c:v>
                </c:pt>
                <c:pt idx="256">
                  <c:v>2.9178444629688709E-2</c:v>
                </c:pt>
                <c:pt idx="257">
                  <c:v>0</c:v>
                </c:pt>
                <c:pt idx="258">
                  <c:v>0</c:v>
                </c:pt>
                <c:pt idx="259">
                  <c:v>8.6645085862049998E-2</c:v>
                </c:pt>
                <c:pt idx="260">
                  <c:v>0.18418249250965715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0.92119833742529544</c:v>
                </c:pt>
                <c:pt idx="279">
                  <c:v>1.2886099646111997</c:v>
                </c:pt>
                <c:pt idx="280">
                  <c:v>1.4399119921184422</c:v>
                </c:pt>
                <c:pt idx="281">
                  <c:v>1.5237430287719096</c:v>
                </c:pt>
                <c:pt idx="282">
                  <c:v>1.8454979616275151</c:v>
                </c:pt>
                <c:pt idx="283">
                  <c:v>1.6677647126404076</c:v>
                </c:pt>
                <c:pt idx="284">
                  <c:v>0.66547354917593871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0.19272999631075532</c:v>
                </c:pt>
                <c:pt idx="309">
                  <c:v>0.37882208619451585</c:v>
                </c:pt>
                <c:pt idx="310">
                  <c:v>0.20523318199150539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0.21412445003149452</c:v>
                </c:pt>
                <c:pt idx="318">
                  <c:v>0.36371719972799971</c:v>
                </c:pt>
                <c:pt idx="319">
                  <c:v>0.35661822343857741</c:v>
                </c:pt>
                <c:pt idx="320">
                  <c:v>0.26746667777774935</c:v>
                </c:pt>
                <c:pt idx="321">
                  <c:v>0.34186516541954631</c:v>
                </c:pt>
                <c:pt idx="322">
                  <c:v>0.50467210068999957</c:v>
                </c:pt>
                <c:pt idx="323">
                  <c:v>0.52496765916622146</c:v>
                </c:pt>
                <c:pt idx="324">
                  <c:v>0.17165060076841807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0.29574418859048851</c:v>
                </c:pt>
                <c:pt idx="333">
                  <c:v>0.72411524224502399</c:v>
                </c:pt>
                <c:pt idx="334">
                  <c:v>0.30422239381612892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0.30780390979404632</c:v>
                </c:pt>
                <c:pt idx="364">
                  <c:v>0.43664609909930535</c:v>
                </c:pt>
                <c:pt idx="365">
                  <c:v>0.2947273161283559</c:v>
                </c:pt>
                <c:pt idx="366">
                  <c:v>9.9991279086581106E-2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0.32047402218933901</c:v>
                </c:pt>
                <c:pt idx="377">
                  <c:v>0.80358493739091708</c:v>
                </c:pt>
                <c:pt idx="378">
                  <c:v>0.79075820336589764</c:v>
                </c:pt>
                <c:pt idx="379">
                  <c:v>0.51581968366080011</c:v>
                </c:pt>
                <c:pt idx="380">
                  <c:v>0.27053982209873423</c:v>
                </c:pt>
                <c:pt idx="381">
                  <c:v>0.13150028208105025</c:v>
                </c:pt>
                <c:pt idx="382">
                  <c:v>5.6338554727588093E-2</c:v>
                </c:pt>
                <c:pt idx="383">
                  <c:v>1.7825569095111144E-2</c:v>
                </c:pt>
                <c:pt idx="384">
                  <c:v>2.8164056956799983E-2</c:v>
                </c:pt>
                <c:pt idx="385">
                  <c:v>4.4261349601057577E-2</c:v>
                </c:pt>
                <c:pt idx="386">
                  <c:v>3.9760351424115908E-2</c:v>
                </c:pt>
                <c:pt idx="387">
                  <c:v>3.6236063483907635E-2</c:v>
                </c:pt>
                <c:pt idx="388">
                  <c:v>2.63768865048007E-2</c:v>
                </c:pt>
                <c:pt idx="389">
                  <c:v>6.6070143806437427E-3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0.14671908720814358</c:v>
                </c:pt>
                <c:pt idx="407">
                  <c:v>0.33430630992382121</c:v>
                </c:pt>
                <c:pt idx="408">
                  <c:v>0.2780239538592002</c:v>
                </c:pt>
                <c:pt idx="409">
                  <c:v>0.2293382121674391</c:v>
                </c:pt>
                <c:pt idx="410">
                  <c:v>0.26128468855047016</c:v>
                </c:pt>
                <c:pt idx="411">
                  <c:v>0.26808101375419385</c:v>
                </c:pt>
                <c:pt idx="412">
                  <c:v>0.16727289475554397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0.10191697966364428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5.6367917557950425E-2</c:v>
                </c:pt>
                <c:pt idx="440">
                  <c:v>0.5427766720810232</c:v>
                </c:pt>
                <c:pt idx="441">
                  <c:v>1.0132124992320828</c:v>
                </c:pt>
                <c:pt idx="442">
                  <c:v>1.3204553743046947</c:v>
                </c:pt>
                <c:pt idx="443">
                  <c:v>1.2942753870101582</c:v>
                </c:pt>
                <c:pt idx="444">
                  <c:v>0.96504580322439348</c:v>
                </c:pt>
                <c:pt idx="445">
                  <c:v>0.48875906453471279</c:v>
                </c:pt>
                <c:pt idx="446">
                  <c:v>0.15670167349989458</c:v>
                </c:pt>
                <c:pt idx="447">
                  <c:v>2.3525763836890999E-2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1.0413407390918367E-2</c:v>
                </c:pt>
                <c:pt idx="525">
                  <c:v>9.5893019174259159E-2</c:v>
                </c:pt>
                <c:pt idx="526">
                  <c:v>0.15620181114879994</c:v>
                </c:pt>
                <c:pt idx="527">
                  <c:v>0.32372631821750564</c:v>
                </c:pt>
                <c:pt idx="528">
                  <c:v>0.56685622263089208</c:v>
                </c:pt>
                <c:pt idx="529">
                  <c:v>0.6348939427654009</c:v>
                </c:pt>
                <c:pt idx="530">
                  <c:v>0.40696953522475565</c:v>
                </c:pt>
                <c:pt idx="531">
                  <c:v>0.13845410308088887</c:v>
                </c:pt>
                <c:pt idx="532">
                  <c:v>2.6252513023777804E-2</c:v>
                </c:pt>
                <c:pt idx="533">
                  <c:v>4.8581425306388872E-3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8.3952662380310794E-2</c:v>
                </c:pt>
                <c:pt idx="549">
                  <c:v>0.35924477387549519</c:v>
                </c:pt>
                <c:pt idx="550">
                  <c:v>0.37808956600904386</c:v>
                </c:pt>
                <c:pt idx="551">
                  <c:v>0.21288525777645514</c:v>
                </c:pt>
                <c:pt idx="552">
                  <c:v>0.10016088512235535</c:v>
                </c:pt>
                <c:pt idx="553">
                  <c:v>4.2115914403453317E-2</c:v>
                </c:pt>
                <c:pt idx="554">
                  <c:v>1.5331097340105689E-2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1.4861933754194385E-2</c:v>
                </c:pt>
                <c:pt idx="568">
                  <c:v>0.69074748000677255</c:v>
                </c:pt>
                <c:pt idx="569">
                  <c:v>0.76545827088786356</c:v>
                </c:pt>
                <c:pt idx="570">
                  <c:v>0.34480873771519982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3.4815850454081712E-2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0.13932797779910822</c:v>
                </c:pt>
                <c:pt idx="656">
                  <c:v>0.74307075331782713</c:v>
                </c:pt>
                <c:pt idx="657">
                  <c:v>0.82771942881015648</c:v>
                </c:pt>
                <c:pt idx="658">
                  <c:v>1.1515729324559196</c:v>
                </c:pt>
                <c:pt idx="659">
                  <c:v>1.8972498406190257</c:v>
                </c:pt>
                <c:pt idx="660">
                  <c:v>2.1662503388928025</c:v>
                </c:pt>
                <c:pt idx="661">
                  <c:v>1.574201567513243</c:v>
                </c:pt>
                <c:pt idx="662">
                  <c:v>0.93955349742691607</c:v>
                </c:pt>
                <c:pt idx="663">
                  <c:v>1.0657255749379091</c:v>
                </c:pt>
                <c:pt idx="664">
                  <c:v>1.697103985783136</c:v>
                </c:pt>
                <c:pt idx="665">
                  <c:v>1.8710222694424419</c:v>
                </c:pt>
                <c:pt idx="666">
                  <c:v>1.5529979369117062</c:v>
                </c:pt>
                <c:pt idx="667">
                  <c:v>0.77995341734010759</c:v>
                </c:pt>
                <c:pt idx="668">
                  <c:v>0.21017821624067545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0.95440972152824988</c:v>
                </c:pt>
                <c:pt idx="683">
                  <c:v>1.603256451597016</c:v>
                </c:pt>
                <c:pt idx="684">
                  <c:v>1.81610687583845</c:v>
                </c:pt>
                <c:pt idx="685">
                  <c:v>1.6549442867103272</c:v>
                </c:pt>
                <c:pt idx="686">
                  <c:v>0.83777921287319645</c:v>
                </c:pt>
                <c:pt idx="687">
                  <c:v>0.41232650246095393</c:v>
                </c:pt>
                <c:pt idx="688">
                  <c:v>0.10734660837376886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0.85542989653079993</c:v>
                </c:pt>
                <c:pt idx="701">
                  <c:v>1.161776864309199</c:v>
                </c:pt>
                <c:pt idx="702">
                  <c:v>0.76841314263994975</c:v>
                </c:pt>
                <c:pt idx="703">
                  <c:v>0.46574720868685637</c:v>
                </c:pt>
                <c:pt idx="704">
                  <c:v>6.3678018435394793E-2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0.24295985172567872</c:v>
                </c:pt>
                <c:pt idx="710">
                  <c:v>0.4883328615131089</c:v>
                </c:pt>
                <c:pt idx="711">
                  <c:v>0.45269651252657811</c:v>
                </c:pt>
                <c:pt idx="712">
                  <c:v>0.17382116820764409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0.30881113802857768</c:v>
                </c:pt>
                <c:pt idx="719">
                  <c:v>0.88648111110979055</c:v>
                </c:pt>
                <c:pt idx="720">
                  <c:v>0.57888652573297017</c:v>
                </c:pt>
                <c:pt idx="721">
                  <c:v>4.4352480976000024E-2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5.7792108313645549E-2</c:v>
                </c:pt>
                <c:pt idx="760">
                  <c:v>0.72077358438032746</c:v>
                </c:pt>
                <c:pt idx="761">
                  <c:v>1.8252566540919601</c:v>
                </c:pt>
                <c:pt idx="762">
                  <c:v>2.5206124987670395</c:v>
                </c:pt>
                <c:pt idx="763">
                  <c:v>2.4150767368153589</c:v>
                </c:pt>
                <c:pt idx="764">
                  <c:v>2.0997114744718592</c:v>
                </c:pt>
                <c:pt idx="765">
                  <c:v>1.770683777871267</c:v>
                </c:pt>
                <c:pt idx="766">
                  <c:v>1.2015993352963568</c:v>
                </c:pt>
                <c:pt idx="767">
                  <c:v>0.58333427360055068</c:v>
                </c:pt>
                <c:pt idx="768">
                  <c:v>4.6318409759999778E-3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1.7588806687098895</c:v>
                </c:pt>
                <c:pt idx="799">
                  <c:v>3.2010961771085138</c:v>
                </c:pt>
                <c:pt idx="800">
                  <c:v>3.6798397142279518</c:v>
                </c:pt>
                <c:pt idx="801">
                  <c:v>3.1005848338732247</c:v>
                </c:pt>
                <c:pt idx="802">
                  <c:v>1.8642085321588351</c:v>
                </c:pt>
                <c:pt idx="803">
                  <c:v>0.55356445541285626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0.27307004124279233</c:v>
                </c:pt>
                <c:pt idx="814">
                  <c:v>0.73574679838567048</c:v>
                </c:pt>
                <c:pt idx="815">
                  <c:v>1.5501735098245533</c:v>
                </c:pt>
                <c:pt idx="816">
                  <c:v>2.0783929827586305</c:v>
                </c:pt>
                <c:pt idx="817">
                  <c:v>2.0834003712878224</c:v>
                </c:pt>
                <c:pt idx="818">
                  <c:v>2.0067315570249171</c:v>
                </c:pt>
                <c:pt idx="819">
                  <c:v>1.933747611940468</c:v>
                </c:pt>
                <c:pt idx="820">
                  <c:v>1.6522458757429705</c:v>
                </c:pt>
                <c:pt idx="821">
                  <c:v>1.22358888308658</c:v>
                </c:pt>
                <c:pt idx="822">
                  <c:v>0.50580502121399973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4.6370275200618314E-5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1.9166299811085201</c:v>
                </c:pt>
                <c:pt idx="907">
                  <c:v>3.6798397142279518</c:v>
                </c:pt>
                <c:pt idx="908">
                  <c:v>3.1005848338732247</c:v>
                </c:pt>
                <c:pt idx="909">
                  <c:v>1.8642085321588351</c:v>
                </c:pt>
                <c:pt idx="910">
                  <c:v>0.55356445541285626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0.51474757626130008</c:v>
                </c:pt>
                <c:pt idx="956">
                  <c:v>1.9633569554781509</c:v>
                </c:pt>
                <c:pt idx="957">
                  <c:v>3.0138879009130197</c:v>
                </c:pt>
                <c:pt idx="958">
                  <c:v>3.0894176015375465</c:v>
                </c:pt>
                <c:pt idx="959">
                  <c:v>2.7474344845069525</c:v>
                </c:pt>
                <c:pt idx="960">
                  <c:v>2.3905450433147695</c:v>
                </c:pt>
                <c:pt idx="961">
                  <c:v>1.3005717127879097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0.1494481580282129</c:v>
                </c:pt>
                <c:pt idx="975">
                  <c:v>1.1818876892787973</c:v>
                </c:pt>
                <c:pt idx="976">
                  <c:v>2.5037018804540803</c:v>
                </c:pt>
                <c:pt idx="977">
                  <c:v>2.9300947968010029</c:v>
                </c:pt>
                <c:pt idx="978">
                  <c:v>2.5808199768262341</c:v>
                </c:pt>
                <c:pt idx="979">
                  <c:v>2.2176247006899992</c:v>
                </c:pt>
                <c:pt idx="980">
                  <c:v>1.8630385878858451</c:v>
                </c:pt>
                <c:pt idx="981">
                  <c:v>1.1470439592630151</c:v>
                </c:pt>
                <c:pt idx="982">
                  <c:v>0.61103270832355583</c:v>
                </c:pt>
                <c:pt idx="983">
                  <c:v>0.41924174616279963</c:v>
                </c:pt>
                <c:pt idx="984">
                  <c:v>0.26164624872219205</c:v>
                </c:pt>
                <c:pt idx="985">
                  <c:v>0.15040950706808912</c:v>
                </c:pt>
                <c:pt idx="986">
                  <c:v>0.11157740095679973</c:v>
                </c:pt>
                <c:pt idx="987">
                  <c:v>0.11736983782971182</c:v>
                </c:pt>
                <c:pt idx="988">
                  <c:v>7.9029897363911319E-2</c:v>
                </c:pt>
                <c:pt idx="989">
                  <c:v>1.6266592293592352E-2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9.2599649660703109E-2</c:v>
                </c:pt>
                <c:pt idx="1055">
                  <c:v>0.57082069706358096</c:v>
                </c:pt>
                <c:pt idx="1056">
                  <c:v>0.85369355419698245</c:v>
                </c:pt>
                <c:pt idx="1057">
                  <c:v>1.1451408199780939</c:v>
                </c:pt>
                <c:pt idx="1058">
                  <c:v>1.5385760485454476</c:v>
                </c:pt>
                <c:pt idx="1059">
                  <c:v>1.9769663029949522</c:v>
                </c:pt>
                <c:pt idx="1060">
                  <c:v>2.329888879728002</c:v>
                </c:pt>
                <c:pt idx="1061">
                  <c:v>2.2663171621428888</c:v>
                </c:pt>
                <c:pt idx="1062">
                  <c:v>1.7035646375164943</c:v>
                </c:pt>
                <c:pt idx="1063">
                  <c:v>1.244712648726749</c:v>
                </c:pt>
                <c:pt idx="1064">
                  <c:v>0.84416306645089978</c:v>
                </c:pt>
                <c:pt idx="1065">
                  <c:v>0.35889502330816109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0.37227121999939494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0.35568702045021883</c:v>
                </c:pt>
                <c:pt idx="1104">
                  <c:v>0.47866162164898018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1.0763067456572453</c:v>
                </c:pt>
                <c:pt idx="1129">
                  <c:v>2.4746237816489813</c:v>
                </c:pt>
                <c:pt idx="1130">
                  <c:v>3.4663672663324512</c:v>
                </c:pt>
                <c:pt idx="1131">
                  <c:v>3.5380095356068999</c:v>
                </c:pt>
                <c:pt idx="1132">
                  <c:v>3.1455281139459088</c:v>
                </c:pt>
                <c:pt idx="1133">
                  <c:v>2.3668631832930682</c:v>
                </c:pt>
                <c:pt idx="1134">
                  <c:v>1.6226660522123317</c:v>
                </c:pt>
                <c:pt idx="1135">
                  <c:v>1.2744954442750871</c:v>
                </c:pt>
                <c:pt idx="1136">
                  <c:v>1.1432988684311742</c:v>
                </c:pt>
                <c:pt idx="1137">
                  <c:v>1.1418205537640591</c:v>
                </c:pt>
                <c:pt idx="1138">
                  <c:v>1.0730288876380294</c:v>
                </c:pt>
                <c:pt idx="1139">
                  <c:v>0.83173635257399048</c:v>
                </c:pt>
                <c:pt idx="1140">
                  <c:v>0.44676993440345347</c:v>
                </c:pt>
                <c:pt idx="1141">
                  <c:v>7.5763010355727911E-2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2.3284262346310872E-2</c:v>
                </c:pt>
                <c:pt idx="1151">
                  <c:v>1.0973301445679444</c:v>
                </c:pt>
                <c:pt idx="1152">
                  <c:v>1.065758861862051</c:v>
                </c:pt>
                <c:pt idx="1153">
                  <c:v>0.44919479105294979</c:v>
                </c:pt>
                <c:pt idx="1154">
                  <c:v>3.4422320976000086E-2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0.1510795957879516</c:v>
                </c:pt>
                <c:pt idx="1360">
                  <c:v>0.42809655902751226</c:v>
                </c:pt>
                <c:pt idx="1361">
                  <c:v>0.63549858301604456</c:v>
                </c:pt>
                <c:pt idx="1362">
                  <c:v>0.77443591027544145</c:v>
                </c:pt>
                <c:pt idx="1363">
                  <c:v>0.95830421926981169</c:v>
                </c:pt>
                <c:pt idx="1364">
                  <c:v>1.0223544965682205</c:v>
                </c:pt>
                <c:pt idx="1365">
                  <c:v>0.56809027768141895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0.10448322412130466</c:v>
                </c:pt>
                <c:pt idx="1373">
                  <c:v>0.53099758887999948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0.32289980790177192</c:v>
                </c:pt>
                <c:pt idx="1380">
                  <c:v>1.4170728471086063</c:v>
                </c:pt>
                <c:pt idx="1381">
                  <c:v>2.798737035376754</c:v>
                </c:pt>
                <c:pt idx="1382">
                  <c:v>3.2388124449510971</c:v>
                </c:pt>
                <c:pt idx="1383">
                  <c:v>2.9042668649235526</c:v>
                </c:pt>
                <c:pt idx="1384">
                  <c:v>2.5538685274543238</c:v>
                </c:pt>
                <c:pt idx="1385">
                  <c:v>1.4548756327036447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0.13790431414348819</c:v>
                </c:pt>
                <c:pt idx="1404">
                  <c:v>0.36104606706358106</c:v>
                </c:pt>
                <c:pt idx="1405">
                  <c:v>0.48988940297526096</c:v>
                </c:pt>
                <c:pt idx="1406">
                  <c:v>0.72646673782454896</c:v>
                </c:pt>
                <c:pt idx="1407">
                  <c:v>1.3501551859459116</c:v>
                </c:pt>
                <c:pt idx="1408">
                  <c:v>2.3498167366581688</c:v>
                </c:pt>
                <c:pt idx="1409">
                  <c:v>2.6611949874269132</c:v>
                </c:pt>
                <c:pt idx="1410">
                  <c:v>1.8620554040607988</c:v>
                </c:pt>
                <c:pt idx="1411">
                  <c:v>0.61026180876920033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0.512544683848701</c:v>
                </c:pt>
                <c:pt idx="1426">
                  <c:v>1.195678374798715</c:v>
                </c:pt>
                <c:pt idx="1427">
                  <c:v>0.65287941282623851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0.17023079252060841</c:v>
                </c:pt>
                <c:pt idx="1435">
                  <c:v>1.139081650626407</c:v>
                </c:pt>
                <c:pt idx="1436">
                  <c:v>2.1226941487404534</c:v>
                </c:pt>
                <c:pt idx="1437">
                  <c:v>2.3078856547721012</c:v>
                </c:pt>
                <c:pt idx="1438">
                  <c:v>1.9570836561091141</c:v>
                </c:pt>
                <c:pt idx="1439">
                  <c:v>0.91496393289822597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0.16962755984260583</c:v>
                </c:pt>
                <c:pt idx="1446">
                  <c:v>0.25605983996475506</c:v>
                </c:pt>
                <c:pt idx="1447">
                  <c:v>1.4033514361356435E-2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0.29577050884644251</c:v>
                </c:pt>
                <c:pt idx="1452">
                  <c:v>0.80977246362624622</c:v>
                </c:pt>
                <c:pt idx="1453">
                  <c:v>0.73400857281283094</c:v>
                </c:pt>
                <c:pt idx="1454">
                  <c:v>0.27717008276267197</c:v>
                </c:pt>
                <c:pt idx="1455">
                  <c:v>3.1646951630799974E-2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0.62691563724120303</c:v>
                </c:pt>
                <c:pt idx="1531">
                  <c:v>1.0540320671448877</c:v>
                </c:pt>
                <c:pt idx="1532">
                  <c:v>1.0672675203714912</c:v>
                </c:pt>
                <c:pt idx="1533">
                  <c:v>0.75692759062755532</c:v>
                </c:pt>
                <c:pt idx="1534">
                  <c:v>0.30545667027360573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3.9097947913108083E-2</c:v>
                </c:pt>
                <c:pt idx="1742">
                  <c:v>7.1042600870750233E-2</c:v>
                </c:pt>
                <c:pt idx="1743">
                  <c:v>1.4190753214697848E-2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0.57226962603705023</c:v>
                </c:pt>
                <c:pt idx="1773">
                  <c:v>1.3005059740453364</c:v>
                </c:pt>
                <c:pt idx="1774">
                  <c:v>1.860299677614732</c:v>
                </c:pt>
                <c:pt idx="1775">
                  <c:v>2.0798439962092803</c:v>
                </c:pt>
                <c:pt idx="1776">
                  <c:v>2.0501378963547694</c:v>
                </c:pt>
                <c:pt idx="1777">
                  <c:v>1.9071880823093335</c:v>
                </c:pt>
                <c:pt idx="1778">
                  <c:v>1.6202147051085167</c:v>
                </c:pt>
                <c:pt idx="1779">
                  <c:v>1.3059519284797541</c:v>
                </c:pt>
                <c:pt idx="1780">
                  <c:v>1.1496349462279447</c:v>
                </c:pt>
                <c:pt idx="1781">
                  <c:v>1.1736038236705466</c:v>
                </c:pt>
                <c:pt idx="1782">
                  <c:v>1.3526579883856718</c:v>
                </c:pt>
                <c:pt idx="1783">
                  <c:v>1.6141953552972033</c:v>
                </c:pt>
                <c:pt idx="1784">
                  <c:v>1.7826813004825324</c:v>
                </c:pt>
                <c:pt idx="1785">
                  <c:v>1.7292142395097101</c:v>
                </c:pt>
                <c:pt idx="1786">
                  <c:v>1.4797869899863567</c:v>
                </c:pt>
                <c:pt idx="1787">
                  <c:v>1.1472093590939139</c:v>
                </c:pt>
                <c:pt idx="1788">
                  <c:v>0.81379443912953919</c:v>
                </c:pt>
                <c:pt idx="1789">
                  <c:v>0.59972980830920353</c:v>
                </c:pt>
                <c:pt idx="1790">
                  <c:v>0.4987750404096345</c:v>
                </c:pt>
                <c:pt idx="1791">
                  <c:v>0.44805008729968887</c:v>
                </c:pt>
                <c:pt idx="1792">
                  <c:v>0.43647119963859299</c:v>
                </c:pt>
                <c:pt idx="1793">
                  <c:v>0.46965489224502449</c:v>
                </c:pt>
                <c:pt idx="1794">
                  <c:v>0.52617751101016053</c:v>
                </c:pt>
                <c:pt idx="1795">
                  <c:v>0.56685622263089208</c:v>
                </c:pt>
                <c:pt idx="1796">
                  <c:v>0.54399377758598111</c:v>
                </c:pt>
                <c:pt idx="1797">
                  <c:v>0.40791310733595615</c:v>
                </c:pt>
                <c:pt idx="1798">
                  <c:v>0.31325116101702177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914-9644-BC62-920A54B8C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5485663"/>
        <c:axId val="391453887"/>
      </c:scatterChart>
      <c:valAx>
        <c:axId val="345485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</a:t>
                </a:r>
                <a:r>
                  <a:rPr lang="en-GB" b="1" baseline="0"/>
                  <a:t> (s)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453887"/>
        <c:crosses val="autoZero"/>
        <c:crossBetween val="midCat"/>
      </c:valAx>
      <c:valAx>
        <c:axId val="391453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4856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High Phase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v5'!$D$1034:$D$1488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'WLTP class 3 v5'!#REF!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C71-E142-B735-2789A2ABC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736815"/>
        <c:axId val="308428351"/>
      </c:scatterChart>
      <c:valAx>
        <c:axId val="199736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428351"/>
        <c:crosses val="autoZero"/>
        <c:crossBetween val="midCat"/>
      </c:valAx>
      <c:valAx>
        <c:axId val="308428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</a:t>
                </a:r>
                <a:r>
                  <a:rPr lang="en-GB" b="1" baseline="0"/>
                  <a:t> (kJ)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36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Extra High Phase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 v5'!$D$1489:$D$1811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'WLTP class 3 v5'!#REF!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B31-5D44-ACCB-88AC9601A4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704191"/>
        <c:axId val="254304095"/>
      </c:scatterChart>
      <c:valAx>
        <c:axId val="2267041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304095"/>
        <c:crosses val="autoZero"/>
        <c:crossBetween val="midCat"/>
      </c:valAx>
      <c:valAx>
        <c:axId val="254304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704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Energy Moments before</a:t>
            </a:r>
            <a:r>
              <a:rPr lang="en-GB" baseline="0"/>
              <a:t> losses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98"/>
              <c:layout>
                <c:manualLayout>
                  <c:x val="-4.7142846537042399E-2"/>
                  <c:y val="-3.12328728621819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A61-C344-8A42-E314233A3809}"/>
                </c:ext>
              </c:extLst>
            </c:dLbl>
            <c:dLbl>
              <c:idx val="897"/>
              <c:layout>
                <c:manualLayout>
                  <c:x val="-4.1428562108310092E-2"/>
                  <c:y val="-4.01565508228053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59"/>
              <c:layout>
                <c:manualLayout>
                  <c:x val="-7.4999983127113007E-2"/>
                  <c:y val="-5.019568852850666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299991158607162E-2"/>
                      <c:h val="3.3430416391461375E-2"/>
                    </c:manualLayout>
                  </c15:layout>
                </c:ext>
              </c:extLst>
            </c:dLbl>
            <c:dLbl>
              <c:idx val="1530"/>
              <c:layout>
                <c:manualLayout>
                  <c:x val="-4.9999988751408708E-2"/>
                  <c:y val="-4.908022878342865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7871420051424062E-2"/>
                      <c:h val="3.5661335881617226E-2"/>
                    </c:manualLayout>
                  </c15:layout>
                </c:ext>
              </c:extLst>
            </c:dLbl>
            <c:dLbl>
              <c:idx val="1741"/>
              <c:layout>
                <c:manualLayout>
                  <c:x val="-7.4285697573521464E-2"/>
                  <c:y val="-3.12328728621818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v5'!$AJ$2:$AJ$1811</c:f>
              <c:numCache>
                <c:formatCode>0</c:formatCode>
                <c:ptCount val="1805"/>
                <c:pt idx="1">
                  <c:v>0</c:v>
                </c:pt>
                <c:pt idx="3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0</c:v>
                </c:pt>
                <c:pt idx="17" formatCode="0.00">
                  <c:v>0</c:v>
                </c:pt>
                <c:pt idx="18" formatCode="0.00">
                  <c:v>0</c:v>
                </c:pt>
                <c:pt idx="19" formatCode="0.00">
                  <c:v>0</c:v>
                </c:pt>
                <c:pt idx="20" formatCode="0.00">
                  <c:v>0</c:v>
                </c:pt>
                <c:pt idx="21" formatCode="0.00">
                  <c:v>0</c:v>
                </c:pt>
                <c:pt idx="22" formatCode="0.00">
                  <c:v>0</c:v>
                </c:pt>
                <c:pt idx="23" formatCode="0.00">
                  <c:v>0</c:v>
                </c:pt>
                <c:pt idx="24" formatCode="0.00">
                  <c:v>0</c:v>
                </c:pt>
                <c:pt idx="25" formatCode="0.00">
                  <c:v>0</c:v>
                </c:pt>
                <c:pt idx="26" formatCode="0.00">
                  <c:v>0</c:v>
                </c:pt>
                <c:pt idx="27" formatCode="0.00">
                  <c:v>0</c:v>
                </c:pt>
                <c:pt idx="28" formatCode="0.00">
                  <c:v>0</c:v>
                </c:pt>
                <c:pt idx="29" formatCode="0.00">
                  <c:v>0</c:v>
                </c:pt>
                <c:pt idx="30" formatCode="0.00">
                  <c:v>0</c:v>
                </c:pt>
                <c:pt idx="31" formatCode="0.00">
                  <c:v>0</c:v>
                </c:pt>
                <c:pt idx="32" formatCode="0.00">
                  <c:v>0</c:v>
                </c:pt>
                <c:pt idx="33" formatCode="0.00">
                  <c:v>0</c:v>
                </c:pt>
                <c:pt idx="34" formatCode="0.00">
                  <c:v>0</c:v>
                </c:pt>
                <c:pt idx="35" formatCode="0.00">
                  <c:v>0</c:v>
                </c:pt>
                <c:pt idx="36" formatCode="0.00">
                  <c:v>0</c:v>
                </c:pt>
                <c:pt idx="37" formatCode="0.00">
                  <c:v>0</c:v>
                </c:pt>
                <c:pt idx="38" formatCode="0.00">
                  <c:v>0</c:v>
                </c:pt>
                <c:pt idx="39" formatCode="0.00">
                  <c:v>0</c:v>
                </c:pt>
                <c:pt idx="40" formatCode="0.00">
                  <c:v>0</c:v>
                </c:pt>
                <c:pt idx="41" formatCode="0.00">
                  <c:v>19.555347993827159</c:v>
                </c:pt>
                <c:pt idx="42" formatCode="0.00">
                  <c:v>17.074798611111113</c:v>
                </c:pt>
                <c:pt idx="43" formatCode="0.00">
                  <c:v>14.682947530864199</c:v>
                </c:pt>
                <c:pt idx="44" formatCode="0.00">
                  <c:v>12.839910493827162</c:v>
                </c:pt>
                <c:pt idx="45" formatCode="0.00">
                  <c:v>11.189607253086416</c:v>
                </c:pt>
                <c:pt idx="46" formatCode="0.00">
                  <c:v>9.0199845679012345</c:v>
                </c:pt>
                <c:pt idx="47" formatCode="0.00">
                  <c:v>6.7570516975308648</c:v>
                </c:pt>
                <c:pt idx="48" formatCode="0.00">
                  <c:v>5.2858611111111111</c:v>
                </c:pt>
                <c:pt idx="49" formatCode="0.00">
                  <c:v>4.6849220679012342</c:v>
                </c:pt>
                <c:pt idx="50" formatCode="0.00">
                  <c:v>0</c:v>
                </c:pt>
                <c:pt idx="51" formatCode="0.00">
                  <c:v>4.0782986111111121</c:v>
                </c:pt>
                <c:pt idx="52" formatCode="0.00">
                  <c:v>3.63116049382716</c:v>
                </c:pt>
                <c:pt idx="53" formatCode="0.00">
                  <c:v>0</c:v>
                </c:pt>
                <c:pt idx="54" formatCode="0.00">
                  <c:v>0</c:v>
                </c:pt>
                <c:pt idx="55" formatCode="0.00">
                  <c:v>3.2471944444444438</c:v>
                </c:pt>
                <c:pt idx="56" formatCode="0.00">
                  <c:v>2.6436813271604933</c:v>
                </c:pt>
                <c:pt idx="57" formatCode="0.00">
                  <c:v>1.8405702160493826</c:v>
                </c:pt>
                <c:pt idx="58" formatCode="0.00">
                  <c:v>0</c:v>
                </c:pt>
                <c:pt idx="59" formatCode="0.00">
                  <c:v>0</c:v>
                </c:pt>
                <c:pt idx="60" formatCode="0.00">
                  <c:v>0</c:v>
                </c:pt>
                <c:pt idx="61" formatCode="0.00">
                  <c:v>0</c:v>
                </c:pt>
                <c:pt idx="62" formatCode="0.00">
                  <c:v>0</c:v>
                </c:pt>
                <c:pt idx="63" formatCode="0.00">
                  <c:v>0</c:v>
                </c:pt>
                <c:pt idx="64" formatCode="0.00">
                  <c:v>0</c:v>
                </c:pt>
                <c:pt idx="65" formatCode="0.00">
                  <c:v>0</c:v>
                </c:pt>
                <c:pt idx="66" formatCode="0.00">
                  <c:v>0</c:v>
                </c:pt>
                <c:pt idx="67" formatCode="0.00">
                  <c:v>0</c:v>
                </c:pt>
                <c:pt idx="68" formatCode="0.00">
                  <c:v>0</c:v>
                </c:pt>
                <c:pt idx="69" formatCode="0.00">
                  <c:v>0</c:v>
                </c:pt>
                <c:pt idx="70" formatCode="0.00">
                  <c:v>0</c:v>
                </c:pt>
                <c:pt idx="71" formatCode="0.00">
                  <c:v>0</c:v>
                </c:pt>
                <c:pt idx="72" formatCode="0.00">
                  <c:v>0</c:v>
                </c:pt>
                <c:pt idx="73" formatCode="0.00">
                  <c:v>0</c:v>
                </c:pt>
                <c:pt idx="74" formatCode="0.00">
                  <c:v>0</c:v>
                </c:pt>
                <c:pt idx="75" formatCode="0.00">
                  <c:v>0</c:v>
                </c:pt>
                <c:pt idx="76" formatCode="0.00">
                  <c:v>0</c:v>
                </c:pt>
                <c:pt idx="77" formatCode="0.00">
                  <c:v>0</c:v>
                </c:pt>
                <c:pt idx="78" formatCode="0.00">
                  <c:v>0</c:v>
                </c:pt>
                <c:pt idx="79" formatCode="0.00">
                  <c:v>0</c:v>
                </c:pt>
                <c:pt idx="80" formatCode="0.00">
                  <c:v>0</c:v>
                </c:pt>
                <c:pt idx="81" formatCode="0.00">
                  <c:v>0</c:v>
                </c:pt>
                <c:pt idx="82" formatCode="0.00">
                  <c:v>0</c:v>
                </c:pt>
                <c:pt idx="83" formatCode="0.00">
                  <c:v>0</c:v>
                </c:pt>
                <c:pt idx="84" formatCode="0.00">
                  <c:v>0</c:v>
                </c:pt>
                <c:pt idx="85" formatCode="0.00">
                  <c:v>0</c:v>
                </c:pt>
                <c:pt idx="86" formatCode="0.00">
                  <c:v>0</c:v>
                </c:pt>
                <c:pt idx="87" formatCode="0.00">
                  <c:v>0</c:v>
                </c:pt>
                <c:pt idx="88" formatCode="0.00">
                  <c:v>0</c:v>
                </c:pt>
                <c:pt idx="89" formatCode="0.00">
                  <c:v>0</c:v>
                </c:pt>
                <c:pt idx="90" formatCode="0.00">
                  <c:v>0</c:v>
                </c:pt>
                <c:pt idx="91" formatCode="0.00">
                  <c:v>0</c:v>
                </c:pt>
                <c:pt idx="92" formatCode="0.00">
                  <c:v>12.544750000000001</c:v>
                </c:pt>
                <c:pt idx="93" formatCode="0.00">
                  <c:v>10.914181327160493</c:v>
                </c:pt>
                <c:pt idx="94" formatCode="0.00">
                  <c:v>7.9934652777777773</c:v>
                </c:pt>
                <c:pt idx="95" formatCode="0.00">
                  <c:v>5.1910493827160487</c:v>
                </c:pt>
                <c:pt idx="96" formatCode="0.00">
                  <c:v>3.0996141975308644</c:v>
                </c:pt>
                <c:pt idx="97" formatCode="0.00">
                  <c:v>2.1626512345679014</c:v>
                </c:pt>
                <c:pt idx="98" formatCode="0.00">
                  <c:v>1.5444444444444445</c:v>
                </c:pt>
                <c:pt idx="99" formatCode="0.00">
                  <c:v>0.88816280864197517</c:v>
                </c:pt>
                <c:pt idx="100" formatCode="0.00">
                  <c:v>0.36079938271604944</c:v>
                </c:pt>
                <c:pt idx="101" formatCode="0.00">
                  <c:v>0.13900000000000001</c:v>
                </c:pt>
                <c:pt idx="102" formatCode="0.00">
                  <c:v>5.1910493827160502E-2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0</c:v>
                </c:pt>
                <c:pt idx="141" formatCode="0.00">
                  <c:v>0</c:v>
                </c:pt>
                <c:pt idx="142" formatCode="0.00">
                  <c:v>0</c:v>
                </c:pt>
                <c:pt idx="143" formatCode="0.00">
                  <c:v>0</c:v>
                </c:pt>
                <c:pt idx="144" formatCode="0.00">
                  <c:v>0</c:v>
                </c:pt>
                <c:pt idx="145" formatCode="0.00">
                  <c:v>0</c:v>
                </c:pt>
                <c:pt idx="146" formatCode="0.00">
                  <c:v>0</c:v>
                </c:pt>
                <c:pt idx="147" formatCode="0.00">
                  <c:v>0</c:v>
                </c:pt>
                <c:pt idx="148" formatCode="0.00">
                  <c:v>0</c:v>
                </c:pt>
                <c:pt idx="149" formatCode="0.00">
                  <c:v>0</c:v>
                </c:pt>
                <c:pt idx="150" formatCode="0.00">
                  <c:v>0</c:v>
                </c:pt>
                <c:pt idx="151" formatCode="0.00">
                  <c:v>0</c:v>
                </c:pt>
                <c:pt idx="152" formatCode="0.00">
                  <c:v>0</c:v>
                </c:pt>
                <c:pt idx="153" formatCode="0.00">
                  <c:v>0</c:v>
                </c:pt>
                <c:pt idx="154" formatCode="0.00">
                  <c:v>0</c:v>
                </c:pt>
                <c:pt idx="155" formatCode="0.00">
                  <c:v>9.2705277777777759</c:v>
                </c:pt>
                <c:pt idx="156" formatCode="0.00">
                  <c:v>7.935012345679012</c:v>
                </c:pt>
                <c:pt idx="157" formatCode="0.00">
                  <c:v>5.4780586419753092</c:v>
                </c:pt>
                <c:pt idx="158" formatCode="0.00">
                  <c:v>3.2099776234567905</c:v>
                </c:pt>
                <c:pt idx="159" formatCode="0.00">
                  <c:v>1.8971998456790125</c:v>
                </c:pt>
                <c:pt idx="160" formatCode="0.00">
                  <c:v>0</c:v>
                </c:pt>
                <c:pt idx="161" formatCode="0.00">
                  <c:v>0</c:v>
                </c:pt>
                <c:pt idx="162" formatCode="0.00">
                  <c:v>0</c:v>
                </c:pt>
                <c:pt idx="163" formatCode="0.00">
                  <c:v>0</c:v>
                </c:pt>
                <c:pt idx="164" formatCode="0.00">
                  <c:v>0</c:v>
                </c:pt>
                <c:pt idx="165" formatCode="0.00">
                  <c:v>0</c:v>
                </c:pt>
                <c:pt idx="166" formatCode="0.00">
                  <c:v>0</c:v>
                </c:pt>
                <c:pt idx="167" formatCode="0.00">
                  <c:v>0</c:v>
                </c:pt>
                <c:pt idx="168" formatCode="0.00">
                  <c:v>0</c:v>
                </c:pt>
                <c:pt idx="169" formatCode="0.00">
                  <c:v>0</c:v>
                </c:pt>
                <c:pt idx="170" formatCode="0.00">
                  <c:v>0</c:v>
                </c:pt>
                <c:pt idx="171" formatCode="0.00">
                  <c:v>0</c:v>
                </c:pt>
                <c:pt idx="172" formatCode="0.00">
                  <c:v>0</c:v>
                </c:pt>
                <c:pt idx="173" formatCode="0.00">
                  <c:v>0</c:v>
                </c:pt>
                <c:pt idx="174" formatCode="0.00">
                  <c:v>0</c:v>
                </c:pt>
                <c:pt idx="175" formatCode="0.00">
                  <c:v>15.002132716049386</c:v>
                </c:pt>
                <c:pt idx="176" formatCode="0.00">
                  <c:v>13.213687500000001</c:v>
                </c:pt>
                <c:pt idx="177" formatCode="0.00">
                  <c:v>10.307021604938271</c:v>
                </c:pt>
                <c:pt idx="178" formatCode="0.00">
                  <c:v>7.8767739197530862</c:v>
                </c:pt>
                <c:pt idx="179" formatCode="0.00">
                  <c:v>6.8651628086419754</c:v>
                </c:pt>
                <c:pt idx="180" formatCode="0.00">
                  <c:v>0</c:v>
                </c:pt>
                <c:pt idx="181" formatCode="0.00">
                  <c:v>0</c:v>
                </c:pt>
                <c:pt idx="182" formatCode="0.00">
                  <c:v>0</c:v>
                </c:pt>
                <c:pt idx="183" formatCode="0.00">
                  <c:v>0</c:v>
                </c:pt>
                <c:pt idx="184" formatCode="0.00">
                  <c:v>0</c:v>
                </c:pt>
                <c:pt idx="185" formatCode="0.00">
                  <c:v>0</c:v>
                </c:pt>
                <c:pt idx="186" formatCode="0.00">
                  <c:v>0</c:v>
                </c:pt>
                <c:pt idx="187" formatCode="0.00">
                  <c:v>8.5897924382716049</c:v>
                </c:pt>
                <c:pt idx="188" formatCode="0.00">
                  <c:v>7.3061875000000001</c:v>
                </c:pt>
                <c:pt idx="189" formatCode="0.00">
                  <c:v>5.973567901234567</c:v>
                </c:pt>
                <c:pt idx="190" formatCode="0.00">
                  <c:v>4.7298611111111102</c:v>
                </c:pt>
                <c:pt idx="191" formatCode="0.00">
                  <c:v>3.8311875</c:v>
                </c:pt>
                <c:pt idx="192" formatCode="0.00">
                  <c:v>3.1361875000000001</c:v>
                </c:pt>
                <c:pt idx="193" formatCode="0.00">
                  <c:v>2.6436813271604933</c:v>
                </c:pt>
                <c:pt idx="194" formatCode="0.00">
                  <c:v>2.2549961419753086</c:v>
                </c:pt>
                <c:pt idx="195" formatCode="0.00">
                  <c:v>2.0130331790123455</c:v>
                </c:pt>
                <c:pt idx="196" formatCode="0.00">
                  <c:v>0</c:v>
                </c:pt>
                <c:pt idx="197" formatCode="0.00">
                  <c:v>0</c:v>
                </c:pt>
                <c:pt idx="198" formatCode="0.00">
                  <c:v>0</c:v>
                </c:pt>
                <c:pt idx="199" formatCode="0.00">
                  <c:v>0</c:v>
                </c:pt>
                <c:pt idx="200" formatCode="0.00">
                  <c:v>0</c:v>
                </c:pt>
                <c:pt idx="201" formatCode="0.00">
                  <c:v>0</c:v>
                </c:pt>
                <c:pt idx="202" formatCode="0.00">
                  <c:v>0</c:v>
                </c:pt>
                <c:pt idx="203" formatCode="0.00">
                  <c:v>0</c:v>
                </c:pt>
                <c:pt idx="204" formatCode="0.00">
                  <c:v>0</c:v>
                </c:pt>
                <c:pt idx="205" formatCode="0.00">
                  <c:v>0</c:v>
                </c:pt>
                <c:pt idx="206" formatCode="0.00">
                  <c:v>0</c:v>
                </c:pt>
                <c:pt idx="207" formatCode="0.00">
                  <c:v>0</c:v>
                </c:pt>
                <c:pt idx="208" formatCode="0.00">
                  <c:v>0</c:v>
                </c:pt>
                <c:pt idx="209" formatCode="0.00">
                  <c:v>0</c:v>
                </c:pt>
                <c:pt idx="210" formatCode="0.00">
                  <c:v>0</c:v>
                </c:pt>
                <c:pt idx="211" formatCode="0.00">
                  <c:v>0</c:v>
                </c:pt>
                <c:pt idx="212" formatCode="0.00">
                  <c:v>0</c:v>
                </c:pt>
                <c:pt idx="213" formatCode="0.00">
                  <c:v>0</c:v>
                </c:pt>
                <c:pt idx="214" formatCode="0.00">
                  <c:v>0</c:v>
                </c:pt>
                <c:pt idx="215" formatCode="0.00">
                  <c:v>0</c:v>
                </c:pt>
                <c:pt idx="216" formatCode="0.00">
                  <c:v>0</c:v>
                </c:pt>
                <c:pt idx="217" formatCode="0.00">
                  <c:v>0</c:v>
                </c:pt>
                <c:pt idx="218" formatCode="0.00">
                  <c:v>0</c:v>
                </c:pt>
                <c:pt idx="219" formatCode="0.00">
                  <c:v>0</c:v>
                </c:pt>
                <c:pt idx="220" formatCode="0.00">
                  <c:v>0</c:v>
                </c:pt>
                <c:pt idx="221" formatCode="0.00">
                  <c:v>0</c:v>
                </c:pt>
                <c:pt idx="222" formatCode="0.00">
                  <c:v>0</c:v>
                </c:pt>
                <c:pt idx="223" formatCode="0.00">
                  <c:v>0</c:v>
                </c:pt>
                <c:pt idx="224" formatCode="0.00">
                  <c:v>0</c:v>
                </c:pt>
                <c:pt idx="225" formatCode="0.00">
                  <c:v>0</c:v>
                </c:pt>
                <c:pt idx="226" formatCode="0.00">
                  <c:v>0</c:v>
                </c:pt>
                <c:pt idx="227" formatCode="0.00">
                  <c:v>0</c:v>
                </c:pt>
                <c:pt idx="228" formatCode="0.00">
                  <c:v>0</c:v>
                </c:pt>
                <c:pt idx="229" formatCode="0.00">
                  <c:v>0</c:v>
                </c:pt>
                <c:pt idx="230" formatCode="0.00">
                  <c:v>0</c:v>
                </c:pt>
                <c:pt idx="231" formatCode="0.00">
                  <c:v>0</c:v>
                </c:pt>
                <c:pt idx="232" formatCode="0.00">
                  <c:v>0</c:v>
                </c:pt>
                <c:pt idx="233" formatCode="0.00">
                  <c:v>0</c:v>
                </c:pt>
                <c:pt idx="234" formatCode="0.00">
                  <c:v>0</c:v>
                </c:pt>
                <c:pt idx="235" formatCode="0.00">
                  <c:v>0</c:v>
                </c:pt>
                <c:pt idx="236" formatCode="0.00">
                  <c:v>0</c:v>
                </c:pt>
                <c:pt idx="237" formatCode="0.00">
                  <c:v>32.326187500000003</c:v>
                </c:pt>
                <c:pt idx="238" formatCode="0.00">
                  <c:v>30.013810956790124</c:v>
                </c:pt>
                <c:pt idx="239" formatCode="0.00">
                  <c:v>27.896527777777777</c:v>
                </c:pt>
                <c:pt idx="240" formatCode="0.00">
                  <c:v>0</c:v>
                </c:pt>
                <c:pt idx="241" formatCode="0.00">
                  <c:v>0</c:v>
                </c:pt>
                <c:pt idx="242" formatCode="0.00">
                  <c:v>25.124679012345677</c:v>
                </c:pt>
                <c:pt idx="243" formatCode="0.00">
                  <c:v>23.591496141975309</c:v>
                </c:pt>
                <c:pt idx="244" formatCode="0.00">
                  <c:v>21.048310956790122</c:v>
                </c:pt>
                <c:pt idx="245" formatCode="0.00">
                  <c:v>18.471662808641977</c:v>
                </c:pt>
                <c:pt idx="246" formatCode="0.00">
                  <c:v>16.734162808641972</c:v>
                </c:pt>
                <c:pt idx="247" formatCode="0.00">
                  <c:v>14.682947530864199</c:v>
                </c:pt>
                <c:pt idx="248" formatCode="0.00">
                  <c:v>12.839910493827162</c:v>
                </c:pt>
                <c:pt idx="249" formatCode="0.00">
                  <c:v>11.189607253086416</c:v>
                </c:pt>
                <c:pt idx="250" formatCode="0.00">
                  <c:v>9.0199845679012345</c:v>
                </c:pt>
                <c:pt idx="251" formatCode="0.00">
                  <c:v>6.7570516975308648</c:v>
                </c:pt>
                <c:pt idx="252" formatCode="0.00">
                  <c:v>5.2858611111111111</c:v>
                </c:pt>
                <c:pt idx="253" formatCode="0.00">
                  <c:v>4.6849220679012342</c:v>
                </c:pt>
                <c:pt idx="254" formatCode="0.00">
                  <c:v>0</c:v>
                </c:pt>
                <c:pt idx="255" formatCode="0.00">
                  <c:v>4.0782986111111121</c:v>
                </c:pt>
                <c:pt idx="256" formatCode="0.00">
                  <c:v>3.63116049382716</c:v>
                </c:pt>
                <c:pt idx="257" formatCode="0.00">
                  <c:v>0</c:v>
                </c:pt>
                <c:pt idx="258" formatCode="0.00">
                  <c:v>0</c:v>
                </c:pt>
                <c:pt idx="259" formatCode="0.00">
                  <c:v>3.2471944444444438</c:v>
                </c:pt>
                <c:pt idx="260" formatCode="0.00">
                  <c:v>2.6436813271604933</c:v>
                </c:pt>
                <c:pt idx="261" formatCode="0.00">
                  <c:v>0</c:v>
                </c:pt>
                <c:pt idx="262" formatCode="0.00">
                  <c:v>0</c:v>
                </c:pt>
                <c:pt idx="263" formatCode="0.00">
                  <c:v>0</c:v>
                </c:pt>
                <c:pt idx="264" formatCode="0.00">
                  <c:v>0</c:v>
                </c:pt>
                <c:pt idx="265" formatCode="0.00">
                  <c:v>0</c:v>
                </c:pt>
                <c:pt idx="266" formatCode="0.00">
                  <c:v>0</c:v>
                </c:pt>
                <c:pt idx="267" formatCode="0.00">
                  <c:v>0</c:v>
                </c:pt>
                <c:pt idx="268" formatCode="0.00">
                  <c:v>0</c:v>
                </c:pt>
                <c:pt idx="269" formatCode="0.00">
                  <c:v>0</c:v>
                </c:pt>
                <c:pt idx="270" formatCode="0.00">
                  <c:v>0</c:v>
                </c:pt>
                <c:pt idx="271" formatCode="0.00">
                  <c:v>0</c:v>
                </c:pt>
                <c:pt idx="272" formatCode="0.00">
                  <c:v>0</c:v>
                </c:pt>
                <c:pt idx="273" formatCode="0.00">
                  <c:v>0</c:v>
                </c:pt>
                <c:pt idx="274" formatCode="0.00">
                  <c:v>0</c:v>
                </c:pt>
                <c:pt idx="275" formatCode="0.00">
                  <c:v>0</c:v>
                </c:pt>
                <c:pt idx="276" formatCode="0.00">
                  <c:v>0</c:v>
                </c:pt>
                <c:pt idx="277" formatCode="0.00">
                  <c:v>0</c:v>
                </c:pt>
                <c:pt idx="278" formatCode="0.00">
                  <c:v>20.482014660493828</c:v>
                </c:pt>
                <c:pt idx="279" formatCode="0.00">
                  <c:v>17.853777777777783</c:v>
                </c:pt>
                <c:pt idx="280" formatCode="0.00">
                  <c:v>15.487345679012346</c:v>
                </c:pt>
                <c:pt idx="281" formatCode="0.00">
                  <c:v>12.691901234567901</c:v>
                </c:pt>
                <c:pt idx="282" formatCode="0.00">
                  <c:v>10.240631944444445</c:v>
                </c:pt>
                <c:pt idx="283" formatCode="0.00">
                  <c:v>6.9741319444444443</c:v>
                </c:pt>
                <c:pt idx="284" formatCode="0.00">
                  <c:v>4.9117623456790138</c:v>
                </c:pt>
                <c:pt idx="285" formatCode="0.00">
                  <c:v>0</c:v>
                </c:pt>
                <c:pt idx="286" formatCode="0.00">
                  <c:v>0</c:v>
                </c:pt>
                <c:pt idx="287" formatCode="0.00">
                  <c:v>0</c:v>
                </c:pt>
                <c:pt idx="288" formatCode="0.00">
                  <c:v>0</c:v>
                </c:pt>
                <c:pt idx="289" formatCode="0.00">
                  <c:v>0</c:v>
                </c:pt>
                <c:pt idx="290" formatCode="0.00">
                  <c:v>0</c:v>
                </c:pt>
                <c:pt idx="291" formatCode="0.00">
                  <c:v>0</c:v>
                </c:pt>
                <c:pt idx="292" formatCode="0.00">
                  <c:v>0</c:v>
                </c:pt>
                <c:pt idx="293" formatCode="0.00">
                  <c:v>0</c:v>
                </c:pt>
                <c:pt idx="294" formatCode="0.00">
                  <c:v>0</c:v>
                </c:pt>
                <c:pt idx="295" formatCode="0.00">
                  <c:v>0</c:v>
                </c:pt>
                <c:pt idx="296" formatCode="0.00">
                  <c:v>0</c:v>
                </c:pt>
                <c:pt idx="297" formatCode="0.00">
                  <c:v>0</c:v>
                </c:pt>
                <c:pt idx="298" formatCode="0.00">
                  <c:v>0</c:v>
                </c:pt>
                <c:pt idx="299" formatCode="0.00">
                  <c:v>0</c:v>
                </c:pt>
                <c:pt idx="300" formatCode="0.00">
                  <c:v>0</c:v>
                </c:pt>
                <c:pt idx="301" formatCode="0.00">
                  <c:v>0</c:v>
                </c:pt>
                <c:pt idx="302" formatCode="0.00">
                  <c:v>0</c:v>
                </c:pt>
                <c:pt idx="303" formatCode="0.00">
                  <c:v>0</c:v>
                </c:pt>
                <c:pt idx="304" formatCode="0.00">
                  <c:v>0</c:v>
                </c:pt>
                <c:pt idx="305" formatCode="0.00">
                  <c:v>0</c:v>
                </c:pt>
                <c:pt idx="306" formatCode="0.00">
                  <c:v>0</c:v>
                </c:pt>
                <c:pt idx="307" formatCode="0.00">
                  <c:v>0</c:v>
                </c:pt>
                <c:pt idx="308" formatCode="0.00">
                  <c:v>21.526123456790124</c:v>
                </c:pt>
                <c:pt idx="309" formatCode="0.00">
                  <c:v>20.108773919753091</c:v>
                </c:pt>
                <c:pt idx="310" formatCode="0.00">
                  <c:v>18.739688271604937</c:v>
                </c:pt>
                <c:pt idx="311" formatCode="0.00">
                  <c:v>0</c:v>
                </c:pt>
                <c:pt idx="312" formatCode="0.00">
                  <c:v>0</c:v>
                </c:pt>
                <c:pt idx="313" formatCode="0.00">
                  <c:v>0</c:v>
                </c:pt>
                <c:pt idx="314" formatCode="0.00">
                  <c:v>0</c:v>
                </c:pt>
                <c:pt idx="315" formatCode="0.00">
                  <c:v>0</c:v>
                </c:pt>
                <c:pt idx="316" formatCode="0.00">
                  <c:v>0</c:v>
                </c:pt>
                <c:pt idx="317" formatCode="0.00">
                  <c:v>15.002132716049386</c:v>
                </c:pt>
                <c:pt idx="318" formatCode="0.00">
                  <c:v>13.9</c:v>
                </c:pt>
                <c:pt idx="319" formatCode="0.00">
                  <c:v>12.691901234567901</c:v>
                </c:pt>
                <c:pt idx="320" formatCode="0.00">
                  <c:v>11.67986111111111</c:v>
                </c:pt>
                <c:pt idx="321" formatCode="0.00">
                  <c:v>10.777755401234566</c:v>
                </c:pt>
                <c:pt idx="322" formatCode="0.00">
                  <c:v>9.6527777777777786</c:v>
                </c:pt>
                <c:pt idx="323" formatCode="0.00">
                  <c:v>8.4086419753086403</c:v>
                </c:pt>
                <c:pt idx="324" formatCode="0.00">
                  <c:v>7.3061875000000001</c:v>
                </c:pt>
                <c:pt idx="325" formatCode="0.00">
                  <c:v>0</c:v>
                </c:pt>
                <c:pt idx="326" formatCode="0.00">
                  <c:v>0</c:v>
                </c:pt>
                <c:pt idx="327" formatCode="0.00">
                  <c:v>0</c:v>
                </c:pt>
                <c:pt idx="328" formatCode="0.00">
                  <c:v>0</c:v>
                </c:pt>
                <c:pt idx="329" formatCode="0.00">
                  <c:v>0</c:v>
                </c:pt>
                <c:pt idx="330" formatCode="0.00">
                  <c:v>0</c:v>
                </c:pt>
                <c:pt idx="331" formatCode="0.00">
                  <c:v>0</c:v>
                </c:pt>
                <c:pt idx="332" formatCode="0.00">
                  <c:v>5.8226628086419758</c:v>
                </c:pt>
                <c:pt idx="333" formatCode="0.00">
                  <c:v>4.5073109567901248</c:v>
                </c:pt>
                <c:pt idx="334" formatCode="0.00">
                  <c:v>3.2846257716049378</c:v>
                </c:pt>
                <c:pt idx="335" formatCode="0.00">
                  <c:v>0</c:v>
                </c:pt>
                <c:pt idx="336" formatCode="0.00">
                  <c:v>0</c:v>
                </c:pt>
                <c:pt idx="337" formatCode="0.00">
                  <c:v>0</c:v>
                </c:pt>
                <c:pt idx="338" formatCode="0.00">
                  <c:v>0</c:v>
                </c:pt>
                <c:pt idx="339" formatCode="0.00">
                  <c:v>0</c:v>
                </c:pt>
                <c:pt idx="340" formatCode="0.00">
                  <c:v>0</c:v>
                </c:pt>
                <c:pt idx="341" formatCode="0.00">
                  <c:v>0</c:v>
                </c:pt>
                <c:pt idx="342" formatCode="0.00">
                  <c:v>0</c:v>
                </c:pt>
                <c:pt idx="343" formatCode="0.00">
                  <c:v>0</c:v>
                </c:pt>
                <c:pt idx="344" formatCode="0.00">
                  <c:v>0</c:v>
                </c:pt>
                <c:pt idx="345" formatCode="0.00">
                  <c:v>0</c:v>
                </c:pt>
                <c:pt idx="346" formatCode="0.00">
                  <c:v>0</c:v>
                </c:pt>
                <c:pt idx="347" formatCode="0.00">
                  <c:v>0</c:v>
                </c:pt>
                <c:pt idx="348" formatCode="0.00">
                  <c:v>0</c:v>
                </c:pt>
                <c:pt idx="349" formatCode="0.00">
                  <c:v>0</c:v>
                </c:pt>
                <c:pt idx="350" formatCode="0.00">
                  <c:v>0</c:v>
                </c:pt>
                <c:pt idx="351" formatCode="0.00">
                  <c:v>0</c:v>
                </c:pt>
                <c:pt idx="352" formatCode="0.00">
                  <c:v>0</c:v>
                </c:pt>
                <c:pt idx="353" formatCode="0.00">
                  <c:v>0</c:v>
                </c:pt>
                <c:pt idx="354" formatCode="0.00">
                  <c:v>0</c:v>
                </c:pt>
                <c:pt idx="355" formatCode="0.00">
                  <c:v>0</c:v>
                </c:pt>
                <c:pt idx="356" formatCode="0.00">
                  <c:v>0</c:v>
                </c:pt>
                <c:pt idx="357" formatCode="0.00">
                  <c:v>0</c:v>
                </c:pt>
                <c:pt idx="358" formatCode="0.00">
                  <c:v>0</c:v>
                </c:pt>
                <c:pt idx="359" formatCode="0.00">
                  <c:v>0</c:v>
                </c:pt>
                <c:pt idx="360" formatCode="0.00">
                  <c:v>0</c:v>
                </c:pt>
                <c:pt idx="361" formatCode="0.00">
                  <c:v>0</c:v>
                </c:pt>
                <c:pt idx="362" formatCode="0.00">
                  <c:v>0</c:v>
                </c:pt>
                <c:pt idx="363" formatCode="0.00">
                  <c:v>7.7609405864197534</c:v>
                </c:pt>
                <c:pt idx="364" formatCode="0.00">
                  <c:v>6.7033179012345681</c:v>
                </c:pt>
                <c:pt idx="365" formatCode="0.00">
                  <c:v>5.7727901234567911</c:v>
                </c:pt>
                <c:pt idx="366" formatCode="0.00">
                  <c:v>5.1439652777777773</c:v>
                </c:pt>
                <c:pt idx="367" formatCode="0.00">
                  <c:v>0</c:v>
                </c:pt>
                <c:pt idx="368" formatCode="0.00">
                  <c:v>0</c:v>
                </c:pt>
                <c:pt idx="369" formatCode="0.00">
                  <c:v>0</c:v>
                </c:pt>
                <c:pt idx="370" formatCode="0.00">
                  <c:v>0</c:v>
                </c:pt>
                <c:pt idx="371" formatCode="0.00">
                  <c:v>0</c:v>
                </c:pt>
                <c:pt idx="372" formatCode="0.00">
                  <c:v>0</c:v>
                </c:pt>
                <c:pt idx="373" formatCode="0.00">
                  <c:v>0</c:v>
                </c:pt>
                <c:pt idx="374" formatCode="0.00">
                  <c:v>0</c:v>
                </c:pt>
                <c:pt idx="375" formatCode="0.00">
                  <c:v>0</c:v>
                </c:pt>
                <c:pt idx="376" formatCode="0.00">
                  <c:v>6.0752438271604934</c:v>
                </c:pt>
                <c:pt idx="377" formatCode="0.00">
                  <c:v>4.8659652777777787</c:v>
                </c:pt>
                <c:pt idx="378" formatCode="0.00">
                  <c:v>3.3601319444444449</c:v>
                </c:pt>
                <c:pt idx="379" formatCode="0.00">
                  <c:v>2.2240000000000002</c:v>
                </c:pt>
                <c:pt idx="380" formatCode="0.00">
                  <c:v>1.5188109567901233</c:v>
                </c:pt>
                <c:pt idx="381" formatCode="0.00">
                  <c:v>1.1158611111111114</c:v>
                </c:pt>
                <c:pt idx="382" formatCode="0.00">
                  <c:v>0.84955169753086424</c:v>
                </c:pt>
                <c:pt idx="383" formatCode="0.00">
                  <c:v>0.68641975308641989</c:v>
                </c:pt>
                <c:pt idx="384" formatCode="0.00">
                  <c:v>0.55600000000000005</c:v>
                </c:pt>
                <c:pt idx="385" formatCode="0.00">
                  <c:v>0.39908873456790123</c:v>
                </c:pt>
                <c:pt idx="386" formatCode="0.00">
                  <c:v>0.25751466049382721</c:v>
                </c:pt>
                <c:pt idx="387" formatCode="0.00">
                  <c:v>0.14682947530864193</c:v>
                </c:pt>
                <c:pt idx="388" formatCode="0.00">
                  <c:v>5.6736882716049375E-2</c:v>
                </c:pt>
                <c:pt idx="389" formatCode="0.00">
                  <c:v>8.6875000000000008E-3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</c:v>
                </c:pt>
                <c:pt idx="395" formatCode="0.00">
                  <c:v>0</c:v>
                </c:pt>
                <c:pt idx="396" formatCode="0.00">
                  <c:v>0</c:v>
                </c:pt>
                <c:pt idx="397" formatCode="0.00">
                  <c:v>0</c:v>
                </c:pt>
                <c:pt idx="398" formatCode="0.00">
                  <c:v>0</c:v>
                </c:pt>
                <c:pt idx="399" formatCode="0.00">
                  <c:v>0</c:v>
                </c:pt>
                <c:pt idx="400" formatCode="0.00">
                  <c:v>0</c:v>
                </c:pt>
                <c:pt idx="401" formatCode="0.00">
                  <c:v>0</c:v>
                </c:pt>
                <c:pt idx="402" formatCode="0.00">
                  <c:v>0</c:v>
                </c:pt>
                <c:pt idx="403" formatCode="0.00">
                  <c:v>0</c:v>
                </c:pt>
                <c:pt idx="404" formatCode="0.00">
                  <c:v>0</c:v>
                </c:pt>
                <c:pt idx="405" formatCode="0.00">
                  <c:v>0</c:v>
                </c:pt>
                <c:pt idx="406" formatCode="0.00">
                  <c:v>6.6497986111111116</c:v>
                </c:pt>
                <c:pt idx="407" formatCode="0.00">
                  <c:v>5.8226628086419758</c:v>
                </c:pt>
                <c:pt idx="408" formatCode="0.00">
                  <c:v>5.0039999999999996</c:v>
                </c:pt>
                <c:pt idx="409" formatCode="0.00">
                  <c:v>4.3763549382716045</c:v>
                </c:pt>
                <c:pt idx="410" formatCode="0.00">
                  <c:v>3.7505331790123466</c:v>
                </c:pt>
                <c:pt idx="411" formatCode="0.00">
                  <c:v>3.0996141975308644</c:v>
                </c:pt>
                <c:pt idx="412" formatCode="0.00">
                  <c:v>2.5106875</c:v>
                </c:pt>
                <c:pt idx="413" formatCode="0.00">
                  <c:v>0</c:v>
                </c:pt>
                <c:pt idx="414" formatCode="0.00">
                  <c:v>0</c:v>
                </c:pt>
                <c:pt idx="415" formatCode="0.00">
                  <c:v>0</c:v>
                </c:pt>
                <c:pt idx="416" formatCode="0.00">
                  <c:v>0</c:v>
                </c:pt>
                <c:pt idx="417" formatCode="0.00">
                  <c:v>0</c:v>
                </c:pt>
                <c:pt idx="418" formatCode="0.00">
                  <c:v>0</c:v>
                </c:pt>
                <c:pt idx="419" formatCode="0.00">
                  <c:v>0</c:v>
                </c:pt>
                <c:pt idx="420" formatCode="0.00">
                  <c:v>0</c:v>
                </c:pt>
                <c:pt idx="421" formatCode="0.00">
                  <c:v>0</c:v>
                </c:pt>
                <c:pt idx="422" formatCode="0.00">
                  <c:v>0</c:v>
                </c:pt>
                <c:pt idx="423" formatCode="0.00">
                  <c:v>0</c:v>
                </c:pt>
                <c:pt idx="424" formatCode="0.00">
                  <c:v>3.3222716049382721</c:v>
                </c:pt>
                <c:pt idx="425" formatCode="0.00">
                  <c:v>0</c:v>
                </c:pt>
                <c:pt idx="426" formatCode="0.00">
                  <c:v>0</c:v>
                </c:pt>
                <c:pt idx="427" formatCode="0.00">
                  <c:v>0</c:v>
                </c:pt>
                <c:pt idx="428" formatCode="0.00">
                  <c:v>0</c:v>
                </c:pt>
                <c:pt idx="429" formatCode="0.00">
                  <c:v>0</c:v>
                </c:pt>
                <c:pt idx="430" formatCode="0.00">
                  <c:v>0</c:v>
                </c:pt>
                <c:pt idx="431" formatCode="0.00">
                  <c:v>0</c:v>
                </c:pt>
                <c:pt idx="432" formatCode="0.00">
                  <c:v>0</c:v>
                </c:pt>
                <c:pt idx="433" formatCode="0.00">
                  <c:v>0</c:v>
                </c:pt>
                <c:pt idx="434" formatCode="0.00">
                  <c:v>0</c:v>
                </c:pt>
                <c:pt idx="435" formatCode="0.00">
                  <c:v>0</c:v>
                </c:pt>
                <c:pt idx="436" formatCode="0.00">
                  <c:v>0</c:v>
                </c:pt>
                <c:pt idx="437" formatCode="0.00">
                  <c:v>0</c:v>
                </c:pt>
                <c:pt idx="438" formatCode="0.00">
                  <c:v>0</c:v>
                </c:pt>
                <c:pt idx="439" formatCode="0.00">
                  <c:v>10.04275</c:v>
                </c:pt>
                <c:pt idx="440" formatCode="0.00">
                  <c:v>9.1448271604938256</c:v>
                </c:pt>
                <c:pt idx="441" formatCode="0.00">
                  <c:v>7.645965277777778</c:v>
                </c:pt>
                <c:pt idx="442" formatCode="0.00">
                  <c:v>5.6736882716049388</c:v>
                </c:pt>
                <c:pt idx="443" formatCode="0.00">
                  <c:v>3.5526512345679007</c:v>
                </c:pt>
                <c:pt idx="444" formatCode="0.00">
                  <c:v>1.7847986111111114</c:v>
                </c:pt>
                <c:pt idx="445" formatCode="0.00">
                  <c:v>0.63590354938271609</c:v>
                </c:pt>
                <c:pt idx="446" formatCode="0.00">
                  <c:v>0.15487345679012346</c:v>
                </c:pt>
                <c:pt idx="447" formatCode="0.00">
                  <c:v>1.8125771604938272E-2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</c:v>
                </c:pt>
                <c:pt idx="515" formatCode="0.00">
                  <c:v>0</c:v>
                </c:pt>
                <c:pt idx="516" formatCode="0.00">
                  <c:v>0</c:v>
                </c:pt>
                <c:pt idx="517" formatCode="0.00">
                  <c:v>0</c:v>
                </c:pt>
                <c:pt idx="518" formatCode="0.00">
                  <c:v>0</c:v>
                </c:pt>
                <c:pt idx="519" formatCode="0.00">
                  <c:v>0</c:v>
                </c:pt>
                <c:pt idx="520" formatCode="0.00">
                  <c:v>0</c:v>
                </c:pt>
                <c:pt idx="521" formatCode="0.00">
                  <c:v>0</c:v>
                </c:pt>
                <c:pt idx="522" formatCode="0.00">
                  <c:v>0</c:v>
                </c:pt>
                <c:pt idx="523" formatCode="0.00">
                  <c:v>0</c:v>
                </c:pt>
                <c:pt idx="524" formatCode="0.00">
                  <c:v>4.8659652777777787</c:v>
                </c:pt>
                <c:pt idx="525" formatCode="0.00">
                  <c:v>4.4197924382716058</c:v>
                </c:pt>
                <c:pt idx="526" formatCode="0.00">
                  <c:v>3.9537777777777774</c:v>
                </c:pt>
                <c:pt idx="527" formatCode="0.00">
                  <c:v>3.3982067901234569</c:v>
                </c:pt>
                <c:pt idx="528" formatCode="0.00">
                  <c:v>2.5767554012345677</c:v>
                </c:pt>
                <c:pt idx="529" formatCode="0.00">
                  <c:v>1.5188109567901233</c:v>
                </c:pt>
                <c:pt idx="530" formatCode="0.00">
                  <c:v>0.61949382716049384</c:v>
                </c:pt>
                <c:pt idx="531" formatCode="0.00">
                  <c:v>0.17160493827160497</c:v>
                </c:pt>
                <c:pt idx="532" formatCode="0.00">
                  <c:v>4.2901234567901243E-2</c:v>
                </c:pt>
                <c:pt idx="533" formatCode="0.00">
                  <c:v>1.0725308641975311E-2</c:v>
                </c:pt>
                <c:pt idx="534" formatCode="0.00">
                  <c:v>0</c:v>
                </c:pt>
                <c:pt idx="535" formatCode="0.00">
                  <c:v>0</c:v>
                </c:pt>
                <c:pt idx="536" formatCode="0.00">
                  <c:v>0</c:v>
                </c:pt>
                <c:pt idx="537" formatCode="0.00">
                  <c:v>0</c:v>
                </c:pt>
                <c:pt idx="538" formatCode="0.00">
                  <c:v>0</c:v>
                </c:pt>
                <c:pt idx="539" formatCode="0.00">
                  <c:v>0</c:v>
                </c:pt>
                <c:pt idx="540" formatCode="0.00">
                  <c:v>0</c:v>
                </c:pt>
                <c:pt idx="541" formatCode="0.00">
                  <c:v>0</c:v>
                </c:pt>
                <c:pt idx="542" formatCode="0.00">
                  <c:v>0</c:v>
                </c:pt>
                <c:pt idx="543" formatCode="0.00">
                  <c:v>0</c:v>
                </c:pt>
                <c:pt idx="544" formatCode="0.00">
                  <c:v>0</c:v>
                </c:pt>
                <c:pt idx="545" formatCode="0.00">
                  <c:v>0</c:v>
                </c:pt>
                <c:pt idx="546" formatCode="0.00">
                  <c:v>0</c:v>
                </c:pt>
                <c:pt idx="547" formatCode="0.00">
                  <c:v>0</c:v>
                </c:pt>
                <c:pt idx="548" formatCode="0.00">
                  <c:v>5.973567901234567</c:v>
                </c:pt>
                <c:pt idx="549" formatCode="0.00">
                  <c:v>5.3335887345679023</c:v>
                </c:pt>
                <c:pt idx="550" formatCode="0.00">
                  <c:v>4.3331319444444443</c:v>
                </c:pt>
                <c:pt idx="551" formatCode="0.00">
                  <c:v>3.6707368827160498</c:v>
                </c:pt>
                <c:pt idx="552" formatCode="0.00">
                  <c:v>3.1729753086419752</c:v>
                </c:pt>
                <c:pt idx="553" formatCode="0.00">
                  <c:v>2.84960725308642</c:v>
                </c:pt>
                <c:pt idx="554" formatCode="0.00">
                  <c:v>2.5436141975308644</c:v>
                </c:pt>
                <c:pt idx="555" formatCode="0.00">
                  <c:v>0</c:v>
                </c:pt>
                <c:pt idx="556" formatCode="0.00">
                  <c:v>0</c:v>
                </c:pt>
                <c:pt idx="557" formatCode="0.00">
                  <c:v>0</c:v>
                </c:pt>
                <c:pt idx="558" formatCode="0.00">
                  <c:v>0</c:v>
                </c:pt>
                <c:pt idx="559" formatCode="0.00">
                  <c:v>0</c:v>
                </c:pt>
                <c:pt idx="560" formatCode="0.00">
                  <c:v>0</c:v>
                </c:pt>
                <c:pt idx="561" formatCode="0.00">
                  <c:v>0</c:v>
                </c:pt>
                <c:pt idx="562" formatCode="0.00">
                  <c:v>0</c:v>
                </c:pt>
                <c:pt idx="563" formatCode="0.00">
                  <c:v>0</c:v>
                </c:pt>
                <c:pt idx="564" formatCode="0.00">
                  <c:v>0</c:v>
                </c:pt>
                <c:pt idx="565" formatCode="0.00">
                  <c:v>0</c:v>
                </c:pt>
                <c:pt idx="566" formatCode="0.00">
                  <c:v>0</c:v>
                </c:pt>
                <c:pt idx="567" formatCode="0.00">
                  <c:v>3.0996141975308644</c:v>
                </c:pt>
                <c:pt idx="568" formatCode="0.00">
                  <c:v>2.5436141975308644</c:v>
                </c:pt>
                <c:pt idx="569" formatCode="0.00">
                  <c:v>1.0940887345679011</c:v>
                </c:pt>
                <c:pt idx="570" formatCode="0.00">
                  <c:v>0.24711111111111109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</c:v>
                </c:pt>
                <c:pt idx="604" formatCode="0.00">
                  <c:v>0</c:v>
                </c:pt>
                <c:pt idx="605" formatCode="0.00">
                  <c:v>0</c:v>
                </c:pt>
                <c:pt idx="606" formatCode="0.00">
                  <c:v>0</c:v>
                </c:pt>
                <c:pt idx="607" formatCode="0.00">
                  <c:v>0</c:v>
                </c:pt>
                <c:pt idx="608" formatCode="0.00">
                  <c:v>0</c:v>
                </c:pt>
                <c:pt idx="609" formatCode="0.00">
                  <c:v>0</c:v>
                </c:pt>
                <c:pt idx="610" formatCode="0.00">
                  <c:v>0</c:v>
                </c:pt>
                <c:pt idx="611" formatCode="0.00">
                  <c:v>0</c:v>
                </c:pt>
                <c:pt idx="612" formatCode="0.00">
                  <c:v>0</c:v>
                </c:pt>
                <c:pt idx="613" formatCode="0.00">
                  <c:v>0</c:v>
                </c:pt>
                <c:pt idx="614" formatCode="0.00">
                  <c:v>0</c:v>
                </c:pt>
                <c:pt idx="615" formatCode="0.00">
                  <c:v>0</c:v>
                </c:pt>
                <c:pt idx="616" formatCode="0.00">
                  <c:v>0</c:v>
                </c:pt>
                <c:pt idx="617" formatCode="0.00">
                  <c:v>0</c:v>
                </c:pt>
                <c:pt idx="618" formatCode="0.00">
                  <c:v>0</c:v>
                </c:pt>
                <c:pt idx="619" formatCode="0.00">
                  <c:v>0</c:v>
                </c:pt>
                <c:pt idx="620" formatCode="0.00">
                  <c:v>0</c:v>
                </c:pt>
                <c:pt idx="621" formatCode="0.00">
                  <c:v>0</c:v>
                </c:pt>
                <c:pt idx="622" formatCode="0.00">
                  <c:v>0</c:v>
                </c:pt>
                <c:pt idx="623" formatCode="0.00">
                  <c:v>0</c:v>
                </c:pt>
                <c:pt idx="624" formatCode="0.00">
                  <c:v>22.596187499999999</c:v>
                </c:pt>
                <c:pt idx="625" formatCode="0.00">
                  <c:v>0</c:v>
                </c:pt>
                <c:pt idx="626" formatCode="0.00">
                  <c:v>0</c:v>
                </c:pt>
                <c:pt idx="627" formatCode="0.00">
                  <c:v>0</c:v>
                </c:pt>
                <c:pt idx="628" formatCode="0.00">
                  <c:v>0</c:v>
                </c:pt>
                <c:pt idx="629" formatCode="0.00">
                  <c:v>0</c:v>
                </c:pt>
                <c:pt idx="630" formatCode="0.00">
                  <c:v>0</c:v>
                </c:pt>
                <c:pt idx="631" formatCode="0.00">
                  <c:v>0</c:v>
                </c:pt>
                <c:pt idx="632" formatCode="0.00">
                  <c:v>0</c:v>
                </c:pt>
                <c:pt idx="633" formatCode="0.00">
                  <c:v>0</c:v>
                </c:pt>
                <c:pt idx="634" formatCode="0.00">
                  <c:v>0</c:v>
                </c:pt>
                <c:pt idx="635" formatCode="0.00">
                  <c:v>0</c:v>
                </c:pt>
                <c:pt idx="636" formatCode="0.00">
                  <c:v>0</c:v>
                </c:pt>
                <c:pt idx="637" formatCode="0.00">
                  <c:v>0</c:v>
                </c:pt>
                <c:pt idx="638" formatCode="0.00">
                  <c:v>0</c:v>
                </c:pt>
                <c:pt idx="639" formatCode="0.00">
                  <c:v>0</c:v>
                </c:pt>
                <c:pt idx="640" formatCode="0.00">
                  <c:v>0</c:v>
                </c:pt>
                <c:pt idx="641" formatCode="0.00">
                  <c:v>0</c:v>
                </c:pt>
                <c:pt idx="642" formatCode="0.00">
                  <c:v>0</c:v>
                </c:pt>
                <c:pt idx="643" formatCode="0.00">
                  <c:v>0</c:v>
                </c:pt>
                <c:pt idx="644" formatCode="0.00">
                  <c:v>0</c:v>
                </c:pt>
                <c:pt idx="645" formatCode="0.00">
                  <c:v>0</c:v>
                </c:pt>
                <c:pt idx="646" formatCode="0.00">
                  <c:v>0</c:v>
                </c:pt>
                <c:pt idx="647" formatCode="0.00">
                  <c:v>0</c:v>
                </c:pt>
                <c:pt idx="648" formatCode="0.00">
                  <c:v>0</c:v>
                </c:pt>
                <c:pt idx="649" formatCode="0.00">
                  <c:v>0</c:v>
                </c:pt>
                <c:pt idx="650" formatCode="0.00">
                  <c:v>0</c:v>
                </c:pt>
                <c:pt idx="651" formatCode="0.00">
                  <c:v>0</c:v>
                </c:pt>
                <c:pt idx="652" formatCode="0.00">
                  <c:v>0</c:v>
                </c:pt>
                <c:pt idx="653" formatCode="0.00">
                  <c:v>0</c:v>
                </c:pt>
                <c:pt idx="654" formatCode="0.00">
                  <c:v>0</c:v>
                </c:pt>
                <c:pt idx="655" formatCode="0.00">
                  <c:v>33.634567901234561</c:v>
                </c:pt>
                <c:pt idx="656" formatCode="0.00">
                  <c:v>31.507095679012345</c:v>
                </c:pt>
                <c:pt idx="657" formatCode="0.00">
                  <c:v>29.112885030864192</c:v>
                </c:pt>
                <c:pt idx="658" formatCode="0.00">
                  <c:v>26.920631944444441</c:v>
                </c:pt>
                <c:pt idx="659" formatCode="0.00">
                  <c:v>23.894271604938268</c:v>
                </c:pt>
                <c:pt idx="660" formatCode="0.00">
                  <c:v>20.015999999999998</c:v>
                </c:pt>
                <c:pt idx="661" formatCode="0.00">
                  <c:v>16.480938271604941</c:v>
                </c:pt>
                <c:pt idx="662" formatCode="0.00">
                  <c:v>14.288792438271605</c:v>
                </c:pt>
                <c:pt idx="663" formatCode="0.00">
                  <c:v>12.618218364197533</c:v>
                </c:pt>
                <c:pt idx="664" formatCode="0.00">
                  <c:v>10.307021604938271</c:v>
                </c:pt>
                <c:pt idx="665" formatCode="0.00">
                  <c:v>7.2503086419753089</c:v>
                </c:pt>
                <c:pt idx="666" formatCode="0.00">
                  <c:v>4.5956875000000004</c:v>
                </c:pt>
                <c:pt idx="667" formatCode="0.00">
                  <c:v>2.5436141975308644</c:v>
                </c:pt>
                <c:pt idx="668" formatCode="0.00">
                  <c:v>1.8405702160493826</c:v>
                </c:pt>
                <c:pt idx="669" formatCode="0.00">
                  <c:v>0</c:v>
                </c:pt>
                <c:pt idx="670" formatCode="0.00">
                  <c:v>0</c:v>
                </c:pt>
                <c:pt idx="671" formatCode="0.00">
                  <c:v>0</c:v>
                </c:pt>
                <c:pt idx="672" formatCode="0.00">
                  <c:v>0</c:v>
                </c:pt>
                <c:pt idx="673" formatCode="0.00">
                  <c:v>0</c:v>
                </c:pt>
                <c:pt idx="674" formatCode="0.00">
                  <c:v>0</c:v>
                </c:pt>
                <c:pt idx="675" formatCode="0.00">
                  <c:v>0</c:v>
                </c:pt>
                <c:pt idx="676" formatCode="0.00">
                  <c:v>0</c:v>
                </c:pt>
                <c:pt idx="677" formatCode="0.00">
                  <c:v>0</c:v>
                </c:pt>
                <c:pt idx="678" formatCode="0.00">
                  <c:v>0</c:v>
                </c:pt>
                <c:pt idx="679" formatCode="0.00">
                  <c:v>0</c:v>
                </c:pt>
                <c:pt idx="680" formatCode="0.00">
                  <c:v>0</c:v>
                </c:pt>
                <c:pt idx="681" formatCode="0.00">
                  <c:v>0</c:v>
                </c:pt>
                <c:pt idx="682" formatCode="0.00">
                  <c:v>16.313194444444449</c:v>
                </c:pt>
                <c:pt idx="683" formatCode="0.00">
                  <c:v>13.66929861111111</c:v>
                </c:pt>
                <c:pt idx="684" formatCode="0.00">
                  <c:v>10.845861111111111</c:v>
                </c:pt>
                <c:pt idx="685" formatCode="0.00">
                  <c:v>7.8767739197530862</c:v>
                </c:pt>
                <c:pt idx="686" formatCode="0.00">
                  <c:v>5.575444444444444</c:v>
                </c:pt>
                <c:pt idx="687" formatCode="0.00">
                  <c:v>4.7750146604938264</c:v>
                </c:pt>
                <c:pt idx="688" formatCode="0.00">
                  <c:v>3.8311875</c:v>
                </c:pt>
                <c:pt idx="689" formatCode="0.00">
                  <c:v>0</c:v>
                </c:pt>
                <c:pt idx="690" formatCode="0.00">
                  <c:v>0</c:v>
                </c:pt>
                <c:pt idx="691" formatCode="0.00">
                  <c:v>0</c:v>
                </c:pt>
                <c:pt idx="692" formatCode="0.00">
                  <c:v>0</c:v>
                </c:pt>
                <c:pt idx="693" formatCode="0.00">
                  <c:v>0</c:v>
                </c:pt>
                <c:pt idx="694" formatCode="0.00">
                  <c:v>0</c:v>
                </c:pt>
                <c:pt idx="695" formatCode="0.00">
                  <c:v>0</c:v>
                </c:pt>
                <c:pt idx="696" formatCode="0.00">
                  <c:v>0</c:v>
                </c:pt>
                <c:pt idx="697" formatCode="0.00">
                  <c:v>0</c:v>
                </c:pt>
                <c:pt idx="698" formatCode="0.00">
                  <c:v>0</c:v>
                </c:pt>
                <c:pt idx="699" formatCode="0.00">
                  <c:v>0</c:v>
                </c:pt>
                <c:pt idx="700" formatCode="0.00">
                  <c:v>11.259</c:v>
                </c:pt>
                <c:pt idx="701" formatCode="0.00">
                  <c:v>8.5897924382716049</c:v>
                </c:pt>
                <c:pt idx="702" formatCode="0.00">
                  <c:v>7.1391944444444455</c:v>
                </c:pt>
                <c:pt idx="703" formatCode="0.00">
                  <c:v>5.7231319444444448</c:v>
                </c:pt>
                <c:pt idx="704" formatCode="0.00">
                  <c:v>5.0970956790123454</c:v>
                </c:pt>
                <c:pt idx="705" formatCode="0.00">
                  <c:v>0</c:v>
                </c:pt>
                <c:pt idx="706" formatCode="0.00">
                  <c:v>0</c:v>
                </c:pt>
                <c:pt idx="707" formatCode="0.00">
                  <c:v>0</c:v>
                </c:pt>
                <c:pt idx="708" formatCode="0.00">
                  <c:v>0</c:v>
                </c:pt>
                <c:pt idx="709" formatCode="0.00">
                  <c:v>4.2473294753086419</c:v>
                </c:pt>
                <c:pt idx="710" formatCode="0.00">
                  <c:v>3.4364961419753084</c:v>
                </c:pt>
                <c:pt idx="711" formatCode="0.00">
                  <c:v>2.4454776234567905</c:v>
                </c:pt>
                <c:pt idx="712" formatCode="0.00">
                  <c:v>1.7572345679012344</c:v>
                </c:pt>
                <c:pt idx="713" formatCode="0.00">
                  <c:v>0</c:v>
                </c:pt>
                <c:pt idx="714" formatCode="0.00">
                  <c:v>0</c:v>
                </c:pt>
                <c:pt idx="715" formatCode="0.00">
                  <c:v>0</c:v>
                </c:pt>
                <c:pt idx="716" formatCode="0.00">
                  <c:v>0</c:v>
                </c:pt>
                <c:pt idx="717" formatCode="0.00">
                  <c:v>0</c:v>
                </c:pt>
                <c:pt idx="718" formatCode="0.00">
                  <c:v>4.8203827160493837</c:v>
                </c:pt>
                <c:pt idx="719" formatCode="0.00">
                  <c:v>3.6707368827160498</c:v>
                </c:pt>
                <c:pt idx="720" formatCode="0.00">
                  <c:v>2.0722368827160493</c:v>
                </c:pt>
                <c:pt idx="721" formatCode="0.00">
                  <c:v>1.5444444444444445</c:v>
                </c:pt>
                <c:pt idx="722" formatCode="0.00">
                  <c:v>0</c:v>
                </c:pt>
                <c:pt idx="723" formatCode="0.00">
                  <c:v>0</c:v>
                </c:pt>
                <c:pt idx="724" formatCode="0.00">
                  <c:v>0</c:v>
                </c:pt>
                <c:pt idx="725" formatCode="0.00">
                  <c:v>0</c:v>
                </c:pt>
                <c:pt idx="726" formatCode="0.00">
                  <c:v>0</c:v>
                </c:pt>
                <c:pt idx="727" formatCode="0.00">
                  <c:v>0</c:v>
                </c:pt>
                <c:pt idx="728" formatCode="0.00">
                  <c:v>0</c:v>
                </c:pt>
                <c:pt idx="729" formatCode="0.00">
                  <c:v>0</c:v>
                </c:pt>
                <c:pt idx="730" formatCode="0.00">
                  <c:v>0</c:v>
                </c:pt>
                <c:pt idx="731" formatCode="0.00">
                  <c:v>0</c:v>
                </c:pt>
                <c:pt idx="732" formatCode="0.00">
                  <c:v>0</c:v>
                </c:pt>
                <c:pt idx="733" formatCode="0.00">
                  <c:v>0</c:v>
                </c:pt>
                <c:pt idx="734" formatCode="0.00">
                  <c:v>0</c:v>
                </c:pt>
                <c:pt idx="735" formatCode="0.00">
                  <c:v>0</c:v>
                </c:pt>
                <c:pt idx="736" formatCode="0.00">
                  <c:v>0</c:v>
                </c:pt>
                <c:pt idx="737" formatCode="0.00">
                  <c:v>0</c:v>
                </c:pt>
                <c:pt idx="738" formatCode="0.00">
                  <c:v>0</c:v>
                </c:pt>
                <c:pt idx="739" formatCode="0.00">
                  <c:v>0</c:v>
                </c:pt>
                <c:pt idx="740" formatCode="0.00">
                  <c:v>0</c:v>
                </c:pt>
                <c:pt idx="741" formatCode="0.00">
                  <c:v>0</c:v>
                </c:pt>
                <c:pt idx="742" formatCode="0.00">
                  <c:v>0</c:v>
                </c:pt>
                <c:pt idx="743" formatCode="0.00">
                  <c:v>0</c:v>
                </c:pt>
                <c:pt idx="744" formatCode="0.00">
                  <c:v>0</c:v>
                </c:pt>
                <c:pt idx="745" formatCode="0.00">
                  <c:v>0</c:v>
                </c:pt>
                <c:pt idx="746" formatCode="0.00">
                  <c:v>0</c:v>
                </c:pt>
                <c:pt idx="747" formatCode="0.00">
                  <c:v>0</c:v>
                </c:pt>
                <c:pt idx="748" formatCode="0.00">
                  <c:v>0</c:v>
                </c:pt>
                <c:pt idx="749" formatCode="0.00">
                  <c:v>0</c:v>
                </c:pt>
                <c:pt idx="750" formatCode="0.00">
                  <c:v>0</c:v>
                </c:pt>
                <c:pt idx="751" formatCode="0.00">
                  <c:v>0</c:v>
                </c:pt>
                <c:pt idx="752" formatCode="0.00">
                  <c:v>0</c:v>
                </c:pt>
                <c:pt idx="753" formatCode="0.00">
                  <c:v>0</c:v>
                </c:pt>
                <c:pt idx="754" formatCode="0.00">
                  <c:v>0</c:v>
                </c:pt>
                <c:pt idx="755" formatCode="0.00">
                  <c:v>0</c:v>
                </c:pt>
                <c:pt idx="756" formatCode="0.00">
                  <c:v>0</c:v>
                </c:pt>
                <c:pt idx="757" formatCode="0.00">
                  <c:v>0</c:v>
                </c:pt>
                <c:pt idx="758" formatCode="0.00">
                  <c:v>0</c:v>
                </c:pt>
                <c:pt idx="759" formatCode="0.00">
                  <c:v>24.300975308641974</c:v>
                </c:pt>
                <c:pt idx="760" formatCode="0.00">
                  <c:v>22.991736882716051</c:v>
                </c:pt>
                <c:pt idx="761" formatCode="0.00">
                  <c:v>20.482014660493828</c:v>
                </c:pt>
                <c:pt idx="762" formatCode="0.00">
                  <c:v>16.565131944444442</c:v>
                </c:pt>
                <c:pt idx="763" formatCode="0.00">
                  <c:v>12.471496141975306</c:v>
                </c:pt>
                <c:pt idx="764" formatCode="0.00">
                  <c:v>9.0199845679012345</c:v>
                </c:pt>
                <c:pt idx="765" formatCode="0.00">
                  <c:v>6.0242986111111101</c:v>
                </c:pt>
                <c:pt idx="766" formatCode="0.00">
                  <c:v>3.63116049382716</c:v>
                </c:pt>
                <c:pt idx="767" formatCode="0.00">
                  <c:v>2.1932183641975311</c:v>
                </c:pt>
                <c:pt idx="768" formatCode="0.00">
                  <c:v>1.5444444444444445</c:v>
                </c:pt>
                <c:pt idx="769" formatCode="0.00">
                  <c:v>0</c:v>
                </c:pt>
                <c:pt idx="770" formatCode="0.00">
                  <c:v>0</c:v>
                </c:pt>
                <c:pt idx="771" formatCode="0.00">
                  <c:v>0</c:v>
                </c:pt>
                <c:pt idx="772" formatCode="0.00">
                  <c:v>0</c:v>
                </c:pt>
                <c:pt idx="773" formatCode="0.00">
                  <c:v>0</c:v>
                </c:pt>
                <c:pt idx="774" formatCode="0.00">
                  <c:v>0</c:v>
                </c:pt>
                <c:pt idx="775" formatCode="0.00">
                  <c:v>0</c:v>
                </c:pt>
                <c:pt idx="776" formatCode="0.00">
                  <c:v>0</c:v>
                </c:pt>
                <c:pt idx="777" formatCode="0.00">
                  <c:v>0</c:v>
                </c:pt>
                <c:pt idx="778" formatCode="0.00">
                  <c:v>0</c:v>
                </c:pt>
                <c:pt idx="779" formatCode="0.00">
                  <c:v>0</c:v>
                </c:pt>
                <c:pt idx="780" formatCode="0.00">
                  <c:v>0</c:v>
                </c:pt>
                <c:pt idx="781" formatCode="0.00">
                  <c:v>0</c:v>
                </c:pt>
                <c:pt idx="782" formatCode="0.00">
                  <c:v>0</c:v>
                </c:pt>
                <c:pt idx="783" formatCode="0.00">
                  <c:v>0</c:v>
                </c:pt>
                <c:pt idx="784" formatCode="0.00">
                  <c:v>0</c:v>
                </c:pt>
                <c:pt idx="785" formatCode="0.00">
                  <c:v>0</c:v>
                </c:pt>
                <c:pt idx="786" formatCode="0.00">
                  <c:v>0</c:v>
                </c:pt>
                <c:pt idx="787" formatCode="0.00">
                  <c:v>0</c:v>
                </c:pt>
                <c:pt idx="788" formatCode="0.00">
                  <c:v>0</c:v>
                </c:pt>
                <c:pt idx="789" formatCode="0.00">
                  <c:v>0</c:v>
                </c:pt>
                <c:pt idx="790" formatCode="0.00">
                  <c:v>0</c:v>
                </c:pt>
                <c:pt idx="791" formatCode="0.00">
                  <c:v>0</c:v>
                </c:pt>
                <c:pt idx="792" formatCode="0.00">
                  <c:v>0</c:v>
                </c:pt>
                <c:pt idx="793" formatCode="0.00">
                  <c:v>0</c:v>
                </c:pt>
                <c:pt idx="794" formatCode="0.00">
                  <c:v>0</c:v>
                </c:pt>
                <c:pt idx="795" formatCode="0.00">
                  <c:v>0</c:v>
                </c:pt>
                <c:pt idx="796" formatCode="0.00">
                  <c:v>0</c:v>
                </c:pt>
                <c:pt idx="797" formatCode="0.00">
                  <c:v>0</c:v>
                </c:pt>
                <c:pt idx="798" formatCode="0.00">
                  <c:v>43.247125771604935</c:v>
                </c:pt>
                <c:pt idx="799" formatCode="0.00">
                  <c:v>38.225965277777775</c:v>
                </c:pt>
                <c:pt idx="800" formatCode="0.00">
                  <c:v>31.973861111111109</c:v>
                </c:pt>
                <c:pt idx="801" formatCode="0.00">
                  <c:v>26.067755401234567</c:v>
                </c:pt>
                <c:pt idx="802" formatCode="0.00">
                  <c:v>21.622329475308639</c:v>
                </c:pt>
                <c:pt idx="803" formatCode="0.00">
                  <c:v>19.190687499999999</c:v>
                </c:pt>
                <c:pt idx="804" formatCode="0.00">
                  <c:v>0</c:v>
                </c:pt>
                <c:pt idx="805" formatCode="0.00">
                  <c:v>0</c:v>
                </c:pt>
                <c:pt idx="806" formatCode="0.00">
                  <c:v>0</c:v>
                </c:pt>
                <c:pt idx="807" formatCode="0.00">
                  <c:v>0</c:v>
                </c:pt>
                <c:pt idx="808" formatCode="0.00">
                  <c:v>0</c:v>
                </c:pt>
                <c:pt idx="809" formatCode="0.00">
                  <c:v>0</c:v>
                </c:pt>
                <c:pt idx="810" formatCode="0.00">
                  <c:v>0</c:v>
                </c:pt>
                <c:pt idx="811" formatCode="0.00">
                  <c:v>0</c:v>
                </c:pt>
                <c:pt idx="812" formatCode="0.00">
                  <c:v>0</c:v>
                </c:pt>
                <c:pt idx="813" formatCode="0.00">
                  <c:v>28.225687499999999</c:v>
                </c:pt>
                <c:pt idx="814" formatCode="0.00">
                  <c:v>26.492477623456789</c:v>
                </c:pt>
                <c:pt idx="815" formatCode="0.00">
                  <c:v>24.09719444444444</c:v>
                </c:pt>
                <c:pt idx="816" formatCode="0.00">
                  <c:v>20.482014660493828</c:v>
                </c:pt>
                <c:pt idx="817" formatCode="0.00">
                  <c:v>16.904051697530868</c:v>
                </c:pt>
                <c:pt idx="818" formatCode="0.00">
                  <c:v>13.516570216049381</c:v>
                </c:pt>
                <c:pt idx="819" formatCode="0.00">
                  <c:v>10.37362577160494</c:v>
                </c:pt>
                <c:pt idx="820" formatCode="0.00">
                  <c:v>7.4185887345679014</c:v>
                </c:pt>
                <c:pt idx="821" formatCode="0.00">
                  <c:v>5.1439652777777773</c:v>
                </c:pt>
                <c:pt idx="822" formatCode="0.00">
                  <c:v>3.4750000000000001</c:v>
                </c:pt>
                <c:pt idx="823" formatCode="0.00">
                  <c:v>0</c:v>
                </c:pt>
                <c:pt idx="824" formatCode="0.00">
                  <c:v>0</c:v>
                </c:pt>
                <c:pt idx="825" formatCode="0.00">
                  <c:v>0</c:v>
                </c:pt>
                <c:pt idx="826" formatCode="0.00">
                  <c:v>0</c:v>
                </c:pt>
                <c:pt idx="827" formatCode="0.00">
                  <c:v>0</c:v>
                </c:pt>
                <c:pt idx="828" formatCode="0.00">
                  <c:v>0</c:v>
                </c:pt>
                <c:pt idx="829" formatCode="0.00">
                  <c:v>0</c:v>
                </c:pt>
                <c:pt idx="830" formatCode="0.00">
                  <c:v>0</c:v>
                </c:pt>
                <c:pt idx="831" formatCode="0.00">
                  <c:v>0</c:v>
                </c:pt>
                <c:pt idx="832" formatCode="0.00">
                  <c:v>0</c:v>
                </c:pt>
                <c:pt idx="833" formatCode="0.00">
                  <c:v>0</c:v>
                </c:pt>
                <c:pt idx="834" formatCode="0.00">
                  <c:v>0</c:v>
                </c:pt>
                <c:pt idx="835" formatCode="0.00">
                  <c:v>0</c:v>
                </c:pt>
                <c:pt idx="836" formatCode="0.00">
                  <c:v>0</c:v>
                </c:pt>
                <c:pt idx="837" formatCode="0.00">
                  <c:v>0</c:v>
                </c:pt>
                <c:pt idx="838" formatCode="0.00">
                  <c:v>0</c:v>
                </c:pt>
                <c:pt idx="839" formatCode="0.00">
                  <c:v>0</c:v>
                </c:pt>
                <c:pt idx="840" formatCode="0.00">
                  <c:v>0</c:v>
                </c:pt>
                <c:pt idx="841" formatCode="0.00">
                  <c:v>0</c:v>
                </c:pt>
                <c:pt idx="842" formatCode="0.00">
                  <c:v>0</c:v>
                </c:pt>
                <c:pt idx="843" formatCode="0.00">
                  <c:v>0</c:v>
                </c:pt>
                <c:pt idx="844" formatCode="0.00">
                  <c:v>0</c:v>
                </c:pt>
                <c:pt idx="845" formatCode="0.00">
                  <c:v>0</c:v>
                </c:pt>
                <c:pt idx="846" formatCode="0.00">
                  <c:v>0</c:v>
                </c:pt>
                <c:pt idx="847" formatCode="0.00">
                  <c:v>0</c:v>
                </c:pt>
                <c:pt idx="848" formatCode="0.00">
                  <c:v>0</c:v>
                </c:pt>
                <c:pt idx="849" formatCode="0.00">
                  <c:v>0</c:v>
                </c:pt>
                <c:pt idx="850" formatCode="0.00">
                  <c:v>0</c:v>
                </c:pt>
                <c:pt idx="851" formatCode="0.00">
                  <c:v>0</c:v>
                </c:pt>
                <c:pt idx="852" formatCode="0.00">
                  <c:v>0</c:v>
                </c:pt>
                <c:pt idx="853" formatCode="0.00">
                  <c:v>0</c:v>
                </c:pt>
                <c:pt idx="854" formatCode="0.00">
                  <c:v>0</c:v>
                </c:pt>
                <c:pt idx="855" formatCode="0.00">
                  <c:v>0</c:v>
                </c:pt>
                <c:pt idx="856" formatCode="0.00">
                  <c:v>0</c:v>
                </c:pt>
                <c:pt idx="857" formatCode="0.00">
                  <c:v>0</c:v>
                </c:pt>
                <c:pt idx="858" formatCode="0.00">
                  <c:v>0</c:v>
                </c:pt>
                <c:pt idx="859" formatCode="0.00">
                  <c:v>0</c:v>
                </c:pt>
                <c:pt idx="860" formatCode="0.00">
                  <c:v>0</c:v>
                </c:pt>
                <c:pt idx="861" formatCode="0.00">
                  <c:v>0</c:v>
                </c:pt>
                <c:pt idx="862" formatCode="0.00">
                  <c:v>0</c:v>
                </c:pt>
                <c:pt idx="863" formatCode="0.00">
                  <c:v>0</c:v>
                </c:pt>
                <c:pt idx="864" formatCode="0.00">
                  <c:v>0</c:v>
                </c:pt>
                <c:pt idx="865" formatCode="0.00">
                  <c:v>0</c:v>
                </c:pt>
                <c:pt idx="866" formatCode="0.00">
                  <c:v>0</c:v>
                </c:pt>
                <c:pt idx="867" formatCode="0.00">
                  <c:v>0</c:v>
                </c:pt>
                <c:pt idx="868" formatCode="0.00">
                  <c:v>0</c:v>
                </c:pt>
                <c:pt idx="869" formatCode="0.00">
                  <c:v>0</c:v>
                </c:pt>
                <c:pt idx="870" formatCode="0.00">
                  <c:v>0</c:v>
                </c:pt>
                <c:pt idx="871" formatCode="0.00">
                  <c:v>0</c:v>
                </c:pt>
                <c:pt idx="872" formatCode="0.00">
                  <c:v>0</c:v>
                </c:pt>
                <c:pt idx="873" formatCode="0.00">
                  <c:v>0</c:v>
                </c:pt>
                <c:pt idx="874" formatCode="0.00">
                  <c:v>0</c:v>
                </c:pt>
                <c:pt idx="875" formatCode="0.00">
                  <c:v>0</c:v>
                </c:pt>
                <c:pt idx="876" formatCode="0.00">
                  <c:v>0</c:v>
                </c:pt>
                <c:pt idx="877" formatCode="0.00">
                  <c:v>0</c:v>
                </c:pt>
                <c:pt idx="878" formatCode="0.00">
                  <c:v>0</c:v>
                </c:pt>
                <c:pt idx="879" formatCode="0.00">
                  <c:v>0</c:v>
                </c:pt>
                <c:pt idx="880" formatCode="0.00">
                  <c:v>0</c:v>
                </c:pt>
                <c:pt idx="881" formatCode="0.00">
                  <c:v>0</c:v>
                </c:pt>
                <c:pt idx="882" formatCode="0.00">
                  <c:v>0</c:v>
                </c:pt>
                <c:pt idx="883" formatCode="0.00">
                  <c:v>0</c:v>
                </c:pt>
                <c:pt idx="884" formatCode="0.00">
                  <c:v>0</c:v>
                </c:pt>
                <c:pt idx="885" formatCode="0.00">
                  <c:v>0</c:v>
                </c:pt>
                <c:pt idx="886" formatCode="0.00">
                  <c:v>0</c:v>
                </c:pt>
                <c:pt idx="887" formatCode="0.00">
                  <c:v>0</c:v>
                </c:pt>
                <c:pt idx="888" formatCode="0.00">
                  <c:v>0</c:v>
                </c:pt>
                <c:pt idx="889" formatCode="0.00">
                  <c:v>0</c:v>
                </c:pt>
                <c:pt idx="890" formatCode="0.00">
                  <c:v>0</c:v>
                </c:pt>
                <c:pt idx="891" formatCode="0.00">
                  <c:v>0</c:v>
                </c:pt>
                <c:pt idx="892" formatCode="0.00">
                  <c:v>0</c:v>
                </c:pt>
                <c:pt idx="893" formatCode="0.00">
                  <c:v>0</c:v>
                </c:pt>
                <c:pt idx="894" formatCode="0.00">
                  <c:v>0</c:v>
                </c:pt>
                <c:pt idx="895" formatCode="0.00">
                  <c:v>0</c:v>
                </c:pt>
                <c:pt idx="896" formatCode="0.00">
                  <c:v>0</c:v>
                </c:pt>
                <c:pt idx="897" formatCode="0.00">
                  <c:v>45.036000000000001</c:v>
                </c:pt>
                <c:pt idx="898" formatCode="0.00">
                  <c:v>0</c:v>
                </c:pt>
                <c:pt idx="899" formatCode="0.00">
                  <c:v>0</c:v>
                </c:pt>
                <c:pt idx="900" formatCode="0.00">
                  <c:v>0</c:v>
                </c:pt>
                <c:pt idx="901" formatCode="0.00">
                  <c:v>0</c:v>
                </c:pt>
                <c:pt idx="902" formatCode="0.00">
                  <c:v>0</c:v>
                </c:pt>
                <c:pt idx="903" formatCode="0.00">
                  <c:v>0</c:v>
                </c:pt>
                <c:pt idx="904" formatCode="0.00">
                  <c:v>0</c:v>
                </c:pt>
                <c:pt idx="905" formatCode="0.00">
                  <c:v>0</c:v>
                </c:pt>
                <c:pt idx="906" formatCode="0.00">
                  <c:v>38.225965277777775</c:v>
                </c:pt>
                <c:pt idx="907" formatCode="0.00">
                  <c:v>31.973861111111109</c:v>
                </c:pt>
                <c:pt idx="908" formatCode="0.00">
                  <c:v>26.067755401234567</c:v>
                </c:pt>
                <c:pt idx="909" formatCode="0.00">
                  <c:v>21.622329475308639</c:v>
                </c:pt>
                <c:pt idx="910" formatCode="0.00">
                  <c:v>19.190687499999999</c:v>
                </c:pt>
                <c:pt idx="911" formatCode="0.00">
                  <c:v>0</c:v>
                </c:pt>
                <c:pt idx="912" formatCode="0.00">
                  <c:v>0</c:v>
                </c:pt>
                <c:pt idx="913" formatCode="0.00">
                  <c:v>0</c:v>
                </c:pt>
                <c:pt idx="914" formatCode="0.00">
                  <c:v>0</c:v>
                </c:pt>
                <c:pt idx="915" formatCode="0.00">
                  <c:v>0</c:v>
                </c:pt>
                <c:pt idx="916" formatCode="0.00">
                  <c:v>0</c:v>
                </c:pt>
                <c:pt idx="917" formatCode="0.00">
                  <c:v>0</c:v>
                </c:pt>
                <c:pt idx="918" formatCode="0.00">
                  <c:v>0</c:v>
                </c:pt>
                <c:pt idx="919" formatCode="0.00">
                  <c:v>0</c:v>
                </c:pt>
                <c:pt idx="920" formatCode="0.00">
                  <c:v>0</c:v>
                </c:pt>
                <c:pt idx="921" formatCode="0.00">
                  <c:v>0</c:v>
                </c:pt>
                <c:pt idx="922" formatCode="0.00">
                  <c:v>0</c:v>
                </c:pt>
                <c:pt idx="923" formatCode="0.00">
                  <c:v>0</c:v>
                </c:pt>
                <c:pt idx="924" formatCode="0.00">
                  <c:v>0</c:v>
                </c:pt>
                <c:pt idx="925" formatCode="0.00">
                  <c:v>0</c:v>
                </c:pt>
                <c:pt idx="926" formatCode="0.00">
                  <c:v>0</c:v>
                </c:pt>
                <c:pt idx="927" formatCode="0.00">
                  <c:v>0</c:v>
                </c:pt>
                <c:pt idx="928" formatCode="0.00">
                  <c:v>0</c:v>
                </c:pt>
                <c:pt idx="929" formatCode="0.00">
                  <c:v>0</c:v>
                </c:pt>
                <c:pt idx="930" formatCode="0.00">
                  <c:v>0</c:v>
                </c:pt>
                <c:pt idx="931" formatCode="0.00">
                  <c:v>0</c:v>
                </c:pt>
                <c:pt idx="932" formatCode="0.00">
                  <c:v>0</c:v>
                </c:pt>
                <c:pt idx="933" formatCode="0.00">
                  <c:v>0</c:v>
                </c:pt>
                <c:pt idx="934" formatCode="0.00">
                  <c:v>0</c:v>
                </c:pt>
                <c:pt idx="935" formatCode="0.00">
                  <c:v>0</c:v>
                </c:pt>
                <c:pt idx="936" formatCode="0.00">
                  <c:v>0</c:v>
                </c:pt>
                <c:pt idx="937" formatCode="0.00">
                  <c:v>0</c:v>
                </c:pt>
                <c:pt idx="938" formatCode="0.00">
                  <c:v>0</c:v>
                </c:pt>
                <c:pt idx="939" formatCode="0.00">
                  <c:v>0</c:v>
                </c:pt>
                <c:pt idx="940" formatCode="0.00">
                  <c:v>0</c:v>
                </c:pt>
                <c:pt idx="941" formatCode="0.00">
                  <c:v>0</c:v>
                </c:pt>
                <c:pt idx="942" formatCode="0.00">
                  <c:v>0</c:v>
                </c:pt>
                <c:pt idx="943" formatCode="0.00">
                  <c:v>0</c:v>
                </c:pt>
                <c:pt idx="944" formatCode="0.00">
                  <c:v>0</c:v>
                </c:pt>
                <c:pt idx="945" formatCode="0.00">
                  <c:v>0</c:v>
                </c:pt>
                <c:pt idx="946" formatCode="0.00">
                  <c:v>0</c:v>
                </c:pt>
                <c:pt idx="947" formatCode="0.00">
                  <c:v>0</c:v>
                </c:pt>
                <c:pt idx="948" formatCode="0.00">
                  <c:v>0</c:v>
                </c:pt>
                <c:pt idx="949" formatCode="0.00">
                  <c:v>0</c:v>
                </c:pt>
                <c:pt idx="950" formatCode="0.00">
                  <c:v>0</c:v>
                </c:pt>
                <c:pt idx="951" formatCode="0.00">
                  <c:v>0</c:v>
                </c:pt>
                <c:pt idx="952" formatCode="0.00">
                  <c:v>0</c:v>
                </c:pt>
                <c:pt idx="953" formatCode="0.00">
                  <c:v>0</c:v>
                </c:pt>
                <c:pt idx="954" formatCode="0.00">
                  <c:v>0</c:v>
                </c:pt>
                <c:pt idx="955" formatCode="0.00">
                  <c:v>32.562144290123456</c:v>
                </c:pt>
                <c:pt idx="956" formatCode="0.00">
                  <c:v>29.78729243827161</c:v>
                </c:pt>
                <c:pt idx="957" formatCode="0.00">
                  <c:v>25.124679012345677</c:v>
                </c:pt>
                <c:pt idx="958" formatCode="0.00">
                  <c:v>19.923440586419751</c:v>
                </c:pt>
                <c:pt idx="959" formatCode="0.00">
                  <c:v>15.32475</c:v>
                </c:pt>
                <c:pt idx="960" formatCode="0.00">
                  <c:v>11.328607253086421</c:v>
                </c:pt>
                <c:pt idx="961" formatCode="0.00">
                  <c:v>7.935012345679012</c:v>
                </c:pt>
                <c:pt idx="962" formatCode="0.00">
                  <c:v>0</c:v>
                </c:pt>
                <c:pt idx="963" formatCode="0.00">
                  <c:v>0</c:v>
                </c:pt>
                <c:pt idx="964" formatCode="0.00">
                  <c:v>0</c:v>
                </c:pt>
                <c:pt idx="965" formatCode="0.00">
                  <c:v>0</c:v>
                </c:pt>
                <c:pt idx="966" formatCode="0.00">
                  <c:v>0</c:v>
                </c:pt>
                <c:pt idx="967" formatCode="0.00">
                  <c:v>0</c:v>
                </c:pt>
                <c:pt idx="968" formatCode="0.00">
                  <c:v>0</c:v>
                </c:pt>
                <c:pt idx="969" formatCode="0.00">
                  <c:v>0</c:v>
                </c:pt>
                <c:pt idx="970" formatCode="0.00">
                  <c:v>0</c:v>
                </c:pt>
                <c:pt idx="971" formatCode="0.00">
                  <c:v>0</c:v>
                </c:pt>
                <c:pt idx="972" formatCode="0.00">
                  <c:v>0</c:v>
                </c:pt>
                <c:pt idx="973" formatCode="0.00">
                  <c:v>0</c:v>
                </c:pt>
                <c:pt idx="974" formatCode="0.00">
                  <c:v>27.787236882716055</c:v>
                </c:pt>
                <c:pt idx="975" formatCode="0.00">
                  <c:v>25.96211111111111</c:v>
                </c:pt>
                <c:pt idx="976" formatCode="0.00">
                  <c:v>22.596187499999999</c:v>
                </c:pt>
                <c:pt idx="977" formatCode="0.00">
                  <c:v>17.679169753086423</c:v>
                </c:pt>
                <c:pt idx="978" formatCode="0.00">
                  <c:v>13.364699845679011</c:v>
                </c:pt>
                <c:pt idx="979" formatCode="0.00">
                  <c:v>9.6527777777777786</c:v>
                </c:pt>
                <c:pt idx="980" formatCode="0.00">
                  <c:v>6.543403549382715</c:v>
                </c:pt>
                <c:pt idx="981" formatCode="0.00">
                  <c:v>3.9950702160493825</c:v>
                </c:pt>
                <c:pt idx="982" formatCode="0.00">
                  <c:v>2.7456790123456796</c:v>
                </c:pt>
                <c:pt idx="983" formatCode="0.00">
                  <c:v>1.8687777777777776</c:v>
                </c:pt>
                <c:pt idx="984" formatCode="0.00">
                  <c:v>1.2279405864197535</c:v>
                </c:pt>
                <c:pt idx="985" formatCode="0.00">
                  <c:v>0.83056790123456803</c:v>
                </c:pt>
                <c:pt idx="986" formatCode="0.00">
                  <c:v>0.55600000000000005</c:v>
                </c:pt>
                <c:pt idx="987" formatCode="0.00">
                  <c:v>0.32444058641975304</c:v>
                </c:pt>
                <c:pt idx="988" formatCode="0.00">
                  <c:v>0.10982716049382715</c:v>
                </c:pt>
                <c:pt idx="989" formatCode="0.00">
                  <c:v>1.2977623456790125E-2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</c:v>
                </c:pt>
                <c:pt idx="1030" formatCode="0.00">
                  <c:v>0</c:v>
                </c:pt>
                <c:pt idx="1031" formatCode="0.00">
                  <c:v>0</c:v>
                </c:pt>
                <c:pt idx="1032" formatCode="0.00">
                  <c:v>0</c:v>
                </c:pt>
                <c:pt idx="1033" formatCode="0.00">
                  <c:v>0</c:v>
                </c:pt>
                <c:pt idx="1034" formatCode="0.00">
                  <c:v>0</c:v>
                </c:pt>
                <c:pt idx="1035" formatCode="0.00">
                  <c:v>0</c:v>
                </c:pt>
                <c:pt idx="1036" formatCode="0.00">
                  <c:v>0</c:v>
                </c:pt>
                <c:pt idx="1037" formatCode="0.00">
                  <c:v>0</c:v>
                </c:pt>
                <c:pt idx="1038" formatCode="0.00">
                  <c:v>0</c:v>
                </c:pt>
                <c:pt idx="1039" formatCode="0.00">
                  <c:v>0</c:v>
                </c:pt>
                <c:pt idx="1040" formatCode="0.00">
                  <c:v>0</c:v>
                </c:pt>
                <c:pt idx="1041" formatCode="0.00">
                  <c:v>0</c:v>
                </c:pt>
                <c:pt idx="1042" formatCode="0.00">
                  <c:v>0</c:v>
                </c:pt>
                <c:pt idx="1043" formatCode="0.00">
                  <c:v>0</c:v>
                </c:pt>
                <c:pt idx="1044" formatCode="0.00">
                  <c:v>0</c:v>
                </c:pt>
                <c:pt idx="1045" formatCode="0.00">
                  <c:v>0</c:v>
                </c:pt>
                <c:pt idx="1046" formatCode="0.00">
                  <c:v>0</c:v>
                </c:pt>
                <c:pt idx="1047" formatCode="0.00">
                  <c:v>0</c:v>
                </c:pt>
                <c:pt idx="1048" formatCode="0.00">
                  <c:v>0</c:v>
                </c:pt>
                <c:pt idx="1049" formatCode="0.00">
                  <c:v>0</c:v>
                </c:pt>
                <c:pt idx="1050" formatCode="0.00">
                  <c:v>0</c:v>
                </c:pt>
                <c:pt idx="1051" formatCode="0.00">
                  <c:v>0</c:v>
                </c:pt>
                <c:pt idx="1052" formatCode="0.00">
                  <c:v>0</c:v>
                </c:pt>
                <c:pt idx="1053" formatCode="0.00">
                  <c:v>0</c:v>
                </c:pt>
                <c:pt idx="1054" formatCode="0.00">
                  <c:v>29.336829475308644</c:v>
                </c:pt>
                <c:pt idx="1055" formatCode="0.00">
                  <c:v>27.569298611111112</c:v>
                </c:pt>
                <c:pt idx="1056" formatCode="0.00">
                  <c:v>25.541679012345679</c:v>
                </c:pt>
                <c:pt idx="1057" formatCode="0.00">
                  <c:v>23.190798611111109</c:v>
                </c:pt>
                <c:pt idx="1058" formatCode="0.00">
                  <c:v>20.575861111111109</c:v>
                </c:pt>
                <c:pt idx="1059" formatCode="0.00">
                  <c:v>17.418866512345677</c:v>
                </c:pt>
                <c:pt idx="1060" formatCode="0.00">
                  <c:v>13.9</c:v>
                </c:pt>
                <c:pt idx="1061" formatCode="0.00">
                  <c:v>10.10849614197531</c:v>
                </c:pt>
                <c:pt idx="1062" formatCode="0.00">
                  <c:v>6.9195401234567901</c:v>
                </c:pt>
                <c:pt idx="1063" formatCode="0.00">
                  <c:v>4.7298611111111102</c:v>
                </c:pt>
                <c:pt idx="1064" formatCode="0.00">
                  <c:v>2.9911813271604948</c:v>
                </c:pt>
                <c:pt idx="1065" formatCode="0.00">
                  <c:v>1.9258364197530864</c:v>
                </c:pt>
                <c:pt idx="1066" formatCode="0.00">
                  <c:v>0</c:v>
                </c:pt>
                <c:pt idx="1067" formatCode="0.00">
                  <c:v>0</c:v>
                </c:pt>
                <c:pt idx="1068" formatCode="0.00">
                  <c:v>0</c:v>
                </c:pt>
                <c:pt idx="1069" formatCode="0.00">
                  <c:v>0</c:v>
                </c:pt>
                <c:pt idx="1070" formatCode="0.00">
                  <c:v>0</c:v>
                </c:pt>
                <c:pt idx="1071" formatCode="0.00">
                  <c:v>0</c:v>
                </c:pt>
                <c:pt idx="1072" formatCode="0.00">
                  <c:v>0</c:v>
                </c:pt>
                <c:pt idx="1073" formatCode="0.00">
                  <c:v>0</c:v>
                </c:pt>
                <c:pt idx="1074" formatCode="0.00">
                  <c:v>0</c:v>
                </c:pt>
                <c:pt idx="1075" formatCode="0.00">
                  <c:v>0</c:v>
                </c:pt>
                <c:pt idx="1076" formatCode="0.00">
                  <c:v>0</c:v>
                </c:pt>
                <c:pt idx="1077" formatCode="0.00">
                  <c:v>0</c:v>
                </c:pt>
                <c:pt idx="1078" formatCode="0.00">
                  <c:v>0</c:v>
                </c:pt>
                <c:pt idx="1079" formatCode="0.00">
                  <c:v>0</c:v>
                </c:pt>
                <c:pt idx="1080" formatCode="0.00">
                  <c:v>0</c:v>
                </c:pt>
                <c:pt idx="1081" formatCode="0.00">
                  <c:v>0</c:v>
                </c:pt>
                <c:pt idx="1082" formatCode="0.00">
                  <c:v>0</c:v>
                </c:pt>
                <c:pt idx="1083" formatCode="0.00">
                  <c:v>0</c:v>
                </c:pt>
                <c:pt idx="1084" formatCode="0.00">
                  <c:v>0</c:v>
                </c:pt>
                <c:pt idx="1085" formatCode="0.00">
                  <c:v>0</c:v>
                </c:pt>
                <c:pt idx="1086" formatCode="0.00">
                  <c:v>0</c:v>
                </c:pt>
                <c:pt idx="1087" formatCode="0.00">
                  <c:v>0</c:v>
                </c:pt>
                <c:pt idx="1088" formatCode="0.00">
                  <c:v>39.778131944444446</c:v>
                </c:pt>
                <c:pt idx="1089" formatCode="0.00">
                  <c:v>0</c:v>
                </c:pt>
                <c:pt idx="1090" formatCode="0.00">
                  <c:v>0</c:v>
                </c:pt>
                <c:pt idx="1091" formatCode="0.00">
                  <c:v>0</c:v>
                </c:pt>
                <c:pt idx="1092" formatCode="0.00">
                  <c:v>0</c:v>
                </c:pt>
                <c:pt idx="1093" formatCode="0.00">
                  <c:v>0</c:v>
                </c:pt>
                <c:pt idx="1094" formatCode="0.00">
                  <c:v>0</c:v>
                </c:pt>
                <c:pt idx="1095" formatCode="0.00">
                  <c:v>0</c:v>
                </c:pt>
                <c:pt idx="1096" formatCode="0.00">
                  <c:v>0</c:v>
                </c:pt>
                <c:pt idx="1097" formatCode="0.00">
                  <c:v>0</c:v>
                </c:pt>
                <c:pt idx="1098" formatCode="0.00">
                  <c:v>0</c:v>
                </c:pt>
                <c:pt idx="1099" formatCode="0.00">
                  <c:v>0</c:v>
                </c:pt>
                <c:pt idx="1100" formatCode="0.00">
                  <c:v>0</c:v>
                </c:pt>
                <c:pt idx="1101" formatCode="0.00">
                  <c:v>0</c:v>
                </c:pt>
                <c:pt idx="1102" formatCode="0.00">
                  <c:v>0</c:v>
                </c:pt>
                <c:pt idx="1103" formatCode="0.00">
                  <c:v>41.628033179012355</c:v>
                </c:pt>
                <c:pt idx="1104" formatCode="0.00">
                  <c:v>38.9981875</c:v>
                </c:pt>
                <c:pt idx="1105" formatCode="0.00">
                  <c:v>0</c:v>
                </c:pt>
                <c:pt idx="1106" formatCode="0.00">
                  <c:v>0</c:v>
                </c:pt>
                <c:pt idx="1107" formatCode="0.00">
                  <c:v>0</c:v>
                </c:pt>
                <c:pt idx="1108" formatCode="0.00">
                  <c:v>0</c:v>
                </c:pt>
                <c:pt idx="1109" formatCode="0.00">
                  <c:v>0</c:v>
                </c:pt>
                <c:pt idx="1110" formatCode="0.00">
                  <c:v>0</c:v>
                </c:pt>
                <c:pt idx="1111" formatCode="0.00">
                  <c:v>0</c:v>
                </c:pt>
                <c:pt idx="1112" formatCode="0.00">
                  <c:v>0</c:v>
                </c:pt>
                <c:pt idx="1113" formatCode="0.00">
                  <c:v>0</c:v>
                </c:pt>
                <c:pt idx="1114" formatCode="0.00">
                  <c:v>0</c:v>
                </c:pt>
                <c:pt idx="1115" formatCode="0.00">
                  <c:v>0</c:v>
                </c:pt>
                <c:pt idx="1116" formatCode="0.00">
                  <c:v>0</c:v>
                </c:pt>
                <c:pt idx="1117" formatCode="0.00">
                  <c:v>0</c:v>
                </c:pt>
                <c:pt idx="1118" formatCode="0.00">
                  <c:v>0</c:v>
                </c:pt>
                <c:pt idx="1119" formatCode="0.00">
                  <c:v>0</c:v>
                </c:pt>
                <c:pt idx="1120" formatCode="0.00">
                  <c:v>0</c:v>
                </c:pt>
                <c:pt idx="1121" formatCode="0.00">
                  <c:v>0</c:v>
                </c:pt>
                <c:pt idx="1122" formatCode="0.00">
                  <c:v>0</c:v>
                </c:pt>
                <c:pt idx="1123" formatCode="0.00">
                  <c:v>0</c:v>
                </c:pt>
                <c:pt idx="1124" formatCode="0.00">
                  <c:v>0</c:v>
                </c:pt>
                <c:pt idx="1125" formatCode="0.00">
                  <c:v>0</c:v>
                </c:pt>
                <c:pt idx="1126" formatCode="0.00">
                  <c:v>0</c:v>
                </c:pt>
                <c:pt idx="1127" formatCode="0.00">
                  <c:v>0</c:v>
                </c:pt>
                <c:pt idx="1128" formatCode="0.00">
                  <c:v>42.839456790123464</c:v>
                </c:pt>
                <c:pt idx="1129" formatCode="0.00">
                  <c:v>38.9981875</c:v>
                </c:pt>
                <c:pt idx="1130" formatCode="0.00">
                  <c:v>33.394750000000002</c:v>
                </c:pt>
                <c:pt idx="1131" formatCode="0.00">
                  <c:v>27.352218364197537</c:v>
                </c:pt>
                <c:pt idx="1132" formatCode="0.00">
                  <c:v>21.912234567901237</c:v>
                </c:pt>
                <c:pt idx="1133" formatCode="0.00">
                  <c:v>17.246403549382716</c:v>
                </c:pt>
                <c:pt idx="1134" formatCode="0.00">
                  <c:v>14.054873456790123</c:v>
                </c:pt>
                <c:pt idx="1135" formatCode="0.00">
                  <c:v>11.609181327160496</c:v>
                </c:pt>
                <c:pt idx="1136" formatCode="0.00">
                  <c:v>9.524503086419756</c:v>
                </c:pt>
                <c:pt idx="1137" formatCode="0.00">
                  <c:v>7.5887993827160498</c:v>
                </c:pt>
                <c:pt idx="1138" formatCode="0.00">
                  <c:v>5.6736882716049388</c:v>
                </c:pt>
                <c:pt idx="1139" formatCode="0.00">
                  <c:v>4.0365771604938274</c:v>
                </c:pt>
                <c:pt idx="1140" formatCode="0.00">
                  <c:v>2.84960725308642</c:v>
                </c:pt>
                <c:pt idx="1141" formatCode="0.00">
                  <c:v>2.2862067901234564</c:v>
                </c:pt>
                <c:pt idx="1142" formatCode="0.00">
                  <c:v>0</c:v>
                </c:pt>
                <c:pt idx="1143" formatCode="0.00">
                  <c:v>0</c:v>
                </c:pt>
                <c:pt idx="1144" formatCode="0.00">
                  <c:v>0</c:v>
                </c:pt>
                <c:pt idx="1145" formatCode="0.00">
                  <c:v>0</c:v>
                </c:pt>
                <c:pt idx="1146" formatCode="0.00">
                  <c:v>0</c:v>
                </c:pt>
                <c:pt idx="1147" formatCode="0.00">
                  <c:v>0</c:v>
                </c:pt>
                <c:pt idx="1148" formatCode="0.00">
                  <c:v>0</c:v>
                </c:pt>
                <c:pt idx="1149" formatCode="0.00">
                  <c:v>0</c:v>
                </c:pt>
                <c:pt idx="1150" formatCode="0.00">
                  <c:v>6.5964938271604954</c:v>
                </c:pt>
                <c:pt idx="1151" formatCode="0.00">
                  <c:v>5.5266442901234569</c:v>
                </c:pt>
                <c:pt idx="1152" formatCode="0.00">
                  <c:v>3.2471944444444438</c:v>
                </c:pt>
                <c:pt idx="1153" formatCode="0.00">
                  <c:v>2.0425277777777779</c:v>
                </c:pt>
                <c:pt idx="1154" formatCode="0.00">
                  <c:v>1.5444444444444445</c:v>
                </c:pt>
                <c:pt idx="1155" formatCode="0.00">
                  <c:v>0</c:v>
                </c:pt>
                <c:pt idx="1156" formatCode="0.00">
                  <c:v>0</c:v>
                </c:pt>
                <c:pt idx="1157" formatCode="0.00">
                  <c:v>0</c:v>
                </c:pt>
                <c:pt idx="1158" formatCode="0.00">
                  <c:v>0</c:v>
                </c:pt>
                <c:pt idx="1159" formatCode="0.00">
                  <c:v>0</c:v>
                </c:pt>
                <c:pt idx="1160" formatCode="0.00">
                  <c:v>0</c:v>
                </c:pt>
                <c:pt idx="1161" formatCode="0.00">
                  <c:v>0</c:v>
                </c:pt>
                <c:pt idx="1162" formatCode="0.00">
                  <c:v>0</c:v>
                </c:pt>
                <c:pt idx="1163" formatCode="0.00">
                  <c:v>0</c:v>
                </c:pt>
                <c:pt idx="1164" formatCode="0.00">
                  <c:v>0</c:v>
                </c:pt>
                <c:pt idx="1165" formatCode="0.00">
                  <c:v>0</c:v>
                </c:pt>
                <c:pt idx="1166" formatCode="0.00">
                  <c:v>0</c:v>
                </c:pt>
                <c:pt idx="1167" formatCode="0.00">
                  <c:v>0</c:v>
                </c:pt>
                <c:pt idx="1168" formatCode="0.00">
                  <c:v>0</c:v>
                </c:pt>
                <c:pt idx="1169" formatCode="0.00">
                  <c:v>0</c:v>
                </c:pt>
                <c:pt idx="1170" formatCode="0.00">
                  <c:v>0</c:v>
                </c:pt>
                <c:pt idx="1171" formatCode="0.00">
                  <c:v>0</c:v>
                </c:pt>
                <c:pt idx="1172" formatCode="0.00">
                  <c:v>0</c:v>
                </c:pt>
                <c:pt idx="1173" formatCode="0.00">
                  <c:v>0</c:v>
                </c:pt>
                <c:pt idx="1174" formatCode="0.00">
                  <c:v>0</c:v>
                </c:pt>
                <c:pt idx="1175" formatCode="0.00">
                  <c:v>0</c:v>
                </c:pt>
                <c:pt idx="1176" formatCode="0.00">
                  <c:v>0</c:v>
                </c:pt>
                <c:pt idx="1177" formatCode="0.00">
                  <c:v>0</c:v>
                </c:pt>
                <c:pt idx="1178" formatCode="0.00">
                  <c:v>0</c:v>
                </c:pt>
                <c:pt idx="1179" formatCode="0.00">
                  <c:v>0</c:v>
                </c:pt>
                <c:pt idx="1180" formatCode="0.00">
                  <c:v>0</c:v>
                </c:pt>
                <c:pt idx="1181" formatCode="0.00">
                  <c:v>0</c:v>
                </c:pt>
                <c:pt idx="1182" formatCode="0.00">
                  <c:v>0</c:v>
                </c:pt>
                <c:pt idx="1183" formatCode="0.00">
                  <c:v>0</c:v>
                </c:pt>
                <c:pt idx="1184" formatCode="0.00">
                  <c:v>0</c:v>
                </c:pt>
                <c:pt idx="1185" formatCode="0.00">
                  <c:v>0</c:v>
                </c:pt>
                <c:pt idx="1186" formatCode="0.00">
                  <c:v>0</c:v>
                </c:pt>
                <c:pt idx="1187" formatCode="0.00">
                  <c:v>0</c:v>
                </c:pt>
                <c:pt idx="1188" formatCode="0.00">
                  <c:v>0</c:v>
                </c:pt>
                <c:pt idx="1189" formatCode="0.00">
                  <c:v>0</c:v>
                </c:pt>
                <c:pt idx="1190" formatCode="0.00">
                  <c:v>0</c:v>
                </c:pt>
                <c:pt idx="1191" formatCode="0.00">
                  <c:v>0</c:v>
                </c:pt>
                <c:pt idx="1192" formatCode="0.00">
                  <c:v>0</c:v>
                </c:pt>
                <c:pt idx="1193" formatCode="0.00">
                  <c:v>0</c:v>
                </c:pt>
                <c:pt idx="1194" formatCode="0.00">
                  <c:v>0</c:v>
                </c:pt>
                <c:pt idx="1195" formatCode="0.00">
                  <c:v>0</c:v>
                </c:pt>
                <c:pt idx="1196" formatCode="0.00">
                  <c:v>0</c:v>
                </c:pt>
                <c:pt idx="1197" formatCode="0.00">
                  <c:v>0</c:v>
                </c:pt>
                <c:pt idx="1198" formatCode="0.00">
                  <c:v>0</c:v>
                </c:pt>
                <c:pt idx="1199" formatCode="0.00">
                  <c:v>0</c:v>
                </c:pt>
                <c:pt idx="1200" formatCode="0.00">
                  <c:v>0</c:v>
                </c:pt>
                <c:pt idx="1201" formatCode="0.00">
                  <c:v>0</c:v>
                </c:pt>
                <c:pt idx="1202" formatCode="0.00">
                  <c:v>0</c:v>
                </c:pt>
                <c:pt idx="1203" formatCode="0.00">
                  <c:v>0</c:v>
                </c:pt>
                <c:pt idx="1204" formatCode="0.00">
                  <c:v>0</c:v>
                </c:pt>
                <c:pt idx="1205" formatCode="0.00">
                  <c:v>0</c:v>
                </c:pt>
                <c:pt idx="1206" formatCode="0.00">
                  <c:v>0</c:v>
                </c:pt>
                <c:pt idx="1207" formatCode="0.00">
                  <c:v>0</c:v>
                </c:pt>
                <c:pt idx="1208" formatCode="0.00">
                  <c:v>0</c:v>
                </c:pt>
                <c:pt idx="1209" formatCode="0.00">
                  <c:v>0</c:v>
                </c:pt>
                <c:pt idx="1210" formatCode="0.00">
                  <c:v>0</c:v>
                </c:pt>
                <c:pt idx="1211" formatCode="0.00">
                  <c:v>0</c:v>
                </c:pt>
                <c:pt idx="1212" formatCode="0.00">
                  <c:v>0</c:v>
                </c:pt>
                <c:pt idx="1213" formatCode="0.00">
                  <c:v>0</c:v>
                </c:pt>
                <c:pt idx="1214" formatCode="0.00">
                  <c:v>0</c:v>
                </c:pt>
                <c:pt idx="1215" formatCode="0.00">
                  <c:v>0</c:v>
                </c:pt>
                <c:pt idx="1216" formatCode="0.00">
                  <c:v>0</c:v>
                </c:pt>
                <c:pt idx="1217" formatCode="0.00">
                  <c:v>0</c:v>
                </c:pt>
                <c:pt idx="1218" formatCode="0.00">
                  <c:v>0</c:v>
                </c:pt>
                <c:pt idx="1219" formatCode="0.00">
                  <c:v>0</c:v>
                </c:pt>
                <c:pt idx="1220" formatCode="0.00">
                  <c:v>0</c:v>
                </c:pt>
                <c:pt idx="1221" formatCode="0.00">
                  <c:v>0</c:v>
                </c:pt>
                <c:pt idx="1222" formatCode="0.00">
                  <c:v>0</c:v>
                </c:pt>
                <c:pt idx="1223" formatCode="0.00">
                  <c:v>0</c:v>
                </c:pt>
                <c:pt idx="1224" formatCode="0.00">
                  <c:v>0</c:v>
                </c:pt>
                <c:pt idx="1225" formatCode="0.00">
                  <c:v>0</c:v>
                </c:pt>
                <c:pt idx="1226" formatCode="0.00">
                  <c:v>0</c:v>
                </c:pt>
                <c:pt idx="1227" formatCode="0.00">
                  <c:v>0</c:v>
                </c:pt>
                <c:pt idx="1228" formatCode="0.00">
                  <c:v>0</c:v>
                </c:pt>
                <c:pt idx="1229" formatCode="0.00">
                  <c:v>0</c:v>
                </c:pt>
                <c:pt idx="1230" formatCode="0.00">
                  <c:v>0</c:v>
                </c:pt>
                <c:pt idx="1231" formatCode="0.00">
                  <c:v>0</c:v>
                </c:pt>
                <c:pt idx="1232" formatCode="0.00">
                  <c:v>0</c:v>
                </c:pt>
                <c:pt idx="1233" formatCode="0.00">
                  <c:v>0</c:v>
                </c:pt>
                <c:pt idx="1234" formatCode="0.00">
                  <c:v>0</c:v>
                </c:pt>
                <c:pt idx="1235" formatCode="0.00">
                  <c:v>0</c:v>
                </c:pt>
                <c:pt idx="1236" formatCode="0.00">
                  <c:v>0</c:v>
                </c:pt>
                <c:pt idx="1237" formatCode="0.00">
                  <c:v>0</c:v>
                </c:pt>
                <c:pt idx="1238" formatCode="0.00">
                  <c:v>0</c:v>
                </c:pt>
                <c:pt idx="1239" formatCode="0.00">
                  <c:v>0</c:v>
                </c:pt>
                <c:pt idx="1240" formatCode="0.00">
                  <c:v>0</c:v>
                </c:pt>
                <c:pt idx="1241" formatCode="0.00">
                  <c:v>0</c:v>
                </c:pt>
                <c:pt idx="1242" formatCode="0.00">
                  <c:v>0</c:v>
                </c:pt>
                <c:pt idx="1243" formatCode="0.00">
                  <c:v>0</c:v>
                </c:pt>
                <c:pt idx="1244" formatCode="0.00">
                  <c:v>0</c:v>
                </c:pt>
                <c:pt idx="1245" formatCode="0.00">
                  <c:v>0</c:v>
                </c:pt>
                <c:pt idx="1246" formatCode="0.00">
                  <c:v>0</c:v>
                </c:pt>
                <c:pt idx="1247" formatCode="0.00">
                  <c:v>0</c:v>
                </c:pt>
                <c:pt idx="1248" formatCode="0.00">
                  <c:v>0</c:v>
                </c:pt>
                <c:pt idx="1249" formatCode="0.00">
                  <c:v>0</c:v>
                </c:pt>
                <c:pt idx="1250" formatCode="0.00">
                  <c:v>0</c:v>
                </c:pt>
                <c:pt idx="1251" formatCode="0.00">
                  <c:v>0</c:v>
                </c:pt>
                <c:pt idx="1252" formatCode="0.00">
                  <c:v>0</c:v>
                </c:pt>
                <c:pt idx="1253" formatCode="0.00">
                  <c:v>0</c:v>
                </c:pt>
                <c:pt idx="1254" formatCode="0.00">
                  <c:v>0</c:v>
                </c:pt>
                <c:pt idx="1255" formatCode="0.00">
                  <c:v>0</c:v>
                </c:pt>
                <c:pt idx="1256" formatCode="0.00">
                  <c:v>0</c:v>
                </c:pt>
                <c:pt idx="1257" formatCode="0.00">
                  <c:v>0</c:v>
                </c:pt>
                <c:pt idx="1258" formatCode="0.00">
                  <c:v>0</c:v>
                </c:pt>
                <c:pt idx="1259" formatCode="0.00">
                  <c:v>0</c:v>
                </c:pt>
                <c:pt idx="1260" formatCode="0.00">
                  <c:v>0</c:v>
                </c:pt>
                <c:pt idx="1261" formatCode="0.00">
                  <c:v>0</c:v>
                </c:pt>
                <c:pt idx="1262" formatCode="0.00">
                  <c:v>0</c:v>
                </c:pt>
                <c:pt idx="1263" formatCode="0.00">
                  <c:v>0</c:v>
                </c:pt>
                <c:pt idx="1264" formatCode="0.00">
                  <c:v>0</c:v>
                </c:pt>
                <c:pt idx="1265" formatCode="0.00">
                  <c:v>0</c:v>
                </c:pt>
                <c:pt idx="1266" formatCode="0.00">
                  <c:v>0</c:v>
                </c:pt>
                <c:pt idx="1267" formatCode="0.00">
                  <c:v>0</c:v>
                </c:pt>
                <c:pt idx="1268" formatCode="0.00">
                  <c:v>0</c:v>
                </c:pt>
                <c:pt idx="1269" formatCode="0.00">
                  <c:v>0</c:v>
                </c:pt>
                <c:pt idx="1270" formatCode="0.00">
                  <c:v>0</c:v>
                </c:pt>
                <c:pt idx="1271" formatCode="0.00">
                  <c:v>0</c:v>
                </c:pt>
                <c:pt idx="1272" formatCode="0.00">
                  <c:v>0</c:v>
                </c:pt>
                <c:pt idx="1273" formatCode="0.00">
                  <c:v>0</c:v>
                </c:pt>
                <c:pt idx="1274" formatCode="0.00">
                  <c:v>0</c:v>
                </c:pt>
                <c:pt idx="1275" formatCode="0.00">
                  <c:v>0</c:v>
                </c:pt>
                <c:pt idx="1276" formatCode="0.00">
                  <c:v>0</c:v>
                </c:pt>
                <c:pt idx="1277" formatCode="0.00">
                  <c:v>0</c:v>
                </c:pt>
                <c:pt idx="1278" formatCode="0.00">
                  <c:v>0</c:v>
                </c:pt>
                <c:pt idx="1279" formatCode="0.00">
                  <c:v>0</c:v>
                </c:pt>
                <c:pt idx="1280" formatCode="0.00">
                  <c:v>0</c:v>
                </c:pt>
                <c:pt idx="1281" formatCode="0.00">
                  <c:v>0</c:v>
                </c:pt>
                <c:pt idx="1282" formatCode="0.00">
                  <c:v>0</c:v>
                </c:pt>
                <c:pt idx="1283" formatCode="0.00">
                  <c:v>0</c:v>
                </c:pt>
                <c:pt idx="1284" formatCode="0.00">
                  <c:v>0</c:v>
                </c:pt>
                <c:pt idx="1285" formatCode="0.00">
                  <c:v>0</c:v>
                </c:pt>
                <c:pt idx="1286" formatCode="0.00">
                  <c:v>0</c:v>
                </c:pt>
                <c:pt idx="1287" formatCode="0.00">
                  <c:v>0</c:v>
                </c:pt>
                <c:pt idx="1288" formatCode="0.00">
                  <c:v>0</c:v>
                </c:pt>
                <c:pt idx="1289" formatCode="0.00">
                  <c:v>0</c:v>
                </c:pt>
                <c:pt idx="1290" formatCode="0.00">
                  <c:v>0</c:v>
                </c:pt>
                <c:pt idx="1291" formatCode="0.00">
                  <c:v>0</c:v>
                </c:pt>
                <c:pt idx="1292" formatCode="0.00">
                  <c:v>0</c:v>
                </c:pt>
                <c:pt idx="1293" formatCode="0.00">
                  <c:v>0</c:v>
                </c:pt>
                <c:pt idx="1294" formatCode="0.00">
                  <c:v>0</c:v>
                </c:pt>
                <c:pt idx="1295" formatCode="0.00">
                  <c:v>0</c:v>
                </c:pt>
                <c:pt idx="1296" formatCode="0.00">
                  <c:v>0</c:v>
                </c:pt>
                <c:pt idx="1297" formatCode="0.00">
                  <c:v>0</c:v>
                </c:pt>
                <c:pt idx="1298" formatCode="0.00">
                  <c:v>0</c:v>
                </c:pt>
                <c:pt idx="1299" formatCode="0.00">
                  <c:v>0</c:v>
                </c:pt>
                <c:pt idx="1300" formatCode="0.00">
                  <c:v>0</c:v>
                </c:pt>
                <c:pt idx="1301" formatCode="0.00">
                  <c:v>0</c:v>
                </c:pt>
                <c:pt idx="1302" formatCode="0.00">
                  <c:v>0</c:v>
                </c:pt>
                <c:pt idx="1303" formatCode="0.00">
                  <c:v>0</c:v>
                </c:pt>
                <c:pt idx="1304" formatCode="0.00">
                  <c:v>0</c:v>
                </c:pt>
                <c:pt idx="1305" formatCode="0.00">
                  <c:v>0</c:v>
                </c:pt>
                <c:pt idx="1306" formatCode="0.00">
                  <c:v>0</c:v>
                </c:pt>
                <c:pt idx="1307" formatCode="0.00">
                  <c:v>0</c:v>
                </c:pt>
                <c:pt idx="1308" formatCode="0.00">
                  <c:v>0</c:v>
                </c:pt>
                <c:pt idx="1309" formatCode="0.00">
                  <c:v>0</c:v>
                </c:pt>
                <c:pt idx="1310" formatCode="0.00">
                  <c:v>0</c:v>
                </c:pt>
                <c:pt idx="1311" formatCode="0.00">
                  <c:v>0</c:v>
                </c:pt>
                <c:pt idx="1312" formatCode="0.00">
                  <c:v>0</c:v>
                </c:pt>
                <c:pt idx="1313" formatCode="0.00">
                  <c:v>0</c:v>
                </c:pt>
                <c:pt idx="1314" formatCode="0.00">
                  <c:v>0</c:v>
                </c:pt>
                <c:pt idx="1315" formatCode="0.00">
                  <c:v>0</c:v>
                </c:pt>
                <c:pt idx="1316" formatCode="0.00">
                  <c:v>0</c:v>
                </c:pt>
                <c:pt idx="1317" formatCode="0.00">
                  <c:v>0</c:v>
                </c:pt>
                <c:pt idx="1318" formatCode="0.00">
                  <c:v>0</c:v>
                </c:pt>
                <c:pt idx="1319" formatCode="0.00">
                  <c:v>0</c:v>
                </c:pt>
                <c:pt idx="1320" formatCode="0.00">
                  <c:v>0</c:v>
                </c:pt>
                <c:pt idx="1321" formatCode="0.00">
                  <c:v>0</c:v>
                </c:pt>
                <c:pt idx="1322" formatCode="0.00">
                  <c:v>0</c:v>
                </c:pt>
                <c:pt idx="1323" formatCode="0.00">
                  <c:v>0</c:v>
                </c:pt>
                <c:pt idx="1324" formatCode="0.00">
                  <c:v>0</c:v>
                </c:pt>
                <c:pt idx="1325" formatCode="0.00">
                  <c:v>0</c:v>
                </c:pt>
                <c:pt idx="1326" formatCode="0.00">
                  <c:v>0</c:v>
                </c:pt>
                <c:pt idx="1327" formatCode="0.00">
                  <c:v>0</c:v>
                </c:pt>
                <c:pt idx="1328" formatCode="0.00">
                  <c:v>0</c:v>
                </c:pt>
                <c:pt idx="1329" formatCode="0.00">
                  <c:v>0</c:v>
                </c:pt>
                <c:pt idx="1330" formatCode="0.00">
                  <c:v>0</c:v>
                </c:pt>
                <c:pt idx="1331" formatCode="0.00">
                  <c:v>0</c:v>
                </c:pt>
                <c:pt idx="1332" formatCode="0.00">
                  <c:v>0</c:v>
                </c:pt>
                <c:pt idx="1333" formatCode="0.00">
                  <c:v>0</c:v>
                </c:pt>
                <c:pt idx="1334" formatCode="0.00">
                  <c:v>0</c:v>
                </c:pt>
                <c:pt idx="1335" formatCode="0.00">
                  <c:v>0</c:v>
                </c:pt>
                <c:pt idx="1336" formatCode="0.00">
                  <c:v>0</c:v>
                </c:pt>
                <c:pt idx="1337" formatCode="0.00">
                  <c:v>0</c:v>
                </c:pt>
                <c:pt idx="1338" formatCode="0.00">
                  <c:v>0</c:v>
                </c:pt>
                <c:pt idx="1339" formatCode="0.00">
                  <c:v>0</c:v>
                </c:pt>
                <c:pt idx="1340" formatCode="0.00">
                  <c:v>0</c:v>
                </c:pt>
                <c:pt idx="1341" formatCode="0.00">
                  <c:v>0</c:v>
                </c:pt>
                <c:pt idx="1342" formatCode="0.00">
                  <c:v>0</c:v>
                </c:pt>
                <c:pt idx="1343" formatCode="0.00">
                  <c:v>0</c:v>
                </c:pt>
                <c:pt idx="1344" formatCode="0.00">
                  <c:v>0</c:v>
                </c:pt>
                <c:pt idx="1345" formatCode="0.00">
                  <c:v>0</c:v>
                </c:pt>
                <c:pt idx="1346" formatCode="0.00">
                  <c:v>0</c:v>
                </c:pt>
                <c:pt idx="1347" formatCode="0.00">
                  <c:v>0</c:v>
                </c:pt>
                <c:pt idx="1348" formatCode="0.00">
                  <c:v>0</c:v>
                </c:pt>
                <c:pt idx="1349" formatCode="0.00">
                  <c:v>0</c:v>
                </c:pt>
                <c:pt idx="1350" formatCode="0.00">
                  <c:v>0</c:v>
                </c:pt>
                <c:pt idx="1351" formatCode="0.00">
                  <c:v>0</c:v>
                </c:pt>
                <c:pt idx="1352" formatCode="0.00">
                  <c:v>0</c:v>
                </c:pt>
                <c:pt idx="1353" formatCode="0.00">
                  <c:v>0</c:v>
                </c:pt>
                <c:pt idx="1354" formatCode="0.00">
                  <c:v>0</c:v>
                </c:pt>
                <c:pt idx="1355" formatCode="0.00">
                  <c:v>0</c:v>
                </c:pt>
                <c:pt idx="1356" formatCode="0.00">
                  <c:v>0</c:v>
                </c:pt>
                <c:pt idx="1357" formatCode="0.00">
                  <c:v>0</c:v>
                </c:pt>
                <c:pt idx="1358" formatCode="0.00">
                  <c:v>0</c:v>
                </c:pt>
                <c:pt idx="1359" formatCode="0.00">
                  <c:v>58.414749999999998</c:v>
                </c:pt>
                <c:pt idx="1360" formatCode="0.00">
                  <c:v>55.754551697530871</c:v>
                </c:pt>
                <c:pt idx="1361" formatCode="0.00">
                  <c:v>52.854750000000003</c:v>
                </c:pt>
                <c:pt idx="1362" formatCode="0.00">
                  <c:v>49.885984567901225</c:v>
                </c:pt>
                <c:pt idx="1363" formatCode="0.00">
                  <c:v>46.861125771604939</c:v>
                </c:pt>
                <c:pt idx="1364" formatCode="0.00">
                  <c:v>43.656725308641974</c:v>
                </c:pt>
                <c:pt idx="1365" formatCode="0.00">
                  <c:v>40.69782716049383</c:v>
                </c:pt>
                <c:pt idx="1366" formatCode="0.00">
                  <c:v>0</c:v>
                </c:pt>
                <c:pt idx="1367" formatCode="0.00">
                  <c:v>0</c:v>
                </c:pt>
                <c:pt idx="1368" formatCode="0.00">
                  <c:v>0</c:v>
                </c:pt>
                <c:pt idx="1369" formatCode="0.00">
                  <c:v>0</c:v>
                </c:pt>
                <c:pt idx="1370" formatCode="0.00">
                  <c:v>0</c:v>
                </c:pt>
                <c:pt idx="1371" formatCode="0.00">
                  <c:v>0</c:v>
                </c:pt>
                <c:pt idx="1372" formatCode="0.00">
                  <c:v>41.095199845679005</c:v>
                </c:pt>
                <c:pt idx="1373" formatCode="0.00">
                  <c:v>38.611111111111114</c:v>
                </c:pt>
                <c:pt idx="1374" formatCode="0.00">
                  <c:v>0</c:v>
                </c:pt>
                <c:pt idx="1375" formatCode="0.00">
                  <c:v>0</c:v>
                </c:pt>
                <c:pt idx="1376" formatCode="0.00">
                  <c:v>0</c:v>
                </c:pt>
                <c:pt idx="1377" formatCode="0.00">
                  <c:v>0</c:v>
                </c:pt>
                <c:pt idx="1378" formatCode="0.00">
                  <c:v>0</c:v>
                </c:pt>
                <c:pt idx="1379" formatCode="0.00">
                  <c:v>33.875243827160489</c:v>
                </c:pt>
                <c:pt idx="1380" formatCode="0.00">
                  <c:v>31.623465277777782</c:v>
                </c:pt>
                <c:pt idx="1381" formatCode="0.00">
                  <c:v>27.678160493827161</c:v>
                </c:pt>
                <c:pt idx="1382" formatCode="0.00">
                  <c:v>22.204070216049381</c:v>
                </c:pt>
                <c:pt idx="1383" formatCode="0.00">
                  <c:v>17.332527777777777</c:v>
                </c:pt>
                <c:pt idx="1384" formatCode="0.00">
                  <c:v>13.063533179012348</c:v>
                </c:pt>
                <c:pt idx="1385" formatCode="0.00">
                  <c:v>9.3970864197530837</c:v>
                </c:pt>
                <c:pt idx="1386" formatCode="0.00">
                  <c:v>0</c:v>
                </c:pt>
                <c:pt idx="1387" formatCode="0.00">
                  <c:v>0</c:v>
                </c:pt>
                <c:pt idx="1388" formatCode="0.00">
                  <c:v>0</c:v>
                </c:pt>
                <c:pt idx="1389" formatCode="0.00">
                  <c:v>0</c:v>
                </c:pt>
                <c:pt idx="1390" formatCode="0.00">
                  <c:v>0</c:v>
                </c:pt>
                <c:pt idx="1391" formatCode="0.00">
                  <c:v>0</c:v>
                </c:pt>
                <c:pt idx="1392" formatCode="0.00">
                  <c:v>0</c:v>
                </c:pt>
                <c:pt idx="1393" formatCode="0.00">
                  <c:v>0</c:v>
                </c:pt>
                <c:pt idx="1394" formatCode="0.00">
                  <c:v>0</c:v>
                </c:pt>
                <c:pt idx="1395" formatCode="0.00">
                  <c:v>0</c:v>
                </c:pt>
                <c:pt idx="1396" formatCode="0.00">
                  <c:v>0</c:v>
                </c:pt>
                <c:pt idx="1397" formatCode="0.00">
                  <c:v>0</c:v>
                </c:pt>
                <c:pt idx="1398" formatCode="0.00">
                  <c:v>0</c:v>
                </c:pt>
                <c:pt idx="1399" formatCode="0.00">
                  <c:v>0</c:v>
                </c:pt>
                <c:pt idx="1400" formatCode="0.00">
                  <c:v>0</c:v>
                </c:pt>
                <c:pt idx="1401" formatCode="0.00">
                  <c:v>0</c:v>
                </c:pt>
                <c:pt idx="1402" formatCode="0.00">
                  <c:v>0</c:v>
                </c:pt>
                <c:pt idx="1403" formatCode="0.00">
                  <c:v>29.112885030864192</c:v>
                </c:pt>
                <c:pt idx="1404" formatCode="0.00">
                  <c:v>27.569298611111112</c:v>
                </c:pt>
                <c:pt idx="1405" formatCode="0.00">
                  <c:v>25.856681327160498</c:v>
                </c:pt>
                <c:pt idx="1406" formatCode="0.00">
                  <c:v>24.09719444444444</c:v>
                </c:pt>
                <c:pt idx="1407" formatCode="0.00">
                  <c:v>21.912234567901237</c:v>
                </c:pt>
                <c:pt idx="1408" formatCode="0.00">
                  <c:v>18.739688271604937</c:v>
                </c:pt>
                <c:pt idx="1409" formatCode="0.00">
                  <c:v>14.288792438271605</c:v>
                </c:pt>
                <c:pt idx="1410" formatCode="0.00">
                  <c:v>10.440444444444443</c:v>
                </c:pt>
                <c:pt idx="1411" formatCode="0.00">
                  <c:v>8.1701111111111118</c:v>
                </c:pt>
                <c:pt idx="1412" formatCode="0.00">
                  <c:v>0</c:v>
                </c:pt>
                <c:pt idx="1413" formatCode="0.00">
                  <c:v>0</c:v>
                </c:pt>
                <c:pt idx="1414" formatCode="0.00">
                  <c:v>0</c:v>
                </c:pt>
                <c:pt idx="1415" formatCode="0.00">
                  <c:v>0</c:v>
                </c:pt>
                <c:pt idx="1416" formatCode="0.00">
                  <c:v>0</c:v>
                </c:pt>
                <c:pt idx="1417" formatCode="0.00">
                  <c:v>0</c:v>
                </c:pt>
                <c:pt idx="1418" formatCode="0.00">
                  <c:v>0</c:v>
                </c:pt>
                <c:pt idx="1419" formatCode="0.00">
                  <c:v>0</c:v>
                </c:pt>
                <c:pt idx="1420" formatCode="0.00">
                  <c:v>0</c:v>
                </c:pt>
                <c:pt idx="1421" formatCode="0.00">
                  <c:v>0</c:v>
                </c:pt>
                <c:pt idx="1422" formatCode="0.00">
                  <c:v>0</c:v>
                </c:pt>
                <c:pt idx="1423" formatCode="0.00">
                  <c:v>0</c:v>
                </c:pt>
                <c:pt idx="1424" formatCode="0.00">
                  <c:v>0</c:v>
                </c:pt>
                <c:pt idx="1425" formatCode="0.00">
                  <c:v>17.941403549382713</c:v>
                </c:pt>
                <c:pt idx="1426" formatCode="0.00">
                  <c:v>15.732847993827162</c:v>
                </c:pt>
                <c:pt idx="1427" formatCode="0.00">
                  <c:v>13.364699845679011</c:v>
                </c:pt>
                <c:pt idx="1428" formatCode="0.00">
                  <c:v>0</c:v>
                </c:pt>
                <c:pt idx="1429" formatCode="0.00">
                  <c:v>0</c:v>
                </c:pt>
                <c:pt idx="1430" formatCode="0.00">
                  <c:v>0</c:v>
                </c:pt>
                <c:pt idx="1431" formatCode="0.00">
                  <c:v>0</c:v>
                </c:pt>
                <c:pt idx="1432" formatCode="0.00">
                  <c:v>0</c:v>
                </c:pt>
                <c:pt idx="1433" formatCode="0.00">
                  <c:v>0</c:v>
                </c:pt>
                <c:pt idx="1434" formatCode="0.00">
                  <c:v>18.829459104938273</c:v>
                </c:pt>
                <c:pt idx="1435" formatCode="0.00">
                  <c:v>17.246403549382716</c:v>
                </c:pt>
                <c:pt idx="1436" formatCode="0.00">
                  <c:v>14.367194444444443</c:v>
                </c:pt>
                <c:pt idx="1437" formatCode="0.00">
                  <c:v>10.50747762345679</c:v>
                </c:pt>
                <c:pt idx="1438" formatCode="0.00">
                  <c:v>7.2503086419753089</c:v>
                </c:pt>
                <c:pt idx="1439" formatCode="0.00">
                  <c:v>4.5513919753086416</c:v>
                </c:pt>
                <c:pt idx="1440" formatCode="0.00">
                  <c:v>0</c:v>
                </c:pt>
                <c:pt idx="1441" formatCode="0.00">
                  <c:v>0</c:v>
                </c:pt>
                <c:pt idx="1442" formatCode="0.00">
                  <c:v>0</c:v>
                </c:pt>
                <c:pt idx="1443" formatCode="0.00">
                  <c:v>0</c:v>
                </c:pt>
                <c:pt idx="1444" formatCode="0.00">
                  <c:v>0</c:v>
                </c:pt>
                <c:pt idx="1445" formatCode="0.00">
                  <c:v>4.9117623456790138</c:v>
                </c:pt>
                <c:pt idx="1446" formatCode="0.00">
                  <c:v>4.1202345679012353</c:v>
                </c:pt>
                <c:pt idx="1447" formatCode="0.00">
                  <c:v>3.5917986111111109</c:v>
                </c:pt>
                <c:pt idx="1448" formatCode="0.00">
                  <c:v>0</c:v>
                </c:pt>
                <c:pt idx="1449" formatCode="0.00">
                  <c:v>0</c:v>
                </c:pt>
                <c:pt idx="1450" formatCode="0.00">
                  <c:v>0</c:v>
                </c:pt>
                <c:pt idx="1451" formatCode="0.00">
                  <c:v>3.4364961419753084</c:v>
                </c:pt>
                <c:pt idx="1452" formatCode="0.00">
                  <c:v>2.4131944444444446</c:v>
                </c:pt>
                <c:pt idx="1453" formatCode="0.00">
                  <c:v>1.0511874999999999</c:v>
                </c:pt>
                <c:pt idx="1454" formatCode="0.00">
                  <c:v>0.2269475308641975</c:v>
                </c:pt>
                <c:pt idx="1455" formatCode="0.00">
                  <c:v>1.5444444444444443E-2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</c:v>
                </c:pt>
                <c:pt idx="1482" formatCode="0.00">
                  <c:v>0</c:v>
                </c:pt>
                <c:pt idx="1483" formatCode="0.00">
                  <c:v>0</c:v>
                </c:pt>
                <c:pt idx="1484" formatCode="0.00">
                  <c:v>0</c:v>
                </c:pt>
                <c:pt idx="1485" formatCode="0.00">
                  <c:v>0</c:v>
                </c:pt>
                <c:pt idx="1486" formatCode="0.00">
                  <c:v>0</c:v>
                </c:pt>
                <c:pt idx="1487" formatCode="0.00">
                  <c:v>0</c:v>
                </c:pt>
                <c:pt idx="1488" formatCode="0.00">
                  <c:v>0</c:v>
                </c:pt>
                <c:pt idx="1489" formatCode="0.00">
                  <c:v>0</c:v>
                </c:pt>
                <c:pt idx="1490" formatCode="0.00">
                  <c:v>0</c:v>
                </c:pt>
                <c:pt idx="1491" formatCode="0.00">
                  <c:v>0</c:v>
                </c:pt>
                <c:pt idx="1492" formatCode="0.00">
                  <c:v>0</c:v>
                </c:pt>
                <c:pt idx="1493" formatCode="0.00">
                  <c:v>0</c:v>
                </c:pt>
                <c:pt idx="1494" formatCode="0.00">
                  <c:v>0</c:v>
                </c:pt>
                <c:pt idx="1495" formatCode="0.00">
                  <c:v>0</c:v>
                </c:pt>
                <c:pt idx="1496" formatCode="0.00">
                  <c:v>0</c:v>
                </c:pt>
                <c:pt idx="1497" formatCode="0.00">
                  <c:v>0</c:v>
                </c:pt>
                <c:pt idx="1498" formatCode="0.00">
                  <c:v>0</c:v>
                </c:pt>
                <c:pt idx="1499" formatCode="0.00">
                  <c:v>0</c:v>
                </c:pt>
                <c:pt idx="1500" formatCode="0.00">
                  <c:v>0</c:v>
                </c:pt>
                <c:pt idx="1501" formatCode="0.00">
                  <c:v>0</c:v>
                </c:pt>
                <c:pt idx="1502" formatCode="0.00">
                  <c:v>0</c:v>
                </c:pt>
                <c:pt idx="1503" formatCode="0.00">
                  <c:v>0</c:v>
                </c:pt>
                <c:pt idx="1504" formatCode="0.00">
                  <c:v>0</c:v>
                </c:pt>
                <c:pt idx="1505" formatCode="0.00">
                  <c:v>0</c:v>
                </c:pt>
                <c:pt idx="1506" formatCode="0.00">
                  <c:v>0</c:v>
                </c:pt>
                <c:pt idx="1507" formatCode="0.00">
                  <c:v>0</c:v>
                </c:pt>
                <c:pt idx="1508" formatCode="0.00">
                  <c:v>0</c:v>
                </c:pt>
                <c:pt idx="1509" formatCode="0.00">
                  <c:v>0</c:v>
                </c:pt>
                <c:pt idx="1510" formatCode="0.00">
                  <c:v>0</c:v>
                </c:pt>
                <c:pt idx="1511" formatCode="0.00">
                  <c:v>0</c:v>
                </c:pt>
                <c:pt idx="1512" formatCode="0.00">
                  <c:v>0</c:v>
                </c:pt>
                <c:pt idx="1513" formatCode="0.00">
                  <c:v>0</c:v>
                </c:pt>
                <c:pt idx="1514" formatCode="0.00">
                  <c:v>0</c:v>
                </c:pt>
                <c:pt idx="1515" formatCode="0.00">
                  <c:v>0</c:v>
                </c:pt>
                <c:pt idx="1516" formatCode="0.00">
                  <c:v>0</c:v>
                </c:pt>
                <c:pt idx="1517" formatCode="0.00">
                  <c:v>0</c:v>
                </c:pt>
                <c:pt idx="1518" formatCode="0.00">
                  <c:v>0</c:v>
                </c:pt>
                <c:pt idx="1519" formatCode="0.00">
                  <c:v>0</c:v>
                </c:pt>
                <c:pt idx="1520" formatCode="0.00">
                  <c:v>0</c:v>
                </c:pt>
                <c:pt idx="1521" formatCode="0.00">
                  <c:v>0</c:v>
                </c:pt>
                <c:pt idx="1522" formatCode="0.00">
                  <c:v>0</c:v>
                </c:pt>
                <c:pt idx="1523" formatCode="0.00">
                  <c:v>0</c:v>
                </c:pt>
                <c:pt idx="1524" formatCode="0.00">
                  <c:v>0</c:v>
                </c:pt>
                <c:pt idx="1525" formatCode="0.00">
                  <c:v>0</c:v>
                </c:pt>
                <c:pt idx="1526" formatCode="0.00">
                  <c:v>0</c:v>
                </c:pt>
                <c:pt idx="1527" formatCode="0.00">
                  <c:v>0</c:v>
                </c:pt>
                <c:pt idx="1528" formatCode="0.00">
                  <c:v>0</c:v>
                </c:pt>
                <c:pt idx="1529" formatCode="0.00">
                  <c:v>0</c:v>
                </c:pt>
                <c:pt idx="1530" formatCode="0.00">
                  <c:v>53.762111111111118</c:v>
                </c:pt>
                <c:pt idx="1531" formatCode="0.00">
                  <c:v>50.472873456790133</c:v>
                </c:pt>
                <c:pt idx="1532" formatCode="0.00">
                  <c:v>47.003021604938283</c:v>
                </c:pt>
                <c:pt idx="1533" formatCode="0.00">
                  <c:v>43.930864197530873</c:v>
                </c:pt>
                <c:pt idx="1534" formatCode="0.00">
                  <c:v>41.494503086419762</c:v>
                </c:pt>
                <c:pt idx="1535" formatCode="0.00">
                  <c:v>0</c:v>
                </c:pt>
                <c:pt idx="1536" formatCode="0.00">
                  <c:v>0</c:v>
                </c:pt>
                <c:pt idx="1537" formatCode="0.00">
                  <c:v>0</c:v>
                </c:pt>
                <c:pt idx="1538" formatCode="0.00">
                  <c:v>0</c:v>
                </c:pt>
                <c:pt idx="1539" formatCode="0.00">
                  <c:v>0</c:v>
                </c:pt>
                <c:pt idx="1540" formatCode="0.00">
                  <c:v>0</c:v>
                </c:pt>
                <c:pt idx="1541" formatCode="0.00">
                  <c:v>0</c:v>
                </c:pt>
                <c:pt idx="1542" formatCode="0.00">
                  <c:v>0</c:v>
                </c:pt>
                <c:pt idx="1543" formatCode="0.00">
                  <c:v>0</c:v>
                </c:pt>
                <c:pt idx="1544" formatCode="0.00">
                  <c:v>0</c:v>
                </c:pt>
                <c:pt idx="1545" formatCode="0.00">
                  <c:v>0</c:v>
                </c:pt>
                <c:pt idx="1546" formatCode="0.00">
                  <c:v>0</c:v>
                </c:pt>
                <c:pt idx="1547" formatCode="0.00">
                  <c:v>0</c:v>
                </c:pt>
                <c:pt idx="1548" formatCode="0.00">
                  <c:v>0</c:v>
                </c:pt>
                <c:pt idx="1549" formatCode="0.00">
                  <c:v>0</c:v>
                </c:pt>
                <c:pt idx="1550" formatCode="0.00">
                  <c:v>0</c:v>
                </c:pt>
                <c:pt idx="1551" formatCode="0.00">
                  <c:v>0</c:v>
                </c:pt>
                <c:pt idx="1552" formatCode="0.00">
                  <c:v>0</c:v>
                </c:pt>
                <c:pt idx="1553" formatCode="0.00">
                  <c:v>0</c:v>
                </c:pt>
                <c:pt idx="1554" formatCode="0.00">
                  <c:v>0</c:v>
                </c:pt>
                <c:pt idx="1555" formatCode="0.00">
                  <c:v>0</c:v>
                </c:pt>
                <c:pt idx="1556" formatCode="0.00">
                  <c:v>0</c:v>
                </c:pt>
                <c:pt idx="1557" formatCode="0.00">
                  <c:v>0</c:v>
                </c:pt>
                <c:pt idx="1558" formatCode="0.00">
                  <c:v>0</c:v>
                </c:pt>
                <c:pt idx="1559" formatCode="0.00">
                  <c:v>0</c:v>
                </c:pt>
                <c:pt idx="1560" formatCode="0.00">
                  <c:v>0</c:v>
                </c:pt>
                <c:pt idx="1561" formatCode="0.00">
                  <c:v>0</c:v>
                </c:pt>
                <c:pt idx="1562" formatCode="0.00">
                  <c:v>0</c:v>
                </c:pt>
                <c:pt idx="1563" formatCode="0.00">
                  <c:v>0</c:v>
                </c:pt>
                <c:pt idx="1564" formatCode="0.00">
                  <c:v>0</c:v>
                </c:pt>
                <c:pt idx="1565" formatCode="0.00">
                  <c:v>0</c:v>
                </c:pt>
                <c:pt idx="1566" formatCode="0.00">
                  <c:v>0</c:v>
                </c:pt>
                <c:pt idx="1567" formatCode="0.00">
                  <c:v>0</c:v>
                </c:pt>
                <c:pt idx="1568" formatCode="0.00">
                  <c:v>0</c:v>
                </c:pt>
                <c:pt idx="1569" formatCode="0.00">
                  <c:v>0</c:v>
                </c:pt>
                <c:pt idx="1570" formatCode="0.00">
                  <c:v>0</c:v>
                </c:pt>
                <c:pt idx="1571" formatCode="0.00">
                  <c:v>0</c:v>
                </c:pt>
                <c:pt idx="1572" formatCode="0.00">
                  <c:v>0</c:v>
                </c:pt>
                <c:pt idx="1573" formatCode="0.00">
                  <c:v>0</c:v>
                </c:pt>
                <c:pt idx="1574" formatCode="0.00">
                  <c:v>0</c:v>
                </c:pt>
                <c:pt idx="1575" formatCode="0.00">
                  <c:v>0</c:v>
                </c:pt>
                <c:pt idx="1576" formatCode="0.00">
                  <c:v>0</c:v>
                </c:pt>
                <c:pt idx="1577" formatCode="0.00">
                  <c:v>0</c:v>
                </c:pt>
                <c:pt idx="1578" formatCode="0.00">
                  <c:v>0</c:v>
                </c:pt>
                <c:pt idx="1579" formatCode="0.00">
                  <c:v>0</c:v>
                </c:pt>
                <c:pt idx="1580" formatCode="0.00">
                  <c:v>0</c:v>
                </c:pt>
                <c:pt idx="1581" formatCode="0.00">
                  <c:v>0</c:v>
                </c:pt>
                <c:pt idx="1582" formatCode="0.00">
                  <c:v>0</c:v>
                </c:pt>
                <c:pt idx="1583" formatCode="0.00">
                  <c:v>0</c:v>
                </c:pt>
                <c:pt idx="1584" formatCode="0.00">
                  <c:v>0</c:v>
                </c:pt>
                <c:pt idx="1585" formatCode="0.00">
                  <c:v>0</c:v>
                </c:pt>
                <c:pt idx="1586" formatCode="0.00">
                  <c:v>0</c:v>
                </c:pt>
                <c:pt idx="1587" formatCode="0.00">
                  <c:v>0</c:v>
                </c:pt>
                <c:pt idx="1588" formatCode="0.00">
                  <c:v>0</c:v>
                </c:pt>
                <c:pt idx="1589" formatCode="0.00">
                  <c:v>0</c:v>
                </c:pt>
                <c:pt idx="1590" formatCode="0.00">
                  <c:v>0</c:v>
                </c:pt>
                <c:pt idx="1591" formatCode="0.00">
                  <c:v>0</c:v>
                </c:pt>
                <c:pt idx="1592" formatCode="0.00">
                  <c:v>0</c:v>
                </c:pt>
                <c:pt idx="1593" formatCode="0.00">
                  <c:v>0</c:v>
                </c:pt>
                <c:pt idx="1594" formatCode="0.00">
                  <c:v>0</c:v>
                </c:pt>
                <c:pt idx="1595" formatCode="0.00">
                  <c:v>0</c:v>
                </c:pt>
                <c:pt idx="1596" formatCode="0.00">
                  <c:v>0</c:v>
                </c:pt>
                <c:pt idx="1597" formatCode="0.00">
                  <c:v>0</c:v>
                </c:pt>
                <c:pt idx="1598" formatCode="0.00">
                  <c:v>0</c:v>
                </c:pt>
                <c:pt idx="1599" formatCode="0.00">
                  <c:v>0</c:v>
                </c:pt>
                <c:pt idx="1600" formatCode="0.00">
                  <c:v>0</c:v>
                </c:pt>
                <c:pt idx="1601" formatCode="0.00">
                  <c:v>0</c:v>
                </c:pt>
                <c:pt idx="1602" formatCode="0.00">
                  <c:v>0</c:v>
                </c:pt>
                <c:pt idx="1603" formatCode="0.00">
                  <c:v>0</c:v>
                </c:pt>
                <c:pt idx="1604" formatCode="0.00">
                  <c:v>0</c:v>
                </c:pt>
                <c:pt idx="1605" formatCode="0.00">
                  <c:v>0</c:v>
                </c:pt>
                <c:pt idx="1606" formatCode="0.00">
                  <c:v>0</c:v>
                </c:pt>
                <c:pt idx="1607" formatCode="0.00">
                  <c:v>0</c:v>
                </c:pt>
                <c:pt idx="1608" formatCode="0.00">
                  <c:v>0</c:v>
                </c:pt>
                <c:pt idx="1609" formatCode="0.00">
                  <c:v>0</c:v>
                </c:pt>
                <c:pt idx="1610" formatCode="0.00">
                  <c:v>0</c:v>
                </c:pt>
                <c:pt idx="1611" formatCode="0.00">
                  <c:v>0</c:v>
                </c:pt>
                <c:pt idx="1612" formatCode="0.00">
                  <c:v>0</c:v>
                </c:pt>
                <c:pt idx="1613" formatCode="0.00">
                  <c:v>0</c:v>
                </c:pt>
                <c:pt idx="1614" formatCode="0.00">
                  <c:v>0</c:v>
                </c:pt>
                <c:pt idx="1615" formatCode="0.00">
                  <c:v>0</c:v>
                </c:pt>
                <c:pt idx="1616" formatCode="0.00">
                  <c:v>0</c:v>
                </c:pt>
                <c:pt idx="1617" formatCode="0.00">
                  <c:v>0</c:v>
                </c:pt>
                <c:pt idx="1618" formatCode="0.00">
                  <c:v>0</c:v>
                </c:pt>
                <c:pt idx="1619" formatCode="0.00">
                  <c:v>0</c:v>
                </c:pt>
                <c:pt idx="1620" formatCode="0.00">
                  <c:v>0</c:v>
                </c:pt>
                <c:pt idx="1621" formatCode="0.00">
                  <c:v>0</c:v>
                </c:pt>
                <c:pt idx="1622" formatCode="0.00">
                  <c:v>0</c:v>
                </c:pt>
                <c:pt idx="1623" formatCode="0.00">
                  <c:v>0</c:v>
                </c:pt>
                <c:pt idx="1624" formatCode="0.00">
                  <c:v>0</c:v>
                </c:pt>
                <c:pt idx="1625" formatCode="0.00">
                  <c:v>0</c:v>
                </c:pt>
                <c:pt idx="1626" formatCode="0.00">
                  <c:v>0</c:v>
                </c:pt>
                <c:pt idx="1627" formatCode="0.00">
                  <c:v>0</c:v>
                </c:pt>
                <c:pt idx="1628" formatCode="0.00">
                  <c:v>0</c:v>
                </c:pt>
                <c:pt idx="1629" formatCode="0.00">
                  <c:v>0</c:v>
                </c:pt>
                <c:pt idx="1630" formatCode="0.00">
                  <c:v>0</c:v>
                </c:pt>
                <c:pt idx="1631" formatCode="0.00">
                  <c:v>0</c:v>
                </c:pt>
                <c:pt idx="1632" formatCode="0.00">
                  <c:v>0</c:v>
                </c:pt>
                <c:pt idx="1633" formatCode="0.00">
                  <c:v>0</c:v>
                </c:pt>
                <c:pt idx="1634" formatCode="0.00">
                  <c:v>0</c:v>
                </c:pt>
                <c:pt idx="1635" formatCode="0.00">
                  <c:v>0</c:v>
                </c:pt>
                <c:pt idx="1636" formatCode="0.00">
                  <c:v>0</c:v>
                </c:pt>
                <c:pt idx="1637" formatCode="0.00">
                  <c:v>0</c:v>
                </c:pt>
                <c:pt idx="1638" formatCode="0.00">
                  <c:v>0</c:v>
                </c:pt>
                <c:pt idx="1639" formatCode="0.00">
                  <c:v>0</c:v>
                </c:pt>
                <c:pt idx="1640" formatCode="0.00">
                  <c:v>0</c:v>
                </c:pt>
                <c:pt idx="1641" formatCode="0.00">
                  <c:v>0</c:v>
                </c:pt>
                <c:pt idx="1642" formatCode="0.00">
                  <c:v>0</c:v>
                </c:pt>
                <c:pt idx="1643" formatCode="0.00">
                  <c:v>0</c:v>
                </c:pt>
                <c:pt idx="1644" formatCode="0.00">
                  <c:v>0</c:v>
                </c:pt>
                <c:pt idx="1645" formatCode="0.00">
                  <c:v>0</c:v>
                </c:pt>
                <c:pt idx="1646" formatCode="0.00">
                  <c:v>0</c:v>
                </c:pt>
                <c:pt idx="1647" formatCode="0.00">
                  <c:v>0</c:v>
                </c:pt>
                <c:pt idx="1648" formatCode="0.00">
                  <c:v>0</c:v>
                </c:pt>
                <c:pt idx="1649" formatCode="0.00">
                  <c:v>0</c:v>
                </c:pt>
                <c:pt idx="1650" formatCode="0.00">
                  <c:v>0</c:v>
                </c:pt>
                <c:pt idx="1651" formatCode="0.00">
                  <c:v>0</c:v>
                </c:pt>
                <c:pt idx="1652" formatCode="0.00">
                  <c:v>0</c:v>
                </c:pt>
                <c:pt idx="1653" formatCode="0.00">
                  <c:v>0</c:v>
                </c:pt>
                <c:pt idx="1654" formatCode="0.00">
                  <c:v>0</c:v>
                </c:pt>
                <c:pt idx="1655" formatCode="0.00">
                  <c:v>0</c:v>
                </c:pt>
                <c:pt idx="1656" formatCode="0.00">
                  <c:v>0</c:v>
                </c:pt>
                <c:pt idx="1657" formatCode="0.00">
                  <c:v>0</c:v>
                </c:pt>
                <c:pt idx="1658" formatCode="0.00">
                  <c:v>0</c:v>
                </c:pt>
                <c:pt idx="1659" formatCode="0.00">
                  <c:v>0</c:v>
                </c:pt>
                <c:pt idx="1660" formatCode="0.00">
                  <c:v>0</c:v>
                </c:pt>
                <c:pt idx="1661" formatCode="0.00">
                  <c:v>0</c:v>
                </c:pt>
                <c:pt idx="1662" formatCode="0.00">
                  <c:v>0</c:v>
                </c:pt>
                <c:pt idx="1663" formatCode="0.00">
                  <c:v>0</c:v>
                </c:pt>
                <c:pt idx="1664" formatCode="0.00">
                  <c:v>0</c:v>
                </c:pt>
                <c:pt idx="1665" formatCode="0.00">
                  <c:v>0</c:v>
                </c:pt>
                <c:pt idx="1666" formatCode="0.00">
                  <c:v>0</c:v>
                </c:pt>
                <c:pt idx="1667" formatCode="0.00">
                  <c:v>0</c:v>
                </c:pt>
                <c:pt idx="1668" formatCode="0.00">
                  <c:v>0</c:v>
                </c:pt>
                <c:pt idx="1669" formatCode="0.00">
                  <c:v>0</c:v>
                </c:pt>
                <c:pt idx="1670" formatCode="0.00">
                  <c:v>0</c:v>
                </c:pt>
                <c:pt idx="1671" formatCode="0.00">
                  <c:v>0</c:v>
                </c:pt>
                <c:pt idx="1672" formatCode="0.00">
                  <c:v>0</c:v>
                </c:pt>
                <c:pt idx="1673" formatCode="0.00">
                  <c:v>0</c:v>
                </c:pt>
                <c:pt idx="1674" formatCode="0.00">
                  <c:v>0</c:v>
                </c:pt>
                <c:pt idx="1675" formatCode="0.00">
                  <c:v>0</c:v>
                </c:pt>
                <c:pt idx="1676" formatCode="0.00">
                  <c:v>0</c:v>
                </c:pt>
                <c:pt idx="1677" formatCode="0.00">
                  <c:v>0</c:v>
                </c:pt>
                <c:pt idx="1678" formatCode="0.00">
                  <c:v>0</c:v>
                </c:pt>
                <c:pt idx="1679" formatCode="0.00">
                  <c:v>0</c:v>
                </c:pt>
                <c:pt idx="1680" formatCode="0.00">
                  <c:v>0</c:v>
                </c:pt>
                <c:pt idx="1681" formatCode="0.00">
                  <c:v>0</c:v>
                </c:pt>
                <c:pt idx="1682" formatCode="0.00">
                  <c:v>0</c:v>
                </c:pt>
                <c:pt idx="1683" formatCode="0.00">
                  <c:v>0</c:v>
                </c:pt>
                <c:pt idx="1684" formatCode="0.00">
                  <c:v>0</c:v>
                </c:pt>
                <c:pt idx="1685" formatCode="0.00">
                  <c:v>0</c:v>
                </c:pt>
                <c:pt idx="1686" formatCode="0.00">
                  <c:v>0</c:v>
                </c:pt>
                <c:pt idx="1687" formatCode="0.00">
                  <c:v>0</c:v>
                </c:pt>
                <c:pt idx="1688" formatCode="0.00">
                  <c:v>0</c:v>
                </c:pt>
                <c:pt idx="1689" formatCode="0.00">
                  <c:v>0</c:v>
                </c:pt>
                <c:pt idx="1690" formatCode="0.00">
                  <c:v>0</c:v>
                </c:pt>
                <c:pt idx="1691" formatCode="0.00">
                  <c:v>0</c:v>
                </c:pt>
                <c:pt idx="1692" formatCode="0.00">
                  <c:v>0</c:v>
                </c:pt>
                <c:pt idx="1693" formatCode="0.00">
                  <c:v>0</c:v>
                </c:pt>
                <c:pt idx="1694" formatCode="0.00">
                  <c:v>0</c:v>
                </c:pt>
                <c:pt idx="1695" formatCode="0.00">
                  <c:v>0</c:v>
                </c:pt>
                <c:pt idx="1696" formatCode="0.00">
                  <c:v>0</c:v>
                </c:pt>
                <c:pt idx="1697" formatCode="0.00">
                  <c:v>0</c:v>
                </c:pt>
                <c:pt idx="1698" formatCode="0.00">
                  <c:v>0</c:v>
                </c:pt>
                <c:pt idx="1699" formatCode="0.00">
                  <c:v>0</c:v>
                </c:pt>
                <c:pt idx="1700" formatCode="0.00">
                  <c:v>0</c:v>
                </c:pt>
                <c:pt idx="1701" formatCode="0.00">
                  <c:v>0</c:v>
                </c:pt>
                <c:pt idx="1702" formatCode="0.00">
                  <c:v>0</c:v>
                </c:pt>
                <c:pt idx="1703" formatCode="0.00">
                  <c:v>0</c:v>
                </c:pt>
                <c:pt idx="1704" formatCode="0.00">
                  <c:v>0</c:v>
                </c:pt>
                <c:pt idx="1705" formatCode="0.00">
                  <c:v>0</c:v>
                </c:pt>
                <c:pt idx="1706" formatCode="0.00">
                  <c:v>0</c:v>
                </c:pt>
                <c:pt idx="1707" formatCode="0.00">
                  <c:v>0</c:v>
                </c:pt>
                <c:pt idx="1708" formatCode="0.00">
                  <c:v>0</c:v>
                </c:pt>
                <c:pt idx="1709" formatCode="0.00">
                  <c:v>0</c:v>
                </c:pt>
                <c:pt idx="1710" formatCode="0.00">
                  <c:v>0</c:v>
                </c:pt>
                <c:pt idx="1711" formatCode="0.00">
                  <c:v>0</c:v>
                </c:pt>
                <c:pt idx="1712" formatCode="0.00">
                  <c:v>0</c:v>
                </c:pt>
                <c:pt idx="1713" formatCode="0.00">
                  <c:v>0</c:v>
                </c:pt>
                <c:pt idx="1714" formatCode="0.00">
                  <c:v>0</c:v>
                </c:pt>
                <c:pt idx="1715" formatCode="0.00">
                  <c:v>0</c:v>
                </c:pt>
                <c:pt idx="1716" formatCode="0.00">
                  <c:v>0</c:v>
                </c:pt>
                <c:pt idx="1717" formatCode="0.00">
                  <c:v>0</c:v>
                </c:pt>
                <c:pt idx="1718" formatCode="0.00">
                  <c:v>0</c:v>
                </c:pt>
                <c:pt idx="1719" formatCode="0.00">
                  <c:v>0</c:v>
                </c:pt>
                <c:pt idx="1720" formatCode="0.00">
                  <c:v>0</c:v>
                </c:pt>
                <c:pt idx="1721" formatCode="0.00">
                  <c:v>0</c:v>
                </c:pt>
                <c:pt idx="1722" formatCode="0.00">
                  <c:v>0</c:v>
                </c:pt>
                <c:pt idx="1723" formatCode="0.00">
                  <c:v>0</c:v>
                </c:pt>
                <c:pt idx="1724" formatCode="0.00">
                  <c:v>0</c:v>
                </c:pt>
                <c:pt idx="1725" formatCode="0.00">
                  <c:v>0</c:v>
                </c:pt>
                <c:pt idx="1726" formatCode="0.00">
                  <c:v>0</c:v>
                </c:pt>
                <c:pt idx="1727" formatCode="0.00">
                  <c:v>0</c:v>
                </c:pt>
                <c:pt idx="1728" formatCode="0.00">
                  <c:v>0</c:v>
                </c:pt>
                <c:pt idx="1729" formatCode="0.00">
                  <c:v>0</c:v>
                </c:pt>
                <c:pt idx="1730" formatCode="0.00">
                  <c:v>0</c:v>
                </c:pt>
                <c:pt idx="1731" formatCode="0.00">
                  <c:v>0</c:v>
                </c:pt>
                <c:pt idx="1732" formatCode="0.00">
                  <c:v>0</c:v>
                </c:pt>
                <c:pt idx="1733" formatCode="0.00">
                  <c:v>0</c:v>
                </c:pt>
                <c:pt idx="1734" formatCode="0.00">
                  <c:v>0</c:v>
                </c:pt>
                <c:pt idx="1735" formatCode="0.00">
                  <c:v>0</c:v>
                </c:pt>
                <c:pt idx="1736" formatCode="0.00">
                  <c:v>0</c:v>
                </c:pt>
                <c:pt idx="1737" formatCode="0.00">
                  <c:v>0</c:v>
                </c:pt>
                <c:pt idx="1738" formatCode="0.00">
                  <c:v>0</c:v>
                </c:pt>
                <c:pt idx="1739" formatCode="0.00">
                  <c:v>0</c:v>
                </c:pt>
                <c:pt idx="1740" formatCode="0.00">
                  <c:v>0</c:v>
                </c:pt>
                <c:pt idx="1741" formatCode="0.00">
                  <c:v>123.02368749999999</c:v>
                </c:pt>
                <c:pt idx="1742" formatCode="0.00">
                  <c:v>117.79649382716049</c:v>
                </c:pt>
                <c:pt idx="1743" formatCode="0.00">
                  <c:v>112.68277391975307</c:v>
                </c:pt>
                <c:pt idx="1744" formatCode="0.00">
                  <c:v>0</c:v>
                </c:pt>
                <c:pt idx="1745" formatCode="0.00">
                  <c:v>0</c:v>
                </c:pt>
                <c:pt idx="1746" formatCode="0.00">
                  <c:v>0</c:v>
                </c:pt>
                <c:pt idx="1747" formatCode="0.00">
                  <c:v>0</c:v>
                </c:pt>
                <c:pt idx="1748" formatCode="0.00">
                  <c:v>0</c:v>
                </c:pt>
                <c:pt idx="1749" formatCode="0.00">
                  <c:v>0</c:v>
                </c:pt>
                <c:pt idx="1750" formatCode="0.00">
                  <c:v>0</c:v>
                </c:pt>
                <c:pt idx="1751" formatCode="0.00">
                  <c:v>0</c:v>
                </c:pt>
                <c:pt idx="1752" formatCode="0.00">
                  <c:v>0</c:v>
                </c:pt>
                <c:pt idx="1753" formatCode="0.00">
                  <c:v>0</c:v>
                </c:pt>
                <c:pt idx="1754" formatCode="0.00">
                  <c:v>0</c:v>
                </c:pt>
                <c:pt idx="1755" formatCode="0.00">
                  <c:v>0</c:v>
                </c:pt>
                <c:pt idx="1756" formatCode="0.00">
                  <c:v>0</c:v>
                </c:pt>
                <c:pt idx="1757" formatCode="0.00">
                  <c:v>0</c:v>
                </c:pt>
                <c:pt idx="1758" formatCode="0.00">
                  <c:v>0</c:v>
                </c:pt>
                <c:pt idx="1759" formatCode="0.00">
                  <c:v>0</c:v>
                </c:pt>
                <c:pt idx="1760" formatCode="0.00">
                  <c:v>0</c:v>
                </c:pt>
                <c:pt idx="1761" formatCode="0.00">
                  <c:v>0</c:v>
                </c:pt>
                <c:pt idx="1762" formatCode="0.00">
                  <c:v>0</c:v>
                </c:pt>
                <c:pt idx="1763" formatCode="0.00">
                  <c:v>0</c:v>
                </c:pt>
                <c:pt idx="1764" formatCode="0.00">
                  <c:v>0</c:v>
                </c:pt>
                <c:pt idx="1765" formatCode="0.00">
                  <c:v>0</c:v>
                </c:pt>
                <c:pt idx="1766" formatCode="0.00">
                  <c:v>0</c:v>
                </c:pt>
                <c:pt idx="1767" formatCode="0.00">
                  <c:v>0</c:v>
                </c:pt>
                <c:pt idx="1768" formatCode="0.00">
                  <c:v>0</c:v>
                </c:pt>
                <c:pt idx="1769" formatCode="0.00">
                  <c:v>0</c:v>
                </c:pt>
                <c:pt idx="1770" formatCode="0.00">
                  <c:v>0</c:v>
                </c:pt>
                <c:pt idx="1771" formatCode="0.00">
                  <c:v>0</c:v>
                </c:pt>
                <c:pt idx="1772" formatCode="0.00">
                  <c:v>64.252750000000006</c:v>
                </c:pt>
                <c:pt idx="1773" formatCode="0.00">
                  <c:v>60.490847993827153</c:v>
                </c:pt>
                <c:pt idx="1774" formatCode="0.00">
                  <c:v>56.064298611111106</c:v>
                </c:pt>
                <c:pt idx="1775" formatCode="0.00">
                  <c:v>51.211310956790122</c:v>
                </c:pt>
                <c:pt idx="1776" formatCode="0.00">
                  <c:v>46.577977623456796</c:v>
                </c:pt>
                <c:pt idx="1777" formatCode="0.00">
                  <c:v>42.164298611111114</c:v>
                </c:pt>
                <c:pt idx="1778" formatCode="0.00">
                  <c:v>38.225965277777775</c:v>
                </c:pt>
                <c:pt idx="1779" formatCode="0.00">
                  <c:v>34.84652777777778</c:v>
                </c:pt>
                <c:pt idx="1780" formatCode="0.00">
                  <c:v>31.973861111111109</c:v>
                </c:pt>
                <c:pt idx="1781" formatCode="0.00">
                  <c:v>29.22475</c:v>
                </c:pt>
                <c:pt idx="1782" formatCode="0.00">
                  <c:v>26.492477623456789</c:v>
                </c:pt>
                <c:pt idx="1783" formatCode="0.00">
                  <c:v>23.491</c:v>
                </c:pt>
                <c:pt idx="1784" formatCode="0.00">
                  <c:v>20.294965277777781</c:v>
                </c:pt>
                <c:pt idx="1785" formatCode="0.00">
                  <c:v>17.074798611111113</c:v>
                </c:pt>
                <c:pt idx="1786" formatCode="0.00">
                  <c:v>14.210604938271603</c:v>
                </c:pt>
                <c:pt idx="1787" formatCode="0.00">
                  <c:v>11.821864197530862</c:v>
                </c:pt>
                <c:pt idx="1788" formatCode="0.00">
                  <c:v>9.9772183641975296</c:v>
                </c:pt>
                <c:pt idx="1789" formatCode="0.00">
                  <c:v>8.5897924382716049</c:v>
                </c:pt>
                <c:pt idx="1790" formatCode="0.00">
                  <c:v>7.4185887345679014</c:v>
                </c:pt>
                <c:pt idx="1791" formatCode="0.00">
                  <c:v>6.3854197530864196</c:v>
                </c:pt>
                <c:pt idx="1792" formatCode="0.00">
                  <c:v>5.4296875</c:v>
                </c:pt>
                <c:pt idx="1793" formatCode="0.00">
                  <c:v>4.5073109567901248</c:v>
                </c:pt>
                <c:pt idx="1794" formatCode="0.00">
                  <c:v>3.5526512345679007</c:v>
                </c:pt>
                <c:pt idx="1795" formatCode="0.00">
                  <c:v>2.5767554012345677</c:v>
                </c:pt>
                <c:pt idx="1796" formatCode="0.00">
                  <c:v>1.6226319444444444</c:v>
                </c:pt>
                <c:pt idx="1797" formatCode="0.00">
                  <c:v>0.81179861111111096</c:v>
                </c:pt>
                <c:pt idx="1798" formatCode="0.00">
                  <c:v>0.29001234567901235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  <c:pt idx="1803" formatCode="0.00">
                  <c:v>0</c:v>
                </c:pt>
                <c:pt idx="1804" formatCode="0.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61-C344-8A42-E314233A3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903983"/>
        <c:axId val="712645343"/>
      </c:scatterChart>
      <c:valAx>
        <c:axId val="30990398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645343"/>
        <c:crosses val="autoZero"/>
        <c:crossBetween val="midCat"/>
      </c:valAx>
      <c:valAx>
        <c:axId val="712645343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903983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Ducati</a:t>
            </a:r>
            <a:r>
              <a:rPr lang="en-GB" b="1" baseline="0"/>
              <a:t> Panigale: Power (kW) over WLTC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v5'!$N$2:$N$1811</c:f>
              <c:numCache>
                <c:formatCode>0.00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6.6768291988168723E-3</c:v>
                </c:pt>
                <c:pt idx="17">
                  <c:v>0.12058332740242411</c:v>
                </c:pt>
                <c:pt idx="18">
                  <c:v>0.55720958697916667</c:v>
                </c:pt>
                <c:pt idx="19">
                  <c:v>0.97052767562934039</c:v>
                </c:pt>
                <c:pt idx="20">
                  <c:v>1.1888063916530027</c:v>
                </c:pt>
                <c:pt idx="21">
                  <c:v>1.8295058853049448</c:v>
                </c:pt>
                <c:pt idx="22">
                  <c:v>2.4776911281675993</c:v>
                </c:pt>
                <c:pt idx="23">
                  <c:v>2.0646029611625516</c:v>
                </c:pt>
                <c:pt idx="24">
                  <c:v>1.0991070149940527</c:v>
                </c:pt>
                <c:pt idx="25">
                  <c:v>0.73413478490628237</c:v>
                </c:pt>
                <c:pt idx="26">
                  <c:v>0.70997538859873321</c:v>
                </c:pt>
                <c:pt idx="27">
                  <c:v>0.75590151111111126</c:v>
                </c:pt>
                <c:pt idx="28">
                  <c:v>1.1398361260923031</c:v>
                </c:pt>
                <c:pt idx="29">
                  <c:v>1.4802073333847725</c:v>
                </c:pt>
                <c:pt idx="30">
                  <c:v>1.7108126374509711</c:v>
                </c:pt>
                <c:pt idx="31">
                  <c:v>2.3558411658379956</c:v>
                </c:pt>
                <c:pt idx="32">
                  <c:v>2.6659385177662029</c:v>
                </c:pt>
                <c:pt idx="33">
                  <c:v>2.7446702917140859</c:v>
                </c:pt>
                <c:pt idx="34">
                  <c:v>2.3454133943295066</c:v>
                </c:pt>
                <c:pt idx="35">
                  <c:v>1.7883657246053566</c:v>
                </c:pt>
                <c:pt idx="36">
                  <c:v>1.5523986931174443</c:v>
                </c:pt>
                <c:pt idx="37">
                  <c:v>1.4396230247002002</c:v>
                </c:pt>
                <c:pt idx="38">
                  <c:v>1.2238624125000008</c:v>
                </c:pt>
                <c:pt idx="39">
                  <c:v>0.84599757084699934</c:v>
                </c:pt>
                <c:pt idx="40">
                  <c:v>7.8233597845937752E-2</c:v>
                </c:pt>
                <c:pt idx="41">
                  <c:v>-1.086227193615775</c:v>
                </c:pt>
                <c:pt idx="42">
                  <c:v>-1.6420996789713556</c:v>
                </c:pt>
                <c:pt idx="43">
                  <c:v>-1.3890373497620874</c:v>
                </c:pt>
                <c:pt idx="44">
                  <c:v>-1.0943108536972745</c:v>
                </c:pt>
                <c:pt idx="45">
                  <c:v>-1.3484242356618121</c:v>
                </c:pt>
                <c:pt idx="46">
                  <c:v>-1.7261041396283423</c:v>
                </c:pt>
                <c:pt idx="47">
                  <c:v>-1.4023508175483865</c:v>
                </c:pt>
                <c:pt idx="48">
                  <c:v>-0.63049610399305633</c:v>
                </c:pt>
                <c:pt idx="49">
                  <c:v>-5.9144898677822917E-2</c:v>
                </c:pt>
                <c:pt idx="50">
                  <c:v>2.8511069907407757E-2</c:v>
                </c:pt>
                <c:pt idx="51">
                  <c:v>-0.10035642321325233</c:v>
                </c:pt>
                <c:pt idx="52">
                  <c:v>-3.7817858847736439E-2</c:v>
                </c:pt>
                <c:pt idx="53">
                  <c:v>0.17224443604038109</c:v>
                </c:pt>
                <c:pt idx="54">
                  <c:v>0.21042653480581236</c:v>
                </c:pt>
                <c:pt idx="55">
                  <c:v>-0.11229973593750021</c:v>
                </c:pt>
                <c:pt idx="56">
                  <c:v>-0.47445917213139766</c:v>
                </c:pt>
                <c:pt idx="57">
                  <c:v>-0.30050996637168848</c:v>
                </c:pt>
                <c:pt idx="58">
                  <c:v>4.5945621454636126E-2</c:v>
                </c:pt>
                <c:pt idx="59">
                  <c:v>0.17418190740740747</c:v>
                </c:pt>
                <c:pt idx="60">
                  <c:v>0.18705227777777778</c:v>
                </c:pt>
                <c:pt idx="61">
                  <c:v>0.22566338888888904</c:v>
                </c:pt>
                <c:pt idx="62">
                  <c:v>0.27115328378906245</c:v>
                </c:pt>
                <c:pt idx="63">
                  <c:v>0.52130220989583309</c:v>
                </c:pt>
                <c:pt idx="64">
                  <c:v>0.65804022250434036</c:v>
                </c:pt>
                <c:pt idx="65">
                  <c:v>0.43958834303385436</c:v>
                </c:pt>
                <c:pt idx="66">
                  <c:v>0.40657001720920111</c:v>
                </c:pt>
                <c:pt idx="67">
                  <c:v>0.46683924843750019</c:v>
                </c:pt>
                <c:pt idx="68">
                  <c:v>0.56769002510850719</c:v>
                </c:pt>
                <c:pt idx="69">
                  <c:v>0.47770122616383742</c:v>
                </c:pt>
                <c:pt idx="70">
                  <c:v>0.40869229559622516</c:v>
                </c:pt>
                <c:pt idx="71">
                  <c:v>0.73183028930041139</c:v>
                </c:pt>
                <c:pt idx="72">
                  <c:v>1.3780081016259969</c:v>
                </c:pt>
                <c:pt idx="73">
                  <c:v>1.9320997831275717</c:v>
                </c:pt>
                <c:pt idx="74">
                  <c:v>2.3337929376969204</c:v>
                </c:pt>
                <c:pt idx="75">
                  <c:v>2.4813990513953201</c:v>
                </c:pt>
                <c:pt idx="76">
                  <c:v>2.2073561675861622</c:v>
                </c:pt>
                <c:pt idx="77">
                  <c:v>1.7145997131687238</c:v>
                </c:pt>
                <c:pt idx="78">
                  <c:v>1.435031101349505</c:v>
                </c:pt>
                <c:pt idx="79">
                  <c:v>1.4395150925411515</c:v>
                </c:pt>
                <c:pt idx="80">
                  <c:v>1.5676577711355459</c:v>
                </c:pt>
                <c:pt idx="81">
                  <c:v>1.5409282570449132</c:v>
                </c:pt>
                <c:pt idx="82">
                  <c:v>1.2010111375940393</c:v>
                </c:pt>
                <c:pt idx="83">
                  <c:v>0.65826638912599789</c:v>
                </c:pt>
                <c:pt idx="84">
                  <c:v>0.35249087355324088</c:v>
                </c:pt>
                <c:pt idx="85">
                  <c:v>5.4400479267134948E-2</c:v>
                </c:pt>
                <c:pt idx="86">
                  <c:v>0.12242676087400342</c:v>
                </c:pt>
                <c:pt idx="87">
                  <c:v>0.4760938230774201</c:v>
                </c:pt>
                <c:pt idx="88">
                  <c:v>0.27296345130127914</c:v>
                </c:pt>
                <c:pt idx="89">
                  <c:v>0.14517859729536184</c:v>
                </c:pt>
                <c:pt idx="90">
                  <c:v>0.1760393922558203</c:v>
                </c:pt>
                <c:pt idx="91">
                  <c:v>0.24163359074717297</c:v>
                </c:pt>
                <c:pt idx="92">
                  <c:v>-0.35090295468750105</c:v>
                </c:pt>
                <c:pt idx="93">
                  <c:v>-1.7789882884749555</c:v>
                </c:pt>
                <c:pt idx="94">
                  <c:v>-2.4234049703342007</c:v>
                </c:pt>
                <c:pt idx="95">
                  <c:v>-2.064742152520576</c:v>
                </c:pt>
                <c:pt idx="96">
                  <c:v>-1.1497099185635289</c:v>
                </c:pt>
                <c:pt idx="97">
                  <c:v>-0.53766959756301436</c:v>
                </c:pt>
                <c:pt idx="98">
                  <c:v>-0.46933661111111113</c:v>
                </c:pt>
                <c:pt idx="99">
                  <c:v>-0.46496255816052606</c:v>
                </c:pt>
                <c:pt idx="100">
                  <c:v>-0.25366985524048352</c:v>
                </c:pt>
                <c:pt idx="101">
                  <c:v>-8.4314912499999978E-2</c:v>
                </c:pt>
                <c:pt idx="102">
                  <c:v>-5.1579953658693417E-2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7.1058415444958849E-3</c:v>
                </c:pt>
                <c:pt idx="143">
                  <c:v>0.14903841026154191</c:v>
                </c:pt>
                <c:pt idx="144">
                  <c:v>0.73426838597045396</c:v>
                </c:pt>
                <c:pt idx="145">
                  <c:v>1.4746306450303819</c:v>
                </c:pt>
                <c:pt idx="146">
                  <c:v>1.5282973327674898</c:v>
                </c:pt>
                <c:pt idx="147">
                  <c:v>1.0163067500651042</c:v>
                </c:pt>
                <c:pt idx="148">
                  <c:v>0.73092727334989116</c:v>
                </c:pt>
                <c:pt idx="149">
                  <c:v>0.98938123127572075</c:v>
                </c:pt>
                <c:pt idx="150">
                  <c:v>1.5062562356481477</c:v>
                </c:pt>
                <c:pt idx="151">
                  <c:v>1.7694022020769029</c:v>
                </c:pt>
                <c:pt idx="152">
                  <c:v>1.613082688111658</c:v>
                </c:pt>
                <c:pt idx="153">
                  <c:v>1.1755872422325109</c:v>
                </c:pt>
                <c:pt idx="154">
                  <c:v>0.59567528596322006</c:v>
                </c:pt>
                <c:pt idx="155">
                  <c:v>-0.29733901255787071</c:v>
                </c:pt>
                <c:pt idx="156">
                  <c:v>-1.5106195522633734</c:v>
                </c:pt>
                <c:pt idx="157">
                  <c:v>-2.02226248757073</c:v>
                </c:pt>
                <c:pt idx="158">
                  <c:v>-1.4477808276998136</c:v>
                </c:pt>
                <c:pt idx="159">
                  <c:v>-0.54738417411828078</c:v>
                </c:pt>
                <c:pt idx="160">
                  <c:v>9.6959685185185079E-2</c:v>
                </c:pt>
                <c:pt idx="161">
                  <c:v>0.48076054322916667</c:v>
                </c:pt>
                <c:pt idx="162">
                  <c:v>0.91777357726417796</c:v>
                </c:pt>
                <c:pt idx="163">
                  <c:v>1.3828801172325107</c:v>
                </c:pt>
                <c:pt idx="164">
                  <c:v>1.6657493389829279</c:v>
                </c:pt>
                <c:pt idx="165">
                  <c:v>1.7486394046874998</c:v>
                </c:pt>
                <c:pt idx="166">
                  <c:v>1.5853152054036463</c:v>
                </c:pt>
                <c:pt idx="167">
                  <c:v>1.6660001337962962</c:v>
                </c:pt>
                <c:pt idx="168">
                  <c:v>1.6321958442603846</c:v>
                </c:pt>
                <c:pt idx="169">
                  <c:v>1.4296649075191299</c:v>
                </c:pt>
                <c:pt idx="170">
                  <c:v>1.3096458682074659</c:v>
                </c:pt>
                <c:pt idx="171">
                  <c:v>1.7178368806069964</c:v>
                </c:pt>
                <c:pt idx="172">
                  <c:v>2.1757017152263378</c:v>
                </c:pt>
                <c:pt idx="173">
                  <c:v>1.8368784634259248</c:v>
                </c:pt>
                <c:pt idx="174">
                  <c:v>0.82365342566872257</c:v>
                </c:pt>
                <c:pt idx="175">
                  <c:v>-0.43797494491383676</c:v>
                </c:pt>
                <c:pt idx="176">
                  <c:v>-1.7463942175130198</c:v>
                </c:pt>
                <c:pt idx="177">
                  <c:v>-2.0998523052019036</c:v>
                </c:pt>
                <c:pt idx="178">
                  <c:v>-1.1857906047943991</c:v>
                </c:pt>
                <c:pt idx="179">
                  <c:v>-0.11027006850485468</c:v>
                </c:pt>
                <c:pt idx="180">
                  <c:v>0.58976800961210729</c:v>
                </c:pt>
                <c:pt idx="181">
                  <c:v>1.1951195088340725</c:v>
                </c:pt>
                <c:pt idx="182">
                  <c:v>1.4702921961355453</c:v>
                </c:pt>
                <c:pt idx="183">
                  <c:v>1.0816335385288067</c:v>
                </c:pt>
                <c:pt idx="184">
                  <c:v>0.62235798230452699</c:v>
                </c:pt>
                <c:pt idx="185">
                  <c:v>0.3982490850011246</c:v>
                </c:pt>
                <c:pt idx="186">
                  <c:v>0.14209650149176981</c:v>
                </c:pt>
                <c:pt idx="187">
                  <c:v>-0.44342430275929062</c:v>
                </c:pt>
                <c:pt idx="188">
                  <c:v>-0.8663147199001735</c:v>
                </c:pt>
                <c:pt idx="189">
                  <c:v>-0.89347369593621417</c:v>
                </c:pt>
                <c:pt idx="190">
                  <c:v>-0.71233234924768563</c:v>
                </c:pt>
                <c:pt idx="191">
                  <c:v>-0.48373491660156209</c:v>
                </c:pt>
                <c:pt idx="192">
                  <c:v>-0.31264330822482617</c:v>
                </c:pt>
                <c:pt idx="193">
                  <c:v>-0.18820068447707708</c:v>
                </c:pt>
                <c:pt idx="194">
                  <c:v>-8.209928751527136E-2</c:v>
                </c:pt>
                <c:pt idx="195">
                  <c:v>-1.9732262200199233E-2</c:v>
                </c:pt>
                <c:pt idx="196">
                  <c:v>3.5930102929687617E-2</c:v>
                </c:pt>
                <c:pt idx="197">
                  <c:v>0.10146403406716166</c:v>
                </c:pt>
                <c:pt idx="198">
                  <c:v>0.12492450010931069</c:v>
                </c:pt>
                <c:pt idx="199">
                  <c:v>0.16131153703703713</c:v>
                </c:pt>
                <c:pt idx="200">
                  <c:v>0.18705227777777778</c:v>
                </c:pt>
                <c:pt idx="201">
                  <c:v>0.18705227777777778</c:v>
                </c:pt>
                <c:pt idx="202">
                  <c:v>0.25140412962962971</c:v>
                </c:pt>
                <c:pt idx="203">
                  <c:v>0.32937684270913709</c:v>
                </c:pt>
                <c:pt idx="204">
                  <c:v>0.41276907076260289</c:v>
                </c:pt>
                <c:pt idx="205">
                  <c:v>0.52074400900205764</c:v>
                </c:pt>
                <c:pt idx="206">
                  <c:v>0.63969899160879629</c:v>
                </c:pt>
                <c:pt idx="207">
                  <c:v>0.9714845456090857</c:v>
                </c:pt>
                <c:pt idx="208">
                  <c:v>1.2664394467271087</c:v>
                </c:pt>
                <c:pt idx="209">
                  <c:v>1.4415033049897121</c:v>
                </c:pt>
                <c:pt idx="210">
                  <c:v>1.8564720465727877</c:v>
                </c:pt>
                <c:pt idx="211">
                  <c:v>2.1399538240748783</c:v>
                </c:pt>
                <c:pt idx="212">
                  <c:v>2.1462098341563789</c:v>
                </c:pt>
                <c:pt idx="213">
                  <c:v>2.5061785020576135</c:v>
                </c:pt>
                <c:pt idx="214">
                  <c:v>2.7419980115226337</c:v>
                </c:pt>
                <c:pt idx="215">
                  <c:v>2.3368793827763312</c:v>
                </c:pt>
                <c:pt idx="216">
                  <c:v>2.0378861452674899</c:v>
                </c:pt>
                <c:pt idx="217">
                  <c:v>1.8575693818359371</c:v>
                </c:pt>
                <c:pt idx="218">
                  <c:v>2.0086494946502063</c:v>
                </c:pt>
                <c:pt idx="219">
                  <c:v>2.4674913055708263</c:v>
                </c:pt>
                <c:pt idx="220">
                  <c:v>2.8886933289930559</c:v>
                </c:pt>
                <c:pt idx="221">
                  <c:v>3.0511245339337387</c:v>
                </c:pt>
                <c:pt idx="222">
                  <c:v>2.9385680433706276</c:v>
                </c:pt>
                <c:pt idx="223">
                  <c:v>2.6790843186278277</c:v>
                </c:pt>
                <c:pt idx="224">
                  <c:v>2.3730230780799908</c:v>
                </c:pt>
                <c:pt idx="225">
                  <c:v>1.9771049233949034</c:v>
                </c:pt>
                <c:pt idx="226">
                  <c:v>1.7141692308376721</c:v>
                </c:pt>
                <c:pt idx="227">
                  <c:v>1.6766196079563696</c:v>
                </c:pt>
                <c:pt idx="228">
                  <c:v>1.6912730814879131</c:v>
                </c:pt>
                <c:pt idx="229">
                  <c:v>1.8853416974472736</c:v>
                </c:pt>
                <c:pt idx="230">
                  <c:v>1.9758558117798317</c:v>
                </c:pt>
                <c:pt idx="231">
                  <c:v>1.9438046775888951</c:v>
                </c:pt>
                <c:pt idx="232">
                  <c:v>1.9109325640625037</c:v>
                </c:pt>
                <c:pt idx="233">
                  <c:v>1.8117138150527279</c:v>
                </c:pt>
                <c:pt idx="234">
                  <c:v>1.584785918744372</c:v>
                </c:pt>
                <c:pt idx="235">
                  <c:v>1.2211979557814128</c:v>
                </c:pt>
                <c:pt idx="236">
                  <c:v>0.42536041999099722</c:v>
                </c:pt>
                <c:pt idx="237">
                  <c:v>-0.6095177942057316</c:v>
                </c:pt>
                <c:pt idx="238">
                  <c:v>-0.96232160263872712</c:v>
                </c:pt>
                <c:pt idx="239">
                  <c:v>-0.52069709751157456</c:v>
                </c:pt>
                <c:pt idx="240">
                  <c:v>0.1676434720486128</c:v>
                </c:pt>
                <c:pt idx="241">
                  <c:v>0.36783512546296376</c:v>
                </c:pt>
                <c:pt idx="242">
                  <c:v>-0.11680067134773862</c:v>
                </c:pt>
                <c:pt idx="243">
                  <c:v>-1.0389427848821702</c:v>
                </c:pt>
                <c:pt idx="244">
                  <c:v>-1.6308726917767806</c:v>
                </c:pt>
                <c:pt idx="245">
                  <c:v>-1.2909671002805094</c:v>
                </c:pt>
                <c:pt idx="246">
                  <c:v>-1.121062314577707</c:v>
                </c:pt>
                <c:pt idx="247">
                  <c:v>-1.2303027818608534</c:v>
                </c:pt>
                <c:pt idx="248">
                  <c:v>-1.0943108536972745</c:v>
                </c:pt>
                <c:pt idx="249">
                  <c:v>-1.3484242356618121</c:v>
                </c:pt>
                <c:pt idx="250">
                  <c:v>-1.7261041396283423</c:v>
                </c:pt>
                <c:pt idx="251">
                  <c:v>-1.4023508175483865</c:v>
                </c:pt>
                <c:pt idx="252">
                  <c:v>-0.63049610399305633</c:v>
                </c:pt>
                <c:pt idx="253">
                  <c:v>-5.9144898677822917E-2</c:v>
                </c:pt>
                <c:pt idx="254">
                  <c:v>2.8511069907407757E-2</c:v>
                </c:pt>
                <c:pt idx="255">
                  <c:v>-0.10035642321325233</c:v>
                </c:pt>
                <c:pt idx="256">
                  <c:v>-3.7817858847736439E-2</c:v>
                </c:pt>
                <c:pt idx="257">
                  <c:v>0.17224443604038109</c:v>
                </c:pt>
                <c:pt idx="258">
                  <c:v>0.21042653480581236</c:v>
                </c:pt>
                <c:pt idx="259">
                  <c:v>-0.11229973593750021</c:v>
                </c:pt>
                <c:pt idx="260">
                  <c:v>-0.23871688818078027</c:v>
                </c:pt>
                <c:pt idx="261">
                  <c:v>0.1822795705094202</c:v>
                </c:pt>
                <c:pt idx="262">
                  <c:v>0.80597830000642967</c:v>
                </c:pt>
                <c:pt idx="263">
                  <c:v>1.2869074348242993</c:v>
                </c:pt>
                <c:pt idx="264">
                  <c:v>1.509609950379373</c:v>
                </c:pt>
                <c:pt idx="265">
                  <c:v>1.6583899065843617</c:v>
                </c:pt>
                <c:pt idx="266">
                  <c:v>1.9568796867774243</c:v>
                </c:pt>
                <c:pt idx="267">
                  <c:v>2.5996745516742226</c:v>
                </c:pt>
                <c:pt idx="268">
                  <c:v>3.1759466072088811</c:v>
                </c:pt>
                <c:pt idx="269">
                  <c:v>3.2063146135456866</c:v>
                </c:pt>
                <c:pt idx="270">
                  <c:v>2.73672698466435</c:v>
                </c:pt>
                <c:pt idx="271">
                  <c:v>2.5307357888888884</c:v>
                </c:pt>
                <c:pt idx="272">
                  <c:v>2.5458267066623268</c:v>
                </c:pt>
                <c:pt idx="273">
                  <c:v>2.3667513013888888</c:v>
                </c:pt>
                <c:pt idx="274">
                  <c:v>1.7763547285807297</c:v>
                </c:pt>
                <c:pt idx="275">
                  <c:v>0.84411479501028963</c:v>
                </c:pt>
                <c:pt idx="276">
                  <c:v>0.6360782703703689</c:v>
                </c:pt>
                <c:pt idx="277">
                  <c:v>4.5119541673901281E-2</c:v>
                </c:pt>
                <c:pt idx="278">
                  <c:v>-1.1939549601650912</c:v>
                </c:pt>
                <c:pt idx="279">
                  <c:v>-1.6701531000000016</c:v>
                </c:pt>
                <c:pt idx="280">
                  <c:v>-1.8662539817386821</c:v>
                </c:pt>
                <c:pt idx="281">
                  <c:v>-1.9749064596707822</c:v>
                </c:pt>
                <c:pt idx="282">
                  <c:v>-2.3919294637659139</c:v>
                </c:pt>
                <c:pt idx="283">
                  <c:v>-2.1615713686704274</c:v>
                </c:pt>
                <c:pt idx="284">
                  <c:v>-0.86251289501671824</c:v>
                </c:pt>
                <c:pt idx="285">
                  <c:v>0.65602271590149164</c:v>
                </c:pt>
                <c:pt idx="286">
                  <c:v>1.9552772122243125</c:v>
                </c:pt>
                <c:pt idx="287">
                  <c:v>2.5427332885352372</c:v>
                </c:pt>
                <c:pt idx="288">
                  <c:v>2.9703704759966567</c:v>
                </c:pt>
                <c:pt idx="289">
                  <c:v>3.2701737275663896</c:v>
                </c:pt>
                <c:pt idx="290">
                  <c:v>3.3727272155799906</c:v>
                </c:pt>
                <c:pt idx="291">
                  <c:v>3.702131253738266</c:v>
                </c:pt>
                <c:pt idx="292">
                  <c:v>4.0395999156378579</c:v>
                </c:pt>
                <c:pt idx="293">
                  <c:v>3.6755571514186296</c:v>
                </c:pt>
                <c:pt idx="294">
                  <c:v>2.4258073476851849</c:v>
                </c:pt>
                <c:pt idx="295">
                  <c:v>1.1290601387152779</c:v>
                </c:pt>
                <c:pt idx="296">
                  <c:v>0.20952956990740967</c:v>
                </c:pt>
                <c:pt idx="297">
                  <c:v>8.6055402029478936E-2</c:v>
                </c:pt>
                <c:pt idx="298">
                  <c:v>0.37806100944331716</c:v>
                </c:pt>
                <c:pt idx="299">
                  <c:v>0.71874817083333631</c:v>
                </c:pt>
                <c:pt idx="300">
                  <c:v>1.0164113765681262</c:v>
                </c:pt>
                <c:pt idx="301">
                  <c:v>1.2206926152777771</c:v>
                </c:pt>
                <c:pt idx="302">
                  <c:v>1.283057404304109</c:v>
                </c:pt>
                <c:pt idx="303">
                  <c:v>1.1390216575914653</c:v>
                </c:pt>
                <c:pt idx="304">
                  <c:v>0.93609881808529682</c:v>
                </c:pt>
                <c:pt idx="305">
                  <c:v>0.6768629598596666</c:v>
                </c:pt>
                <c:pt idx="306">
                  <c:v>0.36317721536136632</c:v>
                </c:pt>
                <c:pt idx="307">
                  <c:v>0.10106597680683942</c:v>
                </c:pt>
                <c:pt idx="308">
                  <c:v>-0.24979521316872413</c:v>
                </c:pt>
                <c:pt idx="309">
                  <c:v>-0.49098710935169093</c:v>
                </c:pt>
                <c:pt idx="310">
                  <c:v>-0.26600045362011304</c:v>
                </c:pt>
                <c:pt idx="311">
                  <c:v>0.16773578888888904</c:v>
                </c:pt>
                <c:pt idx="312">
                  <c:v>0.50650843711339566</c:v>
                </c:pt>
                <c:pt idx="313">
                  <c:v>0.54504781104440203</c:v>
                </c:pt>
                <c:pt idx="314">
                  <c:v>0.40802955607076336</c:v>
                </c:pt>
                <c:pt idx="315">
                  <c:v>0.27207133045267379</c:v>
                </c:pt>
                <c:pt idx="316">
                  <c:v>1.3108040995529365E-2</c:v>
                </c:pt>
                <c:pt idx="317">
                  <c:v>-0.27752432762988671</c:v>
                </c:pt>
                <c:pt idx="318">
                  <c:v>-0.47140983333333325</c:v>
                </c:pt>
                <c:pt idx="319">
                  <c:v>-0.46220892880658426</c:v>
                </c:pt>
                <c:pt idx="320">
                  <c:v>-0.34666059809027744</c:v>
                </c:pt>
                <c:pt idx="321">
                  <c:v>-0.44308765374148007</c:v>
                </c:pt>
                <c:pt idx="322">
                  <c:v>-0.65409991898148101</c:v>
                </c:pt>
                <c:pt idx="323">
                  <c:v>-0.68040476748971135</c:v>
                </c:pt>
                <c:pt idx="324">
                  <c:v>-0.22247444212239539</c:v>
                </c:pt>
                <c:pt idx="325">
                  <c:v>0.10926216954732436</c:v>
                </c:pt>
                <c:pt idx="326">
                  <c:v>0.23713531270977939</c:v>
                </c:pt>
                <c:pt idx="327">
                  <c:v>0.26384133122829923</c:v>
                </c:pt>
                <c:pt idx="328">
                  <c:v>0.1510583384765625</c:v>
                </c:pt>
                <c:pt idx="329">
                  <c:v>0.30097532424366591</c:v>
                </c:pt>
                <c:pt idx="330">
                  <c:v>0.32660881189798818</c:v>
                </c:pt>
                <c:pt idx="331">
                  <c:v>0.24555408184156435</c:v>
                </c:pt>
                <c:pt idx="332">
                  <c:v>-0.38331076659834773</c:v>
                </c:pt>
                <c:pt idx="333">
                  <c:v>-0.93851774377491648</c:v>
                </c:pt>
                <c:pt idx="334">
                  <c:v>-0.39429927447032559</c:v>
                </c:pt>
                <c:pt idx="335">
                  <c:v>0.12568335444074707</c:v>
                </c:pt>
                <c:pt idx="336">
                  <c:v>8.8033119671907495E-2</c:v>
                </c:pt>
                <c:pt idx="337">
                  <c:v>6.5505202394386675E-2</c:v>
                </c:pt>
                <c:pt idx="338">
                  <c:v>9.7285156944444409E-2</c:v>
                </c:pt>
                <c:pt idx="339">
                  <c:v>6.053232494212972E-2</c:v>
                </c:pt>
                <c:pt idx="340">
                  <c:v>0.12007278038596335</c:v>
                </c:pt>
                <c:pt idx="341">
                  <c:v>0.22552715703687631</c:v>
                </c:pt>
                <c:pt idx="342">
                  <c:v>0.40000333594151877</c:v>
                </c:pt>
                <c:pt idx="343">
                  <c:v>0.78946132469778807</c:v>
                </c:pt>
                <c:pt idx="344">
                  <c:v>1.3749805471514918</c:v>
                </c:pt>
                <c:pt idx="345">
                  <c:v>1.7738891138109245</c:v>
                </c:pt>
                <c:pt idx="346">
                  <c:v>1.4156592957409011</c:v>
                </c:pt>
                <c:pt idx="347">
                  <c:v>0.74791813673482499</c:v>
                </c:pt>
                <c:pt idx="348">
                  <c:v>0.56810570310008368</c:v>
                </c:pt>
                <c:pt idx="349">
                  <c:v>0.73747955725549708</c:v>
                </c:pt>
                <c:pt idx="350">
                  <c:v>0.76724784074074115</c:v>
                </c:pt>
                <c:pt idx="351">
                  <c:v>0.65979810335005229</c:v>
                </c:pt>
                <c:pt idx="352">
                  <c:v>0.79066927174880985</c:v>
                </c:pt>
                <c:pt idx="353">
                  <c:v>0.78122774984005272</c:v>
                </c:pt>
                <c:pt idx="354">
                  <c:v>0.6437204330544305</c:v>
                </c:pt>
                <c:pt idx="355">
                  <c:v>0.49526586996527777</c:v>
                </c:pt>
                <c:pt idx="356">
                  <c:v>0.43275361206677621</c:v>
                </c:pt>
                <c:pt idx="357">
                  <c:v>0.43073720781892921</c:v>
                </c:pt>
                <c:pt idx="358">
                  <c:v>0.45864950939670102</c:v>
                </c:pt>
                <c:pt idx="359">
                  <c:v>0.54842034273003559</c:v>
                </c:pt>
                <c:pt idx="360">
                  <c:v>0.58344419848652929</c:v>
                </c:pt>
                <c:pt idx="361">
                  <c:v>0.46502049959490704</c:v>
                </c:pt>
                <c:pt idx="362">
                  <c:v>0.10039770164609037</c:v>
                </c:pt>
                <c:pt idx="363">
                  <c:v>-0.39894123765351719</c:v>
                </c:pt>
                <c:pt idx="364">
                  <c:v>-0.56593217190714984</c:v>
                </c:pt>
                <c:pt idx="365">
                  <c:v>-0.38199280946502084</c:v>
                </c:pt>
                <c:pt idx="366">
                  <c:v>-0.12959758912760358</c:v>
                </c:pt>
                <c:pt idx="367">
                  <c:v>7.6609021218332227E-2</c:v>
                </c:pt>
                <c:pt idx="368">
                  <c:v>0.25171824463975645</c:v>
                </c:pt>
                <c:pt idx="369">
                  <c:v>0.3627251890842017</c:v>
                </c:pt>
                <c:pt idx="370">
                  <c:v>0.45397382386831281</c:v>
                </c:pt>
                <c:pt idx="371">
                  <c:v>0.64568540375514427</c:v>
                </c:pt>
                <c:pt idx="372">
                  <c:v>0.91273765744679181</c:v>
                </c:pt>
                <c:pt idx="373">
                  <c:v>0.94990324727928876</c:v>
                </c:pt>
                <c:pt idx="374">
                  <c:v>0.67230833847656257</c:v>
                </c:pt>
                <c:pt idx="375">
                  <c:v>0.28441179554478524</c:v>
                </c:pt>
                <c:pt idx="376">
                  <c:v>-0.41536282997042151</c:v>
                </c:pt>
                <c:pt idx="377">
                  <c:v>-1.0415175352936925</c:v>
                </c:pt>
                <c:pt idx="378">
                  <c:v>-1.024892947417535</c:v>
                </c:pt>
                <c:pt idx="379">
                  <c:v>-0.66854817777777764</c:v>
                </c:pt>
                <c:pt idx="380">
                  <c:v>-0.35064366640062383</c:v>
                </c:pt>
                <c:pt idx="381">
                  <c:v>-0.17043605885416666</c:v>
                </c:pt>
                <c:pt idx="382">
                  <c:v>-7.3019776667791844E-2</c:v>
                </c:pt>
                <c:pt idx="383">
                  <c:v>-2.310352263374487E-2</c:v>
                </c:pt>
                <c:pt idx="384">
                  <c:v>-3.6503122222222247E-2</c:v>
                </c:pt>
                <c:pt idx="385">
                  <c:v>-5.7366644893743539E-2</c:v>
                </c:pt>
                <c:pt idx="386">
                  <c:v>-5.1532951018357726E-2</c:v>
                </c:pt>
                <c:pt idx="387">
                  <c:v>-4.6965160460873207E-2</c:v>
                </c:pt>
                <c:pt idx="388">
                  <c:v>-3.4186790397537296E-2</c:v>
                </c:pt>
                <c:pt idx="389">
                  <c:v>-8.5632781467013842E-3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1.8837453145093882E-2</c:v>
                </c:pt>
                <c:pt idx="397">
                  <c:v>0.12869472165075233</c:v>
                </c:pt>
                <c:pt idx="398">
                  <c:v>0.39224536296296297</c:v>
                </c:pt>
                <c:pt idx="399">
                  <c:v>0.79513774601257081</c:v>
                </c:pt>
                <c:pt idx="400">
                  <c:v>1.286947265270544</c:v>
                </c:pt>
                <c:pt idx="401">
                  <c:v>1.796523526125257</c:v>
                </c:pt>
                <c:pt idx="402">
                  <c:v>2.0479492371246457</c:v>
                </c:pt>
                <c:pt idx="403">
                  <c:v>1.6295298407728918</c:v>
                </c:pt>
                <c:pt idx="404">
                  <c:v>0.8231387127572023</c:v>
                </c:pt>
                <c:pt idx="405">
                  <c:v>0.24654612016460828</c:v>
                </c:pt>
                <c:pt idx="406">
                  <c:v>-0.19016098358651637</c:v>
                </c:pt>
                <c:pt idx="407">
                  <c:v>-0.43329070486995164</c:v>
                </c:pt>
                <c:pt idx="408">
                  <c:v>-0.3603437666666669</c:v>
                </c:pt>
                <c:pt idx="409">
                  <c:v>-0.29724271619727405</c:v>
                </c:pt>
                <c:pt idx="410">
                  <c:v>-0.33864819033645172</c:v>
                </c:pt>
                <c:pt idx="411">
                  <c:v>-0.34745683214377537</c:v>
                </c:pt>
                <c:pt idx="412">
                  <c:v>-0.21680054585503478</c:v>
                </c:pt>
                <c:pt idx="413">
                  <c:v>1.0608180214763363E-2</c:v>
                </c:pt>
                <c:pt idx="414">
                  <c:v>0.18892686464040009</c:v>
                </c:pt>
                <c:pt idx="415">
                  <c:v>0.26548166332304513</c:v>
                </c:pt>
                <c:pt idx="416">
                  <c:v>0.29997700737525723</c:v>
                </c:pt>
                <c:pt idx="417">
                  <c:v>0.33779654581806223</c:v>
                </c:pt>
                <c:pt idx="418">
                  <c:v>0.45951141907873599</c:v>
                </c:pt>
                <c:pt idx="419">
                  <c:v>0.67942186906105306</c:v>
                </c:pt>
                <c:pt idx="420">
                  <c:v>0.80214007887731464</c:v>
                </c:pt>
                <c:pt idx="421">
                  <c:v>0.64411184052774617</c:v>
                </c:pt>
                <c:pt idx="422">
                  <c:v>0.33099998323286423</c:v>
                </c:pt>
                <c:pt idx="423">
                  <c:v>2.5355170267490124E-3</c:v>
                </c:pt>
                <c:pt idx="424">
                  <c:v>-0.13209346831275703</c:v>
                </c:pt>
                <c:pt idx="425">
                  <c:v>1.612229155735562E-2</c:v>
                </c:pt>
                <c:pt idx="426">
                  <c:v>0.22358924843749953</c:v>
                </c:pt>
                <c:pt idx="427">
                  <c:v>0.43774795005144029</c:v>
                </c:pt>
                <c:pt idx="428">
                  <c:v>0.77411159871399227</c:v>
                </c:pt>
                <c:pt idx="429">
                  <c:v>1.4167229770600247</c:v>
                </c:pt>
                <c:pt idx="430">
                  <c:v>2.389271463046553</c:v>
                </c:pt>
                <c:pt idx="431">
                  <c:v>3.1223809369663069</c:v>
                </c:pt>
                <c:pt idx="432">
                  <c:v>2.607981278343622</c:v>
                </c:pt>
                <c:pt idx="433">
                  <c:v>1.2996640783629112</c:v>
                </c:pt>
                <c:pt idx="434">
                  <c:v>0.40599033342576468</c:v>
                </c:pt>
                <c:pt idx="435">
                  <c:v>4.1100509053497533E-2</c:v>
                </c:pt>
                <c:pt idx="436">
                  <c:v>6.8553378191712935E-2</c:v>
                </c:pt>
                <c:pt idx="437">
                  <c:v>0.29865614228797038</c:v>
                </c:pt>
                <c:pt idx="438">
                  <c:v>0.32892648159320381</c:v>
                </c:pt>
                <c:pt idx="439">
                  <c:v>-7.3057833506945016E-2</c:v>
                </c:pt>
                <c:pt idx="440">
                  <c:v>-0.70348683184156457</c:v>
                </c:pt>
                <c:pt idx="441">
                  <c:v>-1.3132134959563075</c:v>
                </c:pt>
                <c:pt idx="442">
                  <c:v>-1.7114275827224794</c:v>
                </c:pt>
                <c:pt idx="443">
                  <c:v>-1.6774959912101333</c:v>
                </c:pt>
                <c:pt idx="444">
                  <c:v>-1.2507851748480903</c:v>
                </c:pt>
                <c:pt idx="445">
                  <c:v>-0.63347520910413446</c:v>
                </c:pt>
                <c:pt idx="446">
                  <c:v>-0.20309930309284979</c:v>
                </c:pt>
                <c:pt idx="447">
                  <c:v>-3.0491481892200353E-2</c:v>
                </c:pt>
                <c:pt idx="448">
                  <c:v>2.4164401363168758E-4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2.0982514873488938E-2</c:v>
                </c:pt>
                <c:pt idx="517">
                  <c:v>0.201485840667599</c:v>
                </c:pt>
                <c:pt idx="518">
                  <c:v>0.75918789565972233</c:v>
                </c:pt>
                <c:pt idx="519">
                  <c:v>1.4746625546746401</c:v>
                </c:pt>
                <c:pt idx="520">
                  <c:v>1.8365272333333333</c:v>
                </c:pt>
                <c:pt idx="521">
                  <c:v>1.4580524722744659</c:v>
                </c:pt>
                <c:pt idx="522">
                  <c:v>0.69249731827980288</c:v>
                </c:pt>
                <c:pt idx="523">
                  <c:v>0.22272879976128521</c:v>
                </c:pt>
                <c:pt idx="524">
                  <c:v>-1.3496701960358303E-2</c:v>
                </c:pt>
                <c:pt idx="525">
                  <c:v>-0.12428587985548509</c:v>
                </c:pt>
                <c:pt idx="526">
                  <c:v>-0.20245143703703697</c:v>
                </c:pt>
                <c:pt idx="527">
                  <c:v>-0.41957809482381669</c:v>
                </c:pt>
                <c:pt idx="528">
                  <c:v>-0.73469607055764519</c:v>
                </c:pt>
                <c:pt idx="529">
                  <c:v>-0.82287900590679675</c:v>
                </c:pt>
                <c:pt idx="530">
                  <c:v>-0.52746870622427988</c:v>
                </c:pt>
                <c:pt idx="531">
                  <c:v>-0.17944882921810698</c:v>
                </c:pt>
                <c:pt idx="532">
                  <c:v>-3.4025591306584363E-2</c:v>
                </c:pt>
                <c:pt idx="533">
                  <c:v>-6.2965847157921816E-3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5.6042983346193424E-3</c:v>
                </c:pt>
                <c:pt idx="538">
                  <c:v>5.6797551388888888E-2</c:v>
                </c:pt>
                <c:pt idx="539">
                  <c:v>0.1858665218106996</c:v>
                </c:pt>
                <c:pt idx="540">
                  <c:v>0.35806962803497938</c:v>
                </c:pt>
                <c:pt idx="541">
                  <c:v>0.81190100178112135</c:v>
                </c:pt>
                <c:pt idx="542">
                  <c:v>1.6815730831082822</c:v>
                </c:pt>
                <c:pt idx="543">
                  <c:v>2.3415108256687245</c:v>
                </c:pt>
                <c:pt idx="544">
                  <c:v>1.7995701097439234</c:v>
                </c:pt>
                <c:pt idx="545">
                  <c:v>0.78367491282873558</c:v>
                </c:pt>
                <c:pt idx="546">
                  <c:v>0.36324281406330394</c:v>
                </c:pt>
                <c:pt idx="547">
                  <c:v>0.1771208384765629</c:v>
                </c:pt>
                <c:pt idx="548">
                  <c:v>-0.10881011568930042</c:v>
                </c:pt>
                <c:pt idx="549">
                  <c:v>-0.46561317173112787</c:v>
                </c:pt>
                <c:pt idx="550">
                  <c:v>-0.49003769805410902</c:v>
                </c:pt>
                <c:pt idx="551">
                  <c:v>-0.27591822427581703</c:v>
                </c:pt>
                <c:pt idx="552">
                  <c:v>-0.12981741363168706</c:v>
                </c:pt>
                <c:pt idx="553">
                  <c:v>-5.4585970101112179E-2</c:v>
                </c:pt>
                <c:pt idx="554">
                  <c:v>-1.9870465425668917E-2</c:v>
                </c:pt>
                <c:pt idx="555">
                  <c:v>5.8924481763599615E-2</c:v>
                </c:pt>
                <c:pt idx="556">
                  <c:v>7.2155243456629395E-2</c:v>
                </c:pt>
                <c:pt idx="557">
                  <c:v>6.8429774836837709E-2</c:v>
                </c:pt>
                <c:pt idx="558">
                  <c:v>0.12305486909159602</c:v>
                </c:pt>
                <c:pt idx="559">
                  <c:v>0.17719528054189157</c:v>
                </c:pt>
                <c:pt idx="560">
                  <c:v>0.2333958978258425</c:v>
                </c:pt>
                <c:pt idx="561">
                  <c:v>0.30849545551134921</c:v>
                </c:pt>
                <c:pt idx="562">
                  <c:v>0.39466471857638885</c:v>
                </c:pt>
                <c:pt idx="563">
                  <c:v>0.64883049643534585</c:v>
                </c:pt>
                <c:pt idx="564">
                  <c:v>0.70603315672019673</c:v>
                </c:pt>
                <c:pt idx="565">
                  <c:v>0.3636311308191873</c:v>
                </c:pt>
                <c:pt idx="566">
                  <c:v>0.27246600736239712</c:v>
                </c:pt>
                <c:pt idx="567">
                  <c:v>-1.9262387699331154E-2</c:v>
                </c:pt>
                <c:pt idx="568">
                  <c:v>-0.89527015678369359</c:v>
                </c:pt>
                <c:pt idx="569">
                  <c:v>-0.99210198520367154</c:v>
                </c:pt>
                <c:pt idx="570">
                  <c:v>-0.44690278518518506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3.7677180716306588E-2</c:v>
                </c:pt>
                <c:pt idx="606">
                  <c:v>0.11743314757667825</c:v>
                </c:pt>
                <c:pt idx="607">
                  <c:v>0.43343054814814813</c:v>
                </c:pt>
                <c:pt idx="608">
                  <c:v>1.0576022566542889</c:v>
                </c:pt>
                <c:pt idx="609">
                  <c:v>1.8534307110789612</c:v>
                </c:pt>
                <c:pt idx="610">
                  <c:v>2.7232103383680557</c:v>
                </c:pt>
                <c:pt idx="611">
                  <c:v>3.3630351128110534</c:v>
                </c:pt>
                <c:pt idx="612">
                  <c:v>3.5903812154425467</c:v>
                </c:pt>
                <c:pt idx="613">
                  <c:v>3.7529580828703697</c:v>
                </c:pt>
                <c:pt idx="614">
                  <c:v>4.1357443570473258</c:v>
                </c:pt>
                <c:pt idx="615">
                  <c:v>4.38628966962529</c:v>
                </c:pt>
                <c:pt idx="616">
                  <c:v>3.6932852378600818</c:v>
                </c:pt>
                <c:pt idx="617">
                  <c:v>2.2649733321108236</c:v>
                </c:pt>
                <c:pt idx="618">
                  <c:v>1.1925837799085344</c:v>
                </c:pt>
                <c:pt idx="619">
                  <c:v>0.92473814411731392</c:v>
                </c:pt>
                <c:pt idx="620">
                  <c:v>0.92140920519547476</c:v>
                </c:pt>
                <c:pt idx="621">
                  <c:v>0.75968976592721138</c:v>
                </c:pt>
                <c:pt idx="622">
                  <c:v>0.4402170951838979</c:v>
                </c:pt>
                <c:pt idx="623">
                  <c:v>6.9177262184928742E-2</c:v>
                </c:pt>
                <c:pt idx="624">
                  <c:v>-4.5124438085938065E-2</c:v>
                </c:pt>
                <c:pt idx="625">
                  <c:v>0.23243494217865873</c:v>
                </c:pt>
                <c:pt idx="626">
                  <c:v>0.65241796805555496</c:v>
                </c:pt>
                <c:pt idx="627">
                  <c:v>0.98234875884050343</c:v>
                </c:pt>
                <c:pt idx="628">
                  <c:v>1.3232738054149005</c:v>
                </c:pt>
                <c:pt idx="629">
                  <c:v>1.5419529592970376</c:v>
                </c:pt>
                <c:pt idx="630">
                  <c:v>1.4229730585302525</c:v>
                </c:pt>
                <c:pt idx="631">
                  <c:v>1.1401333135288052</c:v>
                </c:pt>
                <c:pt idx="632">
                  <c:v>0.99212405426954742</c:v>
                </c:pt>
                <c:pt idx="633">
                  <c:v>1.0414604740226345</c:v>
                </c:pt>
                <c:pt idx="634">
                  <c:v>1.3416741263896939</c:v>
                </c:pt>
                <c:pt idx="635">
                  <c:v>1.817806438296522</c:v>
                </c:pt>
                <c:pt idx="636">
                  <c:v>2.1773452535373239</c:v>
                </c:pt>
                <c:pt idx="637">
                  <c:v>2.4590983480107034</c:v>
                </c:pt>
                <c:pt idx="638">
                  <c:v>2.6046347863771557</c:v>
                </c:pt>
                <c:pt idx="639">
                  <c:v>2.47130999490741</c:v>
                </c:pt>
                <c:pt idx="640">
                  <c:v>2.0280887518197011</c:v>
                </c:pt>
                <c:pt idx="641">
                  <c:v>1.4818591929333838</c:v>
                </c:pt>
                <c:pt idx="642">
                  <c:v>1.1976385139210384</c:v>
                </c:pt>
                <c:pt idx="643">
                  <c:v>1.0802061751390513</c:v>
                </c:pt>
                <c:pt idx="644">
                  <c:v>1.0727468987035447</c:v>
                </c:pt>
                <c:pt idx="645">
                  <c:v>1.4639375172517997</c:v>
                </c:pt>
                <c:pt idx="646">
                  <c:v>2.2267317308376713</c:v>
                </c:pt>
                <c:pt idx="647">
                  <c:v>2.5312295255425354</c:v>
                </c:pt>
                <c:pt idx="648">
                  <c:v>2.0568473222222243</c:v>
                </c:pt>
                <c:pt idx="649">
                  <c:v>1.7759880186270227</c:v>
                </c:pt>
                <c:pt idx="650">
                  <c:v>1.8562962437395496</c:v>
                </c:pt>
                <c:pt idx="651">
                  <c:v>1.8772417456267709</c:v>
                </c:pt>
                <c:pt idx="652">
                  <c:v>1.7767261517578137</c:v>
                </c:pt>
                <c:pt idx="653">
                  <c:v>1.481778639613069</c:v>
                </c:pt>
                <c:pt idx="654">
                  <c:v>0.86801844732510403</c:v>
                </c:pt>
                <c:pt idx="655">
                  <c:v>-0.18058144855966732</c:v>
                </c:pt>
                <c:pt idx="656">
                  <c:v>-0.9630857716885276</c:v>
                </c:pt>
                <c:pt idx="657">
                  <c:v>-1.0727979822619285</c:v>
                </c:pt>
                <c:pt idx="658">
                  <c:v>-1.4925409207103579</c:v>
                </c:pt>
                <c:pt idx="659">
                  <c:v>-2.459004500823045</c:v>
                </c:pt>
                <c:pt idx="660">
                  <c:v>-2.8076530666666666</c:v>
                </c:pt>
                <c:pt idx="661">
                  <c:v>-2.040305212757203</c:v>
                </c:pt>
                <c:pt idx="662">
                  <c:v>-1.2177448797059884</c:v>
                </c:pt>
                <c:pt idx="663">
                  <c:v>-1.3812751116423931</c:v>
                </c:pt>
                <c:pt idx="664">
                  <c:v>-2.1995976755722726</c:v>
                </c:pt>
                <c:pt idx="665">
                  <c:v>-2.425011236368313</c:v>
                </c:pt>
                <c:pt idx="666">
                  <c:v>-2.0128234220269094</c:v>
                </c:pt>
                <c:pt idx="667">
                  <c:v>-1.0108889839441872</c:v>
                </c:pt>
                <c:pt idx="668">
                  <c:v>-0.27240965772971332</c:v>
                </c:pt>
                <c:pt idx="669">
                  <c:v>0.10983005555555563</c:v>
                </c:pt>
                <c:pt idx="670">
                  <c:v>0.4634432007338285</c:v>
                </c:pt>
                <c:pt idx="671">
                  <c:v>1.1964384534465022</c:v>
                </c:pt>
                <c:pt idx="672">
                  <c:v>2.1834533356159977</c:v>
                </c:pt>
                <c:pt idx="673">
                  <c:v>2.6288158325102886</c:v>
                </c:pt>
                <c:pt idx="674">
                  <c:v>3.1335149855967082</c:v>
                </c:pt>
                <c:pt idx="675">
                  <c:v>2.6434624526748971</c:v>
                </c:pt>
                <c:pt idx="676">
                  <c:v>2.0929680342078192</c:v>
                </c:pt>
                <c:pt idx="677">
                  <c:v>2.2313679444444445</c:v>
                </c:pt>
                <c:pt idx="678">
                  <c:v>2.372387993569959</c:v>
                </c:pt>
                <c:pt idx="679">
                  <c:v>1.786852757201645</c:v>
                </c:pt>
                <c:pt idx="680">
                  <c:v>1.02518436303932</c:v>
                </c:pt>
                <c:pt idx="681">
                  <c:v>0.25038188183593879</c:v>
                </c:pt>
                <c:pt idx="682">
                  <c:v>-1.2369998671874989</c:v>
                </c:pt>
                <c:pt idx="683">
                  <c:v>-2.0779629261501729</c:v>
                </c:pt>
                <c:pt idx="684">
                  <c:v>-2.3538360030671304</c:v>
                </c:pt>
                <c:pt idx="685">
                  <c:v>-2.1449549566462509</c:v>
                </c:pt>
                <c:pt idx="686">
                  <c:v>-1.0858363569444442</c:v>
                </c:pt>
                <c:pt idx="687">
                  <c:v>-0.53441181211500177</c:v>
                </c:pt>
                <c:pt idx="688">
                  <c:v>-0.13913074993489638</c:v>
                </c:pt>
                <c:pt idx="689">
                  <c:v>0.79332758339843801</c:v>
                </c:pt>
                <c:pt idx="690">
                  <c:v>1.49426718692853</c:v>
                </c:pt>
                <c:pt idx="691">
                  <c:v>1.5826497069597154</c:v>
                </c:pt>
                <c:pt idx="692">
                  <c:v>1.6951333977229617</c:v>
                </c:pt>
                <c:pt idx="693">
                  <c:v>1.8399878960390954</c:v>
                </c:pt>
                <c:pt idx="694">
                  <c:v>1.3558777957971642</c:v>
                </c:pt>
                <c:pt idx="695">
                  <c:v>0.82276729549334515</c:v>
                </c:pt>
                <c:pt idx="696">
                  <c:v>0.86261783961789562</c:v>
                </c:pt>
                <c:pt idx="697">
                  <c:v>1.1250251080439821</c:v>
                </c:pt>
                <c:pt idx="698">
                  <c:v>1.0924784497902207</c:v>
                </c:pt>
                <c:pt idx="699">
                  <c:v>0.50716404110082147</c:v>
                </c:pt>
                <c:pt idx="700">
                  <c:v>-1.1087132125000008</c:v>
                </c:pt>
                <c:pt idx="701">
                  <c:v>-1.5057661237469449</c:v>
                </c:pt>
                <c:pt idx="702">
                  <c:v>-0.99593176174768494</c:v>
                </c:pt>
                <c:pt idx="703">
                  <c:v>-0.60364979766348392</c:v>
                </c:pt>
                <c:pt idx="704">
                  <c:v>-8.2532374273405762E-2</c:v>
                </c:pt>
                <c:pt idx="705">
                  <c:v>0.16819466301440317</c:v>
                </c:pt>
                <c:pt idx="706">
                  <c:v>0.30120931741898166</c:v>
                </c:pt>
                <c:pt idx="707">
                  <c:v>0.32373246556712931</c:v>
                </c:pt>
                <c:pt idx="708">
                  <c:v>9.7766366754275677E-2</c:v>
                </c:pt>
                <c:pt idx="709">
                  <c:v>-0.31489757232912158</c:v>
                </c:pt>
                <c:pt idx="710">
                  <c:v>-0.63292281208928092</c:v>
                </c:pt>
                <c:pt idx="711">
                  <c:v>-0.58673493494486206</c:v>
                </c:pt>
                <c:pt idx="712">
                  <c:v>-0.22528769053497924</c:v>
                </c:pt>
                <c:pt idx="713">
                  <c:v>0.23853375925925915</c:v>
                </c:pt>
                <c:pt idx="714">
                  <c:v>0.92899578750000011</c:v>
                </c:pt>
                <c:pt idx="715">
                  <c:v>1.7231275251085074</c:v>
                </c:pt>
                <c:pt idx="716">
                  <c:v>1.4118026940578381</c:v>
                </c:pt>
                <c:pt idx="717">
                  <c:v>0.38509108251671764</c:v>
                </c:pt>
                <c:pt idx="718">
                  <c:v>-0.4002466950102882</c:v>
                </c:pt>
                <c:pt idx="719">
                  <c:v>-1.1489583477326064</c:v>
                </c:pt>
                <c:pt idx="720">
                  <c:v>-0.75028841313737782</c:v>
                </c:pt>
                <c:pt idx="721">
                  <c:v>-5.7484759259259298E-2</c:v>
                </c:pt>
                <c:pt idx="722">
                  <c:v>0.31575598148148154</c:v>
                </c:pt>
                <c:pt idx="723">
                  <c:v>0.76134160162680042</c:v>
                </c:pt>
                <c:pt idx="724">
                  <c:v>1.1986645596707819</c:v>
                </c:pt>
                <c:pt idx="725">
                  <c:v>1.2122183497982577</c:v>
                </c:pt>
                <c:pt idx="726">
                  <c:v>1.2223861849472737</c:v>
                </c:pt>
                <c:pt idx="727">
                  <c:v>1.1959264577907982</c:v>
                </c:pt>
                <c:pt idx="728">
                  <c:v>1.4609165925925929</c:v>
                </c:pt>
                <c:pt idx="729">
                  <c:v>2.1433227947080757</c:v>
                </c:pt>
                <c:pt idx="730">
                  <c:v>3.1637093459932788</c:v>
                </c:pt>
                <c:pt idx="731">
                  <c:v>3.6036617865740741</c:v>
                </c:pt>
                <c:pt idx="732">
                  <c:v>2.9257472671875031</c:v>
                </c:pt>
                <c:pt idx="733">
                  <c:v>2.4444785563078719</c:v>
                </c:pt>
                <c:pt idx="734">
                  <c:v>1.6070939390946484</c:v>
                </c:pt>
                <c:pt idx="735">
                  <c:v>1.0376589654955948</c:v>
                </c:pt>
                <c:pt idx="736">
                  <c:v>0.99615779861111309</c:v>
                </c:pt>
                <c:pt idx="737">
                  <c:v>1.0483172981417177</c:v>
                </c:pt>
                <c:pt idx="738">
                  <c:v>1.1009365238683131</c:v>
                </c:pt>
                <c:pt idx="739">
                  <c:v>1.2036262014459567</c:v>
                </c:pt>
                <c:pt idx="740">
                  <c:v>1.3580653796449009</c:v>
                </c:pt>
                <c:pt idx="741">
                  <c:v>1.3370033731682414</c:v>
                </c:pt>
                <c:pt idx="742">
                  <c:v>1.1137357181069951</c:v>
                </c:pt>
                <c:pt idx="743">
                  <c:v>1.5431326520616306</c:v>
                </c:pt>
                <c:pt idx="744">
                  <c:v>2.0857167638961216</c:v>
                </c:pt>
                <c:pt idx="745">
                  <c:v>1.9514951144032955</c:v>
                </c:pt>
                <c:pt idx="746">
                  <c:v>1.4896251288065834</c:v>
                </c:pt>
                <c:pt idx="747">
                  <c:v>1.1390216575914653</c:v>
                </c:pt>
                <c:pt idx="748">
                  <c:v>1.0919530273726858</c:v>
                </c:pt>
                <c:pt idx="749">
                  <c:v>1.0919530273726858</c:v>
                </c:pt>
                <c:pt idx="750">
                  <c:v>1.2994045958518199</c:v>
                </c:pt>
                <c:pt idx="751">
                  <c:v>1.6241354428779264</c:v>
                </c:pt>
                <c:pt idx="752">
                  <c:v>1.8663259078125003</c:v>
                </c:pt>
                <c:pt idx="753">
                  <c:v>1.7498432630336911</c:v>
                </c:pt>
                <c:pt idx="754">
                  <c:v>1.3427082868634252</c:v>
                </c:pt>
                <c:pt idx="755">
                  <c:v>1.0756481016782438</c:v>
                </c:pt>
                <c:pt idx="756">
                  <c:v>0.8587693794857576</c:v>
                </c:pt>
                <c:pt idx="757">
                  <c:v>0.47580693130224277</c:v>
                </c:pt>
                <c:pt idx="758">
                  <c:v>0.19648968732719482</c:v>
                </c:pt>
                <c:pt idx="759">
                  <c:v>-7.4903711368314169E-2</c:v>
                </c:pt>
                <c:pt idx="760">
                  <c:v>-0.93418665803513912</c:v>
                </c:pt>
                <c:pt idx="761">
                  <c:v>-2.3656949293008935</c:v>
                </c:pt>
                <c:pt idx="762">
                  <c:v>-3.2669379364800344</c:v>
                </c:pt>
                <c:pt idx="763">
                  <c:v>-3.1301542045323738</c:v>
                </c:pt>
                <c:pt idx="764">
                  <c:v>-2.721412781603652</c:v>
                </c:pt>
                <c:pt idx="765">
                  <c:v>-2.2949636289858217</c:v>
                </c:pt>
                <c:pt idx="766">
                  <c:v>-1.557379587242798</c:v>
                </c:pt>
                <c:pt idx="767">
                  <c:v>-0.75605308987670372</c:v>
                </c:pt>
                <c:pt idx="768">
                  <c:v>-6.0032777777777524E-3</c:v>
                </c:pt>
                <c:pt idx="769">
                  <c:v>0.74942835884773662</c:v>
                </c:pt>
                <c:pt idx="770">
                  <c:v>1.3359485102880659</c:v>
                </c:pt>
                <c:pt idx="771">
                  <c:v>1.6215763721217522</c:v>
                </c:pt>
                <c:pt idx="772">
                  <c:v>1.935071657613169</c:v>
                </c:pt>
                <c:pt idx="773">
                  <c:v>2.5529164905349799</c:v>
                </c:pt>
                <c:pt idx="774">
                  <c:v>3.6702143302219956</c:v>
                </c:pt>
                <c:pt idx="775">
                  <c:v>4.3785370774410035</c:v>
                </c:pt>
                <c:pt idx="776">
                  <c:v>4.7342035617693892</c:v>
                </c:pt>
                <c:pt idx="777">
                  <c:v>4.5687522004766281</c:v>
                </c:pt>
                <c:pt idx="778">
                  <c:v>4.3051723427653998</c:v>
                </c:pt>
                <c:pt idx="779">
                  <c:v>4.7741576078325956</c:v>
                </c:pt>
                <c:pt idx="780">
                  <c:v>4.4331388855846505</c:v>
                </c:pt>
                <c:pt idx="781">
                  <c:v>3.80951335056504</c:v>
                </c:pt>
                <c:pt idx="782">
                  <c:v>3.6560207983611437</c:v>
                </c:pt>
                <c:pt idx="783">
                  <c:v>3.4786563556005659</c:v>
                </c:pt>
                <c:pt idx="784">
                  <c:v>3.1246798850943631</c:v>
                </c:pt>
                <c:pt idx="785">
                  <c:v>2.7993966386067686</c:v>
                </c:pt>
                <c:pt idx="786">
                  <c:v>2.5108277737139884</c:v>
                </c:pt>
                <c:pt idx="787">
                  <c:v>2.2713568025245978</c:v>
                </c:pt>
                <c:pt idx="788">
                  <c:v>2.2212511754629651</c:v>
                </c:pt>
                <c:pt idx="789">
                  <c:v>2.5196952757201663</c:v>
                </c:pt>
                <c:pt idx="790">
                  <c:v>2.6343234927428965</c:v>
                </c:pt>
                <c:pt idx="791">
                  <c:v>2.2479495431584322</c:v>
                </c:pt>
                <c:pt idx="792">
                  <c:v>1.9038002398156151</c:v>
                </c:pt>
                <c:pt idx="793">
                  <c:v>1.9038002398156249</c:v>
                </c:pt>
                <c:pt idx="794">
                  <c:v>2.1197384353588005</c:v>
                </c:pt>
                <c:pt idx="795">
                  <c:v>2.2782286602213508</c:v>
                </c:pt>
                <c:pt idx="796">
                  <c:v>1.8010301782407347</c:v>
                </c:pt>
                <c:pt idx="797">
                  <c:v>9.1050235390946782E-2</c:v>
                </c:pt>
                <c:pt idx="798">
                  <c:v>-2.2796657499557873</c:v>
                </c:pt>
                <c:pt idx="799">
                  <c:v>-4.148905293627025</c:v>
                </c:pt>
                <c:pt idx="800">
                  <c:v>-4.7693994885995394</c:v>
                </c:pt>
                <c:pt idx="801">
                  <c:v>-4.0186336551175099</c:v>
                </c:pt>
                <c:pt idx="802">
                  <c:v>-2.4161800269571434</c:v>
                </c:pt>
                <c:pt idx="803">
                  <c:v>-0.71746875831163182</c:v>
                </c:pt>
                <c:pt idx="804">
                  <c:v>0.3984084237847223</c:v>
                </c:pt>
                <c:pt idx="805">
                  <c:v>1.1494342276628418</c:v>
                </c:pt>
                <c:pt idx="806">
                  <c:v>2.399363347872463</c:v>
                </c:pt>
                <c:pt idx="807">
                  <c:v>3.9684565484592005</c:v>
                </c:pt>
                <c:pt idx="808">
                  <c:v>4.5551437730967059</c:v>
                </c:pt>
                <c:pt idx="809">
                  <c:v>3.561081997923099</c:v>
                </c:pt>
                <c:pt idx="810">
                  <c:v>2.1466720530245316</c:v>
                </c:pt>
                <c:pt idx="811">
                  <c:v>1.1407943781185681</c:v>
                </c:pt>
                <c:pt idx="812">
                  <c:v>0.27701579300491752</c:v>
                </c:pt>
                <c:pt idx="813">
                  <c:v>-0.3539230554036441</c:v>
                </c:pt>
                <c:pt idx="814">
                  <c:v>-0.95359327483522915</c:v>
                </c:pt>
                <c:pt idx="815">
                  <c:v>-2.0091627133680552</c:v>
                </c:pt>
                <c:pt idx="816">
                  <c:v>-2.6937821206589159</c:v>
                </c:pt>
                <c:pt idx="817">
                  <c:v>-2.7002721414601023</c:v>
                </c:pt>
                <c:pt idx="818">
                  <c:v>-2.6009025406258042</c:v>
                </c:pt>
                <c:pt idx="819">
                  <c:v>-2.5063088579129689</c:v>
                </c:pt>
                <c:pt idx="820">
                  <c:v>-2.1414575760842665</c:v>
                </c:pt>
                <c:pt idx="821">
                  <c:v>-1.5858799965350112</c:v>
                </c:pt>
                <c:pt idx="822">
                  <c:v>-0.65556828472222206</c:v>
                </c:pt>
                <c:pt idx="823">
                  <c:v>0.27246600736239712</c:v>
                </c:pt>
                <c:pt idx="824">
                  <c:v>1.139848381944444</c:v>
                </c:pt>
                <c:pt idx="825">
                  <c:v>1.9146985247363688</c:v>
                </c:pt>
                <c:pt idx="826">
                  <c:v>2.1509202909465026</c:v>
                </c:pt>
                <c:pt idx="827">
                  <c:v>2.283989787174479</c:v>
                </c:pt>
                <c:pt idx="828">
                  <c:v>2.2399881975823051</c:v>
                </c:pt>
                <c:pt idx="829">
                  <c:v>2.1308856982060185</c:v>
                </c:pt>
                <c:pt idx="830">
                  <c:v>2.2064182824869794</c:v>
                </c:pt>
                <c:pt idx="831">
                  <c:v>2.2290136322008411</c:v>
                </c:pt>
                <c:pt idx="832">
                  <c:v>2.5619049713549691</c:v>
                </c:pt>
                <c:pt idx="833">
                  <c:v>3.1069778682291678</c:v>
                </c:pt>
                <c:pt idx="834">
                  <c:v>3.2373468292181058</c:v>
                </c:pt>
                <c:pt idx="835">
                  <c:v>2.8398349469031325</c:v>
                </c:pt>
                <c:pt idx="836">
                  <c:v>2.0238660868706626</c:v>
                </c:pt>
                <c:pt idx="837">
                  <c:v>1.5868255683963479</c:v>
                </c:pt>
                <c:pt idx="838">
                  <c:v>1.6626740576863077</c:v>
                </c:pt>
                <c:pt idx="839">
                  <c:v>1.6919496782158212</c:v>
                </c:pt>
                <c:pt idx="840">
                  <c:v>1.6097684720486143</c:v>
                </c:pt>
                <c:pt idx="841">
                  <c:v>1.7364698349215546</c:v>
                </c:pt>
                <c:pt idx="842">
                  <c:v>2.0445665584498749</c:v>
                </c:pt>
                <c:pt idx="843">
                  <c:v>2.0952375842528301</c:v>
                </c:pt>
                <c:pt idx="844">
                  <c:v>2.0788676448567709</c:v>
                </c:pt>
                <c:pt idx="845">
                  <c:v>2.4100559644491062</c:v>
                </c:pt>
                <c:pt idx="846">
                  <c:v>2.7195078340768104</c:v>
                </c:pt>
                <c:pt idx="847">
                  <c:v>2.5627642226088283</c:v>
                </c:pt>
                <c:pt idx="848">
                  <c:v>2.0695698693616542</c:v>
                </c:pt>
                <c:pt idx="849">
                  <c:v>1.7208949905349797</c:v>
                </c:pt>
                <c:pt idx="850">
                  <c:v>1.6697544320023188</c:v>
                </c:pt>
                <c:pt idx="851">
                  <c:v>1.8636214083847753</c:v>
                </c:pt>
                <c:pt idx="852">
                  <c:v>2.3850446062733091</c:v>
                </c:pt>
                <c:pt idx="853">
                  <c:v>3.0137184914408111</c:v>
                </c:pt>
                <c:pt idx="854">
                  <c:v>3.1159089760071041</c:v>
                </c:pt>
                <c:pt idx="855">
                  <c:v>2.6659584344770773</c:v>
                </c:pt>
                <c:pt idx="856">
                  <c:v>2.4412236664263416</c:v>
                </c:pt>
                <c:pt idx="857">
                  <c:v>2.4790195980090961</c:v>
                </c:pt>
                <c:pt idx="858">
                  <c:v>2.3822992335077484</c:v>
                </c:pt>
                <c:pt idx="859">
                  <c:v>2.0676831914134834</c:v>
                </c:pt>
                <c:pt idx="860">
                  <c:v>1.8693902984632222</c:v>
                </c:pt>
                <c:pt idx="861">
                  <c:v>2.4877339414022326</c:v>
                </c:pt>
                <c:pt idx="862">
                  <c:v>3.3820866254701958</c:v>
                </c:pt>
                <c:pt idx="863">
                  <c:v>3.4840532986946999</c:v>
                </c:pt>
                <c:pt idx="864">
                  <c:v>3.0623485231995957</c:v>
                </c:pt>
                <c:pt idx="865">
                  <c:v>3.3954668616062245</c:v>
                </c:pt>
                <c:pt idx="866">
                  <c:v>4.7602115522633657</c:v>
                </c:pt>
                <c:pt idx="867">
                  <c:v>4.8362112729383684</c:v>
                </c:pt>
                <c:pt idx="868">
                  <c:v>3.5597727701895274</c:v>
                </c:pt>
                <c:pt idx="869">
                  <c:v>3.1319262909465087</c:v>
                </c:pt>
                <c:pt idx="870">
                  <c:v>3.7283308672003583</c:v>
                </c:pt>
                <c:pt idx="871">
                  <c:v>4.469549299337702</c:v>
                </c:pt>
                <c:pt idx="872">
                  <c:v>4.1129475534979418</c:v>
                </c:pt>
                <c:pt idx="873">
                  <c:v>2.9343491337641465</c:v>
                </c:pt>
                <c:pt idx="874">
                  <c:v>2.1885291014540003</c:v>
                </c:pt>
                <c:pt idx="875">
                  <c:v>1.9241802264467573</c:v>
                </c:pt>
                <c:pt idx="876">
                  <c:v>1.8188056884194987</c:v>
                </c:pt>
                <c:pt idx="877">
                  <c:v>1.6336410218428496</c:v>
                </c:pt>
                <c:pt idx="878">
                  <c:v>1.199072213528807</c:v>
                </c:pt>
                <c:pt idx="879">
                  <c:v>0.67909247758407798</c:v>
                </c:pt>
                <c:pt idx="880">
                  <c:v>0.23941561767858791</c:v>
                </c:pt>
                <c:pt idx="881">
                  <c:v>0.42062911264548236</c:v>
                </c:pt>
                <c:pt idx="882">
                  <c:v>1.1431546205761343</c:v>
                </c:pt>
                <c:pt idx="883">
                  <c:v>1.8004322363683083</c:v>
                </c:pt>
                <c:pt idx="884">
                  <c:v>1.3499692734053497</c:v>
                </c:pt>
                <c:pt idx="885">
                  <c:v>0.56155234056712977</c:v>
                </c:pt>
                <c:pt idx="886">
                  <c:v>1.2544834835390946</c:v>
                </c:pt>
                <c:pt idx="887">
                  <c:v>1.9838044711934157</c:v>
                </c:pt>
                <c:pt idx="888">
                  <c:v>2.056736569958844</c:v>
                </c:pt>
                <c:pt idx="889">
                  <c:v>2.2816899466218219</c:v>
                </c:pt>
                <c:pt idx="890">
                  <c:v>2.3735967180555559</c:v>
                </c:pt>
                <c:pt idx="891">
                  <c:v>2.2390859611818401</c:v>
                </c:pt>
                <c:pt idx="892">
                  <c:v>1.9504789263527238</c:v>
                </c:pt>
                <c:pt idx="893">
                  <c:v>1.5717587188022382</c:v>
                </c:pt>
                <c:pt idx="894">
                  <c:v>1.1130603169921858</c:v>
                </c:pt>
                <c:pt idx="895">
                  <c:v>0.57260820064059903</c:v>
                </c:pt>
                <c:pt idx="896">
                  <c:v>0.10775879737011362</c:v>
                </c:pt>
                <c:pt idx="897">
                  <c:v>-6.0100000000801399E-5</c:v>
                </c:pt>
                <c:pt idx="898">
                  <c:v>0.24307524953704007</c:v>
                </c:pt>
                <c:pt idx="899">
                  <c:v>0.68527868398276781</c:v>
                </c:pt>
                <c:pt idx="900">
                  <c:v>1.2008966386067692</c:v>
                </c:pt>
                <c:pt idx="901">
                  <c:v>1.5243219630200275</c:v>
                </c:pt>
                <c:pt idx="902">
                  <c:v>1.5907116235138559</c:v>
                </c:pt>
                <c:pt idx="903">
                  <c:v>1.3869762972800939</c:v>
                </c:pt>
                <c:pt idx="904">
                  <c:v>1.0435414180772578</c:v>
                </c:pt>
                <c:pt idx="905">
                  <c:v>0.43194321056857865</c:v>
                </c:pt>
                <c:pt idx="906">
                  <c:v>-2.4841228862196156</c:v>
                </c:pt>
                <c:pt idx="907">
                  <c:v>-4.7693994885995394</c:v>
                </c:pt>
                <c:pt idx="908">
                  <c:v>-4.0186336551175099</c:v>
                </c:pt>
                <c:pt idx="909">
                  <c:v>-2.4161800269571434</c:v>
                </c:pt>
                <c:pt idx="910">
                  <c:v>-0.71746875831163182</c:v>
                </c:pt>
                <c:pt idx="911">
                  <c:v>0.3984084237847223</c:v>
                </c:pt>
                <c:pt idx="912">
                  <c:v>1.1494342276628418</c:v>
                </c:pt>
                <c:pt idx="913">
                  <c:v>2.399363347872463</c:v>
                </c:pt>
                <c:pt idx="914">
                  <c:v>3.9684565484592005</c:v>
                </c:pt>
                <c:pt idx="915">
                  <c:v>4.5551437730967059</c:v>
                </c:pt>
                <c:pt idx="916">
                  <c:v>3.561081997923099</c:v>
                </c:pt>
                <c:pt idx="917">
                  <c:v>2.7118958184566306</c:v>
                </c:pt>
                <c:pt idx="918">
                  <c:v>3.7860909791666648</c:v>
                </c:pt>
                <c:pt idx="919">
                  <c:v>3.9317220245949085</c:v>
                </c:pt>
                <c:pt idx="920">
                  <c:v>2.8459382366327506</c:v>
                </c:pt>
                <c:pt idx="921">
                  <c:v>2.0975647769547314</c:v>
                </c:pt>
                <c:pt idx="922">
                  <c:v>1.4534554948238163</c:v>
                </c:pt>
                <c:pt idx="923">
                  <c:v>1.8383550677879055</c:v>
                </c:pt>
                <c:pt idx="924">
                  <c:v>2.4336976505393193</c:v>
                </c:pt>
                <c:pt idx="925">
                  <c:v>3.4050502188665428</c:v>
                </c:pt>
                <c:pt idx="926">
                  <c:v>3.9490304004782337</c:v>
                </c:pt>
                <c:pt idx="927">
                  <c:v>3.6783700692925332</c:v>
                </c:pt>
                <c:pt idx="928">
                  <c:v>1.9626423457103559</c:v>
                </c:pt>
                <c:pt idx="929">
                  <c:v>0.11989941116014591</c:v>
                </c:pt>
                <c:pt idx="930">
                  <c:v>0.28526974680990019</c:v>
                </c:pt>
                <c:pt idx="931">
                  <c:v>0.7311511139403255</c:v>
                </c:pt>
                <c:pt idx="932">
                  <c:v>0.90408988722431127</c:v>
                </c:pt>
                <c:pt idx="933">
                  <c:v>1.0851145068648751</c:v>
                </c:pt>
                <c:pt idx="934">
                  <c:v>1.1339661139282762</c:v>
                </c:pt>
                <c:pt idx="935">
                  <c:v>1.1217326220228889</c:v>
                </c:pt>
                <c:pt idx="936">
                  <c:v>1.0414372197980941</c:v>
                </c:pt>
                <c:pt idx="937">
                  <c:v>0.7710489359375029</c:v>
                </c:pt>
                <c:pt idx="938">
                  <c:v>0.3039365961484064</c:v>
                </c:pt>
                <c:pt idx="939">
                  <c:v>0.21429164341804913</c:v>
                </c:pt>
                <c:pt idx="940">
                  <c:v>0.49683769150591572</c:v>
                </c:pt>
                <c:pt idx="941">
                  <c:v>0.7203444773662544</c:v>
                </c:pt>
                <c:pt idx="942">
                  <c:v>0.76405514825665499</c:v>
                </c:pt>
                <c:pt idx="943">
                  <c:v>0.68896735452031832</c:v>
                </c:pt>
                <c:pt idx="944">
                  <c:v>0.78731396213991867</c:v>
                </c:pt>
                <c:pt idx="945">
                  <c:v>1.0677515399056401</c:v>
                </c:pt>
                <c:pt idx="946">
                  <c:v>1.1798409791666649</c:v>
                </c:pt>
                <c:pt idx="947">
                  <c:v>1.2337018180226007</c:v>
                </c:pt>
                <c:pt idx="948">
                  <c:v>1.3493206451830961</c:v>
                </c:pt>
                <c:pt idx="949">
                  <c:v>1.4694243125000028</c:v>
                </c:pt>
                <c:pt idx="950">
                  <c:v>1.8853416974472736</c:v>
                </c:pt>
                <c:pt idx="951">
                  <c:v>2.2816756878536495</c:v>
                </c:pt>
                <c:pt idx="952">
                  <c:v>2.0904742307291686</c:v>
                </c:pt>
                <c:pt idx="953">
                  <c:v>1.5706088767811242</c:v>
                </c:pt>
                <c:pt idx="954">
                  <c:v>0.72353793128616839</c:v>
                </c:pt>
                <c:pt idx="955">
                  <c:v>-0.66715863125401775</c:v>
                </c:pt>
                <c:pt idx="956">
                  <c:v>-2.5446852000618909</c:v>
                </c:pt>
                <c:pt idx="957">
                  <c:v>-3.9062667207304527</c:v>
                </c:pt>
                <c:pt idx="958">
                  <c:v>-4.0041599289970744</c:v>
                </c:pt>
                <c:pt idx="959">
                  <c:v>-3.5609193994791668</c:v>
                </c:pt>
                <c:pt idx="960">
                  <c:v>-3.0983589483466747</c:v>
                </c:pt>
                <c:pt idx="961">
                  <c:v>-1.6856565893004105</c:v>
                </c:pt>
                <c:pt idx="962">
                  <c:v>0.10519856516766356</c:v>
                </c:pt>
                <c:pt idx="963">
                  <c:v>1.6184301216563786</c:v>
                </c:pt>
                <c:pt idx="964">
                  <c:v>3.2227680541481809</c:v>
                </c:pt>
                <c:pt idx="965">
                  <c:v>4.7690008746977872</c:v>
                </c:pt>
                <c:pt idx="966">
                  <c:v>5.4484021321502043</c:v>
                </c:pt>
                <c:pt idx="967">
                  <c:v>5.1466125972294572</c:v>
                </c:pt>
                <c:pt idx="968">
                  <c:v>4.1473103273212475</c:v>
                </c:pt>
                <c:pt idx="969">
                  <c:v>2.8778563965559103</c:v>
                </c:pt>
                <c:pt idx="970">
                  <c:v>1.8329026350220237</c:v>
                </c:pt>
                <c:pt idx="971">
                  <c:v>1.2222245296875003</c:v>
                </c:pt>
                <c:pt idx="972">
                  <c:v>0.93884090662696118</c:v>
                </c:pt>
                <c:pt idx="973">
                  <c:v>0.53697433298048325</c:v>
                </c:pt>
                <c:pt idx="974">
                  <c:v>-0.19369810204394911</c:v>
                </c:pt>
                <c:pt idx="975">
                  <c:v>-1.5318315412037034</c:v>
                </c:pt>
                <c:pt idx="976">
                  <c:v>-3.2450202714192709</c:v>
                </c:pt>
                <c:pt idx="977">
                  <c:v>-3.7976634067451132</c:v>
                </c:pt>
                <c:pt idx="978">
                  <c:v>-3.344972181818255</c:v>
                </c:pt>
                <c:pt idx="979">
                  <c:v>-2.8742388078703693</c:v>
                </c:pt>
                <c:pt idx="980">
                  <c:v>-2.4146636751454795</c:v>
                </c:pt>
                <c:pt idx="981">
                  <c:v>-1.4866709687266906</c:v>
                </c:pt>
                <c:pt idx="982">
                  <c:v>-0.79195272427983554</c:v>
                </c:pt>
                <c:pt idx="983">
                  <c:v>-0.54337458287037044</c:v>
                </c:pt>
                <c:pt idx="984">
                  <c:v>-0.33911680446968218</c:v>
                </c:pt>
                <c:pt idx="985">
                  <c:v>-0.1949440958847736</c:v>
                </c:pt>
                <c:pt idx="986">
                  <c:v>-0.14461423333333337</c:v>
                </c:pt>
                <c:pt idx="987">
                  <c:v>-0.15212174659609698</c:v>
                </c:pt>
                <c:pt idx="988">
                  <c:v>-0.10242977448559673</c:v>
                </c:pt>
                <c:pt idx="989">
                  <c:v>-2.1082950071534205E-2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4.301124156378601E-2</c:v>
                </c:pt>
                <c:pt idx="1032">
                  <c:v>0.35585175416666665</c:v>
                </c:pt>
                <c:pt idx="1033">
                  <c:v>1.1468416807034465</c:v>
                </c:pt>
                <c:pt idx="1034">
                  <c:v>2.0157627349086935</c:v>
                </c:pt>
                <c:pt idx="1035">
                  <c:v>2.4294410390946499</c:v>
                </c:pt>
                <c:pt idx="1036">
                  <c:v>2.5596576156893005</c:v>
                </c:pt>
                <c:pt idx="1037">
                  <c:v>2.7031779070023152</c:v>
                </c:pt>
                <c:pt idx="1038">
                  <c:v>2.8888367289745696</c:v>
                </c:pt>
                <c:pt idx="1039">
                  <c:v>2.8750825943608542</c:v>
                </c:pt>
                <c:pt idx="1040">
                  <c:v>2.6262575090534988</c:v>
                </c:pt>
                <c:pt idx="1041">
                  <c:v>2.4518443708855773</c:v>
                </c:pt>
                <c:pt idx="1042">
                  <c:v>2.5814055849046742</c:v>
                </c:pt>
                <c:pt idx="1043">
                  <c:v>3.0162340329732511</c:v>
                </c:pt>
                <c:pt idx="1044">
                  <c:v>3.3602722024176948</c:v>
                </c:pt>
                <c:pt idx="1045">
                  <c:v>3.4131129088991772</c:v>
                </c:pt>
                <c:pt idx="1046">
                  <c:v>3.0513810532447598</c:v>
                </c:pt>
                <c:pt idx="1047">
                  <c:v>2.3792363409939243</c:v>
                </c:pt>
                <c:pt idx="1048">
                  <c:v>1.7460131345357501</c:v>
                </c:pt>
                <c:pt idx="1049">
                  <c:v>1.4162495111111093</c:v>
                </c:pt>
                <c:pt idx="1050">
                  <c:v>1.4206274714353486</c:v>
                </c:pt>
                <c:pt idx="1051">
                  <c:v>1.4863636752821177</c:v>
                </c:pt>
                <c:pt idx="1052">
                  <c:v>1.2667380632145384</c:v>
                </c:pt>
                <c:pt idx="1053">
                  <c:v>0.68904423083767374</c:v>
                </c:pt>
                <c:pt idx="1054">
                  <c:v>-0.12001738011268556</c:v>
                </c:pt>
                <c:pt idx="1055">
                  <c:v>-0.73983438195167806</c:v>
                </c:pt>
                <c:pt idx="1056">
                  <c:v>-1.1064627584362154</c:v>
                </c:pt>
                <c:pt idx="1057">
                  <c:v>-1.4842043309823494</c:v>
                </c:pt>
                <c:pt idx="1058">
                  <c:v>-1.994131372280094</c:v>
                </c:pt>
                <c:pt idx="1059">
                  <c:v>-2.5623241246149995</c:v>
                </c:pt>
                <c:pt idx="1060">
                  <c:v>-3.0197431666666654</c:v>
                </c:pt>
                <c:pt idx="1061">
                  <c:v>-2.9373485677477178</c:v>
                </c:pt>
                <c:pt idx="1062">
                  <c:v>-2.20797125471322</c:v>
                </c:pt>
                <c:pt idx="1063">
                  <c:v>-1.6132582751736106</c:v>
                </c:pt>
                <c:pt idx="1064">
                  <c:v>-1.0941103988466117</c:v>
                </c:pt>
                <c:pt idx="1065">
                  <c:v>-0.46515986389531883</c:v>
                </c:pt>
                <c:pt idx="1066">
                  <c:v>1.9737462962962891E-2</c:v>
                </c:pt>
                <c:pt idx="1067">
                  <c:v>0.29252046713364849</c:v>
                </c:pt>
                <c:pt idx="1068">
                  <c:v>0.6807863835390946</c:v>
                </c:pt>
                <c:pt idx="1069">
                  <c:v>1.4358036754629624</c:v>
                </c:pt>
                <c:pt idx="1070">
                  <c:v>1.9901857610042115</c:v>
                </c:pt>
                <c:pt idx="1071">
                  <c:v>1.5729588491319451</c:v>
                </c:pt>
                <c:pt idx="1072">
                  <c:v>0.89277691475694454</c:v>
                </c:pt>
                <c:pt idx="1073">
                  <c:v>0.91683541249999911</c:v>
                </c:pt>
                <c:pt idx="1074">
                  <c:v>1.4751182111111114</c:v>
                </c:pt>
                <c:pt idx="1075">
                  <c:v>2.1767904000000007</c:v>
                </c:pt>
                <c:pt idx="1076">
                  <c:v>2.7962427006365727</c:v>
                </c:pt>
                <c:pt idx="1077">
                  <c:v>3.5834699478113752</c:v>
                </c:pt>
                <c:pt idx="1078">
                  <c:v>4.6829384570272321</c:v>
                </c:pt>
                <c:pt idx="1079">
                  <c:v>5.6187599165260087</c:v>
                </c:pt>
                <c:pt idx="1080">
                  <c:v>5.7633840917960697</c:v>
                </c:pt>
                <c:pt idx="1081">
                  <c:v>5.3255166125972542</c:v>
                </c:pt>
                <c:pt idx="1082">
                  <c:v>4.786059241203704</c:v>
                </c:pt>
                <c:pt idx="1083">
                  <c:v>4.5443174287559502</c:v>
                </c:pt>
                <c:pt idx="1084">
                  <c:v>4.0510081763888914</c:v>
                </c:pt>
                <c:pt idx="1085">
                  <c:v>2.9009129432420253</c:v>
                </c:pt>
                <c:pt idx="1086">
                  <c:v>1.6452281258680546</c:v>
                </c:pt>
                <c:pt idx="1087">
                  <c:v>0.27961382629645626</c:v>
                </c:pt>
                <c:pt idx="1088">
                  <c:v>-0.48249660424624002</c:v>
                </c:pt>
                <c:pt idx="1089">
                  <c:v>6.8004393606129809E-2</c:v>
                </c:pt>
                <c:pt idx="1090">
                  <c:v>1.0581402998521121</c:v>
                </c:pt>
                <c:pt idx="1091">
                  <c:v>1.5609427689879125</c:v>
                </c:pt>
                <c:pt idx="1092">
                  <c:v>1.6286521334161179</c:v>
                </c:pt>
                <c:pt idx="1093">
                  <c:v>1.5704570550925889</c:v>
                </c:pt>
                <c:pt idx="1094">
                  <c:v>1.5073922402777777</c:v>
                </c:pt>
                <c:pt idx="1095">
                  <c:v>1.6965866847222251</c:v>
                </c:pt>
                <c:pt idx="1096">
                  <c:v>2.3454476603805006</c:v>
                </c:pt>
                <c:pt idx="1097">
                  <c:v>3.2448271858836488</c:v>
                </c:pt>
                <c:pt idx="1098">
                  <c:v>3.5662012898831335</c:v>
                </c:pt>
                <c:pt idx="1099">
                  <c:v>3.0641864592013888</c:v>
                </c:pt>
                <c:pt idx="1100">
                  <c:v>2.3638432534087248</c:v>
                </c:pt>
                <c:pt idx="1101">
                  <c:v>1.6223284026258662</c:v>
                </c:pt>
                <c:pt idx="1102">
                  <c:v>0.6488797747355638</c:v>
                </c:pt>
                <c:pt idx="1103">
                  <c:v>-0.46100200692917476</c:v>
                </c:pt>
                <c:pt idx="1104">
                  <c:v>-0.62038802523871428</c:v>
                </c:pt>
                <c:pt idx="1105">
                  <c:v>0.31178887937323269</c:v>
                </c:pt>
                <c:pt idx="1106">
                  <c:v>1.4261995279835382</c:v>
                </c:pt>
                <c:pt idx="1107">
                  <c:v>2.6425589069444473</c:v>
                </c:pt>
                <c:pt idx="1108">
                  <c:v>3.8335196590599274</c:v>
                </c:pt>
                <c:pt idx="1109">
                  <c:v>4.1494864189967506</c:v>
                </c:pt>
                <c:pt idx="1110">
                  <c:v>3.2671617359592036</c:v>
                </c:pt>
                <c:pt idx="1111">
                  <c:v>2.1368782921368688</c:v>
                </c:pt>
                <c:pt idx="1112">
                  <c:v>1.0949831043724283</c:v>
                </c:pt>
                <c:pt idx="1113">
                  <c:v>0.10403409572321519</c:v>
                </c:pt>
                <c:pt idx="1114">
                  <c:v>0.13267889171810904</c:v>
                </c:pt>
                <c:pt idx="1115">
                  <c:v>1.1628970652777761</c:v>
                </c:pt>
                <c:pt idx="1116">
                  <c:v>2.5477434366070275</c:v>
                </c:pt>
                <c:pt idx="1117">
                  <c:v>4.3780024494148675</c:v>
                </c:pt>
                <c:pt idx="1118">
                  <c:v>5.6157223077168528</c:v>
                </c:pt>
                <c:pt idx="1119">
                  <c:v>4.9740205205761381</c:v>
                </c:pt>
                <c:pt idx="1120">
                  <c:v>3.3305035478845189</c:v>
                </c:pt>
                <c:pt idx="1121">
                  <c:v>2.008123785189198</c:v>
                </c:pt>
                <c:pt idx="1122">
                  <c:v>0.87001884086370918</c:v>
                </c:pt>
                <c:pt idx="1123">
                  <c:v>0.23658809476997175</c:v>
                </c:pt>
                <c:pt idx="1124">
                  <c:v>0.55831434844474015</c:v>
                </c:pt>
                <c:pt idx="1125">
                  <c:v>1.0307788590985065</c:v>
                </c:pt>
                <c:pt idx="1126">
                  <c:v>0.93938838244357847</c:v>
                </c:pt>
                <c:pt idx="1127">
                  <c:v>7.2099733684574702E-2</c:v>
                </c:pt>
                <c:pt idx="1128">
                  <c:v>-1.3949892497942442</c:v>
                </c:pt>
                <c:pt idx="1129">
                  <c:v>-3.2073324696831635</c:v>
                </c:pt>
                <c:pt idx="1130">
                  <c:v>-4.492720213715276</c:v>
                </c:pt>
                <c:pt idx="1131">
                  <c:v>-4.5855749652737563</c:v>
                </c:pt>
                <c:pt idx="1132">
                  <c:v>-4.0768841425411502</c:v>
                </c:pt>
                <c:pt idx="1133">
                  <c:v>-3.0676651519185634</c:v>
                </c:pt>
                <c:pt idx="1134">
                  <c:v>-2.103119494489456</c:v>
                </c:pt>
                <c:pt idx="1135">
                  <c:v>-1.6518594265520519</c:v>
                </c:pt>
                <c:pt idx="1136">
                  <c:v>-1.4818169979873965</c:v>
                </c:pt>
                <c:pt idx="1137">
                  <c:v>-1.4799009707240229</c:v>
                </c:pt>
                <c:pt idx="1138">
                  <c:v>-1.3907408543274187</c:v>
                </c:pt>
                <c:pt idx="1139">
                  <c:v>-1.0780042726530348</c:v>
                </c:pt>
                <c:pt idx="1140">
                  <c:v>-0.57905356269370478</c:v>
                </c:pt>
                <c:pt idx="1141">
                  <c:v>-9.819559842464011E-2</c:v>
                </c:pt>
                <c:pt idx="1142">
                  <c:v>0.17813750120241789</c:v>
                </c:pt>
                <c:pt idx="1143">
                  <c:v>0.28687592246897514</c:v>
                </c:pt>
                <c:pt idx="1144">
                  <c:v>0.35591396947659448</c:v>
                </c:pt>
                <c:pt idx="1145">
                  <c:v>0.53073497246254486</c:v>
                </c:pt>
                <c:pt idx="1146">
                  <c:v>0.96543313523662577</c:v>
                </c:pt>
                <c:pt idx="1147">
                  <c:v>1.5601203536032344</c:v>
                </c:pt>
                <c:pt idx="1148">
                  <c:v>1.6544334022352423</c:v>
                </c:pt>
                <c:pt idx="1149">
                  <c:v>1.0156421835905352</c:v>
                </c:pt>
                <c:pt idx="1150">
                  <c:v>-3.0178474485596445E-2</c:v>
                </c:pt>
                <c:pt idx="1151">
                  <c:v>-1.4222374442266275</c:v>
                </c:pt>
                <c:pt idx="1152">
                  <c:v>-1.3813182544560181</c:v>
                </c:pt>
                <c:pt idx="1153">
                  <c:v>-0.58219639253472211</c:v>
                </c:pt>
                <c:pt idx="1154">
                  <c:v>-4.4614388888888967E-2</c:v>
                </c:pt>
                <c:pt idx="1155">
                  <c:v>0.18705227777777778</c:v>
                </c:pt>
                <c:pt idx="1156">
                  <c:v>0.43158931481481488</c:v>
                </c:pt>
                <c:pt idx="1157">
                  <c:v>1.2324993955045978</c:v>
                </c:pt>
                <c:pt idx="1158">
                  <c:v>2.5633102083847739</c:v>
                </c:pt>
                <c:pt idx="1159">
                  <c:v>3.3895025775133423</c:v>
                </c:pt>
                <c:pt idx="1160">
                  <c:v>3.3123959649755652</c:v>
                </c:pt>
                <c:pt idx="1161">
                  <c:v>3.6743344478716575</c:v>
                </c:pt>
                <c:pt idx="1162">
                  <c:v>4.6809977349987149</c:v>
                </c:pt>
                <c:pt idx="1163">
                  <c:v>5.8860740722543712</c:v>
                </c:pt>
                <c:pt idx="1164">
                  <c:v>6.5499455702329277</c:v>
                </c:pt>
                <c:pt idx="1165">
                  <c:v>6.422850241981739</c:v>
                </c:pt>
                <c:pt idx="1166">
                  <c:v>6.2347242495691901</c:v>
                </c:pt>
                <c:pt idx="1167">
                  <c:v>6.3863539180772593</c:v>
                </c:pt>
                <c:pt idx="1168">
                  <c:v>6.6279349564364773</c:v>
                </c:pt>
                <c:pt idx="1169">
                  <c:v>6.84862449583333</c:v>
                </c:pt>
                <c:pt idx="1170">
                  <c:v>5.7304388657921761</c:v>
                </c:pt>
                <c:pt idx="1171">
                  <c:v>4.3997019006237172</c:v>
                </c:pt>
                <c:pt idx="1172">
                  <c:v>4.9196444636533903</c:v>
                </c:pt>
                <c:pt idx="1173">
                  <c:v>5.4384348560763964</c:v>
                </c:pt>
                <c:pt idx="1174">
                  <c:v>5.3710013270889583</c:v>
                </c:pt>
                <c:pt idx="1175">
                  <c:v>5.3715006326316503</c:v>
                </c:pt>
                <c:pt idx="1176">
                  <c:v>5.2713620546874971</c:v>
                </c:pt>
                <c:pt idx="1177">
                  <c:v>5.1441397058730391</c:v>
                </c:pt>
                <c:pt idx="1178">
                  <c:v>5.0904132738032057</c:v>
                </c:pt>
                <c:pt idx="1179">
                  <c:v>4.9327039112847224</c:v>
                </c:pt>
                <c:pt idx="1180">
                  <c:v>4.749769194118926</c:v>
                </c:pt>
                <c:pt idx="1181">
                  <c:v>4.7376215746680437</c:v>
                </c:pt>
                <c:pt idx="1182">
                  <c:v>5.0050151894764303</c:v>
                </c:pt>
                <c:pt idx="1183">
                  <c:v>5.2982660421400789</c:v>
                </c:pt>
                <c:pt idx="1184">
                  <c:v>5.4062850337890627</c:v>
                </c:pt>
                <c:pt idx="1185">
                  <c:v>5.4192902055113557</c:v>
                </c:pt>
                <c:pt idx="1186">
                  <c:v>5.2256013579925504</c:v>
                </c:pt>
                <c:pt idx="1187">
                  <c:v>5.0063095332762648</c:v>
                </c:pt>
                <c:pt idx="1188">
                  <c:v>4.8719786226522261</c:v>
                </c:pt>
                <c:pt idx="1189">
                  <c:v>4.6258237497942361</c:v>
                </c:pt>
                <c:pt idx="1190">
                  <c:v>4.1572604650840699</c:v>
                </c:pt>
                <c:pt idx="1191">
                  <c:v>3.8577025947137029</c:v>
                </c:pt>
                <c:pt idx="1192">
                  <c:v>3.8577025947137029</c:v>
                </c:pt>
                <c:pt idx="1193">
                  <c:v>3.8577025947137029</c:v>
                </c:pt>
                <c:pt idx="1194">
                  <c:v>3.8577025947137029</c:v>
                </c:pt>
                <c:pt idx="1195">
                  <c:v>3.8577025947137029</c:v>
                </c:pt>
                <c:pt idx="1196">
                  <c:v>3.8577025947137029</c:v>
                </c:pt>
                <c:pt idx="1197">
                  <c:v>3.8577025947137029</c:v>
                </c:pt>
                <c:pt idx="1198">
                  <c:v>3.8577025947137029</c:v>
                </c:pt>
                <c:pt idx="1199">
                  <c:v>3.9575552181705009</c:v>
                </c:pt>
                <c:pt idx="1200">
                  <c:v>3.9670715796810794</c:v>
                </c:pt>
                <c:pt idx="1201">
                  <c:v>3.9670715796810656</c:v>
                </c:pt>
                <c:pt idx="1202">
                  <c:v>4.3768734178313089</c:v>
                </c:pt>
                <c:pt idx="1203">
                  <c:v>4.8188772587617414</c:v>
                </c:pt>
                <c:pt idx="1204">
                  <c:v>5.2755597825810163</c:v>
                </c:pt>
                <c:pt idx="1205">
                  <c:v>5.6696400384194909</c:v>
                </c:pt>
                <c:pt idx="1206">
                  <c:v>5.5562324393197073</c:v>
                </c:pt>
                <c:pt idx="1207">
                  <c:v>5.2111760879115234</c:v>
                </c:pt>
                <c:pt idx="1208">
                  <c:v>4.840201019341559</c:v>
                </c:pt>
                <c:pt idx="1209">
                  <c:v>4.5494965603459327</c:v>
                </c:pt>
                <c:pt idx="1210">
                  <c:v>4.4557595306383453</c:v>
                </c:pt>
                <c:pt idx="1211">
                  <c:v>4.4660756625000042</c:v>
                </c:pt>
                <c:pt idx="1212">
                  <c:v>4.4764094802991616</c:v>
                </c:pt>
                <c:pt idx="1213">
                  <c:v>4.3822964960583937</c:v>
                </c:pt>
                <c:pt idx="1214">
                  <c:v>4.2778319898855459</c:v>
                </c:pt>
                <c:pt idx="1215">
                  <c:v>4.2778319898855459</c:v>
                </c:pt>
                <c:pt idx="1216">
                  <c:v>4.1733674837126973</c:v>
                </c:pt>
                <c:pt idx="1217">
                  <c:v>4.1633377210398903</c:v>
                </c:pt>
                <c:pt idx="1218">
                  <c:v>4.2676949741263188</c:v>
                </c:pt>
                <c:pt idx="1219">
                  <c:v>4.2676949741263188</c:v>
                </c:pt>
                <c:pt idx="1220">
                  <c:v>4.1633377210399045</c:v>
                </c:pt>
                <c:pt idx="1221">
                  <c:v>4.0490756624999973</c:v>
                </c:pt>
                <c:pt idx="1222">
                  <c:v>4.0391885429840189</c:v>
                </c:pt>
                <c:pt idx="1223">
                  <c:v>4.0293190912101453</c:v>
                </c:pt>
                <c:pt idx="1224">
                  <c:v>3.9155390482421915</c:v>
                </c:pt>
                <c:pt idx="1225">
                  <c:v>3.6886753566832242</c:v>
                </c:pt>
                <c:pt idx="1226">
                  <c:v>3.5569044829732426</c:v>
                </c:pt>
                <c:pt idx="1227">
                  <c:v>3.4259349911498491</c:v>
                </c:pt>
                <c:pt idx="1228">
                  <c:v>3.4920508889539992</c:v>
                </c:pt>
                <c:pt idx="1229">
                  <c:v>3.6785316757129256</c:v>
                </c:pt>
                <c:pt idx="1230">
                  <c:v>3.762011752884681</c:v>
                </c:pt>
                <c:pt idx="1231">
                  <c:v>3.7525644621399206</c:v>
                </c:pt>
                <c:pt idx="1232">
                  <c:v>3.7337218285429556</c:v>
                </c:pt>
                <c:pt idx="1233">
                  <c:v>3.7243264492999328</c:v>
                </c:pt>
                <c:pt idx="1234">
                  <c:v>3.6040188021082451</c:v>
                </c:pt>
                <c:pt idx="1235">
                  <c:v>3.6869174248046908</c:v>
                </c:pt>
                <c:pt idx="1236">
                  <c:v>3.8801020279835443</c:v>
                </c:pt>
                <c:pt idx="1237">
                  <c:v>3.8801020279835301</c:v>
                </c:pt>
                <c:pt idx="1238">
                  <c:v>3.8705954742950981</c:v>
                </c:pt>
                <c:pt idx="1239">
                  <c:v>3.7694558138012768</c:v>
                </c:pt>
                <c:pt idx="1240">
                  <c:v>3.5488583605718</c:v>
                </c:pt>
                <c:pt idx="1241">
                  <c:v>3.2284767714048144</c:v>
                </c:pt>
                <c:pt idx="1242">
                  <c:v>2.7840626026684587</c:v>
                </c:pt>
                <c:pt idx="1243">
                  <c:v>2.4361447374485552</c:v>
                </c:pt>
                <c:pt idx="1244">
                  <c:v>2.2752238415637867</c:v>
                </c:pt>
                <c:pt idx="1245">
                  <c:v>2.320308788410649</c:v>
                </c:pt>
                <c:pt idx="1246">
                  <c:v>2.3647062000578738</c:v>
                </c:pt>
                <c:pt idx="1247">
                  <c:v>2.3194710763888922</c:v>
                </c:pt>
                <c:pt idx="1248">
                  <c:v>2.2674415914745722</c:v>
                </c:pt>
                <c:pt idx="1249">
                  <c:v>2.3186123058215964</c:v>
                </c:pt>
                <c:pt idx="1250">
                  <c:v>2.1800970606585999</c:v>
                </c:pt>
                <c:pt idx="1251">
                  <c:v>2.036474908802735</c:v>
                </c:pt>
                <c:pt idx="1252">
                  <c:v>1.9881219626663722</c:v>
                </c:pt>
                <c:pt idx="1253">
                  <c:v>1.9405420120884727</c:v>
                </c:pt>
                <c:pt idx="1254">
                  <c:v>1.985215698759808</c:v>
                </c:pt>
                <c:pt idx="1255">
                  <c:v>2.0358954910389317</c:v>
                </c:pt>
                <c:pt idx="1256">
                  <c:v>1.9956432150117325</c:v>
                </c:pt>
                <c:pt idx="1257">
                  <c:v>1.9559418231859347</c:v>
                </c:pt>
                <c:pt idx="1258">
                  <c:v>1.9167873853531681</c:v>
                </c:pt>
                <c:pt idx="1259">
                  <c:v>1.8781759713051351</c:v>
                </c:pt>
                <c:pt idx="1260">
                  <c:v>1.8401036508334916</c:v>
                </c:pt>
                <c:pt idx="1261">
                  <c:v>1.8025664937299037</c:v>
                </c:pt>
                <c:pt idx="1262">
                  <c:v>1.7655605697860504</c:v>
                </c:pt>
                <c:pt idx="1263">
                  <c:v>1.8147771648429512</c:v>
                </c:pt>
                <c:pt idx="1264">
                  <c:v>1.9545599152327631</c:v>
                </c:pt>
                <c:pt idx="1265">
                  <c:v>2.0989938043659957</c:v>
                </c:pt>
                <c:pt idx="1266">
                  <c:v>2.4173645059405571</c:v>
                </c:pt>
                <c:pt idx="1267">
                  <c:v>2.7549972219899321</c:v>
                </c:pt>
                <c:pt idx="1268">
                  <c:v>3.0158078704218036</c:v>
                </c:pt>
                <c:pt idx="1269">
                  <c:v>3.2083266879975314</c:v>
                </c:pt>
                <c:pt idx="1270">
                  <c:v>3.1467852238747431</c:v>
                </c:pt>
                <c:pt idx="1271">
                  <c:v>3.0770144573559595</c:v>
                </c:pt>
                <c:pt idx="1272">
                  <c:v>2.921284649710651</c:v>
                </c:pt>
                <c:pt idx="1273">
                  <c:v>2.5789327978587946</c:v>
                </c:pt>
                <c:pt idx="1274">
                  <c:v>2.308653346244856</c:v>
                </c:pt>
                <c:pt idx="1275">
                  <c:v>2.1183851881984732</c:v>
                </c:pt>
                <c:pt idx="1276">
                  <c:v>2.0079360975766809</c:v>
                </c:pt>
                <c:pt idx="1277">
                  <c:v>2.0669620761678544</c:v>
                </c:pt>
                <c:pt idx="1278">
                  <c:v>2.1317864991448094</c:v>
                </c:pt>
                <c:pt idx="1279">
                  <c:v>2.1960954628914293</c:v>
                </c:pt>
                <c:pt idx="1280">
                  <c:v>2.4331313422236662</c:v>
                </c:pt>
                <c:pt idx="1281">
                  <c:v>2.6831382866681088</c:v>
                </c:pt>
                <c:pt idx="1282">
                  <c:v>2.773703160963223</c:v>
                </c:pt>
                <c:pt idx="1283">
                  <c:v>2.8644966974593276</c:v>
                </c:pt>
                <c:pt idx="1284">
                  <c:v>2.96300516934236</c:v>
                </c:pt>
                <c:pt idx="1285">
                  <c:v>2.810061996028649</c:v>
                </c:pt>
                <c:pt idx="1286">
                  <c:v>2.7260828293619865</c:v>
                </c:pt>
                <c:pt idx="1287">
                  <c:v>2.7332900115226417</c:v>
                </c:pt>
                <c:pt idx="1288">
                  <c:v>2.649203591769548</c:v>
                </c:pt>
                <c:pt idx="1289">
                  <c:v>2.4810307522633726</c:v>
                </c:pt>
                <c:pt idx="1290">
                  <c:v>2.2995303263052937</c:v>
                </c:pt>
                <c:pt idx="1291">
                  <c:v>2.2026022476851859</c:v>
                </c:pt>
                <c:pt idx="1292">
                  <c:v>2.0164531014829259</c:v>
                </c:pt>
                <c:pt idx="1293">
                  <c:v>1.908631868577195</c:v>
                </c:pt>
                <c:pt idx="1294">
                  <c:v>1.9668489480942941</c:v>
                </c:pt>
                <c:pt idx="1295">
                  <c:v>1.9484787633937737</c:v>
                </c:pt>
                <c:pt idx="1296">
                  <c:v>1.7607265227430633</c:v>
                </c:pt>
                <c:pt idx="1297">
                  <c:v>1.6505471198246207</c:v>
                </c:pt>
                <c:pt idx="1298">
                  <c:v>1.6224389168724282</c:v>
                </c:pt>
                <c:pt idx="1299">
                  <c:v>1.7549088987196206</c:v>
                </c:pt>
                <c:pt idx="1300">
                  <c:v>2.056954137037033</c:v>
                </c:pt>
                <c:pt idx="1301">
                  <c:v>2.3695950809373394</c:v>
                </c:pt>
                <c:pt idx="1302">
                  <c:v>2.6155282111111098</c:v>
                </c:pt>
                <c:pt idx="1303">
                  <c:v>2.7893224474858545</c:v>
                </c:pt>
                <c:pt idx="1304">
                  <c:v>2.8107267619606815</c:v>
                </c:pt>
                <c:pt idx="1305">
                  <c:v>2.744517348523495</c:v>
                </c:pt>
                <c:pt idx="1306">
                  <c:v>2.7586951558232111</c:v>
                </c:pt>
                <c:pt idx="1307">
                  <c:v>2.853903847941583</c:v>
                </c:pt>
                <c:pt idx="1308">
                  <c:v>2.7943797624935751</c:v>
                </c:pt>
                <c:pt idx="1309">
                  <c:v>2.6387478022207778</c:v>
                </c:pt>
                <c:pt idx="1310">
                  <c:v>2.5642129855967033</c:v>
                </c:pt>
                <c:pt idx="1311">
                  <c:v>2.4827006399176956</c:v>
                </c:pt>
                <c:pt idx="1312">
                  <c:v>2.401188294238688</c:v>
                </c:pt>
                <c:pt idx="1313">
                  <c:v>2.3945325244430022</c:v>
                </c:pt>
                <c:pt idx="1314">
                  <c:v>2.3945325244429911</c:v>
                </c:pt>
                <c:pt idx="1315">
                  <c:v>2.3065927254565315</c:v>
                </c:pt>
                <c:pt idx="1316">
                  <c:v>2.2188812247628946</c:v>
                </c:pt>
                <c:pt idx="1317">
                  <c:v>2.0441430454724476</c:v>
                </c:pt>
                <c:pt idx="1318">
                  <c:v>2.0257105218106997</c:v>
                </c:pt>
                <c:pt idx="1319">
                  <c:v>2.0134906177662035</c:v>
                </c:pt>
                <c:pt idx="1320">
                  <c:v>1.6747908431640586</c:v>
                </c:pt>
                <c:pt idx="1321">
                  <c:v>1.5618017673683449</c:v>
                </c:pt>
                <c:pt idx="1322">
                  <c:v>1.6982487018237227</c:v>
                </c:pt>
                <c:pt idx="1323">
                  <c:v>2.1476601965414392</c:v>
                </c:pt>
                <c:pt idx="1324">
                  <c:v>2.8695434426721671</c:v>
                </c:pt>
                <c:pt idx="1325">
                  <c:v>3.4611853747428034</c:v>
                </c:pt>
                <c:pt idx="1326">
                  <c:v>4.0960477496149981</c:v>
                </c:pt>
                <c:pt idx="1327">
                  <c:v>4.7748262567426991</c:v>
                </c:pt>
                <c:pt idx="1328">
                  <c:v>5.1832077311125637</c:v>
                </c:pt>
                <c:pt idx="1329">
                  <c:v>4.9150736555555516</c:v>
                </c:pt>
                <c:pt idx="1330">
                  <c:v>4.1648210293844805</c:v>
                </c:pt>
                <c:pt idx="1331">
                  <c:v>3.4305467559670801</c:v>
                </c:pt>
                <c:pt idx="1332">
                  <c:v>3.0126120546875033</c:v>
                </c:pt>
                <c:pt idx="1333">
                  <c:v>2.8388620546875005</c:v>
                </c:pt>
                <c:pt idx="1334">
                  <c:v>2.8388620546875005</c:v>
                </c:pt>
                <c:pt idx="1335">
                  <c:v>2.8388620546875005</c:v>
                </c:pt>
                <c:pt idx="1336">
                  <c:v>2.7519870546875054</c:v>
                </c:pt>
                <c:pt idx="1337">
                  <c:v>2.484314329234981</c:v>
                </c:pt>
                <c:pt idx="1338">
                  <c:v>2.2903674253022048</c:v>
                </c:pt>
                <c:pt idx="1339">
                  <c:v>2.270088004693132</c:v>
                </c:pt>
                <c:pt idx="1340">
                  <c:v>2.4215450205761391</c:v>
                </c:pt>
                <c:pt idx="1341">
                  <c:v>2.5860341092873882</c:v>
                </c:pt>
                <c:pt idx="1342">
                  <c:v>2.6645207608217527</c:v>
                </c:pt>
                <c:pt idx="1343">
                  <c:v>2.7501087237847228</c:v>
                </c:pt>
                <c:pt idx="1344">
                  <c:v>2.8356966867476929</c:v>
                </c:pt>
                <c:pt idx="1345">
                  <c:v>2.9288149734849234</c:v>
                </c:pt>
                <c:pt idx="1346">
                  <c:v>3.1937672427983546</c:v>
                </c:pt>
                <c:pt idx="1347">
                  <c:v>3.4840739171296273</c:v>
                </c:pt>
                <c:pt idx="1348">
                  <c:v>3.5172072497942364</c:v>
                </c:pt>
                <c:pt idx="1349">
                  <c:v>3.4634863065329244</c:v>
                </c:pt>
                <c:pt idx="1350">
                  <c:v>3.226112243533783</c:v>
                </c:pt>
                <c:pt idx="1351">
                  <c:v>2.9715511407407367</c:v>
                </c:pt>
                <c:pt idx="1352">
                  <c:v>2.7089955851851961</c:v>
                </c:pt>
                <c:pt idx="1353">
                  <c:v>2.0831804595357588</c:v>
                </c:pt>
                <c:pt idx="1354">
                  <c:v>1.2585176500216924</c:v>
                </c:pt>
                <c:pt idx="1355">
                  <c:v>0.60118421044238712</c:v>
                </c:pt>
                <c:pt idx="1356">
                  <c:v>0.28660440037937512</c:v>
                </c:pt>
                <c:pt idx="1357">
                  <c:v>0.14856343703703243</c:v>
                </c:pt>
                <c:pt idx="1358">
                  <c:v>1.2801637304688087E-2</c:v>
                </c:pt>
                <c:pt idx="1359">
                  <c:v>-0.19581259045139088</c:v>
                </c:pt>
                <c:pt idx="1360">
                  <c:v>-0.55485120773131602</c:v>
                </c:pt>
                <c:pt idx="1361">
                  <c:v>-0.82366267343749344</c:v>
                </c:pt>
                <c:pt idx="1362">
                  <c:v>-1.0037378041602429</c:v>
                </c:pt>
                <c:pt idx="1363">
                  <c:v>-1.2420474825673586</c:v>
                </c:pt>
                <c:pt idx="1364">
                  <c:v>-1.3250623374292645</c:v>
                </c:pt>
                <c:pt idx="1365">
                  <c:v>-0.73629551563785622</c:v>
                </c:pt>
                <c:pt idx="1366">
                  <c:v>0.41150268375128318</c:v>
                </c:pt>
                <c:pt idx="1367">
                  <c:v>1.6828106765882174</c:v>
                </c:pt>
                <c:pt idx="1368">
                  <c:v>2.8789606326646089</c:v>
                </c:pt>
                <c:pt idx="1369">
                  <c:v>3.1103188898726875</c:v>
                </c:pt>
                <c:pt idx="1370">
                  <c:v>2.2966490543531424</c:v>
                </c:pt>
                <c:pt idx="1371">
                  <c:v>1.226737339402487</c:v>
                </c:pt>
                <c:pt idx="1372">
                  <c:v>-0.13541954932565137</c:v>
                </c:pt>
                <c:pt idx="1373">
                  <c:v>-0.68822009259259243</c:v>
                </c:pt>
                <c:pt idx="1374">
                  <c:v>0.1108476761316855</c:v>
                </c:pt>
                <c:pt idx="1375">
                  <c:v>1.0893646816679523</c:v>
                </c:pt>
                <c:pt idx="1376">
                  <c:v>1.4613183853716569</c:v>
                </c:pt>
                <c:pt idx="1377">
                  <c:v>1.1513569656185703</c:v>
                </c:pt>
                <c:pt idx="1378">
                  <c:v>0.45538068432436701</c:v>
                </c:pt>
                <c:pt idx="1379">
                  <c:v>-0.41850686395961911</c:v>
                </c:pt>
                <c:pt idx="1380">
                  <c:v>-1.8366524189019133</c:v>
                </c:pt>
                <c:pt idx="1381">
                  <c:v>-3.6274120673353889</c:v>
                </c:pt>
                <c:pt idx="1382">
                  <c:v>-4.1977889305595717</c:v>
                </c:pt>
                <c:pt idx="1383">
                  <c:v>-3.7641881103587966</c:v>
                </c:pt>
                <c:pt idx="1384">
                  <c:v>-3.3100407068536204</c:v>
                </c:pt>
                <c:pt idx="1385">
                  <c:v>-1.8856481905349785</c:v>
                </c:pt>
                <c:pt idx="1386">
                  <c:v>0.38748391855468733</c:v>
                </c:pt>
                <c:pt idx="1387">
                  <c:v>2.2800134245185499</c:v>
                </c:pt>
                <c:pt idx="1388">
                  <c:v>2.8294962833244921</c:v>
                </c:pt>
                <c:pt idx="1389">
                  <c:v>2.127118811779837</c:v>
                </c:pt>
                <c:pt idx="1390">
                  <c:v>1.4931818154988106</c:v>
                </c:pt>
                <c:pt idx="1391">
                  <c:v>1.8197142991769528</c:v>
                </c:pt>
                <c:pt idx="1392">
                  <c:v>2.8530584041730962</c:v>
                </c:pt>
                <c:pt idx="1393">
                  <c:v>4.1130763727535049</c:v>
                </c:pt>
                <c:pt idx="1394">
                  <c:v>4.8496266875361709</c:v>
                </c:pt>
                <c:pt idx="1395">
                  <c:v>4.5362044028227873</c:v>
                </c:pt>
                <c:pt idx="1396">
                  <c:v>3.5681754370370338</c:v>
                </c:pt>
                <c:pt idx="1397">
                  <c:v>2.5312295255425354</c:v>
                </c:pt>
                <c:pt idx="1398">
                  <c:v>1.686878039127605</c:v>
                </c:pt>
                <c:pt idx="1399">
                  <c:v>1.2158224835720515</c:v>
                </c:pt>
                <c:pt idx="1400">
                  <c:v>0.85575250613345732</c:v>
                </c:pt>
                <c:pt idx="1401">
                  <c:v>0.42948842262168874</c:v>
                </c:pt>
                <c:pt idx="1402">
                  <c:v>0.12147041198559681</c:v>
                </c:pt>
                <c:pt idx="1403">
                  <c:v>-0.17873625386686587</c:v>
                </c:pt>
                <c:pt idx="1404">
                  <c:v>-0.46794780787760398</c:v>
                </c:pt>
                <c:pt idx="1405">
                  <c:v>-0.63494022823511675</c:v>
                </c:pt>
                <c:pt idx="1406">
                  <c:v>-0.94156549114583232</c:v>
                </c:pt>
                <c:pt idx="1407">
                  <c:v>-1.7499211795781897</c:v>
                </c:pt>
                <c:pt idx="1408">
                  <c:v>-3.0455714412744346</c:v>
                </c:pt>
                <c:pt idx="1409">
                  <c:v>-3.449145342668948</c:v>
                </c:pt>
                <c:pt idx="1410">
                  <c:v>-2.4133893814814811</c:v>
                </c:pt>
                <c:pt idx="1411">
                  <c:v>-0.79095356990740762</c:v>
                </c:pt>
                <c:pt idx="1412">
                  <c:v>0.38003792901314926</c:v>
                </c:pt>
                <c:pt idx="1413">
                  <c:v>0.6510047518880212</c:v>
                </c:pt>
                <c:pt idx="1414">
                  <c:v>0.5092150396854096</c:v>
                </c:pt>
                <c:pt idx="1415">
                  <c:v>0.3599704431391465</c:v>
                </c:pt>
                <c:pt idx="1416">
                  <c:v>0.26748871619325515</c:v>
                </c:pt>
                <c:pt idx="1417">
                  <c:v>0.37634437441406238</c:v>
                </c:pt>
                <c:pt idx="1418">
                  <c:v>0.89557760241769546</c:v>
                </c:pt>
                <c:pt idx="1419">
                  <c:v>1.7958167958912039</c:v>
                </c:pt>
                <c:pt idx="1420">
                  <c:v>2.7638933025808567</c:v>
                </c:pt>
                <c:pt idx="1421">
                  <c:v>3.3797173421296285</c:v>
                </c:pt>
                <c:pt idx="1422">
                  <c:v>3.2658081185185193</c:v>
                </c:pt>
                <c:pt idx="1423">
                  <c:v>2.2747528403589587</c:v>
                </c:pt>
                <c:pt idx="1424">
                  <c:v>0.8516934119574654</c:v>
                </c:pt>
                <c:pt idx="1425">
                  <c:v>-0.66430348680153928</c:v>
                </c:pt>
                <c:pt idx="1426">
                  <c:v>-1.5497054959338032</c:v>
                </c:pt>
                <c:pt idx="1427">
                  <c:v>-0.84618977441084753</c:v>
                </c:pt>
                <c:pt idx="1428">
                  <c:v>0.38453970317242325</c:v>
                </c:pt>
                <c:pt idx="1429">
                  <c:v>1.3920301956854424</c:v>
                </c:pt>
                <c:pt idx="1430">
                  <c:v>2.6027461940899883</c:v>
                </c:pt>
                <c:pt idx="1431">
                  <c:v>3.1154345990025396</c:v>
                </c:pt>
                <c:pt idx="1432">
                  <c:v>2.1997480031700101</c:v>
                </c:pt>
                <c:pt idx="1433">
                  <c:v>0.92229705176585075</c:v>
                </c:pt>
                <c:pt idx="1434">
                  <c:v>-0.22063424438094709</c:v>
                </c:pt>
                <c:pt idx="1435">
                  <c:v>-1.4763511087086856</c:v>
                </c:pt>
                <c:pt idx="1436">
                  <c:v>-2.7512003711226853</c:v>
                </c:pt>
                <c:pt idx="1437">
                  <c:v>-2.9912250305515373</c:v>
                </c:pt>
                <c:pt idx="1438">
                  <c:v>-2.5365544462448555</c:v>
                </c:pt>
                <c:pt idx="1439">
                  <c:v>-1.185874617521862</c:v>
                </c:pt>
                <c:pt idx="1440">
                  <c:v>0.12614658817113511</c:v>
                </c:pt>
                <c:pt idx="1441">
                  <c:v>0.74423697521299514</c:v>
                </c:pt>
                <c:pt idx="1442">
                  <c:v>0.8686730644282088</c:v>
                </c:pt>
                <c:pt idx="1443">
                  <c:v>0.60156957587448567</c:v>
                </c:pt>
                <c:pt idx="1444">
                  <c:v>0.22535262658259358</c:v>
                </c:pt>
                <c:pt idx="1445">
                  <c:v>-0.21985240118955757</c:v>
                </c:pt>
                <c:pt idx="1446">
                  <c:v>-0.33187632196502004</c:v>
                </c:pt>
                <c:pt idx="1447">
                  <c:v>-1.8188682501446986E-2</c:v>
                </c:pt>
                <c:pt idx="1448">
                  <c:v>0.29040393750000004</c:v>
                </c:pt>
                <c:pt idx="1449">
                  <c:v>0.39398492860966439</c:v>
                </c:pt>
                <c:pt idx="1450">
                  <c:v>0.22012730041554104</c:v>
                </c:pt>
                <c:pt idx="1451">
                  <c:v>-0.3833448799905157</c:v>
                </c:pt>
                <c:pt idx="1452">
                  <c:v>-1.0495371195023147</c:v>
                </c:pt>
                <c:pt idx="1453">
                  <c:v>-0.95134037992621523</c:v>
                </c:pt>
                <c:pt idx="1454">
                  <c:v>-0.35923707379758224</c:v>
                </c:pt>
                <c:pt idx="1455">
                  <c:v>-4.1017263425925918E-2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0.13718547844007203</c:v>
                </c:pt>
                <c:pt idx="1484">
                  <c:v>0.26040729418724279</c:v>
                </c:pt>
                <c:pt idx="1485">
                  <c:v>0.33270264012586809</c:v>
                </c:pt>
                <c:pt idx="1486">
                  <c:v>0.36690489535992149</c:v>
                </c:pt>
                <c:pt idx="1487">
                  <c:v>0.38843272319958838</c:v>
                </c:pt>
                <c:pt idx="1488">
                  <c:v>0.4175310094650207</c:v>
                </c:pt>
                <c:pt idx="1489">
                  <c:v>0.48720128055475181</c:v>
                </c:pt>
                <c:pt idx="1490">
                  <c:v>0.64469862144820589</c:v>
                </c:pt>
                <c:pt idx="1491">
                  <c:v>0.87876707435619206</c:v>
                </c:pt>
                <c:pt idx="1492">
                  <c:v>1.2023502666216566</c:v>
                </c:pt>
                <c:pt idx="1493">
                  <c:v>1.6189325605902782</c:v>
                </c:pt>
                <c:pt idx="1494">
                  <c:v>2.0968756652994793</c:v>
                </c:pt>
                <c:pt idx="1495">
                  <c:v>2.5813605781177658</c:v>
                </c:pt>
                <c:pt idx="1496">
                  <c:v>2.9688495796400796</c:v>
                </c:pt>
                <c:pt idx="1497">
                  <c:v>3.1970271226281182</c:v>
                </c:pt>
                <c:pt idx="1498">
                  <c:v>3.3423770679615163</c:v>
                </c:pt>
                <c:pt idx="1499">
                  <c:v>3.343676099427725</c:v>
                </c:pt>
                <c:pt idx="1500">
                  <c:v>3.2707003906483099</c:v>
                </c:pt>
                <c:pt idx="1501">
                  <c:v>3.1384861758142071</c:v>
                </c:pt>
                <c:pt idx="1502">
                  <c:v>2.8935813646484343</c:v>
                </c:pt>
                <c:pt idx="1503">
                  <c:v>2.5908377954997737</c:v>
                </c:pt>
                <c:pt idx="1504">
                  <c:v>2.2389389236151302</c:v>
                </c:pt>
                <c:pt idx="1505">
                  <c:v>2.0669936112630212</c:v>
                </c:pt>
                <c:pt idx="1506">
                  <c:v>2.0005392090960998</c:v>
                </c:pt>
                <c:pt idx="1507">
                  <c:v>1.9771049233948998</c:v>
                </c:pt>
                <c:pt idx="1508">
                  <c:v>2.0153934990162026</c:v>
                </c:pt>
                <c:pt idx="1509">
                  <c:v>1.9327576458333342</c:v>
                </c:pt>
                <c:pt idx="1510">
                  <c:v>1.9011667846940909</c:v>
                </c:pt>
                <c:pt idx="1511">
                  <c:v>1.9867297001993325</c:v>
                </c:pt>
                <c:pt idx="1512">
                  <c:v>2.1388575592078172</c:v>
                </c:pt>
                <c:pt idx="1513">
                  <c:v>2.3603096468613365</c:v>
                </c:pt>
                <c:pt idx="1514">
                  <c:v>2.7838528898662571</c:v>
                </c:pt>
                <c:pt idx="1515">
                  <c:v>3.3757502399088546</c:v>
                </c:pt>
                <c:pt idx="1516">
                  <c:v>4.0272187331340001</c:v>
                </c:pt>
                <c:pt idx="1517">
                  <c:v>4.6840358017128025</c:v>
                </c:pt>
                <c:pt idx="1518">
                  <c:v>5.1324623816317816</c:v>
                </c:pt>
                <c:pt idx="1519">
                  <c:v>5.1713133995137275</c:v>
                </c:pt>
                <c:pt idx="1520">
                  <c:v>4.7252519901749039</c:v>
                </c:pt>
                <c:pt idx="1521">
                  <c:v>4.1902189627949804</c:v>
                </c:pt>
                <c:pt idx="1522">
                  <c:v>3.7588465800307036</c:v>
                </c:pt>
                <c:pt idx="1523">
                  <c:v>3.4363083645921741</c:v>
                </c:pt>
                <c:pt idx="1524">
                  <c:v>3.1772645091756644</c:v>
                </c:pt>
                <c:pt idx="1525">
                  <c:v>2.8911457428819354</c:v>
                </c:pt>
                <c:pt idx="1526">
                  <c:v>2.5154962118127915</c:v>
                </c:pt>
                <c:pt idx="1527">
                  <c:v>1.9532069796810707</c:v>
                </c:pt>
                <c:pt idx="1528">
                  <c:v>1.1400888362139918</c:v>
                </c:pt>
                <c:pt idx="1529">
                  <c:v>7.685523343059017E-2</c:v>
                </c:pt>
                <c:pt idx="1530">
                  <c:v>-0.81253841250000391</c:v>
                </c:pt>
                <c:pt idx="1531">
                  <c:v>-1.3661192857317344</c:v>
                </c:pt>
                <c:pt idx="1532">
                  <c:v>-1.3832736100372898</c:v>
                </c:pt>
                <c:pt idx="1533">
                  <c:v>-0.98104546502057632</c:v>
                </c:pt>
                <c:pt idx="1534">
                  <c:v>-0.39589900651363225</c:v>
                </c:pt>
                <c:pt idx="1535">
                  <c:v>0.30130895130931734</c:v>
                </c:pt>
                <c:pt idx="1536">
                  <c:v>0.99259990597350922</c:v>
                </c:pt>
                <c:pt idx="1537">
                  <c:v>1.6927984259259234</c:v>
                </c:pt>
                <c:pt idx="1538">
                  <c:v>2.4902754474794238</c:v>
                </c:pt>
                <c:pt idx="1539">
                  <c:v>3.4761318259194995</c:v>
                </c:pt>
                <c:pt idx="1540">
                  <c:v>4.5699984045267454</c:v>
                </c:pt>
                <c:pt idx="1541">
                  <c:v>5.5086181366255156</c:v>
                </c:pt>
                <c:pt idx="1542">
                  <c:v>6.4084578291666663</c:v>
                </c:pt>
                <c:pt idx="1543">
                  <c:v>7.189509853446503</c:v>
                </c:pt>
                <c:pt idx="1544">
                  <c:v>7.871678150849581</c:v>
                </c:pt>
                <c:pt idx="1545">
                  <c:v>8.4511665547325041</c:v>
                </c:pt>
                <c:pt idx="1546">
                  <c:v>8.6018546685506703</c:v>
                </c:pt>
                <c:pt idx="1547">
                  <c:v>8.241371199573214</c:v>
                </c:pt>
                <c:pt idx="1548">
                  <c:v>7.1921307730002528</c:v>
                </c:pt>
                <c:pt idx="1549">
                  <c:v>5.9681419618377003</c:v>
                </c:pt>
                <c:pt idx="1550">
                  <c:v>5.1187766319444394</c:v>
                </c:pt>
                <c:pt idx="1551">
                  <c:v>4.5996460148726861</c:v>
                </c:pt>
                <c:pt idx="1552">
                  <c:v>4.5423991974987201</c:v>
                </c:pt>
                <c:pt idx="1553">
                  <c:v>4.6908140576895256</c:v>
                </c:pt>
                <c:pt idx="1554">
                  <c:v>4.9393905082304563</c:v>
                </c:pt>
                <c:pt idx="1555">
                  <c:v>5.2121659338758732</c:v>
                </c:pt>
                <c:pt idx="1556">
                  <c:v>5.3885965532857512</c:v>
                </c:pt>
                <c:pt idx="1557">
                  <c:v>5.4776245973958337</c:v>
                </c:pt>
                <c:pt idx="1558">
                  <c:v>5.5564236715221522</c:v>
                </c:pt>
                <c:pt idx="1559">
                  <c:v>5.8527985741391664</c:v>
                </c:pt>
                <c:pt idx="1560">
                  <c:v>6.2693601902199072</c:v>
                </c:pt>
                <c:pt idx="1561">
                  <c:v>6.7184335488530538</c:v>
                </c:pt>
                <c:pt idx="1562">
                  <c:v>7.2960032617677815</c:v>
                </c:pt>
                <c:pt idx="1563">
                  <c:v>7.9284101954218054</c:v>
                </c:pt>
                <c:pt idx="1564">
                  <c:v>8.2643283310185076</c:v>
                </c:pt>
                <c:pt idx="1565">
                  <c:v>8.4973155530349818</c:v>
                </c:pt>
                <c:pt idx="1566">
                  <c:v>8.7351284886316893</c:v>
                </c:pt>
                <c:pt idx="1567">
                  <c:v>9.0923879624999984</c:v>
                </c:pt>
                <c:pt idx="1568">
                  <c:v>9.4739161876165525</c:v>
                </c:pt>
                <c:pt idx="1569">
                  <c:v>9.7466035598443987</c:v>
                </c:pt>
                <c:pt idx="1570">
                  <c:v>10.145101973227717</c:v>
                </c:pt>
                <c:pt idx="1571">
                  <c:v>10.32636480489727</c:v>
                </c:pt>
                <c:pt idx="1572">
                  <c:v>10.228803851489353</c:v>
                </c:pt>
                <c:pt idx="1573">
                  <c:v>10.234648786831281</c:v>
                </c:pt>
                <c:pt idx="1574">
                  <c:v>10.221707979340282</c:v>
                </c:pt>
                <c:pt idx="1575">
                  <c:v>10.189777314408918</c:v>
                </c:pt>
                <c:pt idx="1576">
                  <c:v>10.138697256181679</c:v>
                </c:pt>
                <c:pt idx="1577">
                  <c:v>9.8070878771411962</c:v>
                </c:pt>
                <c:pt idx="1578">
                  <c:v>9.2867337669303058</c:v>
                </c:pt>
                <c:pt idx="1579">
                  <c:v>8.8587398551440337</c:v>
                </c:pt>
                <c:pt idx="1580">
                  <c:v>8.261680689351854</c:v>
                </c:pt>
                <c:pt idx="1581">
                  <c:v>7.6142814898091906</c:v>
                </c:pt>
                <c:pt idx="1582">
                  <c:v>7.068597356018512</c:v>
                </c:pt>
                <c:pt idx="1583">
                  <c:v>6.7592585227213631</c:v>
                </c:pt>
                <c:pt idx="1584">
                  <c:v>6.4514086409143543</c:v>
                </c:pt>
                <c:pt idx="1585">
                  <c:v>6.2481980233450631</c:v>
                </c:pt>
                <c:pt idx="1586">
                  <c:v>6.0606118657479735</c:v>
                </c:pt>
                <c:pt idx="1587">
                  <c:v>5.5860388095703177</c:v>
                </c:pt>
                <c:pt idx="1588">
                  <c:v>5.2325984637860099</c:v>
                </c:pt>
                <c:pt idx="1589">
                  <c:v>4.8704348148148124</c:v>
                </c:pt>
                <c:pt idx="1590">
                  <c:v>4.5007076213179928</c:v>
                </c:pt>
                <c:pt idx="1591">
                  <c:v>4.2513001072924705</c:v>
                </c:pt>
                <c:pt idx="1592">
                  <c:v>4.2573732611874791</c:v>
                </c:pt>
                <c:pt idx="1593">
                  <c:v>4.5245463054076733</c:v>
                </c:pt>
                <c:pt idx="1594">
                  <c:v>4.8121130142867523</c:v>
                </c:pt>
                <c:pt idx="1595">
                  <c:v>5.1086477801576979</c:v>
                </c:pt>
                <c:pt idx="1596">
                  <c:v>5.3046109354463935</c:v>
                </c:pt>
                <c:pt idx="1597">
                  <c:v>5.4991913812443807</c:v>
                </c:pt>
                <c:pt idx="1598">
                  <c:v>5.7181239896082605</c:v>
                </c:pt>
                <c:pt idx="1599">
                  <c:v>5.4484944345269</c:v>
                </c:pt>
                <c:pt idx="1600">
                  <c:v>5.1550930048619188</c:v>
                </c:pt>
                <c:pt idx="1601">
                  <c:v>4.742648736385199</c:v>
                </c:pt>
                <c:pt idx="1602">
                  <c:v>4.1782777762152792</c:v>
                </c:pt>
                <c:pt idx="1603">
                  <c:v>3.8490955685249455</c:v>
                </c:pt>
                <c:pt idx="1604">
                  <c:v>3.5140468475155866</c:v>
                </c:pt>
                <c:pt idx="1605">
                  <c:v>3.2917488220124431</c:v>
                </c:pt>
                <c:pt idx="1606">
                  <c:v>3.4226970518140791</c:v>
                </c:pt>
                <c:pt idx="1607">
                  <c:v>3.8030168232711175</c:v>
                </c:pt>
                <c:pt idx="1608">
                  <c:v>4.0845755828341925</c:v>
                </c:pt>
                <c:pt idx="1609">
                  <c:v>4.4882921748521234</c:v>
                </c:pt>
                <c:pt idx="1610">
                  <c:v>4.8084776761316981</c:v>
                </c:pt>
                <c:pt idx="1611">
                  <c:v>5.0135508022569422</c:v>
                </c:pt>
                <c:pt idx="1612">
                  <c:v>5.2413563578125002</c:v>
                </c:pt>
                <c:pt idx="1613">
                  <c:v>5.4691619133680591</c:v>
                </c:pt>
                <c:pt idx="1614">
                  <c:v>5.6072986637860058</c:v>
                </c:pt>
                <c:pt idx="1615">
                  <c:v>5.7336692179181039</c:v>
                </c:pt>
                <c:pt idx="1616">
                  <c:v>6.1141842587962998</c:v>
                </c:pt>
                <c:pt idx="1617">
                  <c:v>6.5098375670781898</c:v>
                </c:pt>
                <c:pt idx="1618">
                  <c:v>6.9353012059092043</c:v>
                </c:pt>
                <c:pt idx="1619">
                  <c:v>7.379263409838777</c:v>
                </c:pt>
                <c:pt idx="1620">
                  <c:v>7.9748754293145581</c:v>
                </c:pt>
                <c:pt idx="1621">
                  <c:v>8.4916625882563306</c:v>
                </c:pt>
                <c:pt idx="1622">
                  <c:v>8.9138041974673694</c:v>
                </c:pt>
                <c:pt idx="1623">
                  <c:v>8.9964502018068302</c:v>
                </c:pt>
                <c:pt idx="1624">
                  <c:v>8.8033372145776987</c:v>
                </c:pt>
                <c:pt idx="1625">
                  <c:v>8.5901488219674444</c:v>
                </c:pt>
                <c:pt idx="1626">
                  <c:v>8.2175816676400206</c:v>
                </c:pt>
                <c:pt idx="1627">
                  <c:v>7.5596873418732313</c:v>
                </c:pt>
                <c:pt idx="1628">
                  <c:v>6.713020811769379</c:v>
                </c:pt>
                <c:pt idx="1629">
                  <c:v>5.9486764164287544</c:v>
                </c:pt>
                <c:pt idx="1630">
                  <c:v>4.7738024782471822</c:v>
                </c:pt>
                <c:pt idx="1631">
                  <c:v>3.4163242666666602</c:v>
                </c:pt>
                <c:pt idx="1632">
                  <c:v>2.2877332724601316</c:v>
                </c:pt>
                <c:pt idx="1633">
                  <c:v>1.5128840164609019</c:v>
                </c:pt>
                <c:pt idx="1634">
                  <c:v>1.3463225703197303</c:v>
                </c:pt>
                <c:pt idx="1635">
                  <c:v>1.8921311286964775</c:v>
                </c:pt>
                <c:pt idx="1636">
                  <c:v>2.8114457401941841</c:v>
                </c:pt>
                <c:pt idx="1637">
                  <c:v>3.8640438288395353</c:v>
                </c:pt>
                <c:pt idx="1638">
                  <c:v>4.7405121245691983</c:v>
                </c:pt>
                <c:pt idx="1639">
                  <c:v>5.0693515534183771</c:v>
                </c:pt>
                <c:pt idx="1640">
                  <c:v>5.069351553418362</c:v>
                </c:pt>
                <c:pt idx="1641">
                  <c:v>4.7180111407407344</c:v>
                </c:pt>
                <c:pt idx="1642">
                  <c:v>4.34559122714845</c:v>
                </c:pt>
                <c:pt idx="1643">
                  <c:v>4.0773195558939461</c:v>
                </c:pt>
                <c:pt idx="1644">
                  <c:v>4.0247530374999947</c:v>
                </c:pt>
                <c:pt idx="1645">
                  <c:v>4.317671489711925</c:v>
                </c:pt>
                <c:pt idx="1646">
                  <c:v>4.8529295131365808</c:v>
                </c:pt>
                <c:pt idx="1647">
                  <c:v>5.6442007711315361</c:v>
                </c:pt>
                <c:pt idx="1648">
                  <c:v>6.3761697041666539</c:v>
                </c:pt>
                <c:pt idx="1649">
                  <c:v>7.029277484277733</c:v>
                </c:pt>
                <c:pt idx="1650">
                  <c:v>7.6192961436543625</c:v>
                </c:pt>
                <c:pt idx="1651">
                  <c:v>8.1194918880658502</c:v>
                </c:pt>
                <c:pt idx="1652">
                  <c:v>8.6593289962585249</c:v>
                </c:pt>
                <c:pt idx="1653">
                  <c:v>8.9908368762144715</c:v>
                </c:pt>
                <c:pt idx="1654">
                  <c:v>9.2098945212745935</c:v>
                </c:pt>
                <c:pt idx="1655">
                  <c:v>9.1911730016163613</c:v>
                </c:pt>
                <c:pt idx="1656">
                  <c:v>9.0164781562749159</c:v>
                </c:pt>
                <c:pt idx="1657">
                  <c:v>8.9446841349987061</c:v>
                </c:pt>
                <c:pt idx="1658">
                  <c:v>8.7304839526748932</c:v>
                </c:pt>
                <c:pt idx="1659">
                  <c:v>8.6061179226337376</c:v>
                </c:pt>
                <c:pt idx="1660">
                  <c:v>8.731939196296306</c:v>
                </c:pt>
                <c:pt idx="1661">
                  <c:v>8.8591299292181152</c:v>
                </c:pt>
                <c:pt idx="1662">
                  <c:v>8.9876994374485548</c:v>
                </c:pt>
                <c:pt idx="1663">
                  <c:v>9.1176570370370325</c:v>
                </c:pt>
                <c:pt idx="1664">
                  <c:v>9.2490120440329182</c:v>
                </c:pt>
                <c:pt idx="1665">
                  <c:v>9.2513540213991785</c:v>
                </c:pt>
                <c:pt idx="1666">
                  <c:v>9.3679310404280809</c:v>
                </c:pt>
                <c:pt idx="1667">
                  <c:v>9.5024974623352296</c:v>
                </c:pt>
                <c:pt idx="1668">
                  <c:v>9.3558600449009912</c:v>
                </c:pt>
                <c:pt idx="1669">
                  <c:v>9.3239609207304603</c:v>
                </c:pt>
                <c:pt idx="1670">
                  <c:v>9.1575232646926441</c:v>
                </c:pt>
                <c:pt idx="1671">
                  <c:v>8.9559258485532389</c:v>
                </c:pt>
                <c:pt idx="1672">
                  <c:v>8.8879018384323416</c:v>
                </c:pt>
                <c:pt idx="1673">
                  <c:v>8.8027494961170714</c:v>
                </c:pt>
                <c:pt idx="1674">
                  <c:v>8.7171601349794248</c:v>
                </c:pt>
                <c:pt idx="1675">
                  <c:v>8.4788148053819405</c:v>
                </c:pt>
                <c:pt idx="1676">
                  <c:v>8.3593549253078425</c:v>
                </c:pt>
                <c:pt idx="1677">
                  <c:v>8.375700506224284</c:v>
                </c:pt>
                <c:pt idx="1678">
                  <c:v>8.2559649922526166</c:v>
                </c:pt>
                <c:pt idx="1679">
                  <c:v>8.1198608255859384</c:v>
                </c:pt>
                <c:pt idx="1680">
                  <c:v>7.9837566589192601</c:v>
                </c:pt>
                <c:pt idx="1681">
                  <c:v>7.6957159383230298</c:v>
                </c:pt>
                <c:pt idx="1682">
                  <c:v>7.3925555461226846</c:v>
                </c:pt>
                <c:pt idx="1683">
                  <c:v>7.2105177703342127</c:v>
                </c:pt>
                <c:pt idx="1684">
                  <c:v>7.1644692291666754</c:v>
                </c:pt>
                <c:pt idx="1685">
                  <c:v>7.3882612831958827</c:v>
                </c:pt>
                <c:pt idx="1686">
                  <c:v>7.7769414390946388</c:v>
                </c:pt>
                <c:pt idx="1687">
                  <c:v>8.1810710687242842</c:v>
                </c:pt>
                <c:pt idx="1688">
                  <c:v>8.7529774557163158</c:v>
                </c:pt>
                <c:pt idx="1689">
                  <c:v>9.0900928309349247</c:v>
                </c:pt>
                <c:pt idx="1690">
                  <c:v>9.1577268424189775</c:v>
                </c:pt>
                <c:pt idx="1691">
                  <c:v>9.2257294201067559</c:v>
                </c:pt>
                <c:pt idx="1692">
                  <c:v>9.0208208643068346</c:v>
                </c:pt>
                <c:pt idx="1693">
                  <c:v>8.7810071425411405</c:v>
                </c:pt>
                <c:pt idx="1694">
                  <c:v>8.6774977098958495</c:v>
                </c:pt>
                <c:pt idx="1695">
                  <c:v>8.5570286366793713</c:v>
                </c:pt>
                <c:pt idx="1696">
                  <c:v>8.5736522798353789</c:v>
                </c:pt>
                <c:pt idx="1697">
                  <c:v>8.5902992131148608</c:v>
                </c:pt>
                <c:pt idx="1698">
                  <c:v>8.6069694547132425</c:v>
                </c:pt>
                <c:pt idx="1699">
                  <c:v>8.6236630228258697</c:v>
                </c:pt>
                <c:pt idx="1700">
                  <c:v>8.6403799356481326</c:v>
                </c:pt>
                <c:pt idx="1701">
                  <c:v>8.6571202113755295</c:v>
                </c:pt>
                <c:pt idx="1702">
                  <c:v>8.5359563990676364</c:v>
                </c:pt>
                <c:pt idx="1703">
                  <c:v>8.2601014607960455</c:v>
                </c:pt>
                <c:pt idx="1704">
                  <c:v>7.9680191311286563</c:v>
                </c:pt>
                <c:pt idx="1705">
                  <c:v>7.7980287635665784</c:v>
                </c:pt>
                <c:pt idx="1706">
                  <c:v>7.7659519908926447</c:v>
                </c:pt>
                <c:pt idx="1707">
                  <c:v>7.5967917539633181</c:v>
                </c:pt>
                <c:pt idx="1708">
                  <c:v>7.549312698096708</c:v>
                </c:pt>
                <c:pt idx="1709">
                  <c:v>7.654416543319198</c:v>
                </c:pt>
                <c:pt idx="1710">
                  <c:v>7.6227581740740682</c:v>
                </c:pt>
                <c:pt idx="1711">
                  <c:v>7.7274038028227929</c:v>
                </c:pt>
                <c:pt idx="1712">
                  <c:v>7.8476524922526005</c:v>
                </c:pt>
                <c:pt idx="1713">
                  <c:v>7.8317128519032888</c:v>
                </c:pt>
                <c:pt idx="1714">
                  <c:v>8.0875756043201843</c:v>
                </c:pt>
                <c:pt idx="1715">
                  <c:v>8.375700506224284</c:v>
                </c:pt>
                <c:pt idx="1716">
                  <c:v>8.528173325585934</c:v>
                </c:pt>
                <c:pt idx="1717">
                  <c:v>8.8338317709450571</c:v>
                </c:pt>
                <c:pt idx="1718">
                  <c:v>9.0208208643068524</c:v>
                </c:pt>
                <c:pt idx="1719">
                  <c:v>9.208662104746157</c:v>
                </c:pt>
                <c:pt idx="1720">
                  <c:v>9.4146464353370938</c:v>
                </c:pt>
                <c:pt idx="1721">
                  <c:v>9.6218617237212332</c:v>
                </c:pt>
                <c:pt idx="1722">
                  <c:v>9.8480245222800953</c:v>
                </c:pt>
                <c:pt idx="1723">
                  <c:v>10.075846653641808</c:v>
                </c:pt>
                <c:pt idx="1724">
                  <c:v>10.183983214449096</c:v>
                </c:pt>
                <c:pt idx="1725">
                  <c:v>9.9946027728459459</c:v>
                </c:pt>
                <c:pt idx="1726">
                  <c:v>9.6452794431262756</c:v>
                </c:pt>
                <c:pt idx="1727">
                  <c:v>9.2587213695473416</c:v>
                </c:pt>
                <c:pt idx="1728">
                  <c:v>8.8537605396323631</c:v>
                </c:pt>
                <c:pt idx="1729">
                  <c:v>7.9922769251028498</c:v>
                </c:pt>
                <c:pt idx="1730">
                  <c:v>6.7884773766646065</c:v>
                </c:pt>
                <c:pt idx="1731">
                  <c:v>5.3965154447852619</c:v>
                </c:pt>
                <c:pt idx="1732">
                  <c:v>3.8204262319444284</c:v>
                </c:pt>
                <c:pt idx="1733">
                  <c:v>2.2213509615845073</c:v>
                </c:pt>
                <c:pt idx="1734">
                  <c:v>1.1542533149988681</c:v>
                </c:pt>
                <c:pt idx="1735">
                  <c:v>0.64365031769548242</c:v>
                </c:pt>
                <c:pt idx="1736">
                  <c:v>0.40413871048740552</c:v>
                </c:pt>
                <c:pt idx="1737">
                  <c:v>0.43754613816952237</c:v>
                </c:pt>
                <c:pt idx="1738">
                  <c:v>0.48178474544190114</c:v>
                </c:pt>
                <c:pt idx="1739">
                  <c:v>0.41582640176826891</c:v>
                </c:pt>
                <c:pt idx="1740">
                  <c:v>0.12081132201244039</c:v>
                </c:pt>
                <c:pt idx="1741">
                  <c:v>-5.067441716580097E-2</c:v>
                </c:pt>
                <c:pt idx="1742">
                  <c:v>-9.2077527983532248E-2</c:v>
                </c:pt>
                <c:pt idx="1743">
                  <c:v>-1.8392478037381595E-2</c:v>
                </c:pt>
                <c:pt idx="1744">
                  <c:v>0.39066328184155846</c:v>
                </c:pt>
                <c:pt idx="1745">
                  <c:v>1.0168143417759752</c:v>
                </c:pt>
                <c:pt idx="1746">
                  <c:v>1.4428256625000122</c:v>
                </c:pt>
                <c:pt idx="1747">
                  <c:v>1.6590903715044636</c:v>
                </c:pt>
                <c:pt idx="1748">
                  <c:v>1.8847816708333247</c:v>
                </c:pt>
                <c:pt idx="1749">
                  <c:v>1.9118552098315338</c:v>
                </c:pt>
                <c:pt idx="1750">
                  <c:v>1.8389595522633753</c:v>
                </c:pt>
                <c:pt idx="1751">
                  <c:v>1.9646690953125034</c:v>
                </c:pt>
                <c:pt idx="1752">
                  <c:v>2.1023914814493367</c:v>
                </c:pt>
                <c:pt idx="1753">
                  <c:v>2.23774146943801</c:v>
                </c:pt>
                <c:pt idx="1754">
                  <c:v>2.4818396181069877</c:v>
                </c:pt>
                <c:pt idx="1755">
                  <c:v>2.5394100337890633</c:v>
                </c:pt>
                <c:pt idx="1756">
                  <c:v>2.5012869867734051</c:v>
                </c:pt>
                <c:pt idx="1757">
                  <c:v>2.4635669680660044</c:v>
                </c:pt>
                <c:pt idx="1758">
                  <c:v>2.4262477032407408</c:v>
                </c:pt>
                <c:pt idx="1759">
                  <c:v>2.3893269178714953</c:v>
                </c:pt>
                <c:pt idx="1760">
                  <c:v>2.3528023375321507</c:v>
                </c:pt>
                <c:pt idx="1761">
                  <c:v>2.2243267803891844</c:v>
                </c:pt>
                <c:pt idx="1762">
                  <c:v>2.1821303052300403</c:v>
                </c:pt>
                <c:pt idx="1763">
                  <c:v>2.147394562274954</c:v>
                </c:pt>
                <c:pt idx="1764">
                  <c:v>2.0157002468621372</c:v>
                </c:pt>
                <c:pt idx="1765">
                  <c:v>1.9757239042116748</c:v>
                </c:pt>
                <c:pt idx="1766">
                  <c:v>1.9362964806584342</c:v>
                </c:pt>
                <c:pt idx="1767">
                  <c:v>1.8974140459940816</c:v>
                </c:pt>
                <c:pt idx="1768">
                  <c:v>1.7711251391460938</c:v>
                </c:pt>
                <c:pt idx="1769">
                  <c:v>1.466232622403072</c:v>
                </c:pt>
                <c:pt idx="1770">
                  <c:v>0.89712947268518273</c:v>
                </c:pt>
                <c:pt idx="1771">
                  <c:v>0.15418779910863561</c:v>
                </c:pt>
                <c:pt idx="1772">
                  <c:v>-0.74171232274305587</c:v>
                </c:pt>
                <c:pt idx="1773">
                  <c:v>-1.6855713860444062</c:v>
                </c:pt>
                <c:pt idx="1774">
                  <c:v>-2.4111138038845485</c:v>
                </c:pt>
                <c:pt idx="1775">
                  <c:v>-2.6956627631180816</c:v>
                </c:pt>
                <c:pt idx="1776">
                  <c:v>-2.6571610161787818</c:v>
                </c:pt>
                <c:pt idx="1777">
                  <c:v>-2.4718853457826984</c:v>
                </c:pt>
                <c:pt idx="1778">
                  <c:v>-2.0999423306640641</c:v>
                </c:pt>
                <c:pt idx="1779">
                  <c:v>-1.6926298272569453</c:v>
                </c:pt>
                <c:pt idx="1780">
                  <c:v>-1.490029118229165</c:v>
                </c:pt>
                <c:pt idx="1781">
                  <c:v>-1.5210949147569439</c:v>
                </c:pt>
                <c:pt idx="1782">
                  <c:v>-1.7531650340944924</c:v>
                </c:pt>
                <c:pt idx="1783">
                  <c:v>-2.0921407180555569</c:v>
                </c:pt>
                <c:pt idx="1784">
                  <c:v>-2.3105134851345484</c:v>
                </c:pt>
                <c:pt idx="1785">
                  <c:v>-2.2412154197120953</c:v>
                </c:pt>
                <c:pt idx="1786">
                  <c:v>-1.9179355247427967</c:v>
                </c:pt>
                <c:pt idx="1787">
                  <c:v>-1.4868853416152257</c:v>
                </c:pt>
                <c:pt idx="1788">
                  <c:v>-1.0547499573969592</c:v>
                </c:pt>
                <c:pt idx="1789">
                  <c:v>-0.77730316078398265</c:v>
                </c:pt>
                <c:pt idx="1790">
                  <c:v>-0.64645680447932807</c:v>
                </c:pt>
                <c:pt idx="1791">
                  <c:v>-0.5807127546810702</c:v>
                </c:pt>
                <c:pt idx="1792">
                  <c:v>-0.5657054866536454</c:v>
                </c:pt>
                <c:pt idx="1793">
                  <c:v>-0.60871450303417574</c:v>
                </c:pt>
                <c:pt idx="1794">
                  <c:v>-0.68197284306198547</c:v>
                </c:pt>
                <c:pt idx="1795">
                  <c:v>-0.73469607055764496</c:v>
                </c:pt>
                <c:pt idx="1796">
                  <c:v>-0.7050643088035301</c:v>
                </c:pt>
                <c:pt idx="1797">
                  <c:v>-0.52869165958478015</c:v>
                </c:pt>
                <c:pt idx="1798">
                  <c:v>-0.40600135961934147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A10-B242-A7F5-F75B057F46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041711"/>
        <c:axId val="712021359"/>
      </c:scatterChart>
      <c:valAx>
        <c:axId val="10304171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021359"/>
        <c:crosses val="autoZero"/>
        <c:crossBetween val="midCat"/>
      </c:valAx>
      <c:valAx>
        <c:axId val="712021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417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Traction</a:t>
            </a:r>
            <a:r>
              <a:rPr lang="en-GB" b="1" baseline="0"/>
              <a:t> and Braking Dissipation in WLTC 3b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v5'!$AL$2:$AL$1811</c:f>
              <c:numCache>
                <c:formatCode>0</c:formatCode>
                <c:ptCount val="1805"/>
                <c:pt idx="3" formatCode="0.000">
                  <c:v>0</c:v>
                </c:pt>
                <c:pt idx="4" formatCode="0.000">
                  <c:v>0</c:v>
                </c:pt>
                <c:pt idx="5" formatCode="0.000">
                  <c:v>0</c:v>
                </c:pt>
                <c:pt idx="6" formatCode="0.000">
                  <c:v>0</c:v>
                </c:pt>
                <c:pt idx="7" formatCode="0.000">
                  <c:v>0</c:v>
                </c:pt>
                <c:pt idx="8" formatCode="0.000">
                  <c:v>0</c:v>
                </c:pt>
                <c:pt idx="9" formatCode="0.000">
                  <c:v>0</c:v>
                </c:pt>
                <c:pt idx="10" formatCode="0.000">
                  <c:v>0</c:v>
                </c:pt>
                <c:pt idx="11" formatCode="0.000">
                  <c:v>0</c:v>
                </c:pt>
                <c:pt idx="12" formatCode="0.000">
                  <c:v>0</c:v>
                </c:pt>
                <c:pt idx="13" formatCode="0.000">
                  <c:v>0</c:v>
                </c:pt>
                <c:pt idx="14" formatCode="0.000">
                  <c:v>0</c:v>
                </c:pt>
                <c:pt idx="15" formatCode="0.000">
                  <c:v>0</c:v>
                </c:pt>
                <c:pt idx="16" formatCode="0.000">
                  <c:v>0</c:v>
                </c:pt>
                <c:pt idx="17" formatCode="0.000">
                  <c:v>0</c:v>
                </c:pt>
                <c:pt idx="18" formatCode="0.000">
                  <c:v>0</c:v>
                </c:pt>
                <c:pt idx="19" formatCode="0.000">
                  <c:v>0</c:v>
                </c:pt>
                <c:pt idx="20" formatCode="0.000">
                  <c:v>0</c:v>
                </c:pt>
                <c:pt idx="21" formatCode="0.000">
                  <c:v>0</c:v>
                </c:pt>
                <c:pt idx="22" formatCode="0.000">
                  <c:v>0</c:v>
                </c:pt>
                <c:pt idx="23" formatCode="0.000">
                  <c:v>0</c:v>
                </c:pt>
                <c:pt idx="24" formatCode="0.000">
                  <c:v>0</c:v>
                </c:pt>
                <c:pt idx="25" formatCode="0.000">
                  <c:v>0</c:v>
                </c:pt>
                <c:pt idx="26" formatCode="0.000">
                  <c:v>0</c:v>
                </c:pt>
                <c:pt idx="27" formatCode="0.000">
                  <c:v>0</c:v>
                </c:pt>
                <c:pt idx="28" formatCode="0.000">
                  <c:v>0</c:v>
                </c:pt>
                <c:pt idx="29" formatCode="0.000">
                  <c:v>0</c:v>
                </c:pt>
                <c:pt idx="30" formatCode="0.000">
                  <c:v>0</c:v>
                </c:pt>
                <c:pt idx="31" formatCode="0.000">
                  <c:v>0</c:v>
                </c:pt>
                <c:pt idx="32" formatCode="0.000">
                  <c:v>0</c:v>
                </c:pt>
                <c:pt idx="33" formatCode="0.000">
                  <c:v>0</c:v>
                </c:pt>
                <c:pt idx="34" formatCode="0.000">
                  <c:v>0</c:v>
                </c:pt>
                <c:pt idx="35" formatCode="0.000">
                  <c:v>0</c:v>
                </c:pt>
                <c:pt idx="36" formatCode="0.000">
                  <c:v>0</c:v>
                </c:pt>
                <c:pt idx="37" formatCode="0.000">
                  <c:v>0</c:v>
                </c:pt>
                <c:pt idx="38" formatCode="0.000">
                  <c:v>0</c:v>
                </c:pt>
                <c:pt idx="39" formatCode="0.000">
                  <c:v>0</c:v>
                </c:pt>
                <c:pt idx="40" formatCode="0.000">
                  <c:v>0</c:v>
                </c:pt>
                <c:pt idx="41" formatCode="0.000">
                  <c:v>5.4320411093964332E-3</c:v>
                </c:pt>
                <c:pt idx="42" formatCode="0.000">
                  <c:v>1.0175040723593966E-2</c:v>
                </c:pt>
                <c:pt idx="43" formatCode="0.000">
                  <c:v>1.4253637259945131E-2</c:v>
                </c:pt>
                <c:pt idx="44" formatCode="0.000">
                  <c:v>1.7820279063786009E-2</c:v>
                </c:pt>
                <c:pt idx="45" formatCode="0.000">
                  <c:v>2.0928503300754461E-2</c:v>
                </c:pt>
                <c:pt idx="46" formatCode="0.000">
                  <c:v>2.3434054569615913E-2</c:v>
                </c:pt>
                <c:pt idx="47" formatCode="0.000">
                  <c:v>2.5311013374485599E-2</c:v>
                </c:pt>
                <c:pt idx="48" formatCode="0.000">
                  <c:v>2.6779308127572021E-2</c:v>
                </c:pt>
                <c:pt idx="49" formatCode="0.000">
                  <c:v>2.8080675368655699E-2</c:v>
                </c:pt>
                <c:pt idx="50" formatCode="0.000">
                  <c:v>2.8080675368655699E-2</c:v>
                </c:pt>
                <c:pt idx="51" formatCode="0.000">
                  <c:v>2.9213536093964342E-2</c:v>
                </c:pt>
                <c:pt idx="52" formatCode="0.000">
                  <c:v>3.0222191786694105E-2</c:v>
                </c:pt>
                <c:pt idx="53" formatCode="0.000">
                  <c:v>3.0222191786694105E-2</c:v>
                </c:pt>
                <c:pt idx="54" formatCode="0.000">
                  <c:v>3.0222191786694105E-2</c:v>
                </c:pt>
                <c:pt idx="55" formatCode="0.000">
                  <c:v>3.1124190243484229E-2</c:v>
                </c:pt>
                <c:pt idx="56" formatCode="0.000">
                  <c:v>3.1858546167695477E-2</c:v>
                </c:pt>
                <c:pt idx="57" formatCode="0.000">
                  <c:v>3.2369815672153641E-2</c:v>
                </c:pt>
                <c:pt idx="58" formatCode="0.000">
                  <c:v>3.2369815672153641E-2</c:v>
                </c:pt>
                <c:pt idx="59" formatCode="0.000">
                  <c:v>3.2369815672153641E-2</c:v>
                </c:pt>
                <c:pt idx="60" formatCode="0.000">
                  <c:v>3.2369815672153641E-2</c:v>
                </c:pt>
                <c:pt idx="61" formatCode="0.000">
                  <c:v>3.2369815672153641E-2</c:v>
                </c:pt>
                <c:pt idx="62" formatCode="0.000">
                  <c:v>3.2369815672153641E-2</c:v>
                </c:pt>
                <c:pt idx="63" formatCode="0.000">
                  <c:v>3.2369815672153641E-2</c:v>
                </c:pt>
                <c:pt idx="64" formatCode="0.000">
                  <c:v>3.2369815672153641E-2</c:v>
                </c:pt>
                <c:pt idx="65" formatCode="0.000">
                  <c:v>3.2369815672153641E-2</c:v>
                </c:pt>
                <c:pt idx="66" formatCode="0.000">
                  <c:v>3.2369815672153641E-2</c:v>
                </c:pt>
                <c:pt idx="67" formatCode="0.000">
                  <c:v>3.2369815672153641E-2</c:v>
                </c:pt>
                <c:pt idx="68" formatCode="0.000">
                  <c:v>3.2369815672153641E-2</c:v>
                </c:pt>
                <c:pt idx="69" formatCode="0.000">
                  <c:v>3.2369815672153641E-2</c:v>
                </c:pt>
                <c:pt idx="70" formatCode="0.000">
                  <c:v>3.2369815672153641E-2</c:v>
                </c:pt>
                <c:pt idx="71" formatCode="0.000">
                  <c:v>3.2369815672153641E-2</c:v>
                </c:pt>
                <c:pt idx="72" formatCode="0.000">
                  <c:v>3.2369815672153641E-2</c:v>
                </c:pt>
                <c:pt idx="73" formatCode="0.000">
                  <c:v>3.2369815672153641E-2</c:v>
                </c:pt>
                <c:pt idx="74" formatCode="0.000">
                  <c:v>3.2369815672153641E-2</c:v>
                </c:pt>
                <c:pt idx="75" formatCode="0.000">
                  <c:v>3.2369815672153641E-2</c:v>
                </c:pt>
                <c:pt idx="76" formatCode="0.000">
                  <c:v>3.2369815672153641E-2</c:v>
                </c:pt>
                <c:pt idx="77" formatCode="0.000">
                  <c:v>3.2369815672153641E-2</c:v>
                </c:pt>
                <c:pt idx="78" formatCode="0.000">
                  <c:v>3.2369815672153641E-2</c:v>
                </c:pt>
                <c:pt idx="79" formatCode="0.000">
                  <c:v>3.2369815672153641E-2</c:v>
                </c:pt>
                <c:pt idx="80" formatCode="0.000">
                  <c:v>3.2369815672153641E-2</c:v>
                </c:pt>
                <c:pt idx="81" formatCode="0.000">
                  <c:v>3.2369815672153641E-2</c:v>
                </c:pt>
                <c:pt idx="82" formatCode="0.000">
                  <c:v>3.2369815672153641E-2</c:v>
                </c:pt>
                <c:pt idx="83" formatCode="0.000">
                  <c:v>3.2369815672153641E-2</c:v>
                </c:pt>
                <c:pt idx="84" formatCode="0.000">
                  <c:v>3.2369815672153641E-2</c:v>
                </c:pt>
                <c:pt idx="85" formatCode="0.000">
                  <c:v>3.2369815672153641E-2</c:v>
                </c:pt>
                <c:pt idx="86" formatCode="0.000">
                  <c:v>3.2369815672153641E-2</c:v>
                </c:pt>
                <c:pt idx="87" formatCode="0.000">
                  <c:v>3.2369815672153641E-2</c:v>
                </c:pt>
                <c:pt idx="88" formatCode="0.000">
                  <c:v>3.2369815672153641E-2</c:v>
                </c:pt>
                <c:pt idx="89" formatCode="0.000">
                  <c:v>3.2369815672153641E-2</c:v>
                </c:pt>
                <c:pt idx="90" formatCode="0.000">
                  <c:v>3.2369815672153641E-2</c:v>
                </c:pt>
                <c:pt idx="91" formatCode="0.000">
                  <c:v>3.2369815672153641E-2</c:v>
                </c:pt>
                <c:pt idx="92" formatCode="0.000">
                  <c:v>3.5854468449931419E-2</c:v>
                </c:pt>
                <c:pt idx="93" formatCode="0.000">
                  <c:v>3.8886185485253771E-2</c:v>
                </c:pt>
                <c:pt idx="94" formatCode="0.000">
                  <c:v>4.1106592506858712E-2</c:v>
                </c:pt>
                <c:pt idx="95" formatCode="0.000">
                  <c:v>4.2548550668724282E-2</c:v>
                </c:pt>
                <c:pt idx="96" formatCode="0.000">
                  <c:v>4.3409554612482852E-2</c:v>
                </c:pt>
                <c:pt idx="97" formatCode="0.000">
                  <c:v>4.401029106652949E-2</c:v>
                </c:pt>
                <c:pt idx="98" formatCode="0.000">
                  <c:v>4.4439303412208503E-2</c:v>
                </c:pt>
                <c:pt idx="99" formatCode="0.000">
                  <c:v>4.4686015303497938E-2</c:v>
                </c:pt>
                <c:pt idx="100" formatCode="0.000">
                  <c:v>4.4786237354252391E-2</c:v>
                </c:pt>
                <c:pt idx="101" formatCode="0.000">
                  <c:v>4.4824848465363505E-2</c:v>
                </c:pt>
                <c:pt idx="102" formatCode="0.000">
                  <c:v>4.4839268046982163E-2</c:v>
                </c:pt>
                <c:pt idx="103" formatCode="0.000">
                  <c:v>4.4839268046982163E-2</c:v>
                </c:pt>
                <c:pt idx="104" formatCode="0.000">
                  <c:v>4.4839268046982163E-2</c:v>
                </c:pt>
                <c:pt idx="105" formatCode="0.000">
                  <c:v>4.4839268046982163E-2</c:v>
                </c:pt>
                <c:pt idx="106" formatCode="0.000">
                  <c:v>4.4839268046982163E-2</c:v>
                </c:pt>
                <c:pt idx="107" formatCode="0.000">
                  <c:v>4.4839268046982163E-2</c:v>
                </c:pt>
                <c:pt idx="108" formatCode="0.000">
                  <c:v>4.4839268046982163E-2</c:v>
                </c:pt>
                <c:pt idx="109" formatCode="0.000">
                  <c:v>4.4839268046982163E-2</c:v>
                </c:pt>
                <c:pt idx="110" formatCode="0.000">
                  <c:v>4.4839268046982163E-2</c:v>
                </c:pt>
                <c:pt idx="111" formatCode="0.000">
                  <c:v>4.4839268046982163E-2</c:v>
                </c:pt>
                <c:pt idx="112" formatCode="0.000">
                  <c:v>4.4839268046982163E-2</c:v>
                </c:pt>
                <c:pt idx="113" formatCode="0.000">
                  <c:v>4.4839268046982163E-2</c:v>
                </c:pt>
                <c:pt idx="114" formatCode="0.000">
                  <c:v>4.4839268046982163E-2</c:v>
                </c:pt>
                <c:pt idx="115" formatCode="0.000">
                  <c:v>4.4839268046982163E-2</c:v>
                </c:pt>
                <c:pt idx="116" formatCode="0.000">
                  <c:v>4.4839268046982163E-2</c:v>
                </c:pt>
                <c:pt idx="117" formatCode="0.000">
                  <c:v>4.4839268046982163E-2</c:v>
                </c:pt>
                <c:pt idx="118" formatCode="0.000">
                  <c:v>4.4839268046982163E-2</c:v>
                </c:pt>
                <c:pt idx="119" formatCode="0.000">
                  <c:v>4.4839268046982163E-2</c:v>
                </c:pt>
                <c:pt idx="120" formatCode="0.000">
                  <c:v>4.4839268046982163E-2</c:v>
                </c:pt>
                <c:pt idx="121" formatCode="0.000">
                  <c:v>4.4839268046982163E-2</c:v>
                </c:pt>
                <c:pt idx="122" formatCode="0.000">
                  <c:v>4.4839268046982163E-2</c:v>
                </c:pt>
                <c:pt idx="123" formatCode="0.000">
                  <c:v>4.4839268046982163E-2</c:v>
                </c:pt>
                <c:pt idx="124" formatCode="0.000">
                  <c:v>4.4839268046982163E-2</c:v>
                </c:pt>
                <c:pt idx="125" formatCode="0.000">
                  <c:v>4.4839268046982163E-2</c:v>
                </c:pt>
                <c:pt idx="126" formatCode="0.000">
                  <c:v>4.4839268046982163E-2</c:v>
                </c:pt>
                <c:pt idx="127" formatCode="0.000">
                  <c:v>4.4839268046982163E-2</c:v>
                </c:pt>
                <c:pt idx="128" formatCode="0.000">
                  <c:v>4.4839268046982163E-2</c:v>
                </c:pt>
                <c:pt idx="129" formatCode="0.000">
                  <c:v>4.4839268046982163E-2</c:v>
                </c:pt>
                <c:pt idx="130" formatCode="0.000">
                  <c:v>4.4839268046982163E-2</c:v>
                </c:pt>
                <c:pt idx="131" formatCode="0.000">
                  <c:v>4.4839268046982163E-2</c:v>
                </c:pt>
                <c:pt idx="132" formatCode="0.000">
                  <c:v>4.4839268046982163E-2</c:v>
                </c:pt>
                <c:pt idx="133" formatCode="0.000">
                  <c:v>4.4839268046982163E-2</c:v>
                </c:pt>
                <c:pt idx="134" formatCode="0.000">
                  <c:v>4.4839268046982163E-2</c:v>
                </c:pt>
                <c:pt idx="135" formatCode="0.000">
                  <c:v>4.4839268046982163E-2</c:v>
                </c:pt>
                <c:pt idx="136" formatCode="0.000">
                  <c:v>4.4839268046982163E-2</c:v>
                </c:pt>
                <c:pt idx="137" formatCode="0.000">
                  <c:v>4.4839268046982163E-2</c:v>
                </c:pt>
                <c:pt idx="138" formatCode="0.000">
                  <c:v>4.4839268046982163E-2</c:v>
                </c:pt>
                <c:pt idx="139" formatCode="0.000">
                  <c:v>4.4839268046982163E-2</c:v>
                </c:pt>
                <c:pt idx="140" formatCode="0.000">
                  <c:v>4.4839268046982163E-2</c:v>
                </c:pt>
                <c:pt idx="141" formatCode="0.000">
                  <c:v>4.4839268046982163E-2</c:v>
                </c:pt>
                <c:pt idx="142" formatCode="0.000">
                  <c:v>4.4839268046982163E-2</c:v>
                </c:pt>
                <c:pt idx="143" formatCode="0.000">
                  <c:v>4.4839268046982163E-2</c:v>
                </c:pt>
                <c:pt idx="144" formatCode="0.000">
                  <c:v>4.4839268046982163E-2</c:v>
                </c:pt>
                <c:pt idx="145" formatCode="0.000">
                  <c:v>4.4839268046982163E-2</c:v>
                </c:pt>
                <c:pt idx="146" formatCode="0.000">
                  <c:v>4.4839268046982163E-2</c:v>
                </c:pt>
                <c:pt idx="147" formatCode="0.000">
                  <c:v>4.4839268046982163E-2</c:v>
                </c:pt>
                <c:pt idx="148" formatCode="0.000">
                  <c:v>4.4839268046982163E-2</c:v>
                </c:pt>
                <c:pt idx="149" formatCode="0.000">
                  <c:v>4.4839268046982163E-2</c:v>
                </c:pt>
                <c:pt idx="150" formatCode="0.000">
                  <c:v>4.4839268046982163E-2</c:v>
                </c:pt>
                <c:pt idx="151" formatCode="0.000">
                  <c:v>4.4839268046982163E-2</c:v>
                </c:pt>
                <c:pt idx="152" formatCode="0.000">
                  <c:v>4.4839268046982163E-2</c:v>
                </c:pt>
                <c:pt idx="153" formatCode="0.000">
                  <c:v>4.4839268046982163E-2</c:v>
                </c:pt>
                <c:pt idx="154" formatCode="0.000">
                  <c:v>4.4839268046982163E-2</c:v>
                </c:pt>
                <c:pt idx="155" formatCode="0.000">
                  <c:v>4.7414414651920436E-2</c:v>
                </c:pt>
                <c:pt idx="156" formatCode="0.000">
                  <c:v>4.9618584747942382E-2</c:v>
                </c:pt>
                <c:pt idx="157" formatCode="0.000">
                  <c:v>5.1140267704046637E-2</c:v>
                </c:pt>
                <c:pt idx="158" formatCode="0.000">
                  <c:v>5.2031928155006853E-2</c:v>
                </c:pt>
                <c:pt idx="159" formatCode="0.000">
                  <c:v>5.2558928112139913E-2</c:v>
                </c:pt>
                <c:pt idx="160" formatCode="0.000">
                  <c:v>5.2558928112139913E-2</c:v>
                </c:pt>
                <c:pt idx="161" formatCode="0.000">
                  <c:v>5.2558928112139913E-2</c:v>
                </c:pt>
                <c:pt idx="162" formatCode="0.000">
                  <c:v>5.2558928112139913E-2</c:v>
                </c:pt>
                <c:pt idx="163" formatCode="0.000">
                  <c:v>5.2558928112139913E-2</c:v>
                </c:pt>
                <c:pt idx="164" formatCode="0.000">
                  <c:v>5.2558928112139913E-2</c:v>
                </c:pt>
                <c:pt idx="165" formatCode="0.000">
                  <c:v>5.2558928112139913E-2</c:v>
                </c:pt>
                <c:pt idx="166" formatCode="0.000">
                  <c:v>5.2558928112139913E-2</c:v>
                </c:pt>
                <c:pt idx="167" formatCode="0.000">
                  <c:v>5.2558928112139913E-2</c:v>
                </c:pt>
                <c:pt idx="168" formatCode="0.000">
                  <c:v>5.2558928112139913E-2</c:v>
                </c:pt>
                <c:pt idx="169" formatCode="0.000">
                  <c:v>5.2558928112139913E-2</c:v>
                </c:pt>
                <c:pt idx="170" formatCode="0.000">
                  <c:v>5.2558928112139913E-2</c:v>
                </c:pt>
                <c:pt idx="171" formatCode="0.000">
                  <c:v>5.2558928112139913E-2</c:v>
                </c:pt>
                <c:pt idx="172" formatCode="0.000">
                  <c:v>5.2558928112139913E-2</c:v>
                </c:pt>
                <c:pt idx="173" formatCode="0.000">
                  <c:v>5.2558928112139913E-2</c:v>
                </c:pt>
                <c:pt idx="174" formatCode="0.000">
                  <c:v>5.2558928112139913E-2</c:v>
                </c:pt>
                <c:pt idx="175" formatCode="0.000">
                  <c:v>5.6726187199931402E-2</c:v>
                </c:pt>
                <c:pt idx="176" formatCode="0.000">
                  <c:v>6.0396655949931405E-2</c:v>
                </c:pt>
                <c:pt idx="177" formatCode="0.000">
                  <c:v>6.3259717506858701E-2</c:v>
                </c:pt>
                <c:pt idx="178" formatCode="0.000">
                  <c:v>6.5447710262345665E-2</c:v>
                </c:pt>
                <c:pt idx="179" formatCode="0.000">
                  <c:v>6.7354699931412881E-2</c:v>
                </c:pt>
                <c:pt idx="180" formatCode="0.000">
                  <c:v>6.7354699931412881E-2</c:v>
                </c:pt>
                <c:pt idx="181" formatCode="0.000">
                  <c:v>6.7354699931412881E-2</c:v>
                </c:pt>
                <c:pt idx="182" formatCode="0.000">
                  <c:v>6.7354699931412881E-2</c:v>
                </c:pt>
                <c:pt idx="183" formatCode="0.000">
                  <c:v>6.7354699931412881E-2</c:v>
                </c:pt>
                <c:pt idx="184" formatCode="0.000">
                  <c:v>6.7354699931412881E-2</c:v>
                </c:pt>
                <c:pt idx="185" formatCode="0.000">
                  <c:v>6.7354699931412881E-2</c:v>
                </c:pt>
                <c:pt idx="186" formatCode="0.000">
                  <c:v>6.7354699931412881E-2</c:v>
                </c:pt>
                <c:pt idx="187" formatCode="0.000">
                  <c:v>6.974075338648833E-2</c:v>
                </c:pt>
                <c:pt idx="188" formatCode="0.000">
                  <c:v>7.1770249914266102E-2</c:v>
                </c:pt>
                <c:pt idx="189" formatCode="0.000">
                  <c:v>7.3429574331275713E-2</c:v>
                </c:pt>
                <c:pt idx="190" formatCode="0.000">
                  <c:v>7.4743424639917691E-2</c:v>
                </c:pt>
                <c:pt idx="191" formatCode="0.000">
                  <c:v>7.5807643389917689E-2</c:v>
                </c:pt>
                <c:pt idx="192" formatCode="0.000">
                  <c:v>7.667880658436213E-2</c:v>
                </c:pt>
                <c:pt idx="193" formatCode="0.000">
                  <c:v>7.7413162508573385E-2</c:v>
                </c:pt>
                <c:pt idx="194" formatCode="0.000">
                  <c:v>7.8039550325788742E-2</c:v>
                </c:pt>
                <c:pt idx="195" formatCode="0.000">
                  <c:v>7.8598726208847725E-2</c:v>
                </c:pt>
                <c:pt idx="196" formatCode="0.000">
                  <c:v>7.8598726208847725E-2</c:v>
                </c:pt>
                <c:pt idx="197" formatCode="0.000">
                  <c:v>7.8598726208847725E-2</c:v>
                </c:pt>
                <c:pt idx="198" formatCode="0.000">
                  <c:v>7.8598726208847725E-2</c:v>
                </c:pt>
                <c:pt idx="199" formatCode="0.000">
                  <c:v>7.8598726208847725E-2</c:v>
                </c:pt>
                <c:pt idx="200" formatCode="0.000">
                  <c:v>7.8598726208847725E-2</c:v>
                </c:pt>
                <c:pt idx="201" formatCode="0.000">
                  <c:v>7.8598726208847725E-2</c:v>
                </c:pt>
                <c:pt idx="202" formatCode="0.000">
                  <c:v>7.8598726208847725E-2</c:v>
                </c:pt>
                <c:pt idx="203" formatCode="0.000">
                  <c:v>7.8598726208847725E-2</c:v>
                </c:pt>
                <c:pt idx="204" formatCode="0.000">
                  <c:v>7.8598726208847725E-2</c:v>
                </c:pt>
                <c:pt idx="205" formatCode="0.000">
                  <c:v>7.8598726208847725E-2</c:v>
                </c:pt>
                <c:pt idx="206" formatCode="0.000">
                  <c:v>7.8598726208847725E-2</c:v>
                </c:pt>
                <c:pt idx="207" formatCode="0.000">
                  <c:v>7.8598726208847725E-2</c:v>
                </c:pt>
                <c:pt idx="208" formatCode="0.000">
                  <c:v>7.8598726208847725E-2</c:v>
                </c:pt>
                <c:pt idx="209" formatCode="0.000">
                  <c:v>7.8598726208847725E-2</c:v>
                </c:pt>
                <c:pt idx="210" formatCode="0.000">
                  <c:v>7.8598726208847725E-2</c:v>
                </c:pt>
                <c:pt idx="211" formatCode="0.000">
                  <c:v>7.8598726208847725E-2</c:v>
                </c:pt>
                <c:pt idx="212" formatCode="0.000">
                  <c:v>7.8598726208847725E-2</c:v>
                </c:pt>
                <c:pt idx="213" formatCode="0.000">
                  <c:v>7.8598726208847725E-2</c:v>
                </c:pt>
                <c:pt idx="214" formatCode="0.000">
                  <c:v>7.8598726208847725E-2</c:v>
                </c:pt>
                <c:pt idx="215" formatCode="0.000">
                  <c:v>7.8598726208847725E-2</c:v>
                </c:pt>
                <c:pt idx="216" formatCode="0.000">
                  <c:v>7.8598726208847725E-2</c:v>
                </c:pt>
                <c:pt idx="217" formatCode="0.000">
                  <c:v>7.8598726208847725E-2</c:v>
                </c:pt>
                <c:pt idx="218" formatCode="0.000">
                  <c:v>7.8598726208847725E-2</c:v>
                </c:pt>
                <c:pt idx="219" formatCode="0.000">
                  <c:v>7.8598726208847725E-2</c:v>
                </c:pt>
                <c:pt idx="220" formatCode="0.000">
                  <c:v>7.8598726208847725E-2</c:v>
                </c:pt>
                <c:pt idx="221" formatCode="0.000">
                  <c:v>7.8598726208847725E-2</c:v>
                </c:pt>
                <c:pt idx="222" formatCode="0.000">
                  <c:v>7.8598726208847725E-2</c:v>
                </c:pt>
                <c:pt idx="223" formatCode="0.000">
                  <c:v>7.8598726208847725E-2</c:v>
                </c:pt>
                <c:pt idx="224" formatCode="0.000">
                  <c:v>7.8598726208847725E-2</c:v>
                </c:pt>
                <c:pt idx="225" formatCode="0.000">
                  <c:v>7.8598726208847725E-2</c:v>
                </c:pt>
                <c:pt idx="226" formatCode="0.000">
                  <c:v>7.8598726208847725E-2</c:v>
                </c:pt>
                <c:pt idx="227" formatCode="0.000">
                  <c:v>7.8598726208847725E-2</c:v>
                </c:pt>
                <c:pt idx="228" formatCode="0.000">
                  <c:v>7.8598726208847725E-2</c:v>
                </c:pt>
                <c:pt idx="229" formatCode="0.000">
                  <c:v>7.8598726208847725E-2</c:v>
                </c:pt>
                <c:pt idx="230" formatCode="0.000">
                  <c:v>7.8598726208847725E-2</c:v>
                </c:pt>
                <c:pt idx="231" formatCode="0.000">
                  <c:v>7.8598726208847725E-2</c:v>
                </c:pt>
                <c:pt idx="232" formatCode="0.000">
                  <c:v>7.8598726208847725E-2</c:v>
                </c:pt>
                <c:pt idx="233" formatCode="0.000">
                  <c:v>7.8598726208847725E-2</c:v>
                </c:pt>
                <c:pt idx="234" formatCode="0.000">
                  <c:v>7.8598726208847725E-2</c:v>
                </c:pt>
                <c:pt idx="235" formatCode="0.000">
                  <c:v>7.8598726208847725E-2</c:v>
                </c:pt>
                <c:pt idx="236" formatCode="0.000">
                  <c:v>7.8598726208847725E-2</c:v>
                </c:pt>
                <c:pt idx="237" formatCode="0.000">
                  <c:v>8.7578222736625508E-2</c:v>
                </c:pt>
                <c:pt idx="238" formatCode="0.000">
                  <c:v>9.591539244684498E-2</c:v>
                </c:pt>
                <c:pt idx="239" formatCode="0.000">
                  <c:v>0.10366442794067214</c:v>
                </c:pt>
                <c:pt idx="240" formatCode="0.000">
                  <c:v>0.10366442794067214</c:v>
                </c:pt>
                <c:pt idx="241" formatCode="0.000">
                  <c:v>0.10366442794067214</c:v>
                </c:pt>
                <c:pt idx="242" formatCode="0.000">
                  <c:v>0.11064350544410149</c:v>
                </c:pt>
                <c:pt idx="243" formatCode="0.000">
                  <c:v>0.11719669881687242</c:v>
                </c:pt>
                <c:pt idx="244" formatCode="0.000">
                  <c:v>0.12304345186042523</c:v>
                </c:pt>
                <c:pt idx="245" formatCode="0.000">
                  <c:v>0.12817446930727022</c:v>
                </c:pt>
                <c:pt idx="246" formatCode="0.000">
                  <c:v>0.13282284786522633</c:v>
                </c:pt>
                <c:pt idx="247" formatCode="0.000">
                  <c:v>0.1369014444015775</c:v>
                </c:pt>
                <c:pt idx="248" formatCode="0.000">
                  <c:v>0.1404680862054184</c:v>
                </c:pt>
                <c:pt idx="249" formatCode="0.000">
                  <c:v>0.14357631044238683</c:v>
                </c:pt>
                <c:pt idx="250" formatCode="0.000">
                  <c:v>0.14608186171124829</c:v>
                </c:pt>
                <c:pt idx="251" formatCode="0.000">
                  <c:v>0.14795882051611797</c:v>
                </c:pt>
                <c:pt idx="252" formatCode="0.000">
                  <c:v>0.14942711526920438</c:v>
                </c:pt>
                <c:pt idx="253" formatCode="0.000">
                  <c:v>0.15072848251028806</c:v>
                </c:pt>
                <c:pt idx="254" formatCode="0.000">
                  <c:v>0.15072848251028806</c:v>
                </c:pt>
                <c:pt idx="255" formatCode="0.000">
                  <c:v>0.15186134323559669</c:v>
                </c:pt>
                <c:pt idx="256" formatCode="0.000">
                  <c:v>0.15286999892832645</c:v>
                </c:pt>
                <c:pt idx="257" formatCode="0.000">
                  <c:v>0.15286999892832645</c:v>
                </c:pt>
                <c:pt idx="258" formatCode="0.000">
                  <c:v>0.15286999892832645</c:v>
                </c:pt>
                <c:pt idx="259" formatCode="0.000">
                  <c:v>0.15377199738511654</c:v>
                </c:pt>
                <c:pt idx="260" formatCode="0.000">
                  <c:v>0.1545063533093278</c:v>
                </c:pt>
                <c:pt idx="261" formatCode="0.000">
                  <c:v>0.1545063533093278</c:v>
                </c:pt>
                <c:pt idx="262" formatCode="0.000">
                  <c:v>0.1545063533093278</c:v>
                </c:pt>
                <c:pt idx="263" formatCode="0.000">
                  <c:v>0.1545063533093278</c:v>
                </c:pt>
                <c:pt idx="264" formatCode="0.000">
                  <c:v>0.1545063533093278</c:v>
                </c:pt>
                <c:pt idx="265" formatCode="0.000">
                  <c:v>0.1545063533093278</c:v>
                </c:pt>
                <c:pt idx="266" formatCode="0.000">
                  <c:v>0.1545063533093278</c:v>
                </c:pt>
                <c:pt idx="267" formatCode="0.000">
                  <c:v>0.1545063533093278</c:v>
                </c:pt>
                <c:pt idx="268" formatCode="0.000">
                  <c:v>0.1545063533093278</c:v>
                </c:pt>
                <c:pt idx="269" formatCode="0.000">
                  <c:v>0.1545063533093278</c:v>
                </c:pt>
                <c:pt idx="270" formatCode="0.000">
                  <c:v>0.1545063533093278</c:v>
                </c:pt>
                <c:pt idx="271" formatCode="0.000">
                  <c:v>0.1545063533093278</c:v>
                </c:pt>
                <c:pt idx="272" formatCode="0.000">
                  <c:v>0.1545063533093278</c:v>
                </c:pt>
                <c:pt idx="273" formatCode="0.000">
                  <c:v>0.1545063533093278</c:v>
                </c:pt>
                <c:pt idx="274" formatCode="0.000">
                  <c:v>0.1545063533093278</c:v>
                </c:pt>
                <c:pt idx="275" formatCode="0.000">
                  <c:v>0.1545063533093278</c:v>
                </c:pt>
                <c:pt idx="276" formatCode="0.000">
                  <c:v>0.1545063533093278</c:v>
                </c:pt>
                <c:pt idx="277" formatCode="0.000">
                  <c:v>0.1545063533093278</c:v>
                </c:pt>
                <c:pt idx="278" formatCode="0.000">
                  <c:v>0.16019580182613166</c:v>
                </c:pt>
                <c:pt idx="279" formatCode="0.000">
                  <c:v>0.16515518454218103</c:v>
                </c:pt>
                <c:pt idx="280" formatCode="0.000">
                  <c:v>0.16945722500857335</c:v>
                </c:pt>
                <c:pt idx="281" formatCode="0.000">
                  <c:v>0.17298275312928665</c:v>
                </c:pt>
                <c:pt idx="282" formatCode="0.000">
                  <c:v>0.17582737311385457</c:v>
                </c:pt>
                <c:pt idx="283" formatCode="0.000">
                  <c:v>0.17776463198731135</c:v>
                </c:pt>
                <c:pt idx="284" formatCode="0.000">
                  <c:v>0.17912901041666665</c:v>
                </c:pt>
                <c:pt idx="285" formatCode="0.000">
                  <c:v>0.17912901041666665</c:v>
                </c:pt>
                <c:pt idx="286" formatCode="0.000">
                  <c:v>0.17912901041666665</c:v>
                </c:pt>
                <c:pt idx="287" formatCode="0.000">
                  <c:v>0.17912901041666665</c:v>
                </c:pt>
                <c:pt idx="288" formatCode="0.000">
                  <c:v>0.17912901041666665</c:v>
                </c:pt>
                <c:pt idx="289" formatCode="0.000">
                  <c:v>0.17912901041666665</c:v>
                </c:pt>
                <c:pt idx="290" formatCode="0.000">
                  <c:v>0.17912901041666665</c:v>
                </c:pt>
                <c:pt idx="291" formatCode="0.000">
                  <c:v>0.17912901041666665</c:v>
                </c:pt>
                <c:pt idx="292" formatCode="0.000">
                  <c:v>0.17912901041666665</c:v>
                </c:pt>
                <c:pt idx="293" formatCode="0.000">
                  <c:v>0.17912901041666665</c:v>
                </c:pt>
                <c:pt idx="294" formatCode="0.000">
                  <c:v>0.17912901041666665</c:v>
                </c:pt>
                <c:pt idx="295" formatCode="0.000">
                  <c:v>0.17912901041666665</c:v>
                </c:pt>
                <c:pt idx="296" formatCode="0.000">
                  <c:v>0.17912901041666665</c:v>
                </c:pt>
                <c:pt idx="297" formatCode="0.000">
                  <c:v>0.17912901041666665</c:v>
                </c:pt>
                <c:pt idx="298" formatCode="0.000">
                  <c:v>0.17912901041666665</c:v>
                </c:pt>
                <c:pt idx="299" formatCode="0.000">
                  <c:v>0.17912901041666665</c:v>
                </c:pt>
                <c:pt idx="300" formatCode="0.000">
                  <c:v>0.17912901041666665</c:v>
                </c:pt>
                <c:pt idx="301" formatCode="0.000">
                  <c:v>0.17912901041666665</c:v>
                </c:pt>
                <c:pt idx="302" formatCode="0.000">
                  <c:v>0.17912901041666665</c:v>
                </c:pt>
                <c:pt idx="303" formatCode="0.000">
                  <c:v>0.17912901041666665</c:v>
                </c:pt>
                <c:pt idx="304" formatCode="0.000">
                  <c:v>0.17912901041666665</c:v>
                </c:pt>
                <c:pt idx="305" formatCode="0.000">
                  <c:v>0.17912901041666665</c:v>
                </c:pt>
                <c:pt idx="306" formatCode="0.000">
                  <c:v>0.17912901041666665</c:v>
                </c:pt>
                <c:pt idx="307" formatCode="0.000">
                  <c:v>0.17912901041666665</c:v>
                </c:pt>
                <c:pt idx="308" formatCode="0.000">
                  <c:v>0.18510848915466391</c:v>
                </c:pt>
                <c:pt idx="309" formatCode="0.000">
                  <c:v>0.19069425968792864</c:v>
                </c:pt>
                <c:pt idx="310" formatCode="0.000">
                  <c:v>0.19589972865226335</c:v>
                </c:pt>
                <c:pt idx="311" formatCode="0.000">
                  <c:v>0.19589972865226335</c:v>
                </c:pt>
                <c:pt idx="312" formatCode="0.000">
                  <c:v>0.19589972865226335</c:v>
                </c:pt>
                <c:pt idx="313" formatCode="0.000">
                  <c:v>0.19589972865226335</c:v>
                </c:pt>
                <c:pt idx="314" formatCode="0.000">
                  <c:v>0.19589972865226335</c:v>
                </c:pt>
                <c:pt idx="315" formatCode="0.000">
                  <c:v>0.19589972865226335</c:v>
                </c:pt>
                <c:pt idx="316" formatCode="0.000">
                  <c:v>0.19589972865226335</c:v>
                </c:pt>
                <c:pt idx="317" formatCode="0.000">
                  <c:v>0.20006698774005482</c:v>
                </c:pt>
                <c:pt idx="318" formatCode="0.000">
                  <c:v>0.20392809885116592</c:v>
                </c:pt>
                <c:pt idx="319" formatCode="0.000">
                  <c:v>0.20745362697187925</c:v>
                </c:pt>
                <c:pt idx="320" formatCode="0.000">
                  <c:v>0.21069803283607677</c:v>
                </c:pt>
                <c:pt idx="321" formatCode="0.000">
                  <c:v>0.21369185378086414</c:v>
                </c:pt>
                <c:pt idx="322" formatCode="0.000">
                  <c:v>0.21637318094135799</c:v>
                </c:pt>
                <c:pt idx="323" formatCode="0.000">
                  <c:v>0.2187089148233882</c:v>
                </c:pt>
                <c:pt idx="324" formatCode="0.000">
                  <c:v>0.22073841135116595</c:v>
                </c:pt>
                <c:pt idx="325" formatCode="0.000">
                  <c:v>0.22073841135116595</c:v>
                </c:pt>
                <c:pt idx="326" formatCode="0.000">
                  <c:v>0.22073841135116595</c:v>
                </c:pt>
                <c:pt idx="327" formatCode="0.000">
                  <c:v>0.22073841135116595</c:v>
                </c:pt>
                <c:pt idx="328" formatCode="0.000">
                  <c:v>0.22073841135116595</c:v>
                </c:pt>
                <c:pt idx="329" formatCode="0.000">
                  <c:v>0.22073841135116595</c:v>
                </c:pt>
                <c:pt idx="330" formatCode="0.000">
                  <c:v>0.22073841135116595</c:v>
                </c:pt>
                <c:pt idx="331" formatCode="0.000">
                  <c:v>0.22073841135116595</c:v>
                </c:pt>
                <c:pt idx="332" formatCode="0.000">
                  <c:v>0.22235581768689985</c:v>
                </c:pt>
                <c:pt idx="333" formatCode="0.000">
                  <c:v>0.22360784850823043</c:v>
                </c:pt>
                <c:pt idx="334" formatCode="0.000">
                  <c:v>0.22452024455589847</c:v>
                </c:pt>
                <c:pt idx="335" formatCode="0.000">
                  <c:v>0.22452024455589847</c:v>
                </c:pt>
                <c:pt idx="336" formatCode="0.000">
                  <c:v>0.22452024455589847</c:v>
                </c:pt>
                <c:pt idx="337" formatCode="0.000">
                  <c:v>0.22452024455589847</c:v>
                </c:pt>
                <c:pt idx="338" formatCode="0.000">
                  <c:v>0.22452024455589847</c:v>
                </c:pt>
                <c:pt idx="339" formatCode="0.000">
                  <c:v>0.22452024455589847</c:v>
                </c:pt>
                <c:pt idx="340" formatCode="0.000">
                  <c:v>0.22452024455589847</c:v>
                </c:pt>
                <c:pt idx="341" formatCode="0.000">
                  <c:v>0.22452024455589847</c:v>
                </c:pt>
                <c:pt idx="342" formatCode="0.000">
                  <c:v>0.22452024455589847</c:v>
                </c:pt>
                <c:pt idx="343" formatCode="0.000">
                  <c:v>0.22452024455589847</c:v>
                </c:pt>
                <c:pt idx="344" formatCode="0.000">
                  <c:v>0.22452024455589847</c:v>
                </c:pt>
                <c:pt idx="345" formatCode="0.000">
                  <c:v>0.22452024455589847</c:v>
                </c:pt>
                <c:pt idx="346" formatCode="0.000">
                  <c:v>0.22452024455589847</c:v>
                </c:pt>
                <c:pt idx="347" formatCode="0.000">
                  <c:v>0.22452024455589847</c:v>
                </c:pt>
                <c:pt idx="348" formatCode="0.000">
                  <c:v>0.22452024455589847</c:v>
                </c:pt>
                <c:pt idx="349" formatCode="0.000">
                  <c:v>0.22452024455589847</c:v>
                </c:pt>
                <c:pt idx="350" formatCode="0.000">
                  <c:v>0.22452024455589847</c:v>
                </c:pt>
                <c:pt idx="351" formatCode="0.000">
                  <c:v>0.22452024455589847</c:v>
                </c:pt>
                <c:pt idx="352" formatCode="0.000">
                  <c:v>0.22452024455589847</c:v>
                </c:pt>
                <c:pt idx="353" formatCode="0.000">
                  <c:v>0.22452024455589847</c:v>
                </c:pt>
                <c:pt idx="354" formatCode="0.000">
                  <c:v>0.22452024455589847</c:v>
                </c:pt>
                <c:pt idx="355" formatCode="0.000">
                  <c:v>0.22452024455589847</c:v>
                </c:pt>
                <c:pt idx="356" formatCode="0.000">
                  <c:v>0.22452024455589847</c:v>
                </c:pt>
                <c:pt idx="357" formatCode="0.000">
                  <c:v>0.22452024455589847</c:v>
                </c:pt>
                <c:pt idx="358" formatCode="0.000">
                  <c:v>0.22452024455589847</c:v>
                </c:pt>
                <c:pt idx="359" formatCode="0.000">
                  <c:v>0.22452024455589847</c:v>
                </c:pt>
                <c:pt idx="360" formatCode="0.000">
                  <c:v>0.22452024455589847</c:v>
                </c:pt>
                <c:pt idx="361" formatCode="0.000">
                  <c:v>0.22452024455589847</c:v>
                </c:pt>
                <c:pt idx="362" formatCode="0.000">
                  <c:v>0.22452024455589847</c:v>
                </c:pt>
                <c:pt idx="363" formatCode="0.000">
                  <c:v>0.22667606138545951</c:v>
                </c:pt>
                <c:pt idx="364" formatCode="0.000">
                  <c:v>0.22853809413580245</c:v>
                </c:pt>
                <c:pt idx="365" formatCode="0.000">
                  <c:v>0.23014164694787378</c:v>
                </c:pt>
                <c:pt idx="366" formatCode="0.000">
                  <c:v>0.23157052619170093</c:v>
                </c:pt>
                <c:pt idx="367" formatCode="0.000">
                  <c:v>0.23157052619170093</c:v>
                </c:pt>
                <c:pt idx="368" formatCode="0.000">
                  <c:v>0.23157052619170093</c:v>
                </c:pt>
                <c:pt idx="369" formatCode="0.000">
                  <c:v>0.23157052619170093</c:v>
                </c:pt>
                <c:pt idx="370" formatCode="0.000">
                  <c:v>0.23157052619170093</c:v>
                </c:pt>
                <c:pt idx="371" formatCode="0.000">
                  <c:v>0.23157052619170093</c:v>
                </c:pt>
                <c:pt idx="372" formatCode="0.000">
                  <c:v>0.23157052619170093</c:v>
                </c:pt>
                <c:pt idx="373" formatCode="0.000">
                  <c:v>0.23157052619170093</c:v>
                </c:pt>
                <c:pt idx="374" formatCode="0.000">
                  <c:v>0.23157052619170093</c:v>
                </c:pt>
                <c:pt idx="375" formatCode="0.000">
                  <c:v>0.23157052619170093</c:v>
                </c:pt>
                <c:pt idx="376" formatCode="0.000">
                  <c:v>0.23325809392146776</c:v>
                </c:pt>
                <c:pt idx="377" formatCode="0.000">
                  <c:v>0.23460975094307271</c:v>
                </c:pt>
                <c:pt idx="378" formatCode="0.000">
                  <c:v>0.23554312092764063</c:v>
                </c:pt>
                <c:pt idx="379" formatCode="0.000">
                  <c:v>0.2361608987054184</c:v>
                </c:pt>
                <c:pt idx="380" formatCode="0.000">
                  <c:v>0.23658279063786011</c:v>
                </c:pt>
                <c:pt idx="381" formatCode="0.000">
                  <c:v>0.2368927520576132</c:v>
                </c:pt>
                <c:pt idx="382" formatCode="0.000">
                  <c:v>0.23712873864026066</c:v>
                </c:pt>
                <c:pt idx="383" formatCode="0.000">
                  <c:v>0.23731941079389576</c:v>
                </c:pt>
                <c:pt idx="384" formatCode="0.000">
                  <c:v>0.23747385523834022</c:v>
                </c:pt>
                <c:pt idx="385" formatCode="0.000">
                  <c:v>0.23758471322016467</c:v>
                </c:pt>
                <c:pt idx="386" formatCode="0.000">
                  <c:v>0.23765624507030184</c:v>
                </c:pt>
                <c:pt idx="387" formatCode="0.000">
                  <c:v>0.23769703103566536</c:v>
                </c:pt>
                <c:pt idx="388" formatCode="0.000">
                  <c:v>0.23771279128086426</c:v>
                </c:pt>
                <c:pt idx="389" formatCode="0.000">
                  <c:v>0.23771520447530867</c:v>
                </c:pt>
                <c:pt idx="390" formatCode="0.000">
                  <c:v>0.23771520447530867</c:v>
                </c:pt>
                <c:pt idx="391" formatCode="0.000">
                  <c:v>0.23771520447530867</c:v>
                </c:pt>
                <c:pt idx="392" formatCode="0.000">
                  <c:v>0.23771520447530867</c:v>
                </c:pt>
                <c:pt idx="393" formatCode="0.000">
                  <c:v>0.23771520447530867</c:v>
                </c:pt>
                <c:pt idx="394" formatCode="0.000">
                  <c:v>0.23771520447530867</c:v>
                </c:pt>
                <c:pt idx="395" formatCode="0.000">
                  <c:v>0.23771520447530867</c:v>
                </c:pt>
                <c:pt idx="396" formatCode="0.000">
                  <c:v>0.23771520447530867</c:v>
                </c:pt>
                <c:pt idx="397" formatCode="0.000">
                  <c:v>0.23771520447530867</c:v>
                </c:pt>
                <c:pt idx="398" formatCode="0.000">
                  <c:v>0.23771520447530867</c:v>
                </c:pt>
                <c:pt idx="399" formatCode="0.000">
                  <c:v>0.23771520447530867</c:v>
                </c:pt>
                <c:pt idx="400" formatCode="0.000">
                  <c:v>0.23771520447530867</c:v>
                </c:pt>
                <c:pt idx="401" formatCode="0.000">
                  <c:v>0.23771520447530867</c:v>
                </c:pt>
                <c:pt idx="402" formatCode="0.000">
                  <c:v>0.23771520447530867</c:v>
                </c:pt>
                <c:pt idx="403" formatCode="0.000">
                  <c:v>0.23771520447530867</c:v>
                </c:pt>
                <c:pt idx="404" formatCode="0.000">
                  <c:v>0.23771520447530867</c:v>
                </c:pt>
                <c:pt idx="405" formatCode="0.000">
                  <c:v>0.23771520447530867</c:v>
                </c:pt>
                <c:pt idx="406" formatCode="0.000">
                  <c:v>0.23956237075617287</c:v>
                </c:pt>
                <c:pt idx="407" formatCode="0.000">
                  <c:v>0.24117977709190677</c:v>
                </c:pt>
                <c:pt idx="408" formatCode="0.000">
                  <c:v>0.24256977709190677</c:v>
                </c:pt>
                <c:pt idx="409" formatCode="0.000">
                  <c:v>0.24378543124142665</c:v>
                </c:pt>
                <c:pt idx="410" formatCode="0.000">
                  <c:v>0.24482724601337452</c:v>
                </c:pt>
                <c:pt idx="411" formatCode="0.000">
                  <c:v>0.24568824995713309</c:v>
                </c:pt>
                <c:pt idx="412" formatCode="0.000">
                  <c:v>0.24638566315157753</c:v>
                </c:pt>
                <c:pt idx="413" formatCode="0.000">
                  <c:v>0.24638566315157753</c:v>
                </c:pt>
                <c:pt idx="414" formatCode="0.000">
                  <c:v>0.24638566315157753</c:v>
                </c:pt>
                <c:pt idx="415" formatCode="0.000">
                  <c:v>0.24638566315157753</c:v>
                </c:pt>
                <c:pt idx="416" formatCode="0.000">
                  <c:v>0.24638566315157753</c:v>
                </c:pt>
                <c:pt idx="417" formatCode="0.000">
                  <c:v>0.24638566315157753</c:v>
                </c:pt>
                <c:pt idx="418" formatCode="0.000">
                  <c:v>0.24638566315157753</c:v>
                </c:pt>
                <c:pt idx="419" formatCode="0.000">
                  <c:v>0.24638566315157753</c:v>
                </c:pt>
                <c:pt idx="420" formatCode="0.000">
                  <c:v>0.24638566315157753</c:v>
                </c:pt>
                <c:pt idx="421" formatCode="0.000">
                  <c:v>0.24638566315157753</c:v>
                </c:pt>
                <c:pt idx="422" formatCode="0.000">
                  <c:v>0.24638566315157753</c:v>
                </c:pt>
                <c:pt idx="423" formatCode="0.000">
                  <c:v>0.24638566315157753</c:v>
                </c:pt>
                <c:pt idx="424" formatCode="0.000">
                  <c:v>0.24730851637517148</c:v>
                </c:pt>
                <c:pt idx="425" formatCode="0.000">
                  <c:v>0.24730851637517148</c:v>
                </c:pt>
                <c:pt idx="426" formatCode="0.000">
                  <c:v>0.24730851637517148</c:v>
                </c:pt>
                <c:pt idx="427" formatCode="0.000">
                  <c:v>0.24730851637517148</c:v>
                </c:pt>
                <c:pt idx="428" formatCode="0.000">
                  <c:v>0.24730851637517148</c:v>
                </c:pt>
                <c:pt idx="429" formatCode="0.000">
                  <c:v>0.24730851637517148</c:v>
                </c:pt>
                <c:pt idx="430" formatCode="0.000">
                  <c:v>0.24730851637517148</c:v>
                </c:pt>
                <c:pt idx="431" formatCode="0.000">
                  <c:v>0.24730851637517148</c:v>
                </c:pt>
                <c:pt idx="432" formatCode="0.000">
                  <c:v>0.24730851637517148</c:v>
                </c:pt>
                <c:pt idx="433" formatCode="0.000">
                  <c:v>0.24730851637517148</c:v>
                </c:pt>
                <c:pt idx="434" formatCode="0.000">
                  <c:v>0.24730851637517148</c:v>
                </c:pt>
                <c:pt idx="435" formatCode="0.000">
                  <c:v>0.24730851637517148</c:v>
                </c:pt>
                <c:pt idx="436" formatCode="0.000">
                  <c:v>0.24730851637517148</c:v>
                </c:pt>
                <c:pt idx="437" formatCode="0.000">
                  <c:v>0.24730851637517148</c:v>
                </c:pt>
                <c:pt idx="438" formatCode="0.000">
                  <c:v>0.24730851637517148</c:v>
                </c:pt>
                <c:pt idx="439" formatCode="0.000">
                  <c:v>0.25009816915294925</c:v>
                </c:pt>
                <c:pt idx="440" formatCode="0.000">
                  <c:v>0.25263839891975309</c:v>
                </c:pt>
                <c:pt idx="441" formatCode="0.000">
                  <c:v>0.25476227816358027</c:v>
                </c:pt>
                <c:pt idx="442" formatCode="0.000">
                  <c:v>0.25633830268347052</c:v>
                </c:pt>
                <c:pt idx="443" formatCode="0.000">
                  <c:v>0.25732515024862829</c:v>
                </c:pt>
                <c:pt idx="444" formatCode="0.000">
                  <c:v>0.2578209276406036</c:v>
                </c:pt>
                <c:pt idx="445" formatCode="0.000">
                  <c:v>0.25799756751543212</c:v>
                </c:pt>
                <c:pt idx="446" formatCode="0.000">
                  <c:v>0.25804058792009604</c:v>
                </c:pt>
                <c:pt idx="447" formatCode="0.000">
                  <c:v>0.258045622856653</c:v>
                </c:pt>
                <c:pt idx="448" formatCode="0.000">
                  <c:v>0.258045622856653</c:v>
                </c:pt>
                <c:pt idx="449" formatCode="0.000">
                  <c:v>0.258045622856653</c:v>
                </c:pt>
                <c:pt idx="450" formatCode="0.000">
                  <c:v>0.258045622856653</c:v>
                </c:pt>
                <c:pt idx="451" formatCode="0.000">
                  <c:v>0.258045622856653</c:v>
                </c:pt>
                <c:pt idx="452" formatCode="0.000">
                  <c:v>0.258045622856653</c:v>
                </c:pt>
                <c:pt idx="453" formatCode="0.000">
                  <c:v>0.258045622856653</c:v>
                </c:pt>
                <c:pt idx="454" formatCode="0.000">
                  <c:v>0.258045622856653</c:v>
                </c:pt>
                <c:pt idx="455" formatCode="0.000">
                  <c:v>0.258045622856653</c:v>
                </c:pt>
                <c:pt idx="456" formatCode="0.000">
                  <c:v>0.258045622856653</c:v>
                </c:pt>
                <c:pt idx="457" formatCode="0.000">
                  <c:v>0.258045622856653</c:v>
                </c:pt>
                <c:pt idx="458" formatCode="0.000">
                  <c:v>0.258045622856653</c:v>
                </c:pt>
                <c:pt idx="459" formatCode="0.000">
                  <c:v>0.258045622856653</c:v>
                </c:pt>
                <c:pt idx="460" formatCode="0.000">
                  <c:v>0.258045622856653</c:v>
                </c:pt>
                <c:pt idx="461" formatCode="0.000">
                  <c:v>0.258045622856653</c:v>
                </c:pt>
                <c:pt idx="462" formatCode="0.000">
                  <c:v>0.258045622856653</c:v>
                </c:pt>
                <c:pt idx="463" formatCode="0.000">
                  <c:v>0.258045622856653</c:v>
                </c:pt>
                <c:pt idx="464" formatCode="0.000">
                  <c:v>0.258045622856653</c:v>
                </c:pt>
                <c:pt idx="465" formatCode="0.000">
                  <c:v>0.258045622856653</c:v>
                </c:pt>
                <c:pt idx="466" formatCode="0.000">
                  <c:v>0.258045622856653</c:v>
                </c:pt>
                <c:pt idx="467" formatCode="0.000">
                  <c:v>0.258045622856653</c:v>
                </c:pt>
                <c:pt idx="468" formatCode="0.000">
                  <c:v>0.258045622856653</c:v>
                </c:pt>
                <c:pt idx="469" formatCode="0.000">
                  <c:v>0.258045622856653</c:v>
                </c:pt>
                <c:pt idx="470" formatCode="0.000">
                  <c:v>0.258045622856653</c:v>
                </c:pt>
                <c:pt idx="471" formatCode="0.000">
                  <c:v>0.258045622856653</c:v>
                </c:pt>
                <c:pt idx="472" formatCode="0.000">
                  <c:v>0.258045622856653</c:v>
                </c:pt>
                <c:pt idx="473" formatCode="0.000">
                  <c:v>0.258045622856653</c:v>
                </c:pt>
                <c:pt idx="474" formatCode="0.000">
                  <c:v>0.258045622856653</c:v>
                </c:pt>
                <c:pt idx="475" formatCode="0.000">
                  <c:v>0.258045622856653</c:v>
                </c:pt>
                <c:pt idx="476" formatCode="0.000">
                  <c:v>0.258045622856653</c:v>
                </c:pt>
                <c:pt idx="477" formatCode="0.000">
                  <c:v>0.258045622856653</c:v>
                </c:pt>
                <c:pt idx="478" formatCode="0.000">
                  <c:v>0.258045622856653</c:v>
                </c:pt>
                <c:pt idx="479" formatCode="0.000">
                  <c:v>0.258045622856653</c:v>
                </c:pt>
                <c:pt idx="480" formatCode="0.000">
                  <c:v>0.258045622856653</c:v>
                </c:pt>
                <c:pt idx="481" formatCode="0.000">
                  <c:v>0.258045622856653</c:v>
                </c:pt>
                <c:pt idx="482" formatCode="0.000">
                  <c:v>0.258045622856653</c:v>
                </c:pt>
                <c:pt idx="483" formatCode="0.000">
                  <c:v>0.258045622856653</c:v>
                </c:pt>
                <c:pt idx="484" formatCode="0.000">
                  <c:v>0.258045622856653</c:v>
                </c:pt>
                <c:pt idx="485" formatCode="0.000">
                  <c:v>0.258045622856653</c:v>
                </c:pt>
                <c:pt idx="486" formatCode="0.000">
                  <c:v>0.258045622856653</c:v>
                </c:pt>
                <c:pt idx="487" formatCode="0.000">
                  <c:v>0.258045622856653</c:v>
                </c:pt>
                <c:pt idx="488" formatCode="0.000">
                  <c:v>0.258045622856653</c:v>
                </c:pt>
                <c:pt idx="489" formatCode="0.000">
                  <c:v>0.258045622856653</c:v>
                </c:pt>
                <c:pt idx="490" formatCode="0.000">
                  <c:v>0.258045622856653</c:v>
                </c:pt>
                <c:pt idx="491" formatCode="0.000">
                  <c:v>0.258045622856653</c:v>
                </c:pt>
                <c:pt idx="492" formatCode="0.000">
                  <c:v>0.258045622856653</c:v>
                </c:pt>
                <c:pt idx="493" formatCode="0.000">
                  <c:v>0.258045622856653</c:v>
                </c:pt>
                <c:pt idx="494" formatCode="0.000">
                  <c:v>0.258045622856653</c:v>
                </c:pt>
                <c:pt idx="495" formatCode="0.000">
                  <c:v>0.258045622856653</c:v>
                </c:pt>
                <c:pt idx="496" formatCode="0.000">
                  <c:v>0.258045622856653</c:v>
                </c:pt>
                <c:pt idx="497" formatCode="0.000">
                  <c:v>0.258045622856653</c:v>
                </c:pt>
                <c:pt idx="498" formatCode="0.000">
                  <c:v>0.258045622856653</c:v>
                </c:pt>
                <c:pt idx="499" formatCode="0.000">
                  <c:v>0.258045622856653</c:v>
                </c:pt>
                <c:pt idx="500" formatCode="0.000">
                  <c:v>0.258045622856653</c:v>
                </c:pt>
                <c:pt idx="501" formatCode="0.000">
                  <c:v>0.258045622856653</c:v>
                </c:pt>
                <c:pt idx="502" formatCode="0.000">
                  <c:v>0.258045622856653</c:v>
                </c:pt>
                <c:pt idx="503" formatCode="0.000">
                  <c:v>0.258045622856653</c:v>
                </c:pt>
                <c:pt idx="504" formatCode="0.000">
                  <c:v>0.258045622856653</c:v>
                </c:pt>
                <c:pt idx="505" formatCode="0.000">
                  <c:v>0.258045622856653</c:v>
                </c:pt>
                <c:pt idx="506" formatCode="0.000">
                  <c:v>0.258045622856653</c:v>
                </c:pt>
                <c:pt idx="507" formatCode="0.000">
                  <c:v>0.258045622856653</c:v>
                </c:pt>
                <c:pt idx="508" formatCode="0.000">
                  <c:v>0.258045622856653</c:v>
                </c:pt>
                <c:pt idx="509" formatCode="0.000">
                  <c:v>0.258045622856653</c:v>
                </c:pt>
                <c:pt idx="510" formatCode="0.000">
                  <c:v>0.258045622856653</c:v>
                </c:pt>
                <c:pt idx="511" formatCode="0.000">
                  <c:v>0.258045622856653</c:v>
                </c:pt>
                <c:pt idx="512" formatCode="0.000">
                  <c:v>0.258045622856653</c:v>
                </c:pt>
                <c:pt idx="513" formatCode="0.000">
                  <c:v>0.258045622856653</c:v>
                </c:pt>
                <c:pt idx="514" formatCode="0.000">
                  <c:v>0.258045622856653</c:v>
                </c:pt>
                <c:pt idx="515" formatCode="0.000">
                  <c:v>0.258045622856653</c:v>
                </c:pt>
                <c:pt idx="516" formatCode="0.000">
                  <c:v>0.258045622856653</c:v>
                </c:pt>
                <c:pt idx="517" formatCode="0.000">
                  <c:v>0.258045622856653</c:v>
                </c:pt>
                <c:pt idx="518" formatCode="0.000">
                  <c:v>0.258045622856653</c:v>
                </c:pt>
                <c:pt idx="519" formatCode="0.000">
                  <c:v>0.258045622856653</c:v>
                </c:pt>
                <c:pt idx="520" formatCode="0.000">
                  <c:v>0.258045622856653</c:v>
                </c:pt>
                <c:pt idx="521" formatCode="0.000">
                  <c:v>0.258045622856653</c:v>
                </c:pt>
                <c:pt idx="522" formatCode="0.000">
                  <c:v>0.258045622856653</c:v>
                </c:pt>
                <c:pt idx="523" formatCode="0.000">
                  <c:v>0.258045622856653</c:v>
                </c:pt>
                <c:pt idx="524" formatCode="0.000">
                  <c:v>0.25939727987825795</c:v>
                </c:pt>
                <c:pt idx="525" formatCode="0.000">
                  <c:v>0.26062500000000005</c:v>
                </c:pt>
                <c:pt idx="526" formatCode="0.000">
                  <c:v>0.26172327160493836</c:v>
                </c:pt>
                <c:pt idx="527" formatCode="0.000">
                  <c:v>0.26266721793552816</c:v>
                </c:pt>
                <c:pt idx="528" formatCode="0.000">
                  <c:v>0.26338298332476001</c:v>
                </c:pt>
                <c:pt idx="529" formatCode="0.000">
                  <c:v>0.2638048752572017</c:v>
                </c:pt>
                <c:pt idx="530" formatCode="0.000">
                  <c:v>0.26397695687585737</c:v>
                </c:pt>
                <c:pt idx="531" formatCode="0.000">
                  <c:v>0.26402462491426615</c:v>
                </c:pt>
                <c:pt idx="532" formatCode="0.000">
                  <c:v>0.26403654192386838</c:v>
                </c:pt>
                <c:pt idx="533" formatCode="0.000">
                  <c:v>0.26403952117626894</c:v>
                </c:pt>
                <c:pt idx="534" formatCode="0.000">
                  <c:v>0.26403952117626894</c:v>
                </c:pt>
                <c:pt idx="535" formatCode="0.000">
                  <c:v>0.26403952117626894</c:v>
                </c:pt>
                <c:pt idx="536" formatCode="0.000">
                  <c:v>0.26403952117626894</c:v>
                </c:pt>
                <c:pt idx="537" formatCode="0.000">
                  <c:v>0.26403952117626894</c:v>
                </c:pt>
                <c:pt idx="538" formatCode="0.000">
                  <c:v>0.26403952117626894</c:v>
                </c:pt>
                <c:pt idx="539" formatCode="0.000">
                  <c:v>0.26403952117626894</c:v>
                </c:pt>
                <c:pt idx="540" formatCode="0.000">
                  <c:v>0.26403952117626894</c:v>
                </c:pt>
                <c:pt idx="541" formatCode="0.000">
                  <c:v>0.26403952117626894</c:v>
                </c:pt>
                <c:pt idx="542" formatCode="0.000">
                  <c:v>0.26403952117626894</c:v>
                </c:pt>
                <c:pt idx="543" formatCode="0.000">
                  <c:v>0.26403952117626894</c:v>
                </c:pt>
                <c:pt idx="544" formatCode="0.000">
                  <c:v>0.26403952117626894</c:v>
                </c:pt>
                <c:pt idx="545" formatCode="0.000">
                  <c:v>0.26403952117626894</c:v>
                </c:pt>
                <c:pt idx="546" formatCode="0.000">
                  <c:v>0.26403952117626894</c:v>
                </c:pt>
                <c:pt idx="547" formatCode="0.000">
                  <c:v>0.26403952117626894</c:v>
                </c:pt>
                <c:pt idx="548" formatCode="0.000">
                  <c:v>0.2656988455932785</c:v>
                </c:pt>
                <c:pt idx="549" formatCode="0.000">
                  <c:v>0.2671803980195474</c:v>
                </c:pt>
                <c:pt idx="550" formatCode="0.000">
                  <c:v>0.26838404578189307</c:v>
                </c:pt>
                <c:pt idx="551" formatCode="0.000">
                  <c:v>0.26940369491598082</c:v>
                </c:pt>
                <c:pt idx="552" formatCode="0.000">
                  <c:v>0.27028507694615916</c:v>
                </c:pt>
                <c:pt idx="553" formatCode="0.000">
                  <c:v>0.27107663451646097</c:v>
                </c:pt>
                <c:pt idx="554" formatCode="0.000">
                  <c:v>0.27178319401577505</c:v>
                </c:pt>
                <c:pt idx="555" formatCode="0.000">
                  <c:v>0.27178319401577505</c:v>
                </c:pt>
                <c:pt idx="556" formatCode="0.000">
                  <c:v>0.27178319401577505</c:v>
                </c:pt>
                <c:pt idx="557" formatCode="0.000">
                  <c:v>0.27178319401577505</c:v>
                </c:pt>
                <c:pt idx="558" formatCode="0.000">
                  <c:v>0.27178319401577505</c:v>
                </c:pt>
                <c:pt idx="559" formatCode="0.000">
                  <c:v>0.27178319401577505</c:v>
                </c:pt>
                <c:pt idx="560" formatCode="0.000">
                  <c:v>0.27178319401577505</c:v>
                </c:pt>
                <c:pt idx="561" formatCode="0.000">
                  <c:v>0.27178319401577505</c:v>
                </c:pt>
                <c:pt idx="562" formatCode="0.000">
                  <c:v>0.27178319401577505</c:v>
                </c:pt>
                <c:pt idx="563" formatCode="0.000">
                  <c:v>0.27178319401577505</c:v>
                </c:pt>
                <c:pt idx="564" formatCode="0.000">
                  <c:v>0.27178319401577505</c:v>
                </c:pt>
                <c:pt idx="565" formatCode="0.000">
                  <c:v>0.27178319401577505</c:v>
                </c:pt>
                <c:pt idx="566" formatCode="0.000">
                  <c:v>0.27178319401577505</c:v>
                </c:pt>
                <c:pt idx="567" formatCode="0.000">
                  <c:v>0.27264419795953365</c:v>
                </c:pt>
                <c:pt idx="568" formatCode="0.000">
                  <c:v>0.27335075745884774</c:v>
                </c:pt>
                <c:pt idx="569" formatCode="0.000">
                  <c:v>0.27365467099622776</c:v>
                </c:pt>
                <c:pt idx="570" formatCode="0.000">
                  <c:v>0.2737233129715364</c:v>
                </c:pt>
                <c:pt idx="571" formatCode="0.000">
                  <c:v>0.2737233129715364</c:v>
                </c:pt>
                <c:pt idx="572" formatCode="0.000">
                  <c:v>0.2737233129715364</c:v>
                </c:pt>
                <c:pt idx="573" formatCode="0.000">
                  <c:v>0.2737233129715364</c:v>
                </c:pt>
                <c:pt idx="574" formatCode="0.000">
                  <c:v>0.2737233129715364</c:v>
                </c:pt>
                <c:pt idx="575" formatCode="0.000">
                  <c:v>0.2737233129715364</c:v>
                </c:pt>
                <c:pt idx="576" formatCode="0.000">
                  <c:v>0.2737233129715364</c:v>
                </c:pt>
                <c:pt idx="577" formatCode="0.000">
                  <c:v>0.2737233129715364</c:v>
                </c:pt>
                <c:pt idx="578" formatCode="0.000">
                  <c:v>0.2737233129715364</c:v>
                </c:pt>
                <c:pt idx="579" formatCode="0.000">
                  <c:v>0.2737233129715364</c:v>
                </c:pt>
                <c:pt idx="580" formatCode="0.000">
                  <c:v>0.2737233129715364</c:v>
                </c:pt>
                <c:pt idx="581" formatCode="0.000">
                  <c:v>0.2737233129715364</c:v>
                </c:pt>
                <c:pt idx="582" formatCode="0.000">
                  <c:v>0.2737233129715364</c:v>
                </c:pt>
                <c:pt idx="583" formatCode="0.000">
                  <c:v>0.2737233129715364</c:v>
                </c:pt>
                <c:pt idx="584" formatCode="0.000">
                  <c:v>0.2737233129715364</c:v>
                </c:pt>
                <c:pt idx="585" formatCode="0.000">
                  <c:v>0.2737233129715364</c:v>
                </c:pt>
                <c:pt idx="586" formatCode="0.000">
                  <c:v>0.2737233129715364</c:v>
                </c:pt>
                <c:pt idx="587" formatCode="0.000">
                  <c:v>0.2737233129715364</c:v>
                </c:pt>
                <c:pt idx="588" formatCode="0.000">
                  <c:v>0.2737233129715364</c:v>
                </c:pt>
                <c:pt idx="589" formatCode="0.000">
                  <c:v>0.2737233129715364</c:v>
                </c:pt>
                <c:pt idx="590" formatCode="0.000">
                  <c:v>0.2737233129715364</c:v>
                </c:pt>
                <c:pt idx="591" formatCode="0.000">
                  <c:v>0.2737233129715364</c:v>
                </c:pt>
                <c:pt idx="592" formatCode="0.000">
                  <c:v>0.2737233129715364</c:v>
                </c:pt>
                <c:pt idx="593" formatCode="0.000">
                  <c:v>0.2737233129715364</c:v>
                </c:pt>
                <c:pt idx="594" formatCode="0.000">
                  <c:v>0.2737233129715364</c:v>
                </c:pt>
                <c:pt idx="595" formatCode="0.000">
                  <c:v>0.2737233129715364</c:v>
                </c:pt>
                <c:pt idx="596" formatCode="0.000">
                  <c:v>0.2737233129715364</c:v>
                </c:pt>
                <c:pt idx="597" formatCode="0.000">
                  <c:v>0.2737233129715364</c:v>
                </c:pt>
                <c:pt idx="598" formatCode="0.000">
                  <c:v>0.2737233129715364</c:v>
                </c:pt>
                <c:pt idx="599" formatCode="0.000">
                  <c:v>0.2737233129715364</c:v>
                </c:pt>
                <c:pt idx="600" formatCode="0.000">
                  <c:v>0.2737233129715364</c:v>
                </c:pt>
                <c:pt idx="601" formatCode="0.000">
                  <c:v>0.2737233129715364</c:v>
                </c:pt>
                <c:pt idx="602" formatCode="0.000">
                  <c:v>0.2737233129715364</c:v>
                </c:pt>
                <c:pt idx="603" formatCode="0.000">
                  <c:v>0.2737233129715364</c:v>
                </c:pt>
                <c:pt idx="604" formatCode="0.000">
                  <c:v>0.2737233129715364</c:v>
                </c:pt>
                <c:pt idx="605" formatCode="0.000">
                  <c:v>0.2737233129715364</c:v>
                </c:pt>
                <c:pt idx="606" formatCode="0.000">
                  <c:v>0.2737233129715364</c:v>
                </c:pt>
                <c:pt idx="607" formatCode="0.000">
                  <c:v>0.2737233129715364</c:v>
                </c:pt>
                <c:pt idx="608" formatCode="0.000">
                  <c:v>0.2737233129715364</c:v>
                </c:pt>
                <c:pt idx="609" formatCode="0.000">
                  <c:v>0.2737233129715364</c:v>
                </c:pt>
                <c:pt idx="610" formatCode="0.000">
                  <c:v>0.2737233129715364</c:v>
                </c:pt>
                <c:pt idx="611" formatCode="0.000">
                  <c:v>0.2737233129715364</c:v>
                </c:pt>
                <c:pt idx="612" formatCode="0.000">
                  <c:v>0.2737233129715364</c:v>
                </c:pt>
                <c:pt idx="613" formatCode="0.000">
                  <c:v>0.2737233129715364</c:v>
                </c:pt>
                <c:pt idx="614" formatCode="0.000">
                  <c:v>0.2737233129715364</c:v>
                </c:pt>
                <c:pt idx="615" formatCode="0.000">
                  <c:v>0.2737233129715364</c:v>
                </c:pt>
                <c:pt idx="616" formatCode="0.000">
                  <c:v>0.2737233129715364</c:v>
                </c:pt>
                <c:pt idx="617" formatCode="0.000">
                  <c:v>0.2737233129715364</c:v>
                </c:pt>
                <c:pt idx="618" formatCode="0.000">
                  <c:v>0.2737233129715364</c:v>
                </c:pt>
                <c:pt idx="619" formatCode="0.000">
                  <c:v>0.2737233129715364</c:v>
                </c:pt>
                <c:pt idx="620" formatCode="0.000">
                  <c:v>0.2737233129715364</c:v>
                </c:pt>
                <c:pt idx="621" formatCode="0.000">
                  <c:v>0.2737233129715364</c:v>
                </c:pt>
                <c:pt idx="622" formatCode="0.000">
                  <c:v>0.2737233129715364</c:v>
                </c:pt>
                <c:pt idx="623" formatCode="0.000">
                  <c:v>0.2737233129715364</c:v>
                </c:pt>
                <c:pt idx="624" formatCode="0.000">
                  <c:v>0.28000003172153642</c:v>
                </c:pt>
                <c:pt idx="625" formatCode="0.000">
                  <c:v>0.28000003172153642</c:v>
                </c:pt>
                <c:pt idx="626" formatCode="0.000">
                  <c:v>0.28000003172153642</c:v>
                </c:pt>
                <c:pt idx="627" formatCode="0.000">
                  <c:v>0.28000003172153642</c:v>
                </c:pt>
                <c:pt idx="628" formatCode="0.000">
                  <c:v>0.28000003172153642</c:v>
                </c:pt>
                <c:pt idx="629" formatCode="0.000">
                  <c:v>0.28000003172153642</c:v>
                </c:pt>
                <c:pt idx="630" formatCode="0.000">
                  <c:v>0.28000003172153642</c:v>
                </c:pt>
                <c:pt idx="631" formatCode="0.000">
                  <c:v>0.28000003172153642</c:v>
                </c:pt>
                <c:pt idx="632" formatCode="0.000">
                  <c:v>0.28000003172153642</c:v>
                </c:pt>
                <c:pt idx="633" formatCode="0.000">
                  <c:v>0.28000003172153642</c:v>
                </c:pt>
                <c:pt idx="634" formatCode="0.000">
                  <c:v>0.28000003172153642</c:v>
                </c:pt>
                <c:pt idx="635" formatCode="0.000">
                  <c:v>0.28000003172153642</c:v>
                </c:pt>
                <c:pt idx="636" formatCode="0.000">
                  <c:v>0.28000003172153642</c:v>
                </c:pt>
                <c:pt idx="637" formatCode="0.000">
                  <c:v>0.28000003172153642</c:v>
                </c:pt>
                <c:pt idx="638" formatCode="0.000">
                  <c:v>0.28000003172153642</c:v>
                </c:pt>
                <c:pt idx="639" formatCode="0.000">
                  <c:v>0.28000003172153642</c:v>
                </c:pt>
                <c:pt idx="640" formatCode="0.000">
                  <c:v>0.28000003172153642</c:v>
                </c:pt>
                <c:pt idx="641" formatCode="0.000">
                  <c:v>0.28000003172153642</c:v>
                </c:pt>
                <c:pt idx="642" formatCode="0.000">
                  <c:v>0.28000003172153642</c:v>
                </c:pt>
                <c:pt idx="643" formatCode="0.000">
                  <c:v>0.28000003172153642</c:v>
                </c:pt>
                <c:pt idx="644" formatCode="0.000">
                  <c:v>0.28000003172153642</c:v>
                </c:pt>
                <c:pt idx="645" formatCode="0.000">
                  <c:v>0.28000003172153642</c:v>
                </c:pt>
                <c:pt idx="646" formatCode="0.000">
                  <c:v>0.28000003172153642</c:v>
                </c:pt>
                <c:pt idx="647" formatCode="0.000">
                  <c:v>0.28000003172153642</c:v>
                </c:pt>
                <c:pt idx="648" formatCode="0.000">
                  <c:v>0.28000003172153642</c:v>
                </c:pt>
                <c:pt idx="649" formatCode="0.000">
                  <c:v>0.28000003172153642</c:v>
                </c:pt>
                <c:pt idx="650" formatCode="0.000">
                  <c:v>0.28000003172153642</c:v>
                </c:pt>
                <c:pt idx="651" formatCode="0.000">
                  <c:v>0.28000003172153642</c:v>
                </c:pt>
                <c:pt idx="652" formatCode="0.000">
                  <c:v>0.28000003172153642</c:v>
                </c:pt>
                <c:pt idx="653" formatCode="0.000">
                  <c:v>0.28000003172153642</c:v>
                </c:pt>
                <c:pt idx="654" formatCode="0.000">
                  <c:v>0.28000003172153642</c:v>
                </c:pt>
                <c:pt idx="655" formatCode="0.000">
                  <c:v>0.28934296724965708</c:v>
                </c:pt>
                <c:pt idx="656" formatCode="0.000">
                  <c:v>0.29809493827160494</c:v>
                </c:pt>
                <c:pt idx="657" formatCode="0.000">
                  <c:v>0.30618185078017834</c:v>
                </c:pt>
                <c:pt idx="658" formatCode="0.000">
                  <c:v>0.31365980409807959</c:v>
                </c:pt>
                <c:pt idx="659" formatCode="0.000">
                  <c:v>0.32029710176611798</c:v>
                </c:pt>
                <c:pt idx="660" formatCode="0.000">
                  <c:v>0.32585710176611798</c:v>
                </c:pt>
                <c:pt idx="661" formatCode="0.000">
                  <c:v>0.33043514017489717</c:v>
                </c:pt>
                <c:pt idx="662" formatCode="0.000">
                  <c:v>0.33440424918552819</c:v>
                </c:pt>
                <c:pt idx="663" formatCode="0.000">
                  <c:v>0.33790930984224971</c:v>
                </c:pt>
                <c:pt idx="664" formatCode="0.000">
                  <c:v>0.34077237139917699</c:v>
                </c:pt>
                <c:pt idx="665" formatCode="0.000">
                  <c:v>0.34278634602194796</c:v>
                </c:pt>
                <c:pt idx="666" formatCode="0.000">
                  <c:v>0.34406292588305903</c:v>
                </c:pt>
                <c:pt idx="667" formatCode="0.000">
                  <c:v>0.34476948538237318</c:v>
                </c:pt>
                <c:pt idx="668" formatCode="0.000">
                  <c:v>0.3452807548868313</c:v>
                </c:pt>
                <c:pt idx="669" formatCode="0.000">
                  <c:v>0.3452807548868313</c:v>
                </c:pt>
                <c:pt idx="670" formatCode="0.000">
                  <c:v>0.3452807548868313</c:v>
                </c:pt>
                <c:pt idx="671" formatCode="0.000">
                  <c:v>0.3452807548868313</c:v>
                </c:pt>
                <c:pt idx="672" formatCode="0.000">
                  <c:v>0.3452807548868313</c:v>
                </c:pt>
                <c:pt idx="673" formatCode="0.000">
                  <c:v>0.3452807548868313</c:v>
                </c:pt>
                <c:pt idx="674" formatCode="0.000">
                  <c:v>0.3452807548868313</c:v>
                </c:pt>
                <c:pt idx="675" formatCode="0.000">
                  <c:v>0.3452807548868313</c:v>
                </c:pt>
                <c:pt idx="676" formatCode="0.000">
                  <c:v>0.3452807548868313</c:v>
                </c:pt>
                <c:pt idx="677" formatCode="0.000">
                  <c:v>0.3452807548868313</c:v>
                </c:pt>
                <c:pt idx="678" formatCode="0.000">
                  <c:v>0.3452807548868313</c:v>
                </c:pt>
                <c:pt idx="679" formatCode="0.000">
                  <c:v>0.3452807548868313</c:v>
                </c:pt>
                <c:pt idx="680" formatCode="0.000">
                  <c:v>0.3452807548868313</c:v>
                </c:pt>
                <c:pt idx="681" formatCode="0.000">
                  <c:v>0.3452807548868313</c:v>
                </c:pt>
                <c:pt idx="682" formatCode="0.000">
                  <c:v>0.34981219778806588</c:v>
                </c:pt>
                <c:pt idx="683" formatCode="0.000">
                  <c:v>0.35360922518004118</c:v>
                </c:pt>
                <c:pt idx="684" formatCode="0.000">
                  <c:v>0.3566219643775721</c:v>
                </c:pt>
                <c:pt idx="685" formatCode="0.000">
                  <c:v>0.35880995713305902</c:v>
                </c:pt>
                <c:pt idx="686" formatCode="0.000">
                  <c:v>0.36035869170096024</c:v>
                </c:pt>
                <c:pt idx="687" formatCode="0.000">
                  <c:v>0.36168508466220856</c:v>
                </c:pt>
                <c:pt idx="688" formatCode="0.000">
                  <c:v>0.36274930341220851</c:v>
                </c:pt>
                <c:pt idx="689" formatCode="0.000">
                  <c:v>0.36274930341220851</c:v>
                </c:pt>
                <c:pt idx="690" formatCode="0.000">
                  <c:v>0.36274930341220851</c:v>
                </c:pt>
                <c:pt idx="691" formatCode="0.000">
                  <c:v>0.36274930341220851</c:v>
                </c:pt>
                <c:pt idx="692" formatCode="0.000">
                  <c:v>0.36274930341220851</c:v>
                </c:pt>
                <c:pt idx="693" formatCode="0.000">
                  <c:v>0.36274930341220851</c:v>
                </c:pt>
                <c:pt idx="694" formatCode="0.000">
                  <c:v>0.36274930341220851</c:v>
                </c:pt>
                <c:pt idx="695" formatCode="0.000">
                  <c:v>0.36274930341220851</c:v>
                </c:pt>
                <c:pt idx="696" formatCode="0.000">
                  <c:v>0.36274930341220851</c:v>
                </c:pt>
                <c:pt idx="697" formatCode="0.000">
                  <c:v>0.36274930341220851</c:v>
                </c:pt>
                <c:pt idx="698" formatCode="0.000">
                  <c:v>0.36274930341220851</c:v>
                </c:pt>
                <c:pt idx="699" formatCode="0.000">
                  <c:v>0.36274930341220851</c:v>
                </c:pt>
                <c:pt idx="700" formatCode="0.000">
                  <c:v>0.36587680341220852</c:v>
                </c:pt>
                <c:pt idx="701" formatCode="0.000">
                  <c:v>0.36826285686728399</c:v>
                </c:pt>
                <c:pt idx="702" formatCode="0.000">
                  <c:v>0.3702459664351852</c:v>
                </c:pt>
                <c:pt idx="703" formatCode="0.000">
                  <c:v>0.37183572530864201</c:v>
                </c:pt>
                <c:pt idx="704" formatCode="0.000">
                  <c:v>0.37325158521947882</c:v>
                </c:pt>
                <c:pt idx="705" formatCode="0.000">
                  <c:v>0.37325158521947882</c:v>
                </c:pt>
                <c:pt idx="706" formatCode="0.000">
                  <c:v>0.37325158521947882</c:v>
                </c:pt>
                <c:pt idx="707" formatCode="0.000">
                  <c:v>0.37325158521947882</c:v>
                </c:pt>
                <c:pt idx="708" formatCode="0.000">
                  <c:v>0.37325158521947882</c:v>
                </c:pt>
                <c:pt idx="709" formatCode="0.000">
                  <c:v>0.37443139896262007</c:v>
                </c:pt>
                <c:pt idx="710" formatCode="0.000">
                  <c:v>0.37538598122427991</c:v>
                </c:pt>
                <c:pt idx="711" formatCode="0.000">
                  <c:v>0.37606528056412902</c:v>
                </c:pt>
                <c:pt idx="712" formatCode="0.000">
                  <c:v>0.37655340127743486</c:v>
                </c:pt>
                <c:pt idx="713" formatCode="0.000">
                  <c:v>0.37655340127743486</c:v>
                </c:pt>
                <c:pt idx="714" formatCode="0.000">
                  <c:v>0.37655340127743486</c:v>
                </c:pt>
                <c:pt idx="715" formatCode="0.000">
                  <c:v>0.37655340127743486</c:v>
                </c:pt>
                <c:pt idx="716" formatCode="0.000">
                  <c:v>0.37655340127743486</c:v>
                </c:pt>
                <c:pt idx="717" formatCode="0.000">
                  <c:v>0.37655340127743486</c:v>
                </c:pt>
                <c:pt idx="718" formatCode="0.000">
                  <c:v>0.37789239647633749</c:v>
                </c:pt>
                <c:pt idx="719" formatCode="0.000">
                  <c:v>0.37891204561042524</c:v>
                </c:pt>
                <c:pt idx="720" formatCode="0.000">
                  <c:v>0.37948766696673525</c:v>
                </c:pt>
                <c:pt idx="721" formatCode="0.000">
                  <c:v>0.3799166793124143</c:v>
                </c:pt>
                <c:pt idx="722" formatCode="0.000">
                  <c:v>0.3799166793124143</c:v>
                </c:pt>
                <c:pt idx="723" formatCode="0.000">
                  <c:v>0.3799166793124143</c:v>
                </c:pt>
                <c:pt idx="724" formatCode="0.000">
                  <c:v>0.3799166793124143</c:v>
                </c:pt>
                <c:pt idx="725" formatCode="0.000">
                  <c:v>0.3799166793124143</c:v>
                </c:pt>
                <c:pt idx="726" formatCode="0.000">
                  <c:v>0.3799166793124143</c:v>
                </c:pt>
                <c:pt idx="727" formatCode="0.000">
                  <c:v>0.3799166793124143</c:v>
                </c:pt>
                <c:pt idx="728" formatCode="0.000">
                  <c:v>0.3799166793124143</c:v>
                </c:pt>
                <c:pt idx="729" formatCode="0.000">
                  <c:v>0.3799166793124143</c:v>
                </c:pt>
                <c:pt idx="730" formatCode="0.000">
                  <c:v>0.3799166793124143</c:v>
                </c:pt>
                <c:pt idx="731" formatCode="0.000">
                  <c:v>0.3799166793124143</c:v>
                </c:pt>
                <c:pt idx="732" formatCode="0.000">
                  <c:v>0.3799166793124143</c:v>
                </c:pt>
                <c:pt idx="733" formatCode="0.000">
                  <c:v>0.3799166793124143</c:v>
                </c:pt>
                <c:pt idx="734" formatCode="0.000">
                  <c:v>0.3799166793124143</c:v>
                </c:pt>
                <c:pt idx="735" formatCode="0.000">
                  <c:v>0.3799166793124143</c:v>
                </c:pt>
                <c:pt idx="736" formatCode="0.000">
                  <c:v>0.3799166793124143</c:v>
                </c:pt>
                <c:pt idx="737" formatCode="0.000">
                  <c:v>0.3799166793124143</c:v>
                </c:pt>
                <c:pt idx="738" formatCode="0.000">
                  <c:v>0.3799166793124143</c:v>
                </c:pt>
                <c:pt idx="739" formatCode="0.000">
                  <c:v>0.3799166793124143</c:v>
                </c:pt>
                <c:pt idx="740" formatCode="0.000">
                  <c:v>0.3799166793124143</c:v>
                </c:pt>
                <c:pt idx="741" formatCode="0.000">
                  <c:v>0.3799166793124143</c:v>
                </c:pt>
                <c:pt idx="742" formatCode="0.000">
                  <c:v>0.3799166793124143</c:v>
                </c:pt>
                <c:pt idx="743" formatCode="0.000">
                  <c:v>0.3799166793124143</c:v>
                </c:pt>
                <c:pt idx="744" formatCode="0.000">
                  <c:v>0.3799166793124143</c:v>
                </c:pt>
                <c:pt idx="745" formatCode="0.000">
                  <c:v>0.3799166793124143</c:v>
                </c:pt>
                <c:pt idx="746" formatCode="0.000">
                  <c:v>0.3799166793124143</c:v>
                </c:pt>
                <c:pt idx="747" formatCode="0.000">
                  <c:v>0.3799166793124143</c:v>
                </c:pt>
                <c:pt idx="748" formatCode="0.000">
                  <c:v>0.3799166793124143</c:v>
                </c:pt>
                <c:pt idx="749" formatCode="0.000">
                  <c:v>0.3799166793124143</c:v>
                </c:pt>
                <c:pt idx="750" formatCode="0.000">
                  <c:v>0.3799166793124143</c:v>
                </c:pt>
                <c:pt idx="751" formatCode="0.000">
                  <c:v>0.3799166793124143</c:v>
                </c:pt>
                <c:pt idx="752" formatCode="0.000">
                  <c:v>0.3799166793124143</c:v>
                </c:pt>
                <c:pt idx="753" formatCode="0.000">
                  <c:v>0.3799166793124143</c:v>
                </c:pt>
                <c:pt idx="754" formatCode="0.000">
                  <c:v>0.3799166793124143</c:v>
                </c:pt>
                <c:pt idx="755" formatCode="0.000">
                  <c:v>0.3799166793124143</c:v>
                </c:pt>
                <c:pt idx="756" formatCode="0.000">
                  <c:v>0.3799166793124143</c:v>
                </c:pt>
                <c:pt idx="757" formatCode="0.000">
                  <c:v>0.3799166793124143</c:v>
                </c:pt>
                <c:pt idx="758" formatCode="0.000">
                  <c:v>0.3799166793124143</c:v>
                </c:pt>
                <c:pt idx="759" formatCode="0.000">
                  <c:v>0.38666695023148145</c:v>
                </c:pt>
                <c:pt idx="760" formatCode="0.000">
                  <c:v>0.39305354381001367</c:v>
                </c:pt>
                <c:pt idx="761" formatCode="0.000">
                  <c:v>0.39874299232681754</c:v>
                </c:pt>
                <c:pt idx="762" formatCode="0.000">
                  <c:v>0.40334441786694097</c:v>
                </c:pt>
                <c:pt idx="763" formatCode="0.000">
                  <c:v>0.40680872235082299</c:v>
                </c:pt>
                <c:pt idx="764" formatCode="0.000">
                  <c:v>0.40931427361968442</c:v>
                </c:pt>
                <c:pt idx="765" formatCode="0.000">
                  <c:v>0.41098768990054863</c:v>
                </c:pt>
                <c:pt idx="766" formatCode="0.000">
                  <c:v>0.41199634559327836</c:v>
                </c:pt>
                <c:pt idx="767" formatCode="0.000">
                  <c:v>0.41260557291666655</c:v>
                </c:pt>
                <c:pt idx="768" formatCode="0.000">
                  <c:v>0.4130345852623456</c:v>
                </c:pt>
                <c:pt idx="769" formatCode="0.000">
                  <c:v>0.4130345852623456</c:v>
                </c:pt>
                <c:pt idx="770" formatCode="0.000">
                  <c:v>0.4130345852623456</c:v>
                </c:pt>
                <c:pt idx="771" formatCode="0.000">
                  <c:v>0.4130345852623456</c:v>
                </c:pt>
                <c:pt idx="772" formatCode="0.000">
                  <c:v>0.4130345852623456</c:v>
                </c:pt>
                <c:pt idx="773" formatCode="0.000">
                  <c:v>0.4130345852623456</c:v>
                </c:pt>
                <c:pt idx="774" formatCode="0.000">
                  <c:v>0.4130345852623456</c:v>
                </c:pt>
                <c:pt idx="775" formatCode="0.000">
                  <c:v>0.4130345852623456</c:v>
                </c:pt>
                <c:pt idx="776" formatCode="0.000">
                  <c:v>0.4130345852623456</c:v>
                </c:pt>
                <c:pt idx="777" formatCode="0.000">
                  <c:v>0.4130345852623456</c:v>
                </c:pt>
                <c:pt idx="778" formatCode="0.000">
                  <c:v>0.4130345852623456</c:v>
                </c:pt>
                <c:pt idx="779" formatCode="0.000">
                  <c:v>0.4130345852623456</c:v>
                </c:pt>
                <c:pt idx="780" formatCode="0.000">
                  <c:v>0.4130345852623456</c:v>
                </c:pt>
                <c:pt idx="781" formatCode="0.000">
                  <c:v>0.4130345852623456</c:v>
                </c:pt>
                <c:pt idx="782" formatCode="0.000">
                  <c:v>0.4130345852623456</c:v>
                </c:pt>
                <c:pt idx="783" formatCode="0.000">
                  <c:v>0.4130345852623456</c:v>
                </c:pt>
                <c:pt idx="784" formatCode="0.000">
                  <c:v>0.4130345852623456</c:v>
                </c:pt>
                <c:pt idx="785" formatCode="0.000">
                  <c:v>0.4130345852623456</c:v>
                </c:pt>
                <c:pt idx="786" formatCode="0.000">
                  <c:v>0.4130345852623456</c:v>
                </c:pt>
                <c:pt idx="787" formatCode="0.000">
                  <c:v>0.4130345852623456</c:v>
                </c:pt>
                <c:pt idx="788" formatCode="0.000">
                  <c:v>0.4130345852623456</c:v>
                </c:pt>
                <c:pt idx="789" formatCode="0.000">
                  <c:v>0.4130345852623456</c:v>
                </c:pt>
                <c:pt idx="790" formatCode="0.000">
                  <c:v>0.4130345852623456</c:v>
                </c:pt>
                <c:pt idx="791" formatCode="0.000">
                  <c:v>0.4130345852623456</c:v>
                </c:pt>
                <c:pt idx="792" formatCode="0.000">
                  <c:v>0.4130345852623456</c:v>
                </c:pt>
                <c:pt idx="793" formatCode="0.000">
                  <c:v>0.4130345852623456</c:v>
                </c:pt>
                <c:pt idx="794" formatCode="0.000">
                  <c:v>0.4130345852623456</c:v>
                </c:pt>
                <c:pt idx="795" formatCode="0.000">
                  <c:v>0.4130345852623456</c:v>
                </c:pt>
                <c:pt idx="796" formatCode="0.000">
                  <c:v>0.4130345852623456</c:v>
                </c:pt>
                <c:pt idx="797" formatCode="0.000">
                  <c:v>0.4130345852623456</c:v>
                </c:pt>
                <c:pt idx="798" formatCode="0.000">
                  <c:v>0.42504767575445807</c:v>
                </c:pt>
                <c:pt idx="799" formatCode="0.000">
                  <c:v>0.43566599944272966</c:v>
                </c:pt>
                <c:pt idx="800" formatCode="0.000">
                  <c:v>0.44454762752914945</c:v>
                </c:pt>
                <c:pt idx="801" formatCode="0.000">
                  <c:v>0.45178867069615902</c:v>
                </c:pt>
                <c:pt idx="802" formatCode="0.000">
                  <c:v>0.45779487332818919</c:v>
                </c:pt>
                <c:pt idx="803" formatCode="0.000">
                  <c:v>0.46312561985596695</c:v>
                </c:pt>
                <c:pt idx="804" formatCode="0.000">
                  <c:v>0.46312561985596695</c:v>
                </c:pt>
                <c:pt idx="805" formatCode="0.000">
                  <c:v>0.46312561985596695</c:v>
                </c:pt>
                <c:pt idx="806" formatCode="0.000">
                  <c:v>0.46312561985596695</c:v>
                </c:pt>
                <c:pt idx="807" formatCode="0.000">
                  <c:v>0.46312561985596695</c:v>
                </c:pt>
                <c:pt idx="808" formatCode="0.000">
                  <c:v>0.46312561985596695</c:v>
                </c:pt>
                <c:pt idx="809" formatCode="0.000">
                  <c:v>0.46312561985596695</c:v>
                </c:pt>
                <c:pt idx="810" formatCode="0.000">
                  <c:v>0.46312561985596695</c:v>
                </c:pt>
                <c:pt idx="811" formatCode="0.000">
                  <c:v>0.46312561985596695</c:v>
                </c:pt>
                <c:pt idx="812" formatCode="0.000">
                  <c:v>0.46312561985596695</c:v>
                </c:pt>
                <c:pt idx="813" formatCode="0.000">
                  <c:v>0.47096608860596695</c:v>
                </c:pt>
                <c:pt idx="814" formatCode="0.000">
                  <c:v>0.4783251101680383</c:v>
                </c:pt>
                <c:pt idx="815" formatCode="0.000">
                  <c:v>0.48501877529149512</c:v>
                </c:pt>
                <c:pt idx="816" formatCode="0.000">
                  <c:v>0.49070822380829893</c:v>
                </c:pt>
                <c:pt idx="817" formatCode="0.000">
                  <c:v>0.49540379372427973</c:v>
                </c:pt>
                <c:pt idx="818" formatCode="0.000">
                  <c:v>0.49915839656207123</c:v>
                </c:pt>
                <c:pt idx="819" formatCode="0.000">
                  <c:v>0.50203995927640599</c:v>
                </c:pt>
                <c:pt idx="820" formatCode="0.000">
                  <c:v>0.50410067836934147</c:v>
                </c:pt>
                <c:pt idx="821" formatCode="0.000">
                  <c:v>0.50552955761316865</c:v>
                </c:pt>
                <c:pt idx="822" formatCode="0.000">
                  <c:v>0.50649483539094642</c:v>
                </c:pt>
                <c:pt idx="823" formatCode="0.000">
                  <c:v>0.50649483539094642</c:v>
                </c:pt>
                <c:pt idx="824" formatCode="0.000">
                  <c:v>0.50649483539094642</c:v>
                </c:pt>
                <c:pt idx="825" formatCode="0.000">
                  <c:v>0.50649483539094642</c:v>
                </c:pt>
                <c:pt idx="826" formatCode="0.000">
                  <c:v>0.50649483539094642</c:v>
                </c:pt>
                <c:pt idx="827" formatCode="0.000">
                  <c:v>0.50649483539094642</c:v>
                </c:pt>
                <c:pt idx="828" formatCode="0.000">
                  <c:v>0.50649483539094642</c:v>
                </c:pt>
                <c:pt idx="829" formatCode="0.000">
                  <c:v>0.50649483539094642</c:v>
                </c:pt>
                <c:pt idx="830" formatCode="0.000">
                  <c:v>0.50649483539094642</c:v>
                </c:pt>
                <c:pt idx="831" formatCode="0.000">
                  <c:v>0.50649483539094642</c:v>
                </c:pt>
                <c:pt idx="832" formatCode="0.000">
                  <c:v>0.50649483539094642</c:v>
                </c:pt>
                <c:pt idx="833" formatCode="0.000">
                  <c:v>0.50649483539094642</c:v>
                </c:pt>
                <c:pt idx="834" formatCode="0.000">
                  <c:v>0.50649483539094642</c:v>
                </c:pt>
                <c:pt idx="835" formatCode="0.000">
                  <c:v>0.50649483539094642</c:v>
                </c:pt>
                <c:pt idx="836" formatCode="0.000">
                  <c:v>0.50649483539094642</c:v>
                </c:pt>
                <c:pt idx="837" formatCode="0.000">
                  <c:v>0.50649483539094642</c:v>
                </c:pt>
                <c:pt idx="838" formatCode="0.000">
                  <c:v>0.50649483539094642</c:v>
                </c:pt>
                <c:pt idx="839" formatCode="0.000">
                  <c:v>0.50649483539094642</c:v>
                </c:pt>
                <c:pt idx="840" formatCode="0.000">
                  <c:v>0.50649483539094642</c:v>
                </c:pt>
                <c:pt idx="841" formatCode="0.000">
                  <c:v>0.50649483539094642</c:v>
                </c:pt>
                <c:pt idx="842" formatCode="0.000">
                  <c:v>0.50649483539094642</c:v>
                </c:pt>
                <c:pt idx="843" formatCode="0.000">
                  <c:v>0.50649483539094642</c:v>
                </c:pt>
                <c:pt idx="844" formatCode="0.000">
                  <c:v>0.50649483539094642</c:v>
                </c:pt>
                <c:pt idx="845" formatCode="0.000">
                  <c:v>0.50649483539094642</c:v>
                </c:pt>
                <c:pt idx="846" formatCode="0.000">
                  <c:v>0.50649483539094642</c:v>
                </c:pt>
                <c:pt idx="847" formatCode="0.000">
                  <c:v>0.50649483539094642</c:v>
                </c:pt>
                <c:pt idx="848" formatCode="0.000">
                  <c:v>0.50649483539094642</c:v>
                </c:pt>
                <c:pt idx="849" formatCode="0.000">
                  <c:v>0.50649483539094642</c:v>
                </c:pt>
                <c:pt idx="850" formatCode="0.000">
                  <c:v>0.50649483539094642</c:v>
                </c:pt>
                <c:pt idx="851" formatCode="0.000">
                  <c:v>0.50649483539094642</c:v>
                </c:pt>
                <c:pt idx="852" formatCode="0.000">
                  <c:v>0.50649483539094642</c:v>
                </c:pt>
                <c:pt idx="853" formatCode="0.000">
                  <c:v>0.50649483539094642</c:v>
                </c:pt>
                <c:pt idx="854" formatCode="0.000">
                  <c:v>0.50649483539094642</c:v>
                </c:pt>
                <c:pt idx="855" formatCode="0.000">
                  <c:v>0.50649483539094642</c:v>
                </c:pt>
                <c:pt idx="856" formatCode="0.000">
                  <c:v>0.50649483539094642</c:v>
                </c:pt>
                <c:pt idx="857" formatCode="0.000">
                  <c:v>0.50649483539094642</c:v>
                </c:pt>
                <c:pt idx="858" formatCode="0.000">
                  <c:v>0.50649483539094642</c:v>
                </c:pt>
                <c:pt idx="859" formatCode="0.000">
                  <c:v>0.50649483539094642</c:v>
                </c:pt>
                <c:pt idx="860" formatCode="0.000">
                  <c:v>0.50649483539094642</c:v>
                </c:pt>
                <c:pt idx="861" formatCode="0.000">
                  <c:v>0.50649483539094642</c:v>
                </c:pt>
                <c:pt idx="862" formatCode="0.000">
                  <c:v>0.50649483539094642</c:v>
                </c:pt>
                <c:pt idx="863" formatCode="0.000">
                  <c:v>0.50649483539094642</c:v>
                </c:pt>
                <c:pt idx="864" formatCode="0.000">
                  <c:v>0.50649483539094642</c:v>
                </c:pt>
                <c:pt idx="865" formatCode="0.000">
                  <c:v>0.50649483539094642</c:v>
                </c:pt>
                <c:pt idx="866" formatCode="0.000">
                  <c:v>0.50649483539094642</c:v>
                </c:pt>
                <c:pt idx="867" formatCode="0.000">
                  <c:v>0.50649483539094642</c:v>
                </c:pt>
                <c:pt idx="868" formatCode="0.000">
                  <c:v>0.50649483539094642</c:v>
                </c:pt>
                <c:pt idx="869" formatCode="0.000">
                  <c:v>0.50649483539094642</c:v>
                </c:pt>
                <c:pt idx="870" formatCode="0.000">
                  <c:v>0.50649483539094642</c:v>
                </c:pt>
                <c:pt idx="871" formatCode="0.000">
                  <c:v>0.50649483539094642</c:v>
                </c:pt>
                <c:pt idx="872" formatCode="0.000">
                  <c:v>0.50649483539094642</c:v>
                </c:pt>
                <c:pt idx="873" formatCode="0.000">
                  <c:v>0.50649483539094642</c:v>
                </c:pt>
                <c:pt idx="874" formatCode="0.000">
                  <c:v>0.50649483539094642</c:v>
                </c:pt>
                <c:pt idx="875" formatCode="0.000">
                  <c:v>0.50649483539094642</c:v>
                </c:pt>
                <c:pt idx="876" formatCode="0.000">
                  <c:v>0.50649483539094642</c:v>
                </c:pt>
                <c:pt idx="877" formatCode="0.000">
                  <c:v>0.50649483539094642</c:v>
                </c:pt>
                <c:pt idx="878" formatCode="0.000">
                  <c:v>0.50649483539094642</c:v>
                </c:pt>
                <c:pt idx="879" formatCode="0.000">
                  <c:v>0.50649483539094642</c:v>
                </c:pt>
                <c:pt idx="880" formatCode="0.000">
                  <c:v>0.50649483539094642</c:v>
                </c:pt>
                <c:pt idx="881" formatCode="0.000">
                  <c:v>0.50649483539094642</c:v>
                </c:pt>
                <c:pt idx="882" formatCode="0.000">
                  <c:v>0.50649483539094642</c:v>
                </c:pt>
                <c:pt idx="883" formatCode="0.000">
                  <c:v>0.50649483539094642</c:v>
                </c:pt>
                <c:pt idx="884" formatCode="0.000">
                  <c:v>0.50649483539094642</c:v>
                </c:pt>
                <c:pt idx="885" formatCode="0.000">
                  <c:v>0.50649483539094642</c:v>
                </c:pt>
                <c:pt idx="886" formatCode="0.000">
                  <c:v>0.50649483539094642</c:v>
                </c:pt>
                <c:pt idx="887" formatCode="0.000">
                  <c:v>0.50649483539094642</c:v>
                </c:pt>
                <c:pt idx="888" formatCode="0.000">
                  <c:v>0.50649483539094642</c:v>
                </c:pt>
                <c:pt idx="889" formatCode="0.000">
                  <c:v>0.50649483539094642</c:v>
                </c:pt>
                <c:pt idx="890" formatCode="0.000">
                  <c:v>0.50649483539094642</c:v>
                </c:pt>
                <c:pt idx="891" formatCode="0.000">
                  <c:v>0.50649483539094642</c:v>
                </c:pt>
                <c:pt idx="892" formatCode="0.000">
                  <c:v>0.50649483539094642</c:v>
                </c:pt>
                <c:pt idx="893" formatCode="0.000">
                  <c:v>0.50649483539094642</c:v>
                </c:pt>
                <c:pt idx="894" formatCode="0.000">
                  <c:v>0.50649483539094642</c:v>
                </c:pt>
                <c:pt idx="895" formatCode="0.000">
                  <c:v>0.50649483539094642</c:v>
                </c:pt>
                <c:pt idx="896" formatCode="0.000">
                  <c:v>0.50649483539094642</c:v>
                </c:pt>
                <c:pt idx="897" formatCode="0.000">
                  <c:v>0.51900483539094644</c:v>
                </c:pt>
                <c:pt idx="898" formatCode="0.000">
                  <c:v>0.51900483539094644</c:v>
                </c:pt>
                <c:pt idx="899" formatCode="0.000">
                  <c:v>0.51900483539094644</c:v>
                </c:pt>
                <c:pt idx="900" formatCode="0.000">
                  <c:v>0.51900483539094644</c:v>
                </c:pt>
                <c:pt idx="901" formatCode="0.000">
                  <c:v>0.51900483539094644</c:v>
                </c:pt>
                <c:pt idx="902" formatCode="0.000">
                  <c:v>0.51900483539094644</c:v>
                </c:pt>
                <c:pt idx="903" formatCode="0.000">
                  <c:v>0.51900483539094644</c:v>
                </c:pt>
                <c:pt idx="904" formatCode="0.000">
                  <c:v>0.51900483539094644</c:v>
                </c:pt>
                <c:pt idx="905" formatCode="0.000">
                  <c:v>0.51900483539094644</c:v>
                </c:pt>
                <c:pt idx="906" formatCode="0.000">
                  <c:v>0.52962315907921798</c:v>
                </c:pt>
                <c:pt idx="907" formatCode="0.000">
                  <c:v>0.53850478716563777</c:v>
                </c:pt>
                <c:pt idx="908" formatCode="0.000">
                  <c:v>0.54574583033264734</c:v>
                </c:pt>
                <c:pt idx="909" formatCode="0.000">
                  <c:v>0.55175203296467756</c:v>
                </c:pt>
                <c:pt idx="910" formatCode="0.000">
                  <c:v>0.55708277949245533</c:v>
                </c:pt>
                <c:pt idx="911" formatCode="0.000">
                  <c:v>0.55708277949245533</c:v>
                </c:pt>
                <c:pt idx="912" formatCode="0.000">
                  <c:v>0.55708277949245533</c:v>
                </c:pt>
                <c:pt idx="913" formatCode="0.000">
                  <c:v>0.55708277949245533</c:v>
                </c:pt>
                <c:pt idx="914" formatCode="0.000">
                  <c:v>0.55708277949245533</c:v>
                </c:pt>
                <c:pt idx="915" formatCode="0.000">
                  <c:v>0.55708277949245533</c:v>
                </c:pt>
                <c:pt idx="916" formatCode="0.000">
                  <c:v>0.55708277949245533</c:v>
                </c:pt>
                <c:pt idx="917" formatCode="0.000">
                  <c:v>0.55708277949245533</c:v>
                </c:pt>
                <c:pt idx="918" formatCode="0.000">
                  <c:v>0.55708277949245533</c:v>
                </c:pt>
                <c:pt idx="919" formatCode="0.000">
                  <c:v>0.55708277949245533</c:v>
                </c:pt>
                <c:pt idx="920" formatCode="0.000">
                  <c:v>0.55708277949245533</c:v>
                </c:pt>
                <c:pt idx="921" formatCode="0.000">
                  <c:v>0.55708277949245533</c:v>
                </c:pt>
                <c:pt idx="922" formatCode="0.000">
                  <c:v>0.55708277949245533</c:v>
                </c:pt>
                <c:pt idx="923" formatCode="0.000">
                  <c:v>0.55708277949245533</c:v>
                </c:pt>
                <c:pt idx="924" formatCode="0.000">
                  <c:v>0.55708277949245533</c:v>
                </c:pt>
                <c:pt idx="925" formatCode="0.000">
                  <c:v>0.55708277949245533</c:v>
                </c:pt>
                <c:pt idx="926" formatCode="0.000">
                  <c:v>0.55708277949245533</c:v>
                </c:pt>
                <c:pt idx="927" formatCode="0.000">
                  <c:v>0.55708277949245533</c:v>
                </c:pt>
                <c:pt idx="928" formatCode="0.000">
                  <c:v>0.55708277949245533</c:v>
                </c:pt>
                <c:pt idx="929" formatCode="0.000">
                  <c:v>0.55708277949245533</c:v>
                </c:pt>
                <c:pt idx="930" formatCode="0.000">
                  <c:v>0.55708277949245533</c:v>
                </c:pt>
                <c:pt idx="931" formatCode="0.000">
                  <c:v>0.55708277949245533</c:v>
                </c:pt>
                <c:pt idx="932" formatCode="0.000">
                  <c:v>0.55708277949245533</c:v>
                </c:pt>
                <c:pt idx="933" formatCode="0.000">
                  <c:v>0.55708277949245533</c:v>
                </c:pt>
                <c:pt idx="934" formatCode="0.000">
                  <c:v>0.55708277949245533</c:v>
                </c:pt>
                <c:pt idx="935" formatCode="0.000">
                  <c:v>0.55708277949245533</c:v>
                </c:pt>
                <c:pt idx="936" formatCode="0.000">
                  <c:v>0.55708277949245533</c:v>
                </c:pt>
                <c:pt idx="937" formatCode="0.000">
                  <c:v>0.55708277949245533</c:v>
                </c:pt>
                <c:pt idx="938" formatCode="0.000">
                  <c:v>0.55708277949245533</c:v>
                </c:pt>
                <c:pt idx="939" formatCode="0.000">
                  <c:v>0.55708277949245533</c:v>
                </c:pt>
                <c:pt idx="940" formatCode="0.000">
                  <c:v>0.55708277949245533</c:v>
                </c:pt>
                <c:pt idx="941" formatCode="0.000">
                  <c:v>0.55708277949245533</c:v>
                </c:pt>
                <c:pt idx="942" formatCode="0.000">
                  <c:v>0.55708277949245533</c:v>
                </c:pt>
                <c:pt idx="943" formatCode="0.000">
                  <c:v>0.55708277949245533</c:v>
                </c:pt>
                <c:pt idx="944" formatCode="0.000">
                  <c:v>0.55708277949245533</c:v>
                </c:pt>
                <c:pt idx="945" formatCode="0.000">
                  <c:v>0.55708277949245533</c:v>
                </c:pt>
                <c:pt idx="946" formatCode="0.000">
                  <c:v>0.55708277949245533</c:v>
                </c:pt>
                <c:pt idx="947" formatCode="0.000">
                  <c:v>0.55708277949245533</c:v>
                </c:pt>
                <c:pt idx="948" formatCode="0.000">
                  <c:v>0.55708277949245533</c:v>
                </c:pt>
                <c:pt idx="949" formatCode="0.000">
                  <c:v>0.55708277949245533</c:v>
                </c:pt>
                <c:pt idx="950" formatCode="0.000">
                  <c:v>0.55708277949245533</c:v>
                </c:pt>
                <c:pt idx="951" formatCode="0.000">
                  <c:v>0.55708277949245533</c:v>
                </c:pt>
                <c:pt idx="952" formatCode="0.000">
                  <c:v>0.55708277949245533</c:v>
                </c:pt>
                <c:pt idx="953" formatCode="0.000">
                  <c:v>0.55708277949245533</c:v>
                </c:pt>
                <c:pt idx="954" formatCode="0.000">
                  <c:v>0.55708277949245533</c:v>
                </c:pt>
                <c:pt idx="955" formatCode="0.000">
                  <c:v>0.56612781957304514</c:v>
                </c:pt>
                <c:pt idx="956" formatCode="0.000">
                  <c:v>0.57440206747256517</c:v>
                </c:pt>
                <c:pt idx="957" formatCode="0.000">
                  <c:v>0.58138114497599447</c:v>
                </c:pt>
                <c:pt idx="958" formatCode="0.000">
                  <c:v>0.58691543402777779</c:v>
                </c:pt>
                <c:pt idx="959" formatCode="0.000">
                  <c:v>0.59117230902777784</c:v>
                </c:pt>
                <c:pt idx="960" formatCode="0.000">
                  <c:v>0.59431914437585731</c:v>
                </c:pt>
                <c:pt idx="961" formatCode="0.000">
                  <c:v>0.59652331447187923</c:v>
                </c:pt>
                <c:pt idx="962" formatCode="0.000">
                  <c:v>0.59652331447187923</c:v>
                </c:pt>
                <c:pt idx="963" formatCode="0.000">
                  <c:v>0.59652331447187923</c:v>
                </c:pt>
                <c:pt idx="964" formatCode="0.000">
                  <c:v>0.59652331447187923</c:v>
                </c:pt>
                <c:pt idx="965" formatCode="0.000">
                  <c:v>0.59652331447187923</c:v>
                </c:pt>
                <c:pt idx="966" formatCode="0.000">
                  <c:v>0.59652331447187923</c:v>
                </c:pt>
                <c:pt idx="967" formatCode="0.000">
                  <c:v>0.59652331447187923</c:v>
                </c:pt>
                <c:pt idx="968" formatCode="0.000">
                  <c:v>0.59652331447187923</c:v>
                </c:pt>
                <c:pt idx="969" formatCode="0.000">
                  <c:v>0.59652331447187923</c:v>
                </c:pt>
                <c:pt idx="970" formatCode="0.000">
                  <c:v>0.59652331447187923</c:v>
                </c:pt>
                <c:pt idx="971" formatCode="0.000">
                  <c:v>0.59652331447187923</c:v>
                </c:pt>
                <c:pt idx="972" formatCode="0.000">
                  <c:v>0.59652331447187923</c:v>
                </c:pt>
                <c:pt idx="973" formatCode="0.000">
                  <c:v>0.59652331447187923</c:v>
                </c:pt>
                <c:pt idx="974" formatCode="0.000">
                  <c:v>0.60424199138374479</c:v>
                </c:pt>
                <c:pt idx="975" formatCode="0.000">
                  <c:v>0.61145368891460905</c:v>
                </c:pt>
                <c:pt idx="976" formatCode="0.000">
                  <c:v>0.61773040766460896</c:v>
                </c:pt>
                <c:pt idx="977" formatCode="0.000">
                  <c:v>0.62264128815157749</c:v>
                </c:pt>
                <c:pt idx="978" formatCode="0.000">
                  <c:v>0.62635370477537711</c:v>
                </c:pt>
                <c:pt idx="979" formatCode="0.000">
                  <c:v>0.62903503193587096</c:v>
                </c:pt>
                <c:pt idx="980" formatCode="0.000">
                  <c:v>0.63085264403292174</c:v>
                </c:pt>
                <c:pt idx="981" formatCode="0.000">
                  <c:v>0.63196238575960217</c:v>
                </c:pt>
                <c:pt idx="982" formatCode="0.000">
                  <c:v>0.6327250743741426</c:v>
                </c:pt>
                <c:pt idx="983" formatCode="0.000">
                  <c:v>0.63324417931241417</c:v>
                </c:pt>
                <c:pt idx="984" formatCode="0.000">
                  <c:v>0.63358527391975294</c:v>
                </c:pt>
                <c:pt idx="985" formatCode="0.000">
                  <c:v>0.63381598722565147</c:v>
                </c:pt>
                <c:pt idx="986" formatCode="0.000">
                  <c:v>0.63397043167009592</c:v>
                </c:pt>
                <c:pt idx="987" formatCode="0.000">
                  <c:v>0.63406055405521256</c:v>
                </c:pt>
                <c:pt idx="988" formatCode="0.000">
                  <c:v>0.63409106159979411</c:v>
                </c:pt>
                <c:pt idx="989" formatCode="0.000">
                  <c:v>0.63409466649519874</c:v>
                </c:pt>
                <c:pt idx="990" formatCode="0.000">
                  <c:v>0.63409466649519874</c:v>
                </c:pt>
                <c:pt idx="991" formatCode="0.000">
                  <c:v>0.63409466649519874</c:v>
                </c:pt>
                <c:pt idx="992" formatCode="0.000">
                  <c:v>0.63409466649519874</c:v>
                </c:pt>
                <c:pt idx="993" formatCode="0.000">
                  <c:v>0.63409466649519874</c:v>
                </c:pt>
                <c:pt idx="994" formatCode="0.000">
                  <c:v>0.63409466649519874</c:v>
                </c:pt>
                <c:pt idx="995" formatCode="0.000">
                  <c:v>0.63409466649519874</c:v>
                </c:pt>
                <c:pt idx="996" formatCode="0.000">
                  <c:v>0.63409466649519874</c:v>
                </c:pt>
                <c:pt idx="997" formatCode="0.000">
                  <c:v>0.63409466649519874</c:v>
                </c:pt>
                <c:pt idx="998" formatCode="0.000">
                  <c:v>0.63409466649519874</c:v>
                </c:pt>
                <c:pt idx="999" formatCode="0.000">
                  <c:v>0.63409466649519874</c:v>
                </c:pt>
                <c:pt idx="1000" formatCode="0.000">
                  <c:v>0.63409466649519874</c:v>
                </c:pt>
                <c:pt idx="1001" formatCode="0.000">
                  <c:v>0.63409466649519874</c:v>
                </c:pt>
                <c:pt idx="1002" formatCode="0.000">
                  <c:v>0.63409466649519874</c:v>
                </c:pt>
                <c:pt idx="1003" formatCode="0.000">
                  <c:v>0.63409466649519874</c:v>
                </c:pt>
                <c:pt idx="1004" formatCode="0.000">
                  <c:v>0.63409466649519874</c:v>
                </c:pt>
                <c:pt idx="1005" formatCode="0.000">
                  <c:v>0.63409466649519874</c:v>
                </c:pt>
                <c:pt idx="1006" formatCode="0.000">
                  <c:v>0.63409466649519874</c:v>
                </c:pt>
                <c:pt idx="1007" formatCode="0.000">
                  <c:v>0.63409466649519874</c:v>
                </c:pt>
                <c:pt idx="1008" formatCode="0.000">
                  <c:v>0.63409466649519874</c:v>
                </c:pt>
                <c:pt idx="1009" formatCode="0.000">
                  <c:v>0.63409466649519874</c:v>
                </c:pt>
                <c:pt idx="1010" formatCode="0.000">
                  <c:v>0.63409466649519874</c:v>
                </c:pt>
                <c:pt idx="1011" formatCode="0.000">
                  <c:v>0.63409466649519874</c:v>
                </c:pt>
                <c:pt idx="1012" formatCode="0.000">
                  <c:v>0.63409466649519874</c:v>
                </c:pt>
                <c:pt idx="1013" formatCode="0.000">
                  <c:v>0.63409466649519874</c:v>
                </c:pt>
                <c:pt idx="1014" formatCode="0.000">
                  <c:v>0.63409466649519874</c:v>
                </c:pt>
                <c:pt idx="1015" formatCode="0.000">
                  <c:v>0.63409466649519874</c:v>
                </c:pt>
                <c:pt idx="1016" formatCode="0.000">
                  <c:v>0.63409466649519874</c:v>
                </c:pt>
                <c:pt idx="1017" formatCode="0.000">
                  <c:v>0.63409466649519874</c:v>
                </c:pt>
                <c:pt idx="1018" formatCode="0.000">
                  <c:v>0.63409466649519874</c:v>
                </c:pt>
                <c:pt idx="1019" formatCode="0.000">
                  <c:v>0.63409466649519874</c:v>
                </c:pt>
                <c:pt idx="1020" formatCode="0.000">
                  <c:v>0.63409466649519874</c:v>
                </c:pt>
                <c:pt idx="1021" formatCode="0.000">
                  <c:v>0.63409466649519874</c:v>
                </c:pt>
                <c:pt idx="1022" formatCode="0.000">
                  <c:v>0.63409466649519874</c:v>
                </c:pt>
                <c:pt idx="1023" formatCode="0.000">
                  <c:v>0.63409466649519874</c:v>
                </c:pt>
                <c:pt idx="1024" formatCode="0.000">
                  <c:v>0.63409466649519874</c:v>
                </c:pt>
                <c:pt idx="1025" formatCode="0.000">
                  <c:v>0.63409466649519874</c:v>
                </c:pt>
                <c:pt idx="1026" formatCode="0.000">
                  <c:v>0.63409466649519874</c:v>
                </c:pt>
                <c:pt idx="1027" formatCode="0.000">
                  <c:v>0.63409466649519874</c:v>
                </c:pt>
                <c:pt idx="1028" formatCode="0.000">
                  <c:v>0.63409466649519874</c:v>
                </c:pt>
                <c:pt idx="1029" formatCode="0.000">
                  <c:v>0.63409466649519874</c:v>
                </c:pt>
                <c:pt idx="1030" formatCode="0.000">
                  <c:v>0.63409466649519874</c:v>
                </c:pt>
                <c:pt idx="1031" formatCode="0.000">
                  <c:v>0.63409466649519874</c:v>
                </c:pt>
                <c:pt idx="1032" formatCode="0.000">
                  <c:v>0.63409466649519874</c:v>
                </c:pt>
                <c:pt idx="1033" formatCode="0.000">
                  <c:v>0.63409466649519874</c:v>
                </c:pt>
                <c:pt idx="1034" formatCode="0.000">
                  <c:v>0.63409466649519874</c:v>
                </c:pt>
                <c:pt idx="1035" formatCode="0.000">
                  <c:v>0.63409466649519874</c:v>
                </c:pt>
                <c:pt idx="1036" formatCode="0.000">
                  <c:v>0.63409466649519874</c:v>
                </c:pt>
                <c:pt idx="1037" formatCode="0.000">
                  <c:v>0.63409466649519874</c:v>
                </c:pt>
                <c:pt idx="1038" formatCode="0.000">
                  <c:v>0.63409466649519874</c:v>
                </c:pt>
                <c:pt idx="1039" formatCode="0.000">
                  <c:v>0.63409466649519874</c:v>
                </c:pt>
                <c:pt idx="1040" formatCode="0.000">
                  <c:v>0.63409466649519874</c:v>
                </c:pt>
                <c:pt idx="1041" formatCode="0.000">
                  <c:v>0.63409466649519874</c:v>
                </c:pt>
                <c:pt idx="1042" formatCode="0.000">
                  <c:v>0.63409466649519874</c:v>
                </c:pt>
                <c:pt idx="1043" formatCode="0.000">
                  <c:v>0.63409466649519874</c:v>
                </c:pt>
                <c:pt idx="1044" formatCode="0.000">
                  <c:v>0.63409466649519874</c:v>
                </c:pt>
                <c:pt idx="1045" formatCode="0.000">
                  <c:v>0.63409466649519874</c:v>
                </c:pt>
                <c:pt idx="1046" formatCode="0.000">
                  <c:v>0.63409466649519874</c:v>
                </c:pt>
                <c:pt idx="1047" formatCode="0.000">
                  <c:v>0.63409466649519874</c:v>
                </c:pt>
                <c:pt idx="1048" formatCode="0.000">
                  <c:v>0.63409466649519874</c:v>
                </c:pt>
                <c:pt idx="1049" formatCode="0.000">
                  <c:v>0.63409466649519874</c:v>
                </c:pt>
                <c:pt idx="1050" formatCode="0.000">
                  <c:v>0.63409466649519874</c:v>
                </c:pt>
                <c:pt idx="1051" formatCode="0.000">
                  <c:v>0.63409466649519874</c:v>
                </c:pt>
                <c:pt idx="1052" formatCode="0.000">
                  <c:v>0.63409466649519874</c:v>
                </c:pt>
                <c:pt idx="1053" formatCode="0.000">
                  <c:v>0.63409466649519874</c:v>
                </c:pt>
                <c:pt idx="1054" formatCode="0.000">
                  <c:v>0.64224378579389563</c:v>
                </c:pt>
                <c:pt idx="1055" formatCode="0.000">
                  <c:v>0.64990192429698201</c:v>
                </c:pt>
                <c:pt idx="1056" formatCode="0.000">
                  <c:v>0.65699683513374474</c:v>
                </c:pt>
                <c:pt idx="1057" formatCode="0.000">
                  <c:v>0.66343872363683121</c:v>
                </c:pt>
                <c:pt idx="1058" formatCode="0.000">
                  <c:v>0.66915424061213979</c:v>
                </c:pt>
                <c:pt idx="1059" formatCode="0.000">
                  <c:v>0.67399281464334682</c:v>
                </c:pt>
                <c:pt idx="1060" formatCode="0.000">
                  <c:v>0.67785392575445802</c:v>
                </c:pt>
                <c:pt idx="1061" formatCode="0.000">
                  <c:v>0.68066184134945107</c:v>
                </c:pt>
                <c:pt idx="1062" formatCode="0.000">
                  <c:v>0.6825839358281891</c:v>
                </c:pt>
                <c:pt idx="1063" formatCode="0.000">
                  <c:v>0.68389778613683105</c:v>
                </c:pt>
                <c:pt idx="1064" formatCode="0.000">
                  <c:v>0.68472866983882008</c:v>
                </c:pt>
                <c:pt idx="1065" formatCode="0.000">
                  <c:v>0.68526362439986266</c:v>
                </c:pt>
                <c:pt idx="1066" formatCode="0.000">
                  <c:v>0.68526362439986266</c:v>
                </c:pt>
                <c:pt idx="1067" formatCode="0.000">
                  <c:v>0.68526362439986266</c:v>
                </c:pt>
                <c:pt idx="1068" formatCode="0.000">
                  <c:v>0.68526362439986266</c:v>
                </c:pt>
                <c:pt idx="1069" formatCode="0.000">
                  <c:v>0.68526362439986266</c:v>
                </c:pt>
                <c:pt idx="1070" formatCode="0.000">
                  <c:v>0.68526362439986266</c:v>
                </c:pt>
                <c:pt idx="1071" formatCode="0.000">
                  <c:v>0.68526362439986266</c:v>
                </c:pt>
                <c:pt idx="1072" formatCode="0.000">
                  <c:v>0.68526362439986266</c:v>
                </c:pt>
                <c:pt idx="1073" formatCode="0.000">
                  <c:v>0.68526362439986266</c:v>
                </c:pt>
                <c:pt idx="1074" formatCode="0.000">
                  <c:v>0.68526362439986266</c:v>
                </c:pt>
                <c:pt idx="1075" formatCode="0.000">
                  <c:v>0.68526362439986266</c:v>
                </c:pt>
                <c:pt idx="1076" formatCode="0.000">
                  <c:v>0.68526362439986266</c:v>
                </c:pt>
                <c:pt idx="1077" formatCode="0.000">
                  <c:v>0.68526362439986266</c:v>
                </c:pt>
                <c:pt idx="1078" formatCode="0.000">
                  <c:v>0.68526362439986266</c:v>
                </c:pt>
                <c:pt idx="1079" formatCode="0.000">
                  <c:v>0.68526362439986266</c:v>
                </c:pt>
                <c:pt idx="1080" formatCode="0.000">
                  <c:v>0.68526362439986266</c:v>
                </c:pt>
                <c:pt idx="1081" formatCode="0.000">
                  <c:v>0.68526362439986266</c:v>
                </c:pt>
                <c:pt idx="1082" formatCode="0.000">
                  <c:v>0.68526362439986266</c:v>
                </c:pt>
                <c:pt idx="1083" formatCode="0.000">
                  <c:v>0.68526362439986266</c:v>
                </c:pt>
                <c:pt idx="1084" formatCode="0.000">
                  <c:v>0.68526362439986266</c:v>
                </c:pt>
                <c:pt idx="1085" formatCode="0.000">
                  <c:v>0.68526362439986266</c:v>
                </c:pt>
                <c:pt idx="1086" formatCode="0.000">
                  <c:v>0.68526362439986266</c:v>
                </c:pt>
                <c:pt idx="1087" formatCode="0.000">
                  <c:v>0.68526362439986266</c:v>
                </c:pt>
                <c:pt idx="1088" formatCode="0.000">
                  <c:v>0.6963131054955416</c:v>
                </c:pt>
                <c:pt idx="1089" formatCode="0.000">
                  <c:v>0.6963131054955416</c:v>
                </c:pt>
                <c:pt idx="1090" formatCode="0.000">
                  <c:v>0.6963131054955416</c:v>
                </c:pt>
                <c:pt idx="1091" formatCode="0.000">
                  <c:v>0.6963131054955416</c:v>
                </c:pt>
                <c:pt idx="1092" formatCode="0.000">
                  <c:v>0.6963131054955416</c:v>
                </c:pt>
                <c:pt idx="1093" formatCode="0.000">
                  <c:v>0.6963131054955416</c:v>
                </c:pt>
                <c:pt idx="1094" formatCode="0.000">
                  <c:v>0.6963131054955416</c:v>
                </c:pt>
                <c:pt idx="1095" formatCode="0.000">
                  <c:v>0.6963131054955416</c:v>
                </c:pt>
                <c:pt idx="1096" formatCode="0.000">
                  <c:v>0.6963131054955416</c:v>
                </c:pt>
                <c:pt idx="1097" formatCode="0.000">
                  <c:v>0.6963131054955416</c:v>
                </c:pt>
                <c:pt idx="1098" formatCode="0.000">
                  <c:v>0.6963131054955416</c:v>
                </c:pt>
                <c:pt idx="1099" formatCode="0.000">
                  <c:v>0.6963131054955416</c:v>
                </c:pt>
                <c:pt idx="1100" formatCode="0.000">
                  <c:v>0.6963131054955416</c:v>
                </c:pt>
                <c:pt idx="1101" formatCode="0.000">
                  <c:v>0.6963131054955416</c:v>
                </c:pt>
                <c:pt idx="1102" formatCode="0.000">
                  <c:v>0.6963131054955416</c:v>
                </c:pt>
                <c:pt idx="1103" formatCode="0.000">
                  <c:v>0.70787644804526728</c:v>
                </c:pt>
                <c:pt idx="1104" formatCode="0.000">
                  <c:v>0.71870927790637829</c:v>
                </c:pt>
                <c:pt idx="1105" formatCode="0.000">
                  <c:v>0.71870927790637829</c:v>
                </c:pt>
                <c:pt idx="1106" formatCode="0.000">
                  <c:v>0.71870927790637829</c:v>
                </c:pt>
                <c:pt idx="1107" formatCode="0.000">
                  <c:v>0.71870927790637829</c:v>
                </c:pt>
                <c:pt idx="1108" formatCode="0.000">
                  <c:v>0.71870927790637829</c:v>
                </c:pt>
                <c:pt idx="1109" formatCode="0.000">
                  <c:v>0.71870927790637829</c:v>
                </c:pt>
                <c:pt idx="1110" formatCode="0.000">
                  <c:v>0.71870927790637829</c:v>
                </c:pt>
                <c:pt idx="1111" formatCode="0.000">
                  <c:v>0.71870927790637829</c:v>
                </c:pt>
                <c:pt idx="1112" formatCode="0.000">
                  <c:v>0.71870927790637829</c:v>
                </c:pt>
                <c:pt idx="1113" formatCode="0.000">
                  <c:v>0.71870927790637829</c:v>
                </c:pt>
                <c:pt idx="1114" formatCode="0.000">
                  <c:v>0.71870927790637829</c:v>
                </c:pt>
                <c:pt idx="1115" formatCode="0.000">
                  <c:v>0.71870927790637829</c:v>
                </c:pt>
                <c:pt idx="1116" formatCode="0.000">
                  <c:v>0.71870927790637829</c:v>
                </c:pt>
                <c:pt idx="1117" formatCode="0.000">
                  <c:v>0.71870927790637829</c:v>
                </c:pt>
                <c:pt idx="1118" formatCode="0.000">
                  <c:v>0.71870927790637829</c:v>
                </c:pt>
                <c:pt idx="1119" formatCode="0.000">
                  <c:v>0.71870927790637829</c:v>
                </c:pt>
                <c:pt idx="1120" formatCode="0.000">
                  <c:v>0.71870927790637829</c:v>
                </c:pt>
                <c:pt idx="1121" formatCode="0.000">
                  <c:v>0.71870927790637829</c:v>
                </c:pt>
                <c:pt idx="1122" formatCode="0.000">
                  <c:v>0.71870927790637829</c:v>
                </c:pt>
                <c:pt idx="1123" formatCode="0.000">
                  <c:v>0.71870927790637829</c:v>
                </c:pt>
                <c:pt idx="1124" formatCode="0.000">
                  <c:v>0.71870927790637829</c:v>
                </c:pt>
                <c:pt idx="1125" formatCode="0.000">
                  <c:v>0.71870927790637829</c:v>
                </c:pt>
                <c:pt idx="1126" formatCode="0.000">
                  <c:v>0.71870927790637829</c:v>
                </c:pt>
                <c:pt idx="1127" formatCode="0.000">
                  <c:v>0.71870927790637829</c:v>
                </c:pt>
                <c:pt idx="1128" formatCode="0.000">
                  <c:v>0.73060912701474601</c:v>
                </c:pt>
                <c:pt idx="1129" formatCode="0.000">
                  <c:v>0.74144195687585701</c:v>
                </c:pt>
                <c:pt idx="1130" formatCode="0.000">
                  <c:v>0.75071827632030153</c:v>
                </c:pt>
                <c:pt idx="1131" formatCode="0.000">
                  <c:v>0.75831611475480076</c:v>
                </c:pt>
                <c:pt idx="1132" formatCode="0.000">
                  <c:v>0.76440284657921775</c:v>
                </c:pt>
                <c:pt idx="1133" formatCode="0.000">
                  <c:v>0.76919351423182414</c:v>
                </c:pt>
                <c:pt idx="1134" formatCode="0.000">
                  <c:v>0.77309764574759909</c:v>
                </c:pt>
                <c:pt idx="1135" formatCode="0.000">
                  <c:v>0.77632241833847704</c:v>
                </c:pt>
                <c:pt idx="1136" formatCode="0.000">
                  <c:v>0.77896811364026031</c:v>
                </c:pt>
                <c:pt idx="1137" formatCode="0.000">
                  <c:v>0.78107611346879258</c:v>
                </c:pt>
                <c:pt idx="1138" formatCode="0.000">
                  <c:v>0.78265213798868283</c:v>
                </c:pt>
                <c:pt idx="1139" formatCode="0.000">
                  <c:v>0.78377340942215334</c:v>
                </c:pt>
                <c:pt idx="1140" formatCode="0.000">
                  <c:v>0.78456496699245515</c:v>
                </c:pt>
                <c:pt idx="1141" formatCode="0.000">
                  <c:v>0.78520002443415604</c:v>
                </c:pt>
                <c:pt idx="1142" formatCode="0.000">
                  <c:v>0.78520002443415604</c:v>
                </c:pt>
                <c:pt idx="1143" formatCode="0.000">
                  <c:v>0.78520002443415604</c:v>
                </c:pt>
                <c:pt idx="1144" formatCode="0.000">
                  <c:v>0.78520002443415604</c:v>
                </c:pt>
                <c:pt idx="1145" formatCode="0.000">
                  <c:v>0.78520002443415604</c:v>
                </c:pt>
                <c:pt idx="1146" formatCode="0.000">
                  <c:v>0.78520002443415604</c:v>
                </c:pt>
                <c:pt idx="1147" formatCode="0.000">
                  <c:v>0.78520002443415604</c:v>
                </c:pt>
                <c:pt idx="1148" formatCode="0.000">
                  <c:v>0.78520002443415604</c:v>
                </c:pt>
                <c:pt idx="1149" formatCode="0.000">
                  <c:v>0.78520002443415604</c:v>
                </c:pt>
                <c:pt idx="1150" formatCode="0.000">
                  <c:v>0.78703238383058949</c:v>
                </c:pt>
                <c:pt idx="1151" formatCode="0.000">
                  <c:v>0.78856756280006823</c:v>
                </c:pt>
                <c:pt idx="1152" formatCode="0.000">
                  <c:v>0.78946956125685841</c:v>
                </c:pt>
                <c:pt idx="1153" formatCode="0.000">
                  <c:v>0.79003693008401887</c:v>
                </c:pt>
                <c:pt idx="1154" formatCode="0.000">
                  <c:v>0.79046594242969781</c:v>
                </c:pt>
                <c:pt idx="1155" formatCode="0.000">
                  <c:v>0.79046594242969781</c:v>
                </c:pt>
                <c:pt idx="1156" formatCode="0.000">
                  <c:v>0.79046594242969781</c:v>
                </c:pt>
                <c:pt idx="1157" formatCode="0.000">
                  <c:v>0.79046594242969781</c:v>
                </c:pt>
                <c:pt idx="1158" formatCode="0.000">
                  <c:v>0.79046594242969781</c:v>
                </c:pt>
                <c:pt idx="1159" formatCode="0.000">
                  <c:v>0.79046594242969781</c:v>
                </c:pt>
                <c:pt idx="1160" formatCode="0.000">
                  <c:v>0.79046594242969781</c:v>
                </c:pt>
                <c:pt idx="1161" formatCode="0.000">
                  <c:v>0.79046594242969781</c:v>
                </c:pt>
                <c:pt idx="1162" formatCode="0.000">
                  <c:v>0.79046594242969781</c:v>
                </c:pt>
                <c:pt idx="1163" formatCode="0.000">
                  <c:v>0.79046594242969781</c:v>
                </c:pt>
                <c:pt idx="1164" formatCode="0.000">
                  <c:v>0.79046594242969781</c:v>
                </c:pt>
                <c:pt idx="1165" formatCode="0.000">
                  <c:v>0.79046594242969781</c:v>
                </c:pt>
                <c:pt idx="1166" formatCode="0.000">
                  <c:v>0.79046594242969781</c:v>
                </c:pt>
                <c:pt idx="1167" formatCode="0.000">
                  <c:v>0.79046594242969781</c:v>
                </c:pt>
                <c:pt idx="1168" formatCode="0.000">
                  <c:v>0.79046594242969781</c:v>
                </c:pt>
                <c:pt idx="1169" formatCode="0.000">
                  <c:v>0.79046594242969781</c:v>
                </c:pt>
                <c:pt idx="1170" formatCode="0.000">
                  <c:v>0.79046594242969781</c:v>
                </c:pt>
                <c:pt idx="1171" formatCode="0.000">
                  <c:v>0.79046594242969781</c:v>
                </c:pt>
                <c:pt idx="1172" formatCode="0.000">
                  <c:v>0.79046594242969781</c:v>
                </c:pt>
                <c:pt idx="1173" formatCode="0.000">
                  <c:v>0.79046594242969781</c:v>
                </c:pt>
                <c:pt idx="1174" formatCode="0.000">
                  <c:v>0.79046594242969781</c:v>
                </c:pt>
                <c:pt idx="1175" formatCode="0.000">
                  <c:v>0.79046594242969781</c:v>
                </c:pt>
                <c:pt idx="1176" formatCode="0.000">
                  <c:v>0.79046594242969781</c:v>
                </c:pt>
                <c:pt idx="1177" formatCode="0.000">
                  <c:v>0.79046594242969781</c:v>
                </c:pt>
                <c:pt idx="1178" formatCode="0.000">
                  <c:v>0.79046594242969781</c:v>
                </c:pt>
                <c:pt idx="1179" formatCode="0.000">
                  <c:v>0.79046594242969781</c:v>
                </c:pt>
                <c:pt idx="1180" formatCode="0.000">
                  <c:v>0.79046594242969781</c:v>
                </c:pt>
                <c:pt idx="1181" formatCode="0.000">
                  <c:v>0.79046594242969781</c:v>
                </c:pt>
                <c:pt idx="1182" formatCode="0.000">
                  <c:v>0.79046594242969781</c:v>
                </c:pt>
                <c:pt idx="1183" formatCode="0.000">
                  <c:v>0.79046594242969781</c:v>
                </c:pt>
                <c:pt idx="1184" formatCode="0.000">
                  <c:v>0.79046594242969781</c:v>
                </c:pt>
                <c:pt idx="1185" formatCode="0.000">
                  <c:v>0.79046594242969781</c:v>
                </c:pt>
                <c:pt idx="1186" formatCode="0.000">
                  <c:v>0.79046594242969781</c:v>
                </c:pt>
                <c:pt idx="1187" formatCode="0.000">
                  <c:v>0.79046594242969781</c:v>
                </c:pt>
                <c:pt idx="1188" formatCode="0.000">
                  <c:v>0.79046594242969781</c:v>
                </c:pt>
                <c:pt idx="1189" formatCode="0.000">
                  <c:v>0.79046594242969781</c:v>
                </c:pt>
                <c:pt idx="1190" formatCode="0.000">
                  <c:v>0.79046594242969781</c:v>
                </c:pt>
                <c:pt idx="1191" formatCode="0.000">
                  <c:v>0.79046594242969781</c:v>
                </c:pt>
                <c:pt idx="1192" formatCode="0.000">
                  <c:v>0.79046594242969781</c:v>
                </c:pt>
                <c:pt idx="1193" formatCode="0.000">
                  <c:v>0.79046594242969781</c:v>
                </c:pt>
                <c:pt idx="1194" formatCode="0.000">
                  <c:v>0.79046594242969781</c:v>
                </c:pt>
                <c:pt idx="1195" formatCode="0.000">
                  <c:v>0.79046594242969781</c:v>
                </c:pt>
                <c:pt idx="1196" formatCode="0.000">
                  <c:v>0.79046594242969781</c:v>
                </c:pt>
                <c:pt idx="1197" formatCode="0.000">
                  <c:v>0.79046594242969781</c:v>
                </c:pt>
                <c:pt idx="1198" formatCode="0.000">
                  <c:v>0.79046594242969781</c:v>
                </c:pt>
                <c:pt idx="1199" formatCode="0.000">
                  <c:v>0.79046594242969781</c:v>
                </c:pt>
                <c:pt idx="1200" formatCode="0.000">
                  <c:v>0.79046594242969781</c:v>
                </c:pt>
                <c:pt idx="1201" formatCode="0.000">
                  <c:v>0.79046594242969781</c:v>
                </c:pt>
                <c:pt idx="1202" formatCode="0.000">
                  <c:v>0.79046594242969781</c:v>
                </c:pt>
                <c:pt idx="1203" formatCode="0.000">
                  <c:v>0.79046594242969781</c:v>
                </c:pt>
                <c:pt idx="1204" formatCode="0.000">
                  <c:v>0.79046594242969781</c:v>
                </c:pt>
                <c:pt idx="1205" formatCode="0.000">
                  <c:v>0.79046594242969781</c:v>
                </c:pt>
                <c:pt idx="1206" formatCode="0.000">
                  <c:v>0.79046594242969781</c:v>
                </c:pt>
                <c:pt idx="1207" formatCode="0.000">
                  <c:v>0.79046594242969781</c:v>
                </c:pt>
                <c:pt idx="1208" formatCode="0.000">
                  <c:v>0.79046594242969781</c:v>
                </c:pt>
                <c:pt idx="1209" formatCode="0.000">
                  <c:v>0.79046594242969781</c:v>
                </c:pt>
                <c:pt idx="1210" formatCode="0.000">
                  <c:v>0.79046594242969781</c:v>
                </c:pt>
                <c:pt idx="1211" formatCode="0.000">
                  <c:v>0.79046594242969781</c:v>
                </c:pt>
                <c:pt idx="1212" formatCode="0.000">
                  <c:v>0.79046594242969781</c:v>
                </c:pt>
                <c:pt idx="1213" formatCode="0.000">
                  <c:v>0.79046594242969781</c:v>
                </c:pt>
                <c:pt idx="1214" formatCode="0.000">
                  <c:v>0.79046594242969781</c:v>
                </c:pt>
                <c:pt idx="1215" formatCode="0.000">
                  <c:v>0.79046594242969781</c:v>
                </c:pt>
                <c:pt idx="1216" formatCode="0.000">
                  <c:v>0.79046594242969781</c:v>
                </c:pt>
                <c:pt idx="1217" formatCode="0.000">
                  <c:v>0.79046594242969781</c:v>
                </c:pt>
                <c:pt idx="1218" formatCode="0.000">
                  <c:v>0.79046594242969781</c:v>
                </c:pt>
                <c:pt idx="1219" formatCode="0.000">
                  <c:v>0.79046594242969781</c:v>
                </c:pt>
                <c:pt idx="1220" formatCode="0.000">
                  <c:v>0.79046594242969781</c:v>
                </c:pt>
                <c:pt idx="1221" formatCode="0.000">
                  <c:v>0.79046594242969781</c:v>
                </c:pt>
                <c:pt idx="1222" formatCode="0.000">
                  <c:v>0.79046594242969781</c:v>
                </c:pt>
                <c:pt idx="1223" formatCode="0.000">
                  <c:v>0.79046594242969781</c:v>
                </c:pt>
                <c:pt idx="1224" formatCode="0.000">
                  <c:v>0.79046594242969781</c:v>
                </c:pt>
                <c:pt idx="1225" formatCode="0.000">
                  <c:v>0.79046594242969781</c:v>
                </c:pt>
                <c:pt idx="1226" formatCode="0.000">
                  <c:v>0.79046594242969781</c:v>
                </c:pt>
                <c:pt idx="1227" formatCode="0.000">
                  <c:v>0.79046594242969781</c:v>
                </c:pt>
                <c:pt idx="1228" formatCode="0.000">
                  <c:v>0.79046594242969781</c:v>
                </c:pt>
                <c:pt idx="1229" formatCode="0.000">
                  <c:v>0.79046594242969781</c:v>
                </c:pt>
                <c:pt idx="1230" formatCode="0.000">
                  <c:v>0.79046594242969781</c:v>
                </c:pt>
                <c:pt idx="1231" formatCode="0.000">
                  <c:v>0.79046594242969781</c:v>
                </c:pt>
                <c:pt idx="1232" formatCode="0.000">
                  <c:v>0.79046594242969781</c:v>
                </c:pt>
                <c:pt idx="1233" formatCode="0.000">
                  <c:v>0.79046594242969781</c:v>
                </c:pt>
                <c:pt idx="1234" formatCode="0.000">
                  <c:v>0.79046594242969781</c:v>
                </c:pt>
                <c:pt idx="1235" formatCode="0.000">
                  <c:v>0.79046594242969781</c:v>
                </c:pt>
                <c:pt idx="1236" formatCode="0.000">
                  <c:v>0.79046594242969781</c:v>
                </c:pt>
                <c:pt idx="1237" formatCode="0.000">
                  <c:v>0.79046594242969781</c:v>
                </c:pt>
                <c:pt idx="1238" formatCode="0.000">
                  <c:v>0.79046594242969781</c:v>
                </c:pt>
                <c:pt idx="1239" formatCode="0.000">
                  <c:v>0.79046594242969781</c:v>
                </c:pt>
                <c:pt idx="1240" formatCode="0.000">
                  <c:v>0.79046594242969781</c:v>
                </c:pt>
                <c:pt idx="1241" formatCode="0.000">
                  <c:v>0.79046594242969781</c:v>
                </c:pt>
                <c:pt idx="1242" formatCode="0.000">
                  <c:v>0.79046594242969781</c:v>
                </c:pt>
                <c:pt idx="1243" formatCode="0.000">
                  <c:v>0.79046594242969781</c:v>
                </c:pt>
                <c:pt idx="1244" formatCode="0.000">
                  <c:v>0.79046594242969781</c:v>
                </c:pt>
                <c:pt idx="1245" formatCode="0.000">
                  <c:v>0.79046594242969781</c:v>
                </c:pt>
                <c:pt idx="1246" formatCode="0.000">
                  <c:v>0.79046594242969781</c:v>
                </c:pt>
                <c:pt idx="1247" formatCode="0.000">
                  <c:v>0.79046594242969781</c:v>
                </c:pt>
                <c:pt idx="1248" formatCode="0.000">
                  <c:v>0.79046594242969781</c:v>
                </c:pt>
                <c:pt idx="1249" formatCode="0.000">
                  <c:v>0.79046594242969781</c:v>
                </c:pt>
                <c:pt idx="1250" formatCode="0.000">
                  <c:v>0.79046594242969781</c:v>
                </c:pt>
                <c:pt idx="1251" formatCode="0.000">
                  <c:v>0.79046594242969781</c:v>
                </c:pt>
                <c:pt idx="1252" formatCode="0.000">
                  <c:v>0.79046594242969781</c:v>
                </c:pt>
                <c:pt idx="1253" formatCode="0.000">
                  <c:v>0.79046594242969781</c:v>
                </c:pt>
                <c:pt idx="1254" formatCode="0.000">
                  <c:v>0.79046594242969781</c:v>
                </c:pt>
                <c:pt idx="1255" formatCode="0.000">
                  <c:v>0.79046594242969781</c:v>
                </c:pt>
                <c:pt idx="1256" formatCode="0.000">
                  <c:v>0.79046594242969781</c:v>
                </c:pt>
                <c:pt idx="1257" formatCode="0.000">
                  <c:v>0.79046594242969781</c:v>
                </c:pt>
                <c:pt idx="1258" formatCode="0.000">
                  <c:v>0.79046594242969781</c:v>
                </c:pt>
                <c:pt idx="1259" formatCode="0.000">
                  <c:v>0.79046594242969781</c:v>
                </c:pt>
                <c:pt idx="1260" formatCode="0.000">
                  <c:v>0.79046594242969781</c:v>
                </c:pt>
                <c:pt idx="1261" formatCode="0.000">
                  <c:v>0.79046594242969781</c:v>
                </c:pt>
                <c:pt idx="1262" formatCode="0.000">
                  <c:v>0.79046594242969781</c:v>
                </c:pt>
                <c:pt idx="1263" formatCode="0.000">
                  <c:v>0.79046594242969781</c:v>
                </c:pt>
                <c:pt idx="1264" formatCode="0.000">
                  <c:v>0.79046594242969781</c:v>
                </c:pt>
                <c:pt idx="1265" formatCode="0.000">
                  <c:v>0.79046594242969781</c:v>
                </c:pt>
                <c:pt idx="1266" formatCode="0.000">
                  <c:v>0.79046594242969781</c:v>
                </c:pt>
                <c:pt idx="1267" formatCode="0.000">
                  <c:v>0.79046594242969781</c:v>
                </c:pt>
                <c:pt idx="1268" formatCode="0.000">
                  <c:v>0.79046594242969781</c:v>
                </c:pt>
                <c:pt idx="1269" formatCode="0.000">
                  <c:v>0.79046594242969781</c:v>
                </c:pt>
                <c:pt idx="1270" formatCode="0.000">
                  <c:v>0.79046594242969781</c:v>
                </c:pt>
                <c:pt idx="1271" formatCode="0.000">
                  <c:v>0.79046594242969781</c:v>
                </c:pt>
                <c:pt idx="1272" formatCode="0.000">
                  <c:v>0.79046594242969781</c:v>
                </c:pt>
                <c:pt idx="1273" formatCode="0.000">
                  <c:v>0.79046594242969781</c:v>
                </c:pt>
                <c:pt idx="1274" formatCode="0.000">
                  <c:v>0.79046594242969781</c:v>
                </c:pt>
                <c:pt idx="1275" formatCode="0.000">
                  <c:v>0.79046594242969781</c:v>
                </c:pt>
                <c:pt idx="1276" formatCode="0.000">
                  <c:v>0.79046594242969781</c:v>
                </c:pt>
                <c:pt idx="1277" formatCode="0.000">
                  <c:v>0.79046594242969781</c:v>
                </c:pt>
                <c:pt idx="1278" formatCode="0.000">
                  <c:v>0.79046594242969781</c:v>
                </c:pt>
                <c:pt idx="1279" formatCode="0.000">
                  <c:v>0.79046594242969781</c:v>
                </c:pt>
                <c:pt idx="1280" formatCode="0.000">
                  <c:v>0.79046594242969781</c:v>
                </c:pt>
                <c:pt idx="1281" formatCode="0.000">
                  <c:v>0.79046594242969781</c:v>
                </c:pt>
                <c:pt idx="1282" formatCode="0.000">
                  <c:v>0.79046594242969781</c:v>
                </c:pt>
                <c:pt idx="1283" formatCode="0.000">
                  <c:v>0.79046594242969781</c:v>
                </c:pt>
                <c:pt idx="1284" formatCode="0.000">
                  <c:v>0.79046594242969781</c:v>
                </c:pt>
                <c:pt idx="1285" formatCode="0.000">
                  <c:v>0.79046594242969781</c:v>
                </c:pt>
                <c:pt idx="1286" formatCode="0.000">
                  <c:v>0.79046594242969781</c:v>
                </c:pt>
                <c:pt idx="1287" formatCode="0.000">
                  <c:v>0.79046594242969781</c:v>
                </c:pt>
                <c:pt idx="1288" formatCode="0.000">
                  <c:v>0.79046594242969781</c:v>
                </c:pt>
                <c:pt idx="1289" formatCode="0.000">
                  <c:v>0.79046594242969781</c:v>
                </c:pt>
                <c:pt idx="1290" formatCode="0.000">
                  <c:v>0.79046594242969781</c:v>
                </c:pt>
                <c:pt idx="1291" formatCode="0.000">
                  <c:v>0.79046594242969781</c:v>
                </c:pt>
                <c:pt idx="1292" formatCode="0.000">
                  <c:v>0.79046594242969781</c:v>
                </c:pt>
                <c:pt idx="1293" formatCode="0.000">
                  <c:v>0.79046594242969781</c:v>
                </c:pt>
                <c:pt idx="1294" formatCode="0.000">
                  <c:v>0.79046594242969781</c:v>
                </c:pt>
                <c:pt idx="1295" formatCode="0.000">
                  <c:v>0.79046594242969781</c:v>
                </c:pt>
                <c:pt idx="1296" formatCode="0.000">
                  <c:v>0.79046594242969781</c:v>
                </c:pt>
                <c:pt idx="1297" formatCode="0.000">
                  <c:v>0.79046594242969781</c:v>
                </c:pt>
                <c:pt idx="1298" formatCode="0.000">
                  <c:v>0.79046594242969781</c:v>
                </c:pt>
                <c:pt idx="1299" formatCode="0.000">
                  <c:v>0.79046594242969781</c:v>
                </c:pt>
                <c:pt idx="1300" formatCode="0.000">
                  <c:v>0.79046594242969781</c:v>
                </c:pt>
                <c:pt idx="1301" formatCode="0.000">
                  <c:v>0.79046594242969781</c:v>
                </c:pt>
                <c:pt idx="1302" formatCode="0.000">
                  <c:v>0.79046594242969781</c:v>
                </c:pt>
                <c:pt idx="1303" formatCode="0.000">
                  <c:v>0.79046594242969781</c:v>
                </c:pt>
                <c:pt idx="1304" formatCode="0.000">
                  <c:v>0.79046594242969781</c:v>
                </c:pt>
                <c:pt idx="1305" formatCode="0.000">
                  <c:v>0.79046594242969781</c:v>
                </c:pt>
                <c:pt idx="1306" formatCode="0.000">
                  <c:v>0.79046594242969781</c:v>
                </c:pt>
                <c:pt idx="1307" formatCode="0.000">
                  <c:v>0.79046594242969781</c:v>
                </c:pt>
                <c:pt idx="1308" formatCode="0.000">
                  <c:v>0.79046594242969781</c:v>
                </c:pt>
                <c:pt idx="1309" formatCode="0.000">
                  <c:v>0.79046594242969781</c:v>
                </c:pt>
                <c:pt idx="1310" formatCode="0.000">
                  <c:v>0.79046594242969781</c:v>
                </c:pt>
                <c:pt idx="1311" formatCode="0.000">
                  <c:v>0.79046594242969781</c:v>
                </c:pt>
                <c:pt idx="1312" formatCode="0.000">
                  <c:v>0.79046594242969781</c:v>
                </c:pt>
                <c:pt idx="1313" formatCode="0.000">
                  <c:v>0.79046594242969781</c:v>
                </c:pt>
                <c:pt idx="1314" formatCode="0.000">
                  <c:v>0.79046594242969781</c:v>
                </c:pt>
                <c:pt idx="1315" formatCode="0.000">
                  <c:v>0.79046594242969781</c:v>
                </c:pt>
                <c:pt idx="1316" formatCode="0.000">
                  <c:v>0.79046594242969781</c:v>
                </c:pt>
                <c:pt idx="1317" formatCode="0.000">
                  <c:v>0.79046594242969781</c:v>
                </c:pt>
                <c:pt idx="1318" formatCode="0.000">
                  <c:v>0.79046594242969781</c:v>
                </c:pt>
                <c:pt idx="1319" formatCode="0.000">
                  <c:v>0.79046594242969781</c:v>
                </c:pt>
                <c:pt idx="1320" formatCode="0.000">
                  <c:v>0.79046594242969781</c:v>
                </c:pt>
                <c:pt idx="1321" formatCode="0.000">
                  <c:v>0.79046594242969781</c:v>
                </c:pt>
                <c:pt idx="1322" formatCode="0.000">
                  <c:v>0.79046594242969781</c:v>
                </c:pt>
                <c:pt idx="1323" formatCode="0.000">
                  <c:v>0.79046594242969781</c:v>
                </c:pt>
                <c:pt idx="1324" formatCode="0.000">
                  <c:v>0.79046594242969781</c:v>
                </c:pt>
                <c:pt idx="1325" formatCode="0.000">
                  <c:v>0.79046594242969781</c:v>
                </c:pt>
                <c:pt idx="1326" formatCode="0.000">
                  <c:v>0.79046594242969781</c:v>
                </c:pt>
                <c:pt idx="1327" formatCode="0.000">
                  <c:v>0.79046594242969781</c:v>
                </c:pt>
                <c:pt idx="1328" formatCode="0.000">
                  <c:v>0.79046594242969781</c:v>
                </c:pt>
                <c:pt idx="1329" formatCode="0.000">
                  <c:v>0.79046594242969781</c:v>
                </c:pt>
                <c:pt idx="1330" formatCode="0.000">
                  <c:v>0.79046594242969781</c:v>
                </c:pt>
                <c:pt idx="1331" formatCode="0.000">
                  <c:v>0.79046594242969781</c:v>
                </c:pt>
                <c:pt idx="1332" formatCode="0.000">
                  <c:v>0.79046594242969781</c:v>
                </c:pt>
                <c:pt idx="1333" formatCode="0.000">
                  <c:v>0.79046594242969781</c:v>
                </c:pt>
                <c:pt idx="1334" formatCode="0.000">
                  <c:v>0.79046594242969781</c:v>
                </c:pt>
                <c:pt idx="1335" formatCode="0.000">
                  <c:v>0.79046594242969781</c:v>
                </c:pt>
                <c:pt idx="1336" formatCode="0.000">
                  <c:v>0.79046594242969781</c:v>
                </c:pt>
                <c:pt idx="1337" formatCode="0.000">
                  <c:v>0.79046594242969781</c:v>
                </c:pt>
                <c:pt idx="1338" formatCode="0.000">
                  <c:v>0.79046594242969781</c:v>
                </c:pt>
                <c:pt idx="1339" formatCode="0.000">
                  <c:v>0.79046594242969781</c:v>
                </c:pt>
                <c:pt idx="1340" formatCode="0.000">
                  <c:v>0.79046594242969781</c:v>
                </c:pt>
                <c:pt idx="1341" formatCode="0.000">
                  <c:v>0.79046594242969781</c:v>
                </c:pt>
                <c:pt idx="1342" formatCode="0.000">
                  <c:v>0.79046594242969781</c:v>
                </c:pt>
                <c:pt idx="1343" formatCode="0.000">
                  <c:v>0.79046594242969781</c:v>
                </c:pt>
                <c:pt idx="1344" formatCode="0.000">
                  <c:v>0.79046594242969781</c:v>
                </c:pt>
                <c:pt idx="1345" formatCode="0.000">
                  <c:v>0.79046594242969781</c:v>
                </c:pt>
                <c:pt idx="1346" formatCode="0.000">
                  <c:v>0.79046594242969781</c:v>
                </c:pt>
                <c:pt idx="1347" formatCode="0.000">
                  <c:v>0.79046594242969781</c:v>
                </c:pt>
                <c:pt idx="1348" formatCode="0.000">
                  <c:v>0.79046594242969781</c:v>
                </c:pt>
                <c:pt idx="1349" formatCode="0.000">
                  <c:v>0.79046594242969781</c:v>
                </c:pt>
                <c:pt idx="1350" formatCode="0.000">
                  <c:v>0.79046594242969781</c:v>
                </c:pt>
                <c:pt idx="1351" formatCode="0.000">
                  <c:v>0.79046594242969781</c:v>
                </c:pt>
                <c:pt idx="1352" formatCode="0.000">
                  <c:v>0.79046594242969781</c:v>
                </c:pt>
                <c:pt idx="1353" formatCode="0.000">
                  <c:v>0.79046594242969781</c:v>
                </c:pt>
                <c:pt idx="1354" formatCode="0.000">
                  <c:v>0.79046594242969781</c:v>
                </c:pt>
                <c:pt idx="1355" formatCode="0.000">
                  <c:v>0.79046594242969781</c:v>
                </c:pt>
                <c:pt idx="1356" formatCode="0.000">
                  <c:v>0.79046594242969781</c:v>
                </c:pt>
                <c:pt idx="1357" formatCode="0.000">
                  <c:v>0.79046594242969781</c:v>
                </c:pt>
                <c:pt idx="1358" formatCode="0.000">
                  <c:v>0.79046594242969781</c:v>
                </c:pt>
                <c:pt idx="1359" formatCode="0.000">
                  <c:v>0.80669226187414222</c:v>
                </c:pt>
                <c:pt idx="1360" formatCode="0.000">
                  <c:v>0.82217963734567867</c:v>
                </c:pt>
                <c:pt idx="1361" formatCode="0.000">
                  <c:v>0.83686151234567863</c:v>
                </c:pt>
                <c:pt idx="1362" formatCode="0.000">
                  <c:v>0.8507187302812067</c:v>
                </c:pt>
                <c:pt idx="1363" formatCode="0.000">
                  <c:v>0.86373570966220803</c:v>
                </c:pt>
                <c:pt idx="1364" formatCode="0.000">
                  <c:v>0.87586257780349741</c:v>
                </c:pt>
                <c:pt idx="1365" formatCode="0.000">
                  <c:v>0.88716752979252356</c:v>
                </c:pt>
                <c:pt idx="1366" formatCode="0.000">
                  <c:v>0.88716752979252356</c:v>
                </c:pt>
                <c:pt idx="1367" formatCode="0.000">
                  <c:v>0.88716752979252356</c:v>
                </c:pt>
                <c:pt idx="1368" formatCode="0.000">
                  <c:v>0.88716752979252356</c:v>
                </c:pt>
                <c:pt idx="1369" formatCode="0.000">
                  <c:v>0.88716752979252356</c:v>
                </c:pt>
                <c:pt idx="1370" formatCode="0.000">
                  <c:v>0.88716752979252356</c:v>
                </c:pt>
                <c:pt idx="1371" formatCode="0.000">
                  <c:v>0.88716752979252356</c:v>
                </c:pt>
                <c:pt idx="1372" formatCode="0.000">
                  <c:v>0.89858286308298996</c:v>
                </c:pt>
                <c:pt idx="1373" formatCode="0.000">
                  <c:v>0.90930817172496525</c:v>
                </c:pt>
                <c:pt idx="1374" formatCode="0.000">
                  <c:v>0.90930817172496525</c:v>
                </c:pt>
                <c:pt idx="1375" formatCode="0.000">
                  <c:v>0.90930817172496525</c:v>
                </c:pt>
                <c:pt idx="1376" formatCode="0.000">
                  <c:v>0.90930817172496525</c:v>
                </c:pt>
                <c:pt idx="1377" formatCode="0.000">
                  <c:v>0.90930817172496525</c:v>
                </c:pt>
                <c:pt idx="1378" formatCode="0.000">
                  <c:v>0.90930817172496525</c:v>
                </c:pt>
                <c:pt idx="1379" formatCode="0.000">
                  <c:v>0.9187179616769543</c:v>
                </c:pt>
                <c:pt idx="1380" formatCode="0.000">
                  <c:v>0.9275022575874482</c:v>
                </c:pt>
                <c:pt idx="1381" formatCode="0.000">
                  <c:v>0.93519063550240022</c:v>
                </c:pt>
                <c:pt idx="1382" formatCode="0.000">
                  <c:v>0.94135843278463616</c:v>
                </c:pt>
                <c:pt idx="1383" formatCode="0.000">
                  <c:v>0.9461730238340188</c:v>
                </c:pt>
                <c:pt idx="1384" formatCode="0.000">
                  <c:v>0.94980178305041107</c:v>
                </c:pt>
                <c:pt idx="1385" formatCode="0.000">
                  <c:v>0.9524120848336759</c:v>
                </c:pt>
                <c:pt idx="1386" formatCode="0.000">
                  <c:v>0.9524120848336759</c:v>
                </c:pt>
                <c:pt idx="1387" formatCode="0.000">
                  <c:v>0.9524120848336759</c:v>
                </c:pt>
                <c:pt idx="1388" formatCode="0.000">
                  <c:v>0.9524120848336759</c:v>
                </c:pt>
                <c:pt idx="1389" formatCode="0.000">
                  <c:v>0.9524120848336759</c:v>
                </c:pt>
                <c:pt idx="1390" formatCode="0.000">
                  <c:v>0.9524120848336759</c:v>
                </c:pt>
                <c:pt idx="1391" formatCode="0.000">
                  <c:v>0.9524120848336759</c:v>
                </c:pt>
                <c:pt idx="1392" formatCode="0.000">
                  <c:v>0.9524120848336759</c:v>
                </c:pt>
                <c:pt idx="1393" formatCode="0.000">
                  <c:v>0.9524120848336759</c:v>
                </c:pt>
                <c:pt idx="1394" formatCode="0.000">
                  <c:v>0.9524120848336759</c:v>
                </c:pt>
                <c:pt idx="1395" formatCode="0.000">
                  <c:v>0.9524120848336759</c:v>
                </c:pt>
                <c:pt idx="1396" formatCode="0.000">
                  <c:v>0.9524120848336759</c:v>
                </c:pt>
                <c:pt idx="1397" formatCode="0.000">
                  <c:v>0.9524120848336759</c:v>
                </c:pt>
                <c:pt idx="1398" formatCode="0.000">
                  <c:v>0.9524120848336759</c:v>
                </c:pt>
                <c:pt idx="1399" formatCode="0.000">
                  <c:v>0.9524120848336759</c:v>
                </c:pt>
                <c:pt idx="1400" formatCode="0.000">
                  <c:v>0.9524120848336759</c:v>
                </c:pt>
                <c:pt idx="1401" formatCode="0.000">
                  <c:v>0.9524120848336759</c:v>
                </c:pt>
                <c:pt idx="1402" formatCode="0.000">
                  <c:v>0.9524120848336759</c:v>
                </c:pt>
                <c:pt idx="1403" formatCode="0.000">
                  <c:v>0.96049899734224919</c:v>
                </c:pt>
                <c:pt idx="1404" formatCode="0.000">
                  <c:v>0.96815713584533569</c:v>
                </c:pt>
                <c:pt idx="1405" formatCode="0.000">
                  <c:v>0.97533954732510253</c:v>
                </c:pt>
                <c:pt idx="1406" formatCode="0.000">
                  <c:v>0.98203321244855935</c:v>
                </c:pt>
                <c:pt idx="1407" formatCode="0.000">
                  <c:v>0.98811994427297623</c:v>
                </c:pt>
                <c:pt idx="1408" formatCode="0.000">
                  <c:v>0.99332541323731094</c:v>
                </c:pt>
                <c:pt idx="1409" formatCode="0.000">
                  <c:v>0.99729452224794202</c:v>
                </c:pt>
                <c:pt idx="1410" formatCode="0.000">
                  <c:v>1.0001946457047322</c:v>
                </c:pt>
                <c:pt idx="1411" formatCode="0.000">
                  <c:v>1.002464121013374</c:v>
                </c:pt>
                <c:pt idx="1412" formatCode="0.000">
                  <c:v>1.002464121013374</c:v>
                </c:pt>
                <c:pt idx="1413" formatCode="0.000">
                  <c:v>1.002464121013374</c:v>
                </c:pt>
                <c:pt idx="1414" formatCode="0.000">
                  <c:v>1.002464121013374</c:v>
                </c:pt>
                <c:pt idx="1415" formatCode="0.000">
                  <c:v>1.002464121013374</c:v>
                </c:pt>
                <c:pt idx="1416" formatCode="0.000">
                  <c:v>1.002464121013374</c:v>
                </c:pt>
                <c:pt idx="1417" formatCode="0.000">
                  <c:v>1.002464121013374</c:v>
                </c:pt>
                <c:pt idx="1418" formatCode="0.000">
                  <c:v>1.002464121013374</c:v>
                </c:pt>
                <c:pt idx="1419" formatCode="0.000">
                  <c:v>1.002464121013374</c:v>
                </c:pt>
                <c:pt idx="1420" formatCode="0.000">
                  <c:v>1.002464121013374</c:v>
                </c:pt>
                <c:pt idx="1421" formatCode="0.000">
                  <c:v>1.002464121013374</c:v>
                </c:pt>
                <c:pt idx="1422" formatCode="0.000">
                  <c:v>1.002464121013374</c:v>
                </c:pt>
                <c:pt idx="1423" formatCode="0.000">
                  <c:v>1.002464121013374</c:v>
                </c:pt>
                <c:pt idx="1424" formatCode="0.000">
                  <c:v>1.002464121013374</c:v>
                </c:pt>
                <c:pt idx="1425" formatCode="0.000">
                  <c:v>1.007447844221536</c:v>
                </c:pt>
                <c:pt idx="1426" formatCode="0.000">
                  <c:v>1.0118180797753769</c:v>
                </c:pt>
                <c:pt idx="1427" formatCode="0.000">
                  <c:v>1.0155304963991765</c:v>
                </c:pt>
                <c:pt idx="1428" formatCode="0.000">
                  <c:v>1.0155304963991765</c:v>
                </c:pt>
                <c:pt idx="1429" formatCode="0.000">
                  <c:v>1.0155304963991765</c:v>
                </c:pt>
                <c:pt idx="1430" formatCode="0.000">
                  <c:v>1.0155304963991765</c:v>
                </c:pt>
                <c:pt idx="1431" formatCode="0.000">
                  <c:v>1.0155304963991765</c:v>
                </c:pt>
                <c:pt idx="1432" formatCode="0.000">
                  <c:v>1.0155304963991765</c:v>
                </c:pt>
                <c:pt idx="1433" formatCode="0.000">
                  <c:v>1.0155304963991765</c:v>
                </c:pt>
                <c:pt idx="1434" formatCode="0.000">
                  <c:v>1.0207609017061039</c:v>
                </c:pt>
                <c:pt idx="1435" formatCode="0.000">
                  <c:v>1.0255515693587103</c:v>
                </c:pt>
                <c:pt idx="1436" formatCode="0.000">
                  <c:v>1.0295424567043892</c:v>
                </c:pt>
                <c:pt idx="1437" formatCode="0.000">
                  <c:v>1.0324612004886828</c:v>
                </c:pt>
                <c:pt idx="1438" formatCode="0.000">
                  <c:v>1.0344751751114536</c:v>
                </c:pt>
                <c:pt idx="1439" formatCode="0.000">
                  <c:v>1.0357394506601505</c:v>
                </c:pt>
                <c:pt idx="1440" formatCode="0.000">
                  <c:v>1.0357394506601505</c:v>
                </c:pt>
                <c:pt idx="1441" formatCode="0.000">
                  <c:v>1.0357394506601505</c:v>
                </c:pt>
                <c:pt idx="1442" formatCode="0.000">
                  <c:v>1.0357394506601505</c:v>
                </c:pt>
                <c:pt idx="1443" formatCode="0.000">
                  <c:v>1.0357394506601505</c:v>
                </c:pt>
                <c:pt idx="1444" formatCode="0.000">
                  <c:v>1.0357394506601505</c:v>
                </c:pt>
                <c:pt idx="1445" formatCode="0.000">
                  <c:v>1.0371038290895058</c:v>
                </c:pt>
                <c:pt idx="1446" formatCode="0.000">
                  <c:v>1.0382483386917005</c:v>
                </c:pt>
                <c:pt idx="1447" formatCode="0.000">
                  <c:v>1.0392460605281204</c:v>
                </c:pt>
                <c:pt idx="1448" formatCode="0.000">
                  <c:v>1.0392460605281204</c:v>
                </c:pt>
                <c:pt idx="1449" formatCode="0.000">
                  <c:v>1.0392460605281204</c:v>
                </c:pt>
                <c:pt idx="1450" formatCode="0.000">
                  <c:v>1.0392460605281204</c:v>
                </c:pt>
                <c:pt idx="1451" formatCode="0.000">
                  <c:v>1.0402006427897801</c:v>
                </c:pt>
                <c:pt idx="1452" formatCode="0.000">
                  <c:v>1.0408709745799036</c:v>
                </c:pt>
                <c:pt idx="1453" formatCode="0.000">
                  <c:v>1.0411629711076813</c:v>
                </c:pt>
                <c:pt idx="1454" formatCode="0.000">
                  <c:v>1.0412260120884769</c:v>
                </c:pt>
                <c:pt idx="1455" formatCode="0.000">
                  <c:v>1.0412303022119336</c:v>
                </c:pt>
                <c:pt idx="1456" formatCode="0.000">
                  <c:v>1.0412303022119336</c:v>
                </c:pt>
                <c:pt idx="1457" formatCode="0.000">
                  <c:v>1.0412303022119336</c:v>
                </c:pt>
                <c:pt idx="1458" formatCode="0.000">
                  <c:v>1.0412303022119336</c:v>
                </c:pt>
                <c:pt idx="1459" formatCode="0.000">
                  <c:v>1.0412303022119336</c:v>
                </c:pt>
                <c:pt idx="1460" formatCode="0.000">
                  <c:v>1.0412303022119336</c:v>
                </c:pt>
                <c:pt idx="1461" formatCode="0.000">
                  <c:v>1.0412303022119336</c:v>
                </c:pt>
                <c:pt idx="1462" formatCode="0.000">
                  <c:v>1.0412303022119336</c:v>
                </c:pt>
                <c:pt idx="1463" formatCode="0.000">
                  <c:v>1.0412303022119336</c:v>
                </c:pt>
                <c:pt idx="1464" formatCode="0.000">
                  <c:v>1.0412303022119336</c:v>
                </c:pt>
                <c:pt idx="1465" formatCode="0.000">
                  <c:v>1.0412303022119336</c:v>
                </c:pt>
                <c:pt idx="1466" formatCode="0.000">
                  <c:v>1.0412303022119336</c:v>
                </c:pt>
                <c:pt idx="1467" formatCode="0.000">
                  <c:v>1.0412303022119336</c:v>
                </c:pt>
                <c:pt idx="1468" formatCode="0.000">
                  <c:v>1.0412303022119336</c:v>
                </c:pt>
                <c:pt idx="1469" formatCode="0.000">
                  <c:v>1.0412303022119336</c:v>
                </c:pt>
                <c:pt idx="1470" formatCode="0.000">
                  <c:v>1.0412303022119336</c:v>
                </c:pt>
                <c:pt idx="1471" formatCode="0.000">
                  <c:v>1.0412303022119336</c:v>
                </c:pt>
                <c:pt idx="1472" formatCode="0.000">
                  <c:v>1.0412303022119336</c:v>
                </c:pt>
                <c:pt idx="1473" formatCode="0.000">
                  <c:v>1.0412303022119336</c:v>
                </c:pt>
                <c:pt idx="1474" formatCode="0.000">
                  <c:v>1.0412303022119336</c:v>
                </c:pt>
                <c:pt idx="1475" formatCode="0.000">
                  <c:v>1.0412303022119336</c:v>
                </c:pt>
                <c:pt idx="1476" formatCode="0.000">
                  <c:v>1.0412303022119336</c:v>
                </c:pt>
                <c:pt idx="1477" formatCode="0.000">
                  <c:v>1.0412303022119336</c:v>
                </c:pt>
                <c:pt idx="1478" formatCode="0.000">
                  <c:v>1.0412303022119336</c:v>
                </c:pt>
                <c:pt idx="1479" formatCode="0.000">
                  <c:v>1.0412303022119336</c:v>
                </c:pt>
                <c:pt idx="1480" formatCode="0.000">
                  <c:v>1.0412303022119336</c:v>
                </c:pt>
                <c:pt idx="1481" formatCode="0.000">
                  <c:v>1.0412303022119336</c:v>
                </c:pt>
                <c:pt idx="1482" formatCode="0.000">
                  <c:v>1.0412303022119336</c:v>
                </c:pt>
                <c:pt idx="1483" formatCode="0.000">
                  <c:v>1.0412303022119336</c:v>
                </c:pt>
                <c:pt idx="1484" formatCode="0.000">
                  <c:v>1.0412303022119336</c:v>
                </c:pt>
                <c:pt idx="1485" formatCode="0.000">
                  <c:v>1.0412303022119336</c:v>
                </c:pt>
                <c:pt idx="1486" formatCode="0.000">
                  <c:v>1.0412303022119336</c:v>
                </c:pt>
                <c:pt idx="1487" formatCode="0.000">
                  <c:v>1.0412303022119336</c:v>
                </c:pt>
                <c:pt idx="1488" formatCode="0.000">
                  <c:v>1.0412303022119336</c:v>
                </c:pt>
                <c:pt idx="1489" formatCode="0.000">
                  <c:v>1.0412303022119336</c:v>
                </c:pt>
                <c:pt idx="1490" formatCode="0.000">
                  <c:v>1.0412303022119336</c:v>
                </c:pt>
                <c:pt idx="1491" formatCode="0.000">
                  <c:v>1.0412303022119336</c:v>
                </c:pt>
                <c:pt idx="1492" formatCode="0.000">
                  <c:v>1.0412303022119336</c:v>
                </c:pt>
                <c:pt idx="1493" formatCode="0.000">
                  <c:v>1.0412303022119336</c:v>
                </c:pt>
                <c:pt idx="1494" formatCode="0.000">
                  <c:v>1.0412303022119336</c:v>
                </c:pt>
                <c:pt idx="1495" formatCode="0.000">
                  <c:v>1.0412303022119336</c:v>
                </c:pt>
                <c:pt idx="1496" formatCode="0.000">
                  <c:v>1.0412303022119336</c:v>
                </c:pt>
                <c:pt idx="1497" formatCode="0.000">
                  <c:v>1.0412303022119336</c:v>
                </c:pt>
                <c:pt idx="1498" formatCode="0.000">
                  <c:v>1.0412303022119336</c:v>
                </c:pt>
                <c:pt idx="1499" formatCode="0.000">
                  <c:v>1.0412303022119336</c:v>
                </c:pt>
                <c:pt idx="1500" formatCode="0.000">
                  <c:v>1.0412303022119336</c:v>
                </c:pt>
                <c:pt idx="1501" formatCode="0.000">
                  <c:v>1.0412303022119336</c:v>
                </c:pt>
                <c:pt idx="1502" formatCode="0.000">
                  <c:v>1.0412303022119336</c:v>
                </c:pt>
                <c:pt idx="1503" formatCode="0.000">
                  <c:v>1.0412303022119336</c:v>
                </c:pt>
                <c:pt idx="1504" formatCode="0.000">
                  <c:v>1.0412303022119336</c:v>
                </c:pt>
                <c:pt idx="1505" formatCode="0.000">
                  <c:v>1.0412303022119336</c:v>
                </c:pt>
                <c:pt idx="1506" formatCode="0.000">
                  <c:v>1.0412303022119336</c:v>
                </c:pt>
                <c:pt idx="1507" formatCode="0.000">
                  <c:v>1.0412303022119336</c:v>
                </c:pt>
                <c:pt idx="1508" formatCode="0.000">
                  <c:v>1.0412303022119336</c:v>
                </c:pt>
                <c:pt idx="1509" formatCode="0.000">
                  <c:v>1.0412303022119336</c:v>
                </c:pt>
                <c:pt idx="1510" formatCode="0.000">
                  <c:v>1.0412303022119336</c:v>
                </c:pt>
                <c:pt idx="1511" formatCode="0.000">
                  <c:v>1.0412303022119336</c:v>
                </c:pt>
                <c:pt idx="1512" formatCode="0.000">
                  <c:v>1.0412303022119336</c:v>
                </c:pt>
                <c:pt idx="1513" formatCode="0.000">
                  <c:v>1.0412303022119336</c:v>
                </c:pt>
                <c:pt idx="1514" formatCode="0.000">
                  <c:v>1.0412303022119336</c:v>
                </c:pt>
                <c:pt idx="1515" formatCode="0.000">
                  <c:v>1.0412303022119336</c:v>
                </c:pt>
                <c:pt idx="1516" formatCode="0.000">
                  <c:v>1.0412303022119336</c:v>
                </c:pt>
                <c:pt idx="1517" formatCode="0.000">
                  <c:v>1.0412303022119336</c:v>
                </c:pt>
                <c:pt idx="1518" formatCode="0.000">
                  <c:v>1.0412303022119336</c:v>
                </c:pt>
                <c:pt idx="1519" formatCode="0.000">
                  <c:v>1.0412303022119336</c:v>
                </c:pt>
                <c:pt idx="1520" formatCode="0.000">
                  <c:v>1.0412303022119336</c:v>
                </c:pt>
                <c:pt idx="1521" formatCode="0.000">
                  <c:v>1.0412303022119336</c:v>
                </c:pt>
                <c:pt idx="1522" formatCode="0.000">
                  <c:v>1.0412303022119336</c:v>
                </c:pt>
                <c:pt idx="1523" formatCode="0.000">
                  <c:v>1.0412303022119336</c:v>
                </c:pt>
                <c:pt idx="1524" formatCode="0.000">
                  <c:v>1.0412303022119336</c:v>
                </c:pt>
                <c:pt idx="1525" formatCode="0.000">
                  <c:v>1.0412303022119336</c:v>
                </c:pt>
                <c:pt idx="1526" formatCode="0.000">
                  <c:v>1.0412303022119336</c:v>
                </c:pt>
                <c:pt idx="1527" formatCode="0.000">
                  <c:v>1.0412303022119336</c:v>
                </c:pt>
                <c:pt idx="1528" formatCode="0.000">
                  <c:v>1.0412303022119336</c:v>
                </c:pt>
                <c:pt idx="1529" formatCode="0.000">
                  <c:v>1.0412303022119336</c:v>
                </c:pt>
                <c:pt idx="1530" formatCode="0.000">
                  <c:v>1.05616422196502</c:v>
                </c:pt>
                <c:pt idx="1531" formatCode="0.000">
                  <c:v>1.0701844645919063</c:v>
                </c:pt>
                <c:pt idx="1532" formatCode="0.000">
                  <c:v>1.0832408594821668</c:v>
                </c:pt>
                <c:pt idx="1533" formatCode="0.000">
                  <c:v>1.0954438773148143</c:v>
                </c:pt>
                <c:pt idx="1534" formatCode="0.000">
                  <c:v>1.1069701281721531</c:v>
                </c:pt>
                <c:pt idx="1535" formatCode="0.000">
                  <c:v>1.1069701281721531</c:v>
                </c:pt>
                <c:pt idx="1536" formatCode="0.000">
                  <c:v>1.1069701281721531</c:v>
                </c:pt>
                <c:pt idx="1537" formatCode="0.000">
                  <c:v>1.1069701281721531</c:v>
                </c:pt>
                <c:pt idx="1538" formatCode="0.000">
                  <c:v>1.1069701281721531</c:v>
                </c:pt>
                <c:pt idx="1539" formatCode="0.000">
                  <c:v>1.1069701281721531</c:v>
                </c:pt>
                <c:pt idx="1540" formatCode="0.000">
                  <c:v>1.1069701281721531</c:v>
                </c:pt>
                <c:pt idx="1541" formatCode="0.000">
                  <c:v>1.1069701281721531</c:v>
                </c:pt>
                <c:pt idx="1542" formatCode="0.000">
                  <c:v>1.1069701281721531</c:v>
                </c:pt>
                <c:pt idx="1543" formatCode="0.000">
                  <c:v>1.1069701281721531</c:v>
                </c:pt>
                <c:pt idx="1544" formatCode="0.000">
                  <c:v>1.1069701281721531</c:v>
                </c:pt>
                <c:pt idx="1545" formatCode="0.000">
                  <c:v>1.1069701281721531</c:v>
                </c:pt>
                <c:pt idx="1546" formatCode="0.000">
                  <c:v>1.1069701281721531</c:v>
                </c:pt>
                <c:pt idx="1547" formatCode="0.000">
                  <c:v>1.1069701281721531</c:v>
                </c:pt>
                <c:pt idx="1548" formatCode="0.000">
                  <c:v>1.1069701281721531</c:v>
                </c:pt>
                <c:pt idx="1549" formatCode="0.000">
                  <c:v>1.1069701281721531</c:v>
                </c:pt>
                <c:pt idx="1550" formatCode="0.000">
                  <c:v>1.1069701281721531</c:v>
                </c:pt>
                <c:pt idx="1551" formatCode="0.000">
                  <c:v>1.1069701281721531</c:v>
                </c:pt>
                <c:pt idx="1552" formatCode="0.000">
                  <c:v>1.1069701281721531</c:v>
                </c:pt>
                <c:pt idx="1553" formatCode="0.000">
                  <c:v>1.1069701281721531</c:v>
                </c:pt>
                <c:pt idx="1554" formatCode="0.000">
                  <c:v>1.1069701281721531</c:v>
                </c:pt>
                <c:pt idx="1555" formatCode="0.000">
                  <c:v>1.1069701281721531</c:v>
                </c:pt>
                <c:pt idx="1556" formatCode="0.000">
                  <c:v>1.1069701281721531</c:v>
                </c:pt>
                <c:pt idx="1557" formatCode="0.000">
                  <c:v>1.1069701281721531</c:v>
                </c:pt>
                <c:pt idx="1558" formatCode="0.000">
                  <c:v>1.1069701281721531</c:v>
                </c:pt>
                <c:pt idx="1559" formatCode="0.000">
                  <c:v>1.1069701281721531</c:v>
                </c:pt>
                <c:pt idx="1560" formatCode="0.000">
                  <c:v>1.1069701281721531</c:v>
                </c:pt>
                <c:pt idx="1561" formatCode="0.000">
                  <c:v>1.1069701281721531</c:v>
                </c:pt>
                <c:pt idx="1562" formatCode="0.000">
                  <c:v>1.1069701281721531</c:v>
                </c:pt>
                <c:pt idx="1563" formatCode="0.000">
                  <c:v>1.1069701281721531</c:v>
                </c:pt>
                <c:pt idx="1564" formatCode="0.000">
                  <c:v>1.1069701281721531</c:v>
                </c:pt>
                <c:pt idx="1565" formatCode="0.000">
                  <c:v>1.1069701281721531</c:v>
                </c:pt>
                <c:pt idx="1566" formatCode="0.000">
                  <c:v>1.1069701281721531</c:v>
                </c:pt>
                <c:pt idx="1567" formatCode="0.000">
                  <c:v>1.1069701281721531</c:v>
                </c:pt>
                <c:pt idx="1568" formatCode="0.000">
                  <c:v>1.1069701281721531</c:v>
                </c:pt>
                <c:pt idx="1569" formatCode="0.000">
                  <c:v>1.1069701281721531</c:v>
                </c:pt>
                <c:pt idx="1570" formatCode="0.000">
                  <c:v>1.1069701281721531</c:v>
                </c:pt>
                <c:pt idx="1571" formatCode="0.000">
                  <c:v>1.1069701281721531</c:v>
                </c:pt>
                <c:pt idx="1572" formatCode="0.000">
                  <c:v>1.1069701281721531</c:v>
                </c:pt>
                <c:pt idx="1573" formatCode="0.000">
                  <c:v>1.1069701281721531</c:v>
                </c:pt>
                <c:pt idx="1574" formatCode="0.000">
                  <c:v>1.1069701281721531</c:v>
                </c:pt>
                <c:pt idx="1575" formatCode="0.000">
                  <c:v>1.1069701281721531</c:v>
                </c:pt>
                <c:pt idx="1576" formatCode="0.000">
                  <c:v>1.1069701281721531</c:v>
                </c:pt>
                <c:pt idx="1577" formatCode="0.000">
                  <c:v>1.1069701281721531</c:v>
                </c:pt>
                <c:pt idx="1578" formatCode="0.000">
                  <c:v>1.1069701281721531</c:v>
                </c:pt>
                <c:pt idx="1579" formatCode="0.000">
                  <c:v>1.1069701281721531</c:v>
                </c:pt>
                <c:pt idx="1580" formatCode="0.000">
                  <c:v>1.1069701281721531</c:v>
                </c:pt>
                <c:pt idx="1581" formatCode="0.000">
                  <c:v>1.1069701281721531</c:v>
                </c:pt>
                <c:pt idx="1582" formatCode="0.000">
                  <c:v>1.1069701281721531</c:v>
                </c:pt>
                <c:pt idx="1583" formatCode="0.000">
                  <c:v>1.1069701281721531</c:v>
                </c:pt>
                <c:pt idx="1584" formatCode="0.000">
                  <c:v>1.1069701281721531</c:v>
                </c:pt>
                <c:pt idx="1585" formatCode="0.000">
                  <c:v>1.1069701281721531</c:v>
                </c:pt>
                <c:pt idx="1586" formatCode="0.000">
                  <c:v>1.1069701281721531</c:v>
                </c:pt>
                <c:pt idx="1587" formatCode="0.000">
                  <c:v>1.1069701281721531</c:v>
                </c:pt>
                <c:pt idx="1588" formatCode="0.000">
                  <c:v>1.1069701281721531</c:v>
                </c:pt>
                <c:pt idx="1589" formatCode="0.000">
                  <c:v>1.1069701281721531</c:v>
                </c:pt>
                <c:pt idx="1590" formatCode="0.000">
                  <c:v>1.1069701281721531</c:v>
                </c:pt>
                <c:pt idx="1591" formatCode="0.000">
                  <c:v>1.1069701281721531</c:v>
                </c:pt>
                <c:pt idx="1592" formatCode="0.000">
                  <c:v>1.1069701281721531</c:v>
                </c:pt>
                <c:pt idx="1593" formatCode="0.000">
                  <c:v>1.1069701281721531</c:v>
                </c:pt>
                <c:pt idx="1594" formatCode="0.000">
                  <c:v>1.1069701281721531</c:v>
                </c:pt>
                <c:pt idx="1595" formatCode="0.000">
                  <c:v>1.1069701281721531</c:v>
                </c:pt>
                <c:pt idx="1596" formatCode="0.000">
                  <c:v>1.1069701281721531</c:v>
                </c:pt>
                <c:pt idx="1597" formatCode="0.000">
                  <c:v>1.1069701281721531</c:v>
                </c:pt>
                <c:pt idx="1598" formatCode="0.000">
                  <c:v>1.1069701281721531</c:v>
                </c:pt>
                <c:pt idx="1599" formatCode="0.000">
                  <c:v>1.1069701281721531</c:v>
                </c:pt>
                <c:pt idx="1600" formatCode="0.000">
                  <c:v>1.1069701281721531</c:v>
                </c:pt>
                <c:pt idx="1601" formatCode="0.000">
                  <c:v>1.1069701281721531</c:v>
                </c:pt>
                <c:pt idx="1602" formatCode="0.000">
                  <c:v>1.1069701281721531</c:v>
                </c:pt>
                <c:pt idx="1603" formatCode="0.000">
                  <c:v>1.1069701281721531</c:v>
                </c:pt>
                <c:pt idx="1604" formatCode="0.000">
                  <c:v>1.1069701281721531</c:v>
                </c:pt>
                <c:pt idx="1605" formatCode="0.000">
                  <c:v>1.1069701281721531</c:v>
                </c:pt>
                <c:pt idx="1606" formatCode="0.000">
                  <c:v>1.1069701281721531</c:v>
                </c:pt>
                <c:pt idx="1607" formatCode="0.000">
                  <c:v>1.1069701281721531</c:v>
                </c:pt>
                <c:pt idx="1608" formatCode="0.000">
                  <c:v>1.1069701281721531</c:v>
                </c:pt>
                <c:pt idx="1609" formatCode="0.000">
                  <c:v>1.1069701281721531</c:v>
                </c:pt>
                <c:pt idx="1610" formatCode="0.000">
                  <c:v>1.1069701281721531</c:v>
                </c:pt>
                <c:pt idx="1611" formatCode="0.000">
                  <c:v>1.1069701281721531</c:v>
                </c:pt>
                <c:pt idx="1612" formatCode="0.000">
                  <c:v>1.1069701281721531</c:v>
                </c:pt>
                <c:pt idx="1613" formatCode="0.000">
                  <c:v>1.1069701281721531</c:v>
                </c:pt>
                <c:pt idx="1614" formatCode="0.000">
                  <c:v>1.1069701281721531</c:v>
                </c:pt>
                <c:pt idx="1615" formatCode="0.000">
                  <c:v>1.1069701281721531</c:v>
                </c:pt>
                <c:pt idx="1616" formatCode="0.000">
                  <c:v>1.1069701281721531</c:v>
                </c:pt>
                <c:pt idx="1617" formatCode="0.000">
                  <c:v>1.1069701281721531</c:v>
                </c:pt>
                <c:pt idx="1618" formatCode="0.000">
                  <c:v>1.1069701281721531</c:v>
                </c:pt>
                <c:pt idx="1619" formatCode="0.000">
                  <c:v>1.1069701281721531</c:v>
                </c:pt>
                <c:pt idx="1620" formatCode="0.000">
                  <c:v>1.1069701281721531</c:v>
                </c:pt>
                <c:pt idx="1621" formatCode="0.000">
                  <c:v>1.1069701281721531</c:v>
                </c:pt>
                <c:pt idx="1622" formatCode="0.000">
                  <c:v>1.1069701281721531</c:v>
                </c:pt>
                <c:pt idx="1623" formatCode="0.000">
                  <c:v>1.1069701281721531</c:v>
                </c:pt>
                <c:pt idx="1624" formatCode="0.000">
                  <c:v>1.1069701281721531</c:v>
                </c:pt>
                <c:pt idx="1625" formatCode="0.000">
                  <c:v>1.1069701281721531</c:v>
                </c:pt>
                <c:pt idx="1626" formatCode="0.000">
                  <c:v>1.1069701281721531</c:v>
                </c:pt>
                <c:pt idx="1627" formatCode="0.000">
                  <c:v>1.1069701281721531</c:v>
                </c:pt>
                <c:pt idx="1628" formatCode="0.000">
                  <c:v>1.1069701281721531</c:v>
                </c:pt>
                <c:pt idx="1629" formatCode="0.000">
                  <c:v>1.1069701281721531</c:v>
                </c:pt>
                <c:pt idx="1630" formatCode="0.000">
                  <c:v>1.1069701281721531</c:v>
                </c:pt>
                <c:pt idx="1631" formatCode="0.000">
                  <c:v>1.1069701281721531</c:v>
                </c:pt>
                <c:pt idx="1632" formatCode="0.000">
                  <c:v>1.1069701281721531</c:v>
                </c:pt>
                <c:pt idx="1633" formatCode="0.000">
                  <c:v>1.1069701281721531</c:v>
                </c:pt>
                <c:pt idx="1634" formatCode="0.000">
                  <c:v>1.1069701281721531</c:v>
                </c:pt>
                <c:pt idx="1635" formatCode="0.000">
                  <c:v>1.1069701281721531</c:v>
                </c:pt>
                <c:pt idx="1636" formatCode="0.000">
                  <c:v>1.1069701281721531</c:v>
                </c:pt>
                <c:pt idx="1637" formatCode="0.000">
                  <c:v>1.1069701281721531</c:v>
                </c:pt>
                <c:pt idx="1638" formatCode="0.000">
                  <c:v>1.1069701281721531</c:v>
                </c:pt>
                <c:pt idx="1639" formatCode="0.000">
                  <c:v>1.1069701281721531</c:v>
                </c:pt>
                <c:pt idx="1640" formatCode="0.000">
                  <c:v>1.1069701281721531</c:v>
                </c:pt>
                <c:pt idx="1641" formatCode="0.000">
                  <c:v>1.1069701281721531</c:v>
                </c:pt>
                <c:pt idx="1642" formatCode="0.000">
                  <c:v>1.1069701281721531</c:v>
                </c:pt>
                <c:pt idx="1643" formatCode="0.000">
                  <c:v>1.1069701281721531</c:v>
                </c:pt>
                <c:pt idx="1644" formatCode="0.000">
                  <c:v>1.1069701281721531</c:v>
                </c:pt>
                <c:pt idx="1645" formatCode="0.000">
                  <c:v>1.1069701281721531</c:v>
                </c:pt>
                <c:pt idx="1646" formatCode="0.000">
                  <c:v>1.1069701281721531</c:v>
                </c:pt>
                <c:pt idx="1647" formatCode="0.000">
                  <c:v>1.1069701281721531</c:v>
                </c:pt>
                <c:pt idx="1648" formatCode="0.000">
                  <c:v>1.1069701281721531</c:v>
                </c:pt>
                <c:pt idx="1649" formatCode="0.000">
                  <c:v>1.1069701281721531</c:v>
                </c:pt>
                <c:pt idx="1650" formatCode="0.000">
                  <c:v>1.1069701281721531</c:v>
                </c:pt>
                <c:pt idx="1651" formatCode="0.000">
                  <c:v>1.1069701281721531</c:v>
                </c:pt>
                <c:pt idx="1652" formatCode="0.000">
                  <c:v>1.1069701281721531</c:v>
                </c:pt>
                <c:pt idx="1653" formatCode="0.000">
                  <c:v>1.1069701281721531</c:v>
                </c:pt>
                <c:pt idx="1654" formatCode="0.000">
                  <c:v>1.1069701281721531</c:v>
                </c:pt>
                <c:pt idx="1655" formatCode="0.000">
                  <c:v>1.1069701281721531</c:v>
                </c:pt>
                <c:pt idx="1656" formatCode="0.000">
                  <c:v>1.1069701281721531</c:v>
                </c:pt>
                <c:pt idx="1657" formatCode="0.000">
                  <c:v>1.1069701281721531</c:v>
                </c:pt>
                <c:pt idx="1658" formatCode="0.000">
                  <c:v>1.1069701281721531</c:v>
                </c:pt>
                <c:pt idx="1659" formatCode="0.000">
                  <c:v>1.1069701281721531</c:v>
                </c:pt>
                <c:pt idx="1660" formatCode="0.000">
                  <c:v>1.1069701281721531</c:v>
                </c:pt>
                <c:pt idx="1661" formatCode="0.000">
                  <c:v>1.1069701281721531</c:v>
                </c:pt>
                <c:pt idx="1662" formatCode="0.000">
                  <c:v>1.1069701281721531</c:v>
                </c:pt>
                <c:pt idx="1663" formatCode="0.000">
                  <c:v>1.1069701281721531</c:v>
                </c:pt>
                <c:pt idx="1664" formatCode="0.000">
                  <c:v>1.1069701281721531</c:v>
                </c:pt>
                <c:pt idx="1665" formatCode="0.000">
                  <c:v>1.1069701281721531</c:v>
                </c:pt>
                <c:pt idx="1666" formatCode="0.000">
                  <c:v>1.1069701281721531</c:v>
                </c:pt>
                <c:pt idx="1667" formatCode="0.000">
                  <c:v>1.1069701281721531</c:v>
                </c:pt>
                <c:pt idx="1668" formatCode="0.000">
                  <c:v>1.1069701281721531</c:v>
                </c:pt>
                <c:pt idx="1669" formatCode="0.000">
                  <c:v>1.1069701281721531</c:v>
                </c:pt>
                <c:pt idx="1670" formatCode="0.000">
                  <c:v>1.1069701281721531</c:v>
                </c:pt>
                <c:pt idx="1671" formatCode="0.000">
                  <c:v>1.1069701281721531</c:v>
                </c:pt>
                <c:pt idx="1672" formatCode="0.000">
                  <c:v>1.1069701281721531</c:v>
                </c:pt>
                <c:pt idx="1673" formatCode="0.000">
                  <c:v>1.1069701281721531</c:v>
                </c:pt>
                <c:pt idx="1674" formatCode="0.000">
                  <c:v>1.1069701281721531</c:v>
                </c:pt>
                <c:pt idx="1675" formatCode="0.000">
                  <c:v>1.1069701281721531</c:v>
                </c:pt>
                <c:pt idx="1676" formatCode="0.000">
                  <c:v>1.1069701281721531</c:v>
                </c:pt>
                <c:pt idx="1677" formatCode="0.000">
                  <c:v>1.1069701281721531</c:v>
                </c:pt>
                <c:pt idx="1678" formatCode="0.000">
                  <c:v>1.1069701281721531</c:v>
                </c:pt>
                <c:pt idx="1679" formatCode="0.000">
                  <c:v>1.1069701281721531</c:v>
                </c:pt>
                <c:pt idx="1680" formatCode="0.000">
                  <c:v>1.1069701281721531</c:v>
                </c:pt>
                <c:pt idx="1681" formatCode="0.000">
                  <c:v>1.1069701281721531</c:v>
                </c:pt>
                <c:pt idx="1682" formatCode="0.000">
                  <c:v>1.1069701281721531</c:v>
                </c:pt>
                <c:pt idx="1683" formatCode="0.000">
                  <c:v>1.1069701281721531</c:v>
                </c:pt>
                <c:pt idx="1684" formatCode="0.000">
                  <c:v>1.1069701281721531</c:v>
                </c:pt>
                <c:pt idx="1685" formatCode="0.000">
                  <c:v>1.1069701281721531</c:v>
                </c:pt>
                <c:pt idx="1686" formatCode="0.000">
                  <c:v>1.1069701281721531</c:v>
                </c:pt>
                <c:pt idx="1687" formatCode="0.000">
                  <c:v>1.1069701281721531</c:v>
                </c:pt>
                <c:pt idx="1688" formatCode="0.000">
                  <c:v>1.1069701281721531</c:v>
                </c:pt>
                <c:pt idx="1689" formatCode="0.000">
                  <c:v>1.1069701281721531</c:v>
                </c:pt>
                <c:pt idx="1690" formatCode="0.000">
                  <c:v>1.1069701281721531</c:v>
                </c:pt>
                <c:pt idx="1691" formatCode="0.000">
                  <c:v>1.1069701281721531</c:v>
                </c:pt>
                <c:pt idx="1692" formatCode="0.000">
                  <c:v>1.1069701281721531</c:v>
                </c:pt>
                <c:pt idx="1693" formatCode="0.000">
                  <c:v>1.1069701281721531</c:v>
                </c:pt>
                <c:pt idx="1694" formatCode="0.000">
                  <c:v>1.1069701281721531</c:v>
                </c:pt>
                <c:pt idx="1695" formatCode="0.000">
                  <c:v>1.1069701281721531</c:v>
                </c:pt>
                <c:pt idx="1696" formatCode="0.000">
                  <c:v>1.1069701281721531</c:v>
                </c:pt>
                <c:pt idx="1697" formatCode="0.000">
                  <c:v>1.1069701281721531</c:v>
                </c:pt>
                <c:pt idx="1698" formatCode="0.000">
                  <c:v>1.1069701281721531</c:v>
                </c:pt>
                <c:pt idx="1699" formatCode="0.000">
                  <c:v>1.1069701281721531</c:v>
                </c:pt>
                <c:pt idx="1700" formatCode="0.000">
                  <c:v>1.1069701281721531</c:v>
                </c:pt>
                <c:pt idx="1701" formatCode="0.000">
                  <c:v>1.1069701281721531</c:v>
                </c:pt>
                <c:pt idx="1702" formatCode="0.000">
                  <c:v>1.1069701281721531</c:v>
                </c:pt>
                <c:pt idx="1703" formatCode="0.000">
                  <c:v>1.1069701281721531</c:v>
                </c:pt>
                <c:pt idx="1704" formatCode="0.000">
                  <c:v>1.1069701281721531</c:v>
                </c:pt>
                <c:pt idx="1705" formatCode="0.000">
                  <c:v>1.1069701281721531</c:v>
                </c:pt>
                <c:pt idx="1706" formatCode="0.000">
                  <c:v>1.1069701281721531</c:v>
                </c:pt>
                <c:pt idx="1707" formatCode="0.000">
                  <c:v>1.1069701281721531</c:v>
                </c:pt>
                <c:pt idx="1708" formatCode="0.000">
                  <c:v>1.1069701281721531</c:v>
                </c:pt>
                <c:pt idx="1709" formatCode="0.000">
                  <c:v>1.1069701281721531</c:v>
                </c:pt>
                <c:pt idx="1710" formatCode="0.000">
                  <c:v>1.1069701281721531</c:v>
                </c:pt>
                <c:pt idx="1711" formatCode="0.000">
                  <c:v>1.1069701281721531</c:v>
                </c:pt>
                <c:pt idx="1712" formatCode="0.000">
                  <c:v>1.1069701281721531</c:v>
                </c:pt>
                <c:pt idx="1713" formatCode="0.000">
                  <c:v>1.1069701281721531</c:v>
                </c:pt>
                <c:pt idx="1714" formatCode="0.000">
                  <c:v>1.1069701281721531</c:v>
                </c:pt>
                <c:pt idx="1715" formatCode="0.000">
                  <c:v>1.1069701281721531</c:v>
                </c:pt>
                <c:pt idx="1716" formatCode="0.000">
                  <c:v>1.1069701281721531</c:v>
                </c:pt>
                <c:pt idx="1717" formatCode="0.000">
                  <c:v>1.1069701281721531</c:v>
                </c:pt>
                <c:pt idx="1718" formatCode="0.000">
                  <c:v>1.1069701281721531</c:v>
                </c:pt>
                <c:pt idx="1719" formatCode="0.000">
                  <c:v>1.1069701281721531</c:v>
                </c:pt>
                <c:pt idx="1720" formatCode="0.000">
                  <c:v>1.1069701281721531</c:v>
                </c:pt>
                <c:pt idx="1721" formatCode="0.000">
                  <c:v>1.1069701281721531</c:v>
                </c:pt>
                <c:pt idx="1722" formatCode="0.000">
                  <c:v>1.1069701281721531</c:v>
                </c:pt>
                <c:pt idx="1723" formatCode="0.000">
                  <c:v>1.1069701281721531</c:v>
                </c:pt>
                <c:pt idx="1724" formatCode="0.000">
                  <c:v>1.1069701281721531</c:v>
                </c:pt>
                <c:pt idx="1725" formatCode="0.000">
                  <c:v>1.1069701281721531</c:v>
                </c:pt>
                <c:pt idx="1726" formatCode="0.000">
                  <c:v>1.1069701281721531</c:v>
                </c:pt>
                <c:pt idx="1727" formatCode="0.000">
                  <c:v>1.1069701281721531</c:v>
                </c:pt>
                <c:pt idx="1728" formatCode="0.000">
                  <c:v>1.1069701281721531</c:v>
                </c:pt>
                <c:pt idx="1729" formatCode="0.000">
                  <c:v>1.1069701281721531</c:v>
                </c:pt>
                <c:pt idx="1730" formatCode="0.000">
                  <c:v>1.1069701281721531</c:v>
                </c:pt>
                <c:pt idx="1731" formatCode="0.000">
                  <c:v>1.1069701281721531</c:v>
                </c:pt>
                <c:pt idx="1732" formatCode="0.000">
                  <c:v>1.1069701281721531</c:v>
                </c:pt>
                <c:pt idx="1733" formatCode="0.000">
                  <c:v>1.1069701281721531</c:v>
                </c:pt>
                <c:pt idx="1734" formatCode="0.000">
                  <c:v>1.1069701281721531</c:v>
                </c:pt>
                <c:pt idx="1735" formatCode="0.000">
                  <c:v>1.1069701281721531</c:v>
                </c:pt>
                <c:pt idx="1736" formatCode="0.000">
                  <c:v>1.1069701281721531</c:v>
                </c:pt>
                <c:pt idx="1737" formatCode="0.000">
                  <c:v>1.1069701281721531</c:v>
                </c:pt>
                <c:pt idx="1738" formatCode="0.000">
                  <c:v>1.1069701281721531</c:v>
                </c:pt>
                <c:pt idx="1739" formatCode="0.000">
                  <c:v>1.1069701281721531</c:v>
                </c:pt>
                <c:pt idx="1740" formatCode="0.000">
                  <c:v>1.1069701281721531</c:v>
                </c:pt>
                <c:pt idx="1741" formatCode="0.000">
                  <c:v>1.1411433746999309</c:v>
                </c:pt>
                <c:pt idx="1742" formatCode="0.000">
                  <c:v>1.1738646229852532</c:v>
                </c:pt>
                <c:pt idx="1743" formatCode="0.000">
                  <c:v>1.205165393518518</c:v>
                </c:pt>
                <c:pt idx="1744" formatCode="0.000">
                  <c:v>1.205165393518518</c:v>
                </c:pt>
                <c:pt idx="1745" formatCode="0.000">
                  <c:v>1.205165393518518</c:v>
                </c:pt>
                <c:pt idx="1746" formatCode="0.000">
                  <c:v>1.205165393518518</c:v>
                </c:pt>
                <c:pt idx="1747" formatCode="0.000">
                  <c:v>1.205165393518518</c:v>
                </c:pt>
                <c:pt idx="1748" formatCode="0.000">
                  <c:v>1.205165393518518</c:v>
                </c:pt>
                <c:pt idx="1749" formatCode="0.000">
                  <c:v>1.205165393518518</c:v>
                </c:pt>
                <c:pt idx="1750" formatCode="0.000">
                  <c:v>1.205165393518518</c:v>
                </c:pt>
                <c:pt idx="1751" formatCode="0.000">
                  <c:v>1.205165393518518</c:v>
                </c:pt>
                <c:pt idx="1752" formatCode="0.000">
                  <c:v>1.205165393518518</c:v>
                </c:pt>
                <c:pt idx="1753" formatCode="0.000">
                  <c:v>1.205165393518518</c:v>
                </c:pt>
                <c:pt idx="1754" formatCode="0.000">
                  <c:v>1.205165393518518</c:v>
                </c:pt>
                <c:pt idx="1755" formatCode="0.000">
                  <c:v>1.205165393518518</c:v>
                </c:pt>
                <c:pt idx="1756" formatCode="0.000">
                  <c:v>1.205165393518518</c:v>
                </c:pt>
                <c:pt idx="1757" formatCode="0.000">
                  <c:v>1.205165393518518</c:v>
                </c:pt>
                <c:pt idx="1758" formatCode="0.000">
                  <c:v>1.205165393518518</c:v>
                </c:pt>
                <c:pt idx="1759" formatCode="0.000">
                  <c:v>1.205165393518518</c:v>
                </c:pt>
                <c:pt idx="1760" formatCode="0.000">
                  <c:v>1.205165393518518</c:v>
                </c:pt>
                <c:pt idx="1761" formatCode="0.000">
                  <c:v>1.205165393518518</c:v>
                </c:pt>
                <c:pt idx="1762" formatCode="0.000">
                  <c:v>1.205165393518518</c:v>
                </c:pt>
                <c:pt idx="1763" formatCode="0.000">
                  <c:v>1.205165393518518</c:v>
                </c:pt>
                <c:pt idx="1764" formatCode="0.000">
                  <c:v>1.205165393518518</c:v>
                </c:pt>
                <c:pt idx="1765" formatCode="0.000">
                  <c:v>1.205165393518518</c:v>
                </c:pt>
                <c:pt idx="1766" formatCode="0.000">
                  <c:v>1.205165393518518</c:v>
                </c:pt>
                <c:pt idx="1767" formatCode="0.000">
                  <c:v>1.205165393518518</c:v>
                </c:pt>
                <c:pt idx="1768" formatCode="0.000">
                  <c:v>1.205165393518518</c:v>
                </c:pt>
                <c:pt idx="1769" formatCode="0.000">
                  <c:v>1.205165393518518</c:v>
                </c:pt>
                <c:pt idx="1770" formatCode="0.000">
                  <c:v>1.205165393518518</c:v>
                </c:pt>
                <c:pt idx="1771" formatCode="0.000">
                  <c:v>1.205165393518518</c:v>
                </c:pt>
                <c:pt idx="1772" formatCode="0.000">
                  <c:v>1.2230133796296292</c:v>
                </c:pt>
                <c:pt idx="1773" formatCode="0.000">
                  <c:v>1.2398163929612476</c:v>
                </c:pt>
                <c:pt idx="1774" formatCode="0.000">
                  <c:v>1.2553898092421121</c:v>
                </c:pt>
                <c:pt idx="1775" formatCode="0.000">
                  <c:v>1.2696151733967758</c:v>
                </c:pt>
                <c:pt idx="1776" formatCode="0.000">
                  <c:v>1.2825535005144026</c:v>
                </c:pt>
                <c:pt idx="1777" formatCode="0.000">
                  <c:v>1.2942658056841558</c:v>
                </c:pt>
                <c:pt idx="1778" formatCode="0.000">
                  <c:v>1.3048841293724274</c:v>
                </c:pt>
                <c:pt idx="1779" formatCode="0.000">
                  <c:v>1.3145637204218099</c:v>
                </c:pt>
                <c:pt idx="1780" formatCode="0.000">
                  <c:v>1.3234453485082298</c:v>
                </c:pt>
                <c:pt idx="1781" formatCode="0.000">
                  <c:v>1.3315633346193412</c:v>
                </c:pt>
                <c:pt idx="1782" formatCode="0.000">
                  <c:v>1.3389223561814123</c:v>
                </c:pt>
                <c:pt idx="1783" formatCode="0.000">
                  <c:v>1.3454476339591901</c:v>
                </c:pt>
                <c:pt idx="1784" formatCode="0.000">
                  <c:v>1.3510851243141284</c:v>
                </c:pt>
                <c:pt idx="1785" formatCode="0.000">
                  <c:v>1.3558281239283259</c:v>
                </c:pt>
                <c:pt idx="1786" formatCode="0.000">
                  <c:v>1.3597755141889569</c:v>
                </c:pt>
                <c:pt idx="1787" formatCode="0.000">
                  <c:v>1.3630593653549379</c:v>
                </c:pt>
                <c:pt idx="1788" formatCode="0.000">
                  <c:v>1.365830814900548</c:v>
                </c:pt>
                <c:pt idx="1789" formatCode="0.000">
                  <c:v>1.3682168683556235</c:v>
                </c:pt>
                <c:pt idx="1790" formatCode="0.000">
                  <c:v>1.3702775874485589</c:v>
                </c:pt>
                <c:pt idx="1791" formatCode="0.000">
                  <c:v>1.3720513151577496</c:v>
                </c:pt>
                <c:pt idx="1792" formatCode="0.000">
                  <c:v>1.3735595616855274</c:v>
                </c:pt>
                <c:pt idx="1793" formatCode="0.000">
                  <c:v>1.374811592506858</c:v>
                </c:pt>
                <c:pt idx="1794" formatCode="0.000">
                  <c:v>1.3757984400720158</c:v>
                </c:pt>
                <c:pt idx="1795" formatCode="0.000">
                  <c:v>1.3765142054612476</c:v>
                </c:pt>
                <c:pt idx="1796" formatCode="0.000">
                  <c:v>1.3769649365569265</c:v>
                </c:pt>
                <c:pt idx="1797" formatCode="0.000">
                  <c:v>1.377190436171124</c:v>
                </c:pt>
                <c:pt idx="1798" formatCode="0.000">
                  <c:v>1.3772709951560349</c:v>
                </c:pt>
                <c:pt idx="1799" formatCode="0.000">
                  <c:v>1.3772709951560349</c:v>
                </c:pt>
                <c:pt idx="1800" formatCode="0.000">
                  <c:v>1.3772709951560349</c:v>
                </c:pt>
                <c:pt idx="1801" formatCode="0.000">
                  <c:v>1.3772709951560349</c:v>
                </c:pt>
                <c:pt idx="1802" formatCode="0.000">
                  <c:v>1.3772709951560349</c:v>
                </c:pt>
                <c:pt idx="1803" formatCode="0.000">
                  <c:v>1.3772709951560349</c:v>
                </c:pt>
                <c:pt idx="1804" formatCode="0.000">
                  <c:v>1.3772709951560349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BE-554E-AE96-AF1D91933386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v5'!$AO$2:$AO$1811</c:f>
              <c:numCache>
                <c:formatCode>General</c:formatCode>
                <c:ptCount val="1805"/>
                <c:pt idx="3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1.1917009602194786E-7</c:v>
                </c:pt>
                <c:pt idx="17" formatCode="0.00">
                  <c:v>8.7292095336076809E-6</c:v>
                </c:pt>
                <c:pt idx="18" formatCode="0.00">
                  <c:v>9.560420953360767E-5</c:v>
                </c:pt>
                <c:pt idx="19" formatCode="0.00">
                  <c:v>3.8760073731138544E-4</c:v>
                </c:pt>
                <c:pt idx="20" formatCode="0.00">
                  <c:v>8.9887024176954738E-4</c:v>
                </c:pt>
                <c:pt idx="21" formatCode="0.00">
                  <c:v>1.7497745198902608E-3</c:v>
                </c:pt>
                <c:pt idx="22" formatCode="0.00">
                  <c:v>3.1526746827846364E-3</c:v>
                </c:pt>
                <c:pt idx="23" formatCode="0.00">
                  <c:v>5.1666493055555554E-3</c:v>
                </c:pt>
                <c:pt idx="24" formatCode="0.00">
                  <c:v>7.4197089334705072E-3</c:v>
                </c:pt>
                <c:pt idx="25" formatCode="0.00">
                  <c:v>9.7721564214677623E-3</c:v>
                </c:pt>
                <c:pt idx="26" formatCode="0.00">
                  <c:v>1.2158209876543209E-2</c:v>
                </c:pt>
                <c:pt idx="27" formatCode="0.00">
                  <c:v>1.4629320987654321E-2</c:v>
                </c:pt>
                <c:pt idx="28" formatCode="0.00">
                  <c:v>1.7152181712962965E-2</c:v>
                </c:pt>
                <c:pt idx="29" formatCode="0.00">
                  <c:v>1.9978419710219481E-2</c:v>
                </c:pt>
                <c:pt idx="30" formatCode="0.00">
                  <c:v>2.3010136745541837E-2</c:v>
                </c:pt>
                <c:pt idx="31" formatCode="0.00">
                  <c:v>2.647444122942387E-2</c:v>
                </c:pt>
                <c:pt idx="32" formatCode="0.00">
                  <c:v>3.0465328575102882E-2</c:v>
                </c:pt>
                <c:pt idx="33" formatCode="0.00">
                  <c:v>3.5020039437585734E-2</c:v>
                </c:pt>
                <c:pt idx="34" formatCode="0.00">
                  <c:v>4.0101720464677644E-2</c:v>
                </c:pt>
                <c:pt idx="35" formatCode="0.00">
                  <c:v>4.548299511316873E-2</c:v>
                </c:pt>
                <c:pt idx="36" formatCode="0.00">
                  <c:v>5.1068765646433478E-2</c:v>
                </c:pt>
                <c:pt idx="37" formatCode="0.00">
                  <c:v>5.6810410665294936E-2</c:v>
                </c:pt>
                <c:pt idx="38" formatCode="0.00">
                  <c:v>6.2683589677640608E-2</c:v>
                </c:pt>
                <c:pt idx="39" formatCode="0.00">
                  <c:v>6.8583254243827177E-2</c:v>
                </c:pt>
                <c:pt idx="40" formatCode="0.00">
                  <c:v>7.4403640903635132E-2</c:v>
                </c:pt>
                <c:pt idx="41" formatCode="0.00">
                  <c:v>7.4403640903635132E-2</c:v>
                </c:pt>
                <c:pt idx="42" formatCode="0.00">
                  <c:v>7.4403640903635132E-2</c:v>
                </c:pt>
                <c:pt idx="43" formatCode="0.00">
                  <c:v>7.4403640903635132E-2</c:v>
                </c:pt>
                <c:pt idx="44" formatCode="0.00">
                  <c:v>7.4403640903635132E-2</c:v>
                </c:pt>
                <c:pt idx="45" formatCode="0.00">
                  <c:v>7.4403640903635132E-2</c:v>
                </c:pt>
                <c:pt idx="46" formatCode="0.00">
                  <c:v>7.4403640903635132E-2</c:v>
                </c:pt>
                <c:pt idx="47" formatCode="0.00">
                  <c:v>7.4403640903635132E-2</c:v>
                </c:pt>
                <c:pt idx="48" formatCode="0.00">
                  <c:v>7.4403640903635132E-2</c:v>
                </c:pt>
                <c:pt idx="49" formatCode="0.00">
                  <c:v>7.4403640903635132E-2</c:v>
                </c:pt>
                <c:pt idx="50" formatCode="0.00">
                  <c:v>7.5643486582647482E-2</c:v>
                </c:pt>
                <c:pt idx="51" formatCode="0.00">
                  <c:v>7.5643486582647482E-2</c:v>
                </c:pt>
                <c:pt idx="52" formatCode="0.00">
                  <c:v>7.5643486582647482E-2</c:v>
                </c:pt>
                <c:pt idx="53" formatCode="0.00">
                  <c:v>7.6587432913237344E-2</c:v>
                </c:pt>
                <c:pt idx="54" formatCode="0.00">
                  <c:v>7.7531379243827192E-2</c:v>
                </c:pt>
                <c:pt idx="55" formatCode="0.00">
                  <c:v>7.7531379243827192E-2</c:v>
                </c:pt>
                <c:pt idx="56" formatCode="0.00">
                  <c:v>7.7531379243827192E-2</c:v>
                </c:pt>
                <c:pt idx="57" formatCode="0.00">
                  <c:v>7.7531379243827192E-2</c:v>
                </c:pt>
                <c:pt idx="58" formatCode="0.00">
                  <c:v>7.7967571587791537E-2</c:v>
                </c:pt>
                <c:pt idx="59" formatCode="0.00">
                  <c:v>7.8396583933470543E-2</c:v>
                </c:pt>
                <c:pt idx="60" formatCode="0.00">
                  <c:v>7.8825596279149548E-2</c:v>
                </c:pt>
                <c:pt idx="61" formatCode="0.00">
                  <c:v>7.9254608624828554E-2</c:v>
                </c:pt>
                <c:pt idx="62" formatCode="0.00">
                  <c:v>7.970533972050757E-2</c:v>
                </c:pt>
                <c:pt idx="63" formatCode="0.00">
                  <c:v>8.0178325831618671E-2</c:v>
                </c:pt>
                <c:pt idx="64" formatCode="0.00">
                  <c:v>8.0822112482853231E-2</c:v>
                </c:pt>
                <c:pt idx="65" formatCode="0.00">
                  <c:v>8.1519525677297686E-2</c:v>
                </c:pt>
                <c:pt idx="66" formatCode="0.00">
                  <c:v>8.2272710476680402E-2</c:v>
                </c:pt>
                <c:pt idx="67" formatCode="0.00">
                  <c:v>8.3054585476680404E-2</c:v>
                </c:pt>
                <c:pt idx="68" formatCode="0.00">
                  <c:v>8.3925748671124845E-2</c:v>
                </c:pt>
                <c:pt idx="69" formatCode="0.00">
                  <c:v>8.4869695001714707E-2</c:v>
                </c:pt>
                <c:pt idx="70" formatCode="0.00">
                  <c:v>8.5845727880658459E-2</c:v>
                </c:pt>
                <c:pt idx="71" formatCode="0.00">
                  <c:v>8.6854383573388233E-2</c:v>
                </c:pt>
                <c:pt idx="72" formatCode="0.00">
                  <c:v>8.8082103695130337E-2</c:v>
                </c:pt>
                <c:pt idx="73" formatCode="0.00">
                  <c:v>8.9685656507201672E-2</c:v>
                </c:pt>
                <c:pt idx="74" formatCode="0.00">
                  <c:v>9.1777836505487001E-2</c:v>
                </c:pt>
                <c:pt idx="75" formatCode="0.00">
                  <c:v>9.442353180727027E-2</c:v>
                </c:pt>
                <c:pt idx="76" formatCode="0.00">
                  <c:v>9.7589762088477403E-2</c:v>
                </c:pt>
                <c:pt idx="77" formatCode="0.00">
                  <c:v>0.10111529020919072</c:v>
                </c:pt>
                <c:pt idx="78" formatCode="0.00">
                  <c:v>0.1048698930469822</c:v>
                </c:pt>
                <c:pt idx="79" formatCode="0.00">
                  <c:v>0.10881728330761321</c:v>
                </c:pt>
                <c:pt idx="80" formatCode="0.00">
                  <c:v>0.11298454239540472</c:v>
                </c:pt>
                <c:pt idx="81" formatCode="0.00">
                  <c:v>0.11740053926611801</c:v>
                </c:pt>
                <c:pt idx="82" formatCode="0.00">
                  <c:v>0.12200196480624147</c:v>
                </c:pt>
                <c:pt idx="83" formatCode="0.00">
                  <c:v>0.12665034336419759</c:v>
                </c:pt>
                <c:pt idx="84" formatCode="0.00">
                  <c:v>0.13118178626543214</c:v>
                </c:pt>
                <c:pt idx="85" formatCode="0.00">
                  <c:v>0.13559778313614543</c:v>
                </c:pt>
                <c:pt idx="86" formatCode="0.00">
                  <c:v>0.13974278720850483</c:v>
                </c:pt>
                <c:pt idx="87" formatCode="0.00">
                  <c:v>0.14382138374485601</c:v>
                </c:pt>
                <c:pt idx="88" formatCode="0.00">
                  <c:v>0.14783410901063102</c:v>
                </c:pt>
                <c:pt idx="89" formatCode="0.00">
                  <c:v>0.15167379929698219</c:v>
                </c:pt>
                <c:pt idx="90" formatCode="0.00">
                  <c:v>0.15538621592078189</c:v>
                </c:pt>
                <c:pt idx="91" formatCode="0.00">
                  <c:v>0.15895285772462275</c:v>
                </c:pt>
                <c:pt idx="92" formatCode="0.00">
                  <c:v>0.15895285772462275</c:v>
                </c:pt>
                <c:pt idx="93" formatCode="0.00">
                  <c:v>0.15895285772462275</c:v>
                </c:pt>
                <c:pt idx="94" formatCode="0.00">
                  <c:v>0.15895285772462275</c:v>
                </c:pt>
                <c:pt idx="95" formatCode="0.00">
                  <c:v>0.15895285772462275</c:v>
                </c:pt>
                <c:pt idx="96" formatCode="0.00">
                  <c:v>0.15895285772462275</c:v>
                </c:pt>
                <c:pt idx="97" formatCode="0.00">
                  <c:v>0.15895285772462275</c:v>
                </c:pt>
                <c:pt idx="98" formatCode="0.00">
                  <c:v>0.15895285772462275</c:v>
                </c:pt>
                <c:pt idx="99" formatCode="0.00">
                  <c:v>0.15895285772462275</c:v>
                </c:pt>
                <c:pt idx="100" formatCode="0.00">
                  <c:v>0.15895285772462275</c:v>
                </c:pt>
                <c:pt idx="101" formatCode="0.00">
                  <c:v>0.15895285772462275</c:v>
                </c:pt>
                <c:pt idx="102" formatCode="0.00">
                  <c:v>0.15895285772462275</c:v>
                </c:pt>
                <c:pt idx="103" formatCode="0.00">
                  <c:v>0.15895285772462275</c:v>
                </c:pt>
                <c:pt idx="104" formatCode="0.00">
                  <c:v>0.15895285772462275</c:v>
                </c:pt>
                <c:pt idx="105" formatCode="0.00">
                  <c:v>0.15895285772462275</c:v>
                </c:pt>
                <c:pt idx="106" formatCode="0.00">
                  <c:v>0.15895285772462275</c:v>
                </c:pt>
                <c:pt idx="107" formatCode="0.00">
                  <c:v>0.15895285772462275</c:v>
                </c:pt>
                <c:pt idx="108" formatCode="0.00">
                  <c:v>0.15895285772462275</c:v>
                </c:pt>
                <c:pt idx="109" formatCode="0.00">
                  <c:v>0.15895285772462275</c:v>
                </c:pt>
                <c:pt idx="110" formatCode="0.00">
                  <c:v>0.15895285772462275</c:v>
                </c:pt>
                <c:pt idx="111" formatCode="0.00">
                  <c:v>0.15895285772462275</c:v>
                </c:pt>
                <c:pt idx="112" formatCode="0.00">
                  <c:v>0.15895285772462275</c:v>
                </c:pt>
                <c:pt idx="113" formatCode="0.00">
                  <c:v>0.15895285772462275</c:v>
                </c:pt>
                <c:pt idx="114" formatCode="0.00">
                  <c:v>0.15895285772462275</c:v>
                </c:pt>
                <c:pt idx="115" formatCode="0.00">
                  <c:v>0.15895285772462275</c:v>
                </c:pt>
                <c:pt idx="116" formatCode="0.00">
                  <c:v>0.15895285772462275</c:v>
                </c:pt>
                <c:pt idx="117" formatCode="0.00">
                  <c:v>0.15895285772462275</c:v>
                </c:pt>
                <c:pt idx="118" formatCode="0.00">
                  <c:v>0.15895285772462275</c:v>
                </c:pt>
                <c:pt idx="119" formatCode="0.00">
                  <c:v>0.15895285772462275</c:v>
                </c:pt>
                <c:pt idx="120" formatCode="0.00">
                  <c:v>0.15895285772462275</c:v>
                </c:pt>
                <c:pt idx="121" formatCode="0.00">
                  <c:v>0.15895285772462275</c:v>
                </c:pt>
                <c:pt idx="122" formatCode="0.00">
                  <c:v>0.15895285772462275</c:v>
                </c:pt>
                <c:pt idx="123" formatCode="0.00">
                  <c:v>0.15895285772462275</c:v>
                </c:pt>
                <c:pt idx="124" formatCode="0.00">
                  <c:v>0.15895285772462275</c:v>
                </c:pt>
                <c:pt idx="125" formatCode="0.00">
                  <c:v>0.15895285772462275</c:v>
                </c:pt>
                <c:pt idx="126" formatCode="0.00">
                  <c:v>0.15895285772462275</c:v>
                </c:pt>
                <c:pt idx="127" formatCode="0.00">
                  <c:v>0.15895285772462275</c:v>
                </c:pt>
                <c:pt idx="128" formatCode="0.00">
                  <c:v>0.15895285772462275</c:v>
                </c:pt>
                <c:pt idx="129" formatCode="0.00">
                  <c:v>0.15895285772462275</c:v>
                </c:pt>
                <c:pt idx="130" formatCode="0.00">
                  <c:v>0.15895285772462275</c:v>
                </c:pt>
                <c:pt idx="131" formatCode="0.00">
                  <c:v>0.15895285772462275</c:v>
                </c:pt>
                <c:pt idx="132" formatCode="0.00">
                  <c:v>0.15895285772462275</c:v>
                </c:pt>
                <c:pt idx="133" formatCode="0.00">
                  <c:v>0.15895285772462275</c:v>
                </c:pt>
                <c:pt idx="134" formatCode="0.00">
                  <c:v>0.15895285772462275</c:v>
                </c:pt>
                <c:pt idx="135" formatCode="0.00">
                  <c:v>0.15895285772462275</c:v>
                </c:pt>
                <c:pt idx="136" formatCode="0.00">
                  <c:v>0.15895285772462275</c:v>
                </c:pt>
                <c:pt idx="137" formatCode="0.00">
                  <c:v>0.15895285772462275</c:v>
                </c:pt>
                <c:pt idx="138" formatCode="0.00">
                  <c:v>0.15895285772462275</c:v>
                </c:pt>
                <c:pt idx="139" formatCode="0.00">
                  <c:v>0.15895285772462275</c:v>
                </c:pt>
                <c:pt idx="140" formatCode="0.00">
                  <c:v>0.15895285772462275</c:v>
                </c:pt>
                <c:pt idx="141" formatCode="0.00">
                  <c:v>0.15895285772462275</c:v>
                </c:pt>
                <c:pt idx="142" formatCode="0.00">
                  <c:v>0.15895297689471877</c:v>
                </c:pt>
                <c:pt idx="143" formatCode="0.00">
                  <c:v>0.15896373199588476</c:v>
                </c:pt>
                <c:pt idx="144" formatCode="0.00">
                  <c:v>0.15907458997770918</c:v>
                </c:pt>
                <c:pt idx="145" formatCode="0.00">
                  <c:v>0.15948241983882031</c:v>
                </c:pt>
                <c:pt idx="146" formatCode="0.00">
                  <c:v>0.16028371956447188</c:v>
                </c:pt>
                <c:pt idx="147" formatCode="0.00">
                  <c:v>0.16134793831447189</c:v>
                </c:pt>
                <c:pt idx="148" formatCode="0.00">
                  <c:v>0.16252775205761319</c:v>
                </c:pt>
                <c:pt idx="149" formatCode="0.00">
                  <c:v>0.16381669581618657</c:v>
                </c:pt>
                <c:pt idx="150" formatCode="0.00">
                  <c:v>0.1653654303840878</c:v>
                </c:pt>
                <c:pt idx="151" formatCode="0.00">
                  <c:v>0.1672875248628258</c:v>
                </c:pt>
                <c:pt idx="152" formatCode="0.00">
                  <c:v>0.16957347543724283</c:v>
                </c:pt>
                <c:pt idx="153" formatCode="0.00">
                  <c:v>0.17211370520404667</c:v>
                </c:pt>
                <c:pt idx="154" formatCode="0.00">
                  <c:v>0.17475940050582994</c:v>
                </c:pt>
                <c:pt idx="155" formatCode="0.00">
                  <c:v>0.17475940050582994</c:v>
                </c:pt>
                <c:pt idx="156" formatCode="0.00">
                  <c:v>0.17475940050582994</c:v>
                </c:pt>
                <c:pt idx="157" formatCode="0.00">
                  <c:v>0.17475940050582994</c:v>
                </c:pt>
                <c:pt idx="158" formatCode="0.00">
                  <c:v>0.17475940050582994</c:v>
                </c:pt>
                <c:pt idx="159" formatCode="0.00">
                  <c:v>0.17475940050582994</c:v>
                </c:pt>
                <c:pt idx="160" formatCode="0.00">
                  <c:v>0.17518841285150896</c:v>
                </c:pt>
                <c:pt idx="161" formatCode="0.00">
                  <c:v>0.17566139896262006</c:v>
                </c:pt>
                <c:pt idx="162" formatCode="0.00">
                  <c:v>0.17625370413237315</c:v>
                </c:pt>
                <c:pt idx="163" formatCode="0.00">
                  <c:v>0.17713508616255147</c:v>
                </c:pt>
                <c:pt idx="164" formatCode="0.00">
                  <c:v>0.17833873392489716</c:v>
                </c:pt>
                <c:pt idx="165" formatCode="0.00">
                  <c:v>0.1799700533693416</c:v>
                </c:pt>
                <c:pt idx="166" formatCode="0.00">
                  <c:v>0.18190731224279838</c:v>
                </c:pt>
                <c:pt idx="167" formatCode="0.00">
                  <c:v>0.18417678755144037</c:v>
                </c:pt>
                <c:pt idx="168" formatCode="0.00">
                  <c:v>0.18676948195301787</c:v>
                </c:pt>
                <c:pt idx="169" formatCode="0.00">
                  <c:v>0.18965104466735258</c:v>
                </c:pt>
                <c:pt idx="170" formatCode="0.00">
                  <c:v>0.19272089613340196</c:v>
                </c:pt>
                <c:pt idx="171" formatCode="0.00">
                  <c:v>0.19600474729938278</c:v>
                </c:pt>
                <c:pt idx="172" formatCode="0.00">
                  <c:v>0.1996961601937586</c:v>
                </c:pt>
                <c:pt idx="173" formatCode="0.00">
                  <c:v>0.20381896883573392</c:v>
                </c:pt>
                <c:pt idx="174" formatCode="0.00">
                  <c:v>0.20812100930212624</c:v>
                </c:pt>
                <c:pt idx="175" formatCode="0.00">
                  <c:v>0.20812100930212624</c:v>
                </c:pt>
                <c:pt idx="176" formatCode="0.00">
                  <c:v>0.20812100930212624</c:v>
                </c:pt>
                <c:pt idx="177" formatCode="0.00">
                  <c:v>0.20812100930212624</c:v>
                </c:pt>
                <c:pt idx="178" formatCode="0.00">
                  <c:v>0.20812100930212624</c:v>
                </c:pt>
                <c:pt idx="179" formatCode="0.00">
                  <c:v>0.20812100930212624</c:v>
                </c:pt>
                <c:pt idx="180" formatCode="0.00">
                  <c:v>0.20999796810699592</c:v>
                </c:pt>
                <c:pt idx="181" formatCode="0.00">
                  <c:v>0.21199648040980801</c:v>
                </c:pt>
                <c:pt idx="182" formatCode="0.00">
                  <c:v>0.21429896583504807</c:v>
                </c:pt>
                <c:pt idx="183" formatCode="0.00">
                  <c:v>0.21683919560185191</c:v>
                </c:pt>
                <c:pt idx="184" formatCode="0.00">
                  <c:v>0.21944949738511668</c:v>
                </c:pt>
                <c:pt idx="185" formatCode="0.00">
                  <c:v>0.22204219178669418</c:v>
                </c:pt>
                <c:pt idx="186" formatCode="0.00">
                  <c:v>0.22458242155349803</c:v>
                </c:pt>
                <c:pt idx="187" formatCode="0.00">
                  <c:v>0.22458242155349803</c:v>
                </c:pt>
                <c:pt idx="188" formatCode="0.00">
                  <c:v>0.22458242155349803</c:v>
                </c:pt>
                <c:pt idx="189" formatCode="0.00">
                  <c:v>0.22458242155349803</c:v>
                </c:pt>
                <c:pt idx="190" formatCode="0.00">
                  <c:v>0.22458242155349803</c:v>
                </c:pt>
                <c:pt idx="191" formatCode="0.00">
                  <c:v>0.22458242155349803</c:v>
                </c:pt>
                <c:pt idx="192" formatCode="0.00">
                  <c:v>0.22458242155349803</c:v>
                </c:pt>
                <c:pt idx="193" formatCode="0.00">
                  <c:v>0.22458242155349803</c:v>
                </c:pt>
                <c:pt idx="194" formatCode="0.00">
                  <c:v>0.22458242155349803</c:v>
                </c:pt>
                <c:pt idx="195" formatCode="0.00">
                  <c:v>0.22458242155349803</c:v>
                </c:pt>
                <c:pt idx="196" formatCode="0.00">
                  <c:v>0.22507819894547332</c:v>
                </c:pt>
                <c:pt idx="197" formatCode="0.00">
                  <c:v>0.22554370713305907</c:v>
                </c:pt>
                <c:pt idx="198" formatCode="0.00">
                  <c:v>0.22598713906035672</c:v>
                </c:pt>
                <c:pt idx="199" formatCode="0.00">
                  <c:v>0.22641615140603574</c:v>
                </c:pt>
                <c:pt idx="200" formatCode="0.00">
                  <c:v>0.22684516375171476</c:v>
                </c:pt>
                <c:pt idx="201" formatCode="0.00">
                  <c:v>0.22727417609739378</c:v>
                </c:pt>
                <c:pt idx="202" formatCode="0.00">
                  <c:v>0.22770318844307283</c:v>
                </c:pt>
                <c:pt idx="203" formatCode="0.00">
                  <c:v>0.22816869663065856</c:v>
                </c:pt>
                <c:pt idx="204" formatCode="0.00">
                  <c:v>0.22867219028635127</c:v>
                </c:pt>
                <c:pt idx="205" formatCode="0.00">
                  <c:v>0.2292561237568588</c:v>
                </c:pt>
                <c:pt idx="206" formatCode="0.00">
                  <c:v>0.22992645554698227</c:v>
                </c:pt>
                <c:pt idx="207" formatCode="0.00">
                  <c:v>0.23073755701303167</c:v>
                </c:pt>
                <c:pt idx="208" formatCode="0.00">
                  <c:v>0.23181306712962974</c:v>
                </c:pt>
                <c:pt idx="209" formatCode="0.00">
                  <c:v>0.23315206232853233</c:v>
                </c:pt>
                <c:pt idx="210" formatCode="0.00">
                  <c:v>0.23483963005829916</c:v>
                </c:pt>
                <c:pt idx="211" formatCode="0.00">
                  <c:v>0.2369954468878602</c:v>
                </c:pt>
                <c:pt idx="212" formatCode="0.00">
                  <c:v>0.23960574867112497</c:v>
                </c:pt>
                <c:pt idx="213" formatCode="0.00">
                  <c:v>0.24265650312928683</c:v>
                </c:pt>
                <c:pt idx="214" formatCode="0.00">
                  <c:v>0.24634791602366268</c:v>
                </c:pt>
                <c:pt idx="215" formatCode="0.00">
                  <c:v>0.25053748971193429</c:v>
                </c:pt>
                <c:pt idx="216" formatCode="0.00">
                  <c:v>0.25511552812071348</c:v>
                </c:pt>
                <c:pt idx="217" formatCode="0.00">
                  <c:v>0.26000224687071344</c:v>
                </c:pt>
                <c:pt idx="218" formatCode="0.00">
                  <c:v>0.26515802190500698</c:v>
                </c:pt>
                <c:pt idx="219" formatCode="0.00">
                  <c:v>0.27069231095679025</c:v>
                </c:pt>
                <c:pt idx="220" formatCode="0.00">
                  <c:v>0.27672529706790133</c:v>
                </c:pt>
                <c:pt idx="221" formatCode="0.00">
                  <c:v>0.2833345003858026</c:v>
                </c:pt>
                <c:pt idx="222" formatCode="0.00">
                  <c:v>0.29048768539951997</c:v>
                </c:pt>
                <c:pt idx="223" formatCode="0.00">
                  <c:v>0.29811564407578883</c:v>
                </c:pt>
                <c:pt idx="224" formatCode="0.00">
                  <c:v>0.30610969328703713</c:v>
                </c:pt>
                <c:pt idx="225" formatCode="0.00">
                  <c:v>0.31438394118655699</c:v>
                </c:pt>
                <c:pt idx="226" formatCode="0.00">
                  <c:v>0.32278427104766816</c:v>
                </c:pt>
                <c:pt idx="227" formatCode="0.00">
                  <c:v>0.33131163623113863</c:v>
                </c:pt>
                <c:pt idx="228" formatCode="0.00">
                  <c:v>0.33993490354938283</c:v>
                </c:pt>
                <c:pt idx="229" formatCode="0.00">
                  <c:v>0.34868687457133068</c:v>
                </c:pt>
                <c:pt idx="230" formatCode="0.00">
                  <c:v>0.3576336887002744</c:v>
                </c:pt>
                <c:pt idx="231" formatCode="0.00">
                  <c:v>0.36674451067386837</c:v>
                </c:pt>
                <c:pt idx="232" formatCode="0.00">
                  <c:v>0.37602083011831283</c:v>
                </c:pt>
                <c:pt idx="233" formatCode="0.00">
                  <c:v>0.38543062007030182</c:v>
                </c:pt>
                <c:pt idx="234" formatCode="0.00">
                  <c:v>0.39494113854595336</c:v>
                </c:pt>
                <c:pt idx="235" formatCode="0.00">
                  <c:v>0.4044516570216049</c:v>
                </c:pt>
                <c:pt idx="236" formatCode="0.00">
                  <c:v>0.41386144697359389</c:v>
                </c:pt>
                <c:pt idx="237" formatCode="0.00">
                  <c:v>0.41386144697359389</c:v>
                </c:pt>
                <c:pt idx="238" formatCode="0.00">
                  <c:v>0.41386144697359389</c:v>
                </c:pt>
                <c:pt idx="239" formatCode="0.00">
                  <c:v>0.41386144697359389</c:v>
                </c:pt>
                <c:pt idx="240" formatCode="0.00">
                  <c:v>0.42125011209705071</c:v>
                </c:pt>
                <c:pt idx="241" formatCode="0.00">
                  <c:v>0.42846180962791491</c:v>
                </c:pt>
                <c:pt idx="242" formatCode="0.00">
                  <c:v>0.42846180962791491</c:v>
                </c:pt>
                <c:pt idx="243" formatCode="0.00">
                  <c:v>0.42846180962791491</c:v>
                </c:pt>
                <c:pt idx="244" formatCode="0.00">
                  <c:v>0.42846180962791491</c:v>
                </c:pt>
                <c:pt idx="245" formatCode="0.00">
                  <c:v>0.42846180962791491</c:v>
                </c:pt>
                <c:pt idx="246" formatCode="0.00">
                  <c:v>0.42846180962791491</c:v>
                </c:pt>
                <c:pt idx="247" formatCode="0.00">
                  <c:v>0.42846180962791491</c:v>
                </c:pt>
                <c:pt idx="248" formatCode="0.00">
                  <c:v>0.42846180962791491</c:v>
                </c:pt>
                <c:pt idx="249" formatCode="0.00">
                  <c:v>0.42846180962791491</c:v>
                </c:pt>
                <c:pt idx="250" formatCode="0.00">
                  <c:v>0.42846180962791491</c:v>
                </c:pt>
                <c:pt idx="251" formatCode="0.00">
                  <c:v>0.42846180962791491</c:v>
                </c:pt>
                <c:pt idx="252" formatCode="0.00">
                  <c:v>0.42846180962791491</c:v>
                </c:pt>
                <c:pt idx="253" formatCode="0.00">
                  <c:v>0.42846180962791491</c:v>
                </c:pt>
                <c:pt idx="254" formatCode="0.00">
                  <c:v>0.42970165530692728</c:v>
                </c:pt>
                <c:pt idx="255" formatCode="0.00">
                  <c:v>0.42970165530692728</c:v>
                </c:pt>
                <c:pt idx="256" formatCode="0.00">
                  <c:v>0.42970165530692728</c:v>
                </c:pt>
                <c:pt idx="257" formatCode="0.00">
                  <c:v>0.43064560163751708</c:v>
                </c:pt>
                <c:pt idx="258" formatCode="0.00">
                  <c:v>0.43158954796810689</c:v>
                </c:pt>
                <c:pt idx="259" formatCode="0.00">
                  <c:v>0.43158954796810689</c:v>
                </c:pt>
                <c:pt idx="260" formatCode="0.00">
                  <c:v>0.43158954796810689</c:v>
                </c:pt>
                <c:pt idx="261" formatCode="0.00">
                  <c:v>0.43221593578532225</c:v>
                </c:pt>
                <c:pt idx="262" formatCode="0.00">
                  <c:v>0.43292249528463633</c:v>
                </c:pt>
                <c:pt idx="263" formatCode="0.00">
                  <c:v>0.43387707754629617</c:v>
                </c:pt>
                <c:pt idx="264" formatCode="0.00">
                  <c:v>0.43514135309499302</c:v>
                </c:pt>
                <c:pt idx="265" formatCode="0.00">
                  <c:v>0.43674490590706438</c:v>
                </c:pt>
                <c:pt idx="266" formatCode="0.00">
                  <c:v>0.43871267232510275</c:v>
                </c:pt>
                <c:pt idx="267" formatCode="0.00">
                  <c:v>0.44116665273491068</c:v>
                </c:pt>
                <c:pt idx="268" formatCode="0.00">
                  <c:v>0.44431348808299026</c:v>
                </c:pt>
                <c:pt idx="269" formatCode="0.00">
                  <c:v>0.44819607960390928</c:v>
                </c:pt>
                <c:pt idx="270" formatCode="0.00">
                  <c:v>0.45272752250514386</c:v>
                </c:pt>
                <c:pt idx="271" formatCode="0.00">
                  <c:v>0.45768690522119326</c:v>
                </c:pt>
                <c:pt idx="272" formatCode="0.00">
                  <c:v>0.46316995113168713</c:v>
                </c:pt>
                <c:pt idx="273" formatCode="0.00">
                  <c:v>0.46904313014403276</c:v>
                </c:pt>
                <c:pt idx="274" formatCode="0.00">
                  <c:v>0.47531984889403278</c:v>
                </c:pt>
                <c:pt idx="275" formatCode="0.00">
                  <c:v>0.48162394697359384</c:v>
                </c:pt>
                <c:pt idx="276" formatCode="0.00">
                  <c:v>0.48781888524519873</c:v>
                </c:pt>
                <c:pt idx="277" formatCode="0.00">
                  <c:v>0.49393257930384071</c:v>
                </c:pt>
                <c:pt idx="278" formatCode="0.00">
                  <c:v>0.49393257930384071</c:v>
                </c:pt>
                <c:pt idx="279" formatCode="0.00">
                  <c:v>0.49393257930384071</c:v>
                </c:pt>
                <c:pt idx="280" formatCode="0.00">
                  <c:v>0.49393257930384071</c:v>
                </c:pt>
                <c:pt idx="281" formatCode="0.00">
                  <c:v>0.49393257930384071</c:v>
                </c:pt>
                <c:pt idx="282" formatCode="0.00">
                  <c:v>0.49393257930384071</c:v>
                </c:pt>
                <c:pt idx="283" formatCode="0.00">
                  <c:v>0.49393257930384071</c:v>
                </c:pt>
                <c:pt idx="284" formatCode="0.00">
                  <c:v>0.49393257930384071</c:v>
                </c:pt>
                <c:pt idx="285" formatCode="0.00">
                  <c:v>0.49514823345336056</c:v>
                </c:pt>
                <c:pt idx="286" formatCode="0.00">
                  <c:v>0.49671058320473233</c:v>
                </c:pt>
                <c:pt idx="287" formatCode="0.00">
                  <c:v>0.4988185830332646</c:v>
                </c:pt>
                <c:pt idx="288" formatCode="0.00">
                  <c:v>0.501535780392661</c:v>
                </c:pt>
                <c:pt idx="289" formatCode="0.00">
                  <c:v>0.50500008487654302</c:v>
                </c:pt>
                <c:pt idx="290" formatCode="0.00">
                  <c:v>0.5091673439643345</c:v>
                </c:pt>
                <c:pt idx="291" formatCode="0.00">
                  <c:v>0.51410244577331943</c:v>
                </c:pt>
                <c:pt idx="292" formatCode="0.00">
                  <c:v>0.51987027842078171</c:v>
                </c:pt>
                <c:pt idx="293" formatCode="0.00">
                  <c:v>0.52653573002400533</c:v>
                </c:pt>
                <c:pt idx="294" formatCode="0.00">
                  <c:v>0.53374742755486948</c:v>
                </c:pt>
                <c:pt idx="295" formatCode="0.00">
                  <c:v>0.5411360926783263</c:v>
                </c:pt>
                <c:pt idx="296" formatCode="0.00">
                  <c:v>0.54834779020919056</c:v>
                </c:pt>
                <c:pt idx="297" formatCode="0.00">
                  <c:v>0.55524061835562399</c:v>
                </c:pt>
                <c:pt idx="298" formatCode="0.00">
                  <c:v>0.56190606995884762</c:v>
                </c:pt>
                <c:pt idx="299" formatCode="0.00">
                  <c:v>0.5684313477366254</c:v>
                </c:pt>
                <c:pt idx="300" formatCode="0.00">
                  <c:v>0.57492876950445804</c:v>
                </c:pt>
                <c:pt idx="301" formatCode="0.00">
                  <c:v>0.58145404728223571</c:v>
                </c:pt>
                <c:pt idx="302" formatCode="0.00">
                  <c:v>0.58806325060013709</c:v>
                </c:pt>
                <c:pt idx="303" formatCode="0.00">
                  <c:v>0.5947287022033606</c:v>
                </c:pt>
                <c:pt idx="304" formatCode="0.00">
                  <c:v>0.60139415380658423</c:v>
                </c:pt>
                <c:pt idx="305" formatCode="0.00">
                  <c:v>0.6080033571244855</c:v>
                </c:pt>
                <c:pt idx="306" formatCode="0.00">
                  <c:v>0.6144729824674211</c:v>
                </c:pt>
                <c:pt idx="307" formatCode="0.00">
                  <c:v>0.62072238147290804</c:v>
                </c:pt>
                <c:pt idx="308" formatCode="0.00">
                  <c:v>0.62072238147290804</c:v>
                </c:pt>
                <c:pt idx="309" formatCode="0.00">
                  <c:v>0.62072238147290804</c:v>
                </c:pt>
                <c:pt idx="310" formatCode="0.00">
                  <c:v>0.62072238147290804</c:v>
                </c:pt>
                <c:pt idx="311" formatCode="0.00">
                  <c:v>0.62568176418895749</c:v>
                </c:pt>
                <c:pt idx="312" formatCode="0.00">
                  <c:v>0.63052033822016462</c:v>
                </c:pt>
                <c:pt idx="313" formatCode="0.00">
                  <c:v>0.6353110058727709</c:v>
                </c:pt>
                <c:pt idx="314" formatCode="0.00">
                  <c:v>0.64000657578875175</c:v>
                </c:pt>
                <c:pt idx="315" formatCode="0.00">
                  <c:v>0.64458461419753088</c:v>
                </c:pt>
                <c:pt idx="316" formatCode="0.00">
                  <c:v>0.64900061106824414</c:v>
                </c:pt>
                <c:pt idx="317" formatCode="0.00">
                  <c:v>0.64900061106824414</c:v>
                </c:pt>
                <c:pt idx="318" formatCode="0.00">
                  <c:v>0.64900061106824414</c:v>
                </c:pt>
                <c:pt idx="319" formatCode="0.00">
                  <c:v>0.64900061106824414</c:v>
                </c:pt>
                <c:pt idx="320" formatCode="0.00">
                  <c:v>0.64900061106824414</c:v>
                </c:pt>
                <c:pt idx="321" formatCode="0.00">
                  <c:v>0.64900061106824414</c:v>
                </c:pt>
                <c:pt idx="322" formatCode="0.00">
                  <c:v>0.64900061106824414</c:v>
                </c:pt>
                <c:pt idx="323" formatCode="0.00">
                  <c:v>0.64900061106824414</c:v>
                </c:pt>
                <c:pt idx="324" formatCode="0.00">
                  <c:v>0.64900061106824414</c:v>
                </c:pt>
                <c:pt idx="325" formatCode="0.00">
                  <c:v>0.65095309392146772</c:v>
                </c:pt>
                <c:pt idx="326" formatCode="0.00">
                  <c:v>0.65280026020233195</c:v>
                </c:pt>
                <c:pt idx="327" formatCode="0.00">
                  <c:v>0.65464742648319618</c:v>
                </c:pt>
                <c:pt idx="328" formatCode="0.00">
                  <c:v>0.65640664523319614</c:v>
                </c:pt>
                <c:pt idx="329" formatCode="0.00">
                  <c:v>0.65810842399691361</c:v>
                </c:pt>
                <c:pt idx="330" formatCode="0.00">
                  <c:v>0.65981020276063107</c:v>
                </c:pt>
                <c:pt idx="331" formatCode="0.00">
                  <c:v>0.66146952717764063</c:v>
                </c:pt>
                <c:pt idx="332" formatCode="0.00">
                  <c:v>0.66146952717764063</c:v>
                </c:pt>
                <c:pt idx="333" formatCode="0.00">
                  <c:v>0.66146952717764063</c:v>
                </c:pt>
                <c:pt idx="334" formatCode="0.00">
                  <c:v>0.66146952717764063</c:v>
                </c:pt>
                <c:pt idx="335" formatCode="0.00">
                  <c:v>0.66232043145576136</c:v>
                </c:pt>
                <c:pt idx="336" formatCode="0.00">
                  <c:v>0.66315131515775039</c:v>
                </c:pt>
                <c:pt idx="337" formatCode="0.00">
                  <c:v>0.66390449995713308</c:v>
                </c:pt>
                <c:pt idx="338" formatCode="0.00">
                  <c:v>0.66462953082133069</c:v>
                </c:pt>
                <c:pt idx="339" formatCode="0.00">
                  <c:v>0.66529986261145402</c:v>
                </c:pt>
                <c:pt idx="340" formatCode="0.00">
                  <c:v>0.66592625042866949</c:v>
                </c:pt>
                <c:pt idx="341" formatCode="0.00">
                  <c:v>0.66653547775205768</c:v>
                </c:pt>
                <c:pt idx="342" formatCode="0.00">
                  <c:v>0.66716186556927304</c:v>
                </c:pt>
                <c:pt idx="343" formatCode="0.00">
                  <c:v>0.66786842506858723</c:v>
                </c:pt>
                <c:pt idx="344" formatCode="0.00">
                  <c:v>0.66881237139917704</c:v>
                </c:pt>
                <c:pt idx="345" formatCode="0.00">
                  <c:v>0.67013876436042541</c:v>
                </c:pt>
                <c:pt idx="346" formatCode="0.00">
                  <c:v>0.67186914394718811</c:v>
                </c:pt>
                <c:pt idx="347" formatCode="0.00">
                  <c:v>0.67373117669753102</c:v>
                </c:pt>
                <c:pt idx="348" formatCode="0.00">
                  <c:v>0.67563816636659824</c:v>
                </c:pt>
                <c:pt idx="349" formatCode="0.00">
                  <c:v>0.67757542524005498</c:v>
                </c:pt>
                <c:pt idx="350" formatCode="0.00">
                  <c:v>0.67965184499314124</c:v>
                </c:pt>
                <c:pt idx="351" formatCode="0.00">
                  <c:v>0.68175984482167351</c:v>
                </c:pt>
                <c:pt idx="352" formatCode="0.00">
                  <c:v>0.68394783757716049</c:v>
                </c:pt>
                <c:pt idx="353" formatCode="0.00">
                  <c:v>0.68623378815157754</c:v>
                </c:pt>
                <c:pt idx="354" formatCode="0.00">
                  <c:v>0.68858623563957477</c:v>
                </c:pt>
                <c:pt idx="355" formatCode="0.00">
                  <c:v>0.69095545631858712</c:v>
                </c:pt>
                <c:pt idx="356" formatCode="0.00">
                  <c:v>0.69330790380658436</c:v>
                </c:pt>
                <c:pt idx="357" formatCode="0.00">
                  <c:v>0.69564363768861448</c:v>
                </c:pt>
                <c:pt idx="358" formatCode="0.00">
                  <c:v>0.69796271754972561</c:v>
                </c:pt>
                <c:pt idx="359" formatCode="0.00">
                  <c:v>0.70028179741083663</c:v>
                </c:pt>
                <c:pt idx="360" formatCode="0.00">
                  <c:v>0.70263424489883386</c:v>
                </c:pt>
                <c:pt idx="361" formatCode="0.00">
                  <c:v>0.70500346557784621</c:v>
                </c:pt>
                <c:pt idx="362" formatCode="0.00">
                  <c:v>0.70733919945987633</c:v>
                </c:pt>
                <c:pt idx="363" formatCode="0.00">
                  <c:v>0.70733919945987633</c:v>
                </c:pt>
                <c:pt idx="364" formatCode="0.00">
                  <c:v>0.70733919945987633</c:v>
                </c:pt>
                <c:pt idx="365" formatCode="0.00">
                  <c:v>0.70733919945987633</c:v>
                </c:pt>
                <c:pt idx="366" formatCode="0.00">
                  <c:v>0.70733919945987633</c:v>
                </c:pt>
                <c:pt idx="367" formatCode="0.00">
                  <c:v>0.7086655924211247</c:v>
                </c:pt>
                <c:pt idx="368" formatCode="0.00">
                  <c:v>0.70994217228223588</c:v>
                </c:pt>
                <c:pt idx="369" formatCode="0.00">
                  <c:v>0.71121875214334696</c:v>
                </c:pt>
                <c:pt idx="370" formatCode="0.00">
                  <c:v>0.71250769590192031</c:v>
                </c:pt>
                <c:pt idx="371" formatCode="0.00">
                  <c:v>0.71384669110082299</c:v>
                </c:pt>
                <c:pt idx="372" formatCode="0.00">
                  <c:v>0.71530178776577502</c:v>
                </c:pt>
                <c:pt idx="373" formatCode="0.00">
                  <c:v>0.71694707990397799</c:v>
                </c:pt>
                <c:pt idx="374" formatCode="0.00">
                  <c:v>0.71870629865397795</c:v>
                </c:pt>
                <c:pt idx="375" formatCode="0.00">
                  <c:v>0.72049459490740742</c:v>
                </c:pt>
                <c:pt idx="376" formatCode="0.00">
                  <c:v>0.72049459490740742</c:v>
                </c:pt>
                <c:pt idx="377" formatCode="0.00">
                  <c:v>0.72049459490740742</c:v>
                </c:pt>
                <c:pt idx="378" formatCode="0.00">
                  <c:v>0.72049459490740742</c:v>
                </c:pt>
                <c:pt idx="379" formatCode="0.00">
                  <c:v>0.72049459490740742</c:v>
                </c:pt>
                <c:pt idx="380" formatCode="0.00">
                  <c:v>0.72049459490740742</c:v>
                </c:pt>
                <c:pt idx="381" formatCode="0.00">
                  <c:v>0.72049459490740742</c:v>
                </c:pt>
                <c:pt idx="382" formatCode="0.00">
                  <c:v>0.72049459490740742</c:v>
                </c:pt>
                <c:pt idx="383" formatCode="0.00">
                  <c:v>0.72049459490740742</c:v>
                </c:pt>
                <c:pt idx="384" formatCode="0.00">
                  <c:v>0.72049459490740742</c:v>
                </c:pt>
                <c:pt idx="385" formatCode="0.00">
                  <c:v>0.72049459490740742</c:v>
                </c:pt>
                <c:pt idx="386" formatCode="0.00">
                  <c:v>0.72049459490740742</c:v>
                </c:pt>
                <c:pt idx="387" formatCode="0.00">
                  <c:v>0.72049459490740742</c:v>
                </c:pt>
                <c:pt idx="388" formatCode="0.00">
                  <c:v>0.72049459490740742</c:v>
                </c:pt>
                <c:pt idx="389" formatCode="0.00">
                  <c:v>0.72049459490740742</c:v>
                </c:pt>
                <c:pt idx="390" formatCode="0.00">
                  <c:v>0.72049459490740742</c:v>
                </c:pt>
                <c:pt idx="391" formatCode="0.00">
                  <c:v>0.72049459490740742</c:v>
                </c:pt>
                <c:pt idx="392" formatCode="0.00">
                  <c:v>0.72049459490740742</c:v>
                </c:pt>
                <c:pt idx="393" formatCode="0.00">
                  <c:v>0.72049459490740742</c:v>
                </c:pt>
                <c:pt idx="394" formatCode="0.00">
                  <c:v>0.72049459490740742</c:v>
                </c:pt>
                <c:pt idx="395" formatCode="0.00">
                  <c:v>0.72049459490740742</c:v>
                </c:pt>
                <c:pt idx="396" formatCode="0.00">
                  <c:v>0.7204953397205075</c:v>
                </c:pt>
                <c:pt idx="397" formatCode="0.00">
                  <c:v>0.72050847822359398</c:v>
                </c:pt>
                <c:pt idx="398" formatCode="0.00">
                  <c:v>0.72057712019890274</c:v>
                </c:pt>
                <c:pt idx="399" formatCode="0.00">
                  <c:v>0.7207823608967765</c:v>
                </c:pt>
                <c:pt idx="400" formatCode="0.00">
                  <c:v>0.72123309199245556</c:v>
                </c:pt>
                <c:pt idx="401" formatCode="0.00">
                  <c:v>0.72205405478395079</c:v>
                </c:pt>
                <c:pt idx="402" formatCode="0.00">
                  <c:v>0.72335542202503444</c:v>
                </c:pt>
                <c:pt idx="403" formatCode="0.00">
                  <c:v>0.72510019140089188</c:v>
                </c:pt>
                <c:pt idx="404" formatCode="0.00">
                  <c:v>0.72705267425411546</c:v>
                </c:pt>
                <c:pt idx="405" formatCode="0.00">
                  <c:v>0.72900515710733915</c:v>
                </c:pt>
                <c:pt idx="406" formatCode="0.00">
                  <c:v>0.72900515710733915</c:v>
                </c:pt>
                <c:pt idx="407" formatCode="0.00">
                  <c:v>0.72900515710733915</c:v>
                </c:pt>
                <c:pt idx="408" formatCode="0.00">
                  <c:v>0.72900515710733915</c:v>
                </c:pt>
                <c:pt idx="409" formatCode="0.00">
                  <c:v>0.72900515710733915</c:v>
                </c:pt>
                <c:pt idx="410" formatCode="0.00">
                  <c:v>0.72900515710733915</c:v>
                </c:pt>
                <c:pt idx="411" formatCode="0.00">
                  <c:v>0.72900515710733915</c:v>
                </c:pt>
                <c:pt idx="412" formatCode="0.00">
                  <c:v>0.72900515710733915</c:v>
                </c:pt>
                <c:pt idx="413" formatCode="0.00">
                  <c:v>0.72960589356138572</c:v>
                </c:pt>
                <c:pt idx="414" formatCode="0.00">
                  <c:v>0.73018151491769567</c:v>
                </c:pt>
                <c:pt idx="415" formatCode="0.00">
                  <c:v>0.73076544838820334</c:v>
                </c:pt>
                <c:pt idx="416" formatCode="0.00">
                  <c:v>0.73136618484224991</c:v>
                </c:pt>
                <c:pt idx="417" formatCode="0.00">
                  <c:v>0.73199257265946538</c:v>
                </c:pt>
                <c:pt idx="418" formatCode="0.00">
                  <c:v>0.73265399648491114</c:v>
                </c:pt>
                <c:pt idx="419" formatCode="0.00">
                  <c:v>0.73340718128429383</c:v>
                </c:pt>
                <c:pt idx="420" formatCode="0.00">
                  <c:v>0.73430917974108401</c:v>
                </c:pt>
                <c:pt idx="421" formatCode="0.00">
                  <c:v>0.73535099451303187</c:v>
                </c:pt>
                <c:pt idx="422" formatCode="0.00">
                  <c:v>0.73643785558127606</c:v>
                </c:pt>
                <c:pt idx="423" formatCode="0.00">
                  <c:v>0.73749084254972608</c:v>
                </c:pt>
                <c:pt idx="424" formatCode="0.00">
                  <c:v>0.73749084254972608</c:v>
                </c:pt>
                <c:pt idx="425" formatCode="0.00">
                  <c:v>0.73831180534122132</c:v>
                </c:pt>
                <c:pt idx="426" formatCode="0.00">
                  <c:v>0.73909368034122125</c:v>
                </c:pt>
                <c:pt idx="427" formatCode="0.00">
                  <c:v>0.73989498006687293</c:v>
                </c:pt>
                <c:pt idx="428" formatCode="0.00">
                  <c:v>0.74077636209705122</c:v>
                </c:pt>
                <c:pt idx="429" formatCode="0.00">
                  <c:v>0.7418632231652954</c:v>
                </c:pt>
                <c:pt idx="430" formatCode="0.00">
                  <c:v>0.74338490612139962</c:v>
                </c:pt>
                <c:pt idx="431" formatCode="0.00">
                  <c:v>0.74562160965363555</c:v>
                </c:pt>
                <c:pt idx="432" formatCode="0.00">
                  <c:v>0.74859657193072748</c:v>
                </c:pt>
                <c:pt idx="433" formatCode="0.00">
                  <c:v>0.75192010673868359</c:v>
                </c:pt>
                <c:pt idx="434" formatCode="0.00">
                  <c:v>0.7552635727451994</c:v>
                </c:pt>
                <c:pt idx="435" formatCode="0.00">
                  <c:v>0.75846877164780568</c:v>
                </c:pt>
                <c:pt idx="436" formatCode="0.00">
                  <c:v>0.76150048868312803</c:v>
                </c:pt>
                <c:pt idx="437" formatCode="0.00">
                  <c:v>0.76441923246742161</c:v>
                </c:pt>
                <c:pt idx="438" formatCode="0.00">
                  <c:v>0.76730079518175631</c:v>
                </c:pt>
                <c:pt idx="439" formatCode="0.00">
                  <c:v>0.76730079518175631</c:v>
                </c:pt>
                <c:pt idx="440" formatCode="0.00">
                  <c:v>0.76730079518175631</c:v>
                </c:pt>
                <c:pt idx="441" formatCode="0.00">
                  <c:v>0.76730079518175631</c:v>
                </c:pt>
                <c:pt idx="442" formatCode="0.00">
                  <c:v>0.76730079518175631</c:v>
                </c:pt>
                <c:pt idx="443" formatCode="0.00">
                  <c:v>0.76730079518175631</c:v>
                </c:pt>
                <c:pt idx="444" formatCode="0.00">
                  <c:v>0.76730079518175631</c:v>
                </c:pt>
                <c:pt idx="445" formatCode="0.00">
                  <c:v>0.76730079518175631</c:v>
                </c:pt>
                <c:pt idx="446" formatCode="0.00">
                  <c:v>0.76730079518175631</c:v>
                </c:pt>
                <c:pt idx="447" formatCode="0.00">
                  <c:v>0.76730079518175631</c:v>
                </c:pt>
                <c:pt idx="448" formatCode="0.00">
                  <c:v>0.76730091435185233</c:v>
                </c:pt>
                <c:pt idx="449" formatCode="0.00">
                  <c:v>0.76730091435185233</c:v>
                </c:pt>
                <c:pt idx="450" formatCode="0.00">
                  <c:v>0.76730091435185233</c:v>
                </c:pt>
                <c:pt idx="451" formatCode="0.00">
                  <c:v>0.76730091435185233</c:v>
                </c:pt>
                <c:pt idx="452" formatCode="0.00">
                  <c:v>0.76730091435185233</c:v>
                </c:pt>
                <c:pt idx="453" formatCode="0.00">
                  <c:v>0.76730091435185233</c:v>
                </c:pt>
                <c:pt idx="454" formatCode="0.00">
                  <c:v>0.76730091435185233</c:v>
                </c:pt>
                <c:pt idx="455" formatCode="0.00">
                  <c:v>0.76730091435185233</c:v>
                </c:pt>
                <c:pt idx="456" formatCode="0.00">
                  <c:v>0.76730091435185233</c:v>
                </c:pt>
                <c:pt idx="457" formatCode="0.00">
                  <c:v>0.76730091435185233</c:v>
                </c:pt>
                <c:pt idx="458" formatCode="0.00">
                  <c:v>0.76730091435185233</c:v>
                </c:pt>
                <c:pt idx="459" formatCode="0.00">
                  <c:v>0.76730091435185233</c:v>
                </c:pt>
                <c:pt idx="460" formatCode="0.00">
                  <c:v>0.76730091435185233</c:v>
                </c:pt>
                <c:pt idx="461" formatCode="0.00">
                  <c:v>0.76730091435185233</c:v>
                </c:pt>
                <c:pt idx="462" formatCode="0.00">
                  <c:v>0.76730091435185233</c:v>
                </c:pt>
                <c:pt idx="463" formatCode="0.00">
                  <c:v>0.76730091435185233</c:v>
                </c:pt>
                <c:pt idx="464" formatCode="0.00">
                  <c:v>0.76730091435185233</c:v>
                </c:pt>
                <c:pt idx="465" formatCode="0.00">
                  <c:v>0.76730091435185233</c:v>
                </c:pt>
                <c:pt idx="466" formatCode="0.00">
                  <c:v>0.76730091435185233</c:v>
                </c:pt>
                <c:pt idx="467" formatCode="0.00">
                  <c:v>0.76730091435185233</c:v>
                </c:pt>
                <c:pt idx="468" formatCode="0.00">
                  <c:v>0.76730091435185233</c:v>
                </c:pt>
                <c:pt idx="469" formatCode="0.00">
                  <c:v>0.76730091435185233</c:v>
                </c:pt>
                <c:pt idx="470" formatCode="0.00">
                  <c:v>0.76730091435185233</c:v>
                </c:pt>
                <c:pt idx="471" formatCode="0.00">
                  <c:v>0.76730091435185233</c:v>
                </c:pt>
                <c:pt idx="472" formatCode="0.00">
                  <c:v>0.76730091435185233</c:v>
                </c:pt>
                <c:pt idx="473" formatCode="0.00">
                  <c:v>0.76730091435185233</c:v>
                </c:pt>
                <c:pt idx="474" formatCode="0.00">
                  <c:v>0.76730091435185233</c:v>
                </c:pt>
                <c:pt idx="475" formatCode="0.00">
                  <c:v>0.76730091435185233</c:v>
                </c:pt>
                <c:pt idx="476" formatCode="0.00">
                  <c:v>0.76730091435185233</c:v>
                </c:pt>
                <c:pt idx="477" formatCode="0.00">
                  <c:v>0.76730091435185233</c:v>
                </c:pt>
                <c:pt idx="478" formatCode="0.00">
                  <c:v>0.76730091435185233</c:v>
                </c:pt>
                <c:pt idx="479" formatCode="0.00">
                  <c:v>0.76730091435185233</c:v>
                </c:pt>
                <c:pt idx="480" formatCode="0.00">
                  <c:v>0.76730091435185233</c:v>
                </c:pt>
                <c:pt idx="481" formatCode="0.00">
                  <c:v>0.76730091435185233</c:v>
                </c:pt>
                <c:pt idx="482" formatCode="0.00">
                  <c:v>0.76730091435185233</c:v>
                </c:pt>
                <c:pt idx="483" formatCode="0.00">
                  <c:v>0.76730091435185233</c:v>
                </c:pt>
                <c:pt idx="484" formatCode="0.00">
                  <c:v>0.76730091435185233</c:v>
                </c:pt>
                <c:pt idx="485" formatCode="0.00">
                  <c:v>0.76730091435185233</c:v>
                </c:pt>
                <c:pt idx="486" formatCode="0.00">
                  <c:v>0.76730091435185233</c:v>
                </c:pt>
                <c:pt idx="487" formatCode="0.00">
                  <c:v>0.76730091435185233</c:v>
                </c:pt>
                <c:pt idx="488" formatCode="0.00">
                  <c:v>0.76730091435185233</c:v>
                </c:pt>
                <c:pt idx="489" formatCode="0.00">
                  <c:v>0.76730091435185233</c:v>
                </c:pt>
                <c:pt idx="490" formatCode="0.00">
                  <c:v>0.76730091435185233</c:v>
                </c:pt>
                <c:pt idx="491" formatCode="0.00">
                  <c:v>0.76730091435185233</c:v>
                </c:pt>
                <c:pt idx="492" formatCode="0.00">
                  <c:v>0.76730091435185233</c:v>
                </c:pt>
                <c:pt idx="493" formatCode="0.00">
                  <c:v>0.76730091435185233</c:v>
                </c:pt>
                <c:pt idx="494" formatCode="0.00">
                  <c:v>0.76730091435185233</c:v>
                </c:pt>
                <c:pt idx="495" formatCode="0.00">
                  <c:v>0.76730091435185233</c:v>
                </c:pt>
                <c:pt idx="496" formatCode="0.00">
                  <c:v>0.76730091435185233</c:v>
                </c:pt>
                <c:pt idx="497" formatCode="0.00">
                  <c:v>0.76730091435185233</c:v>
                </c:pt>
                <c:pt idx="498" formatCode="0.00">
                  <c:v>0.76730091435185233</c:v>
                </c:pt>
                <c:pt idx="499" formatCode="0.00">
                  <c:v>0.76730091435185233</c:v>
                </c:pt>
                <c:pt idx="500" formatCode="0.00">
                  <c:v>0.76730091435185233</c:v>
                </c:pt>
                <c:pt idx="501" formatCode="0.00">
                  <c:v>0.76730091435185233</c:v>
                </c:pt>
                <c:pt idx="502" formatCode="0.00">
                  <c:v>0.76730091435185233</c:v>
                </c:pt>
                <c:pt idx="503" formatCode="0.00">
                  <c:v>0.76730091435185233</c:v>
                </c:pt>
                <c:pt idx="504" formatCode="0.00">
                  <c:v>0.76730091435185233</c:v>
                </c:pt>
                <c:pt idx="505" formatCode="0.00">
                  <c:v>0.76730091435185233</c:v>
                </c:pt>
                <c:pt idx="506" formatCode="0.00">
                  <c:v>0.76730091435185233</c:v>
                </c:pt>
                <c:pt idx="507" formatCode="0.00">
                  <c:v>0.76730091435185233</c:v>
                </c:pt>
                <c:pt idx="508" formatCode="0.00">
                  <c:v>0.76730091435185233</c:v>
                </c:pt>
                <c:pt idx="509" formatCode="0.00">
                  <c:v>0.76730091435185233</c:v>
                </c:pt>
                <c:pt idx="510" formatCode="0.00">
                  <c:v>0.76730091435185233</c:v>
                </c:pt>
                <c:pt idx="511" formatCode="0.00">
                  <c:v>0.76730091435185233</c:v>
                </c:pt>
                <c:pt idx="512" formatCode="0.00">
                  <c:v>0.76730091435185233</c:v>
                </c:pt>
                <c:pt idx="513" formatCode="0.00">
                  <c:v>0.76730091435185233</c:v>
                </c:pt>
                <c:pt idx="514" formatCode="0.00">
                  <c:v>0.76730091435185233</c:v>
                </c:pt>
                <c:pt idx="515" formatCode="0.00">
                  <c:v>0.76730091435185233</c:v>
                </c:pt>
                <c:pt idx="516" formatCode="0.00">
                  <c:v>0.76730165916495252</c:v>
                </c:pt>
                <c:pt idx="517" formatCode="0.00">
                  <c:v>0.76732027949245596</c:v>
                </c:pt>
                <c:pt idx="518" formatCode="0.00">
                  <c:v>0.76745005572702385</c:v>
                </c:pt>
                <c:pt idx="519" formatCode="0.00">
                  <c:v>0.76786488683127618</c:v>
                </c:pt>
                <c:pt idx="520" formatCode="0.00">
                  <c:v>0.76870575102880712</c:v>
                </c:pt>
                <c:pt idx="521" formatCode="0.00">
                  <c:v>0.76995778185013763</c:v>
                </c:pt>
                <c:pt idx="522" formatCode="0.00">
                  <c:v>0.77138666109396481</c:v>
                </c:pt>
                <c:pt idx="523" formatCode="0.00">
                  <c:v>0.77281554033779187</c:v>
                </c:pt>
                <c:pt idx="524" formatCode="0.00">
                  <c:v>0.77281554033779187</c:v>
                </c:pt>
                <c:pt idx="525" formatCode="0.00">
                  <c:v>0.77281554033779187</c:v>
                </c:pt>
                <c:pt idx="526" formatCode="0.00">
                  <c:v>0.77281554033779187</c:v>
                </c:pt>
                <c:pt idx="527" formatCode="0.00">
                  <c:v>0.77281554033779187</c:v>
                </c:pt>
                <c:pt idx="528" formatCode="0.00">
                  <c:v>0.77281554033779187</c:v>
                </c:pt>
                <c:pt idx="529" formatCode="0.00">
                  <c:v>0.77281554033779187</c:v>
                </c:pt>
                <c:pt idx="530" formatCode="0.00">
                  <c:v>0.77281554033779187</c:v>
                </c:pt>
                <c:pt idx="531" formatCode="0.00">
                  <c:v>0.77281554033779187</c:v>
                </c:pt>
                <c:pt idx="532" formatCode="0.00">
                  <c:v>0.77281554033779187</c:v>
                </c:pt>
                <c:pt idx="533" formatCode="0.00">
                  <c:v>0.77281554033779187</c:v>
                </c:pt>
                <c:pt idx="534" formatCode="0.00">
                  <c:v>0.77281554033779187</c:v>
                </c:pt>
                <c:pt idx="535" formatCode="0.00">
                  <c:v>0.77281554033779187</c:v>
                </c:pt>
                <c:pt idx="536" formatCode="0.00">
                  <c:v>0.77281554033779187</c:v>
                </c:pt>
                <c:pt idx="537" formatCode="0.00">
                  <c:v>0.77281565950788789</c:v>
                </c:pt>
                <c:pt idx="538" formatCode="0.00">
                  <c:v>0.7728199496313447</c:v>
                </c:pt>
                <c:pt idx="539" formatCode="0.00">
                  <c:v>0.77285045717592626</c:v>
                </c:pt>
                <c:pt idx="540" formatCode="0.00">
                  <c:v>0.77293101616083704</c:v>
                </c:pt>
                <c:pt idx="541" formatCode="0.00">
                  <c:v>0.77313134109225001</c:v>
                </c:pt>
                <c:pt idx="542" formatCode="0.00">
                  <c:v>0.7736348347479427</c:v>
                </c:pt>
                <c:pt idx="543" formatCode="0.00">
                  <c:v>0.77468782171639272</c:v>
                </c:pt>
                <c:pt idx="544" formatCode="0.00">
                  <c:v>0.77627758058984953</c:v>
                </c:pt>
                <c:pt idx="545" formatCode="0.00">
                  <c:v>0.77806587684327888</c:v>
                </c:pt>
                <c:pt idx="546" formatCode="0.00">
                  <c:v>0.77985417309670824</c:v>
                </c:pt>
                <c:pt idx="547" formatCode="0.00">
                  <c:v>0.78161339184670831</c:v>
                </c:pt>
                <c:pt idx="548" formatCode="0.00">
                  <c:v>0.78161339184670831</c:v>
                </c:pt>
                <c:pt idx="549" formatCode="0.00">
                  <c:v>0.78161339184670831</c:v>
                </c:pt>
                <c:pt idx="550" formatCode="0.00">
                  <c:v>0.78161339184670831</c:v>
                </c:pt>
                <c:pt idx="551" formatCode="0.00">
                  <c:v>0.78161339184670831</c:v>
                </c:pt>
                <c:pt idx="552" formatCode="0.00">
                  <c:v>0.78161339184670831</c:v>
                </c:pt>
                <c:pt idx="553" formatCode="0.00">
                  <c:v>0.78161339184670831</c:v>
                </c:pt>
                <c:pt idx="554" formatCode="0.00">
                  <c:v>0.78161339184670831</c:v>
                </c:pt>
                <c:pt idx="555" formatCode="0.00">
                  <c:v>0.78225717849794285</c:v>
                </c:pt>
                <c:pt idx="556" formatCode="0.00">
                  <c:v>0.78286640582133105</c:v>
                </c:pt>
                <c:pt idx="557" formatCode="0.00">
                  <c:v>0.78342558170439003</c:v>
                </c:pt>
                <c:pt idx="558" formatCode="0.00">
                  <c:v>0.78395258166152315</c:v>
                </c:pt>
                <c:pt idx="559" formatCode="0.00">
                  <c:v>0.78446385116598127</c:v>
                </c:pt>
                <c:pt idx="560" formatCode="0.00">
                  <c:v>0.78497512067043951</c:v>
                </c:pt>
                <c:pt idx="561" formatCode="0.00">
                  <c:v>0.78550212062757252</c:v>
                </c:pt>
                <c:pt idx="562" formatCode="0.00">
                  <c:v>0.78606948945473298</c:v>
                </c:pt>
                <c:pt idx="563" formatCode="0.00">
                  <c:v>0.78669587727194845</c:v>
                </c:pt>
                <c:pt idx="564" formatCode="0.00">
                  <c:v>0.7875069787379978</c:v>
                </c:pt>
                <c:pt idx="565" formatCode="0.00">
                  <c:v>0.78836798268175645</c:v>
                </c:pt>
                <c:pt idx="566" formatCode="0.00">
                  <c:v>0.78922898662551511</c:v>
                </c:pt>
                <c:pt idx="567" formatCode="0.00">
                  <c:v>0.78922898662551511</c:v>
                </c:pt>
                <c:pt idx="568" formatCode="0.00">
                  <c:v>0.78922898662551511</c:v>
                </c:pt>
                <c:pt idx="569" formatCode="0.00">
                  <c:v>0.78922898662551511</c:v>
                </c:pt>
                <c:pt idx="570" formatCode="0.00">
                  <c:v>0.78922898662551511</c:v>
                </c:pt>
                <c:pt idx="571" formatCode="0.00">
                  <c:v>0.78922898662551511</c:v>
                </c:pt>
                <c:pt idx="572" formatCode="0.00">
                  <c:v>0.78922898662551511</c:v>
                </c:pt>
                <c:pt idx="573" formatCode="0.00">
                  <c:v>0.78922898662551511</c:v>
                </c:pt>
                <c:pt idx="574" formatCode="0.00">
                  <c:v>0.78922898662551511</c:v>
                </c:pt>
                <c:pt idx="575" formatCode="0.00">
                  <c:v>0.78922898662551511</c:v>
                </c:pt>
                <c:pt idx="576" formatCode="0.00">
                  <c:v>0.78922898662551511</c:v>
                </c:pt>
                <c:pt idx="577" formatCode="0.00">
                  <c:v>0.78922898662551511</c:v>
                </c:pt>
                <c:pt idx="578" formatCode="0.00">
                  <c:v>0.78922898662551511</c:v>
                </c:pt>
                <c:pt idx="579" formatCode="0.00">
                  <c:v>0.78922898662551511</c:v>
                </c:pt>
                <c:pt idx="580" formatCode="0.00">
                  <c:v>0.78922898662551511</c:v>
                </c:pt>
                <c:pt idx="581" formatCode="0.00">
                  <c:v>0.78922898662551511</c:v>
                </c:pt>
                <c:pt idx="582" formatCode="0.00">
                  <c:v>0.78922898662551511</c:v>
                </c:pt>
                <c:pt idx="583" formatCode="0.00">
                  <c:v>0.78922898662551511</c:v>
                </c:pt>
                <c:pt idx="584" formatCode="0.00">
                  <c:v>0.78922898662551511</c:v>
                </c:pt>
                <c:pt idx="585" formatCode="0.00">
                  <c:v>0.78922898662551511</c:v>
                </c:pt>
                <c:pt idx="586" formatCode="0.00">
                  <c:v>0.78922898662551511</c:v>
                </c:pt>
                <c:pt idx="587" formatCode="0.00">
                  <c:v>0.78922898662551511</c:v>
                </c:pt>
                <c:pt idx="588" formatCode="0.00">
                  <c:v>0.78922898662551511</c:v>
                </c:pt>
                <c:pt idx="589" formatCode="0.00">
                  <c:v>0.78922898662551511</c:v>
                </c:pt>
                <c:pt idx="590" formatCode="0.00">
                  <c:v>0.78922898662551511</c:v>
                </c:pt>
                <c:pt idx="591" formatCode="0.00">
                  <c:v>0.78922898662551511</c:v>
                </c:pt>
                <c:pt idx="592" formatCode="0.00">
                  <c:v>0.78922898662551511</c:v>
                </c:pt>
                <c:pt idx="593" formatCode="0.00">
                  <c:v>0.78922898662551511</c:v>
                </c:pt>
                <c:pt idx="594" formatCode="0.00">
                  <c:v>0.78922898662551511</c:v>
                </c:pt>
                <c:pt idx="595" formatCode="0.00">
                  <c:v>0.78922898662551511</c:v>
                </c:pt>
                <c:pt idx="596" formatCode="0.00">
                  <c:v>0.78922898662551511</c:v>
                </c:pt>
                <c:pt idx="597" formatCode="0.00">
                  <c:v>0.78922898662551511</c:v>
                </c:pt>
                <c:pt idx="598" formatCode="0.00">
                  <c:v>0.78922898662551511</c:v>
                </c:pt>
                <c:pt idx="599" formatCode="0.00">
                  <c:v>0.78922898662551511</c:v>
                </c:pt>
                <c:pt idx="600" formatCode="0.00">
                  <c:v>0.78922898662551511</c:v>
                </c:pt>
                <c:pt idx="601" formatCode="0.00">
                  <c:v>0.78922898662551511</c:v>
                </c:pt>
                <c:pt idx="602" formatCode="0.00">
                  <c:v>0.78922898662551511</c:v>
                </c:pt>
                <c:pt idx="603" formatCode="0.00">
                  <c:v>0.78922898662551511</c:v>
                </c:pt>
                <c:pt idx="604" formatCode="0.00">
                  <c:v>0.78922898662551511</c:v>
                </c:pt>
                <c:pt idx="605" formatCode="0.00">
                  <c:v>0.78923196587791566</c:v>
                </c:pt>
                <c:pt idx="606" formatCode="0.00">
                  <c:v>0.78924510438100215</c:v>
                </c:pt>
                <c:pt idx="607" formatCode="0.00">
                  <c:v>0.78931374635631091</c:v>
                </c:pt>
                <c:pt idx="608" formatCode="0.00">
                  <c:v>0.78956045824760024</c:v>
                </c:pt>
                <c:pt idx="609" formatCode="0.00">
                  <c:v>0.79016119470164692</c:v>
                </c:pt>
                <c:pt idx="610" formatCode="0.00">
                  <c:v>0.79132918081275794</c:v>
                </c:pt>
                <c:pt idx="611" formatCode="0.00">
                  <c:v>0.79326643968621469</c:v>
                </c:pt>
                <c:pt idx="612" formatCode="0.00">
                  <c:v>0.79603788923182517</c:v>
                </c:pt>
                <c:pt idx="613" formatCode="0.00">
                  <c:v>0.79964588305898565</c:v>
                </c:pt>
                <c:pt idx="614" formatCode="0.00">
                  <c:v>0.80413096879286761</c:v>
                </c:pt>
                <c:pt idx="615" formatCode="0.00">
                  <c:v>0.80961401470336147</c:v>
                </c:pt>
                <c:pt idx="616" formatCode="0.00">
                  <c:v>0.81602822595164692</c:v>
                </c:pt>
                <c:pt idx="617" formatCode="0.00">
                  <c:v>0.82297849408436285</c:v>
                </c:pt>
                <c:pt idx="618" formatCode="0.00">
                  <c:v>0.83004435721022019</c:v>
                </c:pt>
                <c:pt idx="619" formatCode="0.00">
                  <c:v>0.83705230366941086</c:v>
                </c:pt>
                <c:pt idx="620" formatCode="0.00">
                  <c:v>0.84403138117284016</c:v>
                </c:pt>
                <c:pt idx="621" formatCode="0.00">
                  <c:v>0.85095289951989095</c:v>
                </c:pt>
                <c:pt idx="622" formatCode="0.00">
                  <c:v>0.85776001457476059</c:v>
                </c:pt>
                <c:pt idx="623" formatCode="0.00">
                  <c:v>0.86434118312757269</c:v>
                </c:pt>
                <c:pt idx="624" formatCode="0.00">
                  <c:v>0.86434118312757269</c:v>
                </c:pt>
                <c:pt idx="625" formatCode="0.00">
                  <c:v>0.8703473857596028</c:v>
                </c:pt>
                <c:pt idx="626" formatCode="0.00">
                  <c:v>0.87622056477194843</c:v>
                </c:pt>
                <c:pt idx="627" formatCode="0.00">
                  <c:v>0.88206731781550118</c:v>
                </c:pt>
                <c:pt idx="628" formatCode="0.00">
                  <c:v>0.88796698238168781</c:v>
                </c:pt>
                <c:pt idx="629" formatCode="0.00">
                  <c:v>0.89402681155692776</c:v>
                </c:pt>
                <c:pt idx="630" formatCode="0.00">
                  <c:v>0.90024895040294972</c:v>
                </c:pt>
                <c:pt idx="631" formatCode="0.00">
                  <c:v>0.90655304848251084</c:v>
                </c:pt>
                <c:pt idx="632" formatCode="0.00">
                  <c:v>0.91285714656207195</c:v>
                </c:pt>
                <c:pt idx="633" formatCode="0.00">
                  <c:v>0.91916124464163307</c:v>
                </c:pt>
                <c:pt idx="634" formatCode="0.00">
                  <c:v>0.92549278163580306</c:v>
                </c:pt>
                <c:pt idx="635" formatCode="0.00">
                  <c:v>0.93199020340363581</c:v>
                </c:pt>
                <c:pt idx="636" formatCode="0.00">
                  <c:v>0.93876886659808023</c:v>
                </c:pt>
                <c:pt idx="637" formatCode="0.00">
                  <c:v>0.94589288473079625</c:v>
                </c:pt>
                <c:pt idx="638" formatCode="0.00">
                  <c:v>0.95343066143690058</c:v>
                </c:pt>
                <c:pt idx="639" formatCode="0.00">
                  <c:v>0.96136309970850553</c:v>
                </c:pt>
                <c:pt idx="640" formatCode="0.00">
                  <c:v>0.96960597608024768</c:v>
                </c:pt>
                <c:pt idx="641" formatCode="0.00">
                  <c:v>0.97797469607338894</c:v>
                </c:pt>
                <c:pt idx="642" formatCode="0.00">
                  <c:v>0.98634341606653009</c:v>
                </c:pt>
                <c:pt idx="643" formatCode="0.00">
                  <c:v>0.99468058577674967</c:v>
                </c:pt>
                <c:pt idx="644" formatCode="0.00">
                  <c:v>1.0029548336762695</c:v>
                </c:pt>
                <c:pt idx="645" formatCode="0.00">
                  <c:v>1.0111977100480118</c:v>
                </c:pt>
                <c:pt idx="646" formatCode="0.00">
                  <c:v>1.0195980399091229</c:v>
                </c:pt>
                <c:pt idx="647" formatCode="0.00">
                  <c:v>1.0283823358196167</c:v>
                </c:pt>
                <c:pt idx="648" formatCode="0.00">
                  <c:v>1.0374602370541846</c:v>
                </c:pt>
                <c:pt idx="649" formatCode="0.00">
                  <c:v>1.0466370792609747</c:v>
                </c:pt>
                <c:pt idx="650" formatCode="0.00">
                  <c:v>1.0559466769547332</c:v>
                </c:pt>
                <c:pt idx="651" formatCode="0.00">
                  <c:v>1.0653899834962284</c:v>
                </c:pt>
                <c:pt idx="652" formatCode="0.00">
                  <c:v>1.0749679522462283</c:v>
                </c:pt>
                <c:pt idx="653" formatCode="0.00">
                  <c:v>1.0846136096107688</c:v>
                </c:pt>
                <c:pt idx="654" formatCode="0.00">
                  <c:v>1.094225392875515</c:v>
                </c:pt>
                <c:pt idx="655" formatCode="0.00">
                  <c:v>1.094225392875515</c:v>
                </c:pt>
                <c:pt idx="656" formatCode="0.00">
                  <c:v>1.094225392875515</c:v>
                </c:pt>
                <c:pt idx="657" formatCode="0.00">
                  <c:v>1.094225392875515</c:v>
                </c:pt>
                <c:pt idx="658" formatCode="0.00">
                  <c:v>1.094225392875515</c:v>
                </c:pt>
                <c:pt idx="659" formatCode="0.00">
                  <c:v>1.094225392875515</c:v>
                </c:pt>
                <c:pt idx="660" formatCode="0.00">
                  <c:v>1.094225392875515</c:v>
                </c:pt>
                <c:pt idx="661" formatCode="0.00">
                  <c:v>1.094225392875515</c:v>
                </c:pt>
                <c:pt idx="662" formatCode="0.00">
                  <c:v>1.094225392875515</c:v>
                </c:pt>
                <c:pt idx="663" formatCode="0.00">
                  <c:v>1.094225392875515</c:v>
                </c:pt>
                <c:pt idx="664" formatCode="0.00">
                  <c:v>1.094225392875515</c:v>
                </c:pt>
                <c:pt idx="665" formatCode="0.00">
                  <c:v>1.094225392875515</c:v>
                </c:pt>
                <c:pt idx="666" formatCode="0.00">
                  <c:v>1.094225392875515</c:v>
                </c:pt>
                <c:pt idx="667" formatCode="0.00">
                  <c:v>1.094225392875515</c:v>
                </c:pt>
                <c:pt idx="668" formatCode="0.00">
                  <c:v>1.094225392875515</c:v>
                </c:pt>
                <c:pt idx="669" formatCode="0.00">
                  <c:v>1.0946544052211939</c:v>
                </c:pt>
                <c:pt idx="670" formatCode="0.00">
                  <c:v>1.0951199134087797</c:v>
                </c:pt>
                <c:pt idx="671" formatCode="0.00">
                  <c:v>1.0957038468792872</c:v>
                </c:pt>
                <c:pt idx="672" formatCode="0.00">
                  <c:v>1.0967793569958855</c:v>
                </c:pt>
                <c:pt idx="673" formatCode="0.00">
                  <c:v>1.0983829098079567</c:v>
                </c:pt>
                <c:pt idx="674" formatCode="0.00">
                  <c:v>1.1007186436899867</c:v>
                </c:pt>
                <c:pt idx="675" formatCode="0.00">
                  <c:v>1.1037693981481487</c:v>
                </c:pt>
                <c:pt idx="676" formatCode="0.00">
                  <c:v>1.1072134139231831</c:v>
                </c:pt>
                <c:pt idx="677" formatCode="0.00">
                  <c:v>1.1110745250342942</c:v>
                </c:pt>
                <c:pt idx="678" formatCode="0.00">
                  <c:v>1.1153765655006864</c:v>
                </c:pt>
                <c:pt idx="679" formatCode="0.00">
                  <c:v>1.1201433693415643</c:v>
                </c:pt>
                <c:pt idx="680" formatCode="0.00">
                  <c:v>1.1249819433727715</c:v>
                </c:pt>
                <c:pt idx="681" formatCode="0.00">
                  <c:v>1.1298686621227714</c:v>
                </c:pt>
                <c:pt idx="682" formatCode="0.00">
                  <c:v>1.1298686621227714</c:v>
                </c:pt>
                <c:pt idx="683" formatCode="0.00">
                  <c:v>1.1298686621227714</c:v>
                </c:pt>
                <c:pt idx="684" formatCode="0.00">
                  <c:v>1.1298686621227714</c:v>
                </c:pt>
                <c:pt idx="685" formatCode="0.00">
                  <c:v>1.1298686621227714</c:v>
                </c:pt>
                <c:pt idx="686" formatCode="0.00">
                  <c:v>1.1298686621227714</c:v>
                </c:pt>
                <c:pt idx="687" formatCode="0.00">
                  <c:v>1.1298686621227714</c:v>
                </c:pt>
                <c:pt idx="688" formatCode="0.00">
                  <c:v>1.1298686621227714</c:v>
                </c:pt>
                <c:pt idx="689" formatCode="0.00">
                  <c:v>1.1309328808727714</c:v>
                </c:pt>
                <c:pt idx="690" formatCode="0.00">
                  <c:v>1.1322845378943762</c:v>
                </c:pt>
                <c:pt idx="691" formatCode="0.00">
                  <c:v>1.1339863166580937</c:v>
                </c:pt>
                <c:pt idx="692" formatCode="0.00">
                  <c:v>1.1359848289609058</c:v>
                </c:pt>
                <c:pt idx="693" formatCode="0.00">
                  <c:v>1.1383877747770925</c:v>
                </c:pt>
                <c:pt idx="694" formatCode="0.00">
                  <c:v>1.1411229966135121</c:v>
                </c:pt>
                <c:pt idx="695" formatCode="0.00">
                  <c:v>1.1439676165980801</c:v>
                </c:pt>
                <c:pt idx="696" formatCode="0.00">
                  <c:v>1.1468491793124147</c:v>
                </c:pt>
                <c:pt idx="697" formatCode="0.00">
                  <c:v>1.1498619185099455</c:v>
                </c:pt>
                <c:pt idx="698" formatCode="0.00">
                  <c:v>1.1530476033093282</c:v>
                </c:pt>
                <c:pt idx="699" formatCode="0.00">
                  <c:v>1.1563314544753089</c:v>
                </c:pt>
                <c:pt idx="700" formatCode="0.00">
                  <c:v>1.1563314544753089</c:v>
                </c:pt>
                <c:pt idx="701" formatCode="0.00">
                  <c:v>1.1563314544753089</c:v>
                </c:pt>
                <c:pt idx="702" formatCode="0.00">
                  <c:v>1.1563314544753089</c:v>
                </c:pt>
                <c:pt idx="703" formatCode="0.00">
                  <c:v>1.1563314544753089</c:v>
                </c:pt>
                <c:pt idx="704" formatCode="0.00">
                  <c:v>1.1563314544753089</c:v>
                </c:pt>
                <c:pt idx="705" formatCode="0.00">
                  <c:v>1.1576704496742116</c:v>
                </c:pt>
                <c:pt idx="706" formatCode="0.00">
                  <c:v>1.1589842999828537</c:v>
                </c:pt>
                <c:pt idx="707" formatCode="0.00">
                  <c:v>1.1602981502914955</c:v>
                </c:pt>
                <c:pt idx="708" formatCode="0.00">
                  <c:v>1.1615995175325793</c:v>
                </c:pt>
                <c:pt idx="709" formatCode="0.00">
                  <c:v>1.1615995175325793</c:v>
                </c:pt>
                <c:pt idx="710" formatCode="0.00">
                  <c:v>1.1615995175325793</c:v>
                </c:pt>
                <c:pt idx="711" formatCode="0.00">
                  <c:v>1.1615995175325793</c:v>
                </c:pt>
                <c:pt idx="712" formatCode="0.00">
                  <c:v>1.1615995175325793</c:v>
                </c:pt>
                <c:pt idx="713" formatCode="0.00">
                  <c:v>1.1620285298782584</c:v>
                </c:pt>
                <c:pt idx="714" formatCode="0.00">
                  <c:v>1.16254763481653</c:v>
                </c:pt>
                <c:pt idx="715" formatCode="0.00">
                  <c:v>1.1634187980109745</c:v>
                </c:pt>
                <c:pt idx="716" formatCode="0.00">
                  <c:v>1.1647451909722228</c:v>
                </c:pt>
                <c:pt idx="717" formatCode="0.00">
                  <c:v>1.1661610508830595</c:v>
                </c:pt>
                <c:pt idx="718" formatCode="0.00">
                  <c:v>1.1661610508830595</c:v>
                </c:pt>
                <c:pt idx="719" formatCode="0.00">
                  <c:v>1.1661610508830595</c:v>
                </c:pt>
                <c:pt idx="720" formatCode="0.00">
                  <c:v>1.1661610508830595</c:v>
                </c:pt>
                <c:pt idx="721" formatCode="0.00">
                  <c:v>1.1661610508830595</c:v>
                </c:pt>
                <c:pt idx="722" formatCode="0.00">
                  <c:v>1.1665900632287387</c:v>
                </c:pt>
                <c:pt idx="723" formatCode="0.00">
                  <c:v>1.1670935568844314</c:v>
                </c:pt>
                <c:pt idx="724" formatCode="0.00">
                  <c:v>1.1678562454989718</c:v>
                </c:pt>
                <c:pt idx="725" formatCode="0.00">
                  <c:v>1.1688758946330597</c:v>
                </c:pt>
                <c:pt idx="726" formatCode="0.00">
                  <c:v>1.1701401701817566</c:v>
                </c:pt>
                <c:pt idx="727" formatCode="0.00">
                  <c:v>1.1716484167095345</c:v>
                </c:pt>
                <c:pt idx="728" formatCode="0.00">
                  <c:v>1.1733644660922504</c:v>
                </c:pt>
                <c:pt idx="729" formatCode="0.00">
                  <c:v>1.1754724659207829</c:v>
                </c:pt>
                <c:pt idx="730" formatCode="0.00">
                  <c:v>1.1781359473593973</c:v>
                </c:pt>
                <c:pt idx="731" formatCode="0.00">
                  <c:v>1.1817439411865578</c:v>
                </c:pt>
                <c:pt idx="732" formatCode="0.00">
                  <c:v>1.1860008161865578</c:v>
                </c:pt>
                <c:pt idx="733" formatCode="0.00">
                  <c:v>1.1908154072359405</c:v>
                </c:pt>
                <c:pt idx="734" formatCode="0.00">
                  <c:v>1.1959711822702341</c:v>
                </c:pt>
                <c:pt idx="735" formatCode="0.00">
                  <c:v>1.2012015875771613</c:v>
                </c:pt>
                <c:pt idx="736" formatCode="0.00">
                  <c:v>1.2064569888117291</c:v>
                </c:pt>
                <c:pt idx="737" formatCode="0.00">
                  <c:v>1.2117625606567224</c:v>
                </c:pt>
                <c:pt idx="738" formatCode="0.00">
                  <c:v>1.2171185414523327</c:v>
                </c:pt>
                <c:pt idx="739" formatCode="0.00">
                  <c:v>1.2225505825617291</c:v>
                </c:pt>
                <c:pt idx="740" formatCode="0.00">
                  <c:v>1.2280848716135124</c:v>
                </c:pt>
                <c:pt idx="741" formatCode="0.00">
                  <c:v>1.2337743201303162</c:v>
                </c:pt>
                <c:pt idx="742" formatCode="0.00">
                  <c:v>1.2395421527777786</c:v>
                </c:pt>
                <c:pt idx="743" formatCode="0.00">
                  <c:v>1.2453362326388897</c:v>
                </c:pt>
                <c:pt idx="744" formatCode="0.00">
                  <c:v>1.2514499266975316</c:v>
                </c:pt>
                <c:pt idx="745" formatCode="0.00">
                  <c:v>1.2578641379458171</c:v>
                </c:pt>
                <c:pt idx="746" formatCode="0.00">
                  <c:v>1.2645014356138555</c:v>
                </c:pt>
                <c:pt idx="747" formatCode="0.00">
                  <c:v>1.2711668872170792</c:v>
                </c:pt>
                <c:pt idx="748" formatCode="0.00">
                  <c:v>1.277860552340536</c:v>
                </c:pt>
                <c:pt idx="749" formatCode="0.00">
                  <c:v>1.2845542174639928</c:v>
                </c:pt>
                <c:pt idx="750" formatCode="0.00">
                  <c:v>1.2912761556927308</c:v>
                </c:pt>
                <c:pt idx="751" formatCode="0.00">
                  <c:v>1.2981117821930737</c:v>
                </c:pt>
                <c:pt idx="752" formatCode="0.00">
                  <c:v>1.3051486571930735</c:v>
                </c:pt>
                <c:pt idx="753" formatCode="0.00">
                  <c:v>1.3124191055812766</c:v>
                </c:pt>
                <c:pt idx="754" formatCode="0.00">
                  <c:v>1.3198077707047333</c:v>
                </c:pt>
                <c:pt idx="755" formatCode="0.00">
                  <c:v>1.3271964358281898</c:v>
                </c:pt>
                <c:pt idx="756" formatCode="0.00">
                  <c:v>1.3345554573902612</c:v>
                </c:pt>
                <c:pt idx="757" formatCode="0.00">
                  <c:v>1.3417965005572707</c:v>
                </c:pt>
                <c:pt idx="758" formatCode="0.00">
                  <c:v>1.3488044470164613</c:v>
                </c:pt>
                <c:pt idx="759" formatCode="0.00">
                  <c:v>1.3488044470164613</c:v>
                </c:pt>
                <c:pt idx="760" formatCode="0.00">
                  <c:v>1.3488044470164613</c:v>
                </c:pt>
                <c:pt idx="761" formatCode="0.00">
                  <c:v>1.3488044470164613</c:v>
                </c:pt>
                <c:pt idx="762" formatCode="0.00">
                  <c:v>1.3488044470164613</c:v>
                </c:pt>
                <c:pt idx="763" formatCode="0.00">
                  <c:v>1.3488044470164613</c:v>
                </c:pt>
                <c:pt idx="764" formatCode="0.00">
                  <c:v>1.3488044470164613</c:v>
                </c:pt>
                <c:pt idx="765" formatCode="0.00">
                  <c:v>1.3488044470164613</c:v>
                </c:pt>
                <c:pt idx="766" formatCode="0.00">
                  <c:v>1.3488044470164613</c:v>
                </c:pt>
                <c:pt idx="767" formatCode="0.00">
                  <c:v>1.3488044470164613</c:v>
                </c:pt>
                <c:pt idx="768" formatCode="0.00">
                  <c:v>1.3488044470164613</c:v>
                </c:pt>
                <c:pt idx="769" formatCode="0.00">
                  <c:v>1.3492925677297671</c:v>
                </c:pt>
                <c:pt idx="770" formatCode="0.00">
                  <c:v>1.3500552563443078</c:v>
                </c:pt>
                <c:pt idx="771" formatCode="0.00">
                  <c:v>1.3511421174125517</c:v>
                </c:pt>
                <c:pt idx="772" formatCode="0.00">
                  <c:v>1.3526369870970512</c:v>
                </c:pt>
                <c:pt idx="773" formatCode="0.00">
                  <c:v>1.3545894699502747</c:v>
                </c:pt>
                <c:pt idx="774" formatCode="0.00">
                  <c:v>1.3572887024176958</c:v>
                </c:pt>
                <c:pt idx="775" formatCode="0.00">
                  <c:v>1.3610011190414955</c:v>
                </c:pt>
                <c:pt idx="776" formatCode="0.00">
                  <c:v>1.3657441186556929</c:v>
                </c:pt>
                <c:pt idx="777" formatCode="0.00">
                  <c:v>1.3716437832218795</c:v>
                </c:pt>
                <c:pt idx="778" formatCode="0.00">
                  <c:v>1.3783657214506175</c:v>
                </c:pt>
                <c:pt idx="779" formatCode="0.00">
                  <c:v>1.3860843983624831</c:v>
                </c:pt>
                <c:pt idx="780" formatCode="0.00">
                  <c:v>1.3948041040809329</c:v>
                </c:pt>
                <c:pt idx="781" formatCode="0.00">
                  <c:v>1.4042474106224283</c:v>
                </c:pt>
                <c:pt idx="782" formatCode="0.00">
                  <c:v>1.4143042048182444</c:v>
                </c:pt>
                <c:pt idx="783" formatCode="0.00">
                  <c:v>1.4249581305727024</c:v>
                </c:pt>
                <c:pt idx="784" formatCode="0.00">
                  <c:v>1.4360803054269549</c:v>
                </c:pt>
                <c:pt idx="785" formatCode="0.00">
                  <c:v>1.4475695241769548</c:v>
                </c:pt>
                <c:pt idx="786" formatCode="0.00">
                  <c:v>1.4593192189643347</c:v>
                </c:pt>
                <c:pt idx="787" formatCode="0.00">
                  <c:v>1.4712567556155691</c:v>
                </c:pt>
                <c:pt idx="788" formatCode="0.00">
                  <c:v>1.4833077124056928</c:v>
                </c:pt>
                <c:pt idx="789" formatCode="0.00">
                  <c:v>1.4955107302383404</c:v>
                </c:pt>
                <c:pt idx="790" formatCode="0.00">
                  <c:v>1.5079821489197534</c:v>
                </c:pt>
                <c:pt idx="791" formatCode="0.00">
                  <c:v>1.520647070044582</c:v>
                </c:pt>
                <c:pt idx="792" formatCode="0.00">
                  <c:v>1.5333508704132375</c:v>
                </c:pt>
                <c:pt idx="793" formatCode="0.00">
                  <c:v>1.5460546707818932</c:v>
                </c:pt>
                <c:pt idx="794" formatCode="0.00">
                  <c:v>1.5587974099794242</c:v>
                </c:pt>
                <c:pt idx="795" formatCode="0.00">
                  <c:v>1.5716573231738686</c:v>
                </c:pt>
                <c:pt idx="796" formatCode="0.00">
                  <c:v>1.5846349466306588</c:v>
                </c:pt>
                <c:pt idx="797" formatCode="0.00">
                  <c:v>1.597455742241084</c:v>
                </c:pt>
                <c:pt idx="798" formatCode="0.00">
                  <c:v>1.597455742241084</c:v>
                </c:pt>
                <c:pt idx="799" formatCode="0.00">
                  <c:v>1.597455742241084</c:v>
                </c:pt>
                <c:pt idx="800" formatCode="0.00">
                  <c:v>1.597455742241084</c:v>
                </c:pt>
                <c:pt idx="801" formatCode="0.00">
                  <c:v>1.597455742241084</c:v>
                </c:pt>
                <c:pt idx="802" formatCode="0.00">
                  <c:v>1.597455742241084</c:v>
                </c:pt>
                <c:pt idx="803" formatCode="0.00">
                  <c:v>1.597455742241084</c:v>
                </c:pt>
                <c:pt idx="804" formatCode="0.00">
                  <c:v>1.6025620616855283</c:v>
                </c:pt>
                <c:pt idx="805" formatCode="0.00">
                  <c:v>1.6076437427126202</c:v>
                </c:pt>
                <c:pt idx="806" formatCode="0.00">
                  <c:v>1.6129241994598766</c:v>
                </c:pt>
                <c:pt idx="807" formatCode="0.00">
                  <c:v>1.618877013888889</c:v>
                </c:pt>
                <c:pt idx="808" formatCode="0.00">
                  <c:v>1.6258560913923183</c:v>
                </c:pt>
                <c:pt idx="809" formatCode="0.00">
                  <c:v>1.633727157064472</c:v>
                </c:pt>
                <c:pt idx="810" formatCode="0.00">
                  <c:v>1.6420014049639919</c:v>
                </c:pt>
                <c:pt idx="811" formatCode="0.00">
                  <c:v>1.6503701249571332</c:v>
                </c:pt>
                <c:pt idx="812" formatCode="0.00">
                  <c:v>1.6585816893861456</c:v>
                </c:pt>
                <c:pt idx="813" formatCode="0.00">
                  <c:v>1.6585816893861456</c:v>
                </c:pt>
                <c:pt idx="814" formatCode="0.00">
                  <c:v>1.6585816893861456</c:v>
                </c:pt>
                <c:pt idx="815" formatCode="0.00">
                  <c:v>1.6585816893861456</c:v>
                </c:pt>
                <c:pt idx="816" formatCode="0.00">
                  <c:v>1.6585816893861456</c:v>
                </c:pt>
                <c:pt idx="817" formatCode="0.00">
                  <c:v>1.6585816893861456</c:v>
                </c:pt>
                <c:pt idx="818" formatCode="0.00">
                  <c:v>1.6585816893861456</c:v>
                </c:pt>
                <c:pt idx="819" formatCode="0.00">
                  <c:v>1.6585816893861456</c:v>
                </c:pt>
                <c:pt idx="820" formatCode="0.00">
                  <c:v>1.6585816893861456</c:v>
                </c:pt>
                <c:pt idx="821" formatCode="0.00">
                  <c:v>1.6585816893861456</c:v>
                </c:pt>
                <c:pt idx="822" formatCode="0.00">
                  <c:v>1.6585816893861456</c:v>
                </c:pt>
                <c:pt idx="823" formatCode="0.00">
                  <c:v>1.6594426933299042</c:v>
                </c:pt>
                <c:pt idx="824" formatCode="0.00">
                  <c:v>1.660407971107682</c:v>
                </c:pt>
                <c:pt idx="825" formatCode="0.00">
                  <c:v>1.6617723495370371</c:v>
                </c:pt>
                <c:pt idx="826" formatCode="0.00">
                  <c:v>1.6636047089334709</c:v>
                </c:pt>
                <c:pt idx="827" formatCode="0.00">
                  <c:v>1.6659237887945819</c:v>
                </c:pt>
                <c:pt idx="828" formatCode="0.00">
                  <c:v>1.6687500267918383</c:v>
                </c:pt>
                <c:pt idx="829" formatCode="0.00">
                  <c:v>1.6719944326560359</c:v>
                </c:pt>
                <c:pt idx="830" formatCode="0.00">
                  <c:v>1.6756649014060356</c:v>
                </c:pt>
                <c:pt idx="831" formatCode="0.00">
                  <c:v>1.6797655742026747</c:v>
                </c:pt>
                <c:pt idx="832" formatCode="0.00">
                  <c:v>1.6842738087277092</c:v>
                </c:pt>
                <c:pt idx="833" formatCode="0.00">
                  <c:v>1.6893801281721534</c:v>
                </c:pt>
                <c:pt idx="834" formatCode="0.00">
                  <c:v>1.6951479608196158</c:v>
                </c:pt>
                <c:pt idx="835" formatCode="0.00">
                  <c:v>1.7015345543981482</c:v>
                </c:pt>
                <c:pt idx="836" formatCode="0.00">
                  <c:v>1.7083132175925926</c:v>
                </c:pt>
                <c:pt idx="837" formatCode="0.00">
                  <c:v>1.7152347359396434</c:v>
                </c:pt>
                <c:pt idx="838" formatCode="0.00">
                  <c:v>1.7223005990655007</c:v>
                </c:pt>
                <c:pt idx="839" formatCode="0.00">
                  <c:v>1.7295416422325103</c:v>
                </c:pt>
                <c:pt idx="840" formatCode="0.00">
                  <c:v>1.736930307355967</c:v>
                </c:pt>
                <c:pt idx="841" formatCode="0.00">
                  <c:v>1.7444381425754456</c:v>
                </c:pt>
                <c:pt idx="842" formatCode="0.00">
                  <c:v>1.7521568194873112</c:v>
                </c:pt>
                <c:pt idx="843" formatCode="0.00">
                  <c:v>1.7601508686985594</c:v>
                </c:pt>
                <c:pt idx="844" formatCode="0.00">
                  <c:v>1.7683624331275718</c:v>
                </c:pt>
                <c:pt idx="845" formatCode="0.00">
                  <c:v>1.7768261614797667</c:v>
                </c:pt>
                <c:pt idx="846" formatCode="0.00">
                  <c:v>1.7856752859224965</c:v>
                </c:pt>
                <c:pt idx="847" formatCode="0.00">
                  <c:v>1.7949183867026748</c:v>
                </c:pt>
                <c:pt idx="848" formatCode="0.00">
                  <c:v>1.8044289051783264</c:v>
                </c:pt>
                <c:pt idx="849" formatCode="0.00">
                  <c:v>1.8140406884430724</c:v>
                </c:pt>
                <c:pt idx="850" formatCode="0.00">
                  <c:v>1.8237202794924552</c:v>
                </c:pt>
                <c:pt idx="851" formatCode="0.00">
                  <c:v>1.8334679166666665</c:v>
                </c:pt>
                <c:pt idx="852" formatCode="0.00">
                  <c:v>1.8433867118912892</c:v>
                </c:pt>
                <c:pt idx="853" formatCode="0.00">
                  <c:v>1.8536522920953358</c:v>
                </c:pt>
                <c:pt idx="854" formatCode="0.00">
                  <c:v>1.8644133815586417</c:v>
                </c:pt>
                <c:pt idx="855" formatCode="0.00">
                  <c:v>1.8755355564128939</c:v>
                </c:pt>
                <c:pt idx="856" formatCode="0.00">
                  <c:v>1.8868772425840188</c:v>
                </c:pt>
                <c:pt idx="857" formatCode="0.00">
                  <c:v>1.8984405851337445</c:v>
                </c:pt>
                <c:pt idx="858" formatCode="0.00">
                  <c:v>1.9102277291237992</c:v>
                </c:pt>
                <c:pt idx="859" formatCode="0.00">
                  <c:v>1.9221652657750337</c:v>
                </c:pt>
                <c:pt idx="860" formatCode="0.00">
                  <c:v>1.9341405495541832</c:v>
                </c:pt>
                <c:pt idx="861" formatCode="0.00">
                  <c:v>1.9461536400462958</c:v>
                </c:pt>
                <c:pt idx="862" formatCode="0.00">
                  <c:v>1.9585480748456785</c:v>
                </c:pt>
                <c:pt idx="863" formatCode="0.00">
                  <c:v>1.9714471652091903</c:v>
                </c:pt>
                <c:pt idx="864" formatCode="0.00">
                  <c:v>1.9847413044410147</c:v>
                </c:pt>
                <c:pt idx="865" formatCode="0.00">
                  <c:v>1.9982753330761314</c:v>
                </c:pt>
                <c:pt idx="866" formatCode="0.00">
                  <c:v>2.0123774455589847</c:v>
                </c:pt>
                <c:pt idx="867" formatCode="0.00">
                  <c:v>2.0274381920867626</c:v>
                </c:pt>
                <c:pt idx="868" formatCode="0.00">
                  <c:v>2.0430116083676269</c:v>
                </c:pt>
                <c:pt idx="869" formatCode="0.00">
                  <c:v>2.0588011694101507</c:v>
                </c:pt>
                <c:pt idx="870" formatCode="0.00">
                  <c:v>2.0748520704732512</c:v>
                </c:pt>
                <c:pt idx="871" formatCode="0.00">
                  <c:v>2.0914320867626888</c:v>
                </c:pt>
                <c:pt idx="872" formatCode="0.00">
                  <c:v>2.1086402486282578</c:v>
                </c:pt>
                <c:pt idx="873" formatCode="0.00">
                  <c:v>2.1261211908436213</c:v>
                </c:pt>
                <c:pt idx="874" formatCode="0.00">
                  <c:v>2.1435565207047325</c:v>
                </c:pt>
                <c:pt idx="875" formatCode="0.00">
                  <c:v>2.1608553710133744</c:v>
                </c:pt>
                <c:pt idx="876" formatCode="0.00">
                  <c:v>2.1779730827760631</c:v>
                </c:pt>
                <c:pt idx="877" formatCode="0.00">
                  <c:v>2.1949106093535664</c:v>
                </c:pt>
                <c:pt idx="878" formatCode="0.00">
                  <c:v>2.2115796457047323</c:v>
                </c:pt>
                <c:pt idx="879" formatCode="0.00">
                  <c:v>2.2278499687071331</c:v>
                </c:pt>
                <c:pt idx="880" formatCode="0.00">
                  <c:v>2.243596181627229</c:v>
                </c:pt>
                <c:pt idx="881" formatCode="0.00">
                  <c:v>2.2587417772633742</c:v>
                </c:pt>
                <c:pt idx="882" formatCode="0.00">
                  <c:v>2.2735074288408779</c:v>
                </c:pt>
                <c:pt idx="883" formatCode="0.00">
                  <c:v>2.2881057656035666</c:v>
                </c:pt>
                <c:pt idx="884" formatCode="0.00">
                  <c:v>2.3027041023662553</c:v>
                </c:pt>
                <c:pt idx="885" formatCode="0.00">
                  <c:v>2.3168883230452679</c:v>
                </c:pt>
                <c:pt idx="886" formatCode="0.00">
                  <c:v>2.3306643861454051</c:v>
                </c:pt>
                <c:pt idx="887" formatCode="0.00">
                  <c:v>2.3444404492455422</c:v>
                </c:pt>
                <c:pt idx="888" formatCode="0.00">
                  <c:v>2.3582165123456793</c:v>
                </c:pt>
                <c:pt idx="889" formatCode="0.00">
                  <c:v>2.3720331230709881</c:v>
                </c:pt>
                <c:pt idx="890" formatCode="0.00">
                  <c:v>2.3859717341820992</c:v>
                </c:pt>
                <c:pt idx="891" formatCode="0.00">
                  <c:v>2.3999919768089857</c:v>
                </c:pt>
                <c:pt idx="892" formatCode="0.00">
                  <c:v>2.4140531245713315</c:v>
                </c:pt>
                <c:pt idx="893" formatCode="0.00">
                  <c:v>2.4280325216478058</c:v>
                </c:pt>
                <c:pt idx="894" formatCode="0.00">
                  <c:v>2.4418491323731146</c:v>
                </c:pt>
                <c:pt idx="895" formatCode="0.00">
                  <c:v>2.4553430304783959</c:v>
                </c:pt>
                <c:pt idx="896" formatCode="0.00">
                  <c:v>2.4683994253686565</c:v>
                </c:pt>
                <c:pt idx="897" formatCode="0.00">
                  <c:v>2.4683994253686565</c:v>
                </c:pt>
                <c:pt idx="898" formatCode="0.00">
                  <c:v>2.4804503821587796</c:v>
                </c:pt>
                <c:pt idx="899" formatCode="0.00">
                  <c:v>2.4921253572959539</c:v>
                </c:pt>
                <c:pt idx="900" formatCode="0.00">
                  <c:v>2.5036145760459543</c:v>
                </c:pt>
                <c:pt idx="901" formatCode="0.00">
                  <c:v>2.5150299093364206</c:v>
                </c:pt>
                <c:pt idx="902" formatCode="0.00">
                  <c:v>2.5264452426268869</c:v>
                </c:pt>
                <c:pt idx="903" formatCode="0.00">
                  <c:v>2.5378237225651583</c:v>
                </c:pt>
                <c:pt idx="904" formatCode="0.00">
                  <c:v>2.5490919999571338</c:v>
                </c:pt>
                <c:pt idx="905" formatCode="0.00">
                  <c:v>2.5601414810528125</c:v>
                </c:pt>
                <c:pt idx="906" formatCode="0.00">
                  <c:v>2.5601414810528125</c:v>
                </c:pt>
                <c:pt idx="907" formatCode="0.00">
                  <c:v>2.5601414810528125</c:v>
                </c:pt>
                <c:pt idx="908" formatCode="0.00">
                  <c:v>2.5601414810528125</c:v>
                </c:pt>
                <c:pt idx="909" formatCode="0.00">
                  <c:v>2.5601414810528125</c:v>
                </c:pt>
                <c:pt idx="910" formatCode="0.00">
                  <c:v>2.5601414810528125</c:v>
                </c:pt>
                <c:pt idx="911" formatCode="0.00">
                  <c:v>2.5652478004972572</c:v>
                </c:pt>
                <c:pt idx="912" formatCode="0.00">
                  <c:v>2.5703294815243489</c:v>
                </c:pt>
                <c:pt idx="913" formatCode="0.00">
                  <c:v>2.5756099382716053</c:v>
                </c:pt>
                <c:pt idx="914" formatCode="0.00">
                  <c:v>2.5815627527006173</c:v>
                </c:pt>
                <c:pt idx="915" formatCode="0.00">
                  <c:v>2.588541830204047</c:v>
                </c:pt>
                <c:pt idx="916" formatCode="0.00">
                  <c:v>2.5964128958762007</c:v>
                </c:pt>
                <c:pt idx="917" formatCode="0.00">
                  <c:v>2.6046871437757209</c:v>
                </c:pt>
                <c:pt idx="918" formatCode="0.00">
                  <c:v>2.6133746437757206</c:v>
                </c:pt>
                <c:pt idx="919" formatCode="0.00">
                  <c:v>2.6230542348251031</c:v>
                </c:pt>
                <c:pt idx="920" formatCode="0.00">
                  <c:v>2.6331110290209194</c:v>
                </c:pt>
                <c:pt idx="921" formatCode="0.00">
                  <c:v>2.6435522361539783</c:v>
                </c:pt>
                <c:pt idx="922" formatCode="0.00">
                  <c:v>2.6539230137602883</c:v>
                </c:pt>
                <c:pt idx="923" formatCode="0.00">
                  <c:v>2.6643289763374489</c:v>
                </c:pt>
                <c:pt idx="924" formatCode="0.00">
                  <c:v>2.6748762746484913</c:v>
                </c:pt>
                <c:pt idx="925" formatCode="0.00">
                  <c:v>2.6857810832475995</c:v>
                </c:pt>
                <c:pt idx="926" formatCode="0.00">
                  <c:v>2.6973444257973251</c:v>
                </c:pt>
                <c:pt idx="927" formatCode="0.00">
                  <c:v>2.7095093389917695</c:v>
                </c:pt>
                <c:pt idx="928" formatCode="0.00">
                  <c:v>2.7221354404578193</c:v>
                </c:pt>
                <c:pt idx="929" formatCode="0.00">
                  <c:v>2.7343766225137176</c:v>
                </c:pt>
                <c:pt idx="930" formatCode="0.00">
                  <c:v>2.7460889276834708</c:v>
                </c:pt>
                <c:pt idx="931" formatCode="0.00">
                  <c:v>2.7575411739111799</c:v>
                </c:pt>
                <c:pt idx="932" formatCode="0.00">
                  <c:v>2.7687362808641978</c:v>
                </c:pt>
                <c:pt idx="933" formatCode="0.00">
                  <c:v>2.7797857619598765</c:v>
                </c:pt>
                <c:pt idx="934" formatCode="0.00">
                  <c:v>2.7906905705589846</c:v>
                </c:pt>
                <c:pt idx="935" formatCode="0.00">
                  <c:v>2.801487500428669</c:v>
                </c:pt>
                <c:pt idx="936" formatCode="0.00">
                  <c:v>2.812141426183127</c:v>
                </c:pt>
                <c:pt idx="937" formatCode="0.00">
                  <c:v>2.8226533011831272</c:v>
                </c:pt>
                <c:pt idx="938" formatCode="0.00">
                  <c:v>2.8328839347565156</c:v>
                </c:pt>
                <c:pt idx="939" formatCode="0.00">
                  <c:v>2.8427340880058298</c:v>
                </c:pt>
                <c:pt idx="940" formatCode="0.00">
                  <c:v>2.8522783018261317</c:v>
                </c:pt>
                <c:pt idx="941" formatCode="0.00">
                  <c:v>2.8616212373542522</c:v>
                </c:pt>
                <c:pt idx="942" formatCode="0.00">
                  <c:v>2.8707980795610419</c:v>
                </c:pt>
                <c:pt idx="943" formatCode="0.00">
                  <c:v>2.8798103180727019</c:v>
                </c:pt>
                <c:pt idx="944" formatCode="0.00">
                  <c:v>2.8886269984567896</c:v>
                </c:pt>
                <c:pt idx="945" formatCode="0.00">
                  <c:v>2.8973467041752392</c:v>
                </c:pt>
                <c:pt idx="946" formatCode="0.00">
                  <c:v>2.9060342041752394</c:v>
                </c:pt>
                <c:pt idx="947" formatCode="0.00">
                  <c:v>2.9146895580418373</c:v>
                </c:pt>
                <c:pt idx="948" formatCode="0.00">
                  <c:v>2.9233449119084356</c:v>
                </c:pt>
                <c:pt idx="949" formatCode="0.00">
                  <c:v>2.9320324119084353</c:v>
                </c:pt>
                <c:pt idx="950" formatCode="0.00">
                  <c:v>2.9407843829303832</c:v>
                </c:pt>
                <c:pt idx="951" formatCode="0.00">
                  <c:v>2.9497966214420432</c:v>
                </c:pt>
                <c:pt idx="952" formatCode="0.00">
                  <c:v>2.9590729408864873</c:v>
                </c:pt>
                <c:pt idx="953" formatCode="0.00">
                  <c:v>2.9684827308384762</c:v>
                </c:pt>
                <c:pt idx="954" formatCode="0.00">
                  <c:v>2.9778590637860072</c:v>
                </c:pt>
                <c:pt idx="955" formatCode="0.00">
                  <c:v>2.9778590637860072</c:v>
                </c:pt>
                <c:pt idx="956" formatCode="0.00">
                  <c:v>2.9778590637860072</c:v>
                </c:pt>
                <c:pt idx="957" formatCode="0.00">
                  <c:v>2.9778590637860072</c:v>
                </c:pt>
                <c:pt idx="958" formatCode="0.00">
                  <c:v>2.9778590637860072</c:v>
                </c:pt>
                <c:pt idx="959" formatCode="0.00">
                  <c:v>2.9778590637860072</c:v>
                </c:pt>
                <c:pt idx="960" formatCode="0.00">
                  <c:v>2.9778590637860072</c:v>
                </c:pt>
                <c:pt idx="961" formatCode="0.00">
                  <c:v>2.9778590637860072</c:v>
                </c:pt>
                <c:pt idx="962" formatCode="0.00">
                  <c:v>2.9797360225908767</c:v>
                </c:pt>
                <c:pt idx="963" formatCode="0.00">
                  <c:v>2.9817499972136474</c:v>
                </c:pt>
                <c:pt idx="964" formatCode="0.00">
                  <c:v>2.9843076556069947</c:v>
                </c:pt>
                <c:pt idx="965" formatCode="0.00">
                  <c:v>2.9878742974108352</c:v>
                </c:pt>
                <c:pt idx="966" formatCode="0.00">
                  <c:v>2.9927369140089151</c:v>
                </c:pt>
                <c:pt idx="967" formatCode="0.00">
                  <c:v>2.9988506080675568</c:v>
                </c:pt>
                <c:pt idx="968" formatCode="0.00">
                  <c:v>3.0060037930812742</c:v>
                </c:pt>
                <c:pt idx="969" formatCode="0.00">
                  <c:v>3.0137832467421108</c:v>
                </c:pt>
                <c:pt idx="970" formatCode="0.00">
                  <c:v>3.0218701592506845</c:v>
                </c:pt>
                <c:pt idx="971" formatCode="0.00">
                  <c:v>3.0299881453617954</c:v>
                </c:pt>
                <c:pt idx="972" formatCode="0.00">
                  <c:v>3.038075057870369</c:v>
                </c:pt>
                <c:pt idx="973" formatCode="0.00">
                  <c:v>3.0460382718192718</c:v>
                </c:pt>
                <c:pt idx="974" formatCode="0.00">
                  <c:v>3.0460382718192718</c:v>
                </c:pt>
                <c:pt idx="975" formatCode="0.00">
                  <c:v>3.0460382718192718</c:v>
                </c:pt>
                <c:pt idx="976" formatCode="0.00">
                  <c:v>3.0460382718192718</c:v>
                </c:pt>
                <c:pt idx="977" formatCode="0.00">
                  <c:v>3.0460382718192718</c:v>
                </c:pt>
                <c:pt idx="978" formatCode="0.00">
                  <c:v>3.0460382718192718</c:v>
                </c:pt>
                <c:pt idx="979" formatCode="0.00">
                  <c:v>3.0460382718192718</c:v>
                </c:pt>
                <c:pt idx="980" formatCode="0.00">
                  <c:v>3.0460382718192718</c:v>
                </c:pt>
                <c:pt idx="981" formatCode="0.00">
                  <c:v>3.0460382718192718</c:v>
                </c:pt>
                <c:pt idx="982" formatCode="0.00">
                  <c:v>3.0460382718192718</c:v>
                </c:pt>
                <c:pt idx="983" formatCode="0.00">
                  <c:v>3.0460382718192718</c:v>
                </c:pt>
                <c:pt idx="984" formatCode="0.00">
                  <c:v>3.0460382718192718</c:v>
                </c:pt>
                <c:pt idx="985" formatCode="0.00">
                  <c:v>3.0460382718192718</c:v>
                </c:pt>
                <c:pt idx="986" formatCode="0.00">
                  <c:v>3.0460382718192718</c:v>
                </c:pt>
                <c:pt idx="987" formatCode="0.00">
                  <c:v>3.0460382718192718</c:v>
                </c:pt>
                <c:pt idx="988" formatCode="0.00">
                  <c:v>3.0460382718192718</c:v>
                </c:pt>
                <c:pt idx="989" formatCode="0.00">
                  <c:v>3.0460382718192718</c:v>
                </c:pt>
                <c:pt idx="990" formatCode="0.00">
                  <c:v>3.0460382718192718</c:v>
                </c:pt>
                <c:pt idx="991" formatCode="0.00">
                  <c:v>3.0460382718192718</c:v>
                </c:pt>
                <c:pt idx="992" formatCode="0.00">
                  <c:v>3.0460382718192718</c:v>
                </c:pt>
                <c:pt idx="993" formatCode="0.00">
                  <c:v>3.0460382718192718</c:v>
                </c:pt>
                <c:pt idx="994" formatCode="0.00">
                  <c:v>3.0460382718192718</c:v>
                </c:pt>
                <c:pt idx="995" formatCode="0.00">
                  <c:v>3.0460382718192718</c:v>
                </c:pt>
                <c:pt idx="996" formatCode="0.00">
                  <c:v>3.0460382718192718</c:v>
                </c:pt>
                <c:pt idx="997" formatCode="0.00">
                  <c:v>3.0460382718192718</c:v>
                </c:pt>
                <c:pt idx="998" formatCode="0.00">
                  <c:v>3.0460382718192718</c:v>
                </c:pt>
                <c:pt idx="999" formatCode="0.00">
                  <c:v>3.0460382718192718</c:v>
                </c:pt>
                <c:pt idx="1000" formatCode="0.00">
                  <c:v>3.0460382718192718</c:v>
                </c:pt>
                <c:pt idx="1001" formatCode="0.00">
                  <c:v>3.0460382718192718</c:v>
                </c:pt>
                <c:pt idx="1002" formatCode="0.00">
                  <c:v>3.0460382718192718</c:v>
                </c:pt>
                <c:pt idx="1003" formatCode="0.00">
                  <c:v>3.0460382718192718</c:v>
                </c:pt>
                <c:pt idx="1004" formatCode="0.00">
                  <c:v>3.0460382718192718</c:v>
                </c:pt>
                <c:pt idx="1005" formatCode="0.00">
                  <c:v>3.0460382718192718</c:v>
                </c:pt>
                <c:pt idx="1006" formatCode="0.00">
                  <c:v>3.0460382718192718</c:v>
                </c:pt>
                <c:pt idx="1007" formatCode="0.00">
                  <c:v>3.0460382718192718</c:v>
                </c:pt>
                <c:pt idx="1008" formatCode="0.00">
                  <c:v>3.0460382718192718</c:v>
                </c:pt>
                <c:pt idx="1009" formatCode="0.00">
                  <c:v>3.0460382718192718</c:v>
                </c:pt>
                <c:pt idx="1010" formatCode="0.00">
                  <c:v>3.0460382718192718</c:v>
                </c:pt>
                <c:pt idx="1011" formatCode="0.00">
                  <c:v>3.0460382718192718</c:v>
                </c:pt>
                <c:pt idx="1012" formatCode="0.00">
                  <c:v>3.0460382718192718</c:v>
                </c:pt>
                <c:pt idx="1013" formatCode="0.00">
                  <c:v>3.0460382718192718</c:v>
                </c:pt>
                <c:pt idx="1014" formatCode="0.00">
                  <c:v>3.0460382718192718</c:v>
                </c:pt>
                <c:pt idx="1015" formatCode="0.00">
                  <c:v>3.0460382718192718</c:v>
                </c:pt>
                <c:pt idx="1016" formatCode="0.00">
                  <c:v>3.0460382718192718</c:v>
                </c:pt>
                <c:pt idx="1017" formatCode="0.00">
                  <c:v>3.0460382718192718</c:v>
                </c:pt>
                <c:pt idx="1018" formatCode="0.00">
                  <c:v>3.0460382718192718</c:v>
                </c:pt>
                <c:pt idx="1019" formatCode="0.00">
                  <c:v>3.0460382718192718</c:v>
                </c:pt>
                <c:pt idx="1020" formatCode="0.00">
                  <c:v>3.0460382718192718</c:v>
                </c:pt>
                <c:pt idx="1021" formatCode="0.00">
                  <c:v>3.0460382718192718</c:v>
                </c:pt>
                <c:pt idx="1022" formatCode="0.00">
                  <c:v>3.0460382718192718</c:v>
                </c:pt>
                <c:pt idx="1023" formatCode="0.00">
                  <c:v>3.0460382718192718</c:v>
                </c:pt>
                <c:pt idx="1024" formatCode="0.00">
                  <c:v>3.0460382718192718</c:v>
                </c:pt>
                <c:pt idx="1025" formatCode="0.00">
                  <c:v>3.0460382718192718</c:v>
                </c:pt>
                <c:pt idx="1026" formatCode="0.00">
                  <c:v>3.0460382718192718</c:v>
                </c:pt>
                <c:pt idx="1027" formatCode="0.00">
                  <c:v>3.0460382718192718</c:v>
                </c:pt>
                <c:pt idx="1028" formatCode="0.00">
                  <c:v>3.0460382718192718</c:v>
                </c:pt>
                <c:pt idx="1029" formatCode="0.00">
                  <c:v>3.0460382718192718</c:v>
                </c:pt>
                <c:pt idx="1030" formatCode="0.00">
                  <c:v>3.0460382718192718</c:v>
                </c:pt>
                <c:pt idx="1031" formatCode="0.00">
                  <c:v>3.046040178540808</c:v>
                </c:pt>
                <c:pt idx="1032" formatCode="0.00">
                  <c:v>3.046078789651919</c:v>
                </c:pt>
                <c:pt idx="1033" formatCode="0.00">
                  <c:v>3.0462991351594635</c:v>
                </c:pt>
                <c:pt idx="1034" formatCode="0.00">
                  <c:v>3.0469341926011646</c:v>
                </c:pt>
                <c:pt idx="1035" formatCode="0.00">
                  <c:v>3.0481258935613842</c:v>
                </c:pt>
                <c:pt idx="1036" formatCode="0.00">
                  <c:v>3.0498996212705753</c:v>
                </c:pt>
                <c:pt idx="1037" formatCode="0.00">
                  <c:v>3.052268841949588</c:v>
                </c:pt>
                <c:pt idx="1038" formatCode="0.00">
                  <c:v>3.0552626628943749</c:v>
                </c:pt>
                <c:pt idx="1039" formatCode="0.00">
                  <c:v>3.0589122470850474</c:v>
                </c:pt>
                <c:pt idx="1040" formatCode="0.00">
                  <c:v>3.063124194958847</c:v>
                </c:pt>
                <c:pt idx="1041" formatCode="0.00">
                  <c:v>3.067819764874828</c:v>
                </c:pt>
                <c:pt idx="1042" formatCode="0.00">
                  <c:v>3.0729507823216733</c:v>
                </c:pt>
                <c:pt idx="1043" formatCode="0.00">
                  <c:v>3.0786142219650205</c:v>
                </c:pt>
                <c:pt idx="1044" formatCode="0.00">
                  <c:v>3.0849183200445816</c:v>
                </c:pt>
                <c:pt idx="1045" formatCode="0.00">
                  <c:v>3.0918973975480109</c:v>
                </c:pt>
                <c:pt idx="1046" formatCode="0.00">
                  <c:v>3.0994952359825105</c:v>
                </c:pt>
                <c:pt idx="1047" formatCode="0.00">
                  <c:v>3.1075201800411523</c:v>
                </c:pt>
                <c:pt idx="1048" formatCode="0.00">
                  <c:v>3.1157630564128946</c:v>
                </c:pt>
                <c:pt idx="1049" formatCode="0.00">
                  <c:v>3.1240687354252401</c:v>
                </c:pt>
                <c:pt idx="1050" formatCode="0.00">
                  <c:v>3.1324059051354598</c:v>
                </c:pt>
                <c:pt idx="1051" formatCode="0.00">
                  <c:v>3.1408062349965706</c:v>
                </c:pt>
                <c:pt idx="1052" formatCode="0.00">
                  <c:v>3.1492699633487655</c:v>
                </c:pt>
                <c:pt idx="1053" formatCode="0.00">
                  <c:v>3.1576702932098764</c:v>
                </c:pt>
                <c:pt idx="1054" formatCode="0.00">
                  <c:v>3.1576702932098764</c:v>
                </c:pt>
                <c:pt idx="1055" formatCode="0.00">
                  <c:v>3.1576702932098764</c:v>
                </c:pt>
                <c:pt idx="1056" formatCode="0.00">
                  <c:v>3.1576702932098764</c:v>
                </c:pt>
                <c:pt idx="1057" formatCode="0.00">
                  <c:v>3.1576702932098764</c:v>
                </c:pt>
                <c:pt idx="1058" formatCode="0.00">
                  <c:v>3.1576702932098764</c:v>
                </c:pt>
                <c:pt idx="1059" formatCode="0.00">
                  <c:v>3.1576702932098764</c:v>
                </c:pt>
                <c:pt idx="1060" formatCode="0.00">
                  <c:v>3.1576702932098764</c:v>
                </c:pt>
                <c:pt idx="1061" formatCode="0.00">
                  <c:v>3.1576702932098764</c:v>
                </c:pt>
                <c:pt idx="1062" formatCode="0.00">
                  <c:v>3.1576702932098764</c:v>
                </c:pt>
                <c:pt idx="1063" formatCode="0.00">
                  <c:v>3.1576702932098764</c:v>
                </c:pt>
                <c:pt idx="1064" formatCode="0.00">
                  <c:v>3.1576702932098764</c:v>
                </c:pt>
                <c:pt idx="1065" formatCode="0.00">
                  <c:v>3.1576702932098764</c:v>
                </c:pt>
                <c:pt idx="1066" formatCode="0.00">
                  <c:v>3.1580993055555555</c:v>
                </c:pt>
                <c:pt idx="1067" formatCode="0.00">
                  <c:v>3.1585354978995195</c:v>
                </c:pt>
                <c:pt idx="1068" formatCode="0.00">
                  <c:v>3.1590236186128258</c:v>
                </c:pt>
                <c:pt idx="1069" formatCode="0.00">
                  <c:v>3.1597486494770233</c:v>
                </c:pt>
                <c:pt idx="1070" formatCode="0.00">
                  <c:v>3.1609284632201646</c:v>
                </c:pt>
                <c:pt idx="1071" formatCode="0.00">
                  <c:v>3.162559782664609</c:v>
                </c:pt>
                <c:pt idx="1072" formatCode="0.00">
                  <c:v>3.1643627070473253</c:v>
                </c:pt>
                <c:pt idx="1073" formatCode="0.00">
                  <c:v>3.1662546514917698</c:v>
                </c:pt>
                <c:pt idx="1074" formatCode="0.00">
                  <c:v>3.168331071244856</c:v>
                </c:pt>
                <c:pt idx="1075" formatCode="0.00">
                  <c:v>3.1708021823559673</c:v>
                </c:pt>
                <c:pt idx="1076" formatCode="0.00">
                  <c:v>3.1738149215534981</c:v>
                </c:pt>
                <c:pt idx="1077" formatCode="0.00">
                  <c:v>3.1775273381772977</c:v>
                </c:pt>
                <c:pt idx="1078" formatCode="0.00">
                  <c:v>3.1821757167352538</c:v>
                </c:pt>
                <c:pt idx="1079" formatCode="0.00">
                  <c:v>3.1880753813014402</c:v>
                </c:pt>
                <c:pt idx="1080" formatCode="0.00">
                  <c:v>3.1953164244684498</c:v>
                </c:pt>
                <c:pt idx="1081" formatCode="0.00">
                  <c:v>3.2037801528206447</c:v>
                </c:pt>
                <c:pt idx="1082" formatCode="0.00">
                  <c:v>3.2132570355366936</c:v>
                </c:pt>
                <c:pt idx="1083" formatCode="0.00">
                  <c:v>3.223592687757201</c:v>
                </c:pt>
                <c:pt idx="1084" formatCode="0.00">
                  <c:v>3.2347512988683125</c:v>
                </c:pt>
                <c:pt idx="1085" formatCode="0.00">
                  <c:v>3.2464262740054868</c:v>
                </c:pt>
                <c:pt idx="1086" formatCode="0.00">
                  <c:v>3.2582509267832647</c:v>
                </c:pt>
                <c:pt idx="1087" formatCode="0.00">
                  <c:v>3.2698886314729076</c:v>
                </c:pt>
                <c:pt idx="1088" formatCode="0.00">
                  <c:v>3.2698886314729076</c:v>
                </c:pt>
                <c:pt idx="1089" formatCode="0.00">
                  <c:v>3.2803651427469136</c:v>
                </c:pt>
                <c:pt idx="1090" formatCode="0.00">
                  <c:v>3.290595776320302</c:v>
                </c:pt>
                <c:pt idx="1091" formatCode="0.00">
                  <c:v>3.3008264098936904</c:v>
                </c:pt>
                <c:pt idx="1092" formatCode="0.00">
                  <c:v>3.3110919900977374</c:v>
                </c:pt>
                <c:pt idx="1093" formatCode="0.00">
                  <c:v>3.3213925765174901</c:v>
                </c:pt>
                <c:pt idx="1094" formatCode="0.00">
                  <c:v>3.3316931629372433</c:v>
                </c:pt>
                <c:pt idx="1095" formatCode="0.00">
                  <c:v>3.3419937493569964</c:v>
                </c:pt>
                <c:pt idx="1096" formatCode="0.00">
                  <c:v>3.3523997119341571</c:v>
                </c:pt>
                <c:pt idx="1097" formatCode="0.00">
                  <c:v>3.3631608013974628</c:v>
                </c:pt>
                <c:pt idx="1098" formatCode="0.00">
                  <c:v>3.3745024875685874</c:v>
                </c:pt>
                <c:pt idx="1099" formatCode="0.00">
                  <c:v>3.3863271403463653</c:v>
                </c:pt>
                <c:pt idx="1100" formatCode="0.00">
                  <c:v>3.3984160230195477</c:v>
                </c:pt>
                <c:pt idx="1101" formatCode="0.00">
                  <c:v>3.4105809362139921</c:v>
                </c:pt>
                <c:pt idx="1102" formatCode="0.00">
                  <c:v>3.4225940267061046</c:v>
                </c:pt>
                <c:pt idx="1103" formatCode="0.00">
                  <c:v>3.4225940267061046</c:v>
                </c:pt>
                <c:pt idx="1104" formatCode="0.00">
                  <c:v>3.4225940267061046</c:v>
                </c:pt>
                <c:pt idx="1105" formatCode="0.00">
                  <c:v>3.4329296789266119</c:v>
                </c:pt>
                <c:pt idx="1106" formatCode="0.00">
                  <c:v>3.4430905979938271</c:v>
                </c:pt>
                <c:pt idx="1107" formatCode="0.00">
                  <c:v>3.4533911844135798</c:v>
                </c:pt>
                <c:pt idx="1108" formatCode="0.00">
                  <c:v>3.4641881142832642</c:v>
                </c:pt>
                <c:pt idx="1109" formatCode="0.00">
                  <c:v>3.4757514568329904</c:v>
                </c:pt>
                <c:pt idx="1110" formatCode="0.00">
                  <c:v>3.4879163700274347</c:v>
                </c:pt>
                <c:pt idx="1111" formatCode="0.00">
                  <c:v>3.5003108048268174</c:v>
                </c:pt>
                <c:pt idx="1112" formatCode="0.00">
                  <c:v>3.5126668370627567</c:v>
                </c:pt>
                <c:pt idx="1113" formatCode="0.00">
                  <c:v>3.5246799275548688</c:v>
                </c:pt>
                <c:pt idx="1114" formatCode="0.00">
                  <c:v>3.5361321737825779</c:v>
                </c:pt>
                <c:pt idx="1115" formatCode="0.00">
                  <c:v>3.5472907848936894</c:v>
                </c:pt>
                <c:pt idx="1116" formatCode="0.00">
                  <c:v>3.5584858918467068</c:v>
                </c:pt>
                <c:pt idx="1117" formatCode="0.00">
                  <c:v>3.5701608669838811</c:v>
                </c:pt>
                <c:pt idx="1118" formatCode="0.00">
                  <c:v>3.5828646673525371</c:v>
                </c:pt>
                <c:pt idx="1119" formatCode="0.00">
                  <c:v>3.5966407304526742</c:v>
                </c:pt>
                <c:pt idx="1120" formatCode="0.00">
                  <c:v>3.610989882544581</c:v>
                </c:pt>
                <c:pt idx="1121" formatCode="0.00">
                  <c:v>3.6254633588391627</c:v>
                </c:pt>
                <c:pt idx="1122" formatCode="0.00">
                  <c:v>3.6397711887002737</c:v>
                </c:pt>
                <c:pt idx="1123" formatCode="0.00">
                  <c:v>3.6535877994255825</c:v>
                </c:pt>
                <c:pt idx="1124" formatCode="0.00">
                  <c:v>3.6669217712620021</c:v>
                </c:pt>
                <c:pt idx="1125" formatCode="0.00">
                  <c:v>3.6799781661522628</c:v>
                </c:pt>
                <c:pt idx="1126" formatCode="0.00">
                  <c:v>3.692838079346707</c:v>
                </c:pt>
                <c:pt idx="1127" formatCode="0.00">
                  <c:v>3.7053867202503423</c:v>
                </c:pt>
                <c:pt idx="1128" formatCode="0.00">
                  <c:v>3.7053867202503423</c:v>
                </c:pt>
                <c:pt idx="1129" formatCode="0.00">
                  <c:v>3.7053867202503423</c:v>
                </c:pt>
                <c:pt idx="1130" formatCode="0.00">
                  <c:v>3.7053867202503423</c:v>
                </c:pt>
                <c:pt idx="1131" formatCode="0.00">
                  <c:v>3.7053867202503423</c:v>
                </c:pt>
                <c:pt idx="1132" formatCode="0.00">
                  <c:v>3.7053867202503423</c:v>
                </c:pt>
                <c:pt idx="1133" formatCode="0.00">
                  <c:v>3.7053867202503423</c:v>
                </c:pt>
                <c:pt idx="1134" formatCode="0.00">
                  <c:v>3.7053867202503423</c:v>
                </c:pt>
                <c:pt idx="1135" formatCode="0.00">
                  <c:v>3.7053867202503423</c:v>
                </c:pt>
                <c:pt idx="1136" formatCode="0.00">
                  <c:v>3.7053867202503423</c:v>
                </c:pt>
                <c:pt idx="1137" formatCode="0.00">
                  <c:v>3.7053867202503423</c:v>
                </c:pt>
                <c:pt idx="1138" formatCode="0.00">
                  <c:v>3.7053867202503423</c:v>
                </c:pt>
                <c:pt idx="1139" formatCode="0.00">
                  <c:v>3.7053867202503423</c:v>
                </c:pt>
                <c:pt idx="1140" formatCode="0.00">
                  <c:v>3.7053867202503423</c:v>
                </c:pt>
                <c:pt idx="1141" formatCode="0.00">
                  <c:v>3.7053867202503423</c:v>
                </c:pt>
                <c:pt idx="1142" formatCode="0.00">
                  <c:v>3.7059874567043889</c:v>
                </c:pt>
                <c:pt idx="1143" formatCode="0.00">
                  <c:v>3.7065966840277773</c:v>
                </c:pt>
                <c:pt idx="1144" formatCode="0.00">
                  <c:v>3.7072317414694784</c:v>
                </c:pt>
                <c:pt idx="1145" formatCode="0.00">
                  <c:v>3.7079110408093277</c:v>
                </c:pt>
                <c:pt idx="1146" formatCode="0.00">
                  <c:v>3.7087123405349791</c:v>
                </c:pt>
                <c:pt idx="1147" formatCode="0.00">
                  <c:v>3.7097992016032237</c:v>
                </c:pt>
                <c:pt idx="1148" formatCode="0.00">
                  <c:v>3.7113074481310013</c:v>
                </c:pt>
                <c:pt idx="1149" formatCode="0.00">
                  <c:v>3.7130811758401925</c:v>
                </c:pt>
                <c:pt idx="1150" formatCode="0.00">
                  <c:v>3.7130811758401925</c:v>
                </c:pt>
                <c:pt idx="1151" formatCode="0.00">
                  <c:v>3.7130811758401925</c:v>
                </c:pt>
                <c:pt idx="1152" formatCode="0.00">
                  <c:v>3.7130811758401925</c:v>
                </c:pt>
                <c:pt idx="1153" formatCode="0.00">
                  <c:v>3.7130811758401925</c:v>
                </c:pt>
                <c:pt idx="1154" formatCode="0.00">
                  <c:v>3.7130811758401925</c:v>
                </c:pt>
                <c:pt idx="1155" formatCode="0.00">
                  <c:v>3.7135101881858712</c:v>
                </c:pt>
                <c:pt idx="1156" formatCode="0.00">
                  <c:v>3.7139392005315499</c:v>
                </c:pt>
                <c:pt idx="1157" formatCode="0.00">
                  <c:v>3.7145148218878599</c:v>
                </c:pt>
                <c:pt idx="1158" formatCode="0.00">
                  <c:v>3.7155678088563096</c:v>
                </c:pt>
                <c:pt idx="1159" formatCode="0.00">
                  <c:v>3.717444767661179</c:v>
                </c:pt>
                <c:pt idx="1160" formatCode="0.00">
                  <c:v>3.7200904629629621</c:v>
                </c:pt>
                <c:pt idx="1161" formatCode="0.00">
                  <c:v>3.723494080075445</c:v>
                </c:pt>
                <c:pt idx="1162" formatCode="0.00">
                  <c:v>3.7278415243484218</c:v>
                </c:pt>
                <c:pt idx="1163" formatCode="0.00">
                  <c:v>3.7334531249999996</c:v>
                </c:pt>
                <c:pt idx="1164" formatCode="0.00">
                  <c:v>3.7405771431327155</c:v>
                </c:pt>
                <c:pt idx="1165" formatCode="0.00">
                  <c:v>3.7492004104509595</c:v>
                </c:pt>
                <c:pt idx="1166" formatCode="0.00">
                  <c:v>3.7591536160408086</c:v>
                </c:pt>
                <c:pt idx="1167" formatCode="0.00">
                  <c:v>3.770421893432784</c:v>
                </c:pt>
                <c:pt idx="1168" formatCode="0.00">
                  <c:v>3.7830092348251023</c:v>
                </c:pt>
                <c:pt idx="1169" formatCode="0.00">
                  <c:v>3.7969478459362134</c:v>
                </c:pt>
                <c:pt idx="1170" formatCode="0.00">
                  <c:v>3.8122211621227704</c:v>
                </c:pt>
                <c:pt idx="1171" formatCode="0.00">
                  <c:v>3.8280975981652943</c:v>
                </c:pt>
                <c:pt idx="1172" formatCode="0.00">
                  <c:v>3.84454453125</c:v>
                </c:pt>
                <c:pt idx="1173" formatCode="0.00">
                  <c:v>3.8618433815586419</c:v>
                </c:pt>
                <c:pt idx="1174" formatCode="0.00">
                  <c:v>3.8799227066186557</c:v>
                </c:pt>
                <c:pt idx="1175" formatCode="0.00">
                  <c:v>3.8987523266032231</c:v>
                </c:pt>
                <c:pt idx="1176" formatCode="0.00">
                  <c:v>3.9182992016032232</c:v>
                </c:pt>
                <c:pt idx="1177" formatCode="0.00">
                  <c:v>3.9384785420953357</c:v>
                </c:pt>
                <c:pt idx="1178" formatCode="0.00">
                  <c:v>3.9592506346450618</c:v>
                </c:pt>
                <c:pt idx="1179" formatCode="0.00">
                  <c:v>3.9805736207561728</c:v>
                </c:pt>
                <c:pt idx="1180" formatCode="0.00">
                  <c:v>4.0023527006172843</c:v>
                </c:pt>
                <c:pt idx="1181" formatCode="0.00">
                  <c:v>4.0245412489283261</c:v>
                </c:pt>
                <c:pt idx="1182" formatCode="0.00">
                  <c:v>4.0471430791323728</c:v>
                </c:pt>
                <c:pt idx="1183" formatCode="0.00">
                  <c:v>4.0702668743569959</c:v>
                </c:pt>
                <c:pt idx="1184" formatCode="0.00">
                  <c:v>4.0939185931069959</c:v>
                </c:pt>
                <c:pt idx="1185" formatCode="0.00">
                  <c:v>4.1181041938871745</c:v>
                </c:pt>
                <c:pt idx="1186" formatCode="0.00">
                  <c:v>4.1427753830161178</c:v>
                </c:pt>
                <c:pt idx="1187" formatCode="0.00">
                  <c:v>4.1678275887345677</c:v>
                </c:pt>
                <c:pt idx="1188" formatCode="0.00">
                  <c:v>4.1932087039180388</c:v>
                </c:pt>
                <c:pt idx="1189" formatCode="0.00">
                  <c:v>4.2188655489111806</c:v>
                </c:pt>
                <c:pt idx="1190" formatCode="0.00">
                  <c:v>4.2446885468106998</c:v>
                </c:pt>
                <c:pt idx="1191" formatCode="0.00">
                  <c:v>4.27051154471022</c:v>
                </c:pt>
                <c:pt idx="1192" formatCode="0.00">
                  <c:v>4.2963345426097392</c:v>
                </c:pt>
                <c:pt idx="1193" formatCode="0.00">
                  <c:v>4.3221575405092594</c:v>
                </c:pt>
                <c:pt idx="1194" formatCode="0.00">
                  <c:v>4.3479805384087786</c:v>
                </c:pt>
                <c:pt idx="1195" formatCode="0.00">
                  <c:v>4.3738035363082988</c:v>
                </c:pt>
                <c:pt idx="1196" formatCode="0.00">
                  <c:v>4.3996265342078189</c:v>
                </c:pt>
                <c:pt idx="1197" formatCode="0.00">
                  <c:v>4.4254495321073382</c:v>
                </c:pt>
                <c:pt idx="1198" formatCode="0.00">
                  <c:v>4.4512725300068583</c:v>
                </c:pt>
                <c:pt idx="1199" formatCode="0.00">
                  <c:v>4.4770955279063775</c:v>
                </c:pt>
                <c:pt idx="1200" formatCode="0.00">
                  <c:v>4.5029740292781204</c:v>
                </c:pt>
                <c:pt idx="1201" formatCode="0.00">
                  <c:v>4.5288525306498624</c:v>
                </c:pt>
                <c:pt idx="1202" formatCode="0.00">
                  <c:v>4.5547865950788742</c:v>
                </c:pt>
                <c:pt idx="1203" formatCode="0.00">
                  <c:v>4.5809435075874472</c:v>
                </c:pt>
                <c:pt idx="1204" formatCode="0.00">
                  <c:v>4.6073803208590522</c:v>
                </c:pt>
                <c:pt idx="1205" formatCode="0.00">
                  <c:v>4.6342680737740043</c:v>
                </c:pt>
                <c:pt idx="1206" formatCode="0.00">
                  <c:v>4.6616105797753757</c:v>
                </c:pt>
                <c:pt idx="1207" formatCode="0.00">
                  <c:v>4.6892966531635789</c:v>
                </c:pt>
                <c:pt idx="1208" formatCode="0.00">
                  <c:v>4.717212963177297</c:v>
                </c:pt>
                <c:pt idx="1209" formatCode="0.00">
                  <c:v>4.7452447490140592</c:v>
                </c:pt>
                <c:pt idx="1210" formatCode="0.00">
                  <c:v>4.7733343621399165</c:v>
                </c:pt>
                <c:pt idx="1211" formatCode="0.00">
                  <c:v>4.8014818621399158</c:v>
                </c:pt>
                <c:pt idx="1212" formatCode="0.00">
                  <c:v>4.829687308599107</c:v>
                </c:pt>
                <c:pt idx="1213" formatCode="0.00">
                  <c:v>4.8579507611025363</c:v>
                </c:pt>
                <c:pt idx="1214" formatCode="0.00">
                  <c:v>4.8862142136059656</c:v>
                </c:pt>
                <c:pt idx="1215" formatCode="0.00">
                  <c:v>4.9144776661093958</c:v>
                </c:pt>
                <c:pt idx="1216" formatCode="0.00">
                  <c:v>4.9427411186128252</c:v>
                </c:pt>
                <c:pt idx="1217" formatCode="0.00">
                  <c:v>4.9709465650720155</c:v>
                </c:pt>
                <c:pt idx="1218" formatCode="0.00">
                  <c:v>4.9991520115312058</c:v>
                </c:pt>
                <c:pt idx="1219" formatCode="0.00">
                  <c:v>5.0273574579903961</c:v>
                </c:pt>
                <c:pt idx="1220" formatCode="0.00">
                  <c:v>5.0555629044495873</c:v>
                </c:pt>
                <c:pt idx="1221" formatCode="0.00">
                  <c:v>5.0837104044495867</c:v>
                </c:pt>
                <c:pt idx="1222" formatCode="0.00">
                  <c:v>5.1118000175754448</c:v>
                </c:pt>
                <c:pt idx="1223" formatCode="0.00">
                  <c:v>5.139831803412207</c:v>
                </c:pt>
                <c:pt idx="1224" formatCode="0.00">
                  <c:v>5.1678058215449223</c:v>
                </c:pt>
                <c:pt idx="1225" formatCode="0.00">
                  <c:v>5.1956644830246894</c:v>
                </c:pt>
                <c:pt idx="1226" formatCode="0.00">
                  <c:v>5.2233505564128926</c:v>
                </c:pt>
                <c:pt idx="1227" formatCode="0.00">
                  <c:v>5.250864577974963</c:v>
                </c:pt>
                <c:pt idx="1228" formatCode="0.00">
                  <c:v>5.2781500312928644</c:v>
                </c:pt>
                <c:pt idx="1229" formatCode="0.00">
                  <c:v>5.3053215579989681</c:v>
                </c:pt>
                <c:pt idx="1230" formatCode="0.00">
                  <c:v>5.3323793964334678</c:v>
                </c:pt>
                <c:pt idx="1231" formatCode="0.00">
                  <c:v>5.3593804801097367</c:v>
                </c:pt>
                <c:pt idx="1232" formatCode="0.00">
                  <c:v>5.3862682330246887</c:v>
                </c:pt>
                <c:pt idx="1233" formatCode="0.00">
                  <c:v>5.4130994099365539</c:v>
                </c:pt>
                <c:pt idx="1234" formatCode="0.00">
                  <c:v>5.4398176135973912</c:v>
                </c:pt>
                <c:pt idx="1235" formatCode="0.00">
                  <c:v>5.4664230823473909</c:v>
                </c:pt>
                <c:pt idx="1236" formatCode="0.00">
                  <c:v>5.4929722730195447</c:v>
                </c:pt>
                <c:pt idx="1237" formatCode="0.00">
                  <c:v>5.5195214636916994</c:v>
                </c:pt>
                <c:pt idx="1238" formatCode="0.00">
                  <c:v>5.5460144358710535</c:v>
                </c:pt>
                <c:pt idx="1239" formatCode="0.00">
                  <c:v>5.5725074080504085</c:v>
                </c:pt>
                <c:pt idx="1240" formatCode="0.00">
                  <c:v>5.5988881219993116</c:v>
                </c:pt>
                <c:pt idx="1241" formatCode="0.00">
                  <c:v>5.6251568160579524</c:v>
                </c:pt>
                <c:pt idx="1242" formatCode="0.00">
                  <c:v>5.6511465031292838</c:v>
                </c:pt>
                <c:pt idx="1243" formatCode="0.00">
                  <c:v>5.6768033481224247</c:v>
                </c:pt>
                <c:pt idx="1244" formatCode="0.00">
                  <c:v>5.7020197404406696</c:v>
                </c:pt>
                <c:pt idx="1245" formatCode="0.00">
                  <c:v>5.7268538648833998</c:v>
                </c:pt>
                <c:pt idx="1246" formatCode="0.00">
                  <c:v>5.7513086411179675</c:v>
                </c:pt>
                <c:pt idx="1247" formatCode="0.00">
                  <c:v>5.7754405855624116</c:v>
                </c:pt>
                <c:pt idx="1248" formatCode="0.00">
                  <c:v>5.7991986040380636</c:v>
                </c:pt>
                <c:pt idx="1249" formatCode="0.00">
                  <c:v>5.8226384383573357</c:v>
                </c:pt>
                <c:pt idx="1250" formatCode="0.00">
                  <c:v>5.8457622335819579</c:v>
                </c:pt>
                <c:pt idx="1251" formatCode="0.00">
                  <c:v>5.8685200276491729</c:v>
                </c:pt>
                <c:pt idx="1252" formatCode="0.00">
                  <c:v>5.8909147402263331</c:v>
                </c:pt>
                <c:pt idx="1253" formatCode="0.00">
                  <c:v>5.9129492909807908</c:v>
                </c:pt>
                <c:pt idx="1254" formatCode="0.00">
                  <c:v>5.9346265995798984</c:v>
                </c:pt>
                <c:pt idx="1255" formatCode="0.00">
                  <c:v>5.9560000244341511</c:v>
                </c:pt>
                <c:pt idx="1256" formatCode="0.00">
                  <c:v>5.9770717106052755</c:v>
                </c:pt>
                <c:pt idx="1257" formatCode="0.00">
                  <c:v>5.9978438031550017</c:v>
                </c:pt>
                <c:pt idx="1258" formatCode="0.00">
                  <c:v>6.0183184471450559</c:v>
                </c:pt>
                <c:pt idx="1259" formatCode="0.00">
                  <c:v>6.0384977876371684</c:v>
                </c:pt>
                <c:pt idx="1260" formatCode="0.00">
                  <c:v>6.0583839696930673</c:v>
                </c:pt>
                <c:pt idx="1261" formatCode="0.00">
                  <c:v>6.0779791383744799</c:v>
                </c:pt>
                <c:pt idx="1262" formatCode="0.00">
                  <c:v>6.0972854387431363</c:v>
                </c:pt>
                <c:pt idx="1263" formatCode="0.00">
                  <c:v>6.116305015860763</c:v>
                </c:pt>
                <c:pt idx="1264" formatCode="0.00">
                  <c:v>6.135087295524686</c:v>
                </c:pt>
                <c:pt idx="1265" formatCode="0.00">
                  <c:v>6.1536808097565112</c:v>
                </c:pt>
                <c:pt idx="1266" formatCode="0.00">
                  <c:v>6.1721333755572658</c:v>
                </c:pt>
                <c:pt idx="1267" formatCode="0.00">
                  <c:v>6.1905859413580195</c:v>
                </c:pt>
                <c:pt idx="1268" formatCode="0.00">
                  <c:v>6.209085430384083</c:v>
                </c:pt>
                <c:pt idx="1269" formatCode="0.00">
                  <c:v>6.2277260465963611</c:v>
                </c:pt>
                <c:pt idx="1270" formatCode="0.00">
                  <c:v>6.2465083262602841</c:v>
                </c:pt>
                <c:pt idx="1271" formatCode="0.00">
                  <c:v>6.265385346150544</c:v>
                </c:pt>
                <c:pt idx="1272" formatCode="0.00">
                  <c:v>6.2843573446073346</c:v>
                </c:pt>
                <c:pt idx="1273" formatCode="0.00">
                  <c:v>6.3033293430641244</c:v>
                </c:pt>
                <c:pt idx="1274" formatCode="0.00">
                  <c:v>6.3222063629543843</c:v>
                </c:pt>
                <c:pt idx="1275" formatCode="0.00">
                  <c:v>6.3409413618827104</c:v>
                </c:pt>
                <c:pt idx="1276" formatCode="0.00">
                  <c:v>6.3594878337191298</c:v>
                </c:pt>
                <c:pt idx="1277" formatCode="0.00">
                  <c:v>6.3778467318244108</c:v>
                </c:pt>
                <c:pt idx="1278" formatCode="0.00">
                  <c:v>6.3960655752743421</c:v>
                </c:pt>
                <c:pt idx="1279" formatCode="0.00">
                  <c:v>6.4141449003343558</c:v>
                </c:pt>
                <c:pt idx="1280" formatCode="0.00">
                  <c:v>6.4321315110596649</c:v>
                </c:pt>
                <c:pt idx="1281" formatCode="0.00">
                  <c:v>6.4501181217849739</c:v>
                </c:pt>
                <c:pt idx="1282" formatCode="0.00">
                  <c:v>6.4681510598851109</c:v>
                </c:pt>
                <c:pt idx="1283" formatCode="0.00">
                  <c:v>6.4862303849451237</c:v>
                </c:pt>
                <c:pt idx="1284" formatCode="0.00">
                  <c:v>6.5044026626800342</c:v>
                </c:pt>
                <c:pt idx="1285" formatCode="0.00">
                  <c:v>6.5226681314300343</c:v>
                </c:pt>
                <c:pt idx="1286" formatCode="0.00">
                  <c:v>6.5409336001800353</c:v>
                </c:pt>
                <c:pt idx="1287" formatCode="0.00">
                  <c:v>6.5592457538151514</c:v>
                </c:pt>
                <c:pt idx="1288" formatCode="0.00">
                  <c:v>6.5775579074502684</c:v>
                </c:pt>
                <c:pt idx="1289" formatCode="0.00">
                  <c:v>6.5958700610853844</c:v>
                </c:pt>
                <c:pt idx="1290" formatCode="0.00">
                  <c:v>6.6140889045353157</c:v>
                </c:pt>
                <c:pt idx="1291" formatCode="0.00">
                  <c:v>6.6322146761402543</c:v>
                </c:pt>
                <c:pt idx="1292" formatCode="0.00">
                  <c:v>6.6502012868655633</c:v>
                </c:pt>
                <c:pt idx="1293" formatCode="0.00">
                  <c:v>6.6680031839420382</c:v>
                </c:pt>
                <c:pt idx="1294" formatCode="0.00">
                  <c:v>6.6856213207304469</c:v>
                </c:pt>
                <c:pt idx="1295" formatCode="0.00">
                  <c:v>6.7031022629458104</c:v>
                </c:pt>
                <c:pt idx="1296" formatCode="0.00">
                  <c:v>6.7204011132544519</c:v>
                </c:pt>
                <c:pt idx="1297" formatCode="0.00">
                  <c:v>6.7374736893432718</c:v>
                </c:pt>
                <c:pt idx="1298" formatCode="0.00">
                  <c:v>6.7543214808384713</c:v>
                </c:pt>
                <c:pt idx="1299" formatCode="0.00">
                  <c:v>6.7709459773662486</c:v>
                </c:pt>
                <c:pt idx="1300" formatCode="0.00">
                  <c:v>6.7874372119341499</c:v>
                </c:pt>
                <c:pt idx="1301" formatCode="0.00">
                  <c:v>6.8038841450188547</c:v>
                </c:pt>
                <c:pt idx="1302" formatCode="0.00">
                  <c:v>6.8203753795867561</c:v>
                </c:pt>
                <c:pt idx="1303" formatCode="0.00">
                  <c:v>6.8369553958761937</c:v>
                </c:pt>
                <c:pt idx="1304" formatCode="0.00">
                  <c:v>6.8536690316357962</c:v>
                </c:pt>
                <c:pt idx="1305" formatCode="0.00">
                  <c:v>6.870472044967415</c:v>
                </c:pt>
                <c:pt idx="1306" formatCode="0.00">
                  <c:v>6.8873646742112413</c:v>
                </c:pt>
                <c:pt idx="1307" formatCode="0.00">
                  <c:v>6.9043471577074698</c:v>
                </c:pt>
                <c:pt idx="1308" formatCode="0.00">
                  <c:v>6.9214648694701584</c:v>
                </c:pt>
                <c:pt idx="1309" formatCode="0.00">
                  <c:v>6.9386277764917637</c:v>
                </c:pt>
                <c:pt idx="1310" formatCode="0.00">
                  <c:v>6.9558359383573327</c:v>
                </c:pt>
                <c:pt idx="1311" formatCode="0.00">
                  <c:v>6.9730441002229018</c:v>
                </c:pt>
                <c:pt idx="1312" formatCode="0.00">
                  <c:v>6.9902522620884699</c:v>
                </c:pt>
                <c:pt idx="1313" formatCode="0.00">
                  <c:v>7.0074151691100752</c:v>
                </c:pt>
                <c:pt idx="1314" formatCode="0.00">
                  <c:v>7.0245780761316805</c:v>
                </c:pt>
                <c:pt idx="1315" formatCode="0.00">
                  <c:v>7.0416957878943691</c:v>
                </c:pt>
                <c:pt idx="1316" formatCode="0.00">
                  <c:v>7.05876836398319</c:v>
                </c:pt>
                <c:pt idx="1317" formatCode="0.00">
                  <c:v>7.0757508474794184</c:v>
                </c:pt>
                <c:pt idx="1318" formatCode="0.00">
                  <c:v>7.092598638974617</c:v>
                </c:pt>
                <c:pt idx="1319" formatCode="0.00">
                  <c:v>7.1093569337277032</c:v>
                </c:pt>
                <c:pt idx="1320" formatCode="0.00">
                  <c:v>7.1259814302554805</c:v>
                </c:pt>
                <c:pt idx="1321" formatCode="0.00">
                  <c:v>7.1423399391289371</c:v>
                </c:pt>
                <c:pt idx="1322" formatCode="0.00">
                  <c:v>7.1585223146004733</c:v>
                </c:pt>
                <c:pt idx="1323" formatCode="0.00">
                  <c:v>7.1745295100308573</c:v>
                </c:pt>
                <c:pt idx="1324" formatCode="0.00">
                  <c:v>7.1906241763117213</c:v>
                </c:pt>
                <c:pt idx="1325" formatCode="0.00">
                  <c:v>7.2069385624571263</c:v>
                </c:pt>
                <c:pt idx="1326" formatCode="0.00">
                  <c:v>7.2236521982167279</c:v>
                </c:pt>
                <c:pt idx="1327" formatCode="0.00">
                  <c:v>7.2409056745113096</c:v>
                </c:pt>
                <c:pt idx="1328" formatCode="0.00">
                  <c:v>7.2588922852366187</c:v>
                </c:pt>
                <c:pt idx="1329" formatCode="0.00">
                  <c:v>7.2775800630143967</c:v>
                </c:pt>
                <c:pt idx="1330" formatCode="0.00">
                  <c:v>7.2967905506258504</c:v>
                </c:pt>
                <c:pt idx="1331" formatCode="0.00">
                  <c:v>7.3162410170181689</c:v>
                </c:pt>
                <c:pt idx="1332" formatCode="0.00">
                  <c:v>7.3357878920181694</c:v>
                </c:pt>
                <c:pt idx="1333" formatCode="0.00">
                  <c:v>7.3553347670181699</c:v>
                </c:pt>
                <c:pt idx="1334" formatCode="0.00">
                  <c:v>7.3748816420181695</c:v>
                </c:pt>
                <c:pt idx="1335" formatCode="0.00">
                  <c:v>7.3944285170181701</c:v>
                </c:pt>
                <c:pt idx="1336" formatCode="0.00">
                  <c:v>7.4139753920181706</c:v>
                </c:pt>
                <c:pt idx="1337" formatCode="0.00">
                  <c:v>7.4334740329218061</c:v>
                </c:pt>
                <c:pt idx="1338" formatCode="0.00">
                  <c:v>7.4528283290466346</c:v>
                </c:pt>
                <c:pt idx="1339" formatCode="0.00">
                  <c:v>7.4720388166580882</c:v>
                </c:pt>
                <c:pt idx="1340" formatCode="0.00">
                  <c:v>7.491106032021599</c:v>
                </c:pt>
                <c:pt idx="1341" formatCode="0.00">
                  <c:v>7.5101256091392266</c:v>
                </c:pt>
                <c:pt idx="1342" formatCode="0.00">
                  <c:v>7.5290976075960163</c:v>
                </c:pt>
                <c:pt idx="1343" formatCode="0.00">
                  <c:v>7.5480696060528061</c:v>
                </c:pt>
                <c:pt idx="1344" formatCode="0.00">
                  <c:v>7.5670416045095967</c:v>
                </c:pt>
                <c:pt idx="1345" formatCode="0.00">
                  <c:v>7.5860611816272234</c:v>
                </c:pt>
                <c:pt idx="1346" formatCode="0.00">
                  <c:v>7.6051283969907351</c:v>
                </c:pt>
                <c:pt idx="1347" formatCode="0.00">
                  <c:v>7.6243867611882656</c:v>
                </c:pt>
                <c:pt idx="1348" formatCode="0.00">
                  <c:v>7.6438372275805833</c:v>
                </c:pt>
                <c:pt idx="1349" formatCode="0.00">
                  <c:v>7.6634807495284569</c:v>
                </c:pt>
                <c:pt idx="1350" formatCode="0.00">
                  <c:v>7.6832696887860017</c:v>
                </c:pt>
                <c:pt idx="1351" formatCode="0.00">
                  <c:v>7.7031072196501986</c:v>
                </c:pt>
                <c:pt idx="1352" formatCode="0.00">
                  <c:v>7.7229447505143964</c:v>
                </c:pt>
                <c:pt idx="1353" formatCode="0.00">
                  <c:v>7.7426851577503353</c:v>
                </c:pt>
                <c:pt idx="1354" formatCode="0.00">
                  <c:v>7.7620875092163848</c:v>
                </c:pt>
                <c:pt idx="1355" formatCode="0.00">
                  <c:v>7.7809645291066447</c:v>
                </c:pt>
                <c:pt idx="1356" formatCode="0.00">
                  <c:v>7.799183372556576</c:v>
                </c:pt>
                <c:pt idx="1357" formatCode="0.00">
                  <c:v>7.816755718235588</c:v>
                </c:pt>
                <c:pt idx="1358" formatCode="0.00">
                  <c:v>7.8336483474794152</c:v>
                </c:pt>
                <c:pt idx="1359" formatCode="0.00">
                  <c:v>7.8336483474794152</c:v>
                </c:pt>
                <c:pt idx="1360" formatCode="0.00">
                  <c:v>7.8336483474794152</c:v>
                </c:pt>
                <c:pt idx="1361" formatCode="0.00">
                  <c:v>7.8336483474794152</c:v>
                </c:pt>
                <c:pt idx="1362" formatCode="0.00">
                  <c:v>7.8336483474794152</c:v>
                </c:pt>
                <c:pt idx="1363" formatCode="0.00">
                  <c:v>7.8336483474794152</c:v>
                </c:pt>
                <c:pt idx="1364" formatCode="0.00">
                  <c:v>7.8336483474794152</c:v>
                </c:pt>
                <c:pt idx="1365" formatCode="0.00">
                  <c:v>7.8336483474794152</c:v>
                </c:pt>
                <c:pt idx="1366" formatCode="0.00">
                  <c:v>7.8444452773490996</c:v>
                </c:pt>
                <c:pt idx="1367" formatCode="0.00">
                  <c:v>7.855099203103558</c:v>
                </c:pt>
                <c:pt idx="1368" formatCode="0.00">
                  <c:v>7.8659679925411439</c:v>
                </c:pt>
                <c:pt idx="1369" formatCode="0.00">
                  <c:v>7.8773464724794149</c:v>
                </c:pt>
                <c:pt idx="1370" formatCode="0.00">
                  <c:v>7.8890214476165896</c:v>
                </c:pt>
                <c:pt idx="1371" formatCode="0.00">
                  <c:v>7.9007337527863424</c:v>
                </c:pt>
                <c:pt idx="1372" formatCode="0.00">
                  <c:v>7.9007337527863424</c:v>
                </c:pt>
                <c:pt idx="1373" formatCode="0.00">
                  <c:v>7.9007337527863424</c:v>
                </c:pt>
                <c:pt idx="1374" formatCode="0.00">
                  <c:v>7.9108946718535584</c:v>
                </c:pt>
                <c:pt idx="1375" formatCode="0.00">
                  <c:v>7.9208478774434079</c:v>
                </c:pt>
                <c:pt idx="1376" formatCode="0.00">
                  <c:v>7.9308010830332565</c:v>
                </c:pt>
                <c:pt idx="1377" formatCode="0.00">
                  <c:v>7.9407542886231059</c:v>
                </c:pt>
                <c:pt idx="1378" formatCode="0.00">
                  <c:v>7.9505360382373036</c:v>
                </c:pt>
                <c:pt idx="1379" formatCode="0.00">
                  <c:v>7.9505360382373036</c:v>
                </c:pt>
                <c:pt idx="1380" formatCode="0.00">
                  <c:v>7.9505360382373036</c:v>
                </c:pt>
                <c:pt idx="1381" formatCode="0.00">
                  <c:v>7.9505360382373036</c:v>
                </c:pt>
                <c:pt idx="1382" formatCode="0.00">
                  <c:v>7.9505360382373036</c:v>
                </c:pt>
                <c:pt idx="1383" formatCode="0.00">
                  <c:v>7.9505360382373036</c:v>
                </c:pt>
                <c:pt idx="1384" formatCode="0.00">
                  <c:v>7.9505360382373036</c:v>
                </c:pt>
                <c:pt idx="1385" formatCode="0.00">
                  <c:v>7.9505360382373036</c:v>
                </c:pt>
                <c:pt idx="1386" formatCode="0.00">
                  <c:v>7.9527564452589088</c:v>
                </c:pt>
                <c:pt idx="1387" formatCode="0.00">
                  <c:v>7.9553141036522561</c:v>
                </c:pt>
                <c:pt idx="1388" formatCode="0.00">
                  <c:v>7.9585388762431339</c:v>
                </c:pt>
                <c:pt idx="1389" formatCode="0.00">
                  <c:v>7.9623146615654932</c:v>
                </c:pt>
                <c:pt idx="1390" formatCode="0.00">
                  <c:v>7.9663273868312681</c:v>
                </c:pt>
                <c:pt idx="1391" formatCode="0.00">
                  <c:v>7.9705393347050668</c:v>
                </c:pt>
                <c:pt idx="1392" formatCode="0.00">
                  <c:v>7.9751642069615833</c:v>
                </c:pt>
                <c:pt idx="1393" formatCode="0.00">
                  <c:v>7.9805454816100738</c:v>
                </c:pt>
                <c:pt idx="1394" formatCode="0.00">
                  <c:v>7.9869873701131606</c:v>
                </c:pt>
                <c:pt idx="1395" formatCode="0.00">
                  <c:v>7.9944952053326395</c:v>
                </c:pt>
                <c:pt idx="1396" formatCode="0.00">
                  <c:v>8.0028008843449854</c:v>
                </c:pt>
                <c:pt idx="1397" formatCode="0.00">
                  <c:v>8.0115851802554783</c:v>
                </c:pt>
                <c:pt idx="1398" formatCode="0.00">
                  <c:v>8.0205646767832572</c:v>
                </c:pt>
                <c:pt idx="1399" formatCode="0.00">
                  <c:v>8.0295441733110344</c:v>
                </c:pt>
                <c:pt idx="1400" formatCode="0.00">
                  <c:v>8.0384583646261909</c:v>
                </c:pt>
                <c:pt idx="1401" formatCode="0.00">
                  <c:v>8.0471780703446427</c:v>
                </c:pt>
                <c:pt idx="1402" formatCode="0.00">
                  <c:v>8.0556100696587709</c:v>
                </c:pt>
                <c:pt idx="1403" formatCode="0.00">
                  <c:v>8.0556100696587709</c:v>
                </c:pt>
                <c:pt idx="1404" formatCode="0.00">
                  <c:v>8.0556100696587709</c:v>
                </c:pt>
                <c:pt idx="1405" formatCode="0.00">
                  <c:v>8.0556100696587709</c:v>
                </c:pt>
                <c:pt idx="1406" formatCode="0.00">
                  <c:v>8.0556100696587709</c:v>
                </c:pt>
                <c:pt idx="1407" formatCode="0.00">
                  <c:v>8.0556100696587709</c:v>
                </c:pt>
                <c:pt idx="1408" formatCode="0.00">
                  <c:v>8.0556100696587709</c:v>
                </c:pt>
                <c:pt idx="1409" formatCode="0.00">
                  <c:v>8.0556100696587709</c:v>
                </c:pt>
                <c:pt idx="1410" formatCode="0.00">
                  <c:v>8.0556100696587709</c:v>
                </c:pt>
                <c:pt idx="1411" formatCode="0.00">
                  <c:v>8.0556100696587709</c:v>
                </c:pt>
                <c:pt idx="1412" formatCode="0.00">
                  <c:v>8.0577658864883333</c:v>
                </c:pt>
                <c:pt idx="1413" formatCode="0.00">
                  <c:v>8.0599862935099367</c:v>
                </c:pt>
                <c:pt idx="1414" formatCode="0.00">
                  <c:v>8.0622393531378531</c:v>
                </c:pt>
                <c:pt idx="1415" formatCode="0.00">
                  <c:v>8.0644760566700882</c:v>
                </c:pt>
                <c:pt idx="1416" formatCode="0.00">
                  <c:v>8.0666640494255759</c:v>
                </c:pt>
                <c:pt idx="1417" formatCode="0.00">
                  <c:v>8.0687879286694031</c:v>
                </c:pt>
                <c:pt idx="1418" formatCode="0.00">
                  <c:v>8.0709277469135721</c:v>
                </c:pt>
                <c:pt idx="1419" formatCode="0.00">
                  <c:v>8.0732969675925847</c:v>
                </c:pt>
                <c:pt idx="1420" formatCode="0.00">
                  <c:v>8.0761785303069189</c:v>
                </c:pt>
                <c:pt idx="1421" formatCode="0.00">
                  <c:v>8.0797865241340805</c:v>
                </c:pt>
                <c:pt idx="1422" formatCode="0.00">
                  <c:v>8.0841796105538322</c:v>
                </c:pt>
                <c:pt idx="1423" formatCode="0.00">
                  <c:v>8.089163333761995</c:v>
                </c:pt>
                <c:pt idx="1424" formatCode="0.00">
                  <c:v>8.0943439259687846</c:v>
                </c:pt>
                <c:pt idx="1425" formatCode="0.00">
                  <c:v>8.0943439259687846</c:v>
                </c:pt>
                <c:pt idx="1426" formatCode="0.00">
                  <c:v>8.0943439259687846</c:v>
                </c:pt>
                <c:pt idx="1427" formatCode="0.00">
                  <c:v>8.0943439259687846</c:v>
                </c:pt>
                <c:pt idx="1428" formatCode="0.00">
                  <c:v>8.0978489866255057</c:v>
                </c:pt>
                <c:pt idx="1429" formatCode="0.00">
                  <c:v>8.101415628429347</c:v>
                </c:pt>
                <c:pt idx="1430" formatCode="0.00">
                  <c:v>8.1053413595250259</c:v>
                </c:pt>
                <c:pt idx="1431" formatCode="0.00">
                  <c:v>8.1099897380829837</c:v>
                </c:pt>
                <c:pt idx="1432" formatCode="0.00">
                  <c:v>8.1151952070473179</c:v>
                </c:pt>
                <c:pt idx="1433" formatCode="0.00">
                  <c:v>8.1205764816958084</c:v>
                </c:pt>
                <c:pt idx="1434" formatCode="0.00">
                  <c:v>8.1205764816958084</c:v>
                </c:pt>
                <c:pt idx="1435" formatCode="0.00">
                  <c:v>8.1205764816958084</c:v>
                </c:pt>
                <c:pt idx="1436" formatCode="0.00">
                  <c:v>8.1205764816958084</c:v>
                </c:pt>
                <c:pt idx="1437" formatCode="0.00">
                  <c:v>8.1205764816958084</c:v>
                </c:pt>
                <c:pt idx="1438" formatCode="0.00">
                  <c:v>8.1205764816958084</c:v>
                </c:pt>
                <c:pt idx="1439" formatCode="0.00">
                  <c:v>8.1205764816958084</c:v>
                </c:pt>
                <c:pt idx="1440" formatCode="0.00">
                  <c:v>8.1216633427640534</c:v>
                </c:pt>
                <c:pt idx="1441" formatCode="0.00">
                  <c:v>8.1228195608281819</c:v>
                </c:pt>
                <c:pt idx="1442" formatCode="0.00">
                  <c:v>8.1241459537894301</c:v>
                </c:pt>
                <c:pt idx="1443" formatCode="0.00">
                  <c:v>8.1255879119512961</c:v>
                </c:pt>
                <c:pt idx="1444" formatCode="0.00">
                  <c:v>8.1270430086162477</c:v>
                </c:pt>
                <c:pt idx="1445" formatCode="0.00">
                  <c:v>8.1270430086162477</c:v>
                </c:pt>
                <c:pt idx="1446" formatCode="0.00">
                  <c:v>8.1270430086162477</c:v>
                </c:pt>
                <c:pt idx="1447" formatCode="0.00">
                  <c:v>8.1270430086162477</c:v>
                </c:pt>
                <c:pt idx="1448" formatCode="0.00">
                  <c:v>8.1280082863940244</c:v>
                </c:pt>
                <c:pt idx="1449" formatCode="0.00">
                  <c:v>8.1290060082304461</c:v>
                </c:pt>
                <c:pt idx="1450" formatCode="0.00">
                  <c:v>8.1300256573645324</c:v>
                </c:pt>
                <c:pt idx="1451" formatCode="0.00">
                  <c:v>8.1300256573645324</c:v>
                </c:pt>
                <c:pt idx="1452" formatCode="0.00">
                  <c:v>8.1300256573645324</c:v>
                </c:pt>
                <c:pt idx="1453" formatCode="0.00">
                  <c:v>8.1300256573645324</c:v>
                </c:pt>
                <c:pt idx="1454" formatCode="0.00">
                  <c:v>8.1300256573645324</c:v>
                </c:pt>
                <c:pt idx="1455" formatCode="0.00">
                  <c:v>8.1300256573645324</c:v>
                </c:pt>
                <c:pt idx="1456" formatCode="0.00">
                  <c:v>8.1300256573645324</c:v>
                </c:pt>
                <c:pt idx="1457" formatCode="0.00">
                  <c:v>8.1300256573645324</c:v>
                </c:pt>
                <c:pt idx="1458" formatCode="0.00">
                  <c:v>8.1300256573645324</c:v>
                </c:pt>
                <c:pt idx="1459" formatCode="0.00">
                  <c:v>8.1300256573645324</c:v>
                </c:pt>
                <c:pt idx="1460" formatCode="0.00">
                  <c:v>8.1300256573645324</c:v>
                </c:pt>
                <c:pt idx="1461" formatCode="0.00">
                  <c:v>8.1300256573645324</c:v>
                </c:pt>
                <c:pt idx="1462" formatCode="0.00">
                  <c:v>8.1300256573645324</c:v>
                </c:pt>
                <c:pt idx="1463" formatCode="0.00">
                  <c:v>8.1300256573645324</c:v>
                </c:pt>
                <c:pt idx="1464" formatCode="0.00">
                  <c:v>8.1300256573645324</c:v>
                </c:pt>
                <c:pt idx="1465" formatCode="0.00">
                  <c:v>8.1300256573645324</c:v>
                </c:pt>
                <c:pt idx="1466" formatCode="0.00">
                  <c:v>8.1300256573645324</c:v>
                </c:pt>
                <c:pt idx="1467" formatCode="0.00">
                  <c:v>8.1300256573645324</c:v>
                </c:pt>
                <c:pt idx="1468" formatCode="0.00">
                  <c:v>8.1300256573645324</c:v>
                </c:pt>
                <c:pt idx="1469" formatCode="0.00">
                  <c:v>8.1300256573645324</c:v>
                </c:pt>
                <c:pt idx="1470" formatCode="0.00">
                  <c:v>8.1300256573645324</c:v>
                </c:pt>
                <c:pt idx="1471" formatCode="0.00">
                  <c:v>8.1300256573645324</c:v>
                </c:pt>
                <c:pt idx="1472" formatCode="0.00">
                  <c:v>8.1300256573645324</c:v>
                </c:pt>
                <c:pt idx="1473" formatCode="0.00">
                  <c:v>8.1300256573645324</c:v>
                </c:pt>
                <c:pt idx="1474" formatCode="0.00">
                  <c:v>8.1300256573645324</c:v>
                </c:pt>
                <c:pt idx="1475" formatCode="0.00">
                  <c:v>8.1300256573645324</c:v>
                </c:pt>
                <c:pt idx="1476" formatCode="0.00">
                  <c:v>8.1300256573645324</c:v>
                </c:pt>
                <c:pt idx="1477" formatCode="0.00">
                  <c:v>8.1300256573645324</c:v>
                </c:pt>
                <c:pt idx="1478" formatCode="0.00">
                  <c:v>8.1300256573645324</c:v>
                </c:pt>
                <c:pt idx="1479" formatCode="0.00">
                  <c:v>8.1300256573645324</c:v>
                </c:pt>
                <c:pt idx="1480" formatCode="0.00">
                  <c:v>8.1300256573645324</c:v>
                </c:pt>
                <c:pt idx="1481" formatCode="0.00">
                  <c:v>8.1300256573645324</c:v>
                </c:pt>
                <c:pt idx="1482" formatCode="0.00">
                  <c:v>8.1300256573645324</c:v>
                </c:pt>
                <c:pt idx="1483" formatCode="0.00">
                  <c:v>8.1300400769461518</c:v>
                </c:pt>
                <c:pt idx="1484" formatCode="0.00">
                  <c:v>8.1300977552726277</c:v>
                </c:pt>
                <c:pt idx="1485" formatCode="0.00">
                  <c:v>8.1302160018004042</c:v>
                </c:pt>
                <c:pt idx="1486" formatCode="0.00">
                  <c:v>8.1304019369427234</c:v>
                </c:pt>
                <c:pt idx="1487" formatCode="0.00">
                  <c:v>8.1306541008659057</c:v>
                </c:pt>
                <c:pt idx="1488" formatCode="0.00">
                  <c:v>8.1309763368055492</c:v>
                </c:pt>
                <c:pt idx="1489" formatCode="0.00">
                  <c:v>8.1313703429355222</c:v>
                </c:pt>
                <c:pt idx="1490" formatCode="0.00">
                  <c:v>8.1318661203274978</c:v>
                </c:pt>
                <c:pt idx="1491" formatCode="0.00">
                  <c:v>8.132509906978731</c:v>
                </c:pt>
                <c:pt idx="1492" formatCode="0.00">
                  <c:v>8.1333709109224888</c:v>
                </c:pt>
                <c:pt idx="1493" formatCode="0.00">
                  <c:v>8.1345388970336003</c:v>
                </c:pt>
                <c:pt idx="1494" formatCode="0.00">
                  <c:v>8.1361286559070578</c:v>
                </c:pt>
                <c:pt idx="1495" formatCode="0.00">
                  <c:v>8.138252535150885</c:v>
                </c:pt>
                <c:pt idx="1496" formatCode="0.00">
                  <c:v>8.1410239846964956</c:v>
                </c:pt>
                <c:pt idx="1497" formatCode="0.00">
                  <c:v>8.1444882891803765</c:v>
                </c:pt>
                <c:pt idx="1498" formatCode="0.00">
                  <c:v>8.1486778628686487</c:v>
                </c:pt>
                <c:pt idx="1499" formatCode="0.00">
                  <c:v>8.1535887433556162</c:v>
                </c:pt>
                <c:pt idx="1500" formatCode="0.00">
                  <c:v>8.1591745138888818</c:v>
                </c:pt>
                <c:pt idx="1501" formatCode="0.00">
                  <c:v>8.1653966527349038</c:v>
                </c:pt>
                <c:pt idx="1502" formatCode="0.00">
                  <c:v>8.1721753159293478</c:v>
                </c:pt>
                <c:pt idx="1503" formatCode="0.00">
                  <c:v>8.1794163590963578</c:v>
                </c:pt>
                <c:pt idx="1504" formatCode="0.00">
                  <c:v>8.187014197530857</c:v>
                </c:pt>
                <c:pt idx="1505" formatCode="0.00">
                  <c:v>8.1948546662808575</c:v>
                </c:pt>
                <c:pt idx="1506" formatCode="0.00">
                  <c:v>8.2029415787894298</c:v>
                </c:pt>
                <c:pt idx="1507" formatCode="0.00">
                  <c:v>8.2112158266889494</c:v>
                </c:pt>
                <c:pt idx="1508" formatCode="0.00">
                  <c:v>8.2197113436642582</c:v>
                </c:pt>
                <c:pt idx="1509" formatCode="0.00">
                  <c:v>8.2283988436642588</c:v>
                </c:pt>
                <c:pt idx="1510" formatCode="0.00">
                  <c:v>8.2372479681069883</c:v>
                </c:pt>
                <c:pt idx="1511" formatCode="0.00">
                  <c:v>8.2462602066186488</c:v>
                </c:pt>
                <c:pt idx="1512" formatCode="0.00">
                  <c:v>8.255470148319608</c:v>
                </c:pt>
                <c:pt idx="1513" formatCode="0.00">
                  <c:v>8.2649134548611034</c:v>
                </c:pt>
                <c:pt idx="1514" formatCode="0.00">
                  <c:v>8.2746610920353145</c:v>
                </c:pt>
                <c:pt idx="1515" formatCode="0.00">
                  <c:v>8.2848568385630923</c:v>
                </c:pt>
                <c:pt idx="1516" formatCode="0.00">
                  <c:v>8.2956537684327767</c:v>
                </c:pt>
                <c:pt idx="1517" formatCode="0.00">
                  <c:v>8.3072171109825028</c:v>
                </c:pt>
                <c:pt idx="1518" formatCode="0.00">
                  <c:v>8.3196885296639156</c:v>
                </c:pt>
                <c:pt idx="1519" formatCode="0.00">
                  <c:v>8.3331023454646687</c:v>
                </c:pt>
                <c:pt idx="1520" formatCode="0.00">
                  <c:v>8.3473689126800323</c:v>
                </c:pt>
                <c:pt idx="1521" formatCode="0.00">
                  <c:v>8.3622606760116511</c:v>
                </c:pt>
                <c:pt idx="1522" formatCode="0.00">
                  <c:v>8.3776622490140529</c:v>
                </c:pt>
                <c:pt idx="1523" formatCode="0.00">
                  <c:v>8.3934084619341487</c:v>
                </c:pt>
                <c:pt idx="1524" formatCode="0.00">
                  <c:v>8.4094593629972483</c:v>
                </c:pt>
                <c:pt idx="1525" formatCode="0.00">
                  <c:v>8.4256856824416939</c:v>
                </c:pt>
                <c:pt idx="1526" formatCode="0.00">
                  <c:v>8.4420441913151496</c:v>
                </c:pt>
                <c:pt idx="1527" formatCode="0.00">
                  <c:v>8.4583585774605545</c:v>
                </c:pt>
                <c:pt idx="1528" formatCode="0.00">
                  <c:v>8.4744970685442294</c:v>
                </c:pt>
                <c:pt idx="1529" formatCode="0.00">
                  <c:v>8.4901567639746141</c:v>
                </c:pt>
                <c:pt idx="1530" formatCode="0.00">
                  <c:v>8.4901567639746141</c:v>
                </c:pt>
                <c:pt idx="1531" formatCode="0.00">
                  <c:v>8.4901567639746141</c:v>
                </c:pt>
                <c:pt idx="1532" formatCode="0.00">
                  <c:v>8.4901567639746141</c:v>
                </c:pt>
                <c:pt idx="1533" formatCode="0.00">
                  <c:v>8.4901567639746141</c:v>
                </c:pt>
                <c:pt idx="1534" formatCode="0.00">
                  <c:v>8.4901567639746141</c:v>
                </c:pt>
                <c:pt idx="1535" formatCode="0.00">
                  <c:v>8.5012062450702928</c:v>
                </c:pt>
                <c:pt idx="1536" formatCode="0.00">
                  <c:v>8.5120031749399772</c:v>
                </c:pt>
                <c:pt idx="1537" formatCode="0.00">
                  <c:v>8.5227284835819521</c:v>
                </c:pt>
                <c:pt idx="1538" formatCode="0.00">
                  <c:v>8.533597273019538</c:v>
                </c:pt>
                <c:pt idx="1539" formatCode="0.00">
                  <c:v>8.5448289353995115</c:v>
                </c:pt>
                <c:pt idx="1540" formatCode="0.00">
                  <c:v>8.5567287845078788</c:v>
                </c:pt>
                <c:pt idx="1541" formatCode="0.00">
                  <c:v>8.5695495801183039</c:v>
                </c:pt>
                <c:pt idx="1542" formatCode="0.00">
                  <c:v>8.5834881912294154</c:v>
                </c:pt>
                <c:pt idx="1543" formatCode="0.00">
                  <c:v>8.598761507415972</c:v>
                </c:pt>
                <c:pt idx="1544" formatCode="0.00">
                  <c:v>8.6154751431755745</c:v>
                </c:pt>
                <c:pt idx="1545" formatCode="0.00">
                  <c:v>8.6337872968106915</c:v>
                </c:pt>
                <c:pt idx="1546" formatCode="0.00">
                  <c:v>8.6537221896433376</c:v>
                </c:pt>
                <c:pt idx="1547" formatCode="0.00">
                  <c:v>8.675196670739016</c:v>
                </c:pt>
                <c:pt idx="1548" formatCode="0.00">
                  <c:v>8.6979544648062319</c:v>
                </c:pt>
                <c:pt idx="1549" formatCode="0.00">
                  <c:v>8.7215531230709775</c:v>
                </c:pt>
                <c:pt idx="1550" formatCode="0.00">
                  <c:v>8.7456850675154225</c:v>
                </c:pt>
                <c:pt idx="1551" formatCode="0.00">
                  <c:v>8.7701398437499911</c:v>
                </c:pt>
                <c:pt idx="1552" formatCode="0.00">
                  <c:v>8.7948110328789344</c:v>
                </c:pt>
                <c:pt idx="1553" formatCode="0.00">
                  <c:v>8.819754078789428</c:v>
                </c:pt>
                <c:pt idx="1554" formatCode="0.00">
                  <c:v>8.8449704711076738</c:v>
                </c:pt>
                <c:pt idx="1555" formatCode="0.00">
                  <c:v>8.870572050968784</c:v>
                </c:pt>
                <c:pt idx="1556" formatCode="0.00">
                  <c:v>8.8965617380401145</c:v>
                </c:pt>
                <c:pt idx="1557" formatCode="0.00">
                  <c:v>8.9229985513117196</c:v>
                </c:pt>
                <c:pt idx="1558" formatCode="0.00">
                  <c:v>8.9498297282235857</c:v>
                </c:pt>
                <c:pt idx="1559" formatCode="0.00">
                  <c:v>8.9771151815414854</c:v>
                </c:pt>
                <c:pt idx="1560" formatCode="0.00">
                  <c:v>9.0049162540723504</c:v>
                </c:pt>
                <c:pt idx="1561" formatCode="0.00">
                  <c:v>9.0333540822187839</c:v>
                </c:pt>
                <c:pt idx="1562" formatCode="0.00">
                  <c:v>9.0624947755915546</c:v>
                </c:pt>
                <c:pt idx="1563" formatCode="0.00">
                  <c:v>9.09252611646947</c:v>
                </c:pt>
                <c:pt idx="1564" formatCode="0.00">
                  <c:v>9.1235222584447762</c:v>
                </c:pt>
                <c:pt idx="1565" formatCode="0.00">
                  <c:v>9.15549845528977</c:v>
                </c:pt>
                <c:pt idx="1566" formatCode="0.00">
                  <c:v>9.1884699607767395</c:v>
                </c:pt>
                <c:pt idx="1567" formatCode="0.00">
                  <c:v>9.2224520286779725</c:v>
                </c:pt>
                <c:pt idx="1568" formatCode="0.00">
                  <c:v>9.257524532750331</c:v>
                </c:pt>
                <c:pt idx="1569" formatCode="0.00">
                  <c:v>9.2937046930726908</c:v>
                </c:pt>
                <c:pt idx="1570" formatCode="0.00">
                  <c:v>9.3310097297239256</c:v>
                </c:pt>
                <c:pt idx="1571" formatCode="0.00">
                  <c:v>9.3695245811899746</c:v>
                </c:pt>
                <c:pt idx="1572" formatCode="0.00">
                  <c:v>9.4091310307355851</c:v>
                </c:pt>
                <c:pt idx="1573" formatCode="0.00">
                  <c:v>9.4497747070044458</c:v>
                </c:pt>
                <c:pt idx="1574" formatCode="0.00">
                  <c:v>9.4913985573130883</c:v>
                </c:pt>
                <c:pt idx="1575" formatCode="0.00">
                  <c:v>9.5339430264060248</c:v>
                </c:pt>
                <c:pt idx="1576" formatCode="0.00">
                  <c:v>9.5773462352108947</c:v>
                </c:pt>
                <c:pt idx="1577" formatCode="0.00">
                  <c:v>9.6215441595936095</c:v>
                </c:pt>
                <c:pt idx="1578" formatCode="0.00">
                  <c:v>9.6663245874056809</c:v>
                </c:pt>
                <c:pt idx="1579" formatCode="0.00">
                  <c:v>9.7115443953617842</c:v>
                </c:pt>
                <c:pt idx="1580" formatCode="0.00">
                  <c:v>9.75705831511487</c:v>
                </c:pt>
                <c:pt idx="1581" formatCode="0.00">
                  <c:v>9.8026459117798233</c:v>
                </c:pt>
                <c:pt idx="1582" formatCode="0.00">
                  <c:v>9.8481598315329091</c:v>
                </c:pt>
                <c:pt idx="1583" formatCode="0.00">
                  <c:v>9.893453078060686</c:v>
                </c:pt>
                <c:pt idx="1584" formatCode="0.00">
                  <c:v>9.938526187628586</c:v>
                </c:pt>
                <c:pt idx="1585" formatCode="0.00">
                  <c:v>9.9832335939643215</c:v>
                </c:pt>
                <c:pt idx="1586" formatCode="0.00">
                  <c:v>10.027649510245185</c:v>
                </c:pt>
                <c:pt idx="1587" formatCode="0.00">
                  <c:v>10.071629978995187</c:v>
                </c:pt>
                <c:pt idx="1588" formatCode="0.00">
                  <c:v>10.115105136745528</c:v>
                </c:pt>
                <c:pt idx="1589" formatCode="0.00">
                  <c:v>10.15800637131343</c:v>
                </c:pt>
                <c:pt idx="1590" formatCode="0.00">
                  <c:v>10.200266500557257</c:v>
                </c:pt>
                <c:pt idx="1591" formatCode="0.00">
                  <c:v>10.241819951131674</c:v>
                </c:pt>
                <c:pt idx="1592" formatCode="0.00">
                  <c:v>10.282672681541483</c:v>
                </c:pt>
                <c:pt idx="1593" formatCode="0.00">
                  <c:v>10.322899858324746</c:v>
                </c:pt>
                <c:pt idx="1594" formatCode="0.00">
                  <c:v>10.362643830161165</c:v>
                </c:pt>
                <c:pt idx="1595" formatCode="0.00">
                  <c:v>10.401975950145733</c:v>
                </c:pt>
                <c:pt idx="1596" formatCode="0.00">
                  <c:v>10.441034693930026</c:v>
                </c:pt>
                <c:pt idx="1597" formatCode="0.00">
                  <c:v>10.479821014874814</c:v>
                </c:pt>
                <c:pt idx="1598" formatCode="0.00">
                  <c:v>10.518471481910135</c:v>
                </c:pt>
                <c:pt idx="1599" formatCode="0.00">
                  <c:v>10.556986333376184</c:v>
                </c:pt>
                <c:pt idx="1600" formatCode="0.00">
                  <c:v>10.595230668724263</c:v>
                </c:pt>
                <c:pt idx="1601" formatCode="0.00">
                  <c:v>10.633205441315141</c:v>
                </c:pt>
                <c:pt idx="1602" formatCode="0.00">
                  <c:v>10.670710773105265</c:v>
                </c:pt>
                <c:pt idx="1603" formatCode="0.00">
                  <c:v>10.707683176225979</c:v>
                </c:pt>
                <c:pt idx="1604" formatCode="0.00">
                  <c:v>10.744060592849779</c:v>
                </c:pt>
                <c:pt idx="1605" formatCode="0.00">
                  <c:v>10.779782573945457</c:v>
                </c:pt>
                <c:pt idx="1606" formatCode="0.00">
                  <c:v>10.814855078017816</c:v>
                </c:pt>
                <c:pt idx="1607" formatCode="0.00">
                  <c:v>10.849412290594978</c:v>
                </c:pt>
                <c:pt idx="1608" formatCode="0.00">
                  <c:v>10.883585537122755</c:v>
                </c:pt>
                <c:pt idx="1609" formatCode="0.00">
                  <c:v>10.917440450531533</c:v>
                </c:pt>
                <c:pt idx="1610" formatCode="0.00">
                  <c:v>10.951168447788049</c:v>
                </c:pt>
                <c:pt idx="1611" formatCode="0.00">
                  <c:v>10.984769767232493</c:v>
                </c:pt>
                <c:pt idx="1612" formatCode="0.00">
                  <c:v>11.018371086676938</c:v>
                </c:pt>
                <c:pt idx="1613" formatCode="0.00">
                  <c:v>11.051972406121381</c:v>
                </c:pt>
                <c:pt idx="1614" formatCode="0.00">
                  <c:v>11.085700403377897</c:v>
                </c:pt>
                <c:pt idx="1615" formatCode="0.00">
                  <c:v>11.11949182891802</c:v>
                </c:pt>
                <c:pt idx="1616" formatCode="0.00">
                  <c:v>11.153473896819255</c:v>
                </c:pt>
                <c:pt idx="1617" formatCode="0.00">
                  <c:v>11.187710988725975</c:v>
                </c:pt>
                <c:pt idx="1618" formatCode="0.00">
                  <c:v>11.222332404192368</c:v>
                </c:pt>
                <c:pt idx="1619" formatCode="0.00">
                  <c:v>11.257404908264727</c:v>
                </c:pt>
                <c:pt idx="1620" formatCode="0.00">
                  <c:v>11.293061673525358</c:v>
                </c:pt>
                <c:pt idx="1621" formatCode="0.00">
                  <c:v>11.329439090149158</c:v>
                </c:pt>
                <c:pt idx="1622" formatCode="0.00">
                  <c:v>11.366610894633039</c:v>
                </c:pt>
                <c:pt idx="1623" formatCode="0.00">
                  <c:v>11.404652968535645</c:v>
                </c:pt>
                <c:pt idx="1624" formatCode="0.00">
                  <c:v>11.443439289480432</c:v>
                </c:pt>
                <c:pt idx="1625" formatCode="0.00">
                  <c:v>11.482908455075425</c:v>
                </c:pt>
                <c:pt idx="1626" formatCode="0.00">
                  <c:v>11.522928186514038</c:v>
                </c:pt>
                <c:pt idx="1627" formatCode="0.00">
                  <c:v>11.563363344907385</c:v>
                </c:pt>
                <c:pt idx="1628" formatCode="0.00">
                  <c:v>11.603937455632693</c:v>
                </c:pt>
                <c:pt idx="1629" formatCode="0.00">
                  <c:v>11.644442060399495</c:v>
                </c:pt>
                <c:pt idx="1630" formatCode="0.00">
                  <c:v>11.68466923718276</c:v>
                </c:pt>
                <c:pt idx="1631" formatCode="0.00">
                  <c:v>11.724207014960539</c:v>
                </c:pt>
                <c:pt idx="1632" formatCode="0.00">
                  <c:v>11.762789644418701</c:v>
                </c:pt>
                <c:pt idx="1633" formatCode="0.00">
                  <c:v>11.800161386531183</c:v>
                </c:pt>
                <c:pt idx="1634" formatCode="0.00">
                  <c:v>11.836275913923158</c:v>
                </c:pt>
                <c:pt idx="1635" formatCode="0.00">
                  <c:v>11.871219237611429</c:v>
                </c:pt>
                <c:pt idx="1636" formatCode="0.00">
                  <c:v>11.905328698345311</c:v>
                </c:pt>
                <c:pt idx="1637" formatCode="0.00">
                  <c:v>11.93886676826129</c:v>
                </c:pt>
                <c:pt idx="1638" formatCode="0.00">
                  <c:v>11.972215447102169</c:v>
                </c:pt>
                <c:pt idx="1639" formatCode="0.00">
                  <c:v>12.005501114754777</c:v>
                </c:pt>
                <c:pt idx="1640" formatCode="0.00">
                  <c:v>12.038786782407383</c:v>
                </c:pt>
                <c:pt idx="1641" formatCode="0.00">
                  <c:v>12.072009498456765</c:v>
                </c:pt>
                <c:pt idx="1642" formatCode="0.00">
                  <c:v>12.105043717206764</c:v>
                </c:pt>
                <c:pt idx="1643" formatCode="0.00">
                  <c:v>12.137827440414927</c:v>
                </c:pt>
                <c:pt idx="1644" formatCode="0.00">
                  <c:v>12.170299384859371</c:v>
                </c:pt>
                <c:pt idx="1645" formatCode="0.00">
                  <c:v>12.202522978823705</c:v>
                </c:pt>
                <c:pt idx="1646" formatCode="0.00">
                  <c:v>12.234622755058272</c:v>
                </c:pt>
                <c:pt idx="1647" formatCode="0.00">
                  <c:v>12.266784410365201</c:v>
                </c:pt>
                <c:pt idx="1648" formatCode="0.00">
                  <c:v>12.299256354809645</c:v>
                </c:pt>
                <c:pt idx="1649" formatCode="0.00">
                  <c:v>12.33216520661863</c:v>
                </c:pt>
                <c:pt idx="1650" formatCode="0.00">
                  <c:v>12.365703276534608</c:v>
                </c:pt>
                <c:pt idx="1651" formatCode="0.00">
                  <c:v>12.39994036844133</c:v>
                </c:pt>
                <c:pt idx="1652" formatCode="0.00">
                  <c:v>12.435012872513688</c:v>
                </c:pt>
                <c:pt idx="1653" formatCode="0.00">
                  <c:v>12.470996312800041</c:v>
                </c:pt>
                <c:pt idx="1654" formatCode="0.00">
                  <c:v>12.507902367969795</c:v>
                </c:pt>
                <c:pt idx="1655" formatCode="0.00">
                  <c:v>12.545742716692359</c:v>
                </c:pt>
                <c:pt idx="1656" formatCode="0.00">
                  <c:v>12.584393183727682</c:v>
                </c:pt>
                <c:pt idx="1657" formatCode="0.00">
                  <c:v>12.623793796724939</c:v>
                </c:pt>
                <c:pt idx="1658" formatCode="0.00">
                  <c:v>12.663882617026722</c:v>
                </c:pt>
                <c:pt idx="1659" formatCode="0.00">
                  <c:v>12.704526293295583</c:v>
                </c:pt>
                <c:pt idx="1660" formatCode="0.00">
                  <c:v>12.745728638974596</c:v>
                </c:pt>
                <c:pt idx="1661" formatCode="0.00">
                  <c:v>12.787493467506831</c:v>
                </c:pt>
                <c:pt idx="1662" formatCode="0.00">
                  <c:v>12.829824592335363</c:v>
                </c:pt>
                <c:pt idx="1663" formatCode="0.00">
                  <c:v>12.872725826903265</c:v>
                </c:pt>
                <c:pt idx="1664" formatCode="0.00">
                  <c:v>12.916200984653608</c:v>
                </c:pt>
                <c:pt idx="1665" formatCode="0.00">
                  <c:v>12.960253879029464</c:v>
                </c:pt>
                <c:pt idx="1666" formatCode="0.00">
                  <c:v>13.004815421167667</c:v>
                </c:pt>
                <c:pt idx="1667" formatCode="0.00">
                  <c:v>13.049961850137146</c:v>
                </c:pt>
                <c:pt idx="1668" formatCode="0.00">
                  <c:v>13.095623183299011</c:v>
                </c:pt>
                <c:pt idx="1669" formatCode="0.00">
                  <c:v>13.141728186728367</c:v>
                </c:pt>
                <c:pt idx="1670" formatCode="0.00">
                  <c:v>13.188279005486939</c:v>
                </c:pt>
                <c:pt idx="1671" formatCode="0.00">
                  <c:v>13.235128226165951</c:v>
                </c:pt>
                <c:pt idx="1672" formatCode="0.00">
                  <c:v>13.282276802126171</c:v>
                </c:pt>
                <c:pt idx="1673" formatCode="0.00">
                  <c:v>13.329650520190301</c:v>
                </c:pt>
                <c:pt idx="1674" formatCode="0.00">
                  <c:v>13.37724991662377</c:v>
                </c:pt>
                <c:pt idx="1675" formatCode="0.00">
                  <c:v>13.425000063228708</c:v>
                </c:pt>
                <c:pt idx="1676" formatCode="0.00">
                  <c:v>13.472825674296953</c:v>
                </c:pt>
                <c:pt idx="1677" formatCode="0.00">
                  <c:v>13.520726809413551</c:v>
                </c:pt>
                <c:pt idx="1678" formatCode="0.00">
                  <c:v>13.568703528163551</c:v>
                </c:pt>
                <c:pt idx="1679" formatCode="0.00">
                  <c:v>13.616680246913551</c:v>
                </c:pt>
                <c:pt idx="1680" formatCode="0.00">
                  <c:v>13.664656965663552</c:v>
                </c:pt>
                <c:pt idx="1681" formatCode="0.00">
                  <c:v>13.71255810078015</c:v>
                </c:pt>
                <c:pt idx="1682" formatCode="0.00">
                  <c:v>13.760308247385089</c:v>
                </c:pt>
                <c:pt idx="1683" formatCode="0.00">
                  <c:v>13.807832358110396</c:v>
                </c:pt>
                <c:pt idx="1684" formatCode="0.00">
                  <c:v>13.855130969221507</c:v>
                </c:pt>
                <c:pt idx="1685" formatCode="0.00">
                  <c:v>13.902204616983854</c:v>
                </c:pt>
                <c:pt idx="1686" formatCode="0.00">
                  <c:v>13.949203396133374</c:v>
                </c:pt>
                <c:pt idx="1687" formatCode="0.00">
                  <c:v>13.996202175282894</c:v>
                </c:pt>
                <c:pt idx="1688" formatCode="0.00">
                  <c:v>14.043350751243114</c:v>
                </c:pt>
                <c:pt idx="1689" formatCode="0.00">
                  <c:v>14.090799635845309</c:v>
                </c:pt>
                <c:pt idx="1690" formatCode="0.00">
                  <c:v>14.138549782450248</c:v>
                </c:pt>
                <c:pt idx="1691" formatCode="0.00">
                  <c:v>14.186602144418696</c:v>
                </c:pt>
                <c:pt idx="1692" formatCode="0.00">
                  <c:v>14.234957675111426</c:v>
                </c:pt>
                <c:pt idx="1693" formatCode="0.00">
                  <c:v>14.283465147676583</c:v>
                </c:pt>
                <c:pt idx="1694" formatCode="0.00">
                  <c:v>14.332124800454361</c:v>
                </c:pt>
                <c:pt idx="1695" formatCode="0.00">
                  <c:v>14.38086063271602</c:v>
                </c:pt>
                <c:pt idx="1696" formatCode="0.00">
                  <c:v>14.429672704046611</c:v>
                </c:pt>
                <c:pt idx="1697" formatCode="0.00">
                  <c:v>14.478561074031179</c:v>
                </c:pt>
                <c:pt idx="1698" formatCode="0.00">
                  <c:v>14.527525802254772</c:v>
                </c:pt>
                <c:pt idx="1699" formatCode="0.00">
                  <c:v>14.576566948302439</c:v>
                </c:pt>
                <c:pt idx="1700" formatCode="0.00">
                  <c:v>14.62568457175923</c:v>
                </c:pt>
                <c:pt idx="1701" formatCode="0.00">
                  <c:v>14.674878732210189</c:v>
                </c:pt>
                <c:pt idx="1702" formatCode="0.00">
                  <c:v>14.724149489240368</c:v>
                </c:pt>
                <c:pt idx="1703" formatCode="0.00">
                  <c:v>14.773420246270545</c:v>
                </c:pt>
                <c:pt idx="1704" formatCode="0.00">
                  <c:v>14.822614406721506</c:v>
                </c:pt>
                <c:pt idx="1705" formatCode="0.00">
                  <c:v>14.871655552769173</c:v>
                </c:pt>
                <c:pt idx="1706" formatCode="0.00">
                  <c:v>14.92054392275374</c:v>
                </c:pt>
                <c:pt idx="1707" formatCode="0.00">
                  <c:v>14.9692797550154</c:v>
                </c:pt>
                <c:pt idx="1708" formatCode="0.00">
                  <c:v>15.017787227580557</c:v>
                </c:pt>
                <c:pt idx="1709" formatCode="0.00">
                  <c:v>15.066142758273287</c:v>
                </c:pt>
                <c:pt idx="1710" formatCode="0.00">
                  <c:v>15.114346585433779</c:v>
                </c:pt>
                <c:pt idx="1711" formatCode="0.00">
                  <c:v>15.162398947402229</c:v>
                </c:pt>
                <c:pt idx="1712" formatCode="0.00">
                  <c:v>15.210375666152229</c:v>
                </c:pt>
                <c:pt idx="1713" formatCode="0.00">
                  <c:v>15.258276801268828</c:v>
                </c:pt>
                <c:pt idx="1714" formatCode="0.00">
                  <c:v>15.30610241233707</c:v>
                </c:pt>
                <c:pt idx="1715" formatCode="0.00">
                  <c:v>15.354003547453669</c:v>
                </c:pt>
                <c:pt idx="1716" formatCode="0.00">
                  <c:v>15.401980266203669</c:v>
                </c:pt>
                <c:pt idx="1717" formatCode="0.00">
                  <c:v>15.450108330975617</c:v>
                </c:pt>
                <c:pt idx="1718" formatCode="0.00">
                  <c:v>15.498463861668347</c:v>
                </c:pt>
                <c:pt idx="1719" formatCode="0.00">
                  <c:v>15.54704739454729</c:v>
                </c:pt>
                <c:pt idx="1720" formatCode="0.00">
                  <c:v>15.595935764531857</c:v>
                </c:pt>
                <c:pt idx="1721" formatCode="0.00">
                  <c:v>15.645129924982818</c:v>
                </c:pt>
                <c:pt idx="1722" formatCode="0.00">
                  <c:v>15.694707664180349</c:v>
                </c:pt>
                <c:pt idx="1723" formatCode="0.00">
                  <c:v>15.74467047175065</c:v>
                </c:pt>
                <c:pt idx="1724" formatCode="0.00">
                  <c:v>15.795097327674862</c:v>
                </c:pt>
                <c:pt idx="1725" formatCode="0.00">
                  <c:v>15.845912529149485</c:v>
                </c:pt>
                <c:pt idx="1726" formatCode="0.00">
                  <c:v>15.897039479595302</c:v>
                </c:pt>
                <c:pt idx="1727" formatCode="0.00">
                  <c:v>15.948322662037004</c:v>
                </c:pt>
                <c:pt idx="1728" formatCode="0.00">
                  <c:v>15.999684049854219</c:v>
                </c:pt>
                <c:pt idx="1729" formatCode="0.00">
                  <c:v>16.050967232295921</c:v>
                </c:pt>
                <c:pt idx="1730" formatCode="0.00">
                  <c:v>16.101860281635769</c:v>
                </c:pt>
                <c:pt idx="1731" formatCode="0.00">
                  <c:v>16.152054845250309</c:v>
                </c:pt>
                <c:pt idx="1732" formatCode="0.00">
                  <c:v>16.201172468707099</c:v>
                </c:pt>
                <c:pt idx="1733" formatCode="0.00">
                  <c:v>16.24884721043378</c:v>
                </c:pt>
                <c:pt idx="1734" formatCode="0.00">
                  <c:v>16.294730110596674</c:v>
                </c:pt>
                <c:pt idx="1735" formatCode="0.00">
                  <c:v>16.33878300497253</c:v>
                </c:pt>
                <c:pt idx="1736" formatCode="0.00">
                  <c:v>16.3809721982167</c:v>
                </c:pt>
                <c:pt idx="1737" formatCode="0.00">
                  <c:v>16.421407356610047</c:v>
                </c:pt>
                <c:pt idx="1738" formatCode="0.00">
                  <c:v>16.460193677554834</c:v>
                </c:pt>
                <c:pt idx="1739" formatCode="0.00">
                  <c:v>16.497432068329868</c:v>
                </c:pt>
                <c:pt idx="1740" formatCode="0.00">
                  <c:v>16.533154049425548</c:v>
                </c:pt>
                <c:pt idx="1741" formatCode="0.00">
                  <c:v>16.533154049425548</c:v>
                </c:pt>
                <c:pt idx="1742" formatCode="0.00">
                  <c:v>16.533154049425548</c:v>
                </c:pt>
                <c:pt idx="1743" formatCode="0.00">
                  <c:v>16.533154049425548</c:v>
                </c:pt>
                <c:pt idx="1744" formatCode="0.00">
                  <c:v>16.56318539030346</c:v>
                </c:pt>
                <c:pt idx="1745" formatCode="0.00">
                  <c:v>16.5921495629715</c:v>
                </c:pt>
                <c:pt idx="1746" formatCode="0.00">
                  <c:v>16.620297062971499</c:v>
                </c:pt>
                <c:pt idx="1747" formatCode="0.00">
                  <c:v>16.647696681241388</c:v>
                </c:pt>
                <c:pt idx="1748" formatCode="0.00">
                  <c:v>16.674471341735217</c:v>
                </c:pt>
                <c:pt idx="1749" formatCode="0.00">
                  <c:v>16.700684115226299</c:v>
                </c:pt>
                <c:pt idx="1750" formatCode="0.00">
                  <c:v>16.726340960219442</c:v>
                </c:pt>
                <c:pt idx="1751" formatCode="0.00">
                  <c:v>16.751447835219441</c:v>
                </c:pt>
                <c:pt idx="1752" formatCode="0.00">
                  <c:v>16.776119024348386</c:v>
                </c:pt>
                <c:pt idx="1753" formatCode="0.00">
                  <c:v>16.800358341049346</c:v>
                </c:pt>
                <c:pt idx="1754" formatCode="0.00">
                  <c:v>16.824276256001333</c:v>
                </c:pt>
                <c:pt idx="1755" formatCode="0.00">
                  <c:v>16.847927974751336</c:v>
                </c:pt>
                <c:pt idx="1756" formatCode="0.00">
                  <c:v>16.871314986925547</c:v>
                </c:pt>
                <c:pt idx="1757" formatCode="0.00">
                  <c:v>16.894438782150168</c:v>
                </c:pt>
                <c:pt idx="1758" formatCode="0.00">
                  <c:v>16.917300850051404</c:v>
                </c:pt>
                <c:pt idx="1759" formatCode="0.00">
                  <c:v>16.93990268025545</c:v>
                </c:pt>
                <c:pt idx="1760" formatCode="0.00">
                  <c:v>16.962245762388509</c:v>
                </c:pt>
                <c:pt idx="1761" formatCode="0.00">
                  <c:v>16.984331586076781</c:v>
                </c:pt>
                <c:pt idx="1762" formatCode="0.00">
                  <c:v>17.006110665937893</c:v>
                </c:pt>
                <c:pt idx="1763" formatCode="0.00">
                  <c:v>17.027635764531855</c:v>
                </c:pt>
                <c:pt idx="1764" formatCode="0.00">
                  <c:v>17.048858051911829</c:v>
                </c:pt>
                <c:pt idx="1765" formatCode="0.00">
                  <c:v>17.069779673139539</c:v>
                </c:pt>
                <c:pt idx="1766" formatCode="0.00">
                  <c:v>17.090402773276711</c:v>
                </c:pt>
                <c:pt idx="1767" formatCode="0.00">
                  <c:v>17.11072949738508</c:v>
                </c:pt>
                <c:pt idx="1768" formatCode="0.00">
                  <c:v>17.13076199052637</c:v>
                </c:pt>
                <c:pt idx="1769" formatCode="0.00">
                  <c:v>17.150453925325753</c:v>
                </c:pt>
                <c:pt idx="1770" formatCode="0.00">
                  <c:v>17.169712289523282</c:v>
                </c:pt>
                <c:pt idx="1771" formatCode="0.00">
                  <c:v>17.188352905735563</c:v>
                </c:pt>
                <c:pt idx="1772" formatCode="0.00">
                  <c:v>17.188352905735563</c:v>
                </c:pt>
                <c:pt idx="1773" formatCode="0.00">
                  <c:v>17.188352905735563</c:v>
                </c:pt>
                <c:pt idx="1774" formatCode="0.00">
                  <c:v>17.188352905735563</c:v>
                </c:pt>
                <c:pt idx="1775" formatCode="0.00">
                  <c:v>17.188352905735563</c:v>
                </c:pt>
                <c:pt idx="1776" formatCode="0.00">
                  <c:v>17.188352905735563</c:v>
                </c:pt>
                <c:pt idx="1777" formatCode="0.00">
                  <c:v>17.188352905735563</c:v>
                </c:pt>
                <c:pt idx="1778" formatCode="0.00">
                  <c:v>17.188352905735563</c:v>
                </c:pt>
                <c:pt idx="1779" formatCode="0.00">
                  <c:v>17.188352905735563</c:v>
                </c:pt>
                <c:pt idx="1780" formatCode="0.00">
                  <c:v>17.188352905735563</c:v>
                </c:pt>
                <c:pt idx="1781" formatCode="0.00">
                  <c:v>17.188352905735563</c:v>
                </c:pt>
                <c:pt idx="1782" formatCode="0.00">
                  <c:v>17.188352905735563</c:v>
                </c:pt>
                <c:pt idx="1783" formatCode="0.00">
                  <c:v>17.188352905735563</c:v>
                </c:pt>
                <c:pt idx="1784" formatCode="0.00">
                  <c:v>17.188352905735563</c:v>
                </c:pt>
                <c:pt idx="1785" formatCode="0.00">
                  <c:v>17.188352905735563</c:v>
                </c:pt>
                <c:pt idx="1786" formatCode="0.00">
                  <c:v>17.188352905735563</c:v>
                </c:pt>
                <c:pt idx="1787" formatCode="0.00">
                  <c:v>17.188352905735563</c:v>
                </c:pt>
                <c:pt idx="1788" formatCode="0.00">
                  <c:v>17.188352905735563</c:v>
                </c:pt>
                <c:pt idx="1789" formatCode="0.00">
                  <c:v>17.188352905735563</c:v>
                </c:pt>
                <c:pt idx="1790" formatCode="0.00">
                  <c:v>17.188352905735563</c:v>
                </c:pt>
                <c:pt idx="1791" formatCode="0.00">
                  <c:v>17.188352905735563</c:v>
                </c:pt>
                <c:pt idx="1792" formatCode="0.00">
                  <c:v>17.188352905735563</c:v>
                </c:pt>
                <c:pt idx="1793" formatCode="0.00">
                  <c:v>17.188352905735563</c:v>
                </c:pt>
                <c:pt idx="1794" formatCode="0.00">
                  <c:v>17.188352905735563</c:v>
                </c:pt>
                <c:pt idx="1795" formatCode="0.00">
                  <c:v>17.188352905735563</c:v>
                </c:pt>
                <c:pt idx="1796" formatCode="0.00">
                  <c:v>17.188352905735563</c:v>
                </c:pt>
                <c:pt idx="1797" formatCode="0.00">
                  <c:v>17.188352905735563</c:v>
                </c:pt>
                <c:pt idx="1798" formatCode="0.00">
                  <c:v>17.188352905735563</c:v>
                </c:pt>
                <c:pt idx="1799" formatCode="0.00">
                  <c:v>17.188352905735563</c:v>
                </c:pt>
                <c:pt idx="1800" formatCode="0.00">
                  <c:v>17.188352905735563</c:v>
                </c:pt>
                <c:pt idx="1801" formatCode="0.00">
                  <c:v>17.188352905735563</c:v>
                </c:pt>
                <c:pt idx="1802" formatCode="0.00">
                  <c:v>17.188352905735563</c:v>
                </c:pt>
                <c:pt idx="1803" formatCode="0.00">
                  <c:v>17.188352905735563</c:v>
                </c:pt>
                <c:pt idx="1804" formatCode="0.00">
                  <c:v>17.188352905735563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BE-554E-AE96-AF1D91933386}"/>
            </c:ext>
          </c:extLst>
        </c:ser>
        <c:ser>
          <c:idx val="2"/>
          <c:order val="2"/>
          <c:tx>
            <c:v>Cumulative Braking Energy After Losses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v5'!$AX$2:$AX$1811</c:f>
              <c:numCache>
                <c:formatCode>0.000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4.1222125896089572E-3</c:v>
                </c:pt>
                <c:pt idx="42">
                  <c:v>3.59931972685824E-3</c:v>
                </c:pt>
                <c:pt idx="43">
                  <c:v>3.0951242178559992E-3</c:v>
                </c:pt>
                <c:pt idx="44">
                  <c:v>2.7066171721318393E-3</c:v>
                </c:pt>
                <c:pt idx="45">
                  <c:v>2.3587378708889587E-3</c:v>
                </c:pt>
                <c:pt idx="46">
                  <c:v>1.901387485184E-3</c:v>
                </c:pt>
                <c:pt idx="47">
                  <c:v>1.4243675737702398E-3</c:v>
                </c:pt>
                <c:pt idx="48">
                  <c:v>1.1142447184281595E-3</c:v>
                </c:pt>
                <c:pt idx="49">
                  <c:v>9.8756845113343972E-4</c:v>
                </c:pt>
                <c:pt idx="50">
                  <c:v>0</c:v>
                </c:pt>
                <c:pt idx="51">
                  <c:v>8.5969392537599992E-4</c:v>
                </c:pt>
                <c:pt idx="52">
                  <c:v>7.6543846252543973E-4</c:v>
                </c:pt>
                <c:pt idx="53">
                  <c:v>0</c:v>
                </c:pt>
                <c:pt idx="54">
                  <c:v>0</c:v>
                </c:pt>
                <c:pt idx="55">
                  <c:v>6.8449949466623959E-4</c:v>
                </c:pt>
                <c:pt idx="56">
                  <c:v>5.5728061976575971E-4</c:v>
                </c:pt>
                <c:pt idx="57">
                  <c:v>3.8798704676863992E-4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2.6443981666713591E-3</c:v>
                </c:pt>
                <c:pt idx="93">
                  <c:v>2.300678857072639E-3</c:v>
                </c:pt>
                <c:pt idx="94">
                  <c:v>1.6850000937369597E-3</c:v>
                </c:pt>
                <c:pt idx="95">
                  <c:v>1.0942586716159994E-3</c:v>
                </c:pt>
                <c:pt idx="96">
                  <c:v>6.5338999193599991E-4</c:v>
                </c:pt>
                <c:pt idx="97">
                  <c:v>4.5588082343935992E-4</c:v>
                </c:pt>
                <c:pt idx="98">
                  <c:v>3.2556456345599999E-4</c:v>
                </c:pt>
                <c:pt idx="99">
                  <c:v>1.872222326374399E-4</c:v>
                </c:pt>
                <c:pt idx="100">
                  <c:v>7.6055499407360006E-5</c:v>
                </c:pt>
                <c:pt idx="101">
                  <c:v>2.9300810711039995E-5</c:v>
                </c:pt>
                <c:pt idx="102">
                  <c:v>1.094258671616E-5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1.9542012921446392E-3</c:v>
                </c:pt>
                <c:pt idx="156">
                  <c:v>1.6726783793561593E-3</c:v>
                </c:pt>
                <c:pt idx="157">
                  <c:v>1.1547594196582398E-3</c:v>
                </c:pt>
                <c:pt idx="158">
                  <c:v>6.7665429303295983E-4</c:v>
                </c:pt>
                <c:pt idx="159">
                  <c:v>3.9992441409535985E-4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3.1624075609702402E-3</c:v>
                </c:pt>
                <c:pt idx="176">
                  <c:v>2.7854083182182392E-3</c:v>
                </c:pt>
                <c:pt idx="177">
                  <c:v>2.1726912880639989E-3</c:v>
                </c:pt>
                <c:pt idx="178">
                  <c:v>1.6604018822758393E-3</c:v>
                </c:pt>
                <c:pt idx="179">
                  <c:v>1.4471570932121597E-3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1.8107041890713595E-3</c:v>
                </c:pt>
                <c:pt idx="188">
                  <c:v>1.5401238629990392E-3</c:v>
                </c:pt>
                <c:pt idx="189">
                  <c:v>1.2592113837670393E-3</c:v>
                </c:pt>
                <c:pt idx="190">
                  <c:v>9.9704147558399943E-4</c:v>
                </c:pt>
                <c:pt idx="191">
                  <c:v>8.0760359522303975E-4</c:v>
                </c:pt>
                <c:pt idx="192">
                  <c:v>6.6109954166783977E-4</c:v>
                </c:pt>
                <c:pt idx="193">
                  <c:v>5.5728061976575971E-4</c:v>
                </c:pt>
                <c:pt idx="194">
                  <c:v>4.75346871296E-4</c:v>
                </c:pt>
                <c:pt idx="195">
                  <c:v>4.2434175635455983E-4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6.8142697909862387E-3</c:v>
                </c:pt>
                <c:pt idx="238">
                  <c:v>6.3268272918118396E-3</c:v>
                </c:pt>
                <c:pt idx="239">
                  <c:v>5.8805099274239978E-3</c:v>
                </c:pt>
                <c:pt idx="240">
                  <c:v>0</c:v>
                </c:pt>
                <c:pt idx="241">
                  <c:v>0</c:v>
                </c:pt>
                <c:pt idx="242">
                  <c:v>5.2962119706214377E-3</c:v>
                </c:pt>
                <c:pt idx="243">
                  <c:v>4.9730213154406391E-3</c:v>
                </c:pt>
                <c:pt idx="244">
                  <c:v>4.4369250009497581E-3</c:v>
                </c:pt>
                <c:pt idx="245">
                  <c:v>3.893774787583998E-3</c:v>
                </c:pt>
                <c:pt idx="246">
                  <c:v>3.5275146536959982E-3</c:v>
                </c:pt>
                <c:pt idx="247">
                  <c:v>3.0951242178559992E-3</c:v>
                </c:pt>
                <c:pt idx="248">
                  <c:v>2.7066171721318393E-3</c:v>
                </c:pt>
                <c:pt idx="249">
                  <c:v>2.3587378708889587E-3</c:v>
                </c:pt>
                <c:pt idx="250">
                  <c:v>1.901387485184E-3</c:v>
                </c:pt>
                <c:pt idx="251">
                  <c:v>1.4243675737702398E-3</c:v>
                </c:pt>
                <c:pt idx="252">
                  <c:v>1.1142447184281595E-3</c:v>
                </c:pt>
                <c:pt idx="253">
                  <c:v>9.8756845113343972E-4</c:v>
                </c:pt>
                <c:pt idx="254">
                  <c:v>0</c:v>
                </c:pt>
                <c:pt idx="255">
                  <c:v>8.5969392537599992E-4</c:v>
                </c:pt>
                <c:pt idx="256">
                  <c:v>7.6543846252543973E-4</c:v>
                </c:pt>
                <c:pt idx="257">
                  <c:v>0</c:v>
                </c:pt>
                <c:pt idx="258">
                  <c:v>0</c:v>
                </c:pt>
                <c:pt idx="259">
                  <c:v>6.8449949466623959E-4</c:v>
                </c:pt>
                <c:pt idx="260">
                  <c:v>5.5728061976575971E-4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4.3175513276825592E-3</c:v>
                </c:pt>
                <c:pt idx="279">
                  <c:v>3.7635263535513597E-3</c:v>
                </c:pt>
                <c:pt idx="280">
                  <c:v>3.2646890946559991E-3</c:v>
                </c:pt>
                <c:pt idx="281">
                  <c:v>2.6754172348006388E-3</c:v>
                </c:pt>
                <c:pt idx="282">
                  <c:v>2.1586965335654391E-3</c:v>
                </c:pt>
                <c:pt idx="283">
                  <c:v>1.4701274818559994E-3</c:v>
                </c:pt>
                <c:pt idx="284">
                  <c:v>1.0353857463910403E-3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4.5376465377689572E-3</c:v>
                </c:pt>
                <c:pt idx="309">
                  <c:v>4.238873224847361E-3</c:v>
                </c:pt>
                <c:pt idx="310">
                  <c:v>3.9502738045337589E-3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3.1624075609702402E-3</c:v>
                </c:pt>
                <c:pt idx="318">
                  <c:v>2.9300810711039996E-3</c:v>
                </c:pt>
                <c:pt idx="319">
                  <c:v>2.6754172348006388E-3</c:v>
                </c:pt>
                <c:pt idx="320">
                  <c:v>2.4620820111359992E-3</c:v>
                </c:pt>
                <c:pt idx="321">
                  <c:v>2.2719206539673592E-3</c:v>
                </c:pt>
                <c:pt idx="322">
                  <c:v>2.0347785215999998E-3</c:v>
                </c:pt>
                <c:pt idx="323">
                  <c:v>1.7725181788159996E-3</c:v>
                </c:pt>
                <c:pt idx="324">
                  <c:v>1.5401238629990392E-3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1.2274010128793596E-3</c:v>
                </c:pt>
                <c:pt idx="333">
                  <c:v>9.5012852633600013E-4</c:v>
                </c:pt>
                <c:pt idx="334">
                  <c:v>6.9238991359999987E-4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1.6359845400166395E-3</c:v>
                </c:pt>
                <c:pt idx="364">
                  <c:v>1.4130406399999994E-3</c:v>
                </c:pt>
                <c:pt idx="365">
                  <c:v>1.2168879905177601E-3</c:v>
                </c:pt>
                <c:pt idx="366">
                  <c:v>1.0843334741606398E-3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1.2806443841945592E-3</c:v>
                </c:pt>
                <c:pt idx="377">
                  <c:v>1.0257318527385599E-3</c:v>
                </c:pt>
                <c:pt idx="378">
                  <c:v>7.0830640336895978E-4</c:v>
                </c:pt>
                <c:pt idx="379">
                  <c:v>4.6881297137663991E-4</c:v>
                </c:pt>
                <c:pt idx="380">
                  <c:v>3.2016109604863981E-4</c:v>
                </c:pt>
                <c:pt idx="381">
                  <c:v>2.3522039709695998E-4</c:v>
                </c:pt>
                <c:pt idx="382">
                  <c:v>1.7908311855103999E-4</c:v>
                </c:pt>
                <c:pt idx="383">
                  <c:v>1.44695361536E-4</c:v>
                </c:pt>
                <c:pt idx="384">
                  <c:v>1.1720324284415998E-4</c:v>
                </c:pt>
                <c:pt idx="385">
                  <c:v>8.4126787543039978E-5</c:v>
                </c:pt>
                <c:pt idx="386">
                  <c:v>5.4283369226240004E-5</c:v>
                </c:pt>
                <c:pt idx="387">
                  <c:v>3.0951242178559984E-5</c:v>
                </c:pt>
                <c:pt idx="388">
                  <c:v>1.1959975976959996E-5</c:v>
                </c:pt>
                <c:pt idx="389">
                  <c:v>1.8313006694399997E-6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1.4017589235302398E-3</c:v>
                </c:pt>
                <c:pt idx="407">
                  <c:v>1.2274010128793596E-3</c:v>
                </c:pt>
                <c:pt idx="408">
                  <c:v>1.0548291855974397E-3</c:v>
                </c:pt>
                <c:pt idx="409">
                  <c:v>9.2252336439295967E-4</c:v>
                </c:pt>
                <c:pt idx="410">
                  <c:v>7.9060189024256005E-4</c:v>
                </c:pt>
                <c:pt idx="411">
                  <c:v>6.5338999193599991E-4</c:v>
                </c:pt>
                <c:pt idx="412">
                  <c:v>5.2924589346815994E-4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7.0032554983424E-4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2.1169835738726397E-3</c:v>
                </c:pt>
                <c:pt idx="440">
                  <c:v>1.9277039540633594E-3</c:v>
                </c:pt>
                <c:pt idx="441">
                  <c:v>1.6117480669593596E-3</c:v>
                </c:pt>
                <c:pt idx="442">
                  <c:v>1.1959975976959995E-3</c:v>
                </c:pt>
                <c:pt idx="443">
                  <c:v>7.4888893054975961E-4</c:v>
                </c:pt>
                <c:pt idx="444">
                  <c:v>3.7623054864383996E-4</c:v>
                </c:pt>
                <c:pt idx="445">
                  <c:v>1.3404668727295998E-4</c:v>
                </c:pt>
                <c:pt idx="446">
                  <c:v>3.2646890946559996E-5</c:v>
                </c:pt>
                <c:pt idx="447">
                  <c:v>3.8208618905599986E-6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1.0257318527385599E-3</c:v>
                </c:pt>
                <c:pt idx="525">
                  <c:v>9.3167986774015993E-4</c:v>
                </c:pt>
                <c:pt idx="526">
                  <c:v>8.3344528244735981E-4</c:v>
                </c:pt>
                <c:pt idx="527">
                  <c:v>7.1633247420415996E-4</c:v>
                </c:pt>
                <c:pt idx="528">
                  <c:v>5.4317282201599973E-4</c:v>
                </c:pt>
                <c:pt idx="529">
                  <c:v>3.2016109604863981E-4</c:v>
                </c:pt>
                <c:pt idx="530">
                  <c:v>1.3058756378623999E-4</c:v>
                </c:pt>
                <c:pt idx="531">
                  <c:v>3.6173840384E-5</c:v>
                </c:pt>
                <c:pt idx="532">
                  <c:v>9.043460096E-6</c:v>
                </c:pt>
                <c:pt idx="533">
                  <c:v>2.260865024E-6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1.2592113837670393E-3</c:v>
                </c:pt>
                <c:pt idx="549">
                  <c:v>1.12430556778496E-3</c:v>
                </c:pt>
                <c:pt idx="550">
                  <c:v>9.1341207834623982E-4</c:v>
                </c:pt>
                <c:pt idx="551">
                  <c:v>7.7378105446399979E-4</c:v>
                </c:pt>
                <c:pt idx="552">
                  <c:v>6.688543087001597E-4</c:v>
                </c:pt>
                <c:pt idx="553">
                  <c:v>6.0068922822655989E-4</c:v>
                </c:pt>
                <c:pt idx="554">
                  <c:v>5.361867490918399E-4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6.5338999193599991E-4</c:v>
                </c:pt>
                <c:pt idx="568">
                  <c:v>5.361867490918399E-4</c:v>
                </c:pt>
                <c:pt idx="569">
                  <c:v>2.3063084109823992E-4</c:v>
                </c:pt>
                <c:pt idx="570">
                  <c:v>5.2090330152959988E-5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4.7632130412134377E-3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7.0900727152639984E-3</c:v>
                </c:pt>
                <c:pt idx="656">
                  <c:v>6.6416075291033574E-3</c:v>
                </c:pt>
                <c:pt idx="657">
                  <c:v>6.1369146297958373E-3</c:v>
                </c:pt>
                <c:pt idx="658">
                  <c:v>5.6747938188902386E-3</c:v>
                </c:pt>
                <c:pt idx="659">
                  <c:v>5.0368455350681572E-3</c:v>
                </c:pt>
                <c:pt idx="660">
                  <c:v>4.2193167423897589E-3</c:v>
                </c:pt>
                <c:pt idx="661">
                  <c:v>3.4741356304793603E-3</c:v>
                </c:pt>
                <c:pt idx="662">
                  <c:v>3.0120374282239996E-3</c:v>
                </c:pt>
                <c:pt idx="663">
                  <c:v>2.6598850920857594E-3</c:v>
                </c:pt>
                <c:pt idx="664">
                  <c:v>2.1726912880639989E-3</c:v>
                </c:pt>
                <c:pt idx="665">
                  <c:v>1.5283447562239995E-3</c:v>
                </c:pt>
                <c:pt idx="666">
                  <c:v>9.6875805413375977E-4</c:v>
                </c:pt>
                <c:pt idx="667">
                  <c:v>5.361867490918399E-4</c:v>
                </c:pt>
                <c:pt idx="668">
                  <c:v>3.8798704676863992E-4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3.4387757015039997E-3</c:v>
                </c:pt>
                <c:pt idx="683">
                  <c:v>2.8814498644377591E-3</c:v>
                </c:pt>
                <c:pt idx="684">
                  <c:v>2.2862771468697587E-3</c:v>
                </c:pt>
                <c:pt idx="685">
                  <c:v>1.6604018822758393E-3</c:v>
                </c:pt>
                <c:pt idx="686">
                  <c:v>1.1752880740761595E-3</c:v>
                </c:pt>
                <c:pt idx="687">
                  <c:v>1.0065597173350396E-3</c:v>
                </c:pt>
                <c:pt idx="688">
                  <c:v>8.0760359522303975E-4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2.3733656675942395E-3</c:v>
                </c:pt>
                <c:pt idx="701">
                  <c:v>1.8107041890713595E-3</c:v>
                </c:pt>
                <c:pt idx="702">
                  <c:v>1.5049221945753598E-3</c:v>
                </c:pt>
                <c:pt idx="703">
                  <c:v>1.2064201854566398E-3</c:v>
                </c:pt>
                <c:pt idx="704">
                  <c:v>1.0744534940057596E-3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8.9532515815423969E-4</c:v>
                </c:pt>
                <c:pt idx="710">
                  <c:v>7.2440376233983978E-4</c:v>
                </c:pt>
                <c:pt idx="711">
                  <c:v>5.1549983412224002E-4</c:v>
                </c:pt>
                <c:pt idx="712">
                  <c:v>3.7042012553215991E-4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1.0161231763865597E-3</c:v>
                </c:pt>
                <c:pt idx="719">
                  <c:v>7.7378105446399979E-4</c:v>
                </c:pt>
                <c:pt idx="720">
                  <c:v>4.3682173128703993E-4</c:v>
                </c:pt>
                <c:pt idx="721">
                  <c:v>3.2556456345599999E-4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5.122577536778237E-3</c:v>
                </c:pt>
                <c:pt idx="760">
                  <c:v>4.8465937432985596E-3</c:v>
                </c:pt>
                <c:pt idx="761">
                  <c:v>4.3175513276825592E-3</c:v>
                </c:pt>
                <c:pt idx="762">
                  <c:v>3.4918834209177584E-3</c:v>
                </c:pt>
                <c:pt idx="763">
                  <c:v>2.6289564585574385E-3</c:v>
                </c:pt>
                <c:pt idx="764">
                  <c:v>1.901387485184E-3</c:v>
                </c:pt>
                <c:pt idx="765">
                  <c:v>1.2699052753305596E-3</c:v>
                </c:pt>
                <c:pt idx="766">
                  <c:v>7.6543846252543973E-4</c:v>
                </c:pt>
                <c:pt idx="767">
                  <c:v>4.6232428875776001E-4</c:v>
                </c:pt>
                <c:pt idx="768">
                  <c:v>3.2556456345599999E-4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9.1163729930239974E-3</c:v>
                </c:pt>
                <c:pt idx="799">
                  <c:v>8.0579264233881578E-3</c:v>
                </c:pt>
                <c:pt idx="800">
                  <c:v>6.7400003749478387E-3</c:v>
                </c:pt>
                <c:pt idx="801">
                  <c:v>5.4950098321817579E-3</c:v>
                </c:pt>
                <c:pt idx="802">
                  <c:v>4.5579264970342396E-3</c:v>
                </c:pt>
                <c:pt idx="803">
                  <c:v>4.0453431787929595E-3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5.9498958750105581E-3</c:v>
                </c:pt>
                <c:pt idx="814">
                  <c:v>5.5845400871321572E-3</c:v>
                </c:pt>
                <c:pt idx="815">
                  <c:v>5.0796211013222382E-3</c:v>
                </c:pt>
                <c:pt idx="816">
                  <c:v>4.3175513276825592E-3</c:v>
                </c:pt>
                <c:pt idx="817">
                  <c:v>3.5633267556761596E-3</c:v>
                </c:pt>
                <c:pt idx="818">
                  <c:v>2.8492551464959995E-3</c:v>
                </c:pt>
                <c:pt idx="819">
                  <c:v>2.1867312598630403E-3</c:v>
                </c:pt>
                <c:pt idx="820">
                  <c:v>1.5638177284505595E-3</c:v>
                </c:pt>
                <c:pt idx="821">
                  <c:v>1.0843334741606398E-3</c:v>
                </c:pt>
                <c:pt idx="822">
                  <c:v>7.325202677759999E-4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9.4934626703769582E-3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8.0579264233881578E-3</c:v>
                </c:pt>
                <c:pt idx="907">
                  <c:v>6.7400003749478387E-3</c:v>
                </c:pt>
                <c:pt idx="908">
                  <c:v>5.4950098321817579E-3</c:v>
                </c:pt>
                <c:pt idx="909">
                  <c:v>4.5579264970342396E-3</c:v>
                </c:pt>
                <c:pt idx="910">
                  <c:v>4.0453431787929595E-3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6.8640088215142373E-3</c:v>
                </c:pt>
                <c:pt idx="956">
                  <c:v>6.2790778225049592E-3</c:v>
                </c:pt>
                <c:pt idx="957">
                  <c:v>5.2962119706214377E-3</c:v>
                </c:pt>
                <c:pt idx="958">
                  <c:v>4.1998054772326406E-3</c:v>
                </c:pt>
                <c:pt idx="959">
                  <c:v>3.230414380892159E-3</c:v>
                </c:pt>
                <c:pt idx="960">
                  <c:v>2.3880386815999998E-3</c:v>
                </c:pt>
                <c:pt idx="961">
                  <c:v>1.6726783793561593E-3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5.8574717128294408E-3</c:v>
                </c:pt>
                <c:pt idx="975">
                  <c:v>5.472740311695359E-3</c:v>
                </c:pt>
                <c:pt idx="976">
                  <c:v>4.7632130412134377E-3</c:v>
                </c:pt>
                <c:pt idx="977">
                  <c:v>3.7267194709606397E-3</c:v>
                </c:pt>
                <c:pt idx="978">
                  <c:v>2.8172412977561585E-3</c:v>
                </c:pt>
                <c:pt idx="979">
                  <c:v>2.0347785215999998E-3</c:v>
                </c:pt>
                <c:pt idx="980">
                  <c:v>1.3793311424921595E-3</c:v>
                </c:pt>
                <c:pt idx="981">
                  <c:v>8.4214961278975963E-4</c:v>
                </c:pt>
                <c:pt idx="982">
                  <c:v>5.78781446144E-4</c:v>
                </c:pt>
                <c:pt idx="983">
                  <c:v>3.9393312178175987E-4</c:v>
                </c:pt>
                <c:pt idx="984">
                  <c:v>2.5884643659776008E-4</c:v>
                </c:pt>
                <c:pt idx="985">
                  <c:v>1.7508138745856E-4</c:v>
                </c:pt>
                <c:pt idx="986">
                  <c:v>1.1720324284415998E-4</c:v>
                </c:pt>
                <c:pt idx="987">
                  <c:v>6.8391166975999965E-5</c:v>
                </c:pt>
                <c:pt idx="988">
                  <c:v>2.3151257845759994E-5</c:v>
                </c:pt>
                <c:pt idx="989">
                  <c:v>2.73564667904E-6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6.1841214914969585E-3</c:v>
                </c:pt>
                <c:pt idx="1055">
                  <c:v>5.8115309355417583E-3</c:v>
                </c:pt>
                <c:pt idx="1056">
                  <c:v>5.3841144027545586E-3</c:v>
                </c:pt>
                <c:pt idx="1057">
                  <c:v>4.888555398143998E-3</c:v>
                </c:pt>
                <c:pt idx="1058">
                  <c:v>4.3373338966425593E-3</c:v>
                </c:pt>
                <c:pt idx="1059">
                  <c:v>3.671848276828159E-3</c:v>
                </c:pt>
                <c:pt idx="1060">
                  <c:v>2.9300810711039996E-3</c:v>
                </c:pt>
                <c:pt idx="1061">
                  <c:v>2.13084267646976E-3</c:v>
                </c:pt>
                <c:pt idx="1062">
                  <c:v>1.4586196788838395E-3</c:v>
                </c:pt>
                <c:pt idx="1063">
                  <c:v>9.9704147558399943E-4</c:v>
                </c:pt>
                <c:pt idx="1064">
                  <c:v>6.3053264654336014E-4</c:v>
                </c:pt>
                <c:pt idx="1065">
                  <c:v>4.0596092370943991E-4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8.3851188096614373E-3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8.7750728090009601E-3</c:v>
                </c:pt>
                <c:pt idx="1104">
                  <c:v>8.2207087051161584E-3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9.0304375134617598E-3</c:v>
                </c:pt>
                <c:pt idx="1129">
                  <c:v>8.2207087051161584E-3</c:v>
                </c:pt>
                <c:pt idx="1130">
                  <c:v>7.0395197733273589E-3</c:v>
                </c:pt>
                <c:pt idx="1131">
                  <c:v>5.7657710274560013E-3</c:v>
                </c:pt>
                <c:pt idx="1132">
                  <c:v>4.6190376786329592E-3</c:v>
                </c:pt>
                <c:pt idx="1133">
                  <c:v>3.6354935672422389E-3</c:v>
                </c:pt>
                <c:pt idx="1134">
                  <c:v>2.9627279620505591E-3</c:v>
                </c:pt>
                <c:pt idx="1135">
                  <c:v>2.4471829106278396E-3</c:v>
                </c:pt>
                <c:pt idx="1136">
                  <c:v>2.0077385759129599E-3</c:v>
                </c:pt>
                <c:pt idx="1137">
                  <c:v>1.5996976563814394E-3</c:v>
                </c:pt>
                <c:pt idx="1138">
                  <c:v>1.1959975976959995E-3</c:v>
                </c:pt>
                <c:pt idx="1139">
                  <c:v>8.5089916043263995E-4</c:v>
                </c:pt>
                <c:pt idx="1140">
                  <c:v>6.0068922822655989E-4</c:v>
                </c:pt>
                <c:pt idx="1141">
                  <c:v>4.8192598851583984E-4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1.3905224243609602E-3</c:v>
                </c:pt>
                <c:pt idx="1151">
                  <c:v>1.1650011382169597E-3</c:v>
                </c:pt>
                <c:pt idx="1152">
                  <c:v>6.8449949466623959E-4</c:v>
                </c:pt>
                <c:pt idx="1153">
                  <c:v>4.3055913517055992E-4</c:v>
                </c:pt>
                <c:pt idx="1154">
                  <c:v>3.2556456345599999E-4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1.2313665701314555E-2</c:v>
                </c:pt>
                <c:pt idx="1360">
                  <c:v>1.1752903349411837E-2</c:v>
                </c:pt>
                <c:pt idx="1361">
                  <c:v>1.1141633272872957E-2</c:v>
                </c:pt>
                <c:pt idx="1362">
                  <c:v>1.0515825834229754E-2</c:v>
                </c:pt>
                <c:pt idx="1363">
                  <c:v>9.87819407151104E-3</c:v>
                </c:pt>
                <c:pt idx="1364">
                  <c:v>9.202715428290556E-3</c:v>
                </c:pt>
                <c:pt idx="1365">
                  <c:v>8.5789879854694384E-3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8.6627530346086359E-3</c:v>
                </c:pt>
                <c:pt idx="1373">
                  <c:v>8.1391140863999994E-3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7.1408065264025574E-3</c:v>
                </c:pt>
                <c:pt idx="1380">
                  <c:v>6.6661379146137605E-3</c:v>
                </c:pt>
                <c:pt idx="1381">
                  <c:v>5.8344787155353581E-3</c:v>
                </c:pt>
                <c:pt idx="1382">
                  <c:v>4.6805558159359979E-3</c:v>
                </c:pt>
                <c:pt idx="1383">
                  <c:v>3.6536483133849593E-3</c:v>
                </c:pt>
                <c:pt idx="1384">
                  <c:v>2.7537562078822401E-3</c:v>
                </c:pt>
                <c:pt idx="1385">
                  <c:v>1.980879499427839E-3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6.1369146297958373E-3</c:v>
                </c:pt>
                <c:pt idx="1404">
                  <c:v>5.8115309355417583E-3</c:v>
                </c:pt>
                <c:pt idx="1405">
                  <c:v>5.4505160085094387E-3</c:v>
                </c:pt>
                <c:pt idx="1406">
                  <c:v>5.0796211013222382E-3</c:v>
                </c:pt>
                <c:pt idx="1407">
                  <c:v>4.6190376786329592E-3</c:v>
                </c:pt>
                <c:pt idx="1408">
                  <c:v>3.9502738045337589E-3</c:v>
                </c:pt>
                <c:pt idx="1409">
                  <c:v>3.0120374282239996E-3</c:v>
                </c:pt>
                <c:pt idx="1410">
                  <c:v>2.2008164489625594E-3</c:v>
                </c:pt>
                <c:pt idx="1411">
                  <c:v>1.7222365406822397E-3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3.7819976207974391E-3</c:v>
                </c:pt>
                <c:pt idx="1426">
                  <c:v>3.316440295055359E-3</c:v>
                </c:pt>
                <c:pt idx="1427">
                  <c:v>2.8172412977561585E-3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3.9691972447846394E-3</c:v>
                </c:pt>
                <c:pt idx="1435">
                  <c:v>3.6354935672422389E-3</c:v>
                </c:pt>
                <c:pt idx="1436">
                  <c:v>3.0285643515494385E-3</c:v>
                </c:pt>
                <c:pt idx="1437">
                  <c:v>2.2149468553625596E-3</c:v>
                </c:pt>
                <c:pt idx="1438">
                  <c:v>1.5283447562239995E-3</c:v>
                </c:pt>
                <c:pt idx="1439">
                  <c:v>9.5942068158463964E-4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1.0353857463910403E-3</c:v>
                </c:pt>
                <c:pt idx="1446">
                  <c:v>8.6853390761984007E-4</c:v>
                </c:pt>
                <c:pt idx="1447">
                  <c:v>7.5714108788735963E-4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7.2440376233983978E-4</c:v>
                </c:pt>
                <c:pt idx="1452">
                  <c:v>5.0869463039999996E-4</c:v>
                </c:pt>
                <c:pt idx="1453">
                  <c:v>2.2158738100223991E-4</c:v>
                </c:pt>
                <c:pt idx="1454">
                  <c:v>4.7839903907839983E-5</c:v>
                </c:pt>
                <c:pt idx="1455">
                  <c:v>3.2556456345599993E-6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1.1332902453903356E-2</c:v>
                </c:pt>
                <c:pt idx="1531">
                  <c:v>1.0639540368343038E-2</c:v>
                </c:pt>
                <c:pt idx="1532">
                  <c:v>9.9081053157785599E-3</c:v>
                </c:pt>
                <c:pt idx="1533">
                  <c:v>9.260503138304E-3</c:v>
                </c:pt>
                <c:pt idx="1534">
                  <c:v>8.7469250394521612E-3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2.5933048779939832E-2</c:v>
                </c:pt>
                <c:pt idx="1742">
                  <c:v>2.4831170993192955E-2</c:v>
                </c:pt>
                <c:pt idx="1743">
                  <c:v>2.3753213158399993E-2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1.3544299751178239E-2</c:v>
                </c:pt>
                <c:pt idx="1773">
                  <c:v>1.2751301344010237E-2</c:v>
                </c:pt>
                <c:pt idx="1774">
                  <c:v>1.1818197131304956E-2</c:v>
                </c:pt>
                <c:pt idx="1775">
                  <c:v>1.0795200925245437E-2</c:v>
                </c:pt>
                <c:pt idx="1776">
                  <c:v>9.8185072348774393E-3</c:v>
                </c:pt>
                <c:pt idx="1777">
                  <c:v>8.8881160602009603E-3</c:v>
                </c:pt>
                <c:pt idx="1778">
                  <c:v>8.0579264233881578E-3</c:v>
                </c:pt>
                <c:pt idx="1779">
                  <c:v>7.3455504629759989E-3</c:v>
                </c:pt>
                <c:pt idx="1780">
                  <c:v>6.7400003749478387E-3</c:v>
                </c:pt>
                <c:pt idx="1781">
                  <c:v>6.1604954519961569E-3</c:v>
                </c:pt>
                <c:pt idx="1782">
                  <c:v>5.5845400871321572E-3</c:v>
                </c:pt>
                <c:pt idx="1783">
                  <c:v>4.9518370101657586E-3</c:v>
                </c:pt>
                <c:pt idx="1784">
                  <c:v>4.278121841664E-3</c:v>
                </c:pt>
                <c:pt idx="1785">
                  <c:v>3.59931972685824E-3</c:v>
                </c:pt>
                <c:pt idx="1786">
                  <c:v>2.9955557221990384E-3</c:v>
                </c:pt>
                <c:pt idx="1787">
                  <c:v>2.4920158640537589E-3</c:v>
                </c:pt>
                <c:pt idx="1788">
                  <c:v>2.1031696885759994E-3</c:v>
                </c:pt>
                <c:pt idx="1789">
                  <c:v>1.8107041890713595E-3</c:v>
                </c:pt>
                <c:pt idx="1790">
                  <c:v>1.5638177284505595E-3</c:v>
                </c:pt>
                <c:pt idx="1791">
                  <c:v>1.3460286006886397E-3</c:v>
                </c:pt>
                <c:pt idx="1792">
                  <c:v>1.1445629183999999E-3</c:v>
                </c:pt>
                <c:pt idx="1793">
                  <c:v>9.5012852633600013E-4</c:v>
                </c:pt>
                <c:pt idx="1794">
                  <c:v>7.4888893054975961E-4</c:v>
                </c:pt>
                <c:pt idx="1795">
                  <c:v>5.4317282201599973E-4</c:v>
                </c:pt>
                <c:pt idx="1796">
                  <c:v>3.4204626948095994E-4</c:v>
                </c:pt>
                <c:pt idx="1797">
                  <c:v>1.711248736665599E-4</c:v>
                </c:pt>
                <c:pt idx="1798">
                  <c:v>6.1133790248959978E-5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3BE-554E-AE96-AF1D91933386}"/>
            </c:ext>
          </c:extLst>
        </c:ser>
        <c:ser>
          <c:idx val="3"/>
          <c:order val="3"/>
          <c:tx>
            <c:v>Cumulative Tractive Energy After Losses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v5'!$AZ$2:$AZ$1811</c:f>
              <c:numCache>
                <c:formatCode>0.000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1.1917009602194786E-7</c:v>
                </c:pt>
                <c:pt idx="17">
                  <c:v>8.7292095336076809E-6</c:v>
                </c:pt>
                <c:pt idx="18">
                  <c:v>9.560420953360767E-5</c:v>
                </c:pt>
                <c:pt idx="19">
                  <c:v>3.8760073731138544E-4</c:v>
                </c:pt>
                <c:pt idx="20">
                  <c:v>8.9887024176954738E-4</c:v>
                </c:pt>
                <c:pt idx="21">
                  <c:v>1.7497745198902608E-3</c:v>
                </c:pt>
                <c:pt idx="22">
                  <c:v>3.1526746827846364E-3</c:v>
                </c:pt>
                <c:pt idx="23">
                  <c:v>5.1666493055555554E-3</c:v>
                </c:pt>
                <c:pt idx="24">
                  <c:v>7.4197089334705072E-3</c:v>
                </c:pt>
                <c:pt idx="25">
                  <c:v>9.7721564214677623E-3</c:v>
                </c:pt>
                <c:pt idx="26">
                  <c:v>1.2158209876543209E-2</c:v>
                </c:pt>
                <c:pt idx="27">
                  <c:v>1.4629320987654321E-2</c:v>
                </c:pt>
                <c:pt idx="28">
                  <c:v>1.7152181712962965E-2</c:v>
                </c:pt>
                <c:pt idx="29">
                  <c:v>1.9978419710219481E-2</c:v>
                </c:pt>
                <c:pt idx="30">
                  <c:v>2.3010136745541837E-2</c:v>
                </c:pt>
                <c:pt idx="31">
                  <c:v>2.647444122942387E-2</c:v>
                </c:pt>
                <c:pt idx="32">
                  <c:v>3.0465328575102882E-2</c:v>
                </c:pt>
                <c:pt idx="33">
                  <c:v>3.5020039437585734E-2</c:v>
                </c:pt>
                <c:pt idx="34">
                  <c:v>4.0101720464677644E-2</c:v>
                </c:pt>
                <c:pt idx="35">
                  <c:v>4.548299511316873E-2</c:v>
                </c:pt>
                <c:pt idx="36">
                  <c:v>5.1068765646433478E-2</c:v>
                </c:pt>
                <c:pt idx="37">
                  <c:v>5.6810410665294936E-2</c:v>
                </c:pt>
                <c:pt idx="38">
                  <c:v>6.2683589677640608E-2</c:v>
                </c:pt>
                <c:pt idx="39">
                  <c:v>6.8583254243827177E-2</c:v>
                </c:pt>
                <c:pt idx="40">
                  <c:v>7.4403640903635132E-2</c:v>
                </c:pt>
                <c:pt idx="41">
                  <c:v>7.0281428314026173E-2</c:v>
                </c:pt>
                <c:pt idx="42">
                  <c:v>7.0804321176776902E-2</c:v>
                </c:pt>
                <c:pt idx="43">
                  <c:v>7.130851668577913E-2</c:v>
                </c:pt>
                <c:pt idx="44">
                  <c:v>7.1697023731503287E-2</c:v>
                </c:pt>
                <c:pt idx="45">
                  <c:v>7.2044903032746174E-2</c:v>
                </c:pt>
                <c:pt idx="46">
                  <c:v>7.2502253418451137E-2</c:v>
                </c:pt>
                <c:pt idx="47">
                  <c:v>7.2979273329864897E-2</c:v>
                </c:pt>
                <c:pt idx="48">
                  <c:v>7.3289396185206968E-2</c:v>
                </c:pt>
                <c:pt idx="49">
                  <c:v>7.3416072452501688E-2</c:v>
                </c:pt>
                <c:pt idx="50">
                  <c:v>7.5643486582647482E-2</c:v>
                </c:pt>
                <c:pt idx="51">
                  <c:v>7.4783792657271489E-2</c:v>
                </c:pt>
                <c:pt idx="52">
                  <c:v>7.4878048120122054E-2</c:v>
                </c:pt>
                <c:pt idx="53">
                  <c:v>7.6587432913237344E-2</c:v>
                </c:pt>
                <c:pt idx="54">
                  <c:v>7.7531379243827192E-2</c:v>
                </c:pt>
                <c:pt idx="55">
                  <c:v>7.6846879749160962E-2</c:v>
                </c:pt>
                <c:pt idx="56">
                  <c:v>7.6974098624061432E-2</c:v>
                </c:pt>
                <c:pt idx="57">
                  <c:v>7.7143392197058555E-2</c:v>
                </c:pt>
                <c:pt idx="58">
                  <c:v>7.7967571587791537E-2</c:v>
                </c:pt>
                <c:pt idx="59">
                  <c:v>7.8396583933470543E-2</c:v>
                </c:pt>
                <c:pt idx="60">
                  <c:v>7.8825596279149548E-2</c:v>
                </c:pt>
                <c:pt idx="61">
                  <c:v>7.9254608624828554E-2</c:v>
                </c:pt>
                <c:pt idx="62">
                  <c:v>7.970533972050757E-2</c:v>
                </c:pt>
                <c:pt idx="63">
                  <c:v>8.0178325831618671E-2</c:v>
                </c:pt>
                <c:pt idx="64">
                  <c:v>8.0822112482853231E-2</c:v>
                </c:pt>
                <c:pt idx="65">
                  <c:v>8.1519525677297686E-2</c:v>
                </c:pt>
                <c:pt idx="66">
                  <c:v>8.2272710476680402E-2</c:v>
                </c:pt>
                <c:pt idx="67">
                  <c:v>8.3054585476680404E-2</c:v>
                </c:pt>
                <c:pt idx="68">
                  <c:v>8.3925748671124845E-2</c:v>
                </c:pt>
                <c:pt idx="69">
                  <c:v>8.4869695001714707E-2</c:v>
                </c:pt>
                <c:pt idx="70">
                  <c:v>8.5845727880658459E-2</c:v>
                </c:pt>
                <c:pt idx="71">
                  <c:v>8.6854383573388233E-2</c:v>
                </c:pt>
                <c:pt idx="72">
                  <c:v>8.8082103695130337E-2</c:v>
                </c:pt>
                <c:pt idx="73">
                  <c:v>8.9685656507201672E-2</c:v>
                </c:pt>
                <c:pt idx="74">
                  <c:v>9.1777836505487001E-2</c:v>
                </c:pt>
                <c:pt idx="75">
                  <c:v>9.442353180727027E-2</c:v>
                </c:pt>
                <c:pt idx="76">
                  <c:v>9.7589762088477403E-2</c:v>
                </c:pt>
                <c:pt idx="77">
                  <c:v>0.10111529020919072</c:v>
                </c:pt>
                <c:pt idx="78">
                  <c:v>0.1048698930469822</c:v>
                </c:pt>
                <c:pt idx="79">
                  <c:v>0.10881728330761321</c:v>
                </c:pt>
                <c:pt idx="80">
                  <c:v>0.11298454239540472</c:v>
                </c:pt>
                <c:pt idx="81">
                  <c:v>0.11740053926611801</c:v>
                </c:pt>
                <c:pt idx="82">
                  <c:v>0.12200196480624147</c:v>
                </c:pt>
                <c:pt idx="83">
                  <c:v>0.12665034336419759</c:v>
                </c:pt>
                <c:pt idx="84">
                  <c:v>0.13118178626543214</c:v>
                </c:pt>
                <c:pt idx="85">
                  <c:v>0.13559778313614543</c:v>
                </c:pt>
                <c:pt idx="86">
                  <c:v>0.13974278720850483</c:v>
                </c:pt>
                <c:pt idx="87">
                  <c:v>0.14382138374485601</c:v>
                </c:pt>
                <c:pt idx="88">
                  <c:v>0.14783410901063102</c:v>
                </c:pt>
                <c:pt idx="89">
                  <c:v>0.15167379929698219</c:v>
                </c:pt>
                <c:pt idx="90">
                  <c:v>0.15538621592078189</c:v>
                </c:pt>
                <c:pt idx="91">
                  <c:v>0.15895285772462275</c:v>
                </c:pt>
                <c:pt idx="92">
                  <c:v>0.15630845955795142</c:v>
                </c:pt>
                <c:pt idx="93">
                  <c:v>0.15665217886755012</c:v>
                </c:pt>
                <c:pt idx="94">
                  <c:v>0.1572678576308858</c:v>
                </c:pt>
                <c:pt idx="95">
                  <c:v>0.15785859905300675</c:v>
                </c:pt>
                <c:pt idx="96">
                  <c:v>0.15829946773268674</c:v>
                </c:pt>
                <c:pt idx="97">
                  <c:v>0.15849697690118342</c:v>
                </c:pt>
                <c:pt idx="98">
                  <c:v>0.15862729316116675</c:v>
                </c:pt>
                <c:pt idx="99">
                  <c:v>0.15876563549198533</c:v>
                </c:pt>
                <c:pt idx="100">
                  <c:v>0.15887680222521541</c:v>
                </c:pt>
                <c:pt idx="101">
                  <c:v>0.15892355691391175</c:v>
                </c:pt>
                <c:pt idx="102">
                  <c:v>0.15894191513790662</c:v>
                </c:pt>
                <c:pt idx="103">
                  <c:v>0.15895285772462275</c:v>
                </c:pt>
                <c:pt idx="104">
                  <c:v>0.15895285772462275</c:v>
                </c:pt>
                <c:pt idx="105">
                  <c:v>0.15895285772462275</c:v>
                </c:pt>
                <c:pt idx="106">
                  <c:v>0.15895285772462275</c:v>
                </c:pt>
                <c:pt idx="107">
                  <c:v>0.15895285772462275</c:v>
                </c:pt>
                <c:pt idx="108">
                  <c:v>0.15895285772462275</c:v>
                </c:pt>
                <c:pt idx="109">
                  <c:v>0.15895285772462275</c:v>
                </c:pt>
                <c:pt idx="110">
                  <c:v>0.15895285772462275</c:v>
                </c:pt>
                <c:pt idx="111">
                  <c:v>0.15895285772462275</c:v>
                </c:pt>
                <c:pt idx="112">
                  <c:v>0.15895285772462275</c:v>
                </c:pt>
                <c:pt idx="113">
                  <c:v>0.15895285772462275</c:v>
                </c:pt>
                <c:pt idx="114">
                  <c:v>0.15895285772462275</c:v>
                </c:pt>
                <c:pt idx="115">
                  <c:v>0.15895285772462275</c:v>
                </c:pt>
                <c:pt idx="116">
                  <c:v>0.15895285772462275</c:v>
                </c:pt>
                <c:pt idx="117">
                  <c:v>0.15895285772462275</c:v>
                </c:pt>
                <c:pt idx="118">
                  <c:v>0.15895285772462275</c:v>
                </c:pt>
                <c:pt idx="119">
                  <c:v>0.15895285772462275</c:v>
                </c:pt>
                <c:pt idx="120">
                  <c:v>0.15895285772462275</c:v>
                </c:pt>
                <c:pt idx="121">
                  <c:v>0.15895285772462275</c:v>
                </c:pt>
                <c:pt idx="122">
                  <c:v>0.15895285772462275</c:v>
                </c:pt>
                <c:pt idx="123">
                  <c:v>0.15895285772462275</c:v>
                </c:pt>
                <c:pt idx="124">
                  <c:v>0.15895285772462275</c:v>
                </c:pt>
                <c:pt idx="125">
                  <c:v>0.15895285772462275</c:v>
                </c:pt>
                <c:pt idx="126">
                  <c:v>0.15895285772462275</c:v>
                </c:pt>
                <c:pt idx="127">
                  <c:v>0.15895285772462275</c:v>
                </c:pt>
                <c:pt idx="128">
                  <c:v>0.15895285772462275</c:v>
                </c:pt>
                <c:pt idx="129">
                  <c:v>0.15895285772462275</c:v>
                </c:pt>
                <c:pt idx="130">
                  <c:v>0.15895285772462275</c:v>
                </c:pt>
                <c:pt idx="131">
                  <c:v>0.15895285772462275</c:v>
                </c:pt>
                <c:pt idx="132">
                  <c:v>0.15895285772462275</c:v>
                </c:pt>
                <c:pt idx="133">
                  <c:v>0.15895285772462275</c:v>
                </c:pt>
                <c:pt idx="134">
                  <c:v>0.15895285772462275</c:v>
                </c:pt>
                <c:pt idx="135">
                  <c:v>0.15895285772462275</c:v>
                </c:pt>
                <c:pt idx="136">
                  <c:v>0.15895285772462275</c:v>
                </c:pt>
                <c:pt idx="137">
                  <c:v>0.15895285772462275</c:v>
                </c:pt>
                <c:pt idx="138">
                  <c:v>0.15895285772462275</c:v>
                </c:pt>
                <c:pt idx="139">
                  <c:v>0.15895285772462275</c:v>
                </c:pt>
                <c:pt idx="140">
                  <c:v>0.15895285772462275</c:v>
                </c:pt>
                <c:pt idx="141">
                  <c:v>0.15895285772462275</c:v>
                </c:pt>
                <c:pt idx="142">
                  <c:v>0.15895297689471877</c:v>
                </c:pt>
                <c:pt idx="143">
                  <c:v>0.15896373199588476</c:v>
                </c:pt>
                <c:pt idx="144">
                  <c:v>0.15907458997770918</c:v>
                </c:pt>
                <c:pt idx="145">
                  <c:v>0.15948241983882031</c:v>
                </c:pt>
                <c:pt idx="146">
                  <c:v>0.16028371956447188</c:v>
                </c:pt>
                <c:pt idx="147">
                  <c:v>0.16134793831447189</c:v>
                </c:pt>
                <c:pt idx="148">
                  <c:v>0.16252775205761319</c:v>
                </c:pt>
                <c:pt idx="149">
                  <c:v>0.16381669581618657</c:v>
                </c:pt>
                <c:pt idx="150">
                  <c:v>0.1653654303840878</c:v>
                </c:pt>
                <c:pt idx="151">
                  <c:v>0.1672875248628258</c:v>
                </c:pt>
                <c:pt idx="152">
                  <c:v>0.16957347543724283</c:v>
                </c:pt>
                <c:pt idx="153">
                  <c:v>0.17211370520404667</c:v>
                </c:pt>
                <c:pt idx="154">
                  <c:v>0.17475940050582994</c:v>
                </c:pt>
                <c:pt idx="155">
                  <c:v>0.17280519921368528</c:v>
                </c:pt>
                <c:pt idx="156">
                  <c:v>0.17308672212647377</c:v>
                </c:pt>
                <c:pt idx="157">
                  <c:v>0.17360464108617171</c:v>
                </c:pt>
                <c:pt idx="158">
                  <c:v>0.17408274621279696</c:v>
                </c:pt>
                <c:pt idx="159">
                  <c:v>0.17435947609173458</c:v>
                </c:pt>
                <c:pt idx="160">
                  <c:v>0.17518841285150896</c:v>
                </c:pt>
                <c:pt idx="161">
                  <c:v>0.17566139896262006</c:v>
                </c:pt>
                <c:pt idx="162">
                  <c:v>0.17625370413237315</c:v>
                </c:pt>
                <c:pt idx="163">
                  <c:v>0.17713508616255147</c:v>
                </c:pt>
                <c:pt idx="164">
                  <c:v>0.17833873392489716</c:v>
                </c:pt>
                <c:pt idx="165">
                  <c:v>0.1799700533693416</c:v>
                </c:pt>
                <c:pt idx="166">
                  <c:v>0.18190731224279838</c:v>
                </c:pt>
                <c:pt idx="167">
                  <c:v>0.18417678755144037</c:v>
                </c:pt>
                <c:pt idx="168">
                  <c:v>0.18676948195301787</c:v>
                </c:pt>
                <c:pt idx="169">
                  <c:v>0.18965104466735258</c:v>
                </c:pt>
                <c:pt idx="170">
                  <c:v>0.19272089613340196</c:v>
                </c:pt>
                <c:pt idx="171">
                  <c:v>0.19600474729938278</c:v>
                </c:pt>
                <c:pt idx="172">
                  <c:v>0.1996961601937586</c:v>
                </c:pt>
                <c:pt idx="173">
                  <c:v>0.20381896883573392</c:v>
                </c:pt>
                <c:pt idx="174">
                  <c:v>0.20812100930212624</c:v>
                </c:pt>
                <c:pt idx="175">
                  <c:v>0.20495860174115602</c:v>
                </c:pt>
                <c:pt idx="176">
                  <c:v>0.20533560098390802</c:v>
                </c:pt>
                <c:pt idx="177">
                  <c:v>0.20594831801406224</c:v>
                </c:pt>
                <c:pt idx="178">
                  <c:v>0.20646060741985039</c:v>
                </c:pt>
                <c:pt idx="179">
                  <c:v>0.2066738522089141</c:v>
                </c:pt>
                <c:pt idx="180">
                  <c:v>0.20999796810699592</c:v>
                </c:pt>
                <c:pt idx="181">
                  <c:v>0.21199648040980801</c:v>
                </c:pt>
                <c:pt idx="182">
                  <c:v>0.21429896583504807</c:v>
                </c:pt>
                <c:pt idx="183">
                  <c:v>0.21683919560185191</c:v>
                </c:pt>
                <c:pt idx="184">
                  <c:v>0.21944949738511668</c:v>
                </c:pt>
                <c:pt idx="185">
                  <c:v>0.22204219178669418</c:v>
                </c:pt>
                <c:pt idx="186">
                  <c:v>0.22458242155349803</c:v>
                </c:pt>
                <c:pt idx="187">
                  <c:v>0.22277171736442666</c:v>
                </c:pt>
                <c:pt idx="188">
                  <c:v>0.22304229769049896</c:v>
                </c:pt>
                <c:pt idx="189">
                  <c:v>0.22332321016973097</c:v>
                </c:pt>
                <c:pt idx="190">
                  <c:v>0.22358538007791401</c:v>
                </c:pt>
                <c:pt idx="191">
                  <c:v>0.22377481795827497</c:v>
                </c:pt>
                <c:pt idx="192">
                  <c:v>0.22392132201183018</c:v>
                </c:pt>
                <c:pt idx="193">
                  <c:v>0.22402514093373227</c:v>
                </c:pt>
                <c:pt idx="194">
                  <c:v>0.22410707468220201</c:v>
                </c:pt>
                <c:pt idx="195">
                  <c:v>0.22415807979714344</c:v>
                </c:pt>
                <c:pt idx="196">
                  <c:v>0.22507819894547332</c:v>
                </c:pt>
                <c:pt idx="197">
                  <c:v>0.22554370713305907</c:v>
                </c:pt>
                <c:pt idx="198">
                  <c:v>0.22598713906035672</c:v>
                </c:pt>
                <c:pt idx="199">
                  <c:v>0.22641615140603574</c:v>
                </c:pt>
                <c:pt idx="200">
                  <c:v>0.22684516375171476</c:v>
                </c:pt>
                <c:pt idx="201">
                  <c:v>0.22727417609739378</c:v>
                </c:pt>
                <c:pt idx="202">
                  <c:v>0.22770318844307283</c:v>
                </c:pt>
                <c:pt idx="203">
                  <c:v>0.22816869663065856</c:v>
                </c:pt>
                <c:pt idx="204">
                  <c:v>0.22867219028635127</c:v>
                </c:pt>
                <c:pt idx="205">
                  <c:v>0.2292561237568588</c:v>
                </c:pt>
                <c:pt idx="206">
                  <c:v>0.22992645554698227</c:v>
                </c:pt>
                <c:pt idx="207">
                  <c:v>0.23073755701303167</c:v>
                </c:pt>
                <c:pt idx="208">
                  <c:v>0.23181306712962974</c:v>
                </c:pt>
                <c:pt idx="209">
                  <c:v>0.23315206232853233</c:v>
                </c:pt>
                <c:pt idx="210">
                  <c:v>0.23483963005829916</c:v>
                </c:pt>
                <c:pt idx="211">
                  <c:v>0.2369954468878602</c:v>
                </c:pt>
                <c:pt idx="212">
                  <c:v>0.23960574867112497</c:v>
                </c:pt>
                <c:pt idx="213">
                  <c:v>0.24265650312928683</c:v>
                </c:pt>
                <c:pt idx="214">
                  <c:v>0.24634791602366268</c:v>
                </c:pt>
                <c:pt idx="215">
                  <c:v>0.25053748971193429</c:v>
                </c:pt>
                <c:pt idx="216">
                  <c:v>0.25511552812071348</c:v>
                </c:pt>
                <c:pt idx="217">
                  <c:v>0.26000224687071344</c:v>
                </c:pt>
                <c:pt idx="218">
                  <c:v>0.26515802190500698</c:v>
                </c:pt>
                <c:pt idx="219">
                  <c:v>0.27069231095679025</c:v>
                </c:pt>
                <c:pt idx="220">
                  <c:v>0.27672529706790133</c:v>
                </c:pt>
                <c:pt idx="221">
                  <c:v>0.2833345003858026</c:v>
                </c:pt>
                <c:pt idx="222">
                  <c:v>0.29048768539951997</c:v>
                </c:pt>
                <c:pt idx="223">
                  <c:v>0.29811564407578883</c:v>
                </c:pt>
                <c:pt idx="224">
                  <c:v>0.30610969328703713</c:v>
                </c:pt>
                <c:pt idx="225">
                  <c:v>0.31438394118655699</c:v>
                </c:pt>
                <c:pt idx="226">
                  <c:v>0.32278427104766816</c:v>
                </c:pt>
                <c:pt idx="227">
                  <c:v>0.33131163623113863</c:v>
                </c:pt>
                <c:pt idx="228">
                  <c:v>0.33993490354938283</c:v>
                </c:pt>
                <c:pt idx="229">
                  <c:v>0.34868687457133068</c:v>
                </c:pt>
                <c:pt idx="230">
                  <c:v>0.3576336887002744</c:v>
                </c:pt>
                <c:pt idx="231">
                  <c:v>0.36674451067386837</c:v>
                </c:pt>
                <c:pt idx="232">
                  <c:v>0.37602083011831283</c:v>
                </c:pt>
                <c:pt idx="233">
                  <c:v>0.38543062007030182</c:v>
                </c:pt>
                <c:pt idx="234">
                  <c:v>0.39494113854595336</c:v>
                </c:pt>
                <c:pt idx="235">
                  <c:v>0.4044516570216049</c:v>
                </c:pt>
                <c:pt idx="236">
                  <c:v>0.41386144697359389</c:v>
                </c:pt>
                <c:pt idx="237">
                  <c:v>0.40704717718260769</c:v>
                </c:pt>
                <c:pt idx="238">
                  <c:v>0.40753461968178206</c:v>
                </c:pt>
                <c:pt idx="239">
                  <c:v>0.40798093704616994</c:v>
                </c:pt>
                <c:pt idx="240">
                  <c:v>0.42125011209705071</c:v>
                </c:pt>
                <c:pt idx="241">
                  <c:v>0.42846180962791491</c:v>
                </c:pt>
                <c:pt idx="242">
                  <c:v>0.4231655976572935</c:v>
                </c:pt>
                <c:pt idx="243">
                  <c:v>0.42348878831247433</c:v>
                </c:pt>
                <c:pt idx="244">
                  <c:v>0.42402488462696519</c:v>
                </c:pt>
                <c:pt idx="245">
                  <c:v>0.4245680348403309</c:v>
                </c:pt>
                <c:pt idx="246">
                  <c:v>0.42493429497421897</c:v>
                </c:pt>
                <c:pt idx="247">
                  <c:v>0.42536668541005895</c:v>
                </c:pt>
                <c:pt idx="248">
                  <c:v>0.42575519245578308</c:v>
                </c:pt>
                <c:pt idx="249">
                  <c:v>0.426103071757026</c:v>
                </c:pt>
                <c:pt idx="250">
                  <c:v>0.42656042214273093</c:v>
                </c:pt>
                <c:pt idx="251">
                  <c:v>0.42703744205414468</c:v>
                </c:pt>
                <c:pt idx="252">
                  <c:v>0.42734756490948678</c:v>
                </c:pt>
                <c:pt idx="253">
                  <c:v>0.42747424117678146</c:v>
                </c:pt>
                <c:pt idx="254">
                  <c:v>0.42970165530692728</c:v>
                </c:pt>
                <c:pt idx="255">
                  <c:v>0.42884196138155123</c:v>
                </c:pt>
                <c:pt idx="256">
                  <c:v>0.42893621684440181</c:v>
                </c:pt>
                <c:pt idx="257">
                  <c:v>0.43064560163751708</c:v>
                </c:pt>
                <c:pt idx="258">
                  <c:v>0.43158954796810689</c:v>
                </c:pt>
                <c:pt idx="259">
                  <c:v>0.43090504847344063</c:v>
                </c:pt>
                <c:pt idx="260">
                  <c:v>0.43103226734834116</c:v>
                </c:pt>
                <c:pt idx="261">
                  <c:v>0.43221593578532225</c:v>
                </c:pt>
                <c:pt idx="262">
                  <c:v>0.43292249528463633</c:v>
                </c:pt>
                <c:pt idx="263">
                  <c:v>0.43387707754629617</c:v>
                </c:pt>
                <c:pt idx="264">
                  <c:v>0.43514135309499302</c:v>
                </c:pt>
                <c:pt idx="265">
                  <c:v>0.43674490590706438</c:v>
                </c:pt>
                <c:pt idx="266">
                  <c:v>0.43871267232510275</c:v>
                </c:pt>
                <c:pt idx="267">
                  <c:v>0.44116665273491068</c:v>
                </c:pt>
                <c:pt idx="268">
                  <c:v>0.44431348808299026</c:v>
                </c:pt>
                <c:pt idx="269">
                  <c:v>0.44819607960390928</c:v>
                </c:pt>
                <c:pt idx="270">
                  <c:v>0.45272752250514386</c:v>
                </c:pt>
                <c:pt idx="271">
                  <c:v>0.45768690522119326</c:v>
                </c:pt>
                <c:pt idx="272">
                  <c:v>0.46316995113168713</c:v>
                </c:pt>
                <c:pt idx="273">
                  <c:v>0.46904313014403276</c:v>
                </c:pt>
                <c:pt idx="274">
                  <c:v>0.47531984889403278</c:v>
                </c:pt>
                <c:pt idx="275">
                  <c:v>0.48162394697359384</c:v>
                </c:pt>
                <c:pt idx="276">
                  <c:v>0.48781888524519873</c:v>
                </c:pt>
                <c:pt idx="277">
                  <c:v>0.49393257930384071</c:v>
                </c:pt>
                <c:pt idx="278">
                  <c:v>0.48961502797615813</c:v>
                </c:pt>
                <c:pt idx="279">
                  <c:v>0.49016905295028934</c:v>
                </c:pt>
                <c:pt idx="280">
                  <c:v>0.49066789020918472</c:v>
                </c:pt>
                <c:pt idx="281">
                  <c:v>0.49125716206904008</c:v>
                </c:pt>
                <c:pt idx="282">
                  <c:v>0.49177388277027528</c:v>
                </c:pt>
                <c:pt idx="283">
                  <c:v>0.49246245182198467</c:v>
                </c:pt>
                <c:pt idx="284">
                  <c:v>0.49289719355744965</c:v>
                </c:pt>
                <c:pt idx="285">
                  <c:v>0.49514823345336056</c:v>
                </c:pt>
                <c:pt idx="286">
                  <c:v>0.49671058320473233</c:v>
                </c:pt>
                <c:pt idx="287">
                  <c:v>0.4988185830332646</c:v>
                </c:pt>
                <c:pt idx="288">
                  <c:v>0.501535780392661</c:v>
                </c:pt>
                <c:pt idx="289">
                  <c:v>0.50500008487654302</c:v>
                </c:pt>
                <c:pt idx="290">
                  <c:v>0.5091673439643345</c:v>
                </c:pt>
                <c:pt idx="291">
                  <c:v>0.51410244577331943</c:v>
                </c:pt>
                <c:pt idx="292">
                  <c:v>0.51987027842078171</c:v>
                </c:pt>
                <c:pt idx="293">
                  <c:v>0.52653573002400533</c:v>
                </c:pt>
                <c:pt idx="294">
                  <c:v>0.53374742755486948</c:v>
                </c:pt>
                <c:pt idx="295">
                  <c:v>0.5411360926783263</c:v>
                </c:pt>
                <c:pt idx="296">
                  <c:v>0.54834779020919056</c:v>
                </c:pt>
                <c:pt idx="297">
                  <c:v>0.55524061835562399</c:v>
                </c:pt>
                <c:pt idx="298">
                  <c:v>0.56190606995884762</c:v>
                </c:pt>
                <c:pt idx="299">
                  <c:v>0.5684313477366254</c:v>
                </c:pt>
                <c:pt idx="300">
                  <c:v>0.57492876950445804</c:v>
                </c:pt>
                <c:pt idx="301">
                  <c:v>0.58145404728223571</c:v>
                </c:pt>
                <c:pt idx="302">
                  <c:v>0.58806325060013709</c:v>
                </c:pt>
                <c:pt idx="303">
                  <c:v>0.5947287022033606</c:v>
                </c:pt>
                <c:pt idx="304">
                  <c:v>0.60139415380658423</c:v>
                </c:pt>
                <c:pt idx="305">
                  <c:v>0.6080033571244855</c:v>
                </c:pt>
                <c:pt idx="306">
                  <c:v>0.6144729824674211</c:v>
                </c:pt>
                <c:pt idx="307">
                  <c:v>0.62072238147290804</c:v>
                </c:pt>
                <c:pt idx="308">
                  <c:v>0.61618473493513914</c:v>
                </c:pt>
                <c:pt idx="309">
                  <c:v>0.61648350824806064</c:v>
                </c:pt>
                <c:pt idx="310">
                  <c:v>0.61677210766837431</c:v>
                </c:pt>
                <c:pt idx="311">
                  <c:v>0.62568176418895749</c:v>
                </c:pt>
                <c:pt idx="312">
                  <c:v>0.63052033822016462</c:v>
                </c:pt>
                <c:pt idx="313">
                  <c:v>0.6353110058727709</c:v>
                </c:pt>
                <c:pt idx="314">
                  <c:v>0.64000657578875175</c:v>
                </c:pt>
                <c:pt idx="315">
                  <c:v>0.64458461419753088</c:v>
                </c:pt>
                <c:pt idx="316">
                  <c:v>0.64900061106824414</c:v>
                </c:pt>
                <c:pt idx="317">
                  <c:v>0.64583820350727394</c:v>
                </c:pt>
                <c:pt idx="318">
                  <c:v>0.64607052999714021</c:v>
                </c:pt>
                <c:pt idx="319">
                  <c:v>0.64632519383344356</c:v>
                </c:pt>
                <c:pt idx="320">
                  <c:v>0.64653852905710818</c:v>
                </c:pt>
                <c:pt idx="321">
                  <c:v>0.64672869041427672</c:v>
                </c:pt>
                <c:pt idx="322">
                  <c:v>0.64696583254664408</c:v>
                </c:pt>
                <c:pt idx="323">
                  <c:v>0.64722809288942817</c:v>
                </c:pt>
                <c:pt idx="324">
                  <c:v>0.64746048720524507</c:v>
                </c:pt>
                <c:pt idx="325">
                  <c:v>0.65095309392146772</c:v>
                </c:pt>
                <c:pt idx="326">
                  <c:v>0.65280026020233195</c:v>
                </c:pt>
                <c:pt idx="327">
                  <c:v>0.65464742648319618</c:v>
                </c:pt>
                <c:pt idx="328">
                  <c:v>0.65640664523319614</c:v>
                </c:pt>
                <c:pt idx="329">
                  <c:v>0.65810842399691361</c:v>
                </c:pt>
                <c:pt idx="330">
                  <c:v>0.65981020276063107</c:v>
                </c:pt>
                <c:pt idx="331">
                  <c:v>0.66146952717764063</c:v>
                </c:pt>
                <c:pt idx="332">
                  <c:v>0.6602421261647613</c:v>
                </c:pt>
                <c:pt idx="333">
                  <c:v>0.66051939865130471</c:v>
                </c:pt>
                <c:pt idx="334">
                  <c:v>0.66077713726404064</c:v>
                </c:pt>
                <c:pt idx="335">
                  <c:v>0.66232043145576136</c:v>
                </c:pt>
                <c:pt idx="336">
                  <c:v>0.66315131515775039</c:v>
                </c:pt>
                <c:pt idx="337">
                  <c:v>0.66390449995713308</c:v>
                </c:pt>
                <c:pt idx="338">
                  <c:v>0.66462953082133069</c:v>
                </c:pt>
                <c:pt idx="339">
                  <c:v>0.66529986261145402</c:v>
                </c:pt>
                <c:pt idx="340">
                  <c:v>0.66592625042866949</c:v>
                </c:pt>
                <c:pt idx="341">
                  <c:v>0.66653547775205768</c:v>
                </c:pt>
                <c:pt idx="342">
                  <c:v>0.66716186556927304</c:v>
                </c:pt>
                <c:pt idx="343">
                  <c:v>0.66786842506858723</c:v>
                </c:pt>
                <c:pt idx="344">
                  <c:v>0.66881237139917704</c:v>
                </c:pt>
                <c:pt idx="345">
                  <c:v>0.67013876436042541</c:v>
                </c:pt>
                <c:pt idx="346">
                  <c:v>0.67186914394718811</c:v>
                </c:pt>
                <c:pt idx="347">
                  <c:v>0.67373117669753102</c:v>
                </c:pt>
                <c:pt idx="348">
                  <c:v>0.67563816636659824</c:v>
                </c:pt>
                <c:pt idx="349">
                  <c:v>0.67757542524005498</c:v>
                </c:pt>
                <c:pt idx="350">
                  <c:v>0.67965184499314124</c:v>
                </c:pt>
                <c:pt idx="351">
                  <c:v>0.68175984482167351</c:v>
                </c:pt>
                <c:pt idx="352">
                  <c:v>0.68394783757716049</c:v>
                </c:pt>
                <c:pt idx="353">
                  <c:v>0.68623378815157754</c:v>
                </c:pt>
                <c:pt idx="354">
                  <c:v>0.68858623563957477</c:v>
                </c:pt>
                <c:pt idx="355">
                  <c:v>0.69095545631858712</c:v>
                </c:pt>
                <c:pt idx="356">
                  <c:v>0.69330790380658436</c:v>
                </c:pt>
                <c:pt idx="357">
                  <c:v>0.69564363768861448</c:v>
                </c:pt>
                <c:pt idx="358">
                  <c:v>0.69796271754972561</c:v>
                </c:pt>
                <c:pt idx="359">
                  <c:v>0.70028179741083663</c:v>
                </c:pt>
                <c:pt idx="360">
                  <c:v>0.70263424489883386</c:v>
                </c:pt>
                <c:pt idx="361">
                  <c:v>0.70500346557784621</c:v>
                </c:pt>
                <c:pt idx="362">
                  <c:v>0.70733919945987633</c:v>
                </c:pt>
                <c:pt idx="363">
                  <c:v>0.70570321491985977</c:v>
                </c:pt>
                <c:pt idx="364">
                  <c:v>0.70592615881987641</c:v>
                </c:pt>
                <c:pt idx="365">
                  <c:v>0.70612231146935855</c:v>
                </c:pt>
                <c:pt idx="366">
                  <c:v>0.70625486598571574</c:v>
                </c:pt>
                <c:pt idx="367">
                  <c:v>0.7086655924211247</c:v>
                </c:pt>
                <c:pt idx="368">
                  <c:v>0.70994217228223588</c:v>
                </c:pt>
                <c:pt idx="369">
                  <c:v>0.71121875214334696</c:v>
                </c:pt>
                <c:pt idx="370">
                  <c:v>0.71250769590192031</c:v>
                </c:pt>
                <c:pt idx="371">
                  <c:v>0.71384669110082299</c:v>
                </c:pt>
                <c:pt idx="372">
                  <c:v>0.71530178776577502</c:v>
                </c:pt>
                <c:pt idx="373">
                  <c:v>0.71694707990397799</c:v>
                </c:pt>
                <c:pt idx="374">
                  <c:v>0.71870629865397795</c:v>
                </c:pt>
                <c:pt idx="375">
                  <c:v>0.72049459490740742</c:v>
                </c:pt>
                <c:pt idx="376">
                  <c:v>0.7192139505232128</c:v>
                </c:pt>
                <c:pt idx="377">
                  <c:v>0.71946886305466884</c:v>
                </c:pt>
                <c:pt idx="378">
                  <c:v>0.71978628850403836</c:v>
                </c:pt>
                <c:pt idx="379">
                  <c:v>0.72002578193603073</c:v>
                </c:pt>
                <c:pt idx="380">
                  <c:v>0.72017443381135882</c:v>
                </c:pt>
                <c:pt idx="381">
                  <c:v>0.72025937451031041</c:v>
                </c:pt>
                <c:pt idx="382">
                  <c:v>0.72031551178885633</c:v>
                </c:pt>
                <c:pt idx="383">
                  <c:v>0.72034989954587136</c:v>
                </c:pt>
                <c:pt idx="384">
                  <c:v>0.72037739166456327</c:v>
                </c:pt>
                <c:pt idx="385">
                  <c:v>0.72041046811986431</c:v>
                </c:pt>
                <c:pt idx="386">
                  <c:v>0.72044031153818111</c:v>
                </c:pt>
                <c:pt idx="387">
                  <c:v>0.72046364366522875</c:v>
                </c:pt>
                <c:pt idx="388">
                  <c:v>0.72048263493143039</c:v>
                </c:pt>
                <c:pt idx="389">
                  <c:v>0.72049276360673797</c:v>
                </c:pt>
                <c:pt idx="390">
                  <c:v>0.72049459490740742</c:v>
                </c:pt>
                <c:pt idx="391">
                  <c:v>0.72049459490740742</c:v>
                </c:pt>
                <c:pt idx="392">
                  <c:v>0.72049459490740742</c:v>
                </c:pt>
                <c:pt idx="393">
                  <c:v>0.72049459490740742</c:v>
                </c:pt>
                <c:pt idx="394">
                  <c:v>0.72049459490740742</c:v>
                </c:pt>
                <c:pt idx="395">
                  <c:v>0.72049459490740742</c:v>
                </c:pt>
                <c:pt idx="396">
                  <c:v>0.7204953397205075</c:v>
                </c:pt>
                <c:pt idx="397">
                  <c:v>0.72050847822359398</c:v>
                </c:pt>
                <c:pt idx="398">
                  <c:v>0.72057712019890274</c:v>
                </c:pt>
                <c:pt idx="399">
                  <c:v>0.7207823608967765</c:v>
                </c:pt>
                <c:pt idx="400">
                  <c:v>0.72123309199245556</c:v>
                </c:pt>
                <c:pt idx="401">
                  <c:v>0.72205405478395079</c:v>
                </c:pt>
                <c:pt idx="402">
                  <c:v>0.72335542202503444</c:v>
                </c:pt>
                <c:pt idx="403">
                  <c:v>0.72510019140089188</c:v>
                </c:pt>
                <c:pt idx="404">
                  <c:v>0.72705267425411546</c:v>
                </c:pt>
                <c:pt idx="405">
                  <c:v>0.72900515710733915</c:v>
                </c:pt>
                <c:pt idx="406">
                  <c:v>0.72760339818380881</c:v>
                </c:pt>
                <c:pt idx="407">
                  <c:v>0.72777775609445972</c:v>
                </c:pt>
                <c:pt idx="408">
                  <c:v>0.72795032792174175</c:v>
                </c:pt>
                <c:pt idx="409">
                  <c:v>0.72808263374294613</c:v>
                </c:pt>
                <c:pt idx="410">
                  <c:v>0.72821455521709655</c:v>
                </c:pt>
                <c:pt idx="411">
                  <c:v>0.72835176711540306</c:v>
                </c:pt>
                <c:pt idx="412">
                  <c:v>0.7284759112138709</c:v>
                </c:pt>
                <c:pt idx="413">
                  <c:v>0.72960589356138572</c:v>
                </c:pt>
                <c:pt idx="414">
                  <c:v>0.73018151491769567</c:v>
                </c:pt>
                <c:pt idx="415">
                  <c:v>0.73076544838820334</c:v>
                </c:pt>
                <c:pt idx="416">
                  <c:v>0.73136618484224991</c:v>
                </c:pt>
                <c:pt idx="417">
                  <c:v>0.73199257265946538</c:v>
                </c:pt>
                <c:pt idx="418">
                  <c:v>0.73265399648491114</c:v>
                </c:pt>
                <c:pt idx="419">
                  <c:v>0.73340718128429383</c:v>
                </c:pt>
                <c:pt idx="420">
                  <c:v>0.73430917974108401</c:v>
                </c:pt>
                <c:pt idx="421">
                  <c:v>0.73535099451303187</c:v>
                </c:pt>
                <c:pt idx="422">
                  <c:v>0.73643785558127606</c:v>
                </c:pt>
                <c:pt idx="423">
                  <c:v>0.73749084254972608</c:v>
                </c:pt>
                <c:pt idx="424">
                  <c:v>0.73679051699989184</c:v>
                </c:pt>
                <c:pt idx="425">
                  <c:v>0.73831180534122132</c:v>
                </c:pt>
                <c:pt idx="426">
                  <c:v>0.73909368034122125</c:v>
                </c:pt>
                <c:pt idx="427">
                  <c:v>0.73989498006687293</c:v>
                </c:pt>
                <c:pt idx="428">
                  <c:v>0.74077636209705122</c:v>
                </c:pt>
                <c:pt idx="429">
                  <c:v>0.7418632231652954</c:v>
                </c:pt>
                <c:pt idx="430">
                  <c:v>0.74338490612139962</c:v>
                </c:pt>
                <c:pt idx="431">
                  <c:v>0.74562160965363555</c:v>
                </c:pt>
                <c:pt idx="432">
                  <c:v>0.74859657193072748</c:v>
                </c:pt>
                <c:pt idx="433">
                  <c:v>0.75192010673868359</c:v>
                </c:pt>
                <c:pt idx="434">
                  <c:v>0.7552635727451994</c:v>
                </c:pt>
                <c:pt idx="435">
                  <c:v>0.75846877164780568</c:v>
                </c:pt>
                <c:pt idx="436">
                  <c:v>0.76150048868312803</c:v>
                </c:pt>
                <c:pt idx="437">
                  <c:v>0.76441923246742161</c:v>
                </c:pt>
                <c:pt idx="438">
                  <c:v>0.76730079518175631</c:v>
                </c:pt>
                <c:pt idx="439">
                  <c:v>0.76518381160788373</c:v>
                </c:pt>
                <c:pt idx="440">
                  <c:v>0.76537309122769293</c:v>
                </c:pt>
                <c:pt idx="441">
                  <c:v>0.76568904711479691</c:v>
                </c:pt>
                <c:pt idx="442">
                  <c:v>0.76610479758406036</c:v>
                </c:pt>
                <c:pt idx="443">
                  <c:v>0.76655190625120651</c:v>
                </c:pt>
                <c:pt idx="444">
                  <c:v>0.76692456463311243</c:v>
                </c:pt>
                <c:pt idx="445">
                  <c:v>0.7671667484944833</c:v>
                </c:pt>
                <c:pt idx="446">
                  <c:v>0.76726814829080969</c:v>
                </c:pt>
                <c:pt idx="447">
                  <c:v>0.76729697431986577</c:v>
                </c:pt>
                <c:pt idx="448">
                  <c:v>0.76730091435185233</c:v>
                </c:pt>
                <c:pt idx="449">
                  <c:v>0.76730091435185233</c:v>
                </c:pt>
                <c:pt idx="450">
                  <c:v>0.76730091435185233</c:v>
                </c:pt>
                <c:pt idx="451">
                  <c:v>0.76730091435185233</c:v>
                </c:pt>
                <c:pt idx="452">
                  <c:v>0.76730091435185233</c:v>
                </c:pt>
                <c:pt idx="453">
                  <c:v>0.76730091435185233</c:v>
                </c:pt>
                <c:pt idx="454">
                  <c:v>0.76730091435185233</c:v>
                </c:pt>
                <c:pt idx="455">
                  <c:v>0.76730091435185233</c:v>
                </c:pt>
                <c:pt idx="456">
                  <c:v>0.76730091435185233</c:v>
                </c:pt>
                <c:pt idx="457">
                  <c:v>0.76730091435185233</c:v>
                </c:pt>
                <c:pt idx="458">
                  <c:v>0.76730091435185233</c:v>
                </c:pt>
                <c:pt idx="459">
                  <c:v>0.76730091435185233</c:v>
                </c:pt>
                <c:pt idx="460">
                  <c:v>0.76730091435185233</c:v>
                </c:pt>
                <c:pt idx="461">
                  <c:v>0.76730091435185233</c:v>
                </c:pt>
                <c:pt idx="462">
                  <c:v>0.76730091435185233</c:v>
                </c:pt>
                <c:pt idx="463">
                  <c:v>0.76730091435185233</c:v>
                </c:pt>
                <c:pt idx="464">
                  <c:v>0.76730091435185233</c:v>
                </c:pt>
                <c:pt idx="465">
                  <c:v>0.76730091435185233</c:v>
                </c:pt>
                <c:pt idx="466">
                  <c:v>0.76730091435185233</c:v>
                </c:pt>
                <c:pt idx="467">
                  <c:v>0.76730091435185233</c:v>
                </c:pt>
                <c:pt idx="468">
                  <c:v>0.76730091435185233</c:v>
                </c:pt>
                <c:pt idx="469">
                  <c:v>0.76730091435185233</c:v>
                </c:pt>
                <c:pt idx="470">
                  <c:v>0.76730091435185233</c:v>
                </c:pt>
                <c:pt idx="471">
                  <c:v>0.76730091435185233</c:v>
                </c:pt>
                <c:pt idx="472">
                  <c:v>0.76730091435185233</c:v>
                </c:pt>
                <c:pt idx="473">
                  <c:v>0.76730091435185233</c:v>
                </c:pt>
                <c:pt idx="474">
                  <c:v>0.76730091435185233</c:v>
                </c:pt>
                <c:pt idx="475">
                  <c:v>0.76730091435185233</c:v>
                </c:pt>
                <c:pt idx="476">
                  <c:v>0.76730091435185233</c:v>
                </c:pt>
                <c:pt idx="477">
                  <c:v>0.76730091435185233</c:v>
                </c:pt>
                <c:pt idx="478">
                  <c:v>0.76730091435185233</c:v>
                </c:pt>
                <c:pt idx="479">
                  <c:v>0.76730091435185233</c:v>
                </c:pt>
                <c:pt idx="480">
                  <c:v>0.76730091435185233</c:v>
                </c:pt>
                <c:pt idx="481">
                  <c:v>0.76730091435185233</c:v>
                </c:pt>
                <c:pt idx="482">
                  <c:v>0.76730091435185233</c:v>
                </c:pt>
                <c:pt idx="483">
                  <c:v>0.76730091435185233</c:v>
                </c:pt>
                <c:pt idx="484">
                  <c:v>0.76730091435185233</c:v>
                </c:pt>
                <c:pt idx="485">
                  <c:v>0.76730091435185233</c:v>
                </c:pt>
                <c:pt idx="486">
                  <c:v>0.76730091435185233</c:v>
                </c:pt>
                <c:pt idx="487">
                  <c:v>0.76730091435185233</c:v>
                </c:pt>
                <c:pt idx="488">
                  <c:v>0.76730091435185233</c:v>
                </c:pt>
                <c:pt idx="489">
                  <c:v>0.76730091435185233</c:v>
                </c:pt>
                <c:pt idx="490">
                  <c:v>0.76730091435185233</c:v>
                </c:pt>
                <c:pt idx="491">
                  <c:v>0.76730091435185233</c:v>
                </c:pt>
                <c:pt idx="492">
                  <c:v>0.76730091435185233</c:v>
                </c:pt>
                <c:pt idx="493">
                  <c:v>0.76730091435185233</c:v>
                </c:pt>
                <c:pt idx="494">
                  <c:v>0.76730091435185233</c:v>
                </c:pt>
                <c:pt idx="495">
                  <c:v>0.76730091435185233</c:v>
                </c:pt>
                <c:pt idx="496">
                  <c:v>0.76730091435185233</c:v>
                </c:pt>
                <c:pt idx="497">
                  <c:v>0.76730091435185233</c:v>
                </c:pt>
                <c:pt idx="498">
                  <c:v>0.76730091435185233</c:v>
                </c:pt>
                <c:pt idx="499">
                  <c:v>0.76730091435185233</c:v>
                </c:pt>
                <c:pt idx="500">
                  <c:v>0.76730091435185233</c:v>
                </c:pt>
                <c:pt idx="501">
                  <c:v>0.76730091435185233</c:v>
                </c:pt>
                <c:pt idx="502">
                  <c:v>0.76730091435185233</c:v>
                </c:pt>
                <c:pt idx="503">
                  <c:v>0.76730091435185233</c:v>
                </c:pt>
                <c:pt idx="504">
                  <c:v>0.76730091435185233</c:v>
                </c:pt>
                <c:pt idx="505">
                  <c:v>0.76730091435185233</c:v>
                </c:pt>
                <c:pt idx="506">
                  <c:v>0.76730091435185233</c:v>
                </c:pt>
                <c:pt idx="507">
                  <c:v>0.76730091435185233</c:v>
                </c:pt>
                <c:pt idx="508">
                  <c:v>0.76730091435185233</c:v>
                </c:pt>
                <c:pt idx="509">
                  <c:v>0.76730091435185233</c:v>
                </c:pt>
                <c:pt idx="510">
                  <c:v>0.76730091435185233</c:v>
                </c:pt>
                <c:pt idx="511">
                  <c:v>0.76730091435185233</c:v>
                </c:pt>
                <c:pt idx="512">
                  <c:v>0.76730091435185233</c:v>
                </c:pt>
                <c:pt idx="513">
                  <c:v>0.76730091435185233</c:v>
                </c:pt>
                <c:pt idx="514">
                  <c:v>0.76730091435185233</c:v>
                </c:pt>
                <c:pt idx="515">
                  <c:v>0.76730091435185233</c:v>
                </c:pt>
                <c:pt idx="516">
                  <c:v>0.76730165916495252</c:v>
                </c:pt>
                <c:pt idx="517">
                  <c:v>0.76732027949245596</c:v>
                </c:pt>
                <c:pt idx="518">
                  <c:v>0.76745005572702385</c:v>
                </c:pt>
                <c:pt idx="519">
                  <c:v>0.76786488683127618</c:v>
                </c:pt>
                <c:pt idx="520">
                  <c:v>0.76870575102880712</c:v>
                </c:pt>
                <c:pt idx="521">
                  <c:v>0.76995778185013763</c:v>
                </c:pt>
                <c:pt idx="522">
                  <c:v>0.77138666109396481</c:v>
                </c:pt>
                <c:pt idx="523">
                  <c:v>0.77281554033779187</c:v>
                </c:pt>
                <c:pt idx="524">
                  <c:v>0.77178980848505341</c:v>
                </c:pt>
                <c:pt idx="525">
                  <c:v>0.77188386047005175</c:v>
                </c:pt>
                <c:pt idx="526">
                  <c:v>0.77198209505534454</c:v>
                </c:pt>
                <c:pt idx="527">
                  <c:v>0.77209920786358777</c:v>
                </c:pt>
                <c:pt idx="528">
                  <c:v>0.77227236751577599</c:v>
                </c:pt>
                <c:pt idx="529">
                  <c:v>0.77249537924174327</c:v>
                </c:pt>
                <c:pt idx="530">
                  <c:v>0.77268495277400562</c:v>
                </c:pt>
                <c:pt idx="531">
                  <c:v>0.77277936649740797</c:v>
                </c:pt>
                <c:pt idx="532">
                  <c:v>0.77280649687769598</c:v>
                </c:pt>
                <c:pt idx="533">
                  <c:v>0.7728132794727679</c:v>
                </c:pt>
                <c:pt idx="534">
                  <c:v>0.77281554033779187</c:v>
                </c:pt>
                <c:pt idx="535">
                  <c:v>0.77281554033779187</c:v>
                </c:pt>
                <c:pt idx="536">
                  <c:v>0.77281554033779187</c:v>
                </c:pt>
                <c:pt idx="537">
                  <c:v>0.77281565950788789</c:v>
                </c:pt>
                <c:pt idx="538">
                  <c:v>0.7728199496313447</c:v>
                </c:pt>
                <c:pt idx="539">
                  <c:v>0.77285045717592626</c:v>
                </c:pt>
                <c:pt idx="540">
                  <c:v>0.77293101616083704</c:v>
                </c:pt>
                <c:pt idx="541">
                  <c:v>0.77313134109225001</c:v>
                </c:pt>
                <c:pt idx="542">
                  <c:v>0.7736348347479427</c:v>
                </c:pt>
                <c:pt idx="543">
                  <c:v>0.77468782171639272</c:v>
                </c:pt>
                <c:pt idx="544">
                  <c:v>0.77627758058984953</c:v>
                </c:pt>
                <c:pt idx="545">
                  <c:v>0.77806587684327888</c:v>
                </c:pt>
                <c:pt idx="546">
                  <c:v>0.77985417309670824</c:v>
                </c:pt>
                <c:pt idx="547">
                  <c:v>0.78161339184670831</c:v>
                </c:pt>
                <c:pt idx="548">
                  <c:v>0.78035418046294125</c:v>
                </c:pt>
                <c:pt idx="549">
                  <c:v>0.78048908627892322</c:v>
                </c:pt>
                <c:pt idx="550">
                  <c:v>0.78069997976836203</c:v>
                </c:pt>
                <c:pt idx="551">
                  <c:v>0.78083961079224418</c:v>
                </c:pt>
                <c:pt idx="552">
                  <c:v>0.78094453753800808</c:v>
                </c:pt>
                <c:pt idx="553">
                  <c:v>0.78101270261848177</c:v>
                </c:pt>
                <c:pt idx="554">
                  <c:v>0.78107720509761647</c:v>
                </c:pt>
                <c:pt idx="555">
                  <c:v>0.78225717849794285</c:v>
                </c:pt>
                <c:pt idx="556">
                  <c:v>0.78286640582133105</c:v>
                </c:pt>
                <c:pt idx="557">
                  <c:v>0.78342558170439003</c:v>
                </c:pt>
                <c:pt idx="558">
                  <c:v>0.78395258166152315</c:v>
                </c:pt>
                <c:pt idx="559">
                  <c:v>0.78446385116598127</c:v>
                </c:pt>
                <c:pt idx="560">
                  <c:v>0.78497512067043951</c:v>
                </c:pt>
                <c:pt idx="561">
                  <c:v>0.78550212062757252</c:v>
                </c:pt>
                <c:pt idx="562">
                  <c:v>0.78606948945473298</c:v>
                </c:pt>
                <c:pt idx="563">
                  <c:v>0.78669587727194845</c:v>
                </c:pt>
                <c:pt idx="564">
                  <c:v>0.7875069787379978</c:v>
                </c:pt>
                <c:pt idx="565">
                  <c:v>0.78836798268175645</c:v>
                </c:pt>
                <c:pt idx="566">
                  <c:v>0.78922898662551511</c:v>
                </c:pt>
                <c:pt idx="567">
                  <c:v>0.78857559663357912</c:v>
                </c:pt>
                <c:pt idx="568">
                  <c:v>0.78869279987642338</c:v>
                </c:pt>
                <c:pt idx="569">
                  <c:v>0.7889983557844169</c:v>
                </c:pt>
                <c:pt idx="570">
                  <c:v>0.78917689629536214</c:v>
                </c:pt>
                <c:pt idx="571">
                  <c:v>0.78922898662551511</c:v>
                </c:pt>
                <c:pt idx="572">
                  <c:v>0.78922898662551511</c:v>
                </c:pt>
                <c:pt idx="573">
                  <c:v>0.78922898662551511</c:v>
                </c:pt>
                <c:pt idx="574">
                  <c:v>0.78922898662551511</c:v>
                </c:pt>
                <c:pt idx="575">
                  <c:v>0.78922898662551511</c:v>
                </c:pt>
                <c:pt idx="576">
                  <c:v>0.78922898662551511</c:v>
                </c:pt>
                <c:pt idx="577">
                  <c:v>0.78922898662551511</c:v>
                </c:pt>
                <c:pt idx="578">
                  <c:v>0.78922898662551511</c:v>
                </c:pt>
                <c:pt idx="579">
                  <c:v>0.78922898662551511</c:v>
                </c:pt>
                <c:pt idx="580">
                  <c:v>0.78922898662551511</c:v>
                </c:pt>
                <c:pt idx="581">
                  <c:v>0.78922898662551511</c:v>
                </c:pt>
                <c:pt idx="582">
                  <c:v>0.78922898662551511</c:v>
                </c:pt>
                <c:pt idx="583">
                  <c:v>0.78922898662551511</c:v>
                </c:pt>
                <c:pt idx="584">
                  <c:v>0.78922898662551511</c:v>
                </c:pt>
                <c:pt idx="585">
                  <c:v>0.78922898662551511</c:v>
                </c:pt>
                <c:pt idx="586">
                  <c:v>0.78922898662551511</c:v>
                </c:pt>
                <c:pt idx="587">
                  <c:v>0.78922898662551511</c:v>
                </c:pt>
                <c:pt idx="588">
                  <c:v>0.78922898662551511</c:v>
                </c:pt>
                <c:pt idx="589">
                  <c:v>0.78922898662551511</c:v>
                </c:pt>
                <c:pt idx="590">
                  <c:v>0.78922898662551511</c:v>
                </c:pt>
                <c:pt idx="591">
                  <c:v>0.78922898662551511</c:v>
                </c:pt>
                <c:pt idx="592">
                  <c:v>0.78922898662551511</c:v>
                </c:pt>
                <c:pt idx="593">
                  <c:v>0.78922898662551511</c:v>
                </c:pt>
                <c:pt idx="594">
                  <c:v>0.78922898662551511</c:v>
                </c:pt>
                <c:pt idx="595">
                  <c:v>0.78922898662551511</c:v>
                </c:pt>
                <c:pt idx="596">
                  <c:v>0.78922898662551511</c:v>
                </c:pt>
                <c:pt idx="597">
                  <c:v>0.78922898662551511</c:v>
                </c:pt>
                <c:pt idx="598">
                  <c:v>0.78922898662551511</c:v>
                </c:pt>
                <c:pt idx="599">
                  <c:v>0.78922898662551511</c:v>
                </c:pt>
                <c:pt idx="600">
                  <c:v>0.78922898662551511</c:v>
                </c:pt>
                <c:pt idx="601">
                  <c:v>0.78922898662551511</c:v>
                </c:pt>
                <c:pt idx="602">
                  <c:v>0.78922898662551511</c:v>
                </c:pt>
                <c:pt idx="603">
                  <c:v>0.78922898662551511</c:v>
                </c:pt>
                <c:pt idx="604">
                  <c:v>0.78922898662551511</c:v>
                </c:pt>
                <c:pt idx="605">
                  <c:v>0.78923196587791566</c:v>
                </c:pt>
                <c:pt idx="606">
                  <c:v>0.78924510438100215</c:v>
                </c:pt>
                <c:pt idx="607">
                  <c:v>0.78931374635631091</c:v>
                </c:pt>
                <c:pt idx="608">
                  <c:v>0.78956045824760024</c:v>
                </c:pt>
                <c:pt idx="609">
                  <c:v>0.79016119470164692</c:v>
                </c:pt>
                <c:pt idx="610">
                  <c:v>0.79132918081275794</c:v>
                </c:pt>
                <c:pt idx="611">
                  <c:v>0.79326643968621469</c:v>
                </c:pt>
                <c:pt idx="612">
                  <c:v>0.79603788923182517</c:v>
                </c:pt>
                <c:pt idx="613">
                  <c:v>0.79964588305898565</c:v>
                </c:pt>
                <c:pt idx="614">
                  <c:v>0.80413096879286761</c:v>
                </c:pt>
                <c:pt idx="615">
                  <c:v>0.80961401470336147</c:v>
                </c:pt>
                <c:pt idx="616">
                  <c:v>0.81602822595164692</c:v>
                </c:pt>
                <c:pt idx="617">
                  <c:v>0.82297849408436285</c:v>
                </c:pt>
                <c:pt idx="618">
                  <c:v>0.83004435721022019</c:v>
                </c:pt>
                <c:pt idx="619">
                  <c:v>0.83705230366941086</c:v>
                </c:pt>
                <c:pt idx="620">
                  <c:v>0.84403138117284016</c:v>
                </c:pt>
                <c:pt idx="621">
                  <c:v>0.85095289951989095</c:v>
                </c:pt>
                <c:pt idx="622">
                  <c:v>0.85776001457476059</c:v>
                </c:pt>
                <c:pt idx="623">
                  <c:v>0.86434118312757269</c:v>
                </c:pt>
                <c:pt idx="624">
                  <c:v>0.85957797008635917</c:v>
                </c:pt>
                <c:pt idx="625">
                  <c:v>0.8703473857596028</c:v>
                </c:pt>
                <c:pt idx="626">
                  <c:v>0.87622056477194843</c:v>
                </c:pt>
                <c:pt idx="627">
                  <c:v>0.88206731781550118</c:v>
                </c:pt>
                <c:pt idx="628">
                  <c:v>0.88796698238168781</c:v>
                </c:pt>
                <c:pt idx="629">
                  <c:v>0.89402681155692776</c:v>
                </c:pt>
                <c:pt idx="630">
                  <c:v>0.90024895040294972</c:v>
                </c:pt>
                <c:pt idx="631">
                  <c:v>0.90655304848251084</c:v>
                </c:pt>
                <c:pt idx="632">
                  <c:v>0.91285714656207195</c:v>
                </c:pt>
                <c:pt idx="633">
                  <c:v>0.91916124464163307</c:v>
                </c:pt>
                <c:pt idx="634">
                  <c:v>0.92549278163580306</c:v>
                </c:pt>
                <c:pt idx="635">
                  <c:v>0.93199020340363581</c:v>
                </c:pt>
                <c:pt idx="636">
                  <c:v>0.93876886659808023</c:v>
                </c:pt>
                <c:pt idx="637">
                  <c:v>0.94589288473079625</c:v>
                </c:pt>
                <c:pt idx="638">
                  <c:v>0.95343066143690058</c:v>
                </c:pt>
                <c:pt idx="639">
                  <c:v>0.96136309970850553</c:v>
                </c:pt>
                <c:pt idx="640">
                  <c:v>0.96960597608024768</c:v>
                </c:pt>
                <c:pt idx="641">
                  <c:v>0.97797469607338894</c:v>
                </c:pt>
                <c:pt idx="642">
                  <c:v>0.98634341606653009</c:v>
                </c:pt>
                <c:pt idx="643">
                  <c:v>0.99468058577674967</c:v>
                </c:pt>
                <c:pt idx="644">
                  <c:v>1.0029548336762695</c:v>
                </c:pt>
                <c:pt idx="645">
                  <c:v>1.0111977100480118</c:v>
                </c:pt>
                <c:pt idx="646">
                  <c:v>1.0195980399091229</c:v>
                </c:pt>
                <c:pt idx="647">
                  <c:v>1.0283823358196167</c:v>
                </c:pt>
                <c:pt idx="648">
                  <c:v>1.0374602370541846</c:v>
                </c:pt>
                <c:pt idx="649">
                  <c:v>1.0466370792609747</c:v>
                </c:pt>
                <c:pt idx="650">
                  <c:v>1.0559466769547332</c:v>
                </c:pt>
                <c:pt idx="651">
                  <c:v>1.0653899834962284</c:v>
                </c:pt>
                <c:pt idx="652">
                  <c:v>1.0749679522462283</c:v>
                </c:pt>
                <c:pt idx="653">
                  <c:v>1.0846136096107688</c:v>
                </c:pt>
                <c:pt idx="654">
                  <c:v>1.094225392875515</c:v>
                </c:pt>
                <c:pt idx="655">
                  <c:v>1.0871353201602512</c:v>
                </c:pt>
                <c:pt idx="656">
                  <c:v>1.0875837853464116</c:v>
                </c:pt>
                <c:pt idx="657">
                  <c:v>1.0880884782457192</c:v>
                </c:pt>
                <c:pt idx="658">
                  <c:v>1.0885505990566249</c:v>
                </c:pt>
                <c:pt idx="659">
                  <c:v>1.089188547340447</c:v>
                </c:pt>
                <c:pt idx="660">
                  <c:v>1.0900060761331254</c:v>
                </c:pt>
                <c:pt idx="661">
                  <c:v>1.0907512572450357</c:v>
                </c:pt>
                <c:pt idx="662">
                  <c:v>1.0912133554472911</c:v>
                </c:pt>
                <c:pt idx="663">
                  <c:v>1.0915655077834292</c:v>
                </c:pt>
                <c:pt idx="664">
                  <c:v>1.092052701587451</c:v>
                </c:pt>
                <c:pt idx="665">
                  <c:v>1.092697048119291</c:v>
                </c:pt>
                <c:pt idx="666">
                  <c:v>1.0932566348213815</c:v>
                </c:pt>
                <c:pt idx="667">
                  <c:v>1.0936892061264234</c:v>
                </c:pt>
                <c:pt idx="668">
                  <c:v>1.0938374058287463</c:v>
                </c:pt>
                <c:pt idx="669">
                  <c:v>1.0946544052211939</c:v>
                </c:pt>
                <c:pt idx="670">
                  <c:v>1.0951199134087797</c:v>
                </c:pt>
                <c:pt idx="671">
                  <c:v>1.0957038468792872</c:v>
                </c:pt>
                <c:pt idx="672">
                  <c:v>1.0967793569958855</c:v>
                </c:pt>
                <c:pt idx="673">
                  <c:v>1.0983829098079567</c:v>
                </c:pt>
                <c:pt idx="674">
                  <c:v>1.1007186436899867</c:v>
                </c:pt>
                <c:pt idx="675">
                  <c:v>1.1037693981481487</c:v>
                </c:pt>
                <c:pt idx="676">
                  <c:v>1.1072134139231831</c:v>
                </c:pt>
                <c:pt idx="677">
                  <c:v>1.1110745250342942</c:v>
                </c:pt>
                <c:pt idx="678">
                  <c:v>1.1153765655006864</c:v>
                </c:pt>
                <c:pt idx="679">
                  <c:v>1.1201433693415643</c:v>
                </c:pt>
                <c:pt idx="680">
                  <c:v>1.1249819433727715</c:v>
                </c:pt>
                <c:pt idx="681">
                  <c:v>1.1298686621227714</c:v>
                </c:pt>
                <c:pt idx="682">
                  <c:v>1.1264298864212674</c:v>
                </c:pt>
                <c:pt idx="683">
                  <c:v>1.1269872122583335</c:v>
                </c:pt>
                <c:pt idx="684">
                  <c:v>1.1275823849759017</c:v>
                </c:pt>
                <c:pt idx="685">
                  <c:v>1.1282082602404955</c:v>
                </c:pt>
                <c:pt idx="686">
                  <c:v>1.1286933740486953</c:v>
                </c:pt>
                <c:pt idx="687">
                  <c:v>1.1288621024054364</c:v>
                </c:pt>
                <c:pt idx="688">
                  <c:v>1.1290610585275485</c:v>
                </c:pt>
                <c:pt idx="689">
                  <c:v>1.1309328808727714</c:v>
                </c:pt>
                <c:pt idx="690">
                  <c:v>1.1322845378943762</c:v>
                </c:pt>
                <c:pt idx="691">
                  <c:v>1.1339863166580937</c:v>
                </c:pt>
                <c:pt idx="692">
                  <c:v>1.1359848289609058</c:v>
                </c:pt>
                <c:pt idx="693">
                  <c:v>1.1383877747770925</c:v>
                </c:pt>
                <c:pt idx="694">
                  <c:v>1.1411229966135121</c:v>
                </c:pt>
                <c:pt idx="695">
                  <c:v>1.1439676165980801</c:v>
                </c:pt>
                <c:pt idx="696">
                  <c:v>1.1468491793124147</c:v>
                </c:pt>
                <c:pt idx="697">
                  <c:v>1.1498619185099455</c:v>
                </c:pt>
                <c:pt idx="698">
                  <c:v>1.1530476033093282</c:v>
                </c:pt>
                <c:pt idx="699">
                  <c:v>1.1563314544753089</c:v>
                </c:pt>
                <c:pt idx="700">
                  <c:v>1.1539580888077148</c:v>
                </c:pt>
                <c:pt idx="701">
                  <c:v>1.1545207502862376</c:v>
                </c:pt>
                <c:pt idx="702">
                  <c:v>1.1548265322807336</c:v>
                </c:pt>
                <c:pt idx="703">
                  <c:v>1.1551250342898522</c:v>
                </c:pt>
                <c:pt idx="704">
                  <c:v>1.1552570009813032</c:v>
                </c:pt>
                <c:pt idx="705">
                  <c:v>1.1576704496742116</c:v>
                </c:pt>
                <c:pt idx="706">
                  <c:v>1.1589842999828537</c:v>
                </c:pt>
                <c:pt idx="707">
                  <c:v>1.1602981502914955</c:v>
                </c:pt>
                <c:pt idx="708">
                  <c:v>1.1615995175325793</c:v>
                </c:pt>
                <c:pt idx="709">
                  <c:v>1.160704192374425</c:v>
                </c:pt>
                <c:pt idx="710">
                  <c:v>1.1608751137702396</c:v>
                </c:pt>
                <c:pt idx="711">
                  <c:v>1.1610840176984571</c:v>
                </c:pt>
                <c:pt idx="712">
                  <c:v>1.1612290974070472</c:v>
                </c:pt>
                <c:pt idx="713">
                  <c:v>1.1620285298782584</c:v>
                </c:pt>
                <c:pt idx="714">
                  <c:v>1.16254763481653</c:v>
                </c:pt>
                <c:pt idx="715">
                  <c:v>1.1634187980109745</c:v>
                </c:pt>
                <c:pt idx="716">
                  <c:v>1.1647451909722228</c:v>
                </c:pt>
                <c:pt idx="717">
                  <c:v>1.1661610508830595</c:v>
                </c:pt>
                <c:pt idx="718">
                  <c:v>1.165144927706673</c:v>
                </c:pt>
                <c:pt idx="719">
                  <c:v>1.1653872698285956</c:v>
                </c:pt>
                <c:pt idx="720">
                  <c:v>1.1657242291517727</c:v>
                </c:pt>
                <c:pt idx="721">
                  <c:v>1.1658354863196037</c:v>
                </c:pt>
                <c:pt idx="722">
                  <c:v>1.1665900632287387</c:v>
                </c:pt>
                <c:pt idx="723">
                  <c:v>1.1670935568844314</c:v>
                </c:pt>
                <c:pt idx="724">
                  <c:v>1.1678562454989718</c:v>
                </c:pt>
                <c:pt idx="725">
                  <c:v>1.1688758946330597</c:v>
                </c:pt>
                <c:pt idx="726">
                  <c:v>1.1701401701817566</c:v>
                </c:pt>
                <c:pt idx="727">
                  <c:v>1.1716484167095345</c:v>
                </c:pt>
                <c:pt idx="728">
                  <c:v>1.1733644660922504</c:v>
                </c:pt>
                <c:pt idx="729">
                  <c:v>1.1754724659207829</c:v>
                </c:pt>
                <c:pt idx="730">
                  <c:v>1.1781359473593973</c:v>
                </c:pt>
                <c:pt idx="731">
                  <c:v>1.1817439411865578</c:v>
                </c:pt>
                <c:pt idx="732">
                  <c:v>1.1860008161865578</c:v>
                </c:pt>
                <c:pt idx="733">
                  <c:v>1.1908154072359405</c:v>
                </c:pt>
                <c:pt idx="734">
                  <c:v>1.1959711822702341</c:v>
                </c:pt>
                <c:pt idx="735">
                  <c:v>1.2012015875771613</c:v>
                </c:pt>
                <c:pt idx="736">
                  <c:v>1.2064569888117291</c:v>
                </c:pt>
                <c:pt idx="737">
                  <c:v>1.2117625606567224</c:v>
                </c:pt>
                <c:pt idx="738">
                  <c:v>1.2171185414523327</c:v>
                </c:pt>
                <c:pt idx="739">
                  <c:v>1.2225505825617291</c:v>
                </c:pt>
                <c:pt idx="740">
                  <c:v>1.2280848716135124</c:v>
                </c:pt>
                <c:pt idx="741">
                  <c:v>1.2337743201303162</c:v>
                </c:pt>
                <c:pt idx="742">
                  <c:v>1.2395421527777786</c:v>
                </c:pt>
                <c:pt idx="743">
                  <c:v>1.2453362326388897</c:v>
                </c:pt>
                <c:pt idx="744">
                  <c:v>1.2514499266975316</c:v>
                </c:pt>
                <c:pt idx="745">
                  <c:v>1.2578641379458171</c:v>
                </c:pt>
                <c:pt idx="746">
                  <c:v>1.2645014356138555</c:v>
                </c:pt>
                <c:pt idx="747">
                  <c:v>1.2711668872170792</c:v>
                </c:pt>
                <c:pt idx="748">
                  <c:v>1.277860552340536</c:v>
                </c:pt>
                <c:pt idx="749">
                  <c:v>1.2845542174639928</c:v>
                </c:pt>
                <c:pt idx="750">
                  <c:v>1.2912761556927308</c:v>
                </c:pt>
                <c:pt idx="751">
                  <c:v>1.2981117821930737</c:v>
                </c:pt>
                <c:pt idx="752">
                  <c:v>1.3051486571930735</c:v>
                </c:pt>
                <c:pt idx="753">
                  <c:v>1.3124191055812766</c:v>
                </c:pt>
                <c:pt idx="754">
                  <c:v>1.3198077707047333</c:v>
                </c:pt>
                <c:pt idx="755">
                  <c:v>1.3271964358281898</c:v>
                </c:pt>
                <c:pt idx="756">
                  <c:v>1.3345554573902612</c:v>
                </c:pt>
                <c:pt idx="757">
                  <c:v>1.3417965005572707</c:v>
                </c:pt>
                <c:pt idx="758">
                  <c:v>1.3488044470164613</c:v>
                </c:pt>
                <c:pt idx="759">
                  <c:v>1.343681869479683</c:v>
                </c:pt>
                <c:pt idx="760">
                  <c:v>1.3439578532731629</c:v>
                </c:pt>
                <c:pt idx="761">
                  <c:v>1.3444868956887788</c:v>
                </c:pt>
                <c:pt idx="762">
                  <c:v>1.3453125635955436</c:v>
                </c:pt>
                <c:pt idx="763">
                  <c:v>1.3461754905579038</c:v>
                </c:pt>
                <c:pt idx="764">
                  <c:v>1.3469030595312774</c:v>
                </c:pt>
                <c:pt idx="765">
                  <c:v>1.3475345417411309</c:v>
                </c:pt>
                <c:pt idx="766">
                  <c:v>1.348039008553936</c:v>
                </c:pt>
                <c:pt idx="767">
                  <c:v>1.3483421227277035</c:v>
                </c:pt>
                <c:pt idx="768">
                  <c:v>1.3484788824530054</c:v>
                </c:pt>
                <c:pt idx="769">
                  <c:v>1.3492925677297671</c:v>
                </c:pt>
                <c:pt idx="770">
                  <c:v>1.3500552563443078</c:v>
                </c:pt>
                <c:pt idx="771">
                  <c:v>1.3511421174125517</c:v>
                </c:pt>
                <c:pt idx="772">
                  <c:v>1.3526369870970512</c:v>
                </c:pt>
                <c:pt idx="773">
                  <c:v>1.3545894699502747</c:v>
                </c:pt>
                <c:pt idx="774">
                  <c:v>1.3572887024176958</c:v>
                </c:pt>
                <c:pt idx="775">
                  <c:v>1.3610011190414955</c:v>
                </c:pt>
                <c:pt idx="776">
                  <c:v>1.3657441186556929</c:v>
                </c:pt>
                <c:pt idx="777">
                  <c:v>1.3716437832218795</c:v>
                </c:pt>
                <c:pt idx="778">
                  <c:v>1.3783657214506175</c:v>
                </c:pt>
                <c:pt idx="779">
                  <c:v>1.3860843983624831</c:v>
                </c:pt>
                <c:pt idx="780">
                  <c:v>1.3948041040809329</c:v>
                </c:pt>
                <c:pt idx="781">
                  <c:v>1.4042474106224283</c:v>
                </c:pt>
                <c:pt idx="782">
                  <c:v>1.4143042048182444</c:v>
                </c:pt>
                <c:pt idx="783">
                  <c:v>1.4249581305727024</c:v>
                </c:pt>
                <c:pt idx="784">
                  <c:v>1.4360803054269549</c:v>
                </c:pt>
                <c:pt idx="785">
                  <c:v>1.4475695241769548</c:v>
                </c:pt>
                <c:pt idx="786">
                  <c:v>1.4593192189643347</c:v>
                </c:pt>
                <c:pt idx="787">
                  <c:v>1.4712567556155691</c:v>
                </c:pt>
                <c:pt idx="788">
                  <c:v>1.4833077124056928</c:v>
                </c:pt>
                <c:pt idx="789">
                  <c:v>1.4955107302383404</c:v>
                </c:pt>
                <c:pt idx="790">
                  <c:v>1.5079821489197534</c:v>
                </c:pt>
                <c:pt idx="791">
                  <c:v>1.520647070044582</c:v>
                </c:pt>
                <c:pt idx="792">
                  <c:v>1.5333508704132375</c:v>
                </c:pt>
                <c:pt idx="793">
                  <c:v>1.5460546707818932</c:v>
                </c:pt>
                <c:pt idx="794">
                  <c:v>1.5587974099794242</c:v>
                </c:pt>
                <c:pt idx="795">
                  <c:v>1.5716573231738686</c:v>
                </c:pt>
                <c:pt idx="796">
                  <c:v>1.5846349466306588</c:v>
                </c:pt>
                <c:pt idx="797">
                  <c:v>1.597455742241084</c:v>
                </c:pt>
                <c:pt idx="798">
                  <c:v>1.5883393692480599</c:v>
                </c:pt>
                <c:pt idx="799">
                  <c:v>1.5893978158176956</c:v>
                </c:pt>
                <c:pt idx="800">
                  <c:v>1.5907157418661362</c:v>
                </c:pt>
                <c:pt idx="801">
                  <c:v>1.5919607324089022</c:v>
                </c:pt>
                <c:pt idx="802">
                  <c:v>1.5928978157440496</c:v>
                </c:pt>
                <c:pt idx="803">
                  <c:v>1.593410399062291</c:v>
                </c:pt>
                <c:pt idx="804">
                  <c:v>1.6025620616855283</c:v>
                </c:pt>
                <c:pt idx="805">
                  <c:v>1.6076437427126202</c:v>
                </c:pt>
                <c:pt idx="806">
                  <c:v>1.6129241994598766</c:v>
                </c:pt>
                <c:pt idx="807">
                  <c:v>1.618877013888889</c:v>
                </c:pt>
                <c:pt idx="808">
                  <c:v>1.6258560913923183</c:v>
                </c:pt>
                <c:pt idx="809">
                  <c:v>1.633727157064472</c:v>
                </c:pt>
                <c:pt idx="810">
                  <c:v>1.6420014049639919</c:v>
                </c:pt>
                <c:pt idx="811">
                  <c:v>1.6503701249571332</c:v>
                </c:pt>
                <c:pt idx="812">
                  <c:v>1.6585816893861456</c:v>
                </c:pt>
                <c:pt idx="813">
                  <c:v>1.652631793511135</c:v>
                </c:pt>
                <c:pt idx="814">
                  <c:v>1.6529971492990134</c:v>
                </c:pt>
                <c:pt idx="815">
                  <c:v>1.6535020682848234</c:v>
                </c:pt>
                <c:pt idx="816">
                  <c:v>1.6542641380584631</c:v>
                </c:pt>
                <c:pt idx="817">
                  <c:v>1.6550183626304693</c:v>
                </c:pt>
                <c:pt idx="818">
                  <c:v>1.6557324342396493</c:v>
                </c:pt>
                <c:pt idx="819">
                  <c:v>1.6563949581262827</c:v>
                </c:pt>
                <c:pt idx="820">
                  <c:v>1.6570178716576951</c:v>
                </c:pt>
                <c:pt idx="821">
                  <c:v>1.6574973559119848</c:v>
                </c:pt>
                <c:pt idx="822">
                  <c:v>1.6578491691183694</c:v>
                </c:pt>
                <c:pt idx="823">
                  <c:v>1.6594426933299042</c:v>
                </c:pt>
                <c:pt idx="824">
                  <c:v>1.660407971107682</c:v>
                </c:pt>
                <c:pt idx="825">
                  <c:v>1.6617723495370371</c:v>
                </c:pt>
                <c:pt idx="826">
                  <c:v>1.6636047089334709</c:v>
                </c:pt>
                <c:pt idx="827">
                  <c:v>1.6659237887945819</c:v>
                </c:pt>
                <c:pt idx="828">
                  <c:v>1.6687500267918383</c:v>
                </c:pt>
                <c:pt idx="829">
                  <c:v>1.6719944326560359</c:v>
                </c:pt>
                <c:pt idx="830">
                  <c:v>1.6756649014060356</c:v>
                </c:pt>
                <c:pt idx="831">
                  <c:v>1.6797655742026747</c:v>
                </c:pt>
                <c:pt idx="832">
                  <c:v>1.6842738087277092</c:v>
                </c:pt>
                <c:pt idx="833">
                  <c:v>1.6893801281721534</c:v>
                </c:pt>
                <c:pt idx="834">
                  <c:v>1.6951479608196158</c:v>
                </c:pt>
                <c:pt idx="835">
                  <c:v>1.7015345543981482</c:v>
                </c:pt>
                <c:pt idx="836">
                  <c:v>1.7083132175925926</c:v>
                </c:pt>
                <c:pt idx="837">
                  <c:v>1.7152347359396434</c:v>
                </c:pt>
                <c:pt idx="838">
                  <c:v>1.7223005990655007</c:v>
                </c:pt>
                <c:pt idx="839">
                  <c:v>1.7295416422325103</c:v>
                </c:pt>
                <c:pt idx="840">
                  <c:v>1.736930307355967</c:v>
                </c:pt>
                <c:pt idx="841">
                  <c:v>1.7444381425754456</c:v>
                </c:pt>
                <c:pt idx="842">
                  <c:v>1.7521568194873112</c:v>
                </c:pt>
                <c:pt idx="843">
                  <c:v>1.7601508686985594</c:v>
                </c:pt>
                <c:pt idx="844">
                  <c:v>1.7683624331275718</c:v>
                </c:pt>
                <c:pt idx="845">
                  <c:v>1.7768261614797667</c:v>
                </c:pt>
                <c:pt idx="846">
                  <c:v>1.7856752859224965</c:v>
                </c:pt>
                <c:pt idx="847">
                  <c:v>1.7949183867026748</c:v>
                </c:pt>
                <c:pt idx="848">
                  <c:v>1.8044289051783264</c:v>
                </c:pt>
                <c:pt idx="849">
                  <c:v>1.8140406884430724</c:v>
                </c:pt>
                <c:pt idx="850">
                  <c:v>1.8237202794924552</c:v>
                </c:pt>
                <c:pt idx="851">
                  <c:v>1.8334679166666665</c:v>
                </c:pt>
                <c:pt idx="852">
                  <c:v>1.8433867118912892</c:v>
                </c:pt>
                <c:pt idx="853">
                  <c:v>1.8536522920953358</c:v>
                </c:pt>
                <c:pt idx="854">
                  <c:v>1.8644133815586417</c:v>
                </c:pt>
                <c:pt idx="855">
                  <c:v>1.8755355564128939</c:v>
                </c:pt>
                <c:pt idx="856">
                  <c:v>1.8868772425840188</c:v>
                </c:pt>
                <c:pt idx="857">
                  <c:v>1.8984405851337445</c:v>
                </c:pt>
                <c:pt idx="858">
                  <c:v>1.9102277291237992</c:v>
                </c:pt>
                <c:pt idx="859">
                  <c:v>1.9221652657750337</c:v>
                </c:pt>
                <c:pt idx="860">
                  <c:v>1.9341405495541832</c:v>
                </c:pt>
                <c:pt idx="861">
                  <c:v>1.9461536400462958</c:v>
                </c:pt>
                <c:pt idx="862">
                  <c:v>1.9585480748456785</c:v>
                </c:pt>
                <c:pt idx="863">
                  <c:v>1.9714471652091903</c:v>
                </c:pt>
                <c:pt idx="864">
                  <c:v>1.9847413044410147</c:v>
                </c:pt>
                <c:pt idx="865">
                  <c:v>1.9982753330761314</c:v>
                </c:pt>
                <c:pt idx="866">
                  <c:v>2.0123774455589847</c:v>
                </c:pt>
                <c:pt idx="867">
                  <c:v>2.0274381920867626</c:v>
                </c:pt>
                <c:pt idx="868">
                  <c:v>2.0430116083676269</c:v>
                </c:pt>
                <c:pt idx="869">
                  <c:v>2.0588011694101507</c:v>
                </c:pt>
                <c:pt idx="870">
                  <c:v>2.0748520704732512</c:v>
                </c:pt>
                <c:pt idx="871">
                  <c:v>2.0914320867626888</c:v>
                </c:pt>
                <c:pt idx="872">
                  <c:v>2.1086402486282578</c:v>
                </c:pt>
                <c:pt idx="873">
                  <c:v>2.1261211908436213</c:v>
                </c:pt>
                <c:pt idx="874">
                  <c:v>2.1435565207047325</c:v>
                </c:pt>
                <c:pt idx="875">
                  <c:v>2.1608553710133744</c:v>
                </c:pt>
                <c:pt idx="876">
                  <c:v>2.1779730827760631</c:v>
                </c:pt>
                <c:pt idx="877">
                  <c:v>2.1949106093535664</c:v>
                </c:pt>
                <c:pt idx="878">
                  <c:v>2.2115796457047323</c:v>
                </c:pt>
                <c:pt idx="879">
                  <c:v>2.2278499687071331</c:v>
                </c:pt>
                <c:pt idx="880">
                  <c:v>2.243596181627229</c:v>
                </c:pt>
                <c:pt idx="881">
                  <c:v>2.2587417772633742</c:v>
                </c:pt>
                <c:pt idx="882">
                  <c:v>2.2735074288408779</c:v>
                </c:pt>
                <c:pt idx="883">
                  <c:v>2.2881057656035666</c:v>
                </c:pt>
                <c:pt idx="884">
                  <c:v>2.3027041023662553</c:v>
                </c:pt>
                <c:pt idx="885">
                  <c:v>2.3168883230452679</c:v>
                </c:pt>
                <c:pt idx="886">
                  <c:v>2.3306643861454051</c:v>
                </c:pt>
                <c:pt idx="887">
                  <c:v>2.3444404492455422</c:v>
                </c:pt>
                <c:pt idx="888">
                  <c:v>2.3582165123456793</c:v>
                </c:pt>
                <c:pt idx="889">
                  <c:v>2.3720331230709881</c:v>
                </c:pt>
                <c:pt idx="890">
                  <c:v>2.3859717341820992</c:v>
                </c:pt>
                <c:pt idx="891">
                  <c:v>2.3999919768089857</c:v>
                </c:pt>
                <c:pt idx="892">
                  <c:v>2.4140531245713315</c:v>
                </c:pt>
                <c:pt idx="893">
                  <c:v>2.4280325216478058</c:v>
                </c:pt>
                <c:pt idx="894">
                  <c:v>2.4418491323731146</c:v>
                </c:pt>
                <c:pt idx="895">
                  <c:v>2.4553430304783959</c:v>
                </c:pt>
                <c:pt idx="896">
                  <c:v>2.4683994253686565</c:v>
                </c:pt>
                <c:pt idx="897">
                  <c:v>2.4589059626982794</c:v>
                </c:pt>
                <c:pt idx="898">
                  <c:v>2.4804503821587796</c:v>
                </c:pt>
                <c:pt idx="899">
                  <c:v>2.4921253572959539</c:v>
                </c:pt>
                <c:pt idx="900">
                  <c:v>2.5036145760459543</c:v>
                </c:pt>
                <c:pt idx="901">
                  <c:v>2.5150299093364206</c:v>
                </c:pt>
                <c:pt idx="902">
                  <c:v>2.5264452426268869</c:v>
                </c:pt>
                <c:pt idx="903">
                  <c:v>2.5378237225651583</c:v>
                </c:pt>
                <c:pt idx="904">
                  <c:v>2.5490919999571338</c:v>
                </c:pt>
                <c:pt idx="905">
                  <c:v>2.5601414810528125</c:v>
                </c:pt>
                <c:pt idx="906">
                  <c:v>2.5520835546294243</c:v>
                </c:pt>
                <c:pt idx="907">
                  <c:v>2.5534014806778642</c:v>
                </c:pt>
                <c:pt idx="908">
                  <c:v>2.5546464712206305</c:v>
                </c:pt>
                <c:pt idx="909">
                  <c:v>2.5555835545557786</c:v>
                </c:pt>
                <c:pt idx="910">
                  <c:v>2.5560961378740195</c:v>
                </c:pt>
                <c:pt idx="911">
                  <c:v>2.5652478004972572</c:v>
                </c:pt>
                <c:pt idx="912">
                  <c:v>2.5703294815243489</c:v>
                </c:pt>
                <c:pt idx="913">
                  <c:v>2.5756099382716053</c:v>
                </c:pt>
                <c:pt idx="914">
                  <c:v>2.5815627527006173</c:v>
                </c:pt>
                <c:pt idx="915">
                  <c:v>2.588541830204047</c:v>
                </c:pt>
                <c:pt idx="916">
                  <c:v>2.5964128958762007</c:v>
                </c:pt>
                <c:pt idx="917">
                  <c:v>2.6046871437757209</c:v>
                </c:pt>
                <c:pt idx="918">
                  <c:v>2.6133746437757206</c:v>
                </c:pt>
                <c:pt idx="919">
                  <c:v>2.6230542348251031</c:v>
                </c:pt>
                <c:pt idx="920">
                  <c:v>2.6331110290209194</c:v>
                </c:pt>
                <c:pt idx="921">
                  <c:v>2.6435522361539783</c:v>
                </c:pt>
                <c:pt idx="922">
                  <c:v>2.6539230137602883</c:v>
                </c:pt>
                <c:pt idx="923">
                  <c:v>2.6643289763374489</c:v>
                </c:pt>
                <c:pt idx="924">
                  <c:v>2.6748762746484913</c:v>
                </c:pt>
                <c:pt idx="925">
                  <c:v>2.6857810832475995</c:v>
                </c:pt>
                <c:pt idx="926">
                  <c:v>2.6973444257973251</c:v>
                </c:pt>
                <c:pt idx="927">
                  <c:v>2.7095093389917695</c:v>
                </c:pt>
                <c:pt idx="928">
                  <c:v>2.7221354404578193</c:v>
                </c:pt>
                <c:pt idx="929">
                  <c:v>2.7343766225137176</c:v>
                </c:pt>
                <c:pt idx="930">
                  <c:v>2.7460889276834708</c:v>
                </c:pt>
                <c:pt idx="931">
                  <c:v>2.7575411739111799</c:v>
                </c:pt>
                <c:pt idx="932">
                  <c:v>2.7687362808641978</c:v>
                </c:pt>
                <c:pt idx="933">
                  <c:v>2.7797857619598765</c:v>
                </c:pt>
                <c:pt idx="934">
                  <c:v>2.7906905705589846</c:v>
                </c:pt>
                <c:pt idx="935">
                  <c:v>2.801487500428669</c:v>
                </c:pt>
                <c:pt idx="936">
                  <c:v>2.812141426183127</c:v>
                </c:pt>
                <c:pt idx="937">
                  <c:v>2.8226533011831272</c:v>
                </c:pt>
                <c:pt idx="938">
                  <c:v>2.8328839347565156</c:v>
                </c:pt>
                <c:pt idx="939">
                  <c:v>2.8427340880058298</c:v>
                </c:pt>
                <c:pt idx="940">
                  <c:v>2.8522783018261317</c:v>
                </c:pt>
                <c:pt idx="941">
                  <c:v>2.8616212373542522</c:v>
                </c:pt>
                <c:pt idx="942">
                  <c:v>2.8707980795610419</c:v>
                </c:pt>
                <c:pt idx="943">
                  <c:v>2.8798103180727019</c:v>
                </c:pt>
                <c:pt idx="944">
                  <c:v>2.8886269984567896</c:v>
                </c:pt>
                <c:pt idx="945">
                  <c:v>2.8973467041752392</c:v>
                </c:pt>
                <c:pt idx="946">
                  <c:v>2.9060342041752394</c:v>
                </c:pt>
                <c:pt idx="947">
                  <c:v>2.9146895580418373</c:v>
                </c:pt>
                <c:pt idx="948">
                  <c:v>2.9233449119084356</c:v>
                </c:pt>
                <c:pt idx="949">
                  <c:v>2.9320324119084353</c:v>
                </c:pt>
                <c:pt idx="950">
                  <c:v>2.9407843829303832</c:v>
                </c:pt>
                <c:pt idx="951">
                  <c:v>2.9497966214420432</c:v>
                </c:pt>
                <c:pt idx="952">
                  <c:v>2.9590729408864873</c:v>
                </c:pt>
                <c:pt idx="953">
                  <c:v>2.9684827308384762</c:v>
                </c:pt>
                <c:pt idx="954">
                  <c:v>2.9778590637860072</c:v>
                </c:pt>
                <c:pt idx="955">
                  <c:v>2.9709950549644932</c:v>
                </c:pt>
                <c:pt idx="956">
                  <c:v>2.9715799859635026</c:v>
                </c:pt>
                <c:pt idx="957">
                  <c:v>2.9725628518153862</c:v>
                </c:pt>
                <c:pt idx="958">
                  <c:v>2.9736592583087749</c:v>
                </c:pt>
                <c:pt idx="959">
                  <c:v>2.9746286494051155</c:v>
                </c:pt>
                <c:pt idx="960">
                  <c:v>2.9754710251044072</c:v>
                </c:pt>
                <c:pt idx="961">
                  <c:v>2.9761863854066513</c:v>
                </c:pt>
                <c:pt idx="962">
                  <c:v>2.9797360225908767</c:v>
                </c:pt>
                <c:pt idx="963">
                  <c:v>2.9817499972136474</c:v>
                </c:pt>
                <c:pt idx="964">
                  <c:v>2.9843076556069947</c:v>
                </c:pt>
                <c:pt idx="965">
                  <c:v>2.9878742974108352</c:v>
                </c:pt>
                <c:pt idx="966">
                  <c:v>2.9927369140089151</c:v>
                </c:pt>
                <c:pt idx="967">
                  <c:v>2.9988506080675568</c:v>
                </c:pt>
                <c:pt idx="968">
                  <c:v>3.0060037930812742</c:v>
                </c:pt>
                <c:pt idx="969">
                  <c:v>3.0137832467421108</c:v>
                </c:pt>
                <c:pt idx="970">
                  <c:v>3.0218701592506845</c:v>
                </c:pt>
                <c:pt idx="971">
                  <c:v>3.0299881453617954</c:v>
                </c:pt>
                <c:pt idx="972">
                  <c:v>3.038075057870369</c:v>
                </c:pt>
                <c:pt idx="973">
                  <c:v>3.0460382718192718</c:v>
                </c:pt>
                <c:pt idx="974">
                  <c:v>3.0401808001064423</c:v>
                </c:pt>
                <c:pt idx="975">
                  <c:v>3.040565531507577</c:v>
                </c:pt>
                <c:pt idx="976">
                  <c:v>3.0412750587780586</c:v>
                </c:pt>
                <c:pt idx="977">
                  <c:v>3.0423115523483113</c:v>
                </c:pt>
                <c:pt idx="978">
                  <c:v>3.0432210305215155</c:v>
                </c:pt>
                <c:pt idx="979">
                  <c:v>3.0440034932976716</c:v>
                </c:pt>
                <c:pt idx="980">
                  <c:v>3.0446589406767797</c:v>
                </c:pt>
                <c:pt idx="981">
                  <c:v>3.0451961222064821</c:v>
                </c:pt>
                <c:pt idx="982">
                  <c:v>3.045459490373128</c:v>
                </c:pt>
                <c:pt idx="983">
                  <c:v>3.0456443386974903</c:v>
                </c:pt>
                <c:pt idx="984">
                  <c:v>3.045779425382674</c:v>
                </c:pt>
                <c:pt idx="985">
                  <c:v>3.0458631904318136</c:v>
                </c:pt>
                <c:pt idx="986">
                  <c:v>3.045921068576428</c:v>
                </c:pt>
                <c:pt idx="987">
                  <c:v>3.0459698806522959</c:v>
                </c:pt>
                <c:pt idx="988">
                  <c:v>3.0460151205614263</c:v>
                </c:pt>
                <c:pt idx="989">
                  <c:v>3.0460355361725928</c:v>
                </c:pt>
                <c:pt idx="990">
                  <c:v>3.0460382718192718</c:v>
                </c:pt>
                <c:pt idx="991">
                  <c:v>3.0460382718192718</c:v>
                </c:pt>
                <c:pt idx="992">
                  <c:v>3.0460382718192718</c:v>
                </c:pt>
                <c:pt idx="993">
                  <c:v>3.0460382718192718</c:v>
                </c:pt>
                <c:pt idx="994">
                  <c:v>3.0460382718192718</c:v>
                </c:pt>
                <c:pt idx="995">
                  <c:v>3.0460382718192718</c:v>
                </c:pt>
                <c:pt idx="996">
                  <c:v>3.0460382718192718</c:v>
                </c:pt>
                <c:pt idx="997">
                  <c:v>3.0460382718192718</c:v>
                </c:pt>
                <c:pt idx="998">
                  <c:v>3.0460382718192718</c:v>
                </c:pt>
                <c:pt idx="999">
                  <c:v>3.0460382718192718</c:v>
                </c:pt>
                <c:pt idx="1000">
                  <c:v>3.0460382718192718</c:v>
                </c:pt>
                <c:pt idx="1001">
                  <c:v>3.0460382718192718</c:v>
                </c:pt>
                <c:pt idx="1002">
                  <c:v>3.0460382718192718</c:v>
                </c:pt>
                <c:pt idx="1003">
                  <c:v>3.0460382718192718</c:v>
                </c:pt>
                <c:pt idx="1004">
                  <c:v>3.0460382718192718</c:v>
                </c:pt>
                <c:pt idx="1005">
                  <c:v>3.0460382718192718</c:v>
                </c:pt>
                <c:pt idx="1006">
                  <c:v>3.0460382718192718</c:v>
                </c:pt>
                <c:pt idx="1007">
                  <c:v>3.0460382718192718</c:v>
                </c:pt>
                <c:pt idx="1008">
                  <c:v>3.0460382718192718</c:v>
                </c:pt>
                <c:pt idx="1009">
                  <c:v>3.0460382718192718</c:v>
                </c:pt>
                <c:pt idx="1010">
                  <c:v>3.0460382718192718</c:v>
                </c:pt>
                <c:pt idx="1011">
                  <c:v>3.0460382718192718</c:v>
                </c:pt>
                <c:pt idx="1012">
                  <c:v>3.0460382718192718</c:v>
                </c:pt>
                <c:pt idx="1013">
                  <c:v>3.0460382718192718</c:v>
                </c:pt>
                <c:pt idx="1014">
                  <c:v>3.0460382718192718</c:v>
                </c:pt>
                <c:pt idx="1015">
                  <c:v>3.0460382718192718</c:v>
                </c:pt>
                <c:pt idx="1016">
                  <c:v>3.0460382718192718</c:v>
                </c:pt>
                <c:pt idx="1017">
                  <c:v>3.0460382718192718</c:v>
                </c:pt>
                <c:pt idx="1018">
                  <c:v>3.0460382718192718</c:v>
                </c:pt>
                <c:pt idx="1019">
                  <c:v>3.0460382718192718</c:v>
                </c:pt>
                <c:pt idx="1020">
                  <c:v>3.0460382718192718</c:v>
                </c:pt>
                <c:pt idx="1021">
                  <c:v>3.0460382718192718</c:v>
                </c:pt>
                <c:pt idx="1022">
                  <c:v>3.0460382718192718</c:v>
                </c:pt>
                <c:pt idx="1023">
                  <c:v>3.0460382718192718</c:v>
                </c:pt>
                <c:pt idx="1024">
                  <c:v>3.0460382718192718</c:v>
                </c:pt>
                <c:pt idx="1025">
                  <c:v>3.0460382718192718</c:v>
                </c:pt>
                <c:pt idx="1026">
                  <c:v>3.0460382718192718</c:v>
                </c:pt>
                <c:pt idx="1027">
                  <c:v>3.0460382718192718</c:v>
                </c:pt>
                <c:pt idx="1028">
                  <c:v>3.0460382718192718</c:v>
                </c:pt>
                <c:pt idx="1029">
                  <c:v>3.0460382718192718</c:v>
                </c:pt>
                <c:pt idx="1030">
                  <c:v>3.0460382718192718</c:v>
                </c:pt>
                <c:pt idx="1031">
                  <c:v>3.046040178540808</c:v>
                </c:pt>
                <c:pt idx="1032">
                  <c:v>3.046078789651919</c:v>
                </c:pt>
                <c:pt idx="1033">
                  <c:v>3.0462991351594635</c:v>
                </c:pt>
                <c:pt idx="1034">
                  <c:v>3.0469341926011646</c:v>
                </c:pt>
                <c:pt idx="1035">
                  <c:v>3.0481258935613842</c:v>
                </c:pt>
                <c:pt idx="1036">
                  <c:v>3.0498996212705753</c:v>
                </c:pt>
                <c:pt idx="1037">
                  <c:v>3.052268841949588</c:v>
                </c:pt>
                <c:pt idx="1038">
                  <c:v>3.0552626628943749</c:v>
                </c:pt>
                <c:pt idx="1039">
                  <c:v>3.0589122470850474</c:v>
                </c:pt>
                <c:pt idx="1040">
                  <c:v>3.063124194958847</c:v>
                </c:pt>
                <c:pt idx="1041">
                  <c:v>3.067819764874828</c:v>
                </c:pt>
                <c:pt idx="1042">
                  <c:v>3.0729507823216733</c:v>
                </c:pt>
                <c:pt idx="1043">
                  <c:v>3.0786142219650205</c:v>
                </c:pt>
                <c:pt idx="1044">
                  <c:v>3.0849183200445816</c:v>
                </c:pt>
                <c:pt idx="1045">
                  <c:v>3.0918973975480109</c:v>
                </c:pt>
                <c:pt idx="1046">
                  <c:v>3.0994952359825105</c:v>
                </c:pt>
                <c:pt idx="1047">
                  <c:v>3.1075201800411523</c:v>
                </c:pt>
                <c:pt idx="1048">
                  <c:v>3.1157630564128946</c:v>
                </c:pt>
                <c:pt idx="1049">
                  <c:v>3.1240687354252401</c:v>
                </c:pt>
                <c:pt idx="1050">
                  <c:v>3.1324059051354598</c:v>
                </c:pt>
                <c:pt idx="1051">
                  <c:v>3.1408062349965706</c:v>
                </c:pt>
                <c:pt idx="1052">
                  <c:v>3.1492699633487655</c:v>
                </c:pt>
                <c:pt idx="1053">
                  <c:v>3.1576702932098764</c:v>
                </c:pt>
                <c:pt idx="1054">
                  <c:v>3.1514861717183793</c:v>
                </c:pt>
                <c:pt idx="1055">
                  <c:v>3.1518587622743346</c:v>
                </c:pt>
                <c:pt idx="1056">
                  <c:v>3.1522861788071217</c:v>
                </c:pt>
                <c:pt idx="1057">
                  <c:v>3.1527817378117322</c:v>
                </c:pt>
                <c:pt idx="1058">
                  <c:v>3.153332959313234</c:v>
                </c:pt>
                <c:pt idx="1059">
                  <c:v>3.1539984449330487</c:v>
                </c:pt>
                <c:pt idx="1060">
                  <c:v>3.1547402121387726</c:v>
                </c:pt>
                <c:pt idx="1061">
                  <c:v>3.1555394505334067</c:v>
                </c:pt>
                <c:pt idx="1062">
                  <c:v>3.1562116735309926</c:v>
                </c:pt>
                <c:pt idx="1063">
                  <c:v>3.1566732517342926</c:v>
                </c:pt>
                <c:pt idx="1064">
                  <c:v>3.1570397605633334</c:v>
                </c:pt>
                <c:pt idx="1065">
                  <c:v>3.1572643322861671</c:v>
                </c:pt>
                <c:pt idx="1066">
                  <c:v>3.1580993055555555</c:v>
                </c:pt>
                <c:pt idx="1067">
                  <c:v>3.1585354978995195</c:v>
                </c:pt>
                <c:pt idx="1068">
                  <c:v>3.1590236186128258</c:v>
                </c:pt>
                <c:pt idx="1069">
                  <c:v>3.1597486494770233</c:v>
                </c:pt>
                <c:pt idx="1070">
                  <c:v>3.1609284632201646</c:v>
                </c:pt>
                <c:pt idx="1071">
                  <c:v>3.162559782664609</c:v>
                </c:pt>
                <c:pt idx="1072">
                  <c:v>3.1643627070473253</c:v>
                </c:pt>
                <c:pt idx="1073">
                  <c:v>3.1662546514917698</c:v>
                </c:pt>
                <c:pt idx="1074">
                  <c:v>3.168331071244856</c:v>
                </c:pt>
                <c:pt idx="1075">
                  <c:v>3.1708021823559673</c:v>
                </c:pt>
                <c:pt idx="1076">
                  <c:v>3.1738149215534981</c:v>
                </c:pt>
                <c:pt idx="1077">
                  <c:v>3.1775273381772977</c:v>
                </c:pt>
                <c:pt idx="1078">
                  <c:v>3.1821757167352538</c:v>
                </c:pt>
                <c:pt idx="1079">
                  <c:v>3.1880753813014402</c:v>
                </c:pt>
                <c:pt idx="1080">
                  <c:v>3.1953164244684498</c:v>
                </c:pt>
                <c:pt idx="1081">
                  <c:v>3.2037801528206447</c:v>
                </c:pt>
                <c:pt idx="1082">
                  <c:v>3.2132570355366936</c:v>
                </c:pt>
                <c:pt idx="1083">
                  <c:v>3.223592687757201</c:v>
                </c:pt>
                <c:pt idx="1084">
                  <c:v>3.2347512988683125</c:v>
                </c:pt>
                <c:pt idx="1085">
                  <c:v>3.2464262740054868</c:v>
                </c:pt>
                <c:pt idx="1086">
                  <c:v>3.2582509267832647</c:v>
                </c:pt>
                <c:pt idx="1087">
                  <c:v>3.2698886314729076</c:v>
                </c:pt>
                <c:pt idx="1088">
                  <c:v>3.2615035126632463</c:v>
                </c:pt>
                <c:pt idx="1089">
                  <c:v>3.2803651427469136</c:v>
                </c:pt>
                <c:pt idx="1090">
                  <c:v>3.290595776320302</c:v>
                </c:pt>
                <c:pt idx="1091">
                  <c:v>3.3008264098936904</c:v>
                </c:pt>
                <c:pt idx="1092">
                  <c:v>3.3110919900977374</c:v>
                </c:pt>
                <c:pt idx="1093">
                  <c:v>3.3213925765174901</c:v>
                </c:pt>
                <c:pt idx="1094">
                  <c:v>3.3316931629372433</c:v>
                </c:pt>
                <c:pt idx="1095">
                  <c:v>3.3419937493569964</c:v>
                </c:pt>
                <c:pt idx="1096">
                  <c:v>3.3523997119341571</c:v>
                </c:pt>
                <c:pt idx="1097">
                  <c:v>3.3631608013974628</c:v>
                </c:pt>
                <c:pt idx="1098">
                  <c:v>3.3745024875685874</c:v>
                </c:pt>
                <c:pt idx="1099">
                  <c:v>3.3863271403463653</c:v>
                </c:pt>
                <c:pt idx="1100">
                  <c:v>3.3984160230195477</c:v>
                </c:pt>
                <c:pt idx="1101">
                  <c:v>3.4105809362139921</c:v>
                </c:pt>
                <c:pt idx="1102">
                  <c:v>3.4225940267061046</c:v>
                </c:pt>
                <c:pt idx="1103">
                  <c:v>3.4138189538971031</c:v>
                </c:pt>
                <c:pt idx="1104">
                  <c:v>3.4143733180009885</c:v>
                </c:pt>
                <c:pt idx="1105">
                  <c:v>3.4329296789266119</c:v>
                </c:pt>
                <c:pt idx="1106">
                  <c:v>3.4430905979938271</c:v>
                </c:pt>
                <c:pt idx="1107">
                  <c:v>3.4533911844135798</c:v>
                </c:pt>
                <c:pt idx="1108">
                  <c:v>3.4641881142832642</c:v>
                </c:pt>
                <c:pt idx="1109">
                  <c:v>3.4757514568329904</c:v>
                </c:pt>
                <c:pt idx="1110">
                  <c:v>3.4879163700274347</c:v>
                </c:pt>
                <c:pt idx="1111">
                  <c:v>3.5003108048268174</c:v>
                </c:pt>
                <c:pt idx="1112">
                  <c:v>3.5126668370627567</c:v>
                </c:pt>
                <c:pt idx="1113">
                  <c:v>3.5246799275548688</c:v>
                </c:pt>
                <c:pt idx="1114">
                  <c:v>3.5361321737825779</c:v>
                </c:pt>
                <c:pt idx="1115">
                  <c:v>3.5472907848936894</c:v>
                </c:pt>
                <c:pt idx="1116">
                  <c:v>3.5584858918467068</c:v>
                </c:pt>
                <c:pt idx="1117">
                  <c:v>3.5701608669838811</c:v>
                </c:pt>
                <c:pt idx="1118">
                  <c:v>3.5828646673525371</c:v>
                </c:pt>
                <c:pt idx="1119">
                  <c:v>3.5966407304526742</c:v>
                </c:pt>
                <c:pt idx="1120">
                  <c:v>3.610989882544581</c:v>
                </c:pt>
                <c:pt idx="1121">
                  <c:v>3.6254633588391627</c:v>
                </c:pt>
                <c:pt idx="1122">
                  <c:v>3.6397711887002737</c:v>
                </c:pt>
                <c:pt idx="1123">
                  <c:v>3.6535877994255825</c:v>
                </c:pt>
                <c:pt idx="1124">
                  <c:v>3.6669217712620021</c:v>
                </c:pt>
                <c:pt idx="1125">
                  <c:v>3.6799781661522628</c:v>
                </c:pt>
                <c:pt idx="1126">
                  <c:v>3.692838079346707</c:v>
                </c:pt>
                <c:pt idx="1127">
                  <c:v>3.7053867202503423</c:v>
                </c:pt>
                <c:pt idx="1128">
                  <c:v>3.6963562827368808</c:v>
                </c:pt>
                <c:pt idx="1129">
                  <c:v>3.6971660115452263</c:v>
                </c:pt>
                <c:pt idx="1130">
                  <c:v>3.6983472004770146</c:v>
                </c:pt>
                <c:pt idx="1131">
                  <c:v>3.6996209492228864</c:v>
                </c:pt>
                <c:pt idx="1132">
                  <c:v>3.7007676825717093</c:v>
                </c:pt>
                <c:pt idx="1133">
                  <c:v>3.7017512266831001</c:v>
                </c:pt>
                <c:pt idx="1134">
                  <c:v>3.7024239922882916</c:v>
                </c:pt>
                <c:pt idx="1135">
                  <c:v>3.7029395373397143</c:v>
                </c:pt>
                <c:pt idx="1136">
                  <c:v>3.7033789816744296</c:v>
                </c:pt>
                <c:pt idx="1137">
                  <c:v>3.7037870225939611</c:v>
                </c:pt>
                <c:pt idx="1138">
                  <c:v>3.7041907226526463</c:v>
                </c:pt>
                <c:pt idx="1139">
                  <c:v>3.7045358210899098</c:v>
                </c:pt>
                <c:pt idx="1140">
                  <c:v>3.7047860310221155</c:v>
                </c:pt>
                <c:pt idx="1141">
                  <c:v>3.7049047942618265</c:v>
                </c:pt>
                <c:pt idx="1142">
                  <c:v>3.7059874567043889</c:v>
                </c:pt>
                <c:pt idx="1143">
                  <c:v>3.7065966840277773</c:v>
                </c:pt>
                <c:pt idx="1144">
                  <c:v>3.7072317414694784</c:v>
                </c:pt>
                <c:pt idx="1145">
                  <c:v>3.7079110408093277</c:v>
                </c:pt>
                <c:pt idx="1146">
                  <c:v>3.7087123405349791</c:v>
                </c:pt>
                <c:pt idx="1147">
                  <c:v>3.7097992016032237</c:v>
                </c:pt>
                <c:pt idx="1148">
                  <c:v>3.7113074481310013</c:v>
                </c:pt>
                <c:pt idx="1149">
                  <c:v>3.7130811758401925</c:v>
                </c:pt>
                <c:pt idx="1150">
                  <c:v>3.7116906534158312</c:v>
                </c:pt>
                <c:pt idx="1151">
                  <c:v>3.7119161747019755</c:v>
                </c:pt>
                <c:pt idx="1152">
                  <c:v>3.7123966763455263</c:v>
                </c:pt>
                <c:pt idx="1153">
                  <c:v>3.7126506167050217</c:v>
                </c:pt>
                <c:pt idx="1154">
                  <c:v>3.7127556112767364</c:v>
                </c:pt>
                <c:pt idx="1155">
                  <c:v>3.7135101881858712</c:v>
                </c:pt>
                <c:pt idx="1156">
                  <c:v>3.7139392005315499</c:v>
                </c:pt>
                <c:pt idx="1157">
                  <c:v>3.7145148218878599</c:v>
                </c:pt>
                <c:pt idx="1158">
                  <c:v>3.7155678088563096</c:v>
                </c:pt>
                <c:pt idx="1159">
                  <c:v>3.717444767661179</c:v>
                </c:pt>
                <c:pt idx="1160">
                  <c:v>3.7200904629629621</c:v>
                </c:pt>
                <c:pt idx="1161">
                  <c:v>3.723494080075445</c:v>
                </c:pt>
                <c:pt idx="1162">
                  <c:v>3.7278415243484218</c:v>
                </c:pt>
                <c:pt idx="1163">
                  <c:v>3.7334531249999996</c:v>
                </c:pt>
                <c:pt idx="1164">
                  <c:v>3.7405771431327155</c:v>
                </c:pt>
                <c:pt idx="1165">
                  <c:v>3.7492004104509595</c:v>
                </c:pt>
                <c:pt idx="1166">
                  <c:v>3.7591536160408086</c:v>
                </c:pt>
                <c:pt idx="1167">
                  <c:v>3.770421893432784</c:v>
                </c:pt>
                <c:pt idx="1168">
                  <c:v>3.7830092348251023</c:v>
                </c:pt>
                <c:pt idx="1169">
                  <c:v>3.7969478459362134</c:v>
                </c:pt>
                <c:pt idx="1170">
                  <c:v>3.8122211621227704</c:v>
                </c:pt>
                <c:pt idx="1171">
                  <c:v>3.8280975981652943</c:v>
                </c:pt>
                <c:pt idx="1172">
                  <c:v>3.84454453125</c:v>
                </c:pt>
                <c:pt idx="1173">
                  <c:v>3.8618433815586419</c:v>
                </c:pt>
                <c:pt idx="1174">
                  <c:v>3.8799227066186557</c:v>
                </c:pt>
                <c:pt idx="1175">
                  <c:v>3.8987523266032231</c:v>
                </c:pt>
                <c:pt idx="1176">
                  <c:v>3.9182992016032232</c:v>
                </c:pt>
                <c:pt idx="1177">
                  <c:v>3.9384785420953357</c:v>
                </c:pt>
                <c:pt idx="1178">
                  <c:v>3.9592506346450618</c:v>
                </c:pt>
                <c:pt idx="1179">
                  <c:v>3.9805736207561728</c:v>
                </c:pt>
                <c:pt idx="1180">
                  <c:v>4.0023527006172843</c:v>
                </c:pt>
                <c:pt idx="1181">
                  <c:v>4.0245412489283261</c:v>
                </c:pt>
                <c:pt idx="1182">
                  <c:v>4.0471430791323728</c:v>
                </c:pt>
                <c:pt idx="1183">
                  <c:v>4.0702668743569959</c:v>
                </c:pt>
                <c:pt idx="1184">
                  <c:v>4.0939185931069959</c:v>
                </c:pt>
                <c:pt idx="1185">
                  <c:v>4.1181041938871745</c:v>
                </c:pt>
                <c:pt idx="1186">
                  <c:v>4.1427753830161178</c:v>
                </c:pt>
                <c:pt idx="1187">
                  <c:v>4.1678275887345677</c:v>
                </c:pt>
                <c:pt idx="1188">
                  <c:v>4.1932087039180388</c:v>
                </c:pt>
                <c:pt idx="1189">
                  <c:v>4.2188655489111806</c:v>
                </c:pt>
                <c:pt idx="1190">
                  <c:v>4.2446885468106998</c:v>
                </c:pt>
                <c:pt idx="1191">
                  <c:v>4.27051154471022</c:v>
                </c:pt>
                <c:pt idx="1192">
                  <c:v>4.2963345426097392</c:v>
                </c:pt>
                <c:pt idx="1193">
                  <c:v>4.3221575405092594</c:v>
                </c:pt>
                <c:pt idx="1194">
                  <c:v>4.3479805384087786</c:v>
                </c:pt>
                <c:pt idx="1195">
                  <c:v>4.3738035363082988</c:v>
                </c:pt>
                <c:pt idx="1196">
                  <c:v>4.3996265342078189</c:v>
                </c:pt>
                <c:pt idx="1197">
                  <c:v>4.4254495321073382</c:v>
                </c:pt>
                <c:pt idx="1198">
                  <c:v>4.4512725300068583</c:v>
                </c:pt>
                <c:pt idx="1199">
                  <c:v>4.4770955279063775</c:v>
                </c:pt>
                <c:pt idx="1200">
                  <c:v>4.5029740292781204</c:v>
                </c:pt>
                <c:pt idx="1201">
                  <c:v>4.5288525306498624</c:v>
                </c:pt>
                <c:pt idx="1202">
                  <c:v>4.5547865950788742</c:v>
                </c:pt>
                <c:pt idx="1203">
                  <c:v>4.5809435075874472</c:v>
                </c:pt>
                <c:pt idx="1204">
                  <c:v>4.6073803208590522</c:v>
                </c:pt>
                <c:pt idx="1205">
                  <c:v>4.6342680737740043</c:v>
                </c:pt>
                <c:pt idx="1206">
                  <c:v>4.6616105797753757</c:v>
                </c:pt>
                <c:pt idx="1207">
                  <c:v>4.6892966531635789</c:v>
                </c:pt>
                <c:pt idx="1208">
                  <c:v>4.717212963177297</c:v>
                </c:pt>
                <c:pt idx="1209">
                  <c:v>4.7452447490140592</c:v>
                </c:pt>
                <c:pt idx="1210">
                  <c:v>4.7733343621399165</c:v>
                </c:pt>
                <c:pt idx="1211">
                  <c:v>4.8014818621399158</c:v>
                </c:pt>
                <c:pt idx="1212">
                  <c:v>4.829687308599107</c:v>
                </c:pt>
                <c:pt idx="1213">
                  <c:v>4.8579507611025363</c:v>
                </c:pt>
                <c:pt idx="1214">
                  <c:v>4.8862142136059656</c:v>
                </c:pt>
                <c:pt idx="1215">
                  <c:v>4.9144776661093958</c:v>
                </c:pt>
                <c:pt idx="1216">
                  <c:v>4.9427411186128252</c:v>
                </c:pt>
                <c:pt idx="1217">
                  <c:v>4.9709465650720155</c:v>
                </c:pt>
                <c:pt idx="1218">
                  <c:v>4.9991520115312058</c:v>
                </c:pt>
                <c:pt idx="1219">
                  <c:v>5.0273574579903961</c:v>
                </c:pt>
                <c:pt idx="1220">
                  <c:v>5.0555629044495873</c:v>
                </c:pt>
                <c:pt idx="1221">
                  <c:v>5.0837104044495867</c:v>
                </c:pt>
                <c:pt idx="1222">
                  <c:v>5.1118000175754448</c:v>
                </c:pt>
                <c:pt idx="1223">
                  <c:v>5.139831803412207</c:v>
                </c:pt>
                <c:pt idx="1224">
                  <c:v>5.1678058215449223</c:v>
                </c:pt>
                <c:pt idx="1225">
                  <c:v>5.1956644830246894</c:v>
                </c:pt>
                <c:pt idx="1226">
                  <c:v>5.2233505564128926</c:v>
                </c:pt>
                <c:pt idx="1227">
                  <c:v>5.250864577974963</c:v>
                </c:pt>
                <c:pt idx="1228">
                  <c:v>5.2781500312928644</c:v>
                </c:pt>
                <c:pt idx="1229">
                  <c:v>5.3053215579989681</c:v>
                </c:pt>
                <c:pt idx="1230">
                  <c:v>5.3323793964334678</c:v>
                </c:pt>
                <c:pt idx="1231">
                  <c:v>5.3593804801097367</c:v>
                </c:pt>
                <c:pt idx="1232">
                  <c:v>5.3862682330246887</c:v>
                </c:pt>
                <c:pt idx="1233">
                  <c:v>5.4130994099365539</c:v>
                </c:pt>
                <c:pt idx="1234">
                  <c:v>5.4398176135973912</c:v>
                </c:pt>
                <c:pt idx="1235">
                  <c:v>5.4664230823473909</c:v>
                </c:pt>
                <c:pt idx="1236">
                  <c:v>5.4929722730195447</c:v>
                </c:pt>
                <c:pt idx="1237">
                  <c:v>5.5195214636916994</c:v>
                </c:pt>
                <c:pt idx="1238">
                  <c:v>5.5460144358710535</c:v>
                </c:pt>
                <c:pt idx="1239">
                  <c:v>5.5725074080504085</c:v>
                </c:pt>
                <c:pt idx="1240">
                  <c:v>5.5988881219993116</c:v>
                </c:pt>
                <c:pt idx="1241">
                  <c:v>5.6251568160579524</c:v>
                </c:pt>
                <c:pt idx="1242">
                  <c:v>5.6511465031292838</c:v>
                </c:pt>
                <c:pt idx="1243">
                  <c:v>5.6768033481224247</c:v>
                </c:pt>
                <c:pt idx="1244">
                  <c:v>5.7020197404406696</c:v>
                </c:pt>
                <c:pt idx="1245">
                  <c:v>5.7268538648833998</c:v>
                </c:pt>
                <c:pt idx="1246">
                  <c:v>5.7513086411179675</c:v>
                </c:pt>
                <c:pt idx="1247">
                  <c:v>5.7754405855624116</c:v>
                </c:pt>
                <c:pt idx="1248">
                  <c:v>5.7991986040380636</c:v>
                </c:pt>
                <c:pt idx="1249">
                  <c:v>5.8226384383573357</c:v>
                </c:pt>
                <c:pt idx="1250">
                  <c:v>5.8457622335819579</c:v>
                </c:pt>
                <c:pt idx="1251">
                  <c:v>5.8685200276491729</c:v>
                </c:pt>
                <c:pt idx="1252">
                  <c:v>5.8909147402263331</c:v>
                </c:pt>
                <c:pt idx="1253">
                  <c:v>5.9129492909807908</c:v>
                </c:pt>
                <c:pt idx="1254">
                  <c:v>5.9346265995798984</c:v>
                </c:pt>
                <c:pt idx="1255">
                  <c:v>5.9560000244341511</c:v>
                </c:pt>
                <c:pt idx="1256">
                  <c:v>5.9770717106052755</c:v>
                </c:pt>
                <c:pt idx="1257">
                  <c:v>5.9978438031550017</c:v>
                </c:pt>
                <c:pt idx="1258">
                  <c:v>6.0183184471450559</c:v>
                </c:pt>
                <c:pt idx="1259">
                  <c:v>6.0384977876371684</c:v>
                </c:pt>
                <c:pt idx="1260">
                  <c:v>6.0583839696930673</c:v>
                </c:pt>
                <c:pt idx="1261">
                  <c:v>6.0779791383744799</c:v>
                </c:pt>
                <c:pt idx="1262">
                  <c:v>6.0972854387431363</c:v>
                </c:pt>
                <c:pt idx="1263">
                  <c:v>6.116305015860763</c:v>
                </c:pt>
                <c:pt idx="1264">
                  <c:v>6.135087295524686</c:v>
                </c:pt>
                <c:pt idx="1265">
                  <c:v>6.1536808097565112</c:v>
                </c:pt>
                <c:pt idx="1266">
                  <c:v>6.1721333755572658</c:v>
                </c:pt>
                <c:pt idx="1267">
                  <c:v>6.1905859413580195</c:v>
                </c:pt>
                <c:pt idx="1268">
                  <c:v>6.209085430384083</c:v>
                </c:pt>
                <c:pt idx="1269">
                  <c:v>6.2277260465963611</c:v>
                </c:pt>
                <c:pt idx="1270">
                  <c:v>6.2465083262602841</c:v>
                </c:pt>
                <c:pt idx="1271">
                  <c:v>6.265385346150544</c:v>
                </c:pt>
                <c:pt idx="1272">
                  <c:v>6.2843573446073346</c:v>
                </c:pt>
                <c:pt idx="1273">
                  <c:v>6.3033293430641244</c:v>
                </c:pt>
                <c:pt idx="1274">
                  <c:v>6.3222063629543843</c:v>
                </c:pt>
                <c:pt idx="1275">
                  <c:v>6.3409413618827104</c:v>
                </c:pt>
                <c:pt idx="1276">
                  <c:v>6.3594878337191298</c:v>
                </c:pt>
                <c:pt idx="1277">
                  <c:v>6.3778467318244108</c:v>
                </c:pt>
                <c:pt idx="1278">
                  <c:v>6.3960655752743421</c:v>
                </c:pt>
                <c:pt idx="1279">
                  <c:v>6.4141449003343558</c:v>
                </c:pt>
                <c:pt idx="1280">
                  <c:v>6.4321315110596649</c:v>
                </c:pt>
                <c:pt idx="1281">
                  <c:v>6.4501181217849739</c:v>
                </c:pt>
                <c:pt idx="1282">
                  <c:v>6.4681510598851109</c:v>
                </c:pt>
                <c:pt idx="1283">
                  <c:v>6.4862303849451237</c:v>
                </c:pt>
                <c:pt idx="1284">
                  <c:v>6.5044026626800342</c:v>
                </c:pt>
                <c:pt idx="1285">
                  <c:v>6.5226681314300343</c:v>
                </c:pt>
                <c:pt idx="1286">
                  <c:v>6.5409336001800353</c:v>
                </c:pt>
                <c:pt idx="1287">
                  <c:v>6.5592457538151514</c:v>
                </c:pt>
                <c:pt idx="1288">
                  <c:v>6.5775579074502684</c:v>
                </c:pt>
                <c:pt idx="1289">
                  <c:v>6.5958700610853844</c:v>
                </c:pt>
                <c:pt idx="1290">
                  <c:v>6.6140889045353157</c:v>
                </c:pt>
                <c:pt idx="1291">
                  <c:v>6.6322146761402543</c:v>
                </c:pt>
                <c:pt idx="1292">
                  <c:v>6.6502012868655633</c:v>
                </c:pt>
                <c:pt idx="1293">
                  <c:v>6.6680031839420382</c:v>
                </c:pt>
                <c:pt idx="1294">
                  <c:v>6.6856213207304469</c:v>
                </c:pt>
                <c:pt idx="1295">
                  <c:v>6.7031022629458104</c:v>
                </c:pt>
                <c:pt idx="1296">
                  <c:v>6.7204011132544519</c:v>
                </c:pt>
                <c:pt idx="1297">
                  <c:v>6.7374736893432718</c:v>
                </c:pt>
                <c:pt idx="1298">
                  <c:v>6.7543214808384713</c:v>
                </c:pt>
                <c:pt idx="1299">
                  <c:v>6.7709459773662486</c:v>
                </c:pt>
                <c:pt idx="1300">
                  <c:v>6.7874372119341499</c:v>
                </c:pt>
                <c:pt idx="1301">
                  <c:v>6.8038841450188547</c:v>
                </c:pt>
                <c:pt idx="1302">
                  <c:v>6.8203753795867561</c:v>
                </c:pt>
                <c:pt idx="1303">
                  <c:v>6.8369553958761937</c:v>
                </c:pt>
                <c:pt idx="1304">
                  <c:v>6.8536690316357962</c:v>
                </c:pt>
                <c:pt idx="1305">
                  <c:v>6.870472044967415</c:v>
                </c:pt>
                <c:pt idx="1306">
                  <c:v>6.8873646742112413</c:v>
                </c:pt>
                <c:pt idx="1307">
                  <c:v>6.9043471577074698</c:v>
                </c:pt>
                <c:pt idx="1308">
                  <c:v>6.9214648694701584</c:v>
                </c:pt>
                <c:pt idx="1309">
                  <c:v>6.9386277764917637</c:v>
                </c:pt>
                <c:pt idx="1310">
                  <c:v>6.9558359383573327</c:v>
                </c:pt>
                <c:pt idx="1311">
                  <c:v>6.9730441002229018</c:v>
                </c:pt>
                <c:pt idx="1312">
                  <c:v>6.9902522620884699</c:v>
                </c:pt>
                <c:pt idx="1313">
                  <c:v>7.0074151691100752</c:v>
                </c:pt>
                <c:pt idx="1314">
                  <c:v>7.0245780761316805</c:v>
                </c:pt>
                <c:pt idx="1315">
                  <c:v>7.0416957878943691</c:v>
                </c:pt>
                <c:pt idx="1316">
                  <c:v>7.05876836398319</c:v>
                </c:pt>
                <c:pt idx="1317">
                  <c:v>7.0757508474794184</c:v>
                </c:pt>
                <c:pt idx="1318">
                  <c:v>7.092598638974617</c:v>
                </c:pt>
                <c:pt idx="1319">
                  <c:v>7.1093569337277032</c:v>
                </c:pt>
                <c:pt idx="1320">
                  <c:v>7.1259814302554805</c:v>
                </c:pt>
                <c:pt idx="1321">
                  <c:v>7.1423399391289371</c:v>
                </c:pt>
                <c:pt idx="1322">
                  <c:v>7.1585223146004733</c:v>
                </c:pt>
                <c:pt idx="1323">
                  <c:v>7.1745295100308573</c:v>
                </c:pt>
                <c:pt idx="1324">
                  <c:v>7.1906241763117213</c:v>
                </c:pt>
                <c:pt idx="1325">
                  <c:v>7.2069385624571263</c:v>
                </c:pt>
                <c:pt idx="1326">
                  <c:v>7.2236521982167279</c:v>
                </c:pt>
                <c:pt idx="1327">
                  <c:v>7.2409056745113096</c:v>
                </c:pt>
                <c:pt idx="1328">
                  <c:v>7.2588922852366187</c:v>
                </c:pt>
                <c:pt idx="1329">
                  <c:v>7.2775800630143967</c:v>
                </c:pt>
                <c:pt idx="1330">
                  <c:v>7.2967905506258504</c:v>
                </c:pt>
                <c:pt idx="1331">
                  <c:v>7.3162410170181689</c:v>
                </c:pt>
                <c:pt idx="1332">
                  <c:v>7.3357878920181694</c:v>
                </c:pt>
                <c:pt idx="1333">
                  <c:v>7.3553347670181699</c:v>
                </c:pt>
                <c:pt idx="1334">
                  <c:v>7.3748816420181695</c:v>
                </c:pt>
                <c:pt idx="1335">
                  <c:v>7.3944285170181701</c:v>
                </c:pt>
                <c:pt idx="1336">
                  <c:v>7.4139753920181706</c:v>
                </c:pt>
                <c:pt idx="1337">
                  <c:v>7.4334740329218061</c:v>
                </c:pt>
                <c:pt idx="1338">
                  <c:v>7.4528283290466346</c:v>
                </c:pt>
                <c:pt idx="1339">
                  <c:v>7.4720388166580882</c:v>
                </c:pt>
                <c:pt idx="1340">
                  <c:v>7.491106032021599</c:v>
                </c:pt>
                <c:pt idx="1341">
                  <c:v>7.5101256091392266</c:v>
                </c:pt>
                <c:pt idx="1342">
                  <c:v>7.5290976075960163</c:v>
                </c:pt>
                <c:pt idx="1343">
                  <c:v>7.5480696060528061</c:v>
                </c:pt>
                <c:pt idx="1344">
                  <c:v>7.5670416045095967</c:v>
                </c:pt>
                <c:pt idx="1345">
                  <c:v>7.5860611816272234</c:v>
                </c:pt>
                <c:pt idx="1346">
                  <c:v>7.6051283969907351</c:v>
                </c:pt>
                <c:pt idx="1347">
                  <c:v>7.6243867611882656</c:v>
                </c:pt>
                <c:pt idx="1348">
                  <c:v>7.6438372275805833</c:v>
                </c:pt>
                <c:pt idx="1349">
                  <c:v>7.6634807495284569</c:v>
                </c:pt>
                <c:pt idx="1350">
                  <c:v>7.6832696887860017</c:v>
                </c:pt>
                <c:pt idx="1351">
                  <c:v>7.7031072196501986</c:v>
                </c:pt>
                <c:pt idx="1352">
                  <c:v>7.7229447505143964</c:v>
                </c:pt>
                <c:pt idx="1353">
                  <c:v>7.7426851577503353</c:v>
                </c:pt>
                <c:pt idx="1354">
                  <c:v>7.7620875092163848</c:v>
                </c:pt>
                <c:pt idx="1355">
                  <c:v>7.7809645291066447</c:v>
                </c:pt>
                <c:pt idx="1356">
                  <c:v>7.799183372556576</c:v>
                </c:pt>
                <c:pt idx="1357">
                  <c:v>7.816755718235588</c:v>
                </c:pt>
                <c:pt idx="1358">
                  <c:v>7.8336483474794152</c:v>
                </c:pt>
                <c:pt idx="1359">
                  <c:v>7.8213346817781009</c:v>
                </c:pt>
                <c:pt idx="1360">
                  <c:v>7.8218954441300035</c:v>
                </c:pt>
                <c:pt idx="1361">
                  <c:v>7.8225067142065425</c:v>
                </c:pt>
                <c:pt idx="1362">
                  <c:v>7.823132521645185</c:v>
                </c:pt>
                <c:pt idx="1363">
                  <c:v>7.8237701534079038</c:v>
                </c:pt>
                <c:pt idx="1364">
                  <c:v>7.8244456320511251</c:v>
                </c:pt>
                <c:pt idx="1365">
                  <c:v>7.8250693594939458</c:v>
                </c:pt>
                <c:pt idx="1366">
                  <c:v>7.8444452773490996</c:v>
                </c:pt>
                <c:pt idx="1367">
                  <c:v>7.855099203103558</c:v>
                </c:pt>
                <c:pt idx="1368">
                  <c:v>7.8659679925411439</c:v>
                </c:pt>
                <c:pt idx="1369">
                  <c:v>7.8773464724794149</c:v>
                </c:pt>
                <c:pt idx="1370">
                  <c:v>7.8890214476165896</c:v>
                </c:pt>
                <c:pt idx="1371">
                  <c:v>7.9007337527863424</c:v>
                </c:pt>
                <c:pt idx="1372">
                  <c:v>7.8920709997517333</c:v>
                </c:pt>
                <c:pt idx="1373">
                  <c:v>7.8925946386999426</c:v>
                </c:pt>
                <c:pt idx="1374">
                  <c:v>7.9108946718535584</c:v>
                </c:pt>
                <c:pt idx="1375">
                  <c:v>7.9208478774434079</c:v>
                </c:pt>
                <c:pt idx="1376">
                  <c:v>7.9308010830332565</c:v>
                </c:pt>
                <c:pt idx="1377">
                  <c:v>7.9407542886231059</c:v>
                </c:pt>
                <c:pt idx="1378">
                  <c:v>7.9505360382373036</c:v>
                </c:pt>
                <c:pt idx="1379">
                  <c:v>7.9433952317109009</c:v>
                </c:pt>
                <c:pt idx="1380">
                  <c:v>7.9438699003226896</c:v>
                </c:pt>
                <c:pt idx="1381">
                  <c:v>7.9447015595217687</c:v>
                </c:pt>
                <c:pt idx="1382">
                  <c:v>7.9458554824213667</c:v>
                </c:pt>
                <c:pt idx="1383">
                  <c:v>7.9468823899239185</c:v>
                </c:pt>
                <c:pt idx="1384">
                  <c:v>7.9477822820294213</c:v>
                </c:pt>
                <c:pt idx="1385">
                  <c:v>7.9485551587378751</c:v>
                </c:pt>
                <c:pt idx="1386">
                  <c:v>7.9527564452589088</c:v>
                </c:pt>
                <c:pt idx="1387">
                  <c:v>7.9553141036522561</c:v>
                </c:pt>
                <c:pt idx="1388">
                  <c:v>7.9585388762431339</c:v>
                </c:pt>
                <c:pt idx="1389">
                  <c:v>7.9623146615654932</c:v>
                </c:pt>
                <c:pt idx="1390">
                  <c:v>7.9663273868312681</c:v>
                </c:pt>
                <c:pt idx="1391">
                  <c:v>7.9705393347050668</c:v>
                </c:pt>
                <c:pt idx="1392">
                  <c:v>7.9751642069615833</c:v>
                </c:pt>
                <c:pt idx="1393">
                  <c:v>7.9805454816100738</c:v>
                </c:pt>
                <c:pt idx="1394">
                  <c:v>7.9869873701131606</c:v>
                </c:pt>
                <c:pt idx="1395">
                  <c:v>7.9944952053326395</c:v>
                </c:pt>
                <c:pt idx="1396">
                  <c:v>8.0028008843449854</c:v>
                </c:pt>
                <c:pt idx="1397">
                  <c:v>8.0115851802554783</c:v>
                </c:pt>
                <c:pt idx="1398">
                  <c:v>8.0205646767832572</c:v>
                </c:pt>
                <c:pt idx="1399">
                  <c:v>8.0295441733110344</c:v>
                </c:pt>
                <c:pt idx="1400">
                  <c:v>8.0384583646261909</c:v>
                </c:pt>
                <c:pt idx="1401">
                  <c:v>8.0471780703446427</c:v>
                </c:pt>
                <c:pt idx="1402">
                  <c:v>8.0556100696587709</c:v>
                </c:pt>
                <c:pt idx="1403">
                  <c:v>8.0494731550289753</c:v>
                </c:pt>
                <c:pt idx="1404">
                  <c:v>8.0497985387232305</c:v>
                </c:pt>
                <c:pt idx="1405">
                  <c:v>8.0501595536502624</c:v>
                </c:pt>
                <c:pt idx="1406">
                  <c:v>8.0505304485574491</c:v>
                </c:pt>
                <c:pt idx="1407">
                  <c:v>8.0509910319801392</c:v>
                </c:pt>
                <c:pt idx="1408">
                  <c:v>8.0516597958542384</c:v>
                </c:pt>
                <c:pt idx="1409">
                  <c:v>8.0525980322305468</c:v>
                </c:pt>
                <c:pt idx="1410">
                  <c:v>8.0534092532098089</c:v>
                </c:pt>
                <c:pt idx="1411">
                  <c:v>8.0538878331180879</c:v>
                </c:pt>
                <c:pt idx="1412">
                  <c:v>8.0577658864883333</c:v>
                </c:pt>
                <c:pt idx="1413">
                  <c:v>8.0599862935099367</c:v>
                </c:pt>
                <c:pt idx="1414">
                  <c:v>8.0622393531378531</c:v>
                </c:pt>
                <c:pt idx="1415">
                  <c:v>8.0644760566700882</c:v>
                </c:pt>
                <c:pt idx="1416">
                  <c:v>8.0666640494255759</c:v>
                </c:pt>
                <c:pt idx="1417">
                  <c:v>8.0687879286694031</c:v>
                </c:pt>
                <c:pt idx="1418">
                  <c:v>8.0709277469135721</c:v>
                </c:pt>
                <c:pt idx="1419">
                  <c:v>8.0732969675925847</c:v>
                </c:pt>
                <c:pt idx="1420">
                  <c:v>8.0761785303069189</c:v>
                </c:pt>
                <c:pt idx="1421">
                  <c:v>8.0797865241340805</c:v>
                </c:pt>
                <c:pt idx="1422">
                  <c:v>8.0841796105538322</c:v>
                </c:pt>
                <c:pt idx="1423">
                  <c:v>8.089163333761995</c:v>
                </c:pt>
                <c:pt idx="1424">
                  <c:v>8.0943439259687846</c:v>
                </c:pt>
                <c:pt idx="1425">
                  <c:v>8.0905619283479879</c:v>
                </c:pt>
                <c:pt idx="1426">
                  <c:v>8.0910274856737292</c:v>
                </c:pt>
                <c:pt idx="1427">
                  <c:v>8.0915266846710292</c:v>
                </c:pt>
                <c:pt idx="1428">
                  <c:v>8.0978489866255057</c:v>
                </c:pt>
                <c:pt idx="1429">
                  <c:v>8.101415628429347</c:v>
                </c:pt>
                <c:pt idx="1430">
                  <c:v>8.1053413595250259</c:v>
                </c:pt>
                <c:pt idx="1431">
                  <c:v>8.1099897380829837</c:v>
                </c:pt>
                <c:pt idx="1432">
                  <c:v>8.1151952070473179</c:v>
                </c:pt>
                <c:pt idx="1433">
                  <c:v>8.1205764816958084</c:v>
                </c:pt>
                <c:pt idx="1434">
                  <c:v>8.1166072844510246</c:v>
                </c:pt>
                <c:pt idx="1435">
                  <c:v>8.116940988128567</c:v>
                </c:pt>
                <c:pt idx="1436">
                  <c:v>8.1175479173442593</c:v>
                </c:pt>
                <c:pt idx="1437">
                  <c:v>8.1183615348404476</c:v>
                </c:pt>
                <c:pt idx="1438">
                  <c:v>8.1190481369395844</c:v>
                </c:pt>
                <c:pt idx="1439">
                  <c:v>8.1196170610142246</c:v>
                </c:pt>
                <c:pt idx="1440">
                  <c:v>8.1216633427640534</c:v>
                </c:pt>
                <c:pt idx="1441">
                  <c:v>8.1228195608281819</c:v>
                </c:pt>
                <c:pt idx="1442">
                  <c:v>8.1241459537894301</c:v>
                </c:pt>
                <c:pt idx="1443">
                  <c:v>8.1255879119512961</c:v>
                </c:pt>
                <c:pt idx="1444">
                  <c:v>8.1270430086162477</c:v>
                </c:pt>
                <c:pt idx="1445">
                  <c:v>8.1260076228698566</c:v>
                </c:pt>
                <c:pt idx="1446">
                  <c:v>8.1261744747086286</c:v>
                </c:pt>
                <c:pt idx="1447">
                  <c:v>8.1262858675283614</c:v>
                </c:pt>
                <c:pt idx="1448">
                  <c:v>8.1280082863940244</c:v>
                </c:pt>
                <c:pt idx="1449">
                  <c:v>8.1290060082304461</c:v>
                </c:pt>
                <c:pt idx="1450">
                  <c:v>8.1300256573645324</c:v>
                </c:pt>
                <c:pt idx="1451">
                  <c:v>8.1293012536021934</c:v>
                </c:pt>
                <c:pt idx="1452">
                  <c:v>8.129516962734133</c:v>
                </c:pt>
                <c:pt idx="1453">
                  <c:v>8.1298040699835319</c:v>
                </c:pt>
                <c:pt idx="1454">
                  <c:v>8.1299778174606256</c:v>
                </c:pt>
                <c:pt idx="1455">
                  <c:v>8.1300224017188985</c:v>
                </c:pt>
                <c:pt idx="1456">
                  <c:v>8.1300256573645324</c:v>
                </c:pt>
                <c:pt idx="1457">
                  <c:v>8.1300256573645324</c:v>
                </c:pt>
                <c:pt idx="1458">
                  <c:v>8.1300256573645324</c:v>
                </c:pt>
                <c:pt idx="1459">
                  <c:v>8.1300256573645324</c:v>
                </c:pt>
                <c:pt idx="1460">
                  <c:v>8.1300256573645324</c:v>
                </c:pt>
                <c:pt idx="1461">
                  <c:v>8.1300256573645324</c:v>
                </c:pt>
                <c:pt idx="1462">
                  <c:v>8.1300256573645324</c:v>
                </c:pt>
                <c:pt idx="1463">
                  <c:v>8.1300256573645324</c:v>
                </c:pt>
                <c:pt idx="1464">
                  <c:v>8.1300256573645324</c:v>
                </c:pt>
                <c:pt idx="1465">
                  <c:v>8.1300256573645324</c:v>
                </c:pt>
                <c:pt idx="1466">
                  <c:v>8.1300256573645324</c:v>
                </c:pt>
                <c:pt idx="1467">
                  <c:v>8.1300256573645324</c:v>
                </c:pt>
                <c:pt idx="1468">
                  <c:v>8.1300256573645324</c:v>
                </c:pt>
                <c:pt idx="1469">
                  <c:v>8.1300256573645324</c:v>
                </c:pt>
                <c:pt idx="1470">
                  <c:v>8.1300256573645324</c:v>
                </c:pt>
                <c:pt idx="1471">
                  <c:v>8.1300256573645324</c:v>
                </c:pt>
                <c:pt idx="1472">
                  <c:v>8.1300256573645324</c:v>
                </c:pt>
                <c:pt idx="1473">
                  <c:v>8.1300256573645324</c:v>
                </c:pt>
                <c:pt idx="1474">
                  <c:v>8.1300256573645324</c:v>
                </c:pt>
                <c:pt idx="1475">
                  <c:v>8.1300256573645324</c:v>
                </c:pt>
                <c:pt idx="1476">
                  <c:v>8.1300256573645324</c:v>
                </c:pt>
                <c:pt idx="1477">
                  <c:v>8.1300256573645324</c:v>
                </c:pt>
                <c:pt idx="1478">
                  <c:v>8.1300256573645324</c:v>
                </c:pt>
                <c:pt idx="1479">
                  <c:v>8.1300256573645324</c:v>
                </c:pt>
                <c:pt idx="1480">
                  <c:v>8.1300256573645324</c:v>
                </c:pt>
                <c:pt idx="1481">
                  <c:v>8.1300256573645324</c:v>
                </c:pt>
                <c:pt idx="1482">
                  <c:v>8.1300256573645324</c:v>
                </c:pt>
                <c:pt idx="1483">
                  <c:v>8.1300400769461518</c:v>
                </c:pt>
                <c:pt idx="1484">
                  <c:v>8.1300977552726277</c:v>
                </c:pt>
                <c:pt idx="1485">
                  <c:v>8.1302160018004042</c:v>
                </c:pt>
                <c:pt idx="1486">
                  <c:v>8.1304019369427234</c:v>
                </c:pt>
                <c:pt idx="1487">
                  <c:v>8.1306541008659057</c:v>
                </c:pt>
                <c:pt idx="1488">
                  <c:v>8.1309763368055492</c:v>
                </c:pt>
                <c:pt idx="1489">
                  <c:v>8.1313703429355222</c:v>
                </c:pt>
                <c:pt idx="1490">
                  <c:v>8.1318661203274978</c:v>
                </c:pt>
                <c:pt idx="1491">
                  <c:v>8.132509906978731</c:v>
                </c:pt>
                <c:pt idx="1492">
                  <c:v>8.1333709109224888</c:v>
                </c:pt>
                <c:pt idx="1493">
                  <c:v>8.1345388970336003</c:v>
                </c:pt>
                <c:pt idx="1494">
                  <c:v>8.1361286559070578</c:v>
                </c:pt>
                <c:pt idx="1495">
                  <c:v>8.138252535150885</c:v>
                </c:pt>
                <c:pt idx="1496">
                  <c:v>8.1410239846964956</c:v>
                </c:pt>
                <c:pt idx="1497">
                  <c:v>8.1444882891803765</c:v>
                </c:pt>
                <c:pt idx="1498">
                  <c:v>8.1486778628686487</c:v>
                </c:pt>
                <c:pt idx="1499">
                  <c:v>8.1535887433556162</c:v>
                </c:pt>
                <c:pt idx="1500">
                  <c:v>8.1591745138888818</c:v>
                </c:pt>
                <c:pt idx="1501">
                  <c:v>8.1653966527349038</c:v>
                </c:pt>
                <c:pt idx="1502">
                  <c:v>8.1721753159293478</c:v>
                </c:pt>
                <c:pt idx="1503">
                  <c:v>8.1794163590963578</c:v>
                </c:pt>
                <c:pt idx="1504">
                  <c:v>8.187014197530857</c:v>
                </c:pt>
                <c:pt idx="1505">
                  <c:v>8.1948546662808575</c:v>
                </c:pt>
                <c:pt idx="1506">
                  <c:v>8.2029415787894298</c:v>
                </c:pt>
                <c:pt idx="1507">
                  <c:v>8.2112158266889494</c:v>
                </c:pt>
                <c:pt idx="1508">
                  <c:v>8.2197113436642582</c:v>
                </c:pt>
                <c:pt idx="1509">
                  <c:v>8.2283988436642588</c:v>
                </c:pt>
                <c:pt idx="1510">
                  <c:v>8.2372479681069883</c:v>
                </c:pt>
                <c:pt idx="1511">
                  <c:v>8.2462602066186488</c:v>
                </c:pt>
                <c:pt idx="1512">
                  <c:v>8.255470148319608</c:v>
                </c:pt>
                <c:pt idx="1513">
                  <c:v>8.2649134548611034</c:v>
                </c:pt>
                <c:pt idx="1514">
                  <c:v>8.2746610920353145</c:v>
                </c:pt>
                <c:pt idx="1515">
                  <c:v>8.2848568385630923</c:v>
                </c:pt>
                <c:pt idx="1516">
                  <c:v>8.2956537684327767</c:v>
                </c:pt>
                <c:pt idx="1517">
                  <c:v>8.3072171109825028</c:v>
                </c:pt>
                <c:pt idx="1518">
                  <c:v>8.3196885296639156</c:v>
                </c:pt>
                <c:pt idx="1519">
                  <c:v>8.3331023454646687</c:v>
                </c:pt>
                <c:pt idx="1520">
                  <c:v>8.3473689126800323</c:v>
                </c:pt>
                <c:pt idx="1521">
                  <c:v>8.3622606760116511</c:v>
                </c:pt>
                <c:pt idx="1522">
                  <c:v>8.3776622490140529</c:v>
                </c:pt>
                <c:pt idx="1523">
                  <c:v>8.3934084619341487</c:v>
                </c:pt>
                <c:pt idx="1524">
                  <c:v>8.4094593629972483</c:v>
                </c:pt>
                <c:pt idx="1525">
                  <c:v>8.4256856824416939</c:v>
                </c:pt>
                <c:pt idx="1526">
                  <c:v>8.4420441913151496</c:v>
                </c:pt>
                <c:pt idx="1527">
                  <c:v>8.4583585774605545</c:v>
                </c:pt>
                <c:pt idx="1528">
                  <c:v>8.4744970685442294</c:v>
                </c:pt>
                <c:pt idx="1529">
                  <c:v>8.4901567639746141</c:v>
                </c:pt>
                <c:pt idx="1530">
                  <c:v>8.478823861520711</c:v>
                </c:pt>
                <c:pt idx="1531">
                  <c:v>8.4795172236062708</c:v>
                </c:pt>
                <c:pt idx="1532">
                  <c:v>8.4802486586588355</c:v>
                </c:pt>
                <c:pt idx="1533">
                  <c:v>8.4808962608363103</c:v>
                </c:pt>
                <c:pt idx="1534">
                  <c:v>8.4814098389351624</c:v>
                </c:pt>
                <c:pt idx="1535">
                  <c:v>8.5012062450702928</c:v>
                </c:pt>
                <c:pt idx="1536">
                  <c:v>8.5120031749399772</c:v>
                </c:pt>
                <c:pt idx="1537">
                  <c:v>8.5227284835819521</c:v>
                </c:pt>
                <c:pt idx="1538">
                  <c:v>8.533597273019538</c:v>
                </c:pt>
                <c:pt idx="1539">
                  <c:v>8.5448289353995115</c:v>
                </c:pt>
                <c:pt idx="1540">
                  <c:v>8.5567287845078788</c:v>
                </c:pt>
                <c:pt idx="1541">
                  <c:v>8.5695495801183039</c:v>
                </c:pt>
                <c:pt idx="1542">
                  <c:v>8.5834881912294154</c:v>
                </c:pt>
                <c:pt idx="1543">
                  <c:v>8.598761507415972</c:v>
                </c:pt>
                <c:pt idx="1544">
                  <c:v>8.6154751431755745</c:v>
                </c:pt>
                <c:pt idx="1545">
                  <c:v>8.6337872968106915</c:v>
                </c:pt>
                <c:pt idx="1546">
                  <c:v>8.6537221896433376</c:v>
                </c:pt>
                <c:pt idx="1547">
                  <c:v>8.675196670739016</c:v>
                </c:pt>
                <c:pt idx="1548">
                  <c:v>8.6979544648062319</c:v>
                </c:pt>
                <c:pt idx="1549">
                  <c:v>8.7215531230709775</c:v>
                </c:pt>
                <c:pt idx="1550">
                  <c:v>8.7456850675154225</c:v>
                </c:pt>
                <c:pt idx="1551">
                  <c:v>8.7701398437499911</c:v>
                </c:pt>
                <c:pt idx="1552">
                  <c:v>8.7948110328789344</c:v>
                </c:pt>
                <c:pt idx="1553">
                  <c:v>8.819754078789428</c:v>
                </c:pt>
                <c:pt idx="1554">
                  <c:v>8.8449704711076738</c:v>
                </c:pt>
                <c:pt idx="1555">
                  <c:v>8.870572050968784</c:v>
                </c:pt>
                <c:pt idx="1556">
                  <c:v>8.8965617380401145</c:v>
                </c:pt>
                <c:pt idx="1557">
                  <c:v>8.9229985513117196</c:v>
                </c:pt>
                <c:pt idx="1558">
                  <c:v>8.9498297282235857</c:v>
                </c:pt>
                <c:pt idx="1559">
                  <c:v>8.9771151815414854</c:v>
                </c:pt>
                <c:pt idx="1560">
                  <c:v>9.0049162540723504</c:v>
                </c:pt>
                <c:pt idx="1561">
                  <c:v>9.0333540822187839</c:v>
                </c:pt>
                <c:pt idx="1562">
                  <c:v>9.0624947755915546</c:v>
                </c:pt>
                <c:pt idx="1563">
                  <c:v>9.09252611646947</c:v>
                </c:pt>
                <c:pt idx="1564">
                  <c:v>9.1235222584447762</c:v>
                </c:pt>
                <c:pt idx="1565">
                  <c:v>9.15549845528977</c:v>
                </c:pt>
                <c:pt idx="1566">
                  <c:v>9.1884699607767395</c:v>
                </c:pt>
                <c:pt idx="1567">
                  <c:v>9.2224520286779725</c:v>
                </c:pt>
                <c:pt idx="1568">
                  <c:v>9.257524532750331</c:v>
                </c:pt>
                <c:pt idx="1569">
                  <c:v>9.2937046930726908</c:v>
                </c:pt>
                <c:pt idx="1570">
                  <c:v>9.3310097297239256</c:v>
                </c:pt>
                <c:pt idx="1571">
                  <c:v>9.3695245811899746</c:v>
                </c:pt>
                <c:pt idx="1572">
                  <c:v>9.4091310307355851</c:v>
                </c:pt>
                <c:pt idx="1573">
                  <c:v>9.4497747070044458</c:v>
                </c:pt>
                <c:pt idx="1574">
                  <c:v>9.4913985573130883</c:v>
                </c:pt>
                <c:pt idx="1575">
                  <c:v>9.5339430264060248</c:v>
                </c:pt>
                <c:pt idx="1576">
                  <c:v>9.5773462352108947</c:v>
                </c:pt>
                <c:pt idx="1577">
                  <c:v>9.6215441595936095</c:v>
                </c:pt>
                <c:pt idx="1578">
                  <c:v>9.6663245874056809</c:v>
                </c:pt>
                <c:pt idx="1579">
                  <c:v>9.7115443953617842</c:v>
                </c:pt>
                <c:pt idx="1580">
                  <c:v>9.75705831511487</c:v>
                </c:pt>
                <c:pt idx="1581">
                  <c:v>9.8026459117798233</c:v>
                </c:pt>
                <c:pt idx="1582">
                  <c:v>9.8481598315329091</c:v>
                </c:pt>
                <c:pt idx="1583">
                  <c:v>9.893453078060686</c:v>
                </c:pt>
                <c:pt idx="1584">
                  <c:v>9.938526187628586</c:v>
                </c:pt>
                <c:pt idx="1585">
                  <c:v>9.9832335939643215</c:v>
                </c:pt>
                <c:pt idx="1586">
                  <c:v>10.027649510245185</c:v>
                </c:pt>
                <c:pt idx="1587">
                  <c:v>10.071629978995187</c:v>
                </c:pt>
                <c:pt idx="1588">
                  <c:v>10.115105136745528</c:v>
                </c:pt>
                <c:pt idx="1589">
                  <c:v>10.15800637131343</c:v>
                </c:pt>
                <c:pt idx="1590">
                  <c:v>10.200266500557257</c:v>
                </c:pt>
                <c:pt idx="1591">
                  <c:v>10.241819951131674</c:v>
                </c:pt>
                <c:pt idx="1592">
                  <c:v>10.282672681541483</c:v>
                </c:pt>
                <c:pt idx="1593">
                  <c:v>10.322899858324746</c:v>
                </c:pt>
                <c:pt idx="1594">
                  <c:v>10.362643830161165</c:v>
                </c:pt>
                <c:pt idx="1595">
                  <c:v>10.401975950145733</c:v>
                </c:pt>
                <c:pt idx="1596">
                  <c:v>10.441034693930026</c:v>
                </c:pt>
                <c:pt idx="1597">
                  <c:v>10.479821014874814</c:v>
                </c:pt>
                <c:pt idx="1598">
                  <c:v>10.518471481910135</c:v>
                </c:pt>
                <c:pt idx="1599">
                  <c:v>10.556986333376184</c:v>
                </c:pt>
                <c:pt idx="1600">
                  <c:v>10.595230668724263</c:v>
                </c:pt>
                <c:pt idx="1601">
                  <c:v>10.633205441315141</c:v>
                </c:pt>
                <c:pt idx="1602">
                  <c:v>10.670710773105265</c:v>
                </c:pt>
                <c:pt idx="1603">
                  <c:v>10.707683176225979</c:v>
                </c:pt>
                <c:pt idx="1604">
                  <c:v>10.744060592849779</c:v>
                </c:pt>
                <c:pt idx="1605">
                  <c:v>10.779782573945457</c:v>
                </c:pt>
                <c:pt idx="1606">
                  <c:v>10.814855078017816</c:v>
                </c:pt>
                <c:pt idx="1607">
                  <c:v>10.849412290594978</c:v>
                </c:pt>
                <c:pt idx="1608">
                  <c:v>10.883585537122755</c:v>
                </c:pt>
                <c:pt idx="1609">
                  <c:v>10.917440450531533</c:v>
                </c:pt>
                <c:pt idx="1610">
                  <c:v>10.951168447788049</c:v>
                </c:pt>
                <c:pt idx="1611">
                  <c:v>10.984769767232493</c:v>
                </c:pt>
                <c:pt idx="1612">
                  <c:v>11.018371086676938</c:v>
                </c:pt>
                <c:pt idx="1613">
                  <c:v>11.051972406121381</c:v>
                </c:pt>
                <c:pt idx="1614">
                  <c:v>11.085700403377897</c:v>
                </c:pt>
                <c:pt idx="1615">
                  <c:v>11.11949182891802</c:v>
                </c:pt>
                <c:pt idx="1616">
                  <c:v>11.153473896819255</c:v>
                </c:pt>
                <c:pt idx="1617">
                  <c:v>11.187710988725975</c:v>
                </c:pt>
                <c:pt idx="1618">
                  <c:v>11.222332404192368</c:v>
                </c:pt>
                <c:pt idx="1619">
                  <c:v>11.257404908264727</c:v>
                </c:pt>
                <c:pt idx="1620">
                  <c:v>11.293061673525358</c:v>
                </c:pt>
                <c:pt idx="1621">
                  <c:v>11.329439090149158</c:v>
                </c:pt>
                <c:pt idx="1622">
                  <c:v>11.366610894633039</c:v>
                </c:pt>
                <c:pt idx="1623">
                  <c:v>11.404652968535645</c:v>
                </c:pt>
                <c:pt idx="1624">
                  <c:v>11.443439289480432</c:v>
                </c:pt>
                <c:pt idx="1625">
                  <c:v>11.482908455075425</c:v>
                </c:pt>
                <c:pt idx="1626">
                  <c:v>11.522928186514038</c:v>
                </c:pt>
                <c:pt idx="1627">
                  <c:v>11.563363344907385</c:v>
                </c:pt>
                <c:pt idx="1628">
                  <c:v>11.603937455632693</c:v>
                </c:pt>
                <c:pt idx="1629">
                  <c:v>11.644442060399495</c:v>
                </c:pt>
                <c:pt idx="1630">
                  <c:v>11.68466923718276</c:v>
                </c:pt>
                <c:pt idx="1631">
                  <c:v>11.724207014960539</c:v>
                </c:pt>
                <c:pt idx="1632">
                  <c:v>11.762789644418701</c:v>
                </c:pt>
                <c:pt idx="1633">
                  <c:v>11.800161386531183</c:v>
                </c:pt>
                <c:pt idx="1634">
                  <c:v>11.836275913923158</c:v>
                </c:pt>
                <c:pt idx="1635">
                  <c:v>11.871219237611429</c:v>
                </c:pt>
                <c:pt idx="1636">
                  <c:v>11.905328698345311</c:v>
                </c:pt>
                <c:pt idx="1637">
                  <c:v>11.93886676826129</c:v>
                </c:pt>
                <c:pt idx="1638">
                  <c:v>11.972215447102169</c:v>
                </c:pt>
                <c:pt idx="1639">
                  <c:v>12.005501114754777</c:v>
                </c:pt>
                <c:pt idx="1640">
                  <c:v>12.038786782407383</c:v>
                </c:pt>
                <c:pt idx="1641">
                  <c:v>12.072009498456765</c:v>
                </c:pt>
                <c:pt idx="1642">
                  <c:v>12.105043717206764</c:v>
                </c:pt>
                <c:pt idx="1643">
                  <c:v>12.137827440414927</c:v>
                </c:pt>
                <c:pt idx="1644">
                  <c:v>12.170299384859371</c:v>
                </c:pt>
                <c:pt idx="1645">
                  <c:v>12.202522978823705</c:v>
                </c:pt>
                <c:pt idx="1646">
                  <c:v>12.234622755058272</c:v>
                </c:pt>
                <c:pt idx="1647">
                  <c:v>12.266784410365201</c:v>
                </c:pt>
                <c:pt idx="1648">
                  <c:v>12.299256354809645</c:v>
                </c:pt>
                <c:pt idx="1649">
                  <c:v>12.33216520661863</c:v>
                </c:pt>
                <c:pt idx="1650">
                  <c:v>12.365703276534608</c:v>
                </c:pt>
                <c:pt idx="1651">
                  <c:v>12.39994036844133</c:v>
                </c:pt>
                <c:pt idx="1652">
                  <c:v>12.435012872513688</c:v>
                </c:pt>
                <c:pt idx="1653">
                  <c:v>12.470996312800041</c:v>
                </c:pt>
                <c:pt idx="1654">
                  <c:v>12.507902367969795</c:v>
                </c:pt>
                <c:pt idx="1655">
                  <c:v>12.545742716692359</c:v>
                </c:pt>
                <c:pt idx="1656">
                  <c:v>12.584393183727682</c:v>
                </c:pt>
                <c:pt idx="1657">
                  <c:v>12.623793796724939</c:v>
                </c:pt>
                <c:pt idx="1658">
                  <c:v>12.663882617026722</c:v>
                </c:pt>
                <c:pt idx="1659">
                  <c:v>12.704526293295583</c:v>
                </c:pt>
                <c:pt idx="1660">
                  <c:v>12.745728638974596</c:v>
                </c:pt>
                <c:pt idx="1661">
                  <c:v>12.787493467506831</c:v>
                </c:pt>
                <c:pt idx="1662">
                  <c:v>12.829824592335363</c:v>
                </c:pt>
                <c:pt idx="1663">
                  <c:v>12.872725826903265</c:v>
                </c:pt>
                <c:pt idx="1664">
                  <c:v>12.916200984653608</c:v>
                </c:pt>
                <c:pt idx="1665">
                  <c:v>12.960253879029464</c:v>
                </c:pt>
                <c:pt idx="1666">
                  <c:v>13.004815421167667</c:v>
                </c:pt>
                <c:pt idx="1667">
                  <c:v>13.049961850137146</c:v>
                </c:pt>
                <c:pt idx="1668">
                  <c:v>13.095623183299011</c:v>
                </c:pt>
                <c:pt idx="1669">
                  <c:v>13.141728186728367</c:v>
                </c:pt>
                <c:pt idx="1670">
                  <c:v>13.188279005486939</c:v>
                </c:pt>
                <c:pt idx="1671">
                  <c:v>13.235128226165951</c:v>
                </c:pt>
                <c:pt idx="1672">
                  <c:v>13.282276802126171</c:v>
                </c:pt>
                <c:pt idx="1673">
                  <c:v>13.329650520190301</c:v>
                </c:pt>
                <c:pt idx="1674">
                  <c:v>13.37724991662377</c:v>
                </c:pt>
                <c:pt idx="1675">
                  <c:v>13.425000063228708</c:v>
                </c:pt>
                <c:pt idx="1676">
                  <c:v>13.472825674296953</c:v>
                </c:pt>
                <c:pt idx="1677">
                  <c:v>13.520726809413551</c:v>
                </c:pt>
                <c:pt idx="1678">
                  <c:v>13.568703528163551</c:v>
                </c:pt>
                <c:pt idx="1679">
                  <c:v>13.616680246913551</c:v>
                </c:pt>
                <c:pt idx="1680">
                  <c:v>13.664656965663552</c:v>
                </c:pt>
                <c:pt idx="1681">
                  <c:v>13.71255810078015</c:v>
                </c:pt>
                <c:pt idx="1682">
                  <c:v>13.760308247385089</c:v>
                </c:pt>
                <c:pt idx="1683">
                  <c:v>13.807832358110396</c:v>
                </c:pt>
                <c:pt idx="1684">
                  <c:v>13.855130969221507</c:v>
                </c:pt>
                <c:pt idx="1685">
                  <c:v>13.902204616983854</c:v>
                </c:pt>
                <c:pt idx="1686">
                  <c:v>13.949203396133374</c:v>
                </c:pt>
                <c:pt idx="1687">
                  <c:v>13.996202175282894</c:v>
                </c:pt>
                <c:pt idx="1688">
                  <c:v>14.043350751243114</c:v>
                </c:pt>
                <c:pt idx="1689">
                  <c:v>14.090799635845309</c:v>
                </c:pt>
                <c:pt idx="1690">
                  <c:v>14.138549782450248</c:v>
                </c:pt>
                <c:pt idx="1691">
                  <c:v>14.186602144418696</c:v>
                </c:pt>
                <c:pt idx="1692">
                  <c:v>14.234957675111426</c:v>
                </c:pt>
                <c:pt idx="1693">
                  <c:v>14.283465147676583</c:v>
                </c:pt>
                <c:pt idx="1694">
                  <c:v>14.332124800454361</c:v>
                </c:pt>
                <c:pt idx="1695">
                  <c:v>14.38086063271602</c:v>
                </c:pt>
                <c:pt idx="1696">
                  <c:v>14.429672704046611</c:v>
                </c:pt>
                <c:pt idx="1697">
                  <c:v>14.478561074031179</c:v>
                </c:pt>
                <c:pt idx="1698">
                  <c:v>14.527525802254772</c:v>
                </c:pt>
                <c:pt idx="1699">
                  <c:v>14.576566948302439</c:v>
                </c:pt>
                <c:pt idx="1700">
                  <c:v>14.62568457175923</c:v>
                </c:pt>
                <c:pt idx="1701">
                  <c:v>14.674878732210189</c:v>
                </c:pt>
                <c:pt idx="1702">
                  <c:v>14.724149489240368</c:v>
                </c:pt>
                <c:pt idx="1703">
                  <c:v>14.773420246270545</c:v>
                </c:pt>
                <c:pt idx="1704">
                  <c:v>14.822614406721506</c:v>
                </c:pt>
                <c:pt idx="1705">
                  <c:v>14.871655552769173</c:v>
                </c:pt>
                <c:pt idx="1706">
                  <c:v>14.92054392275374</c:v>
                </c:pt>
                <c:pt idx="1707">
                  <c:v>14.9692797550154</c:v>
                </c:pt>
                <c:pt idx="1708">
                  <c:v>15.017787227580557</c:v>
                </c:pt>
                <c:pt idx="1709">
                  <c:v>15.066142758273287</c:v>
                </c:pt>
                <c:pt idx="1710">
                  <c:v>15.114346585433779</c:v>
                </c:pt>
                <c:pt idx="1711">
                  <c:v>15.162398947402229</c:v>
                </c:pt>
                <c:pt idx="1712">
                  <c:v>15.210375666152229</c:v>
                </c:pt>
                <c:pt idx="1713">
                  <c:v>15.258276801268828</c:v>
                </c:pt>
                <c:pt idx="1714">
                  <c:v>15.30610241233707</c:v>
                </c:pt>
                <c:pt idx="1715">
                  <c:v>15.354003547453669</c:v>
                </c:pt>
                <c:pt idx="1716">
                  <c:v>15.401980266203669</c:v>
                </c:pt>
                <c:pt idx="1717">
                  <c:v>15.450108330975617</c:v>
                </c:pt>
                <c:pt idx="1718">
                  <c:v>15.498463861668347</c:v>
                </c:pt>
                <c:pt idx="1719">
                  <c:v>15.54704739454729</c:v>
                </c:pt>
                <c:pt idx="1720">
                  <c:v>15.595935764531857</c:v>
                </c:pt>
                <c:pt idx="1721">
                  <c:v>15.645129924982818</c:v>
                </c:pt>
                <c:pt idx="1722">
                  <c:v>15.694707664180349</c:v>
                </c:pt>
                <c:pt idx="1723">
                  <c:v>15.74467047175065</c:v>
                </c:pt>
                <c:pt idx="1724">
                  <c:v>15.795097327674862</c:v>
                </c:pt>
                <c:pt idx="1725">
                  <c:v>15.845912529149485</c:v>
                </c:pt>
                <c:pt idx="1726">
                  <c:v>15.897039479595302</c:v>
                </c:pt>
                <c:pt idx="1727">
                  <c:v>15.948322662037004</c:v>
                </c:pt>
                <c:pt idx="1728">
                  <c:v>15.999684049854219</c:v>
                </c:pt>
                <c:pt idx="1729">
                  <c:v>16.050967232295921</c:v>
                </c:pt>
                <c:pt idx="1730">
                  <c:v>16.101860281635769</c:v>
                </c:pt>
                <c:pt idx="1731">
                  <c:v>16.152054845250309</c:v>
                </c:pt>
                <c:pt idx="1732">
                  <c:v>16.201172468707099</c:v>
                </c:pt>
                <c:pt idx="1733">
                  <c:v>16.24884721043378</c:v>
                </c:pt>
                <c:pt idx="1734">
                  <c:v>16.294730110596674</c:v>
                </c:pt>
                <c:pt idx="1735">
                  <c:v>16.33878300497253</c:v>
                </c:pt>
                <c:pt idx="1736">
                  <c:v>16.3809721982167</c:v>
                </c:pt>
                <c:pt idx="1737">
                  <c:v>16.421407356610047</c:v>
                </c:pt>
                <c:pt idx="1738">
                  <c:v>16.460193677554834</c:v>
                </c:pt>
                <c:pt idx="1739">
                  <c:v>16.497432068329868</c:v>
                </c:pt>
                <c:pt idx="1740">
                  <c:v>16.533154049425548</c:v>
                </c:pt>
                <c:pt idx="1741">
                  <c:v>16.507221000645607</c:v>
                </c:pt>
                <c:pt idx="1742">
                  <c:v>16.508322878432356</c:v>
                </c:pt>
                <c:pt idx="1743">
                  <c:v>16.509400836267147</c:v>
                </c:pt>
                <c:pt idx="1744">
                  <c:v>16.56318539030346</c:v>
                </c:pt>
                <c:pt idx="1745">
                  <c:v>16.5921495629715</c:v>
                </c:pt>
                <c:pt idx="1746">
                  <c:v>16.620297062971499</c:v>
                </c:pt>
                <c:pt idx="1747">
                  <c:v>16.647696681241388</c:v>
                </c:pt>
                <c:pt idx="1748">
                  <c:v>16.674471341735217</c:v>
                </c:pt>
                <c:pt idx="1749">
                  <c:v>16.700684115226299</c:v>
                </c:pt>
                <c:pt idx="1750">
                  <c:v>16.726340960219442</c:v>
                </c:pt>
                <c:pt idx="1751">
                  <c:v>16.751447835219441</c:v>
                </c:pt>
                <c:pt idx="1752">
                  <c:v>16.776119024348386</c:v>
                </c:pt>
                <c:pt idx="1753">
                  <c:v>16.800358341049346</c:v>
                </c:pt>
                <c:pt idx="1754">
                  <c:v>16.824276256001333</c:v>
                </c:pt>
                <c:pt idx="1755">
                  <c:v>16.847927974751336</c:v>
                </c:pt>
                <c:pt idx="1756">
                  <c:v>16.871314986925547</c:v>
                </c:pt>
                <c:pt idx="1757">
                  <c:v>16.894438782150168</c:v>
                </c:pt>
                <c:pt idx="1758">
                  <c:v>16.917300850051404</c:v>
                </c:pt>
                <c:pt idx="1759">
                  <c:v>16.93990268025545</c:v>
                </c:pt>
                <c:pt idx="1760">
                  <c:v>16.962245762388509</c:v>
                </c:pt>
                <c:pt idx="1761">
                  <c:v>16.984331586076781</c:v>
                </c:pt>
                <c:pt idx="1762">
                  <c:v>17.006110665937893</c:v>
                </c:pt>
                <c:pt idx="1763">
                  <c:v>17.027635764531855</c:v>
                </c:pt>
                <c:pt idx="1764">
                  <c:v>17.048858051911829</c:v>
                </c:pt>
                <c:pt idx="1765">
                  <c:v>17.069779673139539</c:v>
                </c:pt>
                <c:pt idx="1766">
                  <c:v>17.090402773276711</c:v>
                </c:pt>
                <c:pt idx="1767">
                  <c:v>17.11072949738508</c:v>
                </c:pt>
                <c:pt idx="1768">
                  <c:v>17.13076199052637</c:v>
                </c:pt>
                <c:pt idx="1769">
                  <c:v>17.150453925325753</c:v>
                </c:pt>
                <c:pt idx="1770">
                  <c:v>17.169712289523282</c:v>
                </c:pt>
                <c:pt idx="1771">
                  <c:v>17.188352905735563</c:v>
                </c:pt>
                <c:pt idx="1772">
                  <c:v>17.174808605984381</c:v>
                </c:pt>
                <c:pt idx="1773">
                  <c:v>17.175601604391552</c:v>
                </c:pt>
                <c:pt idx="1774">
                  <c:v>17.176534708604258</c:v>
                </c:pt>
                <c:pt idx="1775">
                  <c:v>17.177557704810315</c:v>
                </c:pt>
                <c:pt idx="1776">
                  <c:v>17.178534398500684</c:v>
                </c:pt>
                <c:pt idx="1777">
                  <c:v>17.179464789675361</c:v>
                </c:pt>
                <c:pt idx="1778">
                  <c:v>17.180294979312173</c:v>
                </c:pt>
                <c:pt idx="1779">
                  <c:v>17.181007355272584</c:v>
                </c:pt>
                <c:pt idx="1780">
                  <c:v>17.181612905360616</c:v>
                </c:pt>
                <c:pt idx="1781">
                  <c:v>17.182192410283566</c:v>
                </c:pt>
                <c:pt idx="1782">
                  <c:v>17.182768365648428</c:v>
                </c:pt>
                <c:pt idx="1783">
                  <c:v>17.183401068725395</c:v>
                </c:pt>
                <c:pt idx="1784">
                  <c:v>17.184074783893898</c:v>
                </c:pt>
                <c:pt idx="1785">
                  <c:v>17.184753586008704</c:v>
                </c:pt>
                <c:pt idx="1786">
                  <c:v>17.185357350013362</c:v>
                </c:pt>
                <c:pt idx="1787">
                  <c:v>17.18586088987151</c:v>
                </c:pt>
                <c:pt idx="1788">
                  <c:v>17.186249736046985</c:v>
                </c:pt>
                <c:pt idx="1789">
                  <c:v>17.186542201546491</c:v>
                </c:pt>
                <c:pt idx="1790">
                  <c:v>17.18678908800711</c:v>
                </c:pt>
                <c:pt idx="1791">
                  <c:v>17.187006877134873</c:v>
                </c:pt>
                <c:pt idx="1792">
                  <c:v>17.187208342817161</c:v>
                </c:pt>
                <c:pt idx="1793">
                  <c:v>17.187402777209225</c:v>
                </c:pt>
                <c:pt idx="1794">
                  <c:v>17.187604016805011</c:v>
                </c:pt>
                <c:pt idx="1795">
                  <c:v>17.187809732913546</c:v>
                </c:pt>
                <c:pt idx="1796">
                  <c:v>17.188010859466083</c:v>
                </c:pt>
                <c:pt idx="1797">
                  <c:v>17.188181780861896</c:v>
                </c:pt>
                <c:pt idx="1798">
                  <c:v>17.188291771945313</c:v>
                </c:pt>
                <c:pt idx="1799">
                  <c:v>17.188352905735563</c:v>
                </c:pt>
                <c:pt idx="1800">
                  <c:v>17.188352905735563</c:v>
                </c:pt>
                <c:pt idx="1801">
                  <c:v>17.188352905735563</c:v>
                </c:pt>
                <c:pt idx="1802">
                  <c:v>17.188352905735563</c:v>
                </c:pt>
                <c:pt idx="1803">
                  <c:v>17.188352905735563</c:v>
                </c:pt>
                <c:pt idx="1804">
                  <c:v>17.188352905735563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3BE-554E-AE96-AF1D919333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2648687"/>
        <c:axId val="2114183664"/>
      </c:scatterChart>
      <c:valAx>
        <c:axId val="712648687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4183664"/>
        <c:crosses val="autoZero"/>
        <c:crossBetween val="midCat"/>
      </c:valAx>
      <c:valAx>
        <c:axId val="211418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6486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Traction and Braking Dissipation in WLTC 3b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Brakign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v5'!$AL$2:$AL$1811</c:f>
              <c:numCache>
                <c:formatCode>0</c:formatCode>
                <c:ptCount val="1805"/>
                <c:pt idx="3" formatCode="0.000">
                  <c:v>0</c:v>
                </c:pt>
                <c:pt idx="4" formatCode="0.000">
                  <c:v>0</c:v>
                </c:pt>
                <c:pt idx="5" formatCode="0.000">
                  <c:v>0</c:v>
                </c:pt>
                <c:pt idx="6" formatCode="0.000">
                  <c:v>0</c:v>
                </c:pt>
                <c:pt idx="7" formatCode="0.000">
                  <c:v>0</c:v>
                </c:pt>
                <c:pt idx="8" formatCode="0.000">
                  <c:v>0</c:v>
                </c:pt>
                <c:pt idx="9" formatCode="0.000">
                  <c:v>0</c:v>
                </c:pt>
                <c:pt idx="10" formatCode="0.000">
                  <c:v>0</c:v>
                </c:pt>
                <c:pt idx="11" formatCode="0.000">
                  <c:v>0</c:v>
                </c:pt>
                <c:pt idx="12" formatCode="0.000">
                  <c:v>0</c:v>
                </c:pt>
                <c:pt idx="13" formatCode="0.000">
                  <c:v>0</c:v>
                </c:pt>
                <c:pt idx="14" formatCode="0.000">
                  <c:v>0</c:v>
                </c:pt>
                <c:pt idx="15" formatCode="0.000">
                  <c:v>0</c:v>
                </c:pt>
                <c:pt idx="16" formatCode="0.000">
                  <c:v>0</c:v>
                </c:pt>
                <c:pt idx="17" formatCode="0.000">
                  <c:v>0</c:v>
                </c:pt>
                <c:pt idx="18" formatCode="0.000">
                  <c:v>0</c:v>
                </c:pt>
                <c:pt idx="19" formatCode="0.000">
                  <c:v>0</c:v>
                </c:pt>
                <c:pt idx="20" formatCode="0.000">
                  <c:v>0</c:v>
                </c:pt>
                <c:pt idx="21" formatCode="0.000">
                  <c:v>0</c:v>
                </c:pt>
                <c:pt idx="22" formatCode="0.000">
                  <c:v>0</c:v>
                </c:pt>
                <c:pt idx="23" formatCode="0.000">
                  <c:v>0</c:v>
                </c:pt>
                <c:pt idx="24" formatCode="0.000">
                  <c:v>0</c:v>
                </c:pt>
                <c:pt idx="25" formatCode="0.000">
                  <c:v>0</c:v>
                </c:pt>
                <c:pt idx="26" formatCode="0.000">
                  <c:v>0</c:v>
                </c:pt>
                <c:pt idx="27" formatCode="0.000">
                  <c:v>0</c:v>
                </c:pt>
                <c:pt idx="28" formatCode="0.000">
                  <c:v>0</c:v>
                </c:pt>
                <c:pt idx="29" formatCode="0.000">
                  <c:v>0</c:v>
                </c:pt>
                <c:pt idx="30" formatCode="0.000">
                  <c:v>0</c:v>
                </c:pt>
                <c:pt idx="31" formatCode="0.000">
                  <c:v>0</c:v>
                </c:pt>
                <c:pt idx="32" formatCode="0.000">
                  <c:v>0</c:v>
                </c:pt>
                <c:pt idx="33" formatCode="0.000">
                  <c:v>0</c:v>
                </c:pt>
                <c:pt idx="34" formatCode="0.000">
                  <c:v>0</c:v>
                </c:pt>
                <c:pt idx="35" formatCode="0.000">
                  <c:v>0</c:v>
                </c:pt>
                <c:pt idx="36" formatCode="0.000">
                  <c:v>0</c:v>
                </c:pt>
                <c:pt idx="37" formatCode="0.000">
                  <c:v>0</c:v>
                </c:pt>
                <c:pt idx="38" formatCode="0.000">
                  <c:v>0</c:v>
                </c:pt>
                <c:pt idx="39" formatCode="0.000">
                  <c:v>0</c:v>
                </c:pt>
                <c:pt idx="40" formatCode="0.000">
                  <c:v>0</c:v>
                </c:pt>
                <c:pt idx="41" formatCode="0.000">
                  <c:v>5.4320411093964332E-3</c:v>
                </c:pt>
                <c:pt idx="42" formatCode="0.000">
                  <c:v>1.0175040723593966E-2</c:v>
                </c:pt>
                <c:pt idx="43" formatCode="0.000">
                  <c:v>1.4253637259945131E-2</c:v>
                </c:pt>
                <c:pt idx="44" formatCode="0.000">
                  <c:v>1.7820279063786009E-2</c:v>
                </c:pt>
                <c:pt idx="45" formatCode="0.000">
                  <c:v>2.0928503300754461E-2</c:v>
                </c:pt>
                <c:pt idx="46" formatCode="0.000">
                  <c:v>2.3434054569615913E-2</c:v>
                </c:pt>
                <c:pt idx="47" formatCode="0.000">
                  <c:v>2.5311013374485599E-2</c:v>
                </c:pt>
                <c:pt idx="48" formatCode="0.000">
                  <c:v>2.6779308127572021E-2</c:v>
                </c:pt>
                <c:pt idx="49" formatCode="0.000">
                  <c:v>2.8080675368655699E-2</c:v>
                </c:pt>
                <c:pt idx="50" formatCode="0.000">
                  <c:v>2.8080675368655699E-2</c:v>
                </c:pt>
                <c:pt idx="51" formatCode="0.000">
                  <c:v>2.9213536093964342E-2</c:v>
                </c:pt>
                <c:pt idx="52" formatCode="0.000">
                  <c:v>3.0222191786694105E-2</c:v>
                </c:pt>
                <c:pt idx="53" formatCode="0.000">
                  <c:v>3.0222191786694105E-2</c:v>
                </c:pt>
                <c:pt idx="54" formatCode="0.000">
                  <c:v>3.0222191786694105E-2</c:v>
                </c:pt>
                <c:pt idx="55" formatCode="0.000">
                  <c:v>3.1124190243484229E-2</c:v>
                </c:pt>
                <c:pt idx="56" formatCode="0.000">
                  <c:v>3.1858546167695477E-2</c:v>
                </c:pt>
                <c:pt idx="57" formatCode="0.000">
                  <c:v>3.2369815672153641E-2</c:v>
                </c:pt>
                <c:pt idx="58" formatCode="0.000">
                  <c:v>3.2369815672153641E-2</c:v>
                </c:pt>
                <c:pt idx="59" formatCode="0.000">
                  <c:v>3.2369815672153641E-2</c:v>
                </c:pt>
                <c:pt idx="60" formatCode="0.000">
                  <c:v>3.2369815672153641E-2</c:v>
                </c:pt>
                <c:pt idx="61" formatCode="0.000">
                  <c:v>3.2369815672153641E-2</c:v>
                </c:pt>
                <c:pt idx="62" formatCode="0.000">
                  <c:v>3.2369815672153641E-2</c:v>
                </c:pt>
                <c:pt idx="63" formatCode="0.000">
                  <c:v>3.2369815672153641E-2</c:v>
                </c:pt>
                <c:pt idx="64" formatCode="0.000">
                  <c:v>3.2369815672153641E-2</c:v>
                </c:pt>
                <c:pt idx="65" formatCode="0.000">
                  <c:v>3.2369815672153641E-2</c:v>
                </c:pt>
                <c:pt idx="66" formatCode="0.000">
                  <c:v>3.2369815672153641E-2</c:v>
                </c:pt>
                <c:pt idx="67" formatCode="0.000">
                  <c:v>3.2369815672153641E-2</c:v>
                </c:pt>
                <c:pt idx="68" formatCode="0.000">
                  <c:v>3.2369815672153641E-2</c:v>
                </c:pt>
                <c:pt idx="69" formatCode="0.000">
                  <c:v>3.2369815672153641E-2</c:v>
                </c:pt>
                <c:pt idx="70" formatCode="0.000">
                  <c:v>3.2369815672153641E-2</c:v>
                </c:pt>
                <c:pt idx="71" formatCode="0.000">
                  <c:v>3.2369815672153641E-2</c:v>
                </c:pt>
                <c:pt idx="72" formatCode="0.000">
                  <c:v>3.2369815672153641E-2</c:v>
                </c:pt>
                <c:pt idx="73" formatCode="0.000">
                  <c:v>3.2369815672153641E-2</c:v>
                </c:pt>
                <c:pt idx="74" formatCode="0.000">
                  <c:v>3.2369815672153641E-2</c:v>
                </c:pt>
                <c:pt idx="75" formatCode="0.000">
                  <c:v>3.2369815672153641E-2</c:v>
                </c:pt>
                <c:pt idx="76" formatCode="0.000">
                  <c:v>3.2369815672153641E-2</c:v>
                </c:pt>
                <c:pt idx="77" formatCode="0.000">
                  <c:v>3.2369815672153641E-2</c:v>
                </c:pt>
                <c:pt idx="78" formatCode="0.000">
                  <c:v>3.2369815672153641E-2</c:v>
                </c:pt>
                <c:pt idx="79" formatCode="0.000">
                  <c:v>3.2369815672153641E-2</c:v>
                </c:pt>
                <c:pt idx="80" formatCode="0.000">
                  <c:v>3.2369815672153641E-2</c:v>
                </c:pt>
                <c:pt idx="81" formatCode="0.000">
                  <c:v>3.2369815672153641E-2</c:v>
                </c:pt>
                <c:pt idx="82" formatCode="0.000">
                  <c:v>3.2369815672153641E-2</c:v>
                </c:pt>
                <c:pt idx="83" formatCode="0.000">
                  <c:v>3.2369815672153641E-2</c:v>
                </c:pt>
                <c:pt idx="84" formatCode="0.000">
                  <c:v>3.2369815672153641E-2</c:v>
                </c:pt>
                <c:pt idx="85" formatCode="0.000">
                  <c:v>3.2369815672153641E-2</c:v>
                </c:pt>
                <c:pt idx="86" formatCode="0.000">
                  <c:v>3.2369815672153641E-2</c:v>
                </c:pt>
                <c:pt idx="87" formatCode="0.000">
                  <c:v>3.2369815672153641E-2</c:v>
                </c:pt>
                <c:pt idx="88" formatCode="0.000">
                  <c:v>3.2369815672153641E-2</c:v>
                </c:pt>
                <c:pt idx="89" formatCode="0.000">
                  <c:v>3.2369815672153641E-2</c:v>
                </c:pt>
                <c:pt idx="90" formatCode="0.000">
                  <c:v>3.2369815672153641E-2</c:v>
                </c:pt>
                <c:pt idx="91" formatCode="0.000">
                  <c:v>3.2369815672153641E-2</c:v>
                </c:pt>
                <c:pt idx="92" formatCode="0.000">
                  <c:v>3.5854468449931419E-2</c:v>
                </c:pt>
                <c:pt idx="93" formatCode="0.000">
                  <c:v>3.8886185485253771E-2</c:v>
                </c:pt>
                <c:pt idx="94" formatCode="0.000">
                  <c:v>4.1106592506858712E-2</c:v>
                </c:pt>
                <c:pt idx="95" formatCode="0.000">
                  <c:v>4.2548550668724282E-2</c:v>
                </c:pt>
                <c:pt idx="96" formatCode="0.000">
                  <c:v>4.3409554612482852E-2</c:v>
                </c:pt>
                <c:pt idx="97" formatCode="0.000">
                  <c:v>4.401029106652949E-2</c:v>
                </c:pt>
                <c:pt idx="98" formatCode="0.000">
                  <c:v>4.4439303412208503E-2</c:v>
                </c:pt>
                <c:pt idx="99" formatCode="0.000">
                  <c:v>4.4686015303497938E-2</c:v>
                </c:pt>
                <c:pt idx="100" formatCode="0.000">
                  <c:v>4.4786237354252391E-2</c:v>
                </c:pt>
                <c:pt idx="101" formatCode="0.000">
                  <c:v>4.4824848465363505E-2</c:v>
                </c:pt>
                <c:pt idx="102" formatCode="0.000">
                  <c:v>4.4839268046982163E-2</c:v>
                </c:pt>
                <c:pt idx="103" formatCode="0.000">
                  <c:v>4.4839268046982163E-2</c:v>
                </c:pt>
                <c:pt idx="104" formatCode="0.000">
                  <c:v>4.4839268046982163E-2</c:v>
                </c:pt>
                <c:pt idx="105" formatCode="0.000">
                  <c:v>4.4839268046982163E-2</c:v>
                </c:pt>
                <c:pt idx="106" formatCode="0.000">
                  <c:v>4.4839268046982163E-2</c:v>
                </c:pt>
                <c:pt idx="107" formatCode="0.000">
                  <c:v>4.4839268046982163E-2</c:v>
                </c:pt>
                <c:pt idx="108" formatCode="0.000">
                  <c:v>4.4839268046982163E-2</c:v>
                </c:pt>
                <c:pt idx="109" formatCode="0.000">
                  <c:v>4.4839268046982163E-2</c:v>
                </c:pt>
                <c:pt idx="110" formatCode="0.000">
                  <c:v>4.4839268046982163E-2</c:v>
                </c:pt>
                <c:pt idx="111" formatCode="0.000">
                  <c:v>4.4839268046982163E-2</c:v>
                </c:pt>
                <c:pt idx="112" formatCode="0.000">
                  <c:v>4.4839268046982163E-2</c:v>
                </c:pt>
                <c:pt idx="113" formatCode="0.000">
                  <c:v>4.4839268046982163E-2</c:v>
                </c:pt>
                <c:pt idx="114" formatCode="0.000">
                  <c:v>4.4839268046982163E-2</c:v>
                </c:pt>
                <c:pt idx="115" formatCode="0.000">
                  <c:v>4.4839268046982163E-2</c:v>
                </c:pt>
                <c:pt idx="116" formatCode="0.000">
                  <c:v>4.4839268046982163E-2</c:v>
                </c:pt>
                <c:pt idx="117" formatCode="0.000">
                  <c:v>4.4839268046982163E-2</c:v>
                </c:pt>
                <c:pt idx="118" formatCode="0.000">
                  <c:v>4.4839268046982163E-2</c:v>
                </c:pt>
                <c:pt idx="119" formatCode="0.000">
                  <c:v>4.4839268046982163E-2</c:v>
                </c:pt>
                <c:pt idx="120" formatCode="0.000">
                  <c:v>4.4839268046982163E-2</c:v>
                </c:pt>
                <c:pt idx="121" formatCode="0.000">
                  <c:v>4.4839268046982163E-2</c:v>
                </c:pt>
                <c:pt idx="122" formatCode="0.000">
                  <c:v>4.4839268046982163E-2</c:v>
                </c:pt>
                <c:pt idx="123" formatCode="0.000">
                  <c:v>4.4839268046982163E-2</c:v>
                </c:pt>
                <c:pt idx="124" formatCode="0.000">
                  <c:v>4.4839268046982163E-2</c:v>
                </c:pt>
                <c:pt idx="125" formatCode="0.000">
                  <c:v>4.4839268046982163E-2</c:v>
                </c:pt>
                <c:pt idx="126" formatCode="0.000">
                  <c:v>4.4839268046982163E-2</c:v>
                </c:pt>
                <c:pt idx="127" formatCode="0.000">
                  <c:v>4.4839268046982163E-2</c:v>
                </c:pt>
                <c:pt idx="128" formatCode="0.000">
                  <c:v>4.4839268046982163E-2</c:v>
                </c:pt>
                <c:pt idx="129" formatCode="0.000">
                  <c:v>4.4839268046982163E-2</c:v>
                </c:pt>
                <c:pt idx="130" formatCode="0.000">
                  <c:v>4.4839268046982163E-2</c:v>
                </c:pt>
                <c:pt idx="131" formatCode="0.000">
                  <c:v>4.4839268046982163E-2</c:v>
                </c:pt>
                <c:pt idx="132" formatCode="0.000">
                  <c:v>4.4839268046982163E-2</c:v>
                </c:pt>
                <c:pt idx="133" formatCode="0.000">
                  <c:v>4.4839268046982163E-2</c:v>
                </c:pt>
                <c:pt idx="134" formatCode="0.000">
                  <c:v>4.4839268046982163E-2</c:v>
                </c:pt>
                <c:pt idx="135" formatCode="0.000">
                  <c:v>4.4839268046982163E-2</c:v>
                </c:pt>
                <c:pt idx="136" formatCode="0.000">
                  <c:v>4.4839268046982163E-2</c:v>
                </c:pt>
                <c:pt idx="137" formatCode="0.000">
                  <c:v>4.4839268046982163E-2</c:v>
                </c:pt>
                <c:pt idx="138" formatCode="0.000">
                  <c:v>4.4839268046982163E-2</c:v>
                </c:pt>
                <c:pt idx="139" formatCode="0.000">
                  <c:v>4.4839268046982163E-2</c:v>
                </c:pt>
                <c:pt idx="140" formatCode="0.000">
                  <c:v>4.4839268046982163E-2</c:v>
                </c:pt>
                <c:pt idx="141" formatCode="0.000">
                  <c:v>4.4839268046982163E-2</c:v>
                </c:pt>
                <c:pt idx="142" formatCode="0.000">
                  <c:v>4.4839268046982163E-2</c:v>
                </c:pt>
                <c:pt idx="143" formatCode="0.000">
                  <c:v>4.4839268046982163E-2</c:v>
                </c:pt>
                <c:pt idx="144" formatCode="0.000">
                  <c:v>4.4839268046982163E-2</c:v>
                </c:pt>
                <c:pt idx="145" formatCode="0.000">
                  <c:v>4.4839268046982163E-2</c:v>
                </c:pt>
                <c:pt idx="146" formatCode="0.000">
                  <c:v>4.4839268046982163E-2</c:v>
                </c:pt>
                <c:pt idx="147" formatCode="0.000">
                  <c:v>4.4839268046982163E-2</c:v>
                </c:pt>
                <c:pt idx="148" formatCode="0.000">
                  <c:v>4.4839268046982163E-2</c:v>
                </c:pt>
                <c:pt idx="149" formatCode="0.000">
                  <c:v>4.4839268046982163E-2</c:v>
                </c:pt>
                <c:pt idx="150" formatCode="0.000">
                  <c:v>4.4839268046982163E-2</c:v>
                </c:pt>
                <c:pt idx="151" formatCode="0.000">
                  <c:v>4.4839268046982163E-2</c:v>
                </c:pt>
                <c:pt idx="152" formatCode="0.000">
                  <c:v>4.4839268046982163E-2</c:v>
                </c:pt>
                <c:pt idx="153" formatCode="0.000">
                  <c:v>4.4839268046982163E-2</c:v>
                </c:pt>
                <c:pt idx="154" formatCode="0.000">
                  <c:v>4.4839268046982163E-2</c:v>
                </c:pt>
                <c:pt idx="155" formatCode="0.000">
                  <c:v>4.7414414651920436E-2</c:v>
                </c:pt>
                <c:pt idx="156" formatCode="0.000">
                  <c:v>4.9618584747942382E-2</c:v>
                </c:pt>
                <c:pt idx="157" formatCode="0.000">
                  <c:v>5.1140267704046637E-2</c:v>
                </c:pt>
                <c:pt idx="158" formatCode="0.000">
                  <c:v>5.2031928155006853E-2</c:v>
                </c:pt>
                <c:pt idx="159" formatCode="0.000">
                  <c:v>5.2558928112139913E-2</c:v>
                </c:pt>
                <c:pt idx="160" formatCode="0.000">
                  <c:v>5.2558928112139913E-2</c:v>
                </c:pt>
                <c:pt idx="161" formatCode="0.000">
                  <c:v>5.2558928112139913E-2</c:v>
                </c:pt>
                <c:pt idx="162" formatCode="0.000">
                  <c:v>5.2558928112139913E-2</c:v>
                </c:pt>
                <c:pt idx="163" formatCode="0.000">
                  <c:v>5.2558928112139913E-2</c:v>
                </c:pt>
                <c:pt idx="164" formatCode="0.000">
                  <c:v>5.2558928112139913E-2</c:v>
                </c:pt>
                <c:pt idx="165" formatCode="0.000">
                  <c:v>5.2558928112139913E-2</c:v>
                </c:pt>
                <c:pt idx="166" formatCode="0.000">
                  <c:v>5.2558928112139913E-2</c:v>
                </c:pt>
                <c:pt idx="167" formatCode="0.000">
                  <c:v>5.2558928112139913E-2</c:v>
                </c:pt>
                <c:pt idx="168" formatCode="0.000">
                  <c:v>5.2558928112139913E-2</c:v>
                </c:pt>
                <c:pt idx="169" formatCode="0.000">
                  <c:v>5.2558928112139913E-2</c:v>
                </c:pt>
                <c:pt idx="170" formatCode="0.000">
                  <c:v>5.2558928112139913E-2</c:v>
                </c:pt>
                <c:pt idx="171" formatCode="0.000">
                  <c:v>5.2558928112139913E-2</c:v>
                </c:pt>
                <c:pt idx="172" formatCode="0.000">
                  <c:v>5.2558928112139913E-2</c:v>
                </c:pt>
                <c:pt idx="173" formatCode="0.000">
                  <c:v>5.2558928112139913E-2</c:v>
                </c:pt>
                <c:pt idx="174" formatCode="0.000">
                  <c:v>5.2558928112139913E-2</c:v>
                </c:pt>
                <c:pt idx="175" formatCode="0.000">
                  <c:v>5.6726187199931402E-2</c:v>
                </c:pt>
                <c:pt idx="176" formatCode="0.000">
                  <c:v>6.0396655949931405E-2</c:v>
                </c:pt>
                <c:pt idx="177" formatCode="0.000">
                  <c:v>6.3259717506858701E-2</c:v>
                </c:pt>
                <c:pt idx="178" formatCode="0.000">
                  <c:v>6.5447710262345665E-2</c:v>
                </c:pt>
                <c:pt idx="179" formatCode="0.000">
                  <c:v>6.7354699931412881E-2</c:v>
                </c:pt>
                <c:pt idx="180" formatCode="0.000">
                  <c:v>6.7354699931412881E-2</c:v>
                </c:pt>
                <c:pt idx="181" formatCode="0.000">
                  <c:v>6.7354699931412881E-2</c:v>
                </c:pt>
                <c:pt idx="182" formatCode="0.000">
                  <c:v>6.7354699931412881E-2</c:v>
                </c:pt>
                <c:pt idx="183" formatCode="0.000">
                  <c:v>6.7354699931412881E-2</c:v>
                </c:pt>
                <c:pt idx="184" formatCode="0.000">
                  <c:v>6.7354699931412881E-2</c:v>
                </c:pt>
                <c:pt idx="185" formatCode="0.000">
                  <c:v>6.7354699931412881E-2</c:v>
                </c:pt>
                <c:pt idx="186" formatCode="0.000">
                  <c:v>6.7354699931412881E-2</c:v>
                </c:pt>
                <c:pt idx="187" formatCode="0.000">
                  <c:v>6.974075338648833E-2</c:v>
                </c:pt>
                <c:pt idx="188" formatCode="0.000">
                  <c:v>7.1770249914266102E-2</c:v>
                </c:pt>
                <c:pt idx="189" formatCode="0.000">
                  <c:v>7.3429574331275713E-2</c:v>
                </c:pt>
                <c:pt idx="190" formatCode="0.000">
                  <c:v>7.4743424639917691E-2</c:v>
                </c:pt>
                <c:pt idx="191" formatCode="0.000">
                  <c:v>7.5807643389917689E-2</c:v>
                </c:pt>
                <c:pt idx="192" formatCode="0.000">
                  <c:v>7.667880658436213E-2</c:v>
                </c:pt>
                <c:pt idx="193" formatCode="0.000">
                  <c:v>7.7413162508573385E-2</c:v>
                </c:pt>
                <c:pt idx="194" formatCode="0.000">
                  <c:v>7.8039550325788742E-2</c:v>
                </c:pt>
                <c:pt idx="195" formatCode="0.000">
                  <c:v>7.8598726208847725E-2</c:v>
                </c:pt>
                <c:pt idx="196" formatCode="0.000">
                  <c:v>7.8598726208847725E-2</c:v>
                </c:pt>
                <c:pt idx="197" formatCode="0.000">
                  <c:v>7.8598726208847725E-2</c:v>
                </c:pt>
                <c:pt idx="198" formatCode="0.000">
                  <c:v>7.8598726208847725E-2</c:v>
                </c:pt>
                <c:pt idx="199" formatCode="0.000">
                  <c:v>7.8598726208847725E-2</c:v>
                </c:pt>
                <c:pt idx="200" formatCode="0.000">
                  <c:v>7.8598726208847725E-2</c:v>
                </c:pt>
                <c:pt idx="201" formatCode="0.000">
                  <c:v>7.8598726208847725E-2</c:v>
                </c:pt>
                <c:pt idx="202" formatCode="0.000">
                  <c:v>7.8598726208847725E-2</c:v>
                </c:pt>
                <c:pt idx="203" formatCode="0.000">
                  <c:v>7.8598726208847725E-2</c:v>
                </c:pt>
                <c:pt idx="204" formatCode="0.000">
                  <c:v>7.8598726208847725E-2</c:v>
                </c:pt>
                <c:pt idx="205" formatCode="0.000">
                  <c:v>7.8598726208847725E-2</c:v>
                </c:pt>
                <c:pt idx="206" formatCode="0.000">
                  <c:v>7.8598726208847725E-2</c:v>
                </c:pt>
                <c:pt idx="207" formatCode="0.000">
                  <c:v>7.8598726208847725E-2</c:v>
                </c:pt>
                <c:pt idx="208" formatCode="0.000">
                  <c:v>7.8598726208847725E-2</c:v>
                </c:pt>
                <c:pt idx="209" formatCode="0.000">
                  <c:v>7.8598726208847725E-2</c:v>
                </c:pt>
                <c:pt idx="210" formatCode="0.000">
                  <c:v>7.8598726208847725E-2</c:v>
                </c:pt>
                <c:pt idx="211" formatCode="0.000">
                  <c:v>7.8598726208847725E-2</c:v>
                </c:pt>
                <c:pt idx="212" formatCode="0.000">
                  <c:v>7.8598726208847725E-2</c:v>
                </c:pt>
                <c:pt idx="213" formatCode="0.000">
                  <c:v>7.8598726208847725E-2</c:v>
                </c:pt>
                <c:pt idx="214" formatCode="0.000">
                  <c:v>7.8598726208847725E-2</c:v>
                </c:pt>
                <c:pt idx="215" formatCode="0.000">
                  <c:v>7.8598726208847725E-2</c:v>
                </c:pt>
                <c:pt idx="216" formatCode="0.000">
                  <c:v>7.8598726208847725E-2</c:v>
                </c:pt>
                <c:pt idx="217" formatCode="0.000">
                  <c:v>7.8598726208847725E-2</c:v>
                </c:pt>
                <c:pt idx="218" formatCode="0.000">
                  <c:v>7.8598726208847725E-2</c:v>
                </c:pt>
                <c:pt idx="219" formatCode="0.000">
                  <c:v>7.8598726208847725E-2</c:v>
                </c:pt>
                <c:pt idx="220" formatCode="0.000">
                  <c:v>7.8598726208847725E-2</c:v>
                </c:pt>
                <c:pt idx="221" formatCode="0.000">
                  <c:v>7.8598726208847725E-2</c:v>
                </c:pt>
                <c:pt idx="222" formatCode="0.000">
                  <c:v>7.8598726208847725E-2</c:v>
                </c:pt>
                <c:pt idx="223" formatCode="0.000">
                  <c:v>7.8598726208847725E-2</c:v>
                </c:pt>
                <c:pt idx="224" formatCode="0.000">
                  <c:v>7.8598726208847725E-2</c:v>
                </c:pt>
                <c:pt idx="225" formatCode="0.000">
                  <c:v>7.8598726208847725E-2</c:v>
                </c:pt>
                <c:pt idx="226" formatCode="0.000">
                  <c:v>7.8598726208847725E-2</c:v>
                </c:pt>
                <c:pt idx="227" formatCode="0.000">
                  <c:v>7.8598726208847725E-2</c:v>
                </c:pt>
                <c:pt idx="228" formatCode="0.000">
                  <c:v>7.8598726208847725E-2</c:v>
                </c:pt>
                <c:pt idx="229" formatCode="0.000">
                  <c:v>7.8598726208847725E-2</c:v>
                </c:pt>
                <c:pt idx="230" formatCode="0.000">
                  <c:v>7.8598726208847725E-2</c:v>
                </c:pt>
                <c:pt idx="231" formatCode="0.000">
                  <c:v>7.8598726208847725E-2</c:v>
                </c:pt>
                <c:pt idx="232" formatCode="0.000">
                  <c:v>7.8598726208847725E-2</c:v>
                </c:pt>
                <c:pt idx="233" formatCode="0.000">
                  <c:v>7.8598726208847725E-2</c:v>
                </c:pt>
                <c:pt idx="234" formatCode="0.000">
                  <c:v>7.8598726208847725E-2</c:v>
                </c:pt>
                <c:pt idx="235" formatCode="0.000">
                  <c:v>7.8598726208847725E-2</c:v>
                </c:pt>
                <c:pt idx="236" formatCode="0.000">
                  <c:v>7.8598726208847725E-2</c:v>
                </c:pt>
                <c:pt idx="237" formatCode="0.000">
                  <c:v>8.7578222736625508E-2</c:v>
                </c:pt>
                <c:pt idx="238" formatCode="0.000">
                  <c:v>9.591539244684498E-2</c:v>
                </c:pt>
                <c:pt idx="239" formatCode="0.000">
                  <c:v>0.10366442794067214</c:v>
                </c:pt>
                <c:pt idx="240" formatCode="0.000">
                  <c:v>0.10366442794067214</c:v>
                </c:pt>
                <c:pt idx="241" formatCode="0.000">
                  <c:v>0.10366442794067214</c:v>
                </c:pt>
                <c:pt idx="242" formatCode="0.000">
                  <c:v>0.11064350544410149</c:v>
                </c:pt>
                <c:pt idx="243" formatCode="0.000">
                  <c:v>0.11719669881687242</c:v>
                </c:pt>
                <c:pt idx="244" formatCode="0.000">
                  <c:v>0.12304345186042523</c:v>
                </c:pt>
                <c:pt idx="245" formatCode="0.000">
                  <c:v>0.12817446930727022</c:v>
                </c:pt>
                <c:pt idx="246" formatCode="0.000">
                  <c:v>0.13282284786522633</c:v>
                </c:pt>
                <c:pt idx="247" formatCode="0.000">
                  <c:v>0.1369014444015775</c:v>
                </c:pt>
                <c:pt idx="248" formatCode="0.000">
                  <c:v>0.1404680862054184</c:v>
                </c:pt>
                <c:pt idx="249" formatCode="0.000">
                  <c:v>0.14357631044238683</c:v>
                </c:pt>
                <c:pt idx="250" formatCode="0.000">
                  <c:v>0.14608186171124829</c:v>
                </c:pt>
                <c:pt idx="251" formatCode="0.000">
                  <c:v>0.14795882051611797</c:v>
                </c:pt>
                <c:pt idx="252" formatCode="0.000">
                  <c:v>0.14942711526920438</c:v>
                </c:pt>
                <c:pt idx="253" formatCode="0.000">
                  <c:v>0.15072848251028806</c:v>
                </c:pt>
                <c:pt idx="254" formatCode="0.000">
                  <c:v>0.15072848251028806</c:v>
                </c:pt>
                <c:pt idx="255" formatCode="0.000">
                  <c:v>0.15186134323559669</c:v>
                </c:pt>
                <c:pt idx="256" formatCode="0.000">
                  <c:v>0.15286999892832645</c:v>
                </c:pt>
                <c:pt idx="257" formatCode="0.000">
                  <c:v>0.15286999892832645</c:v>
                </c:pt>
                <c:pt idx="258" formatCode="0.000">
                  <c:v>0.15286999892832645</c:v>
                </c:pt>
                <c:pt idx="259" formatCode="0.000">
                  <c:v>0.15377199738511654</c:v>
                </c:pt>
                <c:pt idx="260" formatCode="0.000">
                  <c:v>0.1545063533093278</c:v>
                </c:pt>
                <c:pt idx="261" formatCode="0.000">
                  <c:v>0.1545063533093278</c:v>
                </c:pt>
                <c:pt idx="262" formatCode="0.000">
                  <c:v>0.1545063533093278</c:v>
                </c:pt>
                <c:pt idx="263" formatCode="0.000">
                  <c:v>0.1545063533093278</c:v>
                </c:pt>
                <c:pt idx="264" formatCode="0.000">
                  <c:v>0.1545063533093278</c:v>
                </c:pt>
                <c:pt idx="265" formatCode="0.000">
                  <c:v>0.1545063533093278</c:v>
                </c:pt>
                <c:pt idx="266" formatCode="0.000">
                  <c:v>0.1545063533093278</c:v>
                </c:pt>
                <c:pt idx="267" formatCode="0.000">
                  <c:v>0.1545063533093278</c:v>
                </c:pt>
                <c:pt idx="268" formatCode="0.000">
                  <c:v>0.1545063533093278</c:v>
                </c:pt>
                <c:pt idx="269" formatCode="0.000">
                  <c:v>0.1545063533093278</c:v>
                </c:pt>
                <c:pt idx="270" formatCode="0.000">
                  <c:v>0.1545063533093278</c:v>
                </c:pt>
                <c:pt idx="271" formatCode="0.000">
                  <c:v>0.1545063533093278</c:v>
                </c:pt>
                <c:pt idx="272" formatCode="0.000">
                  <c:v>0.1545063533093278</c:v>
                </c:pt>
                <c:pt idx="273" formatCode="0.000">
                  <c:v>0.1545063533093278</c:v>
                </c:pt>
                <c:pt idx="274" formatCode="0.000">
                  <c:v>0.1545063533093278</c:v>
                </c:pt>
                <c:pt idx="275" formatCode="0.000">
                  <c:v>0.1545063533093278</c:v>
                </c:pt>
                <c:pt idx="276" formatCode="0.000">
                  <c:v>0.1545063533093278</c:v>
                </c:pt>
                <c:pt idx="277" formatCode="0.000">
                  <c:v>0.1545063533093278</c:v>
                </c:pt>
                <c:pt idx="278" formatCode="0.000">
                  <c:v>0.16019580182613166</c:v>
                </c:pt>
                <c:pt idx="279" formatCode="0.000">
                  <c:v>0.16515518454218103</c:v>
                </c:pt>
                <c:pt idx="280" formatCode="0.000">
                  <c:v>0.16945722500857335</c:v>
                </c:pt>
                <c:pt idx="281" formatCode="0.000">
                  <c:v>0.17298275312928665</c:v>
                </c:pt>
                <c:pt idx="282" formatCode="0.000">
                  <c:v>0.17582737311385457</c:v>
                </c:pt>
                <c:pt idx="283" formatCode="0.000">
                  <c:v>0.17776463198731135</c:v>
                </c:pt>
                <c:pt idx="284" formatCode="0.000">
                  <c:v>0.17912901041666665</c:v>
                </c:pt>
                <c:pt idx="285" formatCode="0.000">
                  <c:v>0.17912901041666665</c:v>
                </c:pt>
                <c:pt idx="286" formatCode="0.000">
                  <c:v>0.17912901041666665</c:v>
                </c:pt>
                <c:pt idx="287" formatCode="0.000">
                  <c:v>0.17912901041666665</c:v>
                </c:pt>
                <c:pt idx="288" formatCode="0.000">
                  <c:v>0.17912901041666665</c:v>
                </c:pt>
                <c:pt idx="289" formatCode="0.000">
                  <c:v>0.17912901041666665</c:v>
                </c:pt>
                <c:pt idx="290" formatCode="0.000">
                  <c:v>0.17912901041666665</c:v>
                </c:pt>
                <c:pt idx="291" formatCode="0.000">
                  <c:v>0.17912901041666665</c:v>
                </c:pt>
                <c:pt idx="292" formatCode="0.000">
                  <c:v>0.17912901041666665</c:v>
                </c:pt>
                <c:pt idx="293" formatCode="0.000">
                  <c:v>0.17912901041666665</c:v>
                </c:pt>
                <c:pt idx="294" formatCode="0.000">
                  <c:v>0.17912901041666665</c:v>
                </c:pt>
                <c:pt idx="295" formatCode="0.000">
                  <c:v>0.17912901041666665</c:v>
                </c:pt>
                <c:pt idx="296" formatCode="0.000">
                  <c:v>0.17912901041666665</c:v>
                </c:pt>
                <c:pt idx="297" formatCode="0.000">
                  <c:v>0.17912901041666665</c:v>
                </c:pt>
                <c:pt idx="298" formatCode="0.000">
                  <c:v>0.17912901041666665</c:v>
                </c:pt>
                <c:pt idx="299" formatCode="0.000">
                  <c:v>0.17912901041666665</c:v>
                </c:pt>
                <c:pt idx="300" formatCode="0.000">
                  <c:v>0.17912901041666665</c:v>
                </c:pt>
                <c:pt idx="301" formatCode="0.000">
                  <c:v>0.17912901041666665</c:v>
                </c:pt>
                <c:pt idx="302" formatCode="0.000">
                  <c:v>0.17912901041666665</c:v>
                </c:pt>
                <c:pt idx="303" formatCode="0.000">
                  <c:v>0.17912901041666665</c:v>
                </c:pt>
                <c:pt idx="304" formatCode="0.000">
                  <c:v>0.17912901041666665</c:v>
                </c:pt>
                <c:pt idx="305" formatCode="0.000">
                  <c:v>0.17912901041666665</c:v>
                </c:pt>
                <c:pt idx="306" formatCode="0.000">
                  <c:v>0.17912901041666665</c:v>
                </c:pt>
                <c:pt idx="307" formatCode="0.000">
                  <c:v>0.17912901041666665</c:v>
                </c:pt>
                <c:pt idx="308" formatCode="0.000">
                  <c:v>0.18510848915466391</c:v>
                </c:pt>
                <c:pt idx="309" formatCode="0.000">
                  <c:v>0.19069425968792864</c:v>
                </c:pt>
                <c:pt idx="310" formatCode="0.000">
                  <c:v>0.19589972865226335</c:v>
                </c:pt>
                <c:pt idx="311" formatCode="0.000">
                  <c:v>0.19589972865226335</c:v>
                </c:pt>
                <c:pt idx="312" formatCode="0.000">
                  <c:v>0.19589972865226335</c:v>
                </c:pt>
                <c:pt idx="313" formatCode="0.000">
                  <c:v>0.19589972865226335</c:v>
                </c:pt>
                <c:pt idx="314" formatCode="0.000">
                  <c:v>0.19589972865226335</c:v>
                </c:pt>
                <c:pt idx="315" formatCode="0.000">
                  <c:v>0.19589972865226335</c:v>
                </c:pt>
                <c:pt idx="316" formatCode="0.000">
                  <c:v>0.19589972865226335</c:v>
                </c:pt>
                <c:pt idx="317" formatCode="0.000">
                  <c:v>0.20006698774005482</c:v>
                </c:pt>
                <c:pt idx="318" formatCode="0.000">
                  <c:v>0.20392809885116592</c:v>
                </c:pt>
                <c:pt idx="319" formatCode="0.000">
                  <c:v>0.20745362697187925</c:v>
                </c:pt>
                <c:pt idx="320" formatCode="0.000">
                  <c:v>0.21069803283607677</c:v>
                </c:pt>
                <c:pt idx="321" formatCode="0.000">
                  <c:v>0.21369185378086414</c:v>
                </c:pt>
                <c:pt idx="322" formatCode="0.000">
                  <c:v>0.21637318094135799</c:v>
                </c:pt>
                <c:pt idx="323" formatCode="0.000">
                  <c:v>0.2187089148233882</c:v>
                </c:pt>
                <c:pt idx="324" formatCode="0.000">
                  <c:v>0.22073841135116595</c:v>
                </c:pt>
                <c:pt idx="325" formatCode="0.000">
                  <c:v>0.22073841135116595</c:v>
                </c:pt>
                <c:pt idx="326" formatCode="0.000">
                  <c:v>0.22073841135116595</c:v>
                </c:pt>
                <c:pt idx="327" formatCode="0.000">
                  <c:v>0.22073841135116595</c:v>
                </c:pt>
                <c:pt idx="328" formatCode="0.000">
                  <c:v>0.22073841135116595</c:v>
                </c:pt>
                <c:pt idx="329" formatCode="0.000">
                  <c:v>0.22073841135116595</c:v>
                </c:pt>
                <c:pt idx="330" formatCode="0.000">
                  <c:v>0.22073841135116595</c:v>
                </c:pt>
                <c:pt idx="331" formatCode="0.000">
                  <c:v>0.22073841135116595</c:v>
                </c:pt>
                <c:pt idx="332" formatCode="0.000">
                  <c:v>0.22235581768689985</c:v>
                </c:pt>
                <c:pt idx="333" formatCode="0.000">
                  <c:v>0.22360784850823043</c:v>
                </c:pt>
                <c:pt idx="334" formatCode="0.000">
                  <c:v>0.22452024455589847</c:v>
                </c:pt>
                <c:pt idx="335" formatCode="0.000">
                  <c:v>0.22452024455589847</c:v>
                </c:pt>
                <c:pt idx="336" formatCode="0.000">
                  <c:v>0.22452024455589847</c:v>
                </c:pt>
                <c:pt idx="337" formatCode="0.000">
                  <c:v>0.22452024455589847</c:v>
                </c:pt>
                <c:pt idx="338" formatCode="0.000">
                  <c:v>0.22452024455589847</c:v>
                </c:pt>
                <c:pt idx="339" formatCode="0.000">
                  <c:v>0.22452024455589847</c:v>
                </c:pt>
                <c:pt idx="340" formatCode="0.000">
                  <c:v>0.22452024455589847</c:v>
                </c:pt>
                <c:pt idx="341" formatCode="0.000">
                  <c:v>0.22452024455589847</c:v>
                </c:pt>
                <c:pt idx="342" formatCode="0.000">
                  <c:v>0.22452024455589847</c:v>
                </c:pt>
                <c:pt idx="343" formatCode="0.000">
                  <c:v>0.22452024455589847</c:v>
                </c:pt>
                <c:pt idx="344" formatCode="0.000">
                  <c:v>0.22452024455589847</c:v>
                </c:pt>
                <c:pt idx="345" formatCode="0.000">
                  <c:v>0.22452024455589847</c:v>
                </c:pt>
                <c:pt idx="346" formatCode="0.000">
                  <c:v>0.22452024455589847</c:v>
                </c:pt>
                <c:pt idx="347" formatCode="0.000">
                  <c:v>0.22452024455589847</c:v>
                </c:pt>
                <c:pt idx="348" formatCode="0.000">
                  <c:v>0.22452024455589847</c:v>
                </c:pt>
                <c:pt idx="349" formatCode="0.000">
                  <c:v>0.22452024455589847</c:v>
                </c:pt>
                <c:pt idx="350" formatCode="0.000">
                  <c:v>0.22452024455589847</c:v>
                </c:pt>
                <c:pt idx="351" formatCode="0.000">
                  <c:v>0.22452024455589847</c:v>
                </c:pt>
                <c:pt idx="352" formatCode="0.000">
                  <c:v>0.22452024455589847</c:v>
                </c:pt>
                <c:pt idx="353" formatCode="0.000">
                  <c:v>0.22452024455589847</c:v>
                </c:pt>
                <c:pt idx="354" formatCode="0.000">
                  <c:v>0.22452024455589847</c:v>
                </c:pt>
                <c:pt idx="355" formatCode="0.000">
                  <c:v>0.22452024455589847</c:v>
                </c:pt>
                <c:pt idx="356" formatCode="0.000">
                  <c:v>0.22452024455589847</c:v>
                </c:pt>
                <c:pt idx="357" formatCode="0.000">
                  <c:v>0.22452024455589847</c:v>
                </c:pt>
                <c:pt idx="358" formatCode="0.000">
                  <c:v>0.22452024455589847</c:v>
                </c:pt>
                <c:pt idx="359" formatCode="0.000">
                  <c:v>0.22452024455589847</c:v>
                </c:pt>
                <c:pt idx="360" formatCode="0.000">
                  <c:v>0.22452024455589847</c:v>
                </c:pt>
                <c:pt idx="361" formatCode="0.000">
                  <c:v>0.22452024455589847</c:v>
                </c:pt>
                <c:pt idx="362" formatCode="0.000">
                  <c:v>0.22452024455589847</c:v>
                </c:pt>
                <c:pt idx="363" formatCode="0.000">
                  <c:v>0.22667606138545951</c:v>
                </c:pt>
                <c:pt idx="364" formatCode="0.000">
                  <c:v>0.22853809413580245</c:v>
                </c:pt>
                <c:pt idx="365" formatCode="0.000">
                  <c:v>0.23014164694787378</c:v>
                </c:pt>
                <c:pt idx="366" formatCode="0.000">
                  <c:v>0.23157052619170093</c:v>
                </c:pt>
                <c:pt idx="367" formatCode="0.000">
                  <c:v>0.23157052619170093</c:v>
                </c:pt>
                <c:pt idx="368" formatCode="0.000">
                  <c:v>0.23157052619170093</c:v>
                </c:pt>
                <c:pt idx="369" formatCode="0.000">
                  <c:v>0.23157052619170093</c:v>
                </c:pt>
                <c:pt idx="370" formatCode="0.000">
                  <c:v>0.23157052619170093</c:v>
                </c:pt>
                <c:pt idx="371" formatCode="0.000">
                  <c:v>0.23157052619170093</c:v>
                </c:pt>
                <c:pt idx="372" formatCode="0.000">
                  <c:v>0.23157052619170093</c:v>
                </c:pt>
                <c:pt idx="373" formatCode="0.000">
                  <c:v>0.23157052619170093</c:v>
                </c:pt>
                <c:pt idx="374" formatCode="0.000">
                  <c:v>0.23157052619170093</c:v>
                </c:pt>
                <c:pt idx="375" formatCode="0.000">
                  <c:v>0.23157052619170093</c:v>
                </c:pt>
                <c:pt idx="376" formatCode="0.000">
                  <c:v>0.23325809392146776</c:v>
                </c:pt>
                <c:pt idx="377" formatCode="0.000">
                  <c:v>0.23460975094307271</c:v>
                </c:pt>
                <c:pt idx="378" formatCode="0.000">
                  <c:v>0.23554312092764063</c:v>
                </c:pt>
                <c:pt idx="379" formatCode="0.000">
                  <c:v>0.2361608987054184</c:v>
                </c:pt>
                <c:pt idx="380" formatCode="0.000">
                  <c:v>0.23658279063786011</c:v>
                </c:pt>
                <c:pt idx="381" formatCode="0.000">
                  <c:v>0.2368927520576132</c:v>
                </c:pt>
                <c:pt idx="382" formatCode="0.000">
                  <c:v>0.23712873864026066</c:v>
                </c:pt>
                <c:pt idx="383" formatCode="0.000">
                  <c:v>0.23731941079389576</c:v>
                </c:pt>
                <c:pt idx="384" formatCode="0.000">
                  <c:v>0.23747385523834022</c:v>
                </c:pt>
                <c:pt idx="385" formatCode="0.000">
                  <c:v>0.23758471322016467</c:v>
                </c:pt>
                <c:pt idx="386" formatCode="0.000">
                  <c:v>0.23765624507030184</c:v>
                </c:pt>
                <c:pt idx="387" formatCode="0.000">
                  <c:v>0.23769703103566536</c:v>
                </c:pt>
                <c:pt idx="388" formatCode="0.000">
                  <c:v>0.23771279128086426</c:v>
                </c:pt>
                <c:pt idx="389" formatCode="0.000">
                  <c:v>0.23771520447530867</c:v>
                </c:pt>
                <c:pt idx="390" formatCode="0.000">
                  <c:v>0.23771520447530867</c:v>
                </c:pt>
                <c:pt idx="391" formatCode="0.000">
                  <c:v>0.23771520447530867</c:v>
                </c:pt>
                <c:pt idx="392" formatCode="0.000">
                  <c:v>0.23771520447530867</c:v>
                </c:pt>
                <c:pt idx="393" formatCode="0.000">
                  <c:v>0.23771520447530867</c:v>
                </c:pt>
                <c:pt idx="394" formatCode="0.000">
                  <c:v>0.23771520447530867</c:v>
                </c:pt>
                <c:pt idx="395" formatCode="0.000">
                  <c:v>0.23771520447530867</c:v>
                </c:pt>
                <c:pt idx="396" formatCode="0.000">
                  <c:v>0.23771520447530867</c:v>
                </c:pt>
                <c:pt idx="397" formatCode="0.000">
                  <c:v>0.23771520447530867</c:v>
                </c:pt>
                <c:pt idx="398" formatCode="0.000">
                  <c:v>0.23771520447530867</c:v>
                </c:pt>
                <c:pt idx="399" formatCode="0.000">
                  <c:v>0.23771520447530867</c:v>
                </c:pt>
                <c:pt idx="400" formatCode="0.000">
                  <c:v>0.23771520447530867</c:v>
                </c:pt>
                <c:pt idx="401" formatCode="0.000">
                  <c:v>0.23771520447530867</c:v>
                </c:pt>
                <c:pt idx="402" formatCode="0.000">
                  <c:v>0.23771520447530867</c:v>
                </c:pt>
                <c:pt idx="403" formatCode="0.000">
                  <c:v>0.23771520447530867</c:v>
                </c:pt>
                <c:pt idx="404" formatCode="0.000">
                  <c:v>0.23771520447530867</c:v>
                </c:pt>
                <c:pt idx="405" formatCode="0.000">
                  <c:v>0.23771520447530867</c:v>
                </c:pt>
                <c:pt idx="406" formatCode="0.000">
                  <c:v>0.23956237075617287</c:v>
                </c:pt>
                <c:pt idx="407" formatCode="0.000">
                  <c:v>0.24117977709190677</c:v>
                </c:pt>
                <c:pt idx="408" formatCode="0.000">
                  <c:v>0.24256977709190677</c:v>
                </c:pt>
                <c:pt idx="409" formatCode="0.000">
                  <c:v>0.24378543124142665</c:v>
                </c:pt>
                <c:pt idx="410" formatCode="0.000">
                  <c:v>0.24482724601337452</c:v>
                </c:pt>
                <c:pt idx="411" formatCode="0.000">
                  <c:v>0.24568824995713309</c:v>
                </c:pt>
                <c:pt idx="412" formatCode="0.000">
                  <c:v>0.24638566315157753</c:v>
                </c:pt>
                <c:pt idx="413" formatCode="0.000">
                  <c:v>0.24638566315157753</c:v>
                </c:pt>
                <c:pt idx="414" formatCode="0.000">
                  <c:v>0.24638566315157753</c:v>
                </c:pt>
                <c:pt idx="415" formatCode="0.000">
                  <c:v>0.24638566315157753</c:v>
                </c:pt>
                <c:pt idx="416" formatCode="0.000">
                  <c:v>0.24638566315157753</c:v>
                </c:pt>
                <c:pt idx="417" formatCode="0.000">
                  <c:v>0.24638566315157753</c:v>
                </c:pt>
                <c:pt idx="418" formatCode="0.000">
                  <c:v>0.24638566315157753</c:v>
                </c:pt>
                <c:pt idx="419" formatCode="0.000">
                  <c:v>0.24638566315157753</c:v>
                </c:pt>
                <c:pt idx="420" formatCode="0.000">
                  <c:v>0.24638566315157753</c:v>
                </c:pt>
                <c:pt idx="421" formatCode="0.000">
                  <c:v>0.24638566315157753</c:v>
                </c:pt>
                <c:pt idx="422" formatCode="0.000">
                  <c:v>0.24638566315157753</c:v>
                </c:pt>
                <c:pt idx="423" formatCode="0.000">
                  <c:v>0.24638566315157753</c:v>
                </c:pt>
                <c:pt idx="424" formatCode="0.000">
                  <c:v>0.24730851637517148</c:v>
                </c:pt>
                <c:pt idx="425" formatCode="0.000">
                  <c:v>0.24730851637517148</c:v>
                </c:pt>
                <c:pt idx="426" formatCode="0.000">
                  <c:v>0.24730851637517148</c:v>
                </c:pt>
                <c:pt idx="427" formatCode="0.000">
                  <c:v>0.24730851637517148</c:v>
                </c:pt>
                <c:pt idx="428" formatCode="0.000">
                  <c:v>0.24730851637517148</c:v>
                </c:pt>
                <c:pt idx="429" formatCode="0.000">
                  <c:v>0.24730851637517148</c:v>
                </c:pt>
                <c:pt idx="430" formatCode="0.000">
                  <c:v>0.24730851637517148</c:v>
                </c:pt>
                <c:pt idx="431" formatCode="0.000">
                  <c:v>0.24730851637517148</c:v>
                </c:pt>
                <c:pt idx="432" formatCode="0.000">
                  <c:v>0.24730851637517148</c:v>
                </c:pt>
                <c:pt idx="433" formatCode="0.000">
                  <c:v>0.24730851637517148</c:v>
                </c:pt>
                <c:pt idx="434" formatCode="0.000">
                  <c:v>0.24730851637517148</c:v>
                </c:pt>
                <c:pt idx="435" formatCode="0.000">
                  <c:v>0.24730851637517148</c:v>
                </c:pt>
                <c:pt idx="436" formatCode="0.000">
                  <c:v>0.24730851637517148</c:v>
                </c:pt>
                <c:pt idx="437" formatCode="0.000">
                  <c:v>0.24730851637517148</c:v>
                </c:pt>
                <c:pt idx="438" formatCode="0.000">
                  <c:v>0.24730851637517148</c:v>
                </c:pt>
                <c:pt idx="439" formatCode="0.000">
                  <c:v>0.25009816915294925</c:v>
                </c:pt>
                <c:pt idx="440" formatCode="0.000">
                  <c:v>0.25263839891975309</c:v>
                </c:pt>
                <c:pt idx="441" formatCode="0.000">
                  <c:v>0.25476227816358027</c:v>
                </c:pt>
                <c:pt idx="442" formatCode="0.000">
                  <c:v>0.25633830268347052</c:v>
                </c:pt>
                <c:pt idx="443" formatCode="0.000">
                  <c:v>0.25732515024862829</c:v>
                </c:pt>
                <c:pt idx="444" formatCode="0.000">
                  <c:v>0.2578209276406036</c:v>
                </c:pt>
                <c:pt idx="445" formatCode="0.000">
                  <c:v>0.25799756751543212</c:v>
                </c:pt>
                <c:pt idx="446" formatCode="0.000">
                  <c:v>0.25804058792009604</c:v>
                </c:pt>
                <c:pt idx="447" formatCode="0.000">
                  <c:v>0.258045622856653</c:v>
                </c:pt>
                <c:pt idx="448" formatCode="0.000">
                  <c:v>0.258045622856653</c:v>
                </c:pt>
                <c:pt idx="449" formatCode="0.000">
                  <c:v>0.258045622856653</c:v>
                </c:pt>
                <c:pt idx="450" formatCode="0.000">
                  <c:v>0.258045622856653</c:v>
                </c:pt>
                <c:pt idx="451" formatCode="0.000">
                  <c:v>0.258045622856653</c:v>
                </c:pt>
                <c:pt idx="452" formatCode="0.000">
                  <c:v>0.258045622856653</c:v>
                </c:pt>
                <c:pt idx="453" formatCode="0.000">
                  <c:v>0.258045622856653</c:v>
                </c:pt>
                <c:pt idx="454" formatCode="0.000">
                  <c:v>0.258045622856653</c:v>
                </c:pt>
                <c:pt idx="455" formatCode="0.000">
                  <c:v>0.258045622856653</c:v>
                </c:pt>
                <c:pt idx="456" formatCode="0.000">
                  <c:v>0.258045622856653</c:v>
                </c:pt>
                <c:pt idx="457" formatCode="0.000">
                  <c:v>0.258045622856653</c:v>
                </c:pt>
                <c:pt idx="458" formatCode="0.000">
                  <c:v>0.258045622856653</c:v>
                </c:pt>
                <c:pt idx="459" formatCode="0.000">
                  <c:v>0.258045622856653</c:v>
                </c:pt>
                <c:pt idx="460" formatCode="0.000">
                  <c:v>0.258045622856653</c:v>
                </c:pt>
                <c:pt idx="461" formatCode="0.000">
                  <c:v>0.258045622856653</c:v>
                </c:pt>
                <c:pt idx="462" formatCode="0.000">
                  <c:v>0.258045622856653</c:v>
                </c:pt>
                <c:pt idx="463" formatCode="0.000">
                  <c:v>0.258045622856653</c:v>
                </c:pt>
                <c:pt idx="464" formatCode="0.000">
                  <c:v>0.258045622856653</c:v>
                </c:pt>
                <c:pt idx="465" formatCode="0.000">
                  <c:v>0.258045622856653</c:v>
                </c:pt>
                <c:pt idx="466" formatCode="0.000">
                  <c:v>0.258045622856653</c:v>
                </c:pt>
                <c:pt idx="467" formatCode="0.000">
                  <c:v>0.258045622856653</c:v>
                </c:pt>
                <c:pt idx="468" formatCode="0.000">
                  <c:v>0.258045622856653</c:v>
                </c:pt>
                <c:pt idx="469" formatCode="0.000">
                  <c:v>0.258045622856653</c:v>
                </c:pt>
                <c:pt idx="470" formatCode="0.000">
                  <c:v>0.258045622856653</c:v>
                </c:pt>
                <c:pt idx="471" formatCode="0.000">
                  <c:v>0.258045622856653</c:v>
                </c:pt>
                <c:pt idx="472" formatCode="0.000">
                  <c:v>0.258045622856653</c:v>
                </c:pt>
                <c:pt idx="473" formatCode="0.000">
                  <c:v>0.258045622856653</c:v>
                </c:pt>
                <c:pt idx="474" formatCode="0.000">
                  <c:v>0.258045622856653</c:v>
                </c:pt>
                <c:pt idx="475" formatCode="0.000">
                  <c:v>0.258045622856653</c:v>
                </c:pt>
                <c:pt idx="476" formatCode="0.000">
                  <c:v>0.258045622856653</c:v>
                </c:pt>
                <c:pt idx="477" formatCode="0.000">
                  <c:v>0.258045622856653</c:v>
                </c:pt>
                <c:pt idx="478" formatCode="0.000">
                  <c:v>0.258045622856653</c:v>
                </c:pt>
                <c:pt idx="479" formatCode="0.000">
                  <c:v>0.258045622856653</c:v>
                </c:pt>
                <c:pt idx="480" formatCode="0.000">
                  <c:v>0.258045622856653</c:v>
                </c:pt>
                <c:pt idx="481" formatCode="0.000">
                  <c:v>0.258045622856653</c:v>
                </c:pt>
                <c:pt idx="482" formatCode="0.000">
                  <c:v>0.258045622856653</c:v>
                </c:pt>
                <c:pt idx="483" formatCode="0.000">
                  <c:v>0.258045622856653</c:v>
                </c:pt>
                <c:pt idx="484" formatCode="0.000">
                  <c:v>0.258045622856653</c:v>
                </c:pt>
                <c:pt idx="485" formatCode="0.000">
                  <c:v>0.258045622856653</c:v>
                </c:pt>
                <c:pt idx="486" formatCode="0.000">
                  <c:v>0.258045622856653</c:v>
                </c:pt>
                <c:pt idx="487" formatCode="0.000">
                  <c:v>0.258045622856653</c:v>
                </c:pt>
                <c:pt idx="488" formatCode="0.000">
                  <c:v>0.258045622856653</c:v>
                </c:pt>
                <c:pt idx="489" formatCode="0.000">
                  <c:v>0.258045622856653</c:v>
                </c:pt>
                <c:pt idx="490" formatCode="0.000">
                  <c:v>0.258045622856653</c:v>
                </c:pt>
                <c:pt idx="491" formatCode="0.000">
                  <c:v>0.258045622856653</c:v>
                </c:pt>
                <c:pt idx="492" formatCode="0.000">
                  <c:v>0.258045622856653</c:v>
                </c:pt>
                <c:pt idx="493" formatCode="0.000">
                  <c:v>0.258045622856653</c:v>
                </c:pt>
                <c:pt idx="494" formatCode="0.000">
                  <c:v>0.258045622856653</c:v>
                </c:pt>
                <c:pt idx="495" formatCode="0.000">
                  <c:v>0.258045622856653</c:v>
                </c:pt>
                <c:pt idx="496" formatCode="0.000">
                  <c:v>0.258045622856653</c:v>
                </c:pt>
                <c:pt idx="497" formatCode="0.000">
                  <c:v>0.258045622856653</c:v>
                </c:pt>
                <c:pt idx="498" formatCode="0.000">
                  <c:v>0.258045622856653</c:v>
                </c:pt>
                <c:pt idx="499" formatCode="0.000">
                  <c:v>0.258045622856653</c:v>
                </c:pt>
                <c:pt idx="500" formatCode="0.000">
                  <c:v>0.258045622856653</c:v>
                </c:pt>
                <c:pt idx="501" formatCode="0.000">
                  <c:v>0.258045622856653</c:v>
                </c:pt>
                <c:pt idx="502" formatCode="0.000">
                  <c:v>0.258045622856653</c:v>
                </c:pt>
                <c:pt idx="503" formatCode="0.000">
                  <c:v>0.258045622856653</c:v>
                </c:pt>
                <c:pt idx="504" formatCode="0.000">
                  <c:v>0.258045622856653</c:v>
                </c:pt>
                <c:pt idx="505" formatCode="0.000">
                  <c:v>0.258045622856653</c:v>
                </c:pt>
                <c:pt idx="506" formatCode="0.000">
                  <c:v>0.258045622856653</c:v>
                </c:pt>
                <c:pt idx="507" formatCode="0.000">
                  <c:v>0.258045622856653</c:v>
                </c:pt>
                <c:pt idx="508" formatCode="0.000">
                  <c:v>0.258045622856653</c:v>
                </c:pt>
                <c:pt idx="509" formatCode="0.000">
                  <c:v>0.258045622856653</c:v>
                </c:pt>
                <c:pt idx="510" formatCode="0.000">
                  <c:v>0.258045622856653</c:v>
                </c:pt>
                <c:pt idx="511" formatCode="0.000">
                  <c:v>0.258045622856653</c:v>
                </c:pt>
                <c:pt idx="512" formatCode="0.000">
                  <c:v>0.258045622856653</c:v>
                </c:pt>
                <c:pt idx="513" formatCode="0.000">
                  <c:v>0.258045622856653</c:v>
                </c:pt>
                <c:pt idx="514" formatCode="0.000">
                  <c:v>0.258045622856653</c:v>
                </c:pt>
                <c:pt idx="515" formatCode="0.000">
                  <c:v>0.258045622856653</c:v>
                </c:pt>
                <c:pt idx="516" formatCode="0.000">
                  <c:v>0.258045622856653</c:v>
                </c:pt>
                <c:pt idx="517" formatCode="0.000">
                  <c:v>0.258045622856653</c:v>
                </c:pt>
                <c:pt idx="518" formatCode="0.000">
                  <c:v>0.258045622856653</c:v>
                </c:pt>
                <c:pt idx="519" formatCode="0.000">
                  <c:v>0.258045622856653</c:v>
                </c:pt>
                <c:pt idx="520" formatCode="0.000">
                  <c:v>0.258045622856653</c:v>
                </c:pt>
                <c:pt idx="521" formatCode="0.000">
                  <c:v>0.258045622856653</c:v>
                </c:pt>
                <c:pt idx="522" formatCode="0.000">
                  <c:v>0.258045622856653</c:v>
                </c:pt>
                <c:pt idx="523" formatCode="0.000">
                  <c:v>0.258045622856653</c:v>
                </c:pt>
                <c:pt idx="524" formatCode="0.000">
                  <c:v>0.25939727987825795</c:v>
                </c:pt>
                <c:pt idx="525" formatCode="0.000">
                  <c:v>0.26062500000000005</c:v>
                </c:pt>
                <c:pt idx="526" formatCode="0.000">
                  <c:v>0.26172327160493836</c:v>
                </c:pt>
                <c:pt idx="527" formatCode="0.000">
                  <c:v>0.26266721793552816</c:v>
                </c:pt>
                <c:pt idx="528" formatCode="0.000">
                  <c:v>0.26338298332476001</c:v>
                </c:pt>
                <c:pt idx="529" formatCode="0.000">
                  <c:v>0.2638048752572017</c:v>
                </c:pt>
                <c:pt idx="530" formatCode="0.000">
                  <c:v>0.26397695687585737</c:v>
                </c:pt>
                <c:pt idx="531" formatCode="0.000">
                  <c:v>0.26402462491426615</c:v>
                </c:pt>
                <c:pt idx="532" formatCode="0.000">
                  <c:v>0.26403654192386838</c:v>
                </c:pt>
                <c:pt idx="533" formatCode="0.000">
                  <c:v>0.26403952117626894</c:v>
                </c:pt>
                <c:pt idx="534" formatCode="0.000">
                  <c:v>0.26403952117626894</c:v>
                </c:pt>
                <c:pt idx="535" formatCode="0.000">
                  <c:v>0.26403952117626894</c:v>
                </c:pt>
                <c:pt idx="536" formatCode="0.000">
                  <c:v>0.26403952117626894</c:v>
                </c:pt>
                <c:pt idx="537" formatCode="0.000">
                  <c:v>0.26403952117626894</c:v>
                </c:pt>
                <c:pt idx="538" formatCode="0.000">
                  <c:v>0.26403952117626894</c:v>
                </c:pt>
                <c:pt idx="539" formatCode="0.000">
                  <c:v>0.26403952117626894</c:v>
                </c:pt>
                <c:pt idx="540" formatCode="0.000">
                  <c:v>0.26403952117626894</c:v>
                </c:pt>
                <c:pt idx="541" formatCode="0.000">
                  <c:v>0.26403952117626894</c:v>
                </c:pt>
                <c:pt idx="542" formatCode="0.000">
                  <c:v>0.26403952117626894</c:v>
                </c:pt>
                <c:pt idx="543" formatCode="0.000">
                  <c:v>0.26403952117626894</c:v>
                </c:pt>
                <c:pt idx="544" formatCode="0.000">
                  <c:v>0.26403952117626894</c:v>
                </c:pt>
                <c:pt idx="545" formatCode="0.000">
                  <c:v>0.26403952117626894</c:v>
                </c:pt>
                <c:pt idx="546" formatCode="0.000">
                  <c:v>0.26403952117626894</c:v>
                </c:pt>
                <c:pt idx="547" formatCode="0.000">
                  <c:v>0.26403952117626894</c:v>
                </c:pt>
                <c:pt idx="548" formatCode="0.000">
                  <c:v>0.2656988455932785</c:v>
                </c:pt>
                <c:pt idx="549" formatCode="0.000">
                  <c:v>0.2671803980195474</c:v>
                </c:pt>
                <c:pt idx="550" formatCode="0.000">
                  <c:v>0.26838404578189307</c:v>
                </c:pt>
                <c:pt idx="551" formatCode="0.000">
                  <c:v>0.26940369491598082</c:v>
                </c:pt>
                <c:pt idx="552" formatCode="0.000">
                  <c:v>0.27028507694615916</c:v>
                </c:pt>
                <c:pt idx="553" formatCode="0.000">
                  <c:v>0.27107663451646097</c:v>
                </c:pt>
                <c:pt idx="554" formatCode="0.000">
                  <c:v>0.27178319401577505</c:v>
                </c:pt>
                <c:pt idx="555" formatCode="0.000">
                  <c:v>0.27178319401577505</c:v>
                </c:pt>
                <c:pt idx="556" formatCode="0.000">
                  <c:v>0.27178319401577505</c:v>
                </c:pt>
                <c:pt idx="557" formatCode="0.000">
                  <c:v>0.27178319401577505</c:v>
                </c:pt>
                <c:pt idx="558" formatCode="0.000">
                  <c:v>0.27178319401577505</c:v>
                </c:pt>
                <c:pt idx="559" formatCode="0.000">
                  <c:v>0.27178319401577505</c:v>
                </c:pt>
                <c:pt idx="560" formatCode="0.000">
                  <c:v>0.27178319401577505</c:v>
                </c:pt>
                <c:pt idx="561" formatCode="0.000">
                  <c:v>0.27178319401577505</c:v>
                </c:pt>
                <c:pt idx="562" formatCode="0.000">
                  <c:v>0.27178319401577505</c:v>
                </c:pt>
                <c:pt idx="563" formatCode="0.000">
                  <c:v>0.27178319401577505</c:v>
                </c:pt>
                <c:pt idx="564" formatCode="0.000">
                  <c:v>0.27178319401577505</c:v>
                </c:pt>
                <c:pt idx="565" formatCode="0.000">
                  <c:v>0.27178319401577505</c:v>
                </c:pt>
                <c:pt idx="566" formatCode="0.000">
                  <c:v>0.27178319401577505</c:v>
                </c:pt>
                <c:pt idx="567" formatCode="0.000">
                  <c:v>0.27264419795953365</c:v>
                </c:pt>
                <c:pt idx="568" formatCode="0.000">
                  <c:v>0.27335075745884774</c:v>
                </c:pt>
                <c:pt idx="569" formatCode="0.000">
                  <c:v>0.27365467099622776</c:v>
                </c:pt>
                <c:pt idx="570" formatCode="0.000">
                  <c:v>0.2737233129715364</c:v>
                </c:pt>
                <c:pt idx="571" formatCode="0.000">
                  <c:v>0.2737233129715364</c:v>
                </c:pt>
                <c:pt idx="572" formatCode="0.000">
                  <c:v>0.2737233129715364</c:v>
                </c:pt>
                <c:pt idx="573" formatCode="0.000">
                  <c:v>0.2737233129715364</c:v>
                </c:pt>
                <c:pt idx="574" formatCode="0.000">
                  <c:v>0.2737233129715364</c:v>
                </c:pt>
                <c:pt idx="575" formatCode="0.000">
                  <c:v>0.2737233129715364</c:v>
                </c:pt>
                <c:pt idx="576" formatCode="0.000">
                  <c:v>0.2737233129715364</c:v>
                </c:pt>
                <c:pt idx="577" formatCode="0.000">
                  <c:v>0.2737233129715364</c:v>
                </c:pt>
                <c:pt idx="578" formatCode="0.000">
                  <c:v>0.2737233129715364</c:v>
                </c:pt>
                <c:pt idx="579" formatCode="0.000">
                  <c:v>0.2737233129715364</c:v>
                </c:pt>
                <c:pt idx="580" formatCode="0.000">
                  <c:v>0.2737233129715364</c:v>
                </c:pt>
                <c:pt idx="581" formatCode="0.000">
                  <c:v>0.2737233129715364</c:v>
                </c:pt>
                <c:pt idx="582" formatCode="0.000">
                  <c:v>0.2737233129715364</c:v>
                </c:pt>
                <c:pt idx="583" formatCode="0.000">
                  <c:v>0.2737233129715364</c:v>
                </c:pt>
                <c:pt idx="584" formatCode="0.000">
                  <c:v>0.2737233129715364</c:v>
                </c:pt>
                <c:pt idx="585" formatCode="0.000">
                  <c:v>0.2737233129715364</c:v>
                </c:pt>
                <c:pt idx="586" formatCode="0.000">
                  <c:v>0.2737233129715364</c:v>
                </c:pt>
                <c:pt idx="587" formatCode="0.000">
                  <c:v>0.2737233129715364</c:v>
                </c:pt>
                <c:pt idx="588" formatCode="0.000">
                  <c:v>0.2737233129715364</c:v>
                </c:pt>
                <c:pt idx="589" formatCode="0.000">
                  <c:v>0.2737233129715364</c:v>
                </c:pt>
                <c:pt idx="590" formatCode="0.000">
                  <c:v>0.2737233129715364</c:v>
                </c:pt>
                <c:pt idx="591" formatCode="0.000">
                  <c:v>0.2737233129715364</c:v>
                </c:pt>
                <c:pt idx="592" formatCode="0.000">
                  <c:v>0.2737233129715364</c:v>
                </c:pt>
                <c:pt idx="593" formatCode="0.000">
                  <c:v>0.2737233129715364</c:v>
                </c:pt>
                <c:pt idx="594" formatCode="0.000">
                  <c:v>0.2737233129715364</c:v>
                </c:pt>
                <c:pt idx="595" formatCode="0.000">
                  <c:v>0.2737233129715364</c:v>
                </c:pt>
                <c:pt idx="596" formatCode="0.000">
                  <c:v>0.2737233129715364</c:v>
                </c:pt>
                <c:pt idx="597" formatCode="0.000">
                  <c:v>0.2737233129715364</c:v>
                </c:pt>
                <c:pt idx="598" formatCode="0.000">
                  <c:v>0.2737233129715364</c:v>
                </c:pt>
                <c:pt idx="599" formatCode="0.000">
                  <c:v>0.2737233129715364</c:v>
                </c:pt>
                <c:pt idx="600" formatCode="0.000">
                  <c:v>0.2737233129715364</c:v>
                </c:pt>
                <c:pt idx="601" formatCode="0.000">
                  <c:v>0.2737233129715364</c:v>
                </c:pt>
                <c:pt idx="602" formatCode="0.000">
                  <c:v>0.2737233129715364</c:v>
                </c:pt>
                <c:pt idx="603" formatCode="0.000">
                  <c:v>0.2737233129715364</c:v>
                </c:pt>
                <c:pt idx="604" formatCode="0.000">
                  <c:v>0.2737233129715364</c:v>
                </c:pt>
                <c:pt idx="605" formatCode="0.000">
                  <c:v>0.2737233129715364</c:v>
                </c:pt>
                <c:pt idx="606" formatCode="0.000">
                  <c:v>0.2737233129715364</c:v>
                </c:pt>
                <c:pt idx="607" formatCode="0.000">
                  <c:v>0.2737233129715364</c:v>
                </c:pt>
                <c:pt idx="608" formatCode="0.000">
                  <c:v>0.2737233129715364</c:v>
                </c:pt>
                <c:pt idx="609" formatCode="0.000">
                  <c:v>0.2737233129715364</c:v>
                </c:pt>
                <c:pt idx="610" formatCode="0.000">
                  <c:v>0.2737233129715364</c:v>
                </c:pt>
                <c:pt idx="611" formatCode="0.000">
                  <c:v>0.2737233129715364</c:v>
                </c:pt>
                <c:pt idx="612" formatCode="0.000">
                  <c:v>0.2737233129715364</c:v>
                </c:pt>
                <c:pt idx="613" formatCode="0.000">
                  <c:v>0.2737233129715364</c:v>
                </c:pt>
                <c:pt idx="614" formatCode="0.000">
                  <c:v>0.2737233129715364</c:v>
                </c:pt>
                <c:pt idx="615" formatCode="0.000">
                  <c:v>0.2737233129715364</c:v>
                </c:pt>
                <c:pt idx="616" formatCode="0.000">
                  <c:v>0.2737233129715364</c:v>
                </c:pt>
                <c:pt idx="617" formatCode="0.000">
                  <c:v>0.2737233129715364</c:v>
                </c:pt>
                <c:pt idx="618" formatCode="0.000">
                  <c:v>0.2737233129715364</c:v>
                </c:pt>
                <c:pt idx="619" formatCode="0.000">
                  <c:v>0.2737233129715364</c:v>
                </c:pt>
                <c:pt idx="620" formatCode="0.000">
                  <c:v>0.2737233129715364</c:v>
                </c:pt>
                <c:pt idx="621" formatCode="0.000">
                  <c:v>0.2737233129715364</c:v>
                </c:pt>
                <c:pt idx="622" formatCode="0.000">
                  <c:v>0.2737233129715364</c:v>
                </c:pt>
                <c:pt idx="623" formatCode="0.000">
                  <c:v>0.2737233129715364</c:v>
                </c:pt>
                <c:pt idx="624" formatCode="0.000">
                  <c:v>0.28000003172153642</c:v>
                </c:pt>
                <c:pt idx="625" formatCode="0.000">
                  <c:v>0.28000003172153642</c:v>
                </c:pt>
                <c:pt idx="626" formatCode="0.000">
                  <c:v>0.28000003172153642</c:v>
                </c:pt>
                <c:pt idx="627" formatCode="0.000">
                  <c:v>0.28000003172153642</c:v>
                </c:pt>
                <c:pt idx="628" formatCode="0.000">
                  <c:v>0.28000003172153642</c:v>
                </c:pt>
                <c:pt idx="629" formatCode="0.000">
                  <c:v>0.28000003172153642</c:v>
                </c:pt>
                <c:pt idx="630" formatCode="0.000">
                  <c:v>0.28000003172153642</c:v>
                </c:pt>
                <c:pt idx="631" formatCode="0.000">
                  <c:v>0.28000003172153642</c:v>
                </c:pt>
                <c:pt idx="632" formatCode="0.000">
                  <c:v>0.28000003172153642</c:v>
                </c:pt>
                <c:pt idx="633" formatCode="0.000">
                  <c:v>0.28000003172153642</c:v>
                </c:pt>
                <c:pt idx="634" formatCode="0.000">
                  <c:v>0.28000003172153642</c:v>
                </c:pt>
                <c:pt idx="635" formatCode="0.000">
                  <c:v>0.28000003172153642</c:v>
                </c:pt>
                <c:pt idx="636" formatCode="0.000">
                  <c:v>0.28000003172153642</c:v>
                </c:pt>
                <c:pt idx="637" formatCode="0.000">
                  <c:v>0.28000003172153642</c:v>
                </c:pt>
                <c:pt idx="638" formatCode="0.000">
                  <c:v>0.28000003172153642</c:v>
                </c:pt>
                <c:pt idx="639" formatCode="0.000">
                  <c:v>0.28000003172153642</c:v>
                </c:pt>
                <c:pt idx="640" formatCode="0.000">
                  <c:v>0.28000003172153642</c:v>
                </c:pt>
                <c:pt idx="641" formatCode="0.000">
                  <c:v>0.28000003172153642</c:v>
                </c:pt>
                <c:pt idx="642" formatCode="0.000">
                  <c:v>0.28000003172153642</c:v>
                </c:pt>
                <c:pt idx="643" formatCode="0.000">
                  <c:v>0.28000003172153642</c:v>
                </c:pt>
                <c:pt idx="644" formatCode="0.000">
                  <c:v>0.28000003172153642</c:v>
                </c:pt>
                <c:pt idx="645" formatCode="0.000">
                  <c:v>0.28000003172153642</c:v>
                </c:pt>
                <c:pt idx="646" formatCode="0.000">
                  <c:v>0.28000003172153642</c:v>
                </c:pt>
                <c:pt idx="647" formatCode="0.000">
                  <c:v>0.28000003172153642</c:v>
                </c:pt>
                <c:pt idx="648" formatCode="0.000">
                  <c:v>0.28000003172153642</c:v>
                </c:pt>
                <c:pt idx="649" formatCode="0.000">
                  <c:v>0.28000003172153642</c:v>
                </c:pt>
                <c:pt idx="650" formatCode="0.000">
                  <c:v>0.28000003172153642</c:v>
                </c:pt>
                <c:pt idx="651" formatCode="0.000">
                  <c:v>0.28000003172153642</c:v>
                </c:pt>
                <c:pt idx="652" formatCode="0.000">
                  <c:v>0.28000003172153642</c:v>
                </c:pt>
                <c:pt idx="653" formatCode="0.000">
                  <c:v>0.28000003172153642</c:v>
                </c:pt>
                <c:pt idx="654" formatCode="0.000">
                  <c:v>0.28000003172153642</c:v>
                </c:pt>
                <c:pt idx="655" formatCode="0.000">
                  <c:v>0.28934296724965708</c:v>
                </c:pt>
                <c:pt idx="656" formatCode="0.000">
                  <c:v>0.29809493827160494</c:v>
                </c:pt>
                <c:pt idx="657" formatCode="0.000">
                  <c:v>0.30618185078017834</c:v>
                </c:pt>
                <c:pt idx="658" formatCode="0.000">
                  <c:v>0.31365980409807959</c:v>
                </c:pt>
                <c:pt idx="659" formatCode="0.000">
                  <c:v>0.32029710176611798</c:v>
                </c:pt>
                <c:pt idx="660" formatCode="0.000">
                  <c:v>0.32585710176611798</c:v>
                </c:pt>
                <c:pt idx="661" formatCode="0.000">
                  <c:v>0.33043514017489717</c:v>
                </c:pt>
                <c:pt idx="662" formatCode="0.000">
                  <c:v>0.33440424918552819</c:v>
                </c:pt>
                <c:pt idx="663" formatCode="0.000">
                  <c:v>0.33790930984224971</c:v>
                </c:pt>
                <c:pt idx="664" formatCode="0.000">
                  <c:v>0.34077237139917699</c:v>
                </c:pt>
                <c:pt idx="665" formatCode="0.000">
                  <c:v>0.34278634602194796</c:v>
                </c:pt>
                <c:pt idx="666" formatCode="0.000">
                  <c:v>0.34406292588305903</c:v>
                </c:pt>
                <c:pt idx="667" formatCode="0.000">
                  <c:v>0.34476948538237318</c:v>
                </c:pt>
                <c:pt idx="668" formatCode="0.000">
                  <c:v>0.3452807548868313</c:v>
                </c:pt>
                <c:pt idx="669" formatCode="0.000">
                  <c:v>0.3452807548868313</c:v>
                </c:pt>
                <c:pt idx="670" formatCode="0.000">
                  <c:v>0.3452807548868313</c:v>
                </c:pt>
                <c:pt idx="671" formatCode="0.000">
                  <c:v>0.3452807548868313</c:v>
                </c:pt>
                <c:pt idx="672" formatCode="0.000">
                  <c:v>0.3452807548868313</c:v>
                </c:pt>
                <c:pt idx="673" formatCode="0.000">
                  <c:v>0.3452807548868313</c:v>
                </c:pt>
                <c:pt idx="674" formatCode="0.000">
                  <c:v>0.3452807548868313</c:v>
                </c:pt>
                <c:pt idx="675" formatCode="0.000">
                  <c:v>0.3452807548868313</c:v>
                </c:pt>
                <c:pt idx="676" formatCode="0.000">
                  <c:v>0.3452807548868313</c:v>
                </c:pt>
                <c:pt idx="677" formatCode="0.000">
                  <c:v>0.3452807548868313</c:v>
                </c:pt>
                <c:pt idx="678" formatCode="0.000">
                  <c:v>0.3452807548868313</c:v>
                </c:pt>
                <c:pt idx="679" formatCode="0.000">
                  <c:v>0.3452807548868313</c:v>
                </c:pt>
                <c:pt idx="680" formatCode="0.000">
                  <c:v>0.3452807548868313</c:v>
                </c:pt>
                <c:pt idx="681" formatCode="0.000">
                  <c:v>0.3452807548868313</c:v>
                </c:pt>
                <c:pt idx="682" formatCode="0.000">
                  <c:v>0.34981219778806588</c:v>
                </c:pt>
                <c:pt idx="683" formatCode="0.000">
                  <c:v>0.35360922518004118</c:v>
                </c:pt>
                <c:pt idx="684" formatCode="0.000">
                  <c:v>0.3566219643775721</c:v>
                </c:pt>
                <c:pt idx="685" formatCode="0.000">
                  <c:v>0.35880995713305902</c:v>
                </c:pt>
                <c:pt idx="686" formatCode="0.000">
                  <c:v>0.36035869170096024</c:v>
                </c:pt>
                <c:pt idx="687" formatCode="0.000">
                  <c:v>0.36168508466220856</c:v>
                </c:pt>
                <c:pt idx="688" formatCode="0.000">
                  <c:v>0.36274930341220851</c:v>
                </c:pt>
                <c:pt idx="689" formatCode="0.000">
                  <c:v>0.36274930341220851</c:v>
                </c:pt>
                <c:pt idx="690" formatCode="0.000">
                  <c:v>0.36274930341220851</c:v>
                </c:pt>
                <c:pt idx="691" formatCode="0.000">
                  <c:v>0.36274930341220851</c:v>
                </c:pt>
                <c:pt idx="692" formatCode="0.000">
                  <c:v>0.36274930341220851</c:v>
                </c:pt>
                <c:pt idx="693" formatCode="0.000">
                  <c:v>0.36274930341220851</c:v>
                </c:pt>
                <c:pt idx="694" formatCode="0.000">
                  <c:v>0.36274930341220851</c:v>
                </c:pt>
                <c:pt idx="695" formatCode="0.000">
                  <c:v>0.36274930341220851</c:v>
                </c:pt>
                <c:pt idx="696" formatCode="0.000">
                  <c:v>0.36274930341220851</c:v>
                </c:pt>
                <c:pt idx="697" formatCode="0.000">
                  <c:v>0.36274930341220851</c:v>
                </c:pt>
                <c:pt idx="698" formatCode="0.000">
                  <c:v>0.36274930341220851</c:v>
                </c:pt>
                <c:pt idx="699" formatCode="0.000">
                  <c:v>0.36274930341220851</c:v>
                </c:pt>
                <c:pt idx="700" formatCode="0.000">
                  <c:v>0.36587680341220852</c:v>
                </c:pt>
                <c:pt idx="701" formatCode="0.000">
                  <c:v>0.36826285686728399</c:v>
                </c:pt>
                <c:pt idx="702" formatCode="0.000">
                  <c:v>0.3702459664351852</c:v>
                </c:pt>
                <c:pt idx="703" formatCode="0.000">
                  <c:v>0.37183572530864201</c:v>
                </c:pt>
                <c:pt idx="704" formatCode="0.000">
                  <c:v>0.37325158521947882</c:v>
                </c:pt>
                <c:pt idx="705" formatCode="0.000">
                  <c:v>0.37325158521947882</c:v>
                </c:pt>
                <c:pt idx="706" formatCode="0.000">
                  <c:v>0.37325158521947882</c:v>
                </c:pt>
                <c:pt idx="707" formatCode="0.000">
                  <c:v>0.37325158521947882</c:v>
                </c:pt>
                <c:pt idx="708" formatCode="0.000">
                  <c:v>0.37325158521947882</c:v>
                </c:pt>
                <c:pt idx="709" formatCode="0.000">
                  <c:v>0.37443139896262007</c:v>
                </c:pt>
                <c:pt idx="710" formatCode="0.000">
                  <c:v>0.37538598122427991</c:v>
                </c:pt>
                <c:pt idx="711" formatCode="0.000">
                  <c:v>0.37606528056412902</c:v>
                </c:pt>
                <c:pt idx="712" formatCode="0.000">
                  <c:v>0.37655340127743486</c:v>
                </c:pt>
                <c:pt idx="713" formatCode="0.000">
                  <c:v>0.37655340127743486</c:v>
                </c:pt>
                <c:pt idx="714" formatCode="0.000">
                  <c:v>0.37655340127743486</c:v>
                </c:pt>
                <c:pt idx="715" formatCode="0.000">
                  <c:v>0.37655340127743486</c:v>
                </c:pt>
                <c:pt idx="716" formatCode="0.000">
                  <c:v>0.37655340127743486</c:v>
                </c:pt>
                <c:pt idx="717" formatCode="0.000">
                  <c:v>0.37655340127743486</c:v>
                </c:pt>
                <c:pt idx="718" formatCode="0.000">
                  <c:v>0.37789239647633749</c:v>
                </c:pt>
                <c:pt idx="719" formatCode="0.000">
                  <c:v>0.37891204561042524</c:v>
                </c:pt>
                <c:pt idx="720" formatCode="0.000">
                  <c:v>0.37948766696673525</c:v>
                </c:pt>
                <c:pt idx="721" formatCode="0.000">
                  <c:v>0.3799166793124143</c:v>
                </c:pt>
                <c:pt idx="722" formatCode="0.000">
                  <c:v>0.3799166793124143</c:v>
                </c:pt>
                <c:pt idx="723" formatCode="0.000">
                  <c:v>0.3799166793124143</c:v>
                </c:pt>
                <c:pt idx="724" formatCode="0.000">
                  <c:v>0.3799166793124143</c:v>
                </c:pt>
                <c:pt idx="725" formatCode="0.000">
                  <c:v>0.3799166793124143</c:v>
                </c:pt>
                <c:pt idx="726" formatCode="0.000">
                  <c:v>0.3799166793124143</c:v>
                </c:pt>
                <c:pt idx="727" formatCode="0.000">
                  <c:v>0.3799166793124143</c:v>
                </c:pt>
                <c:pt idx="728" formatCode="0.000">
                  <c:v>0.3799166793124143</c:v>
                </c:pt>
                <c:pt idx="729" formatCode="0.000">
                  <c:v>0.3799166793124143</c:v>
                </c:pt>
                <c:pt idx="730" formatCode="0.000">
                  <c:v>0.3799166793124143</c:v>
                </c:pt>
                <c:pt idx="731" formatCode="0.000">
                  <c:v>0.3799166793124143</c:v>
                </c:pt>
                <c:pt idx="732" formatCode="0.000">
                  <c:v>0.3799166793124143</c:v>
                </c:pt>
                <c:pt idx="733" formatCode="0.000">
                  <c:v>0.3799166793124143</c:v>
                </c:pt>
                <c:pt idx="734" formatCode="0.000">
                  <c:v>0.3799166793124143</c:v>
                </c:pt>
                <c:pt idx="735" formatCode="0.000">
                  <c:v>0.3799166793124143</c:v>
                </c:pt>
                <c:pt idx="736" formatCode="0.000">
                  <c:v>0.3799166793124143</c:v>
                </c:pt>
                <c:pt idx="737" formatCode="0.000">
                  <c:v>0.3799166793124143</c:v>
                </c:pt>
                <c:pt idx="738" formatCode="0.000">
                  <c:v>0.3799166793124143</c:v>
                </c:pt>
                <c:pt idx="739" formatCode="0.000">
                  <c:v>0.3799166793124143</c:v>
                </c:pt>
                <c:pt idx="740" formatCode="0.000">
                  <c:v>0.3799166793124143</c:v>
                </c:pt>
                <c:pt idx="741" formatCode="0.000">
                  <c:v>0.3799166793124143</c:v>
                </c:pt>
                <c:pt idx="742" formatCode="0.000">
                  <c:v>0.3799166793124143</c:v>
                </c:pt>
                <c:pt idx="743" formatCode="0.000">
                  <c:v>0.3799166793124143</c:v>
                </c:pt>
                <c:pt idx="744" formatCode="0.000">
                  <c:v>0.3799166793124143</c:v>
                </c:pt>
                <c:pt idx="745" formatCode="0.000">
                  <c:v>0.3799166793124143</c:v>
                </c:pt>
                <c:pt idx="746" formatCode="0.000">
                  <c:v>0.3799166793124143</c:v>
                </c:pt>
                <c:pt idx="747" formatCode="0.000">
                  <c:v>0.3799166793124143</c:v>
                </c:pt>
                <c:pt idx="748" formatCode="0.000">
                  <c:v>0.3799166793124143</c:v>
                </c:pt>
                <c:pt idx="749" formatCode="0.000">
                  <c:v>0.3799166793124143</c:v>
                </c:pt>
                <c:pt idx="750" formatCode="0.000">
                  <c:v>0.3799166793124143</c:v>
                </c:pt>
                <c:pt idx="751" formatCode="0.000">
                  <c:v>0.3799166793124143</c:v>
                </c:pt>
                <c:pt idx="752" formatCode="0.000">
                  <c:v>0.3799166793124143</c:v>
                </c:pt>
                <c:pt idx="753" formatCode="0.000">
                  <c:v>0.3799166793124143</c:v>
                </c:pt>
                <c:pt idx="754" formatCode="0.000">
                  <c:v>0.3799166793124143</c:v>
                </c:pt>
                <c:pt idx="755" formatCode="0.000">
                  <c:v>0.3799166793124143</c:v>
                </c:pt>
                <c:pt idx="756" formatCode="0.000">
                  <c:v>0.3799166793124143</c:v>
                </c:pt>
                <c:pt idx="757" formatCode="0.000">
                  <c:v>0.3799166793124143</c:v>
                </c:pt>
                <c:pt idx="758" formatCode="0.000">
                  <c:v>0.3799166793124143</c:v>
                </c:pt>
                <c:pt idx="759" formatCode="0.000">
                  <c:v>0.38666695023148145</c:v>
                </c:pt>
                <c:pt idx="760" formatCode="0.000">
                  <c:v>0.39305354381001367</c:v>
                </c:pt>
                <c:pt idx="761" formatCode="0.000">
                  <c:v>0.39874299232681754</c:v>
                </c:pt>
                <c:pt idx="762" formatCode="0.000">
                  <c:v>0.40334441786694097</c:v>
                </c:pt>
                <c:pt idx="763" formatCode="0.000">
                  <c:v>0.40680872235082299</c:v>
                </c:pt>
                <c:pt idx="764" formatCode="0.000">
                  <c:v>0.40931427361968442</c:v>
                </c:pt>
                <c:pt idx="765" formatCode="0.000">
                  <c:v>0.41098768990054863</c:v>
                </c:pt>
                <c:pt idx="766" formatCode="0.000">
                  <c:v>0.41199634559327836</c:v>
                </c:pt>
                <c:pt idx="767" formatCode="0.000">
                  <c:v>0.41260557291666655</c:v>
                </c:pt>
                <c:pt idx="768" formatCode="0.000">
                  <c:v>0.4130345852623456</c:v>
                </c:pt>
                <c:pt idx="769" formatCode="0.000">
                  <c:v>0.4130345852623456</c:v>
                </c:pt>
                <c:pt idx="770" formatCode="0.000">
                  <c:v>0.4130345852623456</c:v>
                </c:pt>
                <c:pt idx="771" formatCode="0.000">
                  <c:v>0.4130345852623456</c:v>
                </c:pt>
                <c:pt idx="772" formatCode="0.000">
                  <c:v>0.4130345852623456</c:v>
                </c:pt>
                <c:pt idx="773" formatCode="0.000">
                  <c:v>0.4130345852623456</c:v>
                </c:pt>
                <c:pt idx="774" formatCode="0.000">
                  <c:v>0.4130345852623456</c:v>
                </c:pt>
                <c:pt idx="775" formatCode="0.000">
                  <c:v>0.4130345852623456</c:v>
                </c:pt>
                <c:pt idx="776" formatCode="0.000">
                  <c:v>0.4130345852623456</c:v>
                </c:pt>
                <c:pt idx="777" formatCode="0.000">
                  <c:v>0.4130345852623456</c:v>
                </c:pt>
                <c:pt idx="778" formatCode="0.000">
                  <c:v>0.4130345852623456</c:v>
                </c:pt>
                <c:pt idx="779" formatCode="0.000">
                  <c:v>0.4130345852623456</c:v>
                </c:pt>
                <c:pt idx="780" formatCode="0.000">
                  <c:v>0.4130345852623456</c:v>
                </c:pt>
                <c:pt idx="781" formatCode="0.000">
                  <c:v>0.4130345852623456</c:v>
                </c:pt>
                <c:pt idx="782" formatCode="0.000">
                  <c:v>0.4130345852623456</c:v>
                </c:pt>
                <c:pt idx="783" formatCode="0.000">
                  <c:v>0.4130345852623456</c:v>
                </c:pt>
                <c:pt idx="784" formatCode="0.000">
                  <c:v>0.4130345852623456</c:v>
                </c:pt>
                <c:pt idx="785" formatCode="0.000">
                  <c:v>0.4130345852623456</c:v>
                </c:pt>
                <c:pt idx="786" formatCode="0.000">
                  <c:v>0.4130345852623456</c:v>
                </c:pt>
                <c:pt idx="787" formatCode="0.000">
                  <c:v>0.4130345852623456</c:v>
                </c:pt>
                <c:pt idx="788" formatCode="0.000">
                  <c:v>0.4130345852623456</c:v>
                </c:pt>
                <c:pt idx="789" formatCode="0.000">
                  <c:v>0.4130345852623456</c:v>
                </c:pt>
                <c:pt idx="790" formatCode="0.000">
                  <c:v>0.4130345852623456</c:v>
                </c:pt>
                <c:pt idx="791" formatCode="0.000">
                  <c:v>0.4130345852623456</c:v>
                </c:pt>
                <c:pt idx="792" formatCode="0.000">
                  <c:v>0.4130345852623456</c:v>
                </c:pt>
                <c:pt idx="793" formatCode="0.000">
                  <c:v>0.4130345852623456</c:v>
                </c:pt>
                <c:pt idx="794" formatCode="0.000">
                  <c:v>0.4130345852623456</c:v>
                </c:pt>
                <c:pt idx="795" formatCode="0.000">
                  <c:v>0.4130345852623456</c:v>
                </c:pt>
                <c:pt idx="796" formatCode="0.000">
                  <c:v>0.4130345852623456</c:v>
                </c:pt>
                <c:pt idx="797" formatCode="0.000">
                  <c:v>0.4130345852623456</c:v>
                </c:pt>
                <c:pt idx="798" formatCode="0.000">
                  <c:v>0.42504767575445807</c:v>
                </c:pt>
                <c:pt idx="799" formatCode="0.000">
                  <c:v>0.43566599944272966</c:v>
                </c:pt>
                <c:pt idx="800" formatCode="0.000">
                  <c:v>0.44454762752914945</c:v>
                </c:pt>
                <c:pt idx="801" formatCode="0.000">
                  <c:v>0.45178867069615902</c:v>
                </c:pt>
                <c:pt idx="802" formatCode="0.000">
                  <c:v>0.45779487332818919</c:v>
                </c:pt>
                <c:pt idx="803" formatCode="0.000">
                  <c:v>0.46312561985596695</c:v>
                </c:pt>
                <c:pt idx="804" formatCode="0.000">
                  <c:v>0.46312561985596695</c:v>
                </c:pt>
                <c:pt idx="805" formatCode="0.000">
                  <c:v>0.46312561985596695</c:v>
                </c:pt>
                <c:pt idx="806" formatCode="0.000">
                  <c:v>0.46312561985596695</c:v>
                </c:pt>
                <c:pt idx="807" formatCode="0.000">
                  <c:v>0.46312561985596695</c:v>
                </c:pt>
                <c:pt idx="808" formatCode="0.000">
                  <c:v>0.46312561985596695</c:v>
                </c:pt>
                <c:pt idx="809" formatCode="0.000">
                  <c:v>0.46312561985596695</c:v>
                </c:pt>
                <c:pt idx="810" formatCode="0.000">
                  <c:v>0.46312561985596695</c:v>
                </c:pt>
                <c:pt idx="811" formatCode="0.000">
                  <c:v>0.46312561985596695</c:v>
                </c:pt>
                <c:pt idx="812" formatCode="0.000">
                  <c:v>0.46312561985596695</c:v>
                </c:pt>
                <c:pt idx="813" formatCode="0.000">
                  <c:v>0.47096608860596695</c:v>
                </c:pt>
                <c:pt idx="814" formatCode="0.000">
                  <c:v>0.4783251101680383</c:v>
                </c:pt>
                <c:pt idx="815" formatCode="0.000">
                  <c:v>0.48501877529149512</c:v>
                </c:pt>
                <c:pt idx="816" formatCode="0.000">
                  <c:v>0.49070822380829893</c:v>
                </c:pt>
                <c:pt idx="817" formatCode="0.000">
                  <c:v>0.49540379372427973</c:v>
                </c:pt>
                <c:pt idx="818" formatCode="0.000">
                  <c:v>0.49915839656207123</c:v>
                </c:pt>
                <c:pt idx="819" formatCode="0.000">
                  <c:v>0.50203995927640599</c:v>
                </c:pt>
                <c:pt idx="820" formatCode="0.000">
                  <c:v>0.50410067836934147</c:v>
                </c:pt>
                <c:pt idx="821" formatCode="0.000">
                  <c:v>0.50552955761316865</c:v>
                </c:pt>
                <c:pt idx="822" formatCode="0.000">
                  <c:v>0.50649483539094642</c:v>
                </c:pt>
                <c:pt idx="823" formatCode="0.000">
                  <c:v>0.50649483539094642</c:v>
                </c:pt>
                <c:pt idx="824" formatCode="0.000">
                  <c:v>0.50649483539094642</c:v>
                </c:pt>
                <c:pt idx="825" formatCode="0.000">
                  <c:v>0.50649483539094642</c:v>
                </c:pt>
                <c:pt idx="826" formatCode="0.000">
                  <c:v>0.50649483539094642</c:v>
                </c:pt>
                <c:pt idx="827" formatCode="0.000">
                  <c:v>0.50649483539094642</c:v>
                </c:pt>
                <c:pt idx="828" formatCode="0.000">
                  <c:v>0.50649483539094642</c:v>
                </c:pt>
                <c:pt idx="829" formatCode="0.000">
                  <c:v>0.50649483539094642</c:v>
                </c:pt>
                <c:pt idx="830" formatCode="0.000">
                  <c:v>0.50649483539094642</c:v>
                </c:pt>
                <c:pt idx="831" formatCode="0.000">
                  <c:v>0.50649483539094642</c:v>
                </c:pt>
                <c:pt idx="832" formatCode="0.000">
                  <c:v>0.50649483539094642</c:v>
                </c:pt>
                <c:pt idx="833" formatCode="0.000">
                  <c:v>0.50649483539094642</c:v>
                </c:pt>
                <c:pt idx="834" formatCode="0.000">
                  <c:v>0.50649483539094642</c:v>
                </c:pt>
                <c:pt idx="835" formatCode="0.000">
                  <c:v>0.50649483539094642</c:v>
                </c:pt>
                <c:pt idx="836" formatCode="0.000">
                  <c:v>0.50649483539094642</c:v>
                </c:pt>
                <c:pt idx="837" formatCode="0.000">
                  <c:v>0.50649483539094642</c:v>
                </c:pt>
                <c:pt idx="838" formatCode="0.000">
                  <c:v>0.50649483539094642</c:v>
                </c:pt>
                <c:pt idx="839" formatCode="0.000">
                  <c:v>0.50649483539094642</c:v>
                </c:pt>
                <c:pt idx="840" formatCode="0.000">
                  <c:v>0.50649483539094642</c:v>
                </c:pt>
                <c:pt idx="841" formatCode="0.000">
                  <c:v>0.50649483539094642</c:v>
                </c:pt>
                <c:pt idx="842" formatCode="0.000">
                  <c:v>0.50649483539094642</c:v>
                </c:pt>
                <c:pt idx="843" formatCode="0.000">
                  <c:v>0.50649483539094642</c:v>
                </c:pt>
                <c:pt idx="844" formatCode="0.000">
                  <c:v>0.50649483539094642</c:v>
                </c:pt>
                <c:pt idx="845" formatCode="0.000">
                  <c:v>0.50649483539094642</c:v>
                </c:pt>
                <c:pt idx="846" formatCode="0.000">
                  <c:v>0.50649483539094642</c:v>
                </c:pt>
                <c:pt idx="847" formatCode="0.000">
                  <c:v>0.50649483539094642</c:v>
                </c:pt>
                <c:pt idx="848" formatCode="0.000">
                  <c:v>0.50649483539094642</c:v>
                </c:pt>
                <c:pt idx="849" formatCode="0.000">
                  <c:v>0.50649483539094642</c:v>
                </c:pt>
                <c:pt idx="850" formatCode="0.000">
                  <c:v>0.50649483539094642</c:v>
                </c:pt>
                <c:pt idx="851" formatCode="0.000">
                  <c:v>0.50649483539094642</c:v>
                </c:pt>
                <c:pt idx="852" formatCode="0.000">
                  <c:v>0.50649483539094642</c:v>
                </c:pt>
                <c:pt idx="853" formatCode="0.000">
                  <c:v>0.50649483539094642</c:v>
                </c:pt>
                <c:pt idx="854" formatCode="0.000">
                  <c:v>0.50649483539094642</c:v>
                </c:pt>
                <c:pt idx="855" formatCode="0.000">
                  <c:v>0.50649483539094642</c:v>
                </c:pt>
                <c:pt idx="856" formatCode="0.000">
                  <c:v>0.50649483539094642</c:v>
                </c:pt>
                <c:pt idx="857" formatCode="0.000">
                  <c:v>0.50649483539094642</c:v>
                </c:pt>
                <c:pt idx="858" formatCode="0.000">
                  <c:v>0.50649483539094642</c:v>
                </c:pt>
                <c:pt idx="859" formatCode="0.000">
                  <c:v>0.50649483539094642</c:v>
                </c:pt>
                <c:pt idx="860" formatCode="0.000">
                  <c:v>0.50649483539094642</c:v>
                </c:pt>
                <c:pt idx="861" formatCode="0.000">
                  <c:v>0.50649483539094642</c:v>
                </c:pt>
                <c:pt idx="862" formatCode="0.000">
                  <c:v>0.50649483539094642</c:v>
                </c:pt>
                <c:pt idx="863" formatCode="0.000">
                  <c:v>0.50649483539094642</c:v>
                </c:pt>
                <c:pt idx="864" formatCode="0.000">
                  <c:v>0.50649483539094642</c:v>
                </c:pt>
                <c:pt idx="865" formatCode="0.000">
                  <c:v>0.50649483539094642</c:v>
                </c:pt>
                <c:pt idx="866" formatCode="0.000">
                  <c:v>0.50649483539094642</c:v>
                </c:pt>
                <c:pt idx="867" formatCode="0.000">
                  <c:v>0.50649483539094642</c:v>
                </c:pt>
                <c:pt idx="868" formatCode="0.000">
                  <c:v>0.50649483539094642</c:v>
                </c:pt>
                <c:pt idx="869" formatCode="0.000">
                  <c:v>0.50649483539094642</c:v>
                </c:pt>
                <c:pt idx="870" formatCode="0.000">
                  <c:v>0.50649483539094642</c:v>
                </c:pt>
                <c:pt idx="871" formatCode="0.000">
                  <c:v>0.50649483539094642</c:v>
                </c:pt>
                <c:pt idx="872" formatCode="0.000">
                  <c:v>0.50649483539094642</c:v>
                </c:pt>
                <c:pt idx="873" formatCode="0.000">
                  <c:v>0.50649483539094642</c:v>
                </c:pt>
                <c:pt idx="874" formatCode="0.000">
                  <c:v>0.50649483539094642</c:v>
                </c:pt>
                <c:pt idx="875" formatCode="0.000">
                  <c:v>0.50649483539094642</c:v>
                </c:pt>
                <c:pt idx="876" formatCode="0.000">
                  <c:v>0.50649483539094642</c:v>
                </c:pt>
                <c:pt idx="877" formatCode="0.000">
                  <c:v>0.50649483539094642</c:v>
                </c:pt>
                <c:pt idx="878" formatCode="0.000">
                  <c:v>0.50649483539094642</c:v>
                </c:pt>
                <c:pt idx="879" formatCode="0.000">
                  <c:v>0.50649483539094642</c:v>
                </c:pt>
                <c:pt idx="880" formatCode="0.000">
                  <c:v>0.50649483539094642</c:v>
                </c:pt>
                <c:pt idx="881" formatCode="0.000">
                  <c:v>0.50649483539094642</c:v>
                </c:pt>
                <c:pt idx="882" formatCode="0.000">
                  <c:v>0.50649483539094642</c:v>
                </c:pt>
                <c:pt idx="883" formatCode="0.000">
                  <c:v>0.50649483539094642</c:v>
                </c:pt>
                <c:pt idx="884" formatCode="0.000">
                  <c:v>0.50649483539094642</c:v>
                </c:pt>
                <c:pt idx="885" formatCode="0.000">
                  <c:v>0.50649483539094642</c:v>
                </c:pt>
                <c:pt idx="886" formatCode="0.000">
                  <c:v>0.50649483539094642</c:v>
                </c:pt>
                <c:pt idx="887" formatCode="0.000">
                  <c:v>0.50649483539094642</c:v>
                </c:pt>
                <c:pt idx="888" formatCode="0.000">
                  <c:v>0.50649483539094642</c:v>
                </c:pt>
                <c:pt idx="889" formatCode="0.000">
                  <c:v>0.50649483539094642</c:v>
                </c:pt>
                <c:pt idx="890" formatCode="0.000">
                  <c:v>0.50649483539094642</c:v>
                </c:pt>
                <c:pt idx="891" formatCode="0.000">
                  <c:v>0.50649483539094642</c:v>
                </c:pt>
                <c:pt idx="892" formatCode="0.000">
                  <c:v>0.50649483539094642</c:v>
                </c:pt>
                <c:pt idx="893" formatCode="0.000">
                  <c:v>0.50649483539094642</c:v>
                </c:pt>
                <c:pt idx="894" formatCode="0.000">
                  <c:v>0.50649483539094642</c:v>
                </c:pt>
                <c:pt idx="895" formatCode="0.000">
                  <c:v>0.50649483539094642</c:v>
                </c:pt>
                <c:pt idx="896" formatCode="0.000">
                  <c:v>0.50649483539094642</c:v>
                </c:pt>
                <c:pt idx="897" formatCode="0.000">
                  <c:v>0.51900483539094644</c:v>
                </c:pt>
                <c:pt idx="898" formatCode="0.000">
                  <c:v>0.51900483539094644</c:v>
                </c:pt>
                <c:pt idx="899" formatCode="0.000">
                  <c:v>0.51900483539094644</c:v>
                </c:pt>
                <c:pt idx="900" formatCode="0.000">
                  <c:v>0.51900483539094644</c:v>
                </c:pt>
                <c:pt idx="901" formatCode="0.000">
                  <c:v>0.51900483539094644</c:v>
                </c:pt>
                <c:pt idx="902" formatCode="0.000">
                  <c:v>0.51900483539094644</c:v>
                </c:pt>
                <c:pt idx="903" formatCode="0.000">
                  <c:v>0.51900483539094644</c:v>
                </c:pt>
                <c:pt idx="904" formatCode="0.000">
                  <c:v>0.51900483539094644</c:v>
                </c:pt>
                <c:pt idx="905" formatCode="0.000">
                  <c:v>0.51900483539094644</c:v>
                </c:pt>
                <c:pt idx="906" formatCode="0.000">
                  <c:v>0.52962315907921798</c:v>
                </c:pt>
                <c:pt idx="907" formatCode="0.000">
                  <c:v>0.53850478716563777</c:v>
                </c:pt>
                <c:pt idx="908" formatCode="0.000">
                  <c:v>0.54574583033264734</c:v>
                </c:pt>
                <c:pt idx="909" formatCode="0.000">
                  <c:v>0.55175203296467756</c:v>
                </c:pt>
                <c:pt idx="910" formatCode="0.000">
                  <c:v>0.55708277949245533</c:v>
                </c:pt>
                <c:pt idx="911" formatCode="0.000">
                  <c:v>0.55708277949245533</c:v>
                </c:pt>
                <c:pt idx="912" formatCode="0.000">
                  <c:v>0.55708277949245533</c:v>
                </c:pt>
                <c:pt idx="913" formatCode="0.000">
                  <c:v>0.55708277949245533</c:v>
                </c:pt>
                <c:pt idx="914" formatCode="0.000">
                  <c:v>0.55708277949245533</c:v>
                </c:pt>
                <c:pt idx="915" formatCode="0.000">
                  <c:v>0.55708277949245533</c:v>
                </c:pt>
                <c:pt idx="916" formatCode="0.000">
                  <c:v>0.55708277949245533</c:v>
                </c:pt>
                <c:pt idx="917" formatCode="0.000">
                  <c:v>0.55708277949245533</c:v>
                </c:pt>
                <c:pt idx="918" formatCode="0.000">
                  <c:v>0.55708277949245533</c:v>
                </c:pt>
                <c:pt idx="919" formatCode="0.000">
                  <c:v>0.55708277949245533</c:v>
                </c:pt>
                <c:pt idx="920" formatCode="0.000">
                  <c:v>0.55708277949245533</c:v>
                </c:pt>
                <c:pt idx="921" formatCode="0.000">
                  <c:v>0.55708277949245533</c:v>
                </c:pt>
                <c:pt idx="922" formatCode="0.000">
                  <c:v>0.55708277949245533</c:v>
                </c:pt>
                <c:pt idx="923" formatCode="0.000">
                  <c:v>0.55708277949245533</c:v>
                </c:pt>
                <c:pt idx="924" formatCode="0.000">
                  <c:v>0.55708277949245533</c:v>
                </c:pt>
                <c:pt idx="925" formatCode="0.000">
                  <c:v>0.55708277949245533</c:v>
                </c:pt>
                <c:pt idx="926" formatCode="0.000">
                  <c:v>0.55708277949245533</c:v>
                </c:pt>
                <c:pt idx="927" formatCode="0.000">
                  <c:v>0.55708277949245533</c:v>
                </c:pt>
                <c:pt idx="928" formatCode="0.000">
                  <c:v>0.55708277949245533</c:v>
                </c:pt>
                <c:pt idx="929" formatCode="0.000">
                  <c:v>0.55708277949245533</c:v>
                </c:pt>
                <c:pt idx="930" formatCode="0.000">
                  <c:v>0.55708277949245533</c:v>
                </c:pt>
                <c:pt idx="931" formatCode="0.000">
                  <c:v>0.55708277949245533</c:v>
                </c:pt>
                <c:pt idx="932" formatCode="0.000">
                  <c:v>0.55708277949245533</c:v>
                </c:pt>
                <c:pt idx="933" formatCode="0.000">
                  <c:v>0.55708277949245533</c:v>
                </c:pt>
                <c:pt idx="934" formatCode="0.000">
                  <c:v>0.55708277949245533</c:v>
                </c:pt>
                <c:pt idx="935" formatCode="0.000">
                  <c:v>0.55708277949245533</c:v>
                </c:pt>
                <c:pt idx="936" formatCode="0.000">
                  <c:v>0.55708277949245533</c:v>
                </c:pt>
                <c:pt idx="937" formatCode="0.000">
                  <c:v>0.55708277949245533</c:v>
                </c:pt>
                <c:pt idx="938" formatCode="0.000">
                  <c:v>0.55708277949245533</c:v>
                </c:pt>
                <c:pt idx="939" formatCode="0.000">
                  <c:v>0.55708277949245533</c:v>
                </c:pt>
                <c:pt idx="940" formatCode="0.000">
                  <c:v>0.55708277949245533</c:v>
                </c:pt>
                <c:pt idx="941" formatCode="0.000">
                  <c:v>0.55708277949245533</c:v>
                </c:pt>
                <c:pt idx="942" formatCode="0.000">
                  <c:v>0.55708277949245533</c:v>
                </c:pt>
                <c:pt idx="943" formatCode="0.000">
                  <c:v>0.55708277949245533</c:v>
                </c:pt>
                <c:pt idx="944" formatCode="0.000">
                  <c:v>0.55708277949245533</c:v>
                </c:pt>
                <c:pt idx="945" formatCode="0.000">
                  <c:v>0.55708277949245533</c:v>
                </c:pt>
                <c:pt idx="946" formatCode="0.000">
                  <c:v>0.55708277949245533</c:v>
                </c:pt>
                <c:pt idx="947" formatCode="0.000">
                  <c:v>0.55708277949245533</c:v>
                </c:pt>
                <c:pt idx="948" formatCode="0.000">
                  <c:v>0.55708277949245533</c:v>
                </c:pt>
                <c:pt idx="949" formatCode="0.000">
                  <c:v>0.55708277949245533</c:v>
                </c:pt>
                <c:pt idx="950" formatCode="0.000">
                  <c:v>0.55708277949245533</c:v>
                </c:pt>
                <c:pt idx="951" formatCode="0.000">
                  <c:v>0.55708277949245533</c:v>
                </c:pt>
                <c:pt idx="952" formatCode="0.000">
                  <c:v>0.55708277949245533</c:v>
                </c:pt>
                <c:pt idx="953" formatCode="0.000">
                  <c:v>0.55708277949245533</c:v>
                </c:pt>
                <c:pt idx="954" formatCode="0.000">
                  <c:v>0.55708277949245533</c:v>
                </c:pt>
                <c:pt idx="955" formatCode="0.000">
                  <c:v>0.56612781957304514</c:v>
                </c:pt>
                <c:pt idx="956" formatCode="0.000">
                  <c:v>0.57440206747256517</c:v>
                </c:pt>
                <c:pt idx="957" formatCode="0.000">
                  <c:v>0.58138114497599447</c:v>
                </c:pt>
                <c:pt idx="958" formatCode="0.000">
                  <c:v>0.58691543402777779</c:v>
                </c:pt>
                <c:pt idx="959" formatCode="0.000">
                  <c:v>0.59117230902777784</c:v>
                </c:pt>
                <c:pt idx="960" formatCode="0.000">
                  <c:v>0.59431914437585731</c:v>
                </c:pt>
                <c:pt idx="961" formatCode="0.000">
                  <c:v>0.59652331447187923</c:v>
                </c:pt>
                <c:pt idx="962" formatCode="0.000">
                  <c:v>0.59652331447187923</c:v>
                </c:pt>
                <c:pt idx="963" formatCode="0.000">
                  <c:v>0.59652331447187923</c:v>
                </c:pt>
                <c:pt idx="964" formatCode="0.000">
                  <c:v>0.59652331447187923</c:v>
                </c:pt>
                <c:pt idx="965" formatCode="0.000">
                  <c:v>0.59652331447187923</c:v>
                </c:pt>
                <c:pt idx="966" formatCode="0.000">
                  <c:v>0.59652331447187923</c:v>
                </c:pt>
                <c:pt idx="967" formatCode="0.000">
                  <c:v>0.59652331447187923</c:v>
                </c:pt>
                <c:pt idx="968" formatCode="0.000">
                  <c:v>0.59652331447187923</c:v>
                </c:pt>
                <c:pt idx="969" formatCode="0.000">
                  <c:v>0.59652331447187923</c:v>
                </c:pt>
                <c:pt idx="970" formatCode="0.000">
                  <c:v>0.59652331447187923</c:v>
                </c:pt>
                <c:pt idx="971" formatCode="0.000">
                  <c:v>0.59652331447187923</c:v>
                </c:pt>
                <c:pt idx="972" formatCode="0.000">
                  <c:v>0.59652331447187923</c:v>
                </c:pt>
                <c:pt idx="973" formatCode="0.000">
                  <c:v>0.59652331447187923</c:v>
                </c:pt>
                <c:pt idx="974" formatCode="0.000">
                  <c:v>0.60424199138374479</c:v>
                </c:pt>
                <c:pt idx="975" formatCode="0.000">
                  <c:v>0.61145368891460905</c:v>
                </c:pt>
                <c:pt idx="976" formatCode="0.000">
                  <c:v>0.61773040766460896</c:v>
                </c:pt>
                <c:pt idx="977" formatCode="0.000">
                  <c:v>0.62264128815157749</c:v>
                </c:pt>
                <c:pt idx="978" formatCode="0.000">
                  <c:v>0.62635370477537711</c:v>
                </c:pt>
                <c:pt idx="979" formatCode="0.000">
                  <c:v>0.62903503193587096</c:v>
                </c:pt>
                <c:pt idx="980" formatCode="0.000">
                  <c:v>0.63085264403292174</c:v>
                </c:pt>
                <c:pt idx="981" formatCode="0.000">
                  <c:v>0.63196238575960217</c:v>
                </c:pt>
                <c:pt idx="982" formatCode="0.000">
                  <c:v>0.6327250743741426</c:v>
                </c:pt>
                <c:pt idx="983" formatCode="0.000">
                  <c:v>0.63324417931241417</c:v>
                </c:pt>
                <c:pt idx="984" formatCode="0.000">
                  <c:v>0.63358527391975294</c:v>
                </c:pt>
                <c:pt idx="985" formatCode="0.000">
                  <c:v>0.63381598722565147</c:v>
                </c:pt>
                <c:pt idx="986" formatCode="0.000">
                  <c:v>0.63397043167009592</c:v>
                </c:pt>
                <c:pt idx="987" formatCode="0.000">
                  <c:v>0.63406055405521256</c:v>
                </c:pt>
                <c:pt idx="988" formatCode="0.000">
                  <c:v>0.63409106159979411</c:v>
                </c:pt>
                <c:pt idx="989" formatCode="0.000">
                  <c:v>0.63409466649519874</c:v>
                </c:pt>
                <c:pt idx="990" formatCode="0.000">
                  <c:v>0.63409466649519874</c:v>
                </c:pt>
                <c:pt idx="991" formatCode="0.000">
                  <c:v>0.63409466649519874</c:v>
                </c:pt>
                <c:pt idx="992" formatCode="0.000">
                  <c:v>0.63409466649519874</c:v>
                </c:pt>
                <c:pt idx="993" formatCode="0.000">
                  <c:v>0.63409466649519874</c:v>
                </c:pt>
                <c:pt idx="994" formatCode="0.000">
                  <c:v>0.63409466649519874</c:v>
                </c:pt>
                <c:pt idx="995" formatCode="0.000">
                  <c:v>0.63409466649519874</c:v>
                </c:pt>
                <c:pt idx="996" formatCode="0.000">
                  <c:v>0.63409466649519874</c:v>
                </c:pt>
                <c:pt idx="997" formatCode="0.000">
                  <c:v>0.63409466649519874</c:v>
                </c:pt>
                <c:pt idx="998" formatCode="0.000">
                  <c:v>0.63409466649519874</c:v>
                </c:pt>
                <c:pt idx="999" formatCode="0.000">
                  <c:v>0.63409466649519874</c:v>
                </c:pt>
                <c:pt idx="1000" formatCode="0.000">
                  <c:v>0.63409466649519874</c:v>
                </c:pt>
                <c:pt idx="1001" formatCode="0.000">
                  <c:v>0.63409466649519874</c:v>
                </c:pt>
                <c:pt idx="1002" formatCode="0.000">
                  <c:v>0.63409466649519874</c:v>
                </c:pt>
                <c:pt idx="1003" formatCode="0.000">
                  <c:v>0.63409466649519874</c:v>
                </c:pt>
                <c:pt idx="1004" formatCode="0.000">
                  <c:v>0.63409466649519874</c:v>
                </c:pt>
                <c:pt idx="1005" formatCode="0.000">
                  <c:v>0.63409466649519874</c:v>
                </c:pt>
                <c:pt idx="1006" formatCode="0.000">
                  <c:v>0.63409466649519874</c:v>
                </c:pt>
                <c:pt idx="1007" formatCode="0.000">
                  <c:v>0.63409466649519874</c:v>
                </c:pt>
                <c:pt idx="1008" formatCode="0.000">
                  <c:v>0.63409466649519874</c:v>
                </c:pt>
                <c:pt idx="1009" formatCode="0.000">
                  <c:v>0.63409466649519874</c:v>
                </c:pt>
                <c:pt idx="1010" formatCode="0.000">
                  <c:v>0.63409466649519874</c:v>
                </c:pt>
                <c:pt idx="1011" formatCode="0.000">
                  <c:v>0.63409466649519874</c:v>
                </c:pt>
                <c:pt idx="1012" formatCode="0.000">
                  <c:v>0.63409466649519874</c:v>
                </c:pt>
                <c:pt idx="1013" formatCode="0.000">
                  <c:v>0.63409466649519874</c:v>
                </c:pt>
                <c:pt idx="1014" formatCode="0.000">
                  <c:v>0.63409466649519874</c:v>
                </c:pt>
                <c:pt idx="1015" formatCode="0.000">
                  <c:v>0.63409466649519874</c:v>
                </c:pt>
                <c:pt idx="1016" formatCode="0.000">
                  <c:v>0.63409466649519874</c:v>
                </c:pt>
                <c:pt idx="1017" formatCode="0.000">
                  <c:v>0.63409466649519874</c:v>
                </c:pt>
                <c:pt idx="1018" formatCode="0.000">
                  <c:v>0.63409466649519874</c:v>
                </c:pt>
                <c:pt idx="1019" formatCode="0.000">
                  <c:v>0.63409466649519874</c:v>
                </c:pt>
                <c:pt idx="1020" formatCode="0.000">
                  <c:v>0.63409466649519874</c:v>
                </c:pt>
                <c:pt idx="1021" formatCode="0.000">
                  <c:v>0.63409466649519874</c:v>
                </c:pt>
                <c:pt idx="1022" formatCode="0.000">
                  <c:v>0.63409466649519874</c:v>
                </c:pt>
                <c:pt idx="1023" formatCode="0.000">
                  <c:v>0.63409466649519874</c:v>
                </c:pt>
                <c:pt idx="1024" formatCode="0.000">
                  <c:v>0.63409466649519874</c:v>
                </c:pt>
                <c:pt idx="1025" formatCode="0.000">
                  <c:v>0.63409466649519874</c:v>
                </c:pt>
                <c:pt idx="1026" formatCode="0.000">
                  <c:v>0.63409466649519874</c:v>
                </c:pt>
                <c:pt idx="1027" formatCode="0.000">
                  <c:v>0.63409466649519874</c:v>
                </c:pt>
                <c:pt idx="1028" formatCode="0.000">
                  <c:v>0.63409466649519874</c:v>
                </c:pt>
                <c:pt idx="1029" formatCode="0.000">
                  <c:v>0.63409466649519874</c:v>
                </c:pt>
                <c:pt idx="1030" formatCode="0.000">
                  <c:v>0.63409466649519874</c:v>
                </c:pt>
                <c:pt idx="1031" formatCode="0.000">
                  <c:v>0.63409466649519874</c:v>
                </c:pt>
                <c:pt idx="1032" formatCode="0.000">
                  <c:v>0.63409466649519874</c:v>
                </c:pt>
                <c:pt idx="1033" formatCode="0.000">
                  <c:v>0.63409466649519874</c:v>
                </c:pt>
                <c:pt idx="1034" formatCode="0.000">
                  <c:v>0.63409466649519874</c:v>
                </c:pt>
                <c:pt idx="1035" formatCode="0.000">
                  <c:v>0.63409466649519874</c:v>
                </c:pt>
                <c:pt idx="1036" formatCode="0.000">
                  <c:v>0.63409466649519874</c:v>
                </c:pt>
                <c:pt idx="1037" formatCode="0.000">
                  <c:v>0.63409466649519874</c:v>
                </c:pt>
                <c:pt idx="1038" formatCode="0.000">
                  <c:v>0.63409466649519874</c:v>
                </c:pt>
                <c:pt idx="1039" formatCode="0.000">
                  <c:v>0.63409466649519874</c:v>
                </c:pt>
                <c:pt idx="1040" formatCode="0.000">
                  <c:v>0.63409466649519874</c:v>
                </c:pt>
                <c:pt idx="1041" formatCode="0.000">
                  <c:v>0.63409466649519874</c:v>
                </c:pt>
                <c:pt idx="1042" formatCode="0.000">
                  <c:v>0.63409466649519874</c:v>
                </c:pt>
                <c:pt idx="1043" formatCode="0.000">
                  <c:v>0.63409466649519874</c:v>
                </c:pt>
                <c:pt idx="1044" formatCode="0.000">
                  <c:v>0.63409466649519874</c:v>
                </c:pt>
                <c:pt idx="1045" formatCode="0.000">
                  <c:v>0.63409466649519874</c:v>
                </c:pt>
                <c:pt idx="1046" formatCode="0.000">
                  <c:v>0.63409466649519874</c:v>
                </c:pt>
                <c:pt idx="1047" formatCode="0.000">
                  <c:v>0.63409466649519874</c:v>
                </c:pt>
                <c:pt idx="1048" formatCode="0.000">
                  <c:v>0.63409466649519874</c:v>
                </c:pt>
                <c:pt idx="1049" formatCode="0.000">
                  <c:v>0.63409466649519874</c:v>
                </c:pt>
                <c:pt idx="1050" formatCode="0.000">
                  <c:v>0.63409466649519874</c:v>
                </c:pt>
                <c:pt idx="1051" formatCode="0.000">
                  <c:v>0.63409466649519874</c:v>
                </c:pt>
                <c:pt idx="1052" formatCode="0.000">
                  <c:v>0.63409466649519874</c:v>
                </c:pt>
                <c:pt idx="1053" formatCode="0.000">
                  <c:v>0.63409466649519874</c:v>
                </c:pt>
                <c:pt idx="1054" formatCode="0.000">
                  <c:v>0.64224378579389563</c:v>
                </c:pt>
                <c:pt idx="1055" formatCode="0.000">
                  <c:v>0.64990192429698201</c:v>
                </c:pt>
                <c:pt idx="1056" formatCode="0.000">
                  <c:v>0.65699683513374474</c:v>
                </c:pt>
                <c:pt idx="1057" formatCode="0.000">
                  <c:v>0.66343872363683121</c:v>
                </c:pt>
                <c:pt idx="1058" formatCode="0.000">
                  <c:v>0.66915424061213979</c:v>
                </c:pt>
                <c:pt idx="1059" formatCode="0.000">
                  <c:v>0.67399281464334682</c:v>
                </c:pt>
                <c:pt idx="1060" formatCode="0.000">
                  <c:v>0.67785392575445802</c:v>
                </c:pt>
                <c:pt idx="1061" formatCode="0.000">
                  <c:v>0.68066184134945107</c:v>
                </c:pt>
                <c:pt idx="1062" formatCode="0.000">
                  <c:v>0.6825839358281891</c:v>
                </c:pt>
                <c:pt idx="1063" formatCode="0.000">
                  <c:v>0.68389778613683105</c:v>
                </c:pt>
                <c:pt idx="1064" formatCode="0.000">
                  <c:v>0.68472866983882008</c:v>
                </c:pt>
                <c:pt idx="1065" formatCode="0.000">
                  <c:v>0.68526362439986266</c:v>
                </c:pt>
                <c:pt idx="1066" formatCode="0.000">
                  <c:v>0.68526362439986266</c:v>
                </c:pt>
                <c:pt idx="1067" formatCode="0.000">
                  <c:v>0.68526362439986266</c:v>
                </c:pt>
                <c:pt idx="1068" formatCode="0.000">
                  <c:v>0.68526362439986266</c:v>
                </c:pt>
                <c:pt idx="1069" formatCode="0.000">
                  <c:v>0.68526362439986266</c:v>
                </c:pt>
                <c:pt idx="1070" formatCode="0.000">
                  <c:v>0.68526362439986266</c:v>
                </c:pt>
                <c:pt idx="1071" formatCode="0.000">
                  <c:v>0.68526362439986266</c:v>
                </c:pt>
                <c:pt idx="1072" formatCode="0.000">
                  <c:v>0.68526362439986266</c:v>
                </c:pt>
                <c:pt idx="1073" formatCode="0.000">
                  <c:v>0.68526362439986266</c:v>
                </c:pt>
                <c:pt idx="1074" formatCode="0.000">
                  <c:v>0.68526362439986266</c:v>
                </c:pt>
                <c:pt idx="1075" formatCode="0.000">
                  <c:v>0.68526362439986266</c:v>
                </c:pt>
                <c:pt idx="1076" formatCode="0.000">
                  <c:v>0.68526362439986266</c:v>
                </c:pt>
                <c:pt idx="1077" formatCode="0.000">
                  <c:v>0.68526362439986266</c:v>
                </c:pt>
                <c:pt idx="1078" formatCode="0.000">
                  <c:v>0.68526362439986266</c:v>
                </c:pt>
                <c:pt idx="1079" formatCode="0.000">
                  <c:v>0.68526362439986266</c:v>
                </c:pt>
                <c:pt idx="1080" formatCode="0.000">
                  <c:v>0.68526362439986266</c:v>
                </c:pt>
                <c:pt idx="1081" formatCode="0.000">
                  <c:v>0.68526362439986266</c:v>
                </c:pt>
                <c:pt idx="1082" formatCode="0.000">
                  <c:v>0.68526362439986266</c:v>
                </c:pt>
                <c:pt idx="1083" formatCode="0.000">
                  <c:v>0.68526362439986266</c:v>
                </c:pt>
                <c:pt idx="1084" formatCode="0.000">
                  <c:v>0.68526362439986266</c:v>
                </c:pt>
                <c:pt idx="1085" formatCode="0.000">
                  <c:v>0.68526362439986266</c:v>
                </c:pt>
                <c:pt idx="1086" formatCode="0.000">
                  <c:v>0.68526362439986266</c:v>
                </c:pt>
                <c:pt idx="1087" formatCode="0.000">
                  <c:v>0.68526362439986266</c:v>
                </c:pt>
                <c:pt idx="1088" formatCode="0.000">
                  <c:v>0.6963131054955416</c:v>
                </c:pt>
                <c:pt idx="1089" formatCode="0.000">
                  <c:v>0.6963131054955416</c:v>
                </c:pt>
                <c:pt idx="1090" formatCode="0.000">
                  <c:v>0.6963131054955416</c:v>
                </c:pt>
                <c:pt idx="1091" formatCode="0.000">
                  <c:v>0.6963131054955416</c:v>
                </c:pt>
                <c:pt idx="1092" formatCode="0.000">
                  <c:v>0.6963131054955416</c:v>
                </c:pt>
                <c:pt idx="1093" formatCode="0.000">
                  <c:v>0.6963131054955416</c:v>
                </c:pt>
                <c:pt idx="1094" formatCode="0.000">
                  <c:v>0.6963131054955416</c:v>
                </c:pt>
                <c:pt idx="1095" formatCode="0.000">
                  <c:v>0.6963131054955416</c:v>
                </c:pt>
                <c:pt idx="1096" formatCode="0.000">
                  <c:v>0.6963131054955416</c:v>
                </c:pt>
                <c:pt idx="1097" formatCode="0.000">
                  <c:v>0.6963131054955416</c:v>
                </c:pt>
                <c:pt idx="1098" formatCode="0.000">
                  <c:v>0.6963131054955416</c:v>
                </c:pt>
                <c:pt idx="1099" formatCode="0.000">
                  <c:v>0.6963131054955416</c:v>
                </c:pt>
                <c:pt idx="1100" formatCode="0.000">
                  <c:v>0.6963131054955416</c:v>
                </c:pt>
                <c:pt idx="1101" formatCode="0.000">
                  <c:v>0.6963131054955416</c:v>
                </c:pt>
                <c:pt idx="1102" formatCode="0.000">
                  <c:v>0.6963131054955416</c:v>
                </c:pt>
                <c:pt idx="1103" formatCode="0.000">
                  <c:v>0.70787644804526728</c:v>
                </c:pt>
                <c:pt idx="1104" formatCode="0.000">
                  <c:v>0.71870927790637829</c:v>
                </c:pt>
                <c:pt idx="1105" formatCode="0.000">
                  <c:v>0.71870927790637829</c:v>
                </c:pt>
                <c:pt idx="1106" formatCode="0.000">
                  <c:v>0.71870927790637829</c:v>
                </c:pt>
                <c:pt idx="1107" formatCode="0.000">
                  <c:v>0.71870927790637829</c:v>
                </c:pt>
                <c:pt idx="1108" formatCode="0.000">
                  <c:v>0.71870927790637829</c:v>
                </c:pt>
                <c:pt idx="1109" formatCode="0.000">
                  <c:v>0.71870927790637829</c:v>
                </c:pt>
                <c:pt idx="1110" formatCode="0.000">
                  <c:v>0.71870927790637829</c:v>
                </c:pt>
                <c:pt idx="1111" formatCode="0.000">
                  <c:v>0.71870927790637829</c:v>
                </c:pt>
                <c:pt idx="1112" formatCode="0.000">
                  <c:v>0.71870927790637829</c:v>
                </c:pt>
                <c:pt idx="1113" formatCode="0.000">
                  <c:v>0.71870927790637829</c:v>
                </c:pt>
                <c:pt idx="1114" formatCode="0.000">
                  <c:v>0.71870927790637829</c:v>
                </c:pt>
                <c:pt idx="1115" formatCode="0.000">
                  <c:v>0.71870927790637829</c:v>
                </c:pt>
                <c:pt idx="1116" formatCode="0.000">
                  <c:v>0.71870927790637829</c:v>
                </c:pt>
                <c:pt idx="1117" formatCode="0.000">
                  <c:v>0.71870927790637829</c:v>
                </c:pt>
                <c:pt idx="1118" formatCode="0.000">
                  <c:v>0.71870927790637829</c:v>
                </c:pt>
                <c:pt idx="1119" formatCode="0.000">
                  <c:v>0.71870927790637829</c:v>
                </c:pt>
                <c:pt idx="1120" formatCode="0.000">
                  <c:v>0.71870927790637829</c:v>
                </c:pt>
                <c:pt idx="1121" formatCode="0.000">
                  <c:v>0.71870927790637829</c:v>
                </c:pt>
                <c:pt idx="1122" formatCode="0.000">
                  <c:v>0.71870927790637829</c:v>
                </c:pt>
                <c:pt idx="1123" formatCode="0.000">
                  <c:v>0.71870927790637829</c:v>
                </c:pt>
                <c:pt idx="1124" formatCode="0.000">
                  <c:v>0.71870927790637829</c:v>
                </c:pt>
                <c:pt idx="1125" formatCode="0.000">
                  <c:v>0.71870927790637829</c:v>
                </c:pt>
                <c:pt idx="1126" formatCode="0.000">
                  <c:v>0.71870927790637829</c:v>
                </c:pt>
                <c:pt idx="1127" formatCode="0.000">
                  <c:v>0.71870927790637829</c:v>
                </c:pt>
                <c:pt idx="1128" formatCode="0.000">
                  <c:v>0.73060912701474601</c:v>
                </c:pt>
                <c:pt idx="1129" formatCode="0.000">
                  <c:v>0.74144195687585701</c:v>
                </c:pt>
                <c:pt idx="1130" formatCode="0.000">
                  <c:v>0.75071827632030153</c:v>
                </c:pt>
                <c:pt idx="1131" formatCode="0.000">
                  <c:v>0.75831611475480076</c:v>
                </c:pt>
                <c:pt idx="1132" formatCode="0.000">
                  <c:v>0.76440284657921775</c:v>
                </c:pt>
                <c:pt idx="1133" formatCode="0.000">
                  <c:v>0.76919351423182414</c:v>
                </c:pt>
                <c:pt idx="1134" formatCode="0.000">
                  <c:v>0.77309764574759909</c:v>
                </c:pt>
                <c:pt idx="1135" formatCode="0.000">
                  <c:v>0.77632241833847704</c:v>
                </c:pt>
                <c:pt idx="1136" formatCode="0.000">
                  <c:v>0.77896811364026031</c:v>
                </c:pt>
                <c:pt idx="1137" formatCode="0.000">
                  <c:v>0.78107611346879258</c:v>
                </c:pt>
                <c:pt idx="1138" formatCode="0.000">
                  <c:v>0.78265213798868283</c:v>
                </c:pt>
                <c:pt idx="1139" formatCode="0.000">
                  <c:v>0.78377340942215334</c:v>
                </c:pt>
                <c:pt idx="1140" formatCode="0.000">
                  <c:v>0.78456496699245515</c:v>
                </c:pt>
                <c:pt idx="1141" formatCode="0.000">
                  <c:v>0.78520002443415604</c:v>
                </c:pt>
                <c:pt idx="1142" formatCode="0.000">
                  <c:v>0.78520002443415604</c:v>
                </c:pt>
                <c:pt idx="1143" formatCode="0.000">
                  <c:v>0.78520002443415604</c:v>
                </c:pt>
                <c:pt idx="1144" formatCode="0.000">
                  <c:v>0.78520002443415604</c:v>
                </c:pt>
                <c:pt idx="1145" formatCode="0.000">
                  <c:v>0.78520002443415604</c:v>
                </c:pt>
                <c:pt idx="1146" formatCode="0.000">
                  <c:v>0.78520002443415604</c:v>
                </c:pt>
                <c:pt idx="1147" formatCode="0.000">
                  <c:v>0.78520002443415604</c:v>
                </c:pt>
                <c:pt idx="1148" formatCode="0.000">
                  <c:v>0.78520002443415604</c:v>
                </c:pt>
                <c:pt idx="1149" formatCode="0.000">
                  <c:v>0.78520002443415604</c:v>
                </c:pt>
                <c:pt idx="1150" formatCode="0.000">
                  <c:v>0.78703238383058949</c:v>
                </c:pt>
                <c:pt idx="1151" formatCode="0.000">
                  <c:v>0.78856756280006823</c:v>
                </c:pt>
                <c:pt idx="1152" formatCode="0.000">
                  <c:v>0.78946956125685841</c:v>
                </c:pt>
                <c:pt idx="1153" formatCode="0.000">
                  <c:v>0.79003693008401887</c:v>
                </c:pt>
                <c:pt idx="1154" formatCode="0.000">
                  <c:v>0.79046594242969781</c:v>
                </c:pt>
                <c:pt idx="1155" formatCode="0.000">
                  <c:v>0.79046594242969781</c:v>
                </c:pt>
                <c:pt idx="1156" formatCode="0.000">
                  <c:v>0.79046594242969781</c:v>
                </c:pt>
                <c:pt idx="1157" formatCode="0.000">
                  <c:v>0.79046594242969781</c:v>
                </c:pt>
                <c:pt idx="1158" formatCode="0.000">
                  <c:v>0.79046594242969781</c:v>
                </c:pt>
                <c:pt idx="1159" formatCode="0.000">
                  <c:v>0.79046594242969781</c:v>
                </c:pt>
                <c:pt idx="1160" formatCode="0.000">
                  <c:v>0.79046594242969781</c:v>
                </c:pt>
                <c:pt idx="1161" formatCode="0.000">
                  <c:v>0.79046594242969781</c:v>
                </c:pt>
                <c:pt idx="1162" formatCode="0.000">
                  <c:v>0.79046594242969781</c:v>
                </c:pt>
                <c:pt idx="1163" formatCode="0.000">
                  <c:v>0.79046594242969781</c:v>
                </c:pt>
                <c:pt idx="1164" formatCode="0.000">
                  <c:v>0.79046594242969781</c:v>
                </c:pt>
                <c:pt idx="1165" formatCode="0.000">
                  <c:v>0.79046594242969781</c:v>
                </c:pt>
                <c:pt idx="1166" formatCode="0.000">
                  <c:v>0.79046594242969781</c:v>
                </c:pt>
                <c:pt idx="1167" formatCode="0.000">
                  <c:v>0.79046594242969781</c:v>
                </c:pt>
                <c:pt idx="1168" formatCode="0.000">
                  <c:v>0.79046594242969781</c:v>
                </c:pt>
                <c:pt idx="1169" formatCode="0.000">
                  <c:v>0.79046594242969781</c:v>
                </c:pt>
                <c:pt idx="1170" formatCode="0.000">
                  <c:v>0.79046594242969781</c:v>
                </c:pt>
                <c:pt idx="1171" formatCode="0.000">
                  <c:v>0.79046594242969781</c:v>
                </c:pt>
                <c:pt idx="1172" formatCode="0.000">
                  <c:v>0.79046594242969781</c:v>
                </c:pt>
                <c:pt idx="1173" formatCode="0.000">
                  <c:v>0.79046594242969781</c:v>
                </c:pt>
                <c:pt idx="1174" formatCode="0.000">
                  <c:v>0.79046594242969781</c:v>
                </c:pt>
                <c:pt idx="1175" formatCode="0.000">
                  <c:v>0.79046594242969781</c:v>
                </c:pt>
                <c:pt idx="1176" formatCode="0.000">
                  <c:v>0.79046594242969781</c:v>
                </c:pt>
                <c:pt idx="1177" formatCode="0.000">
                  <c:v>0.79046594242969781</c:v>
                </c:pt>
                <c:pt idx="1178" formatCode="0.000">
                  <c:v>0.79046594242969781</c:v>
                </c:pt>
                <c:pt idx="1179" formatCode="0.000">
                  <c:v>0.79046594242969781</c:v>
                </c:pt>
                <c:pt idx="1180" formatCode="0.000">
                  <c:v>0.79046594242969781</c:v>
                </c:pt>
                <c:pt idx="1181" formatCode="0.000">
                  <c:v>0.79046594242969781</c:v>
                </c:pt>
                <c:pt idx="1182" formatCode="0.000">
                  <c:v>0.79046594242969781</c:v>
                </c:pt>
                <c:pt idx="1183" formatCode="0.000">
                  <c:v>0.79046594242969781</c:v>
                </c:pt>
                <c:pt idx="1184" formatCode="0.000">
                  <c:v>0.79046594242969781</c:v>
                </c:pt>
                <c:pt idx="1185" formatCode="0.000">
                  <c:v>0.79046594242969781</c:v>
                </c:pt>
                <c:pt idx="1186" formatCode="0.000">
                  <c:v>0.79046594242969781</c:v>
                </c:pt>
                <c:pt idx="1187" formatCode="0.000">
                  <c:v>0.79046594242969781</c:v>
                </c:pt>
                <c:pt idx="1188" formatCode="0.000">
                  <c:v>0.79046594242969781</c:v>
                </c:pt>
                <c:pt idx="1189" formatCode="0.000">
                  <c:v>0.79046594242969781</c:v>
                </c:pt>
                <c:pt idx="1190" formatCode="0.000">
                  <c:v>0.79046594242969781</c:v>
                </c:pt>
                <c:pt idx="1191" formatCode="0.000">
                  <c:v>0.79046594242969781</c:v>
                </c:pt>
                <c:pt idx="1192" formatCode="0.000">
                  <c:v>0.79046594242969781</c:v>
                </c:pt>
                <c:pt idx="1193" formatCode="0.000">
                  <c:v>0.79046594242969781</c:v>
                </c:pt>
                <c:pt idx="1194" formatCode="0.000">
                  <c:v>0.79046594242969781</c:v>
                </c:pt>
                <c:pt idx="1195" formatCode="0.000">
                  <c:v>0.79046594242969781</c:v>
                </c:pt>
                <c:pt idx="1196" formatCode="0.000">
                  <c:v>0.79046594242969781</c:v>
                </c:pt>
                <c:pt idx="1197" formatCode="0.000">
                  <c:v>0.79046594242969781</c:v>
                </c:pt>
                <c:pt idx="1198" formatCode="0.000">
                  <c:v>0.79046594242969781</c:v>
                </c:pt>
                <c:pt idx="1199" formatCode="0.000">
                  <c:v>0.79046594242969781</c:v>
                </c:pt>
                <c:pt idx="1200" formatCode="0.000">
                  <c:v>0.79046594242969781</c:v>
                </c:pt>
                <c:pt idx="1201" formatCode="0.000">
                  <c:v>0.79046594242969781</c:v>
                </c:pt>
                <c:pt idx="1202" formatCode="0.000">
                  <c:v>0.79046594242969781</c:v>
                </c:pt>
                <c:pt idx="1203" formatCode="0.000">
                  <c:v>0.79046594242969781</c:v>
                </c:pt>
                <c:pt idx="1204" formatCode="0.000">
                  <c:v>0.79046594242969781</c:v>
                </c:pt>
                <c:pt idx="1205" formatCode="0.000">
                  <c:v>0.79046594242969781</c:v>
                </c:pt>
                <c:pt idx="1206" formatCode="0.000">
                  <c:v>0.79046594242969781</c:v>
                </c:pt>
                <c:pt idx="1207" formatCode="0.000">
                  <c:v>0.79046594242969781</c:v>
                </c:pt>
                <c:pt idx="1208" formatCode="0.000">
                  <c:v>0.79046594242969781</c:v>
                </c:pt>
                <c:pt idx="1209" formatCode="0.000">
                  <c:v>0.79046594242969781</c:v>
                </c:pt>
                <c:pt idx="1210" formatCode="0.000">
                  <c:v>0.79046594242969781</c:v>
                </c:pt>
                <c:pt idx="1211" formatCode="0.000">
                  <c:v>0.79046594242969781</c:v>
                </c:pt>
                <c:pt idx="1212" formatCode="0.000">
                  <c:v>0.79046594242969781</c:v>
                </c:pt>
                <c:pt idx="1213" formatCode="0.000">
                  <c:v>0.79046594242969781</c:v>
                </c:pt>
                <c:pt idx="1214" formatCode="0.000">
                  <c:v>0.79046594242969781</c:v>
                </c:pt>
                <c:pt idx="1215" formatCode="0.000">
                  <c:v>0.79046594242969781</c:v>
                </c:pt>
                <c:pt idx="1216" formatCode="0.000">
                  <c:v>0.79046594242969781</c:v>
                </c:pt>
                <c:pt idx="1217" formatCode="0.000">
                  <c:v>0.79046594242969781</c:v>
                </c:pt>
                <c:pt idx="1218" formatCode="0.000">
                  <c:v>0.79046594242969781</c:v>
                </c:pt>
                <c:pt idx="1219" formatCode="0.000">
                  <c:v>0.79046594242969781</c:v>
                </c:pt>
                <c:pt idx="1220" formatCode="0.000">
                  <c:v>0.79046594242969781</c:v>
                </c:pt>
                <c:pt idx="1221" formatCode="0.000">
                  <c:v>0.79046594242969781</c:v>
                </c:pt>
                <c:pt idx="1222" formatCode="0.000">
                  <c:v>0.79046594242969781</c:v>
                </c:pt>
                <c:pt idx="1223" formatCode="0.000">
                  <c:v>0.79046594242969781</c:v>
                </c:pt>
                <c:pt idx="1224" formatCode="0.000">
                  <c:v>0.79046594242969781</c:v>
                </c:pt>
                <c:pt idx="1225" formatCode="0.000">
                  <c:v>0.79046594242969781</c:v>
                </c:pt>
                <c:pt idx="1226" formatCode="0.000">
                  <c:v>0.79046594242969781</c:v>
                </c:pt>
                <c:pt idx="1227" formatCode="0.000">
                  <c:v>0.79046594242969781</c:v>
                </c:pt>
                <c:pt idx="1228" formatCode="0.000">
                  <c:v>0.79046594242969781</c:v>
                </c:pt>
                <c:pt idx="1229" formatCode="0.000">
                  <c:v>0.79046594242969781</c:v>
                </c:pt>
                <c:pt idx="1230" formatCode="0.000">
                  <c:v>0.79046594242969781</c:v>
                </c:pt>
                <c:pt idx="1231" formatCode="0.000">
                  <c:v>0.79046594242969781</c:v>
                </c:pt>
                <c:pt idx="1232" formatCode="0.000">
                  <c:v>0.79046594242969781</c:v>
                </c:pt>
                <c:pt idx="1233" formatCode="0.000">
                  <c:v>0.79046594242969781</c:v>
                </c:pt>
                <c:pt idx="1234" formatCode="0.000">
                  <c:v>0.79046594242969781</c:v>
                </c:pt>
                <c:pt idx="1235" formatCode="0.000">
                  <c:v>0.79046594242969781</c:v>
                </c:pt>
                <c:pt idx="1236" formatCode="0.000">
                  <c:v>0.79046594242969781</c:v>
                </c:pt>
                <c:pt idx="1237" formatCode="0.000">
                  <c:v>0.79046594242969781</c:v>
                </c:pt>
                <c:pt idx="1238" formatCode="0.000">
                  <c:v>0.79046594242969781</c:v>
                </c:pt>
                <c:pt idx="1239" formatCode="0.000">
                  <c:v>0.79046594242969781</c:v>
                </c:pt>
                <c:pt idx="1240" formatCode="0.000">
                  <c:v>0.79046594242969781</c:v>
                </c:pt>
                <c:pt idx="1241" formatCode="0.000">
                  <c:v>0.79046594242969781</c:v>
                </c:pt>
                <c:pt idx="1242" formatCode="0.000">
                  <c:v>0.79046594242969781</c:v>
                </c:pt>
                <c:pt idx="1243" formatCode="0.000">
                  <c:v>0.79046594242969781</c:v>
                </c:pt>
                <c:pt idx="1244" formatCode="0.000">
                  <c:v>0.79046594242969781</c:v>
                </c:pt>
                <c:pt idx="1245" formatCode="0.000">
                  <c:v>0.79046594242969781</c:v>
                </c:pt>
                <c:pt idx="1246" formatCode="0.000">
                  <c:v>0.79046594242969781</c:v>
                </c:pt>
                <c:pt idx="1247" formatCode="0.000">
                  <c:v>0.79046594242969781</c:v>
                </c:pt>
                <c:pt idx="1248" formatCode="0.000">
                  <c:v>0.79046594242969781</c:v>
                </c:pt>
                <c:pt idx="1249" formatCode="0.000">
                  <c:v>0.79046594242969781</c:v>
                </c:pt>
                <c:pt idx="1250" formatCode="0.000">
                  <c:v>0.79046594242969781</c:v>
                </c:pt>
                <c:pt idx="1251" formatCode="0.000">
                  <c:v>0.79046594242969781</c:v>
                </c:pt>
                <c:pt idx="1252" formatCode="0.000">
                  <c:v>0.79046594242969781</c:v>
                </c:pt>
                <c:pt idx="1253" formatCode="0.000">
                  <c:v>0.79046594242969781</c:v>
                </c:pt>
                <c:pt idx="1254" formatCode="0.000">
                  <c:v>0.79046594242969781</c:v>
                </c:pt>
                <c:pt idx="1255" formatCode="0.000">
                  <c:v>0.79046594242969781</c:v>
                </c:pt>
                <c:pt idx="1256" formatCode="0.000">
                  <c:v>0.79046594242969781</c:v>
                </c:pt>
                <c:pt idx="1257" formatCode="0.000">
                  <c:v>0.79046594242969781</c:v>
                </c:pt>
                <c:pt idx="1258" formatCode="0.000">
                  <c:v>0.79046594242969781</c:v>
                </c:pt>
                <c:pt idx="1259" formatCode="0.000">
                  <c:v>0.79046594242969781</c:v>
                </c:pt>
                <c:pt idx="1260" formatCode="0.000">
                  <c:v>0.79046594242969781</c:v>
                </c:pt>
                <c:pt idx="1261" formatCode="0.000">
                  <c:v>0.79046594242969781</c:v>
                </c:pt>
                <c:pt idx="1262" formatCode="0.000">
                  <c:v>0.79046594242969781</c:v>
                </c:pt>
                <c:pt idx="1263" formatCode="0.000">
                  <c:v>0.79046594242969781</c:v>
                </c:pt>
                <c:pt idx="1264" formatCode="0.000">
                  <c:v>0.79046594242969781</c:v>
                </c:pt>
                <c:pt idx="1265" formatCode="0.000">
                  <c:v>0.79046594242969781</c:v>
                </c:pt>
                <c:pt idx="1266" formatCode="0.000">
                  <c:v>0.79046594242969781</c:v>
                </c:pt>
                <c:pt idx="1267" formatCode="0.000">
                  <c:v>0.79046594242969781</c:v>
                </c:pt>
                <c:pt idx="1268" formatCode="0.000">
                  <c:v>0.79046594242969781</c:v>
                </c:pt>
                <c:pt idx="1269" formatCode="0.000">
                  <c:v>0.79046594242969781</c:v>
                </c:pt>
                <c:pt idx="1270" formatCode="0.000">
                  <c:v>0.79046594242969781</c:v>
                </c:pt>
                <c:pt idx="1271" formatCode="0.000">
                  <c:v>0.79046594242969781</c:v>
                </c:pt>
                <c:pt idx="1272" formatCode="0.000">
                  <c:v>0.79046594242969781</c:v>
                </c:pt>
                <c:pt idx="1273" formatCode="0.000">
                  <c:v>0.79046594242969781</c:v>
                </c:pt>
                <c:pt idx="1274" formatCode="0.000">
                  <c:v>0.79046594242969781</c:v>
                </c:pt>
                <c:pt idx="1275" formatCode="0.000">
                  <c:v>0.79046594242969781</c:v>
                </c:pt>
                <c:pt idx="1276" formatCode="0.000">
                  <c:v>0.79046594242969781</c:v>
                </c:pt>
                <c:pt idx="1277" formatCode="0.000">
                  <c:v>0.79046594242969781</c:v>
                </c:pt>
                <c:pt idx="1278" formatCode="0.000">
                  <c:v>0.79046594242969781</c:v>
                </c:pt>
                <c:pt idx="1279" formatCode="0.000">
                  <c:v>0.79046594242969781</c:v>
                </c:pt>
                <c:pt idx="1280" formatCode="0.000">
                  <c:v>0.79046594242969781</c:v>
                </c:pt>
                <c:pt idx="1281" formatCode="0.000">
                  <c:v>0.79046594242969781</c:v>
                </c:pt>
                <c:pt idx="1282" formatCode="0.000">
                  <c:v>0.79046594242969781</c:v>
                </c:pt>
                <c:pt idx="1283" formatCode="0.000">
                  <c:v>0.79046594242969781</c:v>
                </c:pt>
                <c:pt idx="1284" formatCode="0.000">
                  <c:v>0.79046594242969781</c:v>
                </c:pt>
                <c:pt idx="1285" formatCode="0.000">
                  <c:v>0.79046594242969781</c:v>
                </c:pt>
                <c:pt idx="1286" formatCode="0.000">
                  <c:v>0.79046594242969781</c:v>
                </c:pt>
                <c:pt idx="1287" formatCode="0.000">
                  <c:v>0.79046594242969781</c:v>
                </c:pt>
                <c:pt idx="1288" formatCode="0.000">
                  <c:v>0.79046594242969781</c:v>
                </c:pt>
                <c:pt idx="1289" formatCode="0.000">
                  <c:v>0.79046594242969781</c:v>
                </c:pt>
                <c:pt idx="1290" formatCode="0.000">
                  <c:v>0.79046594242969781</c:v>
                </c:pt>
                <c:pt idx="1291" formatCode="0.000">
                  <c:v>0.79046594242969781</c:v>
                </c:pt>
                <c:pt idx="1292" formatCode="0.000">
                  <c:v>0.79046594242969781</c:v>
                </c:pt>
                <c:pt idx="1293" formatCode="0.000">
                  <c:v>0.79046594242969781</c:v>
                </c:pt>
                <c:pt idx="1294" formatCode="0.000">
                  <c:v>0.79046594242969781</c:v>
                </c:pt>
                <c:pt idx="1295" formatCode="0.000">
                  <c:v>0.79046594242969781</c:v>
                </c:pt>
                <c:pt idx="1296" formatCode="0.000">
                  <c:v>0.79046594242969781</c:v>
                </c:pt>
                <c:pt idx="1297" formatCode="0.000">
                  <c:v>0.79046594242969781</c:v>
                </c:pt>
                <c:pt idx="1298" formatCode="0.000">
                  <c:v>0.79046594242969781</c:v>
                </c:pt>
                <c:pt idx="1299" formatCode="0.000">
                  <c:v>0.79046594242969781</c:v>
                </c:pt>
                <c:pt idx="1300" formatCode="0.000">
                  <c:v>0.79046594242969781</c:v>
                </c:pt>
                <c:pt idx="1301" formatCode="0.000">
                  <c:v>0.79046594242969781</c:v>
                </c:pt>
                <c:pt idx="1302" formatCode="0.000">
                  <c:v>0.79046594242969781</c:v>
                </c:pt>
                <c:pt idx="1303" formatCode="0.000">
                  <c:v>0.79046594242969781</c:v>
                </c:pt>
                <c:pt idx="1304" formatCode="0.000">
                  <c:v>0.79046594242969781</c:v>
                </c:pt>
                <c:pt idx="1305" formatCode="0.000">
                  <c:v>0.79046594242969781</c:v>
                </c:pt>
                <c:pt idx="1306" formatCode="0.000">
                  <c:v>0.79046594242969781</c:v>
                </c:pt>
                <c:pt idx="1307" formatCode="0.000">
                  <c:v>0.79046594242969781</c:v>
                </c:pt>
                <c:pt idx="1308" formatCode="0.000">
                  <c:v>0.79046594242969781</c:v>
                </c:pt>
                <c:pt idx="1309" formatCode="0.000">
                  <c:v>0.79046594242969781</c:v>
                </c:pt>
                <c:pt idx="1310" formatCode="0.000">
                  <c:v>0.79046594242969781</c:v>
                </c:pt>
                <c:pt idx="1311" formatCode="0.000">
                  <c:v>0.79046594242969781</c:v>
                </c:pt>
                <c:pt idx="1312" formatCode="0.000">
                  <c:v>0.79046594242969781</c:v>
                </c:pt>
                <c:pt idx="1313" formatCode="0.000">
                  <c:v>0.79046594242969781</c:v>
                </c:pt>
                <c:pt idx="1314" formatCode="0.000">
                  <c:v>0.79046594242969781</c:v>
                </c:pt>
                <c:pt idx="1315" formatCode="0.000">
                  <c:v>0.79046594242969781</c:v>
                </c:pt>
                <c:pt idx="1316" formatCode="0.000">
                  <c:v>0.79046594242969781</c:v>
                </c:pt>
                <c:pt idx="1317" formatCode="0.000">
                  <c:v>0.79046594242969781</c:v>
                </c:pt>
                <c:pt idx="1318" formatCode="0.000">
                  <c:v>0.79046594242969781</c:v>
                </c:pt>
                <c:pt idx="1319" formatCode="0.000">
                  <c:v>0.79046594242969781</c:v>
                </c:pt>
                <c:pt idx="1320" formatCode="0.000">
                  <c:v>0.79046594242969781</c:v>
                </c:pt>
                <c:pt idx="1321" formatCode="0.000">
                  <c:v>0.79046594242969781</c:v>
                </c:pt>
                <c:pt idx="1322" formatCode="0.000">
                  <c:v>0.79046594242969781</c:v>
                </c:pt>
                <c:pt idx="1323" formatCode="0.000">
                  <c:v>0.79046594242969781</c:v>
                </c:pt>
                <c:pt idx="1324" formatCode="0.000">
                  <c:v>0.79046594242969781</c:v>
                </c:pt>
                <c:pt idx="1325" formatCode="0.000">
                  <c:v>0.79046594242969781</c:v>
                </c:pt>
                <c:pt idx="1326" formatCode="0.000">
                  <c:v>0.79046594242969781</c:v>
                </c:pt>
                <c:pt idx="1327" formatCode="0.000">
                  <c:v>0.79046594242969781</c:v>
                </c:pt>
                <c:pt idx="1328" formatCode="0.000">
                  <c:v>0.79046594242969781</c:v>
                </c:pt>
                <c:pt idx="1329" formatCode="0.000">
                  <c:v>0.79046594242969781</c:v>
                </c:pt>
                <c:pt idx="1330" formatCode="0.000">
                  <c:v>0.79046594242969781</c:v>
                </c:pt>
                <c:pt idx="1331" formatCode="0.000">
                  <c:v>0.79046594242969781</c:v>
                </c:pt>
                <c:pt idx="1332" formatCode="0.000">
                  <c:v>0.79046594242969781</c:v>
                </c:pt>
                <c:pt idx="1333" formatCode="0.000">
                  <c:v>0.79046594242969781</c:v>
                </c:pt>
                <c:pt idx="1334" formatCode="0.000">
                  <c:v>0.79046594242969781</c:v>
                </c:pt>
                <c:pt idx="1335" formatCode="0.000">
                  <c:v>0.79046594242969781</c:v>
                </c:pt>
                <c:pt idx="1336" formatCode="0.000">
                  <c:v>0.79046594242969781</c:v>
                </c:pt>
                <c:pt idx="1337" formatCode="0.000">
                  <c:v>0.79046594242969781</c:v>
                </c:pt>
                <c:pt idx="1338" formatCode="0.000">
                  <c:v>0.79046594242969781</c:v>
                </c:pt>
                <c:pt idx="1339" formatCode="0.000">
                  <c:v>0.79046594242969781</c:v>
                </c:pt>
                <c:pt idx="1340" formatCode="0.000">
                  <c:v>0.79046594242969781</c:v>
                </c:pt>
                <c:pt idx="1341" formatCode="0.000">
                  <c:v>0.79046594242969781</c:v>
                </c:pt>
                <c:pt idx="1342" formatCode="0.000">
                  <c:v>0.79046594242969781</c:v>
                </c:pt>
                <c:pt idx="1343" formatCode="0.000">
                  <c:v>0.79046594242969781</c:v>
                </c:pt>
                <c:pt idx="1344" formatCode="0.000">
                  <c:v>0.79046594242969781</c:v>
                </c:pt>
                <c:pt idx="1345" formatCode="0.000">
                  <c:v>0.79046594242969781</c:v>
                </c:pt>
                <c:pt idx="1346" formatCode="0.000">
                  <c:v>0.79046594242969781</c:v>
                </c:pt>
                <c:pt idx="1347" formatCode="0.000">
                  <c:v>0.79046594242969781</c:v>
                </c:pt>
                <c:pt idx="1348" formatCode="0.000">
                  <c:v>0.79046594242969781</c:v>
                </c:pt>
                <c:pt idx="1349" formatCode="0.000">
                  <c:v>0.79046594242969781</c:v>
                </c:pt>
                <c:pt idx="1350" formatCode="0.000">
                  <c:v>0.79046594242969781</c:v>
                </c:pt>
                <c:pt idx="1351" formatCode="0.000">
                  <c:v>0.79046594242969781</c:v>
                </c:pt>
                <c:pt idx="1352" formatCode="0.000">
                  <c:v>0.79046594242969781</c:v>
                </c:pt>
                <c:pt idx="1353" formatCode="0.000">
                  <c:v>0.79046594242969781</c:v>
                </c:pt>
                <c:pt idx="1354" formatCode="0.000">
                  <c:v>0.79046594242969781</c:v>
                </c:pt>
                <c:pt idx="1355" formatCode="0.000">
                  <c:v>0.79046594242969781</c:v>
                </c:pt>
                <c:pt idx="1356" formatCode="0.000">
                  <c:v>0.79046594242969781</c:v>
                </c:pt>
                <c:pt idx="1357" formatCode="0.000">
                  <c:v>0.79046594242969781</c:v>
                </c:pt>
                <c:pt idx="1358" formatCode="0.000">
                  <c:v>0.79046594242969781</c:v>
                </c:pt>
                <c:pt idx="1359" formatCode="0.000">
                  <c:v>0.80669226187414222</c:v>
                </c:pt>
                <c:pt idx="1360" formatCode="0.000">
                  <c:v>0.82217963734567867</c:v>
                </c:pt>
                <c:pt idx="1361" formatCode="0.000">
                  <c:v>0.83686151234567863</c:v>
                </c:pt>
                <c:pt idx="1362" formatCode="0.000">
                  <c:v>0.8507187302812067</c:v>
                </c:pt>
                <c:pt idx="1363" formatCode="0.000">
                  <c:v>0.86373570966220803</c:v>
                </c:pt>
                <c:pt idx="1364" formatCode="0.000">
                  <c:v>0.87586257780349741</c:v>
                </c:pt>
                <c:pt idx="1365" formatCode="0.000">
                  <c:v>0.88716752979252356</c:v>
                </c:pt>
                <c:pt idx="1366" formatCode="0.000">
                  <c:v>0.88716752979252356</c:v>
                </c:pt>
                <c:pt idx="1367" formatCode="0.000">
                  <c:v>0.88716752979252356</c:v>
                </c:pt>
                <c:pt idx="1368" formatCode="0.000">
                  <c:v>0.88716752979252356</c:v>
                </c:pt>
                <c:pt idx="1369" formatCode="0.000">
                  <c:v>0.88716752979252356</c:v>
                </c:pt>
                <c:pt idx="1370" formatCode="0.000">
                  <c:v>0.88716752979252356</c:v>
                </c:pt>
                <c:pt idx="1371" formatCode="0.000">
                  <c:v>0.88716752979252356</c:v>
                </c:pt>
                <c:pt idx="1372" formatCode="0.000">
                  <c:v>0.89858286308298996</c:v>
                </c:pt>
                <c:pt idx="1373" formatCode="0.000">
                  <c:v>0.90930817172496525</c:v>
                </c:pt>
                <c:pt idx="1374" formatCode="0.000">
                  <c:v>0.90930817172496525</c:v>
                </c:pt>
                <c:pt idx="1375" formatCode="0.000">
                  <c:v>0.90930817172496525</c:v>
                </c:pt>
                <c:pt idx="1376" formatCode="0.000">
                  <c:v>0.90930817172496525</c:v>
                </c:pt>
                <c:pt idx="1377" formatCode="0.000">
                  <c:v>0.90930817172496525</c:v>
                </c:pt>
                <c:pt idx="1378" formatCode="0.000">
                  <c:v>0.90930817172496525</c:v>
                </c:pt>
                <c:pt idx="1379" formatCode="0.000">
                  <c:v>0.9187179616769543</c:v>
                </c:pt>
                <c:pt idx="1380" formatCode="0.000">
                  <c:v>0.9275022575874482</c:v>
                </c:pt>
                <c:pt idx="1381" formatCode="0.000">
                  <c:v>0.93519063550240022</c:v>
                </c:pt>
                <c:pt idx="1382" formatCode="0.000">
                  <c:v>0.94135843278463616</c:v>
                </c:pt>
                <c:pt idx="1383" formatCode="0.000">
                  <c:v>0.9461730238340188</c:v>
                </c:pt>
                <c:pt idx="1384" formatCode="0.000">
                  <c:v>0.94980178305041107</c:v>
                </c:pt>
                <c:pt idx="1385" formatCode="0.000">
                  <c:v>0.9524120848336759</c:v>
                </c:pt>
                <c:pt idx="1386" formatCode="0.000">
                  <c:v>0.9524120848336759</c:v>
                </c:pt>
                <c:pt idx="1387" formatCode="0.000">
                  <c:v>0.9524120848336759</c:v>
                </c:pt>
                <c:pt idx="1388" formatCode="0.000">
                  <c:v>0.9524120848336759</c:v>
                </c:pt>
                <c:pt idx="1389" formatCode="0.000">
                  <c:v>0.9524120848336759</c:v>
                </c:pt>
                <c:pt idx="1390" formatCode="0.000">
                  <c:v>0.9524120848336759</c:v>
                </c:pt>
                <c:pt idx="1391" formatCode="0.000">
                  <c:v>0.9524120848336759</c:v>
                </c:pt>
                <c:pt idx="1392" formatCode="0.000">
                  <c:v>0.9524120848336759</c:v>
                </c:pt>
                <c:pt idx="1393" formatCode="0.000">
                  <c:v>0.9524120848336759</c:v>
                </c:pt>
                <c:pt idx="1394" formatCode="0.000">
                  <c:v>0.9524120848336759</c:v>
                </c:pt>
                <c:pt idx="1395" formatCode="0.000">
                  <c:v>0.9524120848336759</c:v>
                </c:pt>
                <c:pt idx="1396" formatCode="0.000">
                  <c:v>0.9524120848336759</c:v>
                </c:pt>
                <c:pt idx="1397" formatCode="0.000">
                  <c:v>0.9524120848336759</c:v>
                </c:pt>
                <c:pt idx="1398" formatCode="0.000">
                  <c:v>0.9524120848336759</c:v>
                </c:pt>
                <c:pt idx="1399" formatCode="0.000">
                  <c:v>0.9524120848336759</c:v>
                </c:pt>
                <c:pt idx="1400" formatCode="0.000">
                  <c:v>0.9524120848336759</c:v>
                </c:pt>
                <c:pt idx="1401" formatCode="0.000">
                  <c:v>0.9524120848336759</c:v>
                </c:pt>
                <c:pt idx="1402" formatCode="0.000">
                  <c:v>0.9524120848336759</c:v>
                </c:pt>
                <c:pt idx="1403" formatCode="0.000">
                  <c:v>0.96049899734224919</c:v>
                </c:pt>
                <c:pt idx="1404" formatCode="0.000">
                  <c:v>0.96815713584533569</c:v>
                </c:pt>
                <c:pt idx="1405" formatCode="0.000">
                  <c:v>0.97533954732510253</c:v>
                </c:pt>
                <c:pt idx="1406" formatCode="0.000">
                  <c:v>0.98203321244855935</c:v>
                </c:pt>
                <c:pt idx="1407" formatCode="0.000">
                  <c:v>0.98811994427297623</c:v>
                </c:pt>
                <c:pt idx="1408" formatCode="0.000">
                  <c:v>0.99332541323731094</c:v>
                </c:pt>
                <c:pt idx="1409" formatCode="0.000">
                  <c:v>0.99729452224794202</c:v>
                </c:pt>
                <c:pt idx="1410" formatCode="0.000">
                  <c:v>1.0001946457047322</c:v>
                </c:pt>
                <c:pt idx="1411" formatCode="0.000">
                  <c:v>1.002464121013374</c:v>
                </c:pt>
                <c:pt idx="1412" formatCode="0.000">
                  <c:v>1.002464121013374</c:v>
                </c:pt>
                <c:pt idx="1413" formatCode="0.000">
                  <c:v>1.002464121013374</c:v>
                </c:pt>
                <c:pt idx="1414" formatCode="0.000">
                  <c:v>1.002464121013374</c:v>
                </c:pt>
                <c:pt idx="1415" formatCode="0.000">
                  <c:v>1.002464121013374</c:v>
                </c:pt>
                <c:pt idx="1416" formatCode="0.000">
                  <c:v>1.002464121013374</c:v>
                </c:pt>
                <c:pt idx="1417" formatCode="0.000">
                  <c:v>1.002464121013374</c:v>
                </c:pt>
                <c:pt idx="1418" formatCode="0.000">
                  <c:v>1.002464121013374</c:v>
                </c:pt>
                <c:pt idx="1419" formatCode="0.000">
                  <c:v>1.002464121013374</c:v>
                </c:pt>
                <c:pt idx="1420" formatCode="0.000">
                  <c:v>1.002464121013374</c:v>
                </c:pt>
                <c:pt idx="1421" formatCode="0.000">
                  <c:v>1.002464121013374</c:v>
                </c:pt>
                <c:pt idx="1422" formatCode="0.000">
                  <c:v>1.002464121013374</c:v>
                </c:pt>
                <c:pt idx="1423" formatCode="0.000">
                  <c:v>1.002464121013374</c:v>
                </c:pt>
                <c:pt idx="1424" formatCode="0.000">
                  <c:v>1.002464121013374</c:v>
                </c:pt>
                <c:pt idx="1425" formatCode="0.000">
                  <c:v>1.007447844221536</c:v>
                </c:pt>
                <c:pt idx="1426" formatCode="0.000">
                  <c:v>1.0118180797753769</c:v>
                </c:pt>
                <c:pt idx="1427" formatCode="0.000">
                  <c:v>1.0155304963991765</c:v>
                </c:pt>
                <c:pt idx="1428" formatCode="0.000">
                  <c:v>1.0155304963991765</c:v>
                </c:pt>
                <c:pt idx="1429" formatCode="0.000">
                  <c:v>1.0155304963991765</c:v>
                </c:pt>
                <c:pt idx="1430" formatCode="0.000">
                  <c:v>1.0155304963991765</c:v>
                </c:pt>
                <c:pt idx="1431" formatCode="0.000">
                  <c:v>1.0155304963991765</c:v>
                </c:pt>
                <c:pt idx="1432" formatCode="0.000">
                  <c:v>1.0155304963991765</c:v>
                </c:pt>
                <c:pt idx="1433" formatCode="0.000">
                  <c:v>1.0155304963991765</c:v>
                </c:pt>
                <c:pt idx="1434" formatCode="0.000">
                  <c:v>1.0207609017061039</c:v>
                </c:pt>
                <c:pt idx="1435" formatCode="0.000">
                  <c:v>1.0255515693587103</c:v>
                </c:pt>
                <c:pt idx="1436" formatCode="0.000">
                  <c:v>1.0295424567043892</c:v>
                </c:pt>
                <c:pt idx="1437" formatCode="0.000">
                  <c:v>1.0324612004886828</c:v>
                </c:pt>
                <c:pt idx="1438" formatCode="0.000">
                  <c:v>1.0344751751114536</c:v>
                </c:pt>
                <c:pt idx="1439" formatCode="0.000">
                  <c:v>1.0357394506601505</c:v>
                </c:pt>
                <c:pt idx="1440" formatCode="0.000">
                  <c:v>1.0357394506601505</c:v>
                </c:pt>
                <c:pt idx="1441" formatCode="0.000">
                  <c:v>1.0357394506601505</c:v>
                </c:pt>
                <c:pt idx="1442" formatCode="0.000">
                  <c:v>1.0357394506601505</c:v>
                </c:pt>
                <c:pt idx="1443" formatCode="0.000">
                  <c:v>1.0357394506601505</c:v>
                </c:pt>
                <c:pt idx="1444" formatCode="0.000">
                  <c:v>1.0357394506601505</c:v>
                </c:pt>
                <c:pt idx="1445" formatCode="0.000">
                  <c:v>1.0371038290895058</c:v>
                </c:pt>
                <c:pt idx="1446" formatCode="0.000">
                  <c:v>1.0382483386917005</c:v>
                </c:pt>
                <c:pt idx="1447" formatCode="0.000">
                  <c:v>1.0392460605281204</c:v>
                </c:pt>
                <c:pt idx="1448" formatCode="0.000">
                  <c:v>1.0392460605281204</c:v>
                </c:pt>
                <c:pt idx="1449" formatCode="0.000">
                  <c:v>1.0392460605281204</c:v>
                </c:pt>
                <c:pt idx="1450" formatCode="0.000">
                  <c:v>1.0392460605281204</c:v>
                </c:pt>
                <c:pt idx="1451" formatCode="0.000">
                  <c:v>1.0402006427897801</c:v>
                </c:pt>
                <c:pt idx="1452" formatCode="0.000">
                  <c:v>1.0408709745799036</c:v>
                </c:pt>
                <c:pt idx="1453" formatCode="0.000">
                  <c:v>1.0411629711076813</c:v>
                </c:pt>
                <c:pt idx="1454" formatCode="0.000">
                  <c:v>1.0412260120884769</c:v>
                </c:pt>
                <c:pt idx="1455" formatCode="0.000">
                  <c:v>1.0412303022119336</c:v>
                </c:pt>
                <c:pt idx="1456" formatCode="0.000">
                  <c:v>1.0412303022119336</c:v>
                </c:pt>
                <c:pt idx="1457" formatCode="0.000">
                  <c:v>1.0412303022119336</c:v>
                </c:pt>
                <c:pt idx="1458" formatCode="0.000">
                  <c:v>1.0412303022119336</c:v>
                </c:pt>
                <c:pt idx="1459" formatCode="0.000">
                  <c:v>1.0412303022119336</c:v>
                </c:pt>
                <c:pt idx="1460" formatCode="0.000">
                  <c:v>1.0412303022119336</c:v>
                </c:pt>
                <c:pt idx="1461" formatCode="0.000">
                  <c:v>1.0412303022119336</c:v>
                </c:pt>
                <c:pt idx="1462" formatCode="0.000">
                  <c:v>1.0412303022119336</c:v>
                </c:pt>
                <c:pt idx="1463" formatCode="0.000">
                  <c:v>1.0412303022119336</c:v>
                </c:pt>
                <c:pt idx="1464" formatCode="0.000">
                  <c:v>1.0412303022119336</c:v>
                </c:pt>
                <c:pt idx="1465" formatCode="0.000">
                  <c:v>1.0412303022119336</c:v>
                </c:pt>
                <c:pt idx="1466" formatCode="0.000">
                  <c:v>1.0412303022119336</c:v>
                </c:pt>
                <c:pt idx="1467" formatCode="0.000">
                  <c:v>1.0412303022119336</c:v>
                </c:pt>
                <c:pt idx="1468" formatCode="0.000">
                  <c:v>1.0412303022119336</c:v>
                </c:pt>
                <c:pt idx="1469" formatCode="0.000">
                  <c:v>1.0412303022119336</c:v>
                </c:pt>
                <c:pt idx="1470" formatCode="0.000">
                  <c:v>1.0412303022119336</c:v>
                </c:pt>
                <c:pt idx="1471" formatCode="0.000">
                  <c:v>1.0412303022119336</c:v>
                </c:pt>
                <c:pt idx="1472" formatCode="0.000">
                  <c:v>1.0412303022119336</c:v>
                </c:pt>
                <c:pt idx="1473" formatCode="0.000">
                  <c:v>1.0412303022119336</c:v>
                </c:pt>
                <c:pt idx="1474" formatCode="0.000">
                  <c:v>1.0412303022119336</c:v>
                </c:pt>
                <c:pt idx="1475" formatCode="0.000">
                  <c:v>1.0412303022119336</c:v>
                </c:pt>
                <c:pt idx="1476" formatCode="0.000">
                  <c:v>1.0412303022119336</c:v>
                </c:pt>
                <c:pt idx="1477" formatCode="0.000">
                  <c:v>1.0412303022119336</c:v>
                </c:pt>
                <c:pt idx="1478" formatCode="0.000">
                  <c:v>1.0412303022119336</c:v>
                </c:pt>
                <c:pt idx="1479" formatCode="0.000">
                  <c:v>1.0412303022119336</c:v>
                </c:pt>
                <c:pt idx="1480" formatCode="0.000">
                  <c:v>1.0412303022119336</c:v>
                </c:pt>
                <c:pt idx="1481" formatCode="0.000">
                  <c:v>1.0412303022119336</c:v>
                </c:pt>
                <c:pt idx="1482" formatCode="0.000">
                  <c:v>1.0412303022119336</c:v>
                </c:pt>
                <c:pt idx="1483" formatCode="0.000">
                  <c:v>1.0412303022119336</c:v>
                </c:pt>
                <c:pt idx="1484" formatCode="0.000">
                  <c:v>1.0412303022119336</c:v>
                </c:pt>
                <c:pt idx="1485" formatCode="0.000">
                  <c:v>1.0412303022119336</c:v>
                </c:pt>
                <c:pt idx="1486" formatCode="0.000">
                  <c:v>1.0412303022119336</c:v>
                </c:pt>
                <c:pt idx="1487" formatCode="0.000">
                  <c:v>1.0412303022119336</c:v>
                </c:pt>
                <c:pt idx="1488" formatCode="0.000">
                  <c:v>1.0412303022119336</c:v>
                </c:pt>
                <c:pt idx="1489" formatCode="0.000">
                  <c:v>1.0412303022119336</c:v>
                </c:pt>
                <c:pt idx="1490" formatCode="0.000">
                  <c:v>1.0412303022119336</c:v>
                </c:pt>
                <c:pt idx="1491" formatCode="0.000">
                  <c:v>1.0412303022119336</c:v>
                </c:pt>
                <c:pt idx="1492" formatCode="0.000">
                  <c:v>1.0412303022119336</c:v>
                </c:pt>
                <c:pt idx="1493" formatCode="0.000">
                  <c:v>1.0412303022119336</c:v>
                </c:pt>
                <c:pt idx="1494" formatCode="0.000">
                  <c:v>1.0412303022119336</c:v>
                </c:pt>
                <c:pt idx="1495" formatCode="0.000">
                  <c:v>1.0412303022119336</c:v>
                </c:pt>
                <c:pt idx="1496" formatCode="0.000">
                  <c:v>1.0412303022119336</c:v>
                </c:pt>
                <c:pt idx="1497" formatCode="0.000">
                  <c:v>1.0412303022119336</c:v>
                </c:pt>
                <c:pt idx="1498" formatCode="0.000">
                  <c:v>1.0412303022119336</c:v>
                </c:pt>
                <c:pt idx="1499" formatCode="0.000">
                  <c:v>1.0412303022119336</c:v>
                </c:pt>
                <c:pt idx="1500" formatCode="0.000">
                  <c:v>1.0412303022119336</c:v>
                </c:pt>
                <c:pt idx="1501" formatCode="0.000">
                  <c:v>1.0412303022119336</c:v>
                </c:pt>
                <c:pt idx="1502" formatCode="0.000">
                  <c:v>1.0412303022119336</c:v>
                </c:pt>
                <c:pt idx="1503" formatCode="0.000">
                  <c:v>1.0412303022119336</c:v>
                </c:pt>
                <c:pt idx="1504" formatCode="0.000">
                  <c:v>1.0412303022119336</c:v>
                </c:pt>
                <c:pt idx="1505" formatCode="0.000">
                  <c:v>1.0412303022119336</c:v>
                </c:pt>
                <c:pt idx="1506" formatCode="0.000">
                  <c:v>1.0412303022119336</c:v>
                </c:pt>
                <c:pt idx="1507" formatCode="0.000">
                  <c:v>1.0412303022119336</c:v>
                </c:pt>
                <c:pt idx="1508" formatCode="0.000">
                  <c:v>1.0412303022119336</c:v>
                </c:pt>
                <c:pt idx="1509" formatCode="0.000">
                  <c:v>1.0412303022119336</c:v>
                </c:pt>
                <c:pt idx="1510" formatCode="0.000">
                  <c:v>1.0412303022119336</c:v>
                </c:pt>
                <c:pt idx="1511" formatCode="0.000">
                  <c:v>1.0412303022119336</c:v>
                </c:pt>
                <c:pt idx="1512" formatCode="0.000">
                  <c:v>1.0412303022119336</c:v>
                </c:pt>
                <c:pt idx="1513" formatCode="0.000">
                  <c:v>1.0412303022119336</c:v>
                </c:pt>
                <c:pt idx="1514" formatCode="0.000">
                  <c:v>1.0412303022119336</c:v>
                </c:pt>
                <c:pt idx="1515" formatCode="0.000">
                  <c:v>1.0412303022119336</c:v>
                </c:pt>
                <c:pt idx="1516" formatCode="0.000">
                  <c:v>1.0412303022119336</c:v>
                </c:pt>
                <c:pt idx="1517" formatCode="0.000">
                  <c:v>1.0412303022119336</c:v>
                </c:pt>
                <c:pt idx="1518" formatCode="0.000">
                  <c:v>1.0412303022119336</c:v>
                </c:pt>
                <c:pt idx="1519" formatCode="0.000">
                  <c:v>1.0412303022119336</c:v>
                </c:pt>
                <c:pt idx="1520" formatCode="0.000">
                  <c:v>1.0412303022119336</c:v>
                </c:pt>
                <c:pt idx="1521" formatCode="0.000">
                  <c:v>1.0412303022119336</c:v>
                </c:pt>
                <c:pt idx="1522" formatCode="0.000">
                  <c:v>1.0412303022119336</c:v>
                </c:pt>
                <c:pt idx="1523" formatCode="0.000">
                  <c:v>1.0412303022119336</c:v>
                </c:pt>
                <c:pt idx="1524" formatCode="0.000">
                  <c:v>1.0412303022119336</c:v>
                </c:pt>
                <c:pt idx="1525" formatCode="0.000">
                  <c:v>1.0412303022119336</c:v>
                </c:pt>
                <c:pt idx="1526" formatCode="0.000">
                  <c:v>1.0412303022119336</c:v>
                </c:pt>
                <c:pt idx="1527" formatCode="0.000">
                  <c:v>1.0412303022119336</c:v>
                </c:pt>
                <c:pt idx="1528" formatCode="0.000">
                  <c:v>1.0412303022119336</c:v>
                </c:pt>
                <c:pt idx="1529" formatCode="0.000">
                  <c:v>1.0412303022119336</c:v>
                </c:pt>
                <c:pt idx="1530" formatCode="0.000">
                  <c:v>1.05616422196502</c:v>
                </c:pt>
                <c:pt idx="1531" formatCode="0.000">
                  <c:v>1.0701844645919063</c:v>
                </c:pt>
                <c:pt idx="1532" formatCode="0.000">
                  <c:v>1.0832408594821668</c:v>
                </c:pt>
                <c:pt idx="1533" formatCode="0.000">
                  <c:v>1.0954438773148143</c:v>
                </c:pt>
                <c:pt idx="1534" formatCode="0.000">
                  <c:v>1.1069701281721531</c:v>
                </c:pt>
                <c:pt idx="1535" formatCode="0.000">
                  <c:v>1.1069701281721531</c:v>
                </c:pt>
                <c:pt idx="1536" formatCode="0.000">
                  <c:v>1.1069701281721531</c:v>
                </c:pt>
                <c:pt idx="1537" formatCode="0.000">
                  <c:v>1.1069701281721531</c:v>
                </c:pt>
                <c:pt idx="1538" formatCode="0.000">
                  <c:v>1.1069701281721531</c:v>
                </c:pt>
                <c:pt idx="1539" formatCode="0.000">
                  <c:v>1.1069701281721531</c:v>
                </c:pt>
                <c:pt idx="1540" formatCode="0.000">
                  <c:v>1.1069701281721531</c:v>
                </c:pt>
                <c:pt idx="1541" formatCode="0.000">
                  <c:v>1.1069701281721531</c:v>
                </c:pt>
                <c:pt idx="1542" formatCode="0.000">
                  <c:v>1.1069701281721531</c:v>
                </c:pt>
                <c:pt idx="1543" formatCode="0.000">
                  <c:v>1.1069701281721531</c:v>
                </c:pt>
                <c:pt idx="1544" formatCode="0.000">
                  <c:v>1.1069701281721531</c:v>
                </c:pt>
                <c:pt idx="1545" formatCode="0.000">
                  <c:v>1.1069701281721531</c:v>
                </c:pt>
                <c:pt idx="1546" formatCode="0.000">
                  <c:v>1.1069701281721531</c:v>
                </c:pt>
                <c:pt idx="1547" formatCode="0.000">
                  <c:v>1.1069701281721531</c:v>
                </c:pt>
                <c:pt idx="1548" formatCode="0.000">
                  <c:v>1.1069701281721531</c:v>
                </c:pt>
                <c:pt idx="1549" formatCode="0.000">
                  <c:v>1.1069701281721531</c:v>
                </c:pt>
                <c:pt idx="1550" formatCode="0.000">
                  <c:v>1.1069701281721531</c:v>
                </c:pt>
                <c:pt idx="1551" formatCode="0.000">
                  <c:v>1.1069701281721531</c:v>
                </c:pt>
                <c:pt idx="1552" formatCode="0.000">
                  <c:v>1.1069701281721531</c:v>
                </c:pt>
                <c:pt idx="1553" formatCode="0.000">
                  <c:v>1.1069701281721531</c:v>
                </c:pt>
                <c:pt idx="1554" formatCode="0.000">
                  <c:v>1.1069701281721531</c:v>
                </c:pt>
                <c:pt idx="1555" formatCode="0.000">
                  <c:v>1.1069701281721531</c:v>
                </c:pt>
                <c:pt idx="1556" formatCode="0.000">
                  <c:v>1.1069701281721531</c:v>
                </c:pt>
                <c:pt idx="1557" formatCode="0.000">
                  <c:v>1.1069701281721531</c:v>
                </c:pt>
                <c:pt idx="1558" formatCode="0.000">
                  <c:v>1.1069701281721531</c:v>
                </c:pt>
                <c:pt idx="1559" formatCode="0.000">
                  <c:v>1.1069701281721531</c:v>
                </c:pt>
                <c:pt idx="1560" formatCode="0.000">
                  <c:v>1.1069701281721531</c:v>
                </c:pt>
                <c:pt idx="1561" formatCode="0.000">
                  <c:v>1.1069701281721531</c:v>
                </c:pt>
                <c:pt idx="1562" formatCode="0.000">
                  <c:v>1.1069701281721531</c:v>
                </c:pt>
                <c:pt idx="1563" formatCode="0.000">
                  <c:v>1.1069701281721531</c:v>
                </c:pt>
                <c:pt idx="1564" formatCode="0.000">
                  <c:v>1.1069701281721531</c:v>
                </c:pt>
                <c:pt idx="1565" formatCode="0.000">
                  <c:v>1.1069701281721531</c:v>
                </c:pt>
                <c:pt idx="1566" formatCode="0.000">
                  <c:v>1.1069701281721531</c:v>
                </c:pt>
                <c:pt idx="1567" formatCode="0.000">
                  <c:v>1.1069701281721531</c:v>
                </c:pt>
                <c:pt idx="1568" formatCode="0.000">
                  <c:v>1.1069701281721531</c:v>
                </c:pt>
                <c:pt idx="1569" formatCode="0.000">
                  <c:v>1.1069701281721531</c:v>
                </c:pt>
                <c:pt idx="1570" formatCode="0.000">
                  <c:v>1.1069701281721531</c:v>
                </c:pt>
                <c:pt idx="1571" formatCode="0.000">
                  <c:v>1.1069701281721531</c:v>
                </c:pt>
                <c:pt idx="1572" formatCode="0.000">
                  <c:v>1.1069701281721531</c:v>
                </c:pt>
                <c:pt idx="1573" formatCode="0.000">
                  <c:v>1.1069701281721531</c:v>
                </c:pt>
                <c:pt idx="1574" formatCode="0.000">
                  <c:v>1.1069701281721531</c:v>
                </c:pt>
                <c:pt idx="1575" formatCode="0.000">
                  <c:v>1.1069701281721531</c:v>
                </c:pt>
                <c:pt idx="1576" formatCode="0.000">
                  <c:v>1.1069701281721531</c:v>
                </c:pt>
                <c:pt idx="1577" formatCode="0.000">
                  <c:v>1.1069701281721531</c:v>
                </c:pt>
                <c:pt idx="1578" formatCode="0.000">
                  <c:v>1.1069701281721531</c:v>
                </c:pt>
                <c:pt idx="1579" formatCode="0.000">
                  <c:v>1.1069701281721531</c:v>
                </c:pt>
                <c:pt idx="1580" formatCode="0.000">
                  <c:v>1.1069701281721531</c:v>
                </c:pt>
                <c:pt idx="1581" formatCode="0.000">
                  <c:v>1.1069701281721531</c:v>
                </c:pt>
                <c:pt idx="1582" formatCode="0.000">
                  <c:v>1.1069701281721531</c:v>
                </c:pt>
                <c:pt idx="1583" formatCode="0.000">
                  <c:v>1.1069701281721531</c:v>
                </c:pt>
                <c:pt idx="1584" formatCode="0.000">
                  <c:v>1.1069701281721531</c:v>
                </c:pt>
                <c:pt idx="1585" formatCode="0.000">
                  <c:v>1.1069701281721531</c:v>
                </c:pt>
                <c:pt idx="1586" formatCode="0.000">
                  <c:v>1.1069701281721531</c:v>
                </c:pt>
                <c:pt idx="1587" formatCode="0.000">
                  <c:v>1.1069701281721531</c:v>
                </c:pt>
                <c:pt idx="1588" formatCode="0.000">
                  <c:v>1.1069701281721531</c:v>
                </c:pt>
                <c:pt idx="1589" formatCode="0.000">
                  <c:v>1.1069701281721531</c:v>
                </c:pt>
                <c:pt idx="1590" formatCode="0.000">
                  <c:v>1.1069701281721531</c:v>
                </c:pt>
                <c:pt idx="1591" formatCode="0.000">
                  <c:v>1.1069701281721531</c:v>
                </c:pt>
                <c:pt idx="1592" formatCode="0.000">
                  <c:v>1.1069701281721531</c:v>
                </c:pt>
                <c:pt idx="1593" formatCode="0.000">
                  <c:v>1.1069701281721531</c:v>
                </c:pt>
                <c:pt idx="1594" formatCode="0.000">
                  <c:v>1.1069701281721531</c:v>
                </c:pt>
                <c:pt idx="1595" formatCode="0.000">
                  <c:v>1.1069701281721531</c:v>
                </c:pt>
                <c:pt idx="1596" formatCode="0.000">
                  <c:v>1.1069701281721531</c:v>
                </c:pt>
                <c:pt idx="1597" formatCode="0.000">
                  <c:v>1.1069701281721531</c:v>
                </c:pt>
                <c:pt idx="1598" formatCode="0.000">
                  <c:v>1.1069701281721531</c:v>
                </c:pt>
                <c:pt idx="1599" formatCode="0.000">
                  <c:v>1.1069701281721531</c:v>
                </c:pt>
                <c:pt idx="1600" formatCode="0.000">
                  <c:v>1.1069701281721531</c:v>
                </c:pt>
                <c:pt idx="1601" formatCode="0.000">
                  <c:v>1.1069701281721531</c:v>
                </c:pt>
                <c:pt idx="1602" formatCode="0.000">
                  <c:v>1.1069701281721531</c:v>
                </c:pt>
                <c:pt idx="1603" formatCode="0.000">
                  <c:v>1.1069701281721531</c:v>
                </c:pt>
                <c:pt idx="1604" formatCode="0.000">
                  <c:v>1.1069701281721531</c:v>
                </c:pt>
                <c:pt idx="1605" formatCode="0.000">
                  <c:v>1.1069701281721531</c:v>
                </c:pt>
                <c:pt idx="1606" formatCode="0.000">
                  <c:v>1.1069701281721531</c:v>
                </c:pt>
                <c:pt idx="1607" formatCode="0.000">
                  <c:v>1.1069701281721531</c:v>
                </c:pt>
                <c:pt idx="1608" formatCode="0.000">
                  <c:v>1.1069701281721531</c:v>
                </c:pt>
                <c:pt idx="1609" formatCode="0.000">
                  <c:v>1.1069701281721531</c:v>
                </c:pt>
                <c:pt idx="1610" formatCode="0.000">
                  <c:v>1.1069701281721531</c:v>
                </c:pt>
                <c:pt idx="1611" formatCode="0.000">
                  <c:v>1.1069701281721531</c:v>
                </c:pt>
                <c:pt idx="1612" formatCode="0.000">
                  <c:v>1.1069701281721531</c:v>
                </c:pt>
                <c:pt idx="1613" formatCode="0.000">
                  <c:v>1.1069701281721531</c:v>
                </c:pt>
                <c:pt idx="1614" formatCode="0.000">
                  <c:v>1.1069701281721531</c:v>
                </c:pt>
                <c:pt idx="1615" formatCode="0.000">
                  <c:v>1.1069701281721531</c:v>
                </c:pt>
                <c:pt idx="1616" formatCode="0.000">
                  <c:v>1.1069701281721531</c:v>
                </c:pt>
                <c:pt idx="1617" formatCode="0.000">
                  <c:v>1.1069701281721531</c:v>
                </c:pt>
                <c:pt idx="1618" formatCode="0.000">
                  <c:v>1.1069701281721531</c:v>
                </c:pt>
                <c:pt idx="1619" formatCode="0.000">
                  <c:v>1.1069701281721531</c:v>
                </c:pt>
                <c:pt idx="1620" formatCode="0.000">
                  <c:v>1.1069701281721531</c:v>
                </c:pt>
                <c:pt idx="1621" formatCode="0.000">
                  <c:v>1.1069701281721531</c:v>
                </c:pt>
                <c:pt idx="1622" formatCode="0.000">
                  <c:v>1.1069701281721531</c:v>
                </c:pt>
                <c:pt idx="1623" formatCode="0.000">
                  <c:v>1.1069701281721531</c:v>
                </c:pt>
                <c:pt idx="1624" formatCode="0.000">
                  <c:v>1.1069701281721531</c:v>
                </c:pt>
                <c:pt idx="1625" formatCode="0.000">
                  <c:v>1.1069701281721531</c:v>
                </c:pt>
                <c:pt idx="1626" formatCode="0.000">
                  <c:v>1.1069701281721531</c:v>
                </c:pt>
                <c:pt idx="1627" formatCode="0.000">
                  <c:v>1.1069701281721531</c:v>
                </c:pt>
                <c:pt idx="1628" formatCode="0.000">
                  <c:v>1.1069701281721531</c:v>
                </c:pt>
                <c:pt idx="1629" formatCode="0.000">
                  <c:v>1.1069701281721531</c:v>
                </c:pt>
                <c:pt idx="1630" formatCode="0.000">
                  <c:v>1.1069701281721531</c:v>
                </c:pt>
                <c:pt idx="1631" formatCode="0.000">
                  <c:v>1.1069701281721531</c:v>
                </c:pt>
                <c:pt idx="1632" formatCode="0.000">
                  <c:v>1.1069701281721531</c:v>
                </c:pt>
                <c:pt idx="1633" formatCode="0.000">
                  <c:v>1.1069701281721531</c:v>
                </c:pt>
                <c:pt idx="1634" formatCode="0.000">
                  <c:v>1.1069701281721531</c:v>
                </c:pt>
                <c:pt idx="1635" formatCode="0.000">
                  <c:v>1.1069701281721531</c:v>
                </c:pt>
                <c:pt idx="1636" formatCode="0.000">
                  <c:v>1.1069701281721531</c:v>
                </c:pt>
                <c:pt idx="1637" formatCode="0.000">
                  <c:v>1.1069701281721531</c:v>
                </c:pt>
                <c:pt idx="1638" formatCode="0.000">
                  <c:v>1.1069701281721531</c:v>
                </c:pt>
                <c:pt idx="1639" formatCode="0.000">
                  <c:v>1.1069701281721531</c:v>
                </c:pt>
                <c:pt idx="1640" formatCode="0.000">
                  <c:v>1.1069701281721531</c:v>
                </c:pt>
                <c:pt idx="1641" formatCode="0.000">
                  <c:v>1.1069701281721531</c:v>
                </c:pt>
                <c:pt idx="1642" formatCode="0.000">
                  <c:v>1.1069701281721531</c:v>
                </c:pt>
                <c:pt idx="1643" formatCode="0.000">
                  <c:v>1.1069701281721531</c:v>
                </c:pt>
                <c:pt idx="1644" formatCode="0.000">
                  <c:v>1.1069701281721531</c:v>
                </c:pt>
                <c:pt idx="1645" formatCode="0.000">
                  <c:v>1.1069701281721531</c:v>
                </c:pt>
                <c:pt idx="1646" formatCode="0.000">
                  <c:v>1.1069701281721531</c:v>
                </c:pt>
                <c:pt idx="1647" formatCode="0.000">
                  <c:v>1.1069701281721531</c:v>
                </c:pt>
                <c:pt idx="1648" formatCode="0.000">
                  <c:v>1.1069701281721531</c:v>
                </c:pt>
                <c:pt idx="1649" formatCode="0.000">
                  <c:v>1.1069701281721531</c:v>
                </c:pt>
                <c:pt idx="1650" formatCode="0.000">
                  <c:v>1.1069701281721531</c:v>
                </c:pt>
                <c:pt idx="1651" formatCode="0.000">
                  <c:v>1.1069701281721531</c:v>
                </c:pt>
                <c:pt idx="1652" formatCode="0.000">
                  <c:v>1.1069701281721531</c:v>
                </c:pt>
                <c:pt idx="1653" formatCode="0.000">
                  <c:v>1.1069701281721531</c:v>
                </c:pt>
                <c:pt idx="1654" formatCode="0.000">
                  <c:v>1.1069701281721531</c:v>
                </c:pt>
                <c:pt idx="1655" formatCode="0.000">
                  <c:v>1.1069701281721531</c:v>
                </c:pt>
                <c:pt idx="1656" formatCode="0.000">
                  <c:v>1.1069701281721531</c:v>
                </c:pt>
                <c:pt idx="1657" formatCode="0.000">
                  <c:v>1.1069701281721531</c:v>
                </c:pt>
                <c:pt idx="1658" formatCode="0.000">
                  <c:v>1.1069701281721531</c:v>
                </c:pt>
                <c:pt idx="1659" formatCode="0.000">
                  <c:v>1.1069701281721531</c:v>
                </c:pt>
                <c:pt idx="1660" formatCode="0.000">
                  <c:v>1.1069701281721531</c:v>
                </c:pt>
                <c:pt idx="1661" formatCode="0.000">
                  <c:v>1.1069701281721531</c:v>
                </c:pt>
                <c:pt idx="1662" formatCode="0.000">
                  <c:v>1.1069701281721531</c:v>
                </c:pt>
                <c:pt idx="1663" formatCode="0.000">
                  <c:v>1.1069701281721531</c:v>
                </c:pt>
                <c:pt idx="1664" formatCode="0.000">
                  <c:v>1.1069701281721531</c:v>
                </c:pt>
                <c:pt idx="1665" formatCode="0.000">
                  <c:v>1.1069701281721531</c:v>
                </c:pt>
                <c:pt idx="1666" formatCode="0.000">
                  <c:v>1.1069701281721531</c:v>
                </c:pt>
                <c:pt idx="1667" formatCode="0.000">
                  <c:v>1.1069701281721531</c:v>
                </c:pt>
                <c:pt idx="1668" formatCode="0.000">
                  <c:v>1.1069701281721531</c:v>
                </c:pt>
                <c:pt idx="1669" formatCode="0.000">
                  <c:v>1.1069701281721531</c:v>
                </c:pt>
                <c:pt idx="1670" formatCode="0.000">
                  <c:v>1.1069701281721531</c:v>
                </c:pt>
                <c:pt idx="1671" formatCode="0.000">
                  <c:v>1.1069701281721531</c:v>
                </c:pt>
                <c:pt idx="1672" formatCode="0.000">
                  <c:v>1.1069701281721531</c:v>
                </c:pt>
                <c:pt idx="1673" formatCode="0.000">
                  <c:v>1.1069701281721531</c:v>
                </c:pt>
                <c:pt idx="1674" formatCode="0.000">
                  <c:v>1.1069701281721531</c:v>
                </c:pt>
                <c:pt idx="1675" formatCode="0.000">
                  <c:v>1.1069701281721531</c:v>
                </c:pt>
                <c:pt idx="1676" formatCode="0.000">
                  <c:v>1.1069701281721531</c:v>
                </c:pt>
                <c:pt idx="1677" formatCode="0.000">
                  <c:v>1.1069701281721531</c:v>
                </c:pt>
                <c:pt idx="1678" formatCode="0.000">
                  <c:v>1.1069701281721531</c:v>
                </c:pt>
                <c:pt idx="1679" formatCode="0.000">
                  <c:v>1.1069701281721531</c:v>
                </c:pt>
                <c:pt idx="1680" formatCode="0.000">
                  <c:v>1.1069701281721531</c:v>
                </c:pt>
                <c:pt idx="1681" formatCode="0.000">
                  <c:v>1.1069701281721531</c:v>
                </c:pt>
                <c:pt idx="1682" formatCode="0.000">
                  <c:v>1.1069701281721531</c:v>
                </c:pt>
                <c:pt idx="1683" formatCode="0.000">
                  <c:v>1.1069701281721531</c:v>
                </c:pt>
                <c:pt idx="1684" formatCode="0.000">
                  <c:v>1.1069701281721531</c:v>
                </c:pt>
                <c:pt idx="1685" formatCode="0.000">
                  <c:v>1.1069701281721531</c:v>
                </c:pt>
                <c:pt idx="1686" formatCode="0.000">
                  <c:v>1.1069701281721531</c:v>
                </c:pt>
                <c:pt idx="1687" formatCode="0.000">
                  <c:v>1.1069701281721531</c:v>
                </c:pt>
                <c:pt idx="1688" formatCode="0.000">
                  <c:v>1.1069701281721531</c:v>
                </c:pt>
                <c:pt idx="1689" formatCode="0.000">
                  <c:v>1.1069701281721531</c:v>
                </c:pt>
                <c:pt idx="1690" formatCode="0.000">
                  <c:v>1.1069701281721531</c:v>
                </c:pt>
                <c:pt idx="1691" formatCode="0.000">
                  <c:v>1.1069701281721531</c:v>
                </c:pt>
                <c:pt idx="1692" formatCode="0.000">
                  <c:v>1.1069701281721531</c:v>
                </c:pt>
                <c:pt idx="1693" formatCode="0.000">
                  <c:v>1.1069701281721531</c:v>
                </c:pt>
                <c:pt idx="1694" formatCode="0.000">
                  <c:v>1.1069701281721531</c:v>
                </c:pt>
                <c:pt idx="1695" formatCode="0.000">
                  <c:v>1.1069701281721531</c:v>
                </c:pt>
                <c:pt idx="1696" formatCode="0.000">
                  <c:v>1.1069701281721531</c:v>
                </c:pt>
                <c:pt idx="1697" formatCode="0.000">
                  <c:v>1.1069701281721531</c:v>
                </c:pt>
                <c:pt idx="1698" formatCode="0.000">
                  <c:v>1.1069701281721531</c:v>
                </c:pt>
                <c:pt idx="1699" formatCode="0.000">
                  <c:v>1.1069701281721531</c:v>
                </c:pt>
                <c:pt idx="1700" formatCode="0.000">
                  <c:v>1.1069701281721531</c:v>
                </c:pt>
                <c:pt idx="1701" formatCode="0.000">
                  <c:v>1.1069701281721531</c:v>
                </c:pt>
                <c:pt idx="1702" formatCode="0.000">
                  <c:v>1.1069701281721531</c:v>
                </c:pt>
                <c:pt idx="1703" formatCode="0.000">
                  <c:v>1.1069701281721531</c:v>
                </c:pt>
                <c:pt idx="1704" formatCode="0.000">
                  <c:v>1.1069701281721531</c:v>
                </c:pt>
                <c:pt idx="1705" formatCode="0.000">
                  <c:v>1.1069701281721531</c:v>
                </c:pt>
                <c:pt idx="1706" formatCode="0.000">
                  <c:v>1.1069701281721531</c:v>
                </c:pt>
                <c:pt idx="1707" formatCode="0.000">
                  <c:v>1.1069701281721531</c:v>
                </c:pt>
                <c:pt idx="1708" formatCode="0.000">
                  <c:v>1.1069701281721531</c:v>
                </c:pt>
                <c:pt idx="1709" formatCode="0.000">
                  <c:v>1.1069701281721531</c:v>
                </c:pt>
                <c:pt idx="1710" formatCode="0.000">
                  <c:v>1.1069701281721531</c:v>
                </c:pt>
                <c:pt idx="1711" formatCode="0.000">
                  <c:v>1.1069701281721531</c:v>
                </c:pt>
                <c:pt idx="1712" formatCode="0.000">
                  <c:v>1.1069701281721531</c:v>
                </c:pt>
                <c:pt idx="1713" formatCode="0.000">
                  <c:v>1.1069701281721531</c:v>
                </c:pt>
                <c:pt idx="1714" formatCode="0.000">
                  <c:v>1.1069701281721531</c:v>
                </c:pt>
                <c:pt idx="1715" formatCode="0.000">
                  <c:v>1.1069701281721531</c:v>
                </c:pt>
                <c:pt idx="1716" formatCode="0.000">
                  <c:v>1.1069701281721531</c:v>
                </c:pt>
                <c:pt idx="1717" formatCode="0.000">
                  <c:v>1.1069701281721531</c:v>
                </c:pt>
                <c:pt idx="1718" formatCode="0.000">
                  <c:v>1.1069701281721531</c:v>
                </c:pt>
                <c:pt idx="1719" formatCode="0.000">
                  <c:v>1.1069701281721531</c:v>
                </c:pt>
                <c:pt idx="1720" formatCode="0.000">
                  <c:v>1.1069701281721531</c:v>
                </c:pt>
                <c:pt idx="1721" formatCode="0.000">
                  <c:v>1.1069701281721531</c:v>
                </c:pt>
                <c:pt idx="1722" formatCode="0.000">
                  <c:v>1.1069701281721531</c:v>
                </c:pt>
                <c:pt idx="1723" formatCode="0.000">
                  <c:v>1.1069701281721531</c:v>
                </c:pt>
                <c:pt idx="1724" formatCode="0.000">
                  <c:v>1.1069701281721531</c:v>
                </c:pt>
                <c:pt idx="1725" formatCode="0.000">
                  <c:v>1.1069701281721531</c:v>
                </c:pt>
                <c:pt idx="1726" formatCode="0.000">
                  <c:v>1.1069701281721531</c:v>
                </c:pt>
                <c:pt idx="1727" formatCode="0.000">
                  <c:v>1.1069701281721531</c:v>
                </c:pt>
                <c:pt idx="1728" formatCode="0.000">
                  <c:v>1.1069701281721531</c:v>
                </c:pt>
                <c:pt idx="1729" formatCode="0.000">
                  <c:v>1.1069701281721531</c:v>
                </c:pt>
                <c:pt idx="1730" formatCode="0.000">
                  <c:v>1.1069701281721531</c:v>
                </c:pt>
                <c:pt idx="1731" formatCode="0.000">
                  <c:v>1.1069701281721531</c:v>
                </c:pt>
                <c:pt idx="1732" formatCode="0.000">
                  <c:v>1.1069701281721531</c:v>
                </c:pt>
                <c:pt idx="1733" formatCode="0.000">
                  <c:v>1.1069701281721531</c:v>
                </c:pt>
                <c:pt idx="1734" formatCode="0.000">
                  <c:v>1.1069701281721531</c:v>
                </c:pt>
                <c:pt idx="1735" formatCode="0.000">
                  <c:v>1.1069701281721531</c:v>
                </c:pt>
                <c:pt idx="1736" formatCode="0.000">
                  <c:v>1.1069701281721531</c:v>
                </c:pt>
                <c:pt idx="1737" formatCode="0.000">
                  <c:v>1.1069701281721531</c:v>
                </c:pt>
                <c:pt idx="1738" formatCode="0.000">
                  <c:v>1.1069701281721531</c:v>
                </c:pt>
                <c:pt idx="1739" formatCode="0.000">
                  <c:v>1.1069701281721531</c:v>
                </c:pt>
                <c:pt idx="1740" formatCode="0.000">
                  <c:v>1.1069701281721531</c:v>
                </c:pt>
                <c:pt idx="1741" formatCode="0.000">
                  <c:v>1.1411433746999309</c:v>
                </c:pt>
                <c:pt idx="1742" formatCode="0.000">
                  <c:v>1.1738646229852532</c:v>
                </c:pt>
                <c:pt idx="1743" formatCode="0.000">
                  <c:v>1.205165393518518</c:v>
                </c:pt>
                <c:pt idx="1744" formatCode="0.000">
                  <c:v>1.205165393518518</c:v>
                </c:pt>
                <c:pt idx="1745" formatCode="0.000">
                  <c:v>1.205165393518518</c:v>
                </c:pt>
                <c:pt idx="1746" formatCode="0.000">
                  <c:v>1.205165393518518</c:v>
                </c:pt>
                <c:pt idx="1747" formatCode="0.000">
                  <c:v>1.205165393518518</c:v>
                </c:pt>
                <c:pt idx="1748" formatCode="0.000">
                  <c:v>1.205165393518518</c:v>
                </c:pt>
                <c:pt idx="1749" formatCode="0.000">
                  <c:v>1.205165393518518</c:v>
                </c:pt>
                <c:pt idx="1750" formatCode="0.000">
                  <c:v>1.205165393518518</c:v>
                </c:pt>
                <c:pt idx="1751" formatCode="0.000">
                  <c:v>1.205165393518518</c:v>
                </c:pt>
                <c:pt idx="1752" formatCode="0.000">
                  <c:v>1.205165393518518</c:v>
                </c:pt>
                <c:pt idx="1753" formatCode="0.000">
                  <c:v>1.205165393518518</c:v>
                </c:pt>
                <c:pt idx="1754" formatCode="0.000">
                  <c:v>1.205165393518518</c:v>
                </c:pt>
                <c:pt idx="1755" formatCode="0.000">
                  <c:v>1.205165393518518</c:v>
                </c:pt>
                <c:pt idx="1756" formatCode="0.000">
                  <c:v>1.205165393518518</c:v>
                </c:pt>
                <c:pt idx="1757" formatCode="0.000">
                  <c:v>1.205165393518518</c:v>
                </c:pt>
                <c:pt idx="1758" formatCode="0.000">
                  <c:v>1.205165393518518</c:v>
                </c:pt>
                <c:pt idx="1759" formatCode="0.000">
                  <c:v>1.205165393518518</c:v>
                </c:pt>
                <c:pt idx="1760" formatCode="0.000">
                  <c:v>1.205165393518518</c:v>
                </c:pt>
                <c:pt idx="1761" formatCode="0.000">
                  <c:v>1.205165393518518</c:v>
                </c:pt>
                <c:pt idx="1762" formatCode="0.000">
                  <c:v>1.205165393518518</c:v>
                </c:pt>
                <c:pt idx="1763" formatCode="0.000">
                  <c:v>1.205165393518518</c:v>
                </c:pt>
                <c:pt idx="1764" formatCode="0.000">
                  <c:v>1.205165393518518</c:v>
                </c:pt>
                <c:pt idx="1765" formatCode="0.000">
                  <c:v>1.205165393518518</c:v>
                </c:pt>
                <c:pt idx="1766" formatCode="0.000">
                  <c:v>1.205165393518518</c:v>
                </c:pt>
                <c:pt idx="1767" formatCode="0.000">
                  <c:v>1.205165393518518</c:v>
                </c:pt>
                <c:pt idx="1768" formatCode="0.000">
                  <c:v>1.205165393518518</c:v>
                </c:pt>
                <c:pt idx="1769" formatCode="0.000">
                  <c:v>1.205165393518518</c:v>
                </c:pt>
                <c:pt idx="1770" formatCode="0.000">
                  <c:v>1.205165393518518</c:v>
                </c:pt>
                <c:pt idx="1771" formatCode="0.000">
                  <c:v>1.205165393518518</c:v>
                </c:pt>
                <c:pt idx="1772" formatCode="0.000">
                  <c:v>1.2230133796296292</c:v>
                </c:pt>
                <c:pt idx="1773" formatCode="0.000">
                  <c:v>1.2398163929612476</c:v>
                </c:pt>
                <c:pt idx="1774" formatCode="0.000">
                  <c:v>1.2553898092421121</c:v>
                </c:pt>
                <c:pt idx="1775" formatCode="0.000">
                  <c:v>1.2696151733967758</c:v>
                </c:pt>
                <c:pt idx="1776" formatCode="0.000">
                  <c:v>1.2825535005144026</c:v>
                </c:pt>
                <c:pt idx="1777" formatCode="0.000">
                  <c:v>1.2942658056841558</c:v>
                </c:pt>
                <c:pt idx="1778" formatCode="0.000">
                  <c:v>1.3048841293724274</c:v>
                </c:pt>
                <c:pt idx="1779" formatCode="0.000">
                  <c:v>1.3145637204218099</c:v>
                </c:pt>
                <c:pt idx="1780" formatCode="0.000">
                  <c:v>1.3234453485082298</c:v>
                </c:pt>
                <c:pt idx="1781" formatCode="0.000">
                  <c:v>1.3315633346193412</c:v>
                </c:pt>
                <c:pt idx="1782" formatCode="0.000">
                  <c:v>1.3389223561814123</c:v>
                </c:pt>
                <c:pt idx="1783" formatCode="0.000">
                  <c:v>1.3454476339591901</c:v>
                </c:pt>
                <c:pt idx="1784" formatCode="0.000">
                  <c:v>1.3510851243141284</c:v>
                </c:pt>
                <c:pt idx="1785" formatCode="0.000">
                  <c:v>1.3558281239283259</c:v>
                </c:pt>
                <c:pt idx="1786" formatCode="0.000">
                  <c:v>1.3597755141889569</c:v>
                </c:pt>
                <c:pt idx="1787" formatCode="0.000">
                  <c:v>1.3630593653549379</c:v>
                </c:pt>
                <c:pt idx="1788" formatCode="0.000">
                  <c:v>1.365830814900548</c:v>
                </c:pt>
                <c:pt idx="1789" formatCode="0.000">
                  <c:v>1.3682168683556235</c:v>
                </c:pt>
                <c:pt idx="1790" formatCode="0.000">
                  <c:v>1.3702775874485589</c:v>
                </c:pt>
                <c:pt idx="1791" formatCode="0.000">
                  <c:v>1.3720513151577496</c:v>
                </c:pt>
                <c:pt idx="1792" formatCode="0.000">
                  <c:v>1.3735595616855274</c:v>
                </c:pt>
                <c:pt idx="1793" formatCode="0.000">
                  <c:v>1.374811592506858</c:v>
                </c:pt>
                <c:pt idx="1794" formatCode="0.000">
                  <c:v>1.3757984400720158</c:v>
                </c:pt>
                <c:pt idx="1795" formatCode="0.000">
                  <c:v>1.3765142054612476</c:v>
                </c:pt>
                <c:pt idx="1796" formatCode="0.000">
                  <c:v>1.3769649365569265</c:v>
                </c:pt>
                <c:pt idx="1797" formatCode="0.000">
                  <c:v>1.377190436171124</c:v>
                </c:pt>
                <c:pt idx="1798" formatCode="0.000">
                  <c:v>1.3772709951560349</c:v>
                </c:pt>
                <c:pt idx="1799" formatCode="0.000">
                  <c:v>1.3772709951560349</c:v>
                </c:pt>
                <c:pt idx="1800" formatCode="0.000">
                  <c:v>1.3772709951560349</c:v>
                </c:pt>
                <c:pt idx="1801" formatCode="0.000">
                  <c:v>1.3772709951560349</c:v>
                </c:pt>
                <c:pt idx="1802" formatCode="0.000">
                  <c:v>1.3772709951560349</c:v>
                </c:pt>
                <c:pt idx="1803" formatCode="0.000">
                  <c:v>1.3772709951560349</c:v>
                </c:pt>
                <c:pt idx="1804" formatCode="0.000">
                  <c:v>1.3772709951560349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7D-AD4B-90A7-FA389129CEA4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v5'!$AO$2:$AO$1811</c:f>
              <c:numCache>
                <c:formatCode>General</c:formatCode>
                <c:ptCount val="1805"/>
                <c:pt idx="3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1.1917009602194786E-7</c:v>
                </c:pt>
                <c:pt idx="17" formatCode="0.00">
                  <c:v>8.7292095336076809E-6</c:v>
                </c:pt>
                <c:pt idx="18" formatCode="0.00">
                  <c:v>9.560420953360767E-5</c:v>
                </c:pt>
                <c:pt idx="19" formatCode="0.00">
                  <c:v>3.8760073731138544E-4</c:v>
                </c:pt>
                <c:pt idx="20" formatCode="0.00">
                  <c:v>8.9887024176954738E-4</c:v>
                </c:pt>
                <c:pt idx="21" formatCode="0.00">
                  <c:v>1.7497745198902608E-3</c:v>
                </c:pt>
                <c:pt idx="22" formatCode="0.00">
                  <c:v>3.1526746827846364E-3</c:v>
                </c:pt>
                <c:pt idx="23" formatCode="0.00">
                  <c:v>5.1666493055555554E-3</c:v>
                </c:pt>
                <c:pt idx="24" formatCode="0.00">
                  <c:v>7.4197089334705072E-3</c:v>
                </c:pt>
                <c:pt idx="25" formatCode="0.00">
                  <c:v>9.7721564214677623E-3</c:v>
                </c:pt>
                <c:pt idx="26" formatCode="0.00">
                  <c:v>1.2158209876543209E-2</c:v>
                </c:pt>
                <c:pt idx="27" formatCode="0.00">
                  <c:v>1.4629320987654321E-2</c:v>
                </c:pt>
                <c:pt idx="28" formatCode="0.00">
                  <c:v>1.7152181712962965E-2</c:v>
                </c:pt>
                <c:pt idx="29" formatCode="0.00">
                  <c:v>1.9978419710219481E-2</c:v>
                </c:pt>
                <c:pt idx="30" formatCode="0.00">
                  <c:v>2.3010136745541837E-2</c:v>
                </c:pt>
                <c:pt idx="31" formatCode="0.00">
                  <c:v>2.647444122942387E-2</c:v>
                </c:pt>
                <c:pt idx="32" formatCode="0.00">
                  <c:v>3.0465328575102882E-2</c:v>
                </c:pt>
                <c:pt idx="33" formatCode="0.00">
                  <c:v>3.5020039437585734E-2</c:v>
                </c:pt>
                <c:pt idx="34" formatCode="0.00">
                  <c:v>4.0101720464677644E-2</c:v>
                </c:pt>
                <c:pt idx="35" formatCode="0.00">
                  <c:v>4.548299511316873E-2</c:v>
                </c:pt>
                <c:pt idx="36" formatCode="0.00">
                  <c:v>5.1068765646433478E-2</c:v>
                </c:pt>
                <c:pt idx="37" formatCode="0.00">
                  <c:v>5.6810410665294936E-2</c:v>
                </c:pt>
                <c:pt idx="38" formatCode="0.00">
                  <c:v>6.2683589677640608E-2</c:v>
                </c:pt>
                <c:pt idx="39" formatCode="0.00">
                  <c:v>6.8583254243827177E-2</c:v>
                </c:pt>
                <c:pt idx="40" formatCode="0.00">
                  <c:v>7.4403640903635132E-2</c:v>
                </c:pt>
                <c:pt idx="41" formatCode="0.00">
                  <c:v>7.4403640903635132E-2</c:v>
                </c:pt>
                <c:pt idx="42" formatCode="0.00">
                  <c:v>7.4403640903635132E-2</c:v>
                </c:pt>
                <c:pt idx="43" formatCode="0.00">
                  <c:v>7.4403640903635132E-2</c:v>
                </c:pt>
                <c:pt idx="44" formatCode="0.00">
                  <c:v>7.4403640903635132E-2</c:v>
                </c:pt>
                <c:pt idx="45" formatCode="0.00">
                  <c:v>7.4403640903635132E-2</c:v>
                </c:pt>
                <c:pt idx="46" formatCode="0.00">
                  <c:v>7.4403640903635132E-2</c:v>
                </c:pt>
                <c:pt idx="47" formatCode="0.00">
                  <c:v>7.4403640903635132E-2</c:v>
                </c:pt>
                <c:pt idx="48" formatCode="0.00">
                  <c:v>7.4403640903635132E-2</c:v>
                </c:pt>
                <c:pt idx="49" formatCode="0.00">
                  <c:v>7.4403640903635132E-2</c:v>
                </c:pt>
                <c:pt idx="50" formatCode="0.00">
                  <c:v>7.5643486582647482E-2</c:v>
                </c:pt>
                <c:pt idx="51" formatCode="0.00">
                  <c:v>7.5643486582647482E-2</c:v>
                </c:pt>
                <c:pt idx="52" formatCode="0.00">
                  <c:v>7.5643486582647482E-2</c:v>
                </c:pt>
                <c:pt idx="53" formatCode="0.00">
                  <c:v>7.6587432913237344E-2</c:v>
                </c:pt>
                <c:pt idx="54" formatCode="0.00">
                  <c:v>7.7531379243827192E-2</c:v>
                </c:pt>
                <c:pt idx="55" formatCode="0.00">
                  <c:v>7.7531379243827192E-2</c:v>
                </c:pt>
                <c:pt idx="56" formatCode="0.00">
                  <c:v>7.7531379243827192E-2</c:v>
                </c:pt>
                <c:pt idx="57" formatCode="0.00">
                  <c:v>7.7531379243827192E-2</c:v>
                </c:pt>
                <c:pt idx="58" formatCode="0.00">
                  <c:v>7.7967571587791537E-2</c:v>
                </c:pt>
                <c:pt idx="59" formatCode="0.00">
                  <c:v>7.8396583933470543E-2</c:v>
                </c:pt>
                <c:pt idx="60" formatCode="0.00">
                  <c:v>7.8825596279149548E-2</c:v>
                </c:pt>
                <c:pt idx="61" formatCode="0.00">
                  <c:v>7.9254608624828554E-2</c:v>
                </c:pt>
                <c:pt idx="62" formatCode="0.00">
                  <c:v>7.970533972050757E-2</c:v>
                </c:pt>
                <c:pt idx="63" formatCode="0.00">
                  <c:v>8.0178325831618671E-2</c:v>
                </c:pt>
                <c:pt idx="64" formatCode="0.00">
                  <c:v>8.0822112482853231E-2</c:v>
                </c:pt>
                <c:pt idx="65" formatCode="0.00">
                  <c:v>8.1519525677297686E-2</c:v>
                </c:pt>
                <c:pt idx="66" formatCode="0.00">
                  <c:v>8.2272710476680402E-2</c:v>
                </c:pt>
                <c:pt idx="67" formatCode="0.00">
                  <c:v>8.3054585476680404E-2</c:v>
                </c:pt>
                <c:pt idx="68" formatCode="0.00">
                  <c:v>8.3925748671124845E-2</c:v>
                </c:pt>
                <c:pt idx="69" formatCode="0.00">
                  <c:v>8.4869695001714707E-2</c:v>
                </c:pt>
                <c:pt idx="70" formatCode="0.00">
                  <c:v>8.5845727880658459E-2</c:v>
                </c:pt>
                <c:pt idx="71" formatCode="0.00">
                  <c:v>8.6854383573388233E-2</c:v>
                </c:pt>
                <c:pt idx="72" formatCode="0.00">
                  <c:v>8.8082103695130337E-2</c:v>
                </c:pt>
                <c:pt idx="73" formatCode="0.00">
                  <c:v>8.9685656507201672E-2</c:v>
                </c:pt>
                <c:pt idx="74" formatCode="0.00">
                  <c:v>9.1777836505487001E-2</c:v>
                </c:pt>
                <c:pt idx="75" formatCode="0.00">
                  <c:v>9.442353180727027E-2</c:v>
                </c:pt>
                <c:pt idx="76" formatCode="0.00">
                  <c:v>9.7589762088477403E-2</c:v>
                </c:pt>
                <c:pt idx="77" formatCode="0.00">
                  <c:v>0.10111529020919072</c:v>
                </c:pt>
                <c:pt idx="78" formatCode="0.00">
                  <c:v>0.1048698930469822</c:v>
                </c:pt>
                <c:pt idx="79" formatCode="0.00">
                  <c:v>0.10881728330761321</c:v>
                </c:pt>
                <c:pt idx="80" formatCode="0.00">
                  <c:v>0.11298454239540472</c:v>
                </c:pt>
                <c:pt idx="81" formatCode="0.00">
                  <c:v>0.11740053926611801</c:v>
                </c:pt>
                <c:pt idx="82" formatCode="0.00">
                  <c:v>0.12200196480624147</c:v>
                </c:pt>
                <c:pt idx="83" formatCode="0.00">
                  <c:v>0.12665034336419759</c:v>
                </c:pt>
                <c:pt idx="84" formatCode="0.00">
                  <c:v>0.13118178626543214</c:v>
                </c:pt>
                <c:pt idx="85" formatCode="0.00">
                  <c:v>0.13559778313614543</c:v>
                </c:pt>
                <c:pt idx="86" formatCode="0.00">
                  <c:v>0.13974278720850483</c:v>
                </c:pt>
                <c:pt idx="87" formatCode="0.00">
                  <c:v>0.14382138374485601</c:v>
                </c:pt>
                <c:pt idx="88" formatCode="0.00">
                  <c:v>0.14783410901063102</c:v>
                </c:pt>
                <c:pt idx="89" formatCode="0.00">
                  <c:v>0.15167379929698219</c:v>
                </c:pt>
                <c:pt idx="90" formatCode="0.00">
                  <c:v>0.15538621592078189</c:v>
                </c:pt>
                <c:pt idx="91" formatCode="0.00">
                  <c:v>0.15895285772462275</c:v>
                </c:pt>
                <c:pt idx="92" formatCode="0.00">
                  <c:v>0.15895285772462275</c:v>
                </c:pt>
                <c:pt idx="93" formatCode="0.00">
                  <c:v>0.15895285772462275</c:v>
                </c:pt>
                <c:pt idx="94" formatCode="0.00">
                  <c:v>0.15895285772462275</c:v>
                </c:pt>
                <c:pt idx="95" formatCode="0.00">
                  <c:v>0.15895285772462275</c:v>
                </c:pt>
                <c:pt idx="96" formatCode="0.00">
                  <c:v>0.15895285772462275</c:v>
                </c:pt>
                <c:pt idx="97" formatCode="0.00">
                  <c:v>0.15895285772462275</c:v>
                </c:pt>
                <c:pt idx="98" formatCode="0.00">
                  <c:v>0.15895285772462275</c:v>
                </c:pt>
                <c:pt idx="99" formatCode="0.00">
                  <c:v>0.15895285772462275</c:v>
                </c:pt>
                <c:pt idx="100" formatCode="0.00">
                  <c:v>0.15895285772462275</c:v>
                </c:pt>
                <c:pt idx="101" formatCode="0.00">
                  <c:v>0.15895285772462275</c:v>
                </c:pt>
                <c:pt idx="102" formatCode="0.00">
                  <c:v>0.15895285772462275</c:v>
                </c:pt>
                <c:pt idx="103" formatCode="0.00">
                  <c:v>0.15895285772462275</c:v>
                </c:pt>
                <c:pt idx="104" formatCode="0.00">
                  <c:v>0.15895285772462275</c:v>
                </c:pt>
                <c:pt idx="105" formatCode="0.00">
                  <c:v>0.15895285772462275</c:v>
                </c:pt>
                <c:pt idx="106" formatCode="0.00">
                  <c:v>0.15895285772462275</c:v>
                </c:pt>
                <c:pt idx="107" formatCode="0.00">
                  <c:v>0.15895285772462275</c:v>
                </c:pt>
                <c:pt idx="108" formatCode="0.00">
                  <c:v>0.15895285772462275</c:v>
                </c:pt>
                <c:pt idx="109" formatCode="0.00">
                  <c:v>0.15895285772462275</c:v>
                </c:pt>
                <c:pt idx="110" formatCode="0.00">
                  <c:v>0.15895285772462275</c:v>
                </c:pt>
                <c:pt idx="111" formatCode="0.00">
                  <c:v>0.15895285772462275</c:v>
                </c:pt>
                <c:pt idx="112" formatCode="0.00">
                  <c:v>0.15895285772462275</c:v>
                </c:pt>
                <c:pt idx="113" formatCode="0.00">
                  <c:v>0.15895285772462275</c:v>
                </c:pt>
                <c:pt idx="114" formatCode="0.00">
                  <c:v>0.15895285772462275</c:v>
                </c:pt>
                <c:pt idx="115" formatCode="0.00">
                  <c:v>0.15895285772462275</c:v>
                </c:pt>
                <c:pt idx="116" formatCode="0.00">
                  <c:v>0.15895285772462275</c:v>
                </c:pt>
                <c:pt idx="117" formatCode="0.00">
                  <c:v>0.15895285772462275</c:v>
                </c:pt>
                <c:pt idx="118" formatCode="0.00">
                  <c:v>0.15895285772462275</c:v>
                </c:pt>
                <c:pt idx="119" formatCode="0.00">
                  <c:v>0.15895285772462275</c:v>
                </c:pt>
                <c:pt idx="120" formatCode="0.00">
                  <c:v>0.15895285772462275</c:v>
                </c:pt>
                <c:pt idx="121" formatCode="0.00">
                  <c:v>0.15895285772462275</c:v>
                </c:pt>
                <c:pt idx="122" formatCode="0.00">
                  <c:v>0.15895285772462275</c:v>
                </c:pt>
                <c:pt idx="123" formatCode="0.00">
                  <c:v>0.15895285772462275</c:v>
                </c:pt>
                <c:pt idx="124" formatCode="0.00">
                  <c:v>0.15895285772462275</c:v>
                </c:pt>
                <c:pt idx="125" formatCode="0.00">
                  <c:v>0.15895285772462275</c:v>
                </c:pt>
                <c:pt idx="126" formatCode="0.00">
                  <c:v>0.15895285772462275</c:v>
                </c:pt>
                <c:pt idx="127" formatCode="0.00">
                  <c:v>0.15895285772462275</c:v>
                </c:pt>
                <c:pt idx="128" formatCode="0.00">
                  <c:v>0.15895285772462275</c:v>
                </c:pt>
                <c:pt idx="129" formatCode="0.00">
                  <c:v>0.15895285772462275</c:v>
                </c:pt>
                <c:pt idx="130" formatCode="0.00">
                  <c:v>0.15895285772462275</c:v>
                </c:pt>
                <c:pt idx="131" formatCode="0.00">
                  <c:v>0.15895285772462275</c:v>
                </c:pt>
                <c:pt idx="132" formatCode="0.00">
                  <c:v>0.15895285772462275</c:v>
                </c:pt>
                <c:pt idx="133" formatCode="0.00">
                  <c:v>0.15895285772462275</c:v>
                </c:pt>
                <c:pt idx="134" formatCode="0.00">
                  <c:v>0.15895285772462275</c:v>
                </c:pt>
                <c:pt idx="135" formatCode="0.00">
                  <c:v>0.15895285772462275</c:v>
                </c:pt>
                <c:pt idx="136" formatCode="0.00">
                  <c:v>0.15895285772462275</c:v>
                </c:pt>
                <c:pt idx="137" formatCode="0.00">
                  <c:v>0.15895285772462275</c:v>
                </c:pt>
                <c:pt idx="138" formatCode="0.00">
                  <c:v>0.15895285772462275</c:v>
                </c:pt>
                <c:pt idx="139" formatCode="0.00">
                  <c:v>0.15895285772462275</c:v>
                </c:pt>
                <c:pt idx="140" formatCode="0.00">
                  <c:v>0.15895285772462275</c:v>
                </c:pt>
                <c:pt idx="141" formatCode="0.00">
                  <c:v>0.15895285772462275</c:v>
                </c:pt>
                <c:pt idx="142" formatCode="0.00">
                  <c:v>0.15895297689471877</c:v>
                </c:pt>
                <c:pt idx="143" formatCode="0.00">
                  <c:v>0.15896373199588476</c:v>
                </c:pt>
                <c:pt idx="144" formatCode="0.00">
                  <c:v>0.15907458997770918</c:v>
                </c:pt>
                <c:pt idx="145" formatCode="0.00">
                  <c:v>0.15948241983882031</c:v>
                </c:pt>
                <c:pt idx="146" formatCode="0.00">
                  <c:v>0.16028371956447188</c:v>
                </c:pt>
                <c:pt idx="147" formatCode="0.00">
                  <c:v>0.16134793831447189</c:v>
                </c:pt>
                <c:pt idx="148" formatCode="0.00">
                  <c:v>0.16252775205761319</c:v>
                </c:pt>
                <c:pt idx="149" formatCode="0.00">
                  <c:v>0.16381669581618657</c:v>
                </c:pt>
                <c:pt idx="150" formatCode="0.00">
                  <c:v>0.1653654303840878</c:v>
                </c:pt>
                <c:pt idx="151" formatCode="0.00">
                  <c:v>0.1672875248628258</c:v>
                </c:pt>
                <c:pt idx="152" formatCode="0.00">
                  <c:v>0.16957347543724283</c:v>
                </c:pt>
                <c:pt idx="153" formatCode="0.00">
                  <c:v>0.17211370520404667</c:v>
                </c:pt>
                <c:pt idx="154" formatCode="0.00">
                  <c:v>0.17475940050582994</c:v>
                </c:pt>
                <c:pt idx="155" formatCode="0.00">
                  <c:v>0.17475940050582994</c:v>
                </c:pt>
                <c:pt idx="156" formatCode="0.00">
                  <c:v>0.17475940050582994</c:v>
                </c:pt>
                <c:pt idx="157" formatCode="0.00">
                  <c:v>0.17475940050582994</c:v>
                </c:pt>
                <c:pt idx="158" formatCode="0.00">
                  <c:v>0.17475940050582994</c:v>
                </c:pt>
                <c:pt idx="159" formatCode="0.00">
                  <c:v>0.17475940050582994</c:v>
                </c:pt>
                <c:pt idx="160" formatCode="0.00">
                  <c:v>0.17518841285150896</c:v>
                </c:pt>
                <c:pt idx="161" formatCode="0.00">
                  <c:v>0.17566139896262006</c:v>
                </c:pt>
                <c:pt idx="162" formatCode="0.00">
                  <c:v>0.17625370413237315</c:v>
                </c:pt>
                <c:pt idx="163" formatCode="0.00">
                  <c:v>0.17713508616255147</c:v>
                </c:pt>
                <c:pt idx="164" formatCode="0.00">
                  <c:v>0.17833873392489716</c:v>
                </c:pt>
                <c:pt idx="165" formatCode="0.00">
                  <c:v>0.1799700533693416</c:v>
                </c:pt>
                <c:pt idx="166" formatCode="0.00">
                  <c:v>0.18190731224279838</c:v>
                </c:pt>
                <c:pt idx="167" formatCode="0.00">
                  <c:v>0.18417678755144037</c:v>
                </c:pt>
                <c:pt idx="168" formatCode="0.00">
                  <c:v>0.18676948195301787</c:v>
                </c:pt>
                <c:pt idx="169" formatCode="0.00">
                  <c:v>0.18965104466735258</c:v>
                </c:pt>
                <c:pt idx="170" formatCode="0.00">
                  <c:v>0.19272089613340196</c:v>
                </c:pt>
                <c:pt idx="171" formatCode="0.00">
                  <c:v>0.19600474729938278</c:v>
                </c:pt>
                <c:pt idx="172" formatCode="0.00">
                  <c:v>0.1996961601937586</c:v>
                </c:pt>
                <c:pt idx="173" formatCode="0.00">
                  <c:v>0.20381896883573392</c:v>
                </c:pt>
                <c:pt idx="174" formatCode="0.00">
                  <c:v>0.20812100930212624</c:v>
                </c:pt>
                <c:pt idx="175" formatCode="0.00">
                  <c:v>0.20812100930212624</c:v>
                </c:pt>
                <c:pt idx="176" formatCode="0.00">
                  <c:v>0.20812100930212624</c:v>
                </c:pt>
                <c:pt idx="177" formatCode="0.00">
                  <c:v>0.20812100930212624</c:v>
                </c:pt>
                <c:pt idx="178" formatCode="0.00">
                  <c:v>0.20812100930212624</c:v>
                </c:pt>
                <c:pt idx="179" formatCode="0.00">
                  <c:v>0.20812100930212624</c:v>
                </c:pt>
                <c:pt idx="180" formatCode="0.00">
                  <c:v>0.20999796810699592</c:v>
                </c:pt>
                <c:pt idx="181" formatCode="0.00">
                  <c:v>0.21199648040980801</c:v>
                </c:pt>
                <c:pt idx="182" formatCode="0.00">
                  <c:v>0.21429896583504807</c:v>
                </c:pt>
                <c:pt idx="183" formatCode="0.00">
                  <c:v>0.21683919560185191</c:v>
                </c:pt>
                <c:pt idx="184" formatCode="0.00">
                  <c:v>0.21944949738511668</c:v>
                </c:pt>
                <c:pt idx="185" formatCode="0.00">
                  <c:v>0.22204219178669418</c:v>
                </c:pt>
                <c:pt idx="186" formatCode="0.00">
                  <c:v>0.22458242155349803</c:v>
                </c:pt>
                <c:pt idx="187" formatCode="0.00">
                  <c:v>0.22458242155349803</c:v>
                </c:pt>
                <c:pt idx="188" formatCode="0.00">
                  <c:v>0.22458242155349803</c:v>
                </c:pt>
                <c:pt idx="189" formatCode="0.00">
                  <c:v>0.22458242155349803</c:v>
                </c:pt>
                <c:pt idx="190" formatCode="0.00">
                  <c:v>0.22458242155349803</c:v>
                </c:pt>
                <c:pt idx="191" formatCode="0.00">
                  <c:v>0.22458242155349803</c:v>
                </c:pt>
                <c:pt idx="192" formatCode="0.00">
                  <c:v>0.22458242155349803</c:v>
                </c:pt>
                <c:pt idx="193" formatCode="0.00">
                  <c:v>0.22458242155349803</c:v>
                </c:pt>
                <c:pt idx="194" formatCode="0.00">
                  <c:v>0.22458242155349803</c:v>
                </c:pt>
                <c:pt idx="195" formatCode="0.00">
                  <c:v>0.22458242155349803</c:v>
                </c:pt>
                <c:pt idx="196" formatCode="0.00">
                  <c:v>0.22507819894547332</c:v>
                </c:pt>
                <c:pt idx="197" formatCode="0.00">
                  <c:v>0.22554370713305907</c:v>
                </c:pt>
                <c:pt idx="198" formatCode="0.00">
                  <c:v>0.22598713906035672</c:v>
                </c:pt>
                <c:pt idx="199" formatCode="0.00">
                  <c:v>0.22641615140603574</c:v>
                </c:pt>
                <c:pt idx="200" formatCode="0.00">
                  <c:v>0.22684516375171476</c:v>
                </c:pt>
                <c:pt idx="201" formatCode="0.00">
                  <c:v>0.22727417609739378</c:v>
                </c:pt>
                <c:pt idx="202" formatCode="0.00">
                  <c:v>0.22770318844307283</c:v>
                </c:pt>
                <c:pt idx="203" formatCode="0.00">
                  <c:v>0.22816869663065856</c:v>
                </c:pt>
                <c:pt idx="204" formatCode="0.00">
                  <c:v>0.22867219028635127</c:v>
                </c:pt>
                <c:pt idx="205" formatCode="0.00">
                  <c:v>0.2292561237568588</c:v>
                </c:pt>
                <c:pt idx="206" formatCode="0.00">
                  <c:v>0.22992645554698227</c:v>
                </c:pt>
                <c:pt idx="207" formatCode="0.00">
                  <c:v>0.23073755701303167</c:v>
                </c:pt>
                <c:pt idx="208" formatCode="0.00">
                  <c:v>0.23181306712962974</c:v>
                </c:pt>
                <c:pt idx="209" formatCode="0.00">
                  <c:v>0.23315206232853233</c:v>
                </c:pt>
                <c:pt idx="210" formatCode="0.00">
                  <c:v>0.23483963005829916</c:v>
                </c:pt>
                <c:pt idx="211" formatCode="0.00">
                  <c:v>0.2369954468878602</c:v>
                </c:pt>
                <c:pt idx="212" formatCode="0.00">
                  <c:v>0.23960574867112497</c:v>
                </c:pt>
                <c:pt idx="213" formatCode="0.00">
                  <c:v>0.24265650312928683</c:v>
                </c:pt>
                <c:pt idx="214" formatCode="0.00">
                  <c:v>0.24634791602366268</c:v>
                </c:pt>
                <c:pt idx="215" formatCode="0.00">
                  <c:v>0.25053748971193429</c:v>
                </c:pt>
                <c:pt idx="216" formatCode="0.00">
                  <c:v>0.25511552812071348</c:v>
                </c:pt>
                <c:pt idx="217" formatCode="0.00">
                  <c:v>0.26000224687071344</c:v>
                </c:pt>
                <c:pt idx="218" formatCode="0.00">
                  <c:v>0.26515802190500698</c:v>
                </c:pt>
                <c:pt idx="219" formatCode="0.00">
                  <c:v>0.27069231095679025</c:v>
                </c:pt>
                <c:pt idx="220" formatCode="0.00">
                  <c:v>0.27672529706790133</c:v>
                </c:pt>
                <c:pt idx="221" formatCode="0.00">
                  <c:v>0.2833345003858026</c:v>
                </c:pt>
                <c:pt idx="222" formatCode="0.00">
                  <c:v>0.29048768539951997</c:v>
                </c:pt>
                <c:pt idx="223" formatCode="0.00">
                  <c:v>0.29811564407578883</c:v>
                </c:pt>
                <c:pt idx="224" formatCode="0.00">
                  <c:v>0.30610969328703713</c:v>
                </c:pt>
                <c:pt idx="225" formatCode="0.00">
                  <c:v>0.31438394118655699</c:v>
                </c:pt>
                <c:pt idx="226" formatCode="0.00">
                  <c:v>0.32278427104766816</c:v>
                </c:pt>
                <c:pt idx="227" formatCode="0.00">
                  <c:v>0.33131163623113863</c:v>
                </c:pt>
                <c:pt idx="228" formatCode="0.00">
                  <c:v>0.33993490354938283</c:v>
                </c:pt>
                <c:pt idx="229" formatCode="0.00">
                  <c:v>0.34868687457133068</c:v>
                </c:pt>
                <c:pt idx="230" formatCode="0.00">
                  <c:v>0.3576336887002744</c:v>
                </c:pt>
                <c:pt idx="231" formatCode="0.00">
                  <c:v>0.36674451067386837</c:v>
                </c:pt>
                <c:pt idx="232" formatCode="0.00">
                  <c:v>0.37602083011831283</c:v>
                </c:pt>
                <c:pt idx="233" formatCode="0.00">
                  <c:v>0.38543062007030182</c:v>
                </c:pt>
                <c:pt idx="234" formatCode="0.00">
                  <c:v>0.39494113854595336</c:v>
                </c:pt>
                <c:pt idx="235" formatCode="0.00">
                  <c:v>0.4044516570216049</c:v>
                </c:pt>
                <c:pt idx="236" formatCode="0.00">
                  <c:v>0.41386144697359389</c:v>
                </c:pt>
                <c:pt idx="237" formatCode="0.00">
                  <c:v>0.41386144697359389</c:v>
                </c:pt>
                <c:pt idx="238" formatCode="0.00">
                  <c:v>0.41386144697359389</c:v>
                </c:pt>
                <c:pt idx="239" formatCode="0.00">
                  <c:v>0.41386144697359389</c:v>
                </c:pt>
                <c:pt idx="240" formatCode="0.00">
                  <c:v>0.42125011209705071</c:v>
                </c:pt>
                <c:pt idx="241" formatCode="0.00">
                  <c:v>0.42846180962791491</c:v>
                </c:pt>
                <c:pt idx="242" formatCode="0.00">
                  <c:v>0.42846180962791491</c:v>
                </c:pt>
                <c:pt idx="243" formatCode="0.00">
                  <c:v>0.42846180962791491</c:v>
                </c:pt>
                <c:pt idx="244" formatCode="0.00">
                  <c:v>0.42846180962791491</c:v>
                </c:pt>
                <c:pt idx="245" formatCode="0.00">
                  <c:v>0.42846180962791491</c:v>
                </c:pt>
                <c:pt idx="246" formatCode="0.00">
                  <c:v>0.42846180962791491</c:v>
                </c:pt>
                <c:pt idx="247" formatCode="0.00">
                  <c:v>0.42846180962791491</c:v>
                </c:pt>
                <c:pt idx="248" formatCode="0.00">
                  <c:v>0.42846180962791491</c:v>
                </c:pt>
                <c:pt idx="249" formatCode="0.00">
                  <c:v>0.42846180962791491</c:v>
                </c:pt>
                <c:pt idx="250" formatCode="0.00">
                  <c:v>0.42846180962791491</c:v>
                </c:pt>
                <c:pt idx="251" formatCode="0.00">
                  <c:v>0.42846180962791491</c:v>
                </c:pt>
                <c:pt idx="252" formatCode="0.00">
                  <c:v>0.42846180962791491</c:v>
                </c:pt>
                <c:pt idx="253" formatCode="0.00">
                  <c:v>0.42846180962791491</c:v>
                </c:pt>
                <c:pt idx="254" formatCode="0.00">
                  <c:v>0.42970165530692728</c:v>
                </c:pt>
                <c:pt idx="255" formatCode="0.00">
                  <c:v>0.42970165530692728</c:v>
                </c:pt>
                <c:pt idx="256" formatCode="0.00">
                  <c:v>0.42970165530692728</c:v>
                </c:pt>
                <c:pt idx="257" formatCode="0.00">
                  <c:v>0.43064560163751708</c:v>
                </c:pt>
                <c:pt idx="258" formatCode="0.00">
                  <c:v>0.43158954796810689</c:v>
                </c:pt>
                <c:pt idx="259" formatCode="0.00">
                  <c:v>0.43158954796810689</c:v>
                </c:pt>
                <c:pt idx="260" formatCode="0.00">
                  <c:v>0.43158954796810689</c:v>
                </c:pt>
                <c:pt idx="261" formatCode="0.00">
                  <c:v>0.43221593578532225</c:v>
                </c:pt>
                <c:pt idx="262" formatCode="0.00">
                  <c:v>0.43292249528463633</c:v>
                </c:pt>
                <c:pt idx="263" formatCode="0.00">
                  <c:v>0.43387707754629617</c:v>
                </c:pt>
                <c:pt idx="264" formatCode="0.00">
                  <c:v>0.43514135309499302</c:v>
                </c:pt>
                <c:pt idx="265" formatCode="0.00">
                  <c:v>0.43674490590706438</c:v>
                </c:pt>
                <c:pt idx="266" formatCode="0.00">
                  <c:v>0.43871267232510275</c:v>
                </c:pt>
                <c:pt idx="267" formatCode="0.00">
                  <c:v>0.44116665273491068</c:v>
                </c:pt>
                <c:pt idx="268" formatCode="0.00">
                  <c:v>0.44431348808299026</c:v>
                </c:pt>
                <c:pt idx="269" formatCode="0.00">
                  <c:v>0.44819607960390928</c:v>
                </c:pt>
                <c:pt idx="270" formatCode="0.00">
                  <c:v>0.45272752250514386</c:v>
                </c:pt>
                <c:pt idx="271" formatCode="0.00">
                  <c:v>0.45768690522119326</c:v>
                </c:pt>
                <c:pt idx="272" formatCode="0.00">
                  <c:v>0.46316995113168713</c:v>
                </c:pt>
                <c:pt idx="273" formatCode="0.00">
                  <c:v>0.46904313014403276</c:v>
                </c:pt>
                <c:pt idx="274" formatCode="0.00">
                  <c:v>0.47531984889403278</c:v>
                </c:pt>
                <c:pt idx="275" formatCode="0.00">
                  <c:v>0.48162394697359384</c:v>
                </c:pt>
                <c:pt idx="276" formatCode="0.00">
                  <c:v>0.48781888524519873</c:v>
                </c:pt>
                <c:pt idx="277" formatCode="0.00">
                  <c:v>0.49393257930384071</c:v>
                </c:pt>
                <c:pt idx="278" formatCode="0.00">
                  <c:v>0.49393257930384071</c:v>
                </c:pt>
                <c:pt idx="279" formatCode="0.00">
                  <c:v>0.49393257930384071</c:v>
                </c:pt>
                <c:pt idx="280" formatCode="0.00">
                  <c:v>0.49393257930384071</c:v>
                </c:pt>
                <c:pt idx="281" formatCode="0.00">
                  <c:v>0.49393257930384071</c:v>
                </c:pt>
                <c:pt idx="282" formatCode="0.00">
                  <c:v>0.49393257930384071</c:v>
                </c:pt>
                <c:pt idx="283" formatCode="0.00">
                  <c:v>0.49393257930384071</c:v>
                </c:pt>
                <c:pt idx="284" formatCode="0.00">
                  <c:v>0.49393257930384071</c:v>
                </c:pt>
                <c:pt idx="285" formatCode="0.00">
                  <c:v>0.49514823345336056</c:v>
                </c:pt>
                <c:pt idx="286" formatCode="0.00">
                  <c:v>0.49671058320473233</c:v>
                </c:pt>
                <c:pt idx="287" formatCode="0.00">
                  <c:v>0.4988185830332646</c:v>
                </c:pt>
                <c:pt idx="288" formatCode="0.00">
                  <c:v>0.501535780392661</c:v>
                </c:pt>
                <c:pt idx="289" formatCode="0.00">
                  <c:v>0.50500008487654302</c:v>
                </c:pt>
                <c:pt idx="290" formatCode="0.00">
                  <c:v>0.5091673439643345</c:v>
                </c:pt>
                <c:pt idx="291" formatCode="0.00">
                  <c:v>0.51410244577331943</c:v>
                </c:pt>
                <c:pt idx="292" formatCode="0.00">
                  <c:v>0.51987027842078171</c:v>
                </c:pt>
                <c:pt idx="293" formatCode="0.00">
                  <c:v>0.52653573002400533</c:v>
                </c:pt>
                <c:pt idx="294" formatCode="0.00">
                  <c:v>0.53374742755486948</c:v>
                </c:pt>
                <c:pt idx="295" formatCode="0.00">
                  <c:v>0.5411360926783263</c:v>
                </c:pt>
                <c:pt idx="296" formatCode="0.00">
                  <c:v>0.54834779020919056</c:v>
                </c:pt>
                <c:pt idx="297" formatCode="0.00">
                  <c:v>0.55524061835562399</c:v>
                </c:pt>
                <c:pt idx="298" formatCode="0.00">
                  <c:v>0.56190606995884762</c:v>
                </c:pt>
                <c:pt idx="299" formatCode="0.00">
                  <c:v>0.5684313477366254</c:v>
                </c:pt>
                <c:pt idx="300" formatCode="0.00">
                  <c:v>0.57492876950445804</c:v>
                </c:pt>
                <c:pt idx="301" formatCode="0.00">
                  <c:v>0.58145404728223571</c:v>
                </c:pt>
                <c:pt idx="302" formatCode="0.00">
                  <c:v>0.58806325060013709</c:v>
                </c:pt>
                <c:pt idx="303" formatCode="0.00">
                  <c:v>0.5947287022033606</c:v>
                </c:pt>
                <c:pt idx="304" formatCode="0.00">
                  <c:v>0.60139415380658423</c:v>
                </c:pt>
                <c:pt idx="305" formatCode="0.00">
                  <c:v>0.6080033571244855</c:v>
                </c:pt>
                <c:pt idx="306" formatCode="0.00">
                  <c:v>0.6144729824674211</c:v>
                </c:pt>
                <c:pt idx="307" formatCode="0.00">
                  <c:v>0.62072238147290804</c:v>
                </c:pt>
                <c:pt idx="308" formatCode="0.00">
                  <c:v>0.62072238147290804</c:v>
                </c:pt>
                <c:pt idx="309" formatCode="0.00">
                  <c:v>0.62072238147290804</c:v>
                </c:pt>
                <c:pt idx="310" formatCode="0.00">
                  <c:v>0.62072238147290804</c:v>
                </c:pt>
                <c:pt idx="311" formatCode="0.00">
                  <c:v>0.62568176418895749</c:v>
                </c:pt>
                <c:pt idx="312" formatCode="0.00">
                  <c:v>0.63052033822016462</c:v>
                </c:pt>
                <c:pt idx="313" formatCode="0.00">
                  <c:v>0.6353110058727709</c:v>
                </c:pt>
                <c:pt idx="314" formatCode="0.00">
                  <c:v>0.64000657578875175</c:v>
                </c:pt>
                <c:pt idx="315" formatCode="0.00">
                  <c:v>0.64458461419753088</c:v>
                </c:pt>
                <c:pt idx="316" formatCode="0.00">
                  <c:v>0.64900061106824414</c:v>
                </c:pt>
                <c:pt idx="317" formatCode="0.00">
                  <c:v>0.64900061106824414</c:v>
                </c:pt>
                <c:pt idx="318" formatCode="0.00">
                  <c:v>0.64900061106824414</c:v>
                </c:pt>
                <c:pt idx="319" formatCode="0.00">
                  <c:v>0.64900061106824414</c:v>
                </c:pt>
                <c:pt idx="320" formatCode="0.00">
                  <c:v>0.64900061106824414</c:v>
                </c:pt>
                <c:pt idx="321" formatCode="0.00">
                  <c:v>0.64900061106824414</c:v>
                </c:pt>
                <c:pt idx="322" formatCode="0.00">
                  <c:v>0.64900061106824414</c:v>
                </c:pt>
                <c:pt idx="323" formatCode="0.00">
                  <c:v>0.64900061106824414</c:v>
                </c:pt>
                <c:pt idx="324" formatCode="0.00">
                  <c:v>0.64900061106824414</c:v>
                </c:pt>
                <c:pt idx="325" formatCode="0.00">
                  <c:v>0.65095309392146772</c:v>
                </c:pt>
                <c:pt idx="326" formatCode="0.00">
                  <c:v>0.65280026020233195</c:v>
                </c:pt>
                <c:pt idx="327" formatCode="0.00">
                  <c:v>0.65464742648319618</c:v>
                </c:pt>
                <c:pt idx="328" formatCode="0.00">
                  <c:v>0.65640664523319614</c:v>
                </c:pt>
                <c:pt idx="329" formatCode="0.00">
                  <c:v>0.65810842399691361</c:v>
                </c:pt>
                <c:pt idx="330" formatCode="0.00">
                  <c:v>0.65981020276063107</c:v>
                </c:pt>
                <c:pt idx="331" formatCode="0.00">
                  <c:v>0.66146952717764063</c:v>
                </c:pt>
                <c:pt idx="332" formatCode="0.00">
                  <c:v>0.66146952717764063</c:v>
                </c:pt>
                <c:pt idx="333" formatCode="0.00">
                  <c:v>0.66146952717764063</c:v>
                </c:pt>
                <c:pt idx="334" formatCode="0.00">
                  <c:v>0.66146952717764063</c:v>
                </c:pt>
                <c:pt idx="335" formatCode="0.00">
                  <c:v>0.66232043145576136</c:v>
                </c:pt>
                <c:pt idx="336" formatCode="0.00">
                  <c:v>0.66315131515775039</c:v>
                </c:pt>
                <c:pt idx="337" formatCode="0.00">
                  <c:v>0.66390449995713308</c:v>
                </c:pt>
                <c:pt idx="338" formatCode="0.00">
                  <c:v>0.66462953082133069</c:v>
                </c:pt>
                <c:pt idx="339" formatCode="0.00">
                  <c:v>0.66529986261145402</c:v>
                </c:pt>
                <c:pt idx="340" formatCode="0.00">
                  <c:v>0.66592625042866949</c:v>
                </c:pt>
                <c:pt idx="341" formatCode="0.00">
                  <c:v>0.66653547775205768</c:v>
                </c:pt>
                <c:pt idx="342" formatCode="0.00">
                  <c:v>0.66716186556927304</c:v>
                </c:pt>
                <c:pt idx="343" formatCode="0.00">
                  <c:v>0.66786842506858723</c:v>
                </c:pt>
                <c:pt idx="344" formatCode="0.00">
                  <c:v>0.66881237139917704</c:v>
                </c:pt>
                <c:pt idx="345" formatCode="0.00">
                  <c:v>0.67013876436042541</c:v>
                </c:pt>
                <c:pt idx="346" formatCode="0.00">
                  <c:v>0.67186914394718811</c:v>
                </c:pt>
                <c:pt idx="347" formatCode="0.00">
                  <c:v>0.67373117669753102</c:v>
                </c:pt>
                <c:pt idx="348" formatCode="0.00">
                  <c:v>0.67563816636659824</c:v>
                </c:pt>
                <c:pt idx="349" formatCode="0.00">
                  <c:v>0.67757542524005498</c:v>
                </c:pt>
                <c:pt idx="350" formatCode="0.00">
                  <c:v>0.67965184499314124</c:v>
                </c:pt>
                <c:pt idx="351" formatCode="0.00">
                  <c:v>0.68175984482167351</c:v>
                </c:pt>
                <c:pt idx="352" formatCode="0.00">
                  <c:v>0.68394783757716049</c:v>
                </c:pt>
                <c:pt idx="353" formatCode="0.00">
                  <c:v>0.68623378815157754</c:v>
                </c:pt>
                <c:pt idx="354" formatCode="0.00">
                  <c:v>0.68858623563957477</c:v>
                </c:pt>
                <c:pt idx="355" formatCode="0.00">
                  <c:v>0.69095545631858712</c:v>
                </c:pt>
                <c:pt idx="356" formatCode="0.00">
                  <c:v>0.69330790380658436</c:v>
                </c:pt>
                <c:pt idx="357" formatCode="0.00">
                  <c:v>0.69564363768861448</c:v>
                </c:pt>
                <c:pt idx="358" formatCode="0.00">
                  <c:v>0.69796271754972561</c:v>
                </c:pt>
                <c:pt idx="359" formatCode="0.00">
                  <c:v>0.70028179741083663</c:v>
                </c:pt>
                <c:pt idx="360" formatCode="0.00">
                  <c:v>0.70263424489883386</c:v>
                </c:pt>
                <c:pt idx="361" formatCode="0.00">
                  <c:v>0.70500346557784621</c:v>
                </c:pt>
                <c:pt idx="362" formatCode="0.00">
                  <c:v>0.70733919945987633</c:v>
                </c:pt>
                <c:pt idx="363" formatCode="0.00">
                  <c:v>0.70733919945987633</c:v>
                </c:pt>
                <c:pt idx="364" formatCode="0.00">
                  <c:v>0.70733919945987633</c:v>
                </c:pt>
                <c:pt idx="365" formatCode="0.00">
                  <c:v>0.70733919945987633</c:v>
                </c:pt>
                <c:pt idx="366" formatCode="0.00">
                  <c:v>0.70733919945987633</c:v>
                </c:pt>
                <c:pt idx="367" formatCode="0.00">
                  <c:v>0.7086655924211247</c:v>
                </c:pt>
                <c:pt idx="368" formatCode="0.00">
                  <c:v>0.70994217228223588</c:v>
                </c:pt>
                <c:pt idx="369" formatCode="0.00">
                  <c:v>0.71121875214334696</c:v>
                </c:pt>
                <c:pt idx="370" formatCode="0.00">
                  <c:v>0.71250769590192031</c:v>
                </c:pt>
                <c:pt idx="371" formatCode="0.00">
                  <c:v>0.71384669110082299</c:v>
                </c:pt>
                <c:pt idx="372" formatCode="0.00">
                  <c:v>0.71530178776577502</c:v>
                </c:pt>
                <c:pt idx="373" formatCode="0.00">
                  <c:v>0.71694707990397799</c:v>
                </c:pt>
                <c:pt idx="374" formatCode="0.00">
                  <c:v>0.71870629865397795</c:v>
                </c:pt>
                <c:pt idx="375" formatCode="0.00">
                  <c:v>0.72049459490740742</c:v>
                </c:pt>
                <c:pt idx="376" formatCode="0.00">
                  <c:v>0.72049459490740742</c:v>
                </c:pt>
                <c:pt idx="377" formatCode="0.00">
                  <c:v>0.72049459490740742</c:v>
                </c:pt>
                <c:pt idx="378" formatCode="0.00">
                  <c:v>0.72049459490740742</c:v>
                </c:pt>
                <c:pt idx="379" formatCode="0.00">
                  <c:v>0.72049459490740742</c:v>
                </c:pt>
                <c:pt idx="380" formatCode="0.00">
                  <c:v>0.72049459490740742</c:v>
                </c:pt>
                <c:pt idx="381" formatCode="0.00">
                  <c:v>0.72049459490740742</c:v>
                </c:pt>
                <c:pt idx="382" formatCode="0.00">
                  <c:v>0.72049459490740742</c:v>
                </c:pt>
                <c:pt idx="383" formatCode="0.00">
                  <c:v>0.72049459490740742</c:v>
                </c:pt>
                <c:pt idx="384" formatCode="0.00">
                  <c:v>0.72049459490740742</c:v>
                </c:pt>
                <c:pt idx="385" formatCode="0.00">
                  <c:v>0.72049459490740742</c:v>
                </c:pt>
                <c:pt idx="386" formatCode="0.00">
                  <c:v>0.72049459490740742</c:v>
                </c:pt>
                <c:pt idx="387" formatCode="0.00">
                  <c:v>0.72049459490740742</c:v>
                </c:pt>
                <c:pt idx="388" formatCode="0.00">
                  <c:v>0.72049459490740742</c:v>
                </c:pt>
                <c:pt idx="389" formatCode="0.00">
                  <c:v>0.72049459490740742</c:v>
                </c:pt>
                <c:pt idx="390" formatCode="0.00">
                  <c:v>0.72049459490740742</c:v>
                </c:pt>
                <c:pt idx="391" formatCode="0.00">
                  <c:v>0.72049459490740742</c:v>
                </c:pt>
                <c:pt idx="392" formatCode="0.00">
                  <c:v>0.72049459490740742</c:v>
                </c:pt>
                <c:pt idx="393" formatCode="0.00">
                  <c:v>0.72049459490740742</c:v>
                </c:pt>
                <c:pt idx="394" formatCode="0.00">
                  <c:v>0.72049459490740742</c:v>
                </c:pt>
                <c:pt idx="395" formatCode="0.00">
                  <c:v>0.72049459490740742</c:v>
                </c:pt>
                <c:pt idx="396" formatCode="0.00">
                  <c:v>0.7204953397205075</c:v>
                </c:pt>
                <c:pt idx="397" formatCode="0.00">
                  <c:v>0.72050847822359398</c:v>
                </c:pt>
                <c:pt idx="398" formatCode="0.00">
                  <c:v>0.72057712019890274</c:v>
                </c:pt>
                <c:pt idx="399" formatCode="0.00">
                  <c:v>0.7207823608967765</c:v>
                </c:pt>
                <c:pt idx="400" formatCode="0.00">
                  <c:v>0.72123309199245556</c:v>
                </c:pt>
                <c:pt idx="401" formatCode="0.00">
                  <c:v>0.72205405478395079</c:v>
                </c:pt>
                <c:pt idx="402" formatCode="0.00">
                  <c:v>0.72335542202503444</c:v>
                </c:pt>
                <c:pt idx="403" formatCode="0.00">
                  <c:v>0.72510019140089188</c:v>
                </c:pt>
                <c:pt idx="404" formatCode="0.00">
                  <c:v>0.72705267425411546</c:v>
                </c:pt>
                <c:pt idx="405" formatCode="0.00">
                  <c:v>0.72900515710733915</c:v>
                </c:pt>
                <c:pt idx="406" formatCode="0.00">
                  <c:v>0.72900515710733915</c:v>
                </c:pt>
                <c:pt idx="407" formatCode="0.00">
                  <c:v>0.72900515710733915</c:v>
                </c:pt>
                <c:pt idx="408" formatCode="0.00">
                  <c:v>0.72900515710733915</c:v>
                </c:pt>
                <c:pt idx="409" formatCode="0.00">
                  <c:v>0.72900515710733915</c:v>
                </c:pt>
                <c:pt idx="410" formatCode="0.00">
                  <c:v>0.72900515710733915</c:v>
                </c:pt>
                <c:pt idx="411" formatCode="0.00">
                  <c:v>0.72900515710733915</c:v>
                </c:pt>
                <c:pt idx="412" formatCode="0.00">
                  <c:v>0.72900515710733915</c:v>
                </c:pt>
                <c:pt idx="413" formatCode="0.00">
                  <c:v>0.72960589356138572</c:v>
                </c:pt>
                <c:pt idx="414" formatCode="0.00">
                  <c:v>0.73018151491769567</c:v>
                </c:pt>
                <c:pt idx="415" formatCode="0.00">
                  <c:v>0.73076544838820334</c:v>
                </c:pt>
                <c:pt idx="416" formatCode="0.00">
                  <c:v>0.73136618484224991</c:v>
                </c:pt>
                <c:pt idx="417" formatCode="0.00">
                  <c:v>0.73199257265946538</c:v>
                </c:pt>
                <c:pt idx="418" formatCode="0.00">
                  <c:v>0.73265399648491114</c:v>
                </c:pt>
                <c:pt idx="419" formatCode="0.00">
                  <c:v>0.73340718128429383</c:v>
                </c:pt>
                <c:pt idx="420" formatCode="0.00">
                  <c:v>0.73430917974108401</c:v>
                </c:pt>
                <c:pt idx="421" formatCode="0.00">
                  <c:v>0.73535099451303187</c:v>
                </c:pt>
                <c:pt idx="422" formatCode="0.00">
                  <c:v>0.73643785558127606</c:v>
                </c:pt>
                <c:pt idx="423" formatCode="0.00">
                  <c:v>0.73749084254972608</c:v>
                </c:pt>
                <c:pt idx="424" formatCode="0.00">
                  <c:v>0.73749084254972608</c:v>
                </c:pt>
                <c:pt idx="425" formatCode="0.00">
                  <c:v>0.73831180534122132</c:v>
                </c:pt>
                <c:pt idx="426" formatCode="0.00">
                  <c:v>0.73909368034122125</c:v>
                </c:pt>
                <c:pt idx="427" formatCode="0.00">
                  <c:v>0.73989498006687293</c:v>
                </c:pt>
                <c:pt idx="428" formatCode="0.00">
                  <c:v>0.74077636209705122</c:v>
                </c:pt>
                <c:pt idx="429" formatCode="0.00">
                  <c:v>0.7418632231652954</c:v>
                </c:pt>
                <c:pt idx="430" formatCode="0.00">
                  <c:v>0.74338490612139962</c:v>
                </c:pt>
                <c:pt idx="431" formatCode="0.00">
                  <c:v>0.74562160965363555</c:v>
                </c:pt>
                <c:pt idx="432" formatCode="0.00">
                  <c:v>0.74859657193072748</c:v>
                </c:pt>
                <c:pt idx="433" formatCode="0.00">
                  <c:v>0.75192010673868359</c:v>
                </c:pt>
                <c:pt idx="434" formatCode="0.00">
                  <c:v>0.7552635727451994</c:v>
                </c:pt>
                <c:pt idx="435" formatCode="0.00">
                  <c:v>0.75846877164780568</c:v>
                </c:pt>
                <c:pt idx="436" formatCode="0.00">
                  <c:v>0.76150048868312803</c:v>
                </c:pt>
                <c:pt idx="437" formatCode="0.00">
                  <c:v>0.76441923246742161</c:v>
                </c:pt>
                <c:pt idx="438" formatCode="0.00">
                  <c:v>0.76730079518175631</c:v>
                </c:pt>
                <c:pt idx="439" formatCode="0.00">
                  <c:v>0.76730079518175631</c:v>
                </c:pt>
                <c:pt idx="440" formatCode="0.00">
                  <c:v>0.76730079518175631</c:v>
                </c:pt>
                <c:pt idx="441" formatCode="0.00">
                  <c:v>0.76730079518175631</c:v>
                </c:pt>
                <c:pt idx="442" formatCode="0.00">
                  <c:v>0.76730079518175631</c:v>
                </c:pt>
                <c:pt idx="443" formatCode="0.00">
                  <c:v>0.76730079518175631</c:v>
                </c:pt>
                <c:pt idx="444" formatCode="0.00">
                  <c:v>0.76730079518175631</c:v>
                </c:pt>
                <c:pt idx="445" formatCode="0.00">
                  <c:v>0.76730079518175631</c:v>
                </c:pt>
                <c:pt idx="446" formatCode="0.00">
                  <c:v>0.76730079518175631</c:v>
                </c:pt>
                <c:pt idx="447" formatCode="0.00">
                  <c:v>0.76730079518175631</c:v>
                </c:pt>
                <c:pt idx="448" formatCode="0.00">
                  <c:v>0.76730091435185233</c:v>
                </c:pt>
                <c:pt idx="449" formatCode="0.00">
                  <c:v>0.76730091435185233</c:v>
                </c:pt>
                <c:pt idx="450" formatCode="0.00">
                  <c:v>0.76730091435185233</c:v>
                </c:pt>
                <c:pt idx="451" formatCode="0.00">
                  <c:v>0.76730091435185233</c:v>
                </c:pt>
                <c:pt idx="452" formatCode="0.00">
                  <c:v>0.76730091435185233</c:v>
                </c:pt>
                <c:pt idx="453" formatCode="0.00">
                  <c:v>0.76730091435185233</c:v>
                </c:pt>
                <c:pt idx="454" formatCode="0.00">
                  <c:v>0.76730091435185233</c:v>
                </c:pt>
                <c:pt idx="455" formatCode="0.00">
                  <c:v>0.76730091435185233</c:v>
                </c:pt>
                <c:pt idx="456" formatCode="0.00">
                  <c:v>0.76730091435185233</c:v>
                </c:pt>
                <c:pt idx="457" formatCode="0.00">
                  <c:v>0.76730091435185233</c:v>
                </c:pt>
                <c:pt idx="458" formatCode="0.00">
                  <c:v>0.76730091435185233</c:v>
                </c:pt>
                <c:pt idx="459" formatCode="0.00">
                  <c:v>0.76730091435185233</c:v>
                </c:pt>
                <c:pt idx="460" formatCode="0.00">
                  <c:v>0.76730091435185233</c:v>
                </c:pt>
                <c:pt idx="461" formatCode="0.00">
                  <c:v>0.76730091435185233</c:v>
                </c:pt>
                <c:pt idx="462" formatCode="0.00">
                  <c:v>0.76730091435185233</c:v>
                </c:pt>
                <c:pt idx="463" formatCode="0.00">
                  <c:v>0.76730091435185233</c:v>
                </c:pt>
                <c:pt idx="464" formatCode="0.00">
                  <c:v>0.76730091435185233</c:v>
                </c:pt>
                <c:pt idx="465" formatCode="0.00">
                  <c:v>0.76730091435185233</c:v>
                </c:pt>
                <c:pt idx="466" formatCode="0.00">
                  <c:v>0.76730091435185233</c:v>
                </c:pt>
                <c:pt idx="467" formatCode="0.00">
                  <c:v>0.76730091435185233</c:v>
                </c:pt>
                <c:pt idx="468" formatCode="0.00">
                  <c:v>0.76730091435185233</c:v>
                </c:pt>
                <c:pt idx="469" formatCode="0.00">
                  <c:v>0.76730091435185233</c:v>
                </c:pt>
                <c:pt idx="470" formatCode="0.00">
                  <c:v>0.76730091435185233</c:v>
                </c:pt>
                <c:pt idx="471" formatCode="0.00">
                  <c:v>0.76730091435185233</c:v>
                </c:pt>
                <c:pt idx="472" formatCode="0.00">
                  <c:v>0.76730091435185233</c:v>
                </c:pt>
                <c:pt idx="473" formatCode="0.00">
                  <c:v>0.76730091435185233</c:v>
                </c:pt>
                <c:pt idx="474" formatCode="0.00">
                  <c:v>0.76730091435185233</c:v>
                </c:pt>
                <c:pt idx="475" formatCode="0.00">
                  <c:v>0.76730091435185233</c:v>
                </c:pt>
                <c:pt idx="476" formatCode="0.00">
                  <c:v>0.76730091435185233</c:v>
                </c:pt>
                <c:pt idx="477" formatCode="0.00">
                  <c:v>0.76730091435185233</c:v>
                </c:pt>
                <c:pt idx="478" formatCode="0.00">
                  <c:v>0.76730091435185233</c:v>
                </c:pt>
                <c:pt idx="479" formatCode="0.00">
                  <c:v>0.76730091435185233</c:v>
                </c:pt>
                <c:pt idx="480" formatCode="0.00">
                  <c:v>0.76730091435185233</c:v>
                </c:pt>
                <c:pt idx="481" formatCode="0.00">
                  <c:v>0.76730091435185233</c:v>
                </c:pt>
                <c:pt idx="482" formatCode="0.00">
                  <c:v>0.76730091435185233</c:v>
                </c:pt>
                <c:pt idx="483" formatCode="0.00">
                  <c:v>0.76730091435185233</c:v>
                </c:pt>
                <c:pt idx="484" formatCode="0.00">
                  <c:v>0.76730091435185233</c:v>
                </c:pt>
                <c:pt idx="485" formatCode="0.00">
                  <c:v>0.76730091435185233</c:v>
                </c:pt>
                <c:pt idx="486" formatCode="0.00">
                  <c:v>0.76730091435185233</c:v>
                </c:pt>
                <c:pt idx="487" formatCode="0.00">
                  <c:v>0.76730091435185233</c:v>
                </c:pt>
                <c:pt idx="488" formatCode="0.00">
                  <c:v>0.76730091435185233</c:v>
                </c:pt>
                <c:pt idx="489" formatCode="0.00">
                  <c:v>0.76730091435185233</c:v>
                </c:pt>
                <c:pt idx="490" formatCode="0.00">
                  <c:v>0.76730091435185233</c:v>
                </c:pt>
                <c:pt idx="491" formatCode="0.00">
                  <c:v>0.76730091435185233</c:v>
                </c:pt>
                <c:pt idx="492" formatCode="0.00">
                  <c:v>0.76730091435185233</c:v>
                </c:pt>
                <c:pt idx="493" formatCode="0.00">
                  <c:v>0.76730091435185233</c:v>
                </c:pt>
                <c:pt idx="494" formatCode="0.00">
                  <c:v>0.76730091435185233</c:v>
                </c:pt>
                <c:pt idx="495" formatCode="0.00">
                  <c:v>0.76730091435185233</c:v>
                </c:pt>
                <c:pt idx="496" formatCode="0.00">
                  <c:v>0.76730091435185233</c:v>
                </c:pt>
                <c:pt idx="497" formatCode="0.00">
                  <c:v>0.76730091435185233</c:v>
                </c:pt>
                <c:pt idx="498" formatCode="0.00">
                  <c:v>0.76730091435185233</c:v>
                </c:pt>
                <c:pt idx="499" formatCode="0.00">
                  <c:v>0.76730091435185233</c:v>
                </c:pt>
                <c:pt idx="500" formatCode="0.00">
                  <c:v>0.76730091435185233</c:v>
                </c:pt>
                <c:pt idx="501" formatCode="0.00">
                  <c:v>0.76730091435185233</c:v>
                </c:pt>
                <c:pt idx="502" formatCode="0.00">
                  <c:v>0.76730091435185233</c:v>
                </c:pt>
                <c:pt idx="503" formatCode="0.00">
                  <c:v>0.76730091435185233</c:v>
                </c:pt>
                <c:pt idx="504" formatCode="0.00">
                  <c:v>0.76730091435185233</c:v>
                </c:pt>
                <c:pt idx="505" formatCode="0.00">
                  <c:v>0.76730091435185233</c:v>
                </c:pt>
                <c:pt idx="506" formatCode="0.00">
                  <c:v>0.76730091435185233</c:v>
                </c:pt>
                <c:pt idx="507" formatCode="0.00">
                  <c:v>0.76730091435185233</c:v>
                </c:pt>
                <c:pt idx="508" formatCode="0.00">
                  <c:v>0.76730091435185233</c:v>
                </c:pt>
                <c:pt idx="509" formatCode="0.00">
                  <c:v>0.76730091435185233</c:v>
                </c:pt>
                <c:pt idx="510" formatCode="0.00">
                  <c:v>0.76730091435185233</c:v>
                </c:pt>
                <c:pt idx="511" formatCode="0.00">
                  <c:v>0.76730091435185233</c:v>
                </c:pt>
                <c:pt idx="512" formatCode="0.00">
                  <c:v>0.76730091435185233</c:v>
                </c:pt>
                <c:pt idx="513" formatCode="0.00">
                  <c:v>0.76730091435185233</c:v>
                </c:pt>
                <c:pt idx="514" formatCode="0.00">
                  <c:v>0.76730091435185233</c:v>
                </c:pt>
                <c:pt idx="515" formatCode="0.00">
                  <c:v>0.76730091435185233</c:v>
                </c:pt>
                <c:pt idx="516" formatCode="0.00">
                  <c:v>0.76730165916495252</c:v>
                </c:pt>
                <c:pt idx="517" formatCode="0.00">
                  <c:v>0.76732027949245596</c:v>
                </c:pt>
                <c:pt idx="518" formatCode="0.00">
                  <c:v>0.76745005572702385</c:v>
                </c:pt>
                <c:pt idx="519" formatCode="0.00">
                  <c:v>0.76786488683127618</c:v>
                </c:pt>
                <c:pt idx="520" formatCode="0.00">
                  <c:v>0.76870575102880712</c:v>
                </c:pt>
                <c:pt idx="521" formatCode="0.00">
                  <c:v>0.76995778185013763</c:v>
                </c:pt>
                <c:pt idx="522" formatCode="0.00">
                  <c:v>0.77138666109396481</c:v>
                </c:pt>
                <c:pt idx="523" formatCode="0.00">
                  <c:v>0.77281554033779187</c:v>
                </c:pt>
                <c:pt idx="524" formatCode="0.00">
                  <c:v>0.77281554033779187</c:v>
                </c:pt>
                <c:pt idx="525" formatCode="0.00">
                  <c:v>0.77281554033779187</c:v>
                </c:pt>
                <c:pt idx="526" formatCode="0.00">
                  <c:v>0.77281554033779187</c:v>
                </c:pt>
                <c:pt idx="527" formatCode="0.00">
                  <c:v>0.77281554033779187</c:v>
                </c:pt>
                <c:pt idx="528" formatCode="0.00">
                  <c:v>0.77281554033779187</c:v>
                </c:pt>
                <c:pt idx="529" formatCode="0.00">
                  <c:v>0.77281554033779187</c:v>
                </c:pt>
                <c:pt idx="530" formatCode="0.00">
                  <c:v>0.77281554033779187</c:v>
                </c:pt>
                <c:pt idx="531" formatCode="0.00">
                  <c:v>0.77281554033779187</c:v>
                </c:pt>
                <c:pt idx="532" formatCode="0.00">
                  <c:v>0.77281554033779187</c:v>
                </c:pt>
                <c:pt idx="533" formatCode="0.00">
                  <c:v>0.77281554033779187</c:v>
                </c:pt>
                <c:pt idx="534" formatCode="0.00">
                  <c:v>0.77281554033779187</c:v>
                </c:pt>
                <c:pt idx="535" formatCode="0.00">
                  <c:v>0.77281554033779187</c:v>
                </c:pt>
                <c:pt idx="536" formatCode="0.00">
                  <c:v>0.77281554033779187</c:v>
                </c:pt>
                <c:pt idx="537" formatCode="0.00">
                  <c:v>0.77281565950788789</c:v>
                </c:pt>
                <c:pt idx="538" formatCode="0.00">
                  <c:v>0.7728199496313447</c:v>
                </c:pt>
                <c:pt idx="539" formatCode="0.00">
                  <c:v>0.77285045717592626</c:v>
                </c:pt>
                <c:pt idx="540" formatCode="0.00">
                  <c:v>0.77293101616083704</c:v>
                </c:pt>
                <c:pt idx="541" formatCode="0.00">
                  <c:v>0.77313134109225001</c:v>
                </c:pt>
                <c:pt idx="542" formatCode="0.00">
                  <c:v>0.7736348347479427</c:v>
                </c:pt>
                <c:pt idx="543" formatCode="0.00">
                  <c:v>0.77468782171639272</c:v>
                </c:pt>
                <c:pt idx="544" formatCode="0.00">
                  <c:v>0.77627758058984953</c:v>
                </c:pt>
                <c:pt idx="545" formatCode="0.00">
                  <c:v>0.77806587684327888</c:v>
                </c:pt>
                <c:pt idx="546" formatCode="0.00">
                  <c:v>0.77985417309670824</c:v>
                </c:pt>
                <c:pt idx="547" formatCode="0.00">
                  <c:v>0.78161339184670831</c:v>
                </c:pt>
                <c:pt idx="548" formatCode="0.00">
                  <c:v>0.78161339184670831</c:v>
                </c:pt>
                <c:pt idx="549" formatCode="0.00">
                  <c:v>0.78161339184670831</c:v>
                </c:pt>
                <c:pt idx="550" formatCode="0.00">
                  <c:v>0.78161339184670831</c:v>
                </c:pt>
                <c:pt idx="551" formatCode="0.00">
                  <c:v>0.78161339184670831</c:v>
                </c:pt>
                <c:pt idx="552" formatCode="0.00">
                  <c:v>0.78161339184670831</c:v>
                </c:pt>
                <c:pt idx="553" formatCode="0.00">
                  <c:v>0.78161339184670831</c:v>
                </c:pt>
                <c:pt idx="554" formatCode="0.00">
                  <c:v>0.78161339184670831</c:v>
                </c:pt>
                <c:pt idx="555" formatCode="0.00">
                  <c:v>0.78225717849794285</c:v>
                </c:pt>
                <c:pt idx="556" formatCode="0.00">
                  <c:v>0.78286640582133105</c:v>
                </c:pt>
                <c:pt idx="557" formatCode="0.00">
                  <c:v>0.78342558170439003</c:v>
                </c:pt>
                <c:pt idx="558" formatCode="0.00">
                  <c:v>0.78395258166152315</c:v>
                </c:pt>
                <c:pt idx="559" formatCode="0.00">
                  <c:v>0.78446385116598127</c:v>
                </c:pt>
                <c:pt idx="560" formatCode="0.00">
                  <c:v>0.78497512067043951</c:v>
                </c:pt>
                <c:pt idx="561" formatCode="0.00">
                  <c:v>0.78550212062757252</c:v>
                </c:pt>
                <c:pt idx="562" formatCode="0.00">
                  <c:v>0.78606948945473298</c:v>
                </c:pt>
                <c:pt idx="563" formatCode="0.00">
                  <c:v>0.78669587727194845</c:v>
                </c:pt>
                <c:pt idx="564" formatCode="0.00">
                  <c:v>0.7875069787379978</c:v>
                </c:pt>
                <c:pt idx="565" formatCode="0.00">
                  <c:v>0.78836798268175645</c:v>
                </c:pt>
                <c:pt idx="566" formatCode="0.00">
                  <c:v>0.78922898662551511</c:v>
                </c:pt>
                <c:pt idx="567" formatCode="0.00">
                  <c:v>0.78922898662551511</c:v>
                </c:pt>
                <c:pt idx="568" formatCode="0.00">
                  <c:v>0.78922898662551511</c:v>
                </c:pt>
                <c:pt idx="569" formatCode="0.00">
                  <c:v>0.78922898662551511</c:v>
                </c:pt>
                <c:pt idx="570" formatCode="0.00">
                  <c:v>0.78922898662551511</c:v>
                </c:pt>
                <c:pt idx="571" formatCode="0.00">
                  <c:v>0.78922898662551511</c:v>
                </c:pt>
                <c:pt idx="572" formatCode="0.00">
                  <c:v>0.78922898662551511</c:v>
                </c:pt>
                <c:pt idx="573" formatCode="0.00">
                  <c:v>0.78922898662551511</c:v>
                </c:pt>
                <c:pt idx="574" formatCode="0.00">
                  <c:v>0.78922898662551511</c:v>
                </c:pt>
                <c:pt idx="575" formatCode="0.00">
                  <c:v>0.78922898662551511</c:v>
                </c:pt>
                <c:pt idx="576" formatCode="0.00">
                  <c:v>0.78922898662551511</c:v>
                </c:pt>
                <c:pt idx="577" formatCode="0.00">
                  <c:v>0.78922898662551511</c:v>
                </c:pt>
                <c:pt idx="578" formatCode="0.00">
                  <c:v>0.78922898662551511</c:v>
                </c:pt>
                <c:pt idx="579" formatCode="0.00">
                  <c:v>0.78922898662551511</c:v>
                </c:pt>
                <c:pt idx="580" formatCode="0.00">
                  <c:v>0.78922898662551511</c:v>
                </c:pt>
                <c:pt idx="581" formatCode="0.00">
                  <c:v>0.78922898662551511</c:v>
                </c:pt>
                <c:pt idx="582" formatCode="0.00">
                  <c:v>0.78922898662551511</c:v>
                </c:pt>
                <c:pt idx="583" formatCode="0.00">
                  <c:v>0.78922898662551511</c:v>
                </c:pt>
                <c:pt idx="584" formatCode="0.00">
                  <c:v>0.78922898662551511</c:v>
                </c:pt>
                <c:pt idx="585" formatCode="0.00">
                  <c:v>0.78922898662551511</c:v>
                </c:pt>
                <c:pt idx="586" formatCode="0.00">
                  <c:v>0.78922898662551511</c:v>
                </c:pt>
                <c:pt idx="587" formatCode="0.00">
                  <c:v>0.78922898662551511</c:v>
                </c:pt>
                <c:pt idx="588" formatCode="0.00">
                  <c:v>0.78922898662551511</c:v>
                </c:pt>
                <c:pt idx="589" formatCode="0.00">
                  <c:v>0.78922898662551511</c:v>
                </c:pt>
                <c:pt idx="590" formatCode="0.00">
                  <c:v>0.78922898662551511</c:v>
                </c:pt>
                <c:pt idx="591" formatCode="0.00">
                  <c:v>0.78922898662551511</c:v>
                </c:pt>
                <c:pt idx="592" formatCode="0.00">
                  <c:v>0.78922898662551511</c:v>
                </c:pt>
                <c:pt idx="593" formatCode="0.00">
                  <c:v>0.78922898662551511</c:v>
                </c:pt>
                <c:pt idx="594" formatCode="0.00">
                  <c:v>0.78922898662551511</c:v>
                </c:pt>
                <c:pt idx="595" formatCode="0.00">
                  <c:v>0.78922898662551511</c:v>
                </c:pt>
                <c:pt idx="596" formatCode="0.00">
                  <c:v>0.78922898662551511</c:v>
                </c:pt>
                <c:pt idx="597" formatCode="0.00">
                  <c:v>0.78922898662551511</c:v>
                </c:pt>
                <c:pt idx="598" formatCode="0.00">
                  <c:v>0.78922898662551511</c:v>
                </c:pt>
                <c:pt idx="599" formatCode="0.00">
                  <c:v>0.78922898662551511</c:v>
                </c:pt>
                <c:pt idx="600" formatCode="0.00">
                  <c:v>0.78922898662551511</c:v>
                </c:pt>
                <c:pt idx="601" formatCode="0.00">
                  <c:v>0.78922898662551511</c:v>
                </c:pt>
                <c:pt idx="602" formatCode="0.00">
                  <c:v>0.78922898662551511</c:v>
                </c:pt>
                <c:pt idx="603" formatCode="0.00">
                  <c:v>0.78922898662551511</c:v>
                </c:pt>
                <c:pt idx="604" formatCode="0.00">
                  <c:v>0.78922898662551511</c:v>
                </c:pt>
                <c:pt idx="605" formatCode="0.00">
                  <c:v>0.78923196587791566</c:v>
                </c:pt>
                <c:pt idx="606" formatCode="0.00">
                  <c:v>0.78924510438100215</c:v>
                </c:pt>
                <c:pt idx="607" formatCode="0.00">
                  <c:v>0.78931374635631091</c:v>
                </c:pt>
                <c:pt idx="608" formatCode="0.00">
                  <c:v>0.78956045824760024</c:v>
                </c:pt>
                <c:pt idx="609" formatCode="0.00">
                  <c:v>0.79016119470164692</c:v>
                </c:pt>
                <c:pt idx="610" formatCode="0.00">
                  <c:v>0.79132918081275794</c:v>
                </c:pt>
                <c:pt idx="611" formatCode="0.00">
                  <c:v>0.79326643968621469</c:v>
                </c:pt>
                <c:pt idx="612" formatCode="0.00">
                  <c:v>0.79603788923182517</c:v>
                </c:pt>
                <c:pt idx="613" formatCode="0.00">
                  <c:v>0.79964588305898565</c:v>
                </c:pt>
                <c:pt idx="614" formatCode="0.00">
                  <c:v>0.80413096879286761</c:v>
                </c:pt>
                <c:pt idx="615" formatCode="0.00">
                  <c:v>0.80961401470336147</c:v>
                </c:pt>
                <c:pt idx="616" formatCode="0.00">
                  <c:v>0.81602822595164692</c:v>
                </c:pt>
                <c:pt idx="617" formatCode="0.00">
                  <c:v>0.82297849408436285</c:v>
                </c:pt>
                <c:pt idx="618" formatCode="0.00">
                  <c:v>0.83004435721022019</c:v>
                </c:pt>
                <c:pt idx="619" formatCode="0.00">
                  <c:v>0.83705230366941086</c:v>
                </c:pt>
                <c:pt idx="620" formatCode="0.00">
                  <c:v>0.84403138117284016</c:v>
                </c:pt>
                <c:pt idx="621" formatCode="0.00">
                  <c:v>0.85095289951989095</c:v>
                </c:pt>
                <c:pt idx="622" formatCode="0.00">
                  <c:v>0.85776001457476059</c:v>
                </c:pt>
                <c:pt idx="623" formatCode="0.00">
                  <c:v>0.86434118312757269</c:v>
                </c:pt>
                <c:pt idx="624" formatCode="0.00">
                  <c:v>0.86434118312757269</c:v>
                </c:pt>
                <c:pt idx="625" formatCode="0.00">
                  <c:v>0.8703473857596028</c:v>
                </c:pt>
                <c:pt idx="626" formatCode="0.00">
                  <c:v>0.87622056477194843</c:v>
                </c:pt>
                <c:pt idx="627" formatCode="0.00">
                  <c:v>0.88206731781550118</c:v>
                </c:pt>
                <c:pt idx="628" formatCode="0.00">
                  <c:v>0.88796698238168781</c:v>
                </c:pt>
                <c:pt idx="629" formatCode="0.00">
                  <c:v>0.89402681155692776</c:v>
                </c:pt>
                <c:pt idx="630" formatCode="0.00">
                  <c:v>0.90024895040294972</c:v>
                </c:pt>
                <c:pt idx="631" formatCode="0.00">
                  <c:v>0.90655304848251084</c:v>
                </c:pt>
                <c:pt idx="632" formatCode="0.00">
                  <c:v>0.91285714656207195</c:v>
                </c:pt>
                <c:pt idx="633" formatCode="0.00">
                  <c:v>0.91916124464163307</c:v>
                </c:pt>
                <c:pt idx="634" formatCode="0.00">
                  <c:v>0.92549278163580306</c:v>
                </c:pt>
                <c:pt idx="635" formatCode="0.00">
                  <c:v>0.93199020340363581</c:v>
                </c:pt>
                <c:pt idx="636" formatCode="0.00">
                  <c:v>0.93876886659808023</c:v>
                </c:pt>
                <c:pt idx="637" formatCode="0.00">
                  <c:v>0.94589288473079625</c:v>
                </c:pt>
                <c:pt idx="638" formatCode="0.00">
                  <c:v>0.95343066143690058</c:v>
                </c:pt>
                <c:pt idx="639" formatCode="0.00">
                  <c:v>0.96136309970850553</c:v>
                </c:pt>
                <c:pt idx="640" formatCode="0.00">
                  <c:v>0.96960597608024768</c:v>
                </c:pt>
                <c:pt idx="641" formatCode="0.00">
                  <c:v>0.97797469607338894</c:v>
                </c:pt>
                <c:pt idx="642" formatCode="0.00">
                  <c:v>0.98634341606653009</c:v>
                </c:pt>
                <c:pt idx="643" formatCode="0.00">
                  <c:v>0.99468058577674967</c:v>
                </c:pt>
                <c:pt idx="644" formatCode="0.00">
                  <c:v>1.0029548336762695</c:v>
                </c:pt>
                <c:pt idx="645" formatCode="0.00">
                  <c:v>1.0111977100480118</c:v>
                </c:pt>
                <c:pt idx="646" formatCode="0.00">
                  <c:v>1.0195980399091229</c:v>
                </c:pt>
                <c:pt idx="647" formatCode="0.00">
                  <c:v>1.0283823358196167</c:v>
                </c:pt>
                <c:pt idx="648" formatCode="0.00">
                  <c:v>1.0374602370541846</c:v>
                </c:pt>
                <c:pt idx="649" formatCode="0.00">
                  <c:v>1.0466370792609747</c:v>
                </c:pt>
                <c:pt idx="650" formatCode="0.00">
                  <c:v>1.0559466769547332</c:v>
                </c:pt>
                <c:pt idx="651" formatCode="0.00">
                  <c:v>1.0653899834962284</c:v>
                </c:pt>
                <c:pt idx="652" formatCode="0.00">
                  <c:v>1.0749679522462283</c:v>
                </c:pt>
                <c:pt idx="653" formatCode="0.00">
                  <c:v>1.0846136096107688</c:v>
                </c:pt>
                <c:pt idx="654" formatCode="0.00">
                  <c:v>1.094225392875515</c:v>
                </c:pt>
                <c:pt idx="655" formatCode="0.00">
                  <c:v>1.094225392875515</c:v>
                </c:pt>
                <c:pt idx="656" formatCode="0.00">
                  <c:v>1.094225392875515</c:v>
                </c:pt>
                <c:pt idx="657" formatCode="0.00">
                  <c:v>1.094225392875515</c:v>
                </c:pt>
                <c:pt idx="658" formatCode="0.00">
                  <c:v>1.094225392875515</c:v>
                </c:pt>
                <c:pt idx="659" formatCode="0.00">
                  <c:v>1.094225392875515</c:v>
                </c:pt>
                <c:pt idx="660" formatCode="0.00">
                  <c:v>1.094225392875515</c:v>
                </c:pt>
                <c:pt idx="661" formatCode="0.00">
                  <c:v>1.094225392875515</c:v>
                </c:pt>
                <c:pt idx="662" formatCode="0.00">
                  <c:v>1.094225392875515</c:v>
                </c:pt>
                <c:pt idx="663" formatCode="0.00">
                  <c:v>1.094225392875515</c:v>
                </c:pt>
                <c:pt idx="664" formatCode="0.00">
                  <c:v>1.094225392875515</c:v>
                </c:pt>
                <c:pt idx="665" formatCode="0.00">
                  <c:v>1.094225392875515</c:v>
                </c:pt>
                <c:pt idx="666" formatCode="0.00">
                  <c:v>1.094225392875515</c:v>
                </c:pt>
                <c:pt idx="667" formatCode="0.00">
                  <c:v>1.094225392875515</c:v>
                </c:pt>
                <c:pt idx="668" formatCode="0.00">
                  <c:v>1.094225392875515</c:v>
                </c:pt>
                <c:pt idx="669" formatCode="0.00">
                  <c:v>1.0946544052211939</c:v>
                </c:pt>
                <c:pt idx="670" formatCode="0.00">
                  <c:v>1.0951199134087797</c:v>
                </c:pt>
                <c:pt idx="671" formatCode="0.00">
                  <c:v>1.0957038468792872</c:v>
                </c:pt>
                <c:pt idx="672" formatCode="0.00">
                  <c:v>1.0967793569958855</c:v>
                </c:pt>
                <c:pt idx="673" formatCode="0.00">
                  <c:v>1.0983829098079567</c:v>
                </c:pt>
                <c:pt idx="674" formatCode="0.00">
                  <c:v>1.1007186436899867</c:v>
                </c:pt>
                <c:pt idx="675" formatCode="0.00">
                  <c:v>1.1037693981481487</c:v>
                </c:pt>
                <c:pt idx="676" formatCode="0.00">
                  <c:v>1.1072134139231831</c:v>
                </c:pt>
                <c:pt idx="677" formatCode="0.00">
                  <c:v>1.1110745250342942</c:v>
                </c:pt>
                <c:pt idx="678" formatCode="0.00">
                  <c:v>1.1153765655006864</c:v>
                </c:pt>
                <c:pt idx="679" formatCode="0.00">
                  <c:v>1.1201433693415643</c:v>
                </c:pt>
                <c:pt idx="680" formatCode="0.00">
                  <c:v>1.1249819433727715</c:v>
                </c:pt>
                <c:pt idx="681" formatCode="0.00">
                  <c:v>1.1298686621227714</c:v>
                </c:pt>
                <c:pt idx="682" formatCode="0.00">
                  <c:v>1.1298686621227714</c:v>
                </c:pt>
                <c:pt idx="683" formatCode="0.00">
                  <c:v>1.1298686621227714</c:v>
                </c:pt>
                <c:pt idx="684" formatCode="0.00">
                  <c:v>1.1298686621227714</c:v>
                </c:pt>
                <c:pt idx="685" formatCode="0.00">
                  <c:v>1.1298686621227714</c:v>
                </c:pt>
                <c:pt idx="686" formatCode="0.00">
                  <c:v>1.1298686621227714</c:v>
                </c:pt>
                <c:pt idx="687" formatCode="0.00">
                  <c:v>1.1298686621227714</c:v>
                </c:pt>
                <c:pt idx="688" formatCode="0.00">
                  <c:v>1.1298686621227714</c:v>
                </c:pt>
                <c:pt idx="689" formatCode="0.00">
                  <c:v>1.1309328808727714</c:v>
                </c:pt>
                <c:pt idx="690" formatCode="0.00">
                  <c:v>1.1322845378943762</c:v>
                </c:pt>
                <c:pt idx="691" formatCode="0.00">
                  <c:v>1.1339863166580937</c:v>
                </c:pt>
                <c:pt idx="692" formatCode="0.00">
                  <c:v>1.1359848289609058</c:v>
                </c:pt>
                <c:pt idx="693" formatCode="0.00">
                  <c:v>1.1383877747770925</c:v>
                </c:pt>
                <c:pt idx="694" formatCode="0.00">
                  <c:v>1.1411229966135121</c:v>
                </c:pt>
                <c:pt idx="695" formatCode="0.00">
                  <c:v>1.1439676165980801</c:v>
                </c:pt>
                <c:pt idx="696" formatCode="0.00">
                  <c:v>1.1468491793124147</c:v>
                </c:pt>
                <c:pt idx="697" formatCode="0.00">
                  <c:v>1.1498619185099455</c:v>
                </c:pt>
                <c:pt idx="698" formatCode="0.00">
                  <c:v>1.1530476033093282</c:v>
                </c:pt>
                <c:pt idx="699" formatCode="0.00">
                  <c:v>1.1563314544753089</c:v>
                </c:pt>
                <c:pt idx="700" formatCode="0.00">
                  <c:v>1.1563314544753089</c:v>
                </c:pt>
                <c:pt idx="701" formatCode="0.00">
                  <c:v>1.1563314544753089</c:v>
                </c:pt>
                <c:pt idx="702" formatCode="0.00">
                  <c:v>1.1563314544753089</c:v>
                </c:pt>
                <c:pt idx="703" formatCode="0.00">
                  <c:v>1.1563314544753089</c:v>
                </c:pt>
                <c:pt idx="704" formatCode="0.00">
                  <c:v>1.1563314544753089</c:v>
                </c:pt>
                <c:pt idx="705" formatCode="0.00">
                  <c:v>1.1576704496742116</c:v>
                </c:pt>
                <c:pt idx="706" formatCode="0.00">
                  <c:v>1.1589842999828537</c:v>
                </c:pt>
                <c:pt idx="707" formatCode="0.00">
                  <c:v>1.1602981502914955</c:v>
                </c:pt>
                <c:pt idx="708" formatCode="0.00">
                  <c:v>1.1615995175325793</c:v>
                </c:pt>
                <c:pt idx="709" formatCode="0.00">
                  <c:v>1.1615995175325793</c:v>
                </c:pt>
                <c:pt idx="710" formatCode="0.00">
                  <c:v>1.1615995175325793</c:v>
                </c:pt>
                <c:pt idx="711" formatCode="0.00">
                  <c:v>1.1615995175325793</c:v>
                </c:pt>
                <c:pt idx="712" formatCode="0.00">
                  <c:v>1.1615995175325793</c:v>
                </c:pt>
                <c:pt idx="713" formatCode="0.00">
                  <c:v>1.1620285298782584</c:v>
                </c:pt>
                <c:pt idx="714" formatCode="0.00">
                  <c:v>1.16254763481653</c:v>
                </c:pt>
                <c:pt idx="715" formatCode="0.00">
                  <c:v>1.1634187980109745</c:v>
                </c:pt>
                <c:pt idx="716" formatCode="0.00">
                  <c:v>1.1647451909722228</c:v>
                </c:pt>
                <c:pt idx="717" formatCode="0.00">
                  <c:v>1.1661610508830595</c:v>
                </c:pt>
                <c:pt idx="718" formatCode="0.00">
                  <c:v>1.1661610508830595</c:v>
                </c:pt>
                <c:pt idx="719" formatCode="0.00">
                  <c:v>1.1661610508830595</c:v>
                </c:pt>
                <c:pt idx="720" formatCode="0.00">
                  <c:v>1.1661610508830595</c:v>
                </c:pt>
                <c:pt idx="721" formatCode="0.00">
                  <c:v>1.1661610508830595</c:v>
                </c:pt>
                <c:pt idx="722" formatCode="0.00">
                  <c:v>1.1665900632287387</c:v>
                </c:pt>
                <c:pt idx="723" formatCode="0.00">
                  <c:v>1.1670935568844314</c:v>
                </c:pt>
                <c:pt idx="724" formatCode="0.00">
                  <c:v>1.1678562454989718</c:v>
                </c:pt>
                <c:pt idx="725" formatCode="0.00">
                  <c:v>1.1688758946330597</c:v>
                </c:pt>
                <c:pt idx="726" formatCode="0.00">
                  <c:v>1.1701401701817566</c:v>
                </c:pt>
                <c:pt idx="727" formatCode="0.00">
                  <c:v>1.1716484167095345</c:v>
                </c:pt>
                <c:pt idx="728" formatCode="0.00">
                  <c:v>1.1733644660922504</c:v>
                </c:pt>
                <c:pt idx="729" formatCode="0.00">
                  <c:v>1.1754724659207829</c:v>
                </c:pt>
                <c:pt idx="730" formatCode="0.00">
                  <c:v>1.1781359473593973</c:v>
                </c:pt>
                <c:pt idx="731" formatCode="0.00">
                  <c:v>1.1817439411865578</c:v>
                </c:pt>
                <c:pt idx="732" formatCode="0.00">
                  <c:v>1.1860008161865578</c:v>
                </c:pt>
                <c:pt idx="733" formatCode="0.00">
                  <c:v>1.1908154072359405</c:v>
                </c:pt>
                <c:pt idx="734" formatCode="0.00">
                  <c:v>1.1959711822702341</c:v>
                </c:pt>
                <c:pt idx="735" formatCode="0.00">
                  <c:v>1.2012015875771613</c:v>
                </c:pt>
                <c:pt idx="736" formatCode="0.00">
                  <c:v>1.2064569888117291</c:v>
                </c:pt>
                <c:pt idx="737" formatCode="0.00">
                  <c:v>1.2117625606567224</c:v>
                </c:pt>
                <c:pt idx="738" formatCode="0.00">
                  <c:v>1.2171185414523327</c:v>
                </c:pt>
                <c:pt idx="739" formatCode="0.00">
                  <c:v>1.2225505825617291</c:v>
                </c:pt>
                <c:pt idx="740" formatCode="0.00">
                  <c:v>1.2280848716135124</c:v>
                </c:pt>
                <c:pt idx="741" formatCode="0.00">
                  <c:v>1.2337743201303162</c:v>
                </c:pt>
                <c:pt idx="742" formatCode="0.00">
                  <c:v>1.2395421527777786</c:v>
                </c:pt>
                <c:pt idx="743" formatCode="0.00">
                  <c:v>1.2453362326388897</c:v>
                </c:pt>
                <c:pt idx="744" formatCode="0.00">
                  <c:v>1.2514499266975316</c:v>
                </c:pt>
                <c:pt idx="745" formatCode="0.00">
                  <c:v>1.2578641379458171</c:v>
                </c:pt>
                <c:pt idx="746" formatCode="0.00">
                  <c:v>1.2645014356138555</c:v>
                </c:pt>
                <c:pt idx="747" formatCode="0.00">
                  <c:v>1.2711668872170792</c:v>
                </c:pt>
                <c:pt idx="748" formatCode="0.00">
                  <c:v>1.277860552340536</c:v>
                </c:pt>
                <c:pt idx="749" formatCode="0.00">
                  <c:v>1.2845542174639928</c:v>
                </c:pt>
                <c:pt idx="750" formatCode="0.00">
                  <c:v>1.2912761556927308</c:v>
                </c:pt>
                <c:pt idx="751" formatCode="0.00">
                  <c:v>1.2981117821930737</c:v>
                </c:pt>
                <c:pt idx="752" formatCode="0.00">
                  <c:v>1.3051486571930735</c:v>
                </c:pt>
                <c:pt idx="753" formatCode="0.00">
                  <c:v>1.3124191055812766</c:v>
                </c:pt>
                <c:pt idx="754" formatCode="0.00">
                  <c:v>1.3198077707047333</c:v>
                </c:pt>
                <c:pt idx="755" formatCode="0.00">
                  <c:v>1.3271964358281898</c:v>
                </c:pt>
                <c:pt idx="756" formatCode="0.00">
                  <c:v>1.3345554573902612</c:v>
                </c:pt>
                <c:pt idx="757" formatCode="0.00">
                  <c:v>1.3417965005572707</c:v>
                </c:pt>
                <c:pt idx="758" formatCode="0.00">
                  <c:v>1.3488044470164613</c:v>
                </c:pt>
                <c:pt idx="759" formatCode="0.00">
                  <c:v>1.3488044470164613</c:v>
                </c:pt>
                <c:pt idx="760" formatCode="0.00">
                  <c:v>1.3488044470164613</c:v>
                </c:pt>
                <c:pt idx="761" formatCode="0.00">
                  <c:v>1.3488044470164613</c:v>
                </c:pt>
                <c:pt idx="762" formatCode="0.00">
                  <c:v>1.3488044470164613</c:v>
                </c:pt>
                <c:pt idx="763" formatCode="0.00">
                  <c:v>1.3488044470164613</c:v>
                </c:pt>
                <c:pt idx="764" formatCode="0.00">
                  <c:v>1.3488044470164613</c:v>
                </c:pt>
                <c:pt idx="765" formatCode="0.00">
                  <c:v>1.3488044470164613</c:v>
                </c:pt>
                <c:pt idx="766" formatCode="0.00">
                  <c:v>1.3488044470164613</c:v>
                </c:pt>
                <c:pt idx="767" formatCode="0.00">
                  <c:v>1.3488044470164613</c:v>
                </c:pt>
                <c:pt idx="768" formatCode="0.00">
                  <c:v>1.3488044470164613</c:v>
                </c:pt>
                <c:pt idx="769" formatCode="0.00">
                  <c:v>1.3492925677297671</c:v>
                </c:pt>
                <c:pt idx="770" formatCode="0.00">
                  <c:v>1.3500552563443078</c:v>
                </c:pt>
                <c:pt idx="771" formatCode="0.00">
                  <c:v>1.3511421174125517</c:v>
                </c:pt>
                <c:pt idx="772" formatCode="0.00">
                  <c:v>1.3526369870970512</c:v>
                </c:pt>
                <c:pt idx="773" formatCode="0.00">
                  <c:v>1.3545894699502747</c:v>
                </c:pt>
                <c:pt idx="774" formatCode="0.00">
                  <c:v>1.3572887024176958</c:v>
                </c:pt>
                <c:pt idx="775" formatCode="0.00">
                  <c:v>1.3610011190414955</c:v>
                </c:pt>
                <c:pt idx="776" formatCode="0.00">
                  <c:v>1.3657441186556929</c:v>
                </c:pt>
                <c:pt idx="777" formatCode="0.00">
                  <c:v>1.3716437832218795</c:v>
                </c:pt>
                <c:pt idx="778" formatCode="0.00">
                  <c:v>1.3783657214506175</c:v>
                </c:pt>
                <c:pt idx="779" formatCode="0.00">
                  <c:v>1.3860843983624831</c:v>
                </c:pt>
                <c:pt idx="780" formatCode="0.00">
                  <c:v>1.3948041040809329</c:v>
                </c:pt>
                <c:pt idx="781" formatCode="0.00">
                  <c:v>1.4042474106224283</c:v>
                </c:pt>
                <c:pt idx="782" formatCode="0.00">
                  <c:v>1.4143042048182444</c:v>
                </c:pt>
                <c:pt idx="783" formatCode="0.00">
                  <c:v>1.4249581305727024</c:v>
                </c:pt>
                <c:pt idx="784" formatCode="0.00">
                  <c:v>1.4360803054269549</c:v>
                </c:pt>
                <c:pt idx="785" formatCode="0.00">
                  <c:v>1.4475695241769548</c:v>
                </c:pt>
                <c:pt idx="786" formatCode="0.00">
                  <c:v>1.4593192189643347</c:v>
                </c:pt>
                <c:pt idx="787" formatCode="0.00">
                  <c:v>1.4712567556155691</c:v>
                </c:pt>
                <c:pt idx="788" formatCode="0.00">
                  <c:v>1.4833077124056928</c:v>
                </c:pt>
                <c:pt idx="789" formatCode="0.00">
                  <c:v>1.4955107302383404</c:v>
                </c:pt>
                <c:pt idx="790" formatCode="0.00">
                  <c:v>1.5079821489197534</c:v>
                </c:pt>
                <c:pt idx="791" formatCode="0.00">
                  <c:v>1.520647070044582</c:v>
                </c:pt>
                <c:pt idx="792" formatCode="0.00">
                  <c:v>1.5333508704132375</c:v>
                </c:pt>
                <c:pt idx="793" formatCode="0.00">
                  <c:v>1.5460546707818932</c:v>
                </c:pt>
                <c:pt idx="794" formatCode="0.00">
                  <c:v>1.5587974099794242</c:v>
                </c:pt>
                <c:pt idx="795" formatCode="0.00">
                  <c:v>1.5716573231738686</c:v>
                </c:pt>
                <c:pt idx="796" formatCode="0.00">
                  <c:v>1.5846349466306588</c:v>
                </c:pt>
                <c:pt idx="797" formatCode="0.00">
                  <c:v>1.597455742241084</c:v>
                </c:pt>
                <c:pt idx="798" formatCode="0.00">
                  <c:v>1.597455742241084</c:v>
                </c:pt>
                <c:pt idx="799" formatCode="0.00">
                  <c:v>1.597455742241084</c:v>
                </c:pt>
                <c:pt idx="800" formatCode="0.00">
                  <c:v>1.597455742241084</c:v>
                </c:pt>
                <c:pt idx="801" formatCode="0.00">
                  <c:v>1.597455742241084</c:v>
                </c:pt>
                <c:pt idx="802" formatCode="0.00">
                  <c:v>1.597455742241084</c:v>
                </c:pt>
                <c:pt idx="803" formatCode="0.00">
                  <c:v>1.597455742241084</c:v>
                </c:pt>
                <c:pt idx="804" formatCode="0.00">
                  <c:v>1.6025620616855283</c:v>
                </c:pt>
                <c:pt idx="805" formatCode="0.00">
                  <c:v>1.6076437427126202</c:v>
                </c:pt>
                <c:pt idx="806" formatCode="0.00">
                  <c:v>1.6129241994598766</c:v>
                </c:pt>
                <c:pt idx="807" formatCode="0.00">
                  <c:v>1.618877013888889</c:v>
                </c:pt>
                <c:pt idx="808" formatCode="0.00">
                  <c:v>1.6258560913923183</c:v>
                </c:pt>
                <c:pt idx="809" formatCode="0.00">
                  <c:v>1.633727157064472</c:v>
                </c:pt>
                <c:pt idx="810" formatCode="0.00">
                  <c:v>1.6420014049639919</c:v>
                </c:pt>
                <c:pt idx="811" formatCode="0.00">
                  <c:v>1.6503701249571332</c:v>
                </c:pt>
                <c:pt idx="812" formatCode="0.00">
                  <c:v>1.6585816893861456</c:v>
                </c:pt>
                <c:pt idx="813" formatCode="0.00">
                  <c:v>1.6585816893861456</c:v>
                </c:pt>
                <c:pt idx="814" formatCode="0.00">
                  <c:v>1.6585816893861456</c:v>
                </c:pt>
                <c:pt idx="815" formatCode="0.00">
                  <c:v>1.6585816893861456</c:v>
                </c:pt>
                <c:pt idx="816" formatCode="0.00">
                  <c:v>1.6585816893861456</c:v>
                </c:pt>
                <c:pt idx="817" formatCode="0.00">
                  <c:v>1.6585816893861456</c:v>
                </c:pt>
                <c:pt idx="818" formatCode="0.00">
                  <c:v>1.6585816893861456</c:v>
                </c:pt>
                <c:pt idx="819" formatCode="0.00">
                  <c:v>1.6585816893861456</c:v>
                </c:pt>
                <c:pt idx="820" formatCode="0.00">
                  <c:v>1.6585816893861456</c:v>
                </c:pt>
                <c:pt idx="821" formatCode="0.00">
                  <c:v>1.6585816893861456</c:v>
                </c:pt>
                <c:pt idx="822" formatCode="0.00">
                  <c:v>1.6585816893861456</c:v>
                </c:pt>
                <c:pt idx="823" formatCode="0.00">
                  <c:v>1.6594426933299042</c:v>
                </c:pt>
                <c:pt idx="824" formatCode="0.00">
                  <c:v>1.660407971107682</c:v>
                </c:pt>
                <c:pt idx="825" formatCode="0.00">
                  <c:v>1.6617723495370371</c:v>
                </c:pt>
                <c:pt idx="826" formatCode="0.00">
                  <c:v>1.6636047089334709</c:v>
                </c:pt>
                <c:pt idx="827" formatCode="0.00">
                  <c:v>1.6659237887945819</c:v>
                </c:pt>
                <c:pt idx="828" formatCode="0.00">
                  <c:v>1.6687500267918383</c:v>
                </c:pt>
                <c:pt idx="829" formatCode="0.00">
                  <c:v>1.6719944326560359</c:v>
                </c:pt>
                <c:pt idx="830" formatCode="0.00">
                  <c:v>1.6756649014060356</c:v>
                </c:pt>
                <c:pt idx="831" formatCode="0.00">
                  <c:v>1.6797655742026747</c:v>
                </c:pt>
                <c:pt idx="832" formatCode="0.00">
                  <c:v>1.6842738087277092</c:v>
                </c:pt>
                <c:pt idx="833" formatCode="0.00">
                  <c:v>1.6893801281721534</c:v>
                </c:pt>
                <c:pt idx="834" formatCode="0.00">
                  <c:v>1.6951479608196158</c:v>
                </c:pt>
                <c:pt idx="835" formatCode="0.00">
                  <c:v>1.7015345543981482</c:v>
                </c:pt>
                <c:pt idx="836" formatCode="0.00">
                  <c:v>1.7083132175925926</c:v>
                </c:pt>
                <c:pt idx="837" formatCode="0.00">
                  <c:v>1.7152347359396434</c:v>
                </c:pt>
                <c:pt idx="838" formatCode="0.00">
                  <c:v>1.7223005990655007</c:v>
                </c:pt>
                <c:pt idx="839" formatCode="0.00">
                  <c:v>1.7295416422325103</c:v>
                </c:pt>
                <c:pt idx="840" formatCode="0.00">
                  <c:v>1.736930307355967</c:v>
                </c:pt>
                <c:pt idx="841" formatCode="0.00">
                  <c:v>1.7444381425754456</c:v>
                </c:pt>
                <c:pt idx="842" formatCode="0.00">
                  <c:v>1.7521568194873112</c:v>
                </c:pt>
                <c:pt idx="843" formatCode="0.00">
                  <c:v>1.7601508686985594</c:v>
                </c:pt>
                <c:pt idx="844" formatCode="0.00">
                  <c:v>1.7683624331275718</c:v>
                </c:pt>
                <c:pt idx="845" formatCode="0.00">
                  <c:v>1.7768261614797667</c:v>
                </c:pt>
                <c:pt idx="846" formatCode="0.00">
                  <c:v>1.7856752859224965</c:v>
                </c:pt>
                <c:pt idx="847" formatCode="0.00">
                  <c:v>1.7949183867026748</c:v>
                </c:pt>
                <c:pt idx="848" formatCode="0.00">
                  <c:v>1.8044289051783264</c:v>
                </c:pt>
                <c:pt idx="849" formatCode="0.00">
                  <c:v>1.8140406884430724</c:v>
                </c:pt>
                <c:pt idx="850" formatCode="0.00">
                  <c:v>1.8237202794924552</c:v>
                </c:pt>
                <c:pt idx="851" formatCode="0.00">
                  <c:v>1.8334679166666665</c:v>
                </c:pt>
                <c:pt idx="852" formatCode="0.00">
                  <c:v>1.8433867118912892</c:v>
                </c:pt>
                <c:pt idx="853" formatCode="0.00">
                  <c:v>1.8536522920953358</c:v>
                </c:pt>
                <c:pt idx="854" formatCode="0.00">
                  <c:v>1.8644133815586417</c:v>
                </c:pt>
                <c:pt idx="855" formatCode="0.00">
                  <c:v>1.8755355564128939</c:v>
                </c:pt>
                <c:pt idx="856" formatCode="0.00">
                  <c:v>1.8868772425840188</c:v>
                </c:pt>
                <c:pt idx="857" formatCode="0.00">
                  <c:v>1.8984405851337445</c:v>
                </c:pt>
                <c:pt idx="858" formatCode="0.00">
                  <c:v>1.9102277291237992</c:v>
                </c:pt>
                <c:pt idx="859" formatCode="0.00">
                  <c:v>1.9221652657750337</c:v>
                </c:pt>
                <c:pt idx="860" formatCode="0.00">
                  <c:v>1.9341405495541832</c:v>
                </c:pt>
                <c:pt idx="861" formatCode="0.00">
                  <c:v>1.9461536400462958</c:v>
                </c:pt>
                <c:pt idx="862" formatCode="0.00">
                  <c:v>1.9585480748456785</c:v>
                </c:pt>
                <c:pt idx="863" formatCode="0.00">
                  <c:v>1.9714471652091903</c:v>
                </c:pt>
                <c:pt idx="864" formatCode="0.00">
                  <c:v>1.9847413044410147</c:v>
                </c:pt>
                <c:pt idx="865" formatCode="0.00">
                  <c:v>1.9982753330761314</c:v>
                </c:pt>
                <c:pt idx="866" formatCode="0.00">
                  <c:v>2.0123774455589847</c:v>
                </c:pt>
                <c:pt idx="867" formatCode="0.00">
                  <c:v>2.0274381920867626</c:v>
                </c:pt>
                <c:pt idx="868" formatCode="0.00">
                  <c:v>2.0430116083676269</c:v>
                </c:pt>
                <c:pt idx="869" formatCode="0.00">
                  <c:v>2.0588011694101507</c:v>
                </c:pt>
                <c:pt idx="870" formatCode="0.00">
                  <c:v>2.0748520704732512</c:v>
                </c:pt>
                <c:pt idx="871" formatCode="0.00">
                  <c:v>2.0914320867626888</c:v>
                </c:pt>
                <c:pt idx="872" formatCode="0.00">
                  <c:v>2.1086402486282578</c:v>
                </c:pt>
                <c:pt idx="873" formatCode="0.00">
                  <c:v>2.1261211908436213</c:v>
                </c:pt>
                <c:pt idx="874" formatCode="0.00">
                  <c:v>2.1435565207047325</c:v>
                </c:pt>
                <c:pt idx="875" formatCode="0.00">
                  <c:v>2.1608553710133744</c:v>
                </c:pt>
                <c:pt idx="876" formatCode="0.00">
                  <c:v>2.1779730827760631</c:v>
                </c:pt>
                <c:pt idx="877" formatCode="0.00">
                  <c:v>2.1949106093535664</c:v>
                </c:pt>
                <c:pt idx="878" formatCode="0.00">
                  <c:v>2.2115796457047323</c:v>
                </c:pt>
                <c:pt idx="879" formatCode="0.00">
                  <c:v>2.2278499687071331</c:v>
                </c:pt>
                <c:pt idx="880" formatCode="0.00">
                  <c:v>2.243596181627229</c:v>
                </c:pt>
                <c:pt idx="881" formatCode="0.00">
                  <c:v>2.2587417772633742</c:v>
                </c:pt>
                <c:pt idx="882" formatCode="0.00">
                  <c:v>2.2735074288408779</c:v>
                </c:pt>
                <c:pt idx="883" formatCode="0.00">
                  <c:v>2.2881057656035666</c:v>
                </c:pt>
                <c:pt idx="884" formatCode="0.00">
                  <c:v>2.3027041023662553</c:v>
                </c:pt>
                <c:pt idx="885" formatCode="0.00">
                  <c:v>2.3168883230452679</c:v>
                </c:pt>
                <c:pt idx="886" formatCode="0.00">
                  <c:v>2.3306643861454051</c:v>
                </c:pt>
                <c:pt idx="887" formatCode="0.00">
                  <c:v>2.3444404492455422</c:v>
                </c:pt>
                <c:pt idx="888" formatCode="0.00">
                  <c:v>2.3582165123456793</c:v>
                </c:pt>
                <c:pt idx="889" formatCode="0.00">
                  <c:v>2.3720331230709881</c:v>
                </c:pt>
                <c:pt idx="890" formatCode="0.00">
                  <c:v>2.3859717341820992</c:v>
                </c:pt>
                <c:pt idx="891" formatCode="0.00">
                  <c:v>2.3999919768089857</c:v>
                </c:pt>
                <c:pt idx="892" formatCode="0.00">
                  <c:v>2.4140531245713315</c:v>
                </c:pt>
                <c:pt idx="893" formatCode="0.00">
                  <c:v>2.4280325216478058</c:v>
                </c:pt>
                <c:pt idx="894" formatCode="0.00">
                  <c:v>2.4418491323731146</c:v>
                </c:pt>
                <c:pt idx="895" formatCode="0.00">
                  <c:v>2.4553430304783959</c:v>
                </c:pt>
                <c:pt idx="896" formatCode="0.00">
                  <c:v>2.4683994253686565</c:v>
                </c:pt>
                <c:pt idx="897" formatCode="0.00">
                  <c:v>2.4683994253686565</c:v>
                </c:pt>
                <c:pt idx="898" formatCode="0.00">
                  <c:v>2.4804503821587796</c:v>
                </c:pt>
                <c:pt idx="899" formatCode="0.00">
                  <c:v>2.4921253572959539</c:v>
                </c:pt>
                <c:pt idx="900" formatCode="0.00">
                  <c:v>2.5036145760459543</c:v>
                </c:pt>
                <c:pt idx="901" formatCode="0.00">
                  <c:v>2.5150299093364206</c:v>
                </c:pt>
                <c:pt idx="902" formatCode="0.00">
                  <c:v>2.5264452426268869</c:v>
                </c:pt>
                <c:pt idx="903" formatCode="0.00">
                  <c:v>2.5378237225651583</c:v>
                </c:pt>
                <c:pt idx="904" formatCode="0.00">
                  <c:v>2.5490919999571338</c:v>
                </c:pt>
                <c:pt idx="905" formatCode="0.00">
                  <c:v>2.5601414810528125</c:v>
                </c:pt>
                <c:pt idx="906" formatCode="0.00">
                  <c:v>2.5601414810528125</c:v>
                </c:pt>
                <c:pt idx="907" formatCode="0.00">
                  <c:v>2.5601414810528125</c:v>
                </c:pt>
                <c:pt idx="908" formatCode="0.00">
                  <c:v>2.5601414810528125</c:v>
                </c:pt>
                <c:pt idx="909" formatCode="0.00">
                  <c:v>2.5601414810528125</c:v>
                </c:pt>
                <c:pt idx="910" formatCode="0.00">
                  <c:v>2.5601414810528125</c:v>
                </c:pt>
                <c:pt idx="911" formatCode="0.00">
                  <c:v>2.5652478004972572</c:v>
                </c:pt>
                <c:pt idx="912" formatCode="0.00">
                  <c:v>2.5703294815243489</c:v>
                </c:pt>
                <c:pt idx="913" formatCode="0.00">
                  <c:v>2.5756099382716053</c:v>
                </c:pt>
                <c:pt idx="914" formatCode="0.00">
                  <c:v>2.5815627527006173</c:v>
                </c:pt>
                <c:pt idx="915" formatCode="0.00">
                  <c:v>2.588541830204047</c:v>
                </c:pt>
                <c:pt idx="916" formatCode="0.00">
                  <c:v>2.5964128958762007</c:v>
                </c:pt>
                <c:pt idx="917" formatCode="0.00">
                  <c:v>2.6046871437757209</c:v>
                </c:pt>
                <c:pt idx="918" formatCode="0.00">
                  <c:v>2.6133746437757206</c:v>
                </c:pt>
                <c:pt idx="919" formatCode="0.00">
                  <c:v>2.6230542348251031</c:v>
                </c:pt>
                <c:pt idx="920" formatCode="0.00">
                  <c:v>2.6331110290209194</c:v>
                </c:pt>
                <c:pt idx="921" formatCode="0.00">
                  <c:v>2.6435522361539783</c:v>
                </c:pt>
                <c:pt idx="922" formatCode="0.00">
                  <c:v>2.6539230137602883</c:v>
                </c:pt>
                <c:pt idx="923" formatCode="0.00">
                  <c:v>2.6643289763374489</c:v>
                </c:pt>
                <c:pt idx="924" formatCode="0.00">
                  <c:v>2.6748762746484913</c:v>
                </c:pt>
                <c:pt idx="925" formatCode="0.00">
                  <c:v>2.6857810832475995</c:v>
                </c:pt>
                <c:pt idx="926" formatCode="0.00">
                  <c:v>2.6973444257973251</c:v>
                </c:pt>
                <c:pt idx="927" formatCode="0.00">
                  <c:v>2.7095093389917695</c:v>
                </c:pt>
                <c:pt idx="928" formatCode="0.00">
                  <c:v>2.7221354404578193</c:v>
                </c:pt>
                <c:pt idx="929" formatCode="0.00">
                  <c:v>2.7343766225137176</c:v>
                </c:pt>
                <c:pt idx="930" formatCode="0.00">
                  <c:v>2.7460889276834708</c:v>
                </c:pt>
                <c:pt idx="931" formatCode="0.00">
                  <c:v>2.7575411739111799</c:v>
                </c:pt>
                <c:pt idx="932" formatCode="0.00">
                  <c:v>2.7687362808641978</c:v>
                </c:pt>
                <c:pt idx="933" formatCode="0.00">
                  <c:v>2.7797857619598765</c:v>
                </c:pt>
                <c:pt idx="934" formatCode="0.00">
                  <c:v>2.7906905705589846</c:v>
                </c:pt>
                <c:pt idx="935" formatCode="0.00">
                  <c:v>2.801487500428669</c:v>
                </c:pt>
                <c:pt idx="936" formatCode="0.00">
                  <c:v>2.812141426183127</c:v>
                </c:pt>
                <c:pt idx="937" formatCode="0.00">
                  <c:v>2.8226533011831272</c:v>
                </c:pt>
                <c:pt idx="938" formatCode="0.00">
                  <c:v>2.8328839347565156</c:v>
                </c:pt>
                <c:pt idx="939" formatCode="0.00">
                  <c:v>2.8427340880058298</c:v>
                </c:pt>
                <c:pt idx="940" formatCode="0.00">
                  <c:v>2.8522783018261317</c:v>
                </c:pt>
                <c:pt idx="941" formatCode="0.00">
                  <c:v>2.8616212373542522</c:v>
                </c:pt>
                <c:pt idx="942" formatCode="0.00">
                  <c:v>2.8707980795610419</c:v>
                </c:pt>
                <c:pt idx="943" formatCode="0.00">
                  <c:v>2.8798103180727019</c:v>
                </c:pt>
                <c:pt idx="944" formatCode="0.00">
                  <c:v>2.8886269984567896</c:v>
                </c:pt>
                <c:pt idx="945" formatCode="0.00">
                  <c:v>2.8973467041752392</c:v>
                </c:pt>
                <c:pt idx="946" formatCode="0.00">
                  <c:v>2.9060342041752394</c:v>
                </c:pt>
                <c:pt idx="947" formatCode="0.00">
                  <c:v>2.9146895580418373</c:v>
                </c:pt>
                <c:pt idx="948" formatCode="0.00">
                  <c:v>2.9233449119084356</c:v>
                </c:pt>
                <c:pt idx="949" formatCode="0.00">
                  <c:v>2.9320324119084353</c:v>
                </c:pt>
                <c:pt idx="950" formatCode="0.00">
                  <c:v>2.9407843829303832</c:v>
                </c:pt>
                <c:pt idx="951" formatCode="0.00">
                  <c:v>2.9497966214420432</c:v>
                </c:pt>
                <c:pt idx="952" formatCode="0.00">
                  <c:v>2.9590729408864873</c:v>
                </c:pt>
                <c:pt idx="953" formatCode="0.00">
                  <c:v>2.9684827308384762</c:v>
                </c:pt>
                <c:pt idx="954" formatCode="0.00">
                  <c:v>2.9778590637860072</c:v>
                </c:pt>
                <c:pt idx="955" formatCode="0.00">
                  <c:v>2.9778590637860072</c:v>
                </c:pt>
                <c:pt idx="956" formatCode="0.00">
                  <c:v>2.9778590637860072</c:v>
                </c:pt>
                <c:pt idx="957" formatCode="0.00">
                  <c:v>2.9778590637860072</c:v>
                </c:pt>
                <c:pt idx="958" formatCode="0.00">
                  <c:v>2.9778590637860072</c:v>
                </c:pt>
                <c:pt idx="959" formatCode="0.00">
                  <c:v>2.9778590637860072</c:v>
                </c:pt>
                <c:pt idx="960" formatCode="0.00">
                  <c:v>2.9778590637860072</c:v>
                </c:pt>
                <c:pt idx="961" formatCode="0.00">
                  <c:v>2.9778590637860072</c:v>
                </c:pt>
                <c:pt idx="962" formatCode="0.00">
                  <c:v>2.9797360225908767</c:v>
                </c:pt>
                <c:pt idx="963" formatCode="0.00">
                  <c:v>2.9817499972136474</c:v>
                </c:pt>
                <c:pt idx="964" formatCode="0.00">
                  <c:v>2.9843076556069947</c:v>
                </c:pt>
                <c:pt idx="965" formatCode="0.00">
                  <c:v>2.9878742974108352</c:v>
                </c:pt>
                <c:pt idx="966" formatCode="0.00">
                  <c:v>2.9927369140089151</c:v>
                </c:pt>
                <c:pt idx="967" formatCode="0.00">
                  <c:v>2.9988506080675568</c:v>
                </c:pt>
                <c:pt idx="968" formatCode="0.00">
                  <c:v>3.0060037930812742</c:v>
                </c:pt>
                <c:pt idx="969" formatCode="0.00">
                  <c:v>3.0137832467421108</c:v>
                </c:pt>
                <c:pt idx="970" formatCode="0.00">
                  <c:v>3.0218701592506845</c:v>
                </c:pt>
                <c:pt idx="971" formatCode="0.00">
                  <c:v>3.0299881453617954</c:v>
                </c:pt>
                <c:pt idx="972" formatCode="0.00">
                  <c:v>3.038075057870369</c:v>
                </c:pt>
                <c:pt idx="973" formatCode="0.00">
                  <c:v>3.0460382718192718</c:v>
                </c:pt>
                <c:pt idx="974" formatCode="0.00">
                  <c:v>3.0460382718192718</c:v>
                </c:pt>
                <c:pt idx="975" formatCode="0.00">
                  <c:v>3.0460382718192718</c:v>
                </c:pt>
                <c:pt idx="976" formatCode="0.00">
                  <c:v>3.0460382718192718</c:v>
                </c:pt>
                <c:pt idx="977" formatCode="0.00">
                  <c:v>3.0460382718192718</c:v>
                </c:pt>
                <c:pt idx="978" formatCode="0.00">
                  <c:v>3.0460382718192718</c:v>
                </c:pt>
                <c:pt idx="979" formatCode="0.00">
                  <c:v>3.0460382718192718</c:v>
                </c:pt>
                <c:pt idx="980" formatCode="0.00">
                  <c:v>3.0460382718192718</c:v>
                </c:pt>
                <c:pt idx="981" formatCode="0.00">
                  <c:v>3.0460382718192718</c:v>
                </c:pt>
                <c:pt idx="982" formatCode="0.00">
                  <c:v>3.0460382718192718</c:v>
                </c:pt>
                <c:pt idx="983" formatCode="0.00">
                  <c:v>3.0460382718192718</c:v>
                </c:pt>
                <c:pt idx="984" formatCode="0.00">
                  <c:v>3.0460382718192718</c:v>
                </c:pt>
                <c:pt idx="985" formatCode="0.00">
                  <c:v>3.0460382718192718</c:v>
                </c:pt>
                <c:pt idx="986" formatCode="0.00">
                  <c:v>3.0460382718192718</c:v>
                </c:pt>
                <c:pt idx="987" formatCode="0.00">
                  <c:v>3.0460382718192718</c:v>
                </c:pt>
                <c:pt idx="988" formatCode="0.00">
                  <c:v>3.0460382718192718</c:v>
                </c:pt>
                <c:pt idx="989" formatCode="0.00">
                  <c:v>3.0460382718192718</c:v>
                </c:pt>
                <c:pt idx="990" formatCode="0.00">
                  <c:v>3.0460382718192718</c:v>
                </c:pt>
                <c:pt idx="991" formatCode="0.00">
                  <c:v>3.0460382718192718</c:v>
                </c:pt>
                <c:pt idx="992" formatCode="0.00">
                  <c:v>3.0460382718192718</c:v>
                </c:pt>
                <c:pt idx="993" formatCode="0.00">
                  <c:v>3.0460382718192718</c:v>
                </c:pt>
                <c:pt idx="994" formatCode="0.00">
                  <c:v>3.0460382718192718</c:v>
                </c:pt>
                <c:pt idx="995" formatCode="0.00">
                  <c:v>3.0460382718192718</c:v>
                </c:pt>
                <c:pt idx="996" formatCode="0.00">
                  <c:v>3.0460382718192718</c:v>
                </c:pt>
                <c:pt idx="997" formatCode="0.00">
                  <c:v>3.0460382718192718</c:v>
                </c:pt>
                <c:pt idx="998" formatCode="0.00">
                  <c:v>3.0460382718192718</c:v>
                </c:pt>
                <c:pt idx="999" formatCode="0.00">
                  <c:v>3.0460382718192718</c:v>
                </c:pt>
                <c:pt idx="1000" formatCode="0.00">
                  <c:v>3.0460382718192718</c:v>
                </c:pt>
                <c:pt idx="1001" formatCode="0.00">
                  <c:v>3.0460382718192718</c:v>
                </c:pt>
                <c:pt idx="1002" formatCode="0.00">
                  <c:v>3.0460382718192718</c:v>
                </c:pt>
                <c:pt idx="1003" formatCode="0.00">
                  <c:v>3.0460382718192718</c:v>
                </c:pt>
                <c:pt idx="1004" formatCode="0.00">
                  <c:v>3.0460382718192718</c:v>
                </c:pt>
                <c:pt idx="1005" formatCode="0.00">
                  <c:v>3.0460382718192718</c:v>
                </c:pt>
                <c:pt idx="1006" formatCode="0.00">
                  <c:v>3.0460382718192718</c:v>
                </c:pt>
                <c:pt idx="1007" formatCode="0.00">
                  <c:v>3.0460382718192718</c:v>
                </c:pt>
                <c:pt idx="1008" formatCode="0.00">
                  <c:v>3.0460382718192718</c:v>
                </c:pt>
                <c:pt idx="1009" formatCode="0.00">
                  <c:v>3.0460382718192718</c:v>
                </c:pt>
                <c:pt idx="1010" formatCode="0.00">
                  <c:v>3.0460382718192718</c:v>
                </c:pt>
                <c:pt idx="1011" formatCode="0.00">
                  <c:v>3.0460382718192718</c:v>
                </c:pt>
                <c:pt idx="1012" formatCode="0.00">
                  <c:v>3.0460382718192718</c:v>
                </c:pt>
                <c:pt idx="1013" formatCode="0.00">
                  <c:v>3.0460382718192718</c:v>
                </c:pt>
                <c:pt idx="1014" formatCode="0.00">
                  <c:v>3.0460382718192718</c:v>
                </c:pt>
                <c:pt idx="1015" formatCode="0.00">
                  <c:v>3.0460382718192718</c:v>
                </c:pt>
                <c:pt idx="1016" formatCode="0.00">
                  <c:v>3.0460382718192718</c:v>
                </c:pt>
                <c:pt idx="1017" formatCode="0.00">
                  <c:v>3.0460382718192718</c:v>
                </c:pt>
                <c:pt idx="1018" formatCode="0.00">
                  <c:v>3.0460382718192718</c:v>
                </c:pt>
                <c:pt idx="1019" formatCode="0.00">
                  <c:v>3.0460382718192718</c:v>
                </c:pt>
                <c:pt idx="1020" formatCode="0.00">
                  <c:v>3.0460382718192718</c:v>
                </c:pt>
                <c:pt idx="1021" formatCode="0.00">
                  <c:v>3.0460382718192718</c:v>
                </c:pt>
                <c:pt idx="1022" formatCode="0.00">
                  <c:v>3.0460382718192718</c:v>
                </c:pt>
                <c:pt idx="1023" formatCode="0.00">
                  <c:v>3.0460382718192718</c:v>
                </c:pt>
                <c:pt idx="1024" formatCode="0.00">
                  <c:v>3.0460382718192718</c:v>
                </c:pt>
                <c:pt idx="1025" formatCode="0.00">
                  <c:v>3.0460382718192718</c:v>
                </c:pt>
                <c:pt idx="1026" formatCode="0.00">
                  <c:v>3.0460382718192718</c:v>
                </c:pt>
                <c:pt idx="1027" formatCode="0.00">
                  <c:v>3.0460382718192718</c:v>
                </c:pt>
                <c:pt idx="1028" formatCode="0.00">
                  <c:v>3.0460382718192718</c:v>
                </c:pt>
                <c:pt idx="1029" formatCode="0.00">
                  <c:v>3.0460382718192718</c:v>
                </c:pt>
                <c:pt idx="1030" formatCode="0.00">
                  <c:v>3.0460382718192718</c:v>
                </c:pt>
                <c:pt idx="1031" formatCode="0.00">
                  <c:v>3.046040178540808</c:v>
                </c:pt>
                <c:pt idx="1032" formatCode="0.00">
                  <c:v>3.046078789651919</c:v>
                </c:pt>
                <c:pt idx="1033" formatCode="0.00">
                  <c:v>3.0462991351594635</c:v>
                </c:pt>
                <c:pt idx="1034" formatCode="0.00">
                  <c:v>3.0469341926011646</c:v>
                </c:pt>
                <c:pt idx="1035" formatCode="0.00">
                  <c:v>3.0481258935613842</c:v>
                </c:pt>
                <c:pt idx="1036" formatCode="0.00">
                  <c:v>3.0498996212705753</c:v>
                </c:pt>
                <c:pt idx="1037" formatCode="0.00">
                  <c:v>3.052268841949588</c:v>
                </c:pt>
                <c:pt idx="1038" formatCode="0.00">
                  <c:v>3.0552626628943749</c:v>
                </c:pt>
                <c:pt idx="1039" formatCode="0.00">
                  <c:v>3.0589122470850474</c:v>
                </c:pt>
                <c:pt idx="1040" formatCode="0.00">
                  <c:v>3.063124194958847</c:v>
                </c:pt>
                <c:pt idx="1041" formatCode="0.00">
                  <c:v>3.067819764874828</c:v>
                </c:pt>
                <c:pt idx="1042" formatCode="0.00">
                  <c:v>3.0729507823216733</c:v>
                </c:pt>
                <c:pt idx="1043" formatCode="0.00">
                  <c:v>3.0786142219650205</c:v>
                </c:pt>
                <c:pt idx="1044" formatCode="0.00">
                  <c:v>3.0849183200445816</c:v>
                </c:pt>
                <c:pt idx="1045" formatCode="0.00">
                  <c:v>3.0918973975480109</c:v>
                </c:pt>
                <c:pt idx="1046" formatCode="0.00">
                  <c:v>3.0994952359825105</c:v>
                </c:pt>
                <c:pt idx="1047" formatCode="0.00">
                  <c:v>3.1075201800411523</c:v>
                </c:pt>
                <c:pt idx="1048" formatCode="0.00">
                  <c:v>3.1157630564128946</c:v>
                </c:pt>
                <c:pt idx="1049" formatCode="0.00">
                  <c:v>3.1240687354252401</c:v>
                </c:pt>
                <c:pt idx="1050" formatCode="0.00">
                  <c:v>3.1324059051354598</c:v>
                </c:pt>
                <c:pt idx="1051" formatCode="0.00">
                  <c:v>3.1408062349965706</c:v>
                </c:pt>
                <c:pt idx="1052" formatCode="0.00">
                  <c:v>3.1492699633487655</c:v>
                </c:pt>
                <c:pt idx="1053" formatCode="0.00">
                  <c:v>3.1576702932098764</c:v>
                </c:pt>
                <c:pt idx="1054" formatCode="0.00">
                  <c:v>3.1576702932098764</c:v>
                </c:pt>
                <c:pt idx="1055" formatCode="0.00">
                  <c:v>3.1576702932098764</c:v>
                </c:pt>
                <c:pt idx="1056" formatCode="0.00">
                  <c:v>3.1576702932098764</c:v>
                </c:pt>
                <c:pt idx="1057" formatCode="0.00">
                  <c:v>3.1576702932098764</c:v>
                </c:pt>
                <c:pt idx="1058" formatCode="0.00">
                  <c:v>3.1576702932098764</c:v>
                </c:pt>
                <c:pt idx="1059" formatCode="0.00">
                  <c:v>3.1576702932098764</c:v>
                </c:pt>
                <c:pt idx="1060" formatCode="0.00">
                  <c:v>3.1576702932098764</c:v>
                </c:pt>
                <c:pt idx="1061" formatCode="0.00">
                  <c:v>3.1576702932098764</c:v>
                </c:pt>
                <c:pt idx="1062" formatCode="0.00">
                  <c:v>3.1576702932098764</c:v>
                </c:pt>
                <c:pt idx="1063" formatCode="0.00">
                  <c:v>3.1576702932098764</c:v>
                </c:pt>
                <c:pt idx="1064" formatCode="0.00">
                  <c:v>3.1576702932098764</c:v>
                </c:pt>
                <c:pt idx="1065" formatCode="0.00">
                  <c:v>3.1576702932098764</c:v>
                </c:pt>
                <c:pt idx="1066" formatCode="0.00">
                  <c:v>3.1580993055555555</c:v>
                </c:pt>
                <c:pt idx="1067" formatCode="0.00">
                  <c:v>3.1585354978995195</c:v>
                </c:pt>
                <c:pt idx="1068" formatCode="0.00">
                  <c:v>3.1590236186128258</c:v>
                </c:pt>
                <c:pt idx="1069" formatCode="0.00">
                  <c:v>3.1597486494770233</c:v>
                </c:pt>
                <c:pt idx="1070" formatCode="0.00">
                  <c:v>3.1609284632201646</c:v>
                </c:pt>
                <c:pt idx="1071" formatCode="0.00">
                  <c:v>3.162559782664609</c:v>
                </c:pt>
                <c:pt idx="1072" formatCode="0.00">
                  <c:v>3.1643627070473253</c:v>
                </c:pt>
                <c:pt idx="1073" formatCode="0.00">
                  <c:v>3.1662546514917698</c:v>
                </c:pt>
                <c:pt idx="1074" formatCode="0.00">
                  <c:v>3.168331071244856</c:v>
                </c:pt>
                <c:pt idx="1075" formatCode="0.00">
                  <c:v>3.1708021823559673</c:v>
                </c:pt>
                <c:pt idx="1076" formatCode="0.00">
                  <c:v>3.1738149215534981</c:v>
                </c:pt>
                <c:pt idx="1077" formatCode="0.00">
                  <c:v>3.1775273381772977</c:v>
                </c:pt>
                <c:pt idx="1078" formatCode="0.00">
                  <c:v>3.1821757167352538</c:v>
                </c:pt>
                <c:pt idx="1079" formatCode="0.00">
                  <c:v>3.1880753813014402</c:v>
                </c:pt>
                <c:pt idx="1080" formatCode="0.00">
                  <c:v>3.1953164244684498</c:v>
                </c:pt>
                <c:pt idx="1081" formatCode="0.00">
                  <c:v>3.2037801528206447</c:v>
                </c:pt>
                <c:pt idx="1082" formatCode="0.00">
                  <c:v>3.2132570355366936</c:v>
                </c:pt>
                <c:pt idx="1083" formatCode="0.00">
                  <c:v>3.223592687757201</c:v>
                </c:pt>
                <c:pt idx="1084" formatCode="0.00">
                  <c:v>3.2347512988683125</c:v>
                </c:pt>
                <c:pt idx="1085" formatCode="0.00">
                  <c:v>3.2464262740054868</c:v>
                </c:pt>
                <c:pt idx="1086" formatCode="0.00">
                  <c:v>3.2582509267832647</c:v>
                </c:pt>
                <c:pt idx="1087" formatCode="0.00">
                  <c:v>3.2698886314729076</c:v>
                </c:pt>
                <c:pt idx="1088" formatCode="0.00">
                  <c:v>3.2698886314729076</c:v>
                </c:pt>
                <c:pt idx="1089" formatCode="0.00">
                  <c:v>3.2803651427469136</c:v>
                </c:pt>
                <c:pt idx="1090" formatCode="0.00">
                  <c:v>3.290595776320302</c:v>
                </c:pt>
                <c:pt idx="1091" formatCode="0.00">
                  <c:v>3.3008264098936904</c:v>
                </c:pt>
                <c:pt idx="1092" formatCode="0.00">
                  <c:v>3.3110919900977374</c:v>
                </c:pt>
                <c:pt idx="1093" formatCode="0.00">
                  <c:v>3.3213925765174901</c:v>
                </c:pt>
                <c:pt idx="1094" formatCode="0.00">
                  <c:v>3.3316931629372433</c:v>
                </c:pt>
                <c:pt idx="1095" formatCode="0.00">
                  <c:v>3.3419937493569964</c:v>
                </c:pt>
                <c:pt idx="1096" formatCode="0.00">
                  <c:v>3.3523997119341571</c:v>
                </c:pt>
                <c:pt idx="1097" formatCode="0.00">
                  <c:v>3.3631608013974628</c:v>
                </c:pt>
                <c:pt idx="1098" formatCode="0.00">
                  <c:v>3.3745024875685874</c:v>
                </c:pt>
                <c:pt idx="1099" formatCode="0.00">
                  <c:v>3.3863271403463653</c:v>
                </c:pt>
                <c:pt idx="1100" formatCode="0.00">
                  <c:v>3.3984160230195477</c:v>
                </c:pt>
                <c:pt idx="1101" formatCode="0.00">
                  <c:v>3.4105809362139921</c:v>
                </c:pt>
                <c:pt idx="1102" formatCode="0.00">
                  <c:v>3.4225940267061046</c:v>
                </c:pt>
                <c:pt idx="1103" formatCode="0.00">
                  <c:v>3.4225940267061046</c:v>
                </c:pt>
                <c:pt idx="1104" formatCode="0.00">
                  <c:v>3.4225940267061046</c:v>
                </c:pt>
                <c:pt idx="1105" formatCode="0.00">
                  <c:v>3.4329296789266119</c:v>
                </c:pt>
                <c:pt idx="1106" formatCode="0.00">
                  <c:v>3.4430905979938271</c:v>
                </c:pt>
                <c:pt idx="1107" formatCode="0.00">
                  <c:v>3.4533911844135798</c:v>
                </c:pt>
                <c:pt idx="1108" formatCode="0.00">
                  <c:v>3.4641881142832642</c:v>
                </c:pt>
                <c:pt idx="1109" formatCode="0.00">
                  <c:v>3.4757514568329904</c:v>
                </c:pt>
                <c:pt idx="1110" formatCode="0.00">
                  <c:v>3.4879163700274347</c:v>
                </c:pt>
                <c:pt idx="1111" formatCode="0.00">
                  <c:v>3.5003108048268174</c:v>
                </c:pt>
                <c:pt idx="1112" formatCode="0.00">
                  <c:v>3.5126668370627567</c:v>
                </c:pt>
                <c:pt idx="1113" formatCode="0.00">
                  <c:v>3.5246799275548688</c:v>
                </c:pt>
                <c:pt idx="1114" formatCode="0.00">
                  <c:v>3.5361321737825779</c:v>
                </c:pt>
                <c:pt idx="1115" formatCode="0.00">
                  <c:v>3.5472907848936894</c:v>
                </c:pt>
                <c:pt idx="1116" formatCode="0.00">
                  <c:v>3.5584858918467068</c:v>
                </c:pt>
                <c:pt idx="1117" formatCode="0.00">
                  <c:v>3.5701608669838811</c:v>
                </c:pt>
                <c:pt idx="1118" formatCode="0.00">
                  <c:v>3.5828646673525371</c:v>
                </c:pt>
                <c:pt idx="1119" formatCode="0.00">
                  <c:v>3.5966407304526742</c:v>
                </c:pt>
                <c:pt idx="1120" formatCode="0.00">
                  <c:v>3.610989882544581</c:v>
                </c:pt>
                <c:pt idx="1121" formatCode="0.00">
                  <c:v>3.6254633588391627</c:v>
                </c:pt>
                <c:pt idx="1122" formatCode="0.00">
                  <c:v>3.6397711887002737</c:v>
                </c:pt>
                <c:pt idx="1123" formatCode="0.00">
                  <c:v>3.6535877994255825</c:v>
                </c:pt>
                <c:pt idx="1124" formatCode="0.00">
                  <c:v>3.6669217712620021</c:v>
                </c:pt>
                <c:pt idx="1125" formatCode="0.00">
                  <c:v>3.6799781661522628</c:v>
                </c:pt>
                <c:pt idx="1126" formatCode="0.00">
                  <c:v>3.692838079346707</c:v>
                </c:pt>
                <c:pt idx="1127" formatCode="0.00">
                  <c:v>3.7053867202503423</c:v>
                </c:pt>
                <c:pt idx="1128" formatCode="0.00">
                  <c:v>3.7053867202503423</c:v>
                </c:pt>
                <c:pt idx="1129" formatCode="0.00">
                  <c:v>3.7053867202503423</c:v>
                </c:pt>
                <c:pt idx="1130" formatCode="0.00">
                  <c:v>3.7053867202503423</c:v>
                </c:pt>
                <c:pt idx="1131" formatCode="0.00">
                  <c:v>3.7053867202503423</c:v>
                </c:pt>
                <c:pt idx="1132" formatCode="0.00">
                  <c:v>3.7053867202503423</c:v>
                </c:pt>
                <c:pt idx="1133" formatCode="0.00">
                  <c:v>3.7053867202503423</c:v>
                </c:pt>
                <c:pt idx="1134" formatCode="0.00">
                  <c:v>3.7053867202503423</c:v>
                </c:pt>
                <c:pt idx="1135" formatCode="0.00">
                  <c:v>3.7053867202503423</c:v>
                </c:pt>
                <c:pt idx="1136" formatCode="0.00">
                  <c:v>3.7053867202503423</c:v>
                </c:pt>
                <c:pt idx="1137" formatCode="0.00">
                  <c:v>3.7053867202503423</c:v>
                </c:pt>
                <c:pt idx="1138" formatCode="0.00">
                  <c:v>3.7053867202503423</c:v>
                </c:pt>
                <c:pt idx="1139" formatCode="0.00">
                  <c:v>3.7053867202503423</c:v>
                </c:pt>
                <c:pt idx="1140" formatCode="0.00">
                  <c:v>3.7053867202503423</c:v>
                </c:pt>
                <c:pt idx="1141" formatCode="0.00">
                  <c:v>3.7053867202503423</c:v>
                </c:pt>
                <c:pt idx="1142" formatCode="0.00">
                  <c:v>3.7059874567043889</c:v>
                </c:pt>
                <c:pt idx="1143" formatCode="0.00">
                  <c:v>3.7065966840277773</c:v>
                </c:pt>
                <c:pt idx="1144" formatCode="0.00">
                  <c:v>3.7072317414694784</c:v>
                </c:pt>
                <c:pt idx="1145" formatCode="0.00">
                  <c:v>3.7079110408093277</c:v>
                </c:pt>
                <c:pt idx="1146" formatCode="0.00">
                  <c:v>3.7087123405349791</c:v>
                </c:pt>
                <c:pt idx="1147" formatCode="0.00">
                  <c:v>3.7097992016032237</c:v>
                </c:pt>
                <c:pt idx="1148" formatCode="0.00">
                  <c:v>3.7113074481310013</c:v>
                </c:pt>
                <c:pt idx="1149" formatCode="0.00">
                  <c:v>3.7130811758401925</c:v>
                </c:pt>
                <c:pt idx="1150" formatCode="0.00">
                  <c:v>3.7130811758401925</c:v>
                </c:pt>
                <c:pt idx="1151" formatCode="0.00">
                  <c:v>3.7130811758401925</c:v>
                </c:pt>
                <c:pt idx="1152" formatCode="0.00">
                  <c:v>3.7130811758401925</c:v>
                </c:pt>
                <c:pt idx="1153" formatCode="0.00">
                  <c:v>3.7130811758401925</c:v>
                </c:pt>
                <c:pt idx="1154" formatCode="0.00">
                  <c:v>3.7130811758401925</c:v>
                </c:pt>
                <c:pt idx="1155" formatCode="0.00">
                  <c:v>3.7135101881858712</c:v>
                </c:pt>
                <c:pt idx="1156" formatCode="0.00">
                  <c:v>3.7139392005315499</c:v>
                </c:pt>
                <c:pt idx="1157" formatCode="0.00">
                  <c:v>3.7145148218878599</c:v>
                </c:pt>
                <c:pt idx="1158" formatCode="0.00">
                  <c:v>3.7155678088563096</c:v>
                </c:pt>
                <c:pt idx="1159" formatCode="0.00">
                  <c:v>3.717444767661179</c:v>
                </c:pt>
                <c:pt idx="1160" formatCode="0.00">
                  <c:v>3.7200904629629621</c:v>
                </c:pt>
                <c:pt idx="1161" formatCode="0.00">
                  <c:v>3.723494080075445</c:v>
                </c:pt>
                <c:pt idx="1162" formatCode="0.00">
                  <c:v>3.7278415243484218</c:v>
                </c:pt>
                <c:pt idx="1163" formatCode="0.00">
                  <c:v>3.7334531249999996</c:v>
                </c:pt>
                <c:pt idx="1164" formatCode="0.00">
                  <c:v>3.7405771431327155</c:v>
                </c:pt>
                <c:pt idx="1165" formatCode="0.00">
                  <c:v>3.7492004104509595</c:v>
                </c:pt>
                <c:pt idx="1166" formatCode="0.00">
                  <c:v>3.7591536160408086</c:v>
                </c:pt>
                <c:pt idx="1167" formatCode="0.00">
                  <c:v>3.770421893432784</c:v>
                </c:pt>
                <c:pt idx="1168" formatCode="0.00">
                  <c:v>3.7830092348251023</c:v>
                </c:pt>
                <c:pt idx="1169" formatCode="0.00">
                  <c:v>3.7969478459362134</c:v>
                </c:pt>
                <c:pt idx="1170" formatCode="0.00">
                  <c:v>3.8122211621227704</c:v>
                </c:pt>
                <c:pt idx="1171" formatCode="0.00">
                  <c:v>3.8280975981652943</c:v>
                </c:pt>
                <c:pt idx="1172" formatCode="0.00">
                  <c:v>3.84454453125</c:v>
                </c:pt>
                <c:pt idx="1173" formatCode="0.00">
                  <c:v>3.8618433815586419</c:v>
                </c:pt>
                <c:pt idx="1174" formatCode="0.00">
                  <c:v>3.8799227066186557</c:v>
                </c:pt>
                <c:pt idx="1175" formatCode="0.00">
                  <c:v>3.8987523266032231</c:v>
                </c:pt>
                <c:pt idx="1176" formatCode="0.00">
                  <c:v>3.9182992016032232</c:v>
                </c:pt>
                <c:pt idx="1177" formatCode="0.00">
                  <c:v>3.9384785420953357</c:v>
                </c:pt>
                <c:pt idx="1178" formatCode="0.00">
                  <c:v>3.9592506346450618</c:v>
                </c:pt>
                <c:pt idx="1179" formatCode="0.00">
                  <c:v>3.9805736207561728</c:v>
                </c:pt>
                <c:pt idx="1180" formatCode="0.00">
                  <c:v>4.0023527006172843</c:v>
                </c:pt>
                <c:pt idx="1181" formatCode="0.00">
                  <c:v>4.0245412489283261</c:v>
                </c:pt>
                <c:pt idx="1182" formatCode="0.00">
                  <c:v>4.0471430791323728</c:v>
                </c:pt>
                <c:pt idx="1183" formatCode="0.00">
                  <c:v>4.0702668743569959</c:v>
                </c:pt>
                <c:pt idx="1184" formatCode="0.00">
                  <c:v>4.0939185931069959</c:v>
                </c:pt>
                <c:pt idx="1185" formatCode="0.00">
                  <c:v>4.1181041938871745</c:v>
                </c:pt>
                <c:pt idx="1186" formatCode="0.00">
                  <c:v>4.1427753830161178</c:v>
                </c:pt>
                <c:pt idx="1187" formatCode="0.00">
                  <c:v>4.1678275887345677</c:v>
                </c:pt>
                <c:pt idx="1188" formatCode="0.00">
                  <c:v>4.1932087039180388</c:v>
                </c:pt>
                <c:pt idx="1189" formatCode="0.00">
                  <c:v>4.2188655489111806</c:v>
                </c:pt>
                <c:pt idx="1190" formatCode="0.00">
                  <c:v>4.2446885468106998</c:v>
                </c:pt>
                <c:pt idx="1191" formatCode="0.00">
                  <c:v>4.27051154471022</c:v>
                </c:pt>
                <c:pt idx="1192" formatCode="0.00">
                  <c:v>4.2963345426097392</c:v>
                </c:pt>
                <c:pt idx="1193" formatCode="0.00">
                  <c:v>4.3221575405092594</c:v>
                </c:pt>
                <c:pt idx="1194" formatCode="0.00">
                  <c:v>4.3479805384087786</c:v>
                </c:pt>
                <c:pt idx="1195" formatCode="0.00">
                  <c:v>4.3738035363082988</c:v>
                </c:pt>
                <c:pt idx="1196" formatCode="0.00">
                  <c:v>4.3996265342078189</c:v>
                </c:pt>
                <c:pt idx="1197" formatCode="0.00">
                  <c:v>4.4254495321073382</c:v>
                </c:pt>
                <c:pt idx="1198" formatCode="0.00">
                  <c:v>4.4512725300068583</c:v>
                </c:pt>
                <c:pt idx="1199" formatCode="0.00">
                  <c:v>4.4770955279063775</c:v>
                </c:pt>
                <c:pt idx="1200" formatCode="0.00">
                  <c:v>4.5029740292781204</c:v>
                </c:pt>
                <c:pt idx="1201" formatCode="0.00">
                  <c:v>4.5288525306498624</c:v>
                </c:pt>
                <c:pt idx="1202" formatCode="0.00">
                  <c:v>4.5547865950788742</c:v>
                </c:pt>
                <c:pt idx="1203" formatCode="0.00">
                  <c:v>4.5809435075874472</c:v>
                </c:pt>
                <c:pt idx="1204" formatCode="0.00">
                  <c:v>4.6073803208590522</c:v>
                </c:pt>
                <c:pt idx="1205" formatCode="0.00">
                  <c:v>4.6342680737740043</c:v>
                </c:pt>
                <c:pt idx="1206" formatCode="0.00">
                  <c:v>4.6616105797753757</c:v>
                </c:pt>
                <c:pt idx="1207" formatCode="0.00">
                  <c:v>4.6892966531635789</c:v>
                </c:pt>
                <c:pt idx="1208" formatCode="0.00">
                  <c:v>4.717212963177297</c:v>
                </c:pt>
                <c:pt idx="1209" formatCode="0.00">
                  <c:v>4.7452447490140592</c:v>
                </c:pt>
                <c:pt idx="1210" formatCode="0.00">
                  <c:v>4.7733343621399165</c:v>
                </c:pt>
                <c:pt idx="1211" formatCode="0.00">
                  <c:v>4.8014818621399158</c:v>
                </c:pt>
                <c:pt idx="1212" formatCode="0.00">
                  <c:v>4.829687308599107</c:v>
                </c:pt>
                <c:pt idx="1213" formatCode="0.00">
                  <c:v>4.8579507611025363</c:v>
                </c:pt>
                <c:pt idx="1214" formatCode="0.00">
                  <c:v>4.8862142136059656</c:v>
                </c:pt>
                <c:pt idx="1215" formatCode="0.00">
                  <c:v>4.9144776661093958</c:v>
                </c:pt>
                <c:pt idx="1216" formatCode="0.00">
                  <c:v>4.9427411186128252</c:v>
                </c:pt>
                <c:pt idx="1217" formatCode="0.00">
                  <c:v>4.9709465650720155</c:v>
                </c:pt>
                <c:pt idx="1218" formatCode="0.00">
                  <c:v>4.9991520115312058</c:v>
                </c:pt>
                <c:pt idx="1219" formatCode="0.00">
                  <c:v>5.0273574579903961</c:v>
                </c:pt>
                <c:pt idx="1220" formatCode="0.00">
                  <c:v>5.0555629044495873</c:v>
                </c:pt>
                <c:pt idx="1221" formatCode="0.00">
                  <c:v>5.0837104044495867</c:v>
                </c:pt>
                <c:pt idx="1222" formatCode="0.00">
                  <c:v>5.1118000175754448</c:v>
                </c:pt>
                <c:pt idx="1223" formatCode="0.00">
                  <c:v>5.139831803412207</c:v>
                </c:pt>
                <c:pt idx="1224" formatCode="0.00">
                  <c:v>5.1678058215449223</c:v>
                </c:pt>
                <c:pt idx="1225" formatCode="0.00">
                  <c:v>5.1956644830246894</c:v>
                </c:pt>
                <c:pt idx="1226" formatCode="0.00">
                  <c:v>5.2233505564128926</c:v>
                </c:pt>
                <c:pt idx="1227" formatCode="0.00">
                  <c:v>5.250864577974963</c:v>
                </c:pt>
                <c:pt idx="1228" formatCode="0.00">
                  <c:v>5.2781500312928644</c:v>
                </c:pt>
                <c:pt idx="1229" formatCode="0.00">
                  <c:v>5.3053215579989681</c:v>
                </c:pt>
                <c:pt idx="1230" formatCode="0.00">
                  <c:v>5.3323793964334678</c:v>
                </c:pt>
                <c:pt idx="1231" formatCode="0.00">
                  <c:v>5.3593804801097367</c:v>
                </c:pt>
                <c:pt idx="1232" formatCode="0.00">
                  <c:v>5.3862682330246887</c:v>
                </c:pt>
                <c:pt idx="1233" formatCode="0.00">
                  <c:v>5.4130994099365539</c:v>
                </c:pt>
                <c:pt idx="1234" formatCode="0.00">
                  <c:v>5.4398176135973912</c:v>
                </c:pt>
                <c:pt idx="1235" formatCode="0.00">
                  <c:v>5.4664230823473909</c:v>
                </c:pt>
                <c:pt idx="1236" formatCode="0.00">
                  <c:v>5.4929722730195447</c:v>
                </c:pt>
                <c:pt idx="1237" formatCode="0.00">
                  <c:v>5.5195214636916994</c:v>
                </c:pt>
                <c:pt idx="1238" formatCode="0.00">
                  <c:v>5.5460144358710535</c:v>
                </c:pt>
                <c:pt idx="1239" formatCode="0.00">
                  <c:v>5.5725074080504085</c:v>
                </c:pt>
                <c:pt idx="1240" formatCode="0.00">
                  <c:v>5.5988881219993116</c:v>
                </c:pt>
                <c:pt idx="1241" formatCode="0.00">
                  <c:v>5.6251568160579524</c:v>
                </c:pt>
                <c:pt idx="1242" formatCode="0.00">
                  <c:v>5.6511465031292838</c:v>
                </c:pt>
                <c:pt idx="1243" formatCode="0.00">
                  <c:v>5.6768033481224247</c:v>
                </c:pt>
                <c:pt idx="1244" formatCode="0.00">
                  <c:v>5.7020197404406696</c:v>
                </c:pt>
                <c:pt idx="1245" formatCode="0.00">
                  <c:v>5.7268538648833998</c:v>
                </c:pt>
                <c:pt idx="1246" formatCode="0.00">
                  <c:v>5.7513086411179675</c:v>
                </c:pt>
                <c:pt idx="1247" formatCode="0.00">
                  <c:v>5.7754405855624116</c:v>
                </c:pt>
                <c:pt idx="1248" formatCode="0.00">
                  <c:v>5.7991986040380636</c:v>
                </c:pt>
                <c:pt idx="1249" formatCode="0.00">
                  <c:v>5.8226384383573357</c:v>
                </c:pt>
                <c:pt idx="1250" formatCode="0.00">
                  <c:v>5.8457622335819579</c:v>
                </c:pt>
                <c:pt idx="1251" formatCode="0.00">
                  <c:v>5.8685200276491729</c:v>
                </c:pt>
                <c:pt idx="1252" formatCode="0.00">
                  <c:v>5.8909147402263331</c:v>
                </c:pt>
                <c:pt idx="1253" formatCode="0.00">
                  <c:v>5.9129492909807908</c:v>
                </c:pt>
                <c:pt idx="1254" formatCode="0.00">
                  <c:v>5.9346265995798984</c:v>
                </c:pt>
                <c:pt idx="1255" formatCode="0.00">
                  <c:v>5.9560000244341511</c:v>
                </c:pt>
                <c:pt idx="1256" formatCode="0.00">
                  <c:v>5.9770717106052755</c:v>
                </c:pt>
                <c:pt idx="1257" formatCode="0.00">
                  <c:v>5.9978438031550017</c:v>
                </c:pt>
                <c:pt idx="1258" formatCode="0.00">
                  <c:v>6.0183184471450559</c:v>
                </c:pt>
                <c:pt idx="1259" formatCode="0.00">
                  <c:v>6.0384977876371684</c:v>
                </c:pt>
                <c:pt idx="1260" formatCode="0.00">
                  <c:v>6.0583839696930673</c:v>
                </c:pt>
                <c:pt idx="1261" formatCode="0.00">
                  <c:v>6.0779791383744799</c:v>
                </c:pt>
                <c:pt idx="1262" formatCode="0.00">
                  <c:v>6.0972854387431363</c:v>
                </c:pt>
                <c:pt idx="1263" formatCode="0.00">
                  <c:v>6.116305015860763</c:v>
                </c:pt>
                <c:pt idx="1264" formatCode="0.00">
                  <c:v>6.135087295524686</c:v>
                </c:pt>
                <c:pt idx="1265" formatCode="0.00">
                  <c:v>6.1536808097565112</c:v>
                </c:pt>
                <c:pt idx="1266" formatCode="0.00">
                  <c:v>6.1721333755572658</c:v>
                </c:pt>
                <c:pt idx="1267" formatCode="0.00">
                  <c:v>6.1905859413580195</c:v>
                </c:pt>
                <c:pt idx="1268" formatCode="0.00">
                  <c:v>6.209085430384083</c:v>
                </c:pt>
                <c:pt idx="1269" formatCode="0.00">
                  <c:v>6.2277260465963611</c:v>
                </c:pt>
                <c:pt idx="1270" formatCode="0.00">
                  <c:v>6.2465083262602841</c:v>
                </c:pt>
                <c:pt idx="1271" formatCode="0.00">
                  <c:v>6.265385346150544</c:v>
                </c:pt>
                <c:pt idx="1272" formatCode="0.00">
                  <c:v>6.2843573446073346</c:v>
                </c:pt>
                <c:pt idx="1273" formatCode="0.00">
                  <c:v>6.3033293430641244</c:v>
                </c:pt>
                <c:pt idx="1274" formatCode="0.00">
                  <c:v>6.3222063629543843</c:v>
                </c:pt>
                <c:pt idx="1275" formatCode="0.00">
                  <c:v>6.3409413618827104</c:v>
                </c:pt>
                <c:pt idx="1276" formatCode="0.00">
                  <c:v>6.3594878337191298</c:v>
                </c:pt>
                <c:pt idx="1277" formatCode="0.00">
                  <c:v>6.3778467318244108</c:v>
                </c:pt>
                <c:pt idx="1278" formatCode="0.00">
                  <c:v>6.3960655752743421</c:v>
                </c:pt>
                <c:pt idx="1279" formatCode="0.00">
                  <c:v>6.4141449003343558</c:v>
                </c:pt>
                <c:pt idx="1280" formatCode="0.00">
                  <c:v>6.4321315110596649</c:v>
                </c:pt>
                <c:pt idx="1281" formatCode="0.00">
                  <c:v>6.4501181217849739</c:v>
                </c:pt>
                <c:pt idx="1282" formatCode="0.00">
                  <c:v>6.4681510598851109</c:v>
                </c:pt>
                <c:pt idx="1283" formatCode="0.00">
                  <c:v>6.4862303849451237</c:v>
                </c:pt>
                <c:pt idx="1284" formatCode="0.00">
                  <c:v>6.5044026626800342</c:v>
                </c:pt>
                <c:pt idx="1285" formatCode="0.00">
                  <c:v>6.5226681314300343</c:v>
                </c:pt>
                <c:pt idx="1286" formatCode="0.00">
                  <c:v>6.5409336001800353</c:v>
                </c:pt>
                <c:pt idx="1287" formatCode="0.00">
                  <c:v>6.5592457538151514</c:v>
                </c:pt>
                <c:pt idx="1288" formatCode="0.00">
                  <c:v>6.5775579074502684</c:v>
                </c:pt>
                <c:pt idx="1289" formatCode="0.00">
                  <c:v>6.5958700610853844</c:v>
                </c:pt>
                <c:pt idx="1290" formatCode="0.00">
                  <c:v>6.6140889045353157</c:v>
                </c:pt>
                <c:pt idx="1291" formatCode="0.00">
                  <c:v>6.6322146761402543</c:v>
                </c:pt>
                <c:pt idx="1292" formatCode="0.00">
                  <c:v>6.6502012868655633</c:v>
                </c:pt>
                <c:pt idx="1293" formatCode="0.00">
                  <c:v>6.6680031839420382</c:v>
                </c:pt>
                <c:pt idx="1294" formatCode="0.00">
                  <c:v>6.6856213207304469</c:v>
                </c:pt>
                <c:pt idx="1295" formatCode="0.00">
                  <c:v>6.7031022629458104</c:v>
                </c:pt>
                <c:pt idx="1296" formatCode="0.00">
                  <c:v>6.7204011132544519</c:v>
                </c:pt>
                <c:pt idx="1297" formatCode="0.00">
                  <c:v>6.7374736893432718</c:v>
                </c:pt>
                <c:pt idx="1298" formatCode="0.00">
                  <c:v>6.7543214808384713</c:v>
                </c:pt>
                <c:pt idx="1299" formatCode="0.00">
                  <c:v>6.7709459773662486</c:v>
                </c:pt>
                <c:pt idx="1300" formatCode="0.00">
                  <c:v>6.7874372119341499</c:v>
                </c:pt>
                <c:pt idx="1301" formatCode="0.00">
                  <c:v>6.8038841450188547</c:v>
                </c:pt>
                <c:pt idx="1302" formatCode="0.00">
                  <c:v>6.8203753795867561</c:v>
                </c:pt>
                <c:pt idx="1303" formatCode="0.00">
                  <c:v>6.8369553958761937</c:v>
                </c:pt>
                <c:pt idx="1304" formatCode="0.00">
                  <c:v>6.8536690316357962</c:v>
                </c:pt>
                <c:pt idx="1305" formatCode="0.00">
                  <c:v>6.870472044967415</c:v>
                </c:pt>
                <c:pt idx="1306" formatCode="0.00">
                  <c:v>6.8873646742112413</c:v>
                </c:pt>
                <c:pt idx="1307" formatCode="0.00">
                  <c:v>6.9043471577074698</c:v>
                </c:pt>
                <c:pt idx="1308" formatCode="0.00">
                  <c:v>6.9214648694701584</c:v>
                </c:pt>
                <c:pt idx="1309" formatCode="0.00">
                  <c:v>6.9386277764917637</c:v>
                </c:pt>
                <c:pt idx="1310" formatCode="0.00">
                  <c:v>6.9558359383573327</c:v>
                </c:pt>
                <c:pt idx="1311" formatCode="0.00">
                  <c:v>6.9730441002229018</c:v>
                </c:pt>
                <c:pt idx="1312" formatCode="0.00">
                  <c:v>6.9902522620884699</c:v>
                </c:pt>
                <c:pt idx="1313" formatCode="0.00">
                  <c:v>7.0074151691100752</c:v>
                </c:pt>
                <c:pt idx="1314" formatCode="0.00">
                  <c:v>7.0245780761316805</c:v>
                </c:pt>
                <c:pt idx="1315" formatCode="0.00">
                  <c:v>7.0416957878943691</c:v>
                </c:pt>
                <c:pt idx="1316" formatCode="0.00">
                  <c:v>7.05876836398319</c:v>
                </c:pt>
                <c:pt idx="1317" formatCode="0.00">
                  <c:v>7.0757508474794184</c:v>
                </c:pt>
                <c:pt idx="1318" formatCode="0.00">
                  <c:v>7.092598638974617</c:v>
                </c:pt>
                <c:pt idx="1319" formatCode="0.00">
                  <c:v>7.1093569337277032</c:v>
                </c:pt>
                <c:pt idx="1320" formatCode="0.00">
                  <c:v>7.1259814302554805</c:v>
                </c:pt>
                <c:pt idx="1321" formatCode="0.00">
                  <c:v>7.1423399391289371</c:v>
                </c:pt>
                <c:pt idx="1322" formatCode="0.00">
                  <c:v>7.1585223146004733</c:v>
                </c:pt>
                <c:pt idx="1323" formatCode="0.00">
                  <c:v>7.1745295100308573</c:v>
                </c:pt>
                <c:pt idx="1324" formatCode="0.00">
                  <c:v>7.1906241763117213</c:v>
                </c:pt>
                <c:pt idx="1325" formatCode="0.00">
                  <c:v>7.2069385624571263</c:v>
                </c:pt>
                <c:pt idx="1326" formatCode="0.00">
                  <c:v>7.2236521982167279</c:v>
                </c:pt>
                <c:pt idx="1327" formatCode="0.00">
                  <c:v>7.2409056745113096</c:v>
                </c:pt>
                <c:pt idx="1328" formatCode="0.00">
                  <c:v>7.2588922852366187</c:v>
                </c:pt>
                <c:pt idx="1329" formatCode="0.00">
                  <c:v>7.2775800630143967</c:v>
                </c:pt>
                <c:pt idx="1330" formatCode="0.00">
                  <c:v>7.2967905506258504</c:v>
                </c:pt>
                <c:pt idx="1331" formatCode="0.00">
                  <c:v>7.3162410170181689</c:v>
                </c:pt>
                <c:pt idx="1332" formatCode="0.00">
                  <c:v>7.3357878920181694</c:v>
                </c:pt>
                <c:pt idx="1333" formatCode="0.00">
                  <c:v>7.3553347670181699</c:v>
                </c:pt>
                <c:pt idx="1334" formatCode="0.00">
                  <c:v>7.3748816420181695</c:v>
                </c:pt>
                <c:pt idx="1335" formatCode="0.00">
                  <c:v>7.3944285170181701</c:v>
                </c:pt>
                <c:pt idx="1336" formatCode="0.00">
                  <c:v>7.4139753920181706</c:v>
                </c:pt>
                <c:pt idx="1337" formatCode="0.00">
                  <c:v>7.4334740329218061</c:v>
                </c:pt>
                <c:pt idx="1338" formatCode="0.00">
                  <c:v>7.4528283290466346</c:v>
                </c:pt>
                <c:pt idx="1339" formatCode="0.00">
                  <c:v>7.4720388166580882</c:v>
                </c:pt>
                <c:pt idx="1340" formatCode="0.00">
                  <c:v>7.491106032021599</c:v>
                </c:pt>
                <c:pt idx="1341" formatCode="0.00">
                  <c:v>7.5101256091392266</c:v>
                </c:pt>
                <c:pt idx="1342" formatCode="0.00">
                  <c:v>7.5290976075960163</c:v>
                </c:pt>
                <c:pt idx="1343" formatCode="0.00">
                  <c:v>7.5480696060528061</c:v>
                </c:pt>
                <c:pt idx="1344" formatCode="0.00">
                  <c:v>7.5670416045095967</c:v>
                </c:pt>
                <c:pt idx="1345" formatCode="0.00">
                  <c:v>7.5860611816272234</c:v>
                </c:pt>
                <c:pt idx="1346" formatCode="0.00">
                  <c:v>7.6051283969907351</c:v>
                </c:pt>
                <c:pt idx="1347" formatCode="0.00">
                  <c:v>7.6243867611882656</c:v>
                </c:pt>
                <c:pt idx="1348" formatCode="0.00">
                  <c:v>7.6438372275805833</c:v>
                </c:pt>
                <c:pt idx="1349" formatCode="0.00">
                  <c:v>7.6634807495284569</c:v>
                </c:pt>
                <c:pt idx="1350" formatCode="0.00">
                  <c:v>7.6832696887860017</c:v>
                </c:pt>
                <c:pt idx="1351" formatCode="0.00">
                  <c:v>7.7031072196501986</c:v>
                </c:pt>
                <c:pt idx="1352" formatCode="0.00">
                  <c:v>7.7229447505143964</c:v>
                </c:pt>
                <c:pt idx="1353" formatCode="0.00">
                  <c:v>7.7426851577503353</c:v>
                </c:pt>
                <c:pt idx="1354" formatCode="0.00">
                  <c:v>7.7620875092163848</c:v>
                </c:pt>
                <c:pt idx="1355" formatCode="0.00">
                  <c:v>7.7809645291066447</c:v>
                </c:pt>
                <c:pt idx="1356" formatCode="0.00">
                  <c:v>7.799183372556576</c:v>
                </c:pt>
                <c:pt idx="1357" formatCode="0.00">
                  <c:v>7.816755718235588</c:v>
                </c:pt>
                <c:pt idx="1358" formatCode="0.00">
                  <c:v>7.8336483474794152</c:v>
                </c:pt>
                <c:pt idx="1359" formatCode="0.00">
                  <c:v>7.8336483474794152</c:v>
                </c:pt>
                <c:pt idx="1360" formatCode="0.00">
                  <c:v>7.8336483474794152</c:v>
                </c:pt>
                <c:pt idx="1361" formatCode="0.00">
                  <c:v>7.8336483474794152</c:v>
                </c:pt>
                <c:pt idx="1362" formatCode="0.00">
                  <c:v>7.8336483474794152</c:v>
                </c:pt>
                <c:pt idx="1363" formatCode="0.00">
                  <c:v>7.8336483474794152</c:v>
                </c:pt>
                <c:pt idx="1364" formatCode="0.00">
                  <c:v>7.8336483474794152</c:v>
                </c:pt>
                <c:pt idx="1365" formatCode="0.00">
                  <c:v>7.8336483474794152</c:v>
                </c:pt>
                <c:pt idx="1366" formatCode="0.00">
                  <c:v>7.8444452773490996</c:v>
                </c:pt>
                <c:pt idx="1367" formatCode="0.00">
                  <c:v>7.855099203103558</c:v>
                </c:pt>
                <c:pt idx="1368" formatCode="0.00">
                  <c:v>7.8659679925411439</c:v>
                </c:pt>
                <c:pt idx="1369" formatCode="0.00">
                  <c:v>7.8773464724794149</c:v>
                </c:pt>
                <c:pt idx="1370" formatCode="0.00">
                  <c:v>7.8890214476165896</c:v>
                </c:pt>
                <c:pt idx="1371" formatCode="0.00">
                  <c:v>7.9007337527863424</c:v>
                </c:pt>
                <c:pt idx="1372" formatCode="0.00">
                  <c:v>7.9007337527863424</c:v>
                </c:pt>
                <c:pt idx="1373" formatCode="0.00">
                  <c:v>7.9007337527863424</c:v>
                </c:pt>
                <c:pt idx="1374" formatCode="0.00">
                  <c:v>7.9108946718535584</c:v>
                </c:pt>
                <c:pt idx="1375" formatCode="0.00">
                  <c:v>7.9208478774434079</c:v>
                </c:pt>
                <c:pt idx="1376" formatCode="0.00">
                  <c:v>7.9308010830332565</c:v>
                </c:pt>
                <c:pt idx="1377" formatCode="0.00">
                  <c:v>7.9407542886231059</c:v>
                </c:pt>
                <c:pt idx="1378" formatCode="0.00">
                  <c:v>7.9505360382373036</c:v>
                </c:pt>
                <c:pt idx="1379" formatCode="0.00">
                  <c:v>7.9505360382373036</c:v>
                </c:pt>
                <c:pt idx="1380" formatCode="0.00">
                  <c:v>7.9505360382373036</c:v>
                </c:pt>
                <c:pt idx="1381" formatCode="0.00">
                  <c:v>7.9505360382373036</c:v>
                </c:pt>
                <c:pt idx="1382" formatCode="0.00">
                  <c:v>7.9505360382373036</c:v>
                </c:pt>
                <c:pt idx="1383" formatCode="0.00">
                  <c:v>7.9505360382373036</c:v>
                </c:pt>
                <c:pt idx="1384" formatCode="0.00">
                  <c:v>7.9505360382373036</c:v>
                </c:pt>
                <c:pt idx="1385" formatCode="0.00">
                  <c:v>7.9505360382373036</c:v>
                </c:pt>
                <c:pt idx="1386" formatCode="0.00">
                  <c:v>7.9527564452589088</c:v>
                </c:pt>
                <c:pt idx="1387" formatCode="0.00">
                  <c:v>7.9553141036522561</c:v>
                </c:pt>
                <c:pt idx="1388" formatCode="0.00">
                  <c:v>7.9585388762431339</c:v>
                </c:pt>
                <c:pt idx="1389" formatCode="0.00">
                  <c:v>7.9623146615654932</c:v>
                </c:pt>
                <c:pt idx="1390" formatCode="0.00">
                  <c:v>7.9663273868312681</c:v>
                </c:pt>
                <c:pt idx="1391" formatCode="0.00">
                  <c:v>7.9705393347050668</c:v>
                </c:pt>
                <c:pt idx="1392" formatCode="0.00">
                  <c:v>7.9751642069615833</c:v>
                </c:pt>
                <c:pt idx="1393" formatCode="0.00">
                  <c:v>7.9805454816100738</c:v>
                </c:pt>
                <c:pt idx="1394" formatCode="0.00">
                  <c:v>7.9869873701131606</c:v>
                </c:pt>
                <c:pt idx="1395" formatCode="0.00">
                  <c:v>7.9944952053326395</c:v>
                </c:pt>
                <c:pt idx="1396" formatCode="0.00">
                  <c:v>8.0028008843449854</c:v>
                </c:pt>
                <c:pt idx="1397" formatCode="0.00">
                  <c:v>8.0115851802554783</c:v>
                </c:pt>
                <c:pt idx="1398" formatCode="0.00">
                  <c:v>8.0205646767832572</c:v>
                </c:pt>
                <c:pt idx="1399" formatCode="0.00">
                  <c:v>8.0295441733110344</c:v>
                </c:pt>
                <c:pt idx="1400" formatCode="0.00">
                  <c:v>8.0384583646261909</c:v>
                </c:pt>
                <c:pt idx="1401" formatCode="0.00">
                  <c:v>8.0471780703446427</c:v>
                </c:pt>
                <c:pt idx="1402" formatCode="0.00">
                  <c:v>8.0556100696587709</c:v>
                </c:pt>
                <c:pt idx="1403" formatCode="0.00">
                  <c:v>8.0556100696587709</c:v>
                </c:pt>
                <c:pt idx="1404" formatCode="0.00">
                  <c:v>8.0556100696587709</c:v>
                </c:pt>
                <c:pt idx="1405" formatCode="0.00">
                  <c:v>8.0556100696587709</c:v>
                </c:pt>
                <c:pt idx="1406" formatCode="0.00">
                  <c:v>8.0556100696587709</c:v>
                </c:pt>
                <c:pt idx="1407" formatCode="0.00">
                  <c:v>8.0556100696587709</c:v>
                </c:pt>
                <c:pt idx="1408" formatCode="0.00">
                  <c:v>8.0556100696587709</c:v>
                </c:pt>
                <c:pt idx="1409" formatCode="0.00">
                  <c:v>8.0556100696587709</c:v>
                </c:pt>
                <c:pt idx="1410" formatCode="0.00">
                  <c:v>8.0556100696587709</c:v>
                </c:pt>
                <c:pt idx="1411" formatCode="0.00">
                  <c:v>8.0556100696587709</c:v>
                </c:pt>
                <c:pt idx="1412" formatCode="0.00">
                  <c:v>8.0577658864883333</c:v>
                </c:pt>
                <c:pt idx="1413" formatCode="0.00">
                  <c:v>8.0599862935099367</c:v>
                </c:pt>
                <c:pt idx="1414" formatCode="0.00">
                  <c:v>8.0622393531378531</c:v>
                </c:pt>
                <c:pt idx="1415" formatCode="0.00">
                  <c:v>8.0644760566700882</c:v>
                </c:pt>
                <c:pt idx="1416" formatCode="0.00">
                  <c:v>8.0666640494255759</c:v>
                </c:pt>
                <c:pt idx="1417" formatCode="0.00">
                  <c:v>8.0687879286694031</c:v>
                </c:pt>
                <c:pt idx="1418" formatCode="0.00">
                  <c:v>8.0709277469135721</c:v>
                </c:pt>
                <c:pt idx="1419" formatCode="0.00">
                  <c:v>8.0732969675925847</c:v>
                </c:pt>
                <c:pt idx="1420" formatCode="0.00">
                  <c:v>8.0761785303069189</c:v>
                </c:pt>
                <c:pt idx="1421" formatCode="0.00">
                  <c:v>8.0797865241340805</c:v>
                </c:pt>
                <c:pt idx="1422" formatCode="0.00">
                  <c:v>8.0841796105538322</c:v>
                </c:pt>
                <c:pt idx="1423" formatCode="0.00">
                  <c:v>8.089163333761995</c:v>
                </c:pt>
                <c:pt idx="1424" formatCode="0.00">
                  <c:v>8.0943439259687846</c:v>
                </c:pt>
                <c:pt idx="1425" formatCode="0.00">
                  <c:v>8.0943439259687846</c:v>
                </c:pt>
                <c:pt idx="1426" formatCode="0.00">
                  <c:v>8.0943439259687846</c:v>
                </c:pt>
                <c:pt idx="1427" formatCode="0.00">
                  <c:v>8.0943439259687846</c:v>
                </c:pt>
                <c:pt idx="1428" formatCode="0.00">
                  <c:v>8.0978489866255057</c:v>
                </c:pt>
                <c:pt idx="1429" formatCode="0.00">
                  <c:v>8.101415628429347</c:v>
                </c:pt>
                <c:pt idx="1430" formatCode="0.00">
                  <c:v>8.1053413595250259</c:v>
                </c:pt>
                <c:pt idx="1431" formatCode="0.00">
                  <c:v>8.1099897380829837</c:v>
                </c:pt>
                <c:pt idx="1432" formatCode="0.00">
                  <c:v>8.1151952070473179</c:v>
                </c:pt>
                <c:pt idx="1433" formatCode="0.00">
                  <c:v>8.1205764816958084</c:v>
                </c:pt>
                <c:pt idx="1434" formatCode="0.00">
                  <c:v>8.1205764816958084</c:v>
                </c:pt>
                <c:pt idx="1435" formatCode="0.00">
                  <c:v>8.1205764816958084</c:v>
                </c:pt>
                <c:pt idx="1436" formatCode="0.00">
                  <c:v>8.1205764816958084</c:v>
                </c:pt>
                <c:pt idx="1437" formatCode="0.00">
                  <c:v>8.1205764816958084</c:v>
                </c:pt>
                <c:pt idx="1438" formatCode="0.00">
                  <c:v>8.1205764816958084</c:v>
                </c:pt>
                <c:pt idx="1439" formatCode="0.00">
                  <c:v>8.1205764816958084</c:v>
                </c:pt>
                <c:pt idx="1440" formatCode="0.00">
                  <c:v>8.1216633427640534</c:v>
                </c:pt>
                <c:pt idx="1441" formatCode="0.00">
                  <c:v>8.1228195608281819</c:v>
                </c:pt>
                <c:pt idx="1442" formatCode="0.00">
                  <c:v>8.1241459537894301</c:v>
                </c:pt>
                <c:pt idx="1443" formatCode="0.00">
                  <c:v>8.1255879119512961</c:v>
                </c:pt>
                <c:pt idx="1444" formatCode="0.00">
                  <c:v>8.1270430086162477</c:v>
                </c:pt>
                <c:pt idx="1445" formatCode="0.00">
                  <c:v>8.1270430086162477</c:v>
                </c:pt>
                <c:pt idx="1446" formatCode="0.00">
                  <c:v>8.1270430086162477</c:v>
                </c:pt>
                <c:pt idx="1447" formatCode="0.00">
                  <c:v>8.1270430086162477</c:v>
                </c:pt>
                <c:pt idx="1448" formatCode="0.00">
                  <c:v>8.1280082863940244</c:v>
                </c:pt>
                <c:pt idx="1449" formatCode="0.00">
                  <c:v>8.1290060082304461</c:v>
                </c:pt>
                <c:pt idx="1450" formatCode="0.00">
                  <c:v>8.1300256573645324</c:v>
                </c:pt>
                <c:pt idx="1451" formatCode="0.00">
                  <c:v>8.1300256573645324</c:v>
                </c:pt>
                <c:pt idx="1452" formatCode="0.00">
                  <c:v>8.1300256573645324</c:v>
                </c:pt>
                <c:pt idx="1453" formatCode="0.00">
                  <c:v>8.1300256573645324</c:v>
                </c:pt>
                <c:pt idx="1454" formatCode="0.00">
                  <c:v>8.1300256573645324</c:v>
                </c:pt>
                <c:pt idx="1455" formatCode="0.00">
                  <c:v>8.1300256573645324</c:v>
                </c:pt>
                <c:pt idx="1456" formatCode="0.00">
                  <c:v>8.1300256573645324</c:v>
                </c:pt>
                <c:pt idx="1457" formatCode="0.00">
                  <c:v>8.1300256573645324</c:v>
                </c:pt>
                <c:pt idx="1458" formatCode="0.00">
                  <c:v>8.1300256573645324</c:v>
                </c:pt>
                <c:pt idx="1459" formatCode="0.00">
                  <c:v>8.1300256573645324</c:v>
                </c:pt>
                <c:pt idx="1460" formatCode="0.00">
                  <c:v>8.1300256573645324</c:v>
                </c:pt>
                <c:pt idx="1461" formatCode="0.00">
                  <c:v>8.1300256573645324</c:v>
                </c:pt>
                <c:pt idx="1462" formatCode="0.00">
                  <c:v>8.1300256573645324</c:v>
                </c:pt>
                <c:pt idx="1463" formatCode="0.00">
                  <c:v>8.1300256573645324</c:v>
                </c:pt>
                <c:pt idx="1464" formatCode="0.00">
                  <c:v>8.1300256573645324</c:v>
                </c:pt>
                <c:pt idx="1465" formatCode="0.00">
                  <c:v>8.1300256573645324</c:v>
                </c:pt>
                <c:pt idx="1466" formatCode="0.00">
                  <c:v>8.1300256573645324</c:v>
                </c:pt>
                <c:pt idx="1467" formatCode="0.00">
                  <c:v>8.1300256573645324</c:v>
                </c:pt>
                <c:pt idx="1468" formatCode="0.00">
                  <c:v>8.1300256573645324</c:v>
                </c:pt>
                <c:pt idx="1469" formatCode="0.00">
                  <c:v>8.1300256573645324</c:v>
                </c:pt>
                <c:pt idx="1470" formatCode="0.00">
                  <c:v>8.1300256573645324</c:v>
                </c:pt>
                <c:pt idx="1471" formatCode="0.00">
                  <c:v>8.1300256573645324</c:v>
                </c:pt>
                <c:pt idx="1472" formatCode="0.00">
                  <c:v>8.1300256573645324</c:v>
                </c:pt>
                <c:pt idx="1473" formatCode="0.00">
                  <c:v>8.1300256573645324</c:v>
                </c:pt>
                <c:pt idx="1474" formatCode="0.00">
                  <c:v>8.1300256573645324</c:v>
                </c:pt>
                <c:pt idx="1475" formatCode="0.00">
                  <c:v>8.1300256573645324</c:v>
                </c:pt>
                <c:pt idx="1476" formatCode="0.00">
                  <c:v>8.1300256573645324</c:v>
                </c:pt>
                <c:pt idx="1477" formatCode="0.00">
                  <c:v>8.1300256573645324</c:v>
                </c:pt>
                <c:pt idx="1478" formatCode="0.00">
                  <c:v>8.1300256573645324</c:v>
                </c:pt>
                <c:pt idx="1479" formatCode="0.00">
                  <c:v>8.1300256573645324</c:v>
                </c:pt>
                <c:pt idx="1480" formatCode="0.00">
                  <c:v>8.1300256573645324</c:v>
                </c:pt>
                <c:pt idx="1481" formatCode="0.00">
                  <c:v>8.1300256573645324</c:v>
                </c:pt>
                <c:pt idx="1482" formatCode="0.00">
                  <c:v>8.1300256573645324</c:v>
                </c:pt>
                <c:pt idx="1483" formatCode="0.00">
                  <c:v>8.1300400769461518</c:v>
                </c:pt>
                <c:pt idx="1484" formatCode="0.00">
                  <c:v>8.1300977552726277</c:v>
                </c:pt>
                <c:pt idx="1485" formatCode="0.00">
                  <c:v>8.1302160018004042</c:v>
                </c:pt>
                <c:pt idx="1486" formatCode="0.00">
                  <c:v>8.1304019369427234</c:v>
                </c:pt>
                <c:pt idx="1487" formatCode="0.00">
                  <c:v>8.1306541008659057</c:v>
                </c:pt>
                <c:pt idx="1488" formatCode="0.00">
                  <c:v>8.1309763368055492</c:v>
                </c:pt>
                <c:pt idx="1489" formatCode="0.00">
                  <c:v>8.1313703429355222</c:v>
                </c:pt>
                <c:pt idx="1490" formatCode="0.00">
                  <c:v>8.1318661203274978</c:v>
                </c:pt>
                <c:pt idx="1491" formatCode="0.00">
                  <c:v>8.132509906978731</c:v>
                </c:pt>
                <c:pt idx="1492" formatCode="0.00">
                  <c:v>8.1333709109224888</c:v>
                </c:pt>
                <c:pt idx="1493" formatCode="0.00">
                  <c:v>8.1345388970336003</c:v>
                </c:pt>
                <c:pt idx="1494" formatCode="0.00">
                  <c:v>8.1361286559070578</c:v>
                </c:pt>
                <c:pt idx="1495" formatCode="0.00">
                  <c:v>8.138252535150885</c:v>
                </c:pt>
                <c:pt idx="1496" formatCode="0.00">
                  <c:v>8.1410239846964956</c:v>
                </c:pt>
                <c:pt idx="1497" formatCode="0.00">
                  <c:v>8.1444882891803765</c:v>
                </c:pt>
                <c:pt idx="1498" formatCode="0.00">
                  <c:v>8.1486778628686487</c:v>
                </c:pt>
                <c:pt idx="1499" formatCode="0.00">
                  <c:v>8.1535887433556162</c:v>
                </c:pt>
                <c:pt idx="1500" formatCode="0.00">
                  <c:v>8.1591745138888818</c:v>
                </c:pt>
                <c:pt idx="1501" formatCode="0.00">
                  <c:v>8.1653966527349038</c:v>
                </c:pt>
                <c:pt idx="1502" formatCode="0.00">
                  <c:v>8.1721753159293478</c:v>
                </c:pt>
                <c:pt idx="1503" formatCode="0.00">
                  <c:v>8.1794163590963578</c:v>
                </c:pt>
                <c:pt idx="1504" formatCode="0.00">
                  <c:v>8.187014197530857</c:v>
                </c:pt>
                <c:pt idx="1505" formatCode="0.00">
                  <c:v>8.1948546662808575</c:v>
                </c:pt>
                <c:pt idx="1506" formatCode="0.00">
                  <c:v>8.2029415787894298</c:v>
                </c:pt>
                <c:pt idx="1507" formatCode="0.00">
                  <c:v>8.2112158266889494</c:v>
                </c:pt>
                <c:pt idx="1508" formatCode="0.00">
                  <c:v>8.2197113436642582</c:v>
                </c:pt>
                <c:pt idx="1509" formatCode="0.00">
                  <c:v>8.2283988436642588</c:v>
                </c:pt>
                <c:pt idx="1510" formatCode="0.00">
                  <c:v>8.2372479681069883</c:v>
                </c:pt>
                <c:pt idx="1511" formatCode="0.00">
                  <c:v>8.2462602066186488</c:v>
                </c:pt>
                <c:pt idx="1512" formatCode="0.00">
                  <c:v>8.255470148319608</c:v>
                </c:pt>
                <c:pt idx="1513" formatCode="0.00">
                  <c:v>8.2649134548611034</c:v>
                </c:pt>
                <c:pt idx="1514" formatCode="0.00">
                  <c:v>8.2746610920353145</c:v>
                </c:pt>
                <c:pt idx="1515" formatCode="0.00">
                  <c:v>8.2848568385630923</c:v>
                </c:pt>
                <c:pt idx="1516" formatCode="0.00">
                  <c:v>8.2956537684327767</c:v>
                </c:pt>
                <c:pt idx="1517" formatCode="0.00">
                  <c:v>8.3072171109825028</c:v>
                </c:pt>
                <c:pt idx="1518" formatCode="0.00">
                  <c:v>8.3196885296639156</c:v>
                </c:pt>
                <c:pt idx="1519" formatCode="0.00">
                  <c:v>8.3331023454646687</c:v>
                </c:pt>
                <c:pt idx="1520" formatCode="0.00">
                  <c:v>8.3473689126800323</c:v>
                </c:pt>
                <c:pt idx="1521" formatCode="0.00">
                  <c:v>8.3622606760116511</c:v>
                </c:pt>
                <c:pt idx="1522" formatCode="0.00">
                  <c:v>8.3776622490140529</c:v>
                </c:pt>
                <c:pt idx="1523" formatCode="0.00">
                  <c:v>8.3934084619341487</c:v>
                </c:pt>
                <c:pt idx="1524" formatCode="0.00">
                  <c:v>8.4094593629972483</c:v>
                </c:pt>
                <c:pt idx="1525" formatCode="0.00">
                  <c:v>8.4256856824416939</c:v>
                </c:pt>
                <c:pt idx="1526" formatCode="0.00">
                  <c:v>8.4420441913151496</c:v>
                </c:pt>
                <c:pt idx="1527" formatCode="0.00">
                  <c:v>8.4583585774605545</c:v>
                </c:pt>
                <c:pt idx="1528" formatCode="0.00">
                  <c:v>8.4744970685442294</c:v>
                </c:pt>
                <c:pt idx="1529" formatCode="0.00">
                  <c:v>8.4901567639746141</c:v>
                </c:pt>
                <c:pt idx="1530" formatCode="0.00">
                  <c:v>8.4901567639746141</c:v>
                </c:pt>
                <c:pt idx="1531" formatCode="0.00">
                  <c:v>8.4901567639746141</c:v>
                </c:pt>
                <c:pt idx="1532" formatCode="0.00">
                  <c:v>8.4901567639746141</c:v>
                </c:pt>
                <c:pt idx="1533" formatCode="0.00">
                  <c:v>8.4901567639746141</c:v>
                </c:pt>
                <c:pt idx="1534" formatCode="0.00">
                  <c:v>8.4901567639746141</c:v>
                </c:pt>
                <c:pt idx="1535" formatCode="0.00">
                  <c:v>8.5012062450702928</c:v>
                </c:pt>
                <c:pt idx="1536" formatCode="0.00">
                  <c:v>8.5120031749399772</c:v>
                </c:pt>
                <c:pt idx="1537" formatCode="0.00">
                  <c:v>8.5227284835819521</c:v>
                </c:pt>
                <c:pt idx="1538" formatCode="0.00">
                  <c:v>8.533597273019538</c:v>
                </c:pt>
                <c:pt idx="1539" formatCode="0.00">
                  <c:v>8.5448289353995115</c:v>
                </c:pt>
                <c:pt idx="1540" formatCode="0.00">
                  <c:v>8.5567287845078788</c:v>
                </c:pt>
                <c:pt idx="1541" formatCode="0.00">
                  <c:v>8.5695495801183039</c:v>
                </c:pt>
                <c:pt idx="1542" formatCode="0.00">
                  <c:v>8.5834881912294154</c:v>
                </c:pt>
                <c:pt idx="1543" formatCode="0.00">
                  <c:v>8.598761507415972</c:v>
                </c:pt>
                <c:pt idx="1544" formatCode="0.00">
                  <c:v>8.6154751431755745</c:v>
                </c:pt>
                <c:pt idx="1545" formatCode="0.00">
                  <c:v>8.6337872968106915</c:v>
                </c:pt>
                <c:pt idx="1546" formatCode="0.00">
                  <c:v>8.6537221896433376</c:v>
                </c:pt>
                <c:pt idx="1547" formatCode="0.00">
                  <c:v>8.675196670739016</c:v>
                </c:pt>
                <c:pt idx="1548" formatCode="0.00">
                  <c:v>8.6979544648062319</c:v>
                </c:pt>
                <c:pt idx="1549" formatCode="0.00">
                  <c:v>8.7215531230709775</c:v>
                </c:pt>
                <c:pt idx="1550" formatCode="0.00">
                  <c:v>8.7456850675154225</c:v>
                </c:pt>
                <c:pt idx="1551" formatCode="0.00">
                  <c:v>8.7701398437499911</c:v>
                </c:pt>
                <c:pt idx="1552" formatCode="0.00">
                  <c:v>8.7948110328789344</c:v>
                </c:pt>
                <c:pt idx="1553" formatCode="0.00">
                  <c:v>8.819754078789428</c:v>
                </c:pt>
                <c:pt idx="1554" formatCode="0.00">
                  <c:v>8.8449704711076738</c:v>
                </c:pt>
                <c:pt idx="1555" formatCode="0.00">
                  <c:v>8.870572050968784</c:v>
                </c:pt>
                <c:pt idx="1556" formatCode="0.00">
                  <c:v>8.8965617380401145</c:v>
                </c:pt>
                <c:pt idx="1557" formatCode="0.00">
                  <c:v>8.9229985513117196</c:v>
                </c:pt>
                <c:pt idx="1558" formatCode="0.00">
                  <c:v>8.9498297282235857</c:v>
                </c:pt>
                <c:pt idx="1559" formatCode="0.00">
                  <c:v>8.9771151815414854</c:v>
                </c:pt>
                <c:pt idx="1560" formatCode="0.00">
                  <c:v>9.0049162540723504</c:v>
                </c:pt>
                <c:pt idx="1561" formatCode="0.00">
                  <c:v>9.0333540822187839</c:v>
                </c:pt>
                <c:pt idx="1562" formatCode="0.00">
                  <c:v>9.0624947755915546</c:v>
                </c:pt>
                <c:pt idx="1563" formatCode="0.00">
                  <c:v>9.09252611646947</c:v>
                </c:pt>
                <c:pt idx="1564" formatCode="0.00">
                  <c:v>9.1235222584447762</c:v>
                </c:pt>
                <c:pt idx="1565" formatCode="0.00">
                  <c:v>9.15549845528977</c:v>
                </c:pt>
                <c:pt idx="1566" formatCode="0.00">
                  <c:v>9.1884699607767395</c:v>
                </c:pt>
                <c:pt idx="1567" formatCode="0.00">
                  <c:v>9.2224520286779725</c:v>
                </c:pt>
                <c:pt idx="1568" formatCode="0.00">
                  <c:v>9.257524532750331</c:v>
                </c:pt>
                <c:pt idx="1569" formatCode="0.00">
                  <c:v>9.2937046930726908</c:v>
                </c:pt>
                <c:pt idx="1570" formatCode="0.00">
                  <c:v>9.3310097297239256</c:v>
                </c:pt>
                <c:pt idx="1571" formatCode="0.00">
                  <c:v>9.3695245811899746</c:v>
                </c:pt>
                <c:pt idx="1572" formatCode="0.00">
                  <c:v>9.4091310307355851</c:v>
                </c:pt>
                <c:pt idx="1573" formatCode="0.00">
                  <c:v>9.4497747070044458</c:v>
                </c:pt>
                <c:pt idx="1574" formatCode="0.00">
                  <c:v>9.4913985573130883</c:v>
                </c:pt>
                <c:pt idx="1575" formatCode="0.00">
                  <c:v>9.5339430264060248</c:v>
                </c:pt>
                <c:pt idx="1576" formatCode="0.00">
                  <c:v>9.5773462352108947</c:v>
                </c:pt>
                <c:pt idx="1577" formatCode="0.00">
                  <c:v>9.6215441595936095</c:v>
                </c:pt>
                <c:pt idx="1578" formatCode="0.00">
                  <c:v>9.6663245874056809</c:v>
                </c:pt>
                <c:pt idx="1579" formatCode="0.00">
                  <c:v>9.7115443953617842</c:v>
                </c:pt>
                <c:pt idx="1580" formatCode="0.00">
                  <c:v>9.75705831511487</c:v>
                </c:pt>
                <c:pt idx="1581" formatCode="0.00">
                  <c:v>9.8026459117798233</c:v>
                </c:pt>
                <c:pt idx="1582" formatCode="0.00">
                  <c:v>9.8481598315329091</c:v>
                </c:pt>
                <c:pt idx="1583" formatCode="0.00">
                  <c:v>9.893453078060686</c:v>
                </c:pt>
                <c:pt idx="1584" formatCode="0.00">
                  <c:v>9.938526187628586</c:v>
                </c:pt>
                <c:pt idx="1585" formatCode="0.00">
                  <c:v>9.9832335939643215</c:v>
                </c:pt>
                <c:pt idx="1586" formatCode="0.00">
                  <c:v>10.027649510245185</c:v>
                </c:pt>
                <c:pt idx="1587" formatCode="0.00">
                  <c:v>10.071629978995187</c:v>
                </c:pt>
                <c:pt idx="1588" formatCode="0.00">
                  <c:v>10.115105136745528</c:v>
                </c:pt>
                <c:pt idx="1589" formatCode="0.00">
                  <c:v>10.15800637131343</c:v>
                </c:pt>
                <c:pt idx="1590" formatCode="0.00">
                  <c:v>10.200266500557257</c:v>
                </c:pt>
                <c:pt idx="1591" formatCode="0.00">
                  <c:v>10.241819951131674</c:v>
                </c:pt>
                <c:pt idx="1592" formatCode="0.00">
                  <c:v>10.282672681541483</c:v>
                </c:pt>
                <c:pt idx="1593" formatCode="0.00">
                  <c:v>10.322899858324746</c:v>
                </c:pt>
                <c:pt idx="1594" formatCode="0.00">
                  <c:v>10.362643830161165</c:v>
                </c:pt>
                <c:pt idx="1595" formatCode="0.00">
                  <c:v>10.401975950145733</c:v>
                </c:pt>
                <c:pt idx="1596" formatCode="0.00">
                  <c:v>10.441034693930026</c:v>
                </c:pt>
                <c:pt idx="1597" formatCode="0.00">
                  <c:v>10.479821014874814</c:v>
                </c:pt>
                <c:pt idx="1598" formatCode="0.00">
                  <c:v>10.518471481910135</c:v>
                </c:pt>
                <c:pt idx="1599" formatCode="0.00">
                  <c:v>10.556986333376184</c:v>
                </c:pt>
                <c:pt idx="1600" formatCode="0.00">
                  <c:v>10.595230668724263</c:v>
                </c:pt>
                <c:pt idx="1601" formatCode="0.00">
                  <c:v>10.633205441315141</c:v>
                </c:pt>
                <c:pt idx="1602" formatCode="0.00">
                  <c:v>10.670710773105265</c:v>
                </c:pt>
                <c:pt idx="1603" formatCode="0.00">
                  <c:v>10.707683176225979</c:v>
                </c:pt>
                <c:pt idx="1604" formatCode="0.00">
                  <c:v>10.744060592849779</c:v>
                </c:pt>
                <c:pt idx="1605" formatCode="0.00">
                  <c:v>10.779782573945457</c:v>
                </c:pt>
                <c:pt idx="1606" formatCode="0.00">
                  <c:v>10.814855078017816</c:v>
                </c:pt>
                <c:pt idx="1607" formatCode="0.00">
                  <c:v>10.849412290594978</c:v>
                </c:pt>
                <c:pt idx="1608" formatCode="0.00">
                  <c:v>10.883585537122755</c:v>
                </c:pt>
                <c:pt idx="1609" formatCode="0.00">
                  <c:v>10.917440450531533</c:v>
                </c:pt>
                <c:pt idx="1610" formatCode="0.00">
                  <c:v>10.951168447788049</c:v>
                </c:pt>
                <c:pt idx="1611" formatCode="0.00">
                  <c:v>10.984769767232493</c:v>
                </c:pt>
                <c:pt idx="1612" formatCode="0.00">
                  <c:v>11.018371086676938</c:v>
                </c:pt>
                <c:pt idx="1613" formatCode="0.00">
                  <c:v>11.051972406121381</c:v>
                </c:pt>
                <c:pt idx="1614" formatCode="0.00">
                  <c:v>11.085700403377897</c:v>
                </c:pt>
                <c:pt idx="1615" formatCode="0.00">
                  <c:v>11.11949182891802</c:v>
                </c:pt>
                <c:pt idx="1616" formatCode="0.00">
                  <c:v>11.153473896819255</c:v>
                </c:pt>
                <c:pt idx="1617" formatCode="0.00">
                  <c:v>11.187710988725975</c:v>
                </c:pt>
                <c:pt idx="1618" formatCode="0.00">
                  <c:v>11.222332404192368</c:v>
                </c:pt>
                <c:pt idx="1619" formatCode="0.00">
                  <c:v>11.257404908264727</c:v>
                </c:pt>
                <c:pt idx="1620" formatCode="0.00">
                  <c:v>11.293061673525358</c:v>
                </c:pt>
                <c:pt idx="1621" formatCode="0.00">
                  <c:v>11.329439090149158</c:v>
                </c:pt>
                <c:pt idx="1622" formatCode="0.00">
                  <c:v>11.366610894633039</c:v>
                </c:pt>
                <c:pt idx="1623" formatCode="0.00">
                  <c:v>11.404652968535645</c:v>
                </c:pt>
                <c:pt idx="1624" formatCode="0.00">
                  <c:v>11.443439289480432</c:v>
                </c:pt>
                <c:pt idx="1625" formatCode="0.00">
                  <c:v>11.482908455075425</c:v>
                </c:pt>
                <c:pt idx="1626" formatCode="0.00">
                  <c:v>11.522928186514038</c:v>
                </c:pt>
                <c:pt idx="1627" formatCode="0.00">
                  <c:v>11.563363344907385</c:v>
                </c:pt>
                <c:pt idx="1628" formatCode="0.00">
                  <c:v>11.603937455632693</c:v>
                </c:pt>
                <c:pt idx="1629" formatCode="0.00">
                  <c:v>11.644442060399495</c:v>
                </c:pt>
                <c:pt idx="1630" formatCode="0.00">
                  <c:v>11.68466923718276</c:v>
                </c:pt>
                <c:pt idx="1631" formatCode="0.00">
                  <c:v>11.724207014960539</c:v>
                </c:pt>
                <c:pt idx="1632" formatCode="0.00">
                  <c:v>11.762789644418701</c:v>
                </c:pt>
                <c:pt idx="1633" formatCode="0.00">
                  <c:v>11.800161386531183</c:v>
                </c:pt>
                <c:pt idx="1634" formatCode="0.00">
                  <c:v>11.836275913923158</c:v>
                </c:pt>
                <c:pt idx="1635" formatCode="0.00">
                  <c:v>11.871219237611429</c:v>
                </c:pt>
                <c:pt idx="1636" formatCode="0.00">
                  <c:v>11.905328698345311</c:v>
                </c:pt>
                <c:pt idx="1637" formatCode="0.00">
                  <c:v>11.93886676826129</c:v>
                </c:pt>
                <c:pt idx="1638" formatCode="0.00">
                  <c:v>11.972215447102169</c:v>
                </c:pt>
                <c:pt idx="1639" formatCode="0.00">
                  <c:v>12.005501114754777</c:v>
                </c:pt>
                <c:pt idx="1640" formatCode="0.00">
                  <c:v>12.038786782407383</c:v>
                </c:pt>
                <c:pt idx="1641" formatCode="0.00">
                  <c:v>12.072009498456765</c:v>
                </c:pt>
                <c:pt idx="1642" formatCode="0.00">
                  <c:v>12.105043717206764</c:v>
                </c:pt>
                <c:pt idx="1643" formatCode="0.00">
                  <c:v>12.137827440414927</c:v>
                </c:pt>
                <c:pt idx="1644" formatCode="0.00">
                  <c:v>12.170299384859371</c:v>
                </c:pt>
                <c:pt idx="1645" formatCode="0.00">
                  <c:v>12.202522978823705</c:v>
                </c:pt>
                <c:pt idx="1646" formatCode="0.00">
                  <c:v>12.234622755058272</c:v>
                </c:pt>
                <c:pt idx="1647" formatCode="0.00">
                  <c:v>12.266784410365201</c:v>
                </c:pt>
                <c:pt idx="1648" formatCode="0.00">
                  <c:v>12.299256354809645</c:v>
                </c:pt>
                <c:pt idx="1649" formatCode="0.00">
                  <c:v>12.33216520661863</c:v>
                </c:pt>
                <c:pt idx="1650" formatCode="0.00">
                  <c:v>12.365703276534608</c:v>
                </c:pt>
                <c:pt idx="1651" formatCode="0.00">
                  <c:v>12.39994036844133</c:v>
                </c:pt>
                <c:pt idx="1652" formatCode="0.00">
                  <c:v>12.435012872513688</c:v>
                </c:pt>
                <c:pt idx="1653" formatCode="0.00">
                  <c:v>12.470996312800041</c:v>
                </c:pt>
                <c:pt idx="1654" formatCode="0.00">
                  <c:v>12.507902367969795</c:v>
                </c:pt>
                <c:pt idx="1655" formatCode="0.00">
                  <c:v>12.545742716692359</c:v>
                </c:pt>
                <c:pt idx="1656" formatCode="0.00">
                  <c:v>12.584393183727682</c:v>
                </c:pt>
                <c:pt idx="1657" formatCode="0.00">
                  <c:v>12.623793796724939</c:v>
                </c:pt>
                <c:pt idx="1658" formatCode="0.00">
                  <c:v>12.663882617026722</c:v>
                </c:pt>
                <c:pt idx="1659" formatCode="0.00">
                  <c:v>12.704526293295583</c:v>
                </c:pt>
                <c:pt idx="1660" formatCode="0.00">
                  <c:v>12.745728638974596</c:v>
                </c:pt>
                <c:pt idx="1661" formatCode="0.00">
                  <c:v>12.787493467506831</c:v>
                </c:pt>
                <c:pt idx="1662" formatCode="0.00">
                  <c:v>12.829824592335363</c:v>
                </c:pt>
                <c:pt idx="1663" formatCode="0.00">
                  <c:v>12.872725826903265</c:v>
                </c:pt>
                <c:pt idx="1664" formatCode="0.00">
                  <c:v>12.916200984653608</c:v>
                </c:pt>
                <c:pt idx="1665" formatCode="0.00">
                  <c:v>12.960253879029464</c:v>
                </c:pt>
                <c:pt idx="1666" formatCode="0.00">
                  <c:v>13.004815421167667</c:v>
                </c:pt>
                <c:pt idx="1667" formatCode="0.00">
                  <c:v>13.049961850137146</c:v>
                </c:pt>
                <c:pt idx="1668" formatCode="0.00">
                  <c:v>13.095623183299011</c:v>
                </c:pt>
                <c:pt idx="1669" formatCode="0.00">
                  <c:v>13.141728186728367</c:v>
                </c:pt>
                <c:pt idx="1670" formatCode="0.00">
                  <c:v>13.188279005486939</c:v>
                </c:pt>
                <c:pt idx="1671" formatCode="0.00">
                  <c:v>13.235128226165951</c:v>
                </c:pt>
                <c:pt idx="1672" formatCode="0.00">
                  <c:v>13.282276802126171</c:v>
                </c:pt>
                <c:pt idx="1673" formatCode="0.00">
                  <c:v>13.329650520190301</c:v>
                </c:pt>
                <c:pt idx="1674" formatCode="0.00">
                  <c:v>13.37724991662377</c:v>
                </c:pt>
                <c:pt idx="1675" formatCode="0.00">
                  <c:v>13.425000063228708</c:v>
                </c:pt>
                <c:pt idx="1676" formatCode="0.00">
                  <c:v>13.472825674296953</c:v>
                </c:pt>
                <c:pt idx="1677" formatCode="0.00">
                  <c:v>13.520726809413551</c:v>
                </c:pt>
                <c:pt idx="1678" formatCode="0.00">
                  <c:v>13.568703528163551</c:v>
                </c:pt>
                <c:pt idx="1679" formatCode="0.00">
                  <c:v>13.616680246913551</c:v>
                </c:pt>
                <c:pt idx="1680" formatCode="0.00">
                  <c:v>13.664656965663552</c:v>
                </c:pt>
                <c:pt idx="1681" formatCode="0.00">
                  <c:v>13.71255810078015</c:v>
                </c:pt>
                <c:pt idx="1682" formatCode="0.00">
                  <c:v>13.760308247385089</c:v>
                </c:pt>
                <c:pt idx="1683" formatCode="0.00">
                  <c:v>13.807832358110396</c:v>
                </c:pt>
                <c:pt idx="1684" formatCode="0.00">
                  <c:v>13.855130969221507</c:v>
                </c:pt>
                <c:pt idx="1685" formatCode="0.00">
                  <c:v>13.902204616983854</c:v>
                </c:pt>
                <c:pt idx="1686" formatCode="0.00">
                  <c:v>13.949203396133374</c:v>
                </c:pt>
                <c:pt idx="1687" formatCode="0.00">
                  <c:v>13.996202175282894</c:v>
                </c:pt>
                <c:pt idx="1688" formatCode="0.00">
                  <c:v>14.043350751243114</c:v>
                </c:pt>
                <c:pt idx="1689" formatCode="0.00">
                  <c:v>14.090799635845309</c:v>
                </c:pt>
                <c:pt idx="1690" formatCode="0.00">
                  <c:v>14.138549782450248</c:v>
                </c:pt>
                <c:pt idx="1691" formatCode="0.00">
                  <c:v>14.186602144418696</c:v>
                </c:pt>
                <c:pt idx="1692" formatCode="0.00">
                  <c:v>14.234957675111426</c:v>
                </c:pt>
                <c:pt idx="1693" formatCode="0.00">
                  <c:v>14.283465147676583</c:v>
                </c:pt>
                <c:pt idx="1694" formatCode="0.00">
                  <c:v>14.332124800454361</c:v>
                </c:pt>
                <c:pt idx="1695" formatCode="0.00">
                  <c:v>14.38086063271602</c:v>
                </c:pt>
                <c:pt idx="1696" formatCode="0.00">
                  <c:v>14.429672704046611</c:v>
                </c:pt>
                <c:pt idx="1697" formatCode="0.00">
                  <c:v>14.478561074031179</c:v>
                </c:pt>
                <c:pt idx="1698" formatCode="0.00">
                  <c:v>14.527525802254772</c:v>
                </c:pt>
                <c:pt idx="1699" formatCode="0.00">
                  <c:v>14.576566948302439</c:v>
                </c:pt>
                <c:pt idx="1700" formatCode="0.00">
                  <c:v>14.62568457175923</c:v>
                </c:pt>
                <c:pt idx="1701" formatCode="0.00">
                  <c:v>14.674878732210189</c:v>
                </c:pt>
                <c:pt idx="1702" formatCode="0.00">
                  <c:v>14.724149489240368</c:v>
                </c:pt>
                <c:pt idx="1703" formatCode="0.00">
                  <c:v>14.773420246270545</c:v>
                </c:pt>
                <c:pt idx="1704" formatCode="0.00">
                  <c:v>14.822614406721506</c:v>
                </c:pt>
                <c:pt idx="1705" formatCode="0.00">
                  <c:v>14.871655552769173</c:v>
                </c:pt>
                <c:pt idx="1706" formatCode="0.00">
                  <c:v>14.92054392275374</c:v>
                </c:pt>
                <c:pt idx="1707" formatCode="0.00">
                  <c:v>14.9692797550154</c:v>
                </c:pt>
                <c:pt idx="1708" formatCode="0.00">
                  <c:v>15.017787227580557</c:v>
                </c:pt>
                <c:pt idx="1709" formatCode="0.00">
                  <c:v>15.066142758273287</c:v>
                </c:pt>
                <c:pt idx="1710" formatCode="0.00">
                  <c:v>15.114346585433779</c:v>
                </c:pt>
                <c:pt idx="1711" formatCode="0.00">
                  <c:v>15.162398947402229</c:v>
                </c:pt>
                <c:pt idx="1712" formatCode="0.00">
                  <c:v>15.210375666152229</c:v>
                </c:pt>
                <c:pt idx="1713" formatCode="0.00">
                  <c:v>15.258276801268828</c:v>
                </c:pt>
                <c:pt idx="1714" formatCode="0.00">
                  <c:v>15.30610241233707</c:v>
                </c:pt>
                <c:pt idx="1715" formatCode="0.00">
                  <c:v>15.354003547453669</c:v>
                </c:pt>
                <c:pt idx="1716" formatCode="0.00">
                  <c:v>15.401980266203669</c:v>
                </c:pt>
                <c:pt idx="1717" formatCode="0.00">
                  <c:v>15.450108330975617</c:v>
                </c:pt>
                <c:pt idx="1718" formatCode="0.00">
                  <c:v>15.498463861668347</c:v>
                </c:pt>
                <c:pt idx="1719" formatCode="0.00">
                  <c:v>15.54704739454729</c:v>
                </c:pt>
                <c:pt idx="1720" formatCode="0.00">
                  <c:v>15.595935764531857</c:v>
                </c:pt>
                <c:pt idx="1721" formatCode="0.00">
                  <c:v>15.645129924982818</c:v>
                </c:pt>
                <c:pt idx="1722" formatCode="0.00">
                  <c:v>15.694707664180349</c:v>
                </c:pt>
                <c:pt idx="1723" formatCode="0.00">
                  <c:v>15.74467047175065</c:v>
                </c:pt>
                <c:pt idx="1724" formatCode="0.00">
                  <c:v>15.795097327674862</c:v>
                </c:pt>
                <c:pt idx="1725" formatCode="0.00">
                  <c:v>15.845912529149485</c:v>
                </c:pt>
                <c:pt idx="1726" formatCode="0.00">
                  <c:v>15.897039479595302</c:v>
                </c:pt>
                <c:pt idx="1727" formatCode="0.00">
                  <c:v>15.948322662037004</c:v>
                </c:pt>
                <c:pt idx="1728" formatCode="0.00">
                  <c:v>15.999684049854219</c:v>
                </c:pt>
                <c:pt idx="1729" formatCode="0.00">
                  <c:v>16.050967232295921</c:v>
                </c:pt>
                <c:pt idx="1730" formatCode="0.00">
                  <c:v>16.101860281635769</c:v>
                </c:pt>
                <c:pt idx="1731" formatCode="0.00">
                  <c:v>16.152054845250309</c:v>
                </c:pt>
                <c:pt idx="1732" formatCode="0.00">
                  <c:v>16.201172468707099</c:v>
                </c:pt>
                <c:pt idx="1733" formatCode="0.00">
                  <c:v>16.24884721043378</c:v>
                </c:pt>
                <c:pt idx="1734" formatCode="0.00">
                  <c:v>16.294730110596674</c:v>
                </c:pt>
                <c:pt idx="1735" formatCode="0.00">
                  <c:v>16.33878300497253</c:v>
                </c:pt>
                <c:pt idx="1736" formatCode="0.00">
                  <c:v>16.3809721982167</c:v>
                </c:pt>
                <c:pt idx="1737" formatCode="0.00">
                  <c:v>16.421407356610047</c:v>
                </c:pt>
                <c:pt idx="1738" formatCode="0.00">
                  <c:v>16.460193677554834</c:v>
                </c:pt>
                <c:pt idx="1739" formatCode="0.00">
                  <c:v>16.497432068329868</c:v>
                </c:pt>
                <c:pt idx="1740" formatCode="0.00">
                  <c:v>16.533154049425548</c:v>
                </c:pt>
                <c:pt idx="1741" formatCode="0.00">
                  <c:v>16.533154049425548</c:v>
                </c:pt>
                <c:pt idx="1742" formatCode="0.00">
                  <c:v>16.533154049425548</c:v>
                </c:pt>
                <c:pt idx="1743" formatCode="0.00">
                  <c:v>16.533154049425548</c:v>
                </c:pt>
                <c:pt idx="1744" formatCode="0.00">
                  <c:v>16.56318539030346</c:v>
                </c:pt>
                <c:pt idx="1745" formatCode="0.00">
                  <c:v>16.5921495629715</c:v>
                </c:pt>
                <c:pt idx="1746" formatCode="0.00">
                  <c:v>16.620297062971499</c:v>
                </c:pt>
                <c:pt idx="1747" formatCode="0.00">
                  <c:v>16.647696681241388</c:v>
                </c:pt>
                <c:pt idx="1748" formatCode="0.00">
                  <c:v>16.674471341735217</c:v>
                </c:pt>
                <c:pt idx="1749" formatCode="0.00">
                  <c:v>16.700684115226299</c:v>
                </c:pt>
                <c:pt idx="1750" formatCode="0.00">
                  <c:v>16.726340960219442</c:v>
                </c:pt>
                <c:pt idx="1751" formatCode="0.00">
                  <c:v>16.751447835219441</c:v>
                </c:pt>
                <c:pt idx="1752" formatCode="0.00">
                  <c:v>16.776119024348386</c:v>
                </c:pt>
                <c:pt idx="1753" formatCode="0.00">
                  <c:v>16.800358341049346</c:v>
                </c:pt>
                <c:pt idx="1754" formatCode="0.00">
                  <c:v>16.824276256001333</c:v>
                </c:pt>
                <c:pt idx="1755" formatCode="0.00">
                  <c:v>16.847927974751336</c:v>
                </c:pt>
                <c:pt idx="1756" formatCode="0.00">
                  <c:v>16.871314986925547</c:v>
                </c:pt>
                <c:pt idx="1757" formatCode="0.00">
                  <c:v>16.894438782150168</c:v>
                </c:pt>
                <c:pt idx="1758" formatCode="0.00">
                  <c:v>16.917300850051404</c:v>
                </c:pt>
                <c:pt idx="1759" formatCode="0.00">
                  <c:v>16.93990268025545</c:v>
                </c:pt>
                <c:pt idx="1760" formatCode="0.00">
                  <c:v>16.962245762388509</c:v>
                </c:pt>
                <c:pt idx="1761" formatCode="0.00">
                  <c:v>16.984331586076781</c:v>
                </c:pt>
                <c:pt idx="1762" formatCode="0.00">
                  <c:v>17.006110665937893</c:v>
                </c:pt>
                <c:pt idx="1763" formatCode="0.00">
                  <c:v>17.027635764531855</c:v>
                </c:pt>
                <c:pt idx="1764" formatCode="0.00">
                  <c:v>17.048858051911829</c:v>
                </c:pt>
                <c:pt idx="1765" formatCode="0.00">
                  <c:v>17.069779673139539</c:v>
                </c:pt>
                <c:pt idx="1766" formatCode="0.00">
                  <c:v>17.090402773276711</c:v>
                </c:pt>
                <c:pt idx="1767" formatCode="0.00">
                  <c:v>17.11072949738508</c:v>
                </c:pt>
                <c:pt idx="1768" formatCode="0.00">
                  <c:v>17.13076199052637</c:v>
                </c:pt>
                <c:pt idx="1769" formatCode="0.00">
                  <c:v>17.150453925325753</c:v>
                </c:pt>
                <c:pt idx="1770" formatCode="0.00">
                  <c:v>17.169712289523282</c:v>
                </c:pt>
                <c:pt idx="1771" formatCode="0.00">
                  <c:v>17.188352905735563</c:v>
                </c:pt>
                <c:pt idx="1772" formatCode="0.00">
                  <c:v>17.188352905735563</c:v>
                </c:pt>
                <c:pt idx="1773" formatCode="0.00">
                  <c:v>17.188352905735563</c:v>
                </c:pt>
                <c:pt idx="1774" formatCode="0.00">
                  <c:v>17.188352905735563</c:v>
                </c:pt>
                <c:pt idx="1775" formatCode="0.00">
                  <c:v>17.188352905735563</c:v>
                </c:pt>
                <c:pt idx="1776" formatCode="0.00">
                  <c:v>17.188352905735563</c:v>
                </c:pt>
                <c:pt idx="1777" formatCode="0.00">
                  <c:v>17.188352905735563</c:v>
                </c:pt>
                <c:pt idx="1778" formatCode="0.00">
                  <c:v>17.188352905735563</c:v>
                </c:pt>
                <c:pt idx="1779" formatCode="0.00">
                  <c:v>17.188352905735563</c:v>
                </c:pt>
                <c:pt idx="1780" formatCode="0.00">
                  <c:v>17.188352905735563</c:v>
                </c:pt>
                <c:pt idx="1781" formatCode="0.00">
                  <c:v>17.188352905735563</c:v>
                </c:pt>
                <c:pt idx="1782" formatCode="0.00">
                  <c:v>17.188352905735563</c:v>
                </c:pt>
                <c:pt idx="1783" formatCode="0.00">
                  <c:v>17.188352905735563</c:v>
                </c:pt>
                <c:pt idx="1784" formatCode="0.00">
                  <c:v>17.188352905735563</c:v>
                </c:pt>
                <c:pt idx="1785" formatCode="0.00">
                  <c:v>17.188352905735563</c:v>
                </c:pt>
                <c:pt idx="1786" formatCode="0.00">
                  <c:v>17.188352905735563</c:v>
                </c:pt>
                <c:pt idx="1787" formatCode="0.00">
                  <c:v>17.188352905735563</c:v>
                </c:pt>
                <c:pt idx="1788" formatCode="0.00">
                  <c:v>17.188352905735563</c:v>
                </c:pt>
                <c:pt idx="1789" formatCode="0.00">
                  <c:v>17.188352905735563</c:v>
                </c:pt>
                <c:pt idx="1790" formatCode="0.00">
                  <c:v>17.188352905735563</c:v>
                </c:pt>
                <c:pt idx="1791" formatCode="0.00">
                  <c:v>17.188352905735563</c:v>
                </c:pt>
                <c:pt idx="1792" formatCode="0.00">
                  <c:v>17.188352905735563</c:v>
                </c:pt>
                <c:pt idx="1793" formatCode="0.00">
                  <c:v>17.188352905735563</c:v>
                </c:pt>
                <c:pt idx="1794" formatCode="0.00">
                  <c:v>17.188352905735563</c:v>
                </c:pt>
                <c:pt idx="1795" formatCode="0.00">
                  <c:v>17.188352905735563</c:v>
                </c:pt>
                <c:pt idx="1796" formatCode="0.00">
                  <c:v>17.188352905735563</c:v>
                </c:pt>
                <c:pt idx="1797" formatCode="0.00">
                  <c:v>17.188352905735563</c:v>
                </c:pt>
                <c:pt idx="1798" formatCode="0.00">
                  <c:v>17.188352905735563</c:v>
                </c:pt>
                <c:pt idx="1799" formatCode="0.00">
                  <c:v>17.188352905735563</c:v>
                </c:pt>
                <c:pt idx="1800" formatCode="0.00">
                  <c:v>17.188352905735563</c:v>
                </c:pt>
                <c:pt idx="1801" formatCode="0.00">
                  <c:v>17.188352905735563</c:v>
                </c:pt>
                <c:pt idx="1802" formatCode="0.00">
                  <c:v>17.188352905735563</c:v>
                </c:pt>
                <c:pt idx="1803" formatCode="0.00">
                  <c:v>17.188352905735563</c:v>
                </c:pt>
                <c:pt idx="1804" formatCode="0.00">
                  <c:v>17.188352905735563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F7D-AD4B-90A7-FA389129CE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6169951"/>
        <c:axId val="1191445391"/>
      </c:scatterChart>
      <c:valAx>
        <c:axId val="90616995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445391"/>
        <c:crosses val="autoZero"/>
        <c:crossBetween val="midCat"/>
      </c:valAx>
      <c:valAx>
        <c:axId val="119144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61699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Braking Energy After Losses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897"/>
              <c:layout>
                <c:manualLayout>
                  <c:x val="-8.9789034905487314E-2"/>
                  <c:y val="-6.37956233712568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668-934F-880E-0583BA486FA1}"/>
                </c:ext>
              </c:extLst>
            </c:dLbl>
            <c:dLbl>
              <c:idx val="1359"/>
              <c:layout>
                <c:manualLayout>
                  <c:x val="-8.6582283658862766E-2"/>
                  <c:y val="-4.99270095948967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668-934F-880E-0583BA486FA1}"/>
                </c:ext>
              </c:extLst>
            </c:dLbl>
            <c:dLbl>
              <c:idx val="1530"/>
              <c:layout>
                <c:manualLayout>
                  <c:x val="-5.7721522439241967E-2"/>
                  <c:y val="-5.824817786071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668-934F-880E-0583BA486FA1}"/>
                </c:ext>
              </c:extLst>
            </c:dLbl>
            <c:dLbl>
              <c:idx val="1741"/>
              <c:layout>
                <c:manualLayout>
                  <c:x val="-8.7692305382974609E-2"/>
                  <c:y val="-2.85793869358946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668-934F-880E-0583BA486FA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v5'!$AS$2:$AS$1811</c:f>
              <c:numCache>
                <c:formatCode>0.000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16.949887292799993</c:v>
                </c:pt>
                <c:pt idx="42">
                  <c:v>14.799834403200002</c:v>
                </c:pt>
                <c:pt idx="43">
                  <c:v>12.726662079999999</c:v>
                </c:pt>
                <c:pt idx="44">
                  <c:v>11.1291824512</c:v>
                </c:pt>
                <c:pt idx="45">
                  <c:v>9.6987576927999957</c:v>
                </c:pt>
                <c:pt idx="46">
                  <c:v>7.81820512</c:v>
                </c:pt>
                <c:pt idx="47">
                  <c:v>5.8567745632000001</c:v>
                </c:pt>
                <c:pt idx="48">
                  <c:v>4.5815983487999992</c:v>
                </c:pt>
                <c:pt idx="49">
                  <c:v>4.060725539199999</c:v>
                </c:pt>
                <c:pt idx="50">
                  <c:v>0</c:v>
                </c:pt>
                <c:pt idx="51">
                  <c:v>3.5349256800000002</c:v>
                </c:pt>
                <c:pt idx="52">
                  <c:v>3.1473620991999991</c:v>
                </c:pt>
                <c:pt idx="53">
                  <c:v>0</c:v>
                </c:pt>
                <c:pt idx="54">
                  <c:v>0</c:v>
                </c:pt>
                <c:pt idx="55">
                  <c:v>2.8145538431999988</c:v>
                </c:pt>
                <c:pt idx="56">
                  <c:v>2.2914499167999991</c:v>
                </c:pt>
                <c:pt idx="57">
                  <c:v>1.5953414751999999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10.873347724799999</c:v>
                </c:pt>
                <c:pt idx="93">
                  <c:v>9.4600281951999978</c:v>
                </c:pt>
                <c:pt idx="94">
                  <c:v>6.9284543327999986</c:v>
                </c:pt>
                <c:pt idx="95">
                  <c:v>4.4994188799999986</c:v>
                </c:pt>
                <c:pt idx="96">
                  <c:v>2.6866364799999998</c:v>
                </c:pt>
                <c:pt idx="97">
                  <c:v>1.8745099647999999</c:v>
                </c:pt>
                <c:pt idx="98">
                  <c:v>1.3386700799999998</c:v>
                </c:pt>
                <c:pt idx="99">
                  <c:v>0.76982825919999964</c:v>
                </c:pt>
                <c:pt idx="100">
                  <c:v>0.31272820480000002</c:v>
                </c:pt>
                <c:pt idx="101">
                  <c:v>0.12048030719999998</c:v>
                </c:pt>
                <c:pt idx="102">
                  <c:v>4.4994188800000008E-2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8.0353671551999977</c:v>
                </c:pt>
                <c:pt idx="156">
                  <c:v>6.8777893887999992</c:v>
                </c:pt>
                <c:pt idx="157">
                  <c:v>4.7481884031999995</c:v>
                </c:pt>
                <c:pt idx="158">
                  <c:v>2.7822956128</c:v>
                </c:pt>
                <c:pt idx="159">
                  <c:v>1.6444260447999999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13.003320563200003</c:v>
                </c:pt>
                <c:pt idx="176">
                  <c:v>11.453159203199998</c:v>
                </c:pt>
                <c:pt idx="177">
                  <c:v>8.9337635199999959</c:v>
                </c:pt>
                <c:pt idx="178">
                  <c:v>6.8273103711999985</c:v>
                </c:pt>
                <c:pt idx="179">
                  <c:v>5.9504814687999987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7.4453297247999997</c:v>
                </c:pt>
                <c:pt idx="188">
                  <c:v>6.3327461471999982</c:v>
                </c:pt>
                <c:pt idx="189">
                  <c:v>5.1776783871999976</c:v>
                </c:pt>
                <c:pt idx="190">
                  <c:v>4.0996771199999982</c:v>
                </c:pt>
                <c:pt idx="191">
                  <c:v>3.3207384671999995</c:v>
                </c:pt>
                <c:pt idx="192">
                  <c:v>2.7183369311999996</c:v>
                </c:pt>
                <c:pt idx="193">
                  <c:v>2.2914499167999991</c:v>
                </c:pt>
                <c:pt idx="194">
                  <c:v>1.95455128</c:v>
                </c:pt>
                <c:pt idx="195">
                  <c:v>1.7448263007999996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28.0192014432</c:v>
                </c:pt>
                <c:pt idx="238">
                  <c:v>26.0149148512</c:v>
                </c:pt>
                <c:pt idx="239">
                  <c:v>24.179728319999995</c:v>
                </c:pt>
                <c:pt idx="240">
                  <c:v>0</c:v>
                </c:pt>
                <c:pt idx="241">
                  <c:v>0</c:v>
                </c:pt>
                <c:pt idx="242">
                  <c:v>21.777187379199994</c:v>
                </c:pt>
                <c:pt idx="243">
                  <c:v>20.448278435199999</c:v>
                </c:pt>
                <c:pt idx="244">
                  <c:v>18.243935036799993</c:v>
                </c:pt>
                <c:pt idx="245">
                  <c:v>16.010587119999997</c:v>
                </c:pt>
                <c:pt idx="246">
                  <c:v>14.504583279999995</c:v>
                </c:pt>
                <c:pt idx="247">
                  <c:v>12.726662079999999</c:v>
                </c:pt>
                <c:pt idx="248">
                  <c:v>11.1291824512</c:v>
                </c:pt>
                <c:pt idx="249">
                  <c:v>9.6987576927999957</c:v>
                </c:pt>
                <c:pt idx="250">
                  <c:v>7.81820512</c:v>
                </c:pt>
                <c:pt idx="251">
                  <c:v>5.8567745632000001</c:v>
                </c:pt>
                <c:pt idx="252">
                  <c:v>4.5815983487999992</c:v>
                </c:pt>
                <c:pt idx="253">
                  <c:v>4.060725539199999</c:v>
                </c:pt>
                <c:pt idx="254">
                  <c:v>0</c:v>
                </c:pt>
                <c:pt idx="255">
                  <c:v>3.5349256800000002</c:v>
                </c:pt>
                <c:pt idx="256">
                  <c:v>3.1473620991999991</c:v>
                </c:pt>
                <c:pt idx="257">
                  <c:v>0</c:v>
                </c:pt>
                <c:pt idx="258">
                  <c:v>0</c:v>
                </c:pt>
                <c:pt idx="259">
                  <c:v>2.8145538431999988</c:v>
                </c:pt>
                <c:pt idx="260">
                  <c:v>2.2914499167999991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17.753089340799999</c:v>
                </c:pt>
                <c:pt idx="279">
                  <c:v>15.475026124800001</c:v>
                </c:pt>
                <c:pt idx="280">
                  <c:v>13.423886079999999</c:v>
                </c:pt>
                <c:pt idx="281">
                  <c:v>11.000893235199998</c:v>
                </c:pt>
                <c:pt idx="282">
                  <c:v>8.8762192991999989</c:v>
                </c:pt>
                <c:pt idx="283">
                  <c:v>6.0449320799999988</c:v>
                </c:pt>
                <c:pt idx="284">
                  <c:v>4.2573427072000012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18.658086092799994</c:v>
                </c:pt>
                <c:pt idx="309">
                  <c:v>17.429577404800003</c:v>
                </c:pt>
                <c:pt idx="310">
                  <c:v>16.242902156799996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13.003320563200003</c:v>
                </c:pt>
                <c:pt idx="318">
                  <c:v>12.04803072</c:v>
                </c:pt>
                <c:pt idx="319">
                  <c:v>11.000893235199998</c:v>
                </c:pt>
                <c:pt idx="320">
                  <c:v>10.123692479999997</c:v>
                </c:pt>
                <c:pt idx="321">
                  <c:v>9.3417790047999976</c:v>
                </c:pt>
                <c:pt idx="322">
                  <c:v>8.3666879999999999</c:v>
                </c:pt>
                <c:pt idx="323">
                  <c:v>7.2883148799999988</c:v>
                </c:pt>
                <c:pt idx="324">
                  <c:v>6.3327461471999982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5.0468791647999991</c:v>
                </c:pt>
                <c:pt idx="333">
                  <c:v>3.9067784800000012</c:v>
                </c:pt>
                <c:pt idx="334">
                  <c:v>2.8469979999999997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6.726910115199999</c:v>
                </c:pt>
                <c:pt idx="364">
                  <c:v>5.8101999999999991</c:v>
                </c:pt>
                <c:pt idx="365">
                  <c:v>5.0036512768000003</c:v>
                </c:pt>
                <c:pt idx="366">
                  <c:v>4.4586080351999993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5.2658075007999976</c:v>
                </c:pt>
                <c:pt idx="377">
                  <c:v>4.2176474208000005</c:v>
                </c:pt>
                <c:pt idx="378">
                  <c:v>2.9124440927999995</c:v>
                </c:pt>
                <c:pt idx="379">
                  <c:v>1.9276849151999997</c:v>
                </c:pt>
                <c:pt idx="380">
                  <c:v>1.3164518751999994</c:v>
                </c:pt>
                <c:pt idx="381">
                  <c:v>0.96718913280000007</c:v>
                </c:pt>
                <c:pt idx="382">
                  <c:v>0.73636150719999993</c:v>
                </c:pt>
                <c:pt idx="383">
                  <c:v>0.59496448000000002</c:v>
                </c:pt>
                <c:pt idx="384">
                  <c:v>0.48192122879999993</c:v>
                </c:pt>
                <c:pt idx="385">
                  <c:v>0.3459160671999999</c:v>
                </c:pt>
                <c:pt idx="386">
                  <c:v>0.22320464320000002</c:v>
                </c:pt>
                <c:pt idx="387">
                  <c:v>0.12726662079999995</c:v>
                </c:pt>
                <c:pt idx="388">
                  <c:v>4.9177532799999986E-2</c:v>
                </c:pt>
                <c:pt idx="389">
                  <c:v>7.530019199999999E-3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5.7638113632000003</c:v>
                </c:pt>
                <c:pt idx="407">
                  <c:v>5.0468791647999991</c:v>
                </c:pt>
                <c:pt idx="408">
                  <c:v>4.3372910591999991</c:v>
                </c:pt>
                <c:pt idx="409">
                  <c:v>3.7932704127999988</c:v>
                </c:pt>
                <c:pt idx="410">
                  <c:v>3.2508301408000007</c:v>
                </c:pt>
                <c:pt idx="411">
                  <c:v>2.6866364799999998</c:v>
                </c:pt>
                <c:pt idx="412">
                  <c:v>2.1761755487999999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2.8796280832000005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8.7047021951999994</c:v>
                </c:pt>
                <c:pt idx="440">
                  <c:v>7.9264142847999981</c:v>
                </c:pt>
                <c:pt idx="441">
                  <c:v>6.6272535647999993</c:v>
                </c:pt>
                <c:pt idx="442">
                  <c:v>4.9177532799999994</c:v>
                </c:pt>
                <c:pt idx="443">
                  <c:v>3.0793130367999986</c:v>
                </c:pt>
                <c:pt idx="444">
                  <c:v>1.5470006112000001</c:v>
                </c:pt>
                <c:pt idx="445">
                  <c:v>0.55117881280000003</c:v>
                </c:pt>
                <c:pt idx="446">
                  <c:v>0.1342388608</c:v>
                </c:pt>
                <c:pt idx="447">
                  <c:v>1.5710780799999997E-2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4.2176474208000005</c:v>
                </c:pt>
                <c:pt idx="525">
                  <c:v>3.8309205088000007</c:v>
                </c:pt>
                <c:pt idx="526">
                  <c:v>3.4269954047999995</c:v>
                </c:pt>
                <c:pt idx="527">
                  <c:v>2.9454460287999997</c:v>
                </c:pt>
                <c:pt idx="528">
                  <c:v>2.233440879999999</c:v>
                </c:pt>
                <c:pt idx="529">
                  <c:v>1.3164518751999994</c:v>
                </c:pt>
                <c:pt idx="530">
                  <c:v>0.53695544319999999</c:v>
                </c:pt>
                <c:pt idx="531">
                  <c:v>0.14874112</c:v>
                </c:pt>
                <c:pt idx="532">
                  <c:v>3.7185280000000001E-2</c:v>
                </c:pt>
                <c:pt idx="533">
                  <c:v>9.2963200000000003E-3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5.1776783871999976</c:v>
                </c:pt>
                <c:pt idx="549">
                  <c:v>4.6229669728000005</c:v>
                </c:pt>
                <c:pt idx="550">
                  <c:v>3.7558062431999995</c:v>
                </c:pt>
                <c:pt idx="551">
                  <c:v>3.1816655199999997</c:v>
                </c:pt>
                <c:pt idx="552">
                  <c:v>2.7502233087999994</c:v>
                </c:pt>
                <c:pt idx="553">
                  <c:v>2.4699392608000004</c:v>
                </c:pt>
                <c:pt idx="554">
                  <c:v>2.2047152512000001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2.6866364799999998</c:v>
                </c:pt>
                <c:pt idx="568">
                  <c:v>2.2047152512000001</c:v>
                </c:pt>
                <c:pt idx="569">
                  <c:v>0.94831760319999969</c:v>
                </c:pt>
                <c:pt idx="570">
                  <c:v>0.21418721279999997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19.585579939199995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29.153259519999995</c:v>
                </c:pt>
                <c:pt idx="656">
                  <c:v>27.309241484799994</c:v>
                </c:pt>
                <c:pt idx="657">
                  <c:v>25.234023971199992</c:v>
                </c:pt>
                <c:pt idx="658">
                  <c:v>23.333856163199993</c:v>
                </c:pt>
                <c:pt idx="659">
                  <c:v>20.71071354879999</c:v>
                </c:pt>
                <c:pt idx="660">
                  <c:v>17.349164236799997</c:v>
                </c:pt>
                <c:pt idx="661">
                  <c:v>14.285097164800002</c:v>
                </c:pt>
                <c:pt idx="662">
                  <c:v>12.385022319999999</c:v>
                </c:pt>
                <c:pt idx="663">
                  <c:v>10.937027516800001</c:v>
                </c:pt>
                <c:pt idx="664">
                  <c:v>8.9337635199999959</c:v>
                </c:pt>
                <c:pt idx="665">
                  <c:v>6.2843123199999988</c:v>
                </c:pt>
                <c:pt idx="666">
                  <c:v>3.9833801567999996</c:v>
                </c:pt>
                <c:pt idx="667">
                  <c:v>2.2047152512000001</c:v>
                </c:pt>
                <c:pt idx="668">
                  <c:v>1.5953414751999999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14.139702720000001</c:v>
                </c:pt>
                <c:pt idx="683">
                  <c:v>11.848066876799997</c:v>
                </c:pt>
                <c:pt idx="684">
                  <c:v>9.4008106367999975</c:v>
                </c:pt>
                <c:pt idx="685">
                  <c:v>6.8273103711999985</c:v>
                </c:pt>
                <c:pt idx="686">
                  <c:v>4.8325989887999983</c:v>
                </c:pt>
                <c:pt idx="687">
                  <c:v>4.1388146271999995</c:v>
                </c:pt>
                <c:pt idx="688">
                  <c:v>3.3207384671999995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9.7589048831999996</c:v>
                </c:pt>
                <c:pt idx="701">
                  <c:v>7.4453297247999997</c:v>
                </c:pt>
                <c:pt idx="702">
                  <c:v>6.1880024448000004</c:v>
                </c:pt>
                <c:pt idx="703">
                  <c:v>4.9606093151999993</c:v>
                </c:pt>
                <c:pt idx="704">
                  <c:v>4.4179831167999994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3.6814356831999993</c:v>
                </c:pt>
                <c:pt idx="710">
                  <c:v>2.9786338911999994</c:v>
                </c:pt>
                <c:pt idx="711">
                  <c:v>2.1196539232000005</c:v>
                </c:pt>
                <c:pt idx="712">
                  <c:v>1.5231090688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4.1781380608000003</c:v>
                </c:pt>
                <c:pt idx="719">
                  <c:v>3.1816655199999997</c:v>
                </c:pt>
                <c:pt idx="720">
                  <c:v>1.7961419872</c:v>
                </c:pt>
                <c:pt idx="721">
                  <c:v>1.3386700799999998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21.06323000319999</c:v>
                </c:pt>
                <c:pt idx="760">
                  <c:v>19.928428220800001</c:v>
                </c:pt>
                <c:pt idx="761">
                  <c:v>17.753089340799999</c:v>
                </c:pt>
                <c:pt idx="762">
                  <c:v>14.358073276799995</c:v>
                </c:pt>
                <c:pt idx="763">
                  <c:v>10.809853859199997</c:v>
                </c:pt>
                <c:pt idx="764">
                  <c:v>7.81820512</c:v>
                </c:pt>
                <c:pt idx="765">
                  <c:v>5.2216499807999979</c:v>
                </c:pt>
                <c:pt idx="766">
                  <c:v>3.1473620991999991</c:v>
                </c:pt>
                <c:pt idx="767">
                  <c:v>1.9010044768000001</c:v>
                </c:pt>
                <c:pt idx="768">
                  <c:v>1.3386700799999998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37.485086319999994</c:v>
                </c:pt>
                <c:pt idx="799">
                  <c:v>33.132921148799994</c:v>
                </c:pt>
                <c:pt idx="800">
                  <c:v>27.713817331199994</c:v>
                </c:pt>
                <c:pt idx="801">
                  <c:v>22.594612796799996</c:v>
                </c:pt>
                <c:pt idx="802">
                  <c:v>18.741474083199996</c:v>
                </c:pt>
                <c:pt idx="803">
                  <c:v>16.633812412799998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24.465032380799993</c:v>
                </c:pt>
                <c:pt idx="814">
                  <c:v>22.962747068799995</c:v>
                </c:pt>
                <c:pt idx="815">
                  <c:v>20.886599923199991</c:v>
                </c:pt>
                <c:pt idx="816">
                  <c:v>17.753089340799999</c:v>
                </c:pt>
                <c:pt idx="817">
                  <c:v>14.6518369888</c:v>
                </c:pt>
                <c:pt idx="818">
                  <c:v>11.715687279999997</c:v>
                </c:pt>
                <c:pt idx="819">
                  <c:v>8.9914936672000021</c:v>
                </c:pt>
                <c:pt idx="820">
                  <c:v>6.4301715807999997</c:v>
                </c:pt>
                <c:pt idx="821">
                  <c:v>4.4586080351999993</c:v>
                </c:pt>
                <c:pt idx="822">
                  <c:v>3.01200768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39.035619532799998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33.132921148799994</c:v>
                </c:pt>
                <c:pt idx="907">
                  <c:v>27.713817331199994</c:v>
                </c:pt>
                <c:pt idx="908">
                  <c:v>22.594612796799996</c:v>
                </c:pt>
                <c:pt idx="909">
                  <c:v>18.741474083199996</c:v>
                </c:pt>
                <c:pt idx="910">
                  <c:v>16.633812412799998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28.223720483199994</c:v>
                </c:pt>
                <c:pt idx="956">
                  <c:v>25.818576572800001</c:v>
                </c:pt>
                <c:pt idx="957">
                  <c:v>21.777187379199994</c:v>
                </c:pt>
                <c:pt idx="958">
                  <c:v>17.268936995200001</c:v>
                </c:pt>
                <c:pt idx="959">
                  <c:v>13.282953868799998</c:v>
                </c:pt>
                <c:pt idx="960">
                  <c:v>9.8192380000000004</c:v>
                </c:pt>
                <c:pt idx="961">
                  <c:v>6.8777893887999992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24.084998819200003</c:v>
                </c:pt>
                <c:pt idx="975">
                  <c:v>22.503044044799999</c:v>
                </c:pt>
                <c:pt idx="976">
                  <c:v>19.585579939199995</c:v>
                </c:pt>
                <c:pt idx="977">
                  <c:v>15.323682035200003</c:v>
                </c:pt>
                <c:pt idx="978">
                  <c:v>11.584051388799997</c:v>
                </c:pt>
                <c:pt idx="979">
                  <c:v>8.3666879999999999</c:v>
                </c:pt>
                <c:pt idx="980">
                  <c:v>5.6715918687999984</c:v>
                </c:pt>
                <c:pt idx="981">
                  <c:v>3.4627862367999991</c:v>
                </c:pt>
                <c:pt idx="982">
                  <c:v>2.3798579200000001</c:v>
                </c:pt>
                <c:pt idx="983">
                  <c:v>1.6197907967999996</c:v>
                </c:pt>
                <c:pt idx="984">
                  <c:v>1.0643356768000003</c:v>
                </c:pt>
                <c:pt idx="985">
                  <c:v>0.71990702080000013</c:v>
                </c:pt>
                <c:pt idx="986">
                  <c:v>0.48192122879999993</c:v>
                </c:pt>
                <c:pt idx="987">
                  <c:v>0.28121367999999991</c:v>
                </c:pt>
                <c:pt idx="988">
                  <c:v>9.5194316799999998E-2</c:v>
                </c:pt>
                <c:pt idx="989">
                  <c:v>1.1248547200000002E-2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25.428131132799997</c:v>
                </c:pt>
                <c:pt idx="1055">
                  <c:v>23.896097596799997</c:v>
                </c:pt>
                <c:pt idx="1056">
                  <c:v>22.138628300799994</c:v>
                </c:pt>
                <c:pt idx="1057">
                  <c:v>20.100967919999995</c:v>
                </c:pt>
                <c:pt idx="1058">
                  <c:v>17.834432140799997</c:v>
                </c:pt>
                <c:pt idx="1059">
                  <c:v>15.098060348799997</c:v>
                </c:pt>
                <c:pt idx="1060">
                  <c:v>12.04803072</c:v>
                </c:pt>
                <c:pt idx="1061">
                  <c:v>8.7616886368000007</c:v>
                </c:pt>
                <c:pt idx="1062">
                  <c:v>5.997613811199999</c:v>
                </c:pt>
                <c:pt idx="1063">
                  <c:v>4.0996771199999982</c:v>
                </c:pt>
                <c:pt idx="1064">
                  <c:v>2.5926506848000006</c:v>
                </c:pt>
                <c:pt idx="1065">
                  <c:v>1.6692472191999999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34.478284579199993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36.081713852800007</c:v>
                </c:pt>
                <c:pt idx="1104">
                  <c:v>33.802256188799994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37.131733196800006</c:v>
                </c:pt>
                <c:pt idx="1129">
                  <c:v>33.802256188799994</c:v>
                </c:pt>
                <c:pt idx="1130">
                  <c:v>28.945393804799998</c:v>
                </c:pt>
                <c:pt idx="1131">
                  <c:v>23.707940080000004</c:v>
                </c:pt>
                <c:pt idx="1132">
                  <c:v>18.992753612799998</c:v>
                </c:pt>
                <c:pt idx="1133">
                  <c:v>14.948575523199997</c:v>
                </c:pt>
                <c:pt idx="1134">
                  <c:v>12.182269580799998</c:v>
                </c:pt>
                <c:pt idx="1135">
                  <c:v>10.0624297312</c:v>
                </c:pt>
                <c:pt idx="1136">
                  <c:v>8.2555040128000012</c:v>
                </c:pt>
                <c:pt idx="1137">
                  <c:v>6.5777041791999995</c:v>
                </c:pt>
                <c:pt idx="1138">
                  <c:v>4.9177532799999994</c:v>
                </c:pt>
                <c:pt idx="1139">
                  <c:v>3.4987629951999999</c:v>
                </c:pt>
                <c:pt idx="1140">
                  <c:v>2.4699392608000004</c:v>
                </c:pt>
                <c:pt idx="1141">
                  <c:v>1.9816035711999995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5.717608652800001</c:v>
                </c:pt>
                <c:pt idx="1151">
                  <c:v>4.7903007327999996</c:v>
                </c:pt>
                <c:pt idx="1152">
                  <c:v>2.8145538431999988</c:v>
                </c:pt>
                <c:pt idx="1153">
                  <c:v>1.7703911807999999</c:v>
                </c:pt>
                <c:pt idx="1154">
                  <c:v>1.3386700799999998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50.63184910079999</c:v>
                </c:pt>
                <c:pt idx="1360">
                  <c:v>48.326082851199992</c:v>
                </c:pt>
                <c:pt idx="1361">
                  <c:v>45.812636812799994</c:v>
                </c:pt>
                <c:pt idx="1362">
                  <c:v>43.239415436799987</c:v>
                </c:pt>
                <c:pt idx="1363">
                  <c:v>40.617574307199995</c:v>
                </c:pt>
                <c:pt idx="1364">
                  <c:v>37.840112780799991</c:v>
                </c:pt>
                <c:pt idx="1365">
                  <c:v>35.275444019200002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35.619872675199986</c:v>
                </c:pt>
                <c:pt idx="1373">
                  <c:v>33.466752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29.361868940799994</c:v>
                </c:pt>
                <c:pt idx="1380">
                  <c:v>27.410106556800002</c:v>
                </c:pt>
                <c:pt idx="1381">
                  <c:v>23.990455244799996</c:v>
                </c:pt>
                <c:pt idx="1382">
                  <c:v>19.245706479999996</c:v>
                </c:pt>
                <c:pt idx="1383">
                  <c:v>15.023224972799998</c:v>
                </c:pt>
                <c:pt idx="1384">
                  <c:v>11.323010723200001</c:v>
                </c:pt>
                <c:pt idx="1385">
                  <c:v>8.1450637311999969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25.234023971199992</c:v>
                </c:pt>
                <c:pt idx="1404">
                  <c:v>23.896097596799997</c:v>
                </c:pt>
                <c:pt idx="1405">
                  <c:v>22.411661219199999</c:v>
                </c:pt>
                <c:pt idx="1406">
                  <c:v>20.886599923199991</c:v>
                </c:pt>
                <c:pt idx="1407">
                  <c:v>18.992753612799998</c:v>
                </c:pt>
                <c:pt idx="1408">
                  <c:v>16.242902156799996</c:v>
                </c:pt>
                <c:pt idx="1409">
                  <c:v>12.385022319999999</c:v>
                </c:pt>
                <c:pt idx="1410">
                  <c:v>9.049409740799998</c:v>
                </c:pt>
                <c:pt idx="1411">
                  <c:v>7.0815647231999996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15.550977059199997</c:v>
                </c:pt>
                <c:pt idx="1426">
                  <c:v>13.636678844799999</c:v>
                </c:pt>
                <c:pt idx="1427">
                  <c:v>11.584051388799997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16.320712355199998</c:v>
                </c:pt>
                <c:pt idx="1435">
                  <c:v>14.948575523199997</c:v>
                </c:pt>
                <c:pt idx="1436">
                  <c:v>12.452978419199997</c:v>
                </c:pt>
                <c:pt idx="1437">
                  <c:v>9.1075117407999997</c:v>
                </c:pt>
                <c:pt idx="1438">
                  <c:v>6.2843123199999988</c:v>
                </c:pt>
                <c:pt idx="1439">
                  <c:v>3.9449863551999989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4.2573427072000012</c:v>
                </c:pt>
                <c:pt idx="1446">
                  <c:v>3.5712742912000004</c:v>
                </c:pt>
                <c:pt idx="1447">
                  <c:v>3.1132446047999993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2.9786338911999994</c:v>
                </c:pt>
                <c:pt idx="1452">
                  <c:v>2.091672</c:v>
                </c:pt>
                <c:pt idx="1453">
                  <c:v>0.91113232319999982</c:v>
                </c:pt>
                <c:pt idx="1454">
                  <c:v>0.19671013119999994</c:v>
                </c:pt>
                <c:pt idx="1455">
                  <c:v>1.3386700799999998E-2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46.599105484799992</c:v>
                </c:pt>
                <c:pt idx="1531">
                  <c:v>43.748110067200003</c:v>
                </c:pt>
                <c:pt idx="1532">
                  <c:v>40.740564620800001</c:v>
                </c:pt>
                <c:pt idx="1533">
                  <c:v>38.077726720000001</c:v>
                </c:pt>
                <c:pt idx="1534">
                  <c:v>35.965974668800008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106.63260189119998</c:v>
                </c:pt>
                <c:pt idx="1742">
                  <c:v>102.10185441279999</c:v>
                </c:pt>
                <c:pt idx="1743">
                  <c:v>97.669461999999982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55.692022003199995</c:v>
                </c:pt>
                <c:pt idx="1773">
                  <c:v>52.431337763199984</c:v>
                </c:pt>
                <c:pt idx="1774">
                  <c:v>48.594560572799985</c:v>
                </c:pt>
                <c:pt idx="1775">
                  <c:v>44.388161699199991</c:v>
                </c:pt>
                <c:pt idx="1776">
                  <c:v>40.372151459199998</c:v>
                </c:pt>
                <c:pt idx="1777">
                  <c:v>36.546529852800006</c:v>
                </c:pt>
                <c:pt idx="1778">
                  <c:v>33.132921148799994</c:v>
                </c:pt>
                <c:pt idx="1779">
                  <c:v>30.203743679999999</c:v>
                </c:pt>
                <c:pt idx="1780">
                  <c:v>27.713817331199994</c:v>
                </c:pt>
                <c:pt idx="1781">
                  <c:v>25.330984588799993</c:v>
                </c:pt>
                <c:pt idx="1782">
                  <c:v>22.962747068799995</c:v>
                </c:pt>
                <c:pt idx="1783">
                  <c:v>20.361171916799996</c:v>
                </c:pt>
                <c:pt idx="1784">
                  <c:v>17.59096152</c:v>
                </c:pt>
                <c:pt idx="1785">
                  <c:v>14.799834403200002</c:v>
                </c:pt>
                <c:pt idx="1786">
                  <c:v>12.317252147199994</c:v>
                </c:pt>
                <c:pt idx="1787">
                  <c:v>10.246775756799998</c:v>
                </c:pt>
                <c:pt idx="1788">
                  <c:v>8.6479016799999986</c:v>
                </c:pt>
                <c:pt idx="1789">
                  <c:v>7.4453297247999997</c:v>
                </c:pt>
                <c:pt idx="1790">
                  <c:v>6.4301715807999997</c:v>
                </c:pt>
                <c:pt idx="1791">
                  <c:v>5.5346570751999984</c:v>
                </c:pt>
                <c:pt idx="1792">
                  <c:v>4.7062619999999997</c:v>
                </c:pt>
                <c:pt idx="1793">
                  <c:v>3.9067784800000012</c:v>
                </c:pt>
                <c:pt idx="1794">
                  <c:v>3.0793130367999986</c:v>
                </c:pt>
                <c:pt idx="1795">
                  <c:v>2.233440879999999</c:v>
                </c:pt>
                <c:pt idx="1796">
                  <c:v>1.4064402528</c:v>
                </c:pt>
                <c:pt idx="1797">
                  <c:v>0.7036384607999997</c:v>
                </c:pt>
                <c:pt idx="1798">
                  <c:v>0.25137249279999996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68-934F-880E-0583BA486F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636799"/>
        <c:axId val="615311951"/>
      </c:scatterChart>
      <c:valAx>
        <c:axId val="58163679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311951"/>
        <c:crosses val="autoZero"/>
        <c:crossBetween val="midCat"/>
      </c:valAx>
      <c:valAx>
        <c:axId val="615311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Braking 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6367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&amp; Braking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Power (kW)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v5'!$P$2:$P$1811</c:f>
              <c:numCache>
                <c:formatCode>General</c:formatCode>
                <c:ptCount val="1805"/>
                <c:pt idx="3">
                  <c:v>0</c:v>
                </c:pt>
                <c:pt idx="4" formatCode="0.000">
                  <c:v>0</c:v>
                </c:pt>
                <c:pt idx="5" formatCode="0.000">
                  <c:v>0</c:v>
                </c:pt>
                <c:pt idx="6" formatCode="0.000">
                  <c:v>0</c:v>
                </c:pt>
                <c:pt idx="7" formatCode="0.000">
                  <c:v>0</c:v>
                </c:pt>
                <c:pt idx="8" formatCode="0.000">
                  <c:v>0</c:v>
                </c:pt>
                <c:pt idx="9" formatCode="0.000">
                  <c:v>0</c:v>
                </c:pt>
                <c:pt idx="10" formatCode="0.000">
                  <c:v>0</c:v>
                </c:pt>
                <c:pt idx="11" formatCode="0.000">
                  <c:v>0</c:v>
                </c:pt>
                <c:pt idx="12" formatCode="0.000">
                  <c:v>0</c:v>
                </c:pt>
                <c:pt idx="13" formatCode="0.000">
                  <c:v>0</c:v>
                </c:pt>
                <c:pt idx="14" formatCode="0.000">
                  <c:v>0</c:v>
                </c:pt>
                <c:pt idx="15" formatCode="0.000">
                  <c:v>0</c:v>
                </c:pt>
                <c:pt idx="16" formatCode="0.000">
                  <c:v>0</c:v>
                </c:pt>
                <c:pt idx="17" formatCode="0.000">
                  <c:v>0</c:v>
                </c:pt>
                <c:pt idx="18" formatCode="0.000">
                  <c:v>0</c:v>
                </c:pt>
                <c:pt idx="19" formatCode="0.000">
                  <c:v>0</c:v>
                </c:pt>
                <c:pt idx="20" formatCode="0.000">
                  <c:v>0</c:v>
                </c:pt>
                <c:pt idx="21" formatCode="0.000">
                  <c:v>0</c:v>
                </c:pt>
                <c:pt idx="22" formatCode="0.000">
                  <c:v>0</c:v>
                </c:pt>
                <c:pt idx="23" formatCode="0.000">
                  <c:v>0</c:v>
                </c:pt>
                <c:pt idx="24" formatCode="0.000">
                  <c:v>0</c:v>
                </c:pt>
                <c:pt idx="25" formatCode="0.000">
                  <c:v>0</c:v>
                </c:pt>
                <c:pt idx="26" formatCode="0.000">
                  <c:v>0</c:v>
                </c:pt>
                <c:pt idx="27" formatCode="0.000">
                  <c:v>0</c:v>
                </c:pt>
                <c:pt idx="28" formatCode="0.000">
                  <c:v>0</c:v>
                </c:pt>
                <c:pt idx="29" formatCode="0.000">
                  <c:v>0</c:v>
                </c:pt>
                <c:pt idx="30" formatCode="0.000">
                  <c:v>0</c:v>
                </c:pt>
                <c:pt idx="31" formatCode="0.000">
                  <c:v>0</c:v>
                </c:pt>
                <c:pt idx="32" formatCode="0.000">
                  <c:v>0</c:v>
                </c:pt>
                <c:pt idx="33" formatCode="0.000">
                  <c:v>0</c:v>
                </c:pt>
                <c:pt idx="34" formatCode="0.000">
                  <c:v>0</c:v>
                </c:pt>
                <c:pt idx="35" formatCode="0.000">
                  <c:v>0</c:v>
                </c:pt>
                <c:pt idx="36" formatCode="0.000">
                  <c:v>0</c:v>
                </c:pt>
                <c:pt idx="37" formatCode="0.000">
                  <c:v>0</c:v>
                </c:pt>
                <c:pt idx="38" formatCode="0.000">
                  <c:v>0</c:v>
                </c:pt>
                <c:pt idx="39" formatCode="0.000">
                  <c:v>0</c:v>
                </c:pt>
                <c:pt idx="40" formatCode="0.000">
                  <c:v>0</c:v>
                </c:pt>
                <c:pt idx="41" formatCode="0.000">
                  <c:v>1.086227193615775</c:v>
                </c:pt>
                <c:pt idx="42" formatCode="0.000">
                  <c:v>1.6420996789713556</c:v>
                </c:pt>
                <c:pt idx="43" formatCode="0.000">
                  <c:v>1.3890373497620874</c:v>
                </c:pt>
                <c:pt idx="44" formatCode="0.000">
                  <c:v>1.0943108536972745</c:v>
                </c:pt>
                <c:pt idx="45" formatCode="0.000">
                  <c:v>1.3484242356618121</c:v>
                </c:pt>
                <c:pt idx="46" formatCode="0.000">
                  <c:v>1.7261041396283423</c:v>
                </c:pt>
                <c:pt idx="47" formatCode="0.000">
                  <c:v>1.4023508175483865</c:v>
                </c:pt>
                <c:pt idx="48" formatCode="0.000">
                  <c:v>0.63049610399305633</c:v>
                </c:pt>
                <c:pt idx="49" formatCode="0.000">
                  <c:v>5.9144898677822917E-2</c:v>
                </c:pt>
                <c:pt idx="50" formatCode="0.000">
                  <c:v>0</c:v>
                </c:pt>
                <c:pt idx="51" formatCode="0.000">
                  <c:v>0.10035642321325233</c:v>
                </c:pt>
                <c:pt idx="52" formatCode="0.000">
                  <c:v>3.7817858847736439E-2</c:v>
                </c:pt>
                <c:pt idx="53" formatCode="0.000">
                  <c:v>0</c:v>
                </c:pt>
                <c:pt idx="54" formatCode="0.000">
                  <c:v>0</c:v>
                </c:pt>
                <c:pt idx="55" formatCode="0.000">
                  <c:v>0.11229973593750021</c:v>
                </c:pt>
                <c:pt idx="56" formatCode="0.000">
                  <c:v>0.47445917213139766</c:v>
                </c:pt>
                <c:pt idx="57" formatCode="0.000">
                  <c:v>0.30050996637168848</c:v>
                </c:pt>
                <c:pt idx="58" formatCode="0.000">
                  <c:v>0</c:v>
                </c:pt>
                <c:pt idx="59" formatCode="0.000">
                  <c:v>0</c:v>
                </c:pt>
                <c:pt idx="60" formatCode="0.000">
                  <c:v>0</c:v>
                </c:pt>
                <c:pt idx="61" formatCode="0.000">
                  <c:v>0</c:v>
                </c:pt>
                <c:pt idx="62" formatCode="0.000">
                  <c:v>0</c:v>
                </c:pt>
                <c:pt idx="63" formatCode="0.000">
                  <c:v>0</c:v>
                </c:pt>
                <c:pt idx="64" formatCode="0.000">
                  <c:v>0</c:v>
                </c:pt>
                <c:pt idx="65" formatCode="0.000">
                  <c:v>0</c:v>
                </c:pt>
                <c:pt idx="66" formatCode="0.000">
                  <c:v>0</c:v>
                </c:pt>
                <c:pt idx="67" formatCode="0.000">
                  <c:v>0</c:v>
                </c:pt>
                <c:pt idx="68" formatCode="0.000">
                  <c:v>0</c:v>
                </c:pt>
                <c:pt idx="69" formatCode="0.000">
                  <c:v>0</c:v>
                </c:pt>
                <c:pt idx="70" formatCode="0.000">
                  <c:v>0</c:v>
                </c:pt>
                <c:pt idx="71" formatCode="0.000">
                  <c:v>0</c:v>
                </c:pt>
                <c:pt idx="72" formatCode="0.000">
                  <c:v>0</c:v>
                </c:pt>
                <c:pt idx="73" formatCode="0.000">
                  <c:v>0</c:v>
                </c:pt>
                <c:pt idx="74" formatCode="0.000">
                  <c:v>0</c:v>
                </c:pt>
                <c:pt idx="75" formatCode="0.000">
                  <c:v>0</c:v>
                </c:pt>
                <c:pt idx="76" formatCode="0.000">
                  <c:v>0</c:v>
                </c:pt>
                <c:pt idx="77" formatCode="0.000">
                  <c:v>0</c:v>
                </c:pt>
                <c:pt idx="78" formatCode="0.000">
                  <c:v>0</c:v>
                </c:pt>
                <c:pt idx="79" formatCode="0.000">
                  <c:v>0</c:v>
                </c:pt>
                <c:pt idx="80" formatCode="0.000">
                  <c:v>0</c:v>
                </c:pt>
                <c:pt idx="81" formatCode="0.000">
                  <c:v>0</c:v>
                </c:pt>
                <c:pt idx="82" formatCode="0.000">
                  <c:v>0</c:v>
                </c:pt>
                <c:pt idx="83" formatCode="0.000">
                  <c:v>0</c:v>
                </c:pt>
                <c:pt idx="84" formatCode="0.000">
                  <c:v>0</c:v>
                </c:pt>
                <c:pt idx="85" formatCode="0.000">
                  <c:v>0</c:v>
                </c:pt>
                <c:pt idx="86" formatCode="0.000">
                  <c:v>0</c:v>
                </c:pt>
                <c:pt idx="87" formatCode="0.000">
                  <c:v>0</c:v>
                </c:pt>
                <c:pt idx="88" formatCode="0.000">
                  <c:v>0</c:v>
                </c:pt>
                <c:pt idx="89" formatCode="0.000">
                  <c:v>0</c:v>
                </c:pt>
                <c:pt idx="90" formatCode="0.000">
                  <c:v>0</c:v>
                </c:pt>
                <c:pt idx="91" formatCode="0.000">
                  <c:v>0</c:v>
                </c:pt>
                <c:pt idx="92" formatCode="0.000">
                  <c:v>0.35090295468750105</c:v>
                </c:pt>
                <c:pt idx="93" formatCode="0.000">
                  <c:v>1.7789882884749555</c:v>
                </c:pt>
                <c:pt idx="94" formatCode="0.000">
                  <c:v>2.4234049703342007</c:v>
                </c:pt>
                <c:pt idx="95" formatCode="0.000">
                  <c:v>2.064742152520576</c:v>
                </c:pt>
                <c:pt idx="96" formatCode="0.000">
                  <c:v>1.1497099185635289</c:v>
                </c:pt>
                <c:pt idx="97" formatCode="0.000">
                  <c:v>0.53766959756301436</c:v>
                </c:pt>
                <c:pt idx="98" formatCode="0.000">
                  <c:v>0.46933661111111113</c:v>
                </c:pt>
                <c:pt idx="99" formatCode="0.000">
                  <c:v>0.46496255816052606</c:v>
                </c:pt>
                <c:pt idx="100" formatCode="0.000">
                  <c:v>0.25366985524048352</c:v>
                </c:pt>
                <c:pt idx="101" formatCode="0.000">
                  <c:v>8.4314912499999978E-2</c:v>
                </c:pt>
                <c:pt idx="102" formatCode="0.000">
                  <c:v>5.1579953658693417E-2</c:v>
                </c:pt>
                <c:pt idx="103" formatCode="0.000">
                  <c:v>0</c:v>
                </c:pt>
                <c:pt idx="104" formatCode="0.000">
                  <c:v>0</c:v>
                </c:pt>
                <c:pt idx="105" formatCode="0.000">
                  <c:v>0</c:v>
                </c:pt>
                <c:pt idx="106" formatCode="0.000">
                  <c:v>0</c:v>
                </c:pt>
                <c:pt idx="107" formatCode="0.000">
                  <c:v>0</c:v>
                </c:pt>
                <c:pt idx="108" formatCode="0.000">
                  <c:v>0</c:v>
                </c:pt>
                <c:pt idx="109" formatCode="0.000">
                  <c:v>0</c:v>
                </c:pt>
                <c:pt idx="110" formatCode="0.000">
                  <c:v>0</c:v>
                </c:pt>
                <c:pt idx="111" formatCode="0.000">
                  <c:v>0</c:v>
                </c:pt>
                <c:pt idx="112" formatCode="0.000">
                  <c:v>0</c:v>
                </c:pt>
                <c:pt idx="113" formatCode="0.000">
                  <c:v>0</c:v>
                </c:pt>
                <c:pt idx="114" formatCode="0.000">
                  <c:v>0</c:v>
                </c:pt>
                <c:pt idx="115" formatCode="0.000">
                  <c:v>0</c:v>
                </c:pt>
                <c:pt idx="116" formatCode="0.000">
                  <c:v>0</c:v>
                </c:pt>
                <c:pt idx="117" formatCode="0.000">
                  <c:v>0</c:v>
                </c:pt>
                <c:pt idx="118" formatCode="0.000">
                  <c:v>0</c:v>
                </c:pt>
                <c:pt idx="119" formatCode="0.000">
                  <c:v>0</c:v>
                </c:pt>
                <c:pt idx="120" formatCode="0.000">
                  <c:v>0</c:v>
                </c:pt>
                <c:pt idx="121" formatCode="0.000">
                  <c:v>0</c:v>
                </c:pt>
                <c:pt idx="122" formatCode="0.000">
                  <c:v>0</c:v>
                </c:pt>
                <c:pt idx="123" formatCode="0.000">
                  <c:v>0</c:v>
                </c:pt>
                <c:pt idx="124" formatCode="0.000">
                  <c:v>0</c:v>
                </c:pt>
                <c:pt idx="125" formatCode="0.000">
                  <c:v>0</c:v>
                </c:pt>
                <c:pt idx="126" formatCode="0.000">
                  <c:v>0</c:v>
                </c:pt>
                <c:pt idx="127" formatCode="0.000">
                  <c:v>0</c:v>
                </c:pt>
                <c:pt idx="128" formatCode="0.000">
                  <c:v>0</c:v>
                </c:pt>
                <c:pt idx="129" formatCode="0.000">
                  <c:v>0</c:v>
                </c:pt>
                <c:pt idx="130" formatCode="0.000">
                  <c:v>0</c:v>
                </c:pt>
                <c:pt idx="131" formatCode="0.000">
                  <c:v>0</c:v>
                </c:pt>
                <c:pt idx="132" formatCode="0.000">
                  <c:v>0</c:v>
                </c:pt>
                <c:pt idx="133" formatCode="0.000">
                  <c:v>0</c:v>
                </c:pt>
                <c:pt idx="134" formatCode="0.000">
                  <c:v>0</c:v>
                </c:pt>
                <c:pt idx="135" formatCode="0.000">
                  <c:v>0</c:v>
                </c:pt>
                <c:pt idx="136" formatCode="0.000">
                  <c:v>0</c:v>
                </c:pt>
                <c:pt idx="137" formatCode="0.000">
                  <c:v>0</c:v>
                </c:pt>
                <c:pt idx="138" formatCode="0.000">
                  <c:v>0</c:v>
                </c:pt>
                <c:pt idx="139" formatCode="0.000">
                  <c:v>0</c:v>
                </c:pt>
                <c:pt idx="140" formatCode="0.000">
                  <c:v>0</c:v>
                </c:pt>
                <c:pt idx="141" formatCode="0.000">
                  <c:v>0</c:v>
                </c:pt>
                <c:pt idx="142" formatCode="0.000">
                  <c:v>0</c:v>
                </c:pt>
                <c:pt idx="143" formatCode="0.000">
                  <c:v>0</c:v>
                </c:pt>
                <c:pt idx="144" formatCode="0.000">
                  <c:v>0</c:v>
                </c:pt>
                <c:pt idx="145" formatCode="0.000">
                  <c:v>0</c:v>
                </c:pt>
                <c:pt idx="146" formatCode="0.000">
                  <c:v>0</c:v>
                </c:pt>
                <c:pt idx="147" formatCode="0.000">
                  <c:v>0</c:v>
                </c:pt>
                <c:pt idx="148" formatCode="0.000">
                  <c:v>0</c:v>
                </c:pt>
                <c:pt idx="149" formatCode="0.000">
                  <c:v>0</c:v>
                </c:pt>
                <c:pt idx="150" formatCode="0.000">
                  <c:v>0</c:v>
                </c:pt>
                <c:pt idx="151" formatCode="0.000">
                  <c:v>0</c:v>
                </c:pt>
                <c:pt idx="152" formatCode="0.000">
                  <c:v>0</c:v>
                </c:pt>
                <c:pt idx="153" formatCode="0.000">
                  <c:v>0</c:v>
                </c:pt>
                <c:pt idx="154" formatCode="0.000">
                  <c:v>0</c:v>
                </c:pt>
                <c:pt idx="155" formatCode="0.000">
                  <c:v>0.29733901255787071</c:v>
                </c:pt>
                <c:pt idx="156" formatCode="0.000">
                  <c:v>1.5106195522633734</c:v>
                </c:pt>
                <c:pt idx="157" formatCode="0.000">
                  <c:v>2.02226248757073</c:v>
                </c:pt>
                <c:pt idx="158" formatCode="0.000">
                  <c:v>1.4477808276998136</c:v>
                </c:pt>
                <c:pt idx="159" formatCode="0.000">
                  <c:v>0.54738417411828078</c:v>
                </c:pt>
                <c:pt idx="160" formatCode="0.000">
                  <c:v>0</c:v>
                </c:pt>
                <c:pt idx="161" formatCode="0.000">
                  <c:v>0</c:v>
                </c:pt>
                <c:pt idx="162" formatCode="0.000">
                  <c:v>0</c:v>
                </c:pt>
                <c:pt idx="163" formatCode="0.000">
                  <c:v>0</c:v>
                </c:pt>
                <c:pt idx="164" formatCode="0.000">
                  <c:v>0</c:v>
                </c:pt>
                <c:pt idx="165" formatCode="0.000">
                  <c:v>0</c:v>
                </c:pt>
                <c:pt idx="166" formatCode="0.000">
                  <c:v>0</c:v>
                </c:pt>
                <c:pt idx="167" formatCode="0.000">
                  <c:v>0</c:v>
                </c:pt>
                <c:pt idx="168" formatCode="0.000">
                  <c:v>0</c:v>
                </c:pt>
                <c:pt idx="169" formatCode="0.000">
                  <c:v>0</c:v>
                </c:pt>
                <c:pt idx="170" formatCode="0.000">
                  <c:v>0</c:v>
                </c:pt>
                <c:pt idx="171" formatCode="0.000">
                  <c:v>0</c:v>
                </c:pt>
                <c:pt idx="172" formatCode="0.000">
                  <c:v>0</c:v>
                </c:pt>
                <c:pt idx="173" formatCode="0.000">
                  <c:v>0</c:v>
                </c:pt>
                <c:pt idx="174" formatCode="0.000">
                  <c:v>0</c:v>
                </c:pt>
                <c:pt idx="175" formatCode="0.000">
                  <c:v>0.43797494491383676</c:v>
                </c:pt>
                <c:pt idx="176" formatCode="0.000">
                  <c:v>1.7463942175130198</c:v>
                </c:pt>
                <c:pt idx="177" formatCode="0.000">
                  <c:v>2.0998523052019036</c:v>
                </c:pt>
                <c:pt idx="178" formatCode="0.000">
                  <c:v>1.1857906047943991</c:v>
                </c:pt>
                <c:pt idx="179" formatCode="0.000">
                  <c:v>0.11027006850485468</c:v>
                </c:pt>
                <c:pt idx="180" formatCode="0.000">
                  <c:v>0</c:v>
                </c:pt>
                <c:pt idx="181" formatCode="0.000">
                  <c:v>0</c:v>
                </c:pt>
                <c:pt idx="182" formatCode="0.000">
                  <c:v>0</c:v>
                </c:pt>
                <c:pt idx="183" formatCode="0.000">
                  <c:v>0</c:v>
                </c:pt>
                <c:pt idx="184" formatCode="0.000">
                  <c:v>0</c:v>
                </c:pt>
                <c:pt idx="185" formatCode="0.000">
                  <c:v>0</c:v>
                </c:pt>
                <c:pt idx="186" formatCode="0.000">
                  <c:v>0</c:v>
                </c:pt>
                <c:pt idx="187" formatCode="0.000">
                  <c:v>0.44342430275929062</c:v>
                </c:pt>
                <c:pt idx="188" formatCode="0.000">
                  <c:v>0.8663147199001735</c:v>
                </c:pt>
                <c:pt idx="189" formatCode="0.000">
                  <c:v>0.89347369593621417</c:v>
                </c:pt>
                <c:pt idx="190" formatCode="0.000">
                  <c:v>0.71233234924768563</c:v>
                </c:pt>
                <c:pt idx="191" formatCode="0.000">
                  <c:v>0.48373491660156209</c:v>
                </c:pt>
                <c:pt idx="192" formatCode="0.000">
                  <c:v>0.31264330822482617</c:v>
                </c:pt>
                <c:pt idx="193" formatCode="0.000">
                  <c:v>0.18820068447707708</c:v>
                </c:pt>
                <c:pt idx="194" formatCode="0.000">
                  <c:v>8.209928751527136E-2</c:v>
                </c:pt>
                <c:pt idx="195" formatCode="0.000">
                  <c:v>1.9732262200199233E-2</c:v>
                </c:pt>
                <c:pt idx="196" formatCode="0.000">
                  <c:v>0</c:v>
                </c:pt>
                <c:pt idx="197" formatCode="0.000">
                  <c:v>0</c:v>
                </c:pt>
                <c:pt idx="198" formatCode="0.000">
                  <c:v>0</c:v>
                </c:pt>
                <c:pt idx="199" formatCode="0.000">
                  <c:v>0</c:v>
                </c:pt>
                <c:pt idx="200" formatCode="0.000">
                  <c:v>0</c:v>
                </c:pt>
                <c:pt idx="201" formatCode="0.000">
                  <c:v>0</c:v>
                </c:pt>
                <c:pt idx="202" formatCode="0.000">
                  <c:v>0</c:v>
                </c:pt>
                <c:pt idx="203" formatCode="0.000">
                  <c:v>0</c:v>
                </c:pt>
                <c:pt idx="204" formatCode="0.000">
                  <c:v>0</c:v>
                </c:pt>
                <c:pt idx="205" formatCode="0.000">
                  <c:v>0</c:v>
                </c:pt>
                <c:pt idx="206" formatCode="0.000">
                  <c:v>0</c:v>
                </c:pt>
                <c:pt idx="207" formatCode="0.000">
                  <c:v>0</c:v>
                </c:pt>
                <c:pt idx="208" formatCode="0.000">
                  <c:v>0</c:v>
                </c:pt>
                <c:pt idx="209" formatCode="0.000">
                  <c:v>0</c:v>
                </c:pt>
                <c:pt idx="210" formatCode="0.000">
                  <c:v>0</c:v>
                </c:pt>
                <c:pt idx="211" formatCode="0.000">
                  <c:v>0</c:v>
                </c:pt>
                <c:pt idx="212" formatCode="0.000">
                  <c:v>0</c:v>
                </c:pt>
                <c:pt idx="213" formatCode="0.000">
                  <c:v>0</c:v>
                </c:pt>
                <c:pt idx="214" formatCode="0.000">
                  <c:v>0</c:v>
                </c:pt>
                <c:pt idx="215" formatCode="0.000">
                  <c:v>0</c:v>
                </c:pt>
                <c:pt idx="216" formatCode="0.000">
                  <c:v>0</c:v>
                </c:pt>
                <c:pt idx="217" formatCode="0.000">
                  <c:v>0</c:v>
                </c:pt>
                <c:pt idx="218" formatCode="0.000">
                  <c:v>0</c:v>
                </c:pt>
                <c:pt idx="219" formatCode="0.000">
                  <c:v>0</c:v>
                </c:pt>
                <c:pt idx="220" formatCode="0.000">
                  <c:v>0</c:v>
                </c:pt>
                <c:pt idx="221" formatCode="0.000">
                  <c:v>0</c:v>
                </c:pt>
                <c:pt idx="222" formatCode="0.000">
                  <c:v>0</c:v>
                </c:pt>
                <c:pt idx="223" formatCode="0.000">
                  <c:v>0</c:v>
                </c:pt>
                <c:pt idx="224" formatCode="0.000">
                  <c:v>0</c:v>
                </c:pt>
                <c:pt idx="225" formatCode="0.000">
                  <c:v>0</c:v>
                </c:pt>
                <c:pt idx="226" formatCode="0.000">
                  <c:v>0</c:v>
                </c:pt>
                <c:pt idx="227" formatCode="0.000">
                  <c:v>0</c:v>
                </c:pt>
                <c:pt idx="228" formatCode="0.000">
                  <c:v>0</c:v>
                </c:pt>
                <c:pt idx="229" formatCode="0.000">
                  <c:v>0</c:v>
                </c:pt>
                <c:pt idx="230" formatCode="0.000">
                  <c:v>0</c:v>
                </c:pt>
                <c:pt idx="231" formatCode="0.000">
                  <c:v>0</c:v>
                </c:pt>
                <c:pt idx="232" formatCode="0.000">
                  <c:v>0</c:v>
                </c:pt>
                <c:pt idx="233" formatCode="0.000">
                  <c:v>0</c:v>
                </c:pt>
                <c:pt idx="234" formatCode="0.000">
                  <c:v>0</c:v>
                </c:pt>
                <c:pt idx="235" formatCode="0.000">
                  <c:v>0</c:v>
                </c:pt>
                <c:pt idx="236" formatCode="0.000">
                  <c:v>0</c:v>
                </c:pt>
                <c:pt idx="237" formatCode="0.000">
                  <c:v>0.6095177942057316</c:v>
                </c:pt>
                <c:pt idx="238" formatCode="0.000">
                  <c:v>0.96232160263872712</c:v>
                </c:pt>
                <c:pt idx="239" formatCode="0.000">
                  <c:v>0.52069709751157456</c:v>
                </c:pt>
                <c:pt idx="240" formatCode="0.000">
                  <c:v>0</c:v>
                </c:pt>
                <c:pt idx="241" formatCode="0.000">
                  <c:v>0</c:v>
                </c:pt>
                <c:pt idx="242" formatCode="0.000">
                  <c:v>0.11680067134773862</c:v>
                </c:pt>
                <c:pt idx="243" formatCode="0.000">
                  <c:v>1.0389427848821702</c:v>
                </c:pt>
                <c:pt idx="244" formatCode="0.000">
                  <c:v>1.6308726917767806</c:v>
                </c:pt>
                <c:pt idx="245" formatCode="0.000">
                  <c:v>1.2909671002805094</c:v>
                </c:pt>
                <c:pt idx="246" formatCode="0.000">
                  <c:v>1.121062314577707</c:v>
                </c:pt>
                <c:pt idx="247" formatCode="0.000">
                  <c:v>1.2303027818608534</c:v>
                </c:pt>
                <c:pt idx="248" formatCode="0.000">
                  <c:v>1.0943108536972745</c:v>
                </c:pt>
                <c:pt idx="249" formatCode="0.000">
                  <c:v>1.3484242356618121</c:v>
                </c:pt>
                <c:pt idx="250" formatCode="0.000">
                  <c:v>1.7261041396283423</c:v>
                </c:pt>
                <c:pt idx="251" formatCode="0.000">
                  <c:v>1.4023508175483865</c:v>
                </c:pt>
                <c:pt idx="252" formatCode="0.000">
                  <c:v>0.63049610399305633</c:v>
                </c:pt>
                <c:pt idx="253" formatCode="0.000">
                  <c:v>5.9144898677822917E-2</c:v>
                </c:pt>
                <c:pt idx="254" formatCode="0.000">
                  <c:v>0</c:v>
                </c:pt>
                <c:pt idx="255" formatCode="0.000">
                  <c:v>0.10035642321325233</c:v>
                </c:pt>
                <c:pt idx="256" formatCode="0.000">
                  <c:v>3.7817858847736439E-2</c:v>
                </c:pt>
                <c:pt idx="257" formatCode="0.000">
                  <c:v>0</c:v>
                </c:pt>
                <c:pt idx="258" formatCode="0.000">
                  <c:v>0</c:v>
                </c:pt>
                <c:pt idx="259" formatCode="0.000">
                  <c:v>0.11229973593750021</c:v>
                </c:pt>
                <c:pt idx="260" formatCode="0.000">
                  <c:v>0.23871688818078027</c:v>
                </c:pt>
                <c:pt idx="261" formatCode="0.000">
                  <c:v>0</c:v>
                </c:pt>
                <c:pt idx="262" formatCode="0.000">
                  <c:v>0</c:v>
                </c:pt>
                <c:pt idx="263" formatCode="0.000">
                  <c:v>0</c:v>
                </c:pt>
                <c:pt idx="264" formatCode="0.000">
                  <c:v>0</c:v>
                </c:pt>
                <c:pt idx="265" formatCode="0.000">
                  <c:v>0</c:v>
                </c:pt>
                <c:pt idx="266" formatCode="0.000">
                  <c:v>0</c:v>
                </c:pt>
                <c:pt idx="267" formatCode="0.000">
                  <c:v>0</c:v>
                </c:pt>
                <c:pt idx="268" formatCode="0.000">
                  <c:v>0</c:v>
                </c:pt>
                <c:pt idx="269" formatCode="0.000">
                  <c:v>0</c:v>
                </c:pt>
                <c:pt idx="270" formatCode="0.000">
                  <c:v>0</c:v>
                </c:pt>
                <c:pt idx="271" formatCode="0.000">
                  <c:v>0</c:v>
                </c:pt>
                <c:pt idx="272" formatCode="0.000">
                  <c:v>0</c:v>
                </c:pt>
                <c:pt idx="273" formatCode="0.000">
                  <c:v>0</c:v>
                </c:pt>
                <c:pt idx="274" formatCode="0.000">
                  <c:v>0</c:v>
                </c:pt>
                <c:pt idx="275" formatCode="0.000">
                  <c:v>0</c:v>
                </c:pt>
                <c:pt idx="276" formatCode="0.000">
                  <c:v>0</c:v>
                </c:pt>
                <c:pt idx="277" formatCode="0.000">
                  <c:v>0</c:v>
                </c:pt>
                <c:pt idx="278" formatCode="0.000">
                  <c:v>1.1939549601650912</c:v>
                </c:pt>
                <c:pt idx="279" formatCode="0.000">
                  <c:v>1.6701531000000016</c:v>
                </c:pt>
                <c:pt idx="280" formatCode="0.000">
                  <c:v>1.8662539817386821</c:v>
                </c:pt>
                <c:pt idx="281" formatCode="0.000">
                  <c:v>1.9749064596707822</c:v>
                </c:pt>
                <c:pt idx="282" formatCode="0.000">
                  <c:v>2.3919294637659139</c:v>
                </c:pt>
                <c:pt idx="283" formatCode="0.000">
                  <c:v>2.1615713686704274</c:v>
                </c:pt>
                <c:pt idx="284" formatCode="0.000">
                  <c:v>0.86251289501671824</c:v>
                </c:pt>
                <c:pt idx="285" formatCode="0.000">
                  <c:v>0</c:v>
                </c:pt>
                <c:pt idx="286" formatCode="0.000">
                  <c:v>0</c:v>
                </c:pt>
                <c:pt idx="287" formatCode="0.000">
                  <c:v>0</c:v>
                </c:pt>
                <c:pt idx="288" formatCode="0.000">
                  <c:v>0</c:v>
                </c:pt>
                <c:pt idx="289" formatCode="0.000">
                  <c:v>0</c:v>
                </c:pt>
                <c:pt idx="290" formatCode="0.000">
                  <c:v>0</c:v>
                </c:pt>
                <c:pt idx="291" formatCode="0.000">
                  <c:v>0</c:v>
                </c:pt>
                <c:pt idx="292" formatCode="0.000">
                  <c:v>0</c:v>
                </c:pt>
                <c:pt idx="293" formatCode="0.000">
                  <c:v>0</c:v>
                </c:pt>
                <c:pt idx="294" formatCode="0.000">
                  <c:v>0</c:v>
                </c:pt>
                <c:pt idx="295" formatCode="0.000">
                  <c:v>0</c:v>
                </c:pt>
                <c:pt idx="296" formatCode="0.000">
                  <c:v>0</c:v>
                </c:pt>
                <c:pt idx="297" formatCode="0.000">
                  <c:v>0</c:v>
                </c:pt>
                <c:pt idx="298" formatCode="0.000">
                  <c:v>0</c:v>
                </c:pt>
                <c:pt idx="299" formatCode="0.000">
                  <c:v>0</c:v>
                </c:pt>
                <c:pt idx="300" formatCode="0.000">
                  <c:v>0</c:v>
                </c:pt>
                <c:pt idx="301" formatCode="0.000">
                  <c:v>0</c:v>
                </c:pt>
                <c:pt idx="302" formatCode="0.000">
                  <c:v>0</c:v>
                </c:pt>
                <c:pt idx="303" formatCode="0.000">
                  <c:v>0</c:v>
                </c:pt>
                <c:pt idx="304" formatCode="0.000">
                  <c:v>0</c:v>
                </c:pt>
                <c:pt idx="305" formatCode="0.000">
                  <c:v>0</c:v>
                </c:pt>
                <c:pt idx="306" formatCode="0.000">
                  <c:v>0</c:v>
                </c:pt>
                <c:pt idx="307" formatCode="0.000">
                  <c:v>0</c:v>
                </c:pt>
                <c:pt idx="308" formatCode="0.000">
                  <c:v>0.24979521316872413</c:v>
                </c:pt>
                <c:pt idx="309" formatCode="0.000">
                  <c:v>0.49098710935169093</c:v>
                </c:pt>
                <c:pt idx="310" formatCode="0.000">
                  <c:v>0.26600045362011304</c:v>
                </c:pt>
                <c:pt idx="311" formatCode="0.000">
                  <c:v>0</c:v>
                </c:pt>
                <c:pt idx="312" formatCode="0.000">
                  <c:v>0</c:v>
                </c:pt>
                <c:pt idx="313" formatCode="0.000">
                  <c:v>0</c:v>
                </c:pt>
                <c:pt idx="314" formatCode="0.000">
                  <c:v>0</c:v>
                </c:pt>
                <c:pt idx="315" formatCode="0.000">
                  <c:v>0</c:v>
                </c:pt>
                <c:pt idx="316" formatCode="0.000">
                  <c:v>0</c:v>
                </c:pt>
                <c:pt idx="317" formatCode="0.000">
                  <c:v>0.27752432762988671</c:v>
                </c:pt>
                <c:pt idx="318" formatCode="0.000">
                  <c:v>0.47140983333333325</c:v>
                </c:pt>
                <c:pt idx="319" formatCode="0.000">
                  <c:v>0.46220892880658426</c:v>
                </c:pt>
                <c:pt idx="320" formatCode="0.000">
                  <c:v>0.34666059809027744</c:v>
                </c:pt>
                <c:pt idx="321" formatCode="0.000">
                  <c:v>0.44308765374148007</c:v>
                </c:pt>
                <c:pt idx="322" formatCode="0.000">
                  <c:v>0.65409991898148101</c:v>
                </c:pt>
                <c:pt idx="323" formatCode="0.000">
                  <c:v>0.68040476748971135</c:v>
                </c:pt>
                <c:pt idx="324" formatCode="0.000">
                  <c:v>0.22247444212239539</c:v>
                </c:pt>
                <c:pt idx="325" formatCode="0.000">
                  <c:v>0</c:v>
                </c:pt>
                <c:pt idx="326" formatCode="0.000">
                  <c:v>0</c:v>
                </c:pt>
                <c:pt idx="327" formatCode="0.000">
                  <c:v>0</c:v>
                </c:pt>
                <c:pt idx="328" formatCode="0.000">
                  <c:v>0</c:v>
                </c:pt>
                <c:pt idx="329" formatCode="0.000">
                  <c:v>0</c:v>
                </c:pt>
                <c:pt idx="330" formatCode="0.000">
                  <c:v>0</c:v>
                </c:pt>
                <c:pt idx="331" formatCode="0.000">
                  <c:v>0</c:v>
                </c:pt>
                <c:pt idx="332" formatCode="0.000">
                  <c:v>0.38331076659834773</c:v>
                </c:pt>
                <c:pt idx="333" formatCode="0.000">
                  <c:v>0.93851774377491648</c:v>
                </c:pt>
                <c:pt idx="334" formatCode="0.000">
                  <c:v>0.39429927447032559</c:v>
                </c:pt>
                <c:pt idx="335" formatCode="0.000">
                  <c:v>0</c:v>
                </c:pt>
                <c:pt idx="336" formatCode="0.000">
                  <c:v>0</c:v>
                </c:pt>
                <c:pt idx="337" formatCode="0.000">
                  <c:v>0</c:v>
                </c:pt>
                <c:pt idx="338" formatCode="0.000">
                  <c:v>0</c:v>
                </c:pt>
                <c:pt idx="339" formatCode="0.000">
                  <c:v>0</c:v>
                </c:pt>
                <c:pt idx="340" formatCode="0.000">
                  <c:v>0</c:v>
                </c:pt>
                <c:pt idx="341" formatCode="0.000">
                  <c:v>0</c:v>
                </c:pt>
                <c:pt idx="342" formatCode="0.000">
                  <c:v>0</c:v>
                </c:pt>
                <c:pt idx="343" formatCode="0.000">
                  <c:v>0</c:v>
                </c:pt>
                <c:pt idx="344" formatCode="0.000">
                  <c:v>0</c:v>
                </c:pt>
                <c:pt idx="345" formatCode="0.000">
                  <c:v>0</c:v>
                </c:pt>
                <c:pt idx="346" formatCode="0.000">
                  <c:v>0</c:v>
                </c:pt>
                <c:pt idx="347" formatCode="0.000">
                  <c:v>0</c:v>
                </c:pt>
                <c:pt idx="348" formatCode="0.000">
                  <c:v>0</c:v>
                </c:pt>
                <c:pt idx="349" formatCode="0.000">
                  <c:v>0</c:v>
                </c:pt>
                <c:pt idx="350" formatCode="0.000">
                  <c:v>0</c:v>
                </c:pt>
                <c:pt idx="351" formatCode="0.000">
                  <c:v>0</c:v>
                </c:pt>
                <c:pt idx="352" formatCode="0.000">
                  <c:v>0</c:v>
                </c:pt>
                <c:pt idx="353" formatCode="0.000">
                  <c:v>0</c:v>
                </c:pt>
                <c:pt idx="354" formatCode="0.000">
                  <c:v>0</c:v>
                </c:pt>
                <c:pt idx="355" formatCode="0.000">
                  <c:v>0</c:v>
                </c:pt>
                <c:pt idx="356" formatCode="0.000">
                  <c:v>0</c:v>
                </c:pt>
                <c:pt idx="357" formatCode="0.000">
                  <c:v>0</c:v>
                </c:pt>
                <c:pt idx="358" formatCode="0.000">
                  <c:v>0</c:v>
                </c:pt>
                <c:pt idx="359" formatCode="0.000">
                  <c:v>0</c:v>
                </c:pt>
                <c:pt idx="360" formatCode="0.000">
                  <c:v>0</c:v>
                </c:pt>
                <c:pt idx="361" formatCode="0.000">
                  <c:v>0</c:v>
                </c:pt>
                <c:pt idx="362" formatCode="0.000">
                  <c:v>0</c:v>
                </c:pt>
                <c:pt idx="363" formatCode="0.000">
                  <c:v>0.39894123765351719</c:v>
                </c:pt>
                <c:pt idx="364" formatCode="0.000">
                  <c:v>0.56593217190714984</c:v>
                </c:pt>
                <c:pt idx="365" formatCode="0.000">
                  <c:v>0.38199280946502084</c:v>
                </c:pt>
                <c:pt idx="366" formatCode="0.000">
                  <c:v>0.12959758912760358</c:v>
                </c:pt>
                <c:pt idx="367" formatCode="0.000">
                  <c:v>0</c:v>
                </c:pt>
                <c:pt idx="368" formatCode="0.000">
                  <c:v>0</c:v>
                </c:pt>
                <c:pt idx="369" formatCode="0.000">
                  <c:v>0</c:v>
                </c:pt>
                <c:pt idx="370" formatCode="0.000">
                  <c:v>0</c:v>
                </c:pt>
                <c:pt idx="371" formatCode="0.000">
                  <c:v>0</c:v>
                </c:pt>
                <c:pt idx="372" formatCode="0.000">
                  <c:v>0</c:v>
                </c:pt>
                <c:pt idx="373" formatCode="0.000">
                  <c:v>0</c:v>
                </c:pt>
                <c:pt idx="374" formatCode="0.000">
                  <c:v>0</c:v>
                </c:pt>
                <c:pt idx="375" formatCode="0.000">
                  <c:v>0</c:v>
                </c:pt>
                <c:pt idx="376" formatCode="0.000">
                  <c:v>0.41536282997042151</c:v>
                </c:pt>
                <c:pt idx="377" formatCode="0.000">
                  <c:v>1.0415175352936925</c:v>
                </c:pt>
                <c:pt idx="378" formatCode="0.000">
                  <c:v>1.024892947417535</c:v>
                </c:pt>
                <c:pt idx="379" formatCode="0.000">
                  <c:v>0.66854817777777764</c:v>
                </c:pt>
                <c:pt idx="380" formatCode="0.000">
                  <c:v>0.35064366640062383</c:v>
                </c:pt>
                <c:pt idx="381" formatCode="0.000">
                  <c:v>0.17043605885416666</c:v>
                </c:pt>
                <c:pt idx="382" formatCode="0.000">
                  <c:v>7.3019776667791844E-2</c:v>
                </c:pt>
                <c:pt idx="383" formatCode="0.000">
                  <c:v>2.310352263374487E-2</c:v>
                </c:pt>
                <c:pt idx="384" formatCode="0.000">
                  <c:v>3.6503122222222247E-2</c:v>
                </c:pt>
                <c:pt idx="385" formatCode="0.000">
                  <c:v>5.7366644893743539E-2</c:v>
                </c:pt>
                <c:pt idx="386" formatCode="0.000">
                  <c:v>5.1532951018357726E-2</c:v>
                </c:pt>
                <c:pt idx="387" formatCode="0.000">
                  <c:v>4.6965160460873207E-2</c:v>
                </c:pt>
                <c:pt idx="388" formatCode="0.000">
                  <c:v>3.4186790397537296E-2</c:v>
                </c:pt>
                <c:pt idx="389" formatCode="0.000">
                  <c:v>8.5632781467013842E-3</c:v>
                </c:pt>
                <c:pt idx="390" formatCode="0.000">
                  <c:v>0</c:v>
                </c:pt>
                <c:pt idx="391" formatCode="0.000">
                  <c:v>0</c:v>
                </c:pt>
                <c:pt idx="392" formatCode="0.000">
                  <c:v>0</c:v>
                </c:pt>
                <c:pt idx="393" formatCode="0.000">
                  <c:v>0</c:v>
                </c:pt>
                <c:pt idx="394" formatCode="0.000">
                  <c:v>0</c:v>
                </c:pt>
                <c:pt idx="395" formatCode="0.000">
                  <c:v>0</c:v>
                </c:pt>
                <c:pt idx="396" formatCode="0.000">
                  <c:v>0</c:v>
                </c:pt>
                <c:pt idx="397" formatCode="0.000">
                  <c:v>0</c:v>
                </c:pt>
                <c:pt idx="398" formatCode="0.000">
                  <c:v>0</c:v>
                </c:pt>
                <c:pt idx="399" formatCode="0.000">
                  <c:v>0</c:v>
                </c:pt>
                <c:pt idx="400" formatCode="0.000">
                  <c:v>0</c:v>
                </c:pt>
                <c:pt idx="401" formatCode="0.000">
                  <c:v>0</c:v>
                </c:pt>
                <c:pt idx="402" formatCode="0.000">
                  <c:v>0</c:v>
                </c:pt>
                <c:pt idx="403" formatCode="0.000">
                  <c:v>0</c:v>
                </c:pt>
                <c:pt idx="404" formatCode="0.000">
                  <c:v>0</c:v>
                </c:pt>
                <c:pt idx="405" formatCode="0.000">
                  <c:v>0</c:v>
                </c:pt>
                <c:pt idx="406" formatCode="0.000">
                  <c:v>0.19016098358651637</c:v>
                </c:pt>
                <c:pt idx="407" formatCode="0.000">
                  <c:v>0.43329070486995164</c:v>
                </c:pt>
                <c:pt idx="408" formatCode="0.000">
                  <c:v>0.3603437666666669</c:v>
                </c:pt>
                <c:pt idx="409" formatCode="0.000">
                  <c:v>0.29724271619727405</c:v>
                </c:pt>
                <c:pt idx="410" formatCode="0.000">
                  <c:v>0.33864819033645172</c:v>
                </c:pt>
                <c:pt idx="411" formatCode="0.000">
                  <c:v>0.34745683214377537</c:v>
                </c:pt>
                <c:pt idx="412" formatCode="0.000">
                  <c:v>0.21680054585503478</c:v>
                </c:pt>
                <c:pt idx="413" formatCode="0.000">
                  <c:v>0</c:v>
                </c:pt>
                <c:pt idx="414" formatCode="0.000">
                  <c:v>0</c:v>
                </c:pt>
                <c:pt idx="415" formatCode="0.000">
                  <c:v>0</c:v>
                </c:pt>
                <c:pt idx="416" formatCode="0.000">
                  <c:v>0</c:v>
                </c:pt>
                <c:pt idx="417" formatCode="0.000">
                  <c:v>0</c:v>
                </c:pt>
                <c:pt idx="418" formatCode="0.000">
                  <c:v>0</c:v>
                </c:pt>
                <c:pt idx="419" formatCode="0.000">
                  <c:v>0</c:v>
                </c:pt>
                <c:pt idx="420" formatCode="0.000">
                  <c:v>0</c:v>
                </c:pt>
                <c:pt idx="421" formatCode="0.000">
                  <c:v>0</c:v>
                </c:pt>
                <c:pt idx="422" formatCode="0.000">
                  <c:v>0</c:v>
                </c:pt>
                <c:pt idx="423" formatCode="0.000">
                  <c:v>0</c:v>
                </c:pt>
                <c:pt idx="424" formatCode="0.000">
                  <c:v>0.13209346831275703</c:v>
                </c:pt>
                <c:pt idx="425" formatCode="0.000">
                  <c:v>0</c:v>
                </c:pt>
                <c:pt idx="426" formatCode="0.000">
                  <c:v>0</c:v>
                </c:pt>
                <c:pt idx="427" formatCode="0.000">
                  <c:v>0</c:v>
                </c:pt>
                <c:pt idx="428" formatCode="0.000">
                  <c:v>0</c:v>
                </c:pt>
                <c:pt idx="429" formatCode="0.000">
                  <c:v>0</c:v>
                </c:pt>
                <c:pt idx="430" formatCode="0.000">
                  <c:v>0</c:v>
                </c:pt>
                <c:pt idx="431" formatCode="0.000">
                  <c:v>0</c:v>
                </c:pt>
                <c:pt idx="432" formatCode="0.000">
                  <c:v>0</c:v>
                </c:pt>
                <c:pt idx="433" formatCode="0.000">
                  <c:v>0</c:v>
                </c:pt>
                <c:pt idx="434" formatCode="0.000">
                  <c:v>0</c:v>
                </c:pt>
                <c:pt idx="435" formatCode="0.000">
                  <c:v>0</c:v>
                </c:pt>
                <c:pt idx="436" formatCode="0.000">
                  <c:v>0</c:v>
                </c:pt>
                <c:pt idx="437" formatCode="0.000">
                  <c:v>0</c:v>
                </c:pt>
                <c:pt idx="438" formatCode="0.000">
                  <c:v>0</c:v>
                </c:pt>
                <c:pt idx="439" formatCode="0.000">
                  <c:v>7.3057833506945016E-2</c:v>
                </c:pt>
                <c:pt idx="440" formatCode="0.000">
                  <c:v>0.70348683184156457</c:v>
                </c:pt>
                <c:pt idx="441" formatCode="0.000">
                  <c:v>1.3132134959563075</c:v>
                </c:pt>
                <c:pt idx="442" formatCode="0.000">
                  <c:v>1.7114275827224794</c:v>
                </c:pt>
                <c:pt idx="443" formatCode="0.000">
                  <c:v>1.6774959912101333</c:v>
                </c:pt>
                <c:pt idx="444" formatCode="0.000">
                  <c:v>1.2507851748480903</c:v>
                </c:pt>
                <c:pt idx="445" formatCode="0.000">
                  <c:v>0.63347520910413446</c:v>
                </c:pt>
                <c:pt idx="446" formatCode="0.000">
                  <c:v>0.20309930309284979</c:v>
                </c:pt>
                <c:pt idx="447" formatCode="0.000">
                  <c:v>3.0491481892200353E-2</c:v>
                </c:pt>
                <c:pt idx="448" formatCode="0.000">
                  <c:v>0</c:v>
                </c:pt>
                <c:pt idx="449" formatCode="0.000">
                  <c:v>0</c:v>
                </c:pt>
                <c:pt idx="450" formatCode="0.000">
                  <c:v>0</c:v>
                </c:pt>
                <c:pt idx="451" formatCode="0.000">
                  <c:v>0</c:v>
                </c:pt>
                <c:pt idx="452" formatCode="0.000">
                  <c:v>0</c:v>
                </c:pt>
                <c:pt idx="453" formatCode="0.000">
                  <c:v>0</c:v>
                </c:pt>
                <c:pt idx="454" formatCode="0.000">
                  <c:v>0</c:v>
                </c:pt>
                <c:pt idx="455" formatCode="0.000">
                  <c:v>0</c:v>
                </c:pt>
                <c:pt idx="456" formatCode="0.000">
                  <c:v>0</c:v>
                </c:pt>
                <c:pt idx="457" formatCode="0.000">
                  <c:v>0</c:v>
                </c:pt>
                <c:pt idx="458" formatCode="0.000">
                  <c:v>0</c:v>
                </c:pt>
                <c:pt idx="459" formatCode="0.000">
                  <c:v>0</c:v>
                </c:pt>
                <c:pt idx="460" formatCode="0.000">
                  <c:v>0</c:v>
                </c:pt>
                <c:pt idx="461" formatCode="0.000">
                  <c:v>0</c:v>
                </c:pt>
                <c:pt idx="462" formatCode="0.000">
                  <c:v>0</c:v>
                </c:pt>
                <c:pt idx="463" formatCode="0.000">
                  <c:v>0</c:v>
                </c:pt>
                <c:pt idx="464" formatCode="0.000">
                  <c:v>0</c:v>
                </c:pt>
                <c:pt idx="465" formatCode="0.000">
                  <c:v>0</c:v>
                </c:pt>
                <c:pt idx="466" formatCode="0.000">
                  <c:v>0</c:v>
                </c:pt>
                <c:pt idx="467" formatCode="0.000">
                  <c:v>0</c:v>
                </c:pt>
                <c:pt idx="468" formatCode="0.000">
                  <c:v>0</c:v>
                </c:pt>
                <c:pt idx="469" formatCode="0.000">
                  <c:v>0</c:v>
                </c:pt>
                <c:pt idx="470" formatCode="0.000">
                  <c:v>0</c:v>
                </c:pt>
                <c:pt idx="471" formatCode="0.000">
                  <c:v>0</c:v>
                </c:pt>
                <c:pt idx="472" formatCode="0.000">
                  <c:v>0</c:v>
                </c:pt>
                <c:pt idx="473" formatCode="0.000">
                  <c:v>0</c:v>
                </c:pt>
                <c:pt idx="474" formatCode="0.000">
                  <c:v>0</c:v>
                </c:pt>
                <c:pt idx="475" formatCode="0.000">
                  <c:v>0</c:v>
                </c:pt>
                <c:pt idx="476" formatCode="0.000">
                  <c:v>0</c:v>
                </c:pt>
                <c:pt idx="477" formatCode="0.000">
                  <c:v>0</c:v>
                </c:pt>
                <c:pt idx="478" formatCode="0.000">
                  <c:v>0</c:v>
                </c:pt>
                <c:pt idx="479" formatCode="0.000">
                  <c:v>0</c:v>
                </c:pt>
                <c:pt idx="480" formatCode="0.000">
                  <c:v>0</c:v>
                </c:pt>
                <c:pt idx="481" formatCode="0.000">
                  <c:v>0</c:v>
                </c:pt>
                <c:pt idx="482" formatCode="0.000">
                  <c:v>0</c:v>
                </c:pt>
                <c:pt idx="483" formatCode="0.000">
                  <c:v>0</c:v>
                </c:pt>
                <c:pt idx="484" formatCode="0.000">
                  <c:v>0</c:v>
                </c:pt>
                <c:pt idx="485" formatCode="0.000">
                  <c:v>0</c:v>
                </c:pt>
                <c:pt idx="486" formatCode="0.000">
                  <c:v>0</c:v>
                </c:pt>
                <c:pt idx="487" formatCode="0.000">
                  <c:v>0</c:v>
                </c:pt>
                <c:pt idx="488" formatCode="0.000">
                  <c:v>0</c:v>
                </c:pt>
                <c:pt idx="489" formatCode="0.000">
                  <c:v>0</c:v>
                </c:pt>
                <c:pt idx="490" formatCode="0.000">
                  <c:v>0</c:v>
                </c:pt>
                <c:pt idx="491" formatCode="0.000">
                  <c:v>0</c:v>
                </c:pt>
                <c:pt idx="492" formatCode="0.000">
                  <c:v>0</c:v>
                </c:pt>
                <c:pt idx="493" formatCode="0.000">
                  <c:v>0</c:v>
                </c:pt>
                <c:pt idx="494" formatCode="0.000">
                  <c:v>0</c:v>
                </c:pt>
                <c:pt idx="495" formatCode="0.000">
                  <c:v>0</c:v>
                </c:pt>
                <c:pt idx="496" formatCode="0.000">
                  <c:v>0</c:v>
                </c:pt>
                <c:pt idx="497" formatCode="0.000">
                  <c:v>0</c:v>
                </c:pt>
                <c:pt idx="498" formatCode="0.000">
                  <c:v>0</c:v>
                </c:pt>
                <c:pt idx="499" formatCode="0.000">
                  <c:v>0</c:v>
                </c:pt>
                <c:pt idx="500" formatCode="0.000">
                  <c:v>0</c:v>
                </c:pt>
                <c:pt idx="501" formatCode="0.000">
                  <c:v>0</c:v>
                </c:pt>
                <c:pt idx="502" formatCode="0.000">
                  <c:v>0</c:v>
                </c:pt>
                <c:pt idx="503" formatCode="0.000">
                  <c:v>0</c:v>
                </c:pt>
                <c:pt idx="504" formatCode="0.000">
                  <c:v>0</c:v>
                </c:pt>
                <c:pt idx="505" formatCode="0.000">
                  <c:v>0</c:v>
                </c:pt>
                <c:pt idx="506" formatCode="0.000">
                  <c:v>0</c:v>
                </c:pt>
                <c:pt idx="507" formatCode="0.000">
                  <c:v>0</c:v>
                </c:pt>
                <c:pt idx="508" formatCode="0.000">
                  <c:v>0</c:v>
                </c:pt>
                <c:pt idx="509" formatCode="0.000">
                  <c:v>0</c:v>
                </c:pt>
                <c:pt idx="510" formatCode="0.000">
                  <c:v>0</c:v>
                </c:pt>
                <c:pt idx="511" formatCode="0.000">
                  <c:v>0</c:v>
                </c:pt>
                <c:pt idx="512" formatCode="0.000">
                  <c:v>0</c:v>
                </c:pt>
                <c:pt idx="513" formatCode="0.000">
                  <c:v>0</c:v>
                </c:pt>
                <c:pt idx="514" formatCode="0.000">
                  <c:v>0</c:v>
                </c:pt>
                <c:pt idx="515" formatCode="0.000">
                  <c:v>0</c:v>
                </c:pt>
                <c:pt idx="516" formatCode="0.000">
                  <c:v>0</c:v>
                </c:pt>
                <c:pt idx="517" formatCode="0.000">
                  <c:v>0</c:v>
                </c:pt>
                <c:pt idx="518" formatCode="0.000">
                  <c:v>0</c:v>
                </c:pt>
                <c:pt idx="519" formatCode="0.000">
                  <c:v>0</c:v>
                </c:pt>
                <c:pt idx="520" formatCode="0.000">
                  <c:v>0</c:v>
                </c:pt>
                <c:pt idx="521" formatCode="0.000">
                  <c:v>0</c:v>
                </c:pt>
                <c:pt idx="522" formatCode="0.000">
                  <c:v>0</c:v>
                </c:pt>
                <c:pt idx="523" formatCode="0.000">
                  <c:v>0</c:v>
                </c:pt>
                <c:pt idx="524" formatCode="0.000">
                  <c:v>1.3496701960358303E-2</c:v>
                </c:pt>
                <c:pt idx="525" formatCode="0.000">
                  <c:v>0.12428587985548509</c:v>
                </c:pt>
                <c:pt idx="526" formatCode="0.000">
                  <c:v>0.20245143703703697</c:v>
                </c:pt>
                <c:pt idx="527" formatCode="0.000">
                  <c:v>0.41957809482381669</c:v>
                </c:pt>
                <c:pt idx="528" formatCode="0.000">
                  <c:v>0.73469607055764519</c:v>
                </c:pt>
                <c:pt idx="529" formatCode="0.000">
                  <c:v>0.82287900590679675</c:v>
                </c:pt>
                <c:pt idx="530" formatCode="0.000">
                  <c:v>0.52746870622427988</c:v>
                </c:pt>
                <c:pt idx="531" formatCode="0.000">
                  <c:v>0.17944882921810698</c:v>
                </c:pt>
                <c:pt idx="532" formatCode="0.000">
                  <c:v>3.4025591306584363E-2</c:v>
                </c:pt>
                <c:pt idx="533" formatCode="0.000">
                  <c:v>6.2965847157921816E-3</c:v>
                </c:pt>
                <c:pt idx="534" formatCode="0.000">
                  <c:v>0</c:v>
                </c:pt>
                <c:pt idx="535" formatCode="0.000">
                  <c:v>0</c:v>
                </c:pt>
                <c:pt idx="536" formatCode="0.000">
                  <c:v>0</c:v>
                </c:pt>
                <c:pt idx="537" formatCode="0.000">
                  <c:v>0</c:v>
                </c:pt>
                <c:pt idx="538" formatCode="0.000">
                  <c:v>0</c:v>
                </c:pt>
                <c:pt idx="539" formatCode="0.000">
                  <c:v>0</c:v>
                </c:pt>
                <c:pt idx="540" formatCode="0.000">
                  <c:v>0</c:v>
                </c:pt>
                <c:pt idx="541" formatCode="0.000">
                  <c:v>0</c:v>
                </c:pt>
                <c:pt idx="542" formatCode="0.000">
                  <c:v>0</c:v>
                </c:pt>
                <c:pt idx="543" formatCode="0.000">
                  <c:v>0</c:v>
                </c:pt>
                <c:pt idx="544" formatCode="0.000">
                  <c:v>0</c:v>
                </c:pt>
                <c:pt idx="545" formatCode="0.000">
                  <c:v>0</c:v>
                </c:pt>
                <c:pt idx="546" formatCode="0.000">
                  <c:v>0</c:v>
                </c:pt>
                <c:pt idx="547" formatCode="0.000">
                  <c:v>0</c:v>
                </c:pt>
                <c:pt idx="548" formatCode="0.000">
                  <c:v>0.10881011568930042</c:v>
                </c:pt>
                <c:pt idx="549" formatCode="0.000">
                  <c:v>0.46561317173112787</c:v>
                </c:pt>
                <c:pt idx="550" formatCode="0.000">
                  <c:v>0.49003769805410902</c:v>
                </c:pt>
                <c:pt idx="551" formatCode="0.000">
                  <c:v>0.27591822427581703</c:v>
                </c:pt>
                <c:pt idx="552" formatCode="0.000">
                  <c:v>0.12981741363168706</c:v>
                </c:pt>
                <c:pt idx="553" formatCode="0.000">
                  <c:v>5.4585970101112179E-2</c:v>
                </c:pt>
                <c:pt idx="554" formatCode="0.000">
                  <c:v>1.9870465425668917E-2</c:v>
                </c:pt>
                <c:pt idx="555" formatCode="0.000">
                  <c:v>0</c:v>
                </c:pt>
                <c:pt idx="556" formatCode="0.000">
                  <c:v>0</c:v>
                </c:pt>
                <c:pt idx="557" formatCode="0.000">
                  <c:v>0</c:v>
                </c:pt>
                <c:pt idx="558" formatCode="0.000">
                  <c:v>0</c:v>
                </c:pt>
                <c:pt idx="559" formatCode="0.000">
                  <c:v>0</c:v>
                </c:pt>
                <c:pt idx="560" formatCode="0.000">
                  <c:v>0</c:v>
                </c:pt>
                <c:pt idx="561" formatCode="0.000">
                  <c:v>0</c:v>
                </c:pt>
                <c:pt idx="562" formatCode="0.000">
                  <c:v>0</c:v>
                </c:pt>
                <c:pt idx="563" formatCode="0.000">
                  <c:v>0</c:v>
                </c:pt>
                <c:pt idx="564" formatCode="0.000">
                  <c:v>0</c:v>
                </c:pt>
                <c:pt idx="565" formatCode="0.000">
                  <c:v>0</c:v>
                </c:pt>
                <c:pt idx="566" formatCode="0.000">
                  <c:v>0</c:v>
                </c:pt>
                <c:pt idx="567" formatCode="0.000">
                  <c:v>1.9262387699331154E-2</c:v>
                </c:pt>
                <c:pt idx="568" formatCode="0.000">
                  <c:v>0.89527015678369359</c:v>
                </c:pt>
                <c:pt idx="569" formatCode="0.000">
                  <c:v>0.99210198520367154</c:v>
                </c:pt>
                <c:pt idx="570" formatCode="0.000">
                  <c:v>0.44690278518518506</c:v>
                </c:pt>
                <c:pt idx="571" formatCode="0.000">
                  <c:v>0</c:v>
                </c:pt>
                <c:pt idx="572" formatCode="0.000">
                  <c:v>0</c:v>
                </c:pt>
                <c:pt idx="573" formatCode="0.000">
                  <c:v>0</c:v>
                </c:pt>
                <c:pt idx="574" formatCode="0.000">
                  <c:v>0</c:v>
                </c:pt>
                <c:pt idx="575" formatCode="0.000">
                  <c:v>0</c:v>
                </c:pt>
                <c:pt idx="576" formatCode="0.000">
                  <c:v>0</c:v>
                </c:pt>
                <c:pt idx="577" formatCode="0.000">
                  <c:v>0</c:v>
                </c:pt>
                <c:pt idx="578" formatCode="0.000">
                  <c:v>0</c:v>
                </c:pt>
                <c:pt idx="579" formatCode="0.000">
                  <c:v>0</c:v>
                </c:pt>
                <c:pt idx="580" formatCode="0.000">
                  <c:v>0</c:v>
                </c:pt>
                <c:pt idx="581" formatCode="0.000">
                  <c:v>0</c:v>
                </c:pt>
                <c:pt idx="582" formatCode="0.000">
                  <c:v>0</c:v>
                </c:pt>
                <c:pt idx="583" formatCode="0.000">
                  <c:v>0</c:v>
                </c:pt>
                <c:pt idx="584" formatCode="0.000">
                  <c:v>0</c:v>
                </c:pt>
                <c:pt idx="585" formatCode="0.000">
                  <c:v>0</c:v>
                </c:pt>
                <c:pt idx="586" formatCode="0.000">
                  <c:v>0</c:v>
                </c:pt>
                <c:pt idx="587" formatCode="0.000">
                  <c:v>0</c:v>
                </c:pt>
                <c:pt idx="588" formatCode="0.000">
                  <c:v>0</c:v>
                </c:pt>
                <c:pt idx="589" formatCode="0.000">
                  <c:v>0</c:v>
                </c:pt>
                <c:pt idx="590" formatCode="0.000">
                  <c:v>0</c:v>
                </c:pt>
                <c:pt idx="591" formatCode="0.000">
                  <c:v>0</c:v>
                </c:pt>
                <c:pt idx="592" formatCode="0.000">
                  <c:v>0</c:v>
                </c:pt>
                <c:pt idx="593" formatCode="0.000">
                  <c:v>0</c:v>
                </c:pt>
                <c:pt idx="594" formatCode="0.000">
                  <c:v>0</c:v>
                </c:pt>
                <c:pt idx="595" formatCode="0.000">
                  <c:v>0</c:v>
                </c:pt>
                <c:pt idx="596" formatCode="0.000">
                  <c:v>0</c:v>
                </c:pt>
                <c:pt idx="597" formatCode="0.000">
                  <c:v>0</c:v>
                </c:pt>
                <c:pt idx="598" formatCode="0.000">
                  <c:v>0</c:v>
                </c:pt>
                <c:pt idx="599" formatCode="0.000">
                  <c:v>0</c:v>
                </c:pt>
                <c:pt idx="600" formatCode="0.000">
                  <c:v>0</c:v>
                </c:pt>
                <c:pt idx="601" formatCode="0.000">
                  <c:v>0</c:v>
                </c:pt>
                <c:pt idx="602" formatCode="0.000">
                  <c:v>0</c:v>
                </c:pt>
                <c:pt idx="603" formatCode="0.000">
                  <c:v>0</c:v>
                </c:pt>
                <c:pt idx="604" formatCode="0.000">
                  <c:v>0</c:v>
                </c:pt>
                <c:pt idx="605" formatCode="0.000">
                  <c:v>0</c:v>
                </c:pt>
                <c:pt idx="606" formatCode="0.000">
                  <c:v>0</c:v>
                </c:pt>
                <c:pt idx="607" formatCode="0.000">
                  <c:v>0</c:v>
                </c:pt>
                <c:pt idx="608" formatCode="0.000">
                  <c:v>0</c:v>
                </c:pt>
                <c:pt idx="609" formatCode="0.000">
                  <c:v>0</c:v>
                </c:pt>
                <c:pt idx="610" formatCode="0.000">
                  <c:v>0</c:v>
                </c:pt>
                <c:pt idx="611" formatCode="0.000">
                  <c:v>0</c:v>
                </c:pt>
                <c:pt idx="612" formatCode="0.000">
                  <c:v>0</c:v>
                </c:pt>
                <c:pt idx="613" formatCode="0.000">
                  <c:v>0</c:v>
                </c:pt>
                <c:pt idx="614" formatCode="0.000">
                  <c:v>0</c:v>
                </c:pt>
                <c:pt idx="615" formatCode="0.000">
                  <c:v>0</c:v>
                </c:pt>
                <c:pt idx="616" formatCode="0.000">
                  <c:v>0</c:v>
                </c:pt>
                <c:pt idx="617" formatCode="0.000">
                  <c:v>0</c:v>
                </c:pt>
                <c:pt idx="618" formatCode="0.000">
                  <c:v>0</c:v>
                </c:pt>
                <c:pt idx="619" formatCode="0.000">
                  <c:v>0</c:v>
                </c:pt>
                <c:pt idx="620" formatCode="0.000">
                  <c:v>0</c:v>
                </c:pt>
                <c:pt idx="621" formatCode="0.000">
                  <c:v>0</c:v>
                </c:pt>
                <c:pt idx="622" formatCode="0.000">
                  <c:v>0</c:v>
                </c:pt>
                <c:pt idx="623" formatCode="0.000">
                  <c:v>0</c:v>
                </c:pt>
                <c:pt idx="624" formatCode="0.000">
                  <c:v>4.5124438085938065E-2</c:v>
                </c:pt>
                <c:pt idx="625" formatCode="0.000">
                  <c:v>0</c:v>
                </c:pt>
                <c:pt idx="626" formatCode="0.000">
                  <c:v>0</c:v>
                </c:pt>
                <c:pt idx="627" formatCode="0.000">
                  <c:v>0</c:v>
                </c:pt>
                <c:pt idx="628" formatCode="0.000">
                  <c:v>0</c:v>
                </c:pt>
                <c:pt idx="629" formatCode="0.000">
                  <c:v>0</c:v>
                </c:pt>
                <c:pt idx="630" formatCode="0.000">
                  <c:v>0</c:v>
                </c:pt>
                <c:pt idx="631" formatCode="0.000">
                  <c:v>0</c:v>
                </c:pt>
                <c:pt idx="632" formatCode="0.000">
                  <c:v>0</c:v>
                </c:pt>
                <c:pt idx="633" formatCode="0.000">
                  <c:v>0</c:v>
                </c:pt>
                <c:pt idx="634" formatCode="0.000">
                  <c:v>0</c:v>
                </c:pt>
                <c:pt idx="635" formatCode="0.000">
                  <c:v>0</c:v>
                </c:pt>
                <c:pt idx="636" formatCode="0.000">
                  <c:v>0</c:v>
                </c:pt>
                <c:pt idx="637" formatCode="0.000">
                  <c:v>0</c:v>
                </c:pt>
                <c:pt idx="638" formatCode="0.000">
                  <c:v>0</c:v>
                </c:pt>
                <c:pt idx="639" formatCode="0.000">
                  <c:v>0</c:v>
                </c:pt>
                <c:pt idx="640" formatCode="0.000">
                  <c:v>0</c:v>
                </c:pt>
                <c:pt idx="641" formatCode="0.000">
                  <c:v>0</c:v>
                </c:pt>
                <c:pt idx="642" formatCode="0.000">
                  <c:v>0</c:v>
                </c:pt>
                <c:pt idx="643" formatCode="0.000">
                  <c:v>0</c:v>
                </c:pt>
                <c:pt idx="644" formatCode="0.000">
                  <c:v>0</c:v>
                </c:pt>
                <c:pt idx="645" formatCode="0.000">
                  <c:v>0</c:v>
                </c:pt>
                <c:pt idx="646" formatCode="0.000">
                  <c:v>0</c:v>
                </c:pt>
                <c:pt idx="647" formatCode="0.000">
                  <c:v>0</c:v>
                </c:pt>
                <c:pt idx="648" formatCode="0.000">
                  <c:v>0</c:v>
                </c:pt>
                <c:pt idx="649" formatCode="0.000">
                  <c:v>0</c:v>
                </c:pt>
                <c:pt idx="650" formatCode="0.000">
                  <c:v>0</c:v>
                </c:pt>
                <c:pt idx="651" formatCode="0.000">
                  <c:v>0</c:v>
                </c:pt>
                <c:pt idx="652" formatCode="0.000">
                  <c:v>0</c:v>
                </c:pt>
                <c:pt idx="653" formatCode="0.000">
                  <c:v>0</c:v>
                </c:pt>
                <c:pt idx="654" formatCode="0.000">
                  <c:v>0</c:v>
                </c:pt>
                <c:pt idx="655" formatCode="0.000">
                  <c:v>0.18058144855966732</c:v>
                </c:pt>
                <c:pt idx="656" formatCode="0.000">
                  <c:v>0.9630857716885276</c:v>
                </c:pt>
                <c:pt idx="657" formatCode="0.000">
                  <c:v>1.0727979822619285</c:v>
                </c:pt>
                <c:pt idx="658" formatCode="0.000">
                  <c:v>1.4925409207103579</c:v>
                </c:pt>
                <c:pt idx="659" formatCode="0.000">
                  <c:v>2.459004500823045</c:v>
                </c:pt>
                <c:pt idx="660" formatCode="0.000">
                  <c:v>2.8076530666666666</c:v>
                </c:pt>
                <c:pt idx="661" formatCode="0.000">
                  <c:v>2.040305212757203</c:v>
                </c:pt>
                <c:pt idx="662" formatCode="0.000">
                  <c:v>1.2177448797059884</c:v>
                </c:pt>
                <c:pt idx="663" formatCode="0.000">
                  <c:v>1.3812751116423931</c:v>
                </c:pt>
                <c:pt idx="664" formatCode="0.000">
                  <c:v>2.1995976755722726</c:v>
                </c:pt>
                <c:pt idx="665" formatCode="0.000">
                  <c:v>2.425011236368313</c:v>
                </c:pt>
                <c:pt idx="666" formatCode="0.000">
                  <c:v>2.0128234220269094</c:v>
                </c:pt>
                <c:pt idx="667" formatCode="0.000">
                  <c:v>1.0108889839441872</c:v>
                </c:pt>
                <c:pt idx="668" formatCode="0.000">
                  <c:v>0.27240965772971332</c:v>
                </c:pt>
                <c:pt idx="669" formatCode="0.000">
                  <c:v>0</c:v>
                </c:pt>
                <c:pt idx="670" formatCode="0.000">
                  <c:v>0</c:v>
                </c:pt>
                <c:pt idx="671" formatCode="0.000">
                  <c:v>0</c:v>
                </c:pt>
                <c:pt idx="672" formatCode="0.000">
                  <c:v>0</c:v>
                </c:pt>
                <c:pt idx="673" formatCode="0.000">
                  <c:v>0</c:v>
                </c:pt>
                <c:pt idx="674" formatCode="0.000">
                  <c:v>0</c:v>
                </c:pt>
                <c:pt idx="675" formatCode="0.000">
                  <c:v>0</c:v>
                </c:pt>
                <c:pt idx="676" formatCode="0.000">
                  <c:v>0</c:v>
                </c:pt>
                <c:pt idx="677" formatCode="0.000">
                  <c:v>0</c:v>
                </c:pt>
                <c:pt idx="678" formatCode="0.000">
                  <c:v>0</c:v>
                </c:pt>
                <c:pt idx="679" formatCode="0.000">
                  <c:v>0</c:v>
                </c:pt>
                <c:pt idx="680" formatCode="0.000">
                  <c:v>0</c:v>
                </c:pt>
                <c:pt idx="681" formatCode="0.000">
                  <c:v>0</c:v>
                </c:pt>
                <c:pt idx="682" formatCode="0.000">
                  <c:v>1.2369998671874989</c:v>
                </c:pt>
                <c:pt idx="683" formatCode="0.000">
                  <c:v>2.0779629261501729</c:v>
                </c:pt>
                <c:pt idx="684" formatCode="0.000">
                  <c:v>2.3538360030671304</c:v>
                </c:pt>
                <c:pt idx="685" formatCode="0.000">
                  <c:v>2.1449549566462509</c:v>
                </c:pt>
                <c:pt idx="686" formatCode="0.000">
                  <c:v>1.0858363569444442</c:v>
                </c:pt>
                <c:pt idx="687" formatCode="0.000">
                  <c:v>0.53441181211500177</c:v>
                </c:pt>
                <c:pt idx="688" formatCode="0.000">
                  <c:v>0.13913074993489638</c:v>
                </c:pt>
                <c:pt idx="689" formatCode="0.000">
                  <c:v>0</c:v>
                </c:pt>
                <c:pt idx="690" formatCode="0.000">
                  <c:v>0</c:v>
                </c:pt>
                <c:pt idx="691" formatCode="0.000">
                  <c:v>0</c:v>
                </c:pt>
                <c:pt idx="692" formatCode="0.000">
                  <c:v>0</c:v>
                </c:pt>
                <c:pt idx="693" formatCode="0.000">
                  <c:v>0</c:v>
                </c:pt>
                <c:pt idx="694" formatCode="0.000">
                  <c:v>0</c:v>
                </c:pt>
                <c:pt idx="695" formatCode="0.000">
                  <c:v>0</c:v>
                </c:pt>
                <c:pt idx="696" formatCode="0.000">
                  <c:v>0</c:v>
                </c:pt>
                <c:pt idx="697" formatCode="0.000">
                  <c:v>0</c:v>
                </c:pt>
                <c:pt idx="698" formatCode="0.000">
                  <c:v>0</c:v>
                </c:pt>
                <c:pt idx="699" formatCode="0.000">
                  <c:v>0</c:v>
                </c:pt>
                <c:pt idx="700" formatCode="0.000">
                  <c:v>1.1087132125000008</c:v>
                </c:pt>
                <c:pt idx="701" formatCode="0.000">
                  <c:v>1.5057661237469449</c:v>
                </c:pt>
                <c:pt idx="702" formatCode="0.000">
                  <c:v>0.99593176174768494</c:v>
                </c:pt>
                <c:pt idx="703" formatCode="0.000">
                  <c:v>0.60364979766348392</c:v>
                </c:pt>
                <c:pt idx="704" formatCode="0.000">
                  <c:v>8.2532374273405762E-2</c:v>
                </c:pt>
                <c:pt idx="705" formatCode="0.000">
                  <c:v>0</c:v>
                </c:pt>
                <c:pt idx="706" formatCode="0.000">
                  <c:v>0</c:v>
                </c:pt>
                <c:pt idx="707" formatCode="0.000">
                  <c:v>0</c:v>
                </c:pt>
                <c:pt idx="708" formatCode="0.000">
                  <c:v>0</c:v>
                </c:pt>
                <c:pt idx="709" formatCode="0.000">
                  <c:v>0.31489757232912158</c:v>
                </c:pt>
                <c:pt idx="710" formatCode="0.000">
                  <c:v>0.63292281208928092</c:v>
                </c:pt>
                <c:pt idx="711" formatCode="0.000">
                  <c:v>0.58673493494486206</c:v>
                </c:pt>
                <c:pt idx="712" formatCode="0.000">
                  <c:v>0.22528769053497924</c:v>
                </c:pt>
                <c:pt idx="713" formatCode="0.000">
                  <c:v>0</c:v>
                </c:pt>
                <c:pt idx="714" formatCode="0.000">
                  <c:v>0</c:v>
                </c:pt>
                <c:pt idx="715" formatCode="0.000">
                  <c:v>0</c:v>
                </c:pt>
                <c:pt idx="716" formatCode="0.000">
                  <c:v>0</c:v>
                </c:pt>
                <c:pt idx="717" formatCode="0.000">
                  <c:v>0</c:v>
                </c:pt>
                <c:pt idx="718" formatCode="0.000">
                  <c:v>0.4002466950102882</c:v>
                </c:pt>
                <c:pt idx="719" formatCode="0.000">
                  <c:v>1.1489583477326064</c:v>
                </c:pt>
                <c:pt idx="720" formatCode="0.000">
                  <c:v>0.75028841313737782</c:v>
                </c:pt>
                <c:pt idx="721" formatCode="0.000">
                  <c:v>5.7484759259259298E-2</c:v>
                </c:pt>
                <c:pt idx="722" formatCode="0.000">
                  <c:v>0</c:v>
                </c:pt>
                <c:pt idx="723" formatCode="0.000">
                  <c:v>0</c:v>
                </c:pt>
                <c:pt idx="724" formatCode="0.000">
                  <c:v>0</c:v>
                </c:pt>
                <c:pt idx="725" formatCode="0.000">
                  <c:v>0</c:v>
                </c:pt>
                <c:pt idx="726" formatCode="0.000">
                  <c:v>0</c:v>
                </c:pt>
                <c:pt idx="727" formatCode="0.000">
                  <c:v>0</c:v>
                </c:pt>
                <c:pt idx="728" formatCode="0.000">
                  <c:v>0</c:v>
                </c:pt>
                <c:pt idx="729" formatCode="0.000">
                  <c:v>0</c:v>
                </c:pt>
                <c:pt idx="730" formatCode="0.000">
                  <c:v>0</c:v>
                </c:pt>
                <c:pt idx="731" formatCode="0.000">
                  <c:v>0</c:v>
                </c:pt>
                <c:pt idx="732" formatCode="0.000">
                  <c:v>0</c:v>
                </c:pt>
                <c:pt idx="733" formatCode="0.000">
                  <c:v>0</c:v>
                </c:pt>
                <c:pt idx="734" formatCode="0.000">
                  <c:v>0</c:v>
                </c:pt>
                <c:pt idx="735" formatCode="0.000">
                  <c:v>0</c:v>
                </c:pt>
                <c:pt idx="736" formatCode="0.000">
                  <c:v>0</c:v>
                </c:pt>
                <c:pt idx="737" formatCode="0.000">
                  <c:v>0</c:v>
                </c:pt>
                <c:pt idx="738" formatCode="0.000">
                  <c:v>0</c:v>
                </c:pt>
                <c:pt idx="739" formatCode="0.000">
                  <c:v>0</c:v>
                </c:pt>
                <c:pt idx="740" formatCode="0.000">
                  <c:v>0</c:v>
                </c:pt>
                <c:pt idx="741" formatCode="0.000">
                  <c:v>0</c:v>
                </c:pt>
                <c:pt idx="742" formatCode="0.000">
                  <c:v>0</c:v>
                </c:pt>
                <c:pt idx="743" formatCode="0.000">
                  <c:v>0</c:v>
                </c:pt>
                <c:pt idx="744" formatCode="0.000">
                  <c:v>0</c:v>
                </c:pt>
                <c:pt idx="745" formatCode="0.000">
                  <c:v>0</c:v>
                </c:pt>
                <c:pt idx="746" formatCode="0.000">
                  <c:v>0</c:v>
                </c:pt>
                <c:pt idx="747" formatCode="0.000">
                  <c:v>0</c:v>
                </c:pt>
                <c:pt idx="748" formatCode="0.000">
                  <c:v>0</c:v>
                </c:pt>
                <c:pt idx="749" formatCode="0.000">
                  <c:v>0</c:v>
                </c:pt>
                <c:pt idx="750" formatCode="0.000">
                  <c:v>0</c:v>
                </c:pt>
                <c:pt idx="751" formatCode="0.000">
                  <c:v>0</c:v>
                </c:pt>
                <c:pt idx="752" formatCode="0.000">
                  <c:v>0</c:v>
                </c:pt>
                <c:pt idx="753" formatCode="0.000">
                  <c:v>0</c:v>
                </c:pt>
                <c:pt idx="754" formatCode="0.000">
                  <c:v>0</c:v>
                </c:pt>
                <c:pt idx="755" formatCode="0.000">
                  <c:v>0</c:v>
                </c:pt>
                <c:pt idx="756" formatCode="0.000">
                  <c:v>0</c:v>
                </c:pt>
                <c:pt idx="757" formatCode="0.000">
                  <c:v>0</c:v>
                </c:pt>
                <c:pt idx="758" formatCode="0.000">
                  <c:v>0</c:v>
                </c:pt>
                <c:pt idx="759" formatCode="0.000">
                  <c:v>7.4903711368314169E-2</c:v>
                </c:pt>
                <c:pt idx="760" formatCode="0.000">
                  <c:v>0.93418665803513912</c:v>
                </c:pt>
                <c:pt idx="761" formatCode="0.000">
                  <c:v>2.3656949293008935</c:v>
                </c:pt>
                <c:pt idx="762" formatCode="0.000">
                  <c:v>3.2669379364800344</c:v>
                </c:pt>
                <c:pt idx="763" formatCode="0.000">
                  <c:v>3.1301542045323738</c:v>
                </c:pt>
                <c:pt idx="764" formatCode="0.000">
                  <c:v>2.721412781603652</c:v>
                </c:pt>
                <c:pt idx="765" formatCode="0.000">
                  <c:v>2.2949636289858217</c:v>
                </c:pt>
                <c:pt idx="766" formatCode="0.000">
                  <c:v>1.557379587242798</c:v>
                </c:pt>
                <c:pt idx="767" formatCode="0.000">
                  <c:v>0.75605308987670372</c:v>
                </c:pt>
                <c:pt idx="768" formatCode="0.000">
                  <c:v>6.0032777777777524E-3</c:v>
                </c:pt>
                <c:pt idx="769" formatCode="0.000">
                  <c:v>0</c:v>
                </c:pt>
                <c:pt idx="770" formatCode="0.000">
                  <c:v>0</c:v>
                </c:pt>
                <c:pt idx="771" formatCode="0.000">
                  <c:v>0</c:v>
                </c:pt>
                <c:pt idx="772" formatCode="0.000">
                  <c:v>0</c:v>
                </c:pt>
                <c:pt idx="773" formatCode="0.000">
                  <c:v>0</c:v>
                </c:pt>
                <c:pt idx="774" formatCode="0.000">
                  <c:v>0</c:v>
                </c:pt>
                <c:pt idx="775" formatCode="0.000">
                  <c:v>0</c:v>
                </c:pt>
                <c:pt idx="776" formatCode="0.000">
                  <c:v>0</c:v>
                </c:pt>
                <c:pt idx="777" formatCode="0.000">
                  <c:v>0</c:v>
                </c:pt>
                <c:pt idx="778" formatCode="0.000">
                  <c:v>0</c:v>
                </c:pt>
                <c:pt idx="779" formatCode="0.000">
                  <c:v>0</c:v>
                </c:pt>
                <c:pt idx="780" formatCode="0.000">
                  <c:v>0</c:v>
                </c:pt>
                <c:pt idx="781" formatCode="0.000">
                  <c:v>0</c:v>
                </c:pt>
                <c:pt idx="782" formatCode="0.000">
                  <c:v>0</c:v>
                </c:pt>
                <c:pt idx="783" formatCode="0.000">
                  <c:v>0</c:v>
                </c:pt>
                <c:pt idx="784" formatCode="0.000">
                  <c:v>0</c:v>
                </c:pt>
                <c:pt idx="785" formatCode="0.000">
                  <c:v>0</c:v>
                </c:pt>
                <c:pt idx="786" formatCode="0.000">
                  <c:v>0</c:v>
                </c:pt>
                <c:pt idx="787" formatCode="0.000">
                  <c:v>0</c:v>
                </c:pt>
                <c:pt idx="788" formatCode="0.000">
                  <c:v>0</c:v>
                </c:pt>
                <c:pt idx="789" formatCode="0.000">
                  <c:v>0</c:v>
                </c:pt>
                <c:pt idx="790" formatCode="0.000">
                  <c:v>0</c:v>
                </c:pt>
                <c:pt idx="791" formatCode="0.000">
                  <c:v>0</c:v>
                </c:pt>
                <c:pt idx="792" formatCode="0.000">
                  <c:v>0</c:v>
                </c:pt>
                <c:pt idx="793" formatCode="0.000">
                  <c:v>0</c:v>
                </c:pt>
                <c:pt idx="794" formatCode="0.000">
                  <c:v>0</c:v>
                </c:pt>
                <c:pt idx="795" formatCode="0.000">
                  <c:v>0</c:v>
                </c:pt>
                <c:pt idx="796" formatCode="0.000">
                  <c:v>0</c:v>
                </c:pt>
                <c:pt idx="797" formatCode="0.000">
                  <c:v>0</c:v>
                </c:pt>
                <c:pt idx="798" formatCode="0.000">
                  <c:v>2.2796657499557873</c:v>
                </c:pt>
                <c:pt idx="799" formatCode="0.000">
                  <c:v>4.148905293627025</c:v>
                </c:pt>
                <c:pt idx="800" formatCode="0.000">
                  <c:v>4.7693994885995394</c:v>
                </c:pt>
                <c:pt idx="801" formatCode="0.000">
                  <c:v>4.0186336551175099</c:v>
                </c:pt>
                <c:pt idx="802" formatCode="0.000">
                  <c:v>2.4161800269571434</c:v>
                </c:pt>
                <c:pt idx="803" formatCode="0.000">
                  <c:v>0.71746875831163182</c:v>
                </c:pt>
                <c:pt idx="804" formatCode="0.000">
                  <c:v>0</c:v>
                </c:pt>
                <c:pt idx="805" formatCode="0.000">
                  <c:v>0</c:v>
                </c:pt>
                <c:pt idx="806" formatCode="0.000">
                  <c:v>0</c:v>
                </c:pt>
                <c:pt idx="807" formatCode="0.000">
                  <c:v>0</c:v>
                </c:pt>
                <c:pt idx="808" formatCode="0.000">
                  <c:v>0</c:v>
                </c:pt>
                <c:pt idx="809" formatCode="0.000">
                  <c:v>0</c:v>
                </c:pt>
                <c:pt idx="810" formatCode="0.000">
                  <c:v>0</c:v>
                </c:pt>
                <c:pt idx="811" formatCode="0.000">
                  <c:v>0</c:v>
                </c:pt>
                <c:pt idx="812" formatCode="0.000">
                  <c:v>0</c:v>
                </c:pt>
                <c:pt idx="813" formatCode="0.000">
                  <c:v>0.3539230554036441</c:v>
                </c:pt>
                <c:pt idx="814" formatCode="0.000">
                  <c:v>0.95359327483522915</c:v>
                </c:pt>
                <c:pt idx="815" formatCode="0.000">
                  <c:v>2.0091627133680552</c:v>
                </c:pt>
                <c:pt idx="816" formatCode="0.000">
                  <c:v>2.6937821206589159</c:v>
                </c:pt>
                <c:pt idx="817" formatCode="0.000">
                  <c:v>2.7002721414601023</c:v>
                </c:pt>
                <c:pt idx="818" formatCode="0.000">
                  <c:v>2.6009025406258042</c:v>
                </c:pt>
                <c:pt idx="819" formatCode="0.000">
                  <c:v>2.5063088579129689</c:v>
                </c:pt>
                <c:pt idx="820" formatCode="0.000">
                  <c:v>2.1414575760842665</c:v>
                </c:pt>
                <c:pt idx="821" formatCode="0.000">
                  <c:v>1.5858799965350112</c:v>
                </c:pt>
                <c:pt idx="822" formatCode="0.000">
                  <c:v>0.65556828472222206</c:v>
                </c:pt>
                <c:pt idx="823" formatCode="0.000">
                  <c:v>0</c:v>
                </c:pt>
                <c:pt idx="824" formatCode="0.000">
                  <c:v>0</c:v>
                </c:pt>
                <c:pt idx="825" formatCode="0.000">
                  <c:v>0</c:v>
                </c:pt>
                <c:pt idx="826" formatCode="0.000">
                  <c:v>0</c:v>
                </c:pt>
                <c:pt idx="827" formatCode="0.000">
                  <c:v>0</c:v>
                </c:pt>
                <c:pt idx="828" formatCode="0.000">
                  <c:v>0</c:v>
                </c:pt>
                <c:pt idx="829" formatCode="0.000">
                  <c:v>0</c:v>
                </c:pt>
                <c:pt idx="830" formatCode="0.000">
                  <c:v>0</c:v>
                </c:pt>
                <c:pt idx="831" formatCode="0.000">
                  <c:v>0</c:v>
                </c:pt>
                <c:pt idx="832" formatCode="0.000">
                  <c:v>0</c:v>
                </c:pt>
                <c:pt idx="833" formatCode="0.000">
                  <c:v>0</c:v>
                </c:pt>
                <c:pt idx="834" formatCode="0.000">
                  <c:v>0</c:v>
                </c:pt>
                <c:pt idx="835" formatCode="0.000">
                  <c:v>0</c:v>
                </c:pt>
                <c:pt idx="836" formatCode="0.000">
                  <c:v>0</c:v>
                </c:pt>
                <c:pt idx="837" formatCode="0.000">
                  <c:v>0</c:v>
                </c:pt>
                <c:pt idx="838" formatCode="0.000">
                  <c:v>0</c:v>
                </c:pt>
                <c:pt idx="839" formatCode="0.000">
                  <c:v>0</c:v>
                </c:pt>
                <c:pt idx="840" formatCode="0.000">
                  <c:v>0</c:v>
                </c:pt>
                <c:pt idx="841" formatCode="0.000">
                  <c:v>0</c:v>
                </c:pt>
                <c:pt idx="842" formatCode="0.000">
                  <c:v>0</c:v>
                </c:pt>
                <c:pt idx="843" formatCode="0.000">
                  <c:v>0</c:v>
                </c:pt>
                <c:pt idx="844" formatCode="0.000">
                  <c:v>0</c:v>
                </c:pt>
                <c:pt idx="845" formatCode="0.000">
                  <c:v>0</c:v>
                </c:pt>
                <c:pt idx="846" formatCode="0.000">
                  <c:v>0</c:v>
                </c:pt>
                <c:pt idx="847" formatCode="0.000">
                  <c:v>0</c:v>
                </c:pt>
                <c:pt idx="848" formatCode="0.000">
                  <c:v>0</c:v>
                </c:pt>
                <c:pt idx="849" formatCode="0.000">
                  <c:v>0</c:v>
                </c:pt>
                <c:pt idx="850" formatCode="0.000">
                  <c:v>0</c:v>
                </c:pt>
                <c:pt idx="851" formatCode="0.000">
                  <c:v>0</c:v>
                </c:pt>
                <c:pt idx="852" formatCode="0.000">
                  <c:v>0</c:v>
                </c:pt>
                <c:pt idx="853" formatCode="0.000">
                  <c:v>0</c:v>
                </c:pt>
                <c:pt idx="854" formatCode="0.000">
                  <c:v>0</c:v>
                </c:pt>
                <c:pt idx="855" formatCode="0.000">
                  <c:v>0</c:v>
                </c:pt>
                <c:pt idx="856" formatCode="0.000">
                  <c:v>0</c:v>
                </c:pt>
                <c:pt idx="857" formatCode="0.000">
                  <c:v>0</c:v>
                </c:pt>
                <c:pt idx="858" formatCode="0.000">
                  <c:v>0</c:v>
                </c:pt>
                <c:pt idx="859" formatCode="0.000">
                  <c:v>0</c:v>
                </c:pt>
                <c:pt idx="860" formatCode="0.000">
                  <c:v>0</c:v>
                </c:pt>
                <c:pt idx="861" formatCode="0.000">
                  <c:v>0</c:v>
                </c:pt>
                <c:pt idx="862" formatCode="0.000">
                  <c:v>0</c:v>
                </c:pt>
                <c:pt idx="863" formatCode="0.000">
                  <c:v>0</c:v>
                </c:pt>
                <c:pt idx="864" formatCode="0.000">
                  <c:v>0</c:v>
                </c:pt>
                <c:pt idx="865" formatCode="0.000">
                  <c:v>0</c:v>
                </c:pt>
                <c:pt idx="866" formatCode="0.000">
                  <c:v>0</c:v>
                </c:pt>
                <c:pt idx="867" formatCode="0.000">
                  <c:v>0</c:v>
                </c:pt>
                <c:pt idx="868" formatCode="0.000">
                  <c:v>0</c:v>
                </c:pt>
                <c:pt idx="869" formatCode="0.000">
                  <c:v>0</c:v>
                </c:pt>
                <c:pt idx="870" formatCode="0.000">
                  <c:v>0</c:v>
                </c:pt>
                <c:pt idx="871" formatCode="0.000">
                  <c:v>0</c:v>
                </c:pt>
                <c:pt idx="872" formatCode="0.000">
                  <c:v>0</c:v>
                </c:pt>
                <c:pt idx="873" formatCode="0.000">
                  <c:v>0</c:v>
                </c:pt>
                <c:pt idx="874" formatCode="0.000">
                  <c:v>0</c:v>
                </c:pt>
                <c:pt idx="875" formatCode="0.000">
                  <c:v>0</c:v>
                </c:pt>
                <c:pt idx="876" formatCode="0.000">
                  <c:v>0</c:v>
                </c:pt>
                <c:pt idx="877" formatCode="0.000">
                  <c:v>0</c:v>
                </c:pt>
                <c:pt idx="878" formatCode="0.000">
                  <c:v>0</c:v>
                </c:pt>
                <c:pt idx="879" formatCode="0.000">
                  <c:v>0</c:v>
                </c:pt>
                <c:pt idx="880" formatCode="0.000">
                  <c:v>0</c:v>
                </c:pt>
                <c:pt idx="881" formatCode="0.000">
                  <c:v>0</c:v>
                </c:pt>
                <c:pt idx="882" formatCode="0.000">
                  <c:v>0</c:v>
                </c:pt>
                <c:pt idx="883" formatCode="0.000">
                  <c:v>0</c:v>
                </c:pt>
                <c:pt idx="884" formatCode="0.000">
                  <c:v>0</c:v>
                </c:pt>
                <c:pt idx="885" formatCode="0.000">
                  <c:v>0</c:v>
                </c:pt>
                <c:pt idx="886" formatCode="0.000">
                  <c:v>0</c:v>
                </c:pt>
                <c:pt idx="887" formatCode="0.000">
                  <c:v>0</c:v>
                </c:pt>
                <c:pt idx="888" formatCode="0.000">
                  <c:v>0</c:v>
                </c:pt>
                <c:pt idx="889" formatCode="0.000">
                  <c:v>0</c:v>
                </c:pt>
                <c:pt idx="890" formatCode="0.000">
                  <c:v>0</c:v>
                </c:pt>
                <c:pt idx="891" formatCode="0.000">
                  <c:v>0</c:v>
                </c:pt>
                <c:pt idx="892" formatCode="0.000">
                  <c:v>0</c:v>
                </c:pt>
                <c:pt idx="893" formatCode="0.000">
                  <c:v>0</c:v>
                </c:pt>
                <c:pt idx="894" formatCode="0.000">
                  <c:v>0</c:v>
                </c:pt>
                <c:pt idx="895" formatCode="0.000">
                  <c:v>0</c:v>
                </c:pt>
                <c:pt idx="896" formatCode="0.000">
                  <c:v>0</c:v>
                </c:pt>
                <c:pt idx="897" formatCode="0.000">
                  <c:v>6.0100000000801399E-5</c:v>
                </c:pt>
                <c:pt idx="898" formatCode="0.000">
                  <c:v>0</c:v>
                </c:pt>
                <c:pt idx="899" formatCode="0.000">
                  <c:v>0</c:v>
                </c:pt>
                <c:pt idx="900" formatCode="0.000">
                  <c:v>0</c:v>
                </c:pt>
                <c:pt idx="901" formatCode="0.000">
                  <c:v>0</c:v>
                </c:pt>
                <c:pt idx="902" formatCode="0.000">
                  <c:v>0</c:v>
                </c:pt>
                <c:pt idx="903" formatCode="0.000">
                  <c:v>0</c:v>
                </c:pt>
                <c:pt idx="904" formatCode="0.000">
                  <c:v>0</c:v>
                </c:pt>
                <c:pt idx="905" formatCode="0.000">
                  <c:v>0</c:v>
                </c:pt>
                <c:pt idx="906" formatCode="0.000">
                  <c:v>2.4841228862196156</c:v>
                </c:pt>
                <c:pt idx="907" formatCode="0.000">
                  <c:v>4.7693994885995394</c:v>
                </c:pt>
                <c:pt idx="908" formatCode="0.000">
                  <c:v>4.0186336551175099</c:v>
                </c:pt>
                <c:pt idx="909" formatCode="0.000">
                  <c:v>2.4161800269571434</c:v>
                </c:pt>
                <c:pt idx="910" formatCode="0.000">
                  <c:v>0.71746875831163182</c:v>
                </c:pt>
                <c:pt idx="911" formatCode="0.000">
                  <c:v>0</c:v>
                </c:pt>
                <c:pt idx="912" formatCode="0.000">
                  <c:v>0</c:v>
                </c:pt>
                <c:pt idx="913" formatCode="0.000">
                  <c:v>0</c:v>
                </c:pt>
                <c:pt idx="914" formatCode="0.000">
                  <c:v>0</c:v>
                </c:pt>
                <c:pt idx="915" formatCode="0.000">
                  <c:v>0</c:v>
                </c:pt>
                <c:pt idx="916" formatCode="0.000">
                  <c:v>0</c:v>
                </c:pt>
                <c:pt idx="917" formatCode="0.000">
                  <c:v>0</c:v>
                </c:pt>
                <c:pt idx="918" formatCode="0.000">
                  <c:v>0</c:v>
                </c:pt>
                <c:pt idx="919" formatCode="0.000">
                  <c:v>0</c:v>
                </c:pt>
                <c:pt idx="920" formatCode="0.000">
                  <c:v>0</c:v>
                </c:pt>
                <c:pt idx="921" formatCode="0.000">
                  <c:v>0</c:v>
                </c:pt>
                <c:pt idx="922" formatCode="0.000">
                  <c:v>0</c:v>
                </c:pt>
                <c:pt idx="923" formatCode="0.000">
                  <c:v>0</c:v>
                </c:pt>
                <c:pt idx="924" formatCode="0.000">
                  <c:v>0</c:v>
                </c:pt>
                <c:pt idx="925" formatCode="0.000">
                  <c:v>0</c:v>
                </c:pt>
                <c:pt idx="926" formatCode="0.000">
                  <c:v>0</c:v>
                </c:pt>
                <c:pt idx="927" formatCode="0.000">
                  <c:v>0</c:v>
                </c:pt>
                <c:pt idx="928" formatCode="0.000">
                  <c:v>0</c:v>
                </c:pt>
                <c:pt idx="929" formatCode="0.000">
                  <c:v>0</c:v>
                </c:pt>
                <c:pt idx="930" formatCode="0.000">
                  <c:v>0</c:v>
                </c:pt>
                <c:pt idx="931" formatCode="0.000">
                  <c:v>0</c:v>
                </c:pt>
                <c:pt idx="932" formatCode="0.000">
                  <c:v>0</c:v>
                </c:pt>
                <c:pt idx="933" formatCode="0.000">
                  <c:v>0</c:v>
                </c:pt>
                <c:pt idx="934" formatCode="0.000">
                  <c:v>0</c:v>
                </c:pt>
                <c:pt idx="935" formatCode="0.000">
                  <c:v>0</c:v>
                </c:pt>
                <c:pt idx="936" formatCode="0.000">
                  <c:v>0</c:v>
                </c:pt>
                <c:pt idx="937" formatCode="0.000">
                  <c:v>0</c:v>
                </c:pt>
                <c:pt idx="938" formatCode="0.000">
                  <c:v>0</c:v>
                </c:pt>
                <c:pt idx="939" formatCode="0.000">
                  <c:v>0</c:v>
                </c:pt>
                <c:pt idx="940" formatCode="0.000">
                  <c:v>0</c:v>
                </c:pt>
                <c:pt idx="941" formatCode="0.000">
                  <c:v>0</c:v>
                </c:pt>
                <c:pt idx="942" formatCode="0.000">
                  <c:v>0</c:v>
                </c:pt>
                <c:pt idx="943" formatCode="0.000">
                  <c:v>0</c:v>
                </c:pt>
                <c:pt idx="944" formatCode="0.000">
                  <c:v>0</c:v>
                </c:pt>
                <c:pt idx="945" formatCode="0.000">
                  <c:v>0</c:v>
                </c:pt>
                <c:pt idx="946" formatCode="0.000">
                  <c:v>0</c:v>
                </c:pt>
                <c:pt idx="947" formatCode="0.000">
                  <c:v>0</c:v>
                </c:pt>
                <c:pt idx="948" formatCode="0.000">
                  <c:v>0</c:v>
                </c:pt>
                <c:pt idx="949" formatCode="0.000">
                  <c:v>0</c:v>
                </c:pt>
                <c:pt idx="950" formatCode="0.000">
                  <c:v>0</c:v>
                </c:pt>
                <c:pt idx="951" formatCode="0.000">
                  <c:v>0</c:v>
                </c:pt>
                <c:pt idx="952" formatCode="0.000">
                  <c:v>0</c:v>
                </c:pt>
                <c:pt idx="953" formatCode="0.000">
                  <c:v>0</c:v>
                </c:pt>
                <c:pt idx="954" formatCode="0.000">
                  <c:v>0</c:v>
                </c:pt>
                <c:pt idx="955" formatCode="0.000">
                  <c:v>0.66715863125401775</c:v>
                </c:pt>
                <c:pt idx="956" formatCode="0.000">
                  <c:v>2.5446852000618909</c:v>
                </c:pt>
                <c:pt idx="957" formatCode="0.000">
                  <c:v>3.9062667207304527</c:v>
                </c:pt>
                <c:pt idx="958" formatCode="0.000">
                  <c:v>4.0041599289970744</c:v>
                </c:pt>
                <c:pt idx="959" formatCode="0.000">
                  <c:v>3.5609193994791668</c:v>
                </c:pt>
                <c:pt idx="960" formatCode="0.000">
                  <c:v>3.0983589483466747</c:v>
                </c:pt>
                <c:pt idx="961" formatCode="0.000">
                  <c:v>1.6856565893004105</c:v>
                </c:pt>
                <c:pt idx="962" formatCode="0.000">
                  <c:v>0</c:v>
                </c:pt>
                <c:pt idx="963" formatCode="0.000">
                  <c:v>0</c:v>
                </c:pt>
                <c:pt idx="964" formatCode="0.000">
                  <c:v>0</c:v>
                </c:pt>
                <c:pt idx="965" formatCode="0.000">
                  <c:v>0</c:v>
                </c:pt>
                <c:pt idx="966" formatCode="0.000">
                  <c:v>0</c:v>
                </c:pt>
                <c:pt idx="967" formatCode="0.000">
                  <c:v>0</c:v>
                </c:pt>
                <c:pt idx="968" formatCode="0.000">
                  <c:v>0</c:v>
                </c:pt>
                <c:pt idx="969" formatCode="0.000">
                  <c:v>0</c:v>
                </c:pt>
                <c:pt idx="970" formatCode="0.000">
                  <c:v>0</c:v>
                </c:pt>
                <c:pt idx="971" formatCode="0.000">
                  <c:v>0</c:v>
                </c:pt>
                <c:pt idx="972" formatCode="0.000">
                  <c:v>0</c:v>
                </c:pt>
                <c:pt idx="973" formatCode="0.000">
                  <c:v>0</c:v>
                </c:pt>
                <c:pt idx="974" formatCode="0.000">
                  <c:v>0.19369810204394911</c:v>
                </c:pt>
                <c:pt idx="975" formatCode="0.000">
                  <c:v>1.5318315412037034</c:v>
                </c:pt>
                <c:pt idx="976" formatCode="0.000">
                  <c:v>3.2450202714192709</c:v>
                </c:pt>
                <c:pt idx="977" formatCode="0.000">
                  <c:v>3.7976634067451132</c:v>
                </c:pt>
                <c:pt idx="978" formatCode="0.000">
                  <c:v>3.344972181818255</c:v>
                </c:pt>
                <c:pt idx="979" formatCode="0.000">
                  <c:v>2.8742388078703693</c:v>
                </c:pt>
                <c:pt idx="980" formatCode="0.000">
                  <c:v>2.4146636751454795</c:v>
                </c:pt>
                <c:pt idx="981" formatCode="0.000">
                  <c:v>1.4866709687266906</c:v>
                </c:pt>
                <c:pt idx="982" formatCode="0.000">
                  <c:v>0.79195272427983554</c:v>
                </c:pt>
                <c:pt idx="983" formatCode="0.000">
                  <c:v>0.54337458287037044</c:v>
                </c:pt>
                <c:pt idx="984" formatCode="0.000">
                  <c:v>0.33911680446968218</c:v>
                </c:pt>
                <c:pt idx="985" formatCode="0.000">
                  <c:v>0.1949440958847736</c:v>
                </c:pt>
                <c:pt idx="986" formatCode="0.000">
                  <c:v>0.14461423333333337</c:v>
                </c:pt>
                <c:pt idx="987" formatCode="0.000">
                  <c:v>0.15212174659609698</c:v>
                </c:pt>
                <c:pt idx="988" formatCode="0.000">
                  <c:v>0.10242977448559673</c:v>
                </c:pt>
                <c:pt idx="989" formatCode="0.000">
                  <c:v>2.1082950071534205E-2</c:v>
                </c:pt>
                <c:pt idx="990" formatCode="0.000">
                  <c:v>0</c:v>
                </c:pt>
                <c:pt idx="991" formatCode="0.000">
                  <c:v>0</c:v>
                </c:pt>
                <c:pt idx="992" formatCode="0.000">
                  <c:v>0</c:v>
                </c:pt>
                <c:pt idx="993" formatCode="0.000">
                  <c:v>0</c:v>
                </c:pt>
                <c:pt idx="994" formatCode="0.000">
                  <c:v>0</c:v>
                </c:pt>
                <c:pt idx="995" formatCode="0.000">
                  <c:v>0</c:v>
                </c:pt>
                <c:pt idx="996" formatCode="0.000">
                  <c:v>0</c:v>
                </c:pt>
                <c:pt idx="997" formatCode="0.000">
                  <c:v>0</c:v>
                </c:pt>
                <c:pt idx="998" formatCode="0.000">
                  <c:v>0</c:v>
                </c:pt>
                <c:pt idx="999" formatCode="0.000">
                  <c:v>0</c:v>
                </c:pt>
                <c:pt idx="1000" formatCode="0.000">
                  <c:v>0</c:v>
                </c:pt>
                <c:pt idx="1001" formatCode="0.000">
                  <c:v>0</c:v>
                </c:pt>
                <c:pt idx="1002" formatCode="0.000">
                  <c:v>0</c:v>
                </c:pt>
                <c:pt idx="1003" formatCode="0.000">
                  <c:v>0</c:v>
                </c:pt>
                <c:pt idx="1004" formatCode="0.000">
                  <c:v>0</c:v>
                </c:pt>
                <c:pt idx="1005" formatCode="0.000">
                  <c:v>0</c:v>
                </c:pt>
                <c:pt idx="1006" formatCode="0.000">
                  <c:v>0</c:v>
                </c:pt>
                <c:pt idx="1007" formatCode="0.000">
                  <c:v>0</c:v>
                </c:pt>
                <c:pt idx="1008" formatCode="0.000">
                  <c:v>0</c:v>
                </c:pt>
                <c:pt idx="1009" formatCode="0.000">
                  <c:v>0</c:v>
                </c:pt>
                <c:pt idx="1010" formatCode="0.000">
                  <c:v>0</c:v>
                </c:pt>
                <c:pt idx="1011" formatCode="0.000">
                  <c:v>0</c:v>
                </c:pt>
                <c:pt idx="1012" formatCode="0.000">
                  <c:v>0</c:v>
                </c:pt>
                <c:pt idx="1013" formatCode="0.000">
                  <c:v>0</c:v>
                </c:pt>
                <c:pt idx="1014" formatCode="0.000">
                  <c:v>0</c:v>
                </c:pt>
                <c:pt idx="1015" formatCode="0.000">
                  <c:v>0</c:v>
                </c:pt>
                <c:pt idx="1016" formatCode="0.000">
                  <c:v>0</c:v>
                </c:pt>
                <c:pt idx="1017" formatCode="0.000">
                  <c:v>0</c:v>
                </c:pt>
                <c:pt idx="1018" formatCode="0.000">
                  <c:v>0</c:v>
                </c:pt>
                <c:pt idx="1019" formatCode="0.000">
                  <c:v>0</c:v>
                </c:pt>
                <c:pt idx="1020" formatCode="0.000">
                  <c:v>0</c:v>
                </c:pt>
                <c:pt idx="1021" formatCode="0.000">
                  <c:v>0</c:v>
                </c:pt>
                <c:pt idx="1022" formatCode="0.000">
                  <c:v>0</c:v>
                </c:pt>
                <c:pt idx="1023" formatCode="0.000">
                  <c:v>0</c:v>
                </c:pt>
                <c:pt idx="1024" formatCode="0.000">
                  <c:v>0</c:v>
                </c:pt>
                <c:pt idx="1025" formatCode="0.000">
                  <c:v>0</c:v>
                </c:pt>
                <c:pt idx="1026" formatCode="0.000">
                  <c:v>0</c:v>
                </c:pt>
                <c:pt idx="1027" formatCode="0.000">
                  <c:v>0</c:v>
                </c:pt>
                <c:pt idx="1028" formatCode="0.000">
                  <c:v>0</c:v>
                </c:pt>
                <c:pt idx="1029" formatCode="0.000">
                  <c:v>0</c:v>
                </c:pt>
                <c:pt idx="1030" formatCode="0.000">
                  <c:v>0</c:v>
                </c:pt>
                <c:pt idx="1031" formatCode="0.000">
                  <c:v>0</c:v>
                </c:pt>
                <c:pt idx="1032" formatCode="0.000">
                  <c:v>0</c:v>
                </c:pt>
                <c:pt idx="1033" formatCode="0.000">
                  <c:v>0</c:v>
                </c:pt>
                <c:pt idx="1034" formatCode="0.000">
                  <c:v>0</c:v>
                </c:pt>
                <c:pt idx="1035" formatCode="0.000">
                  <c:v>0</c:v>
                </c:pt>
                <c:pt idx="1036" formatCode="0.000">
                  <c:v>0</c:v>
                </c:pt>
                <c:pt idx="1037" formatCode="0.000">
                  <c:v>0</c:v>
                </c:pt>
                <c:pt idx="1038" formatCode="0.000">
                  <c:v>0</c:v>
                </c:pt>
                <c:pt idx="1039" formatCode="0.000">
                  <c:v>0</c:v>
                </c:pt>
                <c:pt idx="1040" formatCode="0.000">
                  <c:v>0</c:v>
                </c:pt>
                <c:pt idx="1041" formatCode="0.000">
                  <c:v>0</c:v>
                </c:pt>
                <c:pt idx="1042" formatCode="0.000">
                  <c:v>0</c:v>
                </c:pt>
                <c:pt idx="1043" formatCode="0.000">
                  <c:v>0</c:v>
                </c:pt>
                <c:pt idx="1044" formatCode="0.000">
                  <c:v>0</c:v>
                </c:pt>
                <c:pt idx="1045" formatCode="0.000">
                  <c:v>0</c:v>
                </c:pt>
                <c:pt idx="1046" formatCode="0.000">
                  <c:v>0</c:v>
                </c:pt>
                <c:pt idx="1047" formatCode="0.000">
                  <c:v>0</c:v>
                </c:pt>
                <c:pt idx="1048" formatCode="0.000">
                  <c:v>0</c:v>
                </c:pt>
                <c:pt idx="1049" formatCode="0.000">
                  <c:v>0</c:v>
                </c:pt>
                <c:pt idx="1050" formatCode="0.000">
                  <c:v>0</c:v>
                </c:pt>
                <c:pt idx="1051" formatCode="0.000">
                  <c:v>0</c:v>
                </c:pt>
                <c:pt idx="1052" formatCode="0.000">
                  <c:v>0</c:v>
                </c:pt>
                <c:pt idx="1053" formatCode="0.000">
                  <c:v>0</c:v>
                </c:pt>
                <c:pt idx="1054" formatCode="0.000">
                  <c:v>0.12001738011268556</c:v>
                </c:pt>
                <c:pt idx="1055" formatCode="0.000">
                  <c:v>0.73983438195167806</c:v>
                </c:pt>
                <c:pt idx="1056" formatCode="0.000">
                  <c:v>1.1064627584362154</c:v>
                </c:pt>
                <c:pt idx="1057" formatCode="0.000">
                  <c:v>1.4842043309823494</c:v>
                </c:pt>
                <c:pt idx="1058" formatCode="0.000">
                  <c:v>1.994131372280094</c:v>
                </c:pt>
                <c:pt idx="1059" formatCode="0.000">
                  <c:v>2.5623241246149995</c:v>
                </c:pt>
                <c:pt idx="1060" formatCode="0.000">
                  <c:v>3.0197431666666654</c:v>
                </c:pt>
                <c:pt idx="1061" formatCode="0.000">
                  <c:v>2.9373485677477178</c:v>
                </c:pt>
                <c:pt idx="1062" formatCode="0.000">
                  <c:v>2.20797125471322</c:v>
                </c:pt>
                <c:pt idx="1063" formatCode="0.000">
                  <c:v>1.6132582751736106</c:v>
                </c:pt>
                <c:pt idx="1064" formatCode="0.000">
                  <c:v>1.0941103988466117</c:v>
                </c:pt>
                <c:pt idx="1065" formatCode="0.000">
                  <c:v>0.46515986389531883</c:v>
                </c:pt>
                <c:pt idx="1066" formatCode="0.000">
                  <c:v>0</c:v>
                </c:pt>
                <c:pt idx="1067" formatCode="0.000">
                  <c:v>0</c:v>
                </c:pt>
                <c:pt idx="1068" formatCode="0.000">
                  <c:v>0</c:v>
                </c:pt>
                <c:pt idx="1069" formatCode="0.000">
                  <c:v>0</c:v>
                </c:pt>
                <c:pt idx="1070" formatCode="0.000">
                  <c:v>0</c:v>
                </c:pt>
                <c:pt idx="1071" formatCode="0.000">
                  <c:v>0</c:v>
                </c:pt>
                <c:pt idx="1072" formatCode="0.000">
                  <c:v>0</c:v>
                </c:pt>
                <c:pt idx="1073" formatCode="0.000">
                  <c:v>0</c:v>
                </c:pt>
                <c:pt idx="1074" formatCode="0.000">
                  <c:v>0</c:v>
                </c:pt>
                <c:pt idx="1075" formatCode="0.000">
                  <c:v>0</c:v>
                </c:pt>
                <c:pt idx="1076" formatCode="0.000">
                  <c:v>0</c:v>
                </c:pt>
                <c:pt idx="1077" formatCode="0.000">
                  <c:v>0</c:v>
                </c:pt>
                <c:pt idx="1078" formatCode="0.000">
                  <c:v>0</c:v>
                </c:pt>
                <c:pt idx="1079" formatCode="0.000">
                  <c:v>0</c:v>
                </c:pt>
                <c:pt idx="1080" formatCode="0.000">
                  <c:v>0</c:v>
                </c:pt>
                <c:pt idx="1081" formatCode="0.000">
                  <c:v>0</c:v>
                </c:pt>
                <c:pt idx="1082" formatCode="0.000">
                  <c:v>0</c:v>
                </c:pt>
                <c:pt idx="1083" formatCode="0.000">
                  <c:v>0</c:v>
                </c:pt>
                <c:pt idx="1084" formatCode="0.000">
                  <c:v>0</c:v>
                </c:pt>
                <c:pt idx="1085" formatCode="0.000">
                  <c:v>0</c:v>
                </c:pt>
                <c:pt idx="1086" formatCode="0.000">
                  <c:v>0</c:v>
                </c:pt>
                <c:pt idx="1087" formatCode="0.000">
                  <c:v>0</c:v>
                </c:pt>
                <c:pt idx="1088" formatCode="0.000">
                  <c:v>0.48249660424624002</c:v>
                </c:pt>
                <c:pt idx="1089" formatCode="0.000">
                  <c:v>0</c:v>
                </c:pt>
                <c:pt idx="1090" formatCode="0.000">
                  <c:v>0</c:v>
                </c:pt>
                <c:pt idx="1091" formatCode="0.000">
                  <c:v>0</c:v>
                </c:pt>
                <c:pt idx="1092" formatCode="0.000">
                  <c:v>0</c:v>
                </c:pt>
                <c:pt idx="1093" formatCode="0.000">
                  <c:v>0</c:v>
                </c:pt>
                <c:pt idx="1094" formatCode="0.000">
                  <c:v>0</c:v>
                </c:pt>
                <c:pt idx="1095" formatCode="0.000">
                  <c:v>0</c:v>
                </c:pt>
                <c:pt idx="1096" formatCode="0.000">
                  <c:v>0</c:v>
                </c:pt>
                <c:pt idx="1097" formatCode="0.000">
                  <c:v>0</c:v>
                </c:pt>
                <c:pt idx="1098" formatCode="0.000">
                  <c:v>0</c:v>
                </c:pt>
                <c:pt idx="1099" formatCode="0.000">
                  <c:v>0</c:v>
                </c:pt>
                <c:pt idx="1100" formatCode="0.000">
                  <c:v>0</c:v>
                </c:pt>
                <c:pt idx="1101" formatCode="0.000">
                  <c:v>0</c:v>
                </c:pt>
                <c:pt idx="1102" formatCode="0.000">
                  <c:v>0</c:v>
                </c:pt>
                <c:pt idx="1103" formatCode="0.000">
                  <c:v>0.46100200692917476</c:v>
                </c:pt>
                <c:pt idx="1104" formatCode="0.000">
                  <c:v>0.62038802523871428</c:v>
                </c:pt>
                <c:pt idx="1105" formatCode="0.000">
                  <c:v>0</c:v>
                </c:pt>
                <c:pt idx="1106" formatCode="0.000">
                  <c:v>0</c:v>
                </c:pt>
                <c:pt idx="1107" formatCode="0.000">
                  <c:v>0</c:v>
                </c:pt>
                <c:pt idx="1108" formatCode="0.000">
                  <c:v>0</c:v>
                </c:pt>
                <c:pt idx="1109" formatCode="0.000">
                  <c:v>0</c:v>
                </c:pt>
                <c:pt idx="1110" formatCode="0.000">
                  <c:v>0</c:v>
                </c:pt>
                <c:pt idx="1111" formatCode="0.000">
                  <c:v>0</c:v>
                </c:pt>
                <c:pt idx="1112" formatCode="0.000">
                  <c:v>0</c:v>
                </c:pt>
                <c:pt idx="1113" formatCode="0.000">
                  <c:v>0</c:v>
                </c:pt>
                <c:pt idx="1114" formatCode="0.000">
                  <c:v>0</c:v>
                </c:pt>
                <c:pt idx="1115" formatCode="0.000">
                  <c:v>0</c:v>
                </c:pt>
                <c:pt idx="1116" formatCode="0.000">
                  <c:v>0</c:v>
                </c:pt>
                <c:pt idx="1117" formatCode="0.000">
                  <c:v>0</c:v>
                </c:pt>
                <c:pt idx="1118" formatCode="0.000">
                  <c:v>0</c:v>
                </c:pt>
                <c:pt idx="1119" formatCode="0.000">
                  <c:v>0</c:v>
                </c:pt>
                <c:pt idx="1120" formatCode="0.000">
                  <c:v>0</c:v>
                </c:pt>
                <c:pt idx="1121" formatCode="0.000">
                  <c:v>0</c:v>
                </c:pt>
                <c:pt idx="1122" formatCode="0.000">
                  <c:v>0</c:v>
                </c:pt>
                <c:pt idx="1123" formatCode="0.000">
                  <c:v>0</c:v>
                </c:pt>
                <c:pt idx="1124" formatCode="0.000">
                  <c:v>0</c:v>
                </c:pt>
                <c:pt idx="1125" formatCode="0.000">
                  <c:v>0</c:v>
                </c:pt>
                <c:pt idx="1126" formatCode="0.000">
                  <c:v>0</c:v>
                </c:pt>
                <c:pt idx="1127" formatCode="0.000">
                  <c:v>0</c:v>
                </c:pt>
                <c:pt idx="1128" formatCode="0.000">
                  <c:v>1.3949892497942442</c:v>
                </c:pt>
                <c:pt idx="1129" formatCode="0.000">
                  <c:v>3.2073324696831635</c:v>
                </c:pt>
                <c:pt idx="1130" formatCode="0.000">
                  <c:v>4.492720213715276</c:v>
                </c:pt>
                <c:pt idx="1131" formatCode="0.000">
                  <c:v>4.5855749652737563</c:v>
                </c:pt>
                <c:pt idx="1132" formatCode="0.000">
                  <c:v>4.0768841425411502</c:v>
                </c:pt>
                <c:pt idx="1133" formatCode="0.000">
                  <c:v>3.0676651519185634</c:v>
                </c:pt>
                <c:pt idx="1134" formatCode="0.000">
                  <c:v>2.103119494489456</c:v>
                </c:pt>
                <c:pt idx="1135" formatCode="0.000">
                  <c:v>1.6518594265520519</c:v>
                </c:pt>
                <c:pt idx="1136" formatCode="0.000">
                  <c:v>1.4818169979873965</c:v>
                </c:pt>
                <c:pt idx="1137" formatCode="0.000">
                  <c:v>1.4799009707240229</c:v>
                </c:pt>
                <c:pt idx="1138" formatCode="0.000">
                  <c:v>1.3907408543274187</c:v>
                </c:pt>
                <c:pt idx="1139" formatCode="0.000">
                  <c:v>1.0780042726530348</c:v>
                </c:pt>
                <c:pt idx="1140" formatCode="0.000">
                  <c:v>0.57905356269370478</c:v>
                </c:pt>
                <c:pt idx="1141" formatCode="0.000">
                  <c:v>9.819559842464011E-2</c:v>
                </c:pt>
                <c:pt idx="1142" formatCode="0.000">
                  <c:v>0</c:v>
                </c:pt>
                <c:pt idx="1143" formatCode="0.000">
                  <c:v>0</c:v>
                </c:pt>
                <c:pt idx="1144" formatCode="0.000">
                  <c:v>0</c:v>
                </c:pt>
                <c:pt idx="1145" formatCode="0.000">
                  <c:v>0</c:v>
                </c:pt>
                <c:pt idx="1146" formatCode="0.000">
                  <c:v>0</c:v>
                </c:pt>
                <c:pt idx="1147" formatCode="0.000">
                  <c:v>0</c:v>
                </c:pt>
                <c:pt idx="1148" formatCode="0.000">
                  <c:v>0</c:v>
                </c:pt>
                <c:pt idx="1149" formatCode="0.000">
                  <c:v>0</c:v>
                </c:pt>
                <c:pt idx="1150" formatCode="0.000">
                  <c:v>3.0178474485596445E-2</c:v>
                </c:pt>
                <c:pt idx="1151" formatCode="0.000">
                  <c:v>1.4222374442266275</c:v>
                </c:pt>
                <c:pt idx="1152" formatCode="0.000">
                  <c:v>1.3813182544560181</c:v>
                </c:pt>
                <c:pt idx="1153" formatCode="0.000">
                  <c:v>0.58219639253472211</c:v>
                </c:pt>
                <c:pt idx="1154" formatCode="0.000">
                  <c:v>4.4614388888888967E-2</c:v>
                </c:pt>
                <c:pt idx="1155" formatCode="0.000">
                  <c:v>0</c:v>
                </c:pt>
                <c:pt idx="1156" formatCode="0.000">
                  <c:v>0</c:v>
                </c:pt>
                <c:pt idx="1157" formatCode="0.000">
                  <c:v>0</c:v>
                </c:pt>
                <c:pt idx="1158" formatCode="0.000">
                  <c:v>0</c:v>
                </c:pt>
                <c:pt idx="1159" formatCode="0.000">
                  <c:v>0</c:v>
                </c:pt>
                <c:pt idx="1160" formatCode="0.000">
                  <c:v>0</c:v>
                </c:pt>
                <c:pt idx="1161" formatCode="0.000">
                  <c:v>0</c:v>
                </c:pt>
                <c:pt idx="1162" formatCode="0.000">
                  <c:v>0</c:v>
                </c:pt>
                <c:pt idx="1163" formatCode="0.000">
                  <c:v>0</c:v>
                </c:pt>
                <c:pt idx="1164" formatCode="0.000">
                  <c:v>0</c:v>
                </c:pt>
                <c:pt idx="1165" formatCode="0.000">
                  <c:v>0</c:v>
                </c:pt>
                <c:pt idx="1166" formatCode="0.000">
                  <c:v>0</c:v>
                </c:pt>
                <c:pt idx="1167" formatCode="0.000">
                  <c:v>0</c:v>
                </c:pt>
                <c:pt idx="1168" formatCode="0.000">
                  <c:v>0</c:v>
                </c:pt>
                <c:pt idx="1169" formatCode="0.000">
                  <c:v>0</c:v>
                </c:pt>
                <c:pt idx="1170" formatCode="0.000">
                  <c:v>0</c:v>
                </c:pt>
                <c:pt idx="1171" formatCode="0.000">
                  <c:v>0</c:v>
                </c:pt>
                <c:pt idx="1172" formatCode="0.000">
                  <c:v>0</c:v>
                </c:pt>
                <c:pt idx="1173" formatCode="0.000">
                  <c:v>0</c:v>
                </c:pt>
                <c:pt idx="1174" formatCode="0.000">
                  <c:v>0</c:v>
                </c:pt>
                <c:pt idx="1175" formatCode="0.000">
                  <c:v>0</c:v>
                </c:pt>
                <c:pt idx="1176" formatCode="0.000">
                  <c:v>0</c:v>
                </c:pt>
                <c:pt idx="1177" formatCode="0.000">
                  <c:v>0</c:v>
                </c:pt>
                <c:pt idx="1178" formatCode="0.000">
                  <c:v>0</c:v>
                </c:pt>
                <c:pt idx="1179" formatCode="0.000">
                  <c:v>0</c:v>
                </c:pt>
                <c:pt idx="1180" formatCode="0.000">
                  <c:v>0</c:v>
                </c:pt>
                <c:pt idx="1181" formatCode="0.000">
                  <c:v>0</c:v>
                </c:pt>
                <c:pt idx="1182" formatCode="0.000">
                  <c:v>0</c:v>
                </c:pt>
                <c:pt idx="1183" formatCode="0.000">
                  <c:v>0</c:v>
                </c:pt>
                <c:pt idx="1184" formatCode="0.000">
                  <c:v>0</c:v>
                </c:pt>
                <c:pt idx="1185" formatCode="0.000">
                  <c:v>0</c:v>
                </c:pt>
                <c:pt idx="1186" formatCode="0.000">
                  <c:v>0</c:v>
                </c:pt>
                <c:pt idx="1187" formatCode="0.000">
                  <c:v>0</c:v>
                </c:pt>
                <c:pt idx="1188" formatCode="0.000">
                  <c:v>0</c:v>
                </c:pt>
                <c:pt idx="1189" formatCode="0.000">
                  <c:v>0</c:v>
                </c:pt>
                <c:pt idx="1190" formatCode="0.000">
                  <c:v>0</c:v>
                </c:pt>
                <c:pt idx="1191" formatCode="0.000">
                  <c:v>0</c:v>
                </c:pt>
                <c:pt idx="1192" formatCode="0.000">
                  <c:v>0</c:v>
                </c:pt>
                <c:pt idx="1193" formatCode="0.000">
                  <c:v>0</c:v>
                </c:pt>
                <c:pt idx="1194" formatCode="0.000">
                  <c:v>0</c:v>
                </c:pt>
                <c:pt idx="1195" formatCode="0.000">
                  <c:v>0</c:v>
                </c:pt>
                <c:pt idx="1196" formatCode="0.000">
                  <c:v>0</c:v>
                </c:pt>
                <c:pt idx="1197" formatCode="0.000">
                  <c:v>0</c:v>
                </c:pt>
                <c:pt idx="1198" formatCode="0.000">
                  <c:v>0</c:v>
                </c:pt>
                <c:pt idx="1199" formatCode="0.000">
                  <c:v>0</c:v>
                </c:pt>
                <c:pt idx="1200" formatCode="0.000">
                  <c:v>0</c:v>
                </c:pt>
                <c:pt idx="1201" formatCode="0.000">
                  <c:v>0</c:v>
                </c:pt>
                <c:pt idx="1202" formatCode="0.000">
                  <c:v>0</c:v>
                </c:pt>
                <c:pt idx="1203" formatCode="0.000">
                  <c:v>0</c:v>
                </c:pt>
                <c:pt idx="1204" formatCode="0.000">
                  <c:v>0</c:v>
                </c:pt>
                <c:pt idx="1205" formatCode="0.000">
                  <c:v>0</c:v>
                </c:pt>
                <c:pt idx="1206" formatCode="0.000">
                  <c:v>0</c:v>
                </c:pt>
                <c:pt idx="1207" formatCode="0.000">
                  <c:v>0</c:v>
                </c:pt>
                <c:pt idx="1208" formatCode="0.000">
                  <c:v>0</c:v>
                </c:pt>
                <c:pt idx="1209" formatCode="0.000">
                  <c:v>0</c:v>
                </c:pt>
                <c:pt idx="1210" formatCode="0.000">
                  <c:v>0</c:v>
                </c:pt>
                <c:pt idx="1211" formatCode="0.000">
                  <c:v>0</c:v>
                </c:pt>
                <c:pt idx="1212" formatCode="0.000">
                  <c:v>0</c:v>
                </c:pt>
                <c:pt idx="1213" formatCode="0.000">
                  <c:v>0</c:v>
                </c:pt>
                <c:pt idx="1214" formatCode="0.000">
                  <c:v>0</c:v>
                </c:pt>
                <c:pt idx="1215" formatCode="0.000">
                  <c:v>0</c:v>
                </c:pt>
                <c:pt idx="1216" formatCode="0.000">
                  <c:v>0</c:v>
                </c:pt>
                <c:pt idx="1217" formatCode="0.000">
                  <c:v>0</c:v>
                </c:pt>
                <c:pt idx="1218" formatCode="0.000">
                  <c:v>0</c:v>
                </c:pt>
                <c:pt idx="1219" formatCode="0.000">
                  <c:v>0</c:v>
                </c:pt>
                <c:pt idx="1220" formatCode="0.000">
                  <c:v>0</c:v>
                </c:pt>
                <c:pt idx="1221" formatCode="0.000">
                  <c:v>0</c:v>
                </c:pt>
                <c:pt idx="1222" formatCode="0.000">
                  <c:v>0</c:v>
                </c:pt>
                <c:pt idx="1223" formatCode="0.000">
                  <c:v>0</c:v>
                </c:pt>
                <c:pt idx="1224" formatCode="0.000">
                  <c:v>0</c:v>
                </c:pt>
                <c:pt idx="1225" formatCode="0.000">
                  <c:v>0</c:v>
                </c:pt>
                <c:pt idx="1226" formatCode="0.000">
                  <c:v>0</c:v>
                </c:pt>
                <c:pt idx="1227" formatCode="0.000">
                  <c:v>0</c:v>
                </c:pt>
                <c:pt idx="1228" formatCode="0.000">
                  <c:v>0</c:v>
                </c:pt>
                <c:pt idx="1229" formatCode="0.000">
                  <c:v>0</c:v>
                </c:pt>
                <c:pt idx="1230" formatCode="0.000">
                  <c:v>0</c:v>
                </c:pt>
                <c:pt idx="1231" formatCode="0.000">
                  <c:v>0</c:v>
                </c:pt>
                <c:pt idx="1232" formatCode="0.000">
                  <c:v>0</c:v>
                </c:pt>
                <c:pt idx="1233" formatCode="0.000">
                  <c:v>0</c:v>
                </c:pt>
                <c:pt idx="1234" formatCode="0.000">
                  <c:v>0</c:v>
                </c:pt>
                <c:pt idx="1235" formatCode="0.000">
                  <c:v>0</c:v>
                </c:pt>
                <c:pt idx="1236" formatCode="0.000">
                  <c:v>0</c:v>
                </c:pt>
                <c:pt idx="1237" formatCode="0.000">
                  <c:v>0</c:v>
                </c:pt>
                <c:pt idx="1238" formatCode="0.000">
                  <c:v>0</c:v>
                </c:pt>
                <c:pt idx="1239" formatCode="0.000">
                  <c:v>0</c:v>
                </c:pt>
                <c:pt idx="1240" formatCode="0.000">
                  <c:v>0</c:v>
                </c:pt>
                <c:pt idx="1241" formatCode="0.000">
                  <c:v>0</c:v>
                </c:pt>
                <c:pt idx="1242" formatCode="0.000">
                  <c:v>0</c:v>
                </c:pt>
                <c:pt idx="1243" formatCode="0.000">
                  <c:v>0</c:v>
                </c:pt>
                <c:pt idx="1244" formatCode="0.000">
                  <c:v>0</c:v>
                </c:pt>
                <c:pt idx="1245" formatCode="0.000">
                  <c:v>0</c:v>
                </c:pt>
                <c:pt idx="1246" formatCode="0.000">
                  <c:v>0</c:v>
                </c:pt>
                <c:pt idx="1247" formatCode="0.000">
                  <c:v>0</c:v>
                </c:pt>
                <c:pt idx="1248" formatCode="0.000">
                  <c:v>0</c:v>
                </c:pt>
                <c:pt idx="1249" formatCode="0.000">
                  <c:v>0</c:v>
                </c:pt>
                <c:pt idx="1250" formatCode="0.000">
                  <c:v>0</c:v>
                </c:pt>
                <c:pt idx="1251" formatCode="0.000">
                  <c:v>0</c:v>
                </c:pt>
                <c:pt idx="1252" formatCode="0.000">
                  <c:v>0</c:v>
                </c:pt>
                <c:pt idx="1253" formatCode="0.000">
                  <c:v>0</c:v>
                </c:pt>
                <c:pt idx="1254" formatCode="0.000">
                  <c:v>0</c:v>
                </c:pt>
                <c:pt idx="1255" formatCode="0.000">
                  <c:v>0</c:v>
                </c:pt>
                <c:pt idx="1256" formatCode="0.000">
                  <c:v>0</c:v>
                </c:pt>
                <c:pt idx="1257" formatCode="0.000">
                  <c:v>0</c:v>
                </c:pt>
                <c:pt idx="1258" formatCode="0.000">
                  <c:v>0</c:v>
                </c:pt>
                <c:pt idx="1259" formatCode="0.000">
                  <c:v>0</c:v>
                </c:pt>
                <c:pt idx="1260" formatCode="0.000">
                  <c:v>0</c:v>
                </c:pt>
                <c:pt idx="1261" formatCode="0.000">
                  <c:v>0</c:v>
                </c:pt>
                <c:pt idx="1262" formatCode="0.000">
                  <c:v>0</c:v>
                </c:pt>
                <c:pt idx="1263" formatCode="0.000">
                  <c:v>0</c:v>
                </c:pt>
                <c:pt idx="1264" formatCode="0.000">
                  <c:v>0</c:v>
                </c:pt>
                <c:pt idx="1265" formatCode="0.000">
                  <c:v>0</c:v>
                </c:pt>
                <c:pt idx="1266" formatCode="0.000">
                  <c:v>0</c:v>
                </c:pt>
                <c:pt idx="1267" formatCode="0.000">
                  <c:v>0</c:v>
                </c:pt>
                <c:pt idx="1268" formatCode="0.000">
                  <c:v>0</c:v>
                </c:pt>
                <c:pt idx="1269" formatCode="0.000">
                  <c:v>0</c:v>
                </c:pt>
                <c:pt idx="1270" formatCode="0.000">
                  <c:v>0</c:v>
                </c:pt>
                <c:pt idx="1271" formatCode="0.000">
                  <c:v>0</c:v>
                </c:pt>
                <c:pt idx="1272" formatCode="0.000">
                  <c:v>0</c:v>
                </c:pt>
                <c:pt idx="1273" formatCode="0.000">
                  <c:v>0</c:v>
                </c:pt>
                <c:pt idx="1274" formatCode="0.000">
                  <c:v>0</c:v>
                </c:pt>
                <c:pt idx="1275" formatCode="0.000">
                  <c:v>0</c:v>
                </c:pt>
                <c:pt idx="1276" formatCode="0.000">
                  <c:v>0</c:v>
                </c:pt>
                <c:pt idx="1277" formatCode="0.000">
                  <c:v>0</c:v>
                </c:pt>
                <c:pt idx="1278" formatCode="0.000">
                  <c:v>0</c:v>
                </c:pt>
                <c:pt idx="1279" formatCode="0.000">
                  <c:v>0</c:v>
                </c:pt>
                <c:pt idx="1280" formatCode="0.000">
                  <c:v>0</c:v>
                </c:pt>
                <c:pt idx="1281" formatCode="0.000">
                  <c:v>0</c:v>
                </c:pt>
                <c:pt idx="1282" formatCode="0.000">
                  <c:v>0</c:v>
                </c:pt>
                <c:pt idx="1283" formatCode="0.000">
                  <c:v>0</c:v>
                </c:pt>
                <c:pt idx="1284" formatCode="0.000">
                  <c:v>0</c:v>
                </c:pt>
                <c:pt idx="1285" formatCode="0.000">
                  <c:v>0</c:v>
                </c:pt>
                <c:pt idx="1286" formatCode="0.000">
                  <c:v>0</c:v>
                </c:pt>
                <c:pt idx="1287" formatCode="0.000">
                  <c:v>0</c:v>
                </c:pt>
                <c:pt idx="1288" formatCode="0.000">
                  <c:v>0</c:v>
                </c:pt>
                <c:pt idx="1289" formatCode="0.000">
                  <c:v>0</c:v>
                </c:pt>
                <c:pt idx="1290" formatCode="0.000">
                  <c:v>0</c:v>
                </c:pt>
                <c:pt idx="1291" formatCode="0.000">
                  <c:v>0</c:v>
                </c:pt>
                <c:pt idx="1292" formatCode="0.000">
                  <c:v>0</c:v>
                </c:pt>
                <c:pt idx="1293" formatCode="0.000">
                  <c:v>0</c:v>
                </c:pt>
                <c:pt idx="1294" formatCode="0.000">
                  <c:v>0</c:v>
                </c:pt>
                <c:pt idx="1295" formatCode="0.000">
                  <c:v>0</c:v>
                </c:pt>
                <c:pt idx="1296" formatCode="0.000">
                  <c:v>0</c:v>
                </c:pt>
                <c:pt idx="1297" formatCode="0.000">
                  <c:v>0</c:v>
                </c:pt>
                <c:pt idx="1298" formatCode="0.000">
                  <c:v>0</c:v>
                </c:pt>
                <c:pt idx="1299" formatCode="0.000">
                  <c:v>0</c:v>
                </c:pt>
                <c:pt idx="1300" formatCode="0.000">
                  <c:v>0</c:v>
                </c:pt>
                <c:pt idx="1301" formatCode="0.000">
                  <c:v>0</c:v>
                </c:pt>
                <c:pt idx="1302" formatCode="0.000">
                  <c:v>0</c:v>
                </c:pt>
                <c:pt idx="1303" formatCode="0.000">
                  <c:v>0</c:v>
                </c:pt>
                <c:pt idx="1304" formatCode="0.000">
                  <c:v>0</c:v>
                </c:pt>
                <c:pt idx="1305" formatCode="0.000">
                  <c:v>0</c:v>
                </c:pt>
                <c:pt idx="1306" formatCode="0.000">
                  <c:v>0</c:v>
                </c:pt>
                <c:pt idx="1307" formatCode="0.000">
                  <c:v>0</c:v>
                </c:pt>
                <c:pt idx="1308" formatCode="0.000">
                  <c:v>0</c:v>
                </c:pt>
                <c:pt idx="1309" formatCode="0.000">
                  <c:v>0</c:v>
                </c:pt>
                <c:pt idx="1310" formatCode="0.000">
                  <c:v>0</c:v>
                </c:pt>
                <c:pt idx="1311" formatCode="0.000">
                  <c:v>0</c:v>
                </c:pt>
                <c:pt idx="1312" formatCode="0.000">
                  <c:v>0</c:v>
                </c:pt>
                <c:pt idx="1313" formatCode="0.000">
                  <c:v>0</c:v>
                </c:pt>
                <c:pt idx="1314" formatCode="0.000">
                  <c:v>0</c:v>
                </c:pt>
                <c:pt idx="1315" formatCode="0.000">
                  <c:v>0</c:v>
                </c:pt>
                <c:pt idx="1316" formatCode="0.000">
                  <c:v>0</c:v>
                </c:pt>
                <c:pt idx="1317" formatCode="0.000">
                  <c:v>0</c:v>
                </c:pt>
                <c:pt idx="1318" formatCode="0.000">
                  <c:v>0</c:v>
                </c:pt>
                <c:pt idx="1319" formatCode="0.000">
                  <c:v>0</c:v>
                </c:pt>
                <c:pt idx="1320" formatCode="0.000">
                  <c:v>0</c:v>
                </c:pt>
                <c:pt idx="1321" formatCode="0.000">
                  <c:v>0</c:v>
                </c:pt>
                <c:pt idx="1322" formatCode="0.000">
                  <c:v>0</c:v>
                </c:pt>
                <c:pt idx="1323" formatCode="0.000">
                  <c:v>0</c:v>
                </c:pt>
                <c:pt idx="1324" formatCode="0.000">
                  <c:v>0</c:v>
                </c:pt>
                <c:pt idx="1325" formatCode="0.000">
                  <c:v>0</c:v>
                </c:pt>
                <c:pt idx="1326" formatCode="0.000">
                  <c:v>0</c:v>
                </c:pt>
                <c:pt idx="1327" formatCode="0.000">
                  <c:v>0</c:v>
                </c:pt>
                <c:pt idx="1328" formatCode="0.000">
                  <c:v>0</c:v>
                </c:pt>
                <c:pt idx="1329" formatCode="0.000">
                  <c:v>0</c:v>
                </c:pt>
                <c:pt idx="1330" formatCode="0.000">
                  <c:v>0</c:v>
                </c:pt>
                <c:pt idx="1331" formatCode="0.000">
                  <c:v>0</c:v>
                </c:pt>
                <c:pt idx="1332" formatCode="0.000">
                  <c:v>0</c:v>
                </c:pt>
                <c:pt idx="1333" formatCode="0.000">
                  <c:v>0</c:v>
                </c:pt>
                <c:pt idx="1334" formatCode="0.000">
                  <c:v>0</c:v>
                </c:pt>
                <c:pt idx="1335" formatCode="0.000">
                  <c:v>0</c:v>
                </c:pt>
                <c:pt idx="1336" formatCode="0.000">
                  <c:v>0</c:v>
                </c:pt>
                <c:pt idx="1337" formatCode="0.000">
                  <c:v>0</c:v>
                </c:pt>
                <c:pt idx="1338" formatCode="0.000">
                  <c:v>0</c:v>
                </c:pt>
                <c:pt idx="1339" formatCode="0.000">
                  <c:v>0</c:v>
                </c:pt>
                <c:pt idx="1340" formatCode="0.000">
                  <c:v>0</c:v>
                </c:pt>
                <c:pt idx="1341" formatCode="0.000">
                  <c:v>0</c:v>
                </c:pt>
                <c:pt idx="1342" formatCode="0.000">
                  <c:v>0</c:v>
                </c:pt>
                <c:pt idx="1343" formatCode="0.000">
                  <c:v>0</c:v>
                </c:pt>
                <c:pt idx="1344" formatCode="0.000">
                  <c:v>0</c:v>
                </c:pt>
                <c:pt idx="1345" formatCode="0.000">
                  <c:v>0</c:v>
                </c:pt>
                <c:pt idx="1346" formatCode="0.000">
                  <c:v>0</c:v>
                </c:pt>
                <c:pt idx="1347" formatCode="0.000">
                  <c:v>0</c:v>
                </c:pt>
                <c:pt idx="1348" formatCode="0.000">
                  <c:v>0</c:v>
                </c:pt>
                <c:pt idx="1349" formatCode="0.000">
                  <c:v>0</c:v>
                </c:pt>
                <c:pt idx="1350" formatCode="0.000">
                  <c:v>0</c:v>
                </c:pt>
                <c:pt idx="1351" formatCode="0.000">
                  <c:v>0</c:v>
                </c:pt>
                <c:pt idx="1352" formatCode="0.000">
                  <c:v>0</c:v>
                </c:pt>
                <c:pt idx="1353" formatCode="0.000">
                  <c:v>0</c:v>
                </c:pt>
                <c:pt idx="1354" formatCode="0.000">
                  <c:v>0</c:v>
                </c:pt>
                <c:pt idx="1355" formatCode="0.000">
                  <c:v>0</c:v>
                </c:pt>
                <c:pt idx="1356" formatCode="0.000">
                  <c:v>0</c:v>
                </c:pt>
                <c:pt idx="1357" formatCode="0.000">
                  <c:v>0</c:v>
                </c:pt>
                <c:pt idx="1358" formatCode="0.000">
                  <c:v>0</c:v>
                </c:pt>
                <c:pt idx="1359" formatCode="0.000">
                  <c:v>0.19581259045139088</c:v>
                </c:pt>
                <c:pt idx="1360" formatCode="0.000">
                  <c:v>0.55485120773131602</c:v>
                </c:pt>
                <c:pt idx="1361" formatCode="0.000">
                  <c:v>0.82366267343749344</c:v>
                </c:pt>
                <c:pt idx="1362" formatCode="0.000">
                  <c:v>1.0037378041602429</c:v>
                </c:pt>
                <c:pt idx="1363" formatCode="0.000">
                  <c:v>1.2420474825673586</c:v>
                </c:pt>
                <c:pt idx="1364" formatCode="0.000">
                  <c:v>1.3250623374292645</c:v>
                </c:pt>
                <c:pt idx="1365" formatCode="0.000">
                  <c:v>0.73629551563785622</c:v>
                </c:pt>
                <c:pt idx="1366" formatCode="0.000">
                  <c:v>0</c:v>
                </c:pt>
                <c:pt idx="1367" formatCode="0.000">
                  <c:v>0</c:v>
                </c:pt>
                <c:pt idx="1368" formatCode="0.000">
                  <c:v>0</c:v>
                </c:pt>
                <c:pt idx="1369" formatCode="0.000">
                  <c:v>0</c:v>
                </c:pt>
                <c:pt idx="1370" formatCode="0.000">
                  <c:v>0</c:v>
                </c:pt>
                <c:pt idx="1371" formatCode="0.000">
                  <c:v>0</c:v>
                </c:pt>
                <c:pt idx="1372" formatCode="0.000">
                  <c:v>0.13541954932565137</c:v>
                </c:pt>
                <c:pt idx="1373" formatCode="0.000">
                  <c:v>0.68822009259259243</c:v>
                </c:pt>
                <c:pt idx="1374" formatCode="0.000">
                  <c:v>0</c:v>
                </c:pt>
                <c:pt idx="1375" formatCode="0.000">
                  <c:v>0</c:v>
                </c:pt>
                <c:pt idx="1376" formatCode="0.000">
                  <c:v>0</c:v>
                </c:pt>
                <c:pt idx="1377" formatCode="0.000">
                  <c:v>0</c:v>
                </c:pt>
                <c:pt idx="1378" formatCode="0.000">
                  <c:v>0</c:v>
                </c:pt>
                <c:pt idx="1379" formatCode="0.000">
                  <c:v>0.41850686395961911</c:v>
                </c:pt>
                <c:pt idx="1380" formatCode="0.000">
                  <c:v>1.8366524189019133</c:v>
                </c:pt>
                <c:pt idx="1381" formatCode="0.000">
                  <c:v>3.6274120673353889</c:v>
                </c:pt>
                <c:pt idx="1382" formatCode="0.000">
                  <c:v>4.1977889305595717</c:v>
                </c:pt>
                <c:pt idx="1383" formatCode="0.000">
                  <c:v>3.7641881103587966</c:v>
                </c:pt>
                <c:pt idx="1384" formatCode="0.000">
                  <c:v>3.3100407068536204</c:v>
                </c:pt>
                <c:pt idx="1385" formatCode="0.000">
                  <c:v>1.8856481905349785</c:v>
                </c:pt>
                <c:pt idx="1386" formatCode="0.000">
                  <c:v>0</c:v>
                </c:pt>
                <c:pt idx="1387" formatCode="0.000">
                  <c:v>0</c:v>
                </c:pt>
                <c:pt idx="1388" formatCode="0.000">
                  <c:v>0</c:v>
                </c:pt>
                <c:pt idx="1389" formatCode="0.000">
                  <c:v>0</c:v>
                </c:pt>
                <c:pt idx="1390" formatCode="0.000">
                  <c:v>0</c:v>
                </c:pt>
                <c:pt idx="1391" formatCode="0.000">
                  <c:v>0</c:v>
                </c:pt>
                <c:pt idx="1392" formatCode="0.000">
                  <c:v>0</c:v>
                </c:pt>
                <c:pt idx="1393" formatCode="0.000">
                  <c:v>0</c:v>
                </c:pt>
                <c:pt idx="1394" formatCode="0.000">
                  <c:v>0</c:v>
                </c:pt>
                <c:pt idx="1395" formatCode="0.000">
                  <c:v>0</c:v>
                </c:pt>
                <c:pt idx="1396" formatCode="0.000">
                  <c:v>0</c:v>
                </c:pt>
                <c:pt idx="1397" formatCode="0.000">
                  <c:v>0</c:v>
                </c:pt>
                <c:pt idx="1398" formatCode="0.000">
                  <c:v>0</c:v>
                </c:pt>
                <c:pt idx="1399" formatCode="0.000">
                  <c:v>0</c:v>
                </c:pt>
                <c:pt idx="1400" formatCode="0.000">
                  <c:v>0</c:v>
                </c:pt>
                <c:pt idx="1401" formatCode="0.000">
                  <c:v>0</c:v>
                </c:pt>
                <c:pt idx="1402" formatCode="0.000">
                  <c:v>0</c:v>
                </c:pt>
                <c:pt idx="1403" formatCode="0.000">
                  <c:v>0.17873625386686587</c:v>
                </c:pt>
                <c:pt idx="1404" formatCode="0.000">
                  <c:v>0.46794780787760398</c:v>
                </c:pt>
                <c:pt idx="1405" formatCode="0.000">
                  <c:v>0.63494022823511675</c:v>
                </c:pt>
                <c:pt idx="1406" formatCode="0.000">
                  <c:v>0.94156549114583232</c:v>
                </c:pt>
                <c:pt idx="1407" formatCode="0.000">
                  <c:v>1.7499211795781897</c:v>
                </c:pt>
                <c:pt idx="1408" formatCode="0.000">
                  <c:v>3.0455714412744346</c:v>
                </c:pt>
                <c:pt idx="1409" formatCode="0.000">
                  <c:v>3.449145342668948</c:v>
                </c:pt>
                <c:pt idx="1410" formatCode="0.000">
                  <c:v>2.4133893814814811</c:v>
                </c:pt>
                <c:pt idx="1411" formatCode="0.000">
                  <c:v>0.79095356990740762</c:v>
                </c:pt>
                <c:pt idx="1412" formatCode="0.000">
                  <c:v>0</c:v>
                </c:pt>
                <c:pt idx="1413" formatCode="0.000">
                  <c:v>0</c:v>
                </c:pt>
                <c:pt idx="1414" formatCode="0.000">
                  <c:v>0</c:v>
                </c:pt>
                <c:pt idx="1415" formatCode="0.000">
                  <c:v>0</c:v>
                </c:pt>
                <c:pt idx="1416" formatCode="0.000">
                  <c:v>0</c:v>
                </c:pt>
                <c:pt idx="1417" formatCode="0.000">
                  <c:v>0</c:v>
                </c:pt>
                <c:pt idx="1418" formatCode="0.000">
                  <c:v>0</c:v>
                </c:pt>
                <c:pt idx="1419" formatCode="0.000">
                  <c:v>0</c:v>
                </c:pt>
                <c:pt idx="1420" formatCode="0.000">
                  <c:v>0</c:v>
                </c:pt>
                <c:pt idx="1421" formatCode="0.000">
                  <c:v>0</c:v>
                </c:pt>
                <c:pt idx="1422" formatCode="0.000">
                  <c:v>0</c:v>
                </c:pt>
                <c:pt idx="1423" formatCode="0.000">
                  <c:v>0</c:v>
                </c:pt>
                <c:pt idx="1424" formatCode="0.000">
                  <c:v>0</c:v>
                </c:pt>
                <c:pt idx="1425" formatCode="0.000">
                  <c:v>0.66430348680153928</c:v>
                </c:pt>
                <c:pt idx="1426" formatCode="0.000">
                  <c:v>1.5497054959338032</c:v>
                </c:pt>
                <c:pt idx="1427" formatCode="0.000">
                  <c:v>0.84618977441084753</c:v>
                </c:pt>
                <c:pt idx="1428" formatCode="0.000">
                  <c:v>0</c:v>
                </c:pt>
                <c:pt idx="1429" formatCode="0.000">
                  <c:v>0</c:v>
                </c:pt>
                <c:pt idx="1430" formatCode="0.000">
                  <c:v>0</c:v>
                </c:pt>
                <c:pt idx="1431" formatCode="0.000">
                  <c:v>0</c:v>
                </c:pt>
                <c:pt idx="1432" formatCode="0.000">
                  <c:v>0</c:v>
                </c:pt>
                <c:pt idx="1433" formatCode="0.000">
                  <c:v>0</c:v>
                </c:pt>
                <c:pt idx="1434" formatCode="0.000">
                  <c:v>0.22063424438094709</c:v>
                </c:pt>
                <c:pt idx="1435" formatCode="0.000">
                  <c:v>1.4763511087086856</c:v>
                </c:pt>
                <c:pt idx="1436" formatCode="0.000">
                  <c:v>2.7512003711226853</c:v>
                </c:pt>
                <c:pt idx="1437" formatCode="0.000">
                  <c:v>2.9912250305515373</c:v>
                </c:pt>
                <c:pt idx="1438" formatCode="0.000">
                  <c:v>2.5365544462448555</c:v>
                </c:pt>
                <c:pt idx="1439" formatCode="0.000">
                  <c:v>1.185874617521862</c:v>
                </c:pt>
                <c:pt idx="1440" formatCode="0.000">
                  <c:v>0</c:v>
                </c:pt>
                <c:pt idx="1441" formatCode="0.000">
                  <c:v>0</c:v>
                </c:pt>
                <c:pt idx="1442" formatCode="0.000">
                  <c:v>0</c:v>
                </c:pt>
                <c:pt idx="1443" formatCode="0.000">
                  <c:v>0</c:v>
                </c:pt>
                <c:pt idx="1444" formatCode="0.000">
                  <c:v>0</c:v>
                </c:pt>
                <c:pt idx="1445" formatCode="0.000">
                  <c:v>0.21985240118955757</c:v>
                </c:pt>
                <c:pt idx="1446" formatCode="0.000">
                  <c:v>0.33187632196502004</c:v>
                </c:pt>
                <c:pt idx="1447" formatCode="0.000">
                  <c:v>1.8188682501446986E-2</c:v>
                </c:pt>
                <c:pt idx="1448" formatCode="0.000">
                  <c:v>0</c:v>
                </c:pt>
                <c:pt idx="1449" formatCode="0.000">
                  <c:v>0</c:v>
                </c:pt>
                <c:pt idx="1450" formatCode="0.000">
                  <c:v>0</c:v>
                </c:pt>
                <c:pt idx="1451" formatCode="0.000">
                  <c:v>0.3833448799905157</c:v>
                </c:pt>
                <c:pt idx="1452" formatCode="0.000">
                  <c:v>1.0495371195023147</c:v>
                </c:pt>
                <c:pt idx="1453" formatCode="0.000">
                  <c:v>0.95134037992621523</c:v>
                </c:pt>
                <c:pt idx="1454" formatCode="0.000">
                  <c:v>0.35923707379758224</c:v>
                </c:pt>
                <c:pt idx="1455" formatCode="0.000">
                  <c:v>4.1017263425925918E-2</c:v>
                </c:pt>
                <c:pt idx="1456" formatCode="0.000">
                  <c:v>0</c:v>
                </c:pt>
                <c:pt idx="1457" formatCode="0.000">
                  <c:v>0</c:v>
                </c:pt>
                <c:pt idx="1458" formatCode="0.000">
                  <c:v>0</c:v>
                </c:pt>
                <c:pt idx="1459" formatCode="0.000">
                  <c:v>0</c:v>
                </c:pt>
                <c:pt idx="1460" formatCode="0.000">
                  <c:v>0</c:v>
                </c:pt>
                <c:pt idx="1461" formatCode="0.000">
                  <c:v>0</c:v>
                </c:pt>
                <c:pt idx="1462" formatCode="0.000">
                  <c:v>0</c:v>
                </c:pt>
                <c:pt idx="1463" formatCode="0.000">
                  <c:v>0</c:v>
                </c:pt>
                <c:pt idx="1464" formatCode="0.000">
                  <c:v>0</c:v>
                </c:pt>
                <c:pt idx="1465" formatCode="0.000">
                  <c:v>0</c:v>
                </c:pt>
                <c:pt idx="1466" formatCode="0.000">
                  <c:v>0</c:v>
                </c:pt>
                <c:pt idx="1467" formatCode="0.000">
                  <c:v>0</c:v>
                </c:pt>
                <c:pt idx="1468" formatCode="0.000">
                  <c:v>0</c:v>
                </c:pt>
                <c:pt idx="1469" formatCode="0.000">
                  <c:v>0</c:v>
                </c:pt>
                <c:pt idx="1470" formatCode="0.000">
                  <c:v>0</c:v>
                </c:pt>
                <c:pt idx="1471" formatCode="0.000">
                  <c:v>0</c:v>
                </c:pt>
                <c:pt idx="1472" formatCode="0.000">
                  <c:v>0</c:v>
                </c:pt>
                <c:pt idx="1473" formatCode="0.000">
                  <c:v>0</c:v>
                </c:pt>
                <c:pt idx="1474" formatCode="0.000">
                  <c:v>0</c:v>
                </c:pt>
                <c:pt idx="1475" formatCode="0.000">
                  <c:v>0</c:v>
                </c:pt>
                <c:pt idx="1476" formatCode="0.000">
                  <c:v>0</c:v>
                </c:pt>
                <c:pt idx="1477" formatCode="0.000">
                  <c:v>0</c:v>
                </c:pt>
                <c:pt idx="1478" formatCode="0.000">
                  <c:v>0</c:v>
                </c:pt>
                <c:pt idx="1479" formatCode="0.000">
                  <c:v>0</c:v>
                </c:pt>
                <c:pt idx="1480" formatCode="0.000">
                  <c:v>0</c:v>
                </c:pt>
                <c:pt idx="1481" formatCode="0.000">
                  <c:v>0</c:v>
                </c:pt>
                <c:pt idx="1482" formatCode="0.000">
                  <c:v>0</c:v>
                </c:pt>
                <c:pt idx="1483" formatCode="0.000">
                  <c:v>0</c:v>
                </c:pt>
                <c:pt idx="1484" formatCode="0.000">
                  <c:v>0</c:v>
                </c:pt>
                <c:pt idx="1485" formatCode="0.000">
                  <c:v>0</c:v>
                </c:pt>
                <c:pt idx="1486" formatCode="0.000">
                  <c:v>0</c:v>
                </c:pt>
                <c:pt idx="1487" formatCode="0.000">
                  <c:v>0</c:v>
                </c:pt>
                <c:pt idx="1488" formatCode="0.000">
                  <c:v>0</c:v>
                </c:pt>
                <c:pt idx="1489" formatCode="0.000">
                  <c:v>0</c:v>
                </c:pt>
                <c:pt idx="1490" formatCode="0.000">
                  <c:v>0</c:v>
                </c:pt>
                <c:pt idx="1491" formatCode="0.000">
                  <c:v>0</c:v>
                </c:pt>
                <c:pt idx="1492" formatCode="0.000">
                  <c:v>0</c:v>
                </c:pt>
                <c:pt idx="1493" formatCode="0.000">
                  <c:v>0</c:v>
                </c:pt>
                <c:pt idx="1494" formatCode="0.000">
                  <c:v>0</c:v>
                </c:pt>
                <c:pt idx="1495" formatCode="0.000">
                  <c:v>0</c:v>
                </c:pt>
                <c:pt idx="1496" formatCode="0.000">
                  <c:v>0</c:v>
                </c:pt>
                <c:pt idx="1497" formatCode="0.000">
                  <c:v>0</c:v>
                </c:pt>
                <c:pt idx="1498" formatCode="0.000">
                  <c:v>0</c:v>
                </c:pt>
                <c:pt idx="1499" formatCode="0.000">
                  <c:v>0</c:v>
                </c:pt>
                <c:pt idx="1500" formatCode="0.000">
                  <c:v>0</c:v>
                </c:pt>
                <c:pt idx="1501" formatCode="0.000">
                  <c:v>0</c:v>
                </c:pt>
                <c:pt idx="1502" formatCode="0.000">
                  <c:v>0</c:v>
                </c:pt>
                <c:pt idx="1503" formatCode="0.000">
                  <c:v>0</c:v>
                </c:pt>
                <c:pt idx="1504" formatCode="0.000">
                  <c:v>0</c:v>
                </c:pt>
                <c:pt idx="1505" formatCode="0.000">
                  <c:v>0</c:v>
                </c:pt>
                <c:pt idx="1506" formatCode="0.000">
                  <c:v>0</c:v>
                </c:pt>
                <c:pt idx="1507" formatCode="0.000">
                  <c:v>0</c:v>
                </c:pt>
                <c:pt idx="1508" formatCode="0.000">
                  <c:v>0</c:v>
                </c:pt>
                <c:pt idx="1509" formatCode="0.000">
                  <c:v>0</c:v>
                </c:pt>
                <c:pt idx="1510" formatCode="0.000">
                  <c:v>0</c:v>
                </c:pt>
                <c:pt idx="1511" formatCode="0.000">
                  <c:v>0</c:v>
                </c:pt>
                <c:pt idx="1512" formatCode="0.000">
                  <c:v>0</c:v>
                </c:pt>
                <c:pt idx="1513" formatCode="0.000">
                  <c:v>0</c:v>
                </c:pt>
                <c:pt idx="1514" formatCode="0.000">
                  <c:v>0</c:v>
                </c:pt>
                <c:pt idx="1515" formatCode="0.000">
                  <c:v>0</c:v>
                </c:pt>
                <c:pt idx="1516" formatCode="0.000">
                  <c:v>0</c:v>
                </c:pt>
                <c:pt idx="1517" formatCode="0.000">
                  <c:v>0</c:v>
                </c:pt>
                <c:pt idx="1518" formatCode="0.000">
                  <c:v>0</c:v>
                </c:pt>
                <c:pt idx="1519" formatCode="0.000">
                  <c:v>0</c:v>
                </c:pt>
                <c:pt idx="1520" formatCode="0.000">
                  <c:v>0</c:v>
                </c:pt>
                <c:pt idx="1521" formatCode="0.000">
                  <c:v>0</c:v>
                </c:pt>
                <c:pt idx="1522" formatCode="0.000">
                  <c:v>0</c:v>
                </c:pt>
                <c:pt idx="1523" formatCode="0.000">
                  <c:v>0</c:v>
                </c:pt>
                <c:pt idx="1524" formatCode="0.000">
                  <c:v>0</c:v>
                </c:pt>
                <c:pt idx="1525" formatCode="0.000">
                  <c:v>0</c:v>
                </c:pt>
                <c:pt idx="1526" formatCode="0.000">
                  <c:v>0</c:v>
                </c:pt>
                <c:pt idx="1527" formatCode="0.000">
                  <c:v>0</c:v>
                </c:pt>
                <c:pt idx="1528" formatCode="0.000">
                  <c:v>0</c:v>
                </c:pt>
                <c:pt idx="1529" formatCode="0.000">
                  <c:v>0</c:v>
                </c:pt>
                <c:pt idx="1530" formatCode="0.000">
                  <c:v>0.81253841250000391</c:v>
                </c:pt>
                <c:pt idx="1531" formatCode="0.000">
                  <c:v>1.3661192857317344</c:v>
                </c:pt>
                <c:pt idx="1532" formatCode="0.000">
                  <c:v>1.3832736100372898</c:v>
                </c:pt>
                <c:pt idx="1533" formatCode="0.000">
                  <c:v>0.98104546502057632</c:v>
                </c:pt>
                <c:pt idx="1534" formatCode="0.000">
                  <c:v>0.39589900651363225</c:v>
                </c:pt>
                <c:pt idx="1535" formatCode="0.000">
                  <c:v>0</c:v>
                </c:pt>
                <c:pt idx="1536" formatCode="0.000">
                  <c:v>0</c:v>
                </c:pt>
                <c:pt idx="1537" formatCode="0.000">
                  <c:v>0</c:v>
                </c:pt>
                <c:pt idx="1538" formatCode="0.000">
                  <c:v>0</c:v>
                </c:pt>
                <c:pt idx="1539" formatCode="0.000">
                  <c:v>0</c:v>
                </c:pt>
                <c:pt idx="1540" formatCode="0.000">
                  <c:v>0</c:v>
                </c:pt>
                <c:pt idx="1541" formatCode="0.000">
                  <c:v>0</c:v>
                </c:pt>
                <c:pt idx="1542" formatCode="0.000">
                  <c:v>0</c:v>
                </c:pt>
                <c:pt idx="1543" formatCode="0.000">
                  <c:v>0</c:v>
                </c:pt>
                <c:pt idx="1544" formatCode="0.000">
                  <c:v>0</c:v>
                </c:pt>
                <c:pt idx="1545" formatCode="0.000">
                  <c:v>0</c:v>
                </c:pt>
                <c:pt idx="1546" formatCode="0.000">
                  <c:v>0</c:v>
                </c:pt>
                <c:pt idx="1547" formatCode="0.000">
                  <c:v>0</c:v>
                </c:pt>
                <c:pt idx="1548" formatCode="0.000">
                  <c:v>0</c:v>
                </c:pt>
                <c:pt idx="1549" formatCode="0.000">
                  <c:v>0</c:v>
                </c:pt>
                <c:pt idx="1550" formatCode="0.000">
                  <c:v>0</c:v>
                </c:pt>
                <c:pt idx="1551" formatCode="0.000">
                  <c:v>0</c:v>
                </c:pt>
                <c:pt idx="1552" formatCode="0.000">
                  <c:v>0</c:v>
                </c:pt>
                <c:pt idx="1553" formatCode="0.000">
                  <c:v>0</c:v>
                </c:pt>
                <c:pt idx="1554" formatCode="0.000">
                  <c:v>0</c:v>
                </c:pt>
                <c:pt idx="1555" formatCode="0.000">
                  <c:v>0</c:v>
                </c:pt>
                <c:pt idx="1556" formatCode="0.000">
                  <c:v>0</c:v>
                </c:pt>
                <c:pt idx="1557" formatCode="0.000">
                  <c:v>0</c:v>
                </c:pt>
                <c:pt idx="1558" formatCode="0.000">
                  <c:v>0</c:v>
                </c:pt>
                <c:pt idx="1559" formatCode="0.000">
                  <c:v>0</c:v>
                </c:pt>
                <c:pt idx="1560" formatCode="0.000">
                  <c:v>0</c:v>
                </c:pt>
                <c:pt idx="1561" formatCode="0.000">
                  <c:v>0</c:v>
                </c:pt>
                <c:pt idx="1562" formatCode="0.000">
                  <c:v>0</c:v>
                </c:pt>
                <c:pt idx="1563" formatCode="0.000">
                  <c:v>0</c:v>
                </c:pt>
                <c:pt idx="1564" formatCode="0.000">
                  <c:v>0</c:v>
                </c:pt>
                <c:pt idx="1565" formatCode="0.000">
                  <c:v>0</c:v>
                </c:pt>
                <c:pt idx="1566" formatCode="0.000">
                  <c:v>0</c:v>
                </c:pt>
                <c:pt idx="1567" formatCode="0.000">
                  <c:v>0</c:v>
                </c:pt>
                <c:pt idx="1568" formatCode="0.000">
                  <c:v>0</c:v>
                </c:pt>
                <c:pt idx="1569" formatCode="0.000">
                  <c:v>0</c:v>
                </c:pt>
                <c:pt idx="1570" formatCode="0.000">
                  <c:v>0</c:v>
                </c:pt>
                <c:pt idx="1571" formatCode="0.000">
                  <c:v>0</c:v>
                </c:pt>
                <c:pt idx="1572" formatCode="0.000">
                  <c:v>0</c:v>
                </c:pt>
                <c:pt idx="1573" formatCode="0.000">
                  <c:v>0</c:v>
                </c:pt>
                <c:pt idx="1574" formatCode="0.000">
                  <c:v>0</c:v>
                </c:pt>
                <c:pt idx="1575" formatCode="0.000">
                  <c:v>0</c:v>
                </c:pt>
                <c:pt idx="1576" formatCode="0.000">
                  <c:v>0</c:v>
                </c:pt>
                <c:pt idx="1577" formatCode="0.000">
                  <c:v>0</c:v>
                </c:pt>
                <c:pt idx="1578" formatCode="0.000">
                  <c:v>0</c:v>
                </c:pt>
                <c:pt idx="1579" formatCode="0.000">
                  <c:v>0</c:v>
                </c:pt>
                <c:pt idx="1580" formatCode="0.000">
                  <c:v>0</c:v>
                </c:pt>
                <c:pt idx="1581" formatCode="0.000">
                  <c:v>0</c:v>
                </c:pt>
                <c:pt idx="1582" formatCode="0.000">
                  <c:v>0</c:v>
                </c:pt>
                <c:pt idx="1583" formatCode="0.000">
                  <c:v>0</c:v>
                </c:pt>
                <c:pt idx="1584" formatCode="0.000">
                  <c:v>0</c:v>
                </c:pt>
                <c:pt idx="1585" formatCode="0.000">
                  <c:v>0</c:v>
                </c:pt>
                <c:pt idx="1586" formatCode="0.000">
                  <c:v>0</c:v>
                </c:pt>
                <c:pt idx="1587" formatCode="0.000">
                  <c:v>0</c:v>
                </c:pt>
                <c:pt idx="1588" formatCode="0.000">
                  <c:v>0</c:v>
                </c:pt>
                <c:pt idx="1589" formatCode="0.000">
                  <c:v>0</c:v>
                </c:pt>
                <c:pt idx="1590" formatCode="0.000">
                  <c:v>0</c:v>
                </c:pt>
                <c:pt idx="1591" formatCode="0.000">
                  <c:v>0</c:v>
                </c:pt>
                <c:pt idx="1592" formatCode="0.000">
                  <c:v>0</c:v>
                </c:pt>
                <c:pt idx="1593" formatCode="0.000">
                  <c:v>0</c:v>
                </c:pt>
                <c:pt idx="1594" formatCode="0.000">
                  <c:v>0</c:v>
                </c:pt>
                <c:pt idx="1595" formatCode="0.000">
                  <c:v>0</c:v>
                </c:pt>
                <c:pt idx="1596" formatCode="0.000">
                  <c:v>0</c:v>
                </c:pt>
                <c:pt idx="1597" formatCode="0.000">
                  <c:v>0</c:v>
                </c:pt>
                <c:pt idx="1598" formatCode="0.000">
                  <c:v>0</c:v>
                </c:pt>
                <c:pt idx="1599" formatCode="0.000">
                  <c:v>0</c:v>
                </c:pt>
                <c:pt idx="1600" formatCode="0.000">
                  <c:v>0</c:v>
                </c:pt>
                <c:pt idx="1601" formatCode="0.000">
                  <c:v>0</c:v>
                </c:pt>
                <c:pt idx="1602" formatCode="0.000">
                  <c:v>0</c:v>
                </c:pt>
                <c:pt idx="1603" formatCode="0.000">
                  <c:v>0</c:v>
                </c:pt>
                <c:pt idx="1604" formatCode="0.000">
                  <c:v>0</c:v>
                </c:pt>
                <c:pt idx="1605" formatCode="0.000">
                  <c:v>0</c:v>
                </c:pt>
                <c:pt idx="1606" formatCode="0.000">
                  <c:v>0</c:v>
                </c:pt>
                <c:pt idx="1607" formatCode="0.000">
                  <c:v>0</c:v>
                </c:pt>
                <c:pt idx="1608" formatCode="0.000">
                  <c:v>0</c:v>
                </c:pt>
                <c:pt idx="1609" formatCode="0.000">
                  <c:v>0</c:v>
                </c:pt>
                <c:pt idx="1610" formatCode="0.000">
                  <c:v>0</c:v>
                </c:pt>
                <c:pt idx="1611" formatCode="0.000">
                  <c:v>0</c:v>
                </c:pt>
                <c:pt idx="1612" formatCode="0.000">
                  <c:v>0</c:v>
                </c:pt>
                <c:pt idx="1613" formatCode="0.000">
                  <c:v>0</c:v>
                </c:pt>
                <c:pt idx="1614" formatCode="0.000">
                  <c:v>0</c:v>
                </c:pt>
                <c:pt idx="1615" formatCode="0.000">
                  <c:v>0</c:v>
                </c:pt>
                <c:pt idx="1616" formatCode="0.000">
                  <c:v>0</c:v>
                </c:pt>
                <c:pt idx="1617" formatCode="0.000">
                  <c:v>0</c:v>
                </c:pt>
                <c:pt idx="1618" formatCode="0.000">
                  <c:v>0</c:v>
                </c:pt>
                <c:pt idx="1619" formatCode="0.000">
                  <c:v>0</c:v>
                </c:pt>
                <c:pt idx="1620" formatCode="0.000">
                  <c:v>0</c:v>
                </c:pt>
                <c:pt idx="1621" formatCode="0.000">
                  <c:v>0</c:v>
                </c:pt>
                <c:pt idx="1622" formatCode="0.000">
                  <c:v>0</c:v>
                </c:pt>
                <c:pt idx="1623" formatCode="0.000">
                  <c:v>0</c:v>
                </c:pt>
                <c:pt idx="1624" formatCode="0.000">
                  <c:v>0</c:v>
                </c:pt>
                <c:pt idx="1625" formatCode="0.000">
                  <c:v>0</c:v>
                </c:pt>
                <c:pt idx="1626" formatCode="0.000">
                  <c:v>0</c:v>
                </c:pt>
                <c:pt idx="1627" formatCode="0.000">
                  <c:v>0</c:v>
                </c:pt>
                <c:pt idx="1628" formatCode="0.000">
                  <c:v>0</c:v>
                </c:pt>
                <c:pt idx="1629" formatCode="0.000">
                  <c:v>0</c:v>
                </c:pt>
                <c:pt idx="1630" formatCode="0.000">
                  <c:v>0</c:v>
                </c:pt>
                <c:pt idx="1631" formatCode="0.000">
                  <c:v>0</c:v>
                </c:pt>
                <c:pt idx="1632" formatCode="0.000">
                  <c:v>0</c:v>
                </c:pt>
                <c:pt idx="1633" formatCode="0.000">
                  <c:v>0</c:v>
                </c:pt>
                <c:pt idx="1634" formatCode="0.000">
                  <c:v>0</c:v>
                </c:pt>
                <c:pt idx="1635" formatCode="0.000">
                  <c:v>0</c:v>
                </c:pt>
                <c:pt idx="1636" formatCode="0.000">
                  <c:v>0</c:v>
                </c:pt>
                <c:pt idx="1637" formatCode="0.000">
                  <c:v>0</c:v>
                </c:pt>
                <c:pt idx="1638" formatCode="0.000">
                  <c:v>0</c:v>
                </c:pt>
                <c:pt idx="1639" formatCode="0.000">
                  <c:v>0</c:v>
                </c:pt>
                <c:pt idx="1640" formatCode="0.000">
                  <c:v>0</c:v>
                </c:pt>
                <c:pt idx="1641" formatCode="0.000">
                  <c:v>0</c:v>
                </c:pt>
                <c:pt idx="1642" formatCode="0.000">
                  <c:v>0</c:v>
                </c:pt>
                <c:pt idx="1643" formatCode="0.000">
                  <c:v>0</c:v>
                </c:pt>
                <c:pt idx="1644" formatCode="0.000">
                  <c:v>0</c:v>
                </c:pt>
                <c:pt idx="1645" formatCode="0.000">
                  <c:v>0</c:v>
                </c:pt>
                <c:pt idx="1646" formatCode="0.000">
                  <c:v>0</c:v>
                </c:pt>
                <c:pt idx="1647" formatCode="0.000">
                  <c:v>0</c:v>
                </c:pt>
                <c:pt idx="1648" formatCode="0.000">
                  <c:v>0</c:v>
                </c:pt>
                <c:pt idx="1649" formatCode="0.000">
                  <c:v>0</c:v>
                </c:pt>
                <c:pt idx="1650" formatCode="0.000">
                  <c:v>0</c:v>
                </c:pt>
                <c:pt idx="1651" formatCode="0.000">
                  <c:v>0</c:v>
                </c:pt>
                <c:pt idx="1652" formatCode="0.000">
                  <c:v>0</c:v>
                </c:pt>
                <c:pt idx="1653" formatCode="0.000">
                  <c:v>0</c:v>
                </c:pt>
                <c:pt idx="1654" formatCode="0.000">
                  <c:v>0</c:v>
                </c:pt>
                <c:pt idx="1655" formatCode="0.000">
                  <c:v>0</c:v>
                </c:pt>
                <c:pt idx="1656" formatCode="0.000">
                  <c:v>0</c:v>
                </c:pt>
                <c:pt idx="1657" formatCode="0.000">
                  <c:v>0</c:v>
                </c:pt>
                <c:pt idx="1658" formatCode="0.000">
                  <c:v>0</c:v>
                </c:pt>
                <c:pt idx="1659" formatCode="0.000">
                  <c:v>0</c:v>
                </c:pt>
                <c:pt idx="1660" formatCode="0.000">
                  <c:v>0</c:v>
                </c:pt>
                <c:pt idx="1661" formatCode="0.000">
                  <c:v>0</c:v>
                </c:pt>
                <c:pt idx="1662" formatCode="0.000">
                  <c:v>0</c:v>
                </c:pt>
                <c:pt idx="1663" formatCode="0.000">
                  <c:v>0</c:v>
                </c:pt>
                <c:pt idx="1664" formatCode="0.000">
                  <c:v>0</c:v>
                </c:pt>
                <c:pt idx="1665" formatCode="0.000">
                  <c:v>0</c:v>
                </c:pt>
                <c:pt idx="1666" formatCode="0.000">
                  <c:v>0</c:v>
                </c:pt>
                <c:pt idx="1667" formatCode="0.000">
                  <c:v>0</c:v>
                </c:pt>
                <c:pt idx="1668" formatCode="0.000">
                  <c:v>0</c:v>
                </c:pt>
                <c:pt idx="1669" formatCode="0.000">
                  <c:v>0</c:v>
                </c:pt>
                <c:pt idx="1670" formatCode="0.000">
                  <c:v>0</c:v>
                </c:pt>
                <c:pt idx="1671" formatCode="0.000">
                  <c:v>0</c:v>
                </c:pt>
                <c:pt idx="1672" formatCode="0.000">
                  <c:v>0</c:v>
                </c:pt>
                <c:pt idx="1673" formatCode="0.000">
                  <c:v>0</c:v>
                </c:pt>
                <c:pt idx="1674" formatCode="0.000">
                  <c:v>0</c:v>
                </c:pt>
                <c:pt idx="1675" formatCode="0.000">
                  <c:v>0</c:v>
                </c:pt>
                <c:pt idx="1676" formatCode="0.000">
                  <c:v>0</c:v>
                </c:pt>
                <c:pt idx="1677" formatCode="0.000">
                  <c:v>0</c:v>
                </c:pt>
                <c:pt idx="1678" formatCode="0.000">
                  <c:v>0</c:v>
                </c:pt>
                <c:pt idx="1679" formatCode="0.000">
                  <c:v>0</c:v>
                </c:pt>
                <c:pt idx="1680" formatCode="0.000">
                  <c:v>0</c:v>
                </c:pt>
                <c:pt idx="1681" formatCode="0.000">
                  <c:v>0</c:v>
                </c:pt>
                <c:pt idx="1682" formatCode="0.000">
                  <c:v>0</c:v>
                </c:pt>
                <c:pt idx="1683" formatCode="0.000">
                  <c:v>0</c:v>
                </c:pt>
                <c:pt idx="1684" formatCode="0.000">
                  <c:v>0</c:v>
                </c:pt>
                <c:pt idx="1685" formatCode="0.000">
                  <c:v>0</c:v>
                </c:pt>
                <c:pt idx="1686" formatCode="0.000">
                  <c:v>0</c:v>
                </c:pt>
                <c:pt idx="1687" formatCode="0.000">
                  <c:v>0</c:v>
                </c:pt>
                <c:pt idx="1688" formatCode="0.000">
                  <c:v>0</c:v>
                </c:pt>
                <c:pt idx="1689" formatCode="0.000">
                  <c:v>0</c:v>
                </c:pt>
                <c:pt idx="1690" formatCode="0.000">
                  <c:v>0</c:v>
                </c:pt>
                <c:pt idx="1691" formatCode="0.000">
                  <c:v>0</c:v>
                </c:pt>
                <c:pt idx="1692" formatCode="0.000">
                  <c:v>0</c:v>
                </c:pt>
                <c:pt idx="1693" formatCode="0.000">
                  <c:v>0</c:v>
                </c:pt>
                <c:pt idx="1694" formatCode="0.000">
                  <c:v>0</c:v>
                </c:pt>
                <c:pt idx="1695" formatCode="0.000">
                  <c:v>0</c:v>
                </c:pt>
                <c:pt idx="1696" formatCode="0.000">
                  <c:v>0</c:v>
                </c:pt>
                <c:pt idx="1697" formatCode="0.000">
                  <c:v>0</c:v>
                </c:pt>
                <c:pt idx="1698" formatCode="0.000">
                  <c:v>0</c:v>
                </c:pt>
                <c:pt idx="1699" formatCode="0.000">
                  <c:v>0</c:v>
                </c:pt>
                <c:pt idx="1700" formatCode="0.000">
                  <c:v>0</c:v>
                </c:pt>
                <c:pt idx="1701" formatCode="0.000">
                  <c:v>0</c:v>
                </c:pt>
                <c:pt idx="1702" formatCode="0.000">
                  <c:v>0</c:v>
                </c:pt>
                <c:pt idx="1703" formatCode="0.000">
                  <c:v>0</c:v>
                </c:pt>
                <c:pt idx="1704" formatCode="0.000">
                  <c:v>0</c:v>
                </c:pt>
                <c:pt idx="1705" formatCode="0.000">
                  <c:v>0</c:v>
                </c:pt>
                <c:pt idx="1706" formatCode="0.000">
                  <c:v>0</c:v>
                </c:pt>
                <c:pt idx="1707" formatCode="0.000">
                  <c:v>0</c:v>
                </c:pt>
                <c:pt idx="1708" formatCode="0.000">
                  <c:v>0</c:v>
                </c:pt>
                <c:pt idx="1709" formatCode="0.000">
                  <c:v>0</c:v>
                </c:pt>
                <c:pt idx="1710" formatCode="0.000">
                  <c:v>0</c:v>
                </c:pt>
                <c:pt idx="1711" formatCode="0.000">
                  <c:v>0</c:v>
                </c:pt>
                <c:pt idx="1712" formatCode="0.000">
                  <c:v>0</c:v>
                </c:pt>
                <c:pt idx="1713" formatCode="0.000">
                  <c:v>0</c:v>
                </c:pt>
                <c:pt idx="1714" formatCode="0.000">
                  <c:v>0</c:v>
                </c:pt>
                <c:pt idx="1715" formatCode="0.000">
                  <c:v>0</c:v>
                </c:pt>
                <c:pt idx="1716" formatCode="0.000">
                  <c:v>0</c:v>
                </c:pt>
                <c:pt idx="1717" formatCode="0.000">
                  <c:v>0</c:v>
                </c:pt>
                <c:pt idx="1718" formatCode="0.000">
                  <c:v>0</c:v>
                </c:pt>
                <c:pt idx="1719" formatCode="0.000">
                  <c:v>0</c:v>
                </c:pt>
                <c:pt idx="1720" formatCode="0.000">
                  <c:v>0</c:v>
                </c:pt>
                <c:pt idx="1721" formatCode="0.000">
                  <c:v>0</c:v>
                </c:pt>
                <c:pt idx="1722" formatCode="0.000">
                  <c:v>0</c:v>
                </c:pt>
                <c:pt idx="1723" formatCode="0.000">
                  <c:v>0</c:v>
                </c:pt>
                <c:pt idx="1724" formatCode="0.000">
                  <c:v>0</c:v>
                </c:pt>
                <c:pt idx="1725" formatCode="0.000">
                  <c:v>0</c:v>
                </c:pt>
                <c:pt idx="1726" formatCode="0.000">
                  <c:v>0</c:v>
                </c:pt>
                <c:pt idx="1727" formatCode="0.000">
                  <c:v>0</c:v>
                </c:pt>
                <c:pt idx="1728" formatCode="0.000">
                  <c:v>0</c:v>
                </c:pt>
                <c:pt idx="1729" formatCode="0.000">
                  <c:v>0</c:v>
                </c:pt>
                <c:pt idx="1730" formatCode="0.000">
                  <c:v>0</c:v>
                </c:pt>
                <c:pt idx="1731" formatCode="0.000">
                  <c:v>0</c:v>
                </c:pt>
                <c:pt idx="1732" formatCode="0.000">
                  <c:v>0</c:v>
                </c:pt>
                <c:pt idx="1733" formatCode="0.000">
                  <c:v>0</c:v>
                </c:pt>
                <c:pt idx="1734" formatCode="0.000">
                  <c:v>0</c:v>
                </c:pt>
                <c:pt idx="1735" formatCode="0.000">
                  <c:v>0</c:v>
                </c:pt>
                <c:pt idx="1736" formatCode="0.000">
                  <c:v>0</c:v>
                </c:pt>
                <c:pt idx="1737" formatCode="0.000">
                  <c:v>0</c:v>
                </c:pt>
                <c:pt idx="1738" formatCode="0.000">
                  <c:v>0</c:v>
                </c:pt>
                <c:pt idx="1739" formatCode="0.000">
                  <c:v>0</c:v>
                </c:pt>
                <c:pt idx="1740" formatCode="0.000">
                  <c:v>0</c:v>
                </c:pt>
                <c:pt idx="1741" formatCode="0.000">
                  <c:v>5.067441716580097E-2</c:v>
                </c:pt>
                <c:pt idx="1742" formatCode="0.000">
                  <c:v>9.2077527983532248E-2</c:v>
                </c:pt>
                <c:pt idx="1743" formatCode="0.000">
                  <c:v>1.8392478037381595E-2</c:v>
                </c:pt>
                <c:pt idx="1744" formatCode="0.000">
                  <c:v>0</c:v>
                </c:pt>
                <c:pt idx="1745" formatCode="0.000">
                  <c:v>0</c:v>
                </c:pt>
                <c:pt idx="1746" formatCode="0.000">
                  <c:v>0</c:v>
                </c:pt>
                <c:pt idx="1747" formatCode="0.000">
                  <c:v>0</c:v>
                </c:pt>
                <c:pt idx="1748" formatCode="0.000">
                  <c:v>0</c:v>
                </c:pt>
                <c:pt idx="1749" formatCode="0.000">
                  <c:v>0</c:v>
                </c:pt>
                <c:pt idx="1750" formatCode="0.000">
                  <c:v>0</c:v>
                </c:pt>
                <c:pt idx="1751" formatCode="0.000">
                  <c:v>0</c:v>
                </c:pt>
                <c:pt idx="1752" formatCode="0.000">
                  <c:v>0</c:v>
                </c:pt>
                <c:pt idx="1753" formatCode="0.000">
                  <c:v>0</c:v>
                </c:pt>
                <c:pt idx="1754" formatCode="0.000">
                  <c:v>0</c:v>
                </c:pt>
                <c:pt idx="1755" formatCode="0.000">
                  <c:v>0</c:v>
                </c:pt>
                <c:pt idx="1756" formatCode="0.000">
                  <c:v>0</c:v>
                </c:pt>
                <c:pt idx="1757" formatCode="0.000">
                  <c:v>0</c:v>
                </c:pt>
                <c:pt idx="1758" formatCode="0.000">
                  <c:v>0</c:v>
                </c:pt>
                <c:pt idx="1759" formatCode="0.000">
                  <c:v>0</c:v>
                </c:pt>
                <c:pt idx="1760" formatCode="0.000">
                  <c:v>0</c:v>
                </c:pt>
                <c:pt idx="1761" formatCode="0.000">
                  <c:v>0</c:v>
                </c:pt>
                <c:pt idx="1762" formatCode="0.000">
                  <c:v>0</c:v>
                </c:pt>
                <c:pt idx="1763" formatCode="0.000">
                  <c:v>0</c:v>
                </c:pt>
                <c:pt idx="1764" formatCode="0.000">
                  <c:v>0</c:v>
                </c:pt>
                <c:pt idx="1765" formatCode="0.000">
                  <c:v>0</c:v>
                </c:pt>
                <c:pt idx="1766" formatCode="0.000">
                  <c:v>0</c:v>
                </c:pt>
                <c:pt idx="1767" formatCode="0.000">
                  <c:v>0</c:v>
                </c:pt>
                <c:pt idx="1768" formatCode="0.000">
                  <c:v>0</c:v>
                </c:pt>
                <c:pt idx="1769" formatCode="0.000">
                  <c:v>0</c:v>
                </c:pt>
                <c:pt idx="1770" formatCode="0.000">
                  <c:v>0</c:v>
                </c:pt>
                <c:pt idx="1771" formatCode="0.000">
                  <c:v>0</c:v>
                </c:pt>
                <c:pt idx="1772" formatCode="0.000">
                  <c:v>0.74171232274305587</c:v>
                </c:pt>
                <c:pt idx="1773" formatCode="0.000">
                  <c:v>1.6855713860444062</c:v>
                </c:pt>
                <c:pt idx="1774" formatCode="0.000">
                  <c:v>2.4111138038845485</c:v>
                </c:pt>
                <c:pt idx="1775" formatCode="0.000">
                  <c:v>2.6956627631180816</c:v>
                </c:pt>
                <c:pt idx="1776" formatCode="0.000">
                  <c:v>2.6571610161787818</c:v>
                </c:pt>
                <c:pt idx="1777" formatCode="0.000">
                  <c:v>2.4718853457826984</c:v>
                </c:pt>
                <c:pt idx="1778" formatCode="0.000">
                  <c:v>2.0999423306640641</c:v>
                </c:pt>
                <c:pt idx="1779" formatCode="0.000">
                  <c:v>1.6926298272569453</c:v>
                </c:pt>
                <c:pt idx="1780" formatCode="0.000">
                  <c:v>1.490029118229165</c:v>
                </c:pt>
                <c:pt idx="1781" formatCode="0.000">
                  <c:v>1.5210949147569439</c:v>
                </c:pt>
                <c:pt idx="1782" formatCode="0.000">
                  <c:v>1.7531650340944924</c:v>
                </c:pt>
                <c:pt idx="1783" formatCode="0.000">
                  <c:v>2.0921407180555569</c:v>
                </c:pt>
                <c:pt idx="1784" formatCode="0.000">
                  <c:v>2.3105134851345484</c:v>
                </c:pt>
                <c:pt idx="1785" formatCode="0.000">
                  <c:v>2.2412154197120953</c:v>
                </c:pt>
                <c:pt idx="1786" formatCode="0.000">
                  <c:v>1.9179355247427967</c:v>
                </c:pt>
                <c:pt idx="1787" formatCode="0.000">
                  <c:v>1.4868853416152257</c:v>
                </c:pt>
                <c:pt idx="1788" formatCode="0.000">
                  <c:v>1.0547499573969592</c:v>
                </c:pt>
                <c:pt idx="1789" formatCode="0.000">
                  <c:v>0.77730316078398265</c:v>
                </c:pt>
                <c:pt idx="1790" formatCode="0.000">
                  <c:v>0.64645680447932807</c:v>
                </c:pt>
                <c:pt idx="1791" formatCode="0.000">
                  <c:v>0.5807127546810702</c:v>
                </c:pt>
                <c:pt idx="1792" formatCode="0.000">
                  <c:v>0.5657054866536454</c:v>
                </c:pt>
                <c:pt idx="1793" formatCode="0.000">
                  <c:v>0.60871450303417574</c:v>
                </c:pt>
                <c:pt idx="1794" formatCode="0.000">
                  <c:v>0.68197284306198547</c:v>
                </c:pt>
                <c:pt idx="1795" formatCode="0.000">
                  <c:v>0.73469607055764496</c:v>
                </c:pt>
                <c:pt idx="1796" formatCode="0.000">
                  <c:v>0.7050643088035301</c:v>
                </c:pt>
                <c:pt idx="1797" formatCode="0.000">
                  <c:v>0.52869165958478015</c:v>
                </c:pt>
                <c:pt idx="1798" formatCode="0.000">
                  <c:v>0.40600135961934147</c:v>
                </c:pt>
                <c:pt idx="1799" formatCode="0.000">
                  <c:v>0</c:v>
                </c:pt>
                <c:pt idx="1800" formatCode="0.000">
                  <c:v>0</c:v>
                </c:pt>
                <c:pt idx="1801" formatCode="0.000">
                  <c:v>0</c:v>
                </c:pt>
                <c:pt idx="1802" formatCode="0.000">
                  <c:v>0</c:v>
                </c:pt>
                <c:pt idx="1803" formatCode="0.000">
                  <c:v>0</c:v>
                </c:pt>
                <c:pt idx="1804" formatCode="0.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AA-7E45-B418-16FD0282144E}"/>
            </c:ext>
          </c:extLst>
        </c:ser>
        <c:ser>
          <c:idx val="1"/>
          <c:order val="1"/>
          <c:tx>
            <c:v>Tractive Power (kW)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v5'!$S$2:$S$1811</c:f>
              <c:numCache>
                <c:formatCode>0.00</c:formatCode>
                <c:ptCount val="1805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6.6768291988168723E-3</c:v>
                </c:pt>
                <c:pt idx="17">
                  <c:v>0.12058332740242411</c:v>
                </c:pt>
                <c:pt idx="18">
                  <c:v>0.55720958697916667</c:v>
                </c:pt>
                <c:pt idx="19">
                  <c:v>0.97052767562934039</c:v>
                </c:pt>
                <c:pt idx="20">
                  <c:v>1.1888063916530027</c:v>
                </c:pt>
                <c:pt idx="21">
                  <c:v>1.8295058853049448</c:v>
                </c:pt>
                <c:pt idx="22">
                  <c:v>2.4776911281675993</c:v>
                </c:pt>
                <c:pt idx="23">
                  <c:v>2.0646029611625516</c:v>
                </c:pt>
                <c:pt idx="24">
                  <c:v>1.0991070149940527</c:v>
                </c:pt>
                <c:pt idx="25">
                  <c:v>0.73413478490628237</c:v>
                </c:pt>
                <c:pt idx="26">
                  <c:v>0.70997538859873321</c:v>
                </c:pt>
                <c:pt idx="27">
                  <c:v>0.75590151111111126</c:v>
                </c:pt>
                <c:pt idx="28">
                  <c:v>1.1398361260923031</c:v>
                </c:pt>
                <c:pt idx="29">
                  <c:v>1.4802073333847725</c:v>
                </c:pt>
                <c:pt idx="30">
                  <c:v>1.7108126374509711</c:v>
                </c:pt>
                <c:pt idx="31">
                  <c:v>2.3558411658379956</c:v>
                </c:pt>
                <c:pt idx="32">
                  <c:v>2.6659385177662029</c:v>
                </c:pt>
                <c:pt idx="33">
                  <c:v>2.7446702917140859</c:v>
                </c:pt>
                <c:pt idx="34">
                  <c:v>2.3454133943295066</c:v>
                </c:pt>
                <c:pt idx="35">
                  <c:v>1.7883657246053566</c:v>
                </c:pt>
                <c:pt idx="36">
                  <c:v>1.5523986931174443</c:v>
                </c:pt>
                <c:pt idx="37">
                  <c:v>1.4396230247002002</c:v>
                </c:pt>
                <c:pt idx="38">
                  <c:v>1.2238624125000008</c:v>
                </c:pt>
                <c:pt idx="39">
                  <c:v>0.84599757084699934</c:v>
                </c:pt>
                <c:pt idx="40">
                  <c:v>7.8233597845937752E-2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2.8511069907407757E-2</c:v>
                </c:pt>
                <c:pt idx="51">
                  <c:v>0</c:v>
                </c:pt>
                <c:pt idx="52">
                  <c:v>0</c:v>
                </c:pt>
                <c:pt idx="53">
                  <c:v>0.17224443604038109</c:v>
                </c:pt>
                <c:pt idx="54">
                  <c:v>0.21042653480581236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4.5945621454636126E-2</c:v>
                </c:pt>
                <c:pt idx="59">
                  <c:v>0.17418190740740747</c:v>
                </c:pt>
                <c:pt idx="60">
                  <c:v>0.18705227777777778</c:v>
                </c:pt>
                <c:pt idx="61">
                  <c:v>0.22566338888888904</c:v>
                </c:pt>
                <c:pt idx="62">
                  <c:v>0.27115328378906245</c:v>
                </c:pt>
                <c:pt idx="63">
                  <c:v>0.52130220989583309</c:v>
                </c:pt>
                <c:pt idx="64">
                  <c:v>0.65804022250434036</c:v>
                </c:pt>
                <c:pt idx="65">
                  <c:v>0.43958834303385436</c:v>
                </c:pt>
                <c:pt idx="66">
                  <c:v>0.40657001720920111</c:v>
                </c:pt>
                <c:pt idx="67">
                  <c:v>0.46683924843750019</c:v>
                </c:pt>
                <c:pt idx="68">
                  <c:v>0.56769002510850719</c:v>
                </c:pt>
                <c:pt idx="69">
                  <c:v>0.47770122616383742</c:v>
                </c:pt>
                <c:pt idx="70">
                  <c:v>0.40869229559622516</c:v>
                </c:pt>
                <c:pt idx="71">
                  <c:v>0.73183028930041139</c:v>
                </c:pt>
                <c:pt idx="72">
                  <c:v>1.3780081016259969</c:v>
                </c:pt>
                <c:pt idx="73">
                  <c:v>1.9320997831275717</c:v>
                </c:pt>
                <c:pt idx="74">
                  <c:v>2.3337929376969204</c:v>
                </c:pt>
                <c:pt idx="75">
                  <c:v>2.4813990513953201</c:v>
                </c:pt>
                <c:pt idx="76">
                  <c:v>2.2073561675861622</c:v>
                </c:pt>
                <c:pt idx="77">
                  <c:v>1.7145997131687238</c:v>
                </c:pt>
                <c:pt idx="78">
                  <c:v>1.435031101349505</c:v>
                </c:pt>
                <c:pt idx="79">
                  <c:v>1.4395150925411515</c:v>
                </c:pt>
                <c:pt idx="80">
                  <c:v>1.5676577711355459</c:v>
                </c:pt>
                <c:pt idx="81">
                  <c:v>1.5409282570449132</c:v>
                </c:pt>
                <c:pt idx="82">
                  <c:v>1.2010111375940393</c:v>
                </c:pt>
                <c:pt idx="83">
                  <c:v>0.65826638912599789</c:v>
                </c:pt>
                <c:pt idx="84">
                  <c:v>0.35249087355324088</c:v>
                </c:pt>
                <c:pt idx="85">
                  <c:v>5.4400479267134948E-2</c:v>
                </c:pt>
                <c:pt idx="86">
                  <c:v>0.12242676087400342</c:v>
                </c:pt>
                <c:pt idx="87">
                  <c:v>0.4760938230774201</c:v>
                </c:pt>
                <c:pt idx="88">
                  <c:v>0.27296345130127914</c:v>
                </c:pt>
                <c:pt idx="89">
                  <c:v>0.14517859729536184</c:v>
                </c:pt>
                <c:pt idx="90">
                  <c:v>0.1760393922558203</c:v>
                </c:pt>
                <c:pt idx="91">
                  <c:v>0.24163359074717297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7.1058415444958849E-3</c:v>
                </c:pt>
                <c:pt idx="143">
                  <c:v>0.14903841026154191</c:v>
                </c:pt>
                <c:pt idx="144">
                  <c:v>0.73426838597045396</c:v>
                </c:pt>
                <c:pt idx="145">
                  <c:v>1.4746306450303819</c:v>
                </c:pt>
                <c:pt idx="146">
                  <c:v>1.5282973327674898</c:v>
                </c:pt>
                <c:pt idx="147">
                  <c:v>1.0163067500651042</c:v>
                </c:pt>
                <c:pt idx="148">
                  <c:v>0.73092727334989116</c:v>
                </c:pt>
                <c:pt idx="149">
                  <c:v>0.98938123127572075</c:v>
                </c:pt>
                <c:pt idx="150">
                  <c:v>1.5062562356481477</c:v>
                </c:pt>
                <c:pt idx="151">
                  <c:v>1.7694022020769029</c:v>
                </c:pt>
                <c:pt idx="152">
                  <c:v>1.613082688111658</c:v>
                </c:pt>
                <c:pt idx="153">
                  <c:v>1.1755872422325109</c:v>
                </c:pt>
                <c:pt idx="154">
                  <c:v>0.59567528596322006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9.6959685185185079E-2</c:v>
                </c:pt>
                <c:pt idx="161">
                  <c:v>0.48076054322916667</c:v>
                </c:pt>
                <c:pt idx="162">
                  <c:v>0.91777357726417796</c:v>
                </c:pt>
                <c:pt idx="163">
                  <c:v>1.3828801172325107</c:v>
                </c:pt>
                <c:pt idx="164">
                  <c:v>1.6657493389829279</c:v>
                </c:pt>
                <c:pt idx="165">
                  <c:v>1.7486394046874998</c:v>
                </c:pt>
                <c:pt idx="166">
                  <c:v>1.5853152054036463</c:v>
                </c:pt>
                <c:pt idx="167">
                  <c:v>1.6660001337962962</c:v>
                </c:pt>
                <c:pt idx="168">
                  <c:v>1.6321958442603846</c:v>
                </c:pt>
                <c:pt idx="169">
                  <c:v>1.4296649075191299</c:v>
                </c:pt>
                <c:pt idx="170">
                  <c:v>1.3096458682074659</c:v>
                </c:pt>
                <c:pt idx="171">
                  <c:v>1.7178368806069964</c:v>
                </c:pt>
                <c:pt idx="172">
                  <c:v>2.1757017152263378</c:v>
                </c:pt>
                <c:pt idx="173">
                  <c:v>1.8368784634259248</c:v>
                </c:pt>
                <c:pt idx="174">
                  <c:v>0.82365342566872257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0.58976800961210729</c:v>
                </c:pt>
                <c:pt idx="181">
                  <c:v>1.1951195088340725</c:v>
                </c:pt>
                <c:pt idx="182">
                  <c:v>1.4702921961355453</c:v>
                </c:pt>
                <c:pt idx="183">
                  <c:v>1.0816335385288067</c:v>
                </c:pt>
                <c:pt idx="184">
                  <c:v>0.62235798230452699</c:v>
                </c:pt>
                <c:pt idx="185">
                  <c:v>0.3982490850011246</c:v>
                </c:pt>
                <c:pt idx="186">
                  <c:v>0.14209650149176981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3.5930102929687617E-2</c:v>
                </c:pt>
                <c:pt idx="197">
                  <c:v>0.10146403406716166</c:v>
                </c:pt>
                <c:pt idx="198">
                  <c:v>0.12492450010931069</c:v>
                </c:pt>
                <c:pt idx="199">
                  <c:v>0.16131153703703713</c:v>
                </c:pt>
                <c:pt idx="200">
                  <c:v>0.18705227777777778</c:v>
                </c:pt>
                <c:pt idx="201">
                  <c:v>0.18705227777777778</c:v>
                </c:pt>
                <c:pt idx="202">
                  <c:v>0.25140412962962971</c:v>
                </c:pt>
                <c:pt idx="203">
                  <c:v>0.32937684270913709</c:v>
                </c:pt>
                <c:pt idx="204">
                  <c:v>0.41276907076260289</c:v>
                </c:pt>
                <c:pt idx="205">
                  <c:v>0.52074400900205764</c:v>
                </c:pt>
                <c:pt idx="206">
                  <c:v>0.63969899160879629</c:v>
                </c:pt>
                <c:pt idx="207">
                  <c:v>0.9714845456090857</c:v>
                </c:pt>
                <c:pt idx="208">
                  <c:v>1.2664394467271087</c:v>
                </c:pt>
                <c:pt idx="209">
                  <c:v>1.4415033049897121</c:v>
                </c:pt>
                <c:pt idx="210">
                  <c:v>1.8564720465727877</c:v>
                </c:pt>
                <c:pt idx="211">
                  <c:v>2.1399538240748783</c:v>
                </c:pt>
                <c:pt idx="212">
                  <c:v>2.1462098341563789</c:v>
                </c:pt>
                <c:pt idx="213">
                  <c:v>2.5061785020576135</c:v>
                </c:pt>
                <c:pt idx="214">
                  <c:v>2.7419980115226337</c:v>
                </c:pt>
                <c:pt idx="215">
                  <c:v>2.3368793827763312</c:v>
                </c:pt>
                <c:pt idx="216">
                  <c:v>2.0378861452674899</c:v>
                </c:pt>
                <c:pt idx="217">
                  <c:v>1.8575693818359371</c:v>
                </c:pt>
                <c:pt idx="218">
                  <c:v>2.0086494946502063</c:v>
                </c:pt>
                <c:pt idx="219">
                  <c:v>2.4674913055708263</c:v>
                </c:pt>
                <c:pt idx="220">
                  <c:v>2.8886933289930559</c:v>
                </c:pt>
                <c:pt idx="221">
                  <c:v>3.0511245339337387</c:v>
                </c:pt>
                <c:pt idx="222">
                  <c:v>2.9385680433706276</c:v>
                </c:pt>
                <c:pt idx="223">
                  <c:v>2.6790843186278277</c:v>
                </c:pt>
                <c:pt idx="224">
                  <c:v>2.3730230780799908</c:v>
                </c:pt>
                <c:pt idx="225">
                  <c:v>1.9771049233949034</c:v>
                </c:pt>
                <c:pt idx="226">
                  <c:v>1.7141692308376721</c:v>
                </c:pt>
                <c:pt idx="227">
                  <c:v>1.6766196079563696</c:v>
                </c:pt>
                <c:pt idx="228">
                  <c:v>1.6912730814879131</c:v>
                </c:pt>
                <c:pt idx="229">
                  <c:v>1.8853416974472736</c:v>
                </c:pt>
                <c:pt idx="230">
                  <c:v>1.9758558117798317</c:v>
                </c:pt>
                <c:pt idx="231">
                  <c:v>1.9438046775888951</c:v>
                </c:pt>
                <c:pt idx="232">
                  <c:v>1.9109325640625037</c:v>
                </c:pt>
                <c:pt idx="233">
                  <c:v>1.8117138150527279</c:v>
                </c:pt>
                <c:pt idx="234">
                  <c:v>1.584785918744372</c:v>
                </c:pt>
                <c:pt idx="235">
                  <c:v>1.2211979557814128</c:v>
                </c:pt>
                <c:pt idx="236">
                  <c:v>0.42536041999099722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0.1676434720486128</c:v>
                </c:pt>
                <c:pt idx="241">
                  <c:v>0.36783512546296376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2.8511069907407757E-2</c:v>
                </c:pt>
                <c:pt idx="255">
                  <c:v>0</c:v>
                </c:pt>
                <c:pt idx="256">
                  <c:v>0</c:v>
                </c:pt>
                <c:pt idx="257">
                  <c:v>0.17224443604038109</c:v>
                </c:pt>
                <c:pt idx="258">
                  <c:v>0.21042653480581236</c:v>
                </c:pt>
                <c:pt idx="259">
                  <c:v>0</c:v>
                </c:pt>
                <c:pt idx="260">
                  <c:v>0</c:v>
                </c:pt>
                <c:pt idx="261">
                  <c:v>0.1822795705094202</c:v>
                </c:pt>
                <c:pt idx="262">
                  <c:v>0.80597830000642967</c:v>
                </c:pt>
                <c:pt idx="263">
                  <c:v>1.2869074348242993</c:v>
                </c:pt>
                <c:pt idx="264">
                  <c:v>1.509609950379373</c:v>
                </c:pt>
                <c:pt idx="265">
                  <c:v>1.6583899065843617</c:v>
                </c:pt>
                <c:pt idx="266">
                  <c:v>1.9568796867774243</c:v>
                </c:pt>
                <c:pt idx="267">
                  <c:v>2.5996745516742226</c:v>
                </c:pt>
                <c:pt idx="268">
                  <c:v>3.1759466072088811</c:v>
                </c:pt>
                <c:pt idx="269">
                  <c:v>3.2063146135456866</c:v>
                </c:pt>
                <c:pt idx="270">
                  <c:v>2.73672698466435</c:v>
                </c:pt>
                <c:pt idx="271">
                  <c:v>2.5307357888888884</c:v>
                </c:pt>
                <c:pt idx="272">
                  <c:v>2.5458267066623268</c:v>
                </c:pt>
                <c:pt idx="273">
                  <c:v>2.3667513013888888</c:v>
                </c:pt>
                <c:pt idx="274">
                  <c:v>1.7763547285807297</c:v>
                </c:pt>
                <c:pt idx="275">
                  <c:v>0.84411479501028963</c:v>
                </c:pt>
                <c:pt idx="276">
                  <c:v>0.6360782703703689</c:v>
                </c:pt>
                <c:pt idx="277">
                  <c:v>4.5119541673901281E-2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0.65602271590149164</c:v>
                </c:pt>
                <c:pt idx="286">
                  <c:v>1.9552772122243125</c:v>
                </c:pt>
                <c:pt idx="287">
                  <c:v>2.5427332885352372</c:v>
                </c:pt>
                <c:pt idx="288">
                  <c:v>2.9703704759966567</c:v>
                </c:pt>
                <c:pt idx="289">
                  <c:v>3.2701737275663896</c:v>
                </c:pt>
                <c:pt idx="290">
                  <c:v>3.3727272155799906</c:v>
                </c:pt>
                <c:pt idx="291">
                  <c:v>3.702131253738266</c:v>
                </c:pt>
                <c:pt idx="292">
                  <c:v>4.0395999156378579</c:v>
                </c:pt>
                <c:pt idx="293">
                  <c:v>3.6755571514186296</c:v>
                </c:pt>
                <c:pt idx="294">
                  <c:v>2.4258073476851849</c:v>
                </c:pt>
                <c:pt idx="295">
                  <c:v>1.1290601387152779</c:v>
                </c:pt>
                <c:pt idx="296">
                  <c:v>0.20952956990740967</c:v>
                </c:pt>
                <c:pt idx="297">
                  <c:v>8.6055402029478936E-2</c:v>
                </c:pt>
                <c:pt idx="298">
                  <c:v>0.37806100944331716</c:v>
                </c:pt>
                <c:pt idx="299">
                  <c:v>0.71874817083333631</c:v>
                </c:pt>
                <c:pt idx="300">
                  <c:v>1.0164113765681262</c:v>
                </c:pt>
                <c:pt idx="301">
                  <c:v>1.2206926152777771</c:v>
                </c:pt>
                <c:pt idx="302">
                  <c:v>1.283057404304109</c:v>
                </c:pt>
                <c:pt idx="303">
                  <c:v>1.1390216575914653</c:v>
                </c:pt>
                <c:pt idx="304">
                  <c:v>0.93609881808529682</c:v>
                </c:pt>
                <c:pt idx="305">
                  <c:v>0.6768629598596666</c:v>
                </c:pt>
                <c:pt idx="306">
                  <c:v>0.36317721536136632</c:v>
                </c:pt>
                <c:pt idx="307">
                  <c:v>0.10106597680683942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0.16773578888888904</c:v>
                </c:pt>
                <c:pt idx="312">
                  <c:v>0.50650843711339566</c:v>
                </c:pt>
                <c:pt idx="313">
                  <c:v>0.54504781104440203</c:v>
                </c:pt>
                <c:pt idx="314">
                  <c:v>0.40802955607076336</c:v>
                </c:pt>
                <c:pt idx="315">
                  <c:v>0.27207133045267379</c:v>
                </c:pt>
                <c:pt idx="316">
                  <c:v>1.3108040995529365E-2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0.10926216954732436</c:v>
                </c:pt>
                <c:pt idx="326">
                  <c:v>0.23713531270977939</c:v>
                </c:pt>
                <c:pt idx="327">
                  <c:v>0.26384133122829923</c:v>
                </c:pt>
                <c:pt idx="328">
                  <c:v>0.1510583384765625</c:v>
                </c:pt>
                <c:pt idx="329">
                  <c:v>0.30097532424366591</c:v>
                </c:pt>
                <c:pt idx="330">
                  <c:v>0.32660881189798818</c:v>
                </c:pt>
                <c:pt idx="331">
                  <c:v>0.24555408184156435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0.12568335444074707</c:v>
                </c:pt>
                <c:pt idx="336">
                  <c:v>8.8033119671907495E-2</c:v>
                </c:pt>
                <c:pt idx="337">
                  <c:v>6.5505202394386675E-2</c:v>
                </c:pt>
                <c:pt idx="338">
                  <c:v>9.7285156944444409E-2</c:v>
                </c:pt>
                <c:pt idx="339">
                  <c:v>6.053232494212972E-2</c:v>
                </c:pt>
                <c:pt idx="340">
                  <c:v>0.12007278038596335</c:v>
                </c:pt>
                <c:pt idx="341">
                  <c:v>0.22552715703687631</c:v>
                </c:pt>
                <c:pt idx="342">
                  <c:v>0.40000333594151877</c:v>
                </c:pt>
                <c:pt idx="343">
                  <c:v>0.78946132469778807</c:v>
                </c:pt>
                <c:pt idx="344">
                  <c:v>1.3749805471514918</c:v>
                </c:pt>
                <c:pt idx="345">
                  <c:v>1.7738891138109245</c:v>
                </c:pt>
                <c:pt idx="346">
                  <c:v>1.4156592957409011</c:v>
                </c:pt>
                <c:pt idx="347">
                  <c:v>0.74791813673482499</c:v>
                </c:pt>
                <c:pt idx="348">
                  <c:v>0.56810570310008368</c:v>
                </c:pt>
                <c:pt idx="349">
                  <c:v>0.73747955725549708</c:v>
                </c:pt>
                <c:pt idx="350">
                  <c:v>0.76724784074074115</c:v>
                </c:pt>
                <c:pt idx="351">
                  <c:v>0.65979810335005229</c:v>
                </c:pt>
                <c:pt idx="352">
                  <c:v>0.79066927174880985</c:v>
                </c:pt>
                <c:pt idx="353">
                  <c:v>0.78122774984005272</c:v>
                </c:pt>
                <c:pt idx="354">
                  <c:v>0.6437204330544305</c:v>
                </c:pt>
                <c:pt idx="355">
                  <c:v>0.49526586996527777</c:v>
                </c:pt>
                <c:pt idx="356">
                  <c:v>0.43275361206677621</c:v>
                </c:pt>
                <c:pt idx="357">
                  <c:v>0.43073720781892921</c:v>
                </c:pt>
                <c:pt idx="358">
                  <c:v>0.45864950939670102</c:v>
                </c:pt>
                <c:pt idx="359">
                  <c:v>0.54842034273003559</c:v>
                </c:pt>
                <c:pt idx="360">
                  <c:v>0.58344419848652929</c:v>
                </c:pt>
                <c:pt idx="361">
                  <c:v>0.46502049959490704</c:v>
                </c:pt>
                <c:pt idx="362">
                  <c:v>0.10039770164609037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7.6609021218332227E-2</c:v>
                </c:pt>
                <c:pt idx="368">
                  <c:v>0.25171824463975645</c:v>
                </c:pt>
                <c:pt idx="369">
                  <c:v>0.3627251890842017</c:v>
                </c:pt>
                <c:pt idx="370">
                  <c:v>0.45397382386831281</c:v>
                </c:pt>
                <c:pt idx="371">
                  <c:v>0.64568540375514427</c:v>
                </c:pt>
                <c:pt idx="372">
                  <c:v>0.91273765744679181</c:v>
                </c:pt>
                <c:pt idx="373">
                  <c:v>0.94990324727928876</c:v>
                </c:pt>
                <c:pt idx="374">
                  <c:v>0.67230833847656257</c:v>
                </c:pt>
                <c:pt idx="375">
                  <c:v>0.28441179554478524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1.8837453145093882E-2</c:v>
                </c:pt>
                <c:pt idx="397">
                  <c:v>0.12869472165075233</c:v>
                </c:pt>
                <c:pt idx="398">
                  <c:v>0.39224536296296297</c:v>
                </c:pt>
                <c:pt idx="399">
                  <c:v>0.79513774601257081</c:v>
                </c:pt>
                <c:pt idx="400">
                  <c:v>1.286947265270544</c:v>
                </c:pt>
                <c:pt idx="401">
                  <c:v>1.796523526125257</c:v>
                </c:pt>
                <c:pt idx="402">
                  <c:v>2.0479492371246457</c:v>
                </c:pt>
                <c:pt idx="403">
                  <c:v>1.6295298407728918</c:v>
                </c:pt>
                <c:pt idx="404">
                  <c:v>0.8231387127572023</c:v>
                </c:pt>
                <c:pt idx="405">
                  <c:v>0.24654612016460828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1.0608180214763363E-2</c:v>
                </c:pt>
                <c:pt idx="414">
                  <c:v>0.18892686464040009</c:v>
                </c:pt>
                <c:pt idx="415">
                  <c:v>0.26548166332304513</c:v>
                </c:pt>
                <c:pt idx="416">
                  <c:v>0.29997700737525723</c:v>
                </c:pt>
                <c:pt idx="417">
                  <c:v>0.33779654581806223</c:v>
                </c:pt>
                <c:pt idx="418">
                  <c:v>0.45951141907873599</c:v>
                </c:pt>
                <c:pt idx="419">
                  <c:v>0.67942186906105306</c:v>
                </c:pt>
                <c:pt idx="420">
                  <c:v>0.80214007887731464</c:v>
                </c:pt>
                <c:pt idx="421">
                  <c:v>0.64411184052774617</c:v>
                </c:pt>
                <c:pt idx="422">
                  <c:v>0.33099998323286423</c:v>
                </c:pt>
                <c:pt idx="423">
                  <c:v>2.5355170267490124E-3</c:v>
                </c:pt>
                <c:pt idx="424">
                  <c:v>0</c:v>
                </c:pt>
                <c:pt idx="425">
                  <c:v>1.612229155735562E-2</c:v>
                </c:pt>
                <c:pt idx="426">
                  <c:v>0.22358924843749953</c:v>
                </c:pt>
                <c:pt idx="427">
                  <c:v>0.43774795005144029</c:v>
                </c:pt>
                <c:pt idx="428">
                  <c:v>0.77411159871399227</c:v>
                </c:pt>
                <c:pt idx="429">
                  <c:v>1.4167229770600247</c:v>
                </c:pt>
                <c:pt idx="430">
                  <c:v>2.389271463046553</c:v>
                </c:pt>
                <c:pt idx="431">
                  <c:v>3.1223809369663069</c:v>
                </c:pt>
                <c:pt idx="432">
                  <c:v>2.607981278343622</c:v>
                </c:pt>
                <c:pt idx="433">
                  <c:v>1.2996640783629112</c:v>
                </c:pt>
                <c:pt idx="434">
                  <c:v>0.40599033342576468</c:v>
                </c:pt>
                <c:pt idx="435">
                  <c:v>4.1100509053497533E-2</c:v>
                </c:pt>
                <c:pt idx="436">
                  <c:v>6.8553378191712935E-2</c:v>
                </c:pt>
                <c:pt idx="437">
                  <c:v>0.29865614228797038</c:v>
                </c:pt>
                <c:pt idx="438">
                  <c:v>0.32892648159320381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2.4164401363168758E-4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2.0982514873488938E-2</c:v>
                </c:pt>
                <c:pt idx="517">
                  <c:v>0.201485840667599</c:v>
                </c:pt>
                <c:pt idx="518">
                  <c:v>0.75918789565972233</c:v>
                </c:pt>
                <c:pt idx="519">
                  <c:v>1.4746625546746401</c:v>
                </c:pt>
                <c:pt idx="520">
                  <c:v>1.8365272333333333</c:v>
                </c:pt>
                <c:pt idx="521">
                  <c:v>1.4580524722744659</c:v>
                </c:pt>
                <c:pt idx="522">
                  <c:v>0.69249731827980288</c:v>
                </c:pt>
                <c:pt idx="523">
                  <c:v>0.22272879976128521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5.6042983346193424E-3</c:v>
                </c:pt>
                <c:pt idx="538">
                  <c:v>5.6797551388888888E-2</c:v>
                </c:pt>
                <c:pt idx="539">
                  <c:v>0.1858665218106996</c:v>
                </c:pt>
                <c:pt idx="540">
                  <c:v>0.35806962803497938</c:v>
                </c:pt>
                <c:pt idx="541">
                  <c:v>0.81190100178112135</c:v>
                </c:pt>
                <c:pt idx="542">
                  <c:v>1.6815730831082822</c:v>
                </c:pt>
                <c:pt idx="543">
                  <c:v>2.3415108256687245</c:v>
                </c:pt>
                <c:pt idx="544">
                  <c:v>1.7995701097439234</c:v>
                </c:pt>
                <c:pt idx="545">
                  <c:v>0.78367491282873558</c:v>
                </c:pt>
                <c:pt idx="546">
                  <c:v>0.36324281406330394</c:v>
                </c:pt>
                <c:pt idx="547">
                  <c:v>0.1771208384765629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5.8924481763599615E-2</c:v>
                </c:pt>
                <c:pt idx="556">
                  <c:v>7.2155243456629395E-2</c:v>
                </c:pt>
                <c:pt idx="557">
                  <c:v>6.8429774836837709E-2</c:v>
                </c:pt>
                <c:pt idx="558">
                  <c:v>0.12305486909159602</c:v>
                </c:pt>
                <c:pt idx="559">
                  <c:v>0.17719528054189157</c:v>
                </c:pt>
                <c:pt idx="560">
                  <c:v>0.2333958978258425</c:v>
                </c:pt>
                <c:pt idx="561">
                  <c:v>0.30849545551134921</c:v>
                </c:pt>
                <c:pt idx="562">
                  <c:v>0.39466471857638885</c:v>
                </c:pt>
                <c:pt idx="563">
                  <c:v>0.64883049643534585</c:v>
                </c:pt>
                <c:pt idx="564">
                  <c:v>0.70603315672019673</c:v>
                </c:pt>
                <c:pt idx="565">
                  <c:v>0.3636311308191873</c:v>
                </c:pt>
                <c:pt idx="566">
                  <c:v>0.27246600736239712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3.7677180716306588E-2</c:v>
                </c:pt>
                <c:pt idx="606">
                  <c:v>0.11743314757667825</c:v>
                </c:pt>
                <c:pt idx="607">
                  <c:v>0.43343054814814813</c:v>
                </c:pt>
                <c:pt idx="608">
                  <c:v>1.0576022566542889</c:v>
                </c:pt>
                <c:pt idx="609">
                  <c:v>1.8534307110789612</c:v>
                </c:pt>
                <c:pt idx="610">
                  <c:v>2.7232103383680557</c:v>
                </c:pt>
                <c:pt idx="611">
                  <c:v>3.3630351128110534</c:v>
                </c:pt>
                <c:pt idx="612">
                  <c:v>3.5903812154425467</c:v>
                </c:pt>
                <c:pt idx="613">
                  <c:v>3.7529580828703697</c:v>
                </c:pt>
                <c:pt idx="614">
                  <c:v>4.1357443570473258</c:v>
                </c:pt>
                <c:pt idx="615">
                  <c:v>4.38628966962529</c:v>
                </c:pt>
                <c:pt idx="616">
                  <c:v>3.6932852378600818</c:v>
                </c:pt>
                <c:pt idx="617">
                  <c:v>2.2649733321108236</c:v>
                </c:pt>
                <c:pt idx="618">
                  <c:v>1.1925837799085344</c:v>
                </c:pt>
                <c:pt idx="619">
                  <c:v>0.92473814411731392</c:v>
                </c:pt>
                <c:pt idx="620">
                  <c:v>0.92140920519547476</c:v>
                </c:pt>
                <c:pt idx="621">
                  <c:v>0.75968976592721138</c:v>
                </c:pt>
                <c:pt idx="622">
                  <c:v>0.4402170951838979</c:v>
                </c:pt>
                <c:pt idx="623">
                  <c:v>6.9177262184928742E-2</c:v>
                </c:pt>
                <c:pt idx="624">
                  <c:v>0</c:v>
                </c:pt>
                <c:pt idx="625">
                  <c:v>0.23243494217865873</c:v>
                </c:pt>
                <c:pt idx="626">
                  <c:v>0.65241796805555496</c:v>
                </c:pt>
                <c:pt idx="627">
                  <c:v>0.98234875884050343</c:v>
                </c:pt>
                <c:pt idx="628">
                  <c:v>1.3232738054149005</c:v>
                </c:pt>
                <c:pt idx="629">
                  <c:v>1.5419529592970376</c:v>
                </c:pt>
                <c:pt idx="630">
                  <c:v>1.4229730585302525</c:v>
                </c:pt>
                <c:pt idx="631">
                  <c:v>1.1401333135288052</c:v>
                </c:pt>
                <c:pt idx="632">
                  <c:v>0.99212405426954742</c:v>
                </c:pt>
                <c:pt idx="633">
                  <c:v>1.0414604740226345</c:v>
                </c:pt>
                <c:pt idx="634">
                  <c:v>1.3416741263896939</c:v>
                </c:pt>
                <c:pt idx="635">
                  <c:v>1.817806438296522</c:v>
                </c:pt>
                <c:pt idx="636">
                  <c:v>2.1773452535373239</c:v>
                </c:pt>
                <c:pt idx="637">
                  <c:v>2.4590983480107034</c:v>
                </c:pt>
                <c:pt idx="638">
                  <c:v>2.6046347863771557</c:v>
                </c:pt>
                <c:pt idx="639">
                  <c:v>2.47130999490741</c:v>
                </c:pt>
                <c:pt idx="640">
                  <c:v>2.0280887518197011</c:v>
                </c:pt>
                <c:pt idx="641">
                  <c:v>1.4818591929333838</c:v>
                </c:pt>
                <c:pt idx="642">
                  <c:v>1.1976385139210384</c:v>
                </c:pt>
                <c:pt idx="643">
                  <c:v>1.0802061751390513</c:v>
                </c:pt>
                <c:pt idx="644">
                  <c:v>1.0727468987035447</c:v>
                </c:pt>
                <c:pt idx="645">
                  <c:v>1.4639375172517997</c:v>
                </c:pt>
                <c:pt idx="646">
                  <c:v>2.2267317308376713</c:v>
                </c:pt>
                <c:pt idx="647">
                  <c:v>2.5312295255425354</c:v>
                </c:pt>
                <c:pt idx="648">
                  <c:v>2.0568473222222243</c:v>
                </c:pt>
                <c:pt idx="649">
                  <c:v>1.7759880186270227</c:v>
                </c:pt>
                <c:pt idx="650">
                  <c:v>1.8562962437395496</c:v>
                </c:pt>
                <c:pt idx="651">
                  <c:v>1.8772417456267709</c:v>
                </c:pt>
                <c:pt idx="652">
                  <c:v>1.7767261517578137</c:v>
                </c:pt>
                <c:pt idx="653">
                  <c:v>1.481778639613069</c:v>
                </c:pt>
                <c:pt idx="654">
                  <c:v>0.86801844732510403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0.10983005555555563</c:v>
                </c:pt>
                <c:pt idx="670">
                  <c:v>0.4634432007338285</c:v>
                </c:pt>
                <c:pt idx="671">
                  <c:v>1.1964384534465022</c:v>
                </c:pt>
                <c:pt idx="672">
                  <c:v>2.1834533356159977</c:v>
                </c:pt>
                <c:pt idx="673">
                  <c:v>2.6288158325102886</c:v>
                </c:pt>
                <c:pt idx="674">
                  <c:v>3.1335149855967082</c:v>
                </c:pt>
                <c:pt idx="675">
                  <c:v>2.6434624526748971</c:v>
                </c:pt>
                <c:pt idx="676">
                  <c:v>2.0929680342078192</c:v>
                </c:pt>
                <c:pt idx="677">
                  <c:v>2.2313679444444445</c:v>
                </c:pt>
                <c:pt idx="678">
                  <c:v>2.372387993569959</c:v>
                </c:pt>
                <c:pt idx="679">
                  <c:v>1.786852757201645</c:v>
                </c:pt>
                <c:pt idx="680">
                  <c:v>1.02518436303932</c:v>
                </c:pt>
                <c:pt idx="681">
                  <c:v>0.25038188183593879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0.79332758339843801</c:v>
                </c:pt>
                <c:pt idx="690">
                  <c:v>1.49426718692853</c:v>
                </c:pt>
                <c:pt idx="691">
                  <c:v>1.5826497069597154</c:v>
                </c:pt>
                <c:pt idx="692">
                  <c:v>1.6951333977229617</c:v>
                </c:pt>
                <c:pt idx="693">
                  <c:v>1.8399878960390954</c:v>
                </c:pt>
                <c:pt idx="694">
                  <c:v>1.3558777957971642</c:v>
                </c:pt>
                <c:pt idx="695">
                  <c:v>0.82276729549334515</c:v>
                </c:pt>
                <c:pt idx="696">
                  <c:v>0.86261783961789562</c:v>
                </c:pt>
                <c:pt idx="697">
                  <c:v>1.1250251080439821</c:v>
                </c:pt>
                <c:pt idx="698">
                  <c:v>1.0924784497902207</c:v>
                </c:pt>
                <c:pt idx="699">
                  <c:v>0.50716404110082147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0.16819466301440317</c:v>
                </c:pt>
                <c:pt idx="706">
                  <c:v>0.30120931741898166</c:v>
                </c:pt>
                <c:pt idx="707">
                  <c:v>0.32373246556712931</c:v>
                </c:pt>
                <c:pt idx="708">
                  <c:v>9.7766366754275677E-2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0.23853375925925915</c:v>
                </c:pt>
                <c:pt idx="714">
                  <c:v>0.92899578750000011</c:v>
                </c:pt>
                <c:pt idx="715">
                  <c:v>1.7231275251085074</c:v>
                </c:pt>
                <c:pt idx="716">
                  <c:v>1.4118026940578381</c:v>
                </c:pt>
                <c:pt idx="717">
                  <c:v>0.38509108251671764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0.31575598148148154</c:v>
                </c:pt>
                <c:pt idx="723">
                  <c:v>0.76134160162680042</c:v>
                </c:pt>
                <c:pt idx="724">
                  <c:v>1.1986645596707819</c:v>
                </c:pt>
                <c:pt idx="725">
                  <c:v>1.2122183497982577</c:v>
                </c:pt>
                <c:pt idx="726">
                  <c:v>1.2223861849472737</c:v>
                </c:pt>
                <c:pt idx="727">
                  <c:v>1.1959264577907982</c:v>
                </c:pt>
                <c:pt idx="728">
                  <c:v>1.4609165925925929</c:v>
                </c:pt>
                <c:pt idx="729">
                  <c:v>2.1433227947080757</c:v>
                </c:pt>
                <c:pt idx="730">
                  <c:v>3.1637093459932788</c:v>
                </c:pt>
                <c:pt idx="731">
                  <c:v>3.6036617865740741</c:v>
                </c:pt>
                <c:pt idx="732">
                  <c:v>2.9257472671875031</c:v>
                </c:pt>
                <c:pt idx="733">
                  <c:v>2.4444785563078719</c:v>
                </c:pt>
                <c:pt idx="734">
                  <c:v>1.6070939390946484</c:v>
                </c:pt>
                <c:pt idx="735">
                  <c:v>1.0376589654955948</c:v>
                </c:pt>
                <c:pt idx="736">
                  <c:v>0.99615779861111309</c:v>
                </c:pt>
                <c:pt idx="737">
                  <c:v>1.0483172981417177</c:v>
                </c:pt>
                <c:pt idx="738">
                  <c:v>1.1009365238683131</c:v>
                </c:pt>
                <c:pt idx="739">
                  <c:v>1.2036262014459567</c:v>
                </c:pt>
                <c:pt idx="740">
                  <c:v>1.3580653796449009</c:v>
                </c:pt>
                <c:pt idx="741">
                  <c:v>1.3370033731682414</c:v>
                </c:pt>
                <c:pt idx="742">
                  <c:v>1.1137357181069951</c:v>
                </c:pt>
                <c:pt idx="743">
                  <c:v>1.5431326520616306</c:v>
                </c:pt>
                <c:pt idx="744">
                  <c:v>2.0857167638961216</c:v>
                </c:pt>
                <c:pt idx="745">
                  <c:v>1.9514951144032955</c:v>
                </c:pt>
                <c:pt idx="746">
                  <c:v>1.4896251288065834</c:v>
                </c:pt>
                <c:pt idx="747">
                  <c:v>1.1390216575914653</c:v>
                </c:pt>
                <c:pt idx="748">
                  <c:v>1.0919530273726858</c:v>
                </c:pt>
                <c:pt idx="749">
                  <c:v>1.0919530273726858</c:v>
                </c:pt>
                <c:pt idx="750">
                  <c:v>1.2994045958518199</c:v>
                </c:pt>
                <c:pt idx="751">
                  <c:v>1.6241354428779264</c:v>
                </c:pt>
                <c:pt idx="752">
                  <c:v>1.8663259078125003</c:v>
                </c:pt>
                <c:pt idx="753">
                  <c:v>1.7498432630336911</c:v>
                </c:pt>
                <c:pt idx="754">
                  <c:v>1.3427082868634252</c:v>
                </c:pt>
                <c:pt idx="755">
                  <c:v>1.0756481016782438</c:v>
                </c:pt>
                <c:pt idx="756">
                  <c:v>0.8587693794857576</c:v>
                </c:pt>
                <c:pt idx="757">
                  <c:v>0.47580693130224277</c:v>
                </c:pt>
                <c:pt idx="758">
                  <c:v>0.19648968732719482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0.74942835884773662</c:v>
                </c:pt>
                <c:pt idx="770">
                  <c:v>1.3359485102880659</c:v>
                </c:pt>
                <c:pt idx="771">
                  <c:v>1.6215763721217522</c:v>
                </c:pt>
                <c:pt idx="772">
                  <c:v>1.935071657613169</c:v>
                </c:pt>
                <c:pt idx="773">
                  <c:v>2.5529164905349799</c:v>
                </c:pt>
                <c:pt idx="774">
                  <c:v>3.6702143302219956</c:v>
                </c:pt>
                <c:pt idx="775">
                  <c:v>4.3785370774410035</c:v>
                </c:pt>
                <c:pt idx="776">
                  <c:v>4.7342035617693892</c:v>
                </c:pt>
                <c:pt idx="777">
                  <c:v>4.5687522004766281</c:v>
                </c:pt>
                <c:pt idx="778">
                  <c:v>4.3051723427653998</c:v>
                </c:pt>
                <c:pt idx="779">
                  <c:v>4.7741576078325956</c:v>
                </c:pt>
                <c:pt idx="780">
                  <c:v>4.4331388855846505</c:v>
                </c:pt>
                <c:pt idx="781">
                  <c:v>3.80951335056504</c:v>
                </c:pt>
                <c:pt idx="782">
                  <c:v>3.6560207983611437</c:v>
                </c:pt>
                <c:pt idx="783">
                  <c:v>3.4786563556005659</c:v>
                </c:pt>
                <c:pt idx="784">
                  <c:v>3.1246798850943631</c:v>
                </c:pt>
                <c:pt idx="785">
                  <c:v>2.7993966386067686</c:v>
                </c:pt>
                <c:pt idx="786">
                  <c:v>2.5108277737139884</c:v>
                </c:pt>
                <c:pt idx="787">
                  <c:v>2.2713568025245978</c:v>
                </c:pt>
                <c:pt idx="788">
                  <c:v>2.2212511754629651</c:v>
                </c:pt>
                <c:pt idx="789">
                  <c:v>2.5196952757201663</c:v>
                </c:pt>
                <c:pt idx="790">
                  <c:v>2.6343234927428965</c:v>
                </c:pt>
                <c:pt idx="791">
                  <c:v>2.2479495431584322</c:v>
                </c:pt>
                <c:pt idx="792">
                  <c:v>1.9038002398156151</c:v>
                </c:pt>
                <c:pt idx="793">
                  <c:v>1.9038002398156249</c:v>
                </c:pt>
                <c:pt idx="794">
                  <c:v>2.1197384353588005</c:v>
                </c:pt>
                <c:pt idx="795">
                  <c:v>2.2782286602213508</c:v>
                </c:pt>
                <c:pt idx="796">
                  <c:v>1.8010301782407347</c:v>
                </c:pt>
                <c:pt idx="797">
                  <c:v>9.1050235390946782E-2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0.3984084237847223</c:v>
                </c:pt>
                <c:pt idx="805">
                  <c:v>1.1494342276628418</c:v>
                </c:pt>
                <c:pt idx="806">
                  <c:v>2.399363347872463</c:v>
                </c:pt>
                <c:pt idx="807">
                  <c:v>3.9684565484592005</c:v>
                </c:pt>
                <c:pt idx="808">
                  <c:v>4.5551437730967059</c:v>
                </c:pt>
                <c:pt idx="809">
                  <c:v>3.561081997923099</c:v>
                </c:pt>
                <c:pt idx="810">
                  <c:v>2.1466720530245316</c:v>
                </c:pt>
                <c:pt idx="811">
                  <c:v>1.1407943781185681</c:v>
                </c:pt>
                <c:pt idx="812">
                  <c:v>0.27701579300491752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0.27246600736239712</c:v>
                </c:pt>
                <c:pt idx="824">
                  <c:v>1.139848381944444</c:v>
                </c:pt>
                <c:pt idx="825">
                  <c:v>1.9146985247363688</c:v>
                </c:pt>
                <c:pt idx="826">
                  <c:v>2.1509202909465026</c:v>
                </c:pt>
                <c:pt idx="827">
                  <c:v>2.283989787174479</c:v>
                </c:pt>
                <c:pt idx="828">
                  <c:v>2.2399881975823051</c:v>
                </c:pt>
                <c:pt idx="829">
                  <c:v>2.1308856982060185</c:v>
                </c:pt>
                <c:pt idx="830">
                  <c:v>2.2064182824869794</c:v>
                </c:pt>
                <c:pt idx="831">
                  <c:v>2.2290136322008411</c:v>
                </c:pt>
                <c:pt idx="832">
                  <c:v>2.5619049713549691</c:v>
                </c:pt>
                <c:pt idx="833">
                  <c:v>3.1069778682291678</c:v>
                </c:pt>
                <c:pt idx="834">
                  <c:v>3.2373468292181058</c:v>
                </c:pt>
                <c:pt idx="835">
                  <c:v>2.8398349469031325</c:v>
                </c:pt>
                <c:pt idx="836">
                  <c:v>2.0238660868706626</c:v>
                </c:pt>
                <c:pt idx="837">
                  <c:v>1.5868255683963479</c:v>
                </c:pt>
                <c:pt idx="838">
                  <c:v>1.6626740576863077</c:v>
                </c:pt>
                <c:pt idx="839">
                  <c:v>1.6919496782158212</c:v>
                </c:pt>
                <c:pt idx="840">
                  <c:v>1.6097684720486143</c:v>
                </c:pt>
                <c:pt idx="841">
                  <c:v>1.7364698349215546</c:v>
                </c:pt>
                <c:pt idx="842">
                  <c:v>2.0445665584498749</c:v>
                </c:pt>
                <c:pt idx="843">
                  <c:v>2.0952375842528301</c:v>
                </c:pt>
                <c:pt idx="844">
                  <c:v>2.0788676448567709</c:v>
                </c:pt>
                <c:pt idx="845">
                  <c:v>2.4100559644491062</c:v>
                </c:pt>
                <c:pt idx="846">
                  <c:v>2.7195078340768104</c:v>
                </c:pt>
                <c:pt idx="847">
                  <c:v>2.5627642226088283</c:v>
                </c:pt>
                <c:pt idx="848">
                  <c:v>2.0695698693616542</c:v>
                </c:pt>
                <c:pt idx="849">
                  <c:v>1.7208949905349797</c:v>
                </c:pt>
                <c:pt idx="850">
                  <c:v>1.6697544320023188</c:v>
                </c:pt>
                <c:pt idx="851">
                  <c:v>1.8636214083847753</c:v>
                </c:pt>
                <c:pt idx="852">
                  <c:v>2.3850446062733091</c:v>
                </c:pt>
                <c:pt idx="853">
                  <c:v>3.0137184914408111</c:v>
                </c:pt>
                <c:pt idx="854">
                  <c:v>3.1159089760071041</c:v>
                </c:pt>
                <c:pt idx="855">
                  <c:v>2.6659584344770773</c:v>
                </c:pt>
                <c:pt idx="856">
                  <c:v>2.4412236664263416</c:v>
                </c:pt>
                <c:pt idx="857">
                  <c:v>2.4790195980090961</c:v>
                </c:pt>
                <c:pt idx="858">
                  <c:v>2.3822992335077484</c:v>
                </c:pt>
                <c:pt idx="859">
                  <c:v>2.0676831914134834</c:v>
                </c:pt>
                <c:pt idx="860">
                  <c:v>1.8693902984632222</c:v>
                </c:pt>
                <c:pt idx="861">
                  <c:v>2.4877339414022326</c:v>
                </c:pt>
                <c:pt idx="862">
                  <c:v>3.3820866254701958</c:v>
                </c:pt>
                <c:pt idx="863">
                  <c:v>3.4840532986946999</c:v>
                </c:pt>
                <c:pt idx="864">
                  <c:v>3.0623485231995957</c:v>
                </c:pt>
                <c:pt idx="865">
                  <c:v>3.3954668616062245</c:v>
                </c:pt>
                <c:pt idx="866">
                  <c:v>4.7602115522633657</c:v>
                </c:pt>
                <c:pt idx="867">
                  <c:v>4.8362112729383684</c:v>
                </c:pt>
                <c:pt idx="868">
                  <c:v>3.5597727701895274</c:v>
                </c:pt>
                <c:pt idx="869">
                  <c:v>3.1319262909465087</c:v>
                </c:pt>
                <c:pt idx="870">
                  <c:v>3.7283308672003583</c:v>
                </c:pt>
                <c:pt idx="871">
                  <c:v>4.469549299337702</c:v>
                </c:pt>
                <c:pt idx="872">
                  <c:v>4.1129475534979418</c:v>
                </c:pt>
                <c:pt idx="873">
                  <c:v>2.9343491337641465</c:v>
                </c:pt>
                <c:pt idx="874">
                  <c:v>2.1885291014540003</c:v>
                </c:pt>
                <c:pt idx="875">
                  <c:v>1.9241802264467573</c:v>
                </c:pt>
                <c:pt idx="876">
                  <c:v>1.8188056884194987</c:v>
                </c:pt>
                <c:pt idx="877">
                  <c:v>1.6336410218428496</c:v>
                </c:pt>
                <c:pt idx="878">
                  <c:v>1.199072213528807</c:v>
                </c:pt>
                <c:pt idx="879">
                  <c:v>0.67909247758407798</c:v>
                </c:pt>
                <c:pt idx="880">
                  <c:v>0.23941561767858791</c:v>
                </c:pt>
                <c:pt idx="881">
                  <c:v>0.42062911264548236</c:v>
                </c:pt>
                <c:pt idx="882">
                  <c:v>1.1431546205761343</c:v>
                </c:pt>
                <c:pt idx="883">
                  <c:v>1.8004322363683083</c:v>
                </c:pt>
                <c:pt idx="884">
                  <c:v>1.3499692734053497</c:v>
                </c:pt>
                <c:pt idx="885">
                  <c:v>0.56155234056712977</c:v>
                </c:pt>
                <c:pt idx="886">
                  <c:v>1.2544834835390946</c:v>
                </c:pt>
                <c:pt idx="887">
                  <c:v>1.9838044711934157</c:v>
                </c:pt>
                <c:pt idx="888">
                  <c:v>2.056736569958844</c:v>
                </c:pt>
                <c:pt idx="889">
                  <c:v>2.2816899466218219</c:v>
                </c:pt>
                <c:pt idx="890">
                  <c:v>2.3735967180555559</c:v>
                </c:pt>
                <c:pt idx="891">
                  <c:v>2.2390859611818401</c:v>
                </c:pt>
                <c:pt idx="892">
                  <c:v>1.9504789263527238</c:v>
                </c:pt>
                <c:pt idx="893">
                  <c:v>1.5717587188022382</c:v>
                </c:pt>
                <c:pt idx="894">
                  <c:v>1.1130603169921858</c:v>
                </c:pt>
                <c:pt idx="895">
                  <c:v>0.57260820064059903</c:v>
                </c:pt>
                <c:pt idx="896">
                  <c:v>0.10775879737011362</c:v>
                </c:pt>
                <c:pt idx="897">
                  <c:v>0</c:v>
                </c:pt>
                <c:pt idx="898">
                  <c:v>0.24307524953704007</c:v>
                </c:pt>
                <c:pt idx="899">
                  <c:v>0.68527868398276781</c:v>
                </c:pt>
                <c:pt idx="900">
                  <c:v>1.2008966386067692</c:v>
                </c:pt>
                <c:pt idx="901">
                  <c:v>1.5243219630200275</c:v>
                </c:pt>
                <c:pt idx="902">
                  <c:v>1.5907116235138559</c:v>
                </c:pt>
                <c:pt idx="903">
                  <c:v>1.3869762972800939</c:v>
                </c:pt>
                <c:pt idx="904">
                  <c:v>1.0435414180772578</c:v>
                </c:pt>
                <c:pt idx="905">
                  <c:v>0.43194321056857865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0.3984084237847223</c:v>
                </c:pt>
                <c:pt idx="912">
                  <c:v>1.1494342276628418</c:v>
                </c:pt>
                <c:pt idx="913">
                  <c:v>2.399363347872463</c:v>
                </c:pt>
                <c:pt idx="914">
                  <c:v>3.9684565484592005</c:v>
                </c:pt>
                <c:pt idx="915">
                  <c:v>4.5551437730967059</c:v>
                </c:pt>
                <c:pt idx="916">
                  <c:v>3.561081997923099</c:v>
                </c:pt>
                <c:pt idx="917">
                  <c:v>2.7118958184566306</c:v>
                </c:pt>
                <c:pt idx="918">
                  <c:v>3.7860909791666648</c:v>
                </c:pt>
                <c:pt idx="919">
                  <c:v>3.9317220245949085</c:v>
                </c:pt>
                <c:pt idx="920">
                  <c:v>2.8459382366327506</c:v>
                </c:pt>
                <c:pt idx="921">
                  <c:v>2.0975647769547314</c:v>
                </c:pt>
                <c:pt idx="922">
                  <c:v>1.4534554948238163</c:v>
                </c:pt>
                <c:pt idx="923">
                  <c:v>1.8383550677879055</c:v>
                </c:pt>
                <c:pt idx="924">
                  <c:v>2.4336976505393193</c:v>
                </c:pt>
                <c:pt idx="925">
                  <c:v>3.4050502188665428</c:v>
                </c:pt>
                <c:pt idx="926">
                  <c:v>3.9490304004782337</c:v>
                </c:pt>
                <c:pt idx="927">
                  <c:v>3.6783700692925332</c:v>
                </c:pt>
                <c:pt idx="928">
                  <c:v>1.9626423457103559</c:v>
                </c:pt>
                <c:pt idx="929">
                  <c:v>0.11989941116014591</c:v>
                </c:pt>
                <c:pt idx="930">
                  <c:v>0.28526974680990019</c:v>
                </c:pt>
                <c:pt idx="931">
                  <c:v>0.7311511139403255</c:v>
                </c:pt>
                <c:pt idx="932">
                  <c:v>0.90408988722431127</c:v>
                </c:pt>
                <c:pt idx="933">
                  <c:v>1.0851145068648751</c:v>
                </c:pt>
                <c:pt idx="934">
                  <c:v>1.1339661139282762</c:v>
                </c:pt>
                <c:pt idx="935">
                  <c:v>1.1217326220228889</c:v>
                </c:pt>
                <c:pt idx="936">
                  <c:v>1.0414372197980941</c:v>
                </c:pt>
                <c:pt idx="937">
                  <c:v>0.7710489359375029</c:v>
                </c:pt>
                <c:pt idx="938">
                  <c:v>0.3039365961484064</c:v>
                </c:pt>
                <c:pt idx="939">
                  <c:v>0.21429164341804913</c:v>
                </c:pt>
                <c:pt idx="940">
                  <c:v>0.49683769150591572</c:v>
                </c:pt>
                <c:pt idx="941">
                  <c:v>0.7203444773662544</c:v>
                </c:pt>
                <c:pt idx="942">
                  <c:v>0.76405514825665499</c:v>
                </c:pt>
                <c:pt idx="943">
                  <c:v>0.68896735452031832</c:v>
                </c:pt>
                <c:pt idx="944">
                  <c:v>0.78731396213991867</c:v>
                </c:pt>
                <c:pt idx="945">
                  <c:v>1.0677515399056401</c:v>
                </c:pt>
                <c:pt idx="946">
                  <c:v>1.1798409791666649</c:v>
                </c:pt>
                <c:pt idx="947">
                  <c:v>1.2337018180226007</c:v>
                </c:pt>
                <c:pt idx="948">
                  <c:v>1.3493206451830961</c:v>
                </c:pt>
                <c:pt idx="949">
                  <c:v>1.4694243125000028</c:v>
                </c:pt>
                <c:pt idx="950">
                  <c:v>1.8853416974472736</c:v>
                </c:pt>
                <c:pt idx="951">
                  <c:v>2.2816756878536495</c:v>
                </c:pt>
                <c:pt idx="952">
                  <c:v>2.0904742307291686</c:v>
                </c:pt>
                <c:pt idx="953">
                  <c:v>1.5706088767811242</c:v>
                </c:pt>
                <c:pt idx="954">
                  <c:v>0.72353793128616839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0.10519856516766356</c:v>
                </c:pt>
                <c:pt idx="963">
                  <c:v>1.6184301216563786</c:v>
                </c:pt>
                <c:pt idx="964">
                  <c:v>3.2227680541481809</c:v>
                </c:pt>
                <c:pt idx="965">
                  <c:v>4.7690008746977872</c:v>
                </c:pt>
                <c:pt idx="966">
                  <c:v>5.4484021321502043</c:v>
                </c:pt>
                <c:pt idx="967">
                  <c:v>5.1466125972294572</c:v>
                </c:pt>
                <c:pt idx="968">
                  <c:v>4.1473103273212475</c:v>
                </c:pt>
                <c:pt idx="969">
                  <c:v>2.8778563965559103</c:v>
                </c:pt>
                <c:pt idx="970">
                  <c:v>1.8329026350220237</c:v>
                </c:pt>
                <c:pt idx="971">
                  <c:v>1.2222245296875003</c:v>
                </c:pt>
                <c:pt idx="972">
                  <c:v>0.93884090662696118</c:v>
                </c:pt>
                <c:pt idx="973">
                  <c:v>0.53697433298048325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4.301124156378601E-2</c:v>
                </c:pt>
                <c:pt idx="1032">
                  <c:v>0.35585175416666665</c:v>
                </c:pt>
                <c:pt idx="1033">
                  <c:v>1.1468416807034465</c:v>
                </c:pt>
                <c:pt idx="1034">
                  <c:v>2.0157627349086935</c:v>
                </c:pt>
                <c:pt idx="1035">
                  <c:v>2.4294410390946499</c:v>
                </c:pt>
                <c:pt idx="1036">
                  <c:v>2.5596576156893005</c:v>
                </c:pt>
                <c:pt idx="1037">
                  <c:v>2.7031779070023152</c:v>
                </c:pt>
                <c:pt idx="1038">
                  <c:v>2.8888367289745696</c:v>
                </c:pt>
                <c:pt idx="1039">
                  <c:v>2.8750825943608542</c:v>
                </c:pt>
                <c:pt idx="1040">
                  <c:v>2.6262575090534988</c:v>
                </c:pt>
                <c:pt idx="1041">
                  <c:v>2.4518443708855773</c:v>
                </c:pt>
                <c:pt idx="1042">
                  <c:v>2.5814055849046742</c:v>
                </c:pt>
                <c:pt idx="1043">
                  <c:v>3.0162340329732511</c:v>
                </c:pt>
                <c:pt idx="1044">
                  <c:v>3.3602722024176948</c:v>
                </c:pt>
                <c:pt idx="1045">
                  <c:v>3.4131129088991772</c:v>
                </c:pt>
                <c:pt idx="1046">
                  <c:v>3.0513810532447598</c:v>
                </c:pt>
                <c:pt idx="1047">
                  <c:v>2.3792363409939243</c:v>
                </c:pt>
                <c:pt idx="1048">
                  <c:v>1.7460131345357501</c:v>
                </c:pt>
                <c:pt idx="1049">
                  <c:v>1.4162495111111093</c:v>
                </c:pt>
                <c:pt idx="1050">
                  <c:v>1.4206274714353486</c:v>
                </c:pt>
                <c:pt idx="1051">
                  <c:v>1.4863636752821177</c:v>
                </c:pt>
                <c:pt idx="1052">
                  <c:v>1.2667380632145384</c:v>
                </c:pt>
                <c:pt idx="1053">
                  <c:v>0.68904423083767374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1.9737462962962891E-2</c:v>
                </c:pt>
                <c:pt idx="1067">
                  <c:v>0.29252046713364849</c:v>
                </c:pt>
                <c:pt idx="1068">
                  <c:v>0.6807863835390946</c:v>
                </c:pt>
                <c:pt idx="1069">
                  <c:v>1.4358036754629624</c:v>
                </c:pt>
                <c:pt idx="1070">
                  <c:v>1.9901857610042115</c:v>
                </c:pt>
                <c:pt idx="1071">
                  <c:v>1.5729588491319451</c:v>
                </c:pt>
                <c:pt idx="1072">
                  <c:v>0.89277691475694454</c:v>
                </c:pt>
                <c:pt idx="1073">
                  <c:v>0.91683541249999911</c:v>
                </c:pt>
                <c:pt idx="1074">
                  <c:v>1.4751182111111114</c:v>
                </c:pt>
                <c:pt idx="1075">
                  <c:v>2.1767904000000007</c:v>
                </c:pt>
                <c:pt idx="1076">
                  <c:v>2.7962427006365727</c:v>
                </c:pt>
                <c:pt idx="1077">
                  <c:v>3.5834699478113752</c:v>
                </c:pt>
                <c:pt idx="1078">
                  <c:v>4.6829384570272321</c:v>
                </c:pt>
                <c:pt idx="1079">
                  <c:v>5.6187599165260087</c:v>
                </c:pt>
                <c:pt idx="1080">
                  <c:v>5.7633840917960697</c:v>
                </c:pt>
                <c:pt idx="1081">
                  <c:v>5.3255166125972542</c:v>
                </c:pt>
                <c:pt idx="1082">
                  <c:v>4.786059241203704</c:v>
                </c:pt>
                <c:pt idx="1083">
                  <c:v>4.5443174287559502</c:v>
                </c:pt>
                <c:pt idx="1084">
                  <c:v>4.0510081763888914</c:v>
                </c:pt>
                <c:pt idx="1085">
                  <c:v>2.9009129432420253</c:v>
                </c:pt>
                <c:pt idx="1086">
                  <c:v>1.6452281258680546</c:v>
                </c:pt>
                <c:pt idx="1087">
                  <c:v>0.27961382629645626</c:v>
                </c:pt>
                <c:pt idx="1088">
                  <c:v>0</c:v>
                </c:pt>
                <c:pt idx="1089">
                  <c:v>6.8004393606129809E-2</c:v>
                </c:pt>
                <c:pt idx="1090">
                  <c:v>1.0581402998521121</c:v>
                </c:pt>
                <c:pt idx="1091">
                  <c:v>1.5609427689879125</c:v>
                </c:pt>
                <c:pt idx="1092">
                  <c:v>1.6286521334161179</c:v>
                </c:pt>
                <c:pt idx="1093">
                  <c:v>1.5704570550925889</c:v>
                </c:pt>
                <c:pt idx="1094">
                  <c:v>1.5073922402777777</c:v>
                </c:pt>
                <c:pt idx="1095">
                  <c:v>1.6965866847222251</c:v>
                </c:pt>
                <c:pt idx="1096">
                  <c:v>2.3454476603805006</c:v>
                </c:pt>
                <c:pt idx="1097">
                  <c:v>3.2448271858836488</c:v>
                </c:pt>
                <c:pt idx="1098">
                  <c:v>3.5662012898831335</c:v>
                </c:pt>
                <c:pt idx="1099">
                  <c:v>3.0641864592013888</c:v>
                </c:pt>
                <c:pt idx="1100">
                  <c:v>2.3638432534087248</c:v>
                </c:pt>
                <c:pt idx="1101">
                  <c:v>1.6223284026258662</c:v>
                </c:pt>
                <c:pt idx="1102">
                  <c:v>0.6488797747355638</c:v>
                </c:pt>
                <c:pt idx="1103">
                  <c:v>0</c:v>
                </c:pt>
                <c:pt idx="1104">
                  <c:v>0</c:v>
                </c:pt>
                <c:pt idx="1105">
                  <c:v>0.31178887937323269</c:v>
                </c:pt>
                <c:pt idx="1106">
                  <c:v>1.4261995279835382</c:v>
                </c:pt>
                <c:pt idx="1107">
                  <c:v>2.6425589069444473</c:v>
                </c:pt>
                <c:pt idx="1108">
                  <c:v>3.8335196590599274</c:v>
                </c:pt>
                <c:pt idx="1109">
                  <c:v>4.1494864189967506</c:v>
                </c:pt>
                <c:pt idx="1110">
                  <c:v>3.2671617359592036</c:v>
                </c:pt>
                <c:pt idx="1111">
                  <c:v>2.1368782921368688</c:v>
                </c:pt>
                <c:pt idx="1112">
                  <c:v>1.0949831043724283</c:v>
                </c:pt>
                <c:pt idx="1113">
                  <c:v>0.10403409572321519</c:v>
                </c:pt>
                <c:pt idx="1114">
                  <c:v>0.13267889171810904</c:v>
                </c:pt>
                <c:pt idx="1115">
                  <c:v>1.1628970652777761</c:v>
                </c:pt>
                <c:pt idx="1116">
                  <c:v>2.5477434366070275</c:v>
                </c:pt>
                <c:pt idx="1117">
                  <c:v>4.3780024494148675</c:v>
                </c:pt>
                <c:pt idx="1118">
                  <c:v>5.6157223077168528</c:v>
                </c:pt>
                <c:pt idx="1119">
                  <c:v>4.9740205205761381</c:v>
                </c:pt>
                <c:pt idx="1120">
                  <c:v>3.3305035478845189</c:v>
                </c:pt>
                <c:pt idx="1121">
                  <c:v>2.008123785189198</c:v>
                </c:pt>
                <c:pt idx="1122">
                  <c:v>0.87001884086370918</c:v>
                </c:pt>
                <c:pt idx="1123">
                  <c:v>0.23658809476997175</c:v>
                </c:pt>
                <c:pt idx="1124">
                  <c:v>0.55831434844474015</c:v>
                </c:pt>
                <c:pt idx="1125">
                  <c:v>1.0307788590985065</c:v>
                </c:pt>
                <c:pt idx="1126">
                  <c:v>0.93938838244357847</c:v>
                </c:pt>
                <c:pt idx="1127">
                  <c:v>7.2099733684574702E-2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0.17813750120241789</c:v>
                </c:pt>
                <c:pt idx="1143">
                  <c:v>0.28687592246897514</c:v>
                </c:pt>
                <c:pt idx="1144">
                  <c:v>0.35591396947659448</c:v>
                </c:pt>
                <c:pt idx="1145">
                  <c:v>0.53073497246254486</c:v>
                </c:pt>
                <c:pt idx="1146">
                  <c:v>0.96543313523662577</c:v>
                </c:pt>
                <c:pt idx="1147">
                  <c:v>1.5601203536032344</c:v>
                </c:pt>
                <c:pt idx="1148">
                  <c:v>1.6544334022352423</c:v>
                </c:pt>
                <c:pt idx="1149">
                  <c:v>1.0156421835905352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0.18705227777777778</c:v>
                </c:pt>
                <c:pt idx="1156">
                  <c:v>0.43158931481481488</c:v>
                </c:pt>
                <c:pt idx="1157">
                  <c:v>1.2324993955045978</c:v>
                </c:pt>
                <c:pt idx="1158">
                  <c:v>2.5633102083847739</c:v>
                </c:pt>
                <c:pt idx="1159">
                  <c:v>3.3895025775133423</c:v>
                </c:pt>
                <c:pt idx="1160">
                  <c:v>3.3123959649755652</c:v>
                </c:pt>
                <c:pt idx="1161">
                  <c:v>3.6743344478716575</c:v>
                </c:pt>
                <c:pt idx="1162">
                  <c:v>4.6809977349987149</c:v>
                </c:pt>
                <c:pt idx="1163">
                  <c:v>5.8860740722543712</c:v>
                </c:pt>
                <c:pt idx="1164">
                  <c:v>6.5499455702329277</c:v>
                </c:pt>
                <c:pt idx="1165">
                  <c:v>6.422850241981739</c:v>
                </c:pt>
                <c:pt idx="1166">
                  <c:v>6.2347242495691901</c:v>
                </c:pt>
                <c:pt idx="1167">
                  <c:v>6.3863539180772593</c:v>
                </c:pt>
                <c:pt idx="1168">
                  <c:v>6.6279349564364773</c:v>
                </c:pt>
                <c:pt idx="1169">
                  <c:v>6.84862449583333</c:v>
                </c:pt>
                <c:pt idx="1170">
                  <c:v>5.7304388657921761</c:v>
                </c:pt>
                <c:pt idx="1171">
                  <c:v>4.3997019006237172</c:v>
                </c:pt>
                <c:pt idx="1172">
                  <c:v>4.9196444636533903</c:v>
                </c:pt>
                <c:pt idx="1173">
                  <c:v>5.4384348560763964</c:v>
                </c:pt>
                <c:pt idx="1174">
                  <c:v>5.3710013270889583</c:v>
                </c:pt>
                <c:pt idx="1175">
                  <c:v>5.3715006326316503</c:v>
                </c:pt>
                <c:pt idx="1176">
                  <c:v>5.2713620546874971</c:v>
                </c:pt>
                <c:pt idx="1177">
                  <c:v>5.1441397058730391</c:v>
                </c:pt>
                <c:pt idx="1178">
                  <c:v>5.0904132738032057</c:v>
                </c:pt>
                <c:pt idx="1179">
                  <c:v>4.9327039112847224</c:v>
                </c:pt>
                <c:pt idx="1180">
                  <c:v>4.749769194118926</c:v>
                </c:pt>
                <c:pt idx="1181">
                  <c:v>4.7376215746680437</c:v>
                </c:pt>
                <c:pt idx="1182">
                  <c:v>5.0050151894764303</c:v>
                </c:pt>
                <c:pt idx="1183">
                  <c:v>5.2982660421400789</c:v>
                </c:pt>
                <c:pt idx="1184">
                  <c:v>5.4062850337890627</c:v>
                </c:pt>
                <c:pt idx="1185">
                  <c:v>5.4192902055113557</c:v>
                </c:pt>
                <c:pt idx="1186">
                  <c:v>5.2256013579925504</c:v>
                </c:pt>
                <c:pt idx="1187">
                  <c:v>5.0063095332762648</c:v>
                </c:pt>
                <c:pt idx="1188">
                  <c:v>4.8719786226522261</c:v>
                </c:pt>
                <c:pt idx="1189">
                  <c:v>4.6258237497942361</c:v>
                </c:pt>
                <c:pt idx="1190">
                  <c:v>4.1572604650840699</c:v>
                </c:pt>
                <c:pt idx="1191">
                  <c:v>3.8577025947137029</c:v>
                </c:pt>
                <c:pt idx="1192">
                  <c:v>3.8577025947137029</c:v>
                </c:pt>
                <c:pt idx="1193">
                  <c:v>3.8577025947137029</c:v>
                </c:pt>
                <c:pt idx="1194">
                  <c:v>3.8577025947137029</c:v>
                </c:pt>
                <c:pt idx="1195">
                  <c:v>3.8577025947137029</c:v>
                </c:pt>
                <c:pt idx="1196">
                  <c:v>3.8577025947137029</c:v>
                </c:pt>
                <c:pt idx="1197">
                  <c:v>3.8577025947137029</c:v>
                </c:pt>
                <c:pt idx="1198">
                  <c:v>3.8577025947137029</c:v>
                </c:pt>
                <c:pt idx="1199">
                  <c:v>3.9575552181705009</c:v>
                </c:pt>
                <c:pt idx="1200">
                  <c:v>3.9670715796810794</c:v>
                </c:pt>
                <c:pt idx="1201">
                  <c:v>3.9670715796810656</c:v>
                </c:pt>
                <c:pt idx="1202">
                  <c:v>4.3768734178313089</c:v>
                </c:pt>
                <c:pt idx="1203">
                  <c:v>4.8188772587617414</c:v>
                </c:pt>
                <c:pt idx="1204">
                  <c:v>5.2755597825810163</c:v>
                </c:pt>
                <c:pt idx="1205">
                  <c:v>5.6696400384194909</c:v>
                </c:pt>
                <c:pt idx="1206">
                  <c:v>5.5562324393197073</c:v>
                </c:pt>
                <c:pt idx="1207">
                  <c:v>5.2111760879115234</c:v>
                </c:pt>
                <c:pt idx="1208">
                  <c:v>4.840201019341559</c:v>
                </c:pt>
                <c:pt idx="1209">
                  <c:v>4.5494965603459327</c:v>
                </c:pt>
                <c:pt idx="1210">
                  <c:v>4.4557595306383453</c:v>
                </c:pt>
                <c:pt idx="1211">
                  <c:v>4.4660756625000042</c:v>
                </c:pt>
                <c:pt idx="1212">
                  <c:v>4.4764094802991616</c:v>
                </c:pt>
                <c:pt idx="1213">
                  <c:v>4.3822964960583937</c:v>
                </c:pt>
                <c:pt idx="1214">
                  <c:v>4.2778319898855459</c:v>
                </c:pt>
                <c:pt idx="1215">
                  <c:v>4.2778319898855459</c:v>
                </c:pt>
                <c:pt idx="1216">
                  <c:v>4.1733674837126973</c:v>
                </c:pt>
                <c:pt idx="1217">
                  <c:v>4.1633377210398903</c:v>
                </c:pt>
                <c:pt idx="1218">
                  <c:v>4.2676949741263188</c:v>
                </c:pt>
                <c:pt idx="1219">
                  <c:v>4.2676949741263188</c:v>
                </c:pt>
                <c:pt idx="1220">
                  <c:v>4.1633377210399045</c:v>
                </c:pt>
                <c:pt idx="1221">
                  <c:v>4.0490756624999973</c:v>
                </c:pt>
                <c:pt idx="1222">
                  <c:v>4.0391885429840189</c:v>
                </c:pt>
                <c:pt idx="1223">
                  <c:v>4.0293190912101453</c:v>
                </c:pt>
                <c:pt idx="1224">
                  <c:v>3.9155390482421915</c:v>
                </c:pt>
                <c:pt idx="1225">
                  <c:v>3.6886753566832242</c:v>
                </c:pt>
                <c:pt idx="1226">
                  <c:v>3.5569044829732426</c:v>
                </c:pt>
                <c:pt idx="1227">
                  <c:v>3.4259349911498491</c:v>
                </c:pt>
                <c:pt idx="1228">
                  <c:v>3.4920508889539992</c:v>
                </c:pt>
                <c:pt idx="1229">
                  <c:v>3.6785316757129256</c:v>
                </c:pt>
                <c:pt idx="1230">
                  <c:v>3.762011752884681</c:v>
                </c:pt>
                <c:pt idx="1231">
                  <c:v>3.7525644621399206</c:v>
                </c:pt>
                <c:pt idx="1232">
                  <c:v>3.7337218285429556</c:v>
                </c:pt>
                <c:pt idx="1233">
                  <c:v>3.7243264492999328</c:v>
                </c:pt>
                <c:pt idx="1234">
                  <c:v>3.6040188021082451</c:v>
                </c:pt>
                <c:pt idx="1235">
                  <c:v>3.6869174248046908</c:v>
                </c:pt>
                <c:pt idx="1236">
                  <c:v>3.8801020279835443</c:v>
                </c:pt>
                <c:pt idx="1237">
                  <c:v>3.8801020279835301</c:v>
                </c:pt>
                <c:pt idx="1238">
                  <c:v>3.8705954742950981</c:v>
                </c:pt>
                <c:pt idx="1239">
                  <c:v>3.7694558138012768</c:v>
                </c:pt>
                <c:pt idx="1240">
                  <c:v>3.5488583605718</c:v>
                </c:pt>
                <c:pt idx="1241">
                  <c:v>3.2284767714048144</c:v>
                </c:pt>
                <c:pt idx="1242">
                  <c:v>2.7840626026684587</c:v>
                </c:pt>
                <c:pt idx="1243">
                  <c:v>2.4361447374485552</c:v>
                </c:pt>
                <c:pt idx="1244">
                  <c:v>2.2752238415637867</c:v>
                </c:pt>
                <c:pt idx="1245">
                  <c:v>2.320308788410649</c:v>
                </c:pt>
                <c:pt idx="1246">
                  <c:v>2.3647062000578738</c:v>
                </c:pt>
                <c:pt idx="1247">
                  <c:v>2.3194710763888922</c:v>
                </c:pt>
                <c:pt idx="1248">
                  <c:v>2.2674415914745722</c:v>
                </c:pt>
                <c:pt idx="1249">
                  <c:v>2.3186123058215964</c:v>
                </c:pt>
                <c:pt idx="1250">
                  <c:v>2.1800970606585999</c:v>
                </c:pt>
                <c:pt idx="1251">
                  <c:v>2.036474908802735</c:v>
                </c:pt>
                <c:pt idx="1252">
                  <c:v>1.9881219626663722</c:v>
                </c:pt>
                <c:pt idx="1253">
                  <c:v>1.9405420120884727</c:v>
                </c:pt>
                <c:pt idx="1254">
                  <c:v>1.985215698759808</c:v>
                </c:pt>
                <c:pt idx="1255">
                  <c:v>2.0358954910389317</c:v>
                </c:pt>
                <c:pt idx="1256">
                  <c:v>1.9956432150117325</c:v>
                </c:pt>
                <c:pt idx="1257">
                  <c:v>1.9559418231859347</c:v>
                </c:pt>
                <c:pt idx="1258">
                  <c:v>1.9167873853531681</c:v>
                </c:pt>
                <c:pt idx="1259">
                  <c:v>1.8781759713051351</c:v>
                </c:pt>
                <c:pt idx="1260">
                  <c:v>1.8401036508334916</c:v>
                </c:pt>
                <c:pt idx="1261">
                  <c:v>1.8025664937299037</c:v>
                </c:pt>
                <c:pt idx="1262">
                  <c:v>1.7655605697860504</c:v>
                </c:pt>
                <c:pt idx="1263">
                  <c:v>1.8147771648429512</c:v>
                </c:pt>
                <c:pt idx="1264">
                  <c:v>1.9545599152327631</c:v>
                </c:pt>
                <c:pt idx="1265">
                  <c:v>2.0989938043659957</c:v>
                </c:pt>
                <c:pt idx="1266">
                  <c:v>2.4173645059405571</c:v>
                </c:pt>
                <c:pt idx="1267">
                  <c:v>2.7549972219899321</c:v>
                </c:pt>
                <c:pt idx="1268">
                  <c:v>3.0158078704218036</c:v>
                </c:pt>
                <c:pt idx="1269">
                  <c:v>3.2083266879975314</c:v>
                </c:pt>
                <c:pt idx="1270">
                  <c:v>3.1467852238747431</c:v>
                </c:pt>
                <c:pt idx="1271">
                  <c:v>3.0770144573559595</c:v>
                </c:pt>
                <c:pt idx="1272">
                  <c:v>2.921284649710651</c:v>
                </c:pt>
                <c:pt idx="1273">
                  <c:v>2.5789327978587946</c:v>
                </c:pt>
                <c:pt idx="1274">
                  <c:v>2.308653346244856</c:v>
                </c:pt>
                <c:pt idx="1275">
                  <c:v>2.1183851881984732</c:v>
                </c:pt>
                <c:pt idx="1276">
                  <c:v>2.0079360975766809</c:v>
                </c:pt>
                <c:pt idx="1277">
                  <c:v>2.0669620761678544</c:v>
                </c:pt>
                <c:pt idx="1278">
                  <c:v>2.1317864991448094</c:v>
                </c:pt>
                <c:pt idx="1279">
                  <c:v>2.1960954628914293</c:v>
                </c:pt>
                <c:pt idx="1280">
                  <c:v>2.4331313422236662</c:v>
                </c:pt>
                <c:pt idx="1281">
                  <c:v>2.6831382866681088</c:v>
                </c:pt>
                <c:pt idx="1282">
                  <c:v>2.773703160963223</c:v>
                </c:pt>
                <c:pt idx="1283">
                  <c:v>2.8644966974593276</c:v>
                </c:pt>
                <c:pt idx="1284">
                  <c:v>2.96300516934236</c:v>
                </c:pt>
                <c:pt idx="1285">
                  <c:v>2.810061996028649</c:v>
                </c:pt>
                <c:pt idx="1286">
                  <c:v>2.7260828293619865</c:v>
                </c:pt>
                <c:pt idx="1287">
                  <c:v>2.7332900115226417</c:v>
                </c:pt>
                <c:pt idx="1288">
                  <c:v>2.649203591769548</c:v>
                </c:pt>
                <c:pt idx="1289">
                  <c:v>2.4810307522633726</c:v>
                </c:pt>
                <c:pt idx="1290">
                  <c:v>2.2995303263052937</c:v>
                </c:pt>
                <c:pt idx="1291">
                  <c:v>2.2026022476851859</c:v>
                </c:pt>
                <c:pt idx="1292">
                  <c:v>2.0164531014829259</c:v>
                </c:pt>
                <c:pt idx="1293">
                  <c:v>1.908631868577195</c:v>
                </c:pt>
                <c:pt idx="1294">
                  <c:v>1.9668489480942941</c:v>
                </c:pt>
                <c:pt idx="1295">
                  <c:v>1.9484787633937737</c:v>
                </c:pt>
                <c:pt idx="1296">
                  <c:v>1.7607265227430633</c:v>
                </c:pt>
                <c:pt idx="1297">
                  <c:v>1.6505471198246207</c:v>
                </c:pt>
                <c:pt idx="1298">
                  <c:v>1.6224389168724282</c:v>
                </c:pt>
                <c:pt idx="1299">
                  <c:v>1.7549088987196206</c:v>
                </c:pt>
                <c:pt idx="1300">
                  <c:v>2.056954137037033</c:v>
                </c:pt>
                <c:pt idx="1301">
                  <c:v>2.3695950809373394</c:v>
                </c:pt>
                <c:pt idx="1302">
                  <c:v>2.6155282111111098</c:v>
                </c:pt>
                <c:pt idx="1303">
                  <c:v>2.7893224474858545</c:v>
                </c:pt>
                <c:pt idx="1304">
                  <c:v>2.8107267619606815</c:v>
                </c:pt>
                <c:pt idx="1305">
                  <c:v>2.744517348523495</c:v>
                </c:pt>
                <c:pt idx="1306">
                  <c:v>2.7586951558232111</c:v>
                </c:pt>
                <c:pt idx="1307">
                  <c:v>2.853903847941583</c:v>
                </c:pt>
                <c:pt idx="1308">
                  <c:v>2.7943797624935751</c:v>
                </c:pt>
                <c:pt idx="1309">
                  <c:v>2.6387478022207778</c:v>
                </c:pt>
                <c:pt idx="1310">
                  <c:v>2.5642129855967033</c:v>
                </c:pt>
                <c:pt idx="1311">
                  <c:v>2.4827006399176956</c:v>
                </c:pt>
                <c:pt idx="1312">
                  <c:v>2.401188294238688</c:v>
                </c:pt>
                <c:pt idx="1313">
                  <c:v>2.3945325244430022</c:v>
                </c:pt>
                <c:pt idx="1314">
                  <c:v>2.3945325244429911</c:v>
                </c:pt>
                <c:pt idx="1315">
                  <c:v>2.3065927254565315</c:v>
                </c:pt>
                <c:pt idx="1316">
                  <c:v>2.2188812247628946</c:v>
                </c:pt>
                <c:pt idx="1317">
                  <c:v>2.0441430454724476</c:v>
                </c:pt>
                <c:pt idx="1318">
                  <c:v>2.0257105218106997</c:v>
                </c:pt>
                <c:pt idx="1319">
                  <c:v>2.0134906177662035</c:v>
                </c:pt>
                <c:pt idx="1320">
                  <c:v>1.6747908431640586</c:v>
                </c:pt>
                <c:pt idx="1321">
                  <c:v>1.5618017673683449</c:v>
                </c:pt>
                <c:pt idx="1322">
                  <c:v>1.6982487018237227</c:v>
                </c:pt>
                <c:pt idx="1323">
                  <c:v>2.1476601965414392</c:v>
                </c:pt>
                <c:pt idx="1324">
                  <c:v>2.8695434426721671</c:v>
                </c:pt>
                <c:pt idx="1325">
                  <c:v>3.4611853747428034</c:v>
                </c:pt>
                <c:pt idx="1326">
                  <c:v>4.0960477496149981</c:v>
                </c:pt>
                <c:pt idx="1327">
                  <c:v>4.7748262567426991</c:v>
                </c:pt>
                <c:pt idx="1328">
                  <c:v>5.1832077311125637</c:v>
                </c:pt>
                <c:pt idx="1329">
                  <c:v>4.9150736555555516</c:v>
                </c:pt>
                <c:pt idx="1330">
                  <c:v>4.1648210293844805</c:v>
                </c:pt>
                <c:pt idx="1331">
                  <c:v>3.4305467559670801</c:v>
                </c:pt>
                <c:pt idx="1332">
                  <c:v>3.0126120546875033</c:v>
                </c:pt>
                <c:pt idx="1333">
                  <c:v>2.8388620546875005</c:v>
                </c:pt>
                <c:pt idx="1334">
                  <c:v>2.8388620546875005</c:v>
                </c:pt>
                <c:pt idx="1335">
                  <c:v>2.8388620546875005</c:v>
                </c:pt>
                <c:pt idx="1336">
                  <c:v>2.7519870546875054</c:v>
                </c:pt>
                <c:pt idx="1337">
                  <c:v>2.484314329234981</c:v>
                </c:pt>
                <c:pt idx="1338">
                  <c:v>2.2903674253022048</c:v>
                </c:pt>
                <c:pt idx="1339">
                  <c:v>2.270088004693132</c:v>
                </c:pt>
                <c:pt idx="1340">
                  <c:v>2.4215450205761391</c:v>
                </c:pt>
                <c:pt idx="1341">
                  <c:v>2.5860341092873882</c:v>
                </c:pt>
                <c:pt idx="1342">
                  <c:v>2.6645207608217527</c:v>
                </c:pt>
                <c:pt idx="1343">
                  <c:v>2.7501087237847228</c:v>
                </c:pt>
                <c:pt idx="1344">
                  <c:v>2.8356966867476929</c:v>
                </c:pt>
                <c:pt idx="1345">
                  <c:v>2.9288149734849234</c:v>
                </c:pt>
                <c:pt idx="1346">
                  <c:v>3.1937672427983546</c:v>
                </c:pt>
                <c:pt idx="1347">
                  <c:v>3.4840739171296273</c:v>
                </c:pt>
                <c:pt idx="1348">
                  <c:v>3.5172072497942364</c:v>
                </c:pt>
                <c:pt idx="1349">
                  <c:v>3.4634863065329244</c:v>
                </c:pt>
                <c:pt idx="1350">
                  <c:v>3.226112243533783</c:v>
                </c:pt>
                <c:pt idx="1351">
                  <c:v>2.9715511407407367</c:v>
                </c:pt>
                <c:pt idx="1352">
                  <c:v>2.7089955851851961</c:v>
                </c:pt>
                <c:pt idx="1353">
                  <c:v>2.0831804595357588</c:v>
                </c:pt>
                <c:pt idx="1354">
                  <c:v>1.2585176500216924</c:v>
                </c:pt>
                <c:pt idx="1355">
                  <c:v>0.60118421044238712</c:v>
                </c:pt>
                <c:pt idx="1356">
                  <c:v>0.28660440037937512</c:v>
                </c:pt>
                <c:pt idx="1357">
                  <c:v>0.14856343703703243</c:v>
                </c:pt>
                <c:pt idx="1358">
                  <c:v>1.2801637304688087E-2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0.41150268375128318</c:v>
                </c:pt>
                <c:pt idx="1367">
                  <c:v>1.6828106765882174</c:v>
                </c:pt>
                <c:pt idx="1368">
                  <c:v>2.8789606326646089</c:v>
                </c:pt>
                <c:pt idx="1369">
                  <c:v>3.1103188898726875</c:v>
                </c:pt>
                <c:pt idx="1370">
                  <c:v>2.2966490543531424</c:v>
                </c:pt>
                <c:pt idx="1371">
                  <c:v>1.226737339402487</c:v>
                </c:pt>
                <c:pt idx="1372">
                  <c:v>0</c:v>
                </c:pt>
                <c:pt idx="1373">
                  <c:v>0</c:v>
                </c:pt>
                <c:pt idx="1374">
                  <c:v>0.1108476761316855</c:v>
                </c:pt>
                <c:pt idx="1375">
                  <c:v>1.0893646816679523</c:v>
                </c:pt>
                <c:pt idx="1376">
                  <c:v>1.4613183853716569</c:v>
                </c:pt>
                <c:pt idx="1377">
                  <c:v>1.1513569656185703</c:v>
                </c:pt>
                <c:pt idx="1378">
                  <c:v>0.45538068432436701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0.38748391855468733</c:v>
                </c:pt>
                <c:pt idx="1387">
                  <c:v>2.2800134245185499</c:v>
                </c:pt>
                <c:pt idx="1388">
                  <c:v>2.8294962833244921</c:v>
                </c:pt>
                <c:pt idx="1389">
                  <c:v>2.127118811779837</c:v>
                </c:pt>
                <c:pt idx="1390">
                  <c:v>1.4931818154988106</c:v>
                </c:pt>
                <c:pt idx="1391">
                  <c:v>1.8197142991769528</c:v>
                </c:pt>
                <c:pt idx="1392">
                  <c:v>2.8530584041730962</c:v>
                </c:pt>
                <c:pt idx="1393">
                  <c:v>4.1130763727535049</c:v>
                </c:pt>
                <c:pt idx="1394">
                  <c:v>4.8496266875361709</c:v>
                </c:pt>
                <c:pt idx="1395">
                  <c:v>4.5362044028227873</c:v>
                </c:pt>
                <c:pt idx="1396">
                  <c:v>3.5681754370370338</c:v>
                </c:pt>
                <c:pt idx="1397">
                  <c:v>2.5312295255425354</c:v>
                </c:pt>
                <c:pt idx="1398">
                  <c:v>1.686878039127605</c:v>
                </c:pt>
                <c:pt idx="1399">
                  <c:v>1.2158224835720515</c:v>
                </c:pt>
                <c:pt idx="1400">
                  <c:v>0.85575250613345732</c:v>
                </c:pt>
                <c:pt idx="1401">
                  <c:v>0.42948842262168874</c:v>
                </c:pt>
                <c:pt idx="1402">
                  <c:v>0.12147041198559681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0.38003792901314926</c:v>
                </c:pt>
                <c:pt idx="1413">
                  <c:v>0.6510047518880212</c:v>
                </c:pt>
                <c:pt idx="1414">
                  <c:v>0.5092150396854096</c:v>
                </c:pt>
                <c:pt idx="1415">
                  <c:v>0.3599704431391465</c:v>
                </c:pt>
                <c:pt idx="1416">
                  <c:v>0.26748871619325515</c:v>
                </c:pt>
                <c:pt idx="1417">
                  <c:v>0.37634437441406238</c:v>
                </c:pt>
                <c:pt idx="1418">
                  <c:v>0.89557760241769546</c:v>
                </c:pt>
                <c:pt idx="1419">
                  <c:v>1.7958167958912039</c:v>
                </c:pt>
                <c:pt idx="1420">
                  <c:v>2.7638933025808567</c:v>
                </c:pt>
                <c:pt idx="1421">
                  <c:v>3.3797173421296285</c:v>
                </c:pt>
                <c:pt idx="1422">
                  <c:v>3.2658081185185193</c:v>
                </c:pt>
                <c:pt idx="1423">
                  <c:v>2.2747528403589587</c:v>
                </c:pt>
                <c:pt idx="1424">
                  <c:v>0.8516934119574654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0.38453970317242325</c:v>
                </c:pt>
                <c:pt idx="1429">
                  <c:v>1.3920301956854424</c:v>
                </c:pt>
                <c:pt idx="1430">
                  <c:v>2.6027461940899883</c:v>
                </c:pt>
                <c:pt idx="1431">
                  <c:v>3.1154345990025396</c:v>
                </c:pt>
                <c:pt idx="1432">
                  <c:v>2.1997480031700101</c:v>
                </c:pt>
                <c:pt idx="1433">
                  <c:v>0.92229705176585075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0.12614658817113511</c:v>
                </c:pt>
                <c:pt idx="1441">
                  <c:v>0.74423697521299514</c:v>
                </c:pt>
                <c:pt idx="1442">
                  <c:v>0.8686730644282088</c:v>
                </c:pt>
                <c:pt idx="1443">
                  <c:v>0.60156957587448567</c:v>
                </c:pt>
                <c:pt idx="1444">
                  <c:v>0.22535262658259358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0.29040393750000004</c:v>
                </c:pt>
                <c:pt idx="1449">
                  <c:v>0.39398492860966439</c:v>
                </c:pt>
                <c:pt idx="1450">
                  <c:v>0.22012730041554104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0.13718547844007203</c:v>
                </c:pt>
                <c:pt idx="1484">
                  <c:v>0.26040729418724279</c:v>
                </c:pt>
                <c:pt idx="1485">
                  <c:v>0.33270264012586809</c:v>
                </c:pt>
                <c:pt idx="1486">
                  <c:v>0.36690489535992149</c:v>
                </c:pt>
                <c:pt idx="1487">
                  <c:v>0.38843272319958838</c:v>
                </c:pt>
                <c:pt idx="1488">
                  <c:v>0.4175310094650207</c:v>
                </c:pt>
                <c:pt idx="1489">
                  <c:v>0.48720128055475181</c:v>
                </c:pt>
                <c:pt idx="1490">
                  <c:v>0.64469862144820589</c:v>
                </c:pt>
                <c:pt idx="1491">
                  <c:v>0.87876707435619206</c:v>
                </c:pt>
                <c:pt idx="1492">
                  <c:v>1.2023502666216566</c:v>
                </c:pt>
                <c:pt idx="1493">
                  <c:v>1.6189325605902782</c:v>
                </c:pt>
                <c:pt idx="1494">
                  <c:v>2.0968756652994793</c:v>
                </c:pt>
                <c:pt idx="1495">
                  <c:v>2.5813605781177658</c:v>
                </c:pt>
                <c:pt idx="1496">
                  <c:v>2.9688495796400796</c:v>
                </c:pt>
                <c:pt idx="1497">
                  <c:v>3.1970271226281182</c:v>
                </c:pt>
                <c:pt idx="1498">
                  <c:v>3.3423770679615163</c:v>
                </c:pt>
                <c:pt idx="1499">
                  <c:v>3.343676099427725</c:v>
                </c:pt>
                <c:pt idx="1500">
                  <c:v>3.2707003906483099</c:v>
                </c:pt>
                <c:pt idx="1501">
                  <c:v>3.1384861758142071</c:v>
                </c:pt>
                <c:pt idx="1502">
                  <c:v>2.8935813646484343</c:v>
                </c:pt>
                <c:pt idx="1503">
                  <c:v>2.5908377954997737</c:v>
                </c:pt>
                <c:pt idx="1504">
                  <c:v>2.2389389236151302</c:v>
                </c:pt>
                <c:pt idx="1505">
                  <c:v>2.0669936112630212</c:v>
                </c:pt>
                <c:pt idx="1506">
                  <c:v>2.0005392090960998</c:v>
                </c:pt>
                <c:pt idx="1507">
                  <c:v>1.9771049233948998</c:v>
                </c:pt>
                <c:pt idx="1508">
                  <c:v>2.0153934990162026</c:v>
                </c:pt>
                <c:pt idx="1509">
                  <c:v>1.9327576458333342</c:v>
                </c:pt>
                <c:pt idx="1510">
                  <c:v>1.9011667846940909</c:v>
                </c:pt>
                <c:pt idx="1511">
                  <c:v>1.9867297001993325</c:v>
                </c:pt>
                <c:pt idx="1512">
                  <c:v>2.1388575592078172</c:v>
                </c:pt>
                <c:pt idx="1513">
                  <c:v>2.3603096468613365</c:v>
                </c:pt>
                <c:pt idx="1514">
                  <c:v>2.7838528898662571</c:v>
                </c:pt>
                <c:pt idx="1515">
                  <c:v>3.3757502399088546</c:v>
                </c:pt>
                <c:pt idx="1516">
                  <c:v>4.0272187331340001</c:v>
                </c:pt>
                <c:pt idx="1517">
                  <c:v>4.6840358017128025</c:v>
                </c:pt>
                <c:pt idx="1518">
                  <c:v>5.1324623816317816</c:v>
                </c:pt>
                <c:pt idx="1519">
                  <c:v>5.1713133995137275</c:v>
                </c:pt>
                <c:pt idx="1520">
                  <c:v>4.7252519901749039</c:v>
                </c:pt>
                <c:pt idx="1521">
                  <c:v>4.1902189627949804</c:v>
                </c:pt>
                <c:pt idx="1522">
                  <c:v>3.7588465800307036</c:v>
                </c:pt>
                <c:pt idx="1523">
                  <c:v>3.4363083645921741</c:v>
                </c:pt>
                <c:pt idx="1524">
                  <c:v>3.1772645091756644</c:v>
                </c:pt>
                <c:pt idx="1525">
                  <c:v>2.8911457428819354</c:v>
                </c:pt>
                <c:pt idx="1526">
                  <c:v>2.5154962118127915</c:v>
                </c:pt>
                <c:pt idx="1527">
                  <c:v>1.9532069796810707</c:v>
                </c:pt>
                <c:pt idx="1528">
                  <c:v>1.1400888362139918</c:v>
                </c:pt>
                <c:pt idx="1529">
                  <c:v>7.685523343059017E-2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0.30130895130931734</c:v>
                </c:pt>
                <c:pt idx="1536">
                  <c:v>0.99259990597350922</c:v>
                </c:pt>
                <c:pt idx="1537">
                  <c:v>1.6927984259259234</c:v>
                </c:pt>
                <c:pt idx="1538">
                  <c:v>2.4902754474794238</c:v>
                </c:pt>
                <c:pt idx="1539">
                  <c:v>3.4761318259194995</c:v>
                </c:pt>
                <c:pt idx="1540">
                  <c:v>4.5699984045267454</c:v>
                </c:pt>
                <c:pt idx="1541">
                  <c:v>5.5086181366255156</c:v>
                </c:pt>
                <c:pt idx="1542">
                  <c:v>6.4084578291666663</c:v>
                </c:pt>
                <c:pt idx="1543">
                  <c:v>7.189509853446503</c:v>
                </c:pt>
                <c:pt idx="1544">
                  <c:v>7.871678150849581</c:v>
                </c:pt>
                <c:pt idx="1545">
                  <c:v>8.4511665547325041</c:v>
                </c:pt>
                <c:pt idx="1546">
                  <c:v>8.6018546685506703</c:v>
                </c:pt>
                <c:pt idx="1547">
                  <c:v>8.241371199573214</c:v>
                </c:pt>
                <c:pt idx="1548">
                  <c:v>7.1921307730002528</c:v>
                </c:pt>
                <c:pt idx="1549">
                  <c:v>5.9681419618377003</c:v>
                </c:pt>
                <c:pt idx="1550">
                  <c:v>5.1187766319444394</c:v>
                </c:pt>
                <c:pt idx="1551">
                  <c:v>4.5996460148726861</c:v>
                </c:pt>
                <c:pt idx="1552">
                  <c:v>4.5423991974987201</c:v>
                </c:pt>
                <c:pt idx="1553">
                  <c:v>4.6908140576895256</c:v>
                </c:pt>
                <c:pt idx="1554">
                  <c:v>4.9393905082304563</c:v>
                </c:pt>
                <c:pt idx="1555">
                  <c:v>5.2121659338758732</c:v>
                </c:pt>
                <c:pt idx="1556">
                  <c:v>5.3885965532857512</c:v>
                </c:pt>
                <c:pt idx="1557">
                  <c:v>5.4776245973958337</c:v>
                </c:pt>
                <c:pt idx="1558">
                  <c:v>5.5564236715221522</c:v>
                </c:pt>
                <c:pt idx="1559">
                  <c:v>5.8527985741391664</c:v>
                </c:pt>
                <c:pt idx="1560">
                  <c:v>6.2693601902199072</c:v>
                </c:pt>
                <c:pt idx="1561">
                  <c:v>6.7184335488530538</c:v>
                </c:pt>
                <c:pt idx="1562">
                  <c:v>7.2960032617677815</c:v>
                </c:pt>
                <c:pt idx="1563">
                  <c:v>7.9284101954218054</c:v>
                </c:pt>
                <c:pt idx="1564">
                  <c:v>8.2643283310185076</c:v>
                </c:pt>
                <c:pt idx="1565">
                  <c:v>8.4973155530349818</c:v>
                </c:pt>
                <c:pt idx="1566">
                  <c:v>8.7351284886316893</c:v>
                </c:pt>
                <c:pt idx="1567">
                  <c:v>9.0923879624999984</c:v>
                </c:pt>
                <c:pt idx="1568">
                  <c:v>9.4739161876165525</c:v>
                </c:pt>
                <c:pt idx="1569">
                  <c:v>9.7466035598443987</c:v>
                </c:pt>
                <c:pt idx="1570">
                  <c:v>10.145101973227717</c:v>
                </c:pt>
                <c:pt idx="1571">
                  <c:v>10.32636480489727</c:v>
                </c:pt>
                <c:pt idx="1572">
                  <c:v>10.228803851489353</c:v>
                </c:pt>
                <c:pt idx="1573">
                  <c:v>10.234648786831281</c:v>
                </c:pt>
                <c:pt idx="1574">
                  <c:v>10.221707979340282</c:v>
                </c:pt>
                <c:pt idx="1575">
                  <c:v>10.189777314408918</c:v>
                </c:pt>
                <c:pt idx="1576">
                  <c:v>10.138697256181679</c:v>
                </c:pt>
                <c:pt idx="1577">
                  <c:v>9.8070878771411962</c:v>
                </c:pt>
                <c:pt idx="1578">
                  <c:v>9.2867337669303058</c:v>
                </c:pt>
                <c:pt idx="1579">
                  <c:v>8.8587398551440337</c:v>
                </c:pt>
                <c:pt idx="1580">
                  <c:v>8.261680689351854</c:v>
                </c:pt>
                <c:pt idx="1581">
                  <c:v>7.6142814898091906</c:v>
                </c:pt>
                <c:pt idx="1582">
                  <c:v>7.068597356018512</c:v>
                </c:pt>
                <c:pt idx="1583">
                  <c:v>6.7592585227213631</c:v>
                </c:pt>
                <c:pt idx="1584">
                  <c:v>6.4514086409143543</c:v>
                </c:pt>
                <c:pt idx="1585">
                  <c:v>6.2481980233450631</c:v>
                </c:pt>
                <c:pt idx="1586">
                  <c:v>6.0606118657479735</c:v>
                </c:pt>
                <c:pt idx="1587">
                  <c:v>5.5860388095703177</c:v>
                </c:pt>
                <c:pt idx="1588">
                  <c:v>5.2325984637860099</c:v>
                </c:pt>
                <c:pt idx="1589">
                  <c:v>4.8704348148148124</c:v>
                </c:pt>
                <c:pt idx="1590">
                  <c:v>4.5007076213179928</c:v>
                </c:pt>
                <c:pt idx="1591">
                  <c:v>4.2513001072924705</c:v>
                </c:pt>
                <c:pt idx="1592">
                  <c:v>4.2573732611874791</c:v>
                </c:pt>
                <c:pt idx="1593">
                  <c:v>4.5245463054076733</c:v>
                </c:pt>
                <c:pt idx="1594">
                  <c:v>4.8121130142867523</c:v>
                </c:pt>
                <c:pt idx="1595">
                  <c:v>5.1086477801576979</c:v>
                </c:pt>
                <c:pt idx="1596">
                  <c:v>5.3046109354463935</c:v>
                </c:pt>
                <c:pt idx="1597">
                  <c:v>5.4991913812443807</c:v>
                </c:pt>
                <c:pt idx="1598">
                  <c:v>5.7181239896082605</c:v>
                </c:pt>
                <c:pt idx="1599">
                  <c:v>5.4484944345269</c:v>
                </c:pt>
                <c:pt idx="1600">
                  <c:v>5.1550930048619188</c:v>
                </c:pt>
                <c:pt idx="1601">
                  <c:v>4.742648736385199</c:v>
                </c:pt>
                <c:pt idx="1602">
                  <c:v>4.1782777762152792</c:v>
                </c:pt>
                <c:pt idx="1603">
                  <c:v>3.8490955685249455</c:v>
                </c:pt>
                <c:pt idx="1604">
                  <c:v>3.5140468475155866</c:v>
                </c:pt>
                <c:pt idx="1605">
                  <c:v>3.2917488220124431</c:v>
                </c:pt>
                <c:pt idx="1606">
                  <c:v>3.4226970518140791</c:v>
                </c:pt>
                <c:pt idx="1607">
                  <c:v>3.8030168232711175</c:v>
                </c:pt>
                <c:pt idx="1608">
                  <c:v>4.0845755828341925</c:v>
                </c:pt>
                <c:pt idx="1609">
                  <c:v>4.4882921748521234</c:v>
                </c:pt>
                <c:pt idx="1610">
                  <c:v>4.8084776761316981</c:v>
                </c:pt>
                <c:pt idx="1611">
                  <c:v>5.0135508022569422</c:v>
                </c:pt>
                <c:pt idx="1612">
                  <c:v>5.2413563578125002</c:v>
                </c:pt>
                <c:pt idx="1613">
                  <c:v>5.4691619133680591</c:v>
                </c:pt>
                <c:pt idx="1614">
                  <c:v>5.6072986637860058</c:v>
                </c:pt>
                <c:pt idx="1615">
                  <c:v>5.7336692179181039</c:v>
                </c:pt>
                <c:pt idx="1616">
                  <c:v>6.1141842587962998</c:v>
                </c:pt>
                <c:pt idx="1617">
                  <c:v>6.5098375670781898</c:v>
                </c:pt>
                <c:pt idx="1618">
                  <c:v>6.9353012059092043</c:v>
                </c:pt>
                <c:pt idx="1619">
                  <c:v>7.379263409838777</c:v>
                </c:pt>
                <c:pt idx="1620">
                  <c:v>7.9748754293145581</c:v>
                </c:pt>
                <c:pt idx="1621">
                  <c:v>8.4916625882563306</c:v>
                </c:pt>
                <c:pt idx="1622">
                  <c:v>8.9138041974673694</c:v>
                </c:pt>
                <c:pt idx="1623">
                  <c:v>8.9964502018068302</c:v>
                </c:pt>
                <c:pt idx="1624">
                  <c:v>8.8033372145776987</c:v>
                </c:pt>
                <c:pt idx="1625">
                  <c:v>8.5901488219674444</c:v>
                </c:pt>
                <c:pt idx="1626">
                  <c:v>8.2175816676400206</c:v>
                </c:pt>
                <c:pt idx="1627">
                  <c:v>7.5596873418732313</c:v>
                </c:pt>
                <c:pt idx="1628">
                  <c:v>6.713020811769379</c:v>
                </c:pt>
                <c:pt idx="1629">
                  <c:v>5.9486764164287544</c:v>
                </c:pt>
                <c:pt idx="1630">
                  <c:v>4.7738024782471822</c:v>
                </c:pt>
                <c:pt idx="1631">
                  <c:v>3.4163242666666602</c:v>
                </c:pt>
                <c:pt idx="1632">
                  <c:v>2.2877332724601316</c:v>
                </c:pt>
                <c:pt idx="1633">
                  <c:v>1.5128840164609019</c:v>
                </c:pt>
                <c:pt idx="1634">
                  <c:v>1.3463225703197303</c:v>
                </c:pt>
                <c:pt idx="1635">
                  <c:v>1.8921311286964775</c:v>
                </c:pt>
                <c:pt idx="1636">
                  <c:v>2.8114457401941841</c:v>
                </c:pt>
                <c:pt idx="1637">
                  <c:v>3.8640438288395353</c:v>
                </c:pt>
                <c:pt idx="1638">
                  <c:v>4.7405121245691983</c:v>
                </c:pt>
                <c:pt idx="1639">
                  <c:v>5.0693515534183771</c:v>
                </c:pt>
                <c:pt idx="1640">
                  <c:v>5.069351553418362</c:v>
                </c:pt>
                <c:pt idx="1641">
                  <c:v>4.7180111407407344</c:v>
                </c:pt>
                <c:pt idx="1642">
                  <c:v>4.34559122714845</c:v>
                </c:pt>
                <c:pt idx="1643">
                  <c:v>4.0773195558939461</c:v>
                </c:pt>
                <c:pt idx="1644">
                  <c:v>4.0247530374999947</c:v>
                </c:pt>
                <c:pt idx="1645">
                  <c:v>4.317671489711925</c:v>
                </c:pt>
                <c:pt idx="1646">
                  <c:v>4.8529295131365808</c:v>
                </c:pt>
                <c:pt idx="1647">
                  <c:v>5.6442007711315361</c:v>
                </c:pt>
                <c:pt idx="1648">
                  <c:v>6.3761697041666539</c:v>
                </c:pt>
                <c:pt idx="1649">
                  <c:v>7.029277484277733</c:v>
                </c:pt>
                <c:pt idx="1650">
                  <c:v>7.6192961436543625</c:v>
                </c:pt>
                <c:pt idx="1651">
                  <c:v>8.1194918880658502</c:v>
                </c:pt>
                <c:pt idx="1652">
                  <c:v>8.6593289962585249</c:v>
                </c:pt>
                <c:pt idx="1653">
                  <c:v>8.9908368762144715</c:v>
                </c:pt>
                <c:pt idx="1654">
                  <c:v>9.2098945212745935</c:v>
                </c:pt>
                <c:pt idx="1655">
                  <c:v>9.1911730016163613</c:v>
                </c:pt>
                <c:pt idx="1656">
                  <c:v>9.0164781562749159</c:v>
                </c:pt>
                <c:pt idx="1657">
                  <c:v>8.9446841349987061</c:v>
                </c:pt>
                <c:pt idx="1658">
                  <c:v>8.7304839526748932</c:v>
                </c:pt>
                <c:pt idx="1659">
                  <c:v>8.6061179226337376</c:v>
                </c:pt>
                <c:pt idx="1660">
                  <c:v>8.731939196296306</c:v>
                </c:pt>
                <c:pt idx="1661">
                  <c:v>8.8591299292181152</c:v>
                </c:pt>
                <c:pt idx="1662">
                  <c:v>8.9876994374485548</c:v>
                </c:pt>
                <c:pt idx="1663">
                  <c:v>9.1176570370370325</c:v>
                </c:pt>
                <c:pt idx="1664">
                  <c:v>9.2490120440329182</c:v>
                </c:pt>
                <c:pt idx="1665">
                  <c:v>9.2513540213991785</c:v>
                </c:pt>
                <c:pt idx="1666">
                  <c:v>9.3679310404280809</c:v>
                </c:pt>
                <c:pt idx="1667">
                  <c:v>9.5024974623352296</c:v>
                </c:pt>
                <c:pt idx="1668">
                  <c:v>9.3558600449009912</c:v>
                </c:pt>
                <c:pt idx="1669">
                  <c:v>9.3239609207304603</c:v>
                </c:pt>
                <c:pt idx="1670">
                  <c:v>9.1575232646926441</c:v>
                </c:pt>
                <c:pt idx="1671">
                  <c:v>8.9559258485532389</c:v>
                </c:pt>
                <c:pt idx="1672">
                  <c:v>8.8879018384323416</c:v>
                </c:pt>
                <c:pt idx="1673">
                  <c:v>8.8027494961170714</c:v>
                </c:pt>
                <c:pt idx="1674">
                  <c:v>8.7171601349794248</c:v>
                </c:pt>
                <c:pt idx="1675">
                  <c:v>8.4788148053819405</c:v>
                </c:pt>
                <c:pt idx="1676">
                  <c:v>8.3593549253078425</c:v>
                </c:pt>
                <c:pt idx="1677">
                  <c:v>8.375700506224284</c:v>
                </c:pt>
                <c:pt idx="1678">
                  <c:v>8.2559649922526166</c:v>
                </c:pt>
                <c:pt idx="1679">
                  <c:v>8.1198608255859384</c:v>
                </c:pt>
                <c:pt idx="1680">
                  <c:v>7.9837566589192601</c:v>
                </c:pt>
                <c:pt idx="1681">
                  <c:v>7.6957159383230298</c:v>
                </c:pt>
                <c:pt idx="1682">
                  <c:v>7.3925555461226846</c:v>
                </c:pt>
                <c:pt idx="1683">
                  <c:v>7.2105177703342127</c:v>
                </c:pt>
                <c:pt idx="1684">
                  <c:v>7.1644692291666754</c:v>
                </c:pt>
                <c:pt idx="1685">
                  <c:v>7.3882612831958827</c:v>
                </c:pt>
                <c:pt idx="1686">
                  <c:v>7.7769414390946388</c:v>
                </c:pt>
                <c:pt idx="1687">
                  <c:v>8.1810710687242842</c:v>
                </c:pt>
                <c:pt idx="1688">
                  <c:v>8.7529774557163158</c:v>
                </c:pt>
                <c:pt idx="1689">
                  <c:v>9.0900928309349247</c:v>
                </c:pt>
                <c:pt idx="1690">
                  <c:v>9.1577268424189775</c:v>
                </c:pt>
                <c:pt idx="1691">
                  <c:v>9.2257294201067559</c:v>
                </c:pt>
                <c:pt idx="1692">
                  <c:v>9.0208208643068346</c:v>
                </c:pt>
                <c:pt idx="1693">
                  <c:v>8.7810071425411405</c:v>
                </c:pt>
                <c:pt idx="1694">
                  <c:v>8.6774977098958495</c:v>
                </c:pt>
                <c:pt idx="1695">
                  <c:v>8.5570286366793713</c:v>
                </c:pt>
                <c:pt idx="1696">
                  <c:v>8.5736522798353789</c:v>
                </c:pt>
                <c:pt idx="1697">
                  <c:v>8.5902992131148608</c:v>
                </c:pt>
                <c:pt idx="1698">
                  <c:v>8.6069694547132425</c:v>
                </c:pt>
                <c:pt idx="1699">
                  <c:v>8.6236630228258697</c:v>
                </c:pt>
                <c:pt idx="1700">
                  <c:v>8.6403799356481326</c:v>
                </c:pt>
                <c:pt idx="1701">
                  <c:v>8.6571202113755295</c:v>
                </c:pt>
                <c:pt idx="1702">
                  <c:v>8.5359563990676364</c:v>
                </c:pt>
                <c:pt idx="1703">
                  <c:v>8.2601014607960455</c:v>
                </c:pt>
                <c:pt idx="1704">
                  <c:v>7.9680191311286563</c:v>
                </c:pt>
                <c:pt idx="1705">
                  <c:v>7.7980287635665784</c:v>
                </c:pt>
                <c:pt idx="1706">
                  <c:v>7.7659519908926447</c:v>
                </c:pt>
                <c:pt idx="1707">
                  <c:v>7.5967917539633181</c:v>
                </c:pt>
                <c:pt idx="1708">
                  <c:v>7.549312698096708</c:v>
                </c:pt>
                <c:pt idx="1709">
                  <c:v>7.654416543319198</c:v>
                </c:pt>
                <c:pt idx="1710">
                  <c:v>7.6227581740740682</c:v>
                </c:pt>
                <c:pt idx="1711">
                  <c:v>7.7274038028227929</c:v>
                </c:pt>
                <c:pt idx="1712">
                  <c:v>7.8476524922526005</c:v>
                </c:pt>
                <c:pt idx="1713">
                  <c:v>7.8317128519032888</c:v>
                </c:pt>
                <c:pt idx="1714">
                  <c:v>8.0875756043201843</c:v>
                </c:pt>
                <c:pt idx="1715">
                  <c:v>8.375700506224284</c:v>
                </c:pt>
                <c:pt idx="1716">
                  <c:v>8.528173325585934</c:v>
                </c:pt>
                <c:pt idx="1717">
                  <c:v>8.8338317709450571</c:v>
                </c:pt>
                <c:pt idx="1718">
                  <c:v>9.0208208643068524</c:v>
                </c:pt>
                <c:pt idx="1719">
                  <c:v>9.208662104746157</c:v>
                </c:pt>
                <c:pt idx="1720">
                  <c:v>9.4146464353370938</c:v>
                </c:pt>
                <c:pt idx="1721">
                  <c:v>9.6218617237212332</c:v>
                </c:pt>
                <c:pt idx="1722">
                  <c:v>9.8480245222800953</c:v>
                </c:pt>
                <c:pt idx="1723">
                  <c:v>10.075846653641808</c:v>
                </c:pt>
                <c:pt idx="1724">
                  <c:v>10.183983214449096</c:v>
                </c:pt>
                <c:pt idx="1725">
                  <c:v>9.9946027728459459</c:v>
                </c:pt>
                <c:pt idx="1726">
                  <c:v>9.6452794431262756</c:v>
                </c:pt>
                <c:pt idx="1727">
                  <c:v>9.2587213695473416</c:v>
                </c:pt>
                <c:pt idx="1728">
                  <c:v>8.8537605396323631</c:v>
                </c:pt>
                <c:pt idx="1729">
                  <c:v>7.9922769251028498</c:v>
                </c:pt>
                <c:pt idx="1730">
                  <c:v>6.7884773766646065</c:v>
                </c:pt>
                <c:pt idx="1731">
                  <c:v>5.3965154447852619</c:v>
                </c:pt>
                <c:pt idx="1732">
                  <c:v>3.8204262319444284</c:v>
                </c:pt>
                <c:pt idx="1733">
                  <c:v>2.2213509615845073</c:v>
                </c:pt>
                <c:pt idx="1734">
                  <c:v>1.1542533149988681</c:v>
                </c:pt>
                <c:pt idx="1735">
                  <c:v>0.64365031769548242</c:v>
                </c:pt>
                <c:pt idx="1736">
                  <c:v>0.40413871048740552</c:v>
                </c:pt>
                <c:pt idx="1737">
                  <c:v>0.43754613816952237</c:v>
                </c:pt>
                <c:pt idx="1738">
                  <c:v>0.48178474544190114</c:v>
                </c:pt>
                <c:pt idx="1739">
                  <c:v>0.41582640176826891</c:v>
                </c:pt>
                <c:pt idx="1740">
                  <c:v>0.12081132201244039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0.39066328184155846</c:v>
                </c:pt>
                <c:pt idx="1745">
                  <c:v>1.0168143417759752</c:v>
                </c:pt>
                <c:pt idx="1746">
                  <c:v>1.4428256625000122</c:v>
                </c:pt>
                <c:pt idx="1747">
                  <c:v>1.6590903715044636</c:v>
                </c:pt>
                <c:pt idx="1748">
                  <c:v>1.8847816708333247</c:v>
                </c:pt>
                <c:pt idx="1749">
                  <c:v>1.9118552098315338</c:v>
                </c:pt>
                <c:pt idx="1750">
                  <c:v>1.8389595522633753</c:v>
                </c:pt>
                <c:pt idx="1751">
                  <c:v>1.9646690953125034</c:v>
                </c:pt>
                <c:pt idx="1752">
                  <c:v>2.1023914814493367</c:v>
                </c:pt>
                <c:pt idx="1753">
                  <c:v>2.23774146943801</c:v>
                </c:pt>
                <c:pt idx="1754">
                  <c:v>2.4818396181069877</c:v>
                </c:pt>
                <c:pt idx="1755">
                  <c:v>2.5394100337890633</c:v>
                </c:pt>
                <c:pt idx="1756">
                  <c:v>2.5012869867734051</c:v>
                </c:pt>
                <c:pt idx="1757">
                  <c:v>2.4635669680660044</c:v>
                </c:pt>
                <c:pt idx="1758">
                  <c:v>2.4262477032407408</c:v>
                </c:pt>
                <c:pt idx="1759">
                  <c:v>2.3893269178714953</c:v>
                </c:pt>
                <c:pt idx="1760">
                  <c:v>2.3528023375321507</c:v>
                </c:pt>
                <c:pt idx="1761">
                  <c:v>2.2243267803891844</c:v>
                </c:pt>
                <c:pt idx="1762">
                  <c:v>2.1821303052300403</c:v>
                </c:pt>
                <c:pt idx="1763">
                  <c:v>2.147394562274954</c:v>
                </c:pt>
                <c:pt idx="1764">
                  <c:v>2.0157002468621372</c:v>
                </c:pt>
                <c:pt idx="1765">
                  <c:v>1.9757239042116748</c:v>
                </c:pt>
                <c:pt idx="1766">
                  <c:v>1.9362964806584342</c:v>
                </c:pt>
                <c:pt idx="1767">
                  <c:v>1.8974140459940816</c:v>
                </c:pt>
                <c:pt idx="1768">
                  <c:v>1.7711251391460938</c:v>
                </c:pt>
                <c:pt idx="1769">
                  <c:v>1.466232622403072</c:v>
                </c:pt>
                <c:pt idx="1770">
                  <c:v>0.89712947268518273</c:v>
                </c:pt>
                <c:pt idx="1771">
                  <c:v>0.15418779910863561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AA-7E45-B418-16FD028214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1131519"/>
        <c:axId val="877329359"/>
      </c:scatterChart>
      <c:valAx>
        <c:axId val="28113151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7329359"/>
        <c:crosses val="autoZero"/>
        <c:crossBetween val="midCat"/>
      </c:valAx>
      <c:valAx>
        <c:axId val="877329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11315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Energy vs</a:t>
            </a:r>
            <a:r>
              <a:rPr lang="en-GB" baseline="0"/>
              <a:t> Stored Energy from Braking (after losses)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 (kJ)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v5'!$AM$2:$AM$1811</c:f>
              <c:numCache>
                <c:formatCode>General</c:formatCode>
                <c:ptCount val="1805"/>
                <c:pt idx="1">
                  <c:v>0</c:v>
                </c:pt>
                <c:pt idx="3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4.2901234567901232E-4</c:v>
                </c:pt>
                <c:pt idx="17" formatCode="0.00">
                  <c:v>3.0996141975308641E-2</c:v>
                </c:pt>
                <c:pt idx="18" formatCode="0.00">
                  <c:v>0.31274999999999997</c:v>
                </c:pt>
                <c:pt idx="19" formatCode="0.00">
                  <c:v>1.0511874999999999</c:v>
                </c:pt>
                <c:pt idx="20" formatCode="0.00">
                  <c:v>1.8405702160493826</c:v>
                </c:pt>
                <c:pt idx="21" formatCode="0.00">
                  <c:v>3.0632554012345681</c:v>
                </c:pt>
                <c:pt idx="22" formatCode="0.00">
                  <c:v>5.0504405864197528</c:v>
                </c:pt>
                <c:pt idx="23" formatCode="0.00">
                  <c:v>7.2503086419753089</c:v>
                </c:pt>
                <c:pt idx="24" formatCode="0.00">
                  <c:v>8.1110146604938276</c:v>
                </c:pt>
                <c:pt idx="25" formatCode="0.00">
                  <c:v>8.4688109567901222</c:v>
                </c:pt>
                <c:pt idx="26" formatCode="0.00">
                  <c:v>8.5897924382716049</c:v>
                </c:pt>
                <c:pt idx="27" formatCode="0.00">
                  <c:v>8.8960000000000008</c:v>
                </c:pt>
                <c:pt idx="28" formatCode="0.00">
                  <c:v>9.0822986111111117</c:v>
                </c:pt>
                <c:pt idx="29" formatCode="0.00">
                  <c:v>10.174456790123457</c:v>
                </c:pt>
                <c:pt idx="30" formatCode="0.00">
                  <c:v>10.914181327160493</c:v>
                </c:pt>
                <c:pt idx="31" formatCode="0.00">
                  <c:v>12.471496141975306</c:v>
                </c:pt>
                <c:pt idx="32" formatCode="0.00">
                  <c:v>14.367194444444443</c:v>
                </c:pt>
                <c:pt idx="33" formatCode="0.00">
                  <c:v>16.396959104938269</c:v>
                </c:pt>
                <c:pt idx="34" formatCode="0.00">
                  <c:v>18.294051697530861</c:v>
                </c:pt>
                <c:pt idx="35" formatCode="0.00">
                  <c:v>19.372588734567902</c:v>
                </c:pt>
                <c:pt idx="36" formatCode="0.00">
                  <c:v>20.108773919753091</c:v>
                </c:pt>
                <c:pt idx="37" formatCode="0.00">
                  <c:v>20.669922067901236</c:v>
                </c:pt>
                <c:pt idx="38" formatCode="0.00">
                  <c:v>21.143444444444444</c:v>
                </c:pt>
                <c:pt idx="39" formatCode="0.00">
                  <c:v>21.238792438271606</c:v>
                </c:pt>
                <c:pt idx="40" formatCode="0.00">
                  <c:v>20.953391975308644</c:v>
                </c:pt>
                <c:pt idx="41" formatCode="0.00">
                  <c:v>0</c:v>
                </c:pt>
                <c:pt idx="42" formatCode="0.00">
                  <c:v>0</c:v>
                </c:pt>
                <c:pt idx="43" formatCode="0.00">
                  <c:v>0</c:v>
                </c:pt>
                <c:pt idx="44" formatCode="0.00">
                  <c:v>0</c:v>
                </c:pt>
                <c:pt idx="45" formatCode="0.00">
                  <c:v>0</c:v>
                </c:pt>
                <c:pt idx="46" formatCode="0.00">
                  <c:v>0</c:v>
                </c:pt>
                <c:pt idx="47" formatCode="0.00">
                  <c:v>0</c:v>
                </c:pt>
                <c:pt idx="48" formatCode="0.00">
                  <c:v>0</c:v>
                </c:pt>
                <c:pt idx="49" formatCode="0.00">
                  <c:v>0</c:v>
                </c:pt>
                <c:pt idx="50" formatCode="0.00">
                  <c:v>4.4634444444444457</c:v>
                </c:pt>
                <c:pt idx="51" formatCode="0.00">
                  <c:v>0</c:v>
                </c:pt>
                <c:pt idx="52" formatCode="0.00">
                  <c:v>0</c:v>
                </c:pt>
                <c:pt idx="53" formatCode="0.00">
                  <c:v>3.3982067901234569</c:v>
                </c:pt>
                <c:pt idx="54" formatCode="0.00">
                  <c:v>3.3982067901234569</c:v>
                </c:pt>
                <c:pt idx="55" formatCode="0.00">
                  <c:v>0</c:v>
                </c:pt>
                <c:pt idx="56" formatCode="0.00">
                  <c:v>0</c:v>
                </c:pt>
                <c:pt idx="57" formatCode="0.00">
                  <c:v>0</c:v>
                </c:pt>
                <c:pt idx="58" formatCode="0.00">
                  <c:v>1.5702924382716048</c:v>
                </c:pt>
                <c:pt idx="59" formatCode="0.00">
                  <c:v>1.5444444444444445</c:v>
                </c:pt>
                <c:pt idx="60" formatCode="0.00">
                  <c:v>1.5444444444444445</c:v>
                </c:pt>
                <c:pt idx="61" formatCode="0.00">
                  <c:v>1.5444444444444445</c:v>
                </c:pt>
                <c:pt idx="62" formatCode="0.00">
                  <c:v>1.6226319444444444</c:v>
                </c:pt>
                <c:pt idx="63" formatCode="0.00">
                  <c:v>1.70275</c:v>
                </c:pt>
                <c:pt idx="64" formatCode="0.00">
                  <c:v>2.317631944444444</c:v>
                </c:pt>
                <c:pt idx="65" formatCode="0.00">
                  <c:v>2.5106875</c:v>
                </c:pt>
                <c:pt idx="66" formatCode="0.00">
                  <c:v>2.7114652777777777</c:v>
                </c:pt>
                <c:pt idx="67" formatCode="0.00">
                  <c:v>2.8147500000000001</c:v>
                </c:pt>
                <c:pt idx="68" formatCode="0.00">
                  <c:v>3.1361875000000001</c:v>
                </c:pt>
                <c:pt idx="69" formatCode="0.00">
                  <c:v>3.3982067901234569</c:v>
                </c:pt>
                <c:pt idx="70" formatCode="0.00">
                  <c:v>3.5137183641975307</c:v>
                </c:pt>
                <c:pt idx="71" formatCode="0.00">
                  <c:v>3.63116049382716</c:v>
                </c:pt>
                <c:pt idx="72" formatCode="0.00">
                  <c:v>4.4197924382716058</c:v>
                </c:pt>
                <c:pt idx="73" formatCode="0.00">
                  <c:v>5.7727901234567911</c:v>
                </c:pt>
                <c:pt idx="74" formatCode="0.00">
                  <c:v>7.5318479938271592</c:v>
                </c:pt>
                <c:pt idx="75" formatCode="0.00">
                  <c:v>9.524503086419756</c:v>
                </c:pt>
                <c:pt idx="76" formatCode="0.00">
                  <c:v>11.39842901234568</c:v>
                </c:pt>
                <c:pt idx="77" formatCode="0.00">
                  <c:v>12.691901234567901</c:v>
                </c:pt>
                <c:pt idx="78" formatCode="0.00">
                  <c:v>13.516570216049381</c:v>
                </c:pt>
                <c:pt idx="79" formatCode="0.00">
                  <c:v>14.210604938271603</c:v>
                </c:pt>
                <c:pt idx="80" formatCode="0.00">
                  <c:v>15.002132716049386</c:v>
                </c:pt>
                <c:pt idx="81" formatCode="0.00">
                  <c:v>15.897588734567902</c:v>
                </c:pt>
                <c:pt idx="82" formatCode="0.00">
                  <c:v>16.565131944444442</c:v>
                </c:pt>
                <c:pt idx="83" formatCode="0.00">
                  <c:v>16.734162808641972</c:v>
                </c:pt>
                <c:pt idx="84" formatCode="0.00">
                  <c:v>16.313194444444449</c:v>
                </c:pt>
                <c:pt idx="85" formatCode="0.00">
                  <c:v>15.897588734567902</c:v>
                </c:pt>
                <c:pt idx="86" formatCode="0.00">
                  <c:v>14.922014660493826</c:v>
                </c:pt>
                <c:pt idx="87" formatCode="0.00">
                  <c:v>14.682947530864199</c:v>
                </c:pt>
                <c:pt idx="88" formatCode="0.00">
                  <c:v>14.445810956790124</c:v>
                </c:pt>
                <c:pt idx="89" formatCode="0.00">
                  <c:v>13.822885030864194</c:v>
                </c:pt>
                <c:pt idx="90" formatCode="0.00">
                  <c:v>13.364699845679011</c:v>
                </c:pt>
                <c:pt idx="91" formatCode="0.00">
                  <c:v>12.839910493827162</c:v>
                </c:pt>
                <c:pt idx="92" formatCode="0.00">
                  <c:v>0</c:v>
                </c:pt>
                <c:pt idx="93" formatCode="0.00">
                  <c:v>0</c:v>
                </c:pt>
                <c:pt idx="94" formatCode="0.00">
                  <c:v>0</c:v>
                </c:pt>
                <c:pt idx="95" formatCode="0.00">
                  <c:v>0</c:v>
                </c:pt>
                <c:pt idx="96" formatCode="0.00">
                  <c:v>0</c:v>
                </c:pt>
                <c:pt idx="97" formatCode="0.00">
                  <c:v>0</c:v>
                </c:pt>
                <c:pt idx="98" formatCode="0.00">
                  <c:v>0</c:v>
                </c:pt>
                <c:pt idx="99" formatCode="0.00">
                  <c:v>0</c:v>
                </c:pt>
                <c:pt idx="100" formatCode="0.00">
                  <c:v>0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0</c:v>
                </c:pt>
                <c:pt idx="141" formatCode="0.00">
                  <c:v>0</c:v>
                </c:pt>
                <c:pt idx="142" formatCode="0.00">
                  <c:v>4.2901234567901232E-4</c:v>
                </c:pt>
                <c:pt idx="143" formatCode="0.00">
                  <c:v>3.8718364197530865E-2</c:v>
                </c:pt>
                <c:pt idx="144" formatCode="0.00">
                  <c:v>0.39908873456790123</c:v>
                </c:pt>
                <c:pt idx="145" formatCode="0.00">
                  <c:v>1.4681875</c:v>
                </c:pt>
                <c:pt idx="146" formatCode="0.00">
                  <c:v>2.8846790123456789</c:v>
                </c:pt>
                <c:pt idx="147" formatCode="0.00">
                  <c:v>3.8311875</c:v>
                </c:pt>
                <c:pt idx="148" formatCode="0.00">
                  <c:v>4.2473294753086419</c:v>
                </c:pt>
                <c:pt idx="149" formatCode="0.00">
                  <c:v>4.6401975308641976</c:v>
                </c:pt>
                <c:pt idx="150" formatCode="0.00">
                  <c:v>5.575444444444444</c:v>
                </c:pt>
                <c:pt idx="151" formatCode="0.00">
                  <c:v>6.9195401234567901</c:v>
                </c:pt>
                <c:pt idx="152" formatCode="0.00">
                  <c:v>8.2294220679012362</c:v>
                </c:pt>
                <c:pt idx="153" formatCode="0.00">
                  <c:v>9.1448271604938256</c:v>
                </c:pt>
                <c:pt idx="154" formatCode="0.00">
                  <c:v>9.524503086419756</c:v>
                </c:pt>
                <c:pt idx="155" formatCode="0.00">
                  <c:v>0</c:v>
                </c:pt>
                <c:pt idx="156" formatCode="0.00">
                  <c:v>0</c:v>
                </c:pt>
                <c:pt idx="157" formatCode="0.00">
                  <c:v>0</c:v>
                </c:pt>
                <c:pt idx="158" formatCode="0.00">
                  <c:v>0</c:v>
                </c:pt>
                <c:pt idx="159" formatCode="0.00">
                  <c:v>0</c:v>
                </c:pt>
                <c:pt idx="160" formatCode="0.00">
                  <c:v>1.5444444444444445</c:v>
                </c:pt>
                <c:pt idx="161" formatCode="0.00">
                  <c:v>1.70275</c:v>
                </c:pt>
                <c:pt idx="162" formatCode="0.00">
                  <c:v>2.1322986111111111</c:v>
                </c:pt>
                <c:pt idx="163" formatCode="0.00">
                  <c:v>3.1729753086419752</c:v>
                </c:pt>
                <c:pt idx="164" formatCode="0.00">
                  <c:v>4.3331319444444443</c:v>
                </c:pt>
                <c:pt idx="165" formatCode="0.00">
                  <c:v>5.8727499999999999</c:v>
                </c:pt>
                <c:pt idx="166" formatCode="0.00">
                  <c:v>6.9741319444444443</c:v>
                </c:pt>
                <c:pt idx="167" formatCode="0.00">
                  <c:v>8.1701111111111118</c:v>
                </c:pt>
                <c:pt idx="168" formatCode="0.00">
                  <c:v>9.3336998456790123</c:v>
                </c:pt>
                <c:pt idx="169" formatCode="0.00">
                  <c:v>10.37362577160494</c:v>
                </c:pt>
                <c:pt idx="170" formatCode="0.00">
                  <c:v>11.051465277777776</c:v>
                </c:pt>
                <c:pt idx="171" formatCode="0.00">
                  <c:v>11.821864197530862</c:v>
                </c:pt>
                <c:pt idx="172" formatCode="0.00">
                  <c:v>13.289086419753088</c:v>
                </c:pt>
                <c:pt idx="173" formatCode="0.00">
                  <c:v>14.842111111111111</c:v>
                </c:pt>
                <c:pt idx="174" formatCode="0.00">
                  <c:v>15.487345679012346</c:v>
                </c:pt>
                <c:pt idx="175" formatCode="0.00">
                  <c:v>0</c:v>
                </c:pt>
                <c:pt idx="176" formatCode="0.00">
                  <c:v>0</c:v>
                </c:pt>
                <c:pt idx="177" formatCode="0.00">
                  <c:v>0</c:v>
                </c:pt>
                <c:pt idx="178" formatCode="0.00">
                  <c:v>0</c:v>
                </c:pt>
                <c:pt idx="179" formatCode="0.00">
                  <c:v>0</c:v>
                </c:pt>
                <c:pt idx="180" formatCode="0.00">
                  <c:v>6.7570516975308648</c:v>
                </c:pt>
                <c:pt idx="181" formatCode="0.00">
                  <c:v>7.1946442901234571</c:v>
                </c:pt>
                <c:pt idx="182" formatCode="0.00">
                  <c:v>8.2889475308641973</c:v>
                </c:pt>
                <c:pt idx="183" formatCode="0.00">
                  <c:v>9.1448271604938256</c:v>
                </c:pt>
                <c:pt idx="184" formatCode="0.00">
                  <c:v>9.3970864197530837</c:v>
                </c:pt>
                <c:pt idx="185" formatCode="0.00">
                  <c:v>9.3336998456790123</c:v>
                </c:pt>
                <c:pt idx="186" formatCode="0.00">
                  <c:v>9.1448271604938256</c:v>
                </c:pt>
                <c:pt idx="187" formatCode="0.00">
                  <c:v>0</c:v>
                </c:pt>
                <c:pt idx="188" formatCode="0.00">
                  <c:v>0</c:v>
                </c:pt>
                <c:pt idx="189" formatCode="0.00">
                  <c:v>0</c:v>
                </c:pt>
                <c:pt idx="190" formatCode="0.00">
                  <c:v>0</c:v>
                </c:pt>
                <c:pt idx="191" formatCode="0.00">
                  <c:v>0</c:v>
                </c:pt>
                <c:pt idx="192" formatCode="0.00">
                  <c:v>0</c:v>
                </c:pt>
                <c:pt idx="193" formatCode="0.00">
                  <c:v>0</c:v>
                </c:pt>
                <c:pt idx="194" formatCode="0.00">
                  <c:v>0</c:v>
                </c:pt>
                <c:pt idx="195" formatCode="0.00">
                  <c:v>0</c:v>
                </c:pt>
                <c:pt idx="196" formatCode="0.00">
                  <c:v>1.7847986111111114</c:v>
                </c:pt>
                <c:pt idx="197" formatCode="0.00">
                  <c:v>1.675829475308642</c:v>
                </c:pt>
                <c:pt idx="198" formatCode="0.00">
                  <c:v>1.5963549382716049</c:v>
                </c:pt>
                <c:pt idx="199" formatCode="0.00">
                  <c:v>1.5444444444444445</c:v>
                </c:pt>
                <c:pt idx="200" formatCode="0.00">
                  <c:v>1.5444444444444445</c:v>
                </c:pt>
                <c:pt idx="201" formatCode="0.00">
                  <c:v>1.5444444444444445</c:v>
                </c:pt>
                <c:pt idx="202" formatCode="0.00">
                  <c:v>1.5444444444444445</c:v>
                </c:pt>
                <c:pt idx="203" formatCode="0.00">
                  <c:v>1.675829475308642</c:v>
                </c:pt>
                <c:pt idx="204" formatCode="0.00">
                  <c:v>1.8125771604938272</c:v>
                </c:pt>
                <c:pt idx="205" formatCode="0.00">
                  <c:v>2.1021604938271601</c:v>
                </c:pt>
                <c:pt idx="206" formatCode="0.00">
                  <c:v>2.4131944444444446</c:v>
                </c:pt>
                <c:pt idx="207" formatCode="0.00">
                  <c:v>2.9199652777777776</c:v>
                </c:pt>
                <c:pt idx="208" formatCode="0.00">
                  <c:v>3.8718364197530866</c:v>
                </c:pt>
                <c:pt idx="209" formatCode="0.00">
                  <c:v>4.8203827160493837</c:v>
                </c:pt>
                <c:pt idx="210" formatCode="0.00">
                  <c:v>6.0752438271604934</c:v>
                </c:pt>
                <c:pt idx="211" formatCode="0.00">
                  <c:v>7.7609405864197534</c:v>
                </c:pt>
                <c:pt idx="212" formatCode="0.00">
                  <c:v>9.3970864197530837</c:v>
                </c:pt>
                <c:pt idx="213" formatCode="0.00">
                  <c:v>10.982716049382718</c:v>
                </c:pt>
                <c:pt idx="214" formatCode="0.00">
                  <c:v>13.289086419753088</c:v>
                </c:pt>
                <c:pt idx="215" formatCode="0.00">
                  <c:v>15.082465277777775</c:v>
                </c:pt>
                <c:pt idx="216" formatCode="0.00">
                  <c:v>16.480938271604941</c:v>
                </c:pt>
                <c:pt idx="217" formatCode="0.00">
                  <c:v>17.592187500000001</c:v>
                </c:pt>
                <c:pt idx="218" formatCode="0.00">
                  <c:v>18.56079012345679</c:v>
                </c:pt>
                <c:pt idx="219" formatCode="0.00">
                  <c:v>19.923440586419751</c:v>
                </c:pt>
                <c:pt idx="220" formatCode="0.00">
                  <c:v>21.71875</c:v>
                </c:pt>
                <c:pt idx="221" formatCode="0.00">
                  <c:v>23.793131944444447</c:v>
                </c:pt>
                <c:pt idx="222" formatCode="0.00">
                  <c:v>25.751466049382714</c:v>
                </c:pt>
                <c:pt idx="223" formatCode="0.00">
                  <c:v>27.460651234567901</c:v>
                </c:pt>
                <c:pt idx="224" formatCode="0.00">
                  <c:v>28.778577160493828</c:v>
                </c:pt>
                <c:pt idx="225" formatCode="0.00">
                  <c:v>29.78729243827161</c:v>
                </c:pt>
                <c:pt idx="226" formatCode="0.00">
                  <c:v>30.241187499999999</c:v>
                </c:pt>
                <c:pt idx="227" formatCode="0.00">
                  <c:v>30.698514660493824</c:v>
                </c:pt>
                <c:pt idx="228" formatCode="0.00">
                  <c:v>31.043762345679013</c:v>
                </c:pt>
                <c:pt idx="229" formatCode="0.00">
                  <c:v>31.507095679012345</c:v>
                </c:pt>
                <c:pt idx="230" formatCode="0.00">
                  <c:v>32.208530864197527</c:v>
                </c:pt>
                <c:pt idx="231" formatCode="0.00">
                  <c:v>32.798959104938262</c:v>
                </c:pt>
                <c:pt idx="232" formatCode="0.00">
                  <c:v>33.394750000000002</c:v>
                </c:pt>
                <c:pt idx="233" formatCode="0.00">
                  <c:v>33.875243827160489</c:v>
                </c:pt>
                <c:pt idx="234" formatCode="0.00">
                  <c:v>34.237866512345683</c:v>
                </c:pt>
                <c:pt idx="235" formatCode="0.00">
                  <c:v>34.237866512345683</c:v>
                </c:pt>
                <c:pt idx="236" formatCode="0.00">
                  <c:v>33.875243827160489</c:v>
                </c:pt>
                <c:pt idx="237" formatCode="0.00">
                  <c:v>0</c:v>
                </c:pt>
                <c:pt idx="238" formatCode="0.00">
                  <c:v>0</c:v>
                </c:pt>
                <c:pt idx="239" formatCode="0.00">
                  <c:v>0</c:v>
                </c:pt>
                <c:pt idx="240" formatCode="0.00">
                  <c:v>26.599194444444446</c:v>
                </c:pt>
                <c:pt idx="241" formatCode="0.00">
                  <c:v>25.96211111111111</c:v>
                </c:pt>
                <c:pt idx="242" formatCode="0.00">
                  <c:v>0</c:v>
                </c:pt>
                <c:pt idx="243" formatCode="0.00">
                  <c:v>0</c:v>
                </c:pt>
                <c:pt idx="244" formatCode="0.00">
                  <c:v>0</c:v>
                </c:pt>
                <c:pt idx="245" formatCode="0.00">
                  <c:v>0</c:v>
                </c:pt>
                <c:pt idx="246" formatCode="0.00">
                  <c:v>0</c:v>
                </c:pt>
                <c:pt idx="247" formatCode="0.00">
                  <c:v>0</c:v>
                </c:pt>
                <c:pt idx="248" formatCode="0.00">
                  <c:v>0</c:v>
                </c:pt>
                <c:pt idx="249" formatCode="0.00">
                  <c:v>0</c:v>
                </c:pt>
                <c:pt idx="250" formatCode="0.00">
                  <c:v>0</c:v>
                </c:pt>
                <c:pt idx="251" formatCode="0.00">
                  <c:v>0</c:v>
                </c:pt>
                <c:pt idx="252" formatCode="0.00">
                  <c:v>0</c:v>
                </c:pt>
                <c:pt idx="253" formatCode="0.00">
                  <c:v>0</c:v>
                </c:pt>
                <c:pt idx="254" formatCode="0.00">
                  <c:v>4.4634444444444457</c:v>
                </c:pt>
                <c:pt idx="255" formatCode="0.00">
                  <c:v>0</c:v>
                </c:pt>
                <c:pt idx="256" formatCode="0.00">
                  <c:v>0</c:v>
                </c:pt>
                <c:pt idx="257" formatCode="0.00">
                  <c:v>3.3982067901234569</c:v>
                </c:pt>
                <c:pt idx="258" formatCode="0.00">
                  <c:v>3.3982067901234569</c:v>
                </c:pt>
                <c:pt idx="259" formatCode="0.00">
                  <c:v>0</c:v>
                </c:pt>
                <c:pt idx="260" formatCode="0.00">
                  <c:v>0</c:v>
                </c:pt>
                <c:pt idx="261" formatCode="0.00">
                  <c:v>2.2549961419753086</c:v>
                </c:pt>
                <c:pt idx="262" formatCode="0.00">
                  <c:v>2.5436141975308644</c:v>
                </c:pt>
                <c:pt idx="263" formatCode="0.00">
                  <c:v>3.4364961419753084</c:v>
                </c:pt>
                <c:pt idx="264" formatCode="0.00">
                  <c:v>4.5513919753086416</c:v>
                </c:pt>
                <c:pt idx="265" formatCode="0.00">
                  <c:v>5.7727901234567911</c:v>
                </c:pt>
                <c:pt idx="266" formatCode="0.00">
                  <c:v>7.0839591049382724</c:v>
                </c:pt>
                <c:pt idx="267" formatCode="0.00">
                  <c:v>8.8343294753086425</c:v>
                </c:pt>
                <c:pt idx="268" formatCode="0.00">
                  <c:v>11.328607253086421</c:v>
                </c:pt>
                <c:pt idx="269" formatCode="0.00">
                  <c:v>13.977329475308643</c:v>
                </c:pt>
                <c:pt idx="270" formatCode="0.00">
                  <c:v>16.313194444444449</c:v>
                </c:pt>
                <c:pt idx="271" formatCode="0.00">
                  <c:v>17.853777777777783</c:v>
                </c:pt>
                <c:pt idx="272" formatCode="0.00">
                  <c:v>19.738965277777776</c:v>
                </c:pt>
                <c:pt idx="273" formatCode="0.00">
                  <c:v>21.143444444444444</c:v>
                </c:pt>
                <c:pt idx="274" formatCode="0.00">
                  <c:v>22.596187499999999</c:v>
                </c:pt>
                <c:pt idx="275" formatCode="0.00">
                  <c:v>22.694753086419755</c:v>
                </c:pt>
                <c:pt idx="276" formatCode="0.00">
                  <c:v>22.301777777777776</c:v>
                </c:pt>
                <c:pt idx="277" formatCode="0.00">
                  <c:v>22.009298611111113</c:v>
                </c:pt>
                <c:pt idx="278" formatCode="0.00">
                  <c:v>0</c:v>
                </c:pt>
                <c:pt idx="279" formatCode="0.00">
                  <c:v>0</c:v>
                </c:pt>
                <c:pt idx="280" formatCode="0.00">
                  <c:v>0</c:v>
                </c:pt>
                <c:pt idx="281" formatCode="0.00">
                  <c:v>0</c:v>
                </c:pt>
                <c:pt idx="282" formatCode="0.00">
                  <c:v>0</c:v>
                </c:pt>
                <c:pt idx="283" formatCode="0.00">
                  <c:v>0</c:v>
                </c:pt>
                <c:pt idx="284" formatCode="0.00">
                  <c:v>0</c:v>
                </c:pt>
                <c:pt idx="285" formatCode="0.00">
                  <c:v>4.3763549382716045</c:v>
                </c:pt>
                <c:pt idx="286" formatCode="0.00">
                  <c:v>5.6244591049382704</c:v>
                </c:pt>
                <c:pt idx="287" formatCode="0.00">
                  <c:v>7.5887993827160498</c:v>
                </c:pt>
                <c:pt idx="288" formatCode="0.00">
                  <c:v>9.7819104938271622</c:v>
                </c:pt>
                <c:pt idx="289" formatCode="0.00">
                  <c:v>12.471496141975306</c:v>
                </c:pt>
                <c:pt idx="290" formatCode="0.00">
                  <c:v>15.002132716049386</c:v>
                </c:pt>
                <c:pt idx="291" formatCode="0.00">
                  <c:v>17.766366512345677</c:v>
                </c:pt>
                <c:pt idx="292" formatCode="0.00">
                  <c:v>20.764197530864195</c:v>
                </c:pt>
                <c:pt idx="293" formatCode="0.00">
                  <c:v>23.995625771604935</c:v>
                </c:pt>
                <c:pt idx="294" formatCode="0.00">
                  <c:v>25.96211111111111</c:v>
                </c:pt>
                <c:pt idx="295" formatCode="0.00">
                  <c:v>26.599194444444446</c:v>
                </c:pt>
                <c:pt idx="296" formatCode="0.00">
                  <c:v>25.96211111111111</c:v>
                </c:pt>
                <c:pt idx="297" formatCode="0.00">
                  <c:v>24.81418132716049</c:v>
                </c:pt>
                <c:pt idx="298" formatCode="0.00">
                  <c:v>23.995625771604935</c:v>
                </c:pt>
                <c:pt idx="299" formatCode="0.00">
                  <c:v>23.491</c:v>
                </c:pt>
                <c:pt idx="300" formatCode="0.00">
                  <c:v>23.390718364197529</c:v>
                </c:pt>
                <c:pt idx="301" formatCode="0.00">
                  <c:v>23.491</c:v>
                </c:pt>
                <c:pt idx="302" formatCode="0.00">
                  <c:v>23.793131944444447</c:v>
                </c:pt>
                <c:pt idx="303" formatCode="0.00">
                  <c:v>23.995625771604935</c:v>
                </c:pt>
                <c:pt idx="304" formatCode="0.00">
                  <c:v>23.995625771604935</c:v>
                </c:pt>
                <c:pt idx="305" formatCode="0.00">
                  <c:v>23.793131944444447</c:v>
                </c:pt>
                <c:pt idx="306" formatCode="0.00">
                  <c:v>23.290651234567903</c:v>
                </c:pt>
                <c:pt idx="307" formatCode="0.00">
                  <c:v>22.497836419753082</c:v>
                </c:pt>
                <c:pt idx="308" formatCode="0.00">
                  <c:v>0</c:v>
                </c:pt>
                <c:pt idx="309" formatCode="0.00">
                  <c:v>0</c:v>
                </c:pt>
                <c:pt idx="310" formatCode="0.00">
                  <c:v>0</c:v>
                </c:pt>
                <c:pt idx="311" formatCode="0.00">
                  <c:v>17.853777777777783</c:v>
                </c:pt>
                <c:pt idx="312" formatCode="0.00">
                  <c:v>17.418866512345677</c:v>
                </c:pt>
                <c:pt idx="313" formatCode="0.00">
                  <c:v>17.246403549382716</c:v>
                </c:pt>
                <c:pt idx="314" formatCode="0.00">
                  <c:v>16.904051697530868</c:v>
                </c:pt>
                <c:pt idx="315" formatCode="0.00">
                  <c:v>16.480938271604941</c:v>
                </c:pt>
                <c:pt idx="316" formatCode="0.00">
                  <c:v>15.897588734567902</c:v>
                </c:pt>
                <c:pt idx="317" formatCode="0.00">
                  <c:v>0</c:v>
                </c:pt>
                <c:pt idx="318" formatCode="0.00">
                  <c:v>0</c:v>
                </c:pt>
                <c:pt idx="319" formatCode="0.00">
                  <c:v>0</c:v>
                </c:pt>
                <c:pt idx="320" formatCode="0.00">
                  <c:v>0</c:v>
                </c:pt>
                <c:pt idx="321" formatCode="0.00">
                  <c:v>0</c:v>
                </c:pt>
                <c:pt idx="322" formatCode="0.00">
                  <c:v>0</c:v>
                </c:pt>
                <c:pt idx="323" formatCode="0.00">
                  <c:v>0</c:v>
                </c:pt>
                <c:pt idx="324" formatCode="0.00">
                  <c:v>0</c:v>
                </c:pt>
                <c:pt idx="325" formatCode="0.00">
                  <c:v>7.0289382716049378</c:v>
                </c:pt>
                <c:pt idx="326" formatCode="0.00">
                  <c:v>6.6497986111111116</c:v>
                </c:pt>
                <c:pt idx="327" formatCode="0.00">
                  <c:v>6.6497986111111116</c:v>
                </c:pt>
                <c:pt idx="328" formatCode="0.00">
                  <c:v>6.3331875000000002</c:v>
                </c:pt>
                <c:pt idx="329" formatCode="0.00">
                  <c:v>6.1264035493827169</c:v>
                </c:pt>
                <c:pt idx="330" formatCode="0.00">
                  <c:v>6.1264035493827169</c:v>
                </c:pt>
                <c:pt idx="331" formatCode="0.00">
                  <c:v>5.973567901234567</c:v>
                </c:pt>
                <c:pt idx="332" formatCode="0.00">
                  <c:v>0</c:v>
                </c:pt>
                <c:pt idx="333" formatCode="0.00">
                  <c:v>0</c:v>
                </c:pt>
                <c:pt idx="334" formatCode="0.00">
                  <c:v>0</c:v>
                </c:pt>
                <c:pt idx="335" formatCode="0.00">
                  <c:v>3.0632554012345681</c:v>
                </c:pt>
                <c:pt idx="336" formatCode="0.00">
                  <c:v>2.9911813271604948</c:v>
                </c:pt>
                <c:pt idx="337" formatCode="0.00">
                  <c:v>2.7114652777777777</c:v>
                </c:pt>
                <c:pt idx="338" formatCode="0.00">
                  <c:v>2.6101111111111108</c:v>
                </c:pt>
                <c:pt idx="339" formatCode="0.00">
                  <c:v>2.4131944444444446</c:v>
                </c:pt>
                <c:pt idx="340" formatCode="0.00">
                  <c:v>2.2549961419753086</c:v>
                </c:pt>
                <c:pt idx="341" formatCode="0.00">
                  <c:v>2.1932183641975311</c:v>
                </c:pt>
                <c:pt idx="342" formatCode="0.00">
                  <c:v>2.2549961419753086</c:v>
                </c:pt>
                <c:pt idx="343" formatCode="0.00">
                  <c:v>2.5436141975308644</c:v>
                </c:pt>
                <c:pt idx="344" formatCode="0.00">
                  <c:v>3.3982067901234569</c:v>
                </c:pt>
                <c:pt idx="345" formatCode="0.00">
                  <c:v>4.7750146604938264</c:v>
                </c:pt>
                <c:pt idx="346" formatCode="0.00">
                  <c:v>6.2293665123456794</c:v>
                </c:pt>
                <c:pt idx="347" formatCode="0.00">
                  <c:v>6.7033179012345681</c:v>
                </c:pt>
                <c:pt idx="348" formatCode="0.00">
                  <c:v>6.8651628086419754</c:v>
                </c:pt>
                <c:pt idx="349" formatCode="0.00">
                  <c:v>6.9741319444444443</c:v>
                </c:pt>
                <c:pt idx="350" formatCode="0.00">
                  <c:v>7.4751111111111106</c:v>
                </c:pt>
                <c:pt idx="351" formatCode="0.00">
                  <c:v>7.5887993827160498</c:v>
                </c:pt>
                <c:pt idx="352" formatCode="0.00">
                  <c:v>7.8767739197530862</c:v>
                </c:pt>
                <c:pt idx="353" formatCode="0.00">
                  <c:v>8.2294220679012362</c:v>
                </c:pt>
                <c:pt idx="354" formatCode="0.00">
                  <c:v>8.4688109567901222</c:v>
                </c:pt>
                <c:pt idx="355" formatCode="0.00">
                  <c:v>8.5291944444444443</c:v>
                </c:pt>
                <c:pt idx="356" formatCode="0.00">
                  <c:v>8.4688109567901222</c:v>
                </c:pt>
                <c:pt idx="357" formatCode="0.00">
                  <c:v>8.4086419753086403</c:v>
                </c:pt>
                <c:pt idx="358" formatCode="0.00">
                  <c:v>8.3486875000000005</c:v>
                </c:pt>
                <c:pt idx="359" formatCode="0.00">
                  <c:v>8.3486875000000005</c:v>
                </c:pt>
                <c:pt idx="360" formatCode="0.00">
                  <c:v>8.4688109567901222</c:v>
                </c:pt>
                <c:pt idx="361" formatCode="0.00">
                  <c:v>8.5291944444444443</c:v>
                </c:pt>
                <c:pt idx="362" formatCode="0.00">
                  <c:v>8.4086419753086403</c:v>
                </c:pt>
                <c:pt idx="363" formatCode="0.00">
                  <c:v>0</c:v>
                </c:pt>
                <c:pt idx="364" formatCode="0.00">
                  <c:v>0</c:v>
                </c:pt>
                <c:pt idx="365" formatCode="0.00">
                  <c:v>0</c:v>
                </c:pt>
                <c:pt idx="366" formatCode="0.00">
                  <c:v>0</c:v>
                </c:pt>
                <c:pt idx="367" formatCode="0.00">
                  <c:v>4.7750146604938264</c:v>
                </c:pt>
                <c:pt idx="368" formatCode="0.00">
                  <c:v>4.5956875000000004</c:v>
                </c:pt>
                <c:pt idx="369" formatCode="0.00">
                  <c:v>4.5956875000000004</c:v>
                </c:pt>
                <c:pt idx="370" formatCode="0.00">
                  <c:v>4.6401975308641976</c:v>
                </c:pt>
                <c:pt idx="371" formatCode="0.00">
                  <c:v>4.8203827160493837</c:v>
                </c:pt>
                <c:pt idx="372" formatCode="0.00">
                  <c:v>5.2383479938271611</c:v>
                </c:pt>
                <c:pt idx="373" formatCode="0.00">
                  <c:v>5.9230516975308634</c:v>
                </c:pt>
                <c:pt idx="374" formatCode="0.00">
                  <c:v>6.3331875000000002</c:v>
                </c:pt>
                <c:pt idx="375" formatCode="0.00">
                  <c:v>6.4378665123456784</c:v>
                </c:pt>
                <c:pt idx="376" formatCode="0.00">
                  <c:v>0</c:v>
                </c:pt>
                <c:pt idx="377" formatCode="0.00">
                  <c:v>0</c:v>
                </c:pt>
                <c:pt idx="378" formatCode="0.00">
                  <c:v>0</c:v>
                </c:pt>
                <c:pt idx="379" formatCode="0.00">
                  <c:v>0</c:v>
                </c:pt>
                <c:pt idx="380" formatCode="0.00">
                  <c:v>0</c:v>
                </c:pt>
                <c:pt idx="381" formatCode="0.00">
                  <c:v>0</c:v>
                </c:pt>
                <c:pt idx="382" formatCode="0.00">
                  <c:v>0</c:v>
                </c:pt>
                <c:pt idx="383" formatCode="0.00">
                  <c:v>0</c:v>
                </c:pt>
                <c:pt idx="384" formatCode="0.00">
                  <c:v>0</c:v>
                </c:pt>
                <c:pt idx="385" formatCode="0.00">
                  <c:v>0</c:v>
                </c:pt>
                <c:pt idx="386" formatCode="0.00">
                  <c:v>0</c:v>
                </c:pt>
                <c:pt idx="387" formatCode="0.00">
                  <c:v>0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</c:v>
                </c:pt>
                <c:pt idx="395" formatCode="0.00">
                  <c:v>0</c:v>
                </c:pt>
                <c:pt idx="396" formatCode="0.00">
                  <c:v>2.6813271604938277E-3</c:v>
                </c:pt>
                <c:pt idx="397" formatCode="0.00">
                  <c:v>4.7298611111111125E-2</c:v>
                </c:pt>
                <c:pt idx="398" formatCode="0.00">
                  <c:v>0.24711111111111109</c:v>
                </c:pt>
                <c:pt idx="399" formatCode="0.00">
                  <c:v>0.73886651234567891</c:v>
                </c:pt>
                <c:pt idx="400" formatCode="0.00">
                  <c:v>1.6226319444444444</c:v>
                </c:pt>
                <c:pt idx="401" formatCode="0.00">
                  <c:v>2.9554660493827156</c:v>
                </c:pt>
                <c:pt idx="402" formatCode="0.00">
                  <c:v>4.6849220679012342</c:v>
                </c:pt>
                <c:pt idx="403" formatCode="0.00">
                  <c:v>6.2811697530864192</c:v>
                </c:pt>
                <c:pt idx="404" formatCode="0.00">
                  <c:v>7.0289382716049378</c:v>
                </c:pt>
                <c:pt idx="405" formatCode="0.00">
                  <c:v>7.0289382716049378</c:v>
                </c:pt>
                <c:pt idx="406" formatCode="0.00">
                  <c:v>0</c:v>
                </c:pt>
                <c:pt idx="407" formatCode="0.00">
                  <c:v>0</c:v>
                </c:pt>
                <c:pt idx="408" formatCode="0.00">
                  <c:v>0</c:v>
                </c:pt>
                <c:pt idx="409" formatCode="0.00">
                  <c:v>0</c:v>
                </c:pt>
                <c:pt idx="410" formatCode="0.00">
                  <c:v>0</c:v>
                </c:pt>
                <c:pt idx="411" formatCode="0.00">
                  <c:v>0</c:v>
                </c:pt>
                <c:pt idx="412" formatCode="0.00">
                  <c:v>0</c:v>
                </c:pt>
                <c:pt idx="413" formatCode="0.00">
                  <c:v>2.1626512345679014</c:v>
                </c:pt>
                <c:pt idx="414" formatCode="0.00">
                  <c:v>2.0722368827160493</c:v>
                </c:pt>
                <c:pt idx="415" formatCode="0.00">
                  <c:v>2.1021604938271601</c:v>
                </c:pt>
                <c:pt idx="416" formatCode="0.00">
                  <c:v>2.1626512345679014</c:v>
                </c:pt>
                <c:pt idx="417" formatCode="0.00">
                  <c:v>2.2549961419753086</c:v>
                </c:pt>
                <c:pt idx="418" formatCode="0.00">
                  <c:v>2.381125771604939</c:v>
                </c:pt>
                <c:pt idx="419" formatCode="0.00">
                  <c:v>2.7114652777777777</c:v>
                </c:pt>
                <c:pt idx="420" formatCode="0.00">
                  <c:v>3.2471944444444438</c:v>
                </c:pt>
                <c:pt idx="421" formatCode="0.00">
                  <c:v>3.7505331790123466</c:v>
                </c:pt>
                <c:pt idx="422" formatCode="0.00">
                  <c:v>3.9126998456790121</c:v>
                </c:pt>
                <c:pt idx="423" formatCode="0.00">
                  <c:v>3.7907530864197527</c:v>
                </c:pt>
                <c:pt idx="424" formatCode="0.00">
                  <c:v>0</c:v>
                </c:pt>
                <c:pt idx="425" formatCode="0.00">
                  <c:v>2.9554660493827156</c:v>
                </c:pt>
                <c:pt idx="426" formatCode="0.00">
                  <c:v>2.8147500000000001</c:v>
                </c:pt>
                <c:pt idx="427" formatCode="0.00">
                  <c:v>2.8846790123456789</c:v>
                </c:pt>
                <c:pt idx="428" formatCode="0.00">
                  <c:v>3.1729753086419752</c:v>
                </c:pt>
                <c:pt idx="429" formatCode="0.00">
                  <c:v>3.9126998456790121</c:v>
                </c:pt>
                <c:pt idx="430" formatCode="0.00">
                  <c:v>5.4780586419753092</c:v>
                </c:pt>
                <c:pt idx="431" formatCode="0.00">
                  <c:v>8.0521327160493819</c:v>
                </c:pt>
                <c:pt idx="432" formatCode="0.00">
                  <c:v>10.709864197530866</c:v>
                </c:pt>
                <c:pt idx="433" formatCode="0.00">
                  <c:v>11.964725308641979</c:v>
                </c:pt>
                <c:pt idx="434" formatCode="0.00">
                  <c:v>12.036477623456788</c:v>
                </c:pt>
                <c:pt idx="435" formatCode="0.00">
                  <c:v>11.538716049382716</c:v>
                </c:pt>
                <c:pt idx="436" formatCode="0.00">
                  <c:v>10.914181327160493</c:v>
                </c:pt>
                <c:pt idx="437" formatCode="0.00">
                  <c:v>10.50747762345679</c:v>
                </c:pt>
                <c:pt idx="438" formatCode="0.00">
                  <c:v>10.37362577160494</c:v>
                </c:pt>
                <c:pt idx="439" formatCode="0.00">
                  <c:v>0</c:v>
                </c:pt>
                <c:pt idx="440" formatCode="0.00">
                  <c:v>0</c:v>
                </c:pt>
                <c:pt idx="441" formatCode="0.00">
                  <c:v>0</c:v>
                </c:pt>
                <c:pt idx="442" formatCode="0.00">
                  <c:v>0</c:v>
                </c:pt>
                <c:pt idx="443" formatCode="0.00">
                  <c:v>0</c:v>
                </c:pt>
                <c:pt idx="444" formatCode="0.00">
                  <c:v>0</c:v>
                </c:pt>
                <c:pt idx="445" formatCode="0.00">
                  <c:v>0</c:v>
                </c:pt>
                <c:pt idx="446" formatCode="0.00">
                  <c:v>0</c:v>
                </c:pt>
                <c:pt idx="447" formatCode="0.00">
                  <c:v>0</c:v>
                </c:pt>
                <c:pt idx="448" formatCode="0.00">
                  <c:v>4.2901234567901232E-4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</c:v>
                </c:pt>
                <c:pt idx="515" formatCode="0.00">
                  <c:v>0</c:v>
                </c:pt>
                <c:pt idx="516" formatCode="0.00">
                  <c:v>2.6813271604938277E-3</c:v>
                </c:pt>
                <c:pt idx="517" formatCode="0.00">
                  <c:v>6.7033179012345664E-2</c:v>
                </c:pt>
                <c:pt idx="518" formatCode="0.00">
                  <c:v>0.46719444444444441</c:v>
                </c:pt>
                <c:pt idx="519" formatCode="0.00">
                  <c:v>1.4933919753086418</c:v>
                </c:pt>
                <c:pt idx="520" formatCode="0.00">
                  <c:v>3.027111111111112</c:v>
                </c:pt>
                <c:pt idx="521" formatCode="0.00">
                  <c:v>4.5073109567901248</c:v>
                </c:pt>
                <c:pt idx="522" formatCode="0.00">
                  <c:v>5.1439652777777773</c:v>
                </c:pt>
                <c:pt idx="523" formatCode="0.00">
                  <c:v>5.1439652777777773</c:v>
                </c:pt>
                <c:pt idx="524" formatCode="0.00">
                  <c:v>0</c:v>
                </c:pt>
                <c:pt idx="525" formatCode="0.00">
                  <c:v>0</c:v>
                </c:pt>
                <c:pt idx="526" formatCode="0.00">
                  <c:v>0</c:v>
                </c:pt>
                <c:pt idx="527" formatCode="0.00">
                  <c:v>0</c:v>
                </c:pt>
                <c:pt idx="528" formatCode="0.00">
                  <c:v>0</c:v>
                </c:pt>
                <c:pt idx="529" formatCode="0.00">
                  <c:v>0</c:v>
                </c:pt>
                <c:pt idx="530" formatCode="0.00">
                  <c:v>0</c:v>
                </c:pt>
                <c:pt idx="531" formatCode="0.00">
                  <c:v>0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0</c:v>
                </c:pt>
                <c:pt idx="536" formatCode="0.00">
                  <c:v>0</c:v>
                </c:pt>
                <c:pt idx="537" formatCode="0.00">
                  <c:v>4.2901234567901232E-4</c:v>
                </c:pt>
                <c:pt idx="538" formatCode="0.00">
                  <c:v>1.5444444444444443E-2</c:v>
                </c:pt>
                <c:pt idx="539" formatCode="0.00">
                  <c:v>0.10982716049382715</c:v>
                </c:pt>
                <c:pt idx="540" formatCode="0.00">
                  <c:v>0.29001234567901235</c:v>
                </c:pt>
                <c:pt idx="541" formatCode="0.00">
                  <c:v>0.72116975308641973</c:v>
                </c:pt>
                <c:pt idx="542" formatCode="0.00">
                  <c:v>1.8125771604938272</c:v>
                </c:pt>
                <c:pt idx="543" formatCode="0.00">
                  <c:v>3.7907530864197527</c:v>
                </c:pt>
                <c:pt idx="544" formatCode="0.00">
                  <c:v>5.7231319444444448</c:v>
                </c:pt>
                <c:pt idx="545" formatCode="0.00">
                  <c:v>6.4378665123456784</c:v>
                </c:pt>
                <c:pt idx="546" formatCode="0.00">
                  <c:v>6.4378665123456784</c:v>
                </c:pt>
                <c:pt idx="547" formatCode="0.00">
                  <c:v>6.3331875000000002</c:v>
                </c:pt>
                <c:pt idx="548" formatCode="0.00">
                  <c:v>0</c:v>
                </c:pt>
                <c:pt idx="549" formatCode="0.00">
                  <c:v>0</c:v>
                </c:pt>
                <c:pt idx="550" formatCode="0.00">
                  <c:v>0</c:v>
                </c:pt>
                <c:pt idx="551" formatCode="0.00">
                  <c:v>0</c:v>
                </c:pt>
                <c:pt idx="552" formatCode="0.00">
                  <c:v>0</c:v>
                </c:pt>
                <c:pt idx="553" formatCode="0.00">
                  <c:v>0</c:v>
                </c:pt>
                <c:pt idx="554" formatCode="0.00">
                  <c:v>0</c:v>
                </c:pt>
                <c:pt idx="555" formatCode="0.00">
                  <c:v>2.317631944444444</c:v>
                </c:pt>
                <c:pt idx="556" formatCode="0.00">
                  <c:v>2.1932183641975311</c:v>
                </c:pt>
                <c:pt idx="557" formatCode="0.00">
                  <c:v>2.0130331790123455</c:v>
                </c:pt>
                <c:pt idx="558" formatCode="0.00">
                  <c:v>1.8971998456790125</c:v>
                </c:pt>
                <c:pt idx="559" formatCode="0.00">
                  <c:v>1.8405702160493826</c:v>
                </c:pt>
                <c:pt idx="560" formatCode="0.00">
                  <c:v>1.8405702160493826</c:v>
                </c:pt>
                <c:pt idx="561" formatCode="0.00">
                  <c:v>1.8971998456790125</c:v>
                </c:pt>
                <c:pt idx="562" formatCode="0.00">
                  <c:v>2.0425277777777779</c:v>
                </c:pt>
                <c:pt idx="563" formatCode="0.00">
                  <c:v>2.2549961419753086</c:v>
                </c:pt>
                <c:pt idx="564" formatCode="0.00">
                  <c:v>2.9199652777777776</c:v>
                </c:pt>
                <c:pt idx="565" formatCode="0.00">
                  <c:v>3.0996141975308644</c:v>
                </c:pt>
                <c:pt idx="566" formatCode="0.00">
                  <c:v>3.0996141975308644</c:v>
                </c:pt>
                <c:pt idx="567" formatCode="0.00">
                  <c:v>0</c:v>
                </c:pt>
                <c:pt idx="568" formatCode="0.00">
                  <c:v>0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</c:v>
                </c:pt>
                <c:pt idx="604" formatCode="0.00">
                  <c:v>0</c:v>
                </c:pt>
                <c:pt idx="605" formatCode="0.00">
                  <c:v>1.0725308641975311E-2</c:v>
                </c:pt>
                <c:pt idx="606" formatCode="0.00">
                  <c:v>4.7298611111111125E-2</c:v>
                </c:pt>
                <c:pt idx="607" formatCode="0.00">
                  <c:v>0.24711111111111109</c:v>
                </c:pt>
                <c:pt idx="608" formatCode="0.00">
                  <c:v>0.88816280864197517</c:v>
                </c:pt>
                <c:pt idx="609" formatCode="0.00">
                  <c:v>2.1626512345679014</c:v>
                </c:pt>
                <c:pt idx="610" formatCode="0.00">
                  <c:v>4.2047499999999998</c:v>
                </c:pt>
                <c:pt idx="611" formatCode="0.00">
                  <c:v>6.9741319444444443</c:v>
                </c:pt>
                <c:pt idx="612" formatCode="0.00">
                  <c:v>9.9772183641975296</c:v>
                </c:pt>
                <c:pt idx="613" formatCode="0.00">
                  <c:v>12.988777777777775</c:v>
                </c:pt>
                <c:pt idx="614" formatCode="0.00">
                  <c:v>16.14630864197531</c:v>
                </c:pt>
                <c:pt idx="615" formatCode="0.00">
                  <c:v>19.738965277777776</c:v>
                </c:pt>
                <c:pt idx="616" formatCode="0.00">
                  <c:v>23.091160493827164</c:v>
                </c:pt>
                <c:pt idx="617" formatCode="0.00">
                  <c:v>25.020965277777776</c:v>
                </c:pt>
                <c:pt idx="618" formatCode="0.00">
                  <c:v>25.43710725308642</c:v>
                </c:pt>
                <c:pt idx="619" formatCode="0.00">
                  <c:v>25.22860725308642</c:v>
                </c:pt>
                <c:pt idx="620" formatCode="0.00">
                  <c:v>25.124679012345677</c:v>
                </c:pt>
                <c:pt idx="621" formatCode="0.00">
                  <c:v>24.917466049382718</c:v>
                </c:pt>
                <c:pt idx="622" formatCode="0.00">
                  <c:v>24.505614197530868</c:v>
                </c:pt>
                <c:pt idx="623" formatCode="0.00">
                  <c:v>23.692206790123453</c:v>
                </c:pt>
                <c:pt idx="624" formatCode="0.00">
                  <c:v>0</c:v>
                </c:pt>
                <c:pt idx="625" formatCode="0.00">
                  <c:v>21.622329475308639</c:v>
                </c:pt>
                <c:pt idx="626" formatCode="0.00">
                  <c:v>21.143444444444444</c:v>
                </c:pt>
                <c:pt idx="627" formatCode="0.00">
                  <c:v>21.048310956790122</c:v>
                </c:pt>
                <c:pt idx="628" formatCode="0.00">
                  <c:v>21.238792438271606</c:v>
                </c:pt>
                <c:pt idx="629" formatCode="0.00">
                  <c:v>21.815385030864199</c:v>
                </c:pt>
                <c:pt idx="630" formatCode="0.00">
                  <c:v>22.399699845679013</c:v>
                </c:pt>
                <c:pt idx="631" formatCode="0.00">
                  <c:v>22.694753086419755</c:v>
                </c:pt>
                <c:pt idx="632" formatCode="0.00">
                  <c:v>22.694753086419755</c:v>
                </c:pt>
                <c:pt idx="633" formatCode="0.00">
                  <c:v>22.694753086419755</c:v>
                </c:pt>
                <c:pt idx="634" formatCode="0.00">
                  <c:v>22.793533179012346</c:v>
                </c:pt>
                <c:pt idx="635" formatCode="0.00">
                  <c:v>23.390718364197529</c:v>
                </c:pt>
                <c:pt idx="636" formatCode="0.00">
                  <c:v>24.403187500000001</c:v>
                </c:pt>
                <c:pt idx="637" formatCode="0.00">
                  <c:v>25.646465277777782</c:v>
                </c:pt>
                <c:pt idx="638" formatCode="0.00">
                  <c:v>27.135996141975305</c:v>
                </c:pt>
                <c:pt idx="639" formatCode="0.00">
                  <c:v>28.556777777777782</c:v>
                </c:pt>
                <c:pt idx="640" formatCode="0.00">
                  <c:v>29.674354938271605</c:v>
                </c:pt>
                <c:pt idx="641" formatCode="0.00">
                  <c:v>30.127391975308637</c:v>
                </c:pt>
                <c:pt idx="642" formatCode="0.00">
                  <c:v>30.127391975308637</c:v>
                </c:pt>
                <c:pt idx="643" formatCode="0.00">
                  <c:v>30.013810956790124</c:v>
                </c:pt>
                <c:pt idx="644" formatCode="0.00">
                  <c:v>29.78729243827161</c:v>
                </c:pt>
                <c:pt idx="645" formatCode="0.00">
                  <c:v>29.674354938271605</c:v>
                </c:pt>
                <c:pt idx="646" formatCode="0.00">
                  <c:v>30.241187499999999</c:v>
                </c:pt>
                <c:pt idx="647" formatCode="0.00">
                  <c:v>31.623465277777782</c:v>
                </c:pt>
                <c:pt idx="648" formatCode="0.00">
                  <c:v>32.680444444444447</c:v>
                </c:pt>
                <c:pt idx="649" formatCode="0.00">
                  <c:v>33.036631944444437</c:v>
                </c:pt>
                <c:pt idx="650" formatCode="0.00">
                  <c:v>33.514551697530862</c:v>
                </c:pt>
                <c:pt idx="651" formatCode="0.00">
                  <c:v>33.995903549382717</c:v>
                </c:pt>
                <c:pt idx="652" formatCode="0.00">
                  <c:v>34.480687500000002</c:v>
                </c:pt>
                <c:pt idx="653" formatCode="0.00">
                  <c:v>34.724366512345682</c:v>
                </c:pt>
                <c:pt idx="654" formatCode="0.00">
                  <c:v>34.602419753086423</c:v>
                </c:pt>
                <c:pt idx="655" formatCode="0.00">
                  <c:v>0</c:v>
                </c:pt>
                <c:pt idx="656" formatCode="0.00">
                  <c:v>0</c:v>
                </c:pt>
                <c:pt idx="657" formatCode="0.00">
                  <c:v>0</c:v>
                </c:pt>
                <c:pt idx="658" formatCode="0.00">
                  <c:v>0</c:v>
                </c:pt>
                <c:pt idx="659" formatCode="0.00">
                  <c:v>0</c:v>
                </c:pt>
                <c:pt idx="660" formatCode="0.00">
                  <c:v>0</c:v>
                </c:pt>
                <c:pt idx="661" formatCode="0.00">
                  <c:v>0</c:v>
                </c:pt>
                <c:pt idx="662" formatCode="0.00">
                  <c:v>0</c:v>
                </c:pt>
                <c:pt idx="663" formatCode="0.00">
                  <c:v>0</c:v>
                </c:pt>
                <c:pt idx="664" formatCode="0.00">
                  <c:v>0</c:v>
                </c:pt>
                <c:pt idx="665" formatCode="0.00">
                  <c:v>0</c:v>
                </c:pt>
                <c:pt idx="666" formatCode="0.00">
                  <c:v>0</c:v>
                </c:pt>
                <c:pt idx="667" formatCode="0.00">
                  <c:v>0</c:v>
                </c:pt>
                <c:pt idx="668" formatCode="0.00">
                  <c:v>0</c:v>
                </c:pt>
                <c:pt idx="669" formatCode="0.00">
                  <c:v>1.5444444444444445</c:v>
                </c:pt>
                <c:pt idx="670" formatCode="0.00">
                  <c:v>1.675829475308642</c:v>
                </c:pt>
                <c:pt idx="671" formatCode="0.00">
                  <c:v>2.1021604938271601</c:v>
                </c:pt>
                <c:pt idx="672" formatCode="0.00">
                  <c:v>3.8718364197530866</c:v>
                </c:pt>
                <c:pt idx="673" formatCode="0.00">
                  <c:v>5.7727901234567911</c:v>
                </c:pt>
                <c:pt idx="674" formatCode="0.00">
                  <c:v>8.4086419753086403</c:v>
                </c:pt>
                <c:pt idx="675" formatCode="0.00">
                  <c:v>10.982716049382718</c:v>
                </c:pt>
                <c:pt idx="676" formatCode="0.00">
                  <c:v>12.398456790123458</c:v>
                </c:pt>
                <c:pt idx="677" formatCode="0.00">
                  <c:v>13.9</c:v>
                </c:pt>
                <c:pt idx="678" formatCode="0.00">
                  <c:v>15.487345679012346</c:v>
                </c:pt>
                <c:pt idx="679" formatCode="0.00">
                  <c:v>17.16049382716049</c:v>
                </c:pt>
                <c:pt idx="680" formatCode="0.00">
                  <c:v>17.418866512345677</c:v>
                </c:pt>
                <c:pt idx="681" formatCode="0.00">
                  <c:v>17.592187500000001</c:v>
                </c:pt>
                <c:pt idx="682" formatCode="0.00">
                  <c:v>0</c:v>
                </c:pt>
                <c:pt idx="683" formatCode="0.00">
                  <c:v>0</c:v>
                </c:pt>
                <c:pt idx="684" formatCode="0.00">
                  <c:v>0</c:v>
                </c:pt>
                <c:pt idx="685" formatCode="0.00">
                  <c:v>0</c:v>
                </c:pt>
                <c:pt idx="686" formatCode="0.00">
                  <c:v>0</c:v>
                </c:pt>
                <c:pt idx="687" formatCode="0.00">
                  <c:v>0</c:v>
                </c:pt>
                <c:pt idx="688" formatCode="0.00">
                  <c:v>0</c:v>
                </c:pt>
                <c:pt idx="689" formatCode="0.00">
                  <c:v>3.8311875</c:v>
                </c:pt>
                <c:pt idx="690" formatCode="0.00">
                  <c:v>4.8659652777777787</c:v>
                </c:pt>
                <c:pt idx="691" formatCode="0.00">
                  <c:v>6.1264035493827169</c:v>
                </c:pt>
                <c:pt idx="692" formatCode="0.00">
                  <c:v>7.1946442901234571</c:v>
                </c:pt>
                <c:pt idx="693" formatCode="0.00">
                  <c:v>8.6506049382716057</c:v>
                </c:pt>
                <c:pt idx="694" formatCode="0.00">
                  <c:v>9.8467986111111099</c:v>
                </c:pt>
                <c:pt idx="695" formatCode="0.00">
                  <c:v>10.240631944444445</c:v>
                </c:pt>
                <c:pt idx="696" formatCode="0.00">
                  <c:v>10.37362577160494</c:v>
                </c:pt>
                <c:pt idx="697" formatCode="0.00">
                  <c:v>10.845861111111111</c:v>
                </c:pt>
                <c:pt idx="698" formatCode="0.00">
                  <c:v>11.46846527777778</c:v>
                </c:pt>
                <c:pt idx="699" formatCode="0.00">
                  <c:v>11.821864197530862</c:v>
                </c:pt>
                <c:pt idx="700" formatCode="0.00">
                  <c:v>0</c:v>
                </c:pt>
                <c:pt idx="701" formatCode="0.00">
                  <c:v>0</c:v>
                </c:pt>
                <c:pt idx="702" formatCode="0.00">
                  <c:v>0</c:v>
                </c:pt>
                <c:pt idx="703" formatCode="0.00">
                  <c:v>0</c:v>
                </c:pt>
                <c:pt idx="704" formatCode="0.00">
                  <c:v>0</c:v>
                </c:pt>
                <c:pt idx="705" formatCode="0.00">
                  <c:v>4.8203827160493837</c:v>
                </c:pt>
                <c:pt idx="706" formatCode="0.00">
                  <c:v>4.7298611111111102</c:v>
                </c:pt>
                <c:pt idx="707" formatCode="0.00">
                  <c:v>4.7298611111111102</c:v>
                </c:pt>
                <c:pt idx="708" formatCode="0.00">
                  <c:v>4.6849220679012342</c:v>
                </c:pt>
                <c:pt idx="709" formatCode="0.00">
                  <c:v>0</c:v>
                </c:pt>
                <c:pt idx="710" formatCode="0.00">
                  <c:v>0</c:v>
                </c:pt>
                <c:pt idx="711" formatCode="0.00">
                  <c:v>0</c:v>
                </c:pt>
                <c:pt idx="712" formatCode="0.00">
                  <c:v>0</c:v>
                </c:pt>
                <c:pt idx="713" formatCode="0.00">
                  <c:v>1.5444444444444445</c:v>
                </c:pt>
                <c:pt idx="714" formatCode="0.00">
                  <c:v>1.8687777777777776</c:v>
                </c:pt>
                <c:pt idx="715" formatCode="0.00">
                  <c:v>3.1361875000000001</c:v>
                </c:pt>
                <c:pt idx="716" formatCode="0.00">
                  <c:v>4.7750146604938264</c:v>
                </c:pt>
                <c:pt idx="717" formatCode="0.00">
                  <c:v>5.0970956790123454</c:v>
                </c:pt>
                <c:pt idx="718" formatCode="0.00">
                  <c:v>0</c:v>
                </c:pt>
                <c:pt idx="719" formatCode="0.00">
                  <c:v>0</c:v>
                </c:pt>
                <c:pt idx="720" formatCode="0.00">
                  <c:v>0</c:v>
                </c:pt>
                <c:pt idx="721" formatCode="0.00">
                  <c:v>0</c:v>
                </c:pt>
                <c:pt idx="722" formatCode="0.00">
                  <c:v>1.5444444444444445</c:v>
                </c:pt>
                <c:pt idx="723" formatCode="0.00">
                  <c:v>1.8125771604938272</c:v>
                </c:pt>
                <c:pt idx="724" formatCode="0.00">
                  <c:v>2.7456790123456796</c:v>
                </c:pt>
                <c:pt idx="725" formatCode="0.00">
                  <c:v>3.6707368827160498</c:v>
                </c:pt>
                <c:pt idx="726" formatCode="0.00">
                  <c:v>4.5513919753086416</c:v>
                </c:pt>
                <c:pt idx="727" formatCode="0.00">
                  <c:v>5.4296875</c:v>
                </c:pt>
                <c:pt idx="728" formatCode="0.00">
                  <c:v>6.177777777777778</c:v>
                </c:pt>
                <c:pt idx="729" formatCode="0.00">
                  <c:v>7.5887993827160498</c:v>
                </c:pt>
                <c:pt idx="730" formatCode="0.00">
                  <c:v>9.5885331790123463</c:v>
                </c:pt>
                <c:pt idx="731" formatCode="0.00">
                  <c:v>12.988777777777775</c:v>
                </c:pt>
                <c:pt idx="732" formatCode="0.00">
                  <c:v>15.32475</c:v>
                </c:pt>
                <c:pt idx="733" formatCode="0.00">
                  <c:v>17.332527777777777</c:v>
                </c:pt>
                <c:pt idx="734" formatCode="0.00">
                  <c:v>18.56079012345679</c:v>
                </c:pt>
                <c:pt idx="735" formatCode="0.00">
                  <c:v>18.829459104938273</c:v>
                </c:pt>
                <c:pt idx="736" formatCode="0.00">
                  <c:v>18.919444444444441</c:v>
                </c:pt>
                <c:pt idx="737" formatCode="0.00">
                  <c:v>19.100058641975306</c:v>
                </c:pt>
                <c:pt idx="738" formatCode="0.00">
                  <c:v>19.281530864197535</c:v>
                </c:pt>
                <c:pt idx="739" formatCode="0.00">
                  <c:v>19.555347993827159</c:v>
                </c:pt>
                <c:pt idx="740" formatCode="0.00">
                  <c:v>19.923440586419751</c:v>
                </c:pt>
                <c:pt idx="741" formatCode="0.00">
                  <c:v>20.482014660493828</c:v>
                </c:pt>
                <c:pt idx="742" formatCode="0.00">
                  <c:v>20.764197530864195</c:v>
                </c:pt>
                <c:pt idx="743" formatCode="0.00">
                  <c:v>20.858687499999998</c:v>
                </c:pt>
                <c:pt idx="744" formatCode="0.00">
                  <c:v>22.009298611111113</c:v>
                </c:pt>
                <c:pt idx="745" formatCode="0.00">
                  <c:v>23.091160493827164</c:v>
                </c:pt>
                <c:pt idx="746" formatCode="0.00">
                  <c:v>23.894271604938268</c:v>
                </c:pt>
                <c:pt idx="747" formatCode="0.00">
                  <c:v>23.995625771604935</c:v>
                </c:pt>
                <c:pt idx="748" formatCode="0.00">
                  <c:v>24.09719444444444</c:v>
                </c:pt>
                <c:pt idx="749" formatCode="0.00">
                  <c:v>24.09719444444444</c:v>
                </c:pt>
                <c:pt idx="750" formatCode="0.00">
                  <c:v>24.198977623456791</c:v>
                </c:pt>
                <c:pt idx="751" formatCode="0.00">
                  <c:v>24.608255401234569</c:v>
                </c:pt>
                <c:pt idx="752" formatCode="0.00">
                  <c:v>25.332750000000001</c:v>
                </c:pt>
                <c:pt idx="753" formatCode="0.00">
                  <c:v>26.17361419753086</c:v>
                </c:pt>
                <c:pt idx="754" formatCode="0.00">
                  <c:v>26.599194444444446</c:v>
                </c:pt>
                <c:pt idx="755" formatCode="0.00">
                  <c:v>26.599194444444446</c:v>
                </c:pt>
                <c:pt idx="756" formatCode="0.00">
                  <c:v>26.492477623456789</c:v>
                </c:pt>
                <c:pt idx="757" formatCode="0.00">
                  <c:v>26.067755401234567</c:v>
                </c:pt>
                <c:pt idx="758" formatCode="0.00">
                  <c:v>25.22860725308642</c:v>
                </c:pt>
                <c:pt idx="759" formatCode="0.00">
                  <c:v>0</c:v>
                </c:pt>
                <c:pt idx="760" formatCode="0.00">
                  <c:v>0</c:v>
                </c:pt>
                <c:pt idx="761" formatCode="0.00">
                  <c:v>0</c:v>
                </c:pt>
                <c:pt idx="762" formatCode="0.00">
                  <c:v>0</c:v>
                </c:pt>
                <c:pt idx="763" formatCode="0.00">
                  <c:v>0</c:v>
                </c:pt>
                <c:pt idx="764" formatCode="0.00">
                  <c:v>0</c:v>
                </c:pt>
                <c:pt idx="765" formatCode="0.00">
                  <c:v>0</c:v>
                </c:pt>
                <c:pt idx="766" formatCode="0.00">
                  <c:v>0</c:v>
                </c:pt>
                <c:pt idx="767" formatCode="0.00">
                  <c:v>0</c:v>
                </c:pt>
                <c:pt idx="768" formatCode="0.00">
                  <c:v>0</c:v>
                </c:pt>
                <c:pt idx="769" formatCode="0.00">
                  <c:v>1.7572345679012344</c:v>
                </c:pt>
                <c:pt idx="770" formatCode="0.00">
                  <c:v>2.7456790123456796</c:v>
                </c:pt>
                <c:pt idx="771" formatCode="0.00">
                  <c:v>3.9126998456790121</c:v>
                </c:pt>
                <c:pt idx="772" formatCode="0.00">
                  <c:v>5.381530864197531</c:v>
                </c:pt>
                <c:pt idx="773" formatCode="0.00">
                  <c:v>7.0289382716049378</c:v>
                </c:pt>
                <c:pt idx="774" formatCode="0.00">
                  <c:v>9.7172368827160476</c:v>
                </c:pt>
                <c:pt idx="775" formatCode="0.00">
                  <c:v>13.364699845679011</c:v>
                </c:pt>
                <c:pt idx="776" formatCode="0.00">
                  <c:v>17.074798611111113</c:v>
                </c:pt>
                <c:pt idx="777" formatCode="0.00">
                  <c:v>21.238792438271606</c:v>
                </c:pt>
                <c:pt idx="778" formatCode="0.00">
                  <c:v>24.198977623456791</c:v>
                </c:pt>
                <c:pt idx="779" formatCode="0.00">
                  <c:v>27.787236882716055</c:v>
                </c:pt>
                <c:pt idx="780" formatCode="0.00">
                  <c:v>31.390940586419756</c:v>
                </c:pt>
                <c:pt idx="781" formatCode="0.00">
                  <c:v>33.995903549382717</c:v>
                </c:pt>
                <c:pt idx="782" formatCode="0.00">
                  <c:v>36.20445910493828</c:v>
                </c:pt>
                <c:pt idx="783" formatCode="0.00">
                  <c:v>38.354132716049385</c:v>
                </c:pt>
                <c:pt idx="784" formatCode="0.00">
                  <c:v>40.039829475308643</c:v>
                </c:pt>
                <c:pt idx="785" formatCode="0.00">
                  <c:v>41.3611875</c:v>
                </c:pt>
                <c:pt idx="786" formatCode="0.00">
                  <c:v>42.298901234567893</c:v>
                </c:pt>
                <c:pt idx="787" formatCode="0.00">
                  <c:v>42.975131944444435</c:v>
                </c:pt>
                <c:pt idx="788" formatCode="0.00">
                  <c:v>43.383444444444443</c:v>
                </c:pt>
                <c:pt idx="789" formatCode="0.00">
                  <c:v>43.930864197530873</c:v>
                </c:pt>
                <c:pt idx="790" formatCode="0.00">
                  <c:v>44.897107253086411</c:v>
                </c:pt>
                <c:pt idx="791" formatCode="0.00">
                  <c:v>45.593716049382721</c:v>
                </c:pt>
                <c:pt idx="792" formatCode="0.00">
                  <c:v>45.733681327160497</c:v>
                </c:pt>
                <c:pt idx="793" formatCode="0.00">
                  <c:v>45.733681327160497</c:v>
                </c:pt>
                <c:pt idx="794" formatCode="0.00">
                  <c:v>45.873861111111118</c:v>
                </c:pt>
                <c:pt idx="795" formatCode="0.00">
                  <c:v>46.2956875</c:v>
                </c:pt>
                <c:pt idx="796" formatCode="0.00">
                  <c:v>46.719444444444441</c:v>
                </c:pt>
                <c:pt idx="797" formatCode="0.00">
                  <c:v>46.154864197530863</c:v>
                </c:pt>
                <c:pt idx="798" formatCode="0.00">
                  <c:v>0</c:v>
                </c:pt>
                <c:pt idx="799" formatCode="0.00">
                  <c:v>0</c:v>
                </c:pt>
                <c:pt idx="800" formatCode="0.00">
                  <c:v>0</c:v>
                </c:pt>
                <c:pt idx="801" formatCode="0.00">
                  <c:v>0</c:v>
                </c:pt>
                <c:pt idx="802" formatCode="0.00">
                  <c:v>0</c:v>
                </c:pt>
                <c:pt idx="803" formatCode="0.00">
                  <c:v>0</c:v>
                </c:pt>
                <c:pt idx="804" formatCode="0.00">
                  <c:v>18.382750000000001</c:v>
                </c:pt>
                <c:pt idx="805" formatCode="0.00">
                  <c:v>18.294051697530861</c:v>
                </c:pt>
                <c:pt idx="806" formatCode="0.00">
                  <c:v>19.009644290123457</c:v>
                </c:pt>
                <c:pt idx="807" formatCode="0.00">
                  <c:v>21.43013194444444</c:v>
                </c:pt>
                <c:pt idx="808" formatCode="0.00">
                  <c:v>25.124679012345677</c:v>
                </c:pt>
                <c:pt idx="809" formatCode="0.00">
                  <c:v>28.33583641975309</c:v>
                </c:pt>
                <c:pt idx="810" formatCode="0.00">
                  <c:v>29.78729243827161</c:v>
                </c:pt>
                <c:pt idx="811" formatCode="0.00">
                  <c:v>30.127391975308637</c:v>
                </c:pt>
                <c:pt idx="812" formatCode="0.00">
                  <c:v>29.561631944444446</c:v>
                </c:pt>
                <c:pt idx="813" formatCode="0.00">
                  <c:v>0</c:v>
                </c:pt>
                <c:pt idx="814" formatCode="0.00">
                  <c:v>0</c:v>
                </c:pt>
                <c:pt idx="815" formatCode="0.00">
                  <c:v>0</c:v>
                </c:pt>
                <c:pt idx="816" formatCode="0.00">
                  <c:v>0</c:v>
                </c:pt>
                <c:pt idx="817" formatCode="0.00">
                  <c:v>0</c:v>
                </c:pt>
                <c:pt idx="818" formatCode="0.00">
                  <c:v>0</c:v>
                </c:pt>
                <c:pt idx="819" formatCode="0.00">
                  <c:v>0</c:v>
                </c:pt>
                <c:pt idx="820" formatCode="0.00">
                  <c:v>0</c:v>
                </c:pt>
                <c:pt idx="821" formatCode="0.00">
                  <c:v>0</c:v>
                </c:pt>
                <c:pt idx="822" formatCode="0.00">
                  <c:v>0</c:v>
                </c:pt>
                <c:pt idx="823" formatCode="0.00">
                  <c:v>3.0996141975308644</c:v>
                </c:pt>
                <c:pt idx="824" formatCode="0.00">
                  <c:v>3.4750000000000001</c:v>
                </c:pt>
                <c:pt idx="825" formatCode="0.00">
                  <c:v>4.9117623456790138</c:v>
                </c:pt>
                <c:pt idx="826" formatCode="0.00">
                  <c:v>6.5964938271604954</c:v>
                </c:pt>
                <c:pt idx="827" formatCode="0.00">
                  <c:v>8.3486875000000005</c:v>
                </c:pt>
                <c:pt idx="828" formatCode="0.00">
                  <c:v>10.174456790123457</c:v>
                </c:pt>
                <c:pt idx="829" formatCode="0.00">
                  <c:v>11.67986111111111</c:v>
                </c:pt>
                <c:pt idx="830" formatCode="0.00">
                  <c:v>13.213687500000001</c:v>
                </c:pt>
                <c:pt idx="831" formatCode="0.00">
                  <c:v>14.762422067901234</c:v>
                </c:pt>
                <c:pt idx="832" formatCode="0.00">
                  <c:v>16.229644290123456</c:v>
                </c:pt>
                <c:pt idx="833" formatCode="0.00">
                  <c:v>18.382750000000001</c:v>
                </c:pt>
                <c:pt idx="834" formatCode="0.00">
                  <c:v>20.764197530864195</c:v>
                </c:pt>
                <c:pt idx="835" formatCode="0.00">
                  <c:v>22.991736882716051</c:v>
                </c:pt>
                <c:pt idx="836" formatCode="0.00">
                  <c:v>24.403187500000001</c:v>
                </c:pt>
                <c:pt idx="837" formatCode="0.00">
                  <c:v>24.917466049382718</c:v>
                </c:pt>
                <c:pt idx="838" formatCode="0.00">
                  <c:v>25.43710725308642</c:v>
                </c:pt>
                <c:pt idx="839" formatCode="0.00">
                  <c:v>26.067755401234567</c:v>
                </c:pt>
                <c:pt idx="840" formatCode="0.00">
                  <c:v>26.599194444444446</c:v>
                </c:pt>
                <c:pt idx="841" formatCode="0.00">
                  <c:v>27.028206790123459</c:v>
                </c:pt>
                <c:pt idx="842" formatCode="0.00">
                  <c:v>27.787236882716055</c:v>
                </c:pt>
                <c:pt idx="843" formatCode="0.00">
                  <c:v>28.778577160493828</c:v>
                </c:pt>
                <c:pt idx="844" formatCode="0.00">
                  <c:v>29.561631944444446</c:v>
                </c:pt>
                <c:pt idx="845" formatCode="0.00">
                  <c:v>30.469422067901235</c:v>
                </c:pt>
                <c:pt idx="846" formatCode="0.00">
                  <c:v>31.856847993827163</c:v>
                </c:pt>
                <c:pt idx="847" formatCode="0.00">
                  <c:v>33.275162808641973</c:v>
                </c:pt>
                <c:pt idx="848" formatCode="0.00">
                  <c:v>34.237866512345683</c:v>
                </c:pt>
                <c:pt idx="849" formatCode="0.00">
                  <c:v>34.602419753086423</c:v>
                </c:pt>
                <c:pt idx="850" formatCode="0.00">
                  <c:v>34.84652777777778</c:v>
                </c:pt>
                <c:pt idx="851" formatCode="0.00">
                  <c:v>35.091493827160498</c:v>
                </c:pt>
                <c:pt idx="852" formatCode="0.00">
                  <c:v>35.707662808641977</c:v>
                </c:pt>
                <c:pt idx="853" formatCode="0.00">
                  <c:v>36.956088734567913</c:v>
                </c:pt>
                <c:pt idx="854" formatCode="0.00">
                  <c:v>38.739922067901226</c:v>
                </c:pt>
                <c:pt idx="855" formatCode="0.00">
                  <c:v>40.039829475308643</c:v>
                </c:pt>
                <c:pt idx="856" formatCode="0.00">
                  <c:v>40.830070216049393</c:v>
                </c:pt>
                <c:pt idx="857" formatCode="0.00">
                  <c:v>41.628033179012355</c:v>
                </c:pt>
                <c:pt idx="858" formatCode="0.00">
                  <c:v>42.433718364197517</c:v>
                </c:pt>
                <c:pt idx="859" formatCode="0.00">
                  <c:v>42.975131944444435</c:v>
                </c:pt>
                <c:pt idx="860" formatCode="0.00">
                  <c:v>43.111021604938266</c:v>
                </c:pt>
                <c:pt idx="861" formatCode="0.00">
                  <c:v>43.247125771604935</c:v>
                </c:pt>
                <c:pt idx="862" formatCode="0.00">
                  <c:v>44.619965277777787</c:v>
                </c:pt>
                <c:pt idx="863" formatCode="0.00">
                  <c:v>46.436725308641982</c:v>
                </c:pt>
                <c:pt idx="864" formatCode="0.00">
                  <c:v>47.858901234567917</c:v>
                </c:pt>
                <c:pt idx="865" formatCode="0.00">
                  <c:v>48.722503086419756</c:v>
                </c:pt>
                <c:pt idx="866" formatCode="0.00">
                  <c:v>50.767604938271603</c:v>
                </c:pt>
                <c:pt idx="867" formatCode="0.00">
                  <c:v>54.218687500000001</c:v>
                </c:pt>
                <c:pt idx="868" formatCode="0.00">
                  <c:v>56.064298611111106</c:v>
                </c:pt>
                <c:pt idx="869" formatCode="0.00">
                  <c:v>56.842419753086411</c:v>
                </c:pt>
                <c:pt idx="870" formatCode="0.00">
                  <c:v>57.783243827160497</c:v>
                </c:pt>
                <c:pt idx="871" formatCode="0.00">
                  <c:v>59.688058641975303</c:v>
                </c:pt>
                <c:pt idx="872" formatCode="0.00">
                  <c:v>61.949382716049385</c:v>
                </c:pt>
                <c:pt idx="873" formatCode="0.00">
                  <c:v>62.931391975308649</c:v>
                </c:pt>
                <c:pt idx="874" formatCode="0.00">
                  <c:v>62.767187499999999</c:v>
                </c:pt>
                <c:pt idx="875" formatCode="0.00">
                  <c:v>62.275861111111119</c:v>
                </c:pt>
                <c:pt idx="876" formatCode="0.00">
                  <c:v>61.623762345679026</c:v>
                </c:pt>
                <c:pt idx="877" formatCode="0.00">
                  <c:v>60.975095679012341</c:v>
                </c:pt>
                <c:pt idx="878" formatCode="0.00">
                  <c:v>60.008530864197546</c:v>
                </c:pt>
                <c:pt idx="879" formatCode="0.00">
                  <c:v>58.573162808641982</c:v>
                </c:pt>
                <c:pt idx="880" formatCode="0.00">
                  <c:v>56.686366512345664</c:v>
                </c:pt>
                <c:pt idx="881" formatCode="0.00">
                  <c:v>54.524144290123459</c:v>
                </c:pt>
                <c:pt idx="882" formatCode="0.00">
                  <c:v>53.156345679012354</c:v>
                </c:pt>
                <c:pt idx="883" formatCode="0.00">
                  <c:v>52.554012345679006</c:v>
                </c:pt>
                <c:pt idx="884" formatCode="0.00">
                  <c:v>52.554012345679006</c:v>
                </c:pt>
                <c:pt idx="885" formatCode="0.00">
                  <c:v>51.063194444444449</c:v>
                </c:pt>
                <c:pt idx="886" formatCode="0.00">
                  <c:v>49.593827160493831</c:v>
                </c:pt>
                <c:pt idx="887" formatCode="0.00">
                  <c:v>49.593827160493831</c:v>
                </c:pt>
                <c:pt idx="888" formatCode="0.00">
                  <c:v>49.593827160493831</c:v>
                </c:pt>
                <c:pt idx="889" formatCode="0.00">
                  <c:v>49.739798611111119</c:v>
                </c:pt>
                <c:pt idx="890" formatCode="0.00">
                  <c:v>50.179000000000002</c:v>
                </c:pt>
                <c:pt idx="891" formatCode="0.00">
                  <c:v>50.472873456790133</c:v>
                </c:pt>
                <c:pt idx="892" formatCode="0.00">
                  <c:v>50.620131944444438</c:v>
                </c:pt>
                <c:pt idx="893" formatCode="0.00">
                  <c:v>50.325829475308652</c:v>
                </c:pt>
                <c:pt idx="894" formatCode="0.00">
                  <c:v>49.739798611111119</c:v>
                </c:pt>
                <c:pt idx="895" formatCode="0.00">
                  <c:v>48.578033179012337</c:v>
                </c:pt>
                <c:pt idx="896" formatCode="0.00">
                  <c:v>47.003021604938283</c:v>
                </c:pt>
                <c:pt idx="897" formatCode="0.00">
                  <c:v>0</c:v>
                </c:pt>
                <c:pt idx="898" formatCode="0.00">
                  <c:v>43.383444444444443</c:v>
                </c:pt>
                <c:pt idx="899" formatCode="0.00">
                  <c:v>42.02991049382716</c:v>
                </c:pt>
                <c:pt idx="900" formatCode="0.00">
                  <c:v>41.3611875</c:v>
                </c:pt>
                <c:pt idx="901" formatCode="0.00">
                  <c:v>41.095199845679005</c:v>
                </c:pt>
                <c:pt idx="902" formatCode="0.00">
                  <c:v>41.095199845679005</c:v>
                </c:pt>
                <c:pt idx="903" formatCode="0.00">
                  <c:v>40.96252777777778</c:v>
                </c:pt>
                <c:pt idx="904" formatCode="0.00">
                  <c:v>40.565798611111106</c:v>
                </c:pt>
                <c:pt idx="905" formatCode="0.00">
                  <c:v>39.778131944444446</c:v>
                </c:pt>
                <c:pt idx="906" formatCode="0.00">
                  <c:v>0</c:v>
                </c:pt>
                <c:pt idx="907" formatCode="0.00">
                  <c:v>0</c:v>
                </c:pt>
                <c:pt idx="908" formatCode="0.00">
                  <c:v>0</c:v>
                </c:pt>
                <c:pt idx="909" formatCode="0.00">
                  <c:v>0</c:v>
                </c:pt>
                <c:pt idx="910" formatCode="0.00">
                  <c:v>0</c:v>
                </c:pt>
                <c:pt idx="911" formatCode="0.00">
                  <c:v>18.382750000000001</c:v>
                </c:pt>
                <c:pt idx="912" formatCode="0.00">
                  <c:v>18.294051697530861</c:v>
                </c:pt>
                <c:pt idx="913" formatCode="0.00">
                  <c:v>19.009644290123457</c:v>
                </c:pt>
                <c:pt idx="914" formatCode="0.00">
                  <c:v>21.43013194444444</c:v>
                </c:pt>
                <c:pt idx="915" formatCode="0.00">
                  <c:v>25.124679012345677</c:v>
                </c:pt>
                <c:pt idx="916" formatCode="0.00">
                  <c:v>28.33583641975309</c:v>
                </c:pt>
                <c:pt idx="917" formatCode="0.00">
                  <c:v>29.78729243827161</c:v>
                </c:pt>
                <c:pt idx="918" formatCode="0.00">
                  <c:v>31.274999999999999</c:v>
                </c:pt>
                <c:pt idx="919" formatCode="0.00">
                  <c:v>34.84652777777778</c:v>
                </c:pt>
                <c:pt idx="920" formatCode="0.00">
                  <c:v>36.20445910493828</c:v>
                </c:pt>
                <c:pt idx="921" formatCode="0.00">
                  <c:v>37.588345679012335</c:v>
                </c:pt>
                <c:pt idx="922" formatCode="0.00">
                  <c:v>37.334799382716049</c:v>
                </c:pt>
                <c:pt idx="923" formatCode="0.00">
                  <c:v>37.461465277777783</c:v>
                </c:pt>
                <c:pt idx="924" formatCode="0.00">
                  <c:v>37.97027391975309</c:v>
                </c:pt>
                <c:pt idx="925" formatCode="0.00">
                  <c:v>39.257310956790135</c:v>
                </c:pt>
                <c:pt idx="926" formatCode="0.00">
                  <c:v>41.628033179012355</c:v>
                </c:pt>
                <c:pt idx="927" formatCode="0.00">
                  <c:v>43.793687499999997</c:v>
                </c:pt>
                <c:pt idx="928" formatCode="0.00">
                  <c:v>45.453965277777776</c:v>
                </c:pt>
                <c:pt idx="929" formatCode="0.00">
                  <c:v>44.068255401234559</c:v>
                </c:pt>
                <c:pt idx="930" formatCode="0.00">
                  <c:v>42.164298611111114</c:v>
                </c:pt>
                <c:pt idx="931" formatCode="0.00">
                  <c:v>41.228086419753083</c:v>
                </c:pt>
                <c:pt idx="932" formatCode="0.00">
                  <c:v>40.302385030864201</c:v>
                </c:pt>
                <c:pt idx="933" formatCode="0.00">
                  <c:v>39.778131944444446</c:v>
                </c:pt>
                <c:pt idx="934" formatCode="0.00">
                  <c:v>39.257310956790135</c:v>
                </c:pt>
                <c:pt idx="935" formatCode="0.00">
                  <c:v>38.86894753086419</c:v>
                </c:pt>
                <c:pt idx="936" formatCode="0.00">
                  <c:v>38.354132716049385</c:v>
                </c:pt>
                <c:pt idx="937" formatCode="0.00">
                  <c:v>37.842750000000002</c:v>
                </c:pt>
                <c:pt idx="938" formatCode="0.00">
                  <c:v>36.830280864197526</c:v>
                </c:pt>
                <c:pt idx="939" formatCode="0.00">
                  <c:v>35.46055169753086</c:v>
                </c:pt>
                <c:pt idx="940" formatCode="0.00">
                  <c:v>34.35916975308642</c:v>
                </c:pt>
                <c:pt idx="941" formatCode="0.00">
                  <c:v>33.634567901234561</c:v>
                </c:pt>
                <c:pt idx="942" formatCode="0.00">
                  <c:v>33.036631944444437</c:v>
                </c:pt>
                <c:pt idx="943" formatCode="0.00">
                  <c:v>32.44405864197531</c:v>
                </c:pt>
                <c:pt idx="944" formatCode="0.00">
                  <c:v>31.740049382716048</c:v>
                </c:pt>
                <c:pt idx="945" formatCode="0.00">
                  <c:v>31.390940586419756</c:v>
                </c:pt>
                <c:pt idx="946" formatCode="0.00">
                  <c:v>31.274999999999999</c:v>
                </c:pt>
                <c:pt idx="947" formatCode="0.00">
                  <c:v>31.159273919753083</c:v>
                </c:pt>
                <c:pt idx="948" formatCode="0.00">
                  <c:v>31.159273919753083</c:v>
                </c:pt>
                <c:pt idx="949" formatCode="0.00">
                  <c:v>31.274999999999999</c:v>
                </c:pt>
                <c:pt idx="950" formatCode="0.00">
                  <c:v>31.507095679012345</c:v>
                </c:pt>
                <c:pt idx="951" formatCode="0.00">
                  <c:v>32.44405864197531</c:v>
                </c:pt>
                <c:pt idx="952" formatCode="0.00">
                  <c:v>33.394750000000002</c:v>
                </c:pt>
                <c:pt idx="953" formatCode="0.00">
                  <c:v>33.875243827160489</c:v>
                </c:pt>
                <c:pt idx="954" formatCode="0.00">
                  <c:v>33.75479861111112</c:v>
                </c:pt>
                <c:pt idx="955" formatCode="0.00">
                  <c:v>0</c:v>
                </c:pt>
                <c:pt idx="956" formatCode="0.00">
                  <c:v>0</c:v>
                </c:pt>
                <c:pt idx="957" formatCode="0.00">
                  <c:v>0</c:v>
                </c:pt>
                <c:pt idx="958" formatCode="0.00">
                  <c:v>0</c:v>
                </c:pt>
                <c:pt idx="959" formatCode="0.00">
                  <c:v>0</c:v>
                </c:pt>
                <c:pt idx="960" formatCode="0.00">
                  <c:v>0</c:v>
                </c:pt>
                <c:pt idx="961" formatCode="0.00">
                  <c:v>0</c:v>
                </c:pt>
                <c:pt idx="962" formatCode="0.00">
                  <c:v>6.7570516975308648</c:v>
                </c:pt>
                <c:pt idx="963" formatCode="0.00">
                  <c:v>7.2503086419753089</c:v>
                </c:pt>
                <c:pt idx="964" formatCode="0.00">
                  <c:v>9.2075702160493815</c:v>
                </c:pt>
                <c:pt idx="965" formatCode="0.00">
                  <c:v>12.839910493827162</c:v>
                </c:pt>
                <c:pt idx="966" formatCode="0.00">
                  <c:v>17.505419753086418</c:v>
                </c:pt>
                <c:pt idx="967" formatCode="0.00">
                  <c:v>22.009298611111113</c:v>
                </c:pt>
                <c:pt idx="968" formatCode="0.00">
                  <c:v>25.751466049382714</c:v>
                </c:pt>
                <c:pt idx="969" formatCode="0.00">
                  <c:v>28.006033179012345</c:v>
                </c:pt>
                <c:pt idx="970" formatCode="0.00">
                  <c:v>29.112885030864192</c:v>
                </c:pt>
                <c:pt idx="971" formatCode="0.00">
                  <c:v>29.22475</c:v>
                </c:pt>
                <c:pt idx="972" formatCode="0.00">
                  <c:v>29.112885030864192</c:v>
                </c:pt>
                <c:pt idx="973" formatCode="0.00">
                  <c:v>28.667570216049381</c:v>
                </c:pt>
                <c:pt idx="974" formatCode="0.00">
                  <c:v>0</c:v>
                </c:pt>
                <c:pt idx="975" formatCode="0.00">
                  <c:v>0</c:v>
                </c:pt>
                <c:pt idx="976" formatCode="0.00">
                  <c:v>0</c:v>
                </c:pt>
                <c:pt idx="977" formatCode="0.00">
                  <c:v>0</c:v>
                </c:pt>
                <c:pt idx="978" formatCode="0.00">
                  <c:v>0</c:v>
                </c:pt>
                <c:pt idx="979" formatCode="0.00">
                  <c:v>0</c:v>
                </c:pt>
                <c:pt idx="980" formatCode="0.00">
                  <c:v>0</c:v>
                </c:pt>
                <c:pt idx="981" formatCode="0.00">
                  <c:v>0</c:v>
                </c:pt>
                <c:pt idx="982" formatCode="0.00">
                  <c:v>0</c:v>
                </c:pt>
                <c:pt idx="983" formatCode="0.00">
                  <c:v>0</c:v>
                </c:pt>
                <c:pt idx="984" formatCode="0.00">
                  <c:v>0</c:v>
                </c:pt>
                <c:pt idx="985" formatCode="0.00">
                  <c:v>0</c:v>
                </c:pt>
                <c:pt idx="986" formatCode="0.00">
                  <c:v>0</c:v>
                </c:pt>
                <c:pt idx="987" formatCode="0.00">
                  <c:v>0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</c:v>
                </c:pt>
                <c:pt idx="1030" formatCode="0.00">
                  <c:v>0</c:v>
                </c:pt>
                <c:pt idx="1031" formatCode="0.00">
                  <c:v>6.8641975308641971E-3</c:v>
                </c:pt>
                <c:pt idx="1032" formatCode="0.00">
                  <c:v>0.13900000000000001</c:v>
                </c:pt>
                <c:pt idx="1033" formatCode="0.00">
                  <c:v>0.7932438271604938</c:v>
                </c:pt>
                <c:pt idx="1034" formatCode="0.00">
                  <c:v>2.2862067901234564</c:v>
                </c:pt>
                <c:pt idx="1035" formatCode="0.00">
                  <c:v>4.2901234567901225</c:v>
                </c:pt>
                <c:pt idx="1036" formatCode="0.00">
                  <c:v>6.3854197530864196</c:v>
                </c:pt>
                <c:pt idx="1037" formatCode="0.00">
                  <c:v>8.5291944444444443</c:v>
                </c:pt>
                <c:pt idx="1038" formatCode="0.00">
                  <c:v>10.777755401234566</c:v>
                </c:pt>
                <c:pt idx="1039" formatCode="0.00">
                  <c:v>13.138503086419751</c:v>
                </c:pt>
                <c:pt idx="1040" formatCode="0.00">
                  <c:v>15.163012345679011</c:v>
                </c:pt>
                <c:pt idx="1041" formatCode="0.00">
                  <c:v>16.904051697530868</c:v>
                </c:pt>
                <c:pt idx="1042" formatCode="0.00">
                  <c:v>18.471662808641977</c:v>
                </c:pt>
                <c:pt idx="1043" formatCode="0.00">
                  <c:v>20.388382716049382</c:v>
                </c:pt>
                <c:pt idx="1044" formatCode="0.00">
                  <c:v>22.694753086419755</c:v>
                </c:pt>
                <c:pt idx="1045" formatCode="0.00">
                  <c:v>25.124679012345677</c:v>
                </c:pt>
                <c:pt idx="1046" formatCode="0.00">
                  <c:v>27.352218364197537</c:v>
                </c:pt>
                <c:pt idx="1047" formatCode="0.00">
                  <c:v>28.889798611111111</c:v>
                </c:pt>
                <c:pt idx="1048" formatCode="0.00">
                  <c:v>29.674354938271605</c:v>
                </c:pt>
                <c:pt idx="1049" formatCode="0.00">
                  <c:v>29.900444444444442</c:v>
                </c:pt>
                <c:pt idx="1050" formatCode="0.00">
                  <c:v>30.013810956790124</c:v>
                </c:pt>
                <c:pt idx="1051" formatCode="0.00">
                  <c:v>30.241187499999999</c:v>
                </c:pt>
                <c:pt idx="1052" formatCode="0.00">
                  <c:v>30.469422067901235</c:v>
                </c:pt>
                <c:pt idx="1053" formatCode="0.00">
                  <c:v>30.241187499999999</c:v>
                </c:pt>
                <c:pt idx="1054" formatCode="0.00">
                  <c:v>0</c:v>
                </c:pt>
                <c:pt idx="1055" formatCode="0.00">
                  <c:v>0</c:v>
                </c:pt>
                <c:pt idx="1056" formatCode="0.00">
                  <c:v>0</c:v>
                </c:pt>
                <c:pt idx="1057" formatCode="0.00">
                  <c:v>0</c:v>
                </c:pt>
                <c:pt idx="1058" formatCode="0.00">
                  <c:v>0</c:v>
                </c:pt>
                <c:pt idx="1059" formatCode="0.00">
                  <c:v>0</c:v>
                </c:pt>
                <c:pt idx="1060" formatCode="0.00">
                  <c:v>0</c:v>
                </c:pt>
                <c:pt idx="1061" formatCode="0.00">
                  <c:v>0</c:v>
                </c:pt>
                <c:pt idx="1062" formatCode="0.00">
                  <c:v>0</c:v>
                </c:pt>
                <c:pt idx="1063" formatCode="0.00">
                  <c:v>0</c:v>
                </c:pt>
                <c:pt idx="1064" formatCode="0.00">
                  <c:v>0</c:v>
                </c:pt>
                <c:pt idx="1065" formatCode="0.00">
                  <c:v>0</c:v>
                </c:pt>
                <c:pt idx="1066" formatCode="0.00">
                  <c:v>1.5444444444444445</c:v>
                </c:pt>
                <c:pt idx="1067" formatCode="0.00">
                  <c:v>1.5702924382716048</c:v>
                </c:pt>
                <c:pt idx="1068" formatCode="0.00">
                  <c:v>1.7572345679012344</c:v>
                </c:pt>
                <c:pt idx="1069" formatCode="0.00">
                  <c:v>2.6101111111111108</c:v>
                </c:pt>
                <c:pt idx="1070" formatCode="0.00">
                  <c:v>4.2473294753086419</c:v>
                </c:pt>
                <c:pt idx="1071" formatCode="0.00">
                  <c:v>5.8727499999999999</c:v>
                </c:pt>
                <c:pt idx="1072" formatCode="0.00">
                  <c:v>6.4905277777777775</c:v>
                </c:pt>
                <c:pt idx="1073" formatCode="0.00">
                  <c:v>6.8109999999999999</c:v>
                </c:pt>
                <c:pt idx="1074" formatCode="0.00">
                  <c:v>7.4751111111111106</c:v>
                </c:pt>
                <c:pt idx="1075" formatCode="0.00">
                  <c:v>8.8960000000000008</c:v>
                </c:pt>
                <c:pt idx="1076" formatCode="0.00">
                  <c:v>10.845861111111111</c:v>
                </c:pt>
                <c:pt idx="1077" formatCode="0.00">
                  <c:v>13.364699845679011</c:v>
                </c:pt>
                <c:pt idx="1078" formatCode="0.00">
                  <c:v>16.734162808641972</c:v>
                </c:pt>
                <c:pt idx="1079" formatCode="0.00">
                  <c:v>21.238792438271606</c:v>
                </c:pt>
                <c:pt idx="1080" formatCode="0.00">
                  <c:v>26.067755401234567</c:v>
                </c:pt>
                <c:pt idx="1081" formatCode="0.00">
                  <c:v>30.469422067901235</c:v>
                </c:pt>
                <c:pt idx="1082" formatCode="0.00">
                  <c:v>34.116777777777777</c:v>
                </c:pt>
                <c:pt idx="1083" formatCode="0.00">
                  <c:v>37.208347993827154</c:v>
                </c:pt>
                <c:pt idx="1084" formatCode="0.00">
                  <c:v>40.170999999999999</c:v>
                </c:pt>
                <c:pt idx="1085" formatCode="0.00">
                  <c:v>42.02991049382716</c:v>
                </c:pt>
                <c:pt idx="1086" formatCode="0.00">
                  <c:v>42.568750000000001</c:v>
                </c:pt>
                <c:pt idx="1087" formatCode="0.00">
                  <c:v>41.895736882716044</c:v>
                </c:pt>
                <c:pt idx="1088" formatCode="0.00">
                  <c:v>0</c:v>
                </c:pt>
                <c:pt idx="1089" formatCode="0.00">
                  <c:v>37.715440586419753</c:v>
                </c:pt>
                <c:pt idx="1090" formatCode="0.00">
                  <c:v>36.830280864197526</c:v>
                </c:pt>
                <c:pt idx="1091" formatCode="0.00">
                  <c:v>36.830280864197526</c:v>
                </c:pt>
                <c:pt idx="1092" formatCode="0.00">
                  <c:v>36.956088734567913</c:v>
                </c:pt>
                <c:pt idx="1093" formatCode="0.00">
                  <c:v>37.082111111111104</c:v>
                </c:pt>
                <c:pt idx="1094" formatCode="0.00">
                  <c:v>37.082111111111104</c:v>
                </c:pt>
                <c:pt idx="1095" formatCode="0.00">
                  <c:v>37.082111111111104</c:v>
                </c:pt>
                <c:pt idx="1096" formatCode="0.00">
                  <c:v>37.461465277777783</c:v>
                </c:pt>
                <c:pt idx="1097" formatCode="0.00">
                  <c:v>38.739922067901226</c:v>
                </c:pt>
                <c:pt idx="1098" formatCode="0.00">
                  <c:v>40.830070216049393</c:v>
                </c:pt>
                <c:pt idx="1099" formatCode="0.00">
                  <c:v>42.568750000000001</c:v>
                </c:pt>
                <c:pt idx="1100" formatCode="0.00">
                  <c:v>43.519977623456782</c:v>
                </c:pt>
                <c:pt idx="1101" formatCode="0.00">
                  <c:v>43.793687499999997</c:v>
                </c:pt>
                <c:pt idx="1102" formatCode="0.00">
                  <c:v>43.247125771604935</c:v>
                </c:pt>
                <c:pt idx="1103" formatCode="0.00">
                  <c:v>0</c:v>
                </c:pt>
                <c:pt idx="1104" formatCode="0.00">
                  <c:v>0</c:v>
                </c:pt>
                <c:pt idx="1105" formatCode="0.00">
                  <c:v>37.208347993827154</c:v>
                </c:pt>
                <c:pt idx="1106" formatCode="0.00">
                  <c:v>36.579308641975302</c:v>
                </c:pt>
                <c:pt idx="1107" formatCode="0.00">
                  <c:v>37.082111111111104</c:v>
                </c:pt>
                <c:pt idx="1108" formatCode="0.00">
                  <c:v>38.86894753086419</c:v>
                </c:pt>
                <c:pt idx="1109" formatCode="0.00">
                  <c:v>41.628033179012355</c:v>
                </c:pt>
                <c:pt idx="1110" formatCode="0.00">
                  <c:v>43.793687499999997</c:v>
                </c:pt>
                <c:pt idx="1111" formatCode="0.00">
                  <c:v>44.619965277777787</c:v>
                </c:pt>
                <c:pt idx="1112" formatCode="0.00">
                  <c:v>44.481716049382719</c:v>
                </c:pt>
                <c:pt idx="1113" formatCode="0.00">
                  <c:v>43.247125771604935</c:v>
                </c:pt>
                <c:pt idx="1114" formatCode="0.00">
                  <c:v>41.228086419753083</c:v>
                </c:pt>
                <c:pt idx="1115" formatCode="0.00">
                  <c:v>40.170999999999999</c:v>
                </c:pt>
                <c:pt idx="1116" formatCode="0.00">
                  <c:v>40.302385030864201</c:v>
                </c:pt>
                <c:pt idx="1117" formatCode="0.00">
                  <c:v>42.02991049382716</c:v>
                </c:pt>
                <c:pt idx="1118" formatCode="0.00">
                  <c:v>45.733681327160497</c:v>
                </c:pt>
                <c:pt idx="1119" formatCode="0.00">
                  <c:v>49.593827160493831</c:v>
                </c:pt>
                <c:pt idx="1120" formatCode="0.00">
                  <c:v>51.656947530864201</c:v>
                </c:pt>
                <c:pt idx="1121" formatCode="0.00">
                  <c:v>52.104514660493827</c:v>
                </c:pt>
                <c:pt idx="1122" formatCode="0.00">
                  <c:v>51.508187499999998</c:v>
                </c:pt>
                <c:pt idx="1123" formatCode="0.00">
                  <c:v>49.739798611111119</c:v>
                </c:pt>
                <c:pt idx="1124" formatCode="0.00">
                  <c:v>48.002298611111101</c:v>
                </c:pt>
                <c:pt idx="1125" formatCode="0.00">
                  <c:v>47.003021604938283</c:v>
                </c:pt>
                <c:pt idx="1126" formatCode="0.00">
                  <c:v>46.2956875</c:v>
                </c:pt>
                <c:pt idx="1127" formatCode="0.00">
                  <c:v>45.175107253086416</c:v>
                </c:pt>
                <c:pt idx="1128" formatCode="0.00">
                  <c:v>0</c:v>
                </c:pt>
                <c:pt idx="1129" formatCode="0.00">
                  <c:v>0</c:v>
                </c:pt>
                <c:pt idx="1130" formatCode="0.00">
                  <c:v>0</c:v>
                </c:pt>
                <c:pt idx="1131" formatCode="0.00">
                  <c:v>0</c:v>
                </c:pt>
                <c:pt idx="1132" formatCode="0.00">
                  <c:v>0</c:v>
                </c:pt>
                <c:pt idx="1133" formatCode="0.00">
                  <c:v>0</c:v>
                </c:pt>
                <c:pt idx="1134" formatCode="0.00">
                  <c:v>0</c:v>
                </c:pt>
                <c:pt idx="1135" formatCode="0.00">
                  <c:v>0</c:v>
                </c:pt>
                <c:pt idx="1136" formatCode="0.00">
                  <c:v>0</c:v>
                </c:pt>
                <c:pt idx="1137" formatCode="0.00">
                  <c:v>0</c:v>
                </c:pt>
                <c:pt idx="1138" formatCode="0.00">
                  <c:v>0</c:v>
                </c:pt>
                <c:pt idx="1139" formatCode="0.00">
                  <c:v>0</c:v>
                </c:pt>
                <c:pt idx="1140" formatCode="0.00">
                  <c:v>0</c:v>
                </c:pt>
                <c:pt idx="1141" formatCode="0.00">
                  <c:v>0</c:v>
                </c:pt>
                <c:pt idx="1142" formatCode="0.00">
                  <c:v>2.1626512345679014</c:v>
                </c:pt>
                <c:pt idx="1143" formatCode="0.00">
                  <c:v>2.1932183641975311</c:v>
                </c:pt>
                <c:pt idx="1144" formatCode="0.00">
                  <c:v>2.2862067901234564</c:v>
                </c:pt>
                <c:pt idx="1145" formatCode="0.00">
                  <c:v>2.4454776234567905</c:v>
                </c:pt>
                <c:pt idx="1146" formatCode="0.00">
                  <c:v>2.8846790123456789</c:v>
                </c:pt>
                <c:pt idx="1147" formatCode="0.00">
                  <c:v>3.9126998456790121</c:v>
                </c:pt>
                <c:pt idx="1148" formatCode="0.00">
                  <c:v>5.4296875</c:v>
                </c:pt>
                <c:pt idx="1149" formatCode="0.00">
                  <c:v>6.3854197530864196</c:v>
                </c:pt>
                <c:pt idx="1150" formatCode="0.00">
                  <c:v>0</c:v>
                </c:pt>
                <c:pt idx="1151" formatCode="0.00">
                  <c:v>0</c:v>
                </c:pt>
                <c:pt idx="1152" formatCode="0.00">
                  <c:v>0</c:v>
                </c:pt>
                <c:pt idx="1153" formatCode="0.00">
                  <c:v>0</c:v>
                </c:pt>
                <c:pt idx="1154" formatCode="0.00">
                  <c:v>0</c:v>
                </c:pt>
                <c:pt idx="1155" formatCode="0.00">
                  <c:v>1.5444444444444445</c:v>
                </c:pt>
                <c:pt idx="1156" formatCode="0.00">
                  <c:v>1.5444444444444445</c:v>
                </c:pt>
                <c:pt idx="1157" formatCode="0.00">
                  <c:v>2.0722368827160493</c:v>
                </c:pt>
                <c:pt idx="1158" formatCode="0.00">
                  <c:v>3.7907530864197527</c:v>
                </c:pt>
                <c:pt idx="1159" formatCode="0.00">
                  <c:v>6.7570516975308648</c:v>
                </c:pt>
                <c:pt idx="1160" formatCode="0.00">
                  <c:v>9.524503086419756</c:v>
                </c:pt>
                <c:pt idx="1161" formatCode="0.00">
                  <c:v>12.253021604938272</c:v>
                </c:pt>
                <c:pt idx="1162" formatCode="0.00">
                  <c:v>15.650799382716048</c:v>
                </c:pt>
                <c:pt idx="1163" formatCode="0.00">
                  <c:v>20.201762345679011</c:v>
                </c:pt>
                <c:pt idx="1164" formatCode="0.00">
                  <c:v>25.646465277777782</c:v>
                </c:pt>
                <c:pt idx="1165" formatCode="0.00">
                  <c:v>31.043762345679013</c:v>
                </c:pt>
                <c:pt idx="1166" formatCode="0.00">
                  <c:v>35.83154012345679</c:v>
                </c:pt>
                <c:pt idx="1167" formatCode="0.00">
                  <c:v>40.565798611111106</c:v>
                </c:pt>
                <c:pt idx="1168" formatCode="0.00">
                  <c:v>45.314429012345684</c:v>
                </c:pt>
                <c:pt idx="1169" formatCode="0.00">
                  <c:v>50.179000000000002</c:v>
                </c:pt>
                <c:pt idx="1170" formatCode="0.00">
                  <c:v>54.983938271604934</c:v>
                </c:pt>
                <c:pt idx="1171" formatCode="0.00">
                  <c:v>57.155169753086419</c:v>
                </c:pt>
                <c:pt idx="1172" formatCode="0.00">
                  <c:v>59.20895910493828</c:v>
                </c:pt>
                <c:pt idx="1173" formatCode="0.00">
                  <c:v>62.275861111111119</c:v>
                </c:pt>
                <c:pt idx="1174" formatCode="0.00">
                  <c:v>65.085570216049391</c:v>
                </c:pt>
                <c:pt idx="1175" formatCode="0.00">
                  <c:v>67.786631944444437</c:v>
                </c:pt>
                <c:pt idx="1176" formatCode="0.00">
                  <c:v>70.368750000000006</c:v>
                </c:pt>
                <c:pt idx="1177" formatCode="0.00">
                  <c:v>72.645625771604941</c:v>
                </c:pt>
                <c:pt idx="1178" formatCode="0.00">
                  <c:v>74.779533179012333</c:v>
                </c:pt>
                <c:pt idx="1179" formatCode="0.00">
                  <c:v>76.762749999999997</c:v>
                </c:pt>
                <c:pt idx="1180" formatCode="0.00">
                  <c:v>78.404687499999994</c:v>
                </c:pt>
                <c:pt idx="1181" formatCode="0.00">
                  <c:v>79.878773919753073</c:v>
                </c:pt>
                <c:pt idx="1182" formatCode="0.00">
                  <c:v>81.366588734567898</c:v>
                </c:pt>
                <c:pt idx="1183" formatCode="0.00">
                  <c:v>83.245662808641967</c:v>
                </c:pt>
                <c:pt idx="1184" formatCode="0.00">
                  <c:v>85.146187499999996</c:v>
                </c:pt>
                <c:pt idx="1185" formatCode="0.00">
                  <c:v>87.068162808642001</c:v>
                </c:pt>
                <c:pt idx="1186" formatCode="0.00">
                  <c:v>88.816280864197523</c:v>
                </c:pt>
                <c:pt idx="1187" formatCode="0.00">
                  <c:v>90.187940586419742</c:v>
                </c:pt>
                <c:pt idx="1188" formatCode="0.00">
                  <c:v>91.372014660493832</c:v>
                </c:pt>
                <c:pt idx="1189" formatCode="0.00">
                  <c:v>92.364641975308658</c:v>
                </c:pt>
                <c:pt idx="1190" formatCode="0.00">
                  <c:v>92.962792438271606</c:v>
                </c:pt>
                <c:pt idx="1191" formatCode="0.00">
                  <c:v>92.962792438271606</c:v>
                </c:pt>
                <c:pt idx="1192" formatCode="0.00">
                  <c:v>92.962792438271606</c:v>
                </c:pt>
                <c:pt idx="1193" formatCode="0.00">
                  <c:v>92.962792438271606</c:v>
                </c:pt>
                <c:pt idx="1194" formatCode="0.00">
                  <c:v>92.962792438271606</c:v>
                </c:pt>
                <c:pt idx="1195" formatCode="0.00">
                  <c:v>92.962792438271606</c:v>
                </c:pt>
                <c:pt idx="1196" formatCode="0.00">
                  <c:v>92.962792438271606</c:v>
                </c:pt>
                <c:pt idx="1197" formatCode="0.00">
                  <c:v>92.962792438271606</c:v>
                </c:pt>
                <c:pt idx="1198" formatCode="0.00">
                  <c:v>92.962792438271606</c:v>
                </c:pt>
                <c:pt idx="1199" formatCode="0.00">
                  <c:v>92.962792438271606</c:v>
                </c:pt>
                <c:pt idx="1200" formatCode="0.00">
                  <c:v>93.162604938271613</c:v>
                </c:pt>
                <c:pt idx="1201" formatCode="0.00">
                  <c:v>93.162604938271613</c:v>
                </c:pt>
                <c:pt idx="1202" formatCode="0.00">
                  <c:v>93.362631944444459</c:v>
                </c:pt>
                <c:pt idx="1203" formatCode="0.00">
                  <c:v>94.164885030864212</c:v>
                </c:pt>
                <c:pt idx="1204" formatCode="0.00">
                  <c:v>95.172527777777788</c:v>
                </c:pt>
                <c:pt idx="1205" formatCode="0.00">
                  <c:v>96.795910493827165</c:v>
                </c:pt>
                <c:pt idx="1206" formatCode="0.00">
                  <c:v>98.433021604938276</c:v>
                </c:pt>
                <c:pt idx="1207" formatCode="0.00">
                  <c:v>99.66986419753087</c:v>
                </c:pt>
                <c:pt idx="1208" formatCode="0.00">
                  <c:v>100.49871604938271</c:v>
                </c:pt>
                <c:pt idx="1209" formatCode="0.00">
                  <c:v>100.91442901234568</c:v>
                </c:pt>
                <c:pt idx="1210" formatCode="0.00">
                  <c:v>101.12260725308641</c:v>
                </c:pt>
                <c:pt idx="1211" formatCode="0.00">
                  <c:v>101.331</c:v>
                </c:pt>
                <c:pt idx="1212" formatCode="0.00">
                  <c:v>101.53960725308643</c:v>
                </c:pt>
                <c:pt idx="1213" formatCode="0.00">
                  <c:v>101.74842901234568</c:v>
                </c:pt>
                <c:pt idx="1214" formatCode="0.00">
                  <c:v>101.74842901234568</c:v>
                </c:pt>
                <c:pt idx="1215" formatCode="0.00">
                  <c:v>101.74842901234568</c:v>
                </c:pt>
                <c:pt idx="1216" formatCode="0.00">
                  <c:v>101.74842901234568</c:v>
                </c:pt>
                <c:pt idx="1217" formatCode="0.00">
                  <c:v>101.53960725308643</c:v>
                </c:pt>
                <c:pt idx="1218" formatCode="0.00">
                  <c:v>101.53960725308643</c:v>
                </c:pt>
                <c:pt idx="1219" formatCode="0.00">
                  <c:v>101.53960725308643</c:v>
                </c:pt>
                <c:pt idx="1220" formatCode="0.00">
                  <c:v>101.53960725308643</c:v>
                </c:pt>
                <c:pt idx="1221" formatCode="0.00">
                  <c:v>101.331</c:v>
                </c:pt>
                <c:pt idx="1222" formatCode="0.00">
                  <c:v>101.12260725308641</c:v>
                </c:pt>
                <c:pt idx="1223" formatCode="0.00">
                  <c:v>100.91442901234568</c:v>
                </c:pt>
                <c:pt idx="1224" formatCode="0.00">
                  <c:v>100.70646527777778</c:v>
                </c:pt>
                <c:pt idx="1225" formatCode="0.00">
                  <c:v>100.29118132716049</c:v>
                </c:pt>
                <c:pt idx="1226" formatCode="0.00">
                  <c:v>99.66986419753087</c:v>
                </c:pt>
                <c:pt idx="1227" formatCode="0.00">
                  <c:v>99.050477623456786</c:v>
                </c:pt>
                <c:pt idx="1228" formatCode="0.00">
                  <c:v>98.22763194444444</c:v>
                </c:pt>
                <c:pt idx="1229" formatCode="0.00">
                  <c:v>97.817496141975312</c:v>
                </c:pt>
                <c:pt idx="1230" formatCode="0.00">
                  <c:v>97.408218364197523</c:v>
                </c:pt>
                <c:pt idx="1231" formatCode="0.00">
                  <c:v>97.203901234567894</c:v>
                </c:pt>
                <c:pt idx="1232" formatCode="0.00">
                  <c:v>96.795910493827165</c:v>
                </c:pt>
                <c:pt idx="1233" formatCode="0.00">
                  <c:v>96.592236882716037</c:v>
                </c:pt>
                <c:pt idx="1234" formatCode="0.00">
                  <c:v>96.185533179012367</c:v>
                </c:pt>
                <c:pt idx="1235" formatCode="0.00">
                  <c:v>95.779687499999994</c:v>
                </c:pt>
                <c:pt idx="1236" formatCode="0.00">
                  <c:v>95.577086419753073</c:v>
                </c:pt>
                <c:pt idx="1237" formatCode="0.00">
                  <c:v>95.577086419753073</c:v>
                </c:pt>
                <c:pt idx="1238" formatCode="0.00">
                  <c:v>95.374699845679004</c:v>
                </c:pt>
                <c:pt idx="1239" formatCode="0.00">
                  <c:v>95.374699845679004</c:v>
                </c:pt>
                <c:pt idx="1240" formatCode="0.00">
                  <c:v>94.970570216049381</c:v>
                </c:pt>
                <c:pt idx="1241" formatCode="0.00">
                  <c:v>94.567298611111113</c:v>
                </c:pt>
                <c:pt idx="1242" formatCode="0.00">
                  <c:v>93.562873456790115</c:v>
                </c:pt>
                <c:pt idx="1243" formatCode="0.00">
                  <c:v>92.364641975308658</c:v>
                </c:pt>
                <c:pt idx="1244" formatCode="0.00">
                  <c:v>90.779012345679021</c:v>
                </c:pt>
                <c:pt idx="1245" formatCode="0.00">
                  <c:v>89.402847993827166</c:v>
                </c:pt>
                <c:pt idx="1246" formatCode="0.00">
                  <c:v>88.037194444444452</c:v>
                </c:pt>
                <c:pt idx="1247" formatCode="0.00">
                  <c:v>86.875</c:v>
                </c:pt>
                <c:pt idx="1248" formatCode="0.00">
                  <c:v>85.528866512345687</c:v>
                </c:pt>
                <c:pt idx="1249" formatCode="0.00">
                  <c:v>84.383403549382706</c:v>
                </c:pt>
                <c:pt idx="1250" formatCode="0.00">
                  <c:v>83.245662808641967</c:v>
                </c:pt>
                <c:pt idx="1251" formatCode="0.00">
                  <c:v>81.928058641975312</c:v>
                </c:pt>
                <c:pt idx="1252" formatCode="0.00">
                  <c:v>80.620965277777771</c:v>
                </c:pt>
                <c:pt idx="1253" formatCode="0.00">
                  <c:v>79.324382716049385</c:v>
                </c:pt>
                <c:pt idx="1254" formatCode="0.00">
                  <c:v>78.038310956790113</c:v>
                </c:pt>
                <c:pt idx="1255" formatCode="0.00">
                  <c:v>76.944329475308649</c:v>
                </c:pt>
                <c:pt idx="1256" formatCode="0.00">
                  <c:v>75.858070216049384</c:v>
                </c:pt>
                <c:pt idx="1257" formatCode="0.00">
                  <c:v>74.779533179012333</c:v>
                </c:pt>
                <c:pt idx="1258" formatCode="0.00">
                  <c:v>73.708718364197523</c:v>
                </c:pt>
                <c:pt idx="1259" formatCode="0.00">
                  <c:v>72.645625771604941</c:v>
                </c:pt>
                <c:pt idx="1260" formatCode="0.00">
                  <c:v>71.590255401234558</c:v>
                </c:pt>
                <c:pt idx="1261" formatCode="0.00">
                  <c:v>70.542607253086416</c:v>
                </c:pt>
                <c:pt idx="1262" formatCode="0.00">
                  <c:v>69.502681327160488</c:v>
                </c:pt>
                <c:pt idx="1263" formatCode="0.00">
                  <c:v>68.470477623456787</c:v>
                </c:pt>
                <c:pt idx="1264" formatCode="0.00">
                  <c:v>67.616206790123471</c:v>
                </c:pt>
                <c:pt idx="1265" formatCode="0.00">
                  <c:v>66.93665123456789</c:v>
                </c:pt>
                <c:pt idx="1266" formatCode="0.00">
                  <c:v>66.429236882716054</c:v>
                </c:pt>
                <c:pt idx="1267" formatCode="0.00">
                  <c:v>66.429236882716054</c:v>
                </c:pt>
                <c:pt idx="1268" formatCode="0.00">
                  <c:v>66.598160493827166</c:v>
                </c:pt>
                <c:pt idx="1269" formatCode="0.00">
                  <c:v>67.106218364197531</c:v>
                </c:pt>
                <c:pt idx="1270" formatCode="0.00">
                  <c:v>67.616206790123471</c:v>
                </c:pt>
                <c:pt idx="1271" formatCode="0.00">
                  <c:v>67.957271604938271</c:v>
                </c:pt>
                <c:pt idx="1272" formatCode="0.00">
                  <c:v>68.299194444444453</c:v>
                </c:pt>
                <c:pt idx="1273" formatCode="0.00">
                  <c:v>68.299194444444453</c:v>
                </c:pt>
                <c:pt idx="1274" formatCode="0.00">
                  <c:v>67.957271604938271</c:v>
                </c:pt>
                <c:pt idx="1275" formatCode="0.00">
                  <c:v>67.445996141975314</c:v>
                </c:pt>
                <c:pt idx="1276" formatCode="0.00">
                  <c:v>66.76729861111113</c:v>
                </c:pt>
                <c:pt idx="1277" formatCode="0.00">
                  <c:v>66.092033179012347</c:v>
                </c:pt>
                <c:pt idx="1278" formatCode="0.00">
                  <c:v>65.587836419753074</c:v>
                </c:pt>
                <c:pt idx="1279" formatCode="0.00">
                  <c:v>65.085570216049391</c:v>
                </c:pt>
                <c:pt idx="1280" formatCode="0.00">
                  <c:v>64.751798611111099</c:v>
                </c:pt>
                <c:pt idx="1281" formatCode="0.00">
                  <c:v>64.751798611111099</c:v>
                </c:pt>
                <c:pt idx="1282" formatCode="0.00">
                  <c:v>64.918577160493825</c:v>
                </c:pt>
                <c:pt idx="1283" formatCode="0.00">
                  <c:v>65.085570216049391</c:v>
                </c:pt>
                <c:pt idx="1284" formatCode="0.00">
                  <c:v>65.420199845679008</c:v>
                </c:pt>
                <c:pt idx="1285" formatCode="0.00">
                  <c:v>65.755687499999993</c:v>
                </c:pt>
                <c:pt idx="1286" formatCode="0.00">
                  <c:v>65.755687499999993</c:v>
                </c:pt>
                <c:pt idx="1287" formatCode="0.00">
                  <c:v>65.923753086419765</c:v>
                </c:pt>
                <c:pt idx="1288" formatCode="0.00">
                  <c:v>65.923753086419765</c:v>
                </c:pt>
                <c:pt idx="1289" formatCode="0.00">
                  <c:v>65.923753086419765</c:v>
                </c:pt>
                <c:pt idx="1290" formatCode="0.00">
                  <c:v>65.587836419753074</c:v>
                </c:pt>
                <c:pt idx="1291" formatCode="0.00">
                  <c:v>65.252777777777794</c:v>
                </c:pt>
                <c:pt idx="1292" formatCode="0.00">
                  <c:v>64.751798611111099</c:v>
                </c:pt>
                <c:pt idx="1293" formatCode="0.00">
                  <c:v>64.086829475308633</c:v>
                </c:pt>
                <c:pt idx="1294" formatCode="0.00">
                  <c:v>63.425292438271597</c:v>
                </c:pt>
                <c:pt idx="1295" formatCode="0.00">
                  <c:v>62.931391975308649</c:v>
                </c:pt>
                <c:pt idx="1296" formatCode="0.00">
                  <c:v>62.275861111111119</c:v>
                </c:pt>
                <c:pt idx="1297" formatCode="0.00">
                  <c:v>61.46127391975309</c:v>
                </c:pt>
                <c:pt idx="1298" formatCode="0.00">
                  <c:v>60.652049382716044</c:v>
                </c:pt>
                <c:pt idx="1299" formatCode="0.00">
                  <c:v>59.848187500000002</c:v>
                </c:pt>
                <c:pt idx="1300" formatCode="0.00">
                  <c:v>59.368444444444442</c:v>
                </c:pt>
                <c:pt idx="1301" formatCode="0.00">
                  <c:v>59.20895910493828</c:v>
                </c:pt>
                <c:pt idx="1302" formatCode="0.00">
                  <c:v>59.368444444444442</c:v>
                </c:pt>
                <c:pt idx="1303" formatCode="0.00">
                  <c:v>59.688058641975303</c:v>
                </c:pt>
                <c:pt idx="1304" formatCode="0.00">
                  <c:v>60.169088734567914</c:v>
                </c:pt>
                <c:pt idx="1305" formatCode="0.00">
                  <c:v>60.490847993827153</c:v>
                </c:pt>
                <c:pt idx="1306" formatCode="0.00">
                  <c:v>60.813465277777787</c:v>
                </c:pt>
                <c:pt idx="1307" formatCode="0.00">
                  <c:v>61.136940586419755</c:v>
                </c:pt>
                <c:pt idx="1308" formatCode="0.00">
                  <c:v>61.623762345679026</c:v>
                </c:pt>
                <c:pt idx="1309" formatCode="0.00">
                  <c:v>61.786465277777772</c:v>
                </c:pt>
                <c:pt idx="1310" formatCode="0.00">
                  <c:v>61.949382716049385</c:v>
                </c:pt>
                <c:pt idx="1311" formatCode="0.00">
                  <c:v>61.949382716049385</c:v>
                </c:pt>
                <c:pt idx="1312" formatCode="0.00">
                  <c:v>61.949382716049385</c:v>
                </c:pt>
                <c:pt idx="1313" formatCode="0.00">
                  <c:v>61.786465277777772</c:v>
                </c:pt>
                <c:pt idx="1314" formatCode="0.00">
                  <c:v>61.786465277777772</c:v>
                </c:pt>
                <c:pt idx="1315" formatCode="0.00">
                  <c:v>61.623762345679026</c:v>
                </c:pt>
                <c:pt idx="1316" formatCode="0.00">
                  <c:v>61.46127391975309</c:v>
                </c:pt>
                <c:pt idx="1317" formatCode="0.00">
                  <c:v>61.136940586419755</c:v>
                </c:pt>
                <c:pt idx="1318" formatCode="0.00">
                  <c:v>60.652049382716044</c:v>
                </c:pt>
                <c:pt idx="1319" formatCode="0.00">
                  <c:v>60.3298611111111</c:v>
                </c:pt>
                <c:pt idx="1320" formatCode="0.00">
                  <c:v>59.848187500000002</c:v>
                </c:pt>
                <c:pt idx="1321" formatCode="0.00">
                  <c:v>58.890631944444436</c:v>
                </c:pt>
                <c:pt idx="1322" formatCode="0.00">
                  <c:v>58.256551697530867</c:v>
                </c:pt>
                <c:pt idx="1323" formatCode="0.00">
                  <c:v>57.62590354938272</c:v>
                </c:pt>
                <c:pt idx="1324" formatCode="0.00">
                  <c:v>57.94079861111112</c:v>
                </c:pt>
                <c:pt idx="1325" formatCode="0.00">
                  <c:v>58.731790123456797</c:v>
                </c:pt>
                <c:pt idx="1326" formatCode="0.00">
                  <c:v>60.169088734567914</c:v>
                </c:pt>
                <c:pt idx="1327" formatCode="0.00">
                  <c:v>62.112514660493829</c:v>
                </c:pt>
                <c:pt idx="1328" formatCode="0.00">
                  <c:v>64.751798611111099</c:v>
                </c:pt>
                <c:pt idx="1329" formatCode="0.00">
                  <c:v>67.275999999999996</c:v>
                </c:pt>
                <c:pt idx="1330" formatCode="0.00">
                  <c:v>69.157755401234581</c:v>
                </c:pt>
                <c:pt idx="1331" formatCode="0.00">
                  <c:v>70.021679012345672</c:v>
                </c:pt>
                <c:pt idx="1332" formatCode="0.00">
                  <c:v>70.368750000000006</c:v>
                </c:pt>
                <c:pt idx="1333" formatCode="0.00">
                  <c:v>70.368750000000006</c:v>
                </c:pt>
                <c:pt idx="1334" formatCode="0.00">
                  <c:v>70.368750000000006</c:v>
                </c:pt>
                <c:pt idx="1335" formatCode="0.00">
                  <c:v>70.368750000000006</c:v>
                </c:pt>
                <c:pt idx="1336" formatCode="0.00">
                  <c:v>70.368750000000006</c:v>
                </c:pt>
                <c:pt idx="1337" formatCode="0.00">
                  <c:v>70.19510725308642</c:v>
                </c:pt>
                <c:pt idx="1338" formatCode="0.00">
                  <c:v>69.675466049382706</c:v>
                </c:pt>
                <c:pt idx="1339" formatCode="0.00">
                  <c:v>69.157755401234581</c:v>
                </c:pt>
                <c:pt idx="1340" formatCode="0.00">
                  <c:v>68.64197530864196</c:v>
                </c:pt>
                <c:pt idx="1341" formatCode="0.00">
                  <c:v>68.470477623456787</c:v>
                </c:pt>
                <c:pt idx="1342" formatCode="0.00">
                  <c:v>68.299194444444453</c:v>
                </c:pt>
                <c:pt idx="1343" formatCode="0.00">
                  <c:v>68.299194444444453</c:v>
                </c:pt>
                <c:pt idx="1344" formatCode="0.00">
                  <c:v>68.299194444444453</c:v>
                </c:pt>
                <c:pt idx="1345" formatCode="0.00">
                  <c:v>68.470477623456787</c:v>
                </c:pt>
                <c:pt idx="1346" formatCode="0.00">
                  <c:v>68.64197530864196</c:v>
                </c:pt>
                <c:pt idx="1347" formatCode="0.00">
                  <c:v>69.330111111111108</c:v>
                </c:pt>
                <c:pt idx="1348" formatCode="0.00">
                  <c:v>70.021679012345672</c:v>
                </c:pt>
                <c:pt idx="1349" formatCode="0.00">
                  <c:v>70.716679012345693</c:v>
                </c:pt>
                <c:pt idx="1350" formatCode="0.00">
                  <c:v>71.240181327160485</c:v>
                </c:pt>
                <c:pt idx="1351" formatCode="0.00">
                  <c:v>71.415111111111131</c:v>
                </c:pt>
                <c:pt idx="1352" formatCode="0.00">
                  <c:v>71.415111111111131</c:v>
                </c:pt>
                <c:pt idx="1353" formatCode="0.00">
                  <c:v>71.065466049382707</c:v>
                </c:pt>
                <c:pt idx="1354" formatCode="0.00">
                  <c:v>69.848465277777777</c:v>
                </c:pt>
                <c:pt idx="1355" formatCode="0.00">
                  <c:v>67.957271604938271</c:v>
                </c:pt>
                <c:pt idx="1356" formatCode="0.00">
                  <c:v>65.587836419753074</c:v>
                </c:pt>
                <c:pt idx="1357" formatCode="0.00">
                  <c:v>63.260444444444438</c:v>
                </c:pt>
                <c:pt idx="1358" formatCode="0.00">
                  <c:v>60.813465277777787</c:v>
                </c:pt>
                <c:pt idx="1359" formatCode="0.00">
                  <c:v>0</c:v>
                </c:pt>
                <c:pt idx="1360" formatCode="0.00">
                  <c:v>0</c:v>
                </c:pt>
                <c:pt idx="1361" formatCode="0.00">
                  <c:v>0</c:v>
                </c:pt>
                <c:pt idx="1362" formatCode="0.00">
                  <c:v>0</c:v>
                </c:pt>
                <c:pt idx="1363" formatCode="0.00">
                  <c:v>0</c:v>
                </c:pt>
                <c:pt idx="1364" formatCode="0.00">
                  <c:v>0</c:v>
                </c:pt>
                <c:pt idx="1365" formatCode="0.00">
                  <c:v>0</c:v>
                </c:pt>
                <c:pt idx="1366" formatCode="0.00">
                  <c:v>38.86894753086419</c:v>
                </c:pt>
                <c:pt idx="1367" formatCode="0.00">
                  <c:v>38.354132716049385</c:v>
                </c:pt>
                <c:pt idx="1368" formatCode="0.00">
                  <c:v>39.127641975308649</c:v>
                </c:pt>
                <c:pt idx="1369" formatCode="0.00">
                  <c:v>40.96252777777778</c:v>
                </c:pt>
                <c:pt idx="1370" formatCode="0.00">
                  <c:v>42.02991049382716</c:v>
                </c:pt>
                <c:pt idx="1371" formatCode="0.00">
                  <c:v>42.164298611111114</c:v>
                </c:pt>
                <c:pt idx="1372" formatCode="0.00">
                  <c:v>0</c:v>
                </c:pt>
                <c:pt idx="1373" formatCode="0.00">
                  <c:v>0</c:v>
                </c:pt>
                <c:pt idx="1374" formatCode="0.00">
                  <c:v>36.579308641975302</c:v>
                </c:pt>
                <c:pt idx="1375" formatCode="0.00">
                  <c:v>35.83154012345679</c:v>
                </c:pt>
                <c:pt idx="1376" formatCode="0.00">
                  <c:v>35.83154012345679</c:v>
                </c:pt>
                <c:pt idx="1377" formatCode="0.00">
                  <c:v>35.83154012345679</c:v>
                </c:pt>
                <c:pt idx="1378" formatCode="0.00">
                  <c:v>35.214298611111111</c:v>
                </c:pt>
                <c:pt idx="1379" formatCode="0.00">
                  <c:v>0</c:v>
                </c:pt>
                <c:pt idx="1380" formatCode="0.00">
                  <c:v>0</c:v>
                </c:pt>
                <c:pt idx="1381" formatCode="0.00">
                  <c:v>0</c:v>
                </c:pt>
                <c:pt idx="1382" formatCode="0.00">
                  <c:v>0</c:v>
                </c:pt>
                <c:pt idx="1383" formatCode="0.00">
                  <c:v>0</c:v>
                </c:pt>
                <c:pt idx="1384" formatCode="0.00">
                  <c:v>0</c:v>
                </c:pt>
                <c:pt idx="1385" formatCode="0.00">
                  <c:v>0</c:v>
                </c:pt>
                <c:pt idx="1386" formatCode="0.00">
                  <c:v>7.9934652777777773</c:v>
                </c:pt>
                <c:pt idx="1387" formatCode="0.00">
                  <c:v>9.2075702160493815</c:v>
                </c:pt>
                <c:pt idx="1388" formatCode="0.00">
                  <c:v>11.609181327160496</c:v>
                </c:pt>
                <c:pt idx="1389" formatCode="0.00">
                  <c:v>13.592827160493828</c:v>
                </c:pt>
                <c:pt idx="1390" formatCode="0.00">
                  <c:v>14.445810956790124</c:v>
                </c:pt>
                <c:pt idx="1391" formatCode="0.00">
                  <c:v>15.163012345679011</c:v>
                </c:pt>
                <c:pt idx="1392" formatCode="0.00">
                  <c:v>16.649540123456791</c:v>
                </c:pt>
                <c:pt idx="1393" formatCode="0.00">
                  <c:v>19.372588734567902</c:v>
                </c:pt>
                <c:pt idx="1394" formatCode="0.00">
                  <c:v>23.190798611111109</c:v>
                </c:pt>
                <c:pt idx="1395" formatCode="0.00">
                  <c:v>27.028206790123459</c:v>
                </c:pt>
                <c:pt idx="1396" formatCode="0.00">
                  <c:v>29.900444444444442</c:v>
                </c:pt>
                <c:pt idx="1397" formatCode="0.00">
                  <c:v>31.623465277777782</c:v>
                </c:pt>
                <c:pt idx="1398" formatCode="0.00">
                  <c:v>32.326187500000003</c:v>
                </c:pt>
                <c:pt idx="1399" formatCode="0.00">
                  <c:v>32.326187500000003</c:v>
                </c:pt>
                <c:pt idx="1400" formatCode="0.00">
                  <c:v>32.091088734567904</c:v>
                </c:pt>
                <c:pt idx="1401" formatCode="0.00">
                  <c:v>31.390940586419756</c:v>
                </c:pt>
                <c:pt idx="1402" formatCode="0.00">
                  <c:v>30.355197530864199</c:v>
                </c:pt>
                <c:pt idx="1403" formatCode="0.00">
                  <c:v>0</c:v>
                </c:pt>
                <c:pt idx="1404" formatCode="0.00">
                  <c:v>0</c:v>
                </c:pt>
                <c:pt idx="1405" formatCode="0.00">
                  <c:v>0</c:v>
                </c:pt>
                <c:pt idx="1406" formatCode="0.00">
                  <c:v>0</c:v>
                </c:pt>
                <c:pt idx="1407" formatCode="0.00">
                  <c:v>0</c:v>
                </c:pt>
                <c:pt idx="1408" formatCode="0.00">
                  <c:v>0</c:v>
                </c:pt>
                <c:pt idx="1409" formatCode="0.00">
                  <c:v>0</c:v>
                </c:pt>
                <c:pt idx="1410" formatCode="0.00">
                  <c:v>0</c:v>
                </c:pt>
                <c:pt idx="1411" formatCode="0.00">
                  <c:v>0</c:v>
                </c:pt>
                <c:pt idx="1412" formatCode="0.00">
                  <c:v>7.7609405864197534</c:v>
                </c:pt>
                <c:pt idx="1413" formatCode="0.00">
                  <c:v>7.9934652777777773</c:v>
                </c:pt>
                <c:pt idx="1414" formatCode="0.00">
                  <c:v>8.1110146604938276</c:v>
                </c:pt>
                <c:pt idx="1415" formatCode="0.00">
                  <c:v>8.0521327160493819</c:v>
                </c:pt>
                <c:pt idx="1416" formatCode="0.00">
                  <c:v>7.8767739197530862</c:v>
                </c:pt>
                <c:pt idx="1417" formatCode="0.00">
                  <c:v>7.645965277777778</c:v>
                </c:pt>
                <c:pt idx="1418" formatCode="0.00">
                  <c:v>7.7033456790123456</c:v>
                </c:pt>
                <c:pt idx="1419" formatCode="0.00">
                  <c:v>8.5291944444444443</c:v>
                </c:pt>
                <c:pt idx="1420" formatCode="0.00">
                  <c:v>10.37362577160494</c:v>
                </c:pt>
                <c:pt idx="1421" formatCode="0.00">
                  <c:v>12.988777777777775</c:v>
                </c:pt>
                <c:pt idx="1422" formatCode="0.00">
                  <c:v>15.81511111111111</c:v>
                </c:pt>
                <c:pt idx="1423" formatCode="0.00">
                  <c:v>17.941403549382713</c:v>
                </c:pt>
                <c:pt idx="1424" formatCode="0.00">
                  <c:v>18.650131944444446</c:v>
                </c:pt>
                <c:pt idx="1425" formatCode="0.00">
                  <c:v>0</c:v>
                </c:pt>
                <c:pt idx="1426" formatCode="0.00">
                  <c:v>0</c:v>
                </c:pt>
                <c:pt idx="1427" formatCode="0.00">
                  <c:v>0</c:v>
                </c:pt>
                <c:pt idx="1428" formatCode="0.00">
                  <c:v>12.618218364197533</c:v>
                </c:pt>
                <c:pt idx="1429" formatCode="0.00">
                  <c:v>12.839910493827162</c:v>
                </c:pt>
                <c:pt idx="1430" formatCode="0.00">
                  <c:v>14.132631944444448</c:v>
                </c:pt>
                <c:pt idx="1431" formatCode="0.00">
                  <c:v>16.734162808641972</c:v>
                </c:pt>
                <c:pt idx="1432" formatCode="0.00">
                  <c:v>18.739688271604937</c:v>
                </c:pt>
                <c:pt idx="1433" formatCode="0.00">
                  <c:v>19.372588734567902</c:v>
                </c:pt>
                <c:pt idx="1434" formatCode="0.00">
                  <c:v>0</c:v>
                </c:pt>
                <c:pt idx="1435" formatCode="0.00">
                  <c:v>0</c:v>
                </c:pt>
                <c:pt idx="1436" formatCode="0.00">
                  <c:v>0</c:v>
                </c:pt>
                <c:pt idx="1437" formatCode="0.00">
                  <c:v>0</c:v>
                </c:pt>
                <c:pt idx="1438" formatCode="0.00">
                  <c:v>0</c:v>
                </c:pt>
                <c:pt idx="1439" formatCode="0.00">
                  <c:v>0</c:v>
                </c:pt>
                <c:pt idx="1440" formatCode="0.00">
                  <c:v>3.9126998456790121</c:v>
                </c:pt>
                <c:pt idx="1441" formatCode="0.00">
                  <c:v>4.1623850308641979</c:v>
                </c:pt>
                <c:pt idx="1442" formatCode="0.00">
                  <c:v>4.7750146604938264</c:v>
                </c:pt>
                <c:pt idx="1443" formatCode="0.00">
                  <c:v>5.1910493827160487</c:v>
                </c:pt>
                <c:pt idx="1444" formatCode="0.00">
                  <c:v>5.2383479938271611</c:v>
                </c:pt>
                <c:pt idx="1445" formatCode="0.00">
                  <c:v>0</c:v>
                </c:pt>
                <c:pt idx="1446" formatCode="0.00">
                  <c:v>0</c:v>
                </c:pt>
                <c:pt idx="1447" formatCode="0.00">
                  <c:v>0</c:v>
                </c:pt>
                <c:pt idx="1448" formatCode="0.00">
                  <c:v>3.4750000000000001</c:v>
                </c:pt>
                <c:pt idx="1449" formatCode="0.00">
                  <c:v>3.5917986111111109</c:v>
                </c:pt>
                <c:pt idx="1450" formatCode="0.00">
                  <c:v>3.6707368827160498</c:v>
                </c:pt>
                <c:pt idx="1451" formatCode="0.00">
                  <c:v>0</c:v>
                </c:pt>
                <c:pt idx="1452" formatCode="0.00">
                  <c:v>0</c:v>
                </c:pt>
                <c:pt idx="1453" formatCode="0.00">
                  <c:v>0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</c:v>
                </c:pt>
                <c:pt idx="1482" formatCode="0.00">
                  <c:v>0</c:v>
                </c:pt>
                <c:pt idx="1483" formatCode="0.00">
                  <c:v>5.1910493827160502E-2</c:v>
                </c:pt>
                <c:pt idx="1484" formatCode="0.00">
                  <c:v>0.20764197530864201</c:v>
                </c:pt>
                <c:pt idx="1485" formatCode="0.00">
                  <c:v>0.4256875</c:v>
                </c:pt>
                <c:pt idx="1486" formatCode="0.00">
                  <c:v>0.66936651234567912</c:v>
                </c:pt>
                <c:pt idx="1487" formatCode="0.00">
                  <c:v>0.90779012345679</c:v>
                </c:pt>
                <c:pt idx="1488" formatCode="0.00">
                  <c:v>1.1600493827160494</c:v>
                </c:pt>
                <c:pt idx="1489" formatCode="0.00">
                  <c:v>1.4184220679012347</c:v>
                </c:pt>
                <c:pt idx="1490" formatCode="0.00">
                  <c:v>1.7847986111111114</c:v>
                </c:pt>
                <c:pt idx="1491" formatCode="0.00">
                  <c:v>2.317631944444444</c:v>
                </c:pt>
                <c:pt idx="1492" formatCode="0.00">
                  <c:v>3.0996141975308644</c:v>
                </c:pt>
                <c:pt idx="1493" formatCode="0.00">
                  <c:v>4.2047499999999998</c:v>
                </c:pt>
                <c:pt idx="1494" formatCode="0.00">
                  <c:v>5.7231319444444448</c:v>
                </c:pt>
                <c:pt idx="1495" formatCode="0.00">
                  <c:v>7.645965277777778</c:v>
                </c:pt>
                <c:pt idx="1496" formatCode="0.00">
                  <c:v>9.9772183641975296</c:v>
                </c:pt>
                <c:pt idx="1497" formatCode="0.00">
                  <c:v>12.471496141975306</c:v>
                </c:pt>
                <c:pt idx="1498" formatCode="0.00">
                  <c:v>15.082465277777775</c:v>
                </c:pt>
                <c:pt idx="1499" formatCode="0.00">
                  <c:v>17.679169753086423</c:v>
                </c:pt>
                <c:pt idx="1500" formatCode="0.00">
                  <c:v>20.108773919753091</c:v>
                </c:pt>
                <c:pt idx="1501" formatCode="0.00">
                  <c:v>22.399699845679013</c:v>
                </c:pt>
                <c:pt idx="1502" formatCode="0.00">
                  <c:v>24.403187500000001</c:v>
                </c:pt>
                <c:pt idx="1503" formatCode="0.00">
                  <c:v>26.067755401234567</c:v>
                </c:pt>
                <c:pt idx="1504" formatCode="0.00">
                  <c:v>27.352218364197537</c:v>
                </c:pt>
                <c:pt idx="1505" formatCode="0.00">
                  <c:v>28.225687499999999</c:v>
                </c:pt>
                <c:pt idx="1506" formatCode="0.00">
                  <c:v>29.112885030864192</c:v>
                </c:pt>
                <c:pt idx="1507" formatCode="0.00">
                  <c:v>29.78729243827161</c:v>
                </c:pt>
                <c:pt idx="1508" formatCode="0.00">
                  <c:v>30.583861111111112</c:v>
                </c:pt>
                <c:pt idx="1509" formatCode="0.00">
                  <c:v>31.274999999999999</c:v>
                </c:pt>
                <c:pt idx="1510" formatCode="0.00">
                  <c:v>31.856847993827163</c:v>
                </c:pt>
                <c:pt idx="1511" formatCode="0.00">
                  <c:v>32.44405864197531</c:v>
                </c:pt>
                <c:pt idx="1512" formatCode="0.00">
                  <c:v>33.155790123456789</c:v>
                </c:pt>
                <c:pt idx="1513" formatCode="0.00">
                  <c:v>33.995903549382717</c:v>
                </c:pt>
                <c:pt idx="1514" formatCode="0.00">
                  <c:v>35.091493827160498</c:v>
                </c:pt>
                <c:pt idx="1515" formatCode="0.00">
                  <c:v>36.704687499999999</c:v>
                </c:pt>
                <c:pt idx="1516" formatCode="0.00">
                  <c:v>38.86894753086419</c:v>
                </c:pt>
                <c:pt idx="1517" formatCode="0.00">
                  <c:v>41.628033179012355</c:v>
                </c:pt>
                <c:pt idx="1518" formatCode="0.00">
                  <c:v>44.897107253086411</c:v>
                </c:pt>
                <c:pt idx="1519" formatCode="0.00">
                  <c:v>48.289736882716049</c:v>
                </c:pt>
                <c:pt idx="1520" formatCode="0.00">
                  <c:v>51.359641975308648</c:v>
                </c:pt>
                <c:pt idx="1521" formatCode="0.00">
                  <c:v>53.610347993827162</c:v>
                </c:pt>
                <c:pt idx="1522" formatCode="0.00">
                  <c:v>55.44566280864197</c:v>
                </c:pt>
                <c:pt idx="1523" formatCode="0.00">
                  <c:v>56.686366512345664</c:v>
                </c:pt>
                <c:pt idx="1524" formatCode="0.00">
                  <c:v>57.783243827160497</c:v>
                </c:pt>
                <c:pt idx="1525" formatCode="0.00">
                  <c:v>58.414749999999998</c:v>
                </c:pt>
                <c:pt idx="1526" formatCode="0.00">
                  <c:v>58.890631944444436</c:v>
                </c:pt>
                <c:pt idx="1527" formatCode="0.00">
                  <c:v>58.731790123456797</c:v>
                </c:pt>
                <c:pt idx="1528" formatCode="0.00">
                  <c:v>58.09856790123456</c:v>
                </c:pt>
                <c:pt idx="1529" formatCode="0.00">
                  <c:v>56.374903549382715</c:v>
                </c:pt>
                <c:pt idx="1530" formatCode="0.00">
                  <c:v>0</c:v>
                </c:pt>
                <c:pt idx="1531" formatCode="0.00">
                  <c:v>0</c:v>
                </c:pt>
                <c:pt idx="1532" formatCode="0.00">
                  <c:v>0</c:v>
                </c:pt>
                <c:pt idx="1533" formatCode="0.00">
                  <c:v>0</c:v>
                </c:pt>
                <c:pt idx="1534" formatCode="0.00">
                  <c:v>0</c:v>
                </c:pt>
                <c:pt idx="1535" formatCode="0.00">
                  <c:v>39.778131944444446</c:v>
                </c:pt>
                <c:pt idx="1536" formatCode="0.00">
                  <c:v>38.86894753086419</c:v>
                </c:pt>
                <c:pt idx="1537" formatCode="0.00">
                  <c:v>38.611111111111114</c:v>
                </c:pt>
                <c:pt idx="1538" formatCode="0.00">
                  <c:v>39.127641975308649</c:v>
                </c:pt>
                <c:pt idx="1539" formatCode="0.00">
                  <c:v>40.433984567901241</c:v>
                </c:pt>
                <c:pt idx="1540" formatCode="0.00">
                  <c:v>42.839456790123464</c:v>
                </c:pt>
                <c:pt idx="1541" formatCode="0.00">
                  <c:v>46.154864197530863</c:v>
                </c:pt>
                <c:pt idx="1542" formatCode="0.00">
                  <c:v>50.179000000000002</c:v>
                </c:pt>
                <c:pt idx="1543" formatCode="0.00">
                  <c:v>54.983938271604934</c:v>
                </c:pt>
                <c:pt idx="1544" formatCode="0.00">
                  <c:v>60.169088734567914</c:v>
                </c:pt>
                <c:pt idx="1545" formatCode="0.00">
                  <c:v>65.923753086419765</c:v>
                </c:pt>
                <c:pt idx="1546" formatCode="0.00">
                  <c:v>71.765614197530851</c:v>
                </c:pt>
                <c:pt idx="1547" formatCode="0.00">
                  <c:v>77.30813194444444</c:v>
                </c:pt>
                <c:pt idx="1548" formatCode="0.00">
                  <c:v>81.928058641975312</c:v>
                </c:pt>
                <c:pt idx="1549" formatCode="0.00">
                  <c:v>84.955169753086423</c:v>
                </c:pt>
                <c:pt idx="1550" formatCode="0.00">
                  <c:v>86.875</c:v>
                </c:pt>
                <c:pt idx="1551" formatCode="0.00">
                  <c:v>88.037194444444452</c:v>
                </c:pt>
                <c:pt idx="1552" formatCode="0.00">
                  <c:v>88.816280864197523</c:v>
                </c:pt>
                <c:pt idx="1553" formatCode="0.00">
                  <c:v>89.794965277777777</c:v>
                </c:pt>
                <c:pt idx="1554" formatCode="0.00">
                  <c:v>90.779012345679021</c:v>
                </c:pt>
                <c:pt idx="1555" formatCode="0.00">
                  <c:v>92.165687500000004</c:v>
                </c:pt>
                <c:pt idx="1556" formatCode="0.00">
                  <c:v>93.562873456790115</c:v>
                </c:pt>
                <c:pt idx="1557" formatCode="0.00">
                  <c:v>95.172527777777788</c:v>
                </c:pt>
                <c:pt idx="1558" formatCode="0.00">
                  <c:v>96.592236882716037</c:v>
                </c:pt>
                <c:pt idx="1559" formatCode="0.00">
                  <c:v>98.22763194444444</c:v>
                </c:pt>
                <c:pt idx="1560" formatCode="0.00">
                  <c:v>100.0838611111111</c:v>
                </c:pt>
                <c:pt idx="1561" formatCode="0.00">
                  <c:v>102.3761813271605</c:v>
                </c:pt>
                <c:pt idx="1562" formatCode="0.00">
                  <c:v>104.9064961419753</c:v>
                </c:pt>
                <c:pt idx="1563" formatCode="0.00">
                  <c:v>108.11282716049384</c:v>
                </c:pt>
                <c:pt idx="1564" formatCode="0.00">
                  <c:v>111.58611111111111</c:v>
                </c:pt>
                <c:pt idx="1565" formatCode="0.00">
                  <c:v>115.11430864197531</c:v>
                </c:pt>
                <c:pt idx="1566" formatCode="0.00">
                  <c:v>118.69741975308642</c:v>
                </c:pt>
                <c:pt idx="1567" formatCode="0.00">
                  <c:v>122.33544444444445</c:v>
                </c:pt>
                <c:pt idx="1568" formatCode="0.00">
                  <c:v>126.26101466049383</c:v>
                </c:pt>
                <c:pt idx="1569" formatCode="0.00">
                  <c:v>130.24857716049382</c:v>
                </c:pt>
                <c:pt idx="1570" formatCode="0.00">
                  <c:v>134.29813194444444</c:v>
                </c:pt>
                <c:pt idx="1571" formatCode="0.00">
                  <c:v>138.65346527777774</c:v>
                </c:pt>
                <c:pt idx="1572" formatCode="0.00">
                  <c:v>142.58321836419756</c:v>
                </c:pt>
                <c:pt idx="1573" formatCode="0.00">
                  <c:v>146.31723456790121</c:v>
                </c:pt>
                <c:pt idx="1574" formatCode="0.00">
                  <c:v>149.84586111111113</c:v>
                </c:pt>
                <c:pt idx="1575" formatCode="0.00">
                  <c:v>153.16008873456789</c:v>
                </c:pt>
                <c:pt idx="1576" formatCode="0.00">
                  <c:v>156.25155169753086</c:v>
                </c:pt>
                <c:pt idx="1577" formatCode="0.00">
                  <c:v>159.11252777777779</c:v>
                </c:pt>
                <c:pt idx="1578" formatCode="0.00">
                  <c:v>161.2095401234568</c:v>
                </c:pt>
                <c:pt idx="1579" formatCode="0.00">
                  <c:v>162.79130864197532</c:v>
                </c:pt>
                <c:pt idx="1580" formatCode="0.00">
                  <c:v>163.85011111111112</c:v>
                </c:pt>
                <c:pt idx="1581" formatCode="0.00">
                  <c:v>164.11534799382719</c:v>
                </c:pt>
                <c:pt idx="1582" formatCode="0.00">
                  <c:v>163.85011111111112</c:v>
                </c:pt>
                <c:pt idx="1583" formatCode="0.00">
                  <c:v>163.0556875</c:v>
                </c:pt>
                <c:pt idx="1584" formatCode="0.00">
                  <c:v>162.26319444444442</c:v>
                </c:pt>
                <c:pt idx="1585" formatCode="0.00">
                  <c:v>160.946662808642</c:v>
                </c:pt>
                <c:pt idx="1586" formatCode="0.00">
                  <c:v>159.8972986111111</c:v>
                </c:pt>
                <c:pt idx="1587" formatCode="0.00">
                  <c:v>158.32968750000001</c:v>
                </c:pt>
                <c:pt idx="1588" formatCode="0.00">
                  <c:v>156.51056790123459</c:v>
                </c:pt>
                <c:pt idx="1589" formatCode="0.00">
                  <c:v>154.44444444444446</c:v>
                </c:pt>
                <c:pt idx="1590" formatCode="0.00">
                  <c:v>152.13646527777777</c:v>
                </c:pt>
                <c:pt idx="1591" formatCode="0.00">
                  <c:v>149.59242206790123</c:v>
                </c:pt>
                <c:pt idx="1592" formatCode="0.00">
                  <c:v>147.06982947530861</c:v>
                </c:pt>
                <c:pt idx="1593" formatCode="0.00">
                  <c:v>144.81783641975312</c:v>
                </c:pt>
                <c:pt idx="1594" formatCode="0.00">
                  <c:v>143.07829861111114</c:v>
                </c:pt>
                <c:pt idx="1595" formatCode="0.00">
                  <c:v>141.59563194444448</c:v>
                </c:pt>
                <c:pt idx="1596" formatCode="0.00">
                  <c:v>140.61147762345681</c:v>
                </c:pt>
                <c:pt idx="1597" formatCode="0.00">
                  <c:v>139.63075540123455</c:v>
                </c:pt>
                <c:pt idx="1598" formatCode="0.00">
                  <c:v>139.14168132716051</c:v>
                </c:pt>
                <c:pt idx="1599" formatCode="0.00">
                  <c:v>138.65346527777774</c:v>
                </c:pt>
                <c:pt idx="1600" formatCode="0.00">
                  <c:v>137.6796072530864</c:v>
                </c:pt>
                <c:pt idx="1601" formatCode="0.00">
                  <c:v>136.70918132716051</c:v>
                </c:pt>
                <c:pt idx="1602" formatCode="0.00">
                  <c:v>135.01919444444448</c:v>
                </c:pt>
                <c:pt idx="1603" formatCode="0.00">
                  <c:v>133.10065123456789</c:v>
                </c:pt>
                <c:pt idx="1604" formatCode="0.00">
                  <c:v>130.95869984567901</c:v>
                </c:pt>
                <c:pt idx="1605" formatCode="0.00">
                  <c:v>128.59913194444445</c:v>
                </c:pt>
                <c:pt idx="1606" formatCode="0.00">
                  <c:v>126.26101466049383</c:v>
                </c:pt>
                <c:pt idx="1607" formatCode="0.00">
                  <c:v>124.4059652777778</c:v>
                </c:pt>
                <c:pt idx="1608" formatCode="0.00">
                  <c:v>123.02368749999999</c:v>
                </c:pt>
                <c:pt idx="1609" formatCode="0.00">
                  <c:v>121.87768827160494</c:v>
                </c:pt>
                <c:pt idx="1610" formatCode="0.00">
                  <c:v>121.4207901234568</c:v>
                </c:pt>
                <c:pt idx="1611" formatCode="0.00">
                  <c:v>120.96475</c:v>
                </c:pt>
                <c:pt idx="1612" formatCode="0.00">
                  <c:v>120.96475</c:v>
                </c:pt>
                <c:pt idx="1613" formatCode="0.00">
                  <c:v>120.96475</c:v>
                </c:pt>
                <c:pt idx="1614" formatCode="0.00">
                  <c:v>121.4207901234568</c:v>
                </c:pt>
                <c:pt idx="1615" formatCode="0.00">
                  <c:v>121.64913194444443</c:v>
                </c:pt>
                <c:pt idx="1616" formatCode="0.00">
                  <c:v>122.33544444444445</c:v>
                </c:pt>
                <c:pt idx="1617" formatCode="0.00">
                  <c:v>123.25353086419753</c:v>
                </c:pt>
                <c:pt idx="1618" formatCode="0.00">
                  <c:v>124.63709567901233</c:v>
                </c:pt>
                <c:pt idx="1619" formatCode="0.00">
                  <c:v>126.26101466049383</c:v>
                </c:pt>
                <c:pt idx="1620" formatCode="0.00">
                  <c:v>128.36435493827162</c:v>
                </c:pt>
                <c:pt idx="1621" formatCode="0.00">
                  <c:v>130.95869984567901</c:v>
                </c:pt>
                <c:pt idx="1622" formatCode="0.00">
                  <c:v>133.81849614197532</c:v>
                </c:pt>
                <c:pt idx="1623" formatCode="0.00">
                  <c:v>136.95146604938273</c:v>
                </c:pt>
                <c:pt idx="1624" formatCode="0.00">
                  <c:v>139.63075540123455</c:v>
                </c:pt>
                <c:pt idx="1625" formatCode="0.00">
                  <c:v>142.08899614197531</c:v>
                </c:pt>
                <c:pt idx="1626" formatCode="0.00">
                  <c:v>144.07103317901232</c:v>
                </c:pt>
                <c:pt idx="1627" formatCode="0.00">
                  <c:v>145.5665702160494</c:v>
                </c:pt>
                <c:pt idx="1628" formatCode="0.00">
                  <c:v>146.0667986111111</c:v>
                </c:pt>
                <c:pt idx="1629" formatCode="0.00">
                  <c:v>145.81657716049378</c:v>
                </c:pt>
                <c:pt idx="1630" formatCode="0.00">
                  <c:v>144.81783641975312</c:v>
                </c:pt>
                <c:pt idx="1631" formatCode="0.00">
                  <c:v>142.33600000000001</c:v>
                </c:pt>
                <c:pt idx="1632" formatCode="0.00">
                  <c:v>138.89746604938273</c:v>
                </c:pt>
                <c:pt idx="1633" formatCode="0.00">
                  <c:v>134.53827160493825</c:v>
                </c:pt>
                <c:pt idx="1634" formatCode="0.00">
                  <c:v>130.01229861111111</c:v>
                </c:pt>
                <c:pt idx="1635" formatCode="0.00">
                  <c:v>125.79596527777777</c:v>
                </c:pt>
                <c:pt idx="1636" formatCode="0.00">
                  <c:v>122.7940586419753</c:v>
                </c:pt>
                <c:pt idx="1637" formatCode="0.00">
                  <c:v>120.73705169753086</c:v>
                </c:pt>
                <c:pt idx="1638" formatCode="0.00">
                  <c:v>120.0552438271605</c:v>
                </c:pt>
                <c:pt idx="1639" formatCode="0.00">
                  <c:v>119.82840354938271</c:v>
                </c:pt>
                <c:pt idx="1640" formatCode="0.00">
                  <c:v>119.82840354938271</c:v>
                </c:pt>
                <c:pt idx="1641" formatCode="0.00">
                  <c:v>119.60177777777777</c:v>
                </c:pt>
                <c:pt idx="1642" formatCode="0.00">
                  <c:v>118.9231875</c:v>
                </c:pt>
                <c:pt idx="1643" formatCode="0.00">
                  <c:v>118.02140354938271</c:v>
                </c:pt>
                <c:pt idx="1644" formatCode="0.00">
                  <c:v>116.899</c:v>
                </c:pt>
                <c:pt idx="1645" formatCode="0.00">
                  <c:v>116.00493827160494</c:v>
                </c:pt>
                <c:pt idx="1646" formatCode="0.00">
                  <c:v>115.55919444444444</c:v>
                </c:pt>
                <c:pt idx="1647" formatCode="0.00">
                  <c:v>115.78195910493825</c:v>
                </c:pt>
                <c:pt idx="1648" formatCode="0.00">
                  <c:v>116.899</c:v>
                </c:pt>
                <c:pt idx="1649" formatCode="0.00">
                  <c:v>118.47186651234567</c:v>
                </c:pt>
                <c:pt idx="1650" formatCode="0.00">
                  <c:v>120.73705169753086</c:v>
                </c:pt>
                <c:pt idx="1651" formatCode="0.00">
                  <c:v>123.25353086419753</c:v>
                </c:pt>
                <c:pt idx="1652" formatCode="0.00">
                  <c:v>126.26101466049383</c:v>
                </c:pt>
                <c:pt idx="1653" formatCode="0.00">
                  <c:v>129.5403850308642</c:v>
                </c:pt>
                <c:pt idx="1654" formatCode="0.00">
                  <c:v>132.86179861111111</c:v>
                </c:pt>
                <c:pt idx="1655" formatCode="0.00">
                  <c:v>136.22525540123459</c:v>
                </c:pt>
                <c:pt idx="1656" formatCode="0.00">
                  <c:v>139.14168132716051</c:v>
                </c:pt>
                <c:pt idx="1657" formatCode="0.00">
                  <c:v>141.84220679012344</c:v>
                </c:pt>
                <c:pt idx="1658" formatCode="0.00">
                  <c:v>144.31975308641975</c:v>
                </c:pt>
                <c:pt idx="1659" formatCode="0.00">
                  <c:v>146.31723456790121</c:v>
                </c:pt>
                <c:pt idx="1660" formatCode="0.00">
                  <c:v>148.32844444444441</c:v>
                </c:pt>
                <c:pt idx="1661" formatCode="0.00">
                  <c:v>150.35338271604934</c:v>
                </c:pt>
                <c:pt idx="1662" formatCode="0.00">
                  <c:v>152.3920493827161</c:v>
                </c:pt>
                <c:pt idx="1663" formatCode="0.00">
                  <c:v>154.44444444444446</c:v>
                </c:pt>
                <c:pt idx="1664" formatCode="0.00">
                  <c:v>156.51056790123459</c:v>
                </c:pt>
                <c:pt idx="1665" formatCode="0.00">
                  <c:v>158.59041975308642</c:v>
                </c:pt>
                <c:pt idx="1666" formatCode="0.00">
                  <c:v>160.42155169753087</c:v>
                </c:pt>
                <c:pt idx="1667" formatCode="0.00">
                  <c:v>162.52714429012346</c:v>
                </c:pt>
                <c:pt idx="1668" formatCode="0.00">
                  <c:v>164.38079938271602</c:v>
                </c:pt>
                <c:pt idx="1669" formatCode="0.00">
                  <c:v>165.97801234567905</c:v>
                </c:pt>
                <c:pt idx="1670" formatCode="0.00">
                  <c:v>167.58294753086417</c:v>
                </c:pt>
                <c:pt idx="1671" formatCode="0.00">
                  <c:v>168.65719444444446</c:v>
                </c:pt>
                <c:pt idx="1672" formatCode="0.00">
                  <c:v>169.73487345679007</c:v>
                </c:pt>
                <c:pt idx="1673" formatCode="0.00">
                  <c:v>170.5453850308642</c:v>
                </c:pt>
                <c:pt idx="1674" formatCode="0.00">
                  <c:v>171.35782716049385</c:v>
                </c:pt>
                <c:pt idx="1675" formatCode="0.00">
                  <c:v>171.90052777777774</c:v>
                </c:pt>
                <c:pt idx="1676" formatCode="0.00">
                  <c:v>172.17219984567902</c:v>
                </c:pt>
                <c:pt idx="1677" formatCode="0.00">
                  <c:v>172.44408641975306</c:v>
                </c:pt>
                <c:pt idx="1678" formatCode="0.00">
                  <c:v>172.71618749999999</c:v>
                </c:pt>
                <c:pt idx="1679" formatCode="0.00">
                  <c:v>172.71618749999999</c:v>
                </c:pt>
                <c:pt idx="1680" formatCode="0.00">
                  <c:v>172.71618749999999</c:v>
                </c:pt>
                <c:pt idx="1681" formatCode="0.00">
                  <c:v>172.44408641975306</c:v>
                </c:pt>
                <c:pt idx="1682" formatCode="0.00">
                  <c:v>171.90052777777774</c:v>
                </c:pt>
                <c:pt idx="1683" formatCode="0.00">
                  <c:v>171.08679861111116</c:v>
                </c:pt>
                <c:pt idx="1684" formatCode="0.00">
                  <c:v>170.27500000000001</c:v>
                </c:pt>
                <c:pt idx="1685" formatCode="0.00">
                  <c:v>169.46513194444441</c:v>
                </c:pt>
                <c:pt idx="1686" formatCode="0.00">
                  <c:v>169.19560493827157</c:v>
                </c:pt>
                <c:pt idx="1687" formatCode="0.00">
                  <c:v>169.19560493827157</c:v>
                </c:pt>
                <c:pt idx="1688" formatCode="0.00">
                  <c:v>169.73487345679007</c:v>
                </c:pt>
                <c:pt idx="1689" formatCode="0.00">
                  <c:v>170.81598456790124</c:v>
                </c:pt>
                <c:pt idx="1690" formatCode="0.00">
                  <c:v>171.90052777777774</c:v>
                </c:pt>
                <c:pt idx="1691" formatCode="0.00">
                  <c:v>172.98850308641974</c:v>
                </c:pt>
                <c:pt idx="1692" formatCode="0.00">
                  <c:v>174.07991049382713</c:v>
                </c:pt>
                <c:pt idx="1693" formatCode="0.00">
                  <c:v>174.6269012345679</c:v>
                </c:pt>
                <c:pt idx="1694" formatCode="0.00">
                  <c:v>175.17474999999999</c:v>
                </c:pt>
                <c:pt idx="1695" formatCode="0.00">
                  <c:v>175.4489961419753</c:v>
                </c:pt>
                <c:pt idx="1696" formatCode="0.00">
                  <c:v>175.72345679012349</c:v>
                </c:pt>
                <c:pt idx="1697" formatCode="0.00">
                  <c:v>175.99813194444448</c:v>
                </c:pt>
                <c:pt idx="1698" formatCode="0.00">
                  <c:v>176.27302160493824</c:v>
                </c:pt>
                <c:pt idx="1699" formatCode="0.00">
                  <c:v>176.54812577160499</c:v>
                </c:pt>
                <c:pt idx="1700" formatCode="0.00">
                  <c:v>176.82344444444442</c:v>
                </c:pt>
                <c:pt idx="1701" formatCode="0.00">
                  <c:v>177.09897762345676</c:v>
                </c:pt>
                <c:pt idx="1702" formatCode="0.00">
                  <c:v>177.37472530864196</c:v>
                </c:pt>
                <c:pt idx="1703" formatCode="0.00">
                  <c:v>177.37472530864196</c:v>
                </c:pt>
                <c:pt idx="1704" formatCode="0.00">
                  <c:v>177.09897762345676</c:v>
                </c:pt>
                <c:pt idx="1705" formatCode="0.00">
                  <c:v>176.54812577160499</c:v>
                </c:pt>
                <c:pt idx="1706" formatCode="0.00">
                  <c:v>175.99813194444448</c:v>
                </c:pt>
                <c:pt idx="1707" formatCode="0.00">
                  <c:v>175.4489961419753</c:v>
                </c:pt>
                <c:pt idx="1708" formatCode="0.00">
                  <c:v>174.6269012345679</c:v>
                </c:pt>
                <c:pt idx="1709" formatCode="0.00">
                  <c:v>174.07991049382713</c:v>
                </c:pt>
                <c:pt idx="1710" formatCode="0.00">
                  <c:v>173.53377777777777</c:v>
                </c:pt>
                <c:pt idx="1711" formatCode="0.00">
                  <c:v>172.98850308641974</c:v>
                </c:pt>
                <c:pt idx="1712" formatCode="0.00">
                  <c:v>172.71618749999999</c:v>
                </c:pt>
                <c:pt idx="1713" formatCode="0.00">
                  <c:v>172.44408641975306</c:v>
                </c:pt>
                <c:pt idx="1714" formatCode="0.00">
                  <c:v>172.17219984567902</c:v>
                </c:pt>
                <c:pt idx="1715" formatCode="0.00">
                  <c:v>172.44408641975306</c:v>
                </c:pt>
                <c:pt idx="1716" formatCode="0.00">
                  <c:v>172.71618749999999</c:v>
                </c:pt>
                <c:pt idx="1717" formatCode="0.00">
                  <c:v>173.26103317901237</c:v>
                </c:pt>
                <c:pt idx="1718" formatCode="0.00">
                  <c:v>174.07991049382713</c:v>
                </c:pt>
                <c:pt idx="1719" formatCode="0.00">
                  <c:v>174.90071836419753</c:v>
                </c:pt>
                <c:pt idx="1720" formatCode="0.00">
                  <c:v>175.99813194444448</c:v>
                </c:pt>
                <c:pt idx="1721" formatCode="0.00">
                  <c:v>177.09897762345676</c:v>
                </c:pt>
                <c:pt idx="1722" formatCode="0.00">
                  <c:v>178.47986111111115</c:v>
                </c:pt>
                <c:pt idx="1723" formatCode="0.00">
                  <c:v>179.8661072530864</c:v>
                </c:pt>
                <c:pt idx="1724" formatCode="0.00">
                  <c:v>181.53668132716047</c:v>
                </c:pt>
                <c:pt idx="1725" formatCode="0.00">
                  <c:v>182.93472530864199</c:v>
                </c:pt>
                <c:pt idx="1726" formatCode="0.00">
                  <c:v>184.05702160493823</c:v>
                </c:pt>
                <c:pt idx="1727" formatCode="0.00">
                  <c:v>184.61945679012345</c:v>
                </c:pt>
                <c:pt idx="1728" formatCode="0.00">
                  <c:v>184.9009961419753</c:v>
                </c:pt>
                <c:pt idx="1729" formatCode="0.00">
                  <c:v>184.61945679012345</c:v>
                </c:pt>
                <c:pt idx="1730" formatCode="0.00">
                  <c:v>183.21497762345675</c:v>
                </c:pt>
                <c:pt idx="1731" formatCode="0.00">
                  <c:v>180.70042901234567</c:v>
                </c:pt>
                <c:pt idx="1732" formatCode="0.00">
                  <c:v>176.82344444444442</c:v>
                </c:pt>
                <c:pt idx="1733" formatCode="0.00">
                  <c:v>171.62907021604934</c:v>
                </c:pt>
                <c:pt idx="1734" formatCode="0.00">
                  <c:v>165.17844058641975</c:v>
                </c:pt>
                <c:pt idx="1735" formatCode="0.00">
                  <c:v>158.59041975308642</c:v>
                </c:pt>
                <c:pt idx="1736" formatCode="0.00">
                  <c:v>151.88109567901236</c:v>
                </c:pt>
                <c:pt idx="1737" formatCode="0.00">
                  <c:v>145.5665702160494</c:v>
                </c:pt>
                <c:pt idx="1738" formatCode="0.00">
                  <c:v>139.63075540123455</c:v>
                </c:pt>
                <c:pt idx="1739" formatCode="0.00">
                  <c:v>134.05820679012345</c:v>
                </c:pt>
                <c:pt idx="1740" formatCode="0.00">
                  <c:v>128.59913194444445</c:v>
                </c:pt>
                <c:pt idx="1741" formatCode="0.00">
                  <c:v>0</c:v>
                </c:pt>
                <c:pt idx="1742" formatCode="0.00">
                  <c:v>0</c:v>
                </c:pt>
                <c:pt idx="1743" formatCode="0.00">
                  <c:v>0</c:v>
                </c:pt>
                <c:pt idx="1744" formatCode="0.00">
                  <c:v>108.11282716049384</c:v>
                </c:pt>
                <c:pt idx="1745" formatCode="0.00">
                  <c:v>104.27102160493827</c:v>
                </c:pt>
                <c:pt idx="1746" formatCode="0.00">
                  <c:v>101.331</c:v>
                </c:pt>
                <c:pt idx="1747" formatCode="0.00">
                  <c:v>98.63862577160495</c:v>
                </c:pt>
                <c:pt idx="1748" formatCode="0.00">
                  <c:v>96.388777777777761</c:v>
                </c:pt>
                <c:pt idx="1749" formatCode="0.00">
                  <c:v>94.365984567901236</c:v>
                </c:pt>
                <c:pt idx="1750" formatCode="0.00">
                  <c:v>92.364641975308658</c:v>
                </c:pt>
                <c:pt idx="1751" formatCode="0.00">
                  <c:v>90.384749999999997</c:v>
                </c:pt>
                <c:pt idx="1752" formatCode="0.00">
                  <c:v>88.816280864197523</c:v>
                </c:pt>
                <c:pt idx="1753" formatCode="0.00">
                  <c:v>87.261540123456797</c:v>
                </c:pt>
                <c:pt idx="1754" formatCode="0.00">
                  <c:v>86.104493827160496</c:v>
                </c:pt>
                <c:pt idx="1755" formatCode="0.00">
                  <c:v>85.146187499999996</c:v>
                </c:pt>
                <c:pt idx="1756" formatCode="0.00">
                  <c:v>84.193243827160487</c:v>
                </c:pt>
                <c:pt idx="1757" formatCode="0.00">
                  <c:v>83.245662808641967</c:v>
                </c:pt>
                <c:pt idx="1758" formatCode="0.00">
                  <c:v>82.303444444444438</c:v>
                </c:pt>
                <c:pt idx="1759" formatCode="0.00">
                  <c:v>81.366588734567898</c:v>
                </c:pt>
                <c:pt idx="1760" formatCode="0.00">
                  <c:v>80.435095679012363</c:v>
                </c:pt>
                <c:pt idx="1761" formatCode="0.00">
                  <c:v>79.508965277777776</c:v>
                </c:pt>
                <c:pt idx="1762" formatCode="0.00">
                  <c:v>78.404687499999994</c:v>
                </c:pt>
                <c:pt idx="1763" formatCode="0.00">
                  <c:v>77.490354938271608</c:v>
                </c:pt>
                <c:pt idx="1764" formatCode="0.00">
                  <c:v>76.400234567901222</c:v>
                </c:pt>
                <c:pt idx="1765" formatCode="0.00">
                  <c:v>75.317836419753093</c:v>
                </c:pt>
                <c:pt idx="1766" formatCode="0.00">
                  <c:v>74.243160493827162</c:v>
                </c:pt>
                <c:pt idx="1767" formatCode="0.00">
                  <c:v>73.176206790123445</c:v>
                </c:pt>
                <c:pt idx="1768" formatCode="0.00">
                  <c:v>72.116975308641997</c:v>
                </c:pt>
                <c:pt idx="1769" formatCode="0.00">
                  <c:v>70.890965277777767</c:v>
                </c:pt>
                <c:pt idx="1770" formatCode="0.00">
                  <c:v>69.330111111111108</c:v>
                </c:pt>
                <c:pt idx="1771" formatCode="0.00">
                  <c:v>67.106218364197531</c:v>
                </c:pt>
                <c:pt idx="1772" formatCode="0.00">
                  <c:v>0</c:v>
                </c:pt>
                <c:pt idx="1773" formatCode="0.00">
                  <c:v>0</c:v>
                </c:pt>
                <c:pt idx="1774" formatCode="0.00">
                  <c:v>0</c:v>
                </c:pt>
                <c:pt idx="1775" formatCode="0.00">
                  <c:v>0</c:v>
                </c:pt>
                <c:pt idx="1776" formatCode="0.00">
                  <c:v>0</c:v>
                </c:pt>
                <c:pt idx="1777" formatCode="0.00">
                  <c:v>0</c:v>
                </c:pt>
                <c:pt idx="1778" formatCode="0.00">
                  <c:v>0</c:v>
                </c:pt>
                <c:pt idx="1779" formatCode="0.00">
                  <c:v>0</c:v>
                </c:pt>
                <c:pt idx="1780" formatCode="0.00">
                  <c:v>0</c:v>
                </c:pt>
                <c:pt idx="1781" formatCode="0.00">
                  <c:v>0</c:v>
                </c:pt>
                <c:pt idx="1782" formatCode="0.00">
                  <c:v>0</c:v>
                </c:pt>
                <c:pt idx="1783" formatCode="0.00">
                  <c:v>0</c:v>
                </c:pt>
                <c:pt idx="1784" formatCode="0.00">
                  <c:v>0</c:v>
                </c:pt>
                <c:pt idx="1785" formatCode="0.00">
                  <c:v>0</c:v>
                </c:pt>
                <c:pt idx="1786" formatCode="0.00">
                  <c:v>0</c:v>
                </c:pt>
                <c:pt idx="1787" formatCode="0.00">
                  <c:v>0</c:v>
                </c:pt>
                <c:pt idx="1788" formatCode="0.00">
                  <c:v>0</c:v>
                </c:pt>
                <c:pt idx="1789" formatCode="0.00">
                  <c:v>0</c:v>
                </c:pt>
                <c:pt idx="1790" formatCode="0.00">
                  <c:v>0</c:v>
                </c:pt>
                <c:pt idx="1791" formatCode="0.00">
                  <c:v>0</c:v>
                </c:pt>
                <c:pt idx="1792" formatCode="0.00">
                  <c:v>0</c:v>
                </c:pt>
                <c:pt idx="1793" formatCode="0.00">
                  <c:v>0</c:v>
                </c:pt>
                <c:pt idx="1794" formatCode="0.00">
                  <c:v>0</c:v>
                </c:pt>
                <c:pt idx="1795" formatCode="0.00">
                  <c:v>0</c:v>
                </c:pt>
                <c:pt idx="1796" formatCode="0.00">
                  <c:v>0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  <c:pt idx="1803" formatCode="0.00">
                  <c:v>0</c:v>
                </c:pt>
                <c:pt idx="1804" formatCode="0.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8B-AF42-A910-4FD052575CF6}"/>
            </c:ext>
          </c:extLst>
        </c:ser>
        <c:ser>
          <c:idx val="1"/>
          <c:order val="1"/>
          <c:tx>
            <c:v>Braking Energy (kJ)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v5'!$AS$2:$AS$1811</c:f>
              <c:numCache>
                <c:formatCode>0.000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16.949887292799993</c:v>
                </c:pt>
                <c:pt idx="42">
                  <c:v>14.799834403200002</c:v>
                </c:pt>
                <c:pt idx="43">
                  <c:v>12.726662079999999</c:v>
                </c:pt>
                <c:pt idx="44">
                  <c:v>11.1291824512</c:v>
                </c:pt>
                <c:pt idx="45">
                  <c:v>9.6987576927999957</c:v>
                </c:pt>
                <c:pt idx="46">
                  <c:v>7.81820512</c:v>
                </c:pt>
                <c:pt idx="47">
                  <c:v>5.8567745632000001</c:v>
                </c:pt>
                <c:pt idx="48">
                  <c:v>4.5815983487999992</c:v>
                </c:pt>
                <c:pt idx="49">
                  <c:v>4.060725539199999</c:v>
                </c:pt>
                <c:pt idx="50">
                  <c:v>0</c:v>
                </c:pt>
                <c:pt idx="51">
                  <c:v>3.5349256800000002</c:v>
                </c:pt>
                <c:pt idx="52">
                  <c:v>3.1473620991999991</c:v>
                </c:pt>
                <c:pt idx="53">
                  <c:v>0</c:v>
                </c:pt>
                <c:pt idx="54">
                  <c:v>0</c:v>
                </c:pt>
                <c:pt idx="55">
                  <c:v>2.8145538431999988</c:v>
                </c:pt>
                <c:pt idx="56">
                  <c:v>2.2914499167999991</c:v>
                </c:pt>
                <c:pt idx="57">
                  <c:v>1.5953414751999999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10.873347724799999</c:v>
                </c:pt>
                <c:pt idx="93">
                  <c:v>9.4600281951999978</c:v>
                </c:pt>
                <c:pt idx="94">
                  <c:v>6.9284543327999986</c:v>
                </c:pt>
                <c:pt idx="95">
                  <c:v>4.4994188799999986</c:v>
                </c:pt>
                <c:pt idx="96">
                  <c:v>2.6866364799999998</c:v>
                </c:pt>
                <c:pt idx="97">
                  <c:v>1.8745099647999999</c:v>
                </c:pt>
                <c:pt idx="98">
                  <c:v>1.3386700799999998</c:v>
                </c:pt>
                <c:pt idx="99">
                  <c:v>0.76982825919999964</c:v>
                </c:pt>
                <c:pt idx="100">
                  <c:v>0.31272820480000002</c:v>
                </c:pt>
                <c:pt idx="101">
                  <c:v>0.12048030719999998</c:v>
                </c:pt>
                <c:pt idx="102">
                  <c:v>4.4994188800000008E-2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8.0353671551999977</c:v>
                </c:pt>
                <c:pt idx="156">
                  <c:v>6.8777893887999992</c:v>
                </c:pt>
                <c:pt idx="157">
                  <c:v>4.7481884031999995</c:v>
                </c:pt>
                <c:pt idx="158">
                  <c:v>2.7822956128</c:v>
                </c:pt>
                <c:pt idx="159">
                  <c:v>1.6444260447999999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13.003320563200003</c:v>
                </c:pt>
                <c:pt idx="176">
                  <c:v>11.453159203199998</c:v>
                </c:pt>
                <c:pt idx="177">
                  <c:v>8.9337635199999959</c:v>
                </c:pt>
                <c:pt idx="178">
                  <c:v>6.8273103711999985</c:v>
                </c:pt>
                <c:pt idx="179">
                  <c:v>5.9504814687999987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7.4453297247999997</c:v>
                </c:pt>
                <c:pt idx="188">
                  <c:v>6.3327461471999982</c:v>
                </c:pt>
                <c:pt idx="189">
                  <c:v>5.1776783871999976</c:v>
                </c:pt>
                <c:pt idx="190">
                  <c:v>4.0996771199999982</c:v>
                </c:pt>
                <c:pt idx="191">
                  <c:v>3.3207384671999995</c:v>
                </c:pt>
                <c:pt idx="192">
                  <c:v>2.7183369311999996</c:v>
                </c:pt>
                <c:pt idx="193">
                  <c:v>2.2914499167999991</c:v>
                </c:pt>
                <c:pt idx="194">
                  <c:v>1.95455128</c:v>
                </c:pt>
                <c:pt idx="195">
                  <c:v>1.7448263007999996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28.0192014432</c:v>
                </c:pt>
                <c:pt idx="238">
                  <c:v>26.0149148512</c:v>
                </c:pt>
                <c:pt idx="239">
                  <c:v>24.179728319999995</c:v>
                </c:pt>
                <c:pt idx="240">
                  <c:v>0</c:v>
                </c:pt>
                <c:pt idx="241">
                  <c:v>0</c:v>
                </c:pt>
                <c:pt idx="242">
                  <c:v>21.777187379199994</c:v>
                </c:pt>
                <c:pt idx="243">
                  <c:v>20.448278435199999</c:v>
                </c:pt>
                <c:pt idx="244">
                  <c:v>18.243935036799993</c:v>
                </c:pt>
                <c:pt idx="245">
                  <c:v>16.010587119999997</c:v>
                </c:pt>
                <c:pt idx="246">
                  <c:v>14.504583279999995</c:v>
                </c:pt>
                <c:pt idx="247">
                  <c:v>12.726662079999999</c:v>
                </c:pt>
                <c:pt idx="248">
                  <c:v>11.1291824512</c:v>
                </c:pt>
                <c:pt idx="249">
                  <c:v>9.6987576927999957</c:v>
                </c:pt>
                <c:pt idx="250">
                  <c:v>7.81820512</c:v>
                </c:pt>
                <c:pt idx="251">
                  <c:v>5.8567745632000001</c:v>
                </c:pt>
                <c:pt idx="252">
                  <c:v>4.5815983487999992</c:v>
                </c:pt>
                <c:pt idx="253">
                  <c:v>4.060725539199999</c:v>
                </c:pt>
                <c:pt idx="254">
                  <c:v>0</c:v>
                </c:pt>
                <c:pt idx="255">
                  <c:v>3.5349256800000002</c:v>
                </c:pt>
                <c:pt idx="256">
                  <c:v>3.1473620991999991</c:v>
                </c:pt>
                <c:pt idx="257">
                  <c:v>0</c:v>
                </c:pt>
                <c:pt idx="258">
                  <c:v>0</c:v>
                </c:pt>
                <c:pt idx="259">
                  <c:v>2.8145538431999988</c:v>
                </c:pt>
                <c:pt idx="260">
                  <c:v>2.2914499167999991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17.753089340799999</c:v>
                </c:pt>
                <c:pt idx="279">
                  <c:v>15.475026124800001</c:v>
                </c:pt>
                <c:pt idx="280">
                  <c:v>13.423886079999999</c:v>
                </c:pt>
                <c:pt idx="281">
                  <c:v>11.000893235199998</c:v>
                </c:pt>
                <c:pt idx="282">
                  <c:v>8.8762192991999989</c:v>
                </c:pt>
                <c:pt idx="283">
                  <c:v>6.0449320799999988</c:v>
                </c:pt>
                <c:pt idx="284">
                  <c:v>4.2573427072000012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18.658086092799994</c:v>
                </c:pt>
                <c:pt idx="309">
                  <c:v>17.429577404800003</c:v>
                </c:pt>
                <c:pt idx="310">
                  <c:v>16.242902156799996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13.003320563200003</c:v>
                </c:pt>
                <c:pt idx="318">
                  <c:v>12.04803072</c:v>
                </c:pt>
                <c:pt idx="319">
                  <c:v>11.000893235199998</c:v>
                </c:pt>
                <c:pt idx="320">
                  <c:v>10.123692479999997</c:v>
                </c:pt>
                <c:pt idx="321">
                  <c:v>9.3417790047999976</c:v>
                </c:pt>
                <c:pt idx="322">
                  <c:v>8.3666879999999999</c:v>
                </c:pt>
                <c:pt idx="323">
                  <c:v>7.2883148799999988</c:v>
                </c:pt>
                <c:pt idx="324">
                  <c:v>6.3327461471999982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5.0468791647999991</c:v>
                </c:pt>
                <c:pt idx="333">
                  <c:v>3.9067784800000012</c:v>
                </c:pt>
                <c:pt idx="334">
                  <c:v>2.8469979999999997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6.726910115199999</c:v>
                </c:pt>
                <c:pt idx="364">
                  <c:v>5.8101999999999991</c:v>
                </c:pt>
                <c:pt idx="365">
                  <c:v>5.0036512768000003</c:v>
                </c:pt>
                <c:pt idx="366">
                  <c:v>4.4586080351999993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5.2658075007999976</c:v>
                </c:pt>
                <c:pt idx="377">
                  <c:v>4.2176474208000005</c:v>
                </c:pt>
                <c:pt idx="378">
                  <c:v>2.9124440927999995</c:v>
                </c:pt>
                <c:pt idx="379">
                  <c:v>1.9276849151999997</c:v>
                </c:pt>
                <c:pt idx="380">
                  <c:v>1.3164518751999994</c:v>
                </c:pt>
                <c:pt idx="381">
                  <c:v>0.96718913280000007</c:v>
                </c:pt>
                <c:pt idx="382">
                  <c:v>0.73636150719999993</c:v>
                </c:pt>
                <c:pt idx="383">
                  <c:v>0.59496448000000002</c:v>
                </c:pt>
                <c:pt idx="384">
                  <c:v>0.48192122879999993</c:v>
                </c:pt>
                <c:pt idx="385">
                  <c:v>0.3459160671999999</c:v>
                </c:pt>
                <c:pt idx="386">
                  <c:v>0.22320464320000002</c:v>
                </c:pt>
                <c:pt idx="387">
                  <c:v>0.12726662079999995</c:v>
                </c:pt>
                <c:pt idx="388">
                  <c:v>4.9177532799999986E-2</c:v>
                </c:pt>
                <c:pt idx="389">
                  <c:v>7.530019199999999E-3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5.7638113632000003</c:v>
                </c:pt>
                <c:pt idx="407">
                  <c:v>5.0468791647999991</c:v>
                </c:pt>
                <c:pt idx="408">
                  <c:v>4.3372910591999991</c:v>
                </c:pt>
                <c:pt idx="409">
                  <c:v>3.7932704127999988</c:v>
                </c:pt>
                <c:pt idx="410">
                  <c:v>3.2508301408000007</c:v>
                </c:pt>
                <c:pt idx="411">
                  <c:v>2.6866364799999998</c:v>
                </c:pt>
                <c:pt idx="412">
                  <c:v>2.1761755487999999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2.8796280832000005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8.7047021951999994</c:v>
                </c:pt>
                <c:pt idx="440">
                  <c:v>7.9264142847999981</c:v>
                </c:pt>
                <c:pt idx="441">
                  <c:v>6.6272535647999993</c:v>
                </c:pt>
                <c:pt idx="442">
                  <c:v>4.9177532799999994</c:v>
                </c:pt>
                <c:pt idx="443">
                  <c:v>3.0793130367999986</c:v>
                </c:pt>
                <c:pt idx="444">
                  <c:v>1.5470006112000001</c:v>
                </c:pt>
                <c:pt idx="445">
                  <c:v>0.55117881280000003</c:v>
                </c:pt>
                <c:pt idx="446">
                  <c:v>0.1342388608</c:v>
                </c:pt>
                <c:pt idx="447">
                  <c:v>1.5710780799999997E-2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4.2176474208000005</c:v>
                </c:pt>
                <c:pt idx="525">
                  <c:v>3.8309205088000007</c:v>
                </c:pt>
                <c:pt idx="526">
                  <c:v>3.4269954047999995</c:v>
                </c:pt>
                <c:pt idx="527">
                  <c:v>2.9454460287999997</c:v>
                </c:pt>
                <c:pt idx="528">
                  <c:v>2.233440879999999</c:v>
                </c:pt>
                <c:pt idx="529">
                  <c:v>1.3164518751999994</c:v>
                </c:pt>
                <c:pt idx="530">
                  <c:v>0.53695544319999999</c:v>
                </c:pt>
                <c:pt idx="531">
                  <c:v>0.14874112</c:v>
                </c:pt>
                <c:pt idx="532">
                  <c:v>3.7185280000000001E-2</c:v>
                </c:pt>
                <c:pt idx="533">
                  <c:v>9.2963200000000003E-3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5.1776783871999976</c:v>
                </c:pt>
                <c:pt idx="549">
                  <c:v>4.6229669728000005</c:v>
                </c:pt>
                <c:pt idx="550">
                  <c:v>3.7558062431999995</c:v>
                </c:pt>
                <c:pt idx="551">
                  <c:v>3.1816655199999997</c:v>
                </c:pt>
                <c:pt idx="552">
                  <c:v>2.7502233087999994</c:v>
                </c:pt>
                <c:pt idx="553">
                  <c:v>2.4699392608000004</c:v>
                </c:pt>
                <c:pt idx="554">
                  <c:v>2.2047152512000001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2.6866364799999998</c:v>
                </c:pt>
                <c:pt idx="568">
                  <c:v>2.2047152512000001</c:v>
                </c:pt>
                <c:pt idx="569">
                  <c:v>0.94831760319999969</c:v>
                </c:pt>
                <c:pt idx="570">
                  <c:v>0.21418721279999997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19.585579939199995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29.153259519999995</c:v>
                </c:pt>
                <c:pt idx="656">
                  <c:v>27.309241484799994</c:v>
                </c:pt>
                <c:pt idx="657">
                  <c:v>25.234023971199992</c:v>
                </c:pt>
                <c:pt idx="658">
                  <c:v>23.333856163199993</c:v>
                </c:pt>
                <c:pt idx="659">
                  <c:v>20.71071354879999</c:v>
                </c:pt>
                <c:pt idx="660">
                  <c:v>17.349164236799997</c:v>
                </c:pt>
                <c:pt idx="661">
                  <c:v>14.285097164800002</c:v>
                </c:pt>
                <c:pt idx="662">
                  <c:v>12.385022319999999</c:v>
                </c:pt>
                <c:pt idx="663">
                  <c:v>10.937027516800001</c:v>
                </c:pt>
                <c:pt idx="664">
                  <c:v>8.9337635199999959</c:v>
                </c:pt>
                <c:pt idx="665">
                  <c:v>6.2843123199999988</c:v>
                </c:pt>
                <c:pt idx="666">
                  <c:v>3.9833801567999996</c:v>
                </c:pt>
                <c:pt idx="667">
                  <c:v>2.2047152512000001</c:v>
                </c:pt>
                <c:pt idx="668">
                  <c:v>1.5953414751999999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14.139702720000001</c:v>
                </c:pt>
                <c:pt idx="683">
                  <c:v>11.848066876799997</c:v>
                </c:pt>
                <c:pt idx="684">
                  <c:v>9.4008106367999975</c:v>
                </c:pt>
                <c:pt idx="685">
                  <c:v>6.8273103711999985</c:v>
                </c:pt>
                <c:pt idx="686">
                  <c:v>4.8325989887999983</c:v>
                </c:pt>
                <c:pt idx="687">
                  <c:v>4.1388146271999995</c:v>
                </c:pt>
                <c:pt idx="688">
                  <c:v>3.3207384671999995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9.7589048831999996</c:v>
                </c:pt>
                <c:pt idx="701">
                  <c:v>7.4453297247999997</c:v>
                </c:pt>
                <c:pt idx="702">
                  <c:v>6.1880024448000004</c:v>
                </c:pt>
                <c:pt idx="703">
                  <c:v>4.9606093151999993</c:v>
                </c:pt>
                <c:pt idx="704">
                  <c:v>4.4179831167999994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3.6814356831999993</c:v>
                </c:pt>
                <c:pt idx="710">
                  <c:v>2.9786338911999994</c:v>
                </c:pt>
                <c:pt idx="711">
                  <c:v>2.1196539232000005</c:v>
                </c:pt>
                <c:pt idx="712">
                  <c:v>1.5231090688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4.1781380608000003</c:v>
                </c:pt>
                <c:pt idx="719">
                  <c:v>3.1816655199999997</c:v>
                </c:pt>
                <c:pt idx="720">
                  <c:v>1.7961419872</c:v>
                </c:pt>
                <c:pt idx="721">
                  <c:v>1.3386700799999998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21.06323000319999</c:v>
                </c:pt>
                <c:pt idx="760">
                  <c:v>19.928428220800001</c:v>
                </c:pt>
                <c:pt idx="761">
                  <c:v>17.753089340799999</c:v>
                </c:pt>
                <c:pt idx="762">
                  <c:v>14.358073276799995</c:v>
                </c:pt>
                <c:pt idx="763">
                  <c:v>10.809853859199997</c:v>
                </c:pt>
                <c:pt idx="764">
                  <c:v>7.81820512</c:v>
                </c:pt>
                <c:pt idx="765">
                  <c:v>5.2216499807999979</c:v>
                </c:pt>
                <c:pt idx="766">
                  <c:v>3.1473620991999991</c:v>
                </c:pt>
                <c:pt idx="767">
                  <c:v>1.9010044768000001</c:v>
                </c:pt>
                <c:pt idx="768">
                  <c:v>1.3386700799999998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37.485086319999994</c:v>
                </c:pt>
                <c:pt idx="799">
                  <c:v>33.132921148799994</c:v>
                </c:pt>
                <c:pt idx="800">
                  <c:v>27.713817331199994</c:v>
                </c:pt>
                <c:pt idx="801">
                  <c:v>22.594612796799996</c:v>
                </c:pt>
                <c:pt idx="802">
                  <c:v>18.741474083199996</c:v>
                </c:pt>
                <c:pt idx="803">
                  <c:v>16.633812412799998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24.465032380799993</c:v>
                </c:pt>
                <c:pt idx="814">
                  <c:v>22.962747068799995</c:v>
                </c:pt>
                <c:pt idx="815">
                  <c:v>20.886599923199991</c:v>
                </c:pt>
                <c:pt idx="816">
                  <c:v>17.753089340799999</c:v>
                </c:pt>
                <c:pt idx="817">
                  <c:v>14.6518369888</c:v>
                </c:pt>
                <c:pt idx="818">
                  <c:v>11.715687279999997</c:v>
                </c:pt>
                <c:pt idx="819">
                  <c:v>8.9914936672000021</c:v>
                </c:pt>
                <c:pt idx="820">
                  <c:v>6.4301715807999997</c:v>
                </c:pt>
                <c:pt idx="821">
                  <c:v>4.4586080351999993</c:v>
                </c:pt>
                <c:pt idx="822">
                  <c:v>3.01200768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39.035619532799998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33.132921148799994</c:v>
                </c:pt>
                <c:pt idx="907">
                  <c:v>27.713817331199994</c:v>
                </c:pt>
                <c:pt idx="908">
                  <c:v>22.594612796799996</c:v>
                </c:pt>
                <c:pt idx="909">
                  <c:v>18.741474083199996</c:v>
                </c:pt>
                <c:pt idx="910">
                  <c:v>16.633812412799998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28.223720483199994</c:v>
                </c:pt>
                <c:pt idx="956">
                  <c:v>25.818576572800001</c:v>
                </c:pt>
                <c:pt idx="957">
                  <c:v>21.777187379199994</c:v>
                </c:pt>
                <c:pt idx="958">
                  <c:v>17.268936995200001</c:v>
                </c:pt>
                <c:pt idx="959">
                  <c:v>13.282953868799998</c:v>
                </c:pt>
                <c:pt idx="960">
                  <c:v>9.8192380000000004</c:v>
                </c:pt>
                <c:pt idx="961">
                  <c:v>6.8777893887999992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24.084998819200003</c:v>
                </c:pt>
                <c:pt idx="975">
                  <c:v>22.503044044799999</c:v>
                </c:pt>
                <c:pt idx="976">
                  <c:v>19.585579939199995</c:v>
                </c:pt>
                <c:pt idx="977">
                  <c:v>15.323682035200003</c:v>
                </c:pt>
                <c:pt idx="978">
                  <c:v>11.584051388799997</c:v>
                </c:pt>
                <c:pt idx="979">
                  <c:v>8.3666879999999999</c:v>
                </c:pt>
                <c:pt idx="980">
                  <c:v>5.6715918687999984</c:v>
                </c:pt>
                <c:pt idx="981">
                  <c:v>3.4627862367999991</c:v>
                </c:pt>
                <c:pt idx="982">
                  <c:v>2.3798579200000001</c:v>
                </c:pt>
                <c:pt idx="983">
                  <c:v>1.6197907967999996</c:v>
                </c:pt>
                <c:pt idx="984">
                  <c:v>1.0643356768000003</c:v>
                </c:pt>
                <c:pt idx="985">
                  <c:v>0.71990702080000013</c:v>
                </c:pt>
                <c:pt idx="986">
                  <c:v>0.48192122879999993</c:v>
                </c:pt>
                <c:pt idx="987">
                  <c:v>0.28121367999999991</c:v>
                </c:pt>
                <c:pt idx="988">
                  <c:v>9.5194316799999998E-2</c:v>
                </c:pt>
                <c:pt idx="989">
                  <c:v>1.1248547200000002E-2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25.428131132799997</c:v>
                </c:pt>
                <c:pt idx="1055">
                  <c:v>23.896097596799997</c:v>
                </c:pt>
                <c:pt idx="1056">
                  <c:v>22.138628300799994</c:v>
                </c:pt>
                <c:pt idx="1057">
                  <c:v>20.100967919999995</c:v>
                </c:pt>
                <c:pt idx="1058">
                  <c:v>17.834432140799997</c:v>
                </c:pt>
                <c:pt idx="1059">
                  <c:v>15.098060348799997</c:v>
                </c:pt>
                <c:pt idx="1060">
                  <c:v>12.04803072</c:v>
                </c:pt>
                <c:pt idx="1061">
                  <c:v>8.7616886368000007</c:v>
                </c:pt>
                <c:pt idx="1062">
                  <c:v>5.997613811199999</c:v>
                </c:pt>
                <c:pt idx="1063">
                  <c:v>4.0996771199999982</c:v>
                </c:pt>
                <c:pt idx="1064">
                  <c:v>2.5926506848000006</c:v>
                </c:pt>
                <c:pt idx="1065">
                  <c:v>1.6692472191999999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34.478284579199993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36.081713852800007</c:v>
                </c:pt>
                <c:pt idx="1104">
                  <c:v>33.802256188799994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37.131733196800006</c:v>
                </c:pt>
                <c:pt idx="1129">
                  <c:v>33.802256188799994</c:v>
                </c:pt>
                <c:pt idx="1130">
                  <c:v>28.945393804799998</c:v>
                </c:pt>
                <c:pt idx="1131">
                  <c:v>23.707940080000004</c:v>
                </c:pt>
                <c:pt idx="1132">
                  <c:v>18.992753612799998</c:v>
                </c:pt>
                <c:pt idx="1133">
                  <c:v>14.948575523199997</c:v>
                </c:pt>
                <c:pt idx="1134">
                  <c:v>12.182269580799998</c:v>
                </c:pt>
                <c:pt idx="1135">
                  <c:v>10.0624297312</c:v>
                </c:pt>
                <c:pt idx="1136">
                  <c:v>8.2555040128000012</c:v>
                </c:pt>
                <c:pt idx="1137">
                  <c:v>6.5777041791999995</c:v>
                </c:pt>
                <c:pt idx="1138">
                  <c:v>4.9177532799999994</c:v>
                </c:pt>
                <c:pt idx="1139">
                  <c:v>3.4987629951999999</c:v>
                </c:pt>
                <c:pt idx="1140">
                  <c:v>2.4699392608000004</c:v>
                </c:pt>
                <c:pt idx="1141">
                  <c:v>1.9816035711999995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5.717608652800001</c:v>
                </c:pt>
                <c:pt idx="1151">
                  <c:v>4.7903007327999996</c:v>
                </c:pt>
                <c:pt idx="1152">
                  <c:v>2.8145538431999988</c:v>
                </c:pt>
                <c:pt idx="1153">
                  <c:v>1.7703911807999999</c:v>
                </c:pt>
                <c:pt idx="1154">
                  <c:v>1.3386700799999998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50.63184910079999</c:v>
                </c:pt>
                <c:pt idx="1360">
                  <c:v>48.326082851199992</c:v>
                </c:pt>
                <c:pt idx="1361">
                  <c:v>45.812636812799994</c:v>
                </c:pt>
                <c:pt idx="1362">
                  <c:v>43.239415436799987</c:v>
                </c:pt>
                <c:pt idx="1363">
                  <c:v>40.617574307199995</c:v>
                </c:pt>
                <c:pt idx="1364">
                  <c:v>37.840112780799991</c:v>
                </c:pt>
                <c:pt idx="1365">
                  <c:v>35.275444019200002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35.619872675199986</c:v>
                </c:pt>
                <c:pt idx="1373">
                  <c:v>33.466752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29.361868940799994</c:v>
                </c:pt>
                <c:pt idx="1380">
                  <c:v>27.410106556800002</c:v>
                </c:pt>
                <c:pt idx="1381">
                  <c:v>23.990455244799996</c:v>
                </c:pt>
                <c:pt idx="1382">
                  <c:v>19.245706479999996</c:v>
                </c:pt>
                <c:pt idx="1383">
                  <c:v>15.023224972799998</c:v>
                </c:pt>
                <c:pt idx="1384">
                  <c:v>11.323010723200001</c:v>
                </c:pt>
                <c:pt idx="1385">
                  <c:v>8.1450637311999969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25.234023971199992</c:v>
                </c:pt>
                <c:pt idx="1404">
                  <c:v>23.896097596799997</c:v>
                </c:pt>
                <c:pt idx="1405">
                  <c:v>22.411661219199999</c:v>
                </c:pt>
                <c:pt idx="1406">
                  <c:v>20.886599923199991</c:v>
                </c:pt>
                <c:pt idx="1407">
                  <c:v>18.992753612799998</c:v>
                </c:pt>
                <c:pt idx="1408">
                  <c:v>16.242902156799996</c:v>
                </c:pt>
                <c:pt idx="1409">
                  <c:v>12.385022319999999</c:v>
                </c:pt>
                <c:pt idx="1410">
                  <c:v>9.049409740799998</c:v>
                </c:pt>
                <c:pt idx="1411">
                  <c:v>7.0815647231999996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15.550977059199997</c:v>
                </c:pt>
                <c:pt idx="1426">
                  <c:v>13.636678844799999</c:v>
                </c:pt>
                <c:pt idx="1427">
                  <c:v>11.584051388799997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16.320712355199998</c:v>
                </c:pt>
                <c:pt idx="1435">
                  <c:v>14.948575523199997</c:v>
                </c:pt>
                <c:pt idx="1436">
                  <c:v>12.452978419199997</c:v>
                </c:pt>
                <c:pt idx="1437">
                  <c:v>9.1075117407999997</c:v>
                </c:pt>
                <c:pt idx="1438">
                  <c:v>6.2843123199999988</c:v>
                </c:pt>
                <c:pt idx="1439">
                  <c:v>3.9449863551999989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4.2573427072000012</c:v>
                </c:pt>
                <c:pt idx="1446">
                  <c:v>3.5712742912000004</c:v>
                </c:pt>
                <c:pt idx="1447">
                  <c:v>3.1132446047999993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2.9786338911999994</c:v>
                </c:pt>
                <c:pt idx="1452">
                  <c:v>2.091672</c:v>
                </c:pt>
                <c:pt idx="1453">
                  <c:v>0.91113232319999982</c:v>
                </c:pt>
                <c:pt idx="1454">
                  <c:v>0.19671013119999994</c:v>
                </c:pt>
                <c:pt idx="1455">
                  <c:v>1.3386700799999998E-2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46.599105484799992</c:v>
                </c:pt>
                <c:pt idx="1531">
                  <c:v>43.748110067200003</c:v>
                </c:pt>
                <c:pt idx="1532">
                  <c:v>40.740564620800001</c:v>
                </c:pt>
                <c:pt idx="1533">
                  <c:v>38.077726720000001</c:v>
                </c:pt>
                <c:pt idx="1534">
                  <c:v>35.965974668800008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106.63260189119998</c:v>
                </c:pt>
                <c:pt idx="1742">
                  <c:v>102.10185441279999</c:v>
                </c:pt>
                <c:pt idx="1743">
                  <c:v>97.669461999999982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55.692022003199995</c:v>
                </c:pt>
                <c:pt idx="1773">
                  <c:v>52.431337763199984</c:v>
                </c:pt>
                <c:pt idx="1774">
                  <c:v>48.594560572799985</c:v>
                </c:pt>
                <c:pt idx="1775">
                  <c:v>44.388161699199991</c:v>
                </c:pt>
                <c:pt idx="1776">
                  <c:v>40.372151459199998</c:v>
                </c:pt>
                <c:pt idx="1777">
                  <c:v>36.546529852800006</c:v>
                </c:pt>
                <c:pt idx="1778">
                  <c:v>33.132921148799994</c:v>
                </c:pt>
                <c:pt idx="1779">
                  <c:v>30.203743679999999</c:v>
                </c:pt>
                <c:pt idx="1780">
                  <c:v>27.713817331199994</c:v>
                </c:pt>
                <c:pt idx="1781">
                  <c:v>25.330984588799993</c:v>
                </c:pt>
                <c:pt idx="1782">
                  <c:v>22.962747068799995</c:v>
                </c:pt>
                <c:pt idx="1783">
                  <c:v>20.361171916799996</c:v>
                </c:pt>
                <c:pt idx="1784">
                  <c:v>17.59096152</c:v>
                </c:pt>
                <c:pt idx="1785">
                  <c:v>14.799834403200002</c:v>
                </c:pt>
                <c:pt idx="1786">
                  <c:v>12.317252147199994</c:v>
                </c:pt>
                <c:pt idx="1787">
                  <c:v>10.246775756799998</c:v>
                </c:pt>
                <c:pt idx="1788">
                  <c:v>8.6479016799999986</c:v>
                </c:pt>
                <c:pt idx="1789">
                  <c:v>7.4453297247999997</c:v>
                </c:pt>
                <c:pt idx="1790">
                  <c:v>6.4301715807999997</c:v>
                </c:pt>
                <c:pt idx="1791">
                  <c:v>5.5346570751999984</c:v>
                </c:pt>
                <c:pt idx="1792">
                  <c:v>4.7062619999999997</c:v>
                </c:pt>
                <c:pt idx="1793">
                  <c:v>3.9067784800000012</c:v>
                </c:pt>
                <c:pt idx="1794">
                  <c:v>3.0793130367999986</c:v>
                </c:pt>
                <c:pt idx="1795">
                  <c:v>2.233440879999999</c:v>
                </c:pt>
                <c:pt idx="1796">
                  <c:v>1.4064402528</c:v>
                </c:pt>
                <c:pt idx="1797">
                  <c:v>0.7036384607999997</c:v>
                </c:pt>
                <c:pt idx="1798">
                  <c:v>0.25137249279999996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F8B-AF42-A910-4FD052575C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0841423"/>
        <c:axId val="877443583"/>
      </c:scatterChart>
      <c:valAx>
        <c:axId val="80084142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7443583"/>
        <c:crosses val="autoZero"/>
        <c:crossBetween val="midCat"/>
      </c:valAx>
      <c:valAx>
        <c:axId val="87744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8414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Tractive</a:t>
            </a:r>
            <a:r>
              <a:rPr lang="en-GB" b="1" baseline="0"/>
              <a:t> Energy after losses</a:t>
            </a:r>
            <a:endParaRPr lang="en-GB" b="1"/>
          </a:p>
        </c:rich>
      </c:tx>
      <c:layout>
        <c:manualLayout>
          <c:xMode val="edge"/>
          <c:yMode val="edge"/>
          <c:x val="0.39477152195316401"/>
          <c:y val="2.777785989700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897"/>
              <c:layout>
                <c:manualLayout>
                  <c:x val="-7.6126880131633559E-2"/>
                  <c:y val="-7.1676650424080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456-5049-A981-03FC46CCD54A}"/>
                </c:ext>
              </c:extLst>
            </c:dLbl>
            <c:dLbl>
              <c:idx val="1359"/>
              <c:layout>
                <c:manualLayout>
                  <c:x val="-7.0417364121761195E-2"/>
                  <c:y val="-5.80239551052077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456-5049-A981-03FC46CCD54A}"/>
                </c:ext>
              </c:extLst>
            </c:dLbl>
            <c:dLbl>
              <c:idx val="1530"/>
              <c:layout>
                <c:manualLayout>
                  <c:x val="-6.4707848111888525E-2"/>
                  <c:y val="-7.16766504240801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456-5049-A981-03FC46CCD54A}"/>
                </c:ext>
              </c:extLst>
            </c:dLbl>
            <c:dLbl>
              <c:idx val="1741"/>
              <c:layout>
                <c:manualLayout>
                  <c:x val="-0.10086811617441462"/>
                  <c:y val="-7.16766504240801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456-5049-A981-03FC46CCD54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v5'!$AW$2:$AW$1811</c:f>
              <c:numCache>
                <c:formatCode>0.000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14.839965322592247</c:v>
                </c:pt>
                <c:pt idx="42">
                  <c:v>12.957551016689663</c:v>
                </c:pt>
                <c:pt idx="43">
                  <c:v>11.142447184281597</c:v>
                </c:pt>
                <c:pt idx="44">
                  <c:v>9.743821819674622</c:v>
                </c:pt>
                <c:pt idx="45">
                  <c:v>8.491456335200251</c:v>
                </c:pt>
                <c:pt idx="46">
                  <c:v>6.8449949466623998</c:v>
                </c:pt>
                <c:pt idx="47">
                  <c:v>5.1277232655728637</c:v>
                </c:pt>
                <c:pt idx="48">
                  <c:v>4.0112809863413741</c:v>
                </c:pt>
                <c:pt idx="49">
                  <c:v>3.5552464240803827</c:v>
                </c:pt>
                <c:pt idx="50">
                  <c:v>0</c:v>
                </c:pt>
                <c:pt idx="51">
                  <c:v>3.0948981313535997</c:v>
                </c:pt>
                <c:pt idx="52">
                  <c:v>2.7555784650915829</c:v>
                </c:pt>
                <c:pt idx="53">
                  <c:v>0</c:v>
                </c:pt>
                <c:pt idx="54">
                  <c:v>0</c:v>
                </c:pt>
                <c:pt idx="55">
                  <c:v>2.4641981807984625</c:v>
                </c:pt>
                <c:pt idx="56">
                  <c:v>2.0062102311567349</c:v>
                </c:pt>
                <c:pt idx="57">
                  <c:v>1.3967533683671036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9.5198334000168927</c:v>
                </c:pt>
                <c:pt idx="93">
                  <c:v>8.2824438854615003</c:v>
                </c:pt>
                <c:pt idx="94">
                  <c:v>6.0660003374530547</c:v>
                </c:pt>
                <c:pt idx="95">
                  <c:v>3.9393312178175983</c:v>
                </c:pt>
                <c:pt idx="96">
                  <c:v>2.3522039709695997</c:v>
                </c:pt>
                <c:pt idx="97">
                  <c:v>1.6411709643816956</c:v>
                </c:pt>
                <c:pt idx="98">
                  <c:v>1.1720324284415999</c:v>
                </c:pt>
                <c:pt idx="99">
                  <c:v>0.67400003749478365</c:v>
                </c:pt>
                <c:pt idx="100">
                  <c:v>0.273799797866496</c:v>
                </c:pt>
                <c:pt idx="101">
                  <c:v>0.10548291855974398</c:v>
                </c:pt>
                <c:pt idx="102">
                  <c:v>3.9393312178176002E-2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7.0351246517207011</c:v>
                </c:pt>
                <c:pt idx="156">
                  <c:v>6.0216421656821737</c:v>
                </c:pt>
                <c:pt idx="157">
                  <c:v>4.1571339107696632</c:v>
                </c:pt>
                <c:pt idx="158">
                  <c:v>2.4359554549186555</c:v>
                </c:pt>
                <c:pt idx="159">
                  <c:v>1.4397278907432955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11.384667219492865</c:v>
                </c:pt>
                <c:pt idx="176">
                  <c:v>10.027469945585661</c:v>
                </c:pt>
                <c:pt idx="177">
                  <c:v>7.8216886370303955</c:v>
                </c:pt>
                <c:pt idx="178">
                  <c:v>5.9774467761930214</c:v>
                </c:pt>
                <c:pt idx="179">
                  <c:v>5.2097655355637746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6.5185350806568945</c:v>
                </c:pt>
                <c:pt idx="188">
                  <c:v>5.5444459067965415</c:v>
                </c:pt>
                <c:pt idx="189">
                  <c:v>4.5331609815613412</c:v>
                </c:pt>
                <c:pt idx="190">
                  <c:v>3.589349312102398</c:v>
                </c:pt>
                <c:pt idx="191">
                  <c:v>2.9073729428029429</c:v>
                </c:pt>
                <c:pt idx="192">
                  <c:v>2.3799583500042232</c:v>
                </c:pt>
                <c:pt idx="193">
                  <c:v>2.0062102311567349</c:v>
                </c:pt>
                <c:pt idx="194">
                  <c:v>1.7112487366656</c:v>
                </c:pt>
                <c:pt idx="195">
                  <c:v>1.5276303228764154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24.53137124755046</c:v>
                </c:pt>
                <c:pt idx="238">
                  <c:v>22.776578250522622</c:v>
                </c:pt>
                <c:pt idx="239">
                  <c:v>21.169835738726391</c:v>
                </c:pt>
                <c:pt idx="240">
                  <c:v>0</c:v>
                </c:pt>
                <c:pt idx="241">
                  <c:v>0</c:v>
                </c:pt>
                <c:pt idx="242">
                  <c:v>19.066363094237175</c:v>
                </c:pt>
                <c:pt idx="243">
                  <c:v>17.9028767355863</c:v>
                </c:pt>
                <c:pt idx="244">
                  <c:v>15.972930003419128</c:v>
                </c:pt>
                <c:pt idx="245">
                  <c:v>14.017589235302394</c:v>
                </c:pt>
                <c:pt idx="246">
                  <c:v>12.699052753305594</c:v>
                </c:pt>
                <c:pt idx="247">
                  <c:v>11.142447184281597</c:v>
                </c:pt>
                <c:pt idx="248">
                  <c:v>9.743821819674622</c:v>
                </c:pt>
                <c:pt idx="249">
                  <c:v>8.491456335200251</c:v>
                </c:pt>
                <c:pt idx="250">
                  <c:v>6.8449949466623998</c:v>
                </c:pt>
                <c:pt idx="251">
                  <c:v>5.1277232655728637</c:v>
                </c:pt>
                <c:pt idx="252">
                  <c:v>4.0112809863413741</c:v>
                </c:pt>
                <c:pt idx="253">
                  <c:v>3.5552464240803827</c:v>
                </c:pt>
                <c:pt idx="254">
                  <c:v>0</c:v>
                </c:pt>
                <c:pt idx="255">
                  <c:v>3.0948981313535997</c:v>
                </c:pt>
                <c:pt idx="256">
                  <c:v>2.7555784650915829</c:v>
                </c:pt>
                <c:pt idx="257">
                  <c:v>0</c:v>
                </c:pt>
                <c:pt idx="258">
                  <c:v>0</c:v>
                </c:pt>
                <c:pt idx="259">
                  <c:v>2.4641981807984625</c:v>
                </c:pt>
                <c:pt idx="260">
                  <c:v>2.0062102311567349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15.543184779657214</c:v>
                </c:pt>
                <c:pt idx="279">
                  <c:v>13.548694872784894</c:v>
                </c:pt>
                <c:pt idx="280">
                  <c:v>11.752880740761597</c:v>
                </c:pt>
                <c:pt idx="281">
                  <c:v>9.6315020452822999</c:v>
                </c:pt>
                <c:pt idx="282">
                  <c:v>7.7713075208355811</c:v>
                </c:pt>
                <c:pt idx="283">
                  <c:v>5.2924589346815978</c:v>
                </c:pt>
                <c:pt idx="284">
                  <c:v>3.7273886870077448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16.335527535968247</c:v>
                </c:pt>
                <c:pt idx="309">
                  <c:v>15.259943609450499</c:v>
                </c:pt>
                <c:pt idx="310">
                  <c:v>14.220985696321531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11.384667219492865</c:v>
                </c:pt>
                <c:pt idx="318">
                  <c:v>10.548291855974398</c:v>
                </c:pt>
                <c:pt idx="319">
                  <c:v>9.6315020452822999</c:v>
                </c:pt>
                <c:pt idx="320">
                  <c:v>8.8634952400895965</c:v>
                </c:pt>
                <c:pt idx="321">
                  <c:v>8.1789143542824938</c:v>
                </c:pt>
                <c:pt idx="322">
                  <c:v>7.3252026777599992</c:v>
                </c:pt>
                <c:pt idx="323">
                  <c:v>6.3810654437375982</c:v>
                </c:pt>
                <c:pt idx="324">
                  <c:v>5.5444459067965415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4.4186436463656946</c:v>
                </c:pt>
                <c:pt idx="333">
                  <c:v>3.4204626948096006</c:v>
                </c:pt>
                <c:pt idx="334">
                  <c:v>2.4926036889599996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5.8895443440599022</c:v>
                </c:pt>
                <c:pt idx="364">
                  <c:v>5.0869463039999978</c:v>
                </c:pt>
                <c:pt idx="365">
                  <c:v>4.380796765863936</c:v>
                </c:pt>
                <c:pt idx="366">
                  <c:v>3.9036005069783033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4.6103197831004135</c:v>
                </c:pt>
                <c:pt idx="377">
                  <c:v>3.6926346698588159</c:v>
                </c:pt>
                <c:pt idx="378">
                  <c:v>2.5499030521282551</c:v>
                </c:pt>
                <c:pt idx="379">
                  <c:v>1.6877266969559037</c:v>
                </c:pt>
                <c:pt idx="380">
                  <c:v>1.1525799457751034</c:v>
                </c:pt>
                <c:pt idx="381">
                  <c:v>0.8467934295490559</c:v>
                </c:pt>
                <c:pt idx="382">
                  <c:v>0.64469922678374392</c:v>
                </c:pt>
                <c:pt idx="383">
                  <c:v>0.52090330152959996</c:v>
                </c:pt>
                <c:pt idx="384">
                  <c:v>0.42193167423897593</c:v>
                </c:pt>
                <c:pt idx="385">
                  <c:v>0.30285643515494393</c:v>
                </c:pt>
                <c:pt idx="386">
                  <c:v>0.19542012921446403</c:v>
                </c:pt>
                <c:pt idx="387">
                  <c:v>0.11142447184281594</c:v>
                </c:pt>
                <c:pt idx="388">
                  <c:v>4.3055913517055983E-2</c:v>
                </c:pt>
                <c:pt idx="389">
                  <c:v>6.5926824099839989E-3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5.0463321247088633</c:v>
                </c:pt>
                <c:pt idx="407">
                  <c:v>4.4186436463656946</c:v>
                </c:pt>
                <c:pt idx="408">
                  <c:v>3.797385068150783</c:v>
                </c:pt>
                <c:pt idx="409">
                  <c:v>3.3210841118146548</c:v>
                </c:pt>
                <c:pt idx="410">
                  <c:v>2.8461668048732163</c:v>
                </c:pt>
                <c:pt idx="411">
                  <c:v>2.3522039709695997</c:v>
                </c:pt>
                <c:pt idx="412">
                  <c:v>1.9052852164853757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2.5211719794032641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7.621140865941503</c:v>
                </c:pt>
                <c:pt idx="440">
                  <c:v>6.9397342346280935</c:v>
                </c:pt>
                <c:pt idx="441">
                  <c:v>5.8022930410536944</c:v>
                </c:pt>
                <c:pt idx="442">
                  <c:v>4.3055913517055986</c:v>
                </c:pt>
                <c:pt idx="443">
                  <c:v>2.6960001499791346</c:v>
                </c:pt>
                <c:pt idx="444">
                  <c:v>1.3544299751178239</c:v>
                </c:pt>
                <c:pt idx="445">
                  <c:v>0.4825680741826559</c:v>
                </c:pt>
                <c:pt idx="446">
                  <c:v>0.11752880740761598</c:v>
                </c:pt>
                <c:pt idx="447">
                  <c:v>1.3755102806015995E-2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3.6926346698588159</c:v>
                </c:pt>
                <c:pt idx="525">
                  <c:v>3.3540475238645757</c:v>
                </c:pt>
                <c:pt idx="526">
                  <c:v>3.0004030168104951</c:v>
                </c:pt>
                <c:pt idx="527">
                  <c:v>2.5787969071349757</c:v>
                </c:pt>
                <c:pt idx="528">
                  <c:v>1.9554221592575989</c:v>
                </c:pt>
                <c:pt idx="529">
                  <c:v>1.1525799457751034</c:v>
                </c:pt>
                <c:pt idx="530">
                  <c:v>0.47011522963046393</c:v>
                </c:pt>
                <c:pt idx="531">
                  <c:v>0.13022582538239999</c:v>
                </c:pt>
                <c:pt idx="532">
                  <c:v>3.2556456345599998E-2</c:v>
                </c:pt>
                <c:pt idx="533">
                  <c:v>8.1391140863999994E-3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4.5331609815613412</c:v>
                </c:pt>
                <c:pt idx="549">
                  <c:v>4.0475000440258562</c:v>
                </c:pt>
                <c:pt idx="550">
                  <c:v>3.2882834820464635</c:v>
                </c:pt>
                <c:pt idx="551">
                  <c:v>2.7856117960703992</c:v>
                </c:pt>
                <c:pt idx="552">
                  <c:v>2.407875511320575</c:v>
                </c:pt>
                <c:pt idx="553">
                  <c:v>2.1624812216156157</c:v>
                </c:pt>
                <c:pt idx="554">
                  <c:v>1.9302722967306236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2.3522039709695997</c:v>
                </c:pt>
                <c:pt idx="568">
                  <c:v>1.9302722967306236</c:v>
                </c:pt>
                <c:pt idx="569">
                  <c:v>0.8302710279536637</c:v>
                </c:pt>
                <c:pt idx="570">
                  <c:v>0.18752518855065595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17.147566948368375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25.524261774950393</c:v>
                </c:pt>
                <c:pt idx="656">
                  <c:v>23.909787104772086</c:v>
                </c:pt>
                <c:pt idx="657">
                  <c:v>22.092892667265016</c:v>
                </c:pt>
                <c:pt idx="658">
                  <c:v>20.429257748004858</c:v>
                </c:pt>
                <c:pt idx="659">
                  <c:v>18.132643926245365</c:v>
                </c:pt>
                <c:pt idx="660">
                  <c:v>15.189540272603132</c:v>
                </c:pt>
                <c:pt idx="661">
                  <c:v>12.506888269725698</c:v>
                </c:pt>
                <c:pt idx="662">
                  <c:v>10.843334741606398</c:v>
                </c:pt>
                <c:pt idx="663">
                  <c:v>9.5755863315087346</c:v>
                </c:pt>
                <c:pt idx="664">
                  <c:v>7.8216886370303955</c:v>
                </c:pt>
                <c:pt idx="665">
                  <c:v>5.5020411224063981</c:v>
                </c:pt>
                <c:pt idx="666">
                  <c:v>3.4875289948815351</c:v>
                </c:pt>
                <c:pt idx="667">
                  <c:v>1.9302722967306236</c:v>
                </c:pt>
                <c:pt idx="668">
                  <c:v>1.3967533683671036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12.379592525414399</c:v>
                </c:pt>
                <c:pt idx="683">
                  <c:v>10.373219511975933</c:v>
                </c:pt>
                <c:pt idx="684">
                  <c:v>8.2305977287311318</c:v>
                </c:pt>
                <c:pt idx="685">
                  <c:v>5.9774467761930214</c:v>
                </c:pt>
                <c:pt idx="686">
                  <c:v>4.2310370666741743</c:v>
                </c:pt>
                <c:pt idx="687">
                  <c:v>3.623614982406143</c:v>
                </c:pt>
                <c:pt idx="688">
                  <c:v>2.9073729428029429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8.5441164033392631</c:v>
                </c:pt>
                <c:pt idx="701">
                  <c:v>6.5185350806568945</c:v>
                </c:pt>
                <c:pt idx="702">
                  <c:v>5.4177199004712957</c:v>
                </c:pt>
                <c:pt idx="703">
                  <c:v>4.3431126676439034</c:v>
                </c:pt>
                <c:pt idx="704">
                  <c:v>3.8680325784207348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3.223170569355263</c:v>
                </c:pt>
                <c:pt idx="710">
                  <c:v>2.6078535444234232</c:v>
                </c:pt>
                <c:pt idx="711">
                  <c:v>1.8557994028400642</c:v>
                </c:pt>
                <c:pt idx="712">
                  <c:v>1.3335124519157757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3.6580434349916153</c:v>
                </c:pt>
                <c:pt idx="719">
                  <c:v>2.7856117960703992</c:v>
                </c:pt>
                <c:pt idx="720">
                  <c:v>1.5725582326333438</c:v>
                </c:pt>
                <c:pt idx="721">
                  <c:v>1.1720324284415999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18.441279132401654</c:v>
                </c:pt>
                <c:pt idx="760">
                  <c:v>17.447737475874813</c:v>
                </c:pt>
                <c:pt idx="761">
                  <c:v>15.543184779657214</c:v>
                </c:pt>
                <c:pt idx="762">
                  <c:v>12.57078031530393</c:v>
                </c:pt>
                <c:pt idx="763">
                  <c:v>9.4642432508067795</c:v>
                </c:pt>
                <c:pt idx="764">
                  <c:v>6.8449949466623998</c:v>
                </c:pt>
                <c:pt idx="765">
                  <c:v>4.5716589911900147</c:v>
                </c:pt>
                <c:pt idx="766">
                  <c:v>2.7555784650915829</c:v>
                </c:pt>
                <c:pt idx="767">
                  <c:v>1.664367439527936</c:v>
                </c:pt>
                <c:pt idx="768">
                  <c:v>1.1720324284415999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32.818942774886388</c:v>
                </c:pt>
                <c:pt idx="799">
                  <c:v>29.008535124197365</c:v>
                </c:pt>
                <c:pt idx="800">
                  <c:v>24.264001349812219</c:v>
                </c:pt>
                <c:pt idx="801">
                  <c:v>19.782035395854329</c:v>
                </c:pt>
                <c:pt idx="802">
                  <c:v>16.408535389323262</c:v>
                </c:pt>
                <c:pt idx="803">
                  <c:v>14.563235443654653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21.419625150038009</c:v>
                </c:pt>
                <c:pt idx="814">
                  <c:v>20.104344313675767</c:v>
                </c:pt>
                <c:pt idx="815">
                  <c:v>18.286635964760059</c:v>
                </c:pt>
                <c:pt idx="816">
                  <c:v>15.543184779657214</c:v>
                </c:pt>
                <c:pt idx="817">
                  <c:v>12.827976320434175</c:v>
                </c:pt>
                <c:pt idx="818">
                  <c:v>10.257318527385598</c:v>
                </c:pt>
                <c:pt idx="819">
                  <c:v>7.8722325355069449</c:v>
                </c:pt>
                <c:pt idx="820">
                  <c:v>5.6297438224220144</c:v>
                </c:pt>
                <c:pt idx="821">
                  <c:v>3.9036005069783033</c:v>
                </c:pt>
                <c:pt idx="822">
                  <c:v>2.6370729639935995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34.176465613357053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29.008535124197365</c:v>
                </c:pt>
                <c:pt idx="907">
                  <c:v>24.264001349812219</c:v>
                </c:pt>
                <c:pt idx="908">
                  <c:v>19.782035395854329</c:v>
                </c:pt>
                <c:pt idx="909">
                  <c:v>16.408535389323262</c:v>
                </c:pt>
                <c:pt idx="910">
                  <c:v>14.563235443654653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24.710431757451254</c:v>
                </c:pt>
                <c:pt idx="956">
                  <c:v>22.604680161017853</c:v>
                </c:pt>
                <c:pt idx="957">
                  <c:v>19.066363094237175</c:v>
                </c:pt>
                <c:pt idx="958">
                  <c:v>15.119299718037505</c:v>
                </c:pt>
                <c:pt idx="959">
                  <c:v>11.629491771211772</c:v>
                </c:pt>
                <c:pt idx="960">
                  <c:v>8.5969392537599987</c:v>
                </c:pt>
                <c:pt idx="961">
                  <c:v>6.0216421656821737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21.086898166185986</c:v>
                </c:pt>
                <c:pt idx="975">
                  <c:v>19.701865122103293</c:v>
                </c:pt>
                <c:pt idx="976">
                  <c:v>17.147566948368375</c:v>
                </c:pt>
                <c:pt idx="977">
                  <c:v>13.416190095458303</c:v>
                </c:pt>
                <c:pt idx="978">
                  <c:v>10.142068671922171</c:v>
                </c:pt>
                <c:pt idx="979">
                  <c:v>7.3252026777599992</c:v>
                </c:pt>
                <c:pt idx="980">
                  <c:v>4.9655921129717742</c:v>
                </c:pt>
                <c:pt idx="981">
                  <c:v>3.0317386060431346</c:v>
                </c:pt>
                <c:pt idx="982">
                  <c:v>2.0836132061183998</c:v>
                </c:pt>
                <c:pt idx="983">
                  <c:v>1.4181592384143356</c:v>
                </c:pt>
                <c:pt idx="984">
                  <c:v>0.93184717175193621</c:v>
                </c:pt>
                <c:pt idx="985">
                  <c:v>0.63029299485081602</c:v>
                </c:pt>
                <c:pt idx="986">
                  <c:v>0.42193167423897593</c:v>
                </c:pt>
                <c:pt idx="987">
                  <c:v>0.24620820111359989</c:v>
                </c:pt>
                <c:pt idx="988">
                  <c:v>8.3344528244735983E-2</c:v>
                </c:pt>
                <c:pt idx="989">
                  <c:v>9.8483280445440004E-3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22.26283736938905</c:v>
                </c:pt>
                <c:pt idx="1055">
                  <c:v>20.92151136795033</c:v>
                </c:pt>
                <c:pt idx="1056">
                  <c:v>19.382811849916411</c:v>
                </c:pt>
                <c:pt idx="1057">
                  <c:v>17.598799433318394</c:v>
                </c:pt>
                <c:pt idx="1058">
                  <c:v>15.614402027913213</c:v>
                </c:pt>
                <c:pt idx="1059">
                  <c:v>13.218653796581373</c:v>
                </c:pt>
                <c:pt idx="1060">
                  <c:v>10.548291855974398</c:v>
                </c:pt>
                <c:pt idx="1061">
                  <c:v>7.6710336352911366</c:v>
                </c:pt>
                <c:pt idx="1062">
                  <c:v>5.2510308439818223</c:v>
                </c:pt>
                <c:pt idx="1063">
                  <c:v>3.589349312102398</c:v>
                </c:pt>
                <c:pt idx="1064">
                  <c:v>2.2699175275560965</c:v>
                </c:pt>
                <c:pt idx="1065">
                  <c:v>1.4614593253539836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30.186427714781175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31.590262112403458</c:v>
                </c:pt>
                <c:pt idx="1104">
                  <c:v>29.594551338418171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32.509575048462338</c:v>
                </c:pt>
                <c:pt idx="1129">
                  <c:v>29.594551338418171</c:v>
                </c:pt>
                <c:pt idx="1130">
                  <c:v>25.342271183978493</c:v>
                </c:pt>
                <c:pt idx="1131">
                  <c:v>20.756775698841604</c:v>
                </c:pt>
                <c:pt idx="1132">
                  <c:v>16.628535643078653</c:v>
                </c:pt>
                <c:pt idx="1133">
                  <c:v>13.08777684207206</c:v>
                </c:pt>
                <c:pt idx="1134">
                  <c:v>10.665820663382013</c:v>
                </c:pt>
                <c:pt idx="1135">
                  <c:v>8.8098584782602227</c:v>
                </c:pt>
                <c:pt idx="1136">
                  <c:v>7.2278588732866558</c:v>
                </c:pt>
                <c:pt idx="1137">
                  <c:v>5.7589115629731822</c:v>
                </c:pt>
                <c:pt idx="1138">
                  <c:v>4.3055913517055986</c:v>
                </c:pt>
                <c:pt idx="1139">
                  <c:v>3.0632369775575037</c:v>
                </c:pt>
                <c:pt idx="1140">
                  <c:v>2.1624812216156157</c:v>
                </c:pt>
                <c:pt idx="1141">
                  <c:v>1.7349335586570234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5.0058807276994566</c:v>
                </c:pt>
                <c:pt idx="1151">
                  <c:v>4.1940040975810549</c:v>
                </c:pt>
                <c:pt idx="1152">
                  <c:v>2.4641981807984625</c:v>
                </c:pt>
                <c:pt idx="1153">
                  <c:v>1.5500128866140157</c:v>
                </c:pt>
                <c:pt idx="1154">
                  <c:v>1.1720324284415999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44.329196524732396</c:v>
                </c:pt>
                <c:pt idx="1360">
                  <c:v>42.310452057882614</c:v>
                </c:pt>
                <c:pt idx="1361">
                  <c:v>40.109879782342645</c:v>
                </c:pt>
                <c:pt idx="1362">
                  <c:v>37.856973003227118</c:v>
                </c:pt>
                <c:pt idx="1363">
                  <c:v>35.561498657439742</c:v>
                </c:pt>
                <c:pt idx="1364">
                  <c:v>33.129775541846001</c:v>
                </c:pt>
                <c:pt idx="1365">
                  <c:v>30.884356747689978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31.185910924591091</c:v>
                </c:pt>
                <c:pt idx="1373">
                  <c:v>29.300810711039997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25.706903495049207</c:v>
                </c:pt>
                <c:pt idx="1380">
                  <c:v>23.998096492609537</c:v>
                </c:pt>
                <c:pt idx="1381">
                  <c:v>21.004123375927289</c:v>
                </c:pt>
                <c:pt idx="1382">
                  <c:v>16.850000937369593</c:v>
                </c:pt>
                <c:pt idx="1383">
                  <c:v>13.153133928185854</c:v>
                </c:pt>
                <c:pt idx="1384">
                  <c:v>9.9135223483760644</c:v>
                </c:pt>
                <c:pt idx="1385">
                  <c:v>7.1311661979402201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22.092892667265016</c:v>
                </c:pt>
                <c:pt idx="1404">
                  <c:v>20.92151136795033</c:v>
                </c:pt>
                <c:pt idx="1405">
                  <c:v>19.621857630633979</c:v>
                </c:pt>
                <c:pt idx="1406">
                  <c:v>18.286635964760059</c:v>
                </c:pt>
                <c:pt idx="1407">
                  <c:v>16.628535643078653</c:v>
                </c:pt>
                <c:pt idx="1408">
                  <c:v>14.220985696321531</c:v>
                </c:pt>
                <c:pt idx="1409">
                  <c:v>10.843334741606398</c:v>
                </c:pt>
                <c:pt idx="1410">
                  <c:v>7.9229392162652141</c:v>
                </c:pt>
                <c:pt idx="1411">
                  <c:v>6.2000515464560628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13.615191434870781</c:v>
                </c:pt>
                <c:pt idx="1426">
                  <c:v>11.939185062199293</c:v>
                </c:pt>
                <c:pt idx="1427">
                  <c:v>10.142068671922171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14.289110081224701</c:v>
                </c:pt>
                <c:pt idx="1435">
                  <c:v>13.08777684207206</c:v>
                </c:pt>
                <c:pt idx="1436">
                  <c:v>10.902831665577979</c:v>
                </c:pt>
                <c:pt idx="1437">
                  <c:v>7.9738086793052139</c:v>
                </c:pt>
                <c:pt idx="1438">
                  <c:v>5.5020411224063981</c:v>
                </c:pt>
                <c:pt idx="1439">
                  <c:v>3.4539144537047028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3.7273886870077448</c:v>
                </c:pt>
                <c:pt idx="1446">
                  <c:v>3.1267220674314244</c:v>
                </c:pt>
                <c:pt idx="1447">
                  <c:v>2.7257079163944948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2.6078535444234232</c:v>
                </c:pt>
                <c:pt idx="1452">
                  <c:v>1.8313006694399998</c:v>
                </c:pt>
                <c:pt idx="1453">
                  <c:v>0.79771457160806369</c:v>
                </c:pt>
                <c:pt idx="1454">
                  <c:v>0.17222365406822393</c:v>
                </c:pt>
                <c:pt idx="1455">
                  <c:v>1.1720324284415997E-2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40.798448834052081</c:v>
                </c:pt>
                <c:pt idx="1531">
                  <c:v>38.302345326034938</c:v>
                </c:pt>
                <c:pt idx="1532">
                  <c:v>35.669179136802818</c:v>
                </c:pt>
                <c:pt idx="1533">
                  <c:v>33.337811297894397</c:v>
                </c:pt>
                <c:pt idx="1534">
                  <c:v>31.48893014202778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93.358975607783393</c:v>
                </c:pt>
                <c:pt idx="1742">
                  <c:v>89.392215575494632</c:v>
                </c:pt>
                <c:pt idx="1743">
                  <c:v>85.511567370239973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48.759479104241656</c:v>
                </c:pt>
                <c:pt idx="1773">
                  <c:v>45.90468483843685</c:v>
                </c:pt>
                <c:pt idx="1774">
                  <c:v>42.54550967269784</c:v>
                </c:pt>
                <c:pt idx="1775">
                  <c:v>38.862723330883576</c:v>
                </c:pt>
                <c:pt idx="1776">
                  <c:v>35.346626045558779</c:v>
                </c:pt>
                <c:pt idx="1777">
                  <c:v>31.997217816723456</c:v>
                </c:pt>
                <c:pt idx="1778">
                  <c:v>29.008535124197365</c:v>
                </c:pt>
                <c:pt idx="1779">
                  <c:v>26.443981666713597</c:v>
                </c:pt>
                <c:pt idx="1780">
                  <c:v>24.264001349812219</c:v>
                </c:pt>
                <c:pt idx="1781">
                  <c:v>22.177783627186166</c:v>
                </c:pt>
                <c:pt idx="1782">
                  <c:v>20.104344313675767</c:v>
                </c:pt>
                <c:pt idx="1783">
                  <c:v>17.826613236596732</c:v>
                </c:pt>
                <c:pt idx="1784">
                  <c:v>15.401238629990399</c:v>
                </c:pt>
                <c:pt idx="1785">
                  <c:v>12.957551016689663</c:v>
                </c:pt>
                <c:pt idx="1786">
                  <c:v>10.784000599916538</c:v>
                </c:pt>
                <c:pt idx="1787">
                  <c:v>8.9712571105935321</c:v>
                </c:pt>
                <c:pt idx="1788">
                  <c:v>7.5714108788735972</c:v>
                </c:pt>
                <c:pt idx="1789">
                  <c:v>6.5185350806568945</c:v>
                </c:pt>
                <c:pt idx="1790">
                  <c:v>5.6297438224220144</c:v>
                </c:pt>
                <c:pt idx="1791">
                  <c:v>4.8457029624791028</c:v>
                </c:pt>
                <c:pt idx="1792">
                  <c:v>4.1204265062399994</c:v>
                </c:pt>
                <c:pt idx="1793">
                  <c:v>3.4204626948096006</c:v>
                </c:pt>
                <c:pt idx="1794">
                  <c:v>2.6960001499791346</c:v>
                </c:pt>
                <c:pt idx="1795">
                  <c:v>1.9554221592575989</c:v>
                </c:pt>
                <c:pt idx="1796">
                  <c:v>1.2313665701314558</c:v>
                </c:pt>
                <c:pt idx="1797">
                  <c:v>0.61604954519961563</c:v>
                </c:pt>
                <c:pt idx="1798">
                  <c:v>0.22008164489625592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56-5049-A981-03FC46CCD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021231"/>
        <c:axId val="800678239"/>
      </c:scatterChart>
      <c:valAx>
        <c:axId val="35602123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678239"/>
        <c:crosses val="autoZero"/>
        <c:crossBetween val="midCat"/>
      </c:valAx>
      <c:valAx>
        <c:axId val="80067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0212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 &amp; 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(kWh)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v5'!$R$2:$R$1811</c:f>
              <c:numCache>
                <c:formatCode>General</c:formatCode>
                <c:ptCount val="1805"/>
                <c:pt idx="3" formatCode="0.000">
                  <c:v>0</c:v>
                </c:pt>
                <c:pt idx="4" formatCode="0.000">
                  <c:v>0</c:v>
                </c:pt>
                <c:pt idx="5" formatCode="0.000">
                  <c:v>0</c:v>
                </c:pt>
                <c:pt idx="6" formatCode="0.000">
                  <c:v>0</c:v>
                </c:pt>
                <c:pt idx="7" formatCode="0.000">
                  <c:v>0</c:v>
                </c:pt>
                <c:pt idx="8" formatCode="0.000">
                  <c:v>0</c:v>
                </c:pt>
                <c:pt idx="9" formatCode="0.000">
                  <c:v>0</c:v>
                </c:pt>
                <c:pt idx="10" formatCode="0.000">
                  <c:v>0</c:v>
                </c:pt>
                <c:pt idx="11" formatCode="0.000">
                  <c:v>0</c:v>
                </c:pt>
                <c:pt idx="12" formatCode="0.000">
                  <c:v>0</c:v>
                </c:pt>
                <c:pt idx="13" formatCode="0.000">
                  <c:v>0</c:v>
                </c:pt>
                <c:pt idx="14" formatCode="0.000">
                  <c:v>0</c:v>
                </c:pt>
                <c:pt idx="15" formatCode="0.000">
                  <c:v>0</c:v>
                </c:pt>
                <c:pt idx="16" formatCode="0.000">
                  <c:v>0</c:v>
                </c:pt>
                <c:pt idx="17" formatCode="0.000">
                  <c:v>0</c:v>
                </c:pt>
                <c:pt idx="18" formatCode="0.000">
                  <c:v>0</c:v>
                </c:pt>
                <c:pt idx="19" formatCode="0.000">
                  <c:v>0</c:v>
                </c:pt>
                <c:pt idx="20" formatCode="0.000">
                  <c:v>0</c:v>
                </c:pt>
                <c:pt idx="21" formatCode="0.000">
                  <c:v>0</c:v>
                </c:pt>
                <c:pt idx="22" formatCode="0.000">
                  <c:v>0</c:v>
                </c:pt>
                <c:pt idx="23" formatCode="0.000">
                  <c:v>0</c:v>
                </c:pt>
                <c:pt idx="24" formatCode="0.000">
                  <c:v>0</c:v>
                </c:pt>
                <c:pt idx="25" formatCode="0.000">
                  <c:v>0</c:v>
                </c:pt>
                <c:pt idx="26" formatCode="0.000">
                  <c:v>0</c:v>
                </c:pt>
                <c:pt idx="27" formatCode="0.000">
                  <c:v>0</c:v>
                </c:pt>
                <c:pt idx="28" formatCode="0.000">
                  <c:v>0</c:v>
                </c:pt>
                <c:pt idx="29" formatCode="0.000">
                  <c:v>0</c:v>
                </c:pt>
                <c:pt idx="30" formatCode="0.000">
                  <c:v>0</c:v>
                </c:pt>
                <c:pt idx="31" formatCode="0.000">
                  <c:v>0</c:v>
                </c:pt>
                <c:pt idx="32" formatCode="0.000">
                  <c:v>0</c:v>
                </c:pt>
                <c:pt idx="33" formatCode="0.000">
                  <c:v>0</c:v>
                </c:pt>
                <c:pt idx="34" formatCode="0.000">
                  <c:v>0</c:v>
                </c:pt>
                <c:pt idx="35" formatCode="0.000">
                  <c:v>0</c:v>
                </c:pt>
                <c:pt idx="36" formatCode="0.000">
                  <c:v>0</c:v>
                </c:pt>
                <c:pt idx="37" formatCode="0.000">
                  <c:v>0</c:v>
                </c:pt>
                <c:pt idx="38" formatCode="0.000">
                  <c:v>0</c:v>
                </c:pt>
                <c:pt idx="39" formatCode="0.000">
                  <c:v>0</c:v>
                </c:pt>
                <c:pt idx="40" formatCode="0.000">
                  <c:v>0</c:v>
                </c:pt>
                <c:pt idx="41" formatCode="0.000">
                  <c:v>3.0172977600438194E-4</c:v>
                </c:pt>
                <c:pt idx="42" formatCode="0.000">
                  <c:v>7.5786857571864743E-4</c:v>
                </c:pt>
                <c:pt idx="43" formatCode="0.000">
                  <c:v>1.1437122839858939E-3</c:v>
                </c:pt>
                <c:pt idx="44" formatCode="0.000">
                  <c:v>1.4476875211240259E-3</c:v>
                </c:pt>
                <c:pt idx="45" formatCode="0.000">
                  <c:v>1.8222498088078627E-3</c:v>
                </c:pt>
                <c:pt idx="46" formatCode="0.000">
                  <c:v>2.3017231809268467E-3</c:v>
                </c:pt>
                <c:pt idx="47" formatCode="0.000">
                  <c:v>2.6912650746902874E-3</c:v>
                </c:pt>
                <c:pt idx="48" formatCode="0.000">
                  <c:v>2.8664028813550255E-3</c:v>
                </c:pt>
                <c:pt idx="49" formatCode="0.000">
                  <c:v>2.882832019876643E-3</c:v>
                </c:pt>
                <c:pt idx="50" formatCode="0.000">
                  <c:v>2.882832019876643E-3</c:v>
                </c:pt>
                <c:pt idx="51" formatCode="0.000">
                  <c:v>2.9107088041025468E-3</c:v>
                </c:pt>
                <c:pt idx="52" formatCode="0.000">
                  <c:v>2.9212137648935844E-3</c:v>
                </c:pt>
                <c:pt idx="53" formatCode="0.000">
                  <c:v>2.9212137648935844E-3</c:v>
                </c:pt>
                <c:pt idx="54" formatCode="0.000">
                  <c:v>2.9212137648935844E-3</c:v>
                </c:pt>
                <c:pt idx="55" formatCode="0.000">
                  <c:v>2.9524081359873344E-3</c:v>
                </c:pt>
                <c:pt idx="56" formatCode="0.000">
                  <c:v>3.0842023504682784E-3</c:v>
                </c:pt>
                <c:pt idx="57" formatCode="0.000">
                  <c:v>3.1676773411270808E-3</c:v>
                </c:pt>
                <c:pt idx="58" formatCode="0.000">
                  <c:v>3.1676773411270808E-3</c:v>
                </c:pt>
                <c:pt idx="59" formatCode="0.000">
                  <c:v>3.1676773411270808E-3</c:v>
                </c:pt>
                <c:pt idx="60" formatCode="0.000">
                  <c:v>3.1676773411270808E-3</c:v>
                </c:pt>
                <c:pt idx="61" formatCode="0.000">
                  <c:v>3.1676773411270808E-3</c:v>
                </c:pt>
                <c:pt idx="62" formatCode="0.000">
                  <c:v>3.1676773411270808E-3</c:v>
                </c:pt>
                <c:pt idx="63" formatCode="0.000">
                  <c:v>3.1676773411270808E-3</c:v>
                </c:pt>
                <c:pt idx="64" formatCode="0.000">
                  <c:v>3.1676773411270808E-3</c:v>
                </c:pt>
                <c:pt idx="65" formatCode="0.000">
                  <c:v>3.1676773411270808E-3</c:v>
                </c:pt>
                <c:pt idx="66" formatCode="0.000">
                  <c:v>3.1676773411270808E-3</c:v>
                </c:pt>
                <c:pt idx="67" formatCode="0.000">
                  <c:v>3.1676773411270808E-3</c:v>
                </c:pt>
                <c:pt idx="68" formatCode="0.000">
                  <c:v>3.1676773411270808E-3</c:v>
                </c:pt>
                <c:pt idx="69" formatCode="0.000">
                  <c:v>3.1676773411270808E-3</c:v>
                </c:pt>
                <c:pt idx="70" formatCode="0.000">
                  <c:v>3.1676773411270808E-3</c:v>
                </c:pt>
                <c:pt idx="71" formatCode="0.000">
                  <c:v>3.1676773411270808E-3</c:v>
                </c:pt>
                <c:pt idx="72" formatCode="0.000">
                  <c:v>3.1676773411270808E-3</c:v>
                </c:pt>
                <c:pt idx="73" formatCode="0.000">
                  <c:v>3.1676773411270808E-3</c:v>
                </c:pt>
                <c:pt idx="74" formatCode="0.000">
                  <c:v>3.1676773411270808E-3</c:v>
                </c:pt>
                <c:pt idx="75" formatCode="0.000">
                  <c:v>3.1676773411270808E-3</c:v>
                </c:pt>
                <c:pt idx="76" formatCode="0.000">
                  <c:v>3.1676773411270808E-3</c:v>
                </c:pt>
                <c:pt idx="77" formatCode="0.000">
                  <c:v>3.1676773411270808E-3</c:v>
                </c:pt>
                <c:pt idx="78" formatCode="0.000">
                  <c:v>3.1676773411270808E-3</c:v>
                </c:pt>
                <c:pt idx="79" formatCode="0.000">
                  <c:v>3.1676773411270808E-3</c:v>
                </c:pt>
                <c:pt idx="80" formatCode="0.000">
                  <c:v>3.1676773411270808E-3</c:v>
                </c:pt>
                <c:pt idx="81" formatCode="0.000">
                  <c:v>3.1676773411270808E-3</c:v>
                </c:pt>
                <c:pt idx="82" formatCode="0.000">
                  <c:v>3.1676773411270808E-3</c:v>
                </c:pt>
                <c:pt idx="83" formatCode="0.000">
                  <c:v>3.1676773411270808E-3</c:v>
                </c:pt>
                <c:pt idx="84" formatCode="0.000">
                  <c:v>3.1676773411270808E-3</c:v>
                </c:pt>
                <c:pt idx="85" formatCode="0.000">
                  <c:v>3.1676773411270808E-3</c:v>
                </c:pt>
                <c:pt idx="86" formatCode="0.000">
                  <c:v>3.1676773411270808E-3</c:v>
                </c:pt>
                <c:pt idx="87" formatCode="0.000">
                  <c:v>3.1676773411270808E-3</c:v>
                </c:pt>
                <c:pt idx="88" formatCode="0.000">
                  <c:v>3.1676773411270808E-3</c:v>
                </c:pt>
                <c:pt idx="89" formatCode="0.000">
                  <c:v>3.1676773411270808E-3</c:v>
                </c:pt>
                <c:pt idx="90" formatCode="0.000">
                  <c:v>3.1676773411270808E-3</c:v>
                </c:pt>
                <c:pt idx="91" formatCode="0.000">
                  <c:v>3.1676773411270808E-3</c:v>
                </c:pt>
                <c:pt idx="92" formatCode="0.000">
                  <c:v>3.2651503840958307E-3</c:v>
                </c:pt>
                <c:pt idx="93" formatCode="0.000">
                  <c:v>3.7593137975610964E-3</c:v>
                </c:pt>
                <c:pt idx="94" formatCode="0.000">
                  <c:v>4.4324818448761519E-3</c:v>
                </c:pt>
                <c:pt idx="95" formatCode="0.000">
                  <c:v>5.0060213316874226E-3</c:v>
                </c:pt>
                <c:pt idx="96" formatCode="0.000">
                  <c:v>5.3253851979550701E-3</c:v>
                </c:pt>
                <c:pt idx="97" formatCode="0.000">
                  <c:v>5.4747378639447963E-3</c:v>
                </c:pt>
                <c:pt idx="98" formatCode="0.000">
                  <c:v>5.6051091448089934E-3</c:v>
                </c:pt>
                <c:pt idx="99" formatCode="0.000">
                  <c:v>5.7342654109646951E-3</c:v>
                </c:pt>
                <c:pt idx="100" formatCode="0.000">
                  <c:v>5.8047292596426076E-3</c:v>
                </c:pt>
                <c:pt idx="101" formatCode="0.000">
                  <c:v>5.8281500686703852E-3</c:v>
                </c:pt>
                <c:pt idx="102" formatCode="0.000">
                  <c:v>5.8424778335755771E-3</c:v>
                </c:pt>
                <c:pt idx="103" formatCode="0.000">
                  <c:v>5.8424778335755771E-3</c:v>
                </c:pt>
                <c:pt idx="104" formatCode="0.000">
                  <c:v>5.8424778335755771E-3</c:v>
                </c:pt>
                <c:pt idx="105" formatCode="0.000">
                  <c:v>5.8424778335755771E-3</c:v>
                </c:pt>
                <c:pt idx="106" formatCode="0.000">
                  <c:v>5.8424778335755771E-3</c:v>
                </c:pt>
                <c:pt idx="107" formatCode="0.000">
                  <c:v>5.8424778335755771E-3</c:v>
                </c:pt>
                <c:pt idx="108" formatCode="0.000">
                  <c:v>5.8424778335755771E-3</c:v>
                </c:pt>
                <c:pt idx="109" formatCode="0.000">
                  <c:v>5.8424778335755771E-3</c:v>
                </c:pt>
                <c:pt idx="110" formatCode="0.000">
                  <c:v>5.8424778335755771E-3</c:v>
                </c:pt>
                <c:pt idx="111" formatCode="0.000">
                  <c:v>5.8424778335755771E-3</c:v>
                </c:pt>
                <c:pt idx="112" formatCode="0.000">
                  <c:v>5.8424778335755771E-3</c:v>
                </c:pt>
                <c:pt idx="113" formatCode="0.000">
                  <c:v>5.8424778335755771E-3</c:v>
                </c:pt>
                <c:pt idx="114" formatCode="0.000">
                  <c:v>5.8424778335755771E-3</c:v>
                </c:pt>
                <c:pt idx="115" formatCode="0.000">
                  <c:v>5.8424778335755771E-3</c:v>
                </c:pt>
                <c:pt idx="116" formatCode="0.000">
                  <c:v>5.8424778335755771E-3</c:v>
                </c:pt>
                <c:pt idx="117" formatCode="0.000">
                  <c:v>5.8424778335755771E-3</c:v>
                </c:pt>
                <c:pt idx="118" formatCode="0.000">
                  <c:v>5.8424778335755771E-3</c:v>
                </c:pt>
                <c:pt idx="119" formatCode="0.000">
                  <c:v>5.8424778335755771E-3</c:v>
                </c:pt>
                <c:pt idx="120" formatCode="0.000">
                  <c:v>5.8424778335755771E-3</c:v>
                </c:pt>
                <c:pt idx="121" formatCode="0.000">
                  <c:v>5.8424778335755771E-3</c:v>
                </c:pt>
                <c:pt idx="122" formatCode="0.000">
                  <c:v>5.8424778335755771E-3</c:v>
                </c:pt>
                <c:pt idx="123" formatCode="0.000">
                  <c:v>5.8424778335755771E-3</c:v>
                </c:pt>
                <c:pt idx="124" formatCode="0.000">
                  <c:v>5.8424778335755771E-3</c:v>
                </c:pt>
                <c:pt idx="125" formatCode="0.000">
                  <c:v>5.8424778335755771E-3</c:v>
                </c:pt>
                <c:pt idx="126" formatCode="0.000">
                  <c:v>5.8424778335755771E-3</c:v>
                </c:pt>
                <c:pt idx="127" formatCode="0.000">
                  <c:v>5.8424778335755771E-3</c:v>
                </c:pt>
                <c:pt idx="128" formatCode="0.000">
                  <c:v>5.8424778335755771E-3</c:v>
                </c:pt>
                <c:pt idx="129" formatCode="0.000">
                  <c:v>5.8424778335755771E-3</c:v>
                </c:pt>
                <c:pt idx="130" formatCode="0.000">
                  <c:v>5.8424778335755771E-3</c:v>
                </c:pt>
                <c:pt idx="131" formatCode="0.000">
                  <c:v>5.8424778335755771E-3</c:v>
                </c:pt>
                <c:pt idx="132" formatCode="0.000">
                  <c:v>5.8424778335755771E-3</c:v>
                </c:pt>
                <c:pt idx="133" formatCode="0.000">
                  <c:v>5.8424778335755771E-3</c:v>
                </c:pt>
                <c:pt idx="134" formatCode="0.000">
                  <c:v>5.8424778335755771E-3</c:v>
                </c:pt>
                <c:pt idx="135" formatCode="0.000">
                  <c:v>5.8424778335755771E-3</c:v>
                </c:pt>
                <c:pt idx="136" formatCode="0.000">
                  <c:v>5.8424778335755771E-3</c:v>
                </c:pt>
                <c:pt idx="137" formatCode="0.000">
                  <c:v>5.8424778335755771E-3</c:v>
                </c:pt>
                <c:pt idx="138" formatCode="0.000">
                  <c:v>5.8424778335755771E-3</c:v>
                </c:pt>
                <c:pt idx="139" formatCode="0.000">
                  <c:v>5.8424778335755771E-3</c:v>
                </c:pt>
                <c:pt idx="140" formatCode="0.000">
                  <c:v>5.8424778335755771E-3</c:v>
                </c:pt>
                <c:pt idx="141" formatCode="0.000">
                  <c:v>5.8424778335755771E-3</c:v>
                </c:pt>
                <c:pt idx="142" formatCode="0.000">
                  <c:v>5.8424778335755771E-3</c:v>
                </c:pt>
                <c:pt idx="143" formatCode="0.000">
                  <c:v>5.8424778335755771E-3</c:v>
                </c:pt>
                <c:pt idx="144" formatCode="0.000">
                  <c:v>5.8424778335755771E-3</c:v>
                </c:pt>
                <c:pt idx="145" formatCode="0.000">
                  <c:v>5.8424778335755771E-3</c:v>
                </c:pt>
                <c:pt idx="146" formatCode="0.000">
                  <c:v>5.8424778335755771E-3</c:v>
                </c:pt>
                <c:pt idx="147" formatCode="0.000">
                  <c:v>5.8424778335755771E-3</c:v>
                </c:pt>
                <c:pt idx="148" formatCode="0.000">
                  <c:v>5.8424778335755771E-3</c:v>
                </c:pt>
                <c:pt idx="149" formatCode="0.000">
                  <c:v>5.8424778335755771E-3</c:v>
                </c:pt>
                <c:pt idx="150" formatCode="0.000">
                  <c:v>5.8424778335755771E-3</c:v>
                </c:pt>
                <c:pt idx="151" formatCode="0.000">
                  <c:v>5.8424778335755771E-3</c:v>
                </c:pt>
                <c:pt idx="152" formatCode="0.000">
                  <c:v>5.8424778335755771E-3</c:v>
                </c:pt>
                <c:pt idx="153" formatCode="0.000">
                  <c:v>5.8424778335755771E-3</c:v>
                </c:pt>
                <c:pt idx="154" formatCode="0.000">
                  <c:v>5.8424778335755771E-3</c:v>
                </c:pt>
                <c:pt idx="155" formatCode="0.000">
                  <c:v>5.925072003730541E-3</c:v>
                </c:pt>
                <c:pt idx="156" formatCode="0.000">
                  <c:v>6.3446885460259226E-3</c:v>
                </c:pt>
                <c:pt idx="157" formatCode="0.000">
                  <c:v>6.9064281259066818E-3</c:v>
                </c:pt>
                <c:pt idx="158" formatCode="0.000">
                  <c:v>7.3085894669344077E-3</c:v>
                </c:pt>
                <c:pt idx="159" formatCode="0.000">
                  <c:v>7.4606406264117074E-3</c:v>
                </c:pt>
                <c:pt idx="160" formatCode="0.000">
                  <c:v>7.4606406264117074E-3</c:v>
                </c:pt>
                <c:pt idx="161" formatCode="0.000">
                  <c:v>7.4606406264117074E-3</c:v>
                </c:pt>
                <c:pt idx="162" formatCode="0.000">
                  <c:v>7.4606406264117074E-3</c:v>
                </c:pt>
                <c:pt idx="163" formatCode="0.000">
                  <c:v>7.4606406264117074E-3</c:v>
                </c:pt>
                <c:pt idx="164" formatCode="0.000">
                  <c:v>7.4606406264117074E-3</c:v>
                </c:pt>
                <c:pt idx="165" formatCode="0.000">
                  <c:v>7.4606406264117074E-3</c:v>
                </c:pt>
                <c:pt idx="166" formatCode="0.000">
                  <c:v>7.4606406264117074E-3</c:v>
                </c:pt>
                <c:pt idx="167" formatCode="0.000">
                  <c:v>7.4606406264117074E-3</c:v>
                </c:pt>
                <c:pt idx="168" formatCode="0.000">
                  <c:v>7.4606406264117074E-3</c:v>
                </c:pt>
                <c:pt idx="169" formatCode="0.000">
                  <c:v>7.4606406264117074E-3</c:v>
                </c:pt>
                <c:pt idx="170" formatCode="0.000">
                  <c:v>7.4606406264117074E-3</c:v>
                </c:pt>
                <c:pt idx="171" formatCode="0.000">
                  <c:v>7.4606406264117074E-3</c:v>
                </c:pt>
                <c:pt idx="172" formatCode="0.000">
                  <c:v>7.4606406264117074E-3</c:v>
                </c:pt>
                <c:pt idx="173" formatCode="0.000">
                  <c:v>7.4606406264117074E-3</c:v>
                </c:pt>
                <c:pt idx="174" formatCode="0.000">
                  <c:v>7.4606406264117074E-3</c:v>
                </c:pt>
                <c:pt idx="175" formatCode="0.000">
                  <c:v>7.5823003333322179E-3</c:v>
                </c:pt>
                <c:pt idx="176" formatCode="0.000">
                  <c:v>8.067409838196947E-3</c:v>
                </c:pt>
                <c:pt idx="177" formatCode="0.000">
                  <c:v>8.6507021451974753E-3</c:v>
                </c:pt>
                <c:pt idx="178" formatCode="0.000">
                  <c:v>8.9800884243070294E-3</c:v>
                </c:pt>
                <c:pt idx="179" formatCode="0.000">
                  <c:v>9.0107189988917116E-3</c:v>
                </c:pt>
                <c:pt idx="180" formatCode="0.000">
                  <c:v>9.0107189988917116E-3</c:v>
                </c:pt>
                <c:pt idx="181" formatCode="0.000">
                  <c:v>9.0107189988917116E-3</c:v>
                </c:pt>
                <c:pt idx="182" formatCode="0.000">
                  <c:v>9.0107189988917116E-3</c:v>
                </c:pt>
                <c:pt idx="183" formatCode="0.000">
                  <c:v>9.0107189988917116E-3</c:v>
                </c:pt>
                <c:pt idx="184" formatCode="0.000">
                  <c:v>9.0107189988917116E-3</c:v>
                </c:pt>
                <c:pt idx="185" formatCode="0.000">
                  <c:v>9.0107189988917116E-3</c:v>
                </c:pt>
                <c:pt idx="186" formatCode="0.000">
                  <c:v>9.0107189988917116E-3</c:v>
                </c:pt>
                <c:pt idx="187" formatCode="0.000">
                  <c:v>9.1338924163248472E-3</c:v>
                </c:pt>
                <c:pt idx="188" formatCode="0.000">
                  <c:v>9.3745353940748958E-3</c:v>
                </c:pt>
                <c:pt idx="189" formatCode="0.000">
                  <c:v>9.6227225318349565E-3</c:v>
                </c:pt>
                <c:pt idx="190" formatCode="0.000">
                  <c:v>9.8205926288482022E-3</c:v>
                </c:pt>
                <c:pt idx="191" formatCode="0.000">
                  <c:v>9.954963439015304E-3</c:v>
                </c:pt>
                <c:pt idx="192" formatCode="0.000">
                  <c:v>1.0041808802411088E-2</c:v>
                </c:pt>
                <c:pt idx="193" formatCode="0.000">
                  <c:v>1.0094086770321387E-2</c:v>
                </c:pt>
                <c:pt idx="194" formatCode="0.000">
                  <c:v>1.0116892127964518E-2</c:v>
                </c:pt>
                <c:pt idx="195" formatCode="0.000">
                  <c:v>1.0122373311909018E-2</c:v>
                </c:pt>
                <c:pt idx="196" formatCode="0.000">
                  <c:v>1.0122373311909018E-2</c:v>
                </c:pt>
                <c:pt idx="197" formatCode="0.000">
                  <c:v>1.0122373311909018E-2</c:v>
                </c:pt>
                <c:pt idx="198" formatCode="0.000">
                  <c:v>1.0122373311909018E-2</c:v>
                </c:pt>
                <c:pt idx="199" formatCode="0.000">
                  <c:v>1.0122373311909018E-2</c:v>
                </c:pt>
                <c:pt idx="200" formatCode="0.000">
                  <c:v>1.0122373311909018E-2</c:v>
                </c:pt>
                <c:pt idx="201" formatCode="0.000">
                  <c:v>1.0122373311909018E-2</c:v>
                </c:pt>
                <c:pt idx="202" formatCode="0.000">
                  <c:v>1.0122373311909018E-2</c:v>
                </c:pt>
                <c:pt idx="203" formatCode="0.000">
                  <c:v>1.0122373311909018E-2</c:v>
                </c:pt>
                <c:pt idx="204" formatCode="0.000">
                  <c:v>1.0122373311909018E-2</c:v>
                </c:pt>
                <c:pt idx="205" formatCode="0.000">
                  <c:v>1.0122373311909018E-2</c:v>
                </c:pt>
                <c:pt idx="206" formatCode="0.000">
                  <c:v>1.0122373311909018E-2</c:v>
                </c:pt>
                <c:pt idx="207" formatCode="0.000">
                  <c:v>1.0122373311909018E-2</c:v>
                </c:pt>
                <c:pt idx="208" formatCode="0.000">
                  <c:v>1.0122373311909018E-2</c:v>
                </c:pt>
                <c:pt idx="209" formatCode="0.000">
                  <c:v>1.0122373311909018E-2</c:v>
                </c:pt>
                <c:pt idx="210" formatCode="0.000">
                  <c:v>1.0122373311909018E-2</c:v>
                </c:pt>
                <c:pt idx="211" formatCode="0.000">
                  <c:v>1.0122373311909018E-2</c:v>
                </c:pt>
                <c:pt idx="212" formatCode="0.000">
                  <c:v>1.0122373311909018E-2</c:v>
                </c:pt>
                <c:pt idx="213" formatCode="0.000">
                  <c:v>1.0122373311909018E-2</c:v>
                </c:pt>
                <c:pt idx="214" formatCode="0.000">
                  <c:v>1.0122373311909018E-2</c:v>
                </c:pt>
                <c:pt idx="215" formatCode="0.000">
                  <c:v>1.0122373311909018E-2</c:v>
                </c:pt>
                <c:pt idx="216" formatCode="0.000">
                  <c:v>1.0122373311909018E-2</c:v>
                </c:pt>
                <c:pt idx="217" formatCode="0.000">
                  <c:v>1.0122373311909018E-2</c:v>
                </c:pt>
                <c:pt idx="218" formatCode="0.000">
                  <c:v>1.0122373311909018E-2</c:v>
                </c:pt>
                <c:pt idx="219" formatCode="0.000">
                  <c:v>1.0122373311909018E-2</c:v>
                </c:pt>
                <c:pt idx="220" formatCode="0.000">
                  <c:v>1.0122373311909018E-2</c:v>
                </c:pt>
                <c:pt idx="221" formatCode="0.000">
                  <c:v>1.0122373311909018E-2</c:v>
                </c:pt>
                <c:pt idx="222" formatCode="0.000">
                  <c:v>1.0122373311909018E-2</c:v>
                </c:pt>
                <c:pt idx="223" formatCode="0.000">
                  <c:v>1.0122373311909018E-2</c:v>
                </c:pt>
                <c:pt idx="224" formatCode="0.000">
                  <c:v>1.0122373311909018E-2</c:v>
                </c:pt>
                <c:pt idx="225" formatCode="0.000">
                  <c:v>1.0122373311909018E-2</c:v>
                </c:pt>
                <c:pt idx="226" formatCode="0.000">
                  <c:v>1.0122373311909018E-2</c:v>
                </c:pt>
                <c:pt idx="227" formatCode="0.000">
                  <c:v>1.0122373311909018E-2</c:v>
                </c:pt>
                <c:pt idx="228" formatCode="0.000">
                  <c:v>1.0122373311909018E-2</c:v>
                </c:pt>
                <c:pt idx="229" formatCode="0.000">
                  <c:v>1.0122373311909018E-2</c:v>
                </c:pt>
                <c:pt idx="230" formatCode="0.000">
                  <c:v>1.0122373311909018E-2</c:v>
                </c:pt>
                <c:pt idx="231" formatCode="0.000">
                  <c:v>1.0122373311909018E-2</c:v>
                </c:pt>
                <c:pt idx="232" formatCode="0.000">
                  <c:v>1.0122373311909018E-2</c:v>
                </c:pt>
                <c:pt idx="233" formatCode="0.000">
                  <c:v>1.0122373311909018E-2</c:v>
                </c:pt>
                <c:pt idx="234" formatCode="0.000">
                  <c:v>1.0122373311909018E-2</c:v>
                </c:pt>
                <c:pt idx="235" formatCode="0.000">
                  <c:v>1.0122373311909018E-2</c:v>
                </c:pt>
                <c:pt idx="236" formatCode="0.000">
                  <c:v>1.0122373311909018E-2</c:v>
                </c:pt>
                <c:pt idx="237" formatCode="0.000">
                  <c:v>1.0291683810299499E-2</c:v>
                </c:pt>
                <c:pt idx="238" formatCode="0.000">
                  <c:v>1.0558995366588032E-2</c:v>
                </c:pt>
                <c:pt idx="239" formatCode="0.000">
                  <c:v>1.0703633449230136E-2</c:v>
                </c:pt>
                <c:pt idx="240" formatCode="0.000">
                  <c:v>1.0703633449230136E-2</c:v>
                </c:pt>
                <c:pt idx="241" formatCode="0.000">
                  <c:v>1.0703633449230136E-2</c:v>
                </c:pt>
                <c:pt idx="242" formatCode="0.000">
                  <c:v>1.0736078080160064E-2</c:v>
                </c:pt>
                <c:pt idx="243" formatCode="0.000">
                  <c:v>1.1024673298182889E-2</c:v>
                </c:pt>
                <c:pt idx="244" formatCode="0.000">
                  <c:v>1.1477693490343105E-2</c:v>
                </c:pt>
                <c:pt idx="245" formatCode="0.000">
                  <c:v>1.1836295462643247E-2</c:v>
                </c:pt>
                <c:pt idx="246" formatCode="0.000">
                  <c:v>1.2147701661137053E-2</c:v>
                </c:pt>
                <c:pt idx="247" formatCode="0.000">
                  <c:v>1.248945243387618E-2</c:v>
                </c:pt>
                <c:pt idx="248" formatCode="0.000">
                  <c:v>1.279342767101431E-2</c:v>
                </c:pt>
                <c:pt idx="249" formatCode="0.000">
                  <c:v>1.3167989958698147E-2</c:v>
                </c:pt>
                <c:pt idx="250" formatCode="0.000">
                  <c:v>1.3647463330817129E-2</c:v>
                </c:pt>
                <c:pt idx="251" formatCode="0.000">
                  <c:v>1.4037005224580571E-2</c:v>
                </c:pt>
                <c:pt idx="252" formatCode="0.000">
                  <c:v>1.4212143031245308E-2</c:v>
                </c:pt>
                <c:pt idx="253" formatCode="0.000">
                  <c:v>1.4228572169766925E-2</c:v>
                </c:pt>
                <c:pt idx="254" formatCode="0.000">
                  <c:v>1.4228572169766925E-2</c:v>
                </c:pt>
                <c:pt idx="255" formatCode="0.000">
                  <c:v>1.4256448953992827E-2</c:v>
                </c:pt>
                <c:pt idx="256" formatCode="0.000">
                  <c:v>1.4266953914783866E-2</c:v>
                </c:pt>
                <c:pt idx="257" formatCode="0.000">
                  <c:v>1.4266953914783866E-2</c:v>
                </c:pt>
                <c:pt idx="258" formatCode="0.000">
                  <c:v>1.4266953914783866E-2</c:v>
                </c:pt>
                <c:pt idx="259" formatCode="0.000">
                  <c:v>1.4298148285877615E-2</c:v>
                </c:pt>
                <c:pt idx="260" formatCode="0.000">
                  <c:v>1.43644585325945E-2</c:v>
                </c:pt>
                <c:pt idx="261" formatCode="0.000">
                  <c:v>1.43644585325945E-2</c:v>
                </c:pt>
                <c:pt idx="262" formatCode="0.000">
                  <c:v>1.43644585325945E-2</c:v>
                </c:pt>
                <c:pt idx="263" formatCode="0.000">
                  <c:v>1.43644585325945E-2</c:v>
                </c:pt>
                <c:pt idx="264" formatCode="0.000">
                  <c:v>1.43644585325945E-2</c:v>
                </c:pt>
                <c:pt idx="265" formatCode="0.000">
                  <c:v>1.43644585325945E-2</c:v>
                </c:pt>
                <c:pt idx="266" formatCode="0.000">
                  <c:v>1.43644585325945E-2</c:v>
                </c:pt>
                <c:pt idx="267" formatCode="0.000">
                  <c:v>1.43644585325945E-2</c:v>
                </c:pt>
                <c:pt idx="268" formatCode="0.000">
                  <c:v>1.43644585325945E-2</c:v>
                </c:pt>
                <c:pt idx="269" formatCode="0.000">
                  <c:v>1.43644585325945E-2</c:v>
                </c:pt>
                <c:pt idx="270" formatCode="0.000">
                  <c:v>1.43644585325945E-2</c:v>
                </c:pt>
                <c:pt idx="271" formatCode="0.000">
                  <c:v>1.43644585325945E-2</c:v>
                </c:pt>
                <c:pt idx="272" formatCode="0.000">
                  <c:v>1.43644585325945E-2</c:v>
                </c:pt>
                <c:pt idx="273" formatCode="0.000">
                  <c:v>1.43644585325945E-2</c:v>
                </c:pt>
                <c:pt idx="274" formatCode="0.000">
                  <c:v>1.43644585325945E-2</c:v>
                </c:pt>
                <c:pt idx="275" formatCode="0.000">
                  <c:v>1.43644585325945E-2</c:v>
                </c:pt>
                <c:pt idx="276" formatCode="0.000">
                  <c:v>1.43644585325945E-2</c:v>
                </c:pt>
                <c:pt idx="277" formatCode="0.000">
                  <c:v>1.43644585325945E-2</c:v>
                </c:pt>
                <c:pt idx="278" formatCode="0.000">
                  <c:v>1.4696112688195914E-2</c:v>
                </c:pt>
                <c:pt idx="279" formatCode="0.000">
                  <c:v>1.5160044104862581E-2</c:v>
                </c:pt>
                <c:pt idx="280" formatCode="0.000">
                  <c:v>1.567844798867888E-2</c:v>
                </c:pt>
                <c:pt idx="281" formatCode="0.000">
                  <c:v>1.6227033116365211E-2</c:v>
                </c:pt>
                <c:pt idx="282" formatCode="0.000">
                  <c:v>1.6891457967411296E-2</c:v>
                </c:pt>
                <c:pt idx="283" formatCode="0.000">
                  <c:v>1.7491894458708638E-2</c:v>
                </c:pt>
                <c:pt idx="284" formatCode="0.000">
                  <c:v>1.7731481373991061E-2</c:v>
                </c:pt>
                <c:pt idx="285" formatCode="0.000">
                  <c:v>1.7731481373991061E-2</c:v>
                </c:pt>
                <c:pt idx="286" formatCode="0.000">
                  <c:v>1.7731481373991061E-2</c:v>
                </c:pt>
                <c:pt idx="287" formatCode="0.000">
                  <c:v>1.7731481373991061E-2</c:v>
                </c:pt>
                <c:pt idx="288" formatCode="0.000">
                  <c:v>1.7731481373991061E-2</c:v>
                </c:pt>
                <c:pt idx="289" formatCode="0.000">
                  <c:v>1.7731481373991061E-2</c:v>
                </c:pt>
                <c:pt idx="290" formatCode="0.000">
                  <c:v>1.7731481373991061E-2</c:v>
                </c:pt>
                <c:pt idx="291" formatCode="0.000">
                  <c:v>1.7731481373991061E-2</c:v>
                </c:pt>
                <c:pt idx="292" formatCode="0.000">
                  <c:v>1.7731481373991061E-2</c:v>
                </c:pt>
                <c:pt idx="293" formatCode="0.000">
                  <c:v>1.7731481373991061E-2</c:v>
                </c:pt>
                <c:pt idx="294" formatCode="0.000">
                  <c:v>1.7731481373991061E-2</c:v>
                </c:pt>
                <c:pt idx="295" formatCode="0.000">
                  <c:v>1.7731481373991061E-2</c:v>
                </c:pt>
                <c:pt idx="296" formatCode="0.000">
                  <c:v>1.7731481373991061E-2</c:v>
                </c:pt>
                <c:pt idx="297" formatCode="0.000">
                  <c:v>1.7731481373991061E-2</c:v>
                </c:pt>
                <c:pt idx="298" formatCode="0.000">
                  <c:v>1.7731481373991061E-2</c:v>
                </c:pt>
                <c:pt idx="299" formatCode="0.000">
                  <c:v>1.7731481373991061E-2</c:v>
                </c:pt>
                <c:pt idx="300" formatCode="0.000">
                  <c:v>1.7731481373991061E-2</c:v>
                </c:pt>
                <c:pt idx="301" formatCode="0.000">
                  <c:v>1.7731481373991061E-2</c:v>
                </c:pt>
                <c:pt idx="302" formatCode="0.000">
                  <c:v>1.7731481373991061E-2</c:v>
                </c:pt>
                <c:pt idx="303" formatCode="0.000">
                  <c:v>1.7731481373991061E-2</c:v>
                </c:pt>
                <c:pt idx="304" formatCode="0.000">
                  <c:v>1.7731481373991061E-2</c:v>
                </c:pt>
                <c:pt idx="305" formatCode="0.000">
                  <c:v>1.7731481373991061E-2</c:v>
                </c:pt>
                <c:pt idx="306" formatCode="0.000">
                  <c:v>1.7731481373991061E-2</c:v>
                </c:pt>
                <c:pt idx="307" formatCode="0.000">
                  <c:v>1.7731481373991061E-2</c:v>
                </c:pt>
                <c:pt idx="308" formatCode="0.000">
                  <c:v>1.7800868933204594E-2</c:v>
                </c:pt>
                <c:pt idx="309" formatCode="0.000">
                  <c:v>1.7937254241357843E-2</c:v>
                </c:pt>
                <c:pt idx="310" formatCode="0.000">
                  <c:v>1.8011143256252318E-2</c:v>
                </c:pt>
                <c:pt idx="311" formatCode="0.000">
                  <c:v>1.8011143256252318E-2</c:v>
                </c:pt>
                <c:pt idx="312" formatCode="0.000">
                  <c:v>1.8011143256252318E-2</c:v>
                </c:pt>
                <c:pt idx="313" formatCode="0.000">
                  <c:v>1.8011143256252318E-2</c:v>
                </c:pt>
                <c:pt idx="314" formatCode="0.000">
                  <c:v>1.8011143256252318E-2</c:v>
                </c:pt>
                <c:pt idx="315" formatCode="0.000">
                  <c:v>1.8011143256252318E-2</c:v>
                </c:pt>
                <c:pt idx="316" formatCode="0.000">
                  <c:v>1.8011143256252318E-2</c:v>
                </c:pt>
                <c:pt idx="317" formatCode="0.000">
                  <c:v>1.8088233347260622E-2</c:v>
                </c:pt>
                <c:pt idx="318" formatCode="0.000">
                  <c:v>1.8219180523186548E-2</c:v>
                </c:pt>
                <c:pt idx="319" formatCode="0.000">
                  <c:v>1.8347571892299491E-2</c:v>
                </c:pt>
                <c:pt idx="320" formatCode="0.000">
                  <c:v>1.8443866502880123E-2</c:v>
                </c:pt>
                <c:pt idx="321" formatCode="0.000">
                  <c:v>1.8566946406697205E-2</c:v>
                </c:pt>
                <c:pt idx="322" formatCode="0.000">
                  <c:v>1.8748640828636504E-2</c:v>
                </c:pt>
                <c:pt idx="323" formatCode="0.000">
                  <c:v>1.8937642152939201E-2</c:v>
                </c:pt>
                <c:pt idx="324" formatCode="0.000">
                  <c:v>1.899944060908431E-2</c:v>
                </c:pt>
                <c:pt idx="325" formatCode="0.000">
                  <c:v>1.899944060908431E-2</c:v>
                </c:pt>
                <c:pt idx="326" formatCode="0.000">
                  <c:v>1.899944060908431E-2</c:v>
                </c:pt>
                <c:pt idx="327" formatCode="0.000">
                  <c:v>1.899944060908431E-2</c:v>
                </c:pt>
                <c:pt idx="328" formatCode="0.000">
                  <c:v>1.899944060908431E-2</c:v>
                </c:pt>
                <c:pt idx="329" formatCode="0.000">
                  <c:v>1.899944060908431E-2</c:v>
                </c:pt>
                <c:pt idx="330" formatCode="0.000">
                  <c:v>1.899944060908431E-2</c:v>
                </c:pt>
                <c:pt idx="331" formatCode="0.000">
                  <c:v>1.899944060908431E-2</c:v>
                </c:pt>
                <c:pt idx="332" formatCode="0.000">
                  <c:v>1.9105915822028294E-2</c:v>
                </c:pt>
                <c:pt idx="333" formatCode="0.000">
                  <c:v>1.9366615195299103E-2</c:v>
                </c:pt>
                <c:pt idx="334" formatCode="0.000">
                  <c:v>1.9476142771540864E-2</c:v>
                </c:pt>
                <c:pt idx="335" formatCode="0.000">
                  <c:v>1.9476142771540864E-2</c:v>
                </c:pt>
                <c:pt idx="336" formatCode="0.000">
                  <c:v>1.9476142771540864E-2</c:v>
                </c:pt>
                <c:pt idx="337" formatCode="0.000">
                  <c:v>1.9476142771540864E-2</c:v>
                </c:pt>
                <c:pt idx="338" formatCode="0.000">
                  <c:v>1.9476142771540864E-2</c:v>
                </c:pt>
                <c:pt idx="339" formatCode="0.000">
                  <c:v>1.9476142771540864E-2</c:v>
                </c:pt>
                <c:pt idx="340" formatCode="0.000">
                  <c:v>1.9476142771540864E-2</c:v>
                </c:pt>
                <c:pt idx="341" formatCode="0.000">
                  <c:v>1.9476142771540864E-2</c:v>
                </c:pt>
                <c:pt idx="342" formatCode="0.000">
                  <c:v>1.9476142771540864E-2</c:v>
                </c:pt>
                <c:pt idx="343" formatCode="0.000">
                  <c:v>1.9476142771540864E-2</c:v>
                </c:pt>
                <c:pt idx="344" formatCode="0.000">
                  <c:v>1.9476142771540864E-2</c:v>
                </c:pt>
                <c:pt idx="345" formatCode="0.000">
                  <c:v>1.9476142771540864E-2</c:v>
                </c:pt>
                <c:pt idx="346" formatCode="0.000">
                  <c:v>1.9476142771540864E-2</c:v>
                </c:pt>
                <c:pt idx="347" formatCode="0.000">
                  <c:v>1.9476142771540864E-2</c:v>
                </c:pt>
                <c:pt idx="348" formatCode="0.000">
                  <c:v>1.9476142771540864E-2</c:v>
                </c:pt>
                <c:pt idx="349" formatCode="0.000">
                  <c:v>1.9476142771540864E-2</c:v>
                </c:pt>
                <c:pt idx="350" formatCode="0.000">
                  <c:v>1.9476142771540864E-2</c:v>
                </c:pt>
                <c:pt idx="351" formatCode="0.000">
                  <c:v>1.9476142771540864E-2</c:v>
                </c:pt>
                <c:pt idx="352" formatCode="0.000">
                  <c:v>1.9476142771540864E-2</c:v>
                </c:pt>
                <c:pt idx="353" formatCode="0.000">
                  <c:v>1.9476142771540864E-2</c:v>
                </c:pt>
                <c:pt idx="354" formatCode="0.000">
                  <c:v>1.9476142771540864E-2</c:v>
                </c:pt>
                <c:pt idx="355" formatCode="0.000">
                  <c:v>1.9476142771540864E-2</c:v>
                </c:pt>
                <c:pt idx="356" formatCode="0.000">
                  <c:v>1.9476142771540864E-2</c:v>
                </c:pt>
                <c:pt idx="357" formatCode="0.000">
                  <c:v>1.9476142771540864E-2</c:v>
                </c:pt>
                <c:pt idx="358" formatCode="0.000">
                  <c:v>1.9476142771540864E-2</c:v>
                </c:pt>
                <c:pt idx="359" formatCode="0.000">
                  <c:v>1.9476142771540864E-2</c:v>
                </c:pt>
                <c:pt idx="360" formatCode="0.000">
                  <c:v>1.9476142771540864E-2</c:v>
                </c:pt>
                <c:pt idx="361" formatCode="0.000">
                  <c:v>1.9476142771540864E-2</c:v>
                </c:pt>
                <c:pt idx="362" formatCode="0.000">
                  <c:v>1.9476142771540864E-2</c:v>
                </c:pt>
                <c:pt idx="363" formatCode="0.000">
                  <c:v>1.9586959782000174E-2</c:v>
                </c:pt>
                <c:pt idx="364" formatCode="0.000">
                  <c:v>1.9744163163085492E-2</c:v>
                </c:pt>
                <c:pt idx="365" formatCode="0.000">
                  <c:v>1.9850272276825776E-2</c:v>
                </c:pt>
                <c:pt idx="366" formatCode="0.000">
                  <c:v>1.9886271607138996E-2</c:v>
                </c:pt>
                <c:pt idx="367" formatCode="0.000">
                  <c:v>1.9886271607138996E-2</c:v>
                </c:pt>
                <c:pt idx="368" formatCode="0.000">
                  <c:v>1.9886271607138996E-2</c:v>
                </c:pt>
                <c:pt idx="369" formatCode="0.000">
                  <c:v>1.9886271607138996E-2</c:v>
                </c:pt>
                <c:pt idx="370" formatCode="0.000">
                  <c:v>1.9886271607138996E-2</c:v>
                </c:pt>
                <c:pt idx="371" formatCode="0.000">
                  <c:v>1.9886271607138996E-2</c:v>
                </c:pt>
                <c:pt idx="372" formatCode="0.000">
                  <c:v>1.9886271607138996E-2</c:v>
                </c:pt>
                <c:pt idx="373" formatCode="0.000">
                  <c:v>1.9886271607138996E-2</c:v>
                </c:pt>
                <c:pt idx="374" formatCode="0.000">
                  <c:v>1.9886271607138996E-2</c:v>
                </c:pt>
                <c:pt idx="375" formatCode="0.000">
                  <c:v>1.9886271607138996E-2</c:v>
                </c:pt>
                <c:pt idx="376" formatCode="0.000">
                  <c:v>2.000165017101967E-2</c:v>
                </c:pt>
                <c:pt idx="377" formatCode="0.000">
                  <c:v>2.0290960597490141E-2</c:v>
                </c:pt>
                <c:pt idx="378" formatCode="0.000">
                  <c:v>2.05756530828839E-2</c:v>
                </c:pt>
                <c:pt idx="379" formatCode="0.000">
                  <c:v>2.0761360910044394E-2</c:v>
                </c:pt>
                <c:pt idx="380" formatCode="0.000">
                  <c:v>2.0858761928489015E-2</c:v>
                </c:pt>
                <c:pt idx="381" formatCode="0.000">
                  <c:v>2.0906105278170727E-2</c:v>
                </c:pt>
                <c:pt idx="382" formatCode="0.000">
                  <c:v>2.0926388549467337E-2</c:v>
                </c:pt>
                <c:pt idx="383" formatCode="0.000">
                  <c:v>2.0932806194643376E-2</c:v>
                </c:pt>
                <c:pt idx="384" formatCode="0.000">
                  <c:v>2.0942945950816218E-2</c:v>
                </c:pt>
                <c:pt idx="385" formatCode="0.000">
                  <c:v>2.095888112995337E-2</c:v>
                </c:pt>
                <c:pt idx="386" formatCode="0.000">
                  <c:v>2.0973195838569582E-2</c:v>
                </c:pt>
                <c:pt idx="387" formatCode="0.000">
                  <c:v>2.0986241716475378E-2</c:v>
                </c:pt>
                <c:pt idx="388" formatCode="0.000">
                  <c:v>2.099573804714136E-2</c:v>
                </c:pt>
                <c:pt idx="389" formatCode="0.000">
                  <c:v>2.0998116735515444E-2</c:v>
                </c:pt>
                <c:pt idx="390" formatCode="0.000">
                  <c:v>2.0998116735515444E-2</c:v>
                </c:pt>
                <c:pt idx="391" formatCode="0.000">
                  <c:v>2.0998116735515444E-2</c:v>
                </c:pt>
                <c:pt idx="392" formatCode="0.000">
                  <c:v>2.0998116735515444E-2</c:v>
                </c:pt>
                <c:pt idx="393" formatCode="0.000">
                  <c:v>2.0998116735515444E-2</c:v>
                </c:pt>
                <c:pt idx="394" formatCode="0.000">
                  <c:v>2.0998116735515444E-2</c:v>
                </c:pt>
                <c:pt idx="395" formatCode="0.000">
                  <c:v>2.0998116735515444E-2</c:v>
                </c:pt>
                <c:pt idx="396" formatCode="0.000">
                  <c:v>2.0998116735515444E-2</c:v>
                </c:pt>
                <c:pt idx="397" formatCode="0.000">
                  <c:v>2.0998116735515444E-2</c:v>
                </c:pt>
                <c:pt idx="398" formatCode="0.000">
                  <c:v>2.0998116735515444E-2</c:v>
                </c:pt>
                <c:pt idx="399" formatCode="0.000">
                  <c:v>2.0998116735515444E-2</c:v>
                </c:pt>
                <c:pt idx="400" formatCode="0.000">
                  <c:v>2.0998116735515444E-2</c:v>
                </c:pt>
                <c:pt idx="401" formatCode="0.000">
                  <c:v>2.0998116735515444E-2</c:v>
                </c:pt>
                <c:pt idx="402" formatCode="0.000">
                  <c:v>2.0998116735515444E-2</c:v>
                </c:pt>
                <c:pt idx="403" formatCode="0.000">
                  <c:v>2.0998116735515444E-2</c:v>
                </c:pt>
                <c:pt idx="404" formatCode="0.000">
                  <c:v>2.0998116735515444E-2</c:v>
                </c:pt>
                <c:pt idx="405" formatCode="0.000">
                  <c:v>2.0998116735515444E-2</c:v>
                </c:pt>
                <c:pt idx="406" formatCode="0.000">
                  <c:v>2.1050939230956144E-2</c:v>
                </c:pt>
                <c:pt idx="407" formatCode="0.000">
                  <c:v>2.1171297760086687E-2</c:v>
                </c:pt>
                <c:pt idx="408" formatCode="0.000">
                  <c:v>2.1271393250827428E-2</c:v>
                </c:pt>
                <c:pt idx="409" formatCode="0.000">
                  <c:v>2.1353960671993338E-2</c:v>
                </c:pt>
                <c:pt idx="410" formatCode="0.000">
                  <c:v>2.1448029613753465E-2</c:v>
                </c:pt>
                <c:pt idx="411" formatCode="0.000">
                  <c:v>2.154454540046007E-2</c:v>
                </c:pt>
                <c:pt idx="412" formatCode="0.000">
                  <c:v>2.160476777430869E-2</c:v>
                </c:pt>
                <c:pt idx="413" formatCode="0.000">
                  <c:v>2.160476777430869E-2</c:v>
                </c:pt>
                <c:pt idx="414" formatCode="0.000">
                  <c:v>2.160476777430869E-2</c:v>
                </c:pt>
                <c:pt idx="415" formatCode="0.000">
                  <c:v>2.160476777430869E-2</c:v>
                </c:pt>
                <c:pt idx="416" formatCode="0.000">
                  <c:v>2.160476777430869E-2</c:v>
                </c:pt>
                <c:pt idx="417" formatCode="0.000">
                  <c:v>2.160476777430869E-2</c:v>
                </c:pt>
                <c:pt idx="418" formatCode="0.000">
                  <c:v>2.160476777430869E-2</c:v>
                </c:pt>
                <c:pt idx="419" formatCode="0.000">
                  <c:v>2.160476777430869E-2</c:v>
                </c:pt>
                <c:pt idx="420" formatCode="0.000">
                  <c:v>2.160476777430869E-2</c:v>
                </c:pt>
                <c:pt idx="421" formatCode="0.000">
                  <c:v>2.160476777430869E-2</c:v>
                </c:pt>
                <c:pt idx="422" formatCode="0.000">
                  <c:v>2.160476777430869E-2</c:v>
                </c:pt>
                <c:pt idx="423" formatCode="0.000">
                  <c:v>2.160476777430869E-2</c:v>
                </c:pt>
                <c:pt idx="424" formatCode="0.000">
                  <c:v>2.164146040439557E-2</c:v>
                </c:pt>
                <c:pt idx="425" formatCode="0.000">
                  <c:v>2.164146040439557E-2</c:v>
                </c:pt>
                <c:pt idx="426" formatCode="0.000">
                  <c:v>2.164146040439557E-2</c:v>
                </c:pt>
                <c:pt idx="427" formatCode="0.000">
                  <c:v>2.164146040439557E-2</c:v>
                </c:pt>
                <c:pt idx="428" formatCode="0.000">
                  <c:v>2.164146040439557E-2</c:v>
                </c:pt>
                <c:pt idx="429" formatCode="0.000">
                  <c:v>2.164146040439557E-2</c:v>
                </c:pt>
                <c:pt idx="430" formatCode="0.000">
                  <c:v>2.164146040439557E-2</c:v>
                </c:pt>
                <c:pt idx="431" formatCode="0.000">
                  <c:v>2.164146040439557E-2</c:v>
                </c:pt>
                <c:pt idx="432" formatCode="0.000">
                  <c:v>2.164146040439557E-2</c:v>
                </c:pt>
                <c:pt idx="433" formatCode="0.000">
                  <c:v>2.164146040439557E-2</c:v>
                </c:pt>
                <c:pt idx="434" formatCode="0.000">
                  <c:v>2.164146040439557E-2</c:v>
                </c:pt>
                <c:pt idx="435" formatCode="0.000">
                  <c:v>2.164146040439557E-2</c:v>
                </c:pt>
                <c:pt idx="436" formatCode="0.000">
                  <c:v>2.164146040439557E-2</c:v>
                </c:pt>
                <c:pt idx="437" formatCode="0.000">
                  <c:v>2.164146040439557E-2</c:v>
                </c:pt>
                <c:pt idx="438" formatCode="0.000">
                  <c:v>2.164146040439557E-2</c:v>
                </c:pt>
                <c:pt idx="439" formatCode="0.000">
                  <c:v>2.166175424703639E-2</c:v>
                </c:pt>
                <c:pt idx="440" formatCode="0.000">
                  <c:v>2.1857167255881264E-2</c:v>
                </c:pt>
                <c:pt idx="441" formatCode="0.000">
                  <c:v>2.2221948782535795E-2</c:v>
                </c:pt>
                <c:pt idx="442" formatCode="0.000">
                  <c:v>2.2697345333292041E-2</c:v>
                </c:pt>
                <c:pt idx="443" formatCode="0.000">
                  <c:v>2.3163316441961523E-2</c:v>
                </c:pt>
                <c:pt idx="444" formatCode="0.000">
                  <c:v>2.3510756768308213E-2</c:v>
                </c:pt>
                <c:pt idx="445" formatCode="0.000">
                  <c:v>2.3686722104170471E-2</c:v>
                </c:pt>
                <c:pt idx="446" formatCode="0.000">
                  <c:v>2.374313857725182E-2</c:v>
                </c:pt>
                <c:pt idx="447" formatCode="0.000">
                  <c:v>2.3751608433332988E-2</c:v>
                </c:pt>
                <c:pt idx="448" formatCode="0.000">
                  <c:v>2.3751608433332988E-2</c:v>
                </c:pt>
                <c:pt idx="449" formatCode="0.000">
                  <c:v>2.3751608433332988E-2</c:v>
                </c:pt>
                <c:pt idx="450" formatCode="0.000">
                  <c:v>2.3751608433332988E-2</c:v>
                </c:pt>
                <c:pt idx="451" formatCode="0.000">
                  <c:v>2.3751608433332988E-2</c:v>
                </c:pt>
                <c:pt idx="452" formatCode="0.000">
                  <c:v>2.3751608433332988E-2</c:v>
                </c:pt>
                <c:pt idx="453" formatCode="0.000">
                  <c:v>2.3751608433332988E-2</c:v>
                </c:pt>
                <c:pt idx="454" formatCode="0.000">
                  <c:v>2.3751608433332988E-2</c:v>
                </c:pt>
                <c:pt idx="455" formatCode="0.000">
                  <c:v>2.3751608433332988E-2</c:v>
                </c:pt>
                <c:pt idx="456" formatCode="0.000">
                  <c:v>2.3751608433332988E-2</c:v>
                </c:pt>
                <c:pt idx="457" formatCode="0.000">
                  <c:v>2.3751608433332988E-2</c:v>
                </c:pt>
                <c:pt idx="458" formatCode="0.000">
                  <c:v>2.3751608433332988E-2</c:v>
                </c:pt>
                <c:pt idx="459" formatCode="0.000">
                  <c:v>2.3751608433332988E-2</c:v>
                </c:pt>
                <c:pt idx="460" formatCode="0.000">
                  <c:v>2.3751608433332988E-2</c:v>
                </c:pt>
                <c:pt idx="461" formatCode="0.000">
                  <c:v>2.3751608433332988E-2</c:v>
                </c:pt>
                <c:pt idx="462" formatCode="0.000">
                  <c:v>2.3751608433332988E-2</c:v>
                </c:pt>
                <c:pt idx="463" formatCode="0.000">
                  <c:v>2.3751608433332988E-2</c:v>
                </c:pt>
                <c:pt idx="464" formatCode="0.000">
                  <c:v>2.3751608433332988E-2</c:v>
                </c:pt>
                <c:pt idx="465" formatCode="0.000">
                  <c:v>2.3751608433332988E-2</c:v>
                </c:pt>
                <c:pt idx="466" formatCode="0.000">
                  <c:v>2.3751608433332988E-2</c:v>
                </c:pt>
                <c:pt idx="467" formatCode="0.000">
                  <c:v>2.3751608433332988E-2</c:v>
                </c:pt>
                <c:pt idx="468" formatCode="0.000">
                  <c:v>2.3751608433332988E-2</c:v>
                </c:pt>
                <c:pt idx="469" formatCode="0.000">
                  <c:v>2.3751608433332988E-2</c:v>
                </c:pt>
                <c:pt idx="470" formatCode="0.000">
                  <c:v>2.3751608433332988E-2</c:v>
                </c:pt>
                <c:pt idx="471" formatCode="0.000">
                  <c:v>2.3751608433332988E-2</c:v>
                </c:pt>
                <c:pt idx="472" formatCode="0.000">
                  <c:v>2.3751608433332988E-2</c:v>
                </c:pt>
                <c:pt idx="473" formatCode="0.000">
                  <c:v>2.3751608433332988E-2</c:v>
                </c:pt>
                <c:pt idx="474" formatCode="0.000">
                  <c:v>2.3751608433332988E-2</c:v>
                </c:pt>
                <c:pt idx="475" formatCode="0.000">
                  <c:v>2.3751608433332988E-2</c:v>
                </c:pt>
                <c:pt idx="476" formatCode="0.000">
                  <c:v>2.3751608433332988E-2</c:v>
                </c:pt>
                <c:pt idx="477" formatCode="0.000">
                  <c:v>2.3751608433332988E-2</c:v>
                </c:pt>
                <c:pt idx="478" formatCode="0.000">
                  <c:v>2.3751608433332988E-2</c:v>
                </c:pt>
                <c:pt idx="479" formatCode="0.000">
                  <c:v>2.3751608433332988E-2</c:v>
                </c:pt>
                <c:pt idx="480" formatCode="0.000">
                  <c:v>2.3751608433332988E-2</c:v>
                </c:pt>
                <c:pt idx="481" formatCode="0.000">
                  <c:v>2.3751608433332988E-2</c:v>
                </c:pt>
                <c:pt idx="482" formatCode="0.000">
                  <c:v>2.3751608433332988E-2</c:v>
                </c:pt>
                <c:pt idx="483" formatCode="0.000">
                  <c:v>2.3751608433332988E-2</c:v>
                </c:pt>
                <c:pt idx="484" formatCode="0.000">
                  <c:v>2.3751608433332988E-2</c:v>
                </c:pt>
                <c:pt idx="485" formatCode="0.000">
                  <c:v>2.3751608433332988E-2</c:v>
                </c:pt>
                <c:pt idx="486" formatCode="0.000">
                  <c:v>2.3751608433332988E-2</c:v>
                </c:pt>
                <c:pt idx="487" formatCode="0.000">
                  <c:v>2.3751608433332988E-2</c:v>
                </c:pt>
                <c:pt idx="488" formatCode="0.000">
                  <c:v>2.3751608433332988E-2</c:v>
                </c:pt>
                <c:pt idx="489" formatCode="0.000">
                  <c:v>2.3751608433332988E-2</c:v>
                </c:pt>
                <c:pt idx="490" formatCode="0.000">
                  <c:v>2.3751608433332988E-2</c:v>
                </c:pt>
                <c:pt idx="491" formatCode="0.000">
                  <c:v>2.3751608433332988E-2</c:v>
                </c:pt>
                <c:pt idx="492" formatCode="0.000">
                  <c:v>2.3751608433332988E-2</c:v>
                </c:pt>
                <c:pt idx="493" formatCode="0.000">
                  <c:v>2.3751608433332988E-2</c:v>
                </c:pt>
                <c:pt idx="494" formatCode="0.000">
                  <c:v>2.3751608433332988E-2</c:v>
                </c:pt>
                <c:pt idx="495" formatCode="0.000">
                  <c:v>2.3751608433332988E-2</c:v>
                </c:pt>
                <c:pt idx="496" formatCode="0.000">
                  <c:v>2.3751608433332988E-2</c:v>
                </c:pt>
                <c:pt idx="497" formatCode="0.000">
                  <c:v>2.3751608433332988E-2</c:v>
                </c:pt>
                <c:pt idx="498" formatCode="0.000">
                  <c:v>2.3751608433332988E-2</c:v>
                </c:pt>
                <c:pt idx="499" formatCode="0.000">
                  <c:v>2.3751608433332988E-2</c:v>
                </c:pt>
                <c:pt idx="500" formatCode="0.000">
                  <c:v>2.3751608433332988E-2</c:v>
                </c:pt>
                <c:pt idx="501" formatCode="0.000">
                  <c:v>2.3751608433332988E-2</c:v>
                </c:pt>
                <c:pt idx="502" formatCode="0.000">
                  <c:v>2.3751608433332988E-2</c:v>
                </c:pt>
                <c:pt idx="503" formatCode="0.000">
                  <c:v>2.3751608433332988E-2</c:v>
                </c:pt>
                <c:pt idx="504" formatCode="0.000">
                  <c:v>2.3751608433332988E-2</c:v>
                </c:pt>
                <c:pt idx="505" formatCode="0.000">
                  <c:v>2.3751608433332988E-2</c:v>
                </c:pt>
                <c:pt idx="506" formatCode="0.000">
                  <c:v>2.3751608433332988E-2</c:v>
                </c:pt>
                <c:pt idx="507" formatCode="0.000">
                  <c:v>2.3751608433332988E-2</c:v>
                </c:pt>
                <c:pt idx="508" formatCode="0.000">
                  <c:v>2.3751608433332988E-2</c:v>
                </c:pt>
                <c:pt idx="509" formatCode="0.000">
                  <c:v>2.3751608433332988E-2</c:v>
                </c:pt>
                <c:pt idx="510" formatCode="0.000">
                  <c:v>2.3751608433332988E-2</c:v>
                </c:pt>
                <c:pt idx="511" formatCode="0.000">
                  <c:v>2.3751608433332988E-2</c:v>
                </c:pt>
                <c:pt idx="512" formatCode="0.000">
                  <c:v>2.3751608433332988E-2</c:v>
                </c:pt>
                <c:pt idx="513" formatCode="0.000">
                  <c:v>2.3751608433332988E-2</c:v>
                </c:pt>
                <c:pt idx="514" formatCode="0.000">
                  <c:v>2.3751608433332988E-2</c:v>
                </c:pt>
                <c:pt idx="515" formatCode="0.000">
                  <c:v>2.3751608433332988E-2</c:v>
                </c:pt>
                <c:pt idx="516" formatCode="0.000">
                  <c:v>2.3751608433332988E-2</c:v>
                </c:pt>
                <c:pt idx="517" formatCode="0.000">
                  <c:v>2.3751608433332988E-2</c:v>
                </c:pt>
                <c:pt idx="518" formatCode="0.000">
                  <c:v>2.3751608433332988E-2</c:v>
                </c:pt>
                <c:pt idx="519" formatCode="0.000">
                  <c:v>2.3751608433332988E-2</c:v>
                </c:pt>
                <c:pt idx="520" formatCode="0.000">
                  <c:v>2.3751608433332988E-2</c:v>
                </c:pt>
                <c:pt idx="521" formatCode="0.000">
                  <c:v>2.3751608433332988E-2</c:v>
                </c:pt>
                <c:pt idx="522" formatCode="0.000">
                  <c:v>2.3751608433332988E-2</c:v>
                </c:pt>
                <c:pt idx="523" formatCode="0.000">
                  <c:v>2.3751608433332988E-2</c:v>
                </c:pt>
                <c:pt idx="524" formatCode="0.000">
                  <c:v>2.3755357517210866E-2</c:v>
                </c:pt>
                <c:pt idx="525" formatCode="0.000">
                  <c:v>2.3789881372726279E-2</c:v>
                </c:pt>
                <c:pt idx="526" formatCode="0.000">
                  <c:v>2.3846117883014349E-2</c:v>
                </c:pt>
                <c:pt idx="527" formatCode="0.000">
                  <c:v>2.3962667353798744E-2</c:v>
                </c:pt>
                <c:pt idx="528" formatCode="0.000">
                  <c:v>2.4166749595620311E-2</c:v>
                </c:pt>
                <c:pt idx="529" formatCode="0.000">
                  <c:v>2.4395327097261089E-2</c:v>
                </c:pt>
                <c:pt idx="530" formatCode="0.000">
                  <c:v>2.4541846182323388E-2</c:v>
                </c:pt>
                <c:pt idx="531" formatCode="0.000">
                  <c:v>2.4591693079328417E-2</c:v>
                </c:pt>
                <c:pt idx="532" formatCode="0.000">
                  <c:v>2.4601144632469138E-2</c:v>
                </c:pt>
                <c:pt idx="533" formatCode="0.000">
                  <c:v>2.4602893683779079E-2</c:v>
                </c:pt>
                <c:pt idx="534" formatCode="0.000">
                  <c:v>2.4602893683779079E-2</c:v>
                </c:pt>
                <c:pt idx="535" formatCode="0.000">
                  <c:v>2.4602893683779079E-2</c:v>
                </c:pt>
                <c:pt idx="536" formatCode="0.000">
                  <c:v>2.4602893683779079E-2</c:v>
                </c:pt>
                <c:pt idx="537" formatCode="0.000">
                  <c:v>2.4602893683779079E-2</c:v>
                </c:pt>
                <c:pt idx="538" formatCode="0.000">
                  <c:v>2.4602893683779079E-2</c:v>
                </c:pt>
                <c:pt idx="539" formatCode="0.000">
                  <c:v>2.4602893683779079E-2</c:v>
                </c:pt>
                <c:pt idx="540" formatCode="0.000">
                  <c:v>2.4602893683779079E-2</c:v>
                </c:pt>
                <c:pt idx="541" formatCode="0.000">
                  <c:v>2.4602893683779079E-2</c:v>
                </c:pt>
                <c:pt idx="542" formatCode="0.000">
                  <c:v>2.4602893683779079E-2</c:v>
                </c:pt>
                <c:pt idx="543" formatCode="0.000">
                  <c:v>2.4602893683779079E-2</c:v>
                </c:pt>
                <c:pt idx="544" formatCode="0.000">
                  <c:v>2.4602893683779079E-2</c:v>
                </c:pt>
                <c:pt idx="545" formatCode="0.000">
                  <c:v>2.4602893683779079E-2</c:v>
                </c:pt>
                <c:pt idx="546" formatCode="0.000">
                  <c:v>2.4602893683779079E-2</c:v>
                </c:pt>
                <c:pt idx="547" formatCode="0.000">
                  <c:v>2.4602893683779079E-2</c:v>
                </c:pt>
                <c:pt idx="548" formatCode="0.000">
                  <c:v>2.4633118715914996E-2</c:v>
                </c:pt>
                <c:pt idx="549" formatCode="0.000">
                  <c:v>2.4762455708062528E-2</c:v>
                </c:pt>
                <c:pt idx="550" formatCode="0.000">
                  <c:v>2.4898577290855338E-2</c:v>
                </c:pt>
                <c:pt idx="551" formatCode="0.000">
                  <c:v>2.4975221242043062E-2</c:v>
                </c:pt>
                <c:pt idx="552" formatCode="0.000">
                  <c:v>2.5011281634718531E-2</c:v>
                </c:pt>
                <c:pt idx="553" formatCode="0.000">
                  <c:v>2.5026444404191064E-2</c:v>
                </c:pt>
                <c:pt idx="554" formatCode="0.000">
                  <c:v>2.5031963977920416E-2</c:v>
                </c:pt>
                <c:pt idx="555" formatCode="0.000">
                  <c:v>2.5031963977920416E-2</c:v>
                </c:pt>
                <c:pt idx="556" formatCode="0.000">
                  <c:v>2.5031963977920416E-2</c:v>
                </c:pt>
                <c:pt idx="557" formatCode="0.000">
                  <c:v>2.5031963977920416E-2</c:v>
                </c:pt>
                <c:pt idx="558" formatCode="0.000">
                  <c:v>2.5031963977920416E-2</c:v>
                </c:pt>
                <c:pt idx="559" formatCode="0.000">
                  <c:v>2.5031963977920416E-2</c:v>
                </c:pt>
                <c:pt idx="560" formatCode="0.000">
                  <c:v>2.5031963977920416E-2</c:v>
                </c:pt>
                <c:pt idx="561" formatCode="0.000">
                  <c:v>2.5031963977920416E-2</c:v>
                </c:pt>
                <c:pt idx="562" formatCode="0.000">
                  <c:v>2.5031963977920416E-2</c:v>
                </c:pt>
                <c:pt idx="563" formatCode="0.000">
                  <c:v>2.5031963977920416E-2</c:v>
                </c:pt>
                <c:pt idx="564" formatCode="0.000">
                  <c:v>2.5031963977920416E-2</c:v>
                </c:pt>
                <c:pt idx="565" formatCode="0.000">
                  <c:v>2.5031963977920416E-2</c:v>
                </c:pt>
                <c:pt idx="566" formatCode="0.000">
                  <c:v>2.5031963977920416E-2</c:v>
                </c:pt>
                <c:pt idx="567" formatCode="0.000">
                  <c:v>2.503731464117023E-2</c:v>
                </c:pt>
                <c:pt idx="568" formatCode="0.000">
                  <c:v>2.5286000795832368E-2</c:v>
                </c:pt>
                <c:pt idx="569" formatCode="0.000">
                  <c:v>2.5561584680611166E-2</c:v>
                </c:pt>
                <c:pt idx="570" formatCode="0.000">
                  <c:v>2.5685724343162606E-2</c:v>
                </c:pt>
                <c:pt idx="571" formatCode="0.000">
                  <c:v>2.5685724343162606E-2</c:v>
                </c:pt>
                <c:pt idx="572" formatCode="0.000">
                  <c:v>2.5685724343162606E-2</c:v>
                </c:pt>
                <c:pt idx="573" formatCode="0.000">
                  <c:v>2.5685724343162606E-2</c:v>
                </c:pt>
                <c:pt idx="574" formatCode="0.000">
                  <c:v>2.5685724343162606E-2</c:v>
                </c:pt>
                <c:pt idx="575" formatCode="0.000">
                  <c:v>2.5685724343162606E-2</c:v>
                </c:pt>
                <c:pt idx="576" formatCode="0.000">
                  <c:v>2.5685724343162606E-2</c:v>
                </c:pt>
                <c:pt idx="577" formatCode="0.000">
                  <c:v>2.5685724343162606E-2</c:v>
                </c:pt>
                <c:pt idx="578" formatCode="0.000">
                  <c:v>2.5685724343162606E-2</c:v>
                </c:pt>
                <c:pt idx="579" formatCode="0.000">
                  <c:v>2.5685724343162606E-2</c:v>
                </c:pt>
                <c:pt idx="580" formatCode="0.000">
                  <c:v>2.5685724343162606E-2</c:v>
                </c:pt>
                <c:pt idx="581" formatCode="0.000">
                  <c:v>2.5685724343162606E-2</c:v>
                </c:pt>
                <c:pt idx="582" formatCode="0.000">
                  <c:v>2.5685724343162606E-2</c:v>
                </c:pt>
                <c:pt idx="583" formatCode="0.000">
                  <c:v>2.5685724343162606E-2</c:v>
                </c:pt>
                <c:pt idx="584" formatCode="0.000">
                  <c:v>2.5685724343162606E-2</c:v>
                </c:pt>
                <c:pt idx="585" formatCode="0.000">
                  <c:v>2.5685724343162606E-2</c:v>
                </c:pt>
                <c:pt idx="586" formatCode="0.000">
                  <c:v>2.5685724343162606E-2</c:v>
                </c:pt>
                <c:pt idx="587" formatCode="0.000">
                  <c:v>2.5685724343162606E-2</c:v>
                </c:pt>
                <c:pt idx="588" formatCode="0.000">
                  <c:v>2.5685724343162606E-2</c:v>
                </c:pt>
                <c:pt idx="589" formatCode="0.000">
                  <c:v>2.5685724343162606E-2</c:v>
                </c:pt>
                <c:pt idx="590" formatCode="0.000">
                  <c:v>2.5685724343162606E-2</c:v>
                </c:pt>
                <c:pt idx="591" formatCode="0.000">
                  <c:v>2.5685724343162606E-2</c:v>
                </c:pt>
                <c:pt idx="592" formatCode="0.000">
                  <c:v>2.5685724343162606E-2</c:v>
                </c:pt>
                <c:pt idx="593" formatCode="0.000">
                  <c:v>2.5685724343162606E-2</c:v>
                </c:pt>
                <c:pt idx="594" formatCode="0.000">
                  <c:v>2.5685724343162606E-2</c:v>
                </c:pt>
                <c:pt idx="595" formatCode="0.000">
                  <c:v>2.5685724343162606E-2</c:v>
                </c:pt>
                <c:pt idx="596" formatCode="0.000">
                  <c:v>2.5685724343162606E-2</c:v>
                </c:pt>
                <c:pt idx="597" formatCode="0.000">
                  <c:v>2.5685724343162606E-2</c:v>
                </c:pt>
                <c:pt idx="598" formatCode="0.000">
                  <c:v>2.5685724343162606E-2</c:v>
                </c:pt>
                <c:pt idx="599" formatCode="0.000">
                  <c:v>2.5685724343162606E-2</c:v>
                </c:pt>
                <c:pt idx="600" formatCode="0.000">
                  <c:v>2.5685724343162606E-2</c:v>
                </c:pt>
                <c:pt idx="601" formatCode="0.000">
                  <c:v>2.5685724343162606E-2</c:v>
                </c:pt>
                <c:pt idx="602" formatCode="0.000">
                  <c:v>2.5685724343162606E-2</c:v>
                </c:pt>
                <c:pt idx="603" formatCode="0.000">
                  <c:v>2.5685724343162606E-2</c:v>
                </c:pt>
                <c:pt idx="604" formatCode="0.000">
                  <c:v>2.5685724343162606E-2</c:v>
                </c:pt>
                <c:pt idx="605" formatCode="0.000">
                  <c:v>2.5685724343162606E-2</c:v>
                </c:pt>
                <c:pt idx="606" formatCode="0.000">
                  <c:v>2.5685724343162606E-2</c:v>
                </c:pt>
                <c:pt idx="607" formatCode="0.000">
                  <c:v>2.5685724343162606E-2</c:v>
                </c:pt>
                <c:pt idx="608" formatCode="0.000">
                  <c:v>2.5685724343162606E-2</c:v>
                </c:pt>
                <c:pt idx="609" formatCode="0.000">
                  <c:v>2.5685724343162606E-2</c:v>
                </c:pt>
                <c:pt idx="610" formatCode="0.000">
                  <c:v>2.5685724343162606E-2</c:v>
                </c:pt>
                <c:pt idx="611" formatCode="0.000">
                  <c:v>2.5685724343162606E-2</c:v>
                </c:pt>
                <c:pt idx="612" formatCode="0.000">
                  <c:v>2.5685724343162606E-2</c:v>
                </c:pt>
                <c:pt idx="613" formatCode="0.000">
                  <c:v>2.5685724343162606E-2</c:v>
                </c:pt>
                <c:pt idx="614" formatCode="0.000">
                  <c:v>2.5685724343162606E-2</c:v>
                </c:pt>
                <c:pt idx="615" formatCode="0.000">
                  <c:v>2.5685724343162606E-2</c:v>
                </c:pt>
                <c:pt idx="616" formatCode="0.000">
                  <c:v>2.5685724343162606E-2</c:v>
                </c:pt>
                <c:pt idx="617" formatCode="0.000">
                  <c:v>2.5685724343162606E-2</c:v>
                </c:pt>
                <c:pt idx="618" formatCode="0.000">
                  <c:v>2.5685724343162606E-2</c:v>
                </c:pt>
                <c:pt idx="619" formatCode="0.000">
                  <c:v>2.5685724343162606E-2</c:v>
                </c:pt>
                <c:pt idx="620" formatCode="0.000">
                  <c:v>2.5685724343162606E-2</c:v>
                </c:pt>
                <c:pt idx="621" formatCode="0.000">
                  <c:v>2.5685724343162606E-2</c:v>
                </c:pt>
                <c:pt idx="622" formatCode="0.000">
                  <c:v>2.5685724343162606E-2</c:v>
                </c:pt>
                <c:pt idx="623" formatCode="0.000">
                  <c:v>2.5685724343162606E-2</c:v>
                </c:pt>
                <c:pt idx="624" formatCode="0.000">
                  <c:v>2.5698258909297587E-2</c:v>
                </c:pt>
                <c:pt idx="625" formatCode="0.000">
                  <c:v>2.5698258909297587E-2</c:v>
                </c:pt>
                <c:pt idx="626" formatCode="0.000">
                  <c:v>2.5698258909297587E-2</c:v>
                </c:pt>
                <c:pt idx="627" formatCode="0.000">
                  <c:v>2.5698258909297587E-2</c:v>
                </c:pt>
                <c:pt idx="628" formatCode="0.000">
                  <c:v>2.5698258909297587E-2</c:v>
                </c:pt>
                <c:pt idx="629" formatCode="0.000">
                  <c:v>2.5698258909297587E-2</c:v>
                </c:pt>
                <c:pt idx="630" formatCode="0.000">
                  <c:v>2.5698258909297587E-2</c:v>
                </c:pt>
                <c:pt idx="631" formatCode="0.000">
                  <c:v>2.5698258909297587E-2</c:v>
                </c:pt>
                <c:pt idx="632" formatCode="0.000">
                  <c:v>2.5698258909297587E-2</c:v>
                </c:pt>
                <c:pt idx="633" formatCode="0.000">
                  <c:v>2.5698258909297587E-2</c:v>
                </c:pt>
                <c:pt idx="634" formatCode="0.000">
                  <c:v>2.5698258909297587E-2</c:v>
                </c:pt>
                <c:pt idx="635" formatCode="0.000">
                  <c:v>2.5698258909297587E-2</c:v>
                </c:pt>
                <c:pt idx="636" formatCode="0.000">
                  <c:v>2.5698258909297587E-2</c:v>
                </c:pt>
                <c:pt idx="637" formatCode="0.000">
                  <c:v>2.5698258909297587E-2</c:v>
                </c:pt>
                <c:pt idx="638" formatCode="0.000">
                  <c:v>2.5698258909297587E-2</c:v>
                </c:pt>
                <c:pt idx="639" formatCode="0.000">
                  <c:v>2.5698258909297587E-2</c:v>
                </c:pt>
                <c:pt idx="640" formatCode="0.000">
                  <c:v>2.5698258909297587E-2</c:v>
                </c:pt>
                <c:pt idx="641" formatCode="0.000">
                  <c:v>2.5698258909297587E-2</c:v>
                </c:pt>
                <c:pt idx="642" formatCode="0.000">
                  <c:v>2.5698258909297587E-2</c:v>
                </c:pt>
                <c:pt idx="643" formatCode="0.000">
                  <c:v>2.5698258909297587E-2</c:v>
                </c:pt>
                <c:pt idx="644" formatCode="0.000">
                  <c:v>2.5698258909297587E-2</c:v>
                </c:pt>
                <c:pt idx="645" formatCode="0.000">
                  <c:v>2.5698258909297587E-2</c:v>
                </c:pt>
                <c:pt idx="646" formatCode="0.000">
                  <c:v>2.5698258909297587E-2</c:v>
                </c:pt>
                <c:pt idx="647" formatCode="0.000">
                  <c:v>2.5698258909297587E-2</c:v>
                </c:pt>
                <c:pt idx="648" formatCode="0.000">
                  <c:v>2.5698258909297587E-2</c:v>
                </c:pt>
                <c:pt idx="649" formatCode="0.000">
                  <c:v>2.5698258909297587E-2</c:v>
                </c:pt>
                <c:pt idx="650" formatCode="0.000">
                  <c:v>2.5698258909297587E-2</c:v>
                </c:pt>
                <c:pt idx="651" formatCode="0.000">
                  <c:v>2.5698258909297587E-2</c:v>
                </c:pt>
                <c:pt idx="652" formatCode="0.000">
                  <c:v>2.5698258909297587E-2</c:v>
                </c:pt>
                <c:pt idx="653" formatCode="0.000">
                  <c:v>2.5698258909297587E-2</c:v>
                </c:pt>
                <c:pt idx="654" formatCode="0.000">
                  <c:v>2.5698258909297587E-2</c:v>
                </c:pt>
                <c:pt idx="655" formatCode="0.000">
                  <c:v>2.5748420422786383E-2</c:v>
                </c:pt>
                <c:pt idx="656" formatCode="0.000">
                  <c:v>2.6015944248255419E-2</c:v>
                </c:pt>
                <c:pt idx="657" formatCode="0.000">
                  <c:v>2.6313943687772623E-2</c:v>
                </c:pt>
                <c:pt idx="658" formatCode="0.000">
                  <c:v>2.6728538387969944E-2</c:v>
                </c:pt>
                <c:pt idx="659" formatCode="0.000">
                  <c:v>2.7411595193754121E-2</c:v>
                </c:pt>
                <c:pt idx="660" formatCode="0.000">
                  <c:v>2.8191498823383749E-2</c:v>
                </c:pt>
                <c:pt idx="661" formatCode="0.000">
                  <c:v>2.8758250271371862E-2</c:v>
                </c:pt>
                <c:pt idx="662" formatCode="0.000">
                  <c:v>2.9096512737956857E-2</c:v>
                </c:pt>
                <c:pt idx="663" formatCode="0.000">
                  <c:v>2.9480200268968634E-2</c:v>
                </c:pt>
                <c:pt idx="664" formatCode="0.000">
                  <c:v>3.0091199623294266E-2</c:v>
                </c:pt>
                <c:pt idx="665" formatCode="0.000">
                  <c:v>3.07648138556188E-2</c:v>
                </c:pt>
                <c:pt idx="666" formatCode="0.000">
                  <c:v>3.1323931472848496E-2</c:v>
                </c:pt>
                <c:pt idx="667" formatCode="0.000">
                  <c:v>3.1604733968388553E-2</c:v>
                </c:pt>
                <c:pt idx="668" formatCode="0.000">
                  <c:v>3.1680403317757913E-2</c:v>
                </c:pt>
                <c:pt idx="669" formatCode="0.000">
                  <c:v>3.1680403317757913E-2</c:v>
                </c:pt>
                <c:pt idx="670" formatCode="0.000">
                  <c:v>3.1680403317757913E-2</c:v>
                </c:pt>
                <c:pt idx="671" formatCode="0.000">
                  <c:v>3.1680403317757913E-2</c:v>
                </c:pt>
                <c:pt idx="672" formatCode="0.000">
                  <c:v>3.1680403317757913E-2</c:v>
                </c:pt>
                <c:pt idx="673" formatCode="0.000">
                  <c:v>3.1680403317757913E-2</c:v>
                </c:pt>
                <c:pt idx="674" formatCode="0.000">
                  <c:v>3.1680403317757913E-2</c:v>
                </c:pt>
                <c:pt idx="675" formatCode="0.000">
                  <c:v>3.1680403317757913E-2</c:v>
                </c:pt>
                <c:pt idx="676" formatCode="0.000">
                  <c:v>3.1680403317757913E-2</c:v>
                </c:pt>
                <c:pt idx="677" formatCode="0.000">
                  <c:v>3.1680403317757913E-2</c:v>
                </c:pt>
                <c:pt idx="678" formatCode="0.000">
                  <c:v>3.1680403317757913E-2</c:v>
                </c:pt>
                <c:pt idx="679" formatCode="0.000">
                  <c:v>3.1680403317757913E-2</c:v>
                </c:pt>
                <c:pt idx="680" formatCode="0.000">
                  <c:v>3.1680403317757913E-2</c:v>
                </c:pt>
                <c:pt idx="681" formatCode="0.000">
                  <c:v>3.1680403317757913E-2</c:v>
                </c:pt>
                <c:pt idx="682" formatCode="0.000">
                  <c:v>3.2024014391976663E-2</c:v>
                </c:pt>
                <c:pt idx="683" formatCode="0.000">
                  <c:v>3.260122631590727E-2</c:v>
                </c:pt>
                <c:pt idx="684" formatCode="0.000">
                  <c:v>3.3255069650092582E-2</c:v>
                </c:pt>
                <c:pt idx="685" formatCode="0.000">
                  <c:v>3.3850890471383205E-2</c:v>
                </c:pt>
                <c:pt idx="686" formatCode="0.000">
                  <c:v>3.4152511681645549E-2</c:v>
                </c:pt>
                <c:pt idx="687" formatCode="0.000">
                  <c:v>3.4300959407233045E-2</c:v>
                </c:pt>
                <c:pt idx="688" formatCode="0.000">
                  <c:v>3.4339606837770514E-2</c:v>
                </c:pt>
                <c:pt idx="689" formatCode="0.000">
                  <c:v>3.4339606837770514E-2</c:v>
                </c:pt>
                <c:pt idx="690" formatCode="0.000">
                  <c:v>3.4339606837770514E-2</c:v>
                </c:pt>
                <c:pt idx="691" formatCode="0.000">
                  <c:v>3.4339606837770514E-2</c:v>
                </c:pt>
                <c:pt idx="692" formatCode="0.000">
                  <c:v>3.4339606837770514E-2</c:v>
                </c:pt>
                <c:pt idx="693" formatCode="0.000">
                  <c:v>3.4339606837770514E-2</c:v>
                </c:pt>
                <c:pt idx="694" formatCode="0.000">
                  <c:v>3.4339606837770514E-2</c:v>
                </c:pt>
                <c:pt idx="695" formatCode="0.000">
                  <c:v>3.4339606837770514E-2</c:v>
                </c:pt>
                <c:pt idx="696" formatCode="0.000">
                  <c:v>3.4339606837770514E-2</c:v>
                </c:pt>
                <c:pt idx="697" formatCode="0.000">
                  <c:v>3.4339606837770514E-2</c:v>
                </c:pt>
                <c:pt idx="698" formatCode="0.000">
                  <c:v>3.4339606837770514E-2</c:v>
                </c:pt>
                <c:pt idx="699" formatCode="0.000">
                  <c:v>3.4339606837770514E-2</c:v>
                </c:pt>
                <c:pt idx="700" formatCode="0.000">
                  <c:v>3.4647582730131632E-2</c:v>
                </c:pt>
                <c:pt idx="701" formatCode="0.000">
                  <c:v>3.5065851097839114E-2</c:v>
                </c:pt>
                <c:pt idx="702" formatCode="0.000">
                  <c:v>3.5342498809435699E-2</c:v>
                </c:pt>
                <c:pt idx="703" formatCode="0.000">
                  <c:v>3.5510179308786666E-2</c:v>
                </c:pt>
                <c:pt idx="704" formatCode="0.000">
                  <c:v>3.5533104968307055E-2</c:v>
                </c:pt>
                <c:pt idx="705" formatCode="0.000">
                  <c:v>3.5533104968307055E-2</c:v>
                </c:pt>
                <c:pt idx="706" formatCode="0.000">
                  <c:v>3.5533104968307055E-2</c:v>
                </c:pt>
                <c:pt idx="707" formatCode="0.000">
                  <c:v>3.5533104968307055E-2</c:v>
                </c:pt>
                <c:pt idx="708" formatCode="0.000">
                  <c:v>3.5533104968307055E-2</c:v>
                </c:pt>
                <c:pt idx="709" formatCode="0.000">
                  <c:v>3.5620576516176256E-2</c:v>
                </c:pt>
                <c:pt idx="710" formatCode="0.000">
                  <c:v>3.5796388408423273E-2</c:v>
                </c:pt>
                <c:pt idx="711" formatCode="0.000">
                  <c:v>3.5959370334796847E-2</c:v>
                </c:pt>
                <c:pt idx="712" formatCode="0.000">
                  <c:v>3.6021950248834339E-2</c:v>
                </c:pt>
                <c:pt idx="713" formatCode="0.000">
                  <c:v>3.6021950248834339E-2</c:v>
                </c:pt>
                <c:pt idx="714" formatCode="0.000">
                  <c:v>3.6021950248834339E-2</c:v>
                </c:pt>
                <c:pt idx="715" formatCode="0.000">
                  <c:v>3.6021950248834339E-2</c:v>
                </c:pt>
                <c:pt idx="716" formatCode="0.000">
                  <c:v>3.6021950248834339E-2</c:v>
                </c:pt>
                <c:pt idx="717" formatCode="0.000">
                  <c:v>3.6021950248834339E-2</c:v>
                </c:pt>
                <c:pt idx="718" formatCode="0.000">
                  <c:v>3.6133129886337198E-2</c:v>
                </c:pt>
                <c:pt idx="719" formatCode="0.000">
                  <c:v>3.6452284982929593E-2</c:v>
                </c:pt>
                <c:pt idx="720" formatCode="0.000">
                  <c:v>3.6660698431023306E-2</c:v>
                </c:pt>
                <c:pt idx="721" formatCode="0.000">
                  <c:v>3.667666641970644E-2</c:v>
                </c:pt>
                <c:pt idx="722" formatCode="0.000">
                  <c:v>3.667666641970644E-2</c:v>
                </c:pt>
                <c:pt idx="723" formatCode="0.000">
                  <c:v>3.667666641970644E-2</c:v>
                </c:pt>
                <c:pt idx="724" formatCode="0.000">
                  <c:v>3.667666641970644E-2</c:v>
                </c:pt>
                <c:pt idx="725" formatCode="0.000">
                  <c:v>3.667666641970644E-2</c:v>
                </c:pt>
                <c:pt idx="726" formatCode="0.000">
                  <c:v>3.667666641970644E-2</c:v>
                </c:pt>
                <c:pt idx="727" formatCode="0.000">
                  <c:v>3.667666641970644E-2</c:v>
                </c:pt>
                <c:pt idx="728" formatCode="0.000">
                  <c:v>3.667666641970644E-2</c:v>
                </c:pt>
                <c:pt idx="729" formatCode="0.000">
                  <c:v>3.667666641970644E-2</c:v>
                </c:pt>
                <c:pt idx="730" formatCode="0.000">
                  <c:v>3.667666641970644E-2</c:v>
                </c:pt>
                <c:pt idx="731" formatCode="0.000">
                  <c:v>3.667666641970644E-2</c:v>
                </c:pt>
                <c:pt idx="732" formatCode="0.000">
                  <c:v>3.667666641970644E-2</c:v>
                </c:pt>
                <c:pt idx="733" formatCode="0.000">
                  <c:v>3.667666641970644E-2</c:v>
                </c:pt>
                <c:pt idx="734" formatCode="0.000">
                  <c:v>3.667666641970644E-2</c:v>
                </c:pt>
                <c:pt idx="735" formatCode="0.000">
                  <c:v>3.667666641970644E-2</c:v>
                </c:pt>
                <c:pt idx="736" formatCode="0.000">
                  <c:v>3.667666641970644E-2</c:v>
                </c:pt>
                <c:pt idx="737" formatCode="0.000">
                  <c:v>3.667666641970644E-2</c:v>
                </c:pt>
                <c:pt idx="738" formatCode="0.000">
                  <c:v>3.667666641970644E-2</c:v>
                </c:pt>
                <c:pt idx="739" formatCode="0.000">
                  <c:v>3.667666641970644E-2</c:v>
                </c:pt>
                <c:pt idx="740" formatCode="0.000">
                  <c:v>3.667666641970644E-2</c:v>
                </c:pt>
                <c:pt idx="741" formatCode="0.000">
                  <c:v>3.667666641970644E-2</c:v>
                </c:pt>
                <c:pt idx="742" formatCode="0.000">
                  <c:v>3.667666641970644E-2</c:v>
                </c:pt>
                <c:pt idx="743" formatCode="0.000">
                  <c:v>3.667666641970644E-2</c:v>
                </c:pt>
                <c:pt idx="744" formatCode="0.000">
                  <c:v>3.667666641970644E-2</c:v>
                </c:pt>
                <c:pt idx="745" formatCode="0.000">
                  <c:v>3.667666641970644E-2</c:v>
                </c:pt>
                <c:pt idx="746" formatCode="0.000">
                  <c:v>3.667666641970644E-2</c:v>
                </c:pt>
                <c:pt idx="747" formatCode="0.000">
                  <c:v>3.667666641970644E-2</c:v>
                </c:pt>
                <c:pt idx="748" formatCode="0.000">
                  <c:v>3.667666641970644E-2</c:v>
                </c:pt>
                <c:pt idx="749" formatCode="0.000">
                  <c:v>3.667666641970644E-2</c:v>
                </c:pt>
                <c:pt idx="750" formatCode="0.000">
                  <c:v>3.667666641970644E-2</c:v>
                </c:pt>
                <c:pt idx="751" formatCode="0.000">
                  <c:v>3.667666641970644E-2</c:v>
                </c:pt>
                <c:pt idx="752" formatCode="0.000">
                  <c:v>3.667666641970644E-2</c:v>
                </c:pt>
                <c:pt idx="753" formatCode="0.000">
                  <c:v>3.667666641970644E-2</c:v>
                </c:pt>
                <c:pt idx="754" formatCode="0.000">
                  <c:v>3.667666641970644E-2</c:v>
                </c:pt>
                <c:pt idx="755" formatCode="0.000">
                  <c:v>3.667666641970644E-2</c:v>
                </c:pt>
                <c:pt idx="756" formatCode="0.000">
                  <c:v>3.667666641970644E-2</c:v>
                </c:pt>
                <c:pt idx="757" formatCode="0.000">
                  <c:v>3.667666641970644E-2</c:v>
                </c:pt>
                <c:pt idx="758" formatCode="0.000">
                  <c:v>3.667666641970644E-2</c:v>
                </c:pt>
                <c:pt idx="759" formatCode="0.000">
                  <c:v>3.6697473006197634E-2</c:v>
                </c:pt>
                <c:pt idx="760" formatCode="0.000">
                  <c:v>3.6956969300096287E-2</c:v>
                </c:pt>
                <c:pt idx="761" formatCode="0.000">
                  <c:v>3.7614106780457651E-2</c:v>
                </c:pt>
                <c:pt idx="762" formatCode="0.000">
                  <c:v>3.8521589540590997E-2</c:v>
                </c:pt>
                <c:pt idx="763" formatCode="0.000">
                  <c:v>3.9391076819627766E-2</c:v>
                </c:pt>
                <c:pt idx="764" formatCode="0.000">
                  <c:v>4.0147024814517665E-2</c:v>
                </c:pt>
                <c:pt idx="765" formatCode="0.000">
                  <c:v>4.0784514711458171E-2</c:v>
                </c:pt>
                <c:pt idx="766" formatCode="0.000">
                  <c:v>4.1217120152358948E-2</c:v>
                </c:pt>
                <c:pt idx="767" formatCode="0.000">
                  <c:v>4.142713489954692E-2</c:v>
                </c:pt>
                <c:pt idx="768" formatCode="0.000">
                  <c:v>4.142880247670741E-2</c:v>
                </c:pt>
                <c:pt idx="769" formatCode="0.000">
                  <c:v>4.142880247670741E-2</c:v>
                </c:pt>
                <c:pt idx="770" formatCode="0.000">
                  <c:v>4.142880247670741E-2</c:v>
                </c:pt>
                <c:pt idx="771" formatCode="0.000">
                  <c:v>4.142880247670741E-2</c:v>
                </c:pt>
                <c:pt idx="772" formatCode="0.000">
                  <c:v>4.142880247670741E-2</c:v>
                </c:pt>
                <c:pt idx="773" formatCode="0.000">
                  <c:v>4.142880247670741E-2</c:v>
                </c:pt>
                <c:pt idx="774" formatCode="0.000">
                  <c:v>4.142880247670741E-2</c:v>
                </c:pt>
                <c:pt idx="775" formatCode="0.000">
                  <c:v>4.142880247670741E-2</c:v>
                </c:pt>
                <c:pt idx="776" formatCode="0.000">
                  <c:v>4.142880247670741E-2</c:v>
                </c:pt>
                <c:pt idx="777" formatCode="0.000">
                  <c:v>4.142880247670741E-2</c:v>
                </c:pt>
                <c:pt idx="778" formatCode="0.000">
                  <c:v>4.142880247670741E-2</c:v>
                </c:pt>
                <c:pt idx="779" formatCode="0.000">
                  <c:v>4.142880247670741E-2</c:v>
                </c:pt>
                <c:pt idx="780" formatCode="0.000">
                  <c:v>4.142880247670741E-2</c:v>
                </c:pt>
                <c:pt idx="781" formatCode="0.000">
                  <c:v>4.142880247670741E-2</c:v>
                </c:pt>
                <c:pt idx="782" formatCode="0.000">
                  <c:v>4.142880247670741E-2</c:v>
                </c:pt>
                <c:pt idx="783" formatCode="0.000">
                  <c:v>4.142880247670741E-2</c:v>
                </c:pt>
                <c:pt idx="784" formatCode="0.000">
                  <c:v>4.142880247670741E-2</c:v>
                </c:pt>
                <c:pt idx="785" formatCode="0.000">
                  <c:v>4.142880247670741E-2</c:v>
                </c:pt>
                <c:pt idx="786" formatCode="0.000">
                  <c:v>4.142880247670741E-2</c:v>
                </c:pt>
                <c:pt idx="787" formatCode="0.000">
                  <c:v>4.142880247670741E-2</c:v>
                </c:pt>
                <c:pt idx="788" formatCode="0.000">
                  <c:v>4.142880247670741E-2</c:v>
                </c:pt>
                <c:pt idx="789" formatCode="0.000">
                  <c:v>4.142880247670741E-2</c:v>
                </c:pt>
                <c:pt idx="790" formatCode="0.000">
                  <c:v>4.142880247670741E-2</c:v>
                </c:pt>
                <c:pt idx="791" formatCode="0.000">
                  <c:v>4.142880247670741E-2</c:v>
                </c:pt>
                <c:pt idx="792" formatCode="0.000">
                  <c:v>4.142880247670741E-2</c:v>
                </c:pt>
                <c:pt idx="793" formatCode="0.000">
                  <c:v>4.142880247670741E-2</c:v>
                </c:pt>
                <c:pt idx="794" formatCode="0.000">
                  <c:v>4.142880247670741E-2</c:v>
                </c:pt>
                <c:pt idx="795" formatCode="0.000">
                  <c:v>4.142880247670741E-2</c:v>
                </c:pt>
                <c:pt idx="796" formatCode="0.000">
                  <c:v>4.142880247670741E-2</c:v>
                </c:pt>
                <c:pt idx="797" formatCode="0.000">
                  <c:v>4.142880247670741E-2</c:v>
                </c:pt>
                <c:pt idx="798" formatCode="0.000">
                  <c:v>4.2062042962806245E-2</c:v>
                </c:pt>
                <c:pt idx="799" formatCode="0.000">
                  <c:v>4.3214516655480421E-2</c:v>
                </c:pt>
                <c:pt idx="800" formatCode="0.000">
                  <c:v>4.4539349846758065E-2</c:v>
                </c:pt>
                <c:pt idx="801" formatCode="0.000">
                  <c:v>4.5655636973179592E-2</c:v>
                </c:pt>
                <c:pt idx="802" formatCode="0.000">
                  <c:v>4.6326798091778795E-2</c:v>
                </c:pt>
                <c:pt idx="803" formatCode="0.000">
                  <c:v>4.6526094969087585E-2</c:v>
                </c:pt>
                <c:pt idx="804" formatCode="0.000">
                  <c:v>4.6526094969087585E-2</c:v>
                </c:pt>
                <c:pt idx="805" formatCode="0.000">
                  <c:v>4.6526094969087585E-2</c:v>
                </c:pt>
                <c:pt idx="806" formatCode="0.000">
                  <c:v>4.6526094969087585E-2</c:v>
                </c:pt>
                <c:pt idx="807" formatCode="0.000">
                  <c:v>4.6526094969087585E-2</c:v>
                </c:pt>
                <c:pt idx="808" formatCode="0.000">
                  <c:v>4.6526094969087585E-2</c:v>
                </c:pt>
                <c:pt idx="809" formatCode="0.000">
                  <c:v>4.6526094969087585E-2</c:v>
                </c:pt>
                <c:pt idx="810" formatCode="0.000">
                  <c:v>4.6526094969087585E-2</c:v>
                </c:pt>
                <c:pt idx="811" formatCode="0.000">
                  <c:v>4.6526094969087585E-2</c:v>
                </c:pt>
                <c:pt idx="812" formatCode="0.000">
                  <c:v>4.6526094969087585E-2</c:v>
                </c:pt>
                <c:pt idx="813" formatCode="0.000">
                  <c:v>4.6624406928921933E-2</c:v>
                </c:pt>
                <c:pt idx="814" formatCode="0.000">
                  <c:v>4.6889293949709497E-2</c:v>
                </c:pt>
                <c:pt idx="815" formatCode="0.000">
                  <c:v>4.7447394703422845E-2</c:v>
                </c:pt>
                <c:pt idx="816" formatCode="0.000">
                  <c:v>4.8195667514716989E-2</c:v>
                </c:pt>
                <c:pt idx="817" formatCode="0.000">
                  <c:v>4.8945743109567015E-2</c:v>
                </c:pt>
                <c:pt idx="818" formatCode="0.000">
                  <c:v>4.9668216037518628E-2</c:v>
                </c:pt>
                <c:pt idx="819" formatCode="0.000">
                  <c:v>5.0364412942494448E-2</c:v>
                </c:pt>
                <c:pt idx="820" formatCode="0.000">
                  <c:v>5.095926226918452E-2</c:v>
                </c:pt>
                <c:pt idx="821" formatCode="0.000">
                  <c:v>5.1399784490444245E-2</c:v>
                </c:pt>
                <c:pt idx="822" formatCode="0.000">
                  <c:v>5.1581886791755974E-2</c:v>
                </c:pt>
                <c:pt idx="823" formatCode="0.000">
                  <c:v>5.1581886791755974E-2</c:v>
                </c:pt>
                <c:pt idx="824" formatCode="0.000">
                  <c:v>5.1581886791755974E-2</c:v>
                </c:pt>
                <c:pt idx="825" formatCode="0.000">
                  <c:v>5.1581886791755974E-2</c:v>
                </c:pt>
                <c:pt idx="826" formatCode="0.000">
                  <c:v>5.1581886791755974E-2</c:v>
                </c:pt>
                <c:pt idx="827" formatCode="0.000">
                  <c:v>5.1581886791755974E-2</c:v>
                </c:pt>
                <c:pt idx="828" formatCode="0.000">
                  <c:v>5.1581886791755974E-2</c:v>
                </c:pt>
                <c:pt idx="829" formatCode="0.000">
                  <c:v>5.1581886791755974E-2</c:v>
                </c:pt>
                <c:pt idx="830" formatCode="0.000">
                  <c:v>5.1581886791755974E-2</c:v>
                </c:pt>
                <c:pt idx="831" formatCode="0.000">
                  <c:v>5.1581886791755974E-2</c:v>
                </c:pt>
                <c:pt idx="832" formatCode="0.000">
                  <c:v>5.1581886791755974E-2</c:v>
                </c:pt>
                <c:pt idx="833" formatCode="0.000">
                  <c:v>5.1581886791755974E-2</c:v>
                </c:pt>
                <c:pt idx="834" formatCode="0.000">
                  <c:v>5.1581886791755974E-2</c:v>
                </c:pt>
                <c:pt idx="835" formatCode="0.000">
                  <c:v>5.1581886791755974E-2</c:v>
                </c:pt>
                <c:pt idx="836" formatCode="0.000">
                  <c:v>5.1581886791755974E-2</c:v>
                </c:pt>
                <c:pt idx="837" formatCode="0.000">
                  <c:v>5.1581886791755974E-2</c:v>
                </c:pt>
                <c:pt idx="838" formatCode="0.000">
                  <c:v>5.1581886791755974E-2</c:v>
                </c:pt>
                <c:pt idx="839" formatCode="0.000">
                  <c:v>5.1581886791755974E-2</c:v>
                </c:pt>
                <c:pt idx="840" formatCode="0.000">
                  <c:v>5.1581886791755974E-2</c:v>
                </c:pt>
                <c:pt idx="841" formatCode="0.000">
                  <c:v>5.1581886791755974E-2</c:v>
                </c:pt>
                <c:pt idx="842" formatCode="0.000">
                  <c:v>5.1581886791755974E-2</c:v>
                </c:pt>
                <c:pt idx="843" formatCode="0.000">
                  <c:v>5.1581886791755974E-2</c:v>
                </c:pt>
                <c:pt idx="844" formatCode="0.000">
                  <c:v>5.1581886791755974E-2</c:v>
                </c:pt>
                <c:pt idx="845" formatCode="0.000">
                  <c:v>5.1581886791755974E-2</c:v>
                </c:pt>
                <c:pt idx="846" formatCode="0.000">
                  <c:v>5.1581886791755974E-2</c:v>
                </c:pt>
                <c:pt idx="847" formatCode="0.000">
                  <c:v>5.1581886791755974E-2</c:v>
                </c:pt>
                <c:pt idx="848" formatCode="0.000">
                  <c:v>5.1581886791755974E-2</c:v>
                </c:pt>
                <c:pt idx="849" formatCode="0.000">
                  <c:v>5.1581886791755974E-2</c:v>
                </c:pt>
                <c:pt idx="850" formatCode="0.000">
                  <c:v>5.1581886791755974E-2</c:v>
                </c:pt>
                <c:pt idx="851" formatCode="0.000">
                  <c:v>5.1581886791755974E-2</c:v>
                </c:pt>
                <c:pt idx="852" formatCode="0.000">
                  <c:v>5.1581886791755974E-2</c:v>
                </c:pt>
                <c:pt idx="853" formatCode="0.000">
                  <c:v>5.1581886791755974E-2</c:v>
                </c:pt>
                <c:pt idx="854" formatCode="0.000">
                  <c:v>5.1581886791755974E-2</c:v>
                </c:pt>
                <c:pt idx="855" formatCode="0.000">
                  <c:v>5.1581886791755974E-2</c:v>
                </c:pt>
                <c:pt idx="856" formatCode="0.000">
                  <c:v>5.1581886791755974E-2</c:v>
                </c:pt>
                <c:pt idx="857" formatCode="0.000">
                  <c:v>5.1581886791755974E-2</c:v>
                </c:pt>
                <c:pt idx="858" formatCode="0.000">
                  <c:v>5.1581886791755974E-2</c:v>
                </c:pt>
                <c:pt idx="859" formatCode="0.000">
                  <c:v>5.1581886791755974E-2</c:v>
                </c:pt>
                <c:pt idx="860" formatCode="0.000">
                  <c:v>5.1581886791755974E-2</c:v>
                </c:pt>
                <c:pt idx="861" formatCode="0.000">
                  <c:v>5.1581886791755974E-2</c:v>
                </c:pt>
                <c:pt idx="862" formatCode="0.000">
                  <c:v>5.1581886791755974E-2</c:v>
                </c:pt>
                <c:pt idx="863" formatCode="0.000">
                  <c:v>5.1581886791755974E-2</c:v>
                </c:pt>
                <c:pt idx="864" formatCode="0.000">
                  <c:v>5.1581886791755974E-2</c:v>
                </c:pt>
                <c:pt idx="865" formatCode="0.000">
                  <c:v>5.1581886791755974E-2</c:v>
                </c:pt>
                <c:pt idx="866" formatCode="0.000">
                  <c:v>5.1581886791755974E-2</c:v>
                </c:pt>
                <c:pt idx="867" formatCode="0.000">
                  <c:v>5.1581886791755974E-2</c:v>
                </c:pt>
                <c:pt idx="868" formatCode="0.000">
                  <c:v>5.1581886791755974E-2</c:v>
                </c:pt>
                <c:pt idx="869" formatCode="0.000">
                  <c:v>5.1581886791755974E-2</c:v>
                </c:pt>
                <c:pt idx="870" formatCode="0.000">
                  <c:v>5.1581886791755974E-2</c:v>
                </c:pt>
                <c:pt idx="871" formatCode="0.000">
                  <c:v>5.1581886791755974E-2</c:v>
                </c:pt>
                <c:pt idx="872" formatCode="0.000">
                  <c:v>5.1581886791755974E-2</c:v>
                </c:pt>
                <c:pt idx="873" formatCode="0.000">
                  <c:v>5.1581886791755974E-2</c:v>
                </c:pt>
                <c:pt idx="874" formatCode="0.000">
                  <c:v>5.1581886791755974E-2</c:v>
                </c:pt>
                <c:pt idx="875" formatCode="0.000">
                  <c:v>5.1581886791755974E-2</c:v>
                </c:pt>
                <c:pt idx="876" formatCode="0.000">
                  <c:v>5.1581886791755974E-2</c:v>
                </c:pt>
                <c:pt idx="877" formatCode="0.000">
                  <c:v>5.1581886791755974E-2</c:v>
                </c:pt>
                <c:pt idx="878" formatCode="0.000">
                  <c:v>5.1581886791755974E-2</c:v>
                </c:pt>
                <c:pt idx="879" formatCode="0.000">
                  <c:v>5.1581886791755974E-2</c:v>
                </c:pt>
                <c:pt idx="880" formatCode="0.000">
                  <c:v>5.1581886791755974E-2</c:v>
                </c:pt>
                <c:pt idx="881" formatCode="0.000">
                  <c:v>5.1581886791755974E-2</c:v>
                </c:pt>
                <c:pt idx="882" formatCode="0.000">
                  <c:v>5.1581886791755974E-2</c:v>
                </c:pt>
                <c:pt idx="883" formatCode="0.000">
                  <c:v>5.1581886791755974E-2</c:v>
                </c:pt>
                <c:pt idx="884" formatCode="0.000">
                  <c:v>5.1581886791755974E-2</c:v>
                </c:pt>
                <c:pt idx="885" formatCode="0.000">
                  <c:v>5.1581886791755974E-2</c:v>
                </c:pt>
                <c:pt idx="886" formatCode="0.000">
                  <c:v>5.1581886791755974E-2</c:v>
                </c:pt>
                <c:pt idx="887" formatCode="0.000">
                  <c:v>5.1581886791755974E-2</c:v>
                </c:pt>
                <c:pt idx="888" formatCode="0.000">
                  <c:v>5.1581886791755974E-2</c:v>
                </c:pt>
                <c:pt idx="889" formatCode="0.000">
                  <c:v>5.1581886791755974E-2</c:v>
                </c:pt>
                <c:pt idx="890" formatCode="0.000">
                  <c:v>5.1581886791755974E-2</c:v>
                </c:pt>
                <c:pt idx="891" formatCode="0.000">
                  <c:v>5.1581886791755974E-2</c:v>
                </c:pt>
                <c:pt idx="892" formatCode="0.000">
                  <c:v>5.1581886791755974E-2</c:v>
                </c:pt>
                <c:pt idx="893" formatCode="0.000">
                  <c:v>5.1581886791755974E-2</c:v>
                </c:pt>
                <c:pt idx="894" formatCode="0.000">
                  <c:v>5.1581886791755974E-2</c:v>
                </c:pt>
                <c:pt idx="895" formatCode="0.000">
                  <c:v>5.1581886791755974E-2</c:v>
                </c:pt>
                <c:pt idx="896" formatCode="0.000">
                  <c:v>5.1581886791755974E-2</c:v>
                </c:pt>
                <c:pt idx="897" formatCode="0.000">
                  <c:v>5.1581903486200419E-2</c:v>
                </c:pt>
                <c:pt idx="898" formatCode="0.000">
                  <c:v>5.1581903486200419E-2</c:v>
                </c:pt>
                <c:pt idx="899" formatCode="0.000">
                  <c:v>5.1581903486200419E-2</c:v>
                </c:pt>
                <c:pt idx="900" formatCode="0.000">
                  <c:v>5.1581903486200419E-2</c:v>
                </c:pt>
                <c:pt idx="901" formatCode="0.000">
                  <c:v>5.1581903486200419E-2</c:v>
                </c:pt>
                <c:pt idx="902" formatCode="0.000">
                  <c:v>5.1581903486200419E-2</c:v>
                </c:pt>
                <c:pt idx="903" formatCode="0.000">
                  <c:v>5.1581903486200419E-2</c:v>
                </c:pt>
                <c:pt idx="904" formatCode="0.000">
                  <c:v>5.1581903486200419E-2</c:v>
                </c:pt>
                <c:pt idx="905" formatCode="0.000">
                  <c:v>5.1581903486200419E-2</c:v>
                </c:pt>
                <c:pt idx="906" formatCode="0.000">
                  <c:v>5.2271937621261422E-2</c:v>
                </c:pt>
                <c:pt idx="907" formatCode="0.000">
                  <c:v>5.3596770812539073E-2</c:v>
                </c:pt>
                <c:pt idx="908" formatCode="0.000">
                  <c:v>5.4713057938960599E-2</c:v>
                </c:pt>
                <c:pt idx="909" formatCode="0.000">
                  <c:v>5.5384219057559803E-2</c:v>
                </c:pt>
                <c:pt idx="910" formatCode="0.000">
                  <c:v>5.5583515934868592E-2</c:v>
                </c:pt>
                <c:pt idx="911" formatCode="0.000">
                  <c:v>5.5583515934868592E-2</c:v>
                </c:pt>
                <c:pt idx="912" formatCode="0.000">
                  <c:v>5.5583515934868592E-2</c:v>
                </c:pt>
                <c:pt idx="913" formatCode="0.000">
                  <c:v>5.5583515934868592E-2</c:v>
                </c:pt>
                <c:pt idx="914" formatCode="0.000">
                  <c:v>5.5583515934868592E-2</c:v>
                </c:pt>
                <c:pt idx="915" formatCode="0.000">
                  <c:v>5.5583515934868592E-2</c:v>
                </c:pt>
                <c:pt idx="916" formatCode="0.000">
                  <c:v>5.5583515934868592E-2</c:v>
                </c:pt>
                <c:pt idx="917" formatCode="0.000">
                  <c:v>5.5583515934868592E-2</c:v>
                </c:pt>
                <c:pt idx="918" formatCode="0.000">
                  <c:v>5.5583515934868592E-2</c:v>
                </c:pt>
                <c:pt idx="919" formatCode="0.000">
                  <c:v>5.5583515934868592E-2</c:v>
                </c:pt>
                <c:pt idx="920" formatCode="0.000">
                  <c:v>5.5583515934868592E-2</c:v>
                </c:pt>
                <c:pt idx="921" formatCode="0.000">
                  <c:v>5.5583515934868592E-2</c:v>
                </c:pt>
                <c:pt idx="922" formatCode="0.000">
                  <c:v>5.5583515934868592E-2</c:v>
                </c:pt>
                <c:pt idx="923" formatCode="0.000">
                  <c:v>5.5583515934868592E-2</c:v>
                </c:pt>
                <c:pt idx="924" formatCode="0.000">
                  <c:v>5.5583515934868592E-2</c:v>
                </c:pt>
                <c:pt idx="925" formatCode="0.000">
                  <c:v>5.5583515934868592E-2</c:v>
                </c:pt>
                <c:pt idx="926" formatCode="0.000">
                  <c:v>5.5583515934868592E-2</c:v>
                </c:pt>
                <c:pt idx="927" formatCode="0.000">
                  <c:v>5.5583515934868592E-2</c:v>
                </c:pt>
                <c:pt idx="928" formatCode="0.000">
                  <c:v>5.5583515934868592E-2</c:v>
                </c:pt>
                <c:pt idx="929" formatCode="0.000">
                  <c:v>5.5583515934868592E-2</c:v>
                </c:pt>
                <c:pt idx="930" formatCode="0.000">
                  <c:v>5.5583515934868592E-2</c:v>
                </c:pt>
                <c:pt idx="931" formatCode="0.000">
                  <c:v>5.5583515934868592E-2</c:v>
                </c:pt>
                <c:pt idx="932" formatCode="0.000">
                  <c:v>5.5583515934868592E-2</c:v>
                </c:pt>
                <c:pt idx="933" formatCode="0.000">
                  <c:v>5.5583515934868592E-2</c:v>
                </c:pt>
                <c:pt idx="934" formatCode="0.000">
                  <c:v>5.5583515934868592E-2</c:v>
                </c:pt>
                <c:pt idx="935" formatCode="0.000">
                  <c:v>5.5583515934868592E-2</c:v>
                </c:pt>
                <c:pt idx="936" formatCode="0.000">
                  <c:v>5.5583515934868592E-2</c:v>
                </c:pt>
                <c:pt idx="937" formatCode="0.000">
                  <c:v>5.5583515934868592E-2</c:v>
                </c:pt>
                <c:pt idx="938" formatCode="0.000">
                  <c:v>5.5583515934868592E-2</c:v>
                </c:pt>
                <c:pt idx="939" formatCode="0.000">
                  <c:v>5.5583515934868592E-2</c:v>
                </c:pt>
                <c:pt idx="940" formatCode="0.000">
                  <c:v>5.5583515934868592E-2</c:v>
                </c:pt>
                <c:pt idx="941" formatCode="0.000">
                  <c:v>5.5583515934868592E-2</c:v>
                </c:pt>
                <c:pt idx="942" formatCode="0.000">
                  <c:v>5.5583515934868592E-2</c:v>
                </c:pt>
                <c:pt idx="943" formatCode="0.000">
                  <c:v>5.5583515934868592E-2</c:v>
                </c:pt>
                <c:pt idx="944" formatCode="0.000">
                  <c:v>5.5583515934868592E-2</c:v>
                </c:pt>
                <c:pt idx="945" formatCode="0.000">
                  <c:v>5.5583515934868592E-2</c:v>
                </c:pt>
                <c:pt idx="946" formatCode="0.000">
                  <c:v>5.5583515934868592E-2</c:v>
                </c:pt>
                <c:pt idx="947" formatCode="0.000">
                  <c:v>5.5583515934868592E-2</c:v>
                </c:pt>
                <c:pt idx="948" formatCode="0.000">
                  <c:v>5.5583515934868592E-2</c:v>
                </c:pt>
                <c:pt idx="949" formatCode="0.000">
                  <c:v>5.5583515934868592E-2</c:v>
                </c:pt>
                <c:pt idx="950" formatCode="0.000">
                  <c:v>5.5583515934868592E-2</c:v>
                </c:pt>
                <c:pt idx="951" formatCode="0.000">
                  <c:v>5.5583515934868592E-2</c:v>
                </c:pt>
                <c:pt idx="952" formatCode="0.000">
                  <c:v>5.5583515934868592E-2</c:v>
                </c:pt>
                <c:pt idx="953" formatCode="0.000">
                  <c:v>5.5583515934868592E-2</c:v>
                </c:pt>
                <c:pt idx="954" formatCode="0.000">
                  <c:v>5.5583515934868592E-2</c:v>
                </c:pt>
                <c:pt idx="955" formatCode="0.000">
                  <c:v>5.5768837776883594E-2</c:v>
                </c:pt>
                <c:pt idx="956" formatCode="0.000">
                  <c:v>5.647569477690078E-2</c:v>
                </c:pt>
                <c:pt idx="957" formatCode="0.000">
                  <c:v>5.7560768865992575E-2</c:v>
                </c:pt>
                <c:pt idx="958" formatCode="0.000">
                  <c:v>5.8673035512936206E-2</c:v>
                </c:pt>
                <c:pt idx="959" formatCode="0.000">
                  <c:v>5.9662179790569307E-2</c:v>
                </c:pt>
                <c:pt idx="960" formatCode="0.000">
                  <c:v>6.0522835053998941E-2</c:v>
                </c:pt>
                <c:pt idx="961" formatCode="0.000">
                  <c:v>6.0991072995471275E-2</c:v>
                </c:pt>
                <c:pt idx="962" formatCode="0.000">
                  <c:v>6.0991072995471275E-2</c:v>
                </c:pt>
                <c:pt idx="963" formatCode="0.000">
                  <c:v>6.0991072995471275E-2</c:v>
                </c:pt>
                <c:pt idx="964" formatCode="0.000">
                  <c:v>6.0991072995471275E-2</c:v>
                </c:pt>
                <c:pt idx="965" formatCode="0.000">
                  <c:v>6.0991072995471275E-2</c:v>
                </c:pt>
                <c:pt idx="966" formatCode="0.000">
                  <c:v>6.0991072995471275E-2</c:v>
                </c:pt>
                <c:pt idx="967" formatCode="0.000">
                  <c:v>6.0991072995471275E-2</c:v>
                </c:pt>
                <c:pt idx="968" formatCode="0.000">
                  <c:v>6.0991072995471275E-2</c:v>
                </c:pt>
                <c:pt idx="969" formatCode="0.000">
                  <c:v>6.0991072995471275E-2</c:v>
                </c:pt>
                <c:pt idx="970" formatCode="0.000">
                  <c:v>6.0991072995471275E-2</c:v>
                </c:pt>
                <c:pt idx="971" formatCode="0.000">
                  <c:v>6.0991072995471275E-2</c:v>
                </c:pt>
                <c:pt idx="972" formatCode="0.000">
                  <c:v>6.0991072995471275E-2</c:v>
                </c:pt>
                <c:pt idx="973" formatCode="0.000">
                  <c:v>6.0991072995471275E-2</c:v>
                </c:pt>
                <c:pt idx="974" formatCode="0.000">
                  <c:v>6.104487802381682E-2</c:v>
                </c:pt>
                <c:pt idx="975" formatCode="0.000">
                  <c:v>6.1470386785262295E-2</c:v>
                </c:pt>
                <c:pt idx="976" formatCode="0.000">
                  <c:v>6.2371781305100973E-2</c:v>
                </c:pt>
                <c:pt idx="977" formatCode="0.000">
                  <c:v>6.3426687806974621E-2</c:v>
                </c:pt>
                <c:pt idx="978" formatCode="0.000">
                  <c:v>6.4355846746368572E-2</c:v>
                </c:pt>
                <c:pt idx="979" formatCode="0.000">
                  <c:v>6.5154246415221453E-2</c:v>
                </c:pt>
                <c:pt idx="980" formatCode="0.000">
                  <c:v>6.5824986324984097E-2</c:v>
                </c:pt>
                <c:pt idx="981" formatCode="0.000">
                  <c:v>6.6237950482963728E-2</c:v>
                </c:pt>
                <c:pt idx="982" formatCode="0.000">
                  <c:v>6.6457937350819229E-2</c:v>
                </c:pt>
                <c:pt idx="983" formatCode="0.000">
                  <c:v>6.6608874734949891E-2</c:v>
                </c:pt>
                <c:pt idx="984" formatCode="0.000">
                  <c:v>6.6703073847302591E-2</c:v>
                </c:pt>
                <c:pt idx="985" formatCode="0.000">
                  <c:v>6.6757224985048352E-2</c:v>
                </c:pt>
                <c:pt idx="986" formatCode="0.000">
                  <c:v>6.6797395605418725E-2</c:v>
                </c:pt>
                <c:pt idx="987" formatCode="0.000">
                  <c:v>6.6839651646139864E-2</c:v>
                </c:pt>
                <c:pt idx="988" formatCode="0.000">
                  <c:v>6.6868104361274744E-2</c:v>
                </c:pt>
                <c:pt idx="989" formatCode="0.000">
                  <c:v>6.6873960736294619E-2</c:v>
                </c:pt>
                <c:pt idx="990" formatCode="0.000">
                  <c:v>6.6873960736294619E-2</c:v>
                </c:pt>
                <c:pt idx="991" formatCode="0.000">
                  <c:v>6.6873960736294619E-2</c:v>
                </c:pt>
                <c:pt idx="992" formatCode="0.000">
                  <c:v>6.6873960736294619E-2</c:v>
                </c:pt>
                <c:pt idx="993" formatCode="0.000">
                  <c:v>6.6873960736294619E-2</c:v>
                </c:pt>
                <c:pt idx="994" formatCode="0.000">
                  <c:v>6.6873960736294619E-2</c:v>
                </c:pt>
                <c:pt idx="995" formatCode="0.000">
                  <c:v>6.6873960736294619E-2</c:v>
                </c:pt>
                <c:pt idx="996" formatCode="0.000">
                  <c:v>6.6873960736294619E-2</c:v>
                </c:pt>
                <c:pt idx="997" formatCode="0.000">
                  <c:v>6.6873960736294619E-2</c:v>
                </c:pt>
                <c:pt idx="998" formatCode="0.000">
                  <c:v>6.6873960736294619E-2</c:v>
                </c:pt>
                <c:pt idx="999" formatCode="0.000">
                  <c:v>6.6873960736294619E-2</c:v>
                </c:pt>
                <c:pt idx="1000" formatCode="0.000">
                  <c:v>6.6873960736294619E-2</c:v>
                </c:pt>
                <c:pt idx="1001" formatCode="0.000">
                  <c:v>6.6873960736294619E-2</c:v>
                </c:pt>
                <c:pt idx="1002" formatCode="0.000">
                  <c:v>6.6873960736294619E-2</c:v>
                </c:pt>
                <c:pt idx="1003" formatCode="0.000">
                  <c:v>6.6873960736294619E-2</c:v>
                </c:pt>
                <c:pt idx="1004" formatCode="0.000">
                  <c:v>6.6873960736294619E-2</c:v>
                </c:pt>
                <c:pt idx="1005" formatCode="0.000">
                  <c:v>6.6873960736294619E-2</c:v>
                </c:pt>
                <c:pt idx="1006" formatCode="0.000">
                  <c:v>6.6873960736294619E-2</c:v>
                </c:pt>
                <c:pt idx="1007" formatCode="0.000">
                  <c:v>6.6873960736294619E-2</c:v>
                </c:pt>
                <c:pt idx="1008" formatCode="0.000">
                  <c:v>6.6873960736294619E-2</c:v>
                </c:pt>
                <c:pt idx="1009" formatCode="0.000">
                  <c:v>6.6873960736294619E-2</c:v>
                </c:pt>
                <c:pt idx="1010" formatCode="0.000">
                  <c:v>6.6873960736294619E-2</c:v>
                </c:pt>
                <c:pt idx="1011" formatCode="0.000">
                  <c:v>6.6873960736294619E-2</c:v>
                </c:pt>
                <c:pt idx="1012" formatCode="0.000">
                  <c:v>6.6873960736294619E-2</c:v>
                </c:pt>
                <c:pt idx="1013" formatCode="0.000">
                  <c:v>6.6873960736294619E-2</c:v>
                </c:pt>
                <c:pt idx="1014" formatCode="0.000">
                  <c:v>6.6873960736294619E-2</c:v>
                </c:pt>
                <c:pt idx="1015" formatCode="0.000">
                  <c:v>6.6873960736294619E-2</c:v>
                </c:pt>
                <c:pt idx="1016" formatCode="0.000">
                  <c:v>6.6873960736294619E-2</c:v>
                </c:pt>
                <c:pt idx="1017" formatCode="0.000">
                  <c:v>6.6873960736294619E-2</c:v>
                </c:pt>
                <c:pt idx="1018" formatCode="0.000">
                  <c:v>6.6873960736294619E-2</c:v>
                </c:pt>
                <c:pt idx="1019" formatCode="0.000">
                  <c:v>6.6873960736294619E-2</c:v>
                </c:pt>
                <c:pt idx="1020" formatCode="0.000">
                  <c:v>6.6873960736294619E-2</c:v>
                </c:pt>
                <c:pt idx="1021" formatCode="0.000">
                  <c:v>6.6873960736294619E-2</c:v>
                </c:pt>
                <c:pt idx="1022" formatCode="0.000">
                  <c:v>6.6873960736294619E-2</c:v>
                </c:pt>
                <c:pt idx="1023" formatCode="0.000">
                  <c:v>6.6873960736294619E-2</c:v>
                </c:pt>
                <c:pt idx="1024" formatCode="0.000">
                  <c:v>6.6873960736294619E-2</c:v>
                </c:pt>
                <c:pt idx="1025" formatCode="0.000">
                  <c:v>6.6873960736294619E-2</c:v>
                </c:pt>
                <c:pt idx="1026" formatCode="0.000">
                  <c:v>6.6873960736294619E-2</c:v>
                </c:pt>
                <c:pt idx="1027" formatCode="0.000">
                  <c:v>6.6873960736294619E-2</c:v>
                </c:pt>
                <c:pt idx="1028" formatCode="0.000">
                  <c:v>6.6873960736294619E-2</c:v>
                </c:pt>
                <c:pt idx="1029" formatCode="0.000">
                  <c:v>6.6873960736294619E-2</c:v>
                </c:pt>
                <c:pt idx="1030" formatCode="0.000">
                  <c:v>6.6873960736294619E-2</c:v>
                </c:pt>
                <c:pt idx="1031" formatCode="0.000">
                  <c:v>6.6873960736294619E-2</c:v>
                </c:pt>
                <c:pt idx="1032" formatCode="0.000">
                  <c:v>6.6873960736294619E-2</c:v>
                </c:pt>
                <c:pt idx="1033" formatCode="0.000">
                  <c:v>6.6873960736294619E-2</c:v>
                </c:pt>
                <c:pt idx="1034" formatCode="0.000">
                  <c:v>6.6873960736294619E-2</c:v>
                </c:pt>
                <c:pt idx="1035" formatCode="0.000">
                  <c:v>6.6873960736294619E-2</c:v>
                </c:pt>
                <c:pt idx="1036" formatCode="0.000">
                  <c:v>6.6873960736294619E-2</c:v>
                </c:pt>
                <c:pt idx="1037" formatCode="0.000">
                  <c:v>6.6873960736294619E-2</c:v>
                </c:pt>
                <c:pt idx="1038" formatCode="0.000">
                  <c:v>6.6873960736294619E-2</c:v>
                </c:pt>
                <c:pt idx="1039" formatCode="0.000">
                  <c:v>6.6873960736294619E-2</c:v>
                </c:pt>
                <c:pt idx="1040" formatCode="0.000">
                  <c:v>6.6873960736294619E-2</c:v>
                </c:pt>
                <c:pt idx="1041" formatCode="0.000">
                  <c:v>6.6873960736294619E-2</c:v>
                </c:pt>
                <c:pt idx="1042" formatCode="0.000">
                  <c:v>6.6873960736294619E-2</c:v>
                </c:pt>
                <c:pt idx="1043" formatCode="0.000">
                  <c:v>6.6873960736294619E-2</c:v>
                </c:pt>
                <c:pt idx="1044" formatCode="0.000">
                  <c:v>6.6873960736294619E-2</c:v>
                </c:pt>
                <c:pt idx="1045" formatCode="0.000">
                  <c:v>6.6873960736294619E-2</c:v>
                </c:pt>
                <c:pt idx="1046" formatCode="0.000">
                  <c:v>6.6873960736294619E-2</c:v>
                </c:pt>
                <c:pt idx="1047" formatCode="0.000">
                  <c:v>6.6873960736294619E-2</c:v>
                </c:pt>
                <c:pt idx="1048" formatCode="0.000">
                  <c:v>6.6873960736294619E-2</c:v>
                </c:pt>
                <c:pt idx="1049" formatCode="0.000">
                  <c:v>6.6873960736294619E-2</c:v>
                </c:pt>
                <c:pt idx="1050" formatCode="0.000">
                  <c:v>6.6873960736294619E-2</c:v>
                </c:pt>
                <c:pt idx="1051" formatCode="0.000">
                  <c:v>6.6873960736294619E-2</c:v>
                </c:pt>
                <c:pt idx="1052" formatCode="0.000">
                  <c:v>6.6873960736294619E-2</c:v>
                </c:pt>
                <c:pt idx="1053" formatCode="0.000">
                  <c:v>6.6873960736294619E-2</c:v>
                </c:pt>
                <c:pt idx="1054" formatCode="0.000">
                  <c:v>6.6907298897437031E-2</c:v>
                </c:pt>
                <c:pt idx="1055" formatCode="0.000">
                  <c:v>6.7112808447979164E-2</c:v>
                </c:pt>
                <c:pt idx="1056" formatCode="0.000">
                  <c:v>6.7420159214211448E-2</c:v>
                </c:pt>
                <c:pt idx="1057" formatCode="0.000">
                  <c:v>6.7832438195039882E-2</c:v>
                </c:pt>
                <c:pt idx="1058" formatCode="0.000">
                  <c:v>6.8386363576228792E-2</c:v>
                </c:pt>
                <c:pt idx="1059" formatCode="0.000">
                  <c:v>6.9098120277510736E-2</c:v>
                </c:pt>
                <c:pt idx="1060" formatCode="0.000">
                  <c:v>6.9936937823807041E-2</c:v>
                </c:pt>
                <c:pt idx="1061" formatCode="0.000">
                  <c:v>7.0752867981514728E-2</c:v>
                </c:pt>
                <c:pt idx="1062" formatCode="0.000">
                  <c:v>7.1366193330046193E-2</c:v>
                </c:pt>
                <c:pt idx="1063" formatCode="0.000">
                  <c:v>7.1814320628705533E-2</c:v>
                </c:pt>
                <c:pt idx="1064" formatCode="0.000">
                  <c:v>7.2118240183940696E-2</c:v>
                </c:pt>
                <c:pt idx="1065" formatCode="0.000">
                  <c:v>7.2247451257244966E-2</c:v>
                </c:pt>
                <c:pt idx="1066" formatCode="0.000">
                  <c:v>7.2247451257244966E-2</c:v>
                </c:pt>
                <c:pt idx="1067" formatCode="0.000">
                  <c:v>7.2247451257244966E-2</c:v>
                </c:pt>
                <c:pt idx="1068" formatCode="0.000">
                  <c:v>7.2247451257244966E-2</c:v>
                </c:pt>
                <c:pt idx="1069" formatCode="0.000">
                  <c:v>7.2247451257244966E-2</c:v>
                </c:pt>
                <c:pt idx="1070" formatCode="0.000">
                  <c:v>7.2247451257244966E-2</c:v>
                </c:pt>
                <c:pt idx="1071" formatCode="0.000">
                  <c:v>7.2247451257244966E-2</c:v>
                </c:pt>
                <c:pt idx="1072" formatCode="0.000">
                  <c:v>7.2247451257244966E-2</c:v>
                </c:pt>
                <c:pt idx="1073" formatCode="0.000">
                  <c:v>7.2247451257244966E-2</c:v>
                </c:pt>
                <c:pt idx="1074" formatCode="0.000">
                  <c:v>7.2247451257244966E-2</c:v>
                </c:pt>
                <c:pt idx="1075" formatCode="0.000">
                  <c:v>7.2247451257244966E-2</c:v>
                </c:pt>
                <c:pt idx="1076" formatCode="0.000">
                  <c:v>7.2247451257244966E-2</c:v>
                </c:pt>
                <c:pt idx="1077" formatCode="0.000">
                  <c:v>7.2247451257244966E-2</c:v>
                </c:pt>
                <c:pt idx="1078" formatCode="0.000">
                  <c:v>7.2247451257244966E-2</c:v>
                </c:pt>
                <c:pt idx="1079" formatCode="0.000">
                  <c:v>7.2247451257244966E-2</c:v>
                </c:pt>
                <c:pt idx="1080" formatCode="0.000">
                  <c:v>7.2247451257244966E-2</c:v>
                </c:pt>
                <c:pt idx="1081" formatCode="0.000">
                  <c:v>7.2247451257244966E-2</c:v>
                </c:pt>
                <c:pt idx="1082" formatCode="0.000">
                  <c:v>7.2247451257244966E-2</c:v>
                </c:pt>
                <c:pt idx="1083" formatCode="0.000">
                  <c:v>7.2247451257244966E-2</c:v>
                </c:pt>
                <c:pt idx="1084" formatCode="0.000">
                  <c:v>7.2247451257244966E-2</c:v>
                </c:pt>
                <c:pt idx="1085" formatCode="0.000">
                  <c:v>7.2247451257244966E-2</c:v>
                </c:pt>
                <c:pt idx="1086" formatCode="0.000">
                  <c:v>7.2247451257244966E-2</c:v>
                </c:pt>
                <c:pt idx="1087" formatCode="0.000">
                  <c:v>7.2247451257244966E-2</c:v>
                </c:pt>
                <c:pt idx="1088" formatCode="0.000">
                  <c:v>7.2381478091757809E-2</c:v>
                </c:pt>
                <c:pt idx="1089" formatCode="0.000">
                  <c:v>7.2381478091757809E-2</c:v>
                </c:pt>
                <c:pt idx="1090" formatCode="0.000">
                  <c:v>7.2381478091757809E-2</c:v>
                </c:pt>
                <c:pt idx="1091" formatCode="0.000">
                  <c:v>7.2381478091757809E-2</c:v>
                </c:pt>
                <c:pt idx="1092" formatCode="0.000">
                  <c:v>7.2381478091757809E-2</c:v>
                </c:pt>
                <c:pt idx="1093" formatCode="0.000">
                  <c:v>7.2381478091757809E-2</c:v>
                </c:pt>
                <c:pt idx="1094" formatCode="0.000">
                  <c:v>7.2381478091757809E-2</c:v>
                </c:pt>
                <c:pt idx="1095" formatCode="0.000">
                  <c:v>7.2381478091757809E-2</c:v>
                </c:pt>
                <c:pt idx="1096" formatCode="0.000">
                  <c:v>7.2381478091757809E-2</c:v>
                </c:pt>
                <c:pt idx="1097" formatCode="0.000">
                  <c:v>7.2381478091757809E-2</c:v>
                </c:pt>
                <c:pt idx="1098" formatCode="0.000">
                  <c:v>7.2381478091757809E-2</c:v>
                </c:pt>
                <c:pt idx="1099" formatCode="0.000">
                  <c:v>7.2381478091757809E-2</c:v>
                </c:pt>
                <c:pt idx="1100" formatCode="0.000">
                  <c:v>7.2381478091757809E-2</c:v>
                </c:pt>
                <c:pt idx="1101" formatCode="0.000">
                  <c:v>7.2381478091757809E-2</c:v>
                </c:pt>
                <c:pt idx="1102" formatCode="0.000">
                  <c:v>7.2381478091757809E-2</c:v>
                </c:pt>
                <c:pt idx="1103" formatCode="0.000">
                  <c:v>7.2509534204793682E-2</c:v>
                </c:pt>
                <c:pt idx="1104" formatCode="0.000">
                  <c:v>7.2681864211804434E-2</c:v>
                </c:pt>
                <c:pt idx="1105" formatCode="0.000">
                  <c:v>7.2681864211804434E-2</c:v>
                </c:pt>
                <c:pt idx="1106" formatCode="0.000">
                  <c:v>7.2681864211804434E-2</c:v>
                </c:pt>
                <c:pt idx="1107" formatCode="0.000">
                  <c:v>7.2681864211804434E-2</c:v>
                </c:pt>
                <c:pt idx="1108" formatCode="0.000">
                  <c:v>7.2681864211804434E-2</c:v>
                </c:pt>
                <c:pt idx="1109" formatCode="0.000">
                  <c:v>7.2681864211804434E-2</c:v>
                </c:pt>
                <c:pt idx="1110" formatCode="0.000">
                  <c:v>7.2681864211804434E-2</c:v>
                </c:pt>
                <c:pt idx="1111" formatCode="0.000">
                  <c:v>7.2681864211804434E-2</c:v>
                </c:pt>
                <c:pt idx="1112" formatCode="0.000">
                  <c:v>7.2681864211804434E-2</c:v>
                </c:pt>
                <c:pt idx="1113" formatCode="0.000">
                  <c:v>7.2681864211804434E-2</c:v>
                </c:pt>
                <c:pt idx="1114" formatCode="0.000">
                  <c:v>7.2681864211804434E-2</c:v>
                </c:pt>
                <c:pt idx="1115" formatCode="0.000">
                  <c:v>7.2681864211804434E-2</c:v>
                </c:pt>
                <c:pt idx="1116" formatCode="0.000">
                  <c:v>7.2681864211804434E-2</c:v>
                </c:pt>
                <c:pt idx="1117" formatCode="0.000">
                  <c:v>7.2681864211804434E-2</c:v>
                </c:pt>
                <c:pt idx="1118" formatCode="0.000">
                  <c:v>7.2681864211804434E-2</c:v>
                </c:pt>
                <c:pt idx="1119" formatCode="0.000">
                  <c:v>7.2681864211804434E-2</c:v>
                </c:pt>
                <c:pt idx="1120" formatCode="0.000">
                  <c:v>7.2681864211804434E-2</c:v>
                </c:pt>
                <c:pt idx="1121" formatCode="0.000">
                  <c:v>7.2681864211804434E-2</c:v>
                </c:pt>
                <c:pt idx="1122" formatCode="0.000">
                  <c:v>7.2681864211804434E-2</c:v>
                </c:pt>
                <c:pt idx="1123" formatCode="0.000">
                  <c:v>7.2681864211804434E-2</c:v>
                </c:pt>
                <c:pt idx="1124" formatCode="0.000">
                  <c:v>7.2681864211804434E-2</c:v>
                </c:pt>
                <c:pt idx="1125" formatCode="0.000">
                  <c:v>7.2681864211804434E-2</c:v>
                </c:pt>
                <c:pt idx="1126" formatCode="0.000">
                  <c:v>7.2681864211804434E-2</c:v>
                </c:pt>
                <c:pt idx="1127" formatCode="0.000">
                  <c:v>7.2681864211804434E-2</c:v>
                </c:pt>
                <c:pt idx="1128" formatCode="0.000">
                  <c:v>7.3069361225636176E-2</c:v>
                </c:pt>
                <c:pt idx="1129" formatCode="0.000">
                  <c:v>7.3960286911659276E-2</c:v>
                </c:pt>
                <c:pt idx="1130" formatCode="0.000">
                  <c:v>7.5208264748802406E-2</c:v>
                </c:pt>
                <c:pt idx="1131" formatCode="0.000">
                  <c:v>7.648203557248956E-2</c:v>
                </c:pt>
                <c:pt idx="1132" formatCode="0.000">
                  <c:v>7.7614503389862088E-2</c:v>
                </c:pt>
                <c:pt idx="1133" formatCode="0.000">
                  <c:v>7.8466632598728367E-2</c:v>
                </c:pt>
                <c:pt idx="1134" formatCode="0.000">
                  <c:v>7.9050832458308767E-2</c:v>
                </c:pt>
                <c:pt idx="1135" formatCode="0.000">
                  <c:v>7.950968229901767E-2</c:v>
                </c:pt>
                <c:pt idx="1136" formatCode="0.000">
                  <c:v>7.9921298131791954E-2</c:v>
                </c:pt>
                <c:pt idx="1137" formatCode="0.000">
                  <c:v>8.033238173477085E-2</c:v>
                </c:pt>
                <c:pt idx="1138" formatCode="0.000">
                  <c:v>8.0718698638750683E-2</c:v>
                </c:pt>
                <c:pt idx="1139" formatCode="0.000">
                  <c:v>8.1018144270043196E-2</c:v>
                </c:pt>
                <c:pt idx="1140" formatCode="0.000">
                  <c:v>8.1178992481902565E-2</c:v>
                </c:pt>
                <c:pt idx="1141" formatCode="0.000">
                  <c:v>8.1206269037020523E-2</c:v>
                </c:pt>
                <c:pt idx="1142" formatCode="0.000">
                  <c:v>8.1206269037020523E-2</c:v>
                </c:pt>
                <c:pt idx="1143" formatCode="0.000">
                  <c:v>8.1206269037020523E-2</c:v>
                </c:pt>
                <c:pt idx="1144" formatCode="0.000">
                  <c:v>8.1206269037020523E-2</c:v>
                </c:pt>
                <c:pt idx="1145" formatCode="0.000">
                  <c:v>8.1206269037020523E-2</c:v>
                </c:pt>
                <c:pt idx="1146" formatCode="0.000">
                  <c:v>8.1206269037020523E-2</c:v>
                </c:pt>
                <c:pt idx="1147" formatCode="0.000">
                  <c:v>8.1206269037020523E-2</c:v>
                </c:pt>
                <c:pt idx="1148" formatCode="0.000">
                  <c:v>8.1206269037020523E-2</c:v>
                </c:pt>
                <c:pt idx="1149" formatCode="0.000">
                  <c:v>8.1206269037020523E-2</c:v>
                </c:pt>
                <c:pt idx="1150" formatCode="0.000">
                  <c:v>8.1214651946599853E-2</c:v>
                </c:pt>
                <c:pt idx="1151" formatCode="0.000">
                  <c:v>8.1609717903329479E-2</c:v>
                </c:pt>
                <c:pt idx="1152" formatCode="0.000">
                  <c:v>8.1993417418456144E-2</c:v>
                </c:pt>
                <c:pt idx="1153" formatCode="0.000">
                  <c:v>8.2155138638604686E-2</c:v>
                </c:pt>
                <c:pt idx="1154" formatCode="0.000">
                  <c:v>8.2167531524407145E-2</c:v>
                </c:pt>
                <c:pt idx="1155" formatCode="0.000">
                  <c:v>8.2167531524407145E-2</c:v>
                </c:pt>
                <c:pt idx="1156" formatCode="0.000">
                  <c:v>8.2167531524407145E-2</c:v>
                </c:pt>
                <c:pt idx="1157" formatCode="0.000">
                  <c:v>8.2167531524407145E-2</c:v>
                </c:pt>
                <c:pt idx="1158" formatCode="0.000">
                  <c:v>8.2167531524407145E-2</c:v>
                </c:pt>
                <c:pt idx="1159" formatCode="0.000">
                  <c:v>8.2167531524407145E-2</c:v>
                </c:pt>
                <c:pt idx="1160" formatCode="0.000">
                  <c:v>8.2167531524407145E-2</c:v>
                </c:pt>
                <c:pt idx="1161" formatCode="0.000">
                  <c:v>8.2167531524407145E-2</c:v>
                </c:pt>
                <c:pt idx="1162" formatCode="0.000">
                  <c:v>8.2167531524407145E-2</c:v>
                </c:pt>
                <c:pt idx="1163" formatCode="0.000">
                  <c:v>8.2167531524407145E-2</c:v>
                </c:pt>
                <c:pt idx="1164" formatCode="0.000">
                  <c:v>8.2167531524407145E-2</c:v>
                </c:pt>
                <c:pt idx="1165" formatCode="0.000">
                  <c:v>8.2167531524407145E-2</c:v>
                </c:pt>
                <c:pt idx="1166" formatCode="0.000">
                  <c:v>8.2167531524407145E-2</c:v>
                </c:pt>
                <c:pt idx="1167" formatCode="0.000">
                  <c:v>8.2167531524407145E-2</c:v>
                </c:pt>
                <c:pt idx="1168" formatCode="0.000">
                  <c:v>8.2167531524407145E-2</c:v>
                </c:pt>
                <c:pt idx="1169" formatCode="0.000">
                  <c:v>8.2167531524407145E-2</c:v>
                </c:pt>
                <c:pt idx="1170" formatCode="0.000">
                  <c:v>8.2167531524407145E-2</c:v>
                </c:pt>
                <c:pt idx="1171" formatCode="0.000">
                  <c:v>8.2167531524407145E-2</c:v>
                </c:pt>
                <c:pt idx="1172" formatCode="0.000">
                  <c:v>8.2167531524407145E-2</c:v>
                </c:pt>
                <c:pt idx="1173" formatCode="0.000">
                  <c:v>8.2167531524407145E-2</c:v>
                </c:pt>
                <c:pt idx="1174" formatCode="0.000">
                  <c:v>8.2167531524407145E-2</c:v>
                </c:pt>
                <c:pt idx="1175" formatCode="0.000">
                  <c:v>8.2167531524407145E-2</c:v>
                </c:pt>
                <c:pt idx="1176" formatCode="0.000">
                  <c:v>8.2167531524407145E-2</c:v>
                </c:pt>
                <c:pt idx="1177" formatCode="0.000">
                  <c:v>8.2167531524407145E-2</c:v>
                </c:pt>
                <c:pt idx="1178" formatCode="0.000">
                  <c:v>8.2167531524407145E-2</c:v>
                </c:pt>
                <c:pt idx="1179" formatCode="0.000">
                  <c:v>8.2167531524407145E-2</c:v>
                </c:pt>
                <c:pt idx="1180" formatCode="0.000">
                  <c:v>8.2167531524407145E-2</c:v>
                </c:pt>
                <c:pt idx="1181" formatCode="0.000">
                  <c:v>8.2167531524407145E-2</c:v>
                </c:pt>
                <c:pt idx="1182" formatCode="0.000">
                  <c:v>8.2167531524407145E-2</c:v>
                </c:pt>
                <c:pt idx="1183" formatCode="0.000">
                  <c:v>8.2167531524407145E-2</c:v>
                </c:pt>
                <c:pt idx="1184" formatCode="0.000">
                  <c:v>8.2167531524407145E-2</c:v>
                </c:pt>
                <c:pt idx="1185" formatCode="0.000">
                  <c:v>8.2167531524407145E-2</c:v>
                </c:pt>
                <c:pt idx="1186" formatCode="0.000">
                  <c:v>8.2167531524407145E-2</c:v>
                </c:pt>
                <c:pt idx="1187" formatCode="0.000">
                  <c:v>8.2167531524407145E-2</c:v>
                </c:pt>
                <c:pt idx="1188" formatCode="0.000">
                  <c:v>8.2167531524407145E-2</c:v>
                </c:pt>
                <c:pt idx="1189" formatCode="0.000">
                  <c:v>8.2167531524407145E-2</c:v>
                </c:pt>
                <c:pt idx="1190" formatCode="0.000">
                  <c:v>8.2167531524407145E-2</c:v>
                </c:pt>
                <c:pt idx="1191" formatCode="0.000">
                  <c:v>8.2167531524407145E-2</c:v>
                </c:pt>
                <c:pt idx="1192" formatCode="0.000">
                  <c:v>8.2167531524407145E-2</c:v>
                </c:pt>
                <c:pt idx="1193" formatCode="0.000">
                  <c:v>8.2167531524407145E-2</c:v>
                </c:pt>
                <c:pt idx="1194" formatCode="0.000">
                  <c:v>8.2167531524407145E-2</c:v>
                </c:pt>
                <c:pt idx="1195" formatCode="0.000">
                  <c:v>8.2167531524407145E-2</c:v>
                </c:pt>
                <c:pt idx="1196" formatCode="0.000">
                  <c:v>8.2167531524407145E-2</c:v>
                </c:pt>
                <c:pt idx="1197" formatCode="0.000">
                  <c:v>8.2167531524407145E-2</c:v>
                </c:pt>
                <c:pt idx="1198" formatCode="0.000">
                  <c:v>8.2167531524407145E-2</c:v>
                </c:pt>
                <c:pt idx="1199" formatCode="0.000">
                  <c:v>8.2167531524407145E-2</c:v>
                </c:pt>
                <c:pt idx="1200" formatCode="0.000">
                  <c:v>8.2167531524407145E-2</c:v>
                </c:pt>
                <c:pt idx="1201" formatCode="0.000">
                  <c:v>8.2167531524407145E-2</c:v>
                </c:pt>
                <c:pt idx="1202" formatCode="0.000">
                  <c:v>8.2167531524407145E-2</c:v>
                </c:pt>
                <c:pt idx="1203" formatCode="0.000">
                  <c:v>8.2167531524407145E-2</c:v>
                </c:pt>
                <c:pt idx="1204" formatCode="0.000">
                  <c:v>8.2167531524407145E-2</c:v>
                </c:pt>
                <c:pt idx="1205" formatCode="0.000">
                  <c:v>8.2167531524407145E-2</c:v>
                </c:pt>
                <c:pt idx="1206" formatCode="0.000">
                  <c:v>8.2167531524407145E-2</c:v>
                </c:pt>
                <c:pt idx="1207" formatCode="0.000">
                  <c:v>8.2167531524407145E-2</c:v>
                </c:pt>
                <c:pt idx="1208" formatCode="0.000">
                  <c:v>8.2167531524407145E-2</c:v>
                </c:pt>
                <c:pt idx="1209" formatCode="0.000">
                  <c:v>8.2167531524407145E-2</c:v>
                </c:pt>
                <c:pt idx="1210" formatCode="0.000">
                  <c:v>8.2167531524407145E-2</c:v>
                </c:pt>
                <c:pt idx="1211" formatCode="0.000">
                  <c:v>8.2167531524407145E-2</c:v>
                </c:pt>
                <c:pt idx="1212" formatCode="0.000">
                  <c:v>8.2167531524407145E-2</c:v>
                </c:pt>
                <c:pt idx="1213" formatCode="0.000">
                  <c:v>8.2167531524407145E-2</c:v>
                </c:pt>
                <c:pt idx="1214" formatCode="0.000">
                  <c:v>8.2167531524407145E-2</c:v>
                </c:pt>
                <c:pt idx="1215" formatCode="0.000">
                  <c:v>8.2167531524407145E-2</c:v>
                </c:pt>
                <c:pt idx="1216" formatCode="0.000">
                  <c:v>8.2167531524407145E-2</c:v>
                </c:pt>
                <c:pt idx="1217" formatCode="0.000">
                  <c:v>8.2167531524407145E-2</c:v>
                </c:pt>
                <c:pt idx="1218" formatCode="0.000">
                  <c:v>8.2167531524407145E-2</c:v>
                </c:pt>
                <c:pt idx="1219" formatCode="0.000">
                  <c:v>8.2167531524407145E-2</c:v>
                </c:pt>
                <c:pt idx="1220" formatCode="0.000">
                  <c:v>8.2167531524407145E-2</c:v>
                </c:pt>
                <c:pt idx="1221" formatCode="0.000">
                  <c:v>8.2167531524407145E-2</c:v>
                </c:pt>
                <c:pt idx="1222" formatCode="0.000">
                  <c:v>8.2167531524407145E-2</c:v>
                </c:pt>
                <c:pt idx="1223" formatCode="0.000">
                  <c:v>8.2167531524407145E-2</c:v>
                </c:pt>
                <c:pt idx="1224" formatCode="0.000">
                  <c:v>8.2167531524407145E-2</c:v>
                </c:pt>
                <c:pt idx="1225" formatCode="0.000">
                  <c:v>8.2167531524407145E-2</c:v>
                </c:pt>
                <c:pt idx="1226" formatCode="0.000">
                  <c:v>8.2167531524407145E-2</c:v>
                </c:pt>
                <c:pt idx="1227" formatCode="0.000">
                  <c:v>8.2167531524407145E-2</c:v>
                </c:pt>
                <c:pt idx="1228" formatCode="0.000">
                  <c:v>8.2167531524407145E-2</c:v>
                </c:pt>
                <c:pt idx="1229" formatCode="0.000">
                  <c:v>8.2167531524407145E-2</c:v>
                </c:pt>
                <c:pt idx="1230" formatCode="0.000">
                  <c:v>8.2167531524407145E-2</c:v>
                </c:pt>
                <c:pt idx="1231" formatCode="0.000">
                  <c:v>8.2167531524407145E-2</c:v>
                </c:pt>
                <c:pt idx="1232" formatCode="0.000">
                  <c:v>8.2167531524407145E-2</c:v>
                </c:pt>
                <c:pt idx="1233" formatCode="0.000">
                  <c:v>8.2167531524407145E-2</c:v>
                </c:pt>
                <c:pt idx="1234" formatCode="0.000">
                  <c:v>8.2167531524407145E-2</c:v>
                </c:pt>
                <c:pt idx="1235" formatCode="0.000">
                  <c:v>8.2167531524407145E-2</c:v>
                </c:pt>
                <c:pt idx="1236" formatCode="0.000">
                  <c:v>8.2167531524407145E-2</c:v>
                </c:pt>
                <c:pt idx="1237" formatCode="0.000">
                  <c:v>8.2167531524407145E-2</c:v>
                </c:pt>
                <c:pt idx="1238" formatCode="0.000">
                  <c:v>8.2167531524407145E-2</c:v>
                </c:pt>
                <c:pt idx="1239" formatCode="0.000">
                  <c:v>8.2167531524407145E-2</c:v>
                </c:pt>
                <c:pt idx="1240" formatCode="0.000">
                  <c:v>8.2167531524407145E-2</c:v>
                </c:pt>
                <c:pt idx="1241" formatCode="0.000">
                  <c:v>8.2167531524407145E-2</c:v>
                </c:pt>
                <c:pt idx="1242" formatCode="0.000">
                  <c:v>8.2167531524407145E-2</c:v>
                </c:pt>
                <c:pt idx="1243" formatCode="0.000">
                  <c:v>8.2167531524407145E-2</c:v>
                </c:pt>
                <c:pt idx="1244" formatCode="0.000">
                  <c:v>8.2167531524407145E-2</c:v>
                </c:pt>
                <c:pt idx="1245" formatCode="0.000">
                  <c:v>8.2167531524407145E-2</c:v>
                </c:pt>
                <c:pt idx="1246" formatCode="0.000">
                  <c:v>8.2167531524407145E-2</c:v>
                </c:pt>
                <c:pt idx="1247" formatCode="0.000">
                  <c:v>8.2167531524407145E-2</c:v>
                </c:pt>
                <c:pt idx="1248" formatCode="0.000">
                  <c:v>8.2167531524407145E-2</c:v>
                </c:pt>
                <c:pt idx="1249" formatCode="0.000">
                  <c:v>8.2167531524407145E-2</c:v>
                </c:pt>
                <c:pt idx="1250" formatCode="0.000">
                  <c:v>8.2167531524407145E-2</c:v>
                </c:pt>
                <c:pt idx="1251" formatCode="0.000">
                  <c:v>8.2167531524407145E-2</c:v>
                </c:pt>
                <c:pt idx="1252" formatCode="0.000">
                  <c:v>8.2167531524407145E-2</c:v>
                </c:pt>
                <c:pt idx="1253" formatCode="0.000">
                  <c:v>8.2167531524407145E-2</c:v>
                </c:pt>
                <c:pt idx="1254" formatCode="0.000">
                  <c:v>8.2167531524407145E-2</c:v>
                </c:pt>
                <c:pt idx="1255" formatCode="0.000">
                  <c:v>8.2167531524407145E-2</c:v>
                </c:pt>
                <c:pt idx="1256" formatCode="0.000">
                  <c:v>8.2167531524407145E-2</c:v>
                </c:pt>
                <c:pt idx="1257" formatCode="0.000">
                  <c:v>8.2167531524407145E-2</c:v>
                </c:pt>
                <c:pt idx="1258" formatCode="0.000">
                  <c:v>8.2167531524407145E-2</c:v>
                </c:pt>
                <c:pt idx="1259" formatCode="0.000">
                  <c:v>8.2167531524407145E-2</c:v>
                </c:pt>
                <c:pt idx="1260" formatCode="0.000">
                  <c:v>8.2167531524407145E-2</c:v>
                </c:pt>
                <c:pt idx="1261" formatCode="0.000">
                  <c:v>8.2167531524407145E-2</c:v>
                </c:pt>
                <c:pt idx="1262" formatCode="0.000">
                  <c:v>8.2167531524407145E-2</c:v>
                </c:pt>
                <c:pt idx="1263" formatCode="0.000">
                  <c:v>8.2167531524407145E-2</c:v>
                </c:pt>
                <c:pt idx="1264" formatCode="0.000">
                  <c:v>8.2167531524407145E-2</c:v>
                </c:pt>
                <c:pt idx="1265" formatCode="0.000">
                  <c:v>8.2167531524407145E-2</c:v>
                </c:pt>
                <c:pt idx="1266" formatCode="0.000">
                  <c:v>8.2167531524407145E-2</c:v>
                </c:pt>
                <c:pt idx="1267" formatCode="0.000">
                  <c:v>8.2167531524407145E-2</c:v>
                </c:pt>
                <c:pt idx="1268" formatCode="0.000">
                  <c:v>8.2167531524407145E-2</c:v>
                </c:pt>
                <c:pt idx="1269" formatCode="0.000">
                  <c:v>8.2167531524407145E-2</c:v>
                </c:pt>
                <c:pt idx="1270" formatCode="0.000">
                  <c:v>8.2167531524407145E-2</c:v>
                </c:pt>
                <c:pt idx="1271" formatCode="0.000">
                  <c:v>8.2167531524407145E-2</c:v>
                </c:pt>
                <c:pt idx="1272" formatCode="0.000">
                  <c:v>8.2167531524407145E-2</c:v>
                </c:pt>
                <c:pt idx="1273" formatCode="0.000">
                  <c:v>8.2167531524407145E-2</c:v>
                </c:pt>
                <c:pt idx="1274" formatCode="0.000">
                  <c:v>8.2167531524407145E-2</c:v>
                </c:pt>
                <c:pt idx="1275" formatCode="0.000">
                  <c:v>8.2167531524407145E-2</c:v>
                </c:pt>
                <c:pt idx="1276" formatCode="0.000">
                  <c:v>8.2167531524407145E-2</c:v>
                </c:pt>
                <c:pt idx="1277" formatCode="0.000">
                  <c:v>8.2167531524407145E-2</c:v>
                </c:pt>
                <c:pt idx="1278" formatCode="0.000">
                  <c:v>8.2167531524407145E-2</c:v>
                </c:pt>
                <c:pt idx="1279" formatCode="0.000">
                  <c:v>8.2167531524407145E-2</c:v>
                </c:pt>
                <c:pt idx="1280" formatCode="0.000">
                  <c:v>8.2167531524407145E-2</c:v>
                </c:pt>
                <c:pt idx="1281" formatCode="0.000">
                  <c:v>8.2167531524407145E-2</c:v>
                </c:pt>
                <c:pt idx="1282" formatCode="0.000">
                  <c:v>8.2167531524407145E-2</c:v>
                </c:pt>
                <c:pt idx="1283" formatCode="0.000">
                  <c:v>8.2167531524407145E-2</c:v>
                </c:pt>
                <c:pt idx="1284" formatCode="0.000">
                  <c:v>8.2167531524407145E-2</c:v>
                </c:pt>
                <c:pt idx="1285" formatCode="0.000">
                  <c:v>8.2167531524407145E-2</c:v>
                </c:pt>
                <c:pt idx="1286" formatCode="0.000">
                  <c:v>8.2167531524407145E-2</c:v>
                </c:pt>
                <c:pt idx="1287" formatCode="0.000">
                  <c:v>8.2167531524407145E-2</c:v>
                </c:pt>
                <c:pt idx="1288" formatCode="0.000">
                  <c:v>8.2167531524407145E-2</c:v>
                </c:pt>
                <c:pt idx="1289" formatCode="0.000">
                  <c:v>8.2167531524407145E-2</c:v>
                </c:pt>
                <c:pt idx="1290" formatCode="0.000">
                  <c:v>8.2167531524407145E-2</c:v>
                </c:pt>
                <c:pt idx="1291" formatCode="0.000">
                  <c:v>8.2167531524407145E-2</c:v>
                </c:pt>
                <c:pt idx="1292" formatCode="0.000">
                  <c:v>8.2167531524407145E-2</c:v>
                </c:pt>
                <c:pt idx="1293" formatCode="0.000">
                  <c:v>8.2167531524407145E-2</c:v>
                </c:pt>
                <c:pt idx="1294" formatCode="0.000">
                  <c:v>8.2167531524407145E-2</c:v>
                </c:pt>
                <c:pt idx="1295" formatCode="0.000">
                  <c:v>8.2167531524407145E-2</c:v>
                </c:pt>
                <c:pt idx="1296" formatCode="0.000">
                  <c:v>8.2167531524407145E-2</c:v>
                </c:pt>
                <c:pt idx="1297" formatCode="0.000">
                  <c:v>8.2167531524407145E-2</c:v>
                </c:pt>
                <c:pt idx="1298" formatCode="0.000">
                  <c:v>8.2167531524407145E-2</c:v>
                </c:pt>
                <c:pt idx="1299" formatCode="0.000">
                  <c:v>8.2167531524407145E-2</c:v>
                </c:pt>
                <c:pt idx="1300" formatCode="0.000">
                  <c:v>8.2167531524407145E-2</c:v>
                </c:pt>
                <c:pt idx="1301" formatCode="0.000">
                  <c:v>8.2167531524407145E-2</c:v>
                </c:pt>
                <c:pt idx="1302" formatCode="0.000">
                  <c:v>8.2167531524407145E-2</c:v>
                </c:pt>
                <c:pt idx="1303" formatCode="0.000">
                  <c:v>8.2167531524407145E-2</c:v>
                </c:pt>
                <c:pt idx="1304" formatCode="0.000">
                  <c:v>8.2167531524407145E-2</c:v>
                </c:pt>
                <c:pt idx="1305" formatCode="0.000">
                  <c:v>8.2167531524407145E-2</c:v>
                </c:pt>
                <c:pt idx="1306" formatCode="0.000">
                  <c:v>8.2167531524407145E-2</c:v>
                </c:pt>
                <c:pt idx="1307" formatCode="0.000">
                  <c:v>8.2167531524407145E-2</c:v>
                </c:pt>
                <c:pt idx="1308" formatCode="0.000">
                  <c:v>8.2167531524407145E-2</c:v>
                </c:pt>
                <c:pt idx="1309" formatCode="0.000">
                  <c:v>8.2167531524407145E-2</c:v>
                </c:pt>
                <c:pt idx="1310" formatCode="0.000">
                  <c:v>8.2167531524407145E-2</c:v>
                </c:pt>
                <c:pt idx="1311" formatCode="0.000">
                  <c:v>8.2167531524407145E-2</c:v>
                </c:pt>
                <c:pt idx="1312" formatCode="0.000">
                  <c:v>8.2167531524407145E-2</c:v>
                </c:pt>
                <c:pt idx="1313" formatCode="0.000">
                  <c:v>8.2167531524407145E-2</c:v>
                </c:pt>
                <c:pt idx="1314" formatCode="0.000">
                  <c:v>8.2167531524407145E-2</c:v>
                </c:pt>
                <c:pt idx="1315" formatCode="0.000">
                  <c:v>8.2167531524407145E-2</c:v>
                </c:pt>
                <c:pt idx="1316" formatCode="0.000">
                  <c:v>8.2167531524407145E-2</c:v>
                </c:pt>
                <c:pt idx="1317" formatCode="0.000">
                  <c:v>8.2167531524407145E-2</c:v>
                </c:pt>
                <c:pt idx="1318" formatCode="0.000">
                  <c:v>8.2167531524407145E-2</c:v>
                </c:pt>
                <c:pt idx="1319" formatCode="0.000">
                  <c:v>8.2167531524407145E-2</c:v>
                </c:pt>
                <c:pt idx="1320" formatCode="0.000">
                  <c:v>8.2167531524407145E-2</c:v>
                </c:pt>
                <c:pt idx="1321" formatCode="0.000">
                  <c:v>8.2167531524407145E-2</c:v>
                </c:pt>
                <c:pt idx="1322" formatCode="0.000">
                  <c:v>8.2167531524407145E-2</c:v>
                </c:pt>
                <c:pt idx="1323" formatCode="0.000">
                  <c:v>8.2167531524407145E-2</c:v>
                </c:pt>
                <c:pt idx="1324" formatCode="0.000">
                  <c:v>8.2167531524407145E-2</c:v>
                </c:pt>
                <c:pt idx="1325" formatCode="0.000">
                  <c:v>8.2167531524407145E-2</c:v>
                </c:pt>
                <c:pt idx="1326" formatCode="0.000">
                  <c:v>8.2167531524407145E-2</c:v>
                </c:pt>
                <c:pt idx="1327" formatCode="0.000">
                  <c:v>8.2167531524407145E-2</c:v>
                </c:pt>
                <c:pt idx="1328" formatCode="0.000">
                  <c:v>8.2167531524407145E-2</c:v>
                </c:pt>
                <c:pt idx="1329" formatCode="0.000">
                  <c:v>8.2167531524407145E-2</c:v>
                </c:pt>
                <c:pt idx="1330" formatCode="0.000">
                  <c:v>8.2167531524407145E-2</c:v>
                </c:pt>
                <c:pt idx="1331" formatCode="0.000">
                  <c:v>8.2167531524407145E-2</c:v>
                </c:pt>
                <c:pt idx="1332" formatCode="0.000">
                  <c:v>8.2167531524407145E-2</c:v>
                </c:pt>
                <c:pt idx="1333" formatCode="0.000">
                  <c:v>8.2167531524407145E-2</c:v>
                </c:pt>
                <c:pt idx="1334" formatCode="0.000">
                  <c:v>8.2167531524407145E-2</c:v>
                </c:pt>
                <c:pt idx="1335" formatCode="0.000">
                  <c:v>8.2167531524407145E-2</c:v>
                </c:pt>
                <c:pt idx="1336" formatCode="0.000">
                  <c:v>8.2167531524407145E-2</c:v>
                </c:pt>
                <c:pt idx="1337" formatCode="0.000">
                  <c:v>8.2167531524407145E-2</c:v>
                </c:pt>
                <c:pt idx="1338" formatCode="0.000">
                  <c:v>8.2167531524407145E-2</c:v>
                </c:pt>
                <c:pt idx="1339" formatCode="0.000">
                  <c:v>8.2167531524407145E-2</c:v>
                </c:pt>
                <c:pt idx="1340" formatCode="0.000">
                  <c:v>8.2167531524407145E-2</c:v>
                </c:pt>
                <c:pt idx="1341" formatCode="0.000">
                  <c:v>8.2167531524407145E-2</c:v>
                </c:pt>
                <c:pt idx="1342" formatCode="0.000">
                  <c:v>8.2167531524407145E-2</c:v>
                </c:pt>
                <c:pt idx="1343" formatCode="0.000">
                  <c:v>8.2167531524407145E-2</c:v>
                </c:pt>
                <c:pt idx="1344" formatCode="0.000">
                  <c:v>8.2167531524407145E-2</c:v>
                </c:pt>
                <c:pt idx="1345" formatCode="0.000">
                  <c:v>8.2167531524407145E-2</c:v>
                </c:pt>
                <c:pt idx="1346" formatCode="0.000">
                  <c:v>8.2167531524407145E-2</c:v>
                </c:pt>
                <c:pt idx="1347" formatCode="0.000">
                  <c:v>8.2167531524407145E-2</c:v>
                </c:pt>
                <c:pt idx="1348" formatCode="0.000">
                  <c:v>8.2167531524407145E-2</c:v>
                </c:pt>
                <c:pt idx="1349" formatCode="0.000">
                  <c:v>8.2167531524407145E-2</c:v>
                </c:pt>
                <c:pt idx="1350" formatCode="0.000">
                  <c:v>8.2167531524407145E-2</c:v>
                </c:pt>
                <c:pt idx="1351" formatCode="0.000">
                  <c:v>8.2167531524407145E-2</c:v>
                </c:pt>
                <c:pt idx="1352" formatCode="0.000">
                  <c:v>8.2167531524407145E-2</c:v>
                </c:pt>
                <c:pt idx="1353" formatCode="0.000">
                  <c:v>8.2167531524407145E-2</c:v>
                </c:pt>
                <c:pt idx="1354" formatCode="0.000">
                  <c:v>8.2167531524407145E-2</c:v>
                </c:pt>
                <c:pt idx="1355" formatCode="0.000">
                  <c:v>8.2167531524407145E-2</c:v>
                </c:pt>
                <c:pt idx="1356" formatCode="0.000">
                  <c:v>8.2167531524407145E-2</c:v>
                </c:pt>
                <c:pt idx="1357" formatCode="0.000">
                  <c:v>8.2167531524407145E-2</c:v>
                </c:pt>
                <c:pt idx="1358" formatCode="0.000">
                  <c:v>8.2167531524407145E-2</c:v>
                </c:pt>
                <c:pt idx="1359" formatCode="0.000">
                  <c:v>8.2221923910643646E-2</c:v>
                </c:pt>
                <c:pt idx="1360" formatCode="0.000">
                  <c:v>8.2376049246124572E-2</c:v>
                </c:pt>
                <c:pt idx="1361" formatCode="0.000">
                  <c:v>8.2604844433190536E-2</c:v>
                </c:pt>
                <c:pt idx="1362" formatCode="0.000">
                  <c:v>8.2883660489901714E-2</c:v>
                </c:pt>
                <c:pt idx="1363" formatCode="0.000">
                  <c:v>8.3228673679503762E-2</c:v>
                </c:pt>
                <c:pt idx="1364" formatCode="0.000">
                  <c:v>8.3596746551011888E-2</c:v>
                </c:pt>
                <c:pt idx="1365" formatCode="0.000">
                  <c:v>8.380127308313351E-2</c:v>
                </c:pt>
                <c:pt idx="1366" formatCode="0.000">
                  <c:v>8.380127308313351E-2</c:v>
                </c:pt>
                <c:pt idx="1367" formatCode="0.000">
                  <c:v>8.380127308313351E-2</c:v>
                </c:pt>
                <c:pt idx="1368" formatCode="0.000">
                  <c:v>8.380127308313351E-2</c:v>
                </c:pt>
                <c:pt idx="1369" formatCode="0.000">
                  <c:v>8.380127308313351E-2</c:v>
                </c:pt>
                <c:pt idx="1370" formatCode="0.000">
                  <c:v>8.380127308313351E-2</c:v>
                </c:pt>
                <c:pt idx="1371" formatCode="0.000">
                  <c:v>8.380127308313351E-2</c:v>
                </c:pt>
                <c:pt idx="1372" formatCode="0.000">
                  <c:v>8.3838889624612861E-2</c:v>
                </c:pt>
                <c:pt idx="1373" formatCode="0.000">
                  <c:v>8.4030061872555253E-2</c:v>
                </c:pt>
                <c:pt idx="1374" formatCode="0.000">
                  <c:v>8.4030061872555253E-2</c:v>
                </c:pt>
                <c:pt idx="1375" formatCode="0.000">
                  <c:v>8.4030061872555253E-2</c:v>
                </c:pt>
                <c:pt idx="1376" formatCode="0.000">
                  <c:v>8.4030061872555253E-2</c:v>
                </c:pt>
                <c:pt idx="1377" formatCode="0.000">
                  <c:v>8.4030061872555253E-2</c:v>
                </c:pt>
                <c:pt idx="1378" formatCode="0.000">
                  <c:v>8.4030061872555253E-2</c:v>
                </c:pt>
                <c:pt idx="1379" formatCode="0.000">
                  <c:v>8.4146313779210696E-2</c:v>
                </c:pt>
                <c:pt idx="1380" formatCode="0.000">
                  <c:v>8.4656495006683458E-2</c:v>
                </c:pt>
                <c:pt idx="1381" formatCode="0.000">
                  <c:v>8.5664109469832175E-2</c:v>
                </c:pt>
                <c:pt idx="1382" formatCode="0.000">
                  <c:v>8.6830161950543161E-2</c:v>
                </c:pt>
                <c:pt idx="1383" formatCode="0.000">
                  <c:v>8.7875769758976166E-2</c:v>
                </c:pt>
                <c:pt idx="1384" formatCode="0.000">
                  <c:v>8.8795225510879955E-2</c:v>
                </c:pt>
                <c:pt idx="1385" formatCode="0.000">
                  <c:v>8.9319016674917456E-2</c:v>
                </c:pt>
                <c:pt idx="1386" formatCode="0.000">
                  <c:v>8.9319016674917456E-2</c:v>
                </c:pt>
                <c:pt idx="1387" formatCode="0.000">
                  <c:v>8.9319016674917456E-2</c:v>
                </c:pt>
                <c:pt idx="1388" formatCode="0.000">
                  <c:v>8.9319016674917456E-2</c:v>
                </c:pt>
                <c:pt idx="1389" formatCode="0.000">
                  <c:v>8.9319016674917456E-2</c:v>
                </c:pt>
                <c:pt idx="1390" formatCode="0.000">
                  <c:v>8.9319016674917456E-2</c:v>
                </c:pt>
                <c:pt idx="1391" formatCode="0.000">
                  <c:v>8.9319016674917456E-2</c:v>
                </c:pt>
                <c:pt idx="1392" formatCode="0.000">
                  <c:v>8.9319016674917456E-2</c:v>
                </c:pt>
                <c:pt idx="1393" formatCode="0.000">
                  <c:v>8.9319016674917456E-2</c:v>
                </c:pt>
                <c:pt idx="1394" formatCode="0.000">
                  <c:v>8.9319016674917456E-2</c:v>
                </c:pt>
                <c:pt idx="1395" formatCode="0.000">
                  <c:v>8.9319016674917456E-2</c:v>
                </c:pt>
                <c:pt idx="1396" formatCode="0.000">
                  <c:v>8.9319016674917456E-2</c:v>
                </c:pt>
                <c:pt idx="1397" formatCode="0.000">
                  <c:v>8.9319016674917456E-2</c:v>
                </c:pt>
                <c:pt idx="1398" formatCode="0.000">
                  <c:v>8.9319016674917456E-2</c:v>
                </c:pt>
                <c:pt idx="1399" formatCode="0.000">
                  <c:v>8.9319016674917456E-2</c:v>
                </c:pt>
                <c:pt idx="1400" formatCode="0.000">
                  <c:v>8.9319016674917456E-2</c:v>
                </c:pt>
                <c:pt idx="1401" formatCode="0.000">
                  <c:v>8.9319016674917456E-2</c:v>
                </c:pt>
                <c:pt idx="1402" formatCode="0.000">
                  <c:v>8.9319016674917456E-2</c:v>
                </c:pt>
                <c:pt idx="1403" formatCode="0.000">
                  <c:v>8.9368665634324912E-2</c:v>
                </c:pt>
                <c:pt idx="1404" formatCode="0.000">
                  <c:v>8.9498651136513133E-2</c:v>
                </c:pt>
                <c:pt idx="1405" formatCode="0.000">
                  <c:v>8.9675023422134001E-2</c:v>
                </c:pt>
                <c:pt idx="1406" formatCode="0.000">
                  <c:v>8.9936569391896717E-2</c:v>
                </c:pt>
                <c:pt idx="1407" formatCode="0.000">
                  <c:v>9.0422658608446213E-2</c:v>
                </c:pt>
                <c:pt idx="1408" formatCode="0.000">
                  <c:v>9.1268650675466884E-2</c:v>
                </c:pt>
                <c:pt idx="1409" formatCode="0.000">
                  <c:v>9.222674660398604E-2</c:v>
                </c:pt>
                <c:pt idx="1410" formatCode="0.000">
                  <c:v>9.2897132543286451E-2</c:v>
                </c:pt>
                <c:pt idx="1411" formatCode="0.000">
                  <c:v>9.3116841868260719E-2</c:v>
                </c:pt>
                <c:pt idx="1412" formatCode="0.000">
                  <c:v>9.3116841868260719E-2</c:v>
                </c:pt>
                <c:pt idx="1413" formatCode="0.000">
                  <c:v>9.3116841868260719E-2</c:v>
                </c:pt>
                <c:pt idx="1414" formatCode="0.000">
                  <c:v>9.3116841868260719E-2</c:v>
                </c:pt>
                <c:pt idx="1415" formatCode="0.000">
                  <c:v>9.3116841868260719E-2</c:v>
                </c:pt>
                <c:pt idx="1416" formatCode="0.000">
                  <c:v>9.3116841868260719E-2</c:v>
                </c:pt>
                <c:pt idx="1417" formatCode="0.000">
                  <c:v>9.3116841868260719E-2</c:v>
                </c:pt>
                <c:pt idx="1418" formatCode="0.000">
                  <c:v>9.3116841868260719E-2</c:v>
                </c:pt>
                <c:pt idx="1419" formatCode="0.000">
                  <c:v>9.3116841868260719E-2</c:v>
                </c:pt>
                <c:pt idx="1420" formatCode="0.000">
                  <c:v>9.3116841868260719E-2</c:v>
                </c:pt>
                <c:pt idx="1421" formatCode="0.000">
                  <c:v>9.3116841868260719E-2</c:v>
                </c:pt>
                <c:pt idx="1422" formatCode="0.000">
                  <c:v>9.3116841868260719E-2</c:v>
                </c:pt>
                <c:pt idx="1423" formatCode="0.000">
                  <c:v>9.3116841868260719E-2</c:v>
                </c:pt>
                <c:pt idx="1424" formatCode="0.000">
                  <c:v>9.3116841868260719E-2</c:v>
                </c:pt>
                <c:pt idx="1425" formatCode="0.000">
                  <c:v>9.3301370614594481E-2</c:v>
                </c:pt>
                <c:pt idx="1426" formatCode="0.000">
                  <c:v>9.3731844363464975E-2</c:v>
                </c:pt>
                <c:pt idx="1427" formatCode="0.000">
                  <c:v>9.3966897078579109E-2</c:v>
                </c:pt>
                <c:pt idx="1428" formatCode="0.000">
                  <c:v>9.3966897078579109E-2</c:v>
                </c:pt>
                <c:pt idx="1429" formatCode="0.000">
                  <c:v>9.3966897078579109E-2</c:v>
                </c:pt>
                <c:pt idx="1430" formatCode="0.000">
                  <c:v>9.3966897078579109E-2</c:v>
                </c:pt>
                <c:pt idx="1431" formatCode="0.000">
                  <c:v>9.3966897078579109E-2</c:v>
                </c:pt>
                <c:pt idx="1432" formatCode="0.000">
                  <c:v>9.3966897078579109E-2</c:v>
                </c:pt>
                <c:pt idx="1433" formatCode="0.000">
                  <c:v>9.3966897078579109E-2</c:v>
                </c:pt>
                <c:pt idx="1434" formatCode="0.000">
                  <c:v>9.4028184368684931E-2</c:v>
                </c:pt>
                <c:pt idx="1435" formatCode="0.000">
                  <c:v>9.4438281898881787E-2</c:v>
                </c:pt>
                <c:pt idx="1436" formatCode="0.000">
                  <c:v>9.5202504224193643E-2</c:v>
                </c:pt>
                <c:pt idx="1437" formatCode="0.000">
                  <c:v>9.6033400066013519E-2</c:v>
                </c:pt>
                <c:pt idx="1438" formatCode="0.000">
                  <c:v>9.6737998523303753E-2</c:v>
                </c:pt>
                <c:pt idx="1439" formatCode="0.000">
                  <c:v>9.7067408139282052E-2</c:v>
                </c:pt>
                <c:pt idx="1440" formatCode="0.000">
                  <c:v>9.7067408139282052E-2</c:v>
                </c:pt>
                <c:pt idx="1441" formatCode="0.000">
                  <c:v>9.7067408139282052E-2</c:v>
                </c:pt>
                <c:pt idx="1442" formatCode="0.000">
                  <c:v>9.7067408139282052E-2</c:v>
                </c:pt>
                <c:pt idx="1443" formatCode="0.000">
                  <c:v>9.7067408139282052E-2</c:v>
                </c:pt>
                <c:pt idx="1444" formatCode="0.000">
                  <c:v>9.7067408139282052E-2</c:v>
                </c:pt>
                <c:pt idx="1445" formatCode="0.000">
                  <c:v>9.7128478250723585E-2</c:v>
                </c:pt>
                <c:pt idx="1446" formatCode="0.000">
                  <c:v>9.7220666117936089E-2</c:v>
                </c:pt>
                <c:pt idx="1447" formatCode="0.000">
                  <c:v>9.7225718529742045E-2</c:v>
                </c:pt>
                <c:pt idx="1448" formatCode="0.000">
                  <c:v>9.7225718529742045E-2</c:v>
                </c:pt>
                <c:pt idx="1449" formatCode="0.000">
                  <c:v>9.7225718529742045E-2</c:v>
                </c:pt>
                <c:pt idx="1450" formatCode="0.000">
                  <c:v>9.7225718529742045E-2</c:v>
                </c:pt>
                <c:pt idx="1451" formatCode="0.000">
                  <c:v>9.7332203218628288E-2</c:v>
                </c:pt>
                <c:pt idx="1452" formatCode="0.000">
                  <c:v>9.7623741307378928E-2</c:v>
                </c:pt>
                <c:pt idx="1453" formatCode="0.000">
                  <c:v>9.7888002524025103E-2</c:v>
                </c:pt>
                <c:pt idx="1454" formatCode="0.000">
                  <c:v>9.7987790600079991E-2</c:v>
                </c:pt>
                <c:pt idx="1455" formatCode="0.000">
                  <c:v>9.7999184284364965E-2</c:v>
                </c:pt>
                <c:pt idx="1456" formatCode="0.000">
                  <c:v>9.7999184284364965E-2</c:v>
                </c:pt>
                <c:pt idx="1457" formatCode="0.000">
                  <c:v>9.7999184284364965E-2</c:v>
                </c:pt>
                <c:pt idx="1458" formatCode="0.000">
                  <c:v>9.7999184284364965E-2</c:v>
                </c:pt>
                <c:pt idx="1459" formatCode="0.000">
                  <c:v>9.7999184284364965E-2</c:v>
                </c:pt>
                <c:pt idx="1460" formatCode="0.000">
                  <c:v>9.7999184284364965E-2</c:v>
                </c:pt>
                <c:pt idx="1461" formatCode="0.000">
                  <c:v>9.7999184284364965E-2</c:v>
                </c:pt>
                <c:pt idx="1462" formatCode="0.000">
                  <c:v>9.7999184284364965E-2</c:v>
                </c:pt>
                <c:pt idx="1463" formatCode="0.000">
                  <c:v>9.7999184284364965E-2</c:v>
                </c:pt>
                <c:pt idx="1464" formatCode="0.000">
                  <c:v>9.7999184284364965E-2</c:v>
                </c:pt>
                <c:pt idx="1465" formatCode="0.000">
                  <c:v>9.7999184284364965E-2</c:v>
                </c:pt>
                <c:pt idx="1466" formatCode="0.000">
                  <c:v>9.7999184284364965E-2</c:v>
                </c:pt>
                <c:pt idx="1467" formatCode="0.000">
                  <c:v>9.7999184284364965E-2</c:v>
                </c:pt>
                <c:pt idx="1468" formatCode="0.000">
                  <c:v>9.7999184284364965E-2</c:v>
                </c:pt>
                <c:pt idx="1469" formatCode="0.000">
                  <c:v>9.7999184284364965E-2</c:v>
                </c:pt>
                <c:pt idx="1470" formatCode="0.000">
                  <c:v>9.7999184284364965E-2</c:v>
                </c:pt>
                <c:pt idx="1471" formatCode="0.000">
                  <c:v>9.7999184284364965E-2</c:v>
                </c:pt>
                <c:pt idx="1472" formatCode="0.000">
                  <c:v>9.7999184284364965E-2</c:v>
                </c:pt>
                <c:pt idx="1473" formatCode="0.000">
                  <c:v>9.7999184284364965E-2</c:v>
                </c:pt>
                <c:pt idx="1474" formatCode="0.000">
                  <c:v>9.7999184284364965E-2</c:v>
                </c:pt>
                <c:pt idx="1475" formatCode="0.000">
                  <c:v>9.7999184284364965E-2</c:v>
                </c:pt>
                <c:pt idx="1476" formatCode="0.000">
                  <c:v>9.7999184284364965E-2</c:v>
                </c:pt>
                <c:pt idx="1477" formatCode="0.000">
                  <c:v>9.7999184284364965E-2</c:v>
                </c:pt>
                <c:pt idx="1478" formatCode="0.000">
                  <c:v>9.7999184284364965E-2</c:v>
                </c:pt>
                <c:pt idx="1479" formatCode="0.000">
                  <c:v>9.7999184284364965E-2</c:v>
                </c:pt>
                <c:pt idx="1480" formatCode="0.000">
                  <c:v>9.7999184284364965E-2</c:v>
                </c:pt>
                <c:pt idx="1481" formatCode="0.000">
                  <c:v>9.7999184284364965E-2</c:v>
                </c:pt>
                <c:pt idx="1482" formatCode="0.000">
                  <c:v>9.7999184284364965E-2</c:v>
                </c:pt>
                <c:pt idx="1483" formatCode="0.000">
                  <c:v>9.7999184284364965E-2</c:v>
                </c:pt>
                <c:pt idx="1484" formatCode="0.000">
                  <c:v>9.7999184284364965E-2</c:v>
                </c:pt>
                <c:pt idx="1485" formatCode="0.000">
                  <c:v>9.7999184284364965E-2</c:v>
                </c:pt>
                <c:pt idx="1486" formatCode="0.000">
                  <c:v>9.7999184284364965E-2</c:v>
                </c:pt>
                <c:pt idx="1487" formatCode="0.000">
                  <c:v>9.7999184284364965E-2</c:v>
                </c:pt>
                <c:pt idx="1488" formatCode="0.000">
                  <c:v>9.7999184284364965E-2</c:v>
                </c:pt>
                <c:pt idx="1489" formatCode="0.000">
                  <c:v>9.7999184284364965E-2</c:v>
                </c:pt>
                <c:pt idx="1490" formatCode="0.000">
                  <c:v>9.7999184284364965E-2</c:v>
                </c:pt>
                <c:pt idx="1491" formatCode="0.000">
                  <c:v>9.7999184284364965E-2</c:v>
                </c:pt>
                <c:pt idx="1492" formatCode="0.000">
                  <c:v>9.7999184284364965E-2</c:v>
                </c:pt>
                <c:pt idx="1493" formatCode="0.000">
                  <c:v>9.7999184284364965E-2</c:v>
                </c:pt>
                <c:pt idx="1494" formatCode="0.000">
                  <c:v>9.7999184284364965E-2</c:v>
                </c:pt>
                <c:pt idx="1495" formatCode="0.000">
                  <c:v>9.7999184284364965E-2</c:v>
                </c:pt>
                <c:pt idx="1496" formatCode="0.000">
                  <c:v>9.7999184284364965E-2</c:v>
                </c:pt>
                <c:pt idx="1497" formatCode="0.000">
                  <c:v>9.7999184284364965E-2</c:v>
                </c:pt>
                <c:pt idx="1498" formatCode="0.000">
                  <c:v>9.7999184284364965E-2</c:v>
                </c:pt>
                <c:pt idx="1499" formatCode="0.000">
                  <c:v>9.7999184284364965E-2</c:v>
                </c:pt>
                <c:pt idx="1500" formatCode="0.000">
                  <c:v>9.7999184284364965E-2</c:v>
                </c:pt>
                <c:pt idx="1501" formatCode="0.000">
                  <c:v>9.7999184284364965E-2</c:v>
                </c:pt>
                <c:pt idx="1502" formatCode="0.000">
                  <c:v>9.7999184284364965E-2</c:v>
                </c:pt>
                <c:pt idx="1503" formatCode="0.000">
                  <c:v>9.7999184284364965E-2</c:v>
                </c:pt>
                <c:pt idx="1504" formatCode="0.000">
                  <c:v>9.7999184284364965E-2</c:v>
                </c:pt>
                <c:pt idx="1505" formatCode="0.000">
                  <c:v>9.7999184284364965E-2</c:v>
                </c:pt>
                <c:pt idx="1506" formatCode="0.000">
                  <c:v>9.7999184284364965E-2</c:v>
                </c:pt>
                <c:pt idx="1507" formatCode="0.000">
                  <c:v>9.7999184284364965E-2</c:v>
                </c:pt>
                <c:pt idx="1508" formatCode="0.000">
                  <c:v>9.7999184284364965E-2</c:v>
                </c:pt>
                <c:pt idx="1509" formatCode="0.000">
                  <c:v>9.7999184284364965E-2</c:v>
                </c:pt>
                <c:pt idx="1510" formatCode="0.000">
                  <c:v>9.7999184284364965E-2</c:v>
                </c:pt>
                <c:pt idx="1511" formatCode="0.000">
                  <c:v>9.7999184284364965E-2</c:v>
                </c:pt>
                <c:pt idx="1512" formatCode="0.000">
                  <c:v>9.7999184284364965E-2</c:v>
                </c:pt>
                <c:pt idx="1513" formatCode="0.000">
                  <c:v>9.7999184284364965E-2</c:v>
                </c:pt>
                <c:pt idx="1514" formatCode="0.000">
                  <c:v>9.7999184284364965E-2</c:v>
                </c:pt>
                <c:pt idx="1515" formatCode="0.000">
                  <c:v>9.7999184284364965E-2</c:v>
                </c:pt>
                <c:pt idx="1516" formatCode="0.000">
                  <c:v>9.7999184284364965E-2</c:v>
                </c:pt>
                <c:pt idx="1517" formatCode="0.000">
                  <c:v>9.7999184284364965E-2</c:v>
                </c:pt>
                <c:pt idx="1518" formatCode="0.000">
                  <c:v>9.7999184284364965E-2</c:v>
                </c:pt>
                <c:pt idx="1519" formatCode="0.000">
                  <c:v>9.7999184284364965E-2</c:v>
                </c:pt>
                <c:pt idx="1520" formatCode="0.000">
                  <c:v>9.7999184284364965E-2</c:v>
                </c:pt>
                <c:pt idx="1521" formatCode="0.000">
                  <c:v>9.7999184284364965E-2</c:v>
                </c:pt>
                <c:pt idx="1522" formatCode="0.000">
                  <c:v>9.7999184284364965E-2</c:v>
                </c:pt>
                <c:pt idx="1523" formatCode="0.000">
                  <c:v>9.7999184284364965E-2</c:v>
                </c:pt>
                <c:pt idx="1524" formatCode="0.000">
                  <c:v>9.7999184284364965E-2</c:v>
                </c:pt>
                <c:pt idx="1525" formatCode="0.000">
                  <c:v>9.7999184284364965E-2</c:v>
                </c:pt>
                <c:pt idx="1526" formatCode="0.000">
                  <c:v>9.7999184284364965E-2</c:v>
                </c:pt>
                <c:pt idx="1527" formatCode="0.000">
                  <c:v>9.7999184284364965E-2</c:v>
                </c:pt>
                <c:pt idx="1528" formatCode="0.000">
                  <c:v>9.7999184284364965E-2</c:v>
                </c:pt>
                <c:pt idx="1529" formatCode="0.000">
                  <c:v>9.7999184284364965E-2</c:v>
                </c:pt>
                <c:pt idx="1530" formatCode="0.000">
                  <c:v>9.8224889398948301E-2</c:v>
                </c:pt>
                <c:pt idx="1531" formatCode="0.000">
                  <c:v>9.8604366978318217E-2</c:v>
                </c:pt>
                <c:pt idx="1532" formatCode="0.000">
                  <c:v>9.8988609647773021E-2</c:v>
                </c:pt>
                <c:pt idx="1533" formatCode="0.000">
                  <c:v>9.9261122276945404E-2</c:v>
                </c:pt>
                <c:pt idx="1534" formatCode="0.000">
                  <c:v>9.9371094223199188E-2</c:v>
                </c:pt>
                <c:pt idx="1535" formatCode="0.000">
                  <c:v>9.9371094223199188E-2</c:v>
                </c:pt>
                <c:pt idx="1536" formatCode="0.000">
                  <c:v>9.9371094223199188E-2</c:v>
                </c:pt>
                <c:pt idx="1537" formatCode="0.000">
                  <c:v>9.9371094223199188E-2</c:v>
                </c:pt>
                <c:pt idx="1538" formatCode="0.000">
                  <c:v>9.9371094223199188E-2</c:v>
                </c:pt>
                <c:pt idx="1539" formatCode="0.000">
                  <c:v>9.9371094223199188E-2</c:v>
                </c:pt>
                <c:pt idx="1540" formatCode="0.000">
                  <c:v>9.9371094223199188E-2</c:v>
                </c:pt>
                <c:pt idx="1541" formatCode="0.000">
                  <c:v>9.9371094223199188E-2</c:v>
                </c:pt>
                <c:pt idx="1542" formatCode="0.000">
                  <c:v>9.9371094223199188E-2</c:v>
                </c:pt>
                <c:pt idx="1543" formatCode="0.000">
                  <c:v>9.9371094223199188E-2</c:v>
                </c:pt>
                <c:pt idx="1544" formatCode="0.000">
                  <c:v>9.9371094223199188E-2</c:v>
                </c:pt>
                <c:pt idx="1545" formatCode="0.000">
                  <c:v>9.9371094223199188E-2</c:v>
                </c:pt>
                <c:pt idx="1546" formatCode="0.000">
                  <c:v>9.9371094223199188E-2</c:v>
                </c:pt>
                <c:pt idx="1547" formatCode="0.000">
                  <c:v>9.9371094223199188E-2</c:v>
                </c:pt>
                <c:pt idx="1548" formatCode="0.000">
                  <c:v>9.9371094223199188E-2</c:v>
                </c:pt>
                <c:pt idx="1549" formatCode="0.000">
                  <c:v>9.9371094223199188E-2</c:v>
                </c:pt>
                <c:pt idx="1550" formatCode="0.000">
                  <c:v>9.9371094223199188E-2</c:v>
                </c:pt>
                <c:pt idx="1551" formatCode="0.000">
                  <c:v>9.9371094223199188E-2</c:v>
                </c:pt>
                <c:pt idx="1552" formatCode="0.000">
                  <c:v>9.9371094223199188E-2</c:v>
                </c:pt>
                <c:pt idx="1553" formatCode="0.000">
                  <c:v>9.9371094223199188E-2</c:v>
                </c:pt>
                <c:pt idx="1554" formatCode="0.000">
                  <c:v>9.9371094223199188E-2</c:v>
                </c:pt>
                <c:pt idx="1555" formatCode="0.000">
                  <c:v>9.9371094223199188E-2</c:v>
                </c:pt>
                <c:pt idx="1556" formatCode="0.000">
                  <c:v>9.9371094223199188E-2</c:v>
                </c:pt>
                <c:pt idx="1557" formatCode="0.000">
                  <c:v>9.9371094223199188E-2</c:v>
                </c:pt>
                <c:pt idx="1558" formatCode="0.000">
                  <c:v>9.9371094223199188E-2</c:v>
                </c:pt>
                <c:pt idx="1559" formatCode="0.000">
                  <c:v>9.9371094223199188E-2</c:v>
                </c:pt>
                <c:pt idx="1560" formatCode="0.000">
                  <c:v>9.9371094223199188E-2</c:v>
                </c:pt>
                <c:pt idx="1561" formatCode="0.000">
                  <c:v>9.9371094223199188E-2</c:v>
                </c:pt>
                <c:pt idx="1562" formatCode="0.000">
                  <c:v>9.9371094223199188E-2</c:v>
                </c:pt>
                <c:pt idx="1563" formatCode="0.000">
                  <c:v>9.9371094223199188E-2</c:v>
                </c:pt>
                <c:pt idx="1564" formatCode="0.000">
                  <c:v>9.9371094223199188E-2</c:v>
                </c:pt>
                <c:pt idx="1565" formatCode="0.000">
                  <c:v>9.9371094223199188E-2</c:v>
                </c:pt>
                <c:pt idx="1566" formatCode="0.000">
                  <c:v>9.9371094223199188E-2</c:v>
                </c:pt>
                <c:pt idx="1567" formatCode="0.000">
                  <c:v>9.9371094223199188E-2</c:v>
                </c:pt>
                <c:pt idx="1568" formatCode="0.000">
                  <c:v>9.9371094223199188E-2</c:v>
                </c:pt>
                <c:pt idx="1569" formatCode="0.000">
                  <c:v>9.9371094223199188E-2</c:v>
                </c:pt>
                <c:pt idx="1570" formatCode="0.000">
                  <c:v>9.9371094223199188E-2</c:v>
                </c:pt>
                <c:pt idx="1571" formatCode="0.000">
                  <c:v>9.9371094223199188E-2</c:v>
                </c:pt>
                <c:pt idx="1572" formatCode="0.000">
                  <c:v>9.9371094223199188E-2</c:v>
                </c:pt>
                <c:pt idx="1573" formatCode="0.000">
                  <c:v>9.9371094223199188E-2</c:v>
                </c:pt>
                <c:pt idx="1574" formatCode="0.000">
                  <c:v>9.9371094223199188E-2</c:v>
                </c:pt>
                <c:pt idx="1575" formatCode="0.000">
                  <c:v>9.9371094223199188E-2</c:v>
                </c:pt>
                <c:pt idx="1576" formatCode="0.000">
                  <c:v>9.9371094223199188E-2</c:v>
                </c:pt>
                <c:pt idx="1577" formatCode="0.000">
                  <c:v>9.9371094223199188E-2</c:v>
                </c:pt>
                <c:pt idx="1578" formatCode="0.000">
                  <c:v>9.9371094223199188E-2</c:v>
                </c:pt>
                <c:pt idx="1579" formatCode="0.000">
                  <c:v>9.9371094223199188E-2</c:v>
                </c:pt>
                <c:pt idx="1580" formatCode="0.000">
                  <c:v>9.9371094223199188E-2</c:v>
                </c:pt>
                <c:pt idx="1581" formatCode="0.000">
                  <c:v>9.9371094223199188E-2</c:v>
                </c:pt>
                <c:pt idx="1582" formatCode="0.000">
                  <c:v>9.9371094223199188E-2</c:v>
                </c:pt>
                <c:pt idx="1583" formatCode="0.000">
                  <c:v>9.9371094223199188E-2</c:v>
                </c:pt>
                <c:pt idx="1584" formatCode="0.000">
                  <c:v>9.9371094223199188E-2</c:v>
                </c:pt>
                <c:pt idx="1585" formatCode="0.000">
                  <c:v>9.9371094223199188E-2</c:v>
                </c:pt>
                <c:pt idx="1586" formatCode="0.000">
                  <c:v>9.9371094223199188E-2</c:v>
                </c:pt>
                <c:pt idx="1587" formatCode="0.000">
                  <c:v>9.9371094223199188E-2</c:v>
                </c:pt>
                <c:pt idx="1588" formatCode="0.000">
                  <c:v>9.9371094223199188E-2</c:v>
                </c:pt>
                <c:pt idx="1589" formatCode="0.000">
                  <c:v>9.9371094223199188E-2</c:v>
                </c:pt>
                <c:pt idx="1590" formatCode="0.000">
                  <c:v>9.9371094223199188E-2</c:v>
                </c:pt>
                <c:pt idx="1591" formatCode="0.000">
                  <c:v>9.9371094223199188E-2</c:v>
                </c:pt>
                <c:pt idx="1592" formatCode="0.000">
                  <c:v>9.9371094223199188E-2</c:v>
                </c:pt>
                <c:pt idx="1593" formatCode="0.000">
                  <c:v>9.9371094223199188E-2</c:v>
                </c:pt>
                <c:pt idx="1594" formatCode="0.000">
                  <c:v>9.9371094223199188E-2</c:v>
                </c:pt>
                <c:pt idx="1595" formatCode="0.000">
                  <c:v>9.9371094223199188E-2</c:v>
                </c:pt>
                <c:pt idx="1596" formatCode="0.000">
                  <c:v>9.9371094223199188E-2</c:v>
                </c:pt>
                <c:pt idx="1597" formatCode="0.000">
                  <c:v>9.9371094223199188E-2</c:v>
                </c:pt>
                <c:pt idx="1598" formatCode="0.000">
                  <c:v>9.9371094223199188E-2</c:v>
                </c:pt>
                <c:pt idx="1599" formatCode="0.000">
                  <c:v>9.9371094223199188E-2</c:v>
                </c:pt>
                <c:pt idx="1600" formatCode="0.000">
                  <c:v>9.9371094223199188E-2</c:v>
                </c:pt>
                <c:pt idx="1601" formatCode="0.000">
                  <c:v>9.9371094223199188E-2</c:v>
                </c:pt>
                <c:pt idx="1602" formatCode="0.000">
                  <c:v>9.9371094223199188E-2</c:v>
                </c:pt>
                <c:pt idx="1603" formatCode="0.000">
                  <c:v>9.9371094223199188E-2</c:v>
                </c:pt>
                <c:pt idx="1604" formatCode="0.000">
                  <c:v>9.9371094223199188E-2</c:v>
                </c:pt>
                <c:pt idx="1605" formatCode="0.000">
                  <c:v>9.9371094223199188E-2</c:v>
                </c:pt>
                <c:pt idx="1606" formatCode="0.000">
                  <c:v>9.9371094223199188E-2</c:v>
                </c:pt>
                <c:pt idx="1607" formatCode="0.000">
                  <c:v>9.9371094223199188E-2</c:v>
                </c:pt>
                <c:pt idx="1608" formatCode="0.000">
                  <c:v>9.9371094223199188E-2</c:v>
                </c:pt>
                <c:pt idx="1609" formatCode="0.000">
                  <c:v>9.9371094223199188E-2</c:v>
                </c:pt>
                <c:pt idx="1610" formatCode="0.000">
                  <c:v>9.9371094223199188E-2</c:v>
                </c:pt>
                <c:pt idx="1611" formatCode="0.000">
                  <c:v>9.9371094223199188E-2</c:v>
                </c:pt>
                <c:pt idx="1612" formatCode="0.000">
                  <c:v>9.9371094223199188E-2</c:v>
                </c:pt>
                <c:pt idx="1613" formatCode="0.000">
                  <c:v>9.9371094223199188E-2</c:v>
                </c:pt>
                <c:pt idx="1614" formatCode="0.000">
                  <c:v>9.9371094223199188E-2</c:v>
                </c:pt>
                <c:pt idx="1615" formatCode="0.000">
                  <c:v>9.9371094223199188E-2</c:v>
                </c:pt>
                <c:pt idx="1616" formatCode="0.000">
                  <c:v>9.9371094223199188E-2</c:v>
                </c:pt>
                <c:pt idx="1617" formatCode="0.000">
                  <c:v>9.9371094223199188E-2</c:v>
                </c:pt>
                <c:pt idx="1618" formatCode="0.000">
                  <c:v>9.9371094223199188E-2</c:v>
                </c:pt>
                <c:pt idx="1619" formatCode="0.000">
                  <c:v>9.9371094223199188E-2</c:v>
                </c:pt>
                <c:pt idx="1620" formatCode="0.000">
                  <c:v>9.9371094223199188E-2</c:v>
                </c:pt>
                <c:pt idx="1621" formatCode="0.000">
                  <c:v>9.9371094223199188E-2</c:v>
                </c:pt>
                <c:pt idx="1622" formatCode="0.000">
                  <c:v>9.9371094223199188E-2</c:v>
                </c:pt>
                <c:pt idx="1623" formatCode="0.000">
                  <c:v>9.9371094223199188E-2</c:v>
                </c:pt>
                <c:pt idx="1624" formatCode="0.000">
                  <c:v>9.9371094223199188E-2</c:v>
                </c:pt>
                <c:pt idx="1625" formatCode="0.000">
                  <c:v>9.9371094223199188E-2</c:v>
                </c:pt>
                <c:pt idx="1626" formatCode="0.000">
                  <c:v>9.9371094223199188E-2</c:v>
                </c:pt>
                <c:pt idx="1627" formatCode="0.000">
                  <c:v>9.9371094223199188E-2</c:v>
                </c:pt>
                <c:pt idx="1628" formatCode="0.000">
                  <c:v>9.9371094223199188E-2</c:v>
                </c:pt>
                <c:pt idx="1629" formatCode="0.000">
                  <c:v>9.9371094223199188E-2</c:v>
                </c:pt>
                <c:pt idx="1630" formatCode="0.000">
                  <c:v>9.9371094223199188E-2</c:v>
                </c:pt>
                <c:pt idx="1631" formatCode="0.000">
                  <c:v>9.9371094223199188E-2</c:v>
                </c:pt>
                <c:pt idx="1632" formatCode="0.000">
                  <c:v>9.9371094223199188E-2</c:v>
                </c:pt>
                <c:pt idx="1633" formatCode="0.000">
                  <c:v>9.9371094223199188E-2</c:v>
                </c:pt>
                <c:pt idx="1634" formatCode="0.000">
                  <c:v>9.9371094223199188E-2</c:v>
                </c:pt>
                <c:pt idx="1635" formatCode="0.000">
                  <c:v>9.9371094223199188E-2</c:v>
                </c:pt>
                <c:pt idx="1636" formatCode="0.000">
                  <c:v>9.9371094223199188E-2</c:v>
                </c:pt>
                <c:pt idx="1637" formatCode="0.000">
                  <c:v>9.9371094223199188E-2</c:v>
                </c:pt>
                <c:pt idx="1638" formatCode="0.000">
                  <c:v>9.9371094223199188E-2</c:v>
                </c:pt>
                <c:pt idx="1639" formatCode="0.000">
                  <c:v>9.9371094223199188E-2</c:v>
                </c:pt>
                <c:pt idx="1640" formatCode="0.000">
                  <c:v>9.9371094223199188E-2</c:v>
                </c:pt>
                <c:pt idx="1641" formatCode="0.000">
                  <c:v>9.9371094223199188E-2</c:v>
                </c:pt>
                <c:pt idx="1642" formatCode="0.000">
                  <c:v>9.9371094223199188E-2</c:v>
                </c:pt>
                <c:pt idx="1643" formatCode="0.000">
                  <c:v>9.9371094223199188E-2</c:v>
                </c:pt>
                <c:pt idx="1644" formatCode="0.000">
                  <c:v>9.9371094223199188E-2</c:v>
                </c:pt>
                <c:pt idx="1645" formatCode="0.000">
                  <c:v>9.9371094223199188E-2</c:v>
                </c:pt>
                <c:pt idx="1646" formatCode="0.000">
                  <c:v>9.9371094223199188E-2</c:v>
                </c:pt>
                <c:pt idx="1647" formatCode="0.000">
                  <c:v>9.9371094223199188E-2</c:v>
                </c:pt>
                <c:pt idx="1648" formatCode="0.000">
                  <c:v>9.9371094223199188E-2</c:v>
                </c:pt>
                <c:pt idx="1649" formatCode="0.000">
                  <c:v>9.9371094223199188E-2</c:v>
                </c:pt>
                <c:pt idx="1650" formatCode="0.000">
                  <c:v>9.9371094223199188E-2</c:v>
                </c:pt>
                <c:pt idx="1651" formatCode="0.000">
                  <c:v>9.9371094223199188E-2</c:v>
                </c:pt>
                <c:pt idx="1652" formatCode="0.000">
                  <c:v>9.9371094223199188E-2</c:v>
                </c:pt>
                <c:pt idx="1653" formatCode="0.000">
                  <c:v>9.9371094223199188E-2</c:v>
                </c:pt>
                <c:pt idx="1654" formatCode="0.000">
                  <c:v>9.9371094223199188E-2</c:v>
                </c:pt>
                <c:pt idx="1655" formatCode="0.000">
                  <c:v>9.9371094223199188E-2</c:v>
                </c:pt>
                <c:pt idx="1656" formatCode="0.000">
                  <c:v>9.9371094223199188E-2</c:v>
                </c:pt>
                <c:pt idx="1657" formatCode="0.000">
                  <c:v>9.9371094223199188E-2</c:v>
                </c:pt>
                <c:pt idx="1658" formatCode="0.000">
                  <c:v>9.9371094223199188E-2</c:v>
                </c:pt>
                <c:pt idx="1659" formatCode="0.000">
                  <c:v>9.9371094223199188E-2</c:v>
                </c:pt>
                <c:pt idx="1660" formatCode="0.000">
                  <c:v>9.9371094223199188E-2</c:v>
                </c:pt>
                <c:pt idx="1661" formatCode="0.000">
                  <c:v>9.9371094223199188E-2</c:v>
                </c:pt>
                <c:pt idx="1662" formatCode="0.000">
                  <c:v>9.9371094223199188E-2</c:v>
                </c:pt>
                <c:pt idx="1663" formatCode="0.000">
                  <c:v>9.9371094223199188E-2</c:v>
                </c:pt>
                <c:pt idx="1664" formatCode="0.000">
                  <c:v>9.9371094223199188E-2</c:v>
                </c:pt>
                <c:pt idx="1665" formatCode="0.000">
                  <c:v>9.9371094223199188E-2</c:v>
                </c:pt>
                <c:pt idx="1666" formatCode="0.000">
                  <c:v>9.9371094223199188E-2</c:v>
                </c:pt>
                <c:pt idx="1667" formatCode="0.000">
                  <c:v>9.9371094223199188E-2</c:v>
                </c:pt>
                <c:pt idx="1668" formatCode="0.000">
                  <c:v>9.9371094223199188E-2</c:v>
                </c:pt>
                <c:pt idx="1669" formatCode="0.000">
                  <c:v>9.9371094223199188E-2</c:v>
                </c:pt>
                <c:pt idx="1670" formatCode="0.000">
                  <c:v>9.9371094223199188E-2</c:v>
                </c:pt>
                <c:pt idx="1671" formatCode="0.000">
                  <c:v>9.9371094223199188E-2</c:v>
                </c:pt>
                <c:pt idx="1672" formatCode="0.000">
                  <c:v>9.9371094223199188E-2</c:v>
                </c:pt>
                <c:pt idx="1673" formatCode="0.000">
                  <c:v>9.9371094223199188E-2</c:v>
                </c:pt>
                <c:pt idx="1674" formatCode="0.000">
                  <c:v>9.9371094223199188E-2</c:v>
                </c:pt>
                <c:pt idx="1675" formatCode="0.000">
                  <c:v>9.9371094223199188E-2</c:v>
                </c:pt>
                <c:pt idx="1676" formatCode="0.000">
                  <c:v>9.9371094223199188E-2</c:v>
                </c:pt>
                <c:pt idx="1677" formatCode="0.000">
                  <c:v>9.9371094223199188E-2</c:v>
                </c:pt>
                <c:pt idx="1678" formatCode="0.000">
                  <c:v>9.9371094223199188E-2</c:v>
                </c:pt>
                <c:pt idx="1679" formatCode="0.000">
                  <c:v>9.9371094223199188E-2</c:v>
                </c:pt>
                <c:pt idx="1680" formatCode="0.000">
                  <c:v>9.9371094223199188E-2</c:v>
                </c:pt>
                <c:pt idx="1681" formatCode="0.000">
                  <c:v>9.9371094223199188E-2</c:v>
                </c:pt>
                <c:pt idx="1682" formatCode="0.000">
                  <c:v>9.9371094223199188E-2</c:v>
                </c:pt>
                <c:pt idx="1683" formatCode="0.000">
                  <c:v>9.9371094223199188E-2</c:v>
                </c:pt>
                <c:pt idx="1684" formatCode="0.000">
                  <c:v>9.9371094223199188E-2</c:v>
                </c:pt>
                <c:pt idx="1685" formatCode="0.000">
                  <c:v>9.9371094223199188E-2</c:v>
                </c:pt>
                <c:pt idx="1686" formatCode="0.000">
                  <c:v>9.9371094223199188E-2</c:v>
                </c:pt>
                <c:pt idx="1687" formatCode="0.000">
                  <c:v>9.9371094223199188E-2</c:v>
                </c:pt>
                <c:pt idx="1688" formatCode="0.000">
                  <c:v>9.9371094223199188E-2</c:v>
                </c:pt>
                <c:pt idx="1689" formatCode="0.000">
                  <c:v>9.9371094223199188E-2</c:v>
                </c:pt>
                <c:pt idx="1690" formatCode="0.000">
                  <c:v>9.9371094223199188E-2</c:v>
                </c:pt>
                <c:pt idx="1691" formatCode="0.000">
                  <c:v>9.9371094223199188E-2</c:v>
                </c:pt>
                <c:pt idx="1692" formatCode="0.000">
                  <c:v>9.9371094223199188E-2</c:v>
                </c:pt>
                <c:pt idx="1693" formatCode="0.000">
                  <c:v>9.9371094223199188E-2</c:v>
                </c:pt>
                <c:pt idx="1694" formatCode="0.000">
                  <c:v>9.9371094223199188E-2</c:v>
                </c:pt>
                <c:pt idx="1695" formatCode="0.000">
                  <c:v>9.9371094223199188E-2</c:v>
                </c:pt>
                <c:pt idx="1696" formatCode="0.000">
                  <c:v>9.9371094223199188E-2</c:v>
                </c:pt>
                <c:pt idx="1697" formatCode="0.000">
                  <c:v>9.9371094223199188E-2</c:v>
                </c:pt>
                <c:pt idx="1698" formatCode="0.000">
                  <c:v>9.9371094223199188E-2</c:v>
                </c:pt>
                <c:pt idx="1699" formatCode="0.000">
                  <c:v>9.9371094223199188E-2</c:v>
                </c:pt>
                <c:pt idx="1700" formatCode="0.000">
                  <c:v>9.9371094223199188E-2</c:v>
                </c:pt>
                <c:pt idx="1701" formatCode="0.000">
                  <c:v>9.9371094223199188E-2</c:v>
                </c:pt>
                <c:pt idx="1702" formatCode="0.000">
                  <c:v>9.9371094223199188E-2</c:v>
                </c:pt>
                <c:pt idx="1703" formatCode="0.000">
                  <c:v>9.9371094223199188E-2</c:v>
                </c:pt>
                <c:pt idx="1704" formatCode="0.000">
                  <c:v>9.9371094223199188E-2</c:v>
                </c:pt>
                <c:pt idx="1705" formatCode="0.000">
                  <c:v>9.9371094223199188E-2</c:v>
                </c:pt>
                <c:pt idx="1706" formatCode="0.000">
                  <c:v>9.9371094223199188E-2</c:v>
                </c:pt>
                <c:pt idx="1707" formatCode="0.000">
                  <c:v>9.9371094223199188E-2</c:v>
                </c:pt>
                <c:pt idx="1708" formatCode="0.000">
                  <c:v>9.9371094223199188E-2</c:v>
                </c:pt>
                <c:pt idx="1709" formatCode="0.000">
                  <c:v>9.9371094223199188E-2</c:v>
                </c:pt>
                <c:pt idx="1710" formatCode="0.000">
                  <c:v>9.9371094223199188E-2</c:v>
                </c:pt>
                <c:pt idx="1711" formatCode="0.000">
                  <c:v>9.9371094223199188E-2</c:v>
                </c:pt>
                <c:pt idx="1712" formatCode="0.000">
                  <c:v>9.9371094223199188E-2</c:v>
                </c:pt>
                <c:pt idx="1713" formatCode="0.000">
                  <c:v>9.9371094223199188E-2</c:v>
                </c:pt>
                <c:pt idx="1714" formatCode="0.000">
                  <c:v>9.9371094223199188E-2</c:v>
                </c:pt>
                <c:pt idx="1715" formatCode="0.000">
                  <c:v>9.9371094223199188E-2</c:v>
                </c:pt>
                <c:pt idx="1716" formatCode="0.000">
                  <c:v>9.9371094223199188E-2</c:v>
                </c:pt>
                <c:pt idx="1717" formatCode="0.000">
                  <c:v>9.9371094223199188E-2</c:v>
                </c:pt>
                <c:pt idx="1718" formatCode="0.000">
                  <c:v>9.9371094223199188E-2</c:v>
                </c:pt>
                <c:pt idx="1719" formatCode="0.000">
                  <c:v>9.9371094223199188E-2</c:v>
                </c:pt>
                <c:pt idx="1720" formatCode="0.000">
                  <c:v>9.9371094223199188E-2</c:v>
                </c:pt>
                <c:pt idx="1721" formatCode="0.000">
                  <c:v>9.9371094223199188E-2</c:v>
                </c:pt>
                <c:pt idx="1722" formatCode="0.000">
                  <c:v>9.9371094223199188E-2</c:v>
                </c:pt>
                <c:pt idx="1723" formatCode="0.000">
                  <c:v>9.9371094223199188E-2</c:v>
                </c:pt>
                <c:pt idx="1724" formatCode="0.000">
                  <c:v>9.9371094223199188E-2</c:v>
                </c:pt>
                <c:pt idx="1725" formatCode="0.000">
                  <c:v>9.9371094223199188E-2</c:v>
                </c:pt>
                <c:pt idx="1726" formatCode="0.000">
                  <c:v>9.9371094223199188E-2</c:v>
                </c:pt>
                <c:pt idx="1727" formatCode="0.000">
                  <c:v>9.9371094223199188E-2</c:v>
                </c:pt>
                <c:pt idx="1728" formatCode="0.000">
                  <c:v>9.9371094223199188E-2</c:v>
                </c:pt>
                <c:pt idx="1729" formatCode="0.000">
                  <c:v>9.9371094223199188E-2</c:v>
                </c:pt>
                <c:pt idx="1730" formatCode="0.000">
                  <c:v>9.9371094223199188E-2</c:v>
                </c:pt>
                <c:pt idx="1731" formatCode="0.000">
                  <c:v>9.9371094223199188E-2</c:v>
                </c:pt>
                <c:pt idx="1732" formatCode="0.000">
                  <c:v>9.9371094223199188E-2</c:v>
                </c:pt>
                <c:pt idx="1733" formatCode="0.000">
                  <c:v>9.9371094223199188E-2</c:v>
                </c:pt>
                <c:pt idx="1734" formatCode="0.000">
                  <c:v>9.9371094223199188E-2</c:v>
                </c:pt>
                <c:pt idx="1735" formatCode="0.000">
                  <c:v>9.9371094223199188E-2</c:v>
                </c:pt>
                <c:pt idx="1736" formatCode="0.000">
                  <c:v>9.9371094223199188E-2</c:v>
                </c:pt>
                <c:pt idx="1737" formatCode="0.000">
                  <c:v>9.9371094223199188E-2</c:v>
                </c:pt>
                <c:pt idx="1738" formatCode="0.000">
                  <c:v>9.9371094223199188E-2</c:v>
                </c:pt>
                <c:pt idx="1739" formatCode="0.000">
                  <c:v>9.9371094223199188E-2</c:v>
                </c:pt>
                <c:pt idx="1740" formatCode="0.000">
                  <c:v>9.9371094223199188E-2</c:v>
                </c:pt>
                <c:pt idx="1741" formatCode="0.000">
                  <c:v>9.9385170450189686E-2</c:v>
                </c:pt>
                <c:pt idx="1742" formatCode="0.000">
                  <c:v>9.9410747541296224E-2</c:v>
                </c:pt>
                <c:pt idx="1743" formatCode="0.000">
                  <c:v>9.9415856562973262E-2</c:v>
                </c:pt>
                <c:pt idx="1744" formatCode="0.000">
                  <c:v>9.9415856562973262E-2</c:v>
                </c:pt>
                <c:pt idx="1745" formatCode="0.000">
                  <c:v>9.9415856562973262E-2</c:v>
                </c:pt>
                <c:pt idx="1746" formatCode="0.000">
                  <c:v>9.9415856562973262E-2</c:v>
                </c:pt>
                <c:pt idx="1747" formatCode="0.000">
                  <c:v>9.9415856562973262E-2</c:v>
                </c:pt>
                <c:pt idx="1748" formatCode="0.000">
                  <c:v>9.9415856562973262E-2</c:v>
                </c:pt>
                <c:pt idx="1749" formatCode="0.000">
                  <c:v>9.9415856562973262E-2</c:v>
                </c:pt>
                <c:pt idx="1750" formatCode="0.000">
                  <c:v>9.9415856562973262E-2</c:v>
                </c:pt>
                <c:pt idx="1751" formatCode="0.000">
                  <c:v>9.9415856562973262E-2</c:v>
                </c:pt>
                <c:pt idx="1752" formatCode="0.000">
                  <c:v>9.9415856562973262E-2</c:v>
                </c:pt>
                <c:pt idx="1753" formatCode="0.000">
                  <c:v>9.9415856562973262E-2</c:v>
                </c:pt>
                <c:pt idx="1754" formatCode="0.000">
                  <c:v>9.9415856562973262E-2</c:v>
                </c:pt>
                <c:pt idx="1755" formatCode="0.000">
                  <c:v>9.9415856562973262E-2</c:v>
                </c:pt>
                <c:pt idx="1756" formatCode="0.000">
                  <c:v>9.9415856562973262E-2</c:v>
                </c:pt>
                <c:pt idx="1757" formatCode="0.000">
                  <c:v>9.9415856562973262E-2</c:v>
                </c:pt>
                <c:pt idx="1758" formatCode="0.000">
                  <c:v>9.9415856562973262E-2</c:v>
                </c:pt>
                <c:pt idx="1759" formatCode="0.000">
                  <c:v>9.9415856562973262E-2</c:v>
                </c:pt>
                <c:pt idx="1760" formatCode="0.000">
                  <c:v>9.9415856562973262E-2</c:v>
                </c:pt>
                <c:pt idx="1761" formatCode="0.000">
                  <c:v>9.9415856562973262E-2</c:v>
                </c:pt>
                <c:pt idx="1762" formatCode="0.000">
                  <c:v>9.9415856562973262E-2</c:v>
                </c:pt>
                <c:pt idx="1763" formatCode="0.000">
                  <c:v>9.9415856562973262E-2</c:v>
                </c:pt>
                <c:pt idx="1764" formatCode="0.000">
                  <c:v>9.9415856562973262E-2</c:v>
                </c:pt>
                <c:pt idx="1765" formatCode="0.000">
                  <c:v>9.9415856562973262E-2</c:v>
                </c:pt>
                <c:pt idx="1766" formatCode="0.000">
                  <c:v>9.9415856562973262E-2</c:v>
                </c:pt>
                <c:pt idx="1767" formatCode="0.000">
                  <c:v>9.9415856562973262E-2</c:v>
                </c:pt>
                <c:pt idx="1768" formatCode="0.000">
                  <c:v>9.9415856562973262E-2</c:v>
                </c:pt>
                <c:pt idx="1769" formatCode="0.000">
                  <c:v>9.9415856562973262E-2</c:v>
                </c:pt>
                <c:pt idx="1770" formatCode="0.000">
                  <c:v>9.9415856562973262E-2</c:v>
                </c:pt>
                <c:pt idx="1771" formatCode="0.000">
                  <c:v>9.9415856562973262E-2</c:v>
                </c:pt>
                <c:pt idx="1772" formatCode="0.000">
                  <c:v>9.9621887763735234E-2</c:v>
                </c:pt>
                <c:pt idx="1773" formatCode="0.000">
                  <c:v>0.10009010203763645</c:v>
                </c:pt>
                <c:pt idx="1774" formatCode="0.000">
                  <c:v>0.10075985587204883</c:v>
                </c:pt>
                <c:pt idx="1775" formatCode="0.000">
                  <c:v>0.10150865108402608</c:v>
                </c:pt>
                <c:pt idx="1776" formatCode="0.000">
                  <c:v>0.10224675136629797</c:v>
                </c:pt>
                <c:pt idx="1777" formatCode="0.000">
                  <c:v>0.10293338618457094</c:v>
                </c:pt>
                <c:pt idx="1778" formatCode="0.000">
                  <c:v>0.10351670349864429</c:v>
                </c:pt>
                <c:pt idx="1779" formatCode="0.000">
                  <c:v>0.10398687845066013</c:v>
                </c:pt>
                <c:pt idx="1780" formatCode="0.000">
                  <c:v>0.104400775427946</c:v>
                </c:pt>
                <c:pt idx="1781" formatCode="0.000">
                  <c:v>0.10482330179315626</c:v>
                </c:pt>
                <c:pt idx="1782" formatCode="0.000">
                  <c:v>0.10531029208040472</c:v>
                </c:pt>
                <c:pt idx="1783" formatCode="0.000">
                  <c:v>0.10589144227986461</c:v>
                </c:pt>
                <c:pt idx="1784" formatCode="0.000">
                  <c:v>0.10653325158129086</c:v>
                </c:pt>
                <c:pt idx="1785" formatCode="0.000">
                  <c:v>0.10715581142009978</c:v>
                </c:pt>
                <c:pt idx="1786" formatCode="0.000">
                  <c:v>0.10768857128808389</c:v>
                </c:pt>
                <c:pt idx="1787" formatCode="0.000">
                  <c:v>0.10810159499408811</c:v>
                </c:pt>
                <c:pt idx="1788" formatCode="0.000">
                  <c:v>0.10839458109336504</c:v>
                </c:pt>
                <c:pt idx="1789" formatCode="0.000">
                  <c:v>0.10861049863802726</c:v>
                </c:pt>
                <c:pt idx="1790" formatCode="0.000">
                  <c:v>0.10879006997260485</c:v>
                </c:pt>
                <c:pt idx="1791" formatCode="0.000">
                  <c:v>0.10895137907112737</c:v>
                </c:pt>
                <c:pt idx="1792" formatCode="0.000">
                  <c:v>0.10910851948408672</c:v>
                </c:pt>
                <c:pt idx="1793" formatCode="0.000">
                  <c:v>0.10927760684604065</c:v>
                </c:pt>
                <c:pt idx="1794" formatCode="0.000">
                  <c:v>0.1094670437468912</c:v>
                </c:pt>
                <c:pt idx="1795" formatCode="0.000">
                  <c:v>0.10967112598871277</c:v>
                </c:pt>
                <c:pt idx="1796" formatCode="0.000">
                  <c:v>0.10986697718560264</c:v>
                </c:pt>
                <c:pt idx="1797" formatCode="0.000">
                  <c:v>0.11001383597993175</c:v>
                </c:pt>
                <c:pt idx="1798" formatCode="0.000">
                  <c:v>0.11012661413538156</c:v>
                </c:pt>
                <c:pt idx="1799" formatCode="0.000">
                  <c:v>0.11012661413538156</c:v>
                </c:pt>
                <c:pt idx="1800" formatCode="0.000">
                  <c:v>0.11012661413538156</c:v>
                </c:pt>
                <c:pt idx="1801" formatCode="0.000">
                  <c:v>0.11012661413538156</c:v>
                </c:pt>
                <c:pt idx="1802" formatCode="0.000">
                  <c:v>0.11012661413538156</c:v>
                </c:pt>
                <c:pt idx="1803" formatCode="0.000">
                  <c:v>0.11012661413538156</c:v>
                </c:pt>
                <c:pt idx="1804" formatCode="0.000">
                  <c:v>0.11012661413538156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DA-EC4D-B26C-C4649226F8A5}"/>
            </c:ext>
          </c:extLst>
        </c:ser>
        <c:ser>
          <c:idx val="1"/>
          <c:order val="1"/>
          <c:tx>
            <c:v>Cumulative Tractive (kWh)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v5'!$U$2:$U$1811</c:f>
              <c:numCache>
                <c:formatCode>0.00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1.8546747774491313E-6</c:v>
                </c:pt>
                <c:pt idx="17">
                  <c:v>3.5350043500344716E-5</c:v>
                </c:pt>
                <c:pt idx="18">
                  <c:v>1.9013048432789102E-4</c:v>
                </c:pt>
                <c:pt idx="19">
                  <c:v>4.5972150533604114E-4</c:v>
                </c:pt>
                <c:pt idx="20">
                  <c:v>7.8994550301743067E-4</c:v>
                </c:pt>
                <c:pt idx="21">
                  <c:v>1.2981415822688044E-3</c:v>
                </c:pt>
                <c:pt idx="22">
                  <c:v>1.9863891178709151E-3</c:v>
                </c:pt>
                <c:pt idx="23">
                  <c:v>2.5598899404160685E-3</c:v>
                </c:pt>
                <c:pt idx="24">
                  <c:v>2.8651974445810828E-3</c:v>
                </c:pt>
                <c:pt idx="25">
                  <c:v>3.0691237737217169E-3</c:v>
                </c:pt>
                <c:pt idx="26">
                  <c:v>3.2663391594435877E-3</c:v>
                </c:pt>
                <c:pt idx="27">
                  <c:v>3.4763118014188958E-3</c:v>
                </c:pt>
                <c:pt idx="28">
                  <c:v>3.792932947555647E-3</c:v>
                </c:pt>
                <c:pt idx="29">
                  <c:v>4.2041016512736392E-3</c:v>
                </c:pt>
                <c:pt idx="30">
                  <c:v>4.6793273838989088E-3</c:v>
                </c:pt>
                <c:pt idx="31">
                  <c:v>5.3337277077427974E-3</c:v>
                </c:pt>
                <c:pt idx="32">
                  <c:v>6.0742661849000762E-3</c:v>
                </c:pt>
                <c:pt idx="33">
                  <c:v>6.8366745992651003E-3</c:v>
                </c:pt>
                <c:pt idx="34">
                  <c:v>7.488178319912186E-3</c:v>
                </c:pt>
                <c:pt idx="35">
                  <c:v>7.9849465767470075E-3</c:v>
                </c:pt>
                <c:pt idx="36">
                  <c:v>8.4161684359462963E-3</c:v>
                </c:pt>
                <c:pt idx="37">
                  <c:v>8.8160637205852415E-3</c:v>
                </c:pt>
                <c:pt idx="38">
                  <c:v>9.15602550183524E-3</c:v>
                </c:pt>
                <c:pt idx="39">
                  <c:v>9.3910248270705175E-3</c:v>
                </c:pt>
                <c:pt idx="40">
                  <c:v>9.4127563820277215E-3</c:v>
                </c:pt>
                <c:pt idx="41">
                  <c:v>9.4127563820277215E-3</c:v>
                </c:pt>
                <c:pt idx="42">
                  <c:v>9.4127563820277215E-3</c:v>
                </c:pt>
                <c:pt idx="43">
                  <c:v>9.4127563820277215E-3</c:v>
                </c:pt>
                <c:pt idx="44">
                  <c:v>9.4127563820277215E-3</c:v>
                </c:pt>
                <c:pt idx="45">
                  <c:v>9.4127563820277215E-3</c:v>
                </c:pt>
                <c:pt idx="46">
                  <c:v>9.4127563820277215E-3</c:v>
                </c:pt>
                <c:pt idx="47">
                  <c:v>9.4127563820277215E-3</c:v>
                </c:pt>
                <c:pt idx="48">
                  <c:v>9.4127563820277215E-3</c:v>
                </c:pt>
                <c:pt idx="49">
                  <c:v>9.4127563820277215E-3</c:v>
                </c:pt>
                <c:pt idx="50">
                  <c:v>9.4206761236686684E-3</c:v>
                </c:pt>
                <c:pt idx="51">
                  <c:v>9.4206761236686684E-3</c:v>
                </c:pt>
                <c:pt idx="52">
                  <c:v>9.4206761236686684E-3</c:v>
                </c:pt>
                <c:pt idx="53">
                  <c:v>9.4685218003465518E-3</c:v>
                </c:pt>
                <c:pt idx="54">
                  <c:v>9.5269736155703891E-3</c:v>
                </c:pt>
                <c:pt idx="55">
                  <c:v>9.5269736155703891E-3</c:v>
                </c:pt>
                <c:pt idx="56">
                  <c:v>9.5269736155703891E-3</c:v>
                </c:pt>
                <c:pt idx="57">
                  <c:v>9.5269736155703891E-3</c:v>
                </c:pt>
                <c:pt idx="58">
                  <c:v>9.5397362881966766E-3</c:v>
                </c:pt>
                <c:pt idx="59">
                  <c:v>9.5881201513654014E-3</c:v>
                </c:pt>
                <c:pt idx="60">
                  <c:v>9.6400791174147855E-3</c:v>
                </c:pt>
                <c:pt idx="61">
                  <c:v>9.7027633921061424E-3</c:v>
                </c:pt>
                <c:pt idx="62">
                  <c:v>9.7780837487142155E-3</c:v>
                </c:pt>
                <c:pt idx="63">
                  <c:v>9.9228899181297257E-3</c:v>
                </c:pt>
                <c:pt idx="64">
                  <c:v>1.0105678868825376E-2</c:v>
                </c:pt>
                <c:pt idx="65">
                  <c:v>1.0227786741890335E-2</c:v>
                </c:pt>
                <c:pt idx="66">
                  <c:v>1.034072285778178E-2</c:v>
                </c:pt>
                <c:pt idx="67">
                  <c:v>1.0470400426792197E-2</c:v>
                </c:pt>
                <c:pt idx="68">
                  <c:v>1.0628092100433447E-2</c:v>
                </c:pt>
                <c:pt idx="69">
                  <c:v>1.0760786885478959E-2</c:v>
                </c:pt>
                <c:pt idx="70">
                  <c:v>1.0874312523144577E-2</c:v>
                </c:pt>
                <c:pt idx="71">
                  <c:v>1.1077598714616914E-2</c:v>
                </c:pt>
                <c:pt idx="72">
                  <c:v>1.1460378742846356E-2</c:v>
                </c:pt>
                <c:pt idx="73">
                  <c:v>1.1997073127048457E-2</c:v>
                </c:pt>
                <c:pt idx="74">
                  <c:v>1.2645348943075381E-2</c:v>
                </c:pt>
                <c:pt idx="75">
                  <c:v>1.3334626457351858E-2</c:v>
                </c:pt>
                <c:pt idx="76">
                  <c:v>1.3947780948348015E-2</c:v>
                </c:pt>
                <c:pt idx="77">
                  <c:v>1.4424058646450438E-2</c:v>
                </c:pt>
                <c:pt idx="78">
                  <c:v>1.4822678396825299E-2</c:v>
                </c:pt>
                <c:pt idx="79">
                  <c:v>1.5222543700308953E-2</c:v>
                </c:pt>
                <c:pt idx="80">
                  <c:v>1.5658004192291047E-2</c:v>
                </c:pt>
                <c:pt idx="81">
                  <c:v>1.6086039819247968E-2</c:v>
                </c:pt>
                <c:pt idx="82">
                  <c:v>1.64196540241352E-2</c:v>
                </c:pt>
                <c:pt idx="83">
                  <c:v>1.6602505798892421E-2</c:v>
                </c:pt>
                <c:pt idx="84">
                  <c:v>1.6700419930434991E-2</c:v>
                </c:pt>
                <c:pt idx="85">
                  <c:v>1.6715531174675859E-2</c:v>
                </c:pt>
                <c:pt idx="86">
                  <c:v>1.6749538608251974E-2</c:v>
                </c:pt>
                <c:pt idx="87">
                  <c:v>1.6881786892440145E-2</c:v>
                </c:pt>
                <c:pt idx="88">
                  <c:v>1.6957610073357169E-2</c:v>
                </c:pt>
                <c:pt idx="89">
                  <c:v>1.6997937461494767E-2</c:v>
                </c:pt>
                <c:pt idx="90">
                  <c:v>1.704683729267694E-2</c:v>
                </c:pt>
                <c:pt idx="91">
                  <c:v>1.7113957734551155E-2</c:v>
                </c:pt>
                <c:pt idx="92">
                  <c:v>1.7113957734551155E-2</c:v>
                </c:pt>
                <c:pt idx="93">
                  <c:v>1.7113957734551155E-2</c:v>
                </c:pt>
                <c:pt idx="94">
                  <c:v>1.7113957734551155E-2</c:v>
                </c:pt>
                <c:pt idx="95">
                  <c:v>1.7113957734551155E-2</c:v>
                </c:pt>
                <c:pt idx="96">
                  <c:v>1.7113957734551155E-2</c:v>
                </c:pt>
                <c:pt idx="97">
                  <c:v>1.7113957734551155E-2</c:v>
                </c:pt>
                <c:pt idx="98">
                  <c:v>1.7113957734551155E-2</c:v>
                </c:pt>
                <c:pt idx="99">
                  <c:v>1.7113957734551155E-2</c:v>
                </c:pt>
                <c:pt idx="100">
                  <c:v>1.7113957734551155E-2</c:v>
                </c:pt>
                <c:pt idx="101">
                  <c:v>1.7113957734551155E-2</c:v>
                </c:pt>
                <c:pt idx="102">
                  <c:v>1.7113957734551155E-2</c:v>
                </c:pt>
                <c:pt idx="103">
                  <c:v>1.7113957734551155E-2</c:v>
                </c:pt>
                <c:pt idx="104">
                  <c:v>1.7113957734551155E-2</c:v>
                </c:pt>
                <c:pt idx="105">
                  <c:v>1.7113957734551155E-2</c:v>
                </c:pt>
                <c:pt idx="106">
                  <c:v>1.7113957734551155E-2</c:v>
                </c:pt>
                <c:pt idx="107">
                  <c:v>1.7113957734551155E-2</c:v>
                </c:pt>
                <c:pt idx="108">
                  <c:v>1.7113957734551155E-2</c:v>
                </c:pt>
                <c:pt idx="109">
                  <c:v>1.7113957734551155E-2</c:v>
                </c:pt>
                <c:pt idx="110">
                  <c:v>1.7113957734551155E-2</c:v>
                </c:pt>
                <c:pt idx="111">
                  <c:v>1.7113957734551155E-2</c:v>
                </c:pt>
                <c:pt idx="112">
                  <c:v>1.7113957734551155E-2</c:v>
                </c:pt>
                <c:pt idx="113">
                  <c:v>1.7113957734551155E-2</c:v>
                </c:pt>
                <c:pt idx="114">
                  <c:v>1.7113957734551155E-2</c:v>
                </c:pt>
                <c:pt idx="115">
                  <c:v>1.7113957734551155E-2</c:v>
                </c:pt>
                <c:pt idx="116">
                  <c:v>1.7113957734551155E-2</c:v>
                </c:pt>
                <c:pt idx="117">
                  <c:v>1.7113957734551155E-2</c:v>
                </c:pt>
                <c:pt idx="118">
                  <c:v>1.7113957734551155E-2</c:v>
                </c:pt>
                <c:pt idx="119">
                  <c:v>1.7113957734551155E-2</c:v>
                </c:pt>
                <c:pt idx="120">
                  <c:v>1.7113957734551155E-2</c:v>
                </c:pt>
                <c:pt idx="121">
                  <c:v>1.7113957734551155E-2</c:v>
                </c:pt>
                <c:pt idx="122">
                  <c:v>1.7113957734551155E-2</c:v>
                </c:pt>
                <c:pt idx="123">
                  <c:v>1.7113957734551155E-2</c:v>
                </c:pt>
                <c:pt idx="124">
                  <c:v>1.7113957734551155E-2</c:v>
                </c:pt>
                <c:pt idx="125">
                  <c:v>1.7113957734551155E-2</c:v>
                </c:pt>
                <c:pt idx="126">
                  <c:v>1.7113957734551155E-2</c:v>
                </c:pt>
                <c:pt idx="127">
                  <c:v>1.7113957734551155E-2</c:v>
                </c:pt>
                <c:pt idx="128">
                  <c:v>1.7113957734551155E-2</c:v>
                </c:pt>
                <c:pt idx="129">
                  <c:v>1.7113957734551155E-2</c:v>
                </c:pt>
                <c:pt idx="130">
                  <c:v>1.7113957734551155E-2</c:v>
                </c:pt>
                <c:pt idx="131">
                  <c:v>1.7113957734551155E-2</c:v>
                </c:pt>
                <c:pt idx="132">
                  <c:v>1.7113957734551155E-2</c:v>
                </c:pt>
                <c:pt idx="133">
                  <c:v>1.7113957734551155E-2</c:v>
                </c:pt>
                <c:pt idx="134">
                  <c:v>1.7113957734551155E-2</c:v>
                </c:pt>
                <c:pt idx="135">
                  <c:v>1.7113957734551155E-2</c:v>
                </c:pt>
                <c:pt idx="136">
                  <c:v>1.7113957734551155E-2</c:v>
                </c:pt>
                <c:pt idx="137">
                  <c:v>1.7113957734551155E-2</c:v>
                </c:pt>
                <c:pt idx="138">
                  <c:v>1.7113957734551155E-2</c:v>
                </c:pt>
                <c:pt idx="139">
                  <c:v>1.7113957734551155E-2</c:v>
                </c:pt>
                <c:pt idx="140">
                  <c:v>1.7113957734551155E-2</c:v>
                </c:pt>
                <c:pt idx="141">
                  <c:v>1.7113957734551155E-2</c:v>
                </c:pt>
                <c:pt idx="142">
                  <c:v>1.7115931579424627E-2</c:v>
                </c:pt>
                <c:pt idx="143">
                  <c:v>1.7157331137830609E-2</c:v>
                </c:pt>
                <c:pt idx="144">
                  <c:v>1.7361294578377956E-2</c:v>
                </c:pt>
                <c:pt idx="145">
                  <c:v>1.7770914201997508E-2</c:v>
                </c:pt>
                <c:pt idx="146">
                  <c:v>1.8195441238877366E-2</c:v>
                </c:pt>
                <c:pt idx="147">
                  <c:v>1.8477748669451007E-2</c:v>
                </c:pt>
                <c:pt idx="148">
                  <c:v>1.868078402315931E-2</c:v>
                </c:pt>
                <c:pt idx="149">
                  <c:v>1.8955612142958118E-2</c:v>
                </c:pt>
                <c:pt idx="150">
                  <c:v>1.9374016652860381E-2</c:v>
                </c:pt>
                <c:pt idx="151">
                  <c:v>1.986551726454841E-2</c:v>
                </c:pt>
                <c:pt idx="152">
                  <c:v>2.0313595789023874E-2</c:v>
                </c:pt>
                <c:pt idx="153">
                  <c:v>2.0640147800755126E-2</c:v>
                </c:pt>
                <c:pt idx="154">
                  <c:v>2.0805613157967133E-2</c:v>
                </c:pt>
                <c:pt idx="155">
                  <c:v>2.0805613157967133E-2</c:v>
                </c:pt>
                <c:pt idx="156">
                  <c:v>2.0805613157967133E-2</c:v>
                </c:pt>
                <c:pt idx="157">
                  <c:v>2.0805613157967133E-2</c:v>
                </c:pt>
                <c:pt idx="158">
                  <c:v>2.0805613157967133E-2</c:v>
                </c:pt>
                <c:pt idx="159">
                  <c:v>2.0805613157967133E-2</c:v>
                </c:pt>
                <c:pt idx="160">
                  <c:v>2.0832546403851907E-2</c:v>
                </c:pt>
                <c:pt idx="161">
                  <c:v>2.0966090999193342E-2</c:v>
                </c:pt>
                <c:pt idx="162">
                  <c:v>2.1221028103988945E-2</c:v>
                </c:pt>
                <c:pt idx="163">
                  <c:v>2.1605161469886867E-2</c:v>
                </c:pt>
                <c:pt idx="164">
                  <c:v>2.2067869619604347E-2</c:v>
                </c:pt>
                <c:pt idx="165">
                  <c:v>2.2553602787573096E-2</c:v>
                </c:pt>
                <c:pt idx="166">
                  <c:v>2.2993968122407442E-2</c:v>
                </c:pt>
                <c:pt idx="167">
                  <c:v>2.3456745937350858E-2</c:v>
                </c:pt>
                <c:pt idx="168">
                  <c:v>2.3910133671867631E-2</c:v>
                </c:pt>
                <c:pt idx="169">
                  <c:v>2.4307262812845166E-2</c:v>
                </c:pt>
                <c:pt idx="170">
                  <c:v>2.4671053331791686E-2</c:v>
                </c:pt>
                <c:pt idx="171">
                  <c:v>2.5148230243071407E-2</c:v>
                </c:pt>
                <c:pt idx="172">
                  <c:v>2.5752591830634278E-2</c:v>
                </c:pt>
                <c:pt idx="173">
                  <c:v>2.6262835848252588E-2</c:v>
                </c:pt>
                <c:pt idx="174">
                  <c:v>2.6491628466493902E-2</c:v>
                </c:pt>
                <c:pt idx="175">
                  <c:v>2.6491628466493902E-2</c:v>
                </c:pt>
                <c:pt idx="176">
                  <c:v>2.6491628466493902E-2</c:v>
                </c:pt>
                <c:pt idx="177">
                  <c:v>2.6491628466493902E-2</c:v>
                </c:pt>
                <c:pt idx="178">
                  <c:v>2.6491628466493902E-2</c:v>
                </c:pt>
                <c:pt idx="179">
                  <c:v>2.6491628466493902E-2</c:v>
                </c:pt>
                <c:pt idx="180">
                  <c:v>2.6655452913608373E-2</c:v>
                </c:pt>
                <c:pt idx="181">
                  <c:v>2.6987430554951172E-2</c:v>
                </c:pt>
                <c:pt idx="182">
                  <c:v>2.739584505387771E-2</c:v>
                </c:pt>
                <c:pt idx="183">
                  <c:v>2.7696298814580158E-2</c:v>
                </c:pt>
                <c:pt idx="184">
                  <c:v>2.7869176031886968E-2</c:v>
                </c:pt>
                <c:pt idx="185">
                  <c:v>2.7979800777720613E-2</c:v>
                </c:pt>
                <c:pt idx="186">
                  <c:v>2.8019272028134992E-2</c:v>
                </c:pt>
                <c:pt idx="187">
                  <c:v>2.8019272028134992E-2</c:v>
                </c:pt>
                <c:pt idx="188">
                  <c:v>2.8019272028134992E-2</c:v>
                </c:pt>
                <c:pt idx="189">
                  <c:v>2.8019272028134992E-2</c:v>
                </c:pt>
                <c:pt idx="190">
                  <c:v>2.8019272028134992E-2</c:v>
                </c:pt>
                <c:pt idx="191">
                  <c:v>2.8019272028134992E-2</c:v>
                </c:pt>
                <c:pt idx="192">
                  <c:v>2.8019272028134992E-2</c:v>
                </c:pt>
                <c:pt idx="193">
                  <c:v>2.8019272028134992E-2</c:v>
                </c:pt>
                <c:pt idx="194">
                  <c:v>2.8019272028134992E-2</c:v>
                </c:pt>
                <c:pt idx="195">
                  <c:v>2.8019272028134992E-2</c:v>
                </c:pt>
                <c:pt idx="196">
                  <c:v>2.8029252612282125E-2</c:v>
                </c:pt>
                <c:pt idx="197">
                  <c:v>2.8057437066189673E-2</c:v>
                </c:pt>
                <c:pt idx="198">
                  <c:v>2.8092138316220039E-2</c:v>
                </c:pt>
                <c:pt idx="199">
                  <c:v>2.8136947076508104E-2</c:v>
                </c:pt>
                <c:pt idx="200">
                  <c:v>2.8188906042557488E-2</c:v>
                </c:pt>
                <c:pt idx="201">
                  <c:v>2.8240865008606869E-2</c:v>
                </c:pt>
                <c:pt idx="202">
                  <c:v>2.8310699489059548E-2</c:v>
                </c:pt>
                <c:pt idx="203">
                  <c:v>2.8402193056478751E-2</c:v>
                </c:pt>
                <c:pt idx="204">
                  <c:v>2.8516851131690588E-2</c:v>
                </c:pt>
                <c:pt idx="205">
                  <c:v>2.866150224530227E-2</c:v>
                </c:pt>
                <c:pt idx="206">
                  <c:v>2.8839196409638047E-2</c:v>
                </c:pt>
                <c:pt idx="207">
                  <c:v>2.9109053227862794E-2</c:v>
                </c:pt>
                <c:pt idx="208">
                  <c:v>2.9460841963064768E-2</c:v>
                </c:pt>
                <c:pt idx="209">
                  <c:v>2.9861259547784132E-2</c:v>
                </c:pt>
                <c:pt idx="210">
                  <c:v>3.0376946227387683E-2</c:v>
                </c:pt>
                <c:pt idx="211">
                  <c:v>3.0971377845186263E-2</c:v>
                </c:pt>
                <c:pt idx="212">
                  <c:v>3.1567547243563032E-2</c:v>
                </c:pt>
                <c:pt idx="213">
                  <c:v>3.2263707938579037E-2</c:v>
                </c:pt>
                <c:pt idx="214">
                  <c:v>3.3025374052890882E-2</c:v>
                </c:pt>
                <c:pt idx="215">
                  <c:v>3.3674507214773192E-2</c:v>
                </c:pt>
                <c:pt idx="216">
                  <c:v>3.4240586699569718E-2</c:v>
                </c:pt>
                <c:pt idx="217">
                  <c:v>3.475657819452415E-2</c:v>
                </c:pt>
                <c:pt idx="218">
                  <c:v>3.531453638748254E-2</c:v>
                </c:pt>
                <c:pt idx="219">
                  <c:v>3.5999950639029984E-2</c:v>
                </c:pt>
                <c:pt idx="220">
                  <c:v>3.6802365452639166E-2</c:v>
                </c:pt>
                <c:pt idx="221">
                  <c:v>3.7649900045398539E-2</c:v>
                </c:pt>
                <c:pt idx="222">
                  <c:v>3.8466168946334825E-2</c:v>
                </c:pt>
                <c:pt idx="223">
                  <c:v>3.9210359034842553E-2</c:v>
                </c:pt>
                <c:pt idx="224">
                  <c:v>3.9869532112086992E-2</c:v>
                </c:pt>
                <c:pt idx="225">
                  <c:v>4.0418727924141133E-2</c:v>
                </c:pt>
                <c:pt idx="226">
                  <c:v>4.0894886043818267E-2</c:v>
                </c:pt>
                <c:pt idx="227">
                  <c:v>4.1360613712695039E-2</c:v>
                </c:pt>
                <c:pt idx="228">
                  <c:v>4.1830411790886125E-2</c:v>
                </c:pt>
                <c:pt idx="229">
                  <c:v>4.2354117817954812E-2</c:v>
                </c:pt>
                <c:pt idx="230">
                  <c:v>4.2902966654560323E-2</c:v>
                </c:pt>
                <c:pt idx="231">
                  <c:v>4.3442912398335018E-2</c:v>
                </c:pt>
                <c:pt idx="232">
                  <c:v>4.3973726999463489E-2</c:v>
                </c:pt>
                <c:pt idx="233">
                  <c:v>4.4476980836978139E-2</c:v>
                </c:pt>
                <c:pt idx="234">
                  <c:v>4.4917199147740464E-2</c:v>
                </c:pt>
                <c:pt idx="235">
                  <c:v>4.5256420802124185E-2</c:v>
                </c:pt>
                <c:pt idx="236">
                  <c:v>4.5374576474343911E-2</c:v>
                </c:pt>
                <c:pt idx="237">
                  <c:v>4.5374576474343911E-2</c:v>
                </c:pt>
                <c:pt idx="238">
                  <c:v>4.5374576474343911E-2</c:v>
                </c:pt>
                <c:pt idx="239">
                  <c:v>4.5374576474343911E-2</c:v>
                </c:pt>
                <c:pt idx="240">
                  <c:v>4.5421144105468519E-2</c:v>
                </c:pt>
                <c:pt idx="241">
                  <c:v>4.5523320529208232E-2</c:v>
                </c:pt>
                <c:pt idx="242">
                  <c:v>4.5523320529208232E-2</c:v>
                </c:pt>
                <c:pt idx="243">
                  <c:v>4.5523320529208232E-2</c:v>
                </c:pt>
                <c:pt idx="244">
                  <c:v>4.5523320529208232E-2</c:v>
                </c:pt>
                <c:pt idx="245">
                  <c:v>4.5523320529208232E-2</c:v>
                </c:pt>
                <c:pt idx="246">
                  <c:v>4.5523320529208232E-2</c:v>
                </c:pt>
                <c:pt idx="247">
                  <c:v>4.5523320529208232E-2</c:v>
                </c:pt>
                <c:pt idx="248">
                  <c:v>4.5523320529208232E-2</c:v>
                </c:pt>
                <c:pt idx="249">
                  <c:v>4.5523320529208232E-2</c:v>
                </c:pt>
                <c:pt idx="250">
                  <c:v>4.5523320529208232E-2</c:v>
                </c:pt>
                <c:pt idx="251">
                  <c:v>4.5523320529208232E-2</c:v>
                </c:pt>
                <c:pt idx="252">
                  <c:v>4.5523320529208232E-2</c:v>
                </c:pt>
                <c:pt idx="253">
                  <c:v>4.5523320529208232E-2</c:v>
                </c:pt>
                <c:pt idx="254">
                  <c:v>4.5531240270849177E-2</c:v>
                </c:pt>
                <c:pt idx="255">
                  <c:v>4.5531240270849177E-2</c:v>
                </c:pt>
                <c:pt idx="256">
                  <c:v>4.5531240270849177E-2</c:v>
                </c:pt>
                <c:pt idx="257">
                  <c:v>4.5579085947527062E-2</c:v>
                </c:pt>
                <c:pt idx="258">
                  <c:v>4.5637537762750903E-2</c:v>
                </c:pt>
                <c:pt idx="259">
                  <c:v>4.5637537762750903E-2</c:v>
                </c:pt>
                <c:pt idx="260">
                  <c:v>4.5637537762750903E-2</c:v>
                </c:pt>
                <c:pt idx="261">
                  <c:v>4.5688170976781295E-2</c:v>
                </c:pt>
                <c:pt idx="262">
                  <c:v>4.5912053837894186E-2</c:v>
                </c:pt>
                <c:pt idx="263">
                  <c:v>4.6269528125345377E-2</c:v>
                </c:pt>
                <c:pt idx="264">
                  <c:v>4.6688864222672981E-2</c:v>
                </c:pt>
                <c:pt idx="265">
                  <c:v>4.7149528085613089E-2</c:v>
                </c:pt>
                <c:pt idx="266">
                  <c:v>4.7693105776384595E-2</c:v>
                </c:pt>
                <c:pt idx="267">
                  <c:v>4.8415237596294097E-2</c:v>
                </c:pt>
                <c:pt idx="268">
                  <c:v>4.9297444987185454E-2</c:v>
                </c:pt>
                <c:pt idx="269">
                  <c:v>5.0188087935392589E-2</c:v>
                </c:pt>
                <c:pt idx="270">
                  <c:v>5.0948289875577132E-2</c:v>
                </c:pt>
                <c:pt idx="271">
                  <c:v>5.1651272039157377E-2</c:v>
                </c:pt>
                <c:pt idx="272">
                  <c:v>5.2358446124341353E-2</c:v>
                </c:pt>
                <c:pt idx="273">
                  <c:v>5.3015877041393822E-2</c:v>
                </c:pt>
                <c:pt idx="274">
                  <c:v>5.3509308910444031E-2</c:v>
                </c:pt>
                <c:pt idx="275">
                  <c:v>5.3743785242391331E-2</c:v>
                </c:pt>
                <c:pt idx="276">
                  <c:v>5.3920473650827548E-2</c:v>
                </c:pt>
                <c:pt idx="277">
                  <c:v>5.3933006856848077E-2</c:v>
                </c:pt>
                <c:pt idx="278">
                  <c:v>5.3933006856848077E-2</c:v>
                </c:pt>
                <c:pt idx="279">
                  <c:v>5.3933006856848077E-2</c:v>
                </c:pt>
                <c:pt idx="280">
                  <c:v>5.3933006856848077E-2</c:v>
                </c:pt>
                <c:pt idx="281">
                  <c:v>5.3933006856848077E-2</c:v>
                </c:pt>
                <c:pt idx="282">
                  <c:v>5.3933006856848077E-2</c:v>
                </c:pt>
                <c:pt idx="283">
                  <c:v>5.3933006856848077E-2</c:v>
                </c:pt>
                <c:pt idx="284">
                  <c:v>5.3933006856848077E-2</c:v>
                </c:pt>
                <c:pt idx="285">
                  <c:v>5.4115235389042934E-2</c:v>
                </c:pt>
                <c:pt idx="286">
                  <c:v>5.4658367947994127E-2</c:v>
                </c:pt>
                <c:pt idx="287">
                  <c:v>5.5364682750365025E-2</c:v>
                </c:pt>
                <c:pt idx="288">
                  <c:v>5.6189785660364096E-2</c:v>
                </c:pt>
                <c:pt idx="289">
                  <c:v>5.7098167251354762E-2</c:v>
                </c:pt>
                <c:pt idx="290">
                  <c:v>5.8035035922349203E-2</c:v>
                </c:pt>
                <c:pt idx="291">
                  <c:v>5.9063405715054279E-2</c:v>
                </c:pt>
                <c:pt idx="292">
                  <c:v>6.0185516802731459E-2</c:v>
                </c:pt>
                <c:pt idx="293">
                  <c:v>6.1206504900347743E-2</c:v>
                </c:pt>
                <c:pt idx="294">
                  <c:v>6.1880340274704737E-2</c:v>
                </c:pt>
                <c:pt idx="295">
                  <c:v>6.2193968091014538E-2</c:v>
                </c:pt>
                <c:pt idx="296">
                  <c:v>6.2252170749322149E-2</c:v>
                </c:pt>
                <c:pt idx="297">
                  <c:v>6.227607502766367E-2</c:v>
                </c:pt>
                <c:pt idx="298">
                  <c:v>6.2381091974731261E-2</c:v>
                </c:pt>
                <c:pt idx="299">
                  <c:v>6.2580744244407183E-2</c:v>
                </c:pt>
                <c:pt idx="300">
                  <c:v>6.2863080737898328E-2</c:v>
                </c:pt>
                <c:pt idx="301">
                  <c:v>6.3202162019919933E-2</c:v>
                </c:pt>
                <c:pt idx="302">
                  <c:v>6.3558566854448856E-2</c:v>
                </c:pt>
                <c:pt idx="303">
                  <c:v>6.3874961759335366E-2</c:v>
                </c:pt>
                <c:pt idx="304">
                  <c:v>6.4134989208803506E-2</c:v>
                </c:pt>
                <c:pt idx="305">
                  <c:v>6.4323006697653423E-2</c:v>
                </c:pt>
                <c:pt idx="306">
                  <c:v>6.4423889257476025E-2</c:v>
                </c:pt>
                <c:pt idx="307">
                  <c:v>6.4451963139922366E-2</c:v>
                </c:pt>
                <c:pt idx="308">
                  <c:v>6.4451963139922366E-2</c:v>
                </c:pt>
                <c:pt idx="309">
                  <c:v>6.4451963139922366E-2</c:v>
                </c:pt>
                <c:pt idx="310">
                  <c:v>6.4451963139922366E-2</c:v>
                </c:pt>
                <c:pt idx="311">
                  <c:v>6.4498556414613717E-2</c:v>
                </c:pt>
                <c:pt idx="312">
                  <c:v>6.4639253202700767E-2</c:v>
                </c:pt>
                <c:pt idx="313">
                  <c:v>6.4790655372435335E-2</c:v>
                </c:pt>
                <c:pt idx="314">
                  <c:v>6.4903996915788326E-2</c:v>
                </c:pt>
                <c:pt idx="315">
                  <c:v>6.49795722853585E-2</c:v>
                </c:pt>
                <c:pt idx="316">
                  <c:v>6.498321340785726E-2</c:v>
                </c:pt>
                <c:pt idx="317">
                  <c:v>6.498321340785726E-2</c:v>
                </c:pt>
                <c:pt idx="318">
                  <c:v>6.498321340785726E-2</c:v>
                </c:pt>
                <c:pt idx="319">
                  <c:v>6.498321340785726E-2</c:v>
                </c:pt>
                <c:pt idx="320">
                  <c:v>6.498321340785726E-2</c:v>
                </c:pt>
                <c:pt idx="321">
                  <c:v>6.498321340785726E-2</c:v>
                </c:pt>
                <c:pt idx="322">
                  <c:v>6.498321340785726E-2</c:v>
                </c:pt>
                <c:pt idx="323">
                  <c:v>6.498321340785726E-2</c:v>
                </c:pt>
                <c:pt idx="324">
                  <c:v>6.498321340785726E-2</c:v>
                </c:pt>
                <c:pt idx="325">
                  <c:v>6.5013564010509298E-2</c:v>
                </c:pt>
                <c:pt idx="326">
                  <c:v>6.5079434930706448E-2</c:v>
                </c:pt>
                <c:pt idx="327">
                  <c:v>6.5152724189380978E-2</c:v>
                </c:pt>
                <c:pt idx="328">
                  <c:v>6.5194684838957795E-2</c:v>
                </c:pt>
                <c:pt idx="329">
                  <c:v>6.5278289095692152E-2</c:v>
                </c:pt>
                <c:pt idx="330">
                  <c:v>6.5369013765663814E-2</c:v>
                </c:pt>
                <c:pt idx="331">
                  <c:v>6.5437223232842026E-2</c:v>
                </c:pt>
                <c:pt idx="332">
                  <c:v>6.5437223232842026E-2</c:v>
                </c:pt>
                <c:pt idx="333">
                  <c:v>6.5437223232842026E-2</c:v>
                </c:pt>
                <c:pt idx="334">
                  <c:v>6.5437223232842026E-2</c:v>
                </c:pt>
                <c:pt idx="335">
                  <c:v>6.5472135275742235E-2</c:v>
                </c:pt>
                <c:pt idx="336">
                  <c:v>6.5496588920095536E-2</c:v>
                </c:pt>
                <c:pt idx="337">
                  <c:v>6.5514784809649534E-2</c:v>
                </c:pt>
                <c:pt idx="338">
                  <c:v>6.5541808464356324E-2</c:v>
                </c:pt>
                <c:pt idx="339">
                  <c:v>6.5558622999062469E-2</c:v>
                </c:pt>
                <c:pt idx="340">
                  <c:v>6.5591976549169678E-2</c:v>
                </c:pt>
                <c:pt idx="341">
                  <c:v>6.5654622981679928E-2</c:v>
                </c:pt>
                <c:pt idx="342">
                  <c:v>6.5765735019441454E-2</c:v>
                </c:pt>
                <c:pt idx="343">
                  <c:v>6.5985029831857514E-2</c:v>
                </c:pt>
                <c:pt idx="344">
                  <c:v>6.6366968872732926E-2</c:v>
                </c:pt>
                <c:pt idx="345">
                  <c:v>6.6859715848791509E-2</c:v>
                </c:pt>
                <c:pt idx="346">
                  <c:v>6.7252954542052878E-2</c:v>
                </c:pt>
                <c:pt idx="347">
                  <c:v>6.7460709580034778E-2</c:v>
                </c:pt>
                <c:pt idx="348">
                  <c:v>6.7618516719784791E-2</c:v>
                </c:pt>
                <c:pt idx="349">
                  <c:v>6.782337215235576E-2</c:v>
                </c:pt>
                <c:pt idx="350">
                  <c:v>6.8036496552561526E-2</c:v>
                </c:pt>
                <c:pt idx="351">
                  <c:v>6.821977380349209E-2</c:v>
                </c:pt>
                <c:pt idx="352">
                  <c:v>6.8439404156755659E-2</c:v>
                </c:pt>
                <c:pt idx="353">
                  <c:v>6.865641186504455E-2</c:v>
                </c:pt>
                <c:pt idx="354">
                  <c:v>6.8835223096448558E-2</c:v>
                </c:pt>
                <c:pt idx="355">
                  <c:v>6.8972796949216694E-2</c:v>
                </c:pt>
                <c:pt idx="356">
                  <c:v>6.9093006285901912E-2</c:v>
                </c:pt>
                <c:pt idx="357">
                  <c:v>6.9212655510296053E-2</c:v>
                </c:pt>
                <c:pt idx="358">
                  <c:v>6.9340058151795142E-2</c:v>
                </c:pt>
                <c:pt idx="359">
                  <c:v>6.9492397135886813E-2</c:v>
                </c:pt>
                <c:pt idx="360">
                  <c:v>6.9654464968799734E-2</c:v>
                </c:pt>
                <c:pt idx="361">
                  <c:v>6.9783637329798323E-2</c:v>
                </c:pt>
                <c:pt idx="362">
                  <c:v>6.9811525580255579E-2</c:v>
                </c:pt>
                <c:pt idx="363">
                  <c:v>6.9811525580255579E-2</c:v>
                </c:pt>
                <c:pt idx="364">
                  <c:v>6.9811525580255579E-2</c:v>
                </c:pt>
                <c:pt idx="365">
                  <c:v>6.9811525580255579E-2</c:v>
                </c:pt>
                <c:pt idx="366">
                  <c:v>6.9811525580255579E-2</c:v>
                </c:pt>
                <c:pt idx="367">
                  <c:v>6.983280586392733E-2</c:v>
                </c:pt>
                <c:pt idx="368">
                  <c:v>6.9902727598549499E-2</c:v>
                </c:pt>
                <c:pt idx="369">
                  <c:v>7.0003484595517321E-2</c:v>
                </c:pt>
                <c:pt idx="370">
                  <c:v>7.0129588435480741E-2</c:v>
                </c:pt>
                <c:pt idx="371">
                  <c:v>7.0308945492079403E-2</c:v>
                </c:pt>
                <c:pt idx="372">
                  <c:v>7.0562483730259071E-2</c:v>
                </c:pt>
                <c:pt idx="373">
                  <c:v>7.0826345743392194E-2</c:v>
                </c:pt>
                <c:pt idx="374">
                  <c:v>7.1013098059635696E-2</c:v>
                </c:pt>
                <c:pt idx="375">
                  <c:v>7.1092101336175911E-2</c:v>
                </c:pt>
                <c:pt idx="376">
                  <c:v>7.1092101336175911E-2</c:v>
                </c:pt>
                <c:pt idx="377">
                  <c:v>7.1092101336175911E-2</c:v>
                </c:pt>
                <c:pt idx="378">
                  <c:v>7.1092101336175911E-2</c:v>
                </c:pt>
                <c:pt idx="379">
                  <c:v>7.1092101336175911E-2</c:v>
                </c:pt>
                <c:pt idx="380">
                  <c:v>7.1092101336175911E-2</c:v>
                </c:pt>
                <c:pt idx="381">
                  <c:v>7.1092101336175911E-2</c:v>
                </c:pt>
                <c:pt idx="382">
                  <c:v>7.1092101336175911E-2</c:v>
                </c:pt>
                <c:pt idx="383">
                  <c:v>7.1092101336175911E-2</c:v>
                </c:pt>
                <c:pt idx="384">
                  <c:v>7.1092101336175911E-2</c:v>
                </c:pt>
                <c:pt idx="385">
                  <c:v>7.1092101336175911E-2</c:v>
                </c:pt>
                <c:pt idx="386">
                  <c:v>7.1092101336175911E-2</c:v>
                </c:pt>
                <c:pt idx="387">
                  <c:v>7.1092101336175911E-2</c:v>
                </c:pt>
                <c:pt idx="388">
                  <c:v>7.1092101336175911E-2</c:v>
                </c:pt>
                <c:pt idx="389">
                  <c:v>7.1092101336175911E-2</c:v>
                </c:pt>
                <c:pt idx="390">
                  <c:v>7.1092101336175911E-2</c:v>
                </c:pt>
                <c:pt idx="391">
                  <c:v>7.1092101336175911E-2</c:v>
                </c:pt>
                <c:pt idx="392">
                  <c:v>7.1092101336175911E-2</c:v>
                </c:pt>
                <c:pt idx="393">
                  <c:v>7.1092101336175911E-2</c:v>
                </c:pt>
                <c:pt idx="394">
                  <c:v>7.1092101336175911E-2</c:v>
                </c:pt>
                <c:pt idx="395">
                  <c:v>7.1092101336175911E-2</c:v>
                </c:pt>
                <c:pt idx="396">
                  <c:v>7.109733396204955E-2</c:v>
                </c:pt>
                <c:pt idx="397">
                  <c:v>7.1133082495841424E-2</c:v>
                </c:pt>
                <c:pt idx="398">
                  <c:v>7.1242039541108915E-2</c:v>
                </c:pt>
                <c:pt idx="399">
                  <c:v>7.1462911137223528E-2</c:v>
                </c:pt>
                <c:pt idx="400">
                  <c:v>7.1820396488687571E-2</c:v>
                </c:pt>
                <c:pt idx="401">
                  <c:v>7.2319430801500148E-2</c:v>
                </c:pt>
                <c:pt idx="402">
                  <c:v>7.2888305589590335E-2</c:v>
                </c:pt>
                <c:pt idx="403">
                  <c:v>7.334095276758279E-2</c:v>
                </c:pt>
                <c:pt idx="404">
                  <c:v>7.3569602410015353E-2</c:v>
                </c:pt>
                <c:pt idx="405">
                  <c:v>7.3638087443394409E-2</c:v>
                </c:pt>
                <c:pt idx="406">
                  <c:v>7.3638087443394409E-2</c:v>
                </c:pt>
                <c:pt idx="407">
                  <c:v>7.3638087443394409E-2</c:v>
                </c:pt>
                <c:pt idx="408">
                  <c:v>7.3638087443394409E-2</c:v>
                </c:pt>
                <c:pt idx="409">
                  <c:v>7.3638087443394409E-2</c:v>
                </c:pt>
                <c:pt idx="410">
                  <c:v>7.3638087443394409E-2</c:v>
                </c:pt>
                <c:pt idx="411">
                  <c:v>7.3638087443394409E-2</c:v>
                </c:pt>
                <c:pt idx="412">
                  <c:v>7.3638087443394409E-2</c:v>
                </c:pt>
                <c:pt idx="413">
                  <c:v>7.3641034160120744E-2</c:v>
                </c:pt>
                <c:pt idx="414">
                  <c:v>7.3693513844743069E-2</c:v>
                </c:pt>
                <c:pt idx="415">
                  <c:v>7.3767258751221698E-2</c:v>
                </c:pt>
                <c:pt idx="416">
                  <c:v>7.3850585697714827E-2</c:v>
                </c:pt>
                <c:pt idx="417">
                  <c:v>7.3944418071553178E-2</c:v>
                </c:pt>
                <c:pt idx="418">
                  <c:v>7.4072060132408385E-2</c:v>
                </c:pt>
                <c:pt idx="419">
                  <c:v>7.4260788429369784E-2</c:v>
                </c:pt>
                <c:pt idx="420">
                  <c:v>7.4483605117946813E-2</c:v>
                </c:pt>
                <c:pt idx="421">
                  <c:v>7.4662525073648955E-2</c:v>
                </c:pt>
                <c:pt idx="422">
                  <c:v>7.4754469513435867E-2</c:v>
                </c:pt>
                <c:pt idx="423">
                  <c:v>7.4755173823721072E-2</c:v>
                </c:pt>
                <c:pt idx="424">
                  <c:v>7.4755173823721072E-2</c:v>
                </c:pt>
                <c:pt idx="425">
                  <c:v>7.4759652238042554E-2</c:v>
                </c:pt>
                <c:pt idx="426">
                  <c:v>7.4821760362608528E-2</c:v>
                </c:pt>
                <c:pt idx="427">
                  <c:v>7.49433570154006E-2</c:v>
                </c:pt>
                <c:pt idx="428">
                  <c:v>7.5158388015043376E-2</c:v>
                </c:pt>
                <c:pt idx="429">
                  <c:v>7.5551922175337835E-2</c:v>
                </c:pt>
                <c:pt idx="430">
                  <c:v>7.6215608692850767E-2</c:v>
                </c:pt>
                <c:pt idx="431">
                  <c:v>7.7082936730896959E-2</c:v>
                </c:pt>
                <c:pt idx="432">
                  <c:v>7.7807375974881299E-2</c:v>
                </c:pt>
                <c:pt idx="433">
                  <c:v>7.8168393774426553E-2</c:v>
                </c:pt>
                <c:pt idx="434">
                  <c:v>7.8281168867044837E-2</c:v>
                </c:pt>
                <c:pt idx="435">
                  <c:v>7.8292585675115239E-2</c:v>
                </c:pt>
                <c:pt idx="436">
                  <c:v>7.8311628280168494E-2</c:v>
                </c:pt>
                <c:pt idx="437">
                  <c:v>7.839458831969294E-2</c:v>
                </c:pt>
                <c:pt idx="438">
                  <c:v>7.8485956786802161E-2</c:v>
                </c:pt>
                <c:pt idx="439">
                  <c:v>7.8485956786802161E-2</c:v>
                </c:pt>
                <c:pt idx="440">
                  <c:v>7.8485956786802161E-2</c:v>
                </c:pt>
                <c:pt idx="441">
                  <c:v>7.8485956786802161E-2</c:v>
                </c:pt>
                <c:pt idx="442">
                  <c:v>7.8485956786802161E-2</c:v>
                </c:pt>
                <c:pt idx="443">
                  <c:v>7.8485956786802161E-2</c:v>
                </c:pt>
                <c:pt idx="444">
                  <c:v>7.8485956786802161E-2</c:v>
                </c:pt>
                <c:pt idx="445">
                  <c:v>7.8485956786802161E-2</c:v>
                </c:pt>
                <c:pt idx="446">
                  <c:v>7.8485956786802161E-2</c:v>
                </c:pt>
                <c:pt idx="447">
                  <c:v>7.8485956786802161E-2</c:v>
                </c:pt>
                <c:pt idx="448">
                  <c:v>7.8486023910139285E-2</c:v>
                </c:pt>
                <c:pt idx="449">
                  <c:v>7.8486023910139285E-2</c:v>
                </c:pt>
                <c:pt idx="450">
                  <c:v>7.8486023910139285E-2</c:v>
                </c:pt>
                <c:pt idx="451">
                  <c:v>7.8486023910139285E-2</c:v>
                </c:pt>
                <c:pt idx="452">
                  <c:v>7.8486023910139285E-2</c:v>
                </c:pt>
                <c:pt idx="453">
                  <c:v>7.8486023910139285E-2</c:v>
                </c:pt>
                <c:pt idx="454">
                  <c:v>7.8486023910139285E-2</c:v>
                </c:pt>
                <c:pt idx="455">
                  <c:v>7.8486023910139285E-2</c:v>
                </c:pt>
                <c:pt idx="456">
                  <c:v>7.8486023910139285E-2</c:v>
                </c:pt>
                <c:pt idx="457">
                  <c:v>7.8486023910139285E-2</c:v>
                </c:pt>
                <c:pt idx="458">
                  <c:v>7.8486023910139285E-2</c:v>
                </c:pt>
                <c:pt idx="459">
                  <c:v>7.8486023910139285E-2</c:v>
                </c:pt>
                <c:pt idx="460">
                  <c:v>7.8486023910139285E-2</c:v>
                </c:pt>
                <c:pt idx="461">
                  <c:v>7.8486023910139285E-2</c:v>
                </c:pt>
                <c:pt idx="462">
                  <c:v>7.8486023910139285E-2</c:v>
                </c:pt>
                <c:pt idx="463">
                  <c:v>7.8486023910139285E-2</c:v>
                </c:pt>
                <c:pt idx="464">
                  <c:v>7.8486023910139285E-2</c:v>
                </c:pt>
                <c:pt idx="465">
                  <c:v>7.8486023910139285E-2</c:v>
                </c:pt>
                <c:pt idx="466">
                  <c:v>7.8486023910139285E-2</c:v>
                </c:pt>
                <c:pt idx="467">
                  <c:v>7.8486023910139285E-2</c:v>
                </c:pt>
                <c:pt idx="468">
                  <c:v>7.8486023910139285E-2</c:v>
                </c:pt>
                <c:pt idx="469">
                  <c:v>7.8486023910139285E-2</c:v>
                </c:pt>
                <c:pt idx="470">
                  <c:v>7.8486023910139285E-2</c:v>
                </c:pt>
                <c:pt idx="471">
                  <c:v>7.8486023910139285E-2</c:v>
                </c:pt>
                <c:pt idx="472">
                  <c:v>7.8486023910139285E-2</c:v>
                </c:pt>
                <c:pt idx="473">
                  <c:v>7.8486023910139285E-2</c:v>
                </c:pt>
                <c:pt idx="474">
                  <c:v>7.8486023910139285E-2</c:v>
                </c:pt>
                <c:pt idx="475">
                  <c:v>7.8486023910139285E-2</c:v>
                </c:pt>
                <c:pt idx="476">
                  <c:v>7.8486023910139285E-2</c:v>
                </c:pt>
                <c:pt idx="477">
                  <c:v>7.8486023910139285E-2</c:v>
                </c:pt>
                <c:pt idx="478">
                  <c:v>7.8486023910139285E-2</c:v>
                </c:pt>
                <c:pt idx="479">
                  <c:v>7.8486023910139285E-2</c:v>
                </c:pt>
                <c:pt idx="480">
                  <c:v>7.8486023910139285E-2</c:v>
                </c:pt>
                <c:pt idx="481">
                  <c:v>7.8486023910139285E-2</c:v>
                </c:pt>
                <c:pt idx="482">
                  <c:v>7.8486023910139285E-2</c:v>
                </c:pt>
                <c:pt idx="483">
                  <c:v>7.8486023910139285E-2</c:v>
                </c:pt>
                <c:pt idx="484">
                  <c:v>7.8486023910139285E-2</c:v>
                </c:pt>
                <c:pt idx="485">
                  <c:v>7.8486023910139285E-2</c:v>
                </c:pt>
                <c:pt idx="486">
                  <c:v>7.8486023910139285E-2</c:v>
                </c:pt>
                <c:pt idx="487">
                  <c:v>7.8486023910139285E-2</c:v>
                </c:pt>
                <c:pt idx="488">
                  <c:v>7.8486023910139285E-2</c:v>
                </c:pt>
                <c:pt idx="489">
                  <c:v>7.8486023910139285E-2</c:v>
                </c:pt>
                <c:pt idx="490">
                  <c:v>7.8486023910139285E-2</c:v>
                </c:pt>
                <c:pt idx="491">
                  <c:v>7.8486023910139285E-2</c:v>
                </c:pt>
                <c:pt idx="492">
                  <c:v>7.8486023910139285E-2</c:v>
                </c:pt>
                <c:pt idx="493">
                  <c:v>7.8486023910139285E-2</c:v>
                </c:pt>
                <c:pt idx="494">
                  <c:v>7.8486023910139285E-2</c:v>
                </c:pt>
                <c:pt idx="495">
                  <c:v>7.8486023910139285E-2</c:v>
                </c:pt>
                <c:pt idx="496">
                  <c:v>7.8486023910139285E-2</c:v>
                </c:pt>
                <c:pt idx="497">
                  <c:v>7.8486023910139285E-2</c:v>
                </c:pt>
                <c:pt idx="498">
                  <c:v>7.8486023910139285E-2</c:v>
                </c:pt>
                <c:pt idx="499">
                  <c:v>7.8486023910139285E-2</c:v>
                </c:pt>
                <c:pt idx="500">
                  <c:v>7.8486023910139285E-2</c:v>
                </c:pt>
                <c:pt idx="501">
                  <c:v>7.8486023910139285E-2</c:v>
                </c:pt>
                <c:pt idx="502">
                  <c:v>7.8486023910139285E-2</c:v>
                </c:pt>
                <c:pt idx="503">
                  <c:v>7.8486023910139285E-2</c:v>
                </c:pt>
                <c:pt idx="504">
                  <c:v>7.8486023910139285E-2</c:v>
                </c:pt>
                <c:pt idx="505">
                  <c:v>7.8486023910139285E-2</c:v>
                </c:pt>
                <c:pt idx="506">
                  <c:v>7.8486023910139285E-2</c:v>
                </c:pt>
                <c:pt idx="507">
                  <c:v>7.8486023910139285E-2</c:v>
                </c:pt>
                <c:pt idx="508">
                  <c:v>7.8486023910139285E-2</c:v>
                </c:pt>
                <c:pt idx="509">
                  <c:v>7.8486023910139285E-2</c:v>
                </c:pt>
                <c:pt idx="510">
                  <c:v>7.8486023910139285E-2</c:v>
                </c:pt>
                <c:pt idx="511">
                  <c:v>7.8486023910139285E-2</c:v>
                </c:pt>
                <c:pt idx="512">
                  <c:v>7.8486023910139285E-2</c:v>
                </c:pt>
                <c:pt idx="513">
                  <c:v>7.8486023910139285E-2</c:v>
                </c:pt>
                <c:pt idx="514">
                  <c:v>7.8486023910139285E-2</c:v>
                </c:pt>
                <c:pt idx="515">
                  <c:v>7.8486023910139285E-2</c:v>
                </c:pt>
                <c:pt idx="516">
                  <c:v>7.8491852386493033E-2</c:v>
                </c:pt>
                <c:pt idx="517">
                  <c:v>7.8547820675567356E-2</c:v>
                </c:pt>
                <c:pt idx="518">
                  <c:v>7.8758706202139511E-2</c:v>
                </c:pt>
                <c:pt idx="519">
                  <c:v>7.9168334689549133E-2</c:v>
                </c:pt>
                <c:pt idx="520">
                  <c:v>7.9678481143252849E-2</c:v>
                </c:pt>
                <c:pt idx="521">
                  <c:v>8.0083495718884637E-2</c:v>
                </c:pt>
                <c:pt idx="522">
                  <c:v>8.0275856085073469E-2</c:v>
                </c:pt>
                <c:pt idx="523">
                  <c:v>8.0337725196118273E-2</c:v>
                </c:pt>
                <c:pt idx="524">
                  <c:v>8.0337725196118273E-2</c:v>
                </c:pt>
                <c:pt idx="525">
                  <c:v>8.0337725196118273E-2</c:v>
                </c:pt>
                <c:pt idx="526">
                  <c:v>8.0337725196118273E-2</c:v>
                </c:pt>
                <c:pt idx="527">
                  <c:v>8.0337725196118273E-2</c:v>
                </c:pt>
                <c:pt idx="528">
                  <c:v>8.0337725196118273E-2</c:v>
                </c:pt>
                <c:pt idx="529">
                  <c:v>8.0337725196118273E-2</c:v>
                </c:pt>
                <c:pt idx="530">
                  <c:v>8.0337725196118273E-2</c:v>
                </c:pt>
                <c:pt idx="531">
                  <c:v>8.0337725196118273E-2</c:v>
                </c:pt>
                <c:pt idx="532">
                  <c:v>8.0337725196118273E-2</c:v>
                </c:pt>
                <c:pt idx="533">
                  <c:v>8.0337725196118273E-2</c:v>
                </c:pt>
                <c:pt idx="534">
                  <c:v>8.0337725196118273E-2</c:v>
                </c:pt>
                <c:pt idx="535">
                  <c:v>8.0337725196118273E-2</c:v>
                </c:pt>
                <c:pt idx="536">
                  <c:v>8.0337725196118273E-2</c:v>
                </c:pt>
                <c:pt idx="537">
                  <c:v>8.0339281945655663E-2</c:v>
                </c:pt>
                <c:pt idx="538">
                  <c:v>8.0355059043263691E-2</c:v>
                </c:pt>
                <c:pt idx="539">
                  <c:v>8.0406688632655543E-2</c:v>
                </c:pt>
                <c:pt idx="540">
                  <c:v>8.0506152418220817E-2</c:v>
                </c:pt>
                <c:pt idx="541">
                  <c:v>8.0731680474271122E-2</c:v>
                </c:pt>
                <c:pt idx="542">
                  <c:v>8.119878410846787E-2</c:v>
                </c:pt>
                <c:pt idx="543">
                  <c:v>8.1849203782264734E-2</c:v>
                </c:pt>
                <c:pt idx="544">
                  <c:v>8.2349084368304709E-2</c:v>
                </c:pt>
                <c:pt idx="545">
                  <c:v>8.2566771844090475E-2</c:v>
                </c:pt>
                <c:pt idx="546">
                  <c:v>8.2667672625774721E-2</c:v>
                </c:pt>
                <c:pt idx="547">
                  <c:v>8.2716872858684884E-2</c:v>
                </c:pt>
                <c:pt idx="548">
                  <c:v>8.2716872858684884E-2</c:v>
                </c:pt>
                <c:pt idx="549">
                  <c:v>8.2716872858684884E-2</c:v>
                </c:pt>
                <c:pt idx="550">
                  <c:v>8.2716872858684884E-2</c:v>
                </c:pt>
                <c:pt idx="551">
                  <c:v>8.2716872858684884E-2</c:v>
                </c:pt>
                <c:pt idx="552">
                  <c:v>8.2716872858684884E-2</c:v>
                </c:pt>
                <c:pt idx="553">
                  <c:v>8.2716872858684884E-2</c:v>
                </c:pt>
                <c:pt idx="554">
                  <c:v>8.2716872858684884E-2</c:v>
                </c:pt>
                <c:pt idx="555">
                  <c:v>8.273324077028589E-2</c:v>
                </c:pt>
                <c:pt idx="556">
                  <c:v>8.2753283893468282E-2</c:v>
                </c:pt>
                <c:pt idx="557">
                  <c:v>8.2772292164256286E-2</c:v>
                </c:pt>
                <c:pt idx="558">
                  <c:v>8.2806474072337294E-2</c:v>
                </c:pt>
                <c:pt idx="559">
                  <c:v>8.2855694983598918E-2</c:v>
                </c:pt>
                <c:pt idx="560">
                  <c:v>8.2920527177439446E-2</c:v>
                </c:pt>
                <c:pt idx="561">
                  <c:v>8.3006220359525928E-2</c:v>
                </c:pt>
                <c:pt idx="562">
                  <c:v>8.3115849448019377E-2</c:v>
                </c:pt>
                <c:pt idx="563">
                  <c:v>8.3296080141473633E-2</c:v>
                </c:pt>
                <c:pt idx="564">
                  <c:v>8.3492200462784799E-2</c:v>
                </c:pt>
                <c:pt idx="565">
                  <c:v>8.3593209110234587E-2</c:v>
                </c:pt>
                <c:pt idx="566">
                  <c:v>8.3668894112279693E-2</c:v>
                </c:pt>
                <c:pt idx="567">
                  <c:v>8.3668894112279693E-2</c:v>
                </c:pt>
                <c:pt idx="568">
                  <c:v>8.3668894112279693E-2</c:v>
                </c:pt>
                <c:pt idx="569">
                  <c:v>8.3668894112279693E-2</c:v>
                </c:pt>
                <c:pt idx="570">
                  <c:v>8.3668894112279693E-2</c:v>
                </c:pt>
                <c:pt idx="571">
                  <c:v>8.3668894112279693E-2</c:v>
                </c:pt>
                <c:pt idx="572">
                  <c:v>8.3668894112279693E-2</c:v>
                </c:pt>
                <c:pt idx="573">
                  <c:v>8.3668894112279693E-2</c:v>
                </c:pt>
                <c:pt idx="574">
                  <c:v>8.3668894112279693E-2</c:v>
                </c:pt>
                <c:pt idx="575">
                  <c:v>8.3668894112279693E-2</c:v>
                </c:pt>
                <c:pt idx="576">
                  <c:v>8.3668894112279693E-2</c:v>
                </c:pt>
                <c:pt idx="577">
                  <c:v>8.3668894112279693E-2</c:v>
                </c:pt>
                <c:pt idx="578">
                  <c:v>8.3668894112279693E-2</c:v>
                </c:pt>
                <c:pt idx="579">
                  <c:v>8.3668894112279693E-2</c:v>
                </c:pt>
                <c:pt idx="580">
                  <c:v>8.3668894112279693E-2</c:v>
                </c:pt>
                <c:pt idx="581">
                  <c:v>8.3668894112279693E-2</c:v>
                </c:pt>
                <c:pt idx="582">
                  <c:v>8.3668894112279693E-2</c:v>
                </c:pt>
                <c:pt idx="583">
                  <c:v>8.3668894112279693E-2</c:v>
                </c:pt>
                <c:pt idx="584">
                  <c:v>8.3668894112279693E-2</c:v>
                </c:pt>
                <c:pt idx="585">
                  <c:v>8.3668894112279693E-2</c:v>
                </c:pt>
                <c:pt idx="586">
                  <c:v>8.3668894112279693E-2</c:v>
                </c:pt>
                <c:pt idx="587">
                  <c:v>8.3668894112279693E-2</c:v>
                </c:pt>
                <c:pt idx="588">
                  <c:v>8.3668894112279693E-2</c:v>
                </c:pt>
                <c:pt idx="589">
                  <c:v>8.3668894112279693E-2</c:v>
                </c:pt>
                <c:pt idx="590">
                  <c:v>8.3668894112279693E-2</c:v>
                </c:pt>
                <c:pt idx="591">
                  <c:v>8.3668894112279693E-2</c:v>
                </c:pt>
                <c:pt idx="592">
                  <c:v>8.3668894112279693E-2</c:v>
                </c:pt>
                <c:pt idx="593">
                  <c:v>8.3668894112279693E-2</c:v>
                </c:pt>
                <c:pt idx="594">
                  <c:v>8.3668894112279693E-2</c:v>
                </c:pt>
                <c:pt idx="595">
                  <c:v>8.3668894112279693E-2</c:v>
                </c:pt>
                <c:pt idx="596">
                  <c:v>8.3668894112279693E-2</c:v>
                </c:pt>
                <c:pt idx="597">
                  <c:v>8.3668894112279693E-2</c:v>
                </c:pt>
                <c:pt idx="598">
                  <c:v>8.3668894112279693E-2</c:v>
                </c:pt>
                <c:pt idx="599">
                  <c:v>8.3668894112279693E-2</c:v>
                </c:pt>
                <c:pt idx="600">
                  <c:v>8.3668894112279693E-2</c:v>
                </c:pt>
                <c:pt idx="601">
                  <c:v>8.3668894112279693E-2</c:v>
                </c:pt>
                <c:pt idx="602">
                  <c:v>8.3668894112279693E-2</c:v>
                </c:pt>
                <c:pt idx="603">
                  <c:v>8.3668894112279693E-2</c:v>
                </c:pt>
                <c:pt idx="604">
                  <c:v>8.3668894112279693E-2</c:v>
                </c:pt>
                <c:pt idx="605">
                  <c:v>8.3679359995811997E-2</c:v>
                </c:pt>
                <c:pt idx="606">
                  <c:v>8.3711980314583295E-2</c:v>
                </c:pt>
                <c:pt idx="607">
                  <c:v>8.3832377689068885E-2</c:v>
                </c:pt>
                <c:pt idx="608">
                  <c:v>8.4126156093695073E-2</c:v>
                </c:pt>
                <c:pt idx="609">
                  <c:v>8.4640997957883671E-2</c:v>
                </c:pt>
                <c:pt idx="610">
                  <c:v>8.5397445274097011E-2</c:v>
                </c:pt>
                <c:pt idx="611">
                  <c:v>8.6331621694322319E-2</c:v>
                </c:pt>
                <c:pt idx="612">
                  <c:v>8.7328949809723028E-2</c:v>
                </c:pt>
                <c:pt idx="613">
                  <c:v>8.83714381660759E-2</c:v>
                </c:pt>
                <c:pt idx="614">
                  <c:v>8.9520256043033486E-2</c:v>
                </c:pt>
                <c:pt idx="615">
                  <c:v>9.0738669840151623E-2</c:v>
                </c:pt>
                <c:pt idx="616">
                  <c:v>9.1764582406223871E-2</c:v>
                </c:pt>
                <c:pt idx="617">
                  <c:v>9.2393741665143539E-2</c:v>
                </c:pt>
                <c:pt idx="618">
                  <c:v>9.2725014937340353E-2</c:v>
                </c:pt>
                <c:pt idx="619">
                  <c:v>9.2981886644039613E-2</c:v>
                </c:pt>
                <c:pt idx="620">
                  <c:v>9.3237833645482798E-2</c:v>
                </c:pt>
                <c:pt idx="621">
                  <c:v>9.3448858580462577E-2</c:v>
                </c:pt>
                <c:pt idx="622">
                  <c:v>9.3571141106902553E-2</c:v>
                </c:pt>
                <c:pt idx="623">
                  <c:v>9.3590357013065034E-2</c:v>
                </c:pt>
                <c:pt idx="624">
                  <c:v>9.3590357013065034E-2</c:v>
                </c:pt>
                <c:pt idx="625">
                  <c:v>9.3654922274781338E-2</c:v>
                </c:pt>
                <c:pt idx="626">
                  <c:v>9.3836149488130099E-2</c:v>
                </c:pt>
                <c:pt idx="627">
                  <c:v>9.4109024143363557E-2</c:v>
                </c:pt>
                <c:pt idx="628">
                  <c:v>9.4476600200423255E-2</c:v>
                </c:pt>
                <c:pt idx="629">
                  <c:v>9.4904920466894652E-2</c:v>
                </c:pt>
                <c:pt idx="630">
                  <c:v>9.5300190760930825E-2</c:v>
                </c:pt>
                <c:pt idx="631">
                  <c:v>9.5616894459133281E-2</c:v>
                </c:pt>
                <c:pt idx="632">
                  <c:v>9.5892484474208145E-2</c:v>
                </c:pt>
                <c:pt idx="633">
                  <c:v>9.6181779050325544E-2</c:v>
                </c:pt>
                <c:pt idx="634">
                  <c:v>9.6554466307656017E-2</c:v>
                </c:pt>
                <c:pt idx="635">
                  <c:v>9.7059412540516171E-2</c:v>
                </c:pt>
                <c:pt idx="636">
                  <c:v>9.7664230666498764E-2</c:v>
                </c:pt>
                <c:pt idx="637">
                  <c:v>9.8347313540946182E-2</c:v>
                </c:pt>
                <c:pt idx="638">
                  <c:v>9.907082320382872E-2</c:v>
                </c:pt>
                <c:pt idx="639">
                  <c:v>9.9757298202414121E-2</c:v>
                </c:pt>
                <c:pt idx="640">
                  <c:v>0.10032065618903072</c:v>
                </c:pt>
                <c:pt idx="641">
                  <c:v>0.10073228374262332</c:v>
                </c:pt>
                <c:pt idx="642">
                  <c:v>0.10106496110760138</c:v>
                </c:pt>
                <c:pt idx="643">
                  <c:v>0.10136501837847334</c:v>
                </c:pt>
                <c:pt idx="644">
                  <c:v>0.10166300362811322</c:v>
                </c:pt>
                <c:pt idx="645">
                  <c:v>0.10206965293846093</c:v>
                </c:pt>
                <c:pt idx="646">
                  <c:v>0.10268818953036028</c:v>
                </c:pt>
                <c:pt idx="647">
                  <c:v>0.103391308843011</c:v>
                </c:pt>
                <c:pt idx="648">
                  <c:v>0.10396265532140604</c:v>
                </c:pt>
                <c:pt idx="649">
                  <c:v>0.10445598532658022</c:v>
                </c:pt>
                <c:pt idx="650">
                  <c:v>0.10497162317206343</c:v>
                </c:pt>
                <c:pt idx="651">
                  <c:v>0.1054930792125153</c:v>
                </c:pt>
                <c:pt idx="652">
                  <c:v>0.10598661425467025</c:v>
                </c:pt>
                <c:pt idx="653">
                  <c:v>0.10639821943234055</c:v>
                </c:pt>
                <c:pt idx="654">
                  <c:v>0.10663933566770864</c:v>
                </c:pt>
                <c:pt idx="655">
                  <c:v>0.10663933566770864</c:v>
                </c:pt>
                <c:pt idx="656">
                  <c:v>0.10663933566770864</c:v>
                </c:pt>
                <c:pt idx="657">
                  <c:v>0.10663933566770864</c:v>
                </c:pt>
                <c:pt idx="658">
                  <c:v>0.10663933566770864</c:v>
                </c:pt>
                <c:pt idx="659">
                  <c:v>0.10663933566770864</c:v>
                </c:pt>
                <c:pt idx="660">
                  <c:v>0.10663933566770864</c:v>
                </c:pt>
                <c:pt idx="661">
                  <c:v>0.10663933566770864</c:v>
                </c:pt>
                <c:pt idx="662">
                  <c:v>0.10663933566770864</c:v>
                </c:pt>
                <c:pt idx="663">
                  <c:v>0.10663933566770864</c:v>
                </c:pt>
                <c:pt idx="664">
                  <c:v>0.10663933566770864</c:v>
                </c:pt>
                <c:pt idx="665">
                  <c:v>0.10663933566770864</c:v>
                </c:pt>
                <c:pt idx="666">
                  <c:v>0.10663933566770864</c:v>
                </c:pt>
                <c:pt idx="667">
                  <c:v>0.10663933566770864</c:v>
                </c:pt>
                <c:pt idx="668">
                  <c:v>0.10663933566770864</c:v>
                </c:pt>
                <c:pt idx="669">
                  <c:v>0.10666984401647407</c:v>
                </c:pt>
                <c:pt idx="670">
                  <c:v>0.10679857823890013</c:v>
                </c:pt>
                <c:pt idx="671">
                  <c:v>0.10713092225374637</c:v>
                </c:pt>
                <c:pt idx="672">
                  <c:v>0.10773743706919527</c:v>
                </c:pt>
                <c:pt idx="673">
                  <c:v>0.108467663689337</c:v>
                </c:pt>
                <c:pt idx="674">
                  <c:v>0.10933808451866943</c:v>
                </c:pt>
                <c:pt idx="675">
                  <c:v>0.11007237964441245</c:v>
                </c:pt>
                <c:pt idx="676">
                  <c:v>0.11065375965391464</c:v>
                </c:pt>
                <c:pt idx="677">
                  <c:v>0.11127358408292698</c:v>
                </c:pt>
                <c:pt idx="678">
                  <c:v>0.11193258074780753</c:v>
                </c:pt>
                <c:pt idx="679">
                  <c:v>0.1124289287359191</c:v>
                </c:pt>
                <c:pt idx="680">
                  <c:v>0.11271370217009669</c:v>
                </c:pt>
                <c:pt idx="681">
                  <c:v>0.11278325269282889</c:v>
                </c:pt>
                <c:pt idx="682">
                  <c:v>0.11278325269282889</c:v>
                </c:pt>
                <c:pt idx="683">
                  <c:v>0.11278325269282889</c:v>
                </c:pt>
                <c:pt idx="684">
                  <c:v>0.11278325269282889</c:v>
                </c:pt>
                <c:pt idx="685">
                  <c:v>0.11278325269282889</c:v>
                </c:pt>
                <c:pt idx="686">
                  <c:v>0.11278325269282889</c:v>
                </c:pt>
                <c:pt idx="687">
                  <c:v>0.11278325269282889</c:v>
                </c:pt>
                <c:pt idx="688">
                  <c:v>0.11278325269282889</c:v>
                </c:pt>
                <c:pt idx="689">
                  <c:v>0.11300362146599513</c:v>
                </c:pt>
                <c:pt idx="690">
                  <c:v>0.11341869568458639</c:v>
                </c:pt>
                <c:pt idx="691">
                  <c:v>0.11385832060318631</c:v>
                </c:pt>
                <c:pt idx="692">
                  <c:v>0.11432919099144269</c:v>
                </c:pt>
                <c:pt idx="693">
                  <c:v>0.11484029874034243</c:v>
                </c:pt>
                <c:pt idx="694">
                  <c:v>0.11521693146139719</c:v>
                </c:pt>
                <c:pt idx="695">
                  <c:v>0.11544547793236756</c:v>
                </c:pt>
                <c:pt idx="696">
                  <c:v>0.11568509399892808</c:v>
                </c:pt>
                <c:pt idx="697">
                  <c:v>0.11599760097338475</c:v>
                </c:pt>
                <c:pt idx="698">
                  <c:v>0.11630106720943759</c:v>
                </c:pt>
                <c:pt idx="699">
                  <c:v>0.11644194610974337</c:v>
                </c:pt>
                <c:pt idx="700">
                  <c:v>0.11644194610974337</c:v>
                </c:pt>
                <c:pt idx="701">
                  <c:v>0.11644194610974337</c:v>
                </c:pt>
                <c:pt idx="702">
                  <c:v>0.11644194610974337</c:v>
                </c:pt>
                <c:pt idx="703">
                  <c:v>0.11644194610974337</c:v>
                </c:pt>
                <c:pt idx="704">
                  <c:v>0.11644194610974337</c:v>
                </c:pt>
                <c:pt idx="705">
                  <c:v>0.11648866684946958</c:v>
                </c:pt>
                <c:pt idx="706">
                  <c:v>0.11657233610430819</c:v>
                </c:pt>
                <c:pt idx="707">
                  <c:v>0.11666226178918794</c:v>
                </c:pt>
                <c:pt idx="708">
                  <c:v>0.11668941911328636</c:v>
                </c:pt>
                <c:pt idx="709">
                  <c:v>0.11668941911328636</c:v>
                </c:pt>
                <c:pt idx="710">
                  <c:v>0.11668941911328636</c:v>
                </c:pt>
                <c:pt idx="711">
                  <c:v>0.11668941911328636</c:v>
                </c:pt>
                <c:pt idx="712">
                  <c:v>0.11668941911328636</c:v>
                </c:pt>
                <c:pt idx="713">
                  <c:v>0.11675567849085837</c:v>
                </c:pt>
                <c:pt idx="714">
                  <c:v>0.11701373287627505</c:v>
                </c:pt>
                <c:pt idx="715">
                  <c:v>0.1174923794110274</c:v>
                </c:pt>
                <c:pt idx="716">
                  <c:v>0.11788454682604346</c:v>
                </c:pt>
                <c:pt idx="717">
                  <c:v>0.11799151657118701</c:v>
                </c:pt>
                <c:pt idx="718">
                  <c:v>0.11799151657118701</c:v>
                </c:pt>
                <c:pt idx="719">
                  <c:v>0.11799151657118701</c:v>
                </c:pt>
                <c:pt idx="720">
                  <c:v>0.11799151657118701</c:v>
                </c:pt>
                <c:pt idx="721">
                  <c:v>0.11799151657118701</c:v>
                </c:pt>
                <c:pt idx="722">
                  <c:v>0.11807922656604297</c:v>
                </c:pt>
                <c:pt idx="723">
                  <c:v>0.11829071034427263</c:v>
                </c:pt>
                <c:pt idx="724">
                  <c:v>0.11862367272195895</c:v>
                </c:pt>
                <c:pt idx="725">
                  <c:v>0.11896040004134736</c:v>
                </c:pt>
                <c:pt idx="726">
                  <c:v>0.11929995175938826</c:v>
                </c:pt>
                <c:pt idx="727">
                  <c:v>0.11963215355321903</c:v>
                </c:pt>
                <c:pt idx="728">
                  <c:v>0.12003796371782809</c:v>
                </c:pt>
                <c:pt idx="729">
                  <c:v>0.12063333116080255</c:v>
                </c:pt>
                <c:pt idx="730">
                  <c:v>0.12151213931246735</c:v>
                </c:pt>
                <c:pt idx="731">
                  <c:v>0.12251315647540459</c:v>
                </c:pt>
                <c:pt idx="732">
                  <c:v>0.12332586404962334</c:v>
                </c:pt>
                <c:pt idx="733">
                  <c:v>0.12400488587081998</c:v>
                </c:pt>
                <c:pt idx="734">
                  <c:v>0.12445130085390183</c:v>
                </c:pt>
                <c:pt idx="735">
                  <c:v>0.12473953945542837</c:v>
                </c:pt>
                <c:pt idx="736">
                  <c:v>0.12501624995504257</c:v>
                </c:pt>
                <c:pt idx="737">
                  <c:v>0.12530744920452641</c:v>
                </c:pt>
                <c:pt idx="738">
                  <c:v>0.12561326490560093</c:v>
                </c:pt>
                <c:pt idx="739">
                  <c:v>0.1259476055171137</c:v>
                </c:pt>
                <c:pt idx="740">
                  <c:v>0.1263248459003484</c:v>
                </c:pt>
                <c:pt idx="741">
                  <c:v>0.12669623572622846</c:v>
                </c:pt>
                <c:pt idx="742">
                  <c:v>0.12700560675903597</c:v>
                </c:pt>
                <c:pt idx="743">
                  <c:v>0.12743425471794198</c:v>
                </c:pt>
                <c:pt idx="744">
                  <c:v>0.1280136204856909</c:v>
                </c:pt>
                <c:pt idx="745">
                  <c:v>0.12855570246191403</c:v>
                </c:pt>
                <c:pt idx="746">
                  <c:v>0.12896948721991588</c:v>
                </c:pt>
                <c:pt idx="747">
                  <c:v>0.12928588212480238</c:v>
                </c:pt>
                <c:pt idx="748">
                  <c:v>0.12958920241018371</c:v>
                </c:pt>
                <c:pt idx="749">
                  <c:v>0.129892522695565</c:v>
                </c:pt>
                <c:pt idx="750">
                  <c:v>0.13025346841663496</c:v>
                </c:pt>
                <c:pt idx="751">
                  <c:v>0.1307046171507677</c:v>
                </c:pt>
                <c:pt idx="752">
                  <c:v>0.13122304101404894</c:v>
                </c:pt>
                <c:pt idx="753">
                  <c:v>0.13170910858711388</c:v>
                </c:pt>
                <c:pt idx="754">
                  <c:v>0.13208208311124259</c:v>
                </c:pt>
                <c:pt idx="755">
                  <c:v>0.13238087425059766</c:v>
                </c:pt>
                <c:pt idx="756">
                  <c:v>0.13261942130045482</c:v>
                </c:pt>
                <c:pt idx="757">
                  <c:v>0.13275158989248323</c:v>
                </c:pt>
                <c:pt idx="758">
                  <c:v>0.13280617036118522</c:v>
                </c:pt>
                <c:pt idx="759">
                  <c:v>0.13280617036118522</c:v>
                </c:pt>
                <c:pt idx="760">
                  <c:v>0.13280617036118522</c:v>
                </c:pt>
                <c:pt idx="761">
                  <c:v>0.13280617036118522</c:v>
                </c:pt>
                <c:pt idx="762">
                  <c:v>0.13280617036118522</c:v>
                </c:pt>
                <c:pt idx="763">
                  <c:v>0.13280617036118522</c:v>
                </c:pt>
                <c:pt idx="764">
                  <c:v>0.13280617036118522</c:v>
                </c:pt>
                <c:pt idx="765">
                  <c:v>0.13280617036118522</c:v>
                </c:pt>
                <c:pt idx="766">
                  <c:v>0.13280617036118522</c:v>
                </c:pt>
                <c:pt idx="767">
                  <c:v>0.13280617036118522</c:v>
                </c:pt>
                <c:pt idx="768">
                  <c:v>0.13280617036118522</c:v>
                </c:pt>
                <c:pt idx="769">
                  <c:v>0.13301434490530958</c:v>
                </c:pt>
                <c:pt idx="770">
                  <c:v>0.13338544171372294</c:v>
                </c:pt>
                <c:pt idx="771">
                  <c:v>0.13383587959486787</c:v>
                </c:pt>
                <c:pt idx="772">
                  <c:v>0.1343733994997604</c:v>
                </c:pt>
                <c:pt idx="773">
                  <c:v>0.13508254296935346</c:v>
                </c:pt>
                <c:pt idx="774">
                  <c:v>0.13610204694997069</c:v>
                </c:pt>
                <c:pt idx="775">
                  <c:v>0.13731830724925986</c:v>
                </c:pt>
                <c:pt idx="776">
                  <c:v>0.1386333637941958</c:v>
                </c:pt>
                <c:pt idx="777">
                  <c:v>0.13990246162766154</c:v>
                </c:pt>
                <c:pt idx="778">
                  <c:v>0.14109834283398526</c:v>
                </c:pt>
                <c:pt idx="779">
                  <c:v>0.14242449772504986</c:v>
                </c:pt>
                <c:pt idx="780">
                  <c:v>0.14365592519326781</c:v>
                </c:pt>
                <c:pt idx="781">
                  <c:v>0.14471412334620254</c:v>
                </c:pt>
                <c:pt idx="782">
                  <c:v>0.14572968467908065</c:v>
                </c:pt>
                <c:pt idx="783">
                  <c:v>0.14669597811119192</c:v>
                </c:pt>
                <c:pt idx="784">
                  <c:v>0.14756394474594034</c:v>
                </c:pt>
                <c:pt idx="785">
                  <c:v>0.14834155492333112</c:v>
                </c:pt>
                <c:pt idx="786">
                  <c:v>0.14903900708269613</c:v>
                </c:pt>
                <c:pt idx="787">
                  <c:v>0.14966993952784186</c:v>
                </c:pt>
                <c:pt idx="788">
                  <c:v>0.15028695374324824</c:v>
                </c:pt>
                <c:pt idx="789">
                  <c:v>0.15098686909761497</c:v>
                </c:pt>
                <c:pt idx="790">
                  <c:v>0.15171862562337685</c:v>
                </c:pt>
                <c:pt idx="791">
                  <c:v>0.15234305605203199</c:v>
                </c:pt>
                <c:pt idx="792">
                  <c:v>0.15287188945198077</c:v>
                </c:pt>
                <c:pt idx="793">
                  <c:v>0.15340072285192954</c:v>
                </c:pt>
                <c:pt idx="794">
                  <c:v>0.15398953908397367</c:v>
                </c:pt>
                <c:pt idx="795">
                  <c:v>0.15462238037847958</c:v>
                </c:pt>
                <c:pt idx="796">
                  <c:v>0.15512266653910201</c:v>
                </c:pt>
                <c:pt idx="797">
                  <c:v>0.15514795827115507</c:v>
                </c:pt>
                <c:pt idx="798">
                  <c:v>0.15514795827115507</c:v>
                </c:pt>
                <c:pt idx="799">
                  <c:v>0.15514795827115507</c:v>
                </c:pt>
                <c:pt idx="800">
                  <c:v>0.15514795827115507</c:v>
                </c:pt>
                <c:pt idx="801">
                  <c:v>0.15514795827115507</c:v>
                </c:pt>
                <c:pt idx="802">
                  <c:v>0.15514795827115507</c:v>
                </c:pt>
                <c:pt idx="803">
                  <c:v>0.15514795827115507</c:v>
                </c:pt>
                <c:pt idx="804">
                  <c:v>0.15525862727776193</c:v>
                </c:pt>
                <c:pt idx="805">
                  <c:v>0.15557791456322384</c:v>
                </c:pt>
                <c:pt idx="806">
                  <c:v>0.15624440438207732</c:v>
                </c:pt>
                <c:pt idx="807">
                  <c:v>0.157346753423316</c:v>
                </c:pt>
                <c:pt idx="808">
                  <c:v>0.15861207113806508</c:v>
                </c:pt>
                <c:pt idx="809">
                  <c:v>0.15960126058193261</c:v>
                </c:pt>
                <c:pt idx="810">
                  <c:v>0.16019755837443941</c:v>
                </c:pt>
                <c:pt idx="811">
                  <c:v>0.16051444570169457</c:v>
                </c:pt>
                <c:pt idx="812">
                  <c:v>0.16059139453308482</c:v>
                </c:pt>
                <c:pt idx="813">
                  <c:v>0.16059139453308482</c:v>
                </c:pt>
                <c:pt idx="814">
                  <c:v>0.16059139453308482</c:v>
                </c:pt>
                <c:pt idx="815">
                  <c:v>0.16059139453308482</c:v>
                </c:pt>
                <c:pt idx="816">
                  <c:v>0.16059139453308482</c:v>
                </c:pt>
                <c:pt idx="817">
                  <c:v>0.16059139453308482</c:v>
                </c:pt>
                <c:pt idx="818">
                  <c:v>0.16059139453308482</c:v>
                </c:pt>
                <c:pt idx="819">
                  <c:v>0.16059139453308482</c:v>
                </c:pt>
                <c:pt idx="820">
                  <c:v>0.16059139453308482</c:v>
                </c:pt>
                <c:pt idx="821">
                  <c:v>0.16059139453308482</c:v>
                </c:pt>
                <c:pt idx="822">
                  <c:v>0.16059139453308482</c:v>
                </c:pt>
                <c:pt idx="823">
                  <c:v>0.16066707953512993</c:v>
                </c:pt>
                <c:pt idx="824">
                  <c:v>0.16098370408567006</c:v>
                </c:pt>
                <c:pt idx="825">
                  <c:v>0.16151556478698575</c:v>
                </c:pt>
                <c:pt idx="826">
                  <c:v>0.16211304264558199</c:v>
                </c:pt>
                <c:pt idx="827">
                  <c:v>0.16274748425313046</c:v>
                </c:pt>
                <c:pt idx="828">
                  <c:v>0.16336970319690333</c:v>
                </c:pt>
                <c:pt idx="829">
                  <c:v>0.16396161589084945</c:v>
                </c:pt>
                <c:pt idx="830">
                  <c:v>0.16457450985820696</c:v>
                </c:pt>
                <c:pt idx="831">
                  <c:v>0.16519368031159606</c:v>
                </c:pt>
                <c:pt idx="832">
                  <c:v>0.16590532058141688</c:v>
                </c:pt>
                <c:pt idx="833">
                  <c:v>0.16676836998925829</c:v>
                </c:pt>
                <c:pt idx="834">
                  <c:v>0.16766763299737444</c:v>
                </c:pt>
                <c:pt idx="835">
                  <c:v>0.16845647603818087</c:v>
                </c:pt>
                <c:pt idx="836">
                  <c:v>0.16901866106231159</c:v>
                </c:pt>
                <c:pt idx="837">
                  <c:v>0.16945944594242168</c:v>
                </c:pt>
                <c:pt idx="838">
                  <c:v>0.16992129984733456</c:v>
                </c:pt>
                <c:pt idx="839">
                  <c:v>0.17039128586906116</c:v>
                </c:pt>
                <c:pt idx="840">
                  <c:v>0.17083844377796356</c:v>
                </c:pt>
                <c:pt idx="841">
                  <c:v>0.17132079650988619</c:v>
                </c:pt>
                <c:pt idx="842">
                  <c:v>0.17188873166501117</c:v>
                </c:pt>
                <c:pt idx="843">
                  <c:v>0.1724707421050814</c:v>
                </c:pt>
                <c:pt idx="844">
                  <c:v>0.17304820533976384</c:v>
                </c:pt>
                <c:pt idx="845">
                  <c:v>0.17371766532988861</c:v>
                </c:pt>
                <c:pt idx="846">
                  <c:v>0.17447308417268773</c:v>
                </c:pt>
                <c:pt idx="847">
                  <c:v>0.17518496312341239</c:v>
                </c:pt>
                <c:pt idx="848">
                  <c:v>0.17575984364267952</c:v>
                </c:pt>
                <c:pt idx="849">
                  <c:v>0.17623787002893923</c:v>
                </c:pt>
                <c:pt idx="850">
                  <c:v>0.1767016907044954</c:v>
                </c:pt>
                <c:pt idx="851">
                  <c:v>0.17721936331793564</c:v>
                </c:pt>
                <c:pt idx="852">
                  <c:v>0.17788187570856709</c:v>
                </c:pt>
                <c:pt idx="853">
                  <c:v>0.17871901973396734</c:v>
                </c:pt>
                <c:pt idx="854">
                  <c:v>0.17958455000508039</c:v>
                </c:pt>
                <c:pt idx="855">
                  <c:v>0.18032509401465735</c:v>
                </c:pt>
                <c:pt idx="856">
                  <c:v>0.18100321169977579</c:v>
                </c:pt>
                <c:pt idx="857">
                  <c:v>0.18169182825477834</c:v>
                </c:pt>
                <c:pt idx="858">
                  <c:v>0.18235357804186381</c:v>
                </c:pt>
                <c:pt idx="859">
                  <c:v>0.18292793448392311</c:v>
                </c:pt>
                <c:pt idx="860">
                  <c:v>0.18344720956682958</c:v>
                </c:pt>
                <c:pt idx="861">
                  <c:v>0.18413824677277463</c:v>
                </c:pt>
                <c:pt idx="862">
                  <c:v>0.18507771527984967</c:v>
                </c:pt>
                <c:pt idx="863">
                  <c:v>0.18604550786282043</c:v>
                </c:pt>
                <c:pt idx="864">
                  <c:v>0.18689616023037586</c:v>
                </c:pt>
                <c:pt idx="865">
                  <c:v>0.18783934546971093</c:v>
                </c:pt>
                <c:pt idx="866">
                  <c:v>0.18916162645645077</c:v>
                </c:pt>
                <c:pt idx="867">
                  <c:v>0.19050501847671142</c:v>
                </c:pt>
                <c:pt idx="868">
                  <c:v>0.19149384424620852</c:v>
                </c:pt>
                <c:pt idx="869">
                  <c:v>0.19236382377147143</c:v>
                </c:pt>
                <c:pt idx="870">
                  <c:v>0.19339947123458265</c:v>
                </c:pt>
                <c:pt idx="871">
                  <c:v>0.1946410127066209</c:v>
                </c:pt>
                <c:pt idx="872">
                  <c:v>0.1957834981381481</c:v>
                </c:pt>
                <c:pt idx="873">
                  <c:v>0.19659859511974925</c:v>
                </c:pt>
                <c:pt idx="874">
                  <c:v>0.19720651987015317</c:v>
                </c:pt>
                <c:pt idx="875">
                  <c:v>0.19774101437749947</c:v>
                </c:pt>
                <c:pt idx="876">
                  <c:v>0.19824623817983822</c:v>
                </c:pt>
                <c:pt idx="877">
                  <c:v>0.19870002735257236</c:v>
                </c:pt>
                <c:pt idx="878">
                  <c:v>0.19903310296744148</c:v>
                </c:pt>
                <c:pt idx="879">
                  <c:v>0.19922173976677038</c:v>
                </c:pt>
                <c:pt idx="880">
                  <c:v>0.19928824410501442</c:v>
                </c:pt>
                <c:pt idx="881">
                  <c:v>0.1994050855251937</c:v>
                </c:pt>
                <c:pt idx="882">
                  <c:v>0.19972262847535377</c:v>
                </c:pt>
                <c:pt idx="883">
                  <c:v>0.20022274854101163</c:v>
                </c:pt>
                <c:pt idx="884">
                  <c:v>0.20059774000584646</c:v>
                </c:pt>
                <c:pt idx="885">
                  <c:v>0.20075372676711509</c:v>
                </c:pt>
                <c:pt idx="886">
                  <c:v>0.20110219440143151</c:v>
                </c:pt>
                <c:pt idx="887">
                  <c:v>0.20165325119898522</c:v>
                </c:pt>
                <c:pt idx="888">
                  <c:v>0.20222456691286267</c:v>
                </c:pt>
                <c:pt idx="889">
                  <c:v>0.20285836967581317</c:v>
                </c:pt>
                <c:pt idx="890">
                  <c:v>0.20351770209749526</c:v>
                </c:pt>
                <c:pt idx="891">
                  <c:v>0.20413967042004574</c:v>
                </c:pt>
                <c:pt idx="892">
                  <c:v>0.2046814701218104</c:v>
                </c:pt>
                <c:pt idx="893">
                  <c:v>0.20511806976592212</c:v>
                </c:pt>
                <c:pt idx="894">
                  <c:v>0.20542725318730887</c:v>
                </c:pt>
                <c:pt idx="895">
                  <c:v>0.20558631102082014</c:v>
                </c:pt>
                <c:pt idx="896">
                  <c:v>0.20561624402008963</c:v>
                </c:pt>
                <c:pt idx="897">
                  <c:v>0.20561624402008963</c:v>
                </c:pt>
                <c:pt idx="898">
                  <c:v>0.20568376492273879</c:v>
                </c:pt>
                <c:pt idx="899">
                  <c:v>0.20587412011273401</c:v>
                </c:pt>
                <c:pt idx="900">
                  <c:v>0.20620770251234702</c:v>
                </c:pt>
                <c:pt idx="901">
                  <c:v>0.20663112527985258</c:v>
                </c:pt>
                <c:pt idx="902">
                  <c:v>0.20707298961971751</c:v>
                </c:pt>
                <c:pt idx="903">
                  <c:v>0.20745826081340643</c:v>
                </c:pt>
                <c:pt idx="904">
                  <c:v>0.20774813342953899</c:v>
                </c:pt>
                <c:pt idx="905">
                  <c:v>0.20786811765469693</c:v>
                </c:pt>
                <c:pt idx="906">
                  <c:v>0.20786811765469693</c:v>
                </c:pt>
                <c:pt idx="907">
                  <c:v>0.20786811765469693</c:v>
                </c:pt>
                <c:pt idx="908">
                  <c:v>0.20786811765469693</c:v>
                </c:pt>
                <c:pt idx="909">
                  <c:v>0.20786811765469693</c:v>
                </c:pt>
                <c:pt idx="910">
                  <c:v>0.20786811765469693</c:v>
                </c:pt>
                <c:pt idx="911">
                  <c:v>0.20797878666130379</c:v>
                </c:pt>
                <c:pt idx="912">
                  <c:v>0.20829807394676569</c:v>
                </c:pt>
                <c:pt idx="913">
                  <c:v>0.20896456376561917</c:v>
                </c:pt>
                <c:pt idx="914">
                  <c:v>0.21006691280685785</c:v>
                </c:pt>
                <c:pt idx="915">
                  <c:v>0.21133223052160693</c:v>
                </c:pt>
                <c:pt idx="916">
                  <c:v>0.21232141996547446</c:v>
                </c:pt>
                <c:pt idx="917">
                  <c:v>0.21307472435949018</c:v>
                </c:pt>
                <c:pt idx="918">
                  <c:v>0.2141264162981476</c:v>
                </c:pt>
                <c:pt idx="919">
                  <c:v>0.21521856130497952</c:v>
                </c:pt>
                <c:pt idx="920">
                  <c:v>0.21600909970404417</c:v>
                </c:pt>
                <c:pt idx="921">
                  <c:v>0.2165917565865316</c:v>
                </c:pt>
                <c:pt idx="922">
                  <c:v>0.21699549422398268</c:v>
                </c:pt>
                <c:pt idx="923">
                  <c:v>0.21750614840947929</c:v>
                </c:pt>
                <c:pt idx="924">
                  <c:v>0.21818217553462912</c:v>
                </c:pt>
                <c:pt idx="925">
                  <c:v>0.21912802281764762</c:v>
                </c:pt>
                <c:pt idx="926">
                  <c:v>0.22022497570666935</c:v>
                </c:pt>
                <c:pt idx="927">
                  <c:v>0.22124674517036172</c:v>
                </c:pt>
                <c:pt idx="928">
                  <c:v>0.22179192359972572</c:v>
                </c:pt>
                <c:pt idx="929">
                  <c:v>0.22182522899171467</c:v>
                </c:pt>
                <c:pt idx="930">
                  <c:v>0.22190447058805077</c:v>
                </c:pt>
                <c:pt idx="931">
                  <c:v>0.22210756811970084</c:v>
                </c:pt>
                <c:pt idx="932">
                  <c:v>0.22235870419948539</c:v>
                </c:pt>
                <c:pt idx="933">
                  <c:v>0.22266012489583675</c:v>
                </c:pt>
                <c:pt idx="934">
                  <c:v>0.22297511548303905</c:v>
                </c:pt>
                <c:pt idx="935">
                  <c:v>0.22328670787804542</c:v>
                </c:pt>
                <c:pt idx="936">
                  <c:v>0.22357599599465602</c:v>
                </c:pt>
                <c:pt idx="937">
                  <c:v>0.22379017625463865</c:v>
                </c:pt>
                <c:pt idx="938">
                  <c:v>0.2238746030869021</c:v>
                </c:pt>
                <c:pt idx="939">
                  <c:v>0.22393412854340713</c:v>
                </c:pt>
                <c:pt idx="940">
                  <c:v>0.22407213901326989</c:v>
                </c:pt>
                <c:pt idx="941">
                  <c:v>0.22427223470142715</c:v>
                </c:pt>
                <c:pt idx="942">
                  <c:v>0.22448447224260956</c:v>
                </c:pt>
                <c:pt idx="943">
                  <c:v>0.22467585206330964</c:v>
                </c:pt>
                <c:pt idx="944">
                  <c:v>0.22489455038612627</c:v>
                </c:pt>
                <c:pt idx="945">
                  <c:v>0.22519114803610008</c:v>
                </c:pt>
                <c:pt idx="946">
                  <c:v>0.22551888164142414</c:v>
                </c:pt>
                <c:pt idx="947">
                  <c:v>0.22586157659087489</c:v>
                </c:pt>
                <c:pt idx="948">
                  <c:v>0.22623638788120351</c:v>
                </c:pt>
                <c:pt idx="949">
                  <c:v>0.22664456130134239</c:v>
                </c:pt>
                <c:pt idx="950">
                  <c:v>0.22716826732841108</c:v>
                </c:pt>
                <c:pt idx="951">
                  <c:v>0.22780206613059265</c:v>
                </c:pt>
                <c:pt idx="952">
                  <c:v>0.22838275341690628</c:v>
                </c:pt>
                <c:pt idx="953">
                  <c:v>0.22881903366045658</c:v>
                </c:pt>
                <c:pt idx="954">
                  <c:v>0.22902001641914718</c:v>
                </c:pt>
                <c:pt idx="955">
                  <c:v>0.22902001641914718</c:v>
                </c:pt>
                <c:pt idx="956">
                  <c:v>0.22902001641914718</c:v>
                </c:pt>
                <c:pt idx="957">
                  <c:v>0.22902001641914718</c:v>
                </c:pt>
                <c:pt idx="958">
                  <c:v>0.22902001641914718</c:v>
                </c:pt>
                <c:pt idx="959">
                  <c:v>0.22902001641914718</c:v>
                </c:pt>
                <c:pt idx="960">
                  <c:v>0.22902001641914718</c:v>
                </c:pt>
                <c:pt idx="961">
                  <c:v>0.22902001641914718</c:v>
                </c:pt>
                <c:pt idx="962">
                  <c:v>0.2290492382428049</c:v>
                </c:pt>
                <c:pt idx="963">
                  <c:v>0.22949880216548721</c:v>
                </c:pt>
                <c:pt idx="964">
                  <c:v>0.23039401551386174</c:v>
                </c:pt>
                <c:pt idx="965">
                  <c:v>0.23171873797905557</c:v>
                </c:pt>
                <c:pt idx="966">
                  <c:v>0.23323218301576396</c:v>
                </c:pt>
                <c:pt idx="967">
                  <c:v>0.23466179762610548</c:v>
                </c:pt>
                <c:pt idx="968">
                  <c:v>0.23581382827258363</c:v>
                </c:pt>
                <c:pt idx="969">
                  <c:v>0.23661323282718247</c:v>
                </c:pt>
                <c:pt idx="970">
                  <c:v>0.23712237244802192</c:v>
                </c:pt>
                <c:pt idx="971">
                  <c:v>0.23746187926182402</c:v>
                </c:pt>
                <c:pt idx="972">
                  <c:v>0.23772266840255374</c:v>
                </c:pt>
                <c:pt idx="973">
                  <c:v>0.23787182793949274</c:v>
                </c:pt>
                <c:pt idx="974">
                  <c:v>0.23787182793949274</c:v>
                </c:pt>
                <c:pt idx="975">
                  <c:v>0.23787182793949274</c:v>
                </c:pt>
                <c:pt idx="976">
                  <c:v>0.23787182793949274</c:v>
                </c:pt>
                <c:pt idx="977">
                  <c:v>0.23787182793949274</c:v>
                </c:pt>
                <c:pt idx="978">
                  <c:v>0.23787182793949274</c:v>
                </c:pt>
                <c:pt idx="979">
                  <c:v>0.23787182793949274</c:v>
                </c:pt>
                <c:pt idx="980">
                  <c:v>0.23787182793949274</c:v>
                </c:pt>
                <c:pt idx="981">
                  <c:v>0.23787182793949274</c:v>
                </c:pt>
                <c:pt idx="982">
                  <c:v>0.23787182793949274</c:v>
                </c:pt>
                <c:pt idx="983">
                  <c:v>0.23787182793949274</c:v>
                </c:pt>
                <c:pt idx="984">
                  <c:v>0.23787182793949274</c:v>
                </c:pt>
                <c:pt idx="985">
                  <c:v>0.23787182793949274</c:v>
                </c:pt>
                <c:pt idx="986">
                  <c:v>0.23787182793949274</c:v>
                </c:pt>
                <c:pt idx="987">
                  <c:v>0.23787182793949274</c:v>
                </c:pt>
                <c:pt idx="988">
                  <c:v>0.23787182793949274</c:v>
                </c:pt>
                <c:pt idx="989">
                  <c:v>0.23787182793949274</c:v>
                </c:pt>
                <c:pt idx="990">
                  <c:v>0.23787182793949274</c:v>
                </c:pt>
                <c:pt idx="991">
                  <c:v>0.23787182793949274</c:v>
                </c:pt>
                <c:pt idx="992">
                  <c:v>0.23787182793949274</c:v>
                </c:pt>
                <c:pt idx="993">
                  <c:v>0.23787182793949274</c:v>
                </c:pt>
                <c:pt idx="994">
                  <c:v>0.23787182793949274</c:v>
                </c:pt>
                <c:pt idx="995">
                  <c:v>0.23787182793949274</c:v>
                </c:pt>
                <c:pt idx="996">
                  <c:v>0.23787182793949274</c:v>
                </c:pt>
                <c:pt idx="997">
                  <c:v>0.23787182793949274</c:v>
                </c:pt>
                <c:pt idx="998">
                  <c:v>0.23787182793949274</c:v>
                </c:pt>
                <c:pt idx="999">
                  <c:v>0.23787182793949274</c:v>
                </c:pt>
                <c:pt idx="1000">
                  <c:v>0.23787182793949274</c:v>
                </c:pt>
                <c:pt idx="1001">
                  <c:v>0.23787182793949274</c:v>
                </c:pt>
                <c:pt idx="1002">
                  <c:v>0.23787182793949274</c:v>
                </c:pt>
                <c:pt idx="1003">
                  <c:v>0.23787182793949274</c:v>
                </c:pt>
                <c:pt idx="1004">
                  <c:v>0.23787182793949274</c:v>
                </c:pt>
                <c:pt idx="1005">
                  <c:v>0.23787182793949274</c:v>
                </c:pt>
                <c:pt idx="1006">
                  <c:v>0.23787182793949274</c:v>
                </c:pt>
                <c:pt idx="1007">
                  <c:v>0.23787182793949274</c:v>
                </c:pt>
                <c:pt idx="1008">
                  <c:v>0.23787182793949274</c:v>
                </c:pt>
                <c:pt idx="1009">
                  <c:v>0.23787182793949274</c:v>
                </c:pt>
                <c:pt idx="1010">
                  <c:v>0.23787182793949274</c:v>
                </c:pt>
                <c:pt idx="1011">
                  <c:v>0.23787182793949274</c:v>
                </c:pt>
                <c:pt idx="1012">
                  <c:v>0.23787182793949274</c:v>
                </c:pt>
                <c:pt idx="1013">
                  <c:v>0.23787182793949274</c:v>
                </c:pt>
                <c:pt idx="1014">
                  <c:v>0.23787182793949274</c:v>
                </c:pt>
                <c:pt idx="1015">
                  <c:v>0.23787182793949274</c:v>
                </c:pt>
                <c:pt idx="1016">
                  <c:v>0.23787182793949274</c:v>
                </c:pt>
                <c:pt idx="1017">
                  <c:v>0.23787182793949274</c:v>
                </c:pt>
                <c:pt idx="1018">
                  <c:v>0.23787182793949274</c:v>
                </c:pt>
                <c:pt idx="1019">
                  <c:v>0.23787182793949274</c:v>
                </c:pt>
                <c:pt idx="1020">
                  <c:v>0.23787182793949274</c:v>
                </c:pt>
                <c:pt idx="1021">
                  <c:v>0.23787182793949274</c:v>
                </c:pt>
                <c:pt idx="1022">
                  <c:v>0.23787182793949274</c:v>
                </c:pt>
                <c:pt idx="1023">
                  <c:v>0.23787182793949274</c:v>
                </c:pt>
                <c:pt idx="1024">
                  <c:v>0.23787182793949274</c:v>
                </c:pt>
                <c:pt idx="1025">
                  <c:v>0.23787182793949274</c:v>
                </c:pt>
                <c:pt idx="1026">
                  <c:v>0.23787182793949274</c:v>
                </c:pt>
                <c:pt idx="1027">
                  <c:v>0.23787182793949274</c:v>
                </c:pt>
                <c:pt idx="1028">
                  <c:v>0.23787182793949274</c:v>
                </c:pt>
                <c:pt idx="1029">
                  <c:v>0.23787182793949274</c:v>
                </c:pt>
                <c:pt idx="1030">
                  <c:v>0.23787182793949274</c:v>
                </c:pt>
                <c:pt idx="1031">
                  <c:v>0.23788377550659381</c:v>
                </c:pt>
                <c:pt idx="1032">
                  <c:v>0.23798262321608454</c:v>
                </c:pt>
                <c:pt idx="1033">
                  <c:v>0.23830119034961331</c:v>
                </c:pt>
                <c:pt idx="1034">
                  <c:v>0.23886112444264349</c:v>
                </c:pt>
                <c:pt idx="1035">
                  <c:v>0.23953596917572531</c:v>
                </c:pt>
                <c:pt idx="1036">
                  <c:v>0.24024698518008344</c:v>
                </c:pt>
                <c:pt idx="1037">
                  <c:v>0.24099786793202854</c:v>
                </c:pt>
                <c:pt idx="1038">
                  <c:v>0.24180032257896591</c:v>
                </c:pt>
                <c:pt idx="1039">
                  <c:v>0.24259895663295503</c:v>
                </c:pt>
                <c:pt idx="1040">
                  <c:v>0.24332847260769211</c:v>
                </c:pt>
                <c:pt idx="1041">
                  <c:v>0.24400954048849369</c:v>
                </c:pt>
                <c:pt idx="1042">
                  <c:v>0.24472659759541165</c:v>
                </c:pt>
                <c:pt idx="1043">
                  <c:v>0.24556444038234865</c:v>
                </c:pt>
                <c:pt idx="1044">
                  <c:v>0.24649784932746469</c:v>
                </c:pt>
                <c:pt idx="1045">
                  <c:v>0.24744593624660335</c:v>
                </c:pt>
                <c:pt idx="1046">
                  <c:v>0.2482935420947269</c:v>
                </c:pt>
                <c:pt idx="1047">
                  <c:v>0.24895444107833631</c:v>
                </c:pt>
                <c:pt idx="1048">
                  <c:v>0.24943944472681845</c:v>
                </c:pt>
                <c:pt idx="1049">
                  <c:v>0.24983284736879377</c:v>
                </c:pt>
                <c:pt idx="1050">
                  <c:v>0.25022746611085911</c:v>
                </c:pt>
                <c:pt idx="1051">
                  <c:v>0.25064034490954856</c:v>
                </c:pt>
                <c:pt idx="1052">
                  <c:v>0.25099221659377485</c:v>
                </c:pt>
                <c:pt idx="1053">
                  <c:v>0.25118361776900755</c:v>
                </c:pt>
                <c:pt idx="1054">
                  <c:v>0.25118361776900755</c:v>
                </c:pt>
                <c:pt idx="1055">
                  <c:v>0.25118361776900755</c:v>
                </c:pt>
                <c:pt idx="1056">
                  <c:v>0.25118361776900755</c:v>
                </c:pt>
                <c:pt idx="1057">
                  <c:v>0.25118361776900755</c:v>
                </c:pt>
                <c:pt idx="1058">
                  <c:v>0.25118361776900755</c:v>
                </c:pt>
                <c:pt idx="1059">
                  <c:v>0.25118361776900755</c:v>
                </c:pt>
                <c:pt idx="1060">
                  <c:v>0.25118361776900755</c:v>
                </c:pt>
                <c:pt idx="1061">
                  <c:v>0.25118361776900755</c:v>
                </c:pt>
                <c:pt idx="1062">
                  <c:v>0.25118361776900755</c:v>
                </c:pt>
                <c:pt idx="1063">
                  <c:v>0.25118361776900755</c:v>
                </c:pt>
                <c:pt idx="1064">
                  <c:v>0.25118361776900755</c:v>
                </c:pt>
                <c:pt idx="1065">
                  <c:v>0.25118361776900755</c:v>
                </c:pt>
                <c:pt idx="1066">
                  <c:v>0.25118910039760839</c:v>
                </c:pt>
                <c:pt idx="1067">
                  <c:v>0.25127035608292325</c:v>
                </c:pt>
                <c:pt idx="1068">
                  <c:v>0.25145946341168413</c:v>
                </c:pt>
                <c:pt idx="1069">
                  <c:v>0.25185829776597934</c:v>
                </c:pt>
                <c:pt idx="1070">
                  <c:v>0.25241112714403607</c:v>
                </c:pt>
                <c:pt idx="1071">
                  <c:v>0.25284806015768385</c:v>
                </c:pt>
                <c:pt idx="1072">
                  <c:v>0.25309605374511635</c:v>
                </c:pt>
                <c:pt idx="1073">
                  <c:v>0.25335073024858856</c:v>
                </c:pt>
                <c:pt idx="1074">
                  <c:v>0.2537604853072305</c:v>
                </c:pt>
                <c:pt idx="1075">
                  <c:v>0.25436514930723053</c:v>
                </c:pt>
                <c:pt idx="1076">
                  <c:v>0.25514188339074068</c:v>
                </c:pt>
                <c:pt idx="1077">
                  <c:v>0.25613729170957716</c:v>
                </c:pt>
                <c:pt idx="1078">
                  <c:v>0.25743810794764027</c:v>
                </c:pt>
                <c:pt idx="1079">
                  <c:v>0.2589988745911197</c:v>
                </c:pt>
                <c:pt idx="1080">
                  <c:v>0.26059981461661863</c:v>
                </c:pt>
                <c:pt idx="1081">
                  <c:v>0.26207912478678452</c:v>
                </c:pt>
                <c:pt idx="1082">
                  <c:v>0.26340858568711889</c:v>
                </c:pt>
                <c:pt idx="1083">
                  <c:v>0.26467089608399552</c:v>
                </c:pt>
                <c:pt idx="1084">
                  <c:v>0.26579617613299245</c:v>
                </c:pt>
                <c:pt idx="1085">
                  <c:v>0.26660198528389301</c:v>
                </c:pt>
                <c:pt idx="1086">
                  <c:v>0.26705899309663411</c:v>
                </c:pt>
                <c:pt idx="1087">
                  <c:v>0.26713666360393867</c:v>
                </c:pt>
                <c:pt idx="1088">
                  <c:v>0.26713666360393867</c:v>
                </c:pt>
                <c:pt idx="1089">
                  <c:v>0.26715555371327371</c:v>
                </c:pt>
                <c:pt idx="1090">
                  <c:v>0.26744948157434373</c:v>
                </c:pt>
                <c:pt idx="1091">
                  <c:v>0.26788307678795148</c:v>
                </c:pt>
                <c:pt idx="1092">
                  <c:v>0.26833548015834485</c:v>
                </c:pt>
                <c:pt idx="1093">
                  <c:v>0.26877171822920393</c:v>
                </c:pt>
                <c:pt idx="1094">
                  <c:v>0.26919043829594774</c:v>
                </c:pt>
                <c:pt idx="1095">
                  <c:v>0.26966171237503728</c:v>
                </c:pt>
                <c:pt idx="1096">
                  <c:v>0.27031322561403182</c:v>
                </c:pt>
                <c:pt idx="1097">
                  <c:v>0.2712145664989995</c:v>
                </c:pt>
                <c:pt idx="1098">
                  <c:v>0.27220517796841148</c:v>
                </c:pt>
                <c:pt idx="1099">
                  <c:v>0.2730563408737452</c:v>
                </c:pt>
                <c:pt idx="1100">
                  <c:v>0.27371296399969208</c:v>
                </c:pt>
                <c:pt idx="1101">
                  <c:v>0.27416361077819928</c:v>
                </c:pt>
                <c:pt idx="1102">
                  <c:v>0.27434385516007026</c:v>
                </c:pt>
                <c:pt idx="1103">
                  <c:v>0.27434385516007026</c:v>
                </c:pt>
                <c:pt idx="1104">
                  <c:v>0.27434385516007026</c:v>
                </c:pt>
                <c:pt idx="1105">
                  <c:v>0.27443046318211839</c:v>
                </c:pt>
                <c:pt idx="1106">
                  <c:v>0.27482662971766936</c:v>
                </c:pt>
                <c:pt idx="1107">
                  <c:v>0.27556067385848726</c:v>
                </c:pt>
                <c:pt idx="1108">
                  <c:v>0.27662554043044835</c:v>
                </c:pt>
                <c:pt idx="1109">
                  <c:v>0.27777817554683631</c:v>
                </c:pt>
                <c:pt idx="1110">
                  <c:v>0.27868572047349166</c:v>
                </c:pt>
                <c:pt idx="1111">
                  <c:v>0.279279297776863</c:v>
                </c:pt>
                <c:pt idx="1112">
                  <c:v>0.2795834597502998</c:v>
                </c:pt>
                <c:pt idx="1113">
                  <c:v>0.27961235811022295</c:v>
                </c:pt>
                <c:pt idx="1114">
                  <c:v>0.27964921335792242</c:v>
                </c:pt>
                <c:pt idx="1115">
                  <c:v>0.27997224032049955</c:v>
                </c:pt>
                <c:pt idx="1116">
                  <c:v>0.28067994683066816</c:v>
                </c:pt>
                <c:pt idx="1117">
                  <c:v>0.28189605862217232</c:v>
                </c:pt>
                <c:pt idx="1118">
                  <c:v>0.283455981485427</c:v>
                </c:pt>
                <c:pt idx="1119">
                  <c:v>0.28483765385225374</c:v>
                </c:pt>
                <c:pt idx="1120">
                  <c:v>0.28576279372666608</c:v>
                </c:pt>
                <c:pt idx="1121">
                  <c:v>0.28632060588921865</c:v>
                </c:pt>
                <c:pt idx="1122">
                  <c:v>0.28656227778945853</c:v>
                </c:pt>
                <c:pt idx="1123">
                  <c:v>0.28662799670467243</c:v>
                </c:pt>
                <c:pt idx="1124">
                  <c:v>0.28678308402368485</c:v>
                </c:pt>
                <c:pt idx="1125">
                  <c:v>0.28706941148454557</c:v>
                </c:pt>
                <c:pt idx="1126">
                  <c:v>0.287330352701891</c:v>
                </c:pt>
                <c:pt idx="1127">
                  <c:v>0.28735038040569227</c:v>
                </c:pt>
                <c:pt idx="1128">
                  <c:v>0.28735038040569227</c:v>
                </c:pt>
                <c:pt idx="1129">
                  <c:v>0.28735038040569227</c:v>
                </c:pt>
                <c:pt idx="1130">
                  <c:v>0.28735038040569227</c:v>
                </c:pt>
                <c:pt idx="1131">
                  <c:v>0.28735038040569227</c:v>
                </c:pt>
                <c:pt idx="1132">
                  <c:v>0.28735038040569227</c:v>
                </c:pt>
                <c:pt idx="1133">
                  <c:v>0.28735038040569227</c:v>
                </c:pt>
                <c:pt idx="1134">
                  <c:v>0.28735038040569227</c:v>
                </c:pt>
                <c:pt idx="1135">
                  <c:v>0.28735038040569227</c:v>
                </c:pt>
                <c:pt idx="1136">
                  <c:v>0.28735038040569227</c:v>
                </c:pt>
                <c:pt idx="1137">
                  <c:v>0.28735038040569227</c:v>
                </c:pt>
                <c:pt idx="1138">
                  <c:v>0.28735038040569227</c:v>
                </c:pt>
                <c:pt idx="1139">
                  <c:v>0.28735038040569227</c:v>
                </c:pt>
                <c:pt idx="1140">
                  <c:v>0.28735038040569227</c:v>
                </c:pt>
                <c:pt idx="1141">
                  <c:v>0.28735038040569227</c:v>
                </c:pt>
                <c:pt idx="1142">
                  <c:v>0.28739986304491522</c:v>
                </c:pt>
                <c:pt idx="1143">
                  <c:v>0.28747955080115656</c:v>
                </c:pt>
                <c:pt idx="1144">
                  <c:v>0.28757841579267784</c:v>
                </c:pt>
                <c:pt idx="1145">
                  <c:v>0.28772584217391745</c:v>
                </c:pt>
                <c:pt idx="1146">
                  <c:v>0.28799401804481656</c:v>
                </c:pt>
                <c:pt idx="1147">
                  <c:v>0.28842738480970631</c:v>
                </c:pt>
                <c:pt idx="1148">
                  <c:v>0.28888694964366057</c:v>
                </c:pt>
                <c:pt idx="1149">
                  <c:v>0.28916907247243567</c:v>
                </c:pt>
                <c:pt idx="1150">
                  <c:v>0.28916907247243567</c:v>
                </c:pt>
                <c:pt idx="1151">
                  <c:v>0.28916907247243567</c:v>
                </c:pt>
                <c:pt idx="1152">
                  <c:v>0.28916907247243567</c:v>
                </c:pt>
                <c:pt idx="1153">
                  <c:v>0.28916907247243567</c:v>
                </c:pt>
                <c:pt idx="1154">
                  <c:v>0.28916907247243567</c:v>
                </c:pt>
                <c:pt idx="1155">
                  <c:v>0.2892210314384851</c:v>
                </c:pt>
                <c:pt idx="1156">
                  <c:v>0.28934091735926698</c:v>
                </c:pt>
                <c:pt idx="1157">
                  <c:v>0.28968327830246271</c:v>
                </c:pt>
                <c:pt idx="1158">
                  <c:v>0.29039530891590293</c:v>
                </c:pt>
                <c:pt idx="1159">
                  <c:v>0.29133683740965666</c:v>
                </c:pt>
                <c:pt idx="1160">
                  <c:v>0.29225694739992769</c:v>
                </c:pt>
                <c:pt idx="1161">
                  <c:v>0.29327759585766983</c:v>
                </c:pt>
                <c:pt idx="1162">
                  <c:v>0.29457787300628058</c:v>
                </c:pt>
                <c:pt idx="1163">
                  <c:v>0.29621289358190678</c:v>
                </c:pt>
                <c:pt idx="1164">
                  <c:v>0.29803232290697146</c:v>
                </c:pt>
                <c:pt idx="1165">
                  <c:v>0.2998164479741886</c:v>
                </c:pt>
                <c:pt idx="1166">
                  <c:v>0.30154831582129116</c:v>
                </c:pt>
                <c:pt idx="1167">
                  <c:v>0.30332230302075708</c:v>
                </c:pt>
                <c:pt idx="1168">
                  <c:v>0.30516339606421167</c:v>
                </c:pt>
                <c:pt idx="1169">
                  <c:v>0.30706579175749865</c:v>
                </c:pt>
                <c:pt idx="1170">
                  <c:v>0.30865758033132984</c:v>
                </c:pt>
                <c:pt idx="1171">
                  <c:v>0.30987971974816975</c:v>
                </c:pt>
                <c:pt idx="1172">
                  <c:v>0.31124628765474016</c:v>
                </c:pt>
                <c:pt idx="1173">
                  <c:v>0.31275696400365027</c:v>
                </c:pt>
                <c:pt idx="1174">
                  <c:v>0.31424890881673057</c:v>
                </c:pt>
                <c:pt idx="1175">
                  <c:v>0.31574099232579494</c:v>
                </c:pt>
                <c:pt idx="1176">
                  <c:v>0.31720525956320811</c:v>
                </c:pt>
                <c:pt idx="1177">
                  <c:v>0.31863418725928394</c:v>
                </c:pt>
                <c:pt idx="1178">
                  <c:v>0.32004819094645148</c:v>
                </c:pt>
                <c:pt idx="1179">
                  <c:v>0.32141838647736393</c:v>
                </c:pt>
                <c:pt idx="1180">
                  <c:v>0.32273776680906363</c:v>
                </c:pt>
                <c:pt idx="1181">
                  <c:v>0.32405377280202696</c:v>
                </c:pt>
                <c:pt idx="1182">
                  <c:v>0.32544405479910377</c:v>
                </c:pt>
                <c:pt idx="1183">
                  <c:v>0.32691579536636489</c:v>
                </c:pt>
                <c:pt idx="1184">
                  <c:v>0.32841754120908406</c:v>
                </c:pt>
                <c:pt idx="1185">
                  <c:v>0.32992289959950388</c:v>
                </c:pt>
                <c:pt idx="1186">
                  <c:v>0.33137445553227957</c:v>
                </c:pt>
                <c:pt idx="1187">
                  <c:v>0.33276509706930074</c:v>
                </c:pt>
                <c:pt idx="1188">
                  <c:v>0.33411842446448192</c:v>
                </c:pt>
                <c:pt idx="1189">
                  <c:v>0.33540337550609145</c:v>
                </c:pt>
                <c:pt idx="1190">
                  <c:v>0.33655817007972594</c:v>
                </c:pt>
                <c:pt idx="1191">
                  <c:v>0.33762975413381302</c:v>
                </c:pt>
                <c:pt idx="1192">
                  <c:v>0.33870133818790016</c:v>
                </c:pt>
                <c:pt idx="1193">
                  <c:v>0.33977292224198724</c:v>
                </c:pt>
                <c:pt idx="1194">
                  <c:v>0.34084450629607438</c:v>
                </c:pt>
                <c:pt idx="1195">
                  <c:v>0.34191609035016146</c:v>
                </c:pt>
                <c:pt idx="1196">
                  <c:v>0.3429876744042486</c:v>
                </c:pt>
                <c:pt idx="1197">
                  <c:v>0.34405925845833574</c:v>
                </c:pt>
                <c:pt idx="1198">
                  <c:v>0.34513084251242282</c:v>
                </c:pt>
                <c:pt idx="1199">
                  <c:v>0.34623016340635904</c:v>
                </c:pt>
                <c:pt idx="1200">
                  <c:v>0.34733212773404826</c:v>
                </c:pt>
                <c:pt idx="1201">
                  <c:v>0.34843409206173742</c:v>
                </c:pt>
                <c:pt idx="1202">
                  <c:v>0.34964989023335724</c:v>
                </c:pt>
                <c:pt idx="1203">
                  <c:v>0.35098846724967991</c:v>
                </c:pt>
                <c:pt idx="1204">
                  <c:v>0.3524539005226191</c:v>
                </c:pt>
                <c:pt idx="1205">
                  <c:v>0.35402880053329111</c:v>
                </c:pt>
                <c:pt idx="1206">
                  <c:v>0.35557219843310217</c:v>
                </c:pt>
                <c:pt idx="1207">
                  <c:v>0.35701974734641095</c:v>
                </c:pt>
                <c:pt idx="1208">
                  <c:v>0.35836424762956137</c:v>
                </c:pt>
                <c:pt idx="1209">
                  <c:v>0.35962799667410189</c:v>
                </c:pt>
                <c:pt idx="1210">
                  <c:v>0.36086570765483472</c:v>
                </c:pt>
                <c:pt idx="1211">
                  <c:v>0.36210628422775143</c:v>
                </c:pt>
                <c:pt idx="1212">
                  <c:v>0.36334973130561232</c:v>
                </c:pt>
                <c:pt idx="1213">
                  <c:v>0.36456703588785078</c:v>
                </c:pt>
                <c:pt idx="1214">
                  <c:v>0.36575532255170784</c:v>
                </c:pt>
                <c:pt idx="1215">
                  <c:v>0.36694360921556496</c:v>
                </c:pt>
                <c:pt idx="1216">
                  <c:v>0.36810287796104074</c:v>
                </c:pt>
                <c:pt idx="1217">
                  <c:v>0.36925936066132958</c:v>
                </c:pt>
                <c:pt idx="1218">
                  <c:v>0.37044483148747576</c:v>
                </c:pt>
                <c:pt idx="1219">
                  <c:v>0.37163030231362193</c:v>
                </c:pt>
                <c:pt idx="1220">
                  <c:v>0.37278678501391077</c:v>
                </c:pt>
                <c:pt idx="1221">
                  <c:v>0.37391152825349411</c:v>
                </c:pt>
                <c:pt idx="1222">
                  <c:v>0.37503352507098964</c:v>
                </c:pt>
                <c:pt idx="1223">
                  <c:v>0.3761527803741036</c:v>
                </c:pt>
                <c:pt idx="1224">
                  <c:v>0.37724043010972647</c:v>
                </c:pt>
                <c:pt idx="1225">
                  <c:v>0.37826506215324956</c:v>
                </c:pt>
                <c:pt idx="1226">
                  <c:v>0.37925309117629769</c:v>
                </c:pt>
                <c:pt idx="1227">
                  <c:v>0.38020473978495045</c:v>
                </c:pt>
                <c:pt idx="1228">
                  <c:v>0.38117475392077105</c:v>
                </c:pt>
                <c:pt idx="1229">
                  <c:v>0.38219656827513576</c:v>
                </c:pt>
                <c:pt idx="1230">
                  <c:v>0.38324157153982596</c:v>
                </c:pt>
                <c:pt idx="1231">
                  <c:v>0.38428395055708703</c:v>
                </c:pt>
                <c:pt idx="1232">
                  <c:v>0.38532109550946003</c:v>
                </c:pt>
                <c:pt idx="1233">
                  <c:v>0.38635563063426559</c:v>
                </c:pt>
                <c:pt idx="1234">
                  <c:v>0.38735674696818451</c:v>
                </c:pt>
                <c:pt idx="1235">
                  <c:v>0.38838089069729698</c:v>
                </c:pt>
                <c:pt idx="1236">
                  <c:v>0.38945869681618128</c:v>
                </c:pt>
                <c:pt idx="1237">
                  <c:v>0.39053650293506564</c:v>
                </c:pt>
                <c:pt idx="1238">
                  <c:v>0.39161166834459205</c:v>
                </c:pt>
                <c:pt idx="1239">
                  <c:v>0.39265873940398127</c:v>
                </c:pt>
                <c:pt idx="1240">
                  <c:v>0.39364453339302896</c:v>
                </c:pt>
                <c:pt idx="1241">
                  <c:v>0.39454133249619694</c:v>
                </c:pt>
                <c:pt idx="1242">
                  <c:v>0.39531468321916041</c:v>
                </c:pt>
                <c:pt idx="1243">
                  <c:v>0.39599139009067391</c:v>
                </c:pt>
                <c:pt idx="1244">
                  <c:v>0.39662339671333047</c:v>
                </c:pt>
                <c:pt idx="1245">
                  <c:v>0.39726792693233343</c:v>
                </c:pt>
                <c:pt idx="1246">
                  <c:v>0.39792478976568285</c:v>
                </c:pt>
                <c:pt idx="1247">
                  <c:v>0.39856908728690199</c:v>
                </c:pt>
                <c:pt idx="1248">
                  <c:v>0.39919893217342273</c:v>
                </c:pt>
                <c:pt idx="1249">
                  <c:v>0.39984299114726202</c:v>
                </c:pt>
                <c:pt idx="1250">
                  <c:v>0.40044857366411168</c:v>
                </c:pt>
                <c:pt idx="1251">
                  <c:v>0.40101426113877908</c:v>
                </c:pt>
                <c:pt idx="1252">
                  <c:v>0.40156651723951975</c:v>
                </c:pt>
                <c:pt idx="1253">
                  <c:v>0.40210555668732206</c:v>
                </c:pt>
                <c:pt idx="1254">
                  <c:v>0.40265700549253314</c:v>
                </c:pt>
                <c:pt idx="1255">
                  <c:v>0.40322253201782171</c:v>
                </c:pt>
                <c:pt idx="1256">
                  <c:v>0.40377687735532497</c:v>
                </c:pt>
                <c:pt idx="1257">
                  <c:v>0.40432019452843215</c:v>
                </c:pt>
                <c:pt idx="1258">
                  <c:v>0.40485263546880806</c:v>
                </c:pt>
                <c:pt idx="1259">
                  <c:v>0.40537435101639285</c:v>
                </c:pt>
                <c:pt idx="1260">
                  <c:v>0.40588549091940213</c:v>
                </c:pt>
                <c:pt idx="1261">
                  <c:v>0.40638620383432711</c:v>
                </c:pt>
                <c:pt idx="1262">
                  <c:v>0.40687663732593432</c:v>
                </c:pt>
                <c:pt idx="1263">
                  <c:v>0.40738074209394626</c:v>
                </c:pt>
                <c:pt idx="1264">
                  <c:v>0.40792367540373314</c:v>
                </c:pt>
                <c:pt idx="1265">
                  <c:v>0.4085067292382793</c:v>
                </c:pt>
                <c:pt idx="1266">
                  <c:v>0.40917821937881838</c:v>
                </c:pt>
                <c:pt idx="1267">
                  <c:v>0.40994349638492666</c:v>
                </c:pt>
                <c:pt idx="1268">
                  <c:v>0.4107812207933772</c:v>
                </c:pt>
                <c:pt idx="1269">
                  <c:v>0.41167242265115428</c:v>
                </c:pt>
                <c:pt idx="1270">
                  <c:v>0.41254652965778615</c:v>
                </c:pt>
                <c:pt idx="1271">
                  <c:v>0.41340125589594057</c:v>
                </c:pt>
                <c:pt idx="1272">
                  <c:v>0.41421272385419355</c:v>
                </c:pt>
                <c:pt idx="1273">
                  <c:v>0.41492909407582101</c:v>
                </c:pt>
                <c:pt idx="1274">
                  <c:v>0.41557038667200019</c:v>
                </c:pt>
                <c:pt idx="1275">
                  <c:v>0.41615882700205531</c:v>
                </c:pt>
                <c:pt idx="1276">
                  <c:v>0.41671658702915998</c:v>
                </c:pt>
                <c:pt idx="1277">
                  <c:v>0.41729074316142878</c:v>
                </c:pt>
                <c:pt idx="1278">
                  <c:v>0.41788290607785789</c:v>
                </c:pt>
                <c:pt idx="1279">
                  <c:v>0.41849293259532772</c:v>
                </c:pt>
                <c:pt idx="1280">
                  <c:v>0.41916880241261212</c:v>
                </c:pt>
                <c:pt idx="1281">
                  <c:v>0.4199141186033532</c:v>
                </c:pt>
                <c:pt idx="1282">
                  <c:v>0.42068459170362077</c:v>
                </c:pt>
                <c:pt idx="1283">
                  <c:v>0.42148028523069281</c:v>
                </c:pt>
                <c:pt idx="1284">
                  <c:v>0.42230334222217675</c:v>
                </c:pt>
                <c:pt idx="1285">
                  <c:v>0.4230839149988514</c:v>
                </c:pt>
                <c:pt idx="1286">
                  <c:v>0.42384116022922974</c:v>
                </c:pt>
                <c:pt idx="1287">
                  <c:v>0.42460040745465272</c:v>
                </c:pt>
                <c:pt idx="1288">
                  <c:v>0.42533629734125533</c:v>
                </c:pt>
                <c:pt idx="1289">
                  <c:v>0.42602547255021744</c:v>
                </c:pt>
                <c:pt idx="1290">
                  <c:v>0.42666423097419115</c:v>
                </c:pt>
                <c:pt idx="1291">
                  <c:v>0.42727606493188147</c:v>
                </c:pt>
                <c:pt idx="1292">
                  <c:v>0.42783619079340451</c:v>
                </c:pt>
                <c:pt idx="1293">
                  <c:v>0.42836636631245373</c:v>
                </c:pt>
                <c:pt idx="1294">
                  <c:v>0.42891271324247998</c:v>
                </c:pt>
                <c:pt idx="1295">
                  <c:v>0.42945395734342268</c:v>
                </c:pt>
                <c:pt idx="1296">
                  <c:v>0.42994304804418459</c:v>
                </c:pt>
                <c:pt idx="1297">
                  <c:v>0.43040153335524695</c:v>
                </c:pt>
                <c:pt idx="1298">
                  <c:v>0.43085221083215597</c:v>
                </c:pt>
                <c:pt idx="1299">
                  <c:v>0.43133968552624474</c:v>
                </c:pt>
                <c:pt idx="1300">
                  <c:v>0.4319110616754217</c:v>
                </c:pt>
                <c:pt idx="1301">
                  <c:v>0.43256928253123766</c:v>
                </c:pt>
                <c:pt idx="1302">
                  <c:v>0.43329581814543516</c:v>
                </c:pt>
                <c:pt idx="1303">
                  <c:v>0.43407062993640344</c:v>
                </c:pt>
                <c:pt idx="1304">
                  <c:v>0.43485138737028145</c:v>
                </c:pt>
                <c:pt idx="1305">
                  <c:v>0.43561375330042684</c:v>
                </c:pt>
                <c:pt idx="1306">
                  <c:v>0.43638005751037773</c:v>
                </c:pt>
                <c:pt idx="1307">
                  <c:v>0.43717280857925045</c:v>
                </c:pt>
                <c:pt idx="1308">
                  <c:v>0.43794902517994305</c:v>
                </c:pt>
                <c:pt idx="1309">
                  <c:v>0.4386820106805599</c:v>
                </c:pt>
                <c:pt idx="1310">
                  <c:v>0.43939429206544789</c:v>
                </c:pt>
                <c:pt idx="1311">
                  <c:v>0.44008393113209171</c:v>
                </c:pt>
                <c:pt idx="1312">
                  <c:v>0.44075092788049131</c:v>
                </c:pt>
                <c:pt idx="1313">
                  <c:v>0.44141607580394771</c:v>
                </c:pt>
                <c:pt idx="1314">
                  <c:v>0.44208122372740416</c:v>
                </c:pt>
                <c:pt idx="1315">
                  <c:v>0.44272194392891984</c:v>
                </c:pt>
                <c:pt idx="1316">
                  <c:v>0.44333829982468737</c:v>
                </c:pt>
                <c:pt idx="1317">
                  <c:v>0.44390611733731861</c:v>
                </c:pt>
                <c:pt idx="1318">
                  <c:v>0.44446881470448824</c:v>
                </c:pt>
                <c:pt idx="1319">
                  <c:v>0.44502811765386774</c:v>
                </c:pt>
                <c:pt idx="1320">
                  <c:v>0.44549333733252444</c:v>
                </c:pt>
                <c:pt idx="1321">
                  <c:v>0.44592717115679337</c:v>
                </c:pt>
                <c:pt idx="1322">
                  <c:v>0.4463989069073</c:v>
                </c:pt>
                <c:pt idx="1323">
                  <c:v>0.44699547918411703</c:v>
                </c:pt>
                <c:pt idx="1324">
                  <c:v>0.44779257458485933</c:v>
                </c:pt>
                <c:pt idx="1325">
                  <c:v>0.44875401496673234</c:v>
                </c:pt>
                <c:pt idx="1326">
                  <c:v>0.44989180600829209</c:v>
                </c:pt>
                <c:pt idx="1327">
                  <c:v>0.45121814663516507</c:v>
                </c:pt>
                <c:pt idx="1328">
                  <c:v>0.4526579265604741</c:v>
                </c:pt>
                <c:pt idx="1329">
                  <c:v>0.45402322479812846</c:v>
                </c:pt>
                <c:pt idx="1330">
                  <c:v>0.45518011952851301</c:v>
                </c:pt>
                <c:pt idx="1331">
                  <c:v>0.45613304918294828</c:v>
                </c:pt>
                <c:pt idx="1332">
                  <c:v>0.45696988586480591</c:v>
                </c:pt>
                <c:pt idx="1333">
                  <c:v>0.4577584586577747</c:v>
                </c:pt>
                <c:pt idx="1334">
                  <c:v>0.45854703145074344</c:v>
                </c:pt>
                <c:pt idx="1335">
                  <c:v>0.45933560424371217</c:v>
                </c:pt>
                <c:pt idx="1336">
                  <c:v>0.46010004509223651</c:v>
                </c:pt>
                <c:pt idx="1337">
                  <c:v>0.46079013240591293</c:v>
                </c:pt>
                <c:pt idx="1338">
                  <c:v>0.46142634557960799</c:v>
                </c:pt>
                <c:pt idx="1339">
                  <c:v>0.46205692558091166</c:v>
                </c:pt>
                <c:pt idx="1340">
                  <c:v>0.46272957697551614</c:v>
                </c:pt>
                <c:pt idx="1341">
                  <c:v>0.46344791978365152</c:v>
                </c:pt>
                <c:pt idx="1342">
                  <c:v>0.46418806443943533</c:v>
                </c:pt>
                <c:pt idx="1343">
                  <c:v>0.4649519835293755</c:v>
                </c:pt>
                <c:pt idx="1344">
                  <c:v>0.46573967705347208</c:v>
                </c:pt>
                <c:pt idx="1345">
                  <c:v>0.46655323676832905</c:v>
                </c:pt>
                <c:pt idx="1346">
                  <c:v>0.46744039433577306</c:v>
                </c:pt>
                <c:pt idx="1347">
                  <c:v>0.46840819264608685</c:v>
                </c:pt>
                <c:pt idx="1348">
                  <c:v>0.46938519465991857</c:v>
                </c:pt>
                <c:pt idx="1349">
                  <c:v>0.47034727418951106</c:v>
                </c:pt>
                <c:pt idx="1350">
                  <c:v>0.47124341647938156</c:v>
                </c:pt>
                <c:pt idx="1351">
                  <c:v>0.47206884735180954</c:v>
                </c:pt>
                <c:pt idx="1352">
                  <c:v>0.47282134612547211</c:v>
                </c:pt>
                <c:pt idx="1353">
                  <c:v>0.47340000736423204</c:v>
                </c:pt>
                <c:pt idx="1354">
                  <c:v>0.47374959560034918</c:v>
                </c:pt>
                <c:pt idx="1355">
                  <c:v>0.47391659121436097</c:v>
                </c:pt>
                <c:pt idx="1356">
                  <c:v>0.4739962035477997</c:v>
                </c:pt>
                <c:pt idx="1357">
                  <c:v>0.47403747116919887</c:v>
                </c:pt>
                <c:pt idx="1358">
                  <c:v>0.47404102717956126</c:v>
                </c:pt>
                <c:pt idx="1359">
                  <c:v>0.47404102717956126</c:v>
                </c:pt>
                <c:pt idx="1360">
                  <c:v>0.47404102717956126</c:v>
                </c:pt>
                <c:pt idx="1361">
                  <c:v>0.47404102717956126</c:v>
                </c:pt>
                <c:pt idx="1362">
                  <c:v>0.47404102717956126</c:v>
                </c:pt>
                <c:pt idx="1363">
                  <c:v>0.47404102717956126</c:v>
                </c:pt>
                <c:pt idx="1364">
                  <c:v>0.47404102717956126</c:v>
                </c:pt>
                <c:pt idx="1365">
                  <c:v>0.47404102717956126</c:v>
                </c:pt>
                <c:pt idx="1366">
                  <c:v>0.47415533348060329</c:v>
                </c:pt>
                <c:pt idx="1367">
                  <c:v>0.47462278089076665</c:v>
                </c:pt>
                <c:pt idx="1368">
                  <c:v>0.47542249217761789</c:v>
                </c:pt>
                <c:pt idx="1369">
                  <c:v>0.47628646964702692</c:v>
                </c:pt>
                <c:pt idx="1370">
                  <c:v>0.47692442771768057</c:v>
                </c:pt>
                <c:pt idx="1371">
                  <c:v>0.47726518808973684</c:v>
                </c:pt>
                <c:pt idx="1372">
                  <c:v>0.47726518808973684</c:v>
                </c:pt>
                <c:pt idx="1373">
                  <c:v>0.47726518808973684</c:v>
                </c:pt>
                <c:pt idx="1374">
                  <c:v>0.47729597911088451</c:v>
                </c:pt>
                <c:pt idx="1375">
                  <c:v>0.47759858041134784</c:v>
                </c:pt>
                <c:pt idx="1376">
                  <c:v>0.47800450218506224</c:v>
                </c:pt>
                <c:pt idx="1377">
                  <c:v>0.47832432356440069</c:v>
                </c:pt>
                <c:pt idx="1378">
                  <c:v>0.47845081819893526</c:v>
                </c:pt>
                <c:pt idx="1379">
                  <c:v>0.47845081819893526</c:v>
                </c:pt>
                <c:pt idx="1380">
                  <c:v>0.47845081819893526</c:v>
                </c:pt>
                <c:pt idx="1381">
                  <c:v>0.47845081819893526</c:v>
                </c:pt>
                <c:pt idx="1382">
                  <c:v>0.47845081819893526</c:v>
                </c:pt>
                <c:pt idx="1383">
                  <c:v>0.47845081819893526</c:v>
                </c:pt>
                <c:pt idx="1384">
                  <c:v>0.47845081819893526</c:v>
                </c:pt>
                <c:pt idx="1385">
                  <c:v>0.47845081819893526</c:v>
                </c:pt>
                <c:pt idx="1386">
                  <c:v>0.47855845262075597</c:v>
                </c:pt>
                <c:pt idx="1387">
                  <c:v>0.47919178968312226</c:v>
                </c:pt>
                <c:pt idx="1388">
                  <c:v>0.47997776087293459</c:v>
                </c:pt>
                <c:pt idx="1389">
                  <c:v>0.48056862720954013</c:v>
                </c:pt>
                <c:pt idx="1390">
                  <c:v>0.48098339993606753</c:v>
                </c:pt>
                <c:pt idx="1391">
                  <c:v>0.48148887613028335</c:v>
                </c:pt>
                <c:pt idx="1392">
                  <c:v>0.48228139235366474</c:v>
                </c:pt>
                <c:pt idx="1393">
                  <c:v>0.48342391356831849</c:v>
                </c:pt>
                <c:pt idx="1394">
                  <c:v>0.48477103209263406</c:v>
                </c:pt>
                <c:pt idx="1395">
                  <c:v>0.48603108887119595</c:v>
                </c:pt>
                <c:pt idx="1396">
                  <c:v>0.48702224871481736</c:v>
                </c:pt>
                <c:pt idx="1397">
                  <c:v>0.48772536802746808</c:v>
                </c:pt>
                <c:pt idx="1398">
                  <c:v>0.48819394526055904</c:v>
                </c:pt>
                <c:pt idx="1399">
                  <c:v>0.48853167372821799</c:v>
                </c:pt>
                <c:pt idx="1400">
                  <c:v>0.48876938275769949</c:v>
                </c:pt>
                <c:pt idx="1401">
                  <c:v>0.48888868509731664</c:v>
                </c:pt>
                <c:pt idx="1402">
                  <c:v>0.4889224268784238</c:v>
                </c:pt>
                <c:pt idx="1403">
                  <c:v>0.4889224268784238</c:v>
                </c:pt>
                <c:pt idx="1404">
                  <c:v>0.4889224268784238</c:v>
                </c:pt>
                <c:pt idx="1405">
                  <c:v>0.4889224268784238</c:v>
                </c:pt>
                <c:pt idx="1406">
                  <c:v>0.4889224268784238</c:v>
                </c:pt>
                <c:pt idx="1407">
                  <c:v>0.4889224268784238</c:v>
                </c:pt>
                <c:pt idx="1408">
                  <c:v>0.4889224268784238</c:v>
                </c:pt>
                <c:pt idx="1409">
                  <c:v>0.4889224268784238</c:v>
                </c:pt>
                <c:pt idx="1410">
                  <c:v>0.4889224268784238</c:v>
                </c:pt>
                <c:pt idx="1411">
                  <c:v>0.4889224268784238</c:v>
                </c:pt>
                <c:pt idx="1412">
                  <c:v>0.48902799296981631</c:v>
                </c:pt>
                <c:pt idx="1413">
                  <c:v>0.48920882762311851</c:v>
                </c:pt>
                <c:pt idx="1414">
                  <c:v>0.48935027624525335</c:v>
                </c:pt>
                <c:pt idx="1415">
                  <c:v>0.48945026803501424</c:v>
                </c:pt>
                <c:pt idx="1416">
                  <c:v>0.48952457045617898</c:v>
                </c:pt>
                <c:pt idx="1417">
                  <c:v>0.48962911056018288</c:v>
                </c:pt>
                <c:pt idx="1418">
                  <c:v>0.48987788211640998</c:v>
                </c:pt>
                <c:pt idx="1419">
                  <c:v>0.49037672011526867</c:v>
                </c:pt>
                <c:pt idx="1420">
                  <c:v>0.4911444682548744</c:v>
                </c:pt>
                <c:pt idx="1421">
                  <c:v>0.49208327862768819</c:v>
                </c:pt>
                <c:pt idx="1422">
                  <c:v>0.49299044754949889</c:v>
                </c:pt>
                <c:pt idx="1423">
                  <c:v>0.49362232333848749</c:v>
                </c:pt>
                <c:pt idx="1424">
                  <c:v>0.49385890484180905</c:v>
                </c:pt>
                <c:pt idx="1425">
                  <c:v>0.49385890484180905</c:v>
                </c:pt>
                <c:pt idx="1426">
                  <c:v>0.49385890484180905</c:v>
                </c:pt>
                <c:pt idx="1427">
                  <c:v>0.49385890484180905</c:v>
                </c:pt>
                <c:pt idx="1428">
                  <c:v>0.49396572142602357</c:v>
                </c:pt>
                <c:pt idx="1429">
                  <c:v>0.49435239648038065</c:v>
                </c:pt>
                <c:pt idx="1430">
                  <c:v>0.49507538153429453</c:v>
                </c:pt>
                <c:pt idx="1431">
                  <c:v>0.49594078003401748</c:v>
                </c:pt>
                <c:pt idx="1432">
                  <c:v>0.49655182114600915</c:v>
                </c:pt>
                <c:pt idx="1433">
                  <c:v>0.49680801477149966</c:v>
                </c:pt>
                <c:pt idx="1434">
                  <c:v>0.49680801477149966</c:v>
                </c:pt>
                <c:pt idx="1435">
                  <c:v>0.49680801477149966</c:v>
                </c:pt>
                <c:pt idx="1436">
                  <c:v>0.49680801477149966</c:v>
                </c:pt>
                <c:pt idx="1437">
                  <c:v>0.49680801477149966</c:v>
                </c:pt>
                <c:pt idx="1438">
                  <c:v>0.49680801477149966</c:v>
                </c:pt>
                <c:pt idx="1439">
                  <c:v>0.49680801477149966</c:v>
                </c:pt>
                <c:pt idx="1440">
                  <c:v>0.49684305549043611</c:v>
                </c:pt>
                <c:pt idx="1441">
                  <c:v>0.49704978798355082</c:v>
                </c:pt>
                <c:pt idx="1442">
                  <c:v>0.49729108605700312</c:v>
                </c:pt>
                <c:pt idx="1443">
                  <c:v>0.49745818871696829</c:v>
                </c:pt>
                <c:pt idx="1444">
                  <c:v>0.49752078666879679</c:v>
                </c:pt>
                <c:pt idx="1445">
                  <c:v>0.49752078666879679</c:v>
                </c:pt>
                <c:pt idx="1446">
                  <c:v>0.49752078666879679</c:v>
                </c:pt>
                <c:pt idx="1447">
                  <c:v>0.49752078666879679</c:v>
                </c:pt>
                <c:pt idx="1448">
                  <c:v>0.49760145442921344</c:v>
                </c:pt>
                <c:pt idx="1449">
                  <c:v>0.49771089468716057</c:v>
                </c:pt>
                <c:pt idx="1450">
                  <c:v>0.49777204115949819</c:v>
                </c:pt>
                <c:pt idx="1451">
                  <c:v>0.49777204115949819</c:v>
                </c:pt>
                <c:pt idx="1452">
                  <c:v>0.49777204115949819</c:v>
                </c:pt>
                <c:pt idx="1453">
                  <c:v>0.49777204115949819</c:v>
                </c:pt>
                <c:pt idx="1454">
                  <c:v>0.49777204115949819</c:v>
                </c:pt>
                <c:pt idx="1455">
                  <c:v>0.49777204115949819</c:v>
                </c:pt>
                <c:pt idx="1456">
                  <c:v>0.49777204115949819</c:v>
                </c:pt>
                <c:pt idx="1457">
                  <c:v>0.49777204115949819</c:v>
                </c:pt>
                <c:pt idx="1458">
                  <c:v>0.49777204115949819</c:v>
                </c:pt>
                <c:pt idx="1459">
                  <c:v>0.49777204115949819</c:v>
                </c:pt>
                <c:pt idx="1460">
                  <c:v>0.49777204115949819</c:v>
                </c:pt>
                <c:pt idx="1461">
                  <c:v>0.49777204115949819</c:v>
                </c:pt>
                <c:pt idx="1462">
                  <c:v>0.49777204115949819</c:v>
                </c:pt>
                <c:pt idx="1463">
                  <c:v>0.49777204115949819</c:v>
                </c:pt>
                <c:pt idx="1464">
                  <c:v>0.49777204115949819</c:v>
                </c:pt>
                <c:pt idx="1465">
                  <c:v>0.49777204115949819</c:v>
                </c:pt>
                <c:pt idx="1466">
                  <c:v>0.49777204115949819</c:v>
                </c:pt>
                <c:pt idx="1467">
                  <c:v>0.49777204115949819</c:v>
                </c:pt>
                <c:pt idx="1468">
                  <c:v>0.49777204115949819</c:v>
                </c:pt>
                <c:pt idx="1469">
                  <c:v>0.49777204115949819</c:v>
                </c:pt>
                <c:pt idx="1470">
                  <c:v>0.49777204115949819</c:v>
                </c:pt>
                <c:pt idx="1471">
                  <c:v>0.49777204115949819</c:v>
                </c:pt>
                <c:pt idx="1472">
                  <c:v>0.49777204115949819</c:v>
                </c:pt>
                <c:pt idx="1473">
                  <c:v>0.49777204115949819</c:v>
                </c:pt>
                <c:pt idx="1474">
                  <c:v>0.49777204115949819</c:v>
                </c:pt>
                <c:pt idx="1475">
                  <c:v>0.49777204115949819</c:v>
                </c:pt>
                <c:pt idx="1476">
                  <c:v>0.49777204115949819</c:v>
                </c:pt>
                <c:pt idx="1477">
                  <c:v>0.49777204115949819</c:v>
                </c:pt>
                <c:pt idx="1478">
                  <c:v>0.49777204115949819</c:v>
                </c:pt>
                <c:pt idx="1479">
                  <c:v>0.49777204115949819</c:v>
                </c:pt>
                <c:pt idx="1480">
                  <c:v>0.49777204115949819</c:v>
                </c:pt>
                <c:pt idx="1481">
                  <c:v>0.49777204115949819</c:v>
                </c:pt>
                <c:pt idx="1482">
                  <c:v>0.49777204115949819</c:v>
                </c:pt>
                <c:pt idx="1483">
                  <c:v>0.49781014823684266</c:v>
                </c:pt>
                <c:pt idx="1484">
                  <c:v>0.49788248359633908</c:v>
                </c:pt>
                <c:pt idx="1485">
                  <c:v>0.49797490099637409</c:v>
                </c:pt>
                <c:pt idx="1486">
                  <c:v>0.49807681902286294</c:v>
                </c:pt>
                <c:pt idx="1487">
                  <c:v>0.49818471700152955</c:v>
                </c:pt>
                <c:pt idx="1488">
                  <c:v>0.49830069783749203</c:v>
                </c:pt>
                <c:pt idx="1489">
                  <c:v>0.49843603152653498</c:v>
                </c:pt>
                <c:pt idx="1490">
                  <c:v>0.49861511447693729</c:v>
                </c:pt>
                <c:pt idx="1491">
                  <c:v>0.49885921644203618</c:v>
                </c:pt>
                <c:pt idx="1492">
                  <c:v>0.49919320262720884</c:v>
                </c:pt>
                <c:pt idx="1493">
                  <c:v>0.49964290611626172</c:v>
                </c:pt>
                <c:pt idx="1494">
                  <c:v>0.50022537157884495</c:v>
                </c:pt>
                <c:pt idx="1495">
                  <c:v>0.50094241618387758</c:v>
                </c:pt>
                <c:pt idx="1496">
                  <c:v>0.5017670966226665</c:v>
                </c:pt>
                <c:pt idx="1497">
                  <c:v>0.50265515971228547</c:v>
                </c:pt>
                <c:pt idx="1498">
                  <c:v>0.50358359778671913</c:v>
                </c:pt>
                <c:pt idx="1499">
                  <c:v>0.5045123967032269</c:v>
                </c:pt>
                <c:pt idx="1500">
                  <c:v>0.50542092458951804</c:v>
                </c:pt>
                <c:pt idx="1501">
                  <c:v>0.50629272630502198</c:v>
                </c:pt>
                <c:pt idx="1502">
                  <c:v>0.50709649890631325</c:v>
                </c:pt>
                <c:pt idx="1503">
                  <c:v>0.50781617607172991</c:v>
                </c:pt>
                <c:pt idx="1504">
                  <c:v>0.50843810355051178</c:v>
                </c:pt>
                <c:pt idx="1505">
                  <c:v>0.50901226844252934</c:v>
                </c:pt>
                <c:pt idx="1506">
                  <c:v>0.50956797377838936</c:v>
                </c:pt>
                <c:pt idx="1507">
                  <c:v>0.51011716959044351</c:v>
                </c:pt>
                <c:pt idx="1508">
                  <c:v>0.510677001117948</c:v>
                </c:pt>
                <c:pt idx="1509">
                  <c:v>0.51121387824179065</c:v>
                </c:pt>
                <c:pt idx="1510">
                  <c:v>0.51174198012642791</c:v>
                </c:pt>
                <c:pt idx="1511">
                  <c:v>0.51229384948759438</c:v>
                </c:pt>
                <c:pt idx="1512">
                  <c:v>0.51288797658737428</c:v>
                </c:pt>
                <c:pt idx="1513">
                  <c:v>0.51354361815594685</c:v>
                </c:pt>
                <c:pt idx="1514">
                  <c:v>0.51431691062535412</c:v>
                </c:pt>
                <c:pt idx="1515">
                  <c:v>0.51525461902532887</c:v>
                </c:pt>
                <c:pt idx="1516">
                  <c:v>0.51637329089564388</c:v>
                </c:pt>
                <c:pt idx="1517">
                  <c:v>0.51767441195167518</c:v>
                </c:pt>
                <c:pt idx="1518">
                  <c:v>0.51910009594657291</c:v>
                </c:pt>
                <c:pt idx="1519">
                  <c:v>0.52053657189088232</c:v>
                </c:pt>
                <c:pt idx="1520">
                  <c:v>0.52184914188815312</c:v>
                </c:pt>
                <c:pt idx="1521">
                  <c:v>0.52301309160004061</c:v>
                </c:pt>
                <c:pt idx="1522">
                  <c:v>0.52405721565004915</c:v>
                </c:pt>
                <c:pt idx="1523">
                  <c:v>0.5250117457513247</c:v>
                </c:pt>
                <c:pt idx="1524">
                  <c:v>0.52589431922609575</c:v>
                </c:pt>
                <c:pt idx="1525">
                  <c:v>0.52669741526578517</c:v>
                </c:pt>
                <c:pt idx="1526">
                  <c:v>0.52739616421351099</c:v>
                </c:pt>
                <c:pt idx="1527">
                  <c:v>0.52793872170786682</c:v>
                </c:pt>
                <c:pt idx="1528">
                  <c:v>0.52825541305125956</c:v>
                </c:pt>
                <c:pt idx="1529">
                  <c:v>0.5282767617272125</c:v>
                </c:pt>
                <c:pt idx="1530">
                  <c:v>0.5282767617272125</c:v>
                </c:pt>
                <c:pt idx="1531">
                  <c:v>0.5282767617272125</c:v>
                </c:pt>
                <c:pt idx="1532">
                  <c:v>0.5282767617272125</c:v>
                </c:pt>
                <c:pt idx="1533">
                  <c:v>0.5282767617272125</c:v>
                </c:pt>
                <c:pt idx="1534">
                  <c:v>0.5282767617272125</c:v>
                </c:pt>
                <c:pt idx="1535">
                  <c:v>0.52836045865813175</c:v>
                </c:pt>
                <c:pt idx="1536">
                  <c:v>0.52863618085423547</c:v>
                </c:pt>
                <c:pt idx="1537">
                  <c:v>0.52910640263921493</c:v>
                </c:pt>
                <c:pt idx="1538">
                  <c:v>0.52979814581907037</c:v>
                </c:pt>
                <c:pt idx="1539">
                  <c:v>0.53076373799293686</c:v>
                </c:pt>
                <c:pt idx="1540">
                  <c:v>0.53203318199419436</c:v>
                </c:pt>
                <c:pt idx="1541">
                  <c:v>0.53356335369881247</c:v>
                </c:pt>
                <c:pt idx="1542">
                  <c:v>0.53534348087358108</c:v>
                </c:pt>
                <c:pt idx="1543">
                  <c:v>0.53734056694398291</c:v>
                </c:pt>
                <c:pt idx="1544">
                  <c:v>0.53952714420810777</c:v>
                </c:pt>
                <c:pt idx="1545">
                  <c:v>0.54187469047331127</c:v>
                </c:pt>
                <c:pt idx="1546">
                  <c:v>0.54426409454790869</c:v>
                </c:pt>
                <c:pt idx="1547">
                  <c:v>0.54655336432556789</c:v>
                </c:pt>
                <c:pt idx="1548">
                  <c:v>0.548551178429179</c:v>
                </c:pt>
                <c:pt idx="1549">
                  <c:v>0.55020899564080061</c:v>
                </c:pt>
                <c:pt idx="1550">
                  <c:v>0.55163087803856303</c:v>
                </c:pt>
                <c:pt idx="1551">
                  <c:v>0.55290855748713874</c:v>
                </c:pt>
                <c:pt idx="1552">
                  <c:v>0.55417033504199953</c:v>
                </c:pt>
                <c:pt idx="1553">
                  <c:v>0.5554733389469132</c:v>
                </c:pt>
                <c:pt idx="1554">
                  <c:v>0.55684539186586612</c:v>
                </c:pt>
                <c:pt idx="1555">
                  <c:v>0.55829321573638724</c:v>
                </c:pt>
                <c:pt idx="1556">
                  <c:v>0.55979004811229993</c:v>
                </c:pt>
                <c:pt idx="1557">
                  <c:v>0.56131161050046541</c:v>
                </c:pt>
                <c:pt idx="1558">
                  <c:v>0.56285506152033271</c:v>
                </c:pt>
                <c:pt idx="1559">
                  <c:v>0.56448083890203793</c:v>
                </c:pt>
                <c:pt idx="1560">
                  <c:v>0.56622232784376569</c:v>
                </c:pt>
                <c:pt idx="1561">
                  <c:v>0.56808855938511382</c:v>
                </c:pt>
                <c:pt idx="1562">
                  <c:v>0.57011522695782713</c:v>
                </c:pt>
                <c:pt idx="1563">
                  <c:v>0.57231756312322202</c:v>
                </c:pt>
                <c:pt idx="1564">
                  <c:v>0.57461320988183828</c:v>
                </c:pt>
                <c:pt idx="1565">
                  <c:v>0.57697357531323701</c:v>
                </c:pt>
                <c:pt idx="1566">
                  <c:v>0.5793999998934124</c:v>
                </c:pt>
                <c:pt idx="1567">
                  <c:v>0.58192566321632921</c:v>
                </c:pt>
                <c:pt idx="1568">
                  <c:v>0.58455730660177818</c:v>
                </c:pt>
                <c:pt idx="1569">
                  <c:v>0.58726469647951274</c:v>
                </c:pt>
                <c:pt idx="1570">
                  <c:v>0.59008278036096484</c:v>
                </c:pt>
                <c:pt idx="1571">
                  <c:v>0.59295121502899195</c:v>
                </c:pt>
                <c:pt idx="1572">
                  <c:v>0.5957925494321834</c:v>
                </c:pt>
                <c:pt idx="1573">
                  <c:v>0.59863550742852545</c:v>
                </c:pt>
                <c:pt idx="1574">
                  <c:v>0.60147487075611994</c:v>
                </c:pt>
                <c:pt idx="1575">
                  <c:v>0.60430536445456684</c:v>
                </c:pt>
                <c:pt idx="1576">
                  <c:v>0.60712166924795063</c:v>
                </c:pt>
                <c:pt idx="1577">
                  <c:v>0.60984586032493437</c:v>
                </c:pt>
                <c:pt idx="1578">
                  <c:v>0.61242550859352618</c:v>
                </c:pt>
                <c:pt idx="1579">
                  <c:v>0.61488626966439952</c:v>
                </c:pt>
                <c:pt idx="1580">
                  <c:v>0.61718118096699726</c:v>
                </c:pt>
                <c:pt idx="1581">
                  <c:v>0.61929625915861097</c:v>
                </c:pt>
                <c:pt idx="1582">
                  <c:v>0.62125975842417169</c:v>
                </c:pt>
                <c:pt idx="1583">
                  <c:v>0.62313733023603868</c:v>
                </c:pt>
                <c:pt idx="1584">
                  <c:v>0.62492938819184829</c:v>
                </c:pt>
                <c:pt idx="1585">
                  <c:v>0.62666499875388859</c:v>
                </c:pt>
                <c:pt idx="1586">
                  <c:v>0.62834850204992965</c:v>
                </c:pt>
                <c:pt idx="1587">
                  <c:v>0.62990017949703248</c:v>
                </c:pt>
                <c:pt idx="1588">
                  <c:v>0.63135367907030637</c:v>
                </c:pt>
                <c:pt idx="1589">
                  <c:v>0.63270657762997717</c:v>
                </c:pt>
                <c:pt idx="1590">
                  <c:v>0.63395677419145435</c:v>
                </c:pt>
                <c:pt idx="1591">
                  <c:v>0.63513769088792449</c:v>
                </c:pt>
                <c:pt idx="1592">
                  <c:v>0.63632029457158779</c:v>
                </c:pt>
                <c:pt idx="1593">
                  <c:v>0.6375771129897565</c:v>
                </c:pt>
                <c:pt idx="1594">
                  <c:v>0.63891381104928058</c:v>
                </c:pt>
                <c:pt idx="1595">
                  <c:v>0.64033287987710219</c:v>
                </c:pt>
                <c:pt idx="1596">
                  <c:v>0.64180638291472625</c:v>
                </c:pt>
                <c:pt idx="1597">
                  <c:v>0.64333393607618305</c:v>
                </c:pt>
                <c:pt idx="1598">
                  <c:v>0.64492230385107419</c:v>
                </c:pt>
                <c:pt idx="1599">
                  <c:v>0.64643577452733159</c:v>
                </c:pt>
                <c:pt idx="1600">
                  <c:v>0.64786774480645992</c:v>
                </c:pt>
                <c:pt idx="1601">
                  <c:v>0.64918514723323362</c:v>
                </c:pt>
                <c:pt idx="1602">
                  <c:v>0.6503457799488489</c:v>
                </c:pt>
                <c:pt idx="1603">
                  <c:v>0.6514149731623281</c:v>
                </c:pt>
                <c:pt idx="1604">
                  <c:v>0.65239109728663791</c:v>
                </c:pt>
                <c:pt idx="1605">
                  <c:v>0.65330547195941913</c:v>
                </c:pt>
                <c:pt idx="1606">
                  <c:v>0.65425622114047854</c:v>
                </c:pt>
                <c:pt idx="1607">
                  <c:v>0.65531261470249835</c:v>
                </c:pt>
                <c:pt idx="1608">
                  <c:v>0.6564472190310634</c:v>
                </c:pt>
                <c:pt idx="1609">
                  <c:v>0.65769396685741122</c:v>
                </c:pt>
                <c:pt idx="1610">
                  <c:v>0.65902965510078115</c:v>
                </c:pt>
                <c:pt idx="1611">
                  <c:v>0.66042230810140801</c:v>
                </c:pt>
                <c:pt idx="1612">
                  <c:v>0.66187824042302257</c:v>
                </c:pt>
                <c:pt idx="1613">
                  <c:v>0.66339745206562484</c:v>
                </c:pt>
                <c:pt idx="1614">
                  <c:v>0.66495503502778763</c:v>
                </c:pt>
                <c:pt idx="1615">
                  <c:v>0.66654772092165382</c:v>
                </c:pt>
                <c:pt idx="1616">
                  <c:v>0.66824610543798613</c:v>
                </c:pt>
                <c:pt idx="1617">
                  <c:v>0.67005439365106334</c:v>
                </c:pt>
                <c:pt idx="1618">
                  <c:v>0.67198086620826036</c:v>
                </c:pt>
                <c:pt idx="1619">
                  <c:v>0.67403066159988223</c:v>
                </c:pt>
                <c:pt idx="1620">
                  <c:v>0.67624590477469182</c:v>
                </c:pt>
                <c:pt idx="1621">
                  <c:v>0.67860469993809636</c:v>
                </c:pt>
                <c:pt idx="1622">
                  <c:v>0.68108075665961509</c:v>
                </c:pt>
                <c:pt idx="1623">
                  <c:v>0.68357977060456154</c:v>
                </c:pt>
                <c:pt idx="1624">
                  <c:v>0.68602514205305531</c:v>
                </c:pt>
                <c:pt idx="1625">
                  <c:v>0.68841129450360183</c:v>
                </c:pt>
                <c:pt idx="1626">
                  <c:v>0.69069395607794626</c:v>
                </c:pt>
                <c:pt idx="1627">
                  <c:v>0.69279386922846664</c:v>
                </c:pt>
                <c:pt idx="1628">
                  <c:v>0.69465859723173584</c:v>
                </c:pt>
                <c:pt idx="1629">
                  <c:v>0.69631100734741047</c:v>
                </c:pt>
                <c:pt idx="1630">
                  <c:v>0.69763706359136801</c:v>
                </c:pt>
                <c:pt idx="1631">
                  <c:v>0.69858604255433099</c:v>
                </c:pt>
                <c:pt idx="1632">
                  <c:v>0.69922152401890336</c:v>
                </c:pt>
                <c:pt idx="1633">
                  <c:v>0.69964176957903124</c:v>
                </c:pt>
                <c:pt idx="1634">
                  <c:v>0.70001574807078681</c:v>
                </c:pt>
                <c:pt idx="1635">
                  <c:v>0.70054134005098023</c:v>
                </c:pt>
                <c:pt idx="1636">
                  <c:v>0.70132229720103423</c:v>
                </c:pt>
                <c:pt idx="1637">
                  <c:v>0.7023956427090452</c:v>
                </c:pt>
                <c:pt idx="1638">
                  <c:v>0.7037124516325366</c:v>
                </c:pt>
                <c:pt idx="1639">
                  <c:v>0.70512060484181949</c:v>
                </c:pt>
                <c:pt idx="1640">
                  <c:v>0.70652875805110249</c:v>
                </c:pt>
                <c:pt idx="1641">
                  <c:v>0.70783931670130817</c:v>
                </c:pt>
                <c:pt idx="1642">
                  <c:v>0.7090464253755161</c:v>
                </c:pt>
                <c:pt idx="1643">
                  <c:v>0.71017901414104223</c:v>
                </c:pt>
                <c:pt idx="1644">
                  <c:v>0.71129700109590333</c:v>
                </c:pt>
                <c:pt idx="1645">
                  <c:v>0.71249635428748992</c:v>
                </c:pt>
                <c:pt idx="1646">
                  <c:v>0.71384439026336122</c:v>
                </c:pt>
                <c:pt idx="1647">
                  <c:v>0.71541222381089775</c:v>
                </c:pt>
                <c:pt idx="1648">
                  <c:v>0.71718338206205523</c:v>
                </c:pt>
                <c:pt idx="1649">
                  <c:v>0.71913595914102124</c:v>
                </c:pt>
                <c:pt idx="1650">
                  <c:v>0.72125243029203645</c:v>
                </c:pt>
                <c:pt idx="1651">
                  <c:v>0.72350784470538809</c:v>
                </c:pt>
                <c:pt idx="1652">
                  <c:v>0.72591321387101537</c:v>
                </c:pt>
                <c:pt idx="1653">
                  <c:v>0.72841066855885273</c:v>
                </c:pt>
                <c:pt idx="1654">
                  <c:v>0.73096897259254012</c:v>
                </c:pt>
                <c:pt idx="1655">
                  <c:v>0.73352207620410026</c:v>
                </c:pt>
                <c:pt idx="1656">
                  <c:v>0.73602665346973217</c:v>
                </c:pt>
                <c:pt idx="1657">
                  <c:v>0.7385112879516762</c:v>
                </c:pt>
                <c:pt idx="1658">
                  <c:v>0.74093642238297486</c:v>
                </c:pt>
                <c:pt idx="1659">
                  <c:v>0.74332701069481755</c:v>
                </c:pt>
                <c:pt idx="1660">
                  <c:v>0.74575254936045543</c:v>
                </c:pt>
                <c:pt idx="1661">
                  <c:v>0.74821341878523817</c:v>
                </c:pt>
                <c:pt idx="1662">
                  <c:v>0.75071000196230719</c:v>
                </c:pt>
                <c:pt idx="1663">
                  <c:v>0.75324268447259535</c:v>
                </c:pt>
                <c:pt idx="1664">
                  <c:v>0.75581185448482668</c:v>
                </c:pt>
                <c:pt idx="1665">
                  <c:v>0.75838167504632636</c:v>
                </c:pt>
                <c:pt idx="1666">
                  <c:v>0.76098387811311197</c:v>
                </c:pt>
                <c:pt idx="1667">
                  <c:v>0.76362346074153842</c:v>
                </c:pt>
                <c:pt idx="1668">
                  <c:v>0.76622231075401093</c:v>
                </c:pt>
                <c:pt idx="1669">
                  <c:v>0.76881229989865829</c:v>
                </c:pt>
                <c:pt idx="1670">
                  <c:v>0.77135605636107296</c:v>
                </c:pt>
                <c:pt idx="1671">
                  <c:v>0.77384381354122667</c:v>
                </c:pt>
                <c:pt idx="1672">
                  <c:v>0.77631267516301339</c:v>
                </c:pt>
                <c:pt idx="1673">
                  <c:v>0.77875788335637919</c:v>
                </c:pt>
                <c:pt idx="1674">
                  <c:v>0.78117931672720686</c:v>
                </c:pt>
                <c:pt idx="1675">
                  <c:v>0.78353454306203518</c:v>
                </c:pt>
                <c:pt idx="1676">
                  <c:v>0.78585658609684284</c:v>
                </c:pt>
                <c:pt idx="1677">
                  <c:v>0.78818316957079404</c:v>
                </c:pt>
                <c:pt idx="1678">
                  <c:v>0.79047649317975321</c:v>
                </c:pt>
                <c:pt idx="1679">
                  <c:v>0.79273201007574923</c:v>
                </c:pt>
                <c:pt idx="1680">
                  <c:v>0.79494972025878241</c:v>
                </c:pt>
                <c:pt idx="1681">
                  <c:v>0.79708741913053893</c:v>
                </c:pt>
                <c:pt idx="1682">
                  <c:v>0.7991409067822397</c:v>
                </c:pt>
                <c:pt idx="1683">
                  <c:v>0.80114382838511033</c:v>
                </c:pt>
                <c:pt idx="1684">
                  <c:v>0.80313395872654547</c:v>
                </c:pt>
                <c:pt idx="1685">
                  <c:v>0.80518625352743323</c:v>
                </c:pt>
                <c:pt idx="1686">
                  <c:v>0.8073465150382928</c:v>
                </c:pt>
                <c:pt idx="1687">
                  <c:v>0.80961903477960506</c:v>
                </c:pt>
                <c:pt idx="1688">
                  <c:v>0.81205041740619299</c:v>
                </c:pt>
                <c:pt idx="1689">
                  <c:v>0.8145754431925637</c:v>
                </c:pt>
                <c:pt idx="1690">
                  <c:v>0.81711925620434678</c:v>
                </c:pt>
                <c:pt idx="1691">
                  <c:v>0.81968195882104311</c:v>
                </c:pt>
                <c:pt idx="1692">
                  <c:v>0.82218774239446157</c:v>
                </c:pt>
                <c:pt idx="1693">
                  <c:v>0.82462691104516739</c:v>
                </c:pt>
                <c:pt idx="1694">
                  <c:v>0.827037327075694</c:v>
                </c:pt>
                <c:pt idx="1695">
                  <c:v>0.82941427947477164</c:v>
                </c:pt>
                <c:pt idx="1696">
                  <c:v>0.83179584955250363</c:v>
                </c:pt>
                <c:pt idx="1697">
                  <c:v>0.83418204377836891</c:v>
                </c:pt>
                <c:pt idx="1698">
                  <c:v>0.83657286862690028</c:v>
                </c:pt>
                <c:pt idx="1699">
                  <c:v>0.83896833057768527</c:v>
                </c:pt>
                <c:pt idx="1700">
                  <c:v>0.84136843611536527</c:v>
                </c:pt>
                <c:pt idx="1701">
                  <c:v>0.84377319172963627</c:v>
                </c:pt>
                <c:pt idx="1702">
                  <c:v>0.84614429072937736</c:v>
                </c:pt>
                <c:pt idx="1703">
                  <c:v>0.84843876335737634</c:v>
                </c:pt>
                <c:pt idx="1704">
                  <c:v>0.85065210200491204</c:v>
                </c:pt>
                <c:pt idx="1705">
                  <c:v>0.85281822110590266</c:v>
                </c:pt>
                <c:pt idx="1706">
                  <c:v>0.85497542999226173</c:v>
                </c:pt>
                <c:pt idx="1707">
                  <c:v>0.85708564992391822</c:v>
                </c:pt>
                <c:pt idx="1708">
                  <c:v>0.85918268122894514</c:v>
                </c:pt>
                <c:pt idx="1709">
                  <c:v>0.86130890804653382</c:v>
                </c:pt>
                <c:pt idx="1710">
                  <c:v>0.86342634087266545</c:v>
                </c:pt>
                <c:pt idx="1711">
                  <c:v>0.86557284192900508</c:v>
                </c:pt>
                <c:pt idx="1712">
                  <c:v>0.86775274539907521</c:v>
                </c:pt>
                <c:pt idx="1713">
                  <c:v>0.86992822119127067</c:v>
                </c:pt>
                <c:pt idx="1714">
                  <c:v>0.87217476997024845</c:v>
                </c:pt>
                <c:pt idx="1715">
                  <c:v>0.87450135344419966</c:v>
                </c:pt>
                <c:pt idx="1716">
                  <c:v>0.87687029047908471</c:v>
                </c:pt>
                <c:pt idx="1717">
                  <c:v>0.8793241326376805</c:v>
                </c:pt>
                <c:pt idx="1718">
                  <c:v>0.88182991621109896</c:v>
                </c:pt>
                <c:pt idx="1719">
                  <c:v>0.8843878779068618</c:v>
                </c:pt>
                <c:pt idx="1720">
                  <c:v>0.88700305747223318</c:v>
                </c:pt>
                <c:pt idx="1721">
                  <c:v>0.88967579683993359</c:v>
                </c:pt>
                <c:pt idx="1722">
                  <c:v>0.89241135920723358</c:v>
                </c:pt>
                <c:pt idx="1723">
                  <c:v>0.89521020549991182</c:v>
                </c:pt>
                <c:pt idx="1724">
                  <c:v>0.89803908972614777</c:v>
                </c:pt>
                <c:pt idx="1725">
                  <c:v>0.90081536827416053</c:v>
                </c:pt>
                <c:pt idx="1726">
                  <c:v>0.90349461256391783</c:v>
                </c:pt>
                <c:pt idx="1727">
                  <c:v>0.90606647961101427</c:v>
                </c:pt>
                <c:pt idx="1728">
                  <c:v>0.90852585753868997</c:v>
                </c:pt>
                <c:pt idx="1729">
                  <c:v>0.91074593446232965</c:v>
                </c:pt>
                <c:pt idx="1730">
                  <c:v>0.91263162262251429</c:v>
                </c:pt>
                <c:pt idx="1731">
                  <c:v>0.91413065469051014</c:v>
                </c:pt>
                <c:pt idx="1732">
                  <c:v>0.91519188419938358</c:v>
                </c:pt>
                <c:pt idx="1733">
                  <c:v>0.91580892613315701</c:v>
                </c:pt>
                <c:pt idx="1734">
                  <c:v>0.91612955205399005</c:v>
                </c:pt>
                <c:pt idx="1735">
                  <c:v>0.91630834380890547</c:v>
                </c:pt>
                <c:pt idx="1736">
                  <c:v>0.91642060456181862</c:v>
                </c:pt>
                <c:pt idx="1737">
                  <c:v>0.91654214515575472</c:v>
                </c:pt>
                <c:pt idx="1738">
                  <c:v>0.91667597425171077</c:v>
                </c:pt>
                <c:pt idx="1739">
                  <c:v>0.91679148158553525</c:v>
                </c:pt>
                <c:pt idx="1740">
                  <c:v>0.91682504028609424</c:v>
                </c:pt>
                <c:pt idx="1741">
                  <c:v>0.91682504028609424</c:v>
                </c:pt>
                <c:pt idx="1742">
                  <c:v>0.91682504028609424</c:v>
                </c:pt>
                <c:pt idx="1743">
                  <c:v>0.91682504028609424</c:v>
                </c:pt>
                <c:pt idx="1744">
                  <c:v>0.91693355786438357</c:v>
                </c:pt>
                <c:pt idx="1745">
                  <c:v>0.91721600629265465</c:v>
                </c:pt>
                <c:pt idx="1746">
                  <c:v>0.91761679119890471</c:v>
                </c:pt>
                <c:pt idx="1747">
                  <c:v>0.91807764963543381</c:v>
                </c:pt>
                <c:pt idx="1748">
                  <c:v>0.91860120009955415</c:v>
                </c:pt>
                <c:pt idx="1749">
                  <c:v>0.91913227099117412</c:v>
                </c:pt>
                <c:pt idx="1750">
                  <c:v>0.91964309308902503</c:v>
                </c:pt>
                <c:pt idx="1751">
                  <c:v>0.92018883450438971</c:v>
                </c:pt>
                <c:pt idx="1752">
                  <c:v>0.92077283213812566</c:v>
                </c:pt>
                <c:pt idx="1753">
                  <c:v>0.92139442699074736</c:v>
                </c:pt>
                <c:pt idx="1754">
                  <c:v>0.92208382688466595</c:v>
                </c:pt>
                <c:pt idx="1755">
                  <c:v>0.92278921856071849</c:v>
                </c:pt>
                <c:pt idx="1756">
                  <c:v>0.92348402050148881</c:v>
                </c:pt>
                <c:pt idx="1757">
                  <c:v>0.92416834465928499</c:v>
                </c:pt>
                <c:pt idx="1758">
                  <c:v>0.92484230235462961</c:v>
                </c:pt>
                <c:pt idx="1759">
                  <c:v>0.92550600427626062</c:v>
                </c:pt>
                <c:pt idx="1760">
                  <c:v>0.92615956048113057</c:v>
                </c:pt>
                <c:pt idx="1761">
                  <c:v>0.92677742903123872</c:v>
                </c:pt>
                <c:pt idx="1762">
                  <c:v>0.92738357633824708</c:v>
                </c:pt>
                <c:pt idx="1763">
                  <c:v>0.92798007482776801</c:v>
                </c:pt>
                <c:pt idx="1764">
                  <c:v>0.92853999156300748</c:v>
                </c:pt>
                <c:pt idx="1765">
                  <c:v>0.9290888037586218</c:v>
                </c:pt>
                <c:pt idx="1766">
                  <c:v>0.92962666389213799</c:v>
                </c:pt>
                <c:pt idx="1767">
                  <c:v>0.93015372334935853</c:v>
                </c:pt>
                <c:pt idx="1768">
                  <c:v>0.93064570255467693</c:v>
                </c:pt>
                <c:pt idx="1769">
                  <c:v>0.93105298939423331</c:v>
                </c:pt>
                <c:pt idx="1770">
                  <c:v>0.93130219202553477</c:v>
                </c:pt>
                <c:pt idx="1771">
                  <c:v>0.93134502196973157</c:v>
                </c:pt>
                <c:pt idx="1772">
                  <c:v>0.93134502196973157</c:v>
                </c:pt>
                <c:pt idx="1773">
                  <c:v>0.93134502196973157</c:v>
                </c:pt>
                <c:pt idx="1774">
                  <c:v>0.93134502196973157</c:v>
                </c:pt>
                <c:pt idx="1775">
                  <c:v>0.93134502196973157</c:v>
                </c:pt>
                <c:pt idx="1776">
                  <c:v>0.93134502196973157</c:v>
                </c:pt>
                <c:pt idx="1777">
                  <c:v>0.93134502196973157</c:v>
                </c:pt>
                <c:pt idx="1778">
                  <c:v>0.93134502196973157</c:v>
                </c:pt>
                <c:pt idx="1779">
                  <c:v>0.93134502196973157</c:v>
                </c:pt>
                <c:pt idx="1780">
                  <c:v>0.93134502196973157</c:v>
                </c:pt>
                <c:pt idx="1781">
                  <c:v>0.93134502196973157</c:v>
                </c:pt>
                <c:pt idx="1782">
                  <c:v>0.93134502196973157</c:v>
                </c:pt>
                <c:pt idx="1783">
                  <c:v>0.93134502196973157</c:v>
                </c:pt>
                <c:pt idx="1784">
                  <c:v>0.93134502196973157</c:v>
                </c:pt>
                <c:pt idx="1785">
                  <c:v>0.93134502196973157</c:v>
                </c:pt>
                <c:pt idx="1786">
                  <c:v>0.93134502196973157</c:v>
                </c:pt>
                <c:pt idx="1787">
                  <c:v>0.93134502196973157</c:v>
                </c:pt>
                <c:pt idx="1788">
                  <c:v>0.93134502196973157</c:v>
                </c:pt>
                <c:pt idx="1789">
                  <c:v>0.93134502196973157</c:v>
                </c:pt>
                <c:pt idx="1790">
                  <c:v>0.93134502196973157</c:v>
                </c:pt>
                <c:pt idx="1791">
                  <c:v>0.93134502196973157</c:v>
                </c:pt>
                <c:pt idx="1792">
                  <c:v>0.93134502196973157</c:v>
                </c:pt>
                <c:pt idx="1793">
                  <c:v>0.93134502196973157</c:v>
                </c:pt>
                <c:pt idx="1794">
                  <c:v>0.93134502196973157</c:v>
                </c:pt>
                <c:pt idx="1795">
                  <c:v>0.93134502196973157</c:v>
                </c:pt>
                <c:pt idx="1796">
                  <c:v>0.93134502196973157</c:v>
                </c:pt>
                <c:pt idx="1797">
                  <c:v>0.93134502196973157</c:v>
                </c:pt>
                <c:pt idx="1798">
                  <c:v>0.93134502196973157</c:v>
                </c:pt>
                <c:pt idx="1799">
                  <c:v>0.93134502196973157</c:v>
                </c:pt>
                <c:pt idx="1800">
                  <c:v>0.93134502196973157</c:v>
                </c:pt>
                <c:pt idx="1801">
                  <c:v>0.93134502196973157</c:v>
                </c:pt>
                <c:pt idx="1802">
                  <c:v>0.93134502196973157</c:v>
                </c:pt>
                <c:pt idx="1803">
                  <c:v>0.93134502196973157</c:v>
                </c:pt>
                <c:pt idx="1804">
                  <c:v>0.93134502196973157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6DA-EC4D-B26C-C4649226F8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734575"/>
        <c:axId val="309977903"/>
      </c:scatterChart>
      <c:valAx>
        <c:axId val="2110734575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Time Elapsed</a:t>
                </a:r>
                <a:r>
                  <a:rPr lang="en-GB" b="1" baseline="0"/>
                  <a:t> (s)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977903"/>
        <c:crosses val="autoZero"/>
        <c:crossBetween val="midCat"/>
      </c:valAx>
      <c:valAx>
        <c:axId val="30997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07345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&amp; Braking Energy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v5'!$R$2:$R$1811</c:f>
              <c:numCache>
                <c:formatCode>General</c:formatCode>
                <c:ptCount val="1805"/>
                <c:pt idx="3" formatCode="0.000">
                  <c:v>0</c:v>
                </c:pt>
                <c:pt idx="4" formatCode="0.000">
                  <c:v>0</c:v>
                </c:pt>
                <c:pt idx="5" formatCode="0.000">
                  <c:v>0</c:v>
                </c:pt>
                <c:pt idx="6" formatCode="0.000">
                  <c:v>0</c:v>
                </c:pt>
                <c:pt idx="7" formatCode="0.000">
                  <c:v>0</c:v>
                </c:pt>
                <c:pt idx="8" formatCode="0.000">
                  <c:v>0</c:v>
                </c:pt>
                <c:pt idx="9" formatCode="0.000">
                  <c:v>0</c:v>
                </c:pt>
                <c:pt idx="10" formatCode="0.000">
                  <c:v>0</c:v>
                </c:pt>
                <c:pt idx="11" formatCode="0.000">
                  <c:v>0</c:v>
                </c:pt>
                <c:pt idx="12" formatCode="0.000">
                  <c:v>0</c:v>
                </c:pt>
                <c:pt idx="13" formatCode="0.000">
                  <c:v>0</c:v>
                </c:pt>
                <c:pt idx="14" formatCode="0.000">
                  <c:v>0</c:v>
                </c:pt>
                <c:pt idx="15" formatCode="0.000">
                  <c:v>0</c:v>
                </c:pt>
                <c:pt idx="16" formatCode="0.000">
                  <c:v>0</c:v>
                </c:pt>
                <c:pt idx="17" formatCode="0.000">
                  <c:v>0</c:v>
                </c:pt>
                <c:pt idx="18" formatCode="0.000">
                  <c:v>0</c:v>
                </c:pt>
                <c:pt idx="19" formatCode="0.000">
                  <c:v>0</c:v>
                </c:pt>
                <c:pt idx="20" formatCode="0.000">
                  <c:v>0</c:v>
                </c:pt>
                <c:pt idx="21" formatCode="0.000">
                  <c:v>0</c:v>
                </c:pt>
                <c:pt idx="22" formatCode="0.000">
                  <c:v>0</c:v>
                </c:pt>
                <c:pt idx="23" formatCode="0.000">
                  <c:v>0</c:v>
                </c:pt>
                <c:pt idx="24" formatCode="0.000">
                  <c:v>0</c:v>
                </c:pt>
                <c:pt idx="25" formatCode="0.000">
                  <c:v>0</c:v>
                </c:pt>
                <c:pt idx="26" formatCode="0.000">
                  <c:v>0</c:v>
                </c:pt>
                <c:pt idx="27" formatCode="0.000">
                  <c:v>0</c:v>
                </c:pt>
                <c:pt idx="28" formatCode="0.000">
                  <c:v>0</c:v>
                </c:pt>
                <c:pt idx="29" formatCode="0.000">
                  <c:v>0</c:v>
                </c:pt>
                <c:pt idx="30" formatCode="0.000">
                  <c:v>0</c:v>
                </c:pt>
                <c:pt idx="31" formatCode="0.000">
                  <c:v>0</c:v>
                </c:pt>
                <c:pt idx="32" formatCode="0.000">
                  <c:v>0</c:v>
                </c:pt>
                <c:pt idx="33" formatCode="0.000">
                  <c:v>0</c:v>
                </c:pt>
                <c:pt idx="34" formatCode="0.000">
                  <c:v>0</c:v>
                </c:pt>
                <c:pt idx="35" formatCode="0.000">
                  <c:v>0</c:v>
                </c:pt>
                <c:pt idx="36" formatCode="0.000">
                  <c:v>0</c:v>
                </c:pt>
                <c:pt idx="37" formatCode="0.000">
                  <c:v>0</c:v>
                </c:pt>
                <c:pt idx="38" formatCode="0.000">
                  <c:v>0</c:v>
                </c:pt>
                <c:pt idx="39" formatCode="0.000">
                  <c:v>0</c:v>
                </c:pt>
                <c:pt idx="40" formatCode="0.000">
                  <c:v>0</c:v>
                </c:pt>
                <c:pt idx="41" formatCode="0.000">
                  <c:v>3.0172977600438194E-4</c:v>
                </c:pt>
                <c:pt idx="42" formatCode="0.000">
                  <c:v>7.5786857571864743E-4</c:v>
                </c:pt>
                <c:pt idx="43" formatCode="0.000">
                  <c:v>1.1437122839858939E-3</c:v>
                </c:pt>
                <c:pt idx="44" formatCode="0.000">
                  <c:v>1.4476875211240259E-3</c:v>
                </c:pt>
                <c:pt idx="45" formatCode="0.000">
                  <c:v>1.8222498088078627E-3</c:v>
                </c:pt>
                <c:pt idx="46" formatCode="0.000">
                  <c:v>2.3017231809268467E-3</c:v>
                </c:pt>
                <c:pt idx="47" formatCode="0.000">
                  <c:v>2.6912650746902874E-3</c:v>
                </c:pt>
                <c:pt idx="48" formatCode="0.000">
                  <c:v>2.8664028813550255E-3</c:v>
                </c:pt>
                <c:pt idx="49" formatCode="0.000">
                  <c:v>2.882832019876643E-3</c:v>
                </c:pt>
                <c:pt idx="50" formatCode="0.000">
                  <c:v>2.882832019876643E-3</c:v>
                </c:pt>
                <c:pt idx="51" formatCode="0.000">
                  <c:v>2.9107088041025468E-3</c:v>
                </c:pt>
                <c:pt idx="52" formatCode="0.000">
                  <c:v>2.9212137648935844E-3</c:v>
                </c:pt>
                <c:pt idx="53" formatCode="0.000">
                  <c:v>2.9212137648935844E-3</c:v>
                </c:pt>
                <c:pt idx="54" formatCode="0.000">
                  <c:v>2.9212137648935844E-3</c:v>
                </c:pt>
                <c:pt idx="55" formatCode="0.000">
                  <c:v>2.9524081359873344E-3</c:v>
                </c:pt>
                <c:pt idx="56" formatCode="0.000">
                  <c:v>3.0842023504682784E-3</c:v>
                </c:pt>
                <c:pt idx="57" formatCode="0.000">
                  <c:v>3.1676773411270808E-3</c:v>
                </c:pt>
                <c:pt idx="58" formatCode="0.000">
                  <c:v>3.1676773411270808E-3</c:v>
                </c:pt>
                <c:pt idx="59" formatCode="0.000">
                  <c:v>3.1676773411270808E-3</c:v>
                </c:pt>
                <c:pt idx="60" formatCode="0.000">
                  <c:v>3.1676773411270808E-3</c:v>
                </c:pt>
                <c:pt idx="61" formatCode="0.000">
                  <c:v>3.1676773411270808E-3</c:v>
                </c:pt>
                <c:pt idx="62" formatCode="0.000">
                  <c:v>3.1676773411270808E-3</c:v>
                </c:pt>
                <c:pt idx="63" formatCode="0.000">
                  <c:v>3.1676773411270808E-3</c:v>
                </c:pt>
                <c:pt idx="64" formatCode="0.000">
                  <c:v>3.1676773411270808E-3</c:v>
                </c:pt>
                <c:pt idx="65" formatCode="0.000">
                  <c:v>3.1676773411270808E-3</c:v>
                </c:pt>
                <c:pt idx="66" formatCode="0.000">
                  <c:v>3.1676773411270808E-3</c:v>
                </c:pt>
                <c:pt idx="67" formatCode="0.000">
                  <c:v>3.1676773411270808E-3</c:v>
                </c:pt>
                <c:pt idx="68" formatCode="0.000">
                  <c:v>3.1676773411270808E-3</c:v>
                </c:pt>
                <c:pt idx="69" formatCode="0.000">
                  <c:v>3.1676773411270808E-3</c:v>
                </c:pt>
                <c:pt idx="70" formatCode="0.000">
                  <c:v>3.1676773411270808E-3</c:v>
                </c:pt>
                <c:pt idx="71" formatCode="0.000">
                  <c:v>3.1676773411270808E-3</c:v>
                </c:pt>
                <c:pt idx="72" formatCode="0.000">
                  <c:v>3.1676773411270808E-3</c:v>
                </c:pt>
                <c:pt idx="73" formatCode="0.000">
                  <c:v>3.1676773411270808E-3</c:v>
                </c:pt>
                <c:pt idx="74" formatCode="0.000">
                  <c:v>3.1676773411270808E-3</c:v>
                </c:pt>
                <c:pt idx="75" formatCode="0.000">
                  <c:v>3.1676773411270808E-3</c:v>
                </c:pt>
                <c:pt idx="76" formatCode="0.000">
                  <c:v>3.1676773411270808E-3</c:v>
                </c:pt>
                <c:pt idx="77" formatCode="0.000">
                  <c:v>3.1676773411270808E-3</c:v>
                </c:pt>
                <c:pt idx="78" formatCode="0.000">
                  <c:v>3.1676773411270808E-3</c:v>
                </c:pt>
                <c:pt idx="79" formatCode="0.000">
                  <c:v>3.1676773411270808E-3</c:v>
                </c:pt>
                <c:pt idx="80" formatCode="0.000">
                  <c:v>3.1676773411270808E-3</c:v>
                </c:pt>
                <c:pt idx="81" formatCode="0.000">
                  <c:v>3.1676773411270808E-3</c:v>
                </c:pt>
                <c:pt idx="82" formatCode="0.000">
                  <c:v>3.1676773411270808E-3</c:v>
                </c:pt>
                <c:pt idx="83" formatCode="0.000">
                  <c:v>3.1676773411270808E-3</c:v>
                </c:pt>
                <c:pt idx="84" formatCode="0.000">
                  <c:v>3.1676773411270808E-3</c:v>
                </c:pt>
                <c:pt idx="85" formatCode="0.000">
                  <c:v>3.1676773411270808E-3</c:v>
                </c:pt>
                <c:pt idx="86" formatCode="0.000">
                  <c:v>3.1676773411270808E-3</c:v>
                </c:pt>
                <c:pt idx="87" formatCode="0.000">
                  <c:v>3.1676773411270808E-3</c:v>
                </c:pt>
                <c:pt idx="88" formatCode="0.000">
                  <c:v>3.1676773411270808E-3</c:v>
                </c:pt>
                <c:pt idx="89" formatCode="0.000">
                  <c:v>3.1676773411270808E-3</c:v>
                </c:pt>
                <c:pt idx="90" formatCode="0.000">
                  <c:v>3.1676773411270808E-3</c:v>
                </c:pt>
                <c:pt idx="91" formatCode="0.000">
                  <c:v>3.1676773411270808E-3</c:v>
                </c:pt>
                <c:pt idx="92" formatCode="0.000">
                  <c:v>3.2651503840958307E-3</c:v>
                </c:pt>
                <c:pt idx="93" formatCode="0.000">
                  <c:v>3.7593137975610964E-3</c:v>
                </c:pt>
                <c:pt idx="94" formatCode="0.000">
                  <c:v>4.4324818448761519E-3</c:v>
                </c:pt>
                <c:pt idx="95" formatCode="0.000">
                  <c:v>5.0060213316874226E-3</c:v>
                </c:pt>
                <c:pt idx="96" formatCode="0.000">
                  <c:v>5.3253851979550701E-3</c:v>
                </c:pt>
                <c:pt idx="97" formatCode="0.000">
                  <c:v>5.4747378639447963E-3</c:v>
                </c:pt>
                <c:pt idx="98" formatCode="0.000">
                  <c:v>5.6051091448089934E-3</c:v>
                </c:pt>
                <c:pt idx="99" formatCode="0.000">
                  <c:v>5.7342654109646951E-3</c:v>
                </c:pt>
                <c:pt idx="100" formatCode="0.000">
                  <c:v>5.8047292596426076E-3</c:v>
                </c:pt>
                <c:pt idx="101" formatCode="0.000">
                  <c:v>5.8281500686703852E-3</c:v>
                </c:pt>
                <c:pt idx="102" formatCode="0.000">
                  <c:v>5.8424778335755771E-3</c:v>
                </c:pt>
                <c:pt idx="103" formatCode="0.000">
                  <c:v>5.8424778335755771E-3</c:v>
                </c:pt>
                <c:pt idx="104" formatCode="0.000">
                  <c:v>5.8424778335755771E-3</c:v>
                </c:pt>
                <c:pt idx="105" formatCode="0.000">
                  <c:v>5.8424778335755771E-3</c:v>
                </c:pt>
                <c:pt idx="106" formatCode="0.000">
                  <c:v>5.8424778335755771E-3</c:v>
                </c:pt>
                <c:pt idx="107" formatCode="0.000">
                  <c:v>5.8424778335755771E-3</c:v>
                </c:pt>
                <c:pt idx="108" formatCode="0.000">
                  <c:v>5.8424778335755771E-3</c:v>
                </c:pt>
                <c:pt idx="109" formatCode="0.000">
                  <c:v>5.8424778335755771E-3</c:v>
                </c:pt>
                <c:pt idx="110" formatCode="0.000">
                  <c:v>5.8424778335755771E-3</c:v>
                </c:pt>
                <c:pt idx="111" formatCode="0.000">
                  <c:v>5.8424778335755771E-3</c:v>
                </c:pt>
                <c:pt idx="112" formatCode="0.000">
                  <c:v>5.8424778335755771E-3</c:v>
                </c:pt>
                <c:pt idx="113" formatCode="0.000">
                  <c:v>5.8424778335755771E-3</c:v>
                </c:pt>
                <c:pt idx="114" formatCode="0.000">
                  <c:v>5.8424778335755771E-3</c:v>
                </c:pt>
                <c:pt idx="115" formatCode="0.000">
                  <c:v>5.8424778335755771E-3</c:v>
                </c:pt>
                <c:pt idx="116" formatCode="0.000">
                  <c:v>5.8424778335755771E-3</c:v>
                </c:pt>
                <c:pt idx="117" formatCode="0.000">
                  <c:v>5.8424778335755771E-3</c:v>
                </c:pt>
                <c:pt idx="118" formatCode="0.000">
                  <c:v>5.8424778335755771E-3</c:v>
                </c:pt>
                <c:pt idx="119" formatCode="0.000">
                  <c:v>5.8424778335755771E-3</c:v>
                </c:pt>
                <c:pt idx="120" formatCode="0.000">
                  <c:v>5.8424778335755771E-3</c:v>
                </c:pt>
                <c:pt idx="121" formatCode="0.000">
                  <c:v>5.8424778335755771E-3</c:v>
                </c:pt>
                <c:pt idx="122" formatCode="0.000">
                  <c:v>5.8424778335755771E-3</c:v>
                </c:pt>
                <c:pt idx="123" formatCode="0.000">
                  <c:v>5.8424778335755771E-3</c:v>
                </c:pt>
                <c:pt idx="124" formatCode="0.000">
                  <c:v>5.8424778335755771E-3</c:v>
                </c:pt>
                <c:pt idx="125" formatCode="0.000">
                  <c:v>5.8424778335755771E-3</c:v>
                </c:pt>
                <c:pt idx="126" formatCode="0.000">
                  <c:v>5.8424778335755771E-3</c:v>
                </c:pt>
                <c:pt idx="127" formatCode="0.000">
                  <c:v>5.8424778335755771E-3</c:v>
                </c:pt>
                <c:pt idx="128" formatCode="0.000">
                  <c:v>5.8424778335755771E-3</c:v>
                </c:pt>
                <c:pt idx="129" formatCode="0.000">
                  <c:v>5.8424778335755771E-3</c:v>
                </c:pt>
                <c:pt idx="130" formatCode="0.000">
                  <c:v>5.8424778335755771E-3</c:v>
                </c:pt>
                <c:pt idx="131" formatCode="0.000">
                  <c:v>5.8424778335755771E-3</c:v>
                </c:pt>
                <c:pt idx="132" formatCode="0.000">
                  <c:v>5.8424778335755771E-3</c:v>
                </c:pt>
                <c:pt idx="133" formatCode="0.000">
                  <c:v>5.8424778335755771E-3</c:v>
                </c:pt>
                <c:pt idx="134" formatCode="0.000">
                  <c:v>5.8424778335755771E-3</c:v>
                </c:pt>
                <c:pt idx="135" formatCode="0.000">
                  <c:v>5.8424778335755771E-3</c:v>
                </c:pt>
                <c:pt idx="136" formatCode="0.000">
                  <c:v>5.8424778335755771E-3</c:v>
                </c:pt>
                <c:pt idx="137" formatCode="0.000">
                  <c:v>5.8424778335755771E-3</c:v>
                </c:pt>
                <c:pt idx="138" formatCode="0.000">
                  <c:v>5.8424778335755771E-3</c:v>
                </c:pt>
                <c:pt idx="139" formatCode="0.000">
                  <c:v>5.8424778335755771E-3</c:v>
                </c:pt>
                <c:pt idx="140" formatCode="0.000">
                  <c:v>5.8424778335755771E-3</c:v>
                </c:pt>
                <c:pt idx="141" formatCode="0.000">
                  <c:v>5.8424778335755771E-3</c:v>
                </c:pt>
                <c:pt idx="142" formatCode="0.000">
                  <c:v>5.8424778335755771E-3</c:v>
                </c:pt>
                <c:pt idx="143" formatCode="0.000">
                  <c:v>5.8424778335755771E-3</c:v>
                </c:pt>
                <c:pt idx="144" formatCode="0.000">
                  <c:v>5.8424778335755771E-3</c:v>
                </c:pt>
                <c:pt idx="145" formatCode="0.000">
                  <c:v>5.8424778335755771E-3</c:v>
                </c:pt>
                <c:pt idx="146" formatCode="0.000">
                  <c:v>5.8424778335755771E-3</c:v>
                </c:pt>
                <c:pt idx="147" formatCode="0.000">
                  <c:v>5.8424778335755771E-3</c:v>
                </c:pt>
                <c:pt idx="148" formatCode="0.000">
                  <c:v>5.8424778335755771E-3</c:v>
                </c:pt>
                <c:pt idx="149" formatCode="0.000">
                  <c:v>5.8424778335755771E-3</c:v>
                </c:pt>
                <c:pt idx="150" formatCode="0.000">
                  <c:v>5.8424778335755771E-3</c:v>
                </c:pt>
                <c:pt idx="151" formatCode="0.000">
                  <c:v>5.8424778335755771E-3</c:v>
                </c:pt>
                <c:pt idx="152" formatCode="0.000">
                  <c:v>5.8424778335755771E-3</c:v>
                </c:pt>
                <c:pt idx="153" formatCode="0.000">
                  <c:v>5.8424778335755771E-3</c:v>
                </c:pt>
                <c:pt idx="154" formatCode="0.000">
                  <c:v>5.8424778335755771E-3</c:v>
                </c:pt>
                <c:pt idx="155" formatCode="0.000">
                  <c:v>5.925072003730541E-3</c:v>
                </c:pt>
                <c:pt idx="156" formatCode="0.000">
                  <c:v>6.3446885460259226E-3</c:v>
                </c:pt>
                <c:pt idx="157" formatCode="0.000">
                  <c:v>6.9064281259066818E-3</c:v>
                </c:pt>
                <c:pt idx="158" formatCode="0.000">
                  <c:v>7.3085894669344077E-3</c:v>
                </c:pt>
                <c:pt idx="159" formatCode="0.000">
                  <c:v>7.4606406264117074E-3</c:v>
                </c:pt>
                <c:pt idx="160" formatCode="0.000">
                  <c:v>7.4606406264117074E-3</c:v>
                </c:pt>
                <c:pt idx="161" formatCode="0.000">
                  <c:v>7.4606406264117074E-3</c:v>
                </c:pt>
                <c:pt idx="162" formatCode="0.000">
                  <c:v>7.4606406264117074E-3</c:v>
                </c:pt>
                <c:pt idx="163" formatCode="0.000">
                  <c:v>7.4606406264117074E-3</c:v>
                </c:pt>
                <c:pt idx="164" formatCode="0.000">
                  <c:v>7.4606406264117074E-3</c:v>
                </c:pt>
                <c:pt idx="165" formatCode="0.000">
                  <c:v>7.4606406264117074E-3</c:v>
                </c:pt>
                <c:pt idx="166" formatCode="0.000">
                  <c:v>7.4606406264117074E-3</c:v>
                </c:pt>
                <c:pt idx="167" formatCode="0.000">
                  <c:v>7.4606406264117074E-3</c:v>
                </c:pt>
                <c:pt idx="168" formatCode="0.000">
                  <c:v>7.4606406264117074E-3</c:v>
                </c:pt>
                <c:pt idx="169" formatCode="0.000">
                  <c:v>7.4606406264117074E-3</c:v>
                </c:pt>
                <c:pt idx="170" formatCode="0.000">
                  <c:v>7.4606406264117074E-3</c:v>
                </c:pt>
                <c:pt idx="171" formatCode="0.000">
                  <c:v>7.4606406264117074E-3</c:v>
                </c:pt>
                <c:pt idx="172" formatCode="0.000">
                  <c:v>7.4606406264117074E-3</c:v>
                </c:pt>
                <c:pt idx="173" formatCode="0.000">
                  <c:v>7.4606406264117074E-3</c:v>
                </c:pt>
                <c:pt idx="174" formatCode="0.000">
                  <c:v>7.4606406264117074E-3</c:v>
                </c:pt>
                <c:pt idx="175" formatCode="0.000">
                  <c:v>7.5823003333322179E-3</c:v>
                </c:pt>
                <c:pt idx="176" formatCode="0.000">
                  <c:v>8.067409838196947E-3</c:v>
                </c:pt>
                <c:pt idx="177" formatCode="0.000">
                  <c:v>8.6507021451974753E-3</c:v>
                </c:pt>
                <c:pt idx="178" formatCode="0.000">
                  <c:v>8.9800884243070294E-3</c:v>
                </c:pt>
                <c:pt idx="179" formatCode="0.000">
                  <c:v>9.0107189988917116E-3</c:v>
                </c:pt>
                <c:pt idx="180" formatCode="0.000">
                  <c:v>9.0107189988917116E-3</c:v>
                </c:pt>
                <c:pt idx="181" formatCode="0.000">
                  <c:v>9.0107189988917116E-3</c:v>
                </c:pt>
                <c:pt idx="182" formatCode="0.000">
                  <c:v>9.0107189988917116E-3</c:v>
                </c:pt>
                <c:pt idx="183" formatCode="0.000">
                  <c:v>9.0107189988917116E-3</c:v>
                </c:pt>
                <c:pt idx="184" formatCode="0.000">
                  <c:v>9.0107189988917116E-3</c:v>
                </c:pt>
                <c:pt idx="185" formatCode="0.000">
                  <c:v>9.0107189988917116E-3</c:v>
                </c:pt>
                <c:pt idx="186" formatCode="0.000">
                  <c:v>9.0107189988917116E-3</c:v>
                </c:pt>
                <c:pt idx="187" formatCode="0.000">
                  <c:v>9.1338924163248472E-3</c:v>
                </c:pt>
                <c:pt idx="188" formatCode="0.000">
                  <c:v>9.3745353940748958E-3</c:v>
                </c:pt>
                <c:pt idx="189" formatCode="0.000">
                  <c:v>9.6227225318349565E-3</c:v>
                </c:pt>
                <c:pt idx="190" formatCode="0.000">
                  <c:v>9.8205926288482022E-3</c:v>
                </c:pt>
                <c:pt idx="191" formatCode="0.000">
                  <c:v>9.954963439015304E-3</c:v>
                </c:pt>
                <c:pt idx="192" formatCode="0.000">
                  <c:v>1.0041808802411088E-2</c:v>
                </c:pt>
                <c:pt idx="193" formatCode="0.000">
                  <c:v>1.0094086770321387E-2</c:v>
                </c:pt>
                <c:pt idx="194" formatCode="0.000">
                  <c:v>1.0116892127964518E-2</c:v>
                </c:pt>
                <c:pt idx="195" formatCode="0.000">
                  <c:v>1.0122373311909018E-2</c:v>
                </c:pt>
                <c:pt idx="196" formatCode="0.000">
                  <c:v>1.0122373311909018E-2</c:v>
                </c:pt>
                <c:pt idx="197" formatCode="0.000">
                  <c:v>1.0122373311909018E-2</c:v>
                </c:pt>
                <c:pt idx="198" formatCode="0.000">
                  <c:v>1.0122373311909018E-2</c:v>
                </c:pt>
                <c:pt idx="199" formatCode="0.000">
                  <c:v>1.0122373311909018E-2</c:v>
                </c:pt>
                <c:pt idx="200" formatCode="0.000">
                  <c:v>1.0122373311909018E-2</c:v>
                </c:pt>
                <c:pt idx="201" formatCode="0.000">
                  <c:v>1.0122373311909018E-2</c:v>
                </c:pt>
                <c:pt idx="202" formatCode="0.000">
                  <c:v>1.0122373311909018E-2</c:v>
                </c:pt>
                <c:pt idx="203" formatCode="0.000">
                  <c:v>1.0122373311909018E-2</c:v>
                </c:pt>
                <c:pt idx="204" formatCode="0.000">
                  <c:v>1.0122373311909018E-2</c:v>
                </c:pt>
                <c:pt idx="205" formatCode="0.000">
                  <c:v>1.0122373311909018E-2</c:v>
                </c:pt>
                <c:pt idx="206" formatCode="0.000">
                  <c:v>1.0122373311909018E-2</c:v>
                </c:pt>
                <c:pt idx="207" formatCode="0.000">
                  <c:v>1.0122373311909018E-2</c:v>
                </c:pt>
                <c:pt idx="208" formatCode="0.000">
                  <c:v>1.0122373311909018E-2</c:v>
                </c:pt>
                <c:pt idx="209" formatCode="0.000">
                  <c:v>1.0122373311909018E-2</c:v>
                </c:pt>
                <c:pt idx="210" formatCode="0.000">
                  <c:v>1.0122373311909018E-2</c:v>
                </c:pt>
                <c:pt idx="211" formatCode="0.000">
                  <c:v>1.0122373311909018E-2</c:v>
                </c:pt>
                <c:pt idx="212" formatCode="0.000">
                  <c:v>1.0122373311909018E-2</c:v>
                </c:pt>
                <c:pt idx="213" formatCode="0.000">
                  <c:v>1.0122373311909018E-2</c:v>
                </c:pt>
                <c:pt idx="214" formatCode="0.000">
                  <c:v>1.0122373311909018E-2</c:v>
                </c:pt>
                <c:pt idx="215" formatCode="0.000">
                  <c:v>1.0122373311909018E-2</c:v>
                </c:pt>
                <c:pt idx="216" formatCode="0.000">
                  <c:v>1.0122373311909018E-2</c:v>
                </c:pt>
                <c:pt idx="217" formatCode="0.000">
                  <c:v>1.0122373311909018E-2</c:v>
                </c:pt>
                <c:pt idx="218" formatCode="0.000">
                  <c:v>1.0122373311909018E-2</c:v>
                </c:pt>
                <c:pt idx="219" formatCode="0.000">
                  <c:v>1.0122373311909018E-2</c:v>
                </c:pt>
                <c:pt idx="220" formatCode="0.000">
                  <c:v>1.0122373311909018E-2</c:v>
                </c:pt>
                <c:pt idx="221" formatCode="0.000">
                  <c:v>1.0122373311909018E-2</c:v>
                </c:pt>
                <c:pt idx="222" formatCode="0.000">
                  <c:v>1.0122373311909018E-2</c:v>
                </c:pt>
                <c:pt idx="223" formatCode="0.000">
                  <c:v>1.0122373311909018E-2</c:v>
                </c:pt>
                <c:pt idx="224" formatCode="0.000">
                  <c:v>1.0122373311909018E-2</c:v>
                </c:pt>
                <c:pt idx="225" formatCode="0.000">
                  <c:v>1.0122373311909018E-2</c:v>
                </c:pt>
                <c:pt idx="226" formatCode="0.000">
                  <c:v>1.0122373311909018E-2</c:v>
                </c:pt>
                <c:pt idx="227" formatCode="0.000">
                  <c:v>1.0122373311909018E-2</c:v>
                </c:pt>
                <c:pt idx="228" formatCode="0.000">
                  <c:v>1.0122373311909018E-2</c:v>
                </c:pt>
                <c:pt idx="229" formatCode="0.000">
                  <c:v>1.0122373311909018E-2</c:v>
                </c:pt>
                <c:pt idx="230" formatCode="0.000">
                  <c:v>1.0122373311909018E-2</c:v>
                </c:pt>
                <c:pt idx="231" formatCode="0.000">
                  <c:v>1.0122373311909018E-2</c:v>
                </c:pt>
                <c:pt idx="232" formatCode="0.000">
                  <c:v>1.0122373311909018E-2</c:v>
                </c:pt>
                <c:pt idx="233" formatCode="0.000">
                  <c:v>1.0122373311909018E-2</c:v>
                </c:pt>
                <c:pt idx="234" formatCode="0.000">
                  <c:v>1.0122373311909018E-2</c:v>
                </c:pt>
                <c:pt idx="235" formatCode="0.000">
                  <c:v>1.0122373311909018E-2</c:v>
                </c:pt>
                <c:pt idx="236" formatCode="0.000">
                  <c:v>1.0122373311909018E-2</c:v>
                </c:pt>
                <c:pt idx="237" formatCode="0.000">
                  <c:v>1.0291683810299499E-2</c:v>
                </c:pt>
                <c:pt idx="238" formatCode="0.000">
                  <c:v>1.0558995366588032E-2</c:v>
                </c:pt>
                <c:pt idx="239" formatCode="0.000">
                  <c:v>1.0703633449230136E-2</c:v>
                </c:pt>
                <c:pt idx="240" formatCode="0.000">
                  <c:v>1.0703633449230136E-2</c:v>
                </c:pt>
                <c:pt idx="241" formatCode="0.000">
                  <c:v>1.0703633449230136E-2</c:v>
                </c:pt>
                <c:pt idx="242" formatCode="0.000">
                  <c:v>1.0736078080160064E-2</c:v>
                </c:pt>
                <c:pt idx="243" formatCode="0.000">
                  <c:v>1.1024673298182889E-2</c:v>
                </c:pt>
                <c:pt idx="244" formatCode="0.000">
                  <c:v>1.1477693490343105E-2</c:v>
                </c:pt>
                <c:pt idx="245" formatCode="0.000">
                  <c:v>1.1836295462643247E-2</c:v>
                </c:pt>
                <c:pt idx="246" formatCode="0.000">
                  <c:v>1.2147701661137053E-2</c:v>
                </c:pt>
                <c:pt idx="247" formatCode="0.000">
                  <c:v>1.248945243387618E-2</c:v>
                </c:pt>
                <c:pt idx="248" formatCode="0.000">
                  <c:v>1.279342767101431E-2</c:v>
                </c:pt>
                <c:pt idx="249" formatCode="0.000">
                  <c:v>1.3167989958698147E-2</c:v>
                </c:pt>
                <c:pt idx="250" formatCode="0.000">
                  <c:v>1.3647463330817129E-2</c:v>
                </c:pt>
                <c:pt idx="251" formatCode="0.000">
                  <c:v>1.4037005224580571E-2</c:v>
                </c:pt>
                <c:pt idx="252" formatCode="0.000">
                  <c:v>1.4212143031245308E-2</c:v>
                </c:pt>
                <c:pt idx="253" formatCode="0.000">
                  <c:v>1.4228572169766925E-2</c:v>
                </c:pt>
                <c:pt idx="254" formatCode="0.000">
                  <c:v>1.4228572169766925E-2</c:v>
                </c:pt>
                <c:pt idx="255" formatCode="0.000">
                  <c:v>1.4256448953992827E-2</c:v>
                </c:pt>
                <c:pt idx="256" formatCode="0.000">
                  <c:v>1.4266953914783866E-2</c:v>
                </c:pt>
                <c:pt idx="257" formatCode="0.000">
                  <c:v>1.4266953914783866E-2</c:v>
                </c:pt>
                <c:pt idx="258" formatCode="0.000">
                  <c:v>1.4266953914783866E-2</c:v>
                </c:pt>
                <c:pt idx="259" formatCode="0.000">
                  <c:v>1.4298148285877615E-2</c:v>
                </c:pt>
                <c:pt idx="260" formatCode="0.000">
                  <c:v>1.43644585325945E-2</c:v>
                </c:pt>
                <c:pt idx="261" formatCode="0.000">
                  <c:v>1.43644585325945E-2</c:v>
                </c:pt>
                <c:pt idx="262" formatCode="0.000">
                  <c:v>1.43644585325945E-2</c:v>
                </c:pt>
                <c:pt idx="263" formatCode="0.000">
                  <c:v>1.43644585325945E-2</c:v>
                </c:pt>
                <c:pt idx="264" formatCode="0.000">
                  <c:v>1.43644585325945E-2</c:v>
                </c:pt>
                <c:pt idx="265" formatCode="0.000">
                  <c:v>1.43644585325945E-2</c:v>
                </c:pt>
                <c:pt idx="266" formatCode="0.000">
                  <c:v>1.43644585325945E-2</c:v>
                </c:pt>
                <c:pt idx="267" formatCode="0.000">
                  <c:v>1.43644585325945E-2</c:v>
                </c:pt>
                <c:pt idx="268" formatCode="0.000">
                  <c:v>1.43644585325945E-2</c:v>
                </c:pt>
                <c:pt idx="269" formatCode="0.000">
                  <c:v>1.43644585325945E-2</c:v>
                </c:pt>
                <c:pt idx="270" formatCode="0.000">
                  <c:v>1.43644585325945E-2</c:v>
                </c:pt>
                <c:pt idx="271" formatCode="0.000">
                  <c:v>1.43644585325945E-2</c:v>
                </c:pt>
                <c:pt idx="272" formatCode="0.000">
                  <c:v>1.43644585325945E-2</c:v>
                </c:pt>
                <c:pt idx="273" formatCode="0.000">
                  <c:v>1.43644585325945E-2</c:v>
                </c:pt>
                <c:pt idx="274" formatCode="0.000">
                  <c:v>1.43644585325945E-2</c:v>
                </c:pt>
                <c:pt idx="275" formatCode="0.000">
                  <c:v>1.43644585325945E-2</c:v>
                </c:pt>
                <c:pt idx="276" formatCode="0.000">
                  <c:v>1.43644585325945E-2</c:v>
                </c:pt>
                <c:pt idx="277" formatCode="0.000">
                  <c:v>1.43644585325945E-2</c:v>
                </c:pt>
                <c:pt idx="278" formatCode="0.000">
                  <c:v>1.4696112688195914E-2</c:v>
                </c:pt>
                <c:pt idx="279" formatCode="0.000">
                  <c:v>1.5160044104862581E-2</c:v>
                </c:pt>
                <c:pt idx="280" formatCode="0.000">
                  <c:v>1.567844798867888E-2</c:v>
                </c:pt>
                <c:pt idx="281" formatCode="0.000">
                  <c:v>1.6227033116365211E-2</c:v>
                </c:pt>
                <c:pt idx="282" formatCode="0.000">
                  <c:v>1.6891457967411296E-2</c:v>
                </c:pt>
                <c:pt idx="283" formatCode="0.000">
                  <c:v>1.7491894458708638E-2</c:v>
                </c:pt>
                <c:pt idx="284" formatCode="0.000">
                  <c:v>1.7731481373991061E-2</c:v>
                </c:pt>
                <c:pt idx="285" formatCode="0.000">
                  <c:v>1.7731481373991061E-2</c:v>
                </c:pt>
                <c:pt idx="286" formatCode="0.000">
                  <c:v>1.7731481373991061E-2</c:v>
                </c:pt>
                <c:pt idx="287" formatCode="0.000">
                  <c:v>1.7731481373991061E-2</c:v>
                </c:pt>
                <c:pt idx="288" formatCode="0.000">
                  <c:v>1.7731481373991061E-2</c:v>
                </c:pt>
                <c:pt idx="289" formatCode="0.000">
                  <c:v>1.7731481373991061E-2</c:v>
                </c:pt>
                <c:pt idx="290" formatCode="0.000">
                  <c:v>1.7731481373991061E-2</c:v>
                </c:pt>
                <c:pt idx="291" formatCode="0.000">
                  <c:v>1.7731481373991061E-2</c:v>
                </c:pt>
                <c:pt idx="292" formatCode="0.000">
                  <c:v>1.7731481373991061E-2</c:v>
                </c:pt>
                <c:pt idx="293" formatCode="0.000">
                  <c:v>1.7731481373991061E-2</c:v>
                </c:pt>
                <c:pt idx="294" formatCode="0.000">
                  <c:v>1.7731481373991061E-2</c:v>
                </c:pt>
                <c:pt idx="295" formatCode="0.000">
                  <c:v>1.7731481373991061E-2</c:v>
                </c:pt>
                <c:pt idx="296" formatCode="0.000">
                  <c:v>1.7731481373991061E-2</c:v>
                </c:pt>
                <c:pt idx="297" formatCode="0.000">
                  <c:v>1.7731481373991061E-2</c:v>
                </c:pt>
                <c:pt idx="298" formatCode="0.000">
                  <c:v>1.7731481373991061E-2</c:v>
                </c:pt>
                <c:pt idx="299" formatCode="0.000">
                  <c:v>1.7731481373991061E-2</c:v>
                </c:pt>
                <c:pt idx="300" formatCode="0.000">
                  <c:v>1.7731481373991061E-2</c:v>
                </c:pt>
                <c:pt idx="301" formatCode="0.000">
                  <c:v>1.7731481373991061E-2</c:v>
                </c:pt>
                <c:pt idx="302" formatCode="0.000">
                  <c:v>1.7731481373991061E-2</c:v>
                </c:pt>
                <c:pt idx="303" formatCode="0.000">
                  <c:v>1.7731481373991061E-2</c:v>
                </c:pt>
                <c:pt idx="304" formatCode="0.000">
                  <c:v>1.7731481373991061E-2</c:v>
                </c:pt>
                <c:pt idx="305" formatCode="0.000">
                  <c:v>1.7731481373991061E-2</c:v>
                </c:pt>
                <c:pt idx="306" formatCode="0.000">
                  <c:v>1.7731481373991061E-2</c:v>
                </c:pt>
                <c:pt idx="307" formatCode="0.000">
                  <c:v>1.7731481373991061E-2</c:v>
                </c:pt>
                <c:pt idx="308" formatCode="0.000">
                  <c:v>1.7800868933204594E-2</c:v>
                </c:pt>
                <c:pt idx="309" formatCode="0.000">
                  <c:v>1.7937254241357843E-2</c:v>
                </c:pt>
                <c:pt idx="310" formatCode="0.000">
                  <c:v>1.8011143256252318E-2</c:v>
                </c:pt>
                <c:pt idx="311" formatCode="0.000">
                  <c:v>1.8011143256252318E-2</c:v>
                </c:pt>
                <c:pt idx="312" formatCode="0.000">
                  <c:v>1.8011143256252318E-2</c:v>
                </c:pt>
                <c:pt idx="313" formatCode="0.000">
                  <c:v>1.8011143256252318E-2</c:v>
                </c:pt>
                <c:pt idx="314" formatCode="0.000">
                  <c:v>1.8011143256252318E-2</c:v>
                </c:pt>
                <c:pt idx="315" formatCode="0.000">
                  <c:v>1.8011143256252318E-2</c:v>
                </c:pt>
                <c:pt idx="316" formatCode="0.000">
                  <c:v>1.8011143256252318E-2</c:v>
                </c:pt>
                <c:pt idx="317" formatCode="0.000">
                  <c:v>1.8088233347260622E-2</c:v>
                </c:pt>
                <c:pt idx="318" formatCode="0.000">
                  <c:v>1.8219180523186548E-2</c:v>
                </c:pt>
                <c:pt idx="319" formatCode="0.000">
                  <c:v>1.8347571892299491E-2</c:v>
                </c:pt>
                <c:pt idx="320" formatCode="0.000">
                  <c:v>1.8443866502880123E-2</c:v>
                </c:pt>
                <c:pt idx="321" formatCode="0.000">
                  <c:v>1.8566946406697205E-2</c:v>
                </c:pt>
                <c:pt idx="322" formatCode="0.000">
                  <c:v>1.8748640828636504E-2</c:v>
                </c:pt>
                <c:pt idx="323" formatCode="0.000">
                  <c:v>1.8937642152939201E-2</c:v>
                </c:pt>
                <c:pt idx="324" formatCode="0.000">
                  <c:v>1.899944060908431E-2</c:v>
                </c:pt>
                <c:pt idx="325" formatCode="0.000">
                  <c:v>1.899944060908431E-2</c:v>
                </c:pt>
                <c:pt idx="326" formatCode="0.000">
                  <c:v>1.899944060908431E-2</c:v>
                </c:pt>
                <c:pt idx="327" formatCode="0.000">
                  <c:v>1.899944060908431E-2</c:v>
                </c:pt>
                <c:pt idx="328" formatCode="0.000">
                  <c:v>1.899944060908431E-2</c:v>
                </c:pt>
                <c:pt idx="329" formatCode="0.000">
                  <c:v>1.899944060908431E-2</c:v>
                </c:pt>
                <c:pt idx="330" formatCode="0.000">
                  <c:v>1.899944060908431E-2</c:v>
                </c:pt>
                <c:pt idx="331" formatCode="0.000">
                  <c:v>1.899944060908431E-2</c:v>
                </c:pt>
                <c:pt idx="332" formatCode="0.000">
                  <c:v>1.9105915822028294E-2</c:v>
                </c:pt>
                <c:pt idx="333" formatCode="0.000">
                  <c:v>1.9366615195299103E-2</c:v>
                </c:pt>
                <c:pt idx="334" formatCode="0.000">
                  <c:v>1.9476142771540864E-2</c:v>
                </c:pt>
                <c:pt idx="335" formatCode="0.000">
                  <c:v>1.9476142771540864E-2</c:v>
                </c:pt>
                <c:pt idx="336" formatCode="0.000">
                  <c:v>1.9476142771540864E-2</c:v>
                </c:pt>
                <c:pt idx="337" formatCode="0.000">
                  <c:v>1.9476142771540864E-2</c:v>
                </c:pt>
                <c:pt idx="338" formatCode="0.000">
                  <c:v>1.9476142771540864E-2</c:v>
                </c:pt>
                <c:pt idx="339" formatCode="0.000">
                  <c:v>1.9476142771540864E-2</c:v>
                </c:pt>
                <c:pt idx="340" formatCode="0.000">
                  <c:v>1.9476142771540864E-2</c:v>
                </c:pt>
                <c:pt idx="341" formatCode="0.000">
                  <c:v>1.9476142771540864E-2</c:v>
                </c:pt>
                <c:pt idx="342" formatCode="0.000">
                  <c:v>1.9476142771540864E-2</c:v>
                </c:pt>
                <c:pt idx="343" formatCode="0.000">
                  <c:v>1.9476142771540864E-2</c:v>
                </c:pt>
                <c:pt idx="344" formatCode="0.000">
                  <c:v>1.9476142771540864E-2</c:v>
                </c:pt>
                <c:pt idx="345" formatCode="0.000">
                  <c:v>1.9476142771540864E-2</c:v>
                </c:pt>
                <c:pt idx="346" formatCode="0.000">
                  <c:v>1.9476142771540864E-2</c:v>
                </c:pt>
                <c:pt idx="347" formatCode="0.000">
                  <c:v>1.9476142771540864E-2</c:v>
                </c:pt>
                <c:pt idx="348" formatCode="0.000">
                  <c:v>1.9476142771540864E-2</c:v>
                </c:pt>
                <c:pt idx="349" formatCode="0.000">
                  <c:v>1.9476142771540864E-2</c:v>
                </c:pt>
                <c:pt idx="350" formatCode="0.000">
                  <c:v>1.9476142771540864E-2</c:v>
                </c:pt>
                <c:pt idx="351" formatCode="0.000">
                  <c:v>1.9476142771540864E-2</c:v>
                </c:pt>
                <c:pt idx="352" formatCode="0.000">
                  <c:v>1.9476142771540864E-2</c:v>
                </c:pt>
                <c:pt idx="353" formatCode="0.000">
                  <c:v>1.9476142771540864E-2</c:v>
                </c:pt>
                <c:pt idx="354" formatCode="0.000">
                  <c:v>1.9476142771540864E-2</c:v>
                </c:pt>
                <c:pt idx="355" formatCode="0.000">
                  <c:v>1.9476142771540864E-2</c:v>
                </c:pt>
                <c:pt idx="356" formatCode="0.000">
                  <c:v>1.9476142771540864E-2</c:v>
                </c:pt>
                <c:pt idx="357" formatCode="0.000">
                  <c:v>1.9476142771540864E-2</c:v>
                </c:pt>
                <c:pt idx="358" formatCode="0.000">
                  <c:v>1.9476142771540864E-2</c:v>
                </c:pt>
                <c:pt idx="359" formatCode="0.000">
                  <c:v>1.9476142771540864E-2</c:v>
                </c:pt>
                <c:pt idx="360" formatCode="0.000">
                  <c:v>1.9476142771540864E-2</c:v>
                </c:pt>
                <c:pt idx="361" formatCode="0.000">
                  <c:v>1.9476142771540864E-2</c:v>
                </c:pt>
                <c:pt idx="362" formatCode="0.000">
                  <c:v>1.9476142771540864E-2</c:v>
                </c:pt>
                <c:pt idx="363" formatCode="0.000">
                  <c:v>1.9586959782000174E-2</c:v>
                </c:pt>
                <c:pt idx="364" formatCode="0.000">
                  <c:v>1.9744163163085492E-2</c:v>
                </c:pt>
                <c:pt idx="365" formatCode="0.000">
                  <c:v>1.9850272276825776E-2</c:v>
                </c:pt>
                <c:pt idx="366" formatCode="0.000">
                  <c:v>1.9886271607138996E-2</c:v>
                </c:pt>
                <c:pt idx="367" formatCode="0.000">
                  <c:v>1.9886271607138996E-2</c:v>
                </c:pt>
                <c:pt idx="368" formatCode="0.000">
                  <c:v>1.9886271607138996E-2</c:v>
                </c:pt>
                <c:pt idx="369" formatCode="0.000">
                  <c:v>1.9886271607138996E-2</c:v>
                </c:pt>
                <c:pt idx="370" formatCode="0.000">
                  <c:v>1.9886271607138996E-2</c:v>
                </c:pt>
                <c:pt idx="371" formatCode="0.000">
                  <c:v>1.9886271607138996E-2</c:v>
                </c:pt>
                <c:pt idx="372" formatCode="0.000">
                  <c:v>1.9886271607138996E-2</c:v>
                </c:pt>
                <c:pt idx="373" formatCode="0.000">
                  <c:v>1.9886271607138996E-2</c:v>
                </c:pt>
                <c:pt idx="374" formatCode="0.000">
                  <c:v>1.9886271607138996E-2</c:v>
                </c:pt>
                <c:pt idx="375" formatCode="0.000">
                  <c:v>1.9886271607138996E-2</c:v>
                </c:pt>
                <c:pt idx="376" formatCode="0.000">
                  <c:v>2.000165017101967E-2</c:v>
                </c:pt>
                <c:pt idx="377" formatCode="0.000">
                  <c:v>2.0290960597490141E-2</c:v>
                </c:pt>
                <c:pt idx="378" formatCode="0.000">
                  <c:v>2.05756530828839E-2</c:v>
                </c:pt>
                <c:pt idx="379" formatCode="0.000">
                  <c:v>2.0761360910044394E-2</c:v>
                </c:pt>
                <c:pt idx="380" formatCode="0.000">
                  <c:v>2.0858761928489015E-2</c:v>
                </c:pt>
                <c:pt idx="381" formatCode="0.000">
                  <c:v>2.0906105278170727E-2</c:v>
                </c:pt>
                <c:pt idx="382" formatCode="0.000">
                  <c:v>2.0926388549467337E-2</c:v>
                </c:pt>
                <c:pt idx="383" formatCode="0.000">
                  <c:v>2.0932806194643376E-2</c:v>
                </c:pt>
                <c:pt idx="384" formatCode="0.000">
                  <c:v>2.0942945950816218E-2</c:v>
                </c:pt>
                <c:pt idx="385" formatCode="0.000">
                  <c:v>2.095888112995337E-2</c:v>
                </c:pt>
                <c:pt idx="386" formatCode="0.000">
                  <c:v>2.0973195838569582E-2</c:v>
                </c:pt>
                <c:pt idx="387" formatCode="0.000">
                  <c:v>2.0986241716475378E-2</c:v>
                </c:pt>
                <c:pt idx="388" formatCode="0.000">
                  <c:v>2.099573804714136E-2</c:v>
                </c:pt>
                <c:pt idx="389" formatCode="0.000">
                  <c:v>2.0998116735515444E-2</c:v>
                </c:pt>
                <c:pt idx="390" formatCode="0.000">
                  <c:v>2.0998116735515444E-2</c:v>
                </c:pt>
                <c:pt idx="391" formatCode="0.000">
                  <c:v>2.0998116735515444E-2</c:v>
                </c:pt>
                <c:pt idx="392" formatCode="0.000">
                  <c:v>2.0998116735515444E-2</c:v>
                </c:pt>
                <c:pt idx="393" formatCode="0.000">
                  <c:v>2.0998116735515444E-2</c:v>
                </c:pt>
                <c:pt idx="394" formatCode="0.000">
                  <c:v>2.0998116735515444E-2</c:v>
                </c:pt>
                <c:pt idx="395" formatCode="0.000">
                  <c:v>2.0998116735515444E-2</c:v>
                </c:pt>
                <c:pt idx="396" formatCode="0.000">
                  <c:v>2.0998116735515444E-2</c:v>
                </c:pt>
                <c:pt idx="397" formatCode="0.000">
                  <c:v>2.0998116735515444E-2</c:v>
                </c:pt>
                <c:pt idx="398" formatCode="0.000">
                  <c:v>2.0998116735515444E-2</c:v>
                </c:pt>
                <c:pt idx="399" formatCode="0.000">
                  <c:v>2.0998116735515444E-2</c:v>
                </c:pt>
                <c:pt idx="400" formatCode="0.000">
                  <c:v>2.0998116735515444E-2</c:v>
                </c:pt>
                <c:pt idx="401" formatCode="0.000">
                  <c:v>2.0998116735515444E-2</c:v>
                </c:pt>
                <c:pt idx="402" formatCode="0.000">
                  <c:v>2.0998116735515444E-2</c:v>
                </c:pt>
                <c:pt idx="403" formatCode="0.000">
                  <c:v>2.0998116735515444E-2</c:v>
                </c:pt>
                <c:pt idx="404" formatCode="0.000">
                  <c:v>2.0998116735515444E-2</c:v>
                </c:pt>
                <c:pt idx="405" formatCode="0.000">
                  <c:v>2.0998116735515444E-2</c:v>
                </c:pt>
                <c:pt idx="406" formatCode="0.000">
                  <c:v>2.1050939230956144E-2</c:v>
                </c:pt>
                <c:pt idx="407" formatCode="0.000">
                  <c:v>2.1171297760086687E-2</c:v>
                </c:pt>
                <c:pt idx="408" formatCode="0.000">
                  <c:v>2.1271393250827428E-2</c:v>
                </c:pt>
                <c:pt idx="409" formatCode="0.000">
                  <c:v>2.1353960671993338E-2</c:v>
                </c:pt>
                <c:pt idx="410" formatCode="0.000">
                  <c:v>2.1448029613753465E-2</c:v>
                </c:pt>
                <c:pt idx="411" formatCode="0.000">
                  <c:v>2.154454540046007E-2</c:v>
                </c:pt>
                <c:pt idx="412" formatCode="0.000">
                  <c:v>2.160476777430869E-2</c:v>
                </c:pt>
                <c:pt idx="413" formatCode="0.000">
                  <c:v>2.160476777430869E-2</c:v>
                </c:pt>
                <c:pt idx="414" formatCode="0.000">
                  <c:v>2.160476777430869E-2</c:v>
                </c:pt>
                <c:pt idx="415" formatCode="0.000">
                  <c:v>2.160476777430869E-2</c:v>
                </c:pt>
                <c:pt idx="416" formatCode="0.000">
                  <c:v>2.160476777430869E-2</c:v>
                </c:pt>
                <c:pt idx="417" formatCode="0.000">
                  <c:v>2.160476777430869E-2</c:v>
                </c:pt>
                <c:pt idx="418" formatCode="0.000">
                  <c:v>2.160476777430869E-2</c:v>
                </c:pt>
                <c:pt idx="419" formatCode="0.000">
                  <c:v>2.160476777430869E-2</c:v>
                </c:pt>
                <c:pt idx="420" formatCode="0.000">
                  <c:v>2.160476777430869E-2</c:v>
                </c:pt>
                <c:pt idx="421" formatCode="0.000">
                  <c:v>2.160476777430869E-2</c:v>
                </c:pt>
                <c:pt idx="422" formatCode="0.000">
                  <c:v>2.160476777430869E-2</c:v>
                </c:pt>
                <c:pt idx="423" formatCode="0.000">
                  <c:v>2.160476777430869E-2</c:v>
                </c:pt>
                <c:pt idx="424" formatCode="0.000">
                  <c:v>2.164146040439557E-2</c:v>
                </c:pt>
                <c:pt idx="425" formatCode="0.000">
                  <c:v>2.164146040439557E-2</c:v>
                </c:pt>
                <c:pt idx="426" formatCode="0.000">
                  <c:v>2.164146040439557E-2</c:v>
                </c:pt>
                <c:pt idx="427" formatCode="0.000">
                  <c:v>2.164146040439557E-2</c:v>
                </c:pt>
                <c:pt idx="428" formatCode="0.000">
                  <c:v>2.164146040439557E-2</c:v>
                </c:pt>
                <c:pt idx="429" formatCode="0.000">
                  <c:v>2.164146040439557E-2</c:v>
                </c:pt>
                <c:pt idx="430" formatCode="0.000">
                  <c:v>2.164146040439557E-2</c:v>
                </c:pt>
                <c:pt idx="431" formatCode="0.000">
                  <c:v>2.164146040439557E-2</c:v>
                </c:pt>
                <c:pt idx="432" formatCode="0.000">
                  <c:v>2.164146040439557E-2</c:v>
                </c:pt>
                <c:pt idx="433" formatCode="0.000">
                  <c:v>2.164146040439557E-2</c:v>
                </c:pt>
                <c:pt idx="434" formatCode="0.000">
                  <c:v>2.164146040439557E-2</c:v>
                </c:pt>
                <c:pt idx="435" formatCode="0.000">
                  <c:v>2.164146040439557E-2</c:v>
                </c:pt>
                <c:pt idx="436" formatCode="0.000">
                  <c:v>2.164146040439557E-2</c:v>
                </c:pt>
                <c:pt idx="437" formatCode="0.000">
                  <c:v>2.164146040439557E-2</c:v>
                </c:pt>
                <c:pt idx="438" formatCode="0.000">
                  <c:v>2.164146040439557E-2</c:v>
                </c:pt>
                <c:pt idx="439" formatCode="0.000">
                  <c:v>2.166175424703639E-2</c:v>
                </c:pt>
                <c:pt idx="440" formatCode="0.000">
                  <c:v>2.1857167255881264E-2</c:v>
                </c:pt>
                <c:pt idx="441" formatCode="0.000">
                  <c:v>2.2221948782535795E-2</c:v>
                </c:pt>
                <c:pt idx="442" formatCode="0.000">
                  <c:v>2.2697345333292041E-2</c:v>
                </c:pt>
                <c:pt idx="443" formatCode="0.000">
                  <c:v>2.3163316441961523E-2</c:v>
                </c:pt>
                <c:pt idx="444" formatCode="0.000">
                  <c:v>2.3510756768308213E-2</c:v>
                </c:pt>
                <c:pt idx="445" formatCode="0.000">
                  <c:v>2.3686722104170471E-2</c:v>
                </c:pt>
                <c:pt idx="446" formatCode="0.000">
                  <c:v>2.374313857725182E-2</c:v>
                </c:pt>
                <c:pt idx="447" formatCode="0.000">
                  <c:v>2.3751608433332988E-2</c:v>
                </c:pt>
                <c:pt idx="448" formatCode="0.000">
                  <c:v>2.3751608433332988E-2</c:v>
                </c:pt>
                <c:pt idx="449" formatCode="0.000">
                  <c:v>2.3751608433332988E-2</c:v>
                </c:pt>
                <c:pt idx="450" formatCode="0.000">
                  <c:v>2.3751608433332988E-2</c:v>
                </c:pt>
                <c:pt idx="451" formatCode="0.000">
                  <c:v>2.3751608433332988E-2</c:v>
                </c:pt>
                <c:pt idx="452" formatCode="0.000">
                  <c:v>2.3751608433332988E-2</c:v>
                </c:pt>
                <c:pt idx="453" formatCode="0.000">
                  <c:v>2.3751608433332988E-2</c:v>
                </c:pt>
                <c:pt idx="454" formatCode="0.000">
                  <c:v>2.3751608433332988E-2</c:v>
                </c:pt>
                <c:pt idx="455" formatCode="0.000">
                  <c:v>2.3751608433332988E-2</c:v>
                </c:pt>
                <c:pt idx="456" formatCode="0.000">
                  <c:v>2.3751608433332988E-2</c:v>
                </c:pt>
                <c:pt idx="457" formatCode="0.000">
                  <c:v>2.3751608433332988E-2</c:v>
                </c:pt>
                <c:pt idx="458" formatCode="0.000">
                  <c:v>2.3751608433332988E-2</c:v>
                </c:pt>
                <c:pt idx="459" formatCode="0.000">
                  <c:v>2.3751608433332988E-2</c:v>
                </c:pt>
                <c:pt idx="460" formatCode="0.000">
                  <c:v>2.3751608433332988E-2</c:v>
                </c:pt>
                <c:pt idx="461" formatCode="0.000">
                  <c:v>2.3751608433332988E-2</c:v>
                </c:pt>
                <c:pt idx="462" formatCode="0.000">
                  <c:v>2.3751608433332988E-2</c:v>
                </c:pt>
                <c:pt idx="463" formatCode="0.000">
                  <c:v>2.3751608433332988E-2</c:v>
                </c:pt>
                <c:pt idx="464" formatCode="0.000">
                  <c:v>2.3751608433332988E-2</c:v>
                </c:pt>
                <c:pt idx="465" formatCode="0.000">
                  <c:v>2.3751608433332988E-2</c:v>
                </c:pt>
                <c:pt idx="466" formatCode="0.000">
                  <c:v>2.3751608433332988E-2</c:v>
                </c:pt>
                <c:pt idx="467" formatCode="0.000">
                  <c:v>2.3751608433332988E-2</c:v>
                </c:pt>
                <c:pt idx="468" formatCode="0.000">
                  <c:v>2.3751608433332988E-2</c:v>
                </c:pt>
                <c:pt idx="469" formatCode="0.000">
                  <c:v>2.3751608433332988E-2</c:v>
                </c:pt>
                <c:pt idx="470" formatCode="0.000">
                  <c:v>2.3751608433332988E-2</c:v>
                </c:pt>
                <c:pt idx="471" formatCode="0.000">
                  <c:v>2.3751608433332988E-2</c:v>
                </c:pt>
                <c:pt idx="472" formatCode="0.000">
                  <c:v>2.3751608433332988E-2</c:v>
                </c:pt>
                <c:pt idx="473" formatCode="0.000">
                  <c:v>2.3751608433332988E-2</c:v>
                </c:pt>
                <c:pt idx="474" formatCode="0.000">
                  <c:v>2.3751608433332988E-2</c:v>
                </c:pt>
                <c:pt idx="475" formatCode="0.000">
                  <c:v>2.3751608433332988E-2</c:v>
                </c:pt>
                <c:pt idx="476" formatCode="0.000">
                  <c:v>2.3751608433332988E-2</c:v>
                </c:pt>
                <c:pt idx="477" formatCode="0.000">
                  <c:v>2.3751608433332988E-2</c:v>
                </c:pt>
                <c:pt idx="478" formatCode="0.000">
                  <c:v>2.3751608433332988E-2</c:v>
                </c:pt>
                <c:pt idx="479" formatCode="0.000">
                  <c:v>2.3751608433332988E-2</c:v>
                </c:pt>
                <c:pt idx="480" formatCode="0.000">
                  <c:v>2.3751608433332988E-2</c:v>
                </c:pt>
                <c:pt idx="481" formatCode="0.000">
                  <c:v>2.3751608433332988E-2</c:v>
                </c:pt>
                <c:pt idx="482" formatCode="0.000">
                  <c:v>2.3751608433332988E-2</c:v>
                </c:pt>
                <c:pt idx="483" formatCode="0.000">
                  <c:v>2.3751608433332988E-2</c:v>
                </c:pt>
                <c:pt idx="484" formatCode="0.000">
                  <c:v>2.3751608433332988E-2</c:v>
                </c:pt>
                <c:pt idx="485" formatCode="0.000">
                  <c:v>2.3751608433332988E-2</c:v>
                </c:pt>
                <c:pt idx="486" formatCode="0.000">
                  <c:v>2.3751608433332988E-2</c:v>
                </c:pt>
                <c:pt idx="487" formatCode="0.000">
                  <c:v>2.3751608433332988E-2</c:v>
                </c:pt>
                <c:pt idx="488" formatCode="0.000">
                  <c:v>2.3751608433332988E-2</c:v>
                </c:pt>
                <c:pt idx="489" formatCode="0.000">
                  <c:v>2.3751608433332988E-2</c:v>
                </c:pt>
                <c:pt idx="490" formatCode="0.000">
                  <c:v>2.3751608433332988E-2</c:v>
                </c:pt>
                <c:pt idx="491" formatCode="0.000">
                  <c:v>2.3751608433332988E-2</c:v>
                </c:pt>
                <c:pt idx="492" formatCode="0.000">
                  <c:v>2.3751608433332988E-2</c:v>
                </c:pt>
                <c:pt idx="493" formatCode="0.000">
                  <c:v>2.3751608433332988E-2</c:v>
                </c:pt>
                <c:pt idx="494" formatCode="0.000">
                  <c:v>2.3751608433332988E-2</c:v>
                </c:pt>
                <c:pt idx="495" formatCode="0.000">
                  <c:v>2.3751608433332988E-2</c:v>
                </c:pt>
                <c:pt idx="496" formatCode="0.000">
                  <c:v>2.3751608433332988E-2</c:v>
                </c:pt>
                <c:pt idx="497" formatCode="0.000">
                  <c:v>2.3751608433332988E-2</c:v>
                </c:pt>
                <c:pt idx="498" formatCode="0.000">
                  <c:v>2.3751608433332988E-2</c:v>
                </c:pt>
                <c:pt idx="499" formatCode="0.000">
                  <c:v>2.3751608433332988E-2</c:v>
                </c:pt>
                <c:pt idx="500" formatCode="0.000">
                  <c:v>2.3751608433332988E-2</c:v>
                </c:pt>
                <c:pt idx="501" formatCode="0.000">
                  <c:v>2.3751608433332988E-2</c:v>
                </c:pt>
                <c:pt idx="502" formatCode="0.000">
                  <c:v>2.3751608433332988E-2</c:v>
                </c:pt>
                <c:pt idx="503" formatCode="0.000">
                  <c:v>2.3751608433332988E-2</c:v>
                </c:pt>
                <c:pt idx="504" formatCode="0.000">
                  <c:v>2.3751608433332988E-2</c:v>
                </c:pt>
                <c:pt idx="505" formatCode="0.000">
                  <c:v>2.3751608433332988E-2</c:v>
                </c:pt>
                <c:pt idx="506" formatCode="0.000">
                  <c:v>2.3751608433332988E-2</c:v>
                </c:pt>
                <c:pt idx="507" formatCode="0.000">
                  <c:v>2.3751608433332988E-2</c:v>
                </c:pt>
                <c:pt idx="508" formatCode="0.000">
                  <c:v>2.3751608433332988E-2</c:v>
                </c:pt>
                <c:pt idx="509" formatCode="0.000">
                  <c:v>2.3751608433332988E-2</c:v>
                </c:pt>
                <c:pt idx="510" formatCode="0.000">
                  <c:v>2.3751608433332988E-2</c:v>
                </c:pt>
                <c:pt idx="511" formatCode="0.000">
                  <c:v>2.3751608433332988E-2</c:v>
                </c:pt>
                <c:pt idx="512" formatCode="0.000">
                  <c:v>2.3751608433332988E-2</c:v>
                </c:pt>
                <c:pt idx="513" formatCode="0.000">
                  <c:v>2.3751608433332988E-2</c:v>
                </c:pt>
                <c:pt idx="514" formatCode="0.000">
                  <c:v>2.3751608433332988E-2</c:v>
                </c:pt>
                <c:pt idx="515" formatCode="0.000">
                  <c:v>2.3751608433332988E-2</c:v>
                </c:pt>
                <c:pt idx="516" formatCode="0.000">
                  <c:v>2.3751608433332988E-2</c:v>
                </c:pt>
                <c:pt idx="517" formatCode="0.000">
                  <c:v>2.3751608433332988E-2</c:v>
                </c:pt>
                <c:pt idx="518" formatCode="0.000">
                  <c:v>2.3751608433332988E-2</c:v>
                </c:pt>
                <c:pt idx="519" formatCode="0.000">
                  <c:v>2.3751608433332988E-2</c:v>
                </c:pt>
                <c:pt idx="520" formatCode="0.000">
                  <c:v>2.3751608433332988E-2</c:v>
                </c:pt>
                <c:pt idx="521" formatCode="0.000">
                  <c:v>2.3751608433332988E-2</c:v>
                </c:pt>
                <c:pt idx="522" formatCode="0.000">
                  <c:v>2.3751608433332988E-2</c:v>
                </c:pt>
                <c:pt idx="523" formatCode="0.000">
                  <c:v>2.3751608433332988E-2</c:v>
                </c:pt>
                <c:pt idx="524" formatCode="0.000">
                  <c:v>2.3755357517210866E-2</c:v>
                </c:pt>
                <c:pt idx="525" formatCode="0.000">
                  <c:v>2.3789881372726279E-2</c:v>
                </c:pt>
                <c:pt idx="526" formatCode="0.000">
                  <c:v>2.3846117883014349E-2</c:v>
                </c:pt>
                <c:pt idx="527" formatCode="0.000">
                  <c:v>2.3962667353798744E-2</c:v>
                </c:pt>
                <c:pt idx="528" formatCode="0.000">
                  <c:v>2.4166749595620311E-2</c:v>
                </c:pt>
                <c:pt idx="529" formatCode="0.000">
                  <c:v>2.4395327097261089E-2</c:v>
                </c:pt>
                <c:pt idx="530" formatCode="0.000">
                  <c:v>2.4541846182323388E-2</c:v>
                </c:pt>
                <c:pt idx="531" formatCode="0.000">
                  <c:v>2.4591693079328417E-2</c:v>
                </c:pt>
                <c:pt idx="532" formatCode="0.000">
                  <c:v>2.4601144632469138E-2</c:v>
                </c:pt>
                <c:pt idx="533" formatCode="0.000">
                  <c:v>2.4602893683779079E-2</c:v>
                </c:pt>
                <c:pt idx="534" formatCode="0.000">
                  <c:v>2.4602893683779079E-2</c:v>
                </c:pt>
                <c:pt idx="535" formatCode="0.000">
                  <c:v>2.4602893683779079E-2</c:v>
                </c:pt>
                <c:pt idx="536" formatCode="0.000">
                  <c:v>2.4602893683779079E-2</c:v>
                </c:pt>
                <c:pt idx="537" formatCode="0.000">
                  <c:v>2.4602893683779079E-2</c:v>
                </c:pt>
                <c:pt idx="538" formatCode="0.000">
                  <c:v>2.4602893683779079E-2</c:v>
                </c:pt>
                <c:pt idx="539" formatCode="0.000">
                  <c:v>2.4602893683779079E-2</c:v>
                </c:pt>
                <c:pt idx="540" formatCode="0.000">
                  <c:v>2.4602893683779079E-2</c:v>
                </c:pt>
                <c:pt idx="541" formatCode="0.000">
                  <c:v>2.4602893683779079E-2</c:v>
                </c:pt>
                <c:pt idx="542" formatCode="0.000">
                  <c:v>2.4602893683779079E-2</c:v>
                </c:pt>
                <c:pt idx="543" formatCode="0.000">
                  <c:v>2.4602893683779079E-2</c:v>
                </c:pt>
                <c:pt idx="544" formatCode="0.000">
                  <c:v>2.4602893683779079E-2</c:v>
                </c:pt>
                <c:pt idx="545" formatCode="0.000">
                  <c:v>2.4602893683779079E-2</c:v>
                </c:pt>
                <c:pt idx="546" formatCode="0.000">
                  <c:v>2.4602893683779079E-2</c:v>
                </c:pt>
                <c:pt idx="547" formatCode="0.000">
                  <c:v>2.4602893683779079E-2</c:v>
                </c:pt>
                <c:pt idx="548" formatCode="0.000">
                  <c:v>2.4633118715914996E-2</c:v>
                </c:pt>
                <c:pt idx="549" formatCode="0.000">
                  <c:v>2.4762455708062528E-2</c:v>
                </c:pt>
                <c:pt idx="550" formatCode="0.000">
                  <c:v>2.4898577290855338E-2</c:v>
                </c:pt>
                <c:pt idx="551" formatCode="0.000">
                  <c:v>2.4975221242043062E-2</c:v>
                </c:pt>
                <c:pt idx="552" formatCode="0.000">
                  <c:v>2.5011281634718531E-2</c:v>
                </c:pt>
                <c:pt idx="553" formatCode="0.000">
                  <c:v>2.5026444404191064E-2</c:v>
                </c:pt>
                <c:pt idx="554" formatCode="0.000">
                  <c:v>2.5031963977920416E-2</c:v>
                </c:pt>
                <c:pt idx="555" formatCode="0.000">
                  <c:v>2.5031963977920416E-2</c:v>
                </c:pt>
                <c:pt idx="556" formatCode="0.000">
                  <c:v>2.5031963977920416E-2</c:v>
                </c:pt>
                <c:pt idx="557" formatCode="0.000">
                  <c:v>2.5031963977920416E-2</c:v>
                </c:pt>
                <c:pt idx="558" formatCode="0.000">
                  <c:v>2.5031963977920416E-2</c:v>
                </c:pt>
                <c:pt idx="559" formatCode="0.000">
                  <c:v>2.5031963977920416E-2</c:v>
                </c:pt>
                <c:pt idx="560" formatCode="0.000">
                  <c:v>2.5031963977920416E-2</c:v>
                </c:pt>
                <c:pt idx="561" formatCode="0.000">
                  <c:v>2.5031963977920416E-2</c:v>
                </c:pt>
                <c:pt idx="562" formatCode="0.000">
                  <c:v>2.5031963977920416E-2</c:v>
                </c:pt>
                <c:pt idx="563" formatCode="0.000">
                  <c:v>2.5031963977920416E-2</c:v>
                </c:pt>
                <c:pt idx="564" formatCode="0.000">
                  <c:v>2.5031963977920416E-2</c:v>
                </c:pt>
                <c:pt idx="565" formatCode="0.000">
                  <c:v>2.5031963977920416E-2</c:v>
                </c:pt>
                <c:pt idx="566" formatCode="0.000">
                  <c:v>2.5031963977920416E-2</c:v>
                </c:pt>
                <c:pt idx="567" formatCode="0.000">
                  <c:v>2.503731464117023E-2</c:v>
                </c:pt>
                <c:pt idx="568" formatCode="0.000">
                  <c:v>2.5286000795832368E-2</c:v>
                </c:pt>
                <c:pt idx="569" formatCode="0.000">
                  <c:v>2.5561584680611166E-2</c:v>
                </c:pt>
                <c:pt idx="570" formatCode="0.000">
                  <c:v>2.5685724343162606E-2</c:v>
                </c:pt>
                <c:pt idx="571" formatCode="0.000">
                  <c:v>2.5685724343162606E-2</c:v>
                </c:pt>
                <c:pt idx="572" formatCode="0.000">
                  <c:v>2.5685724343162606E-2</c:v>
                </c:pt>
                <c:pt idx="573" formatCode="0.000">
                  <c:v>2.5685724343162606E-2</c:v>
                </c:pt>
                <c:pt idx="574" formatCode="0.000">
                  <c:v>2.5685724343162606E-2</c:v>
                </c:pt>
                <c:pt idx="575" formatCode="0.000">
                  <c:v>2.5685724343162606E-2</c:v>
                </c:pt>
                <c:pt idx="576" formatCode="0.000">
                  <c:v>2.5685724343162606E-2</c:v>
                </c:pt>
                <c:pt idx="577" formatCode="0.000">
                  <c:v>2.5685724343162606E-2</c:v>
                </c:pt>
                <c:pt idx="578" formatCode="0.000">
                  <c:v>2.5685724343162606E-2</c:v>
                </c:pt>
                <c:pt idx="579" formatCode="0.000">
                  <c:v>2.5685724343162606E-2</c:v>
                </c:pt>
                <c:pt idx="580" formatCode="0.000">
                  <c:v>2.5685724343162606E-2</c:v>
                </c:pt>
                <c:pt idx="581" formatCode="0.000">
                  <c:v>2.5685724343162606E-2</c:v>
                </c:pt>
                <c:pt idx="582" formatCode="0.000">
                  <c:v>2.5685724343162606E-2</c:v>
                </c:pt>
                <c:pt idx="583" formatCode="0.000">
                  <c:v>2.5685724343162606E-2</c:v>
                </c:pt>
                <c:pt idx="584" formatCode="0.000">
                  <c:v>2.5685724343162606E-2</c:v>
                </c:pt>
                <c:pt idx="585" formatCode="0.000">
                  <c:v>2.5685724343162606E-2</c:v>
                </c:pt>
                <c:pt idx="586" formatCode="0.000">
                  <c:v>2.5685724343162606E-2</c:v>
                </c:pt>
                <c:pt idx="587" formatCode="0.000">
                  <c:v>2.5685724343162606E-2</c:v>
                </c:pt>
                <c:pt idx="588" formatCode="0.000">
                  <c:v>2.5685724343162606E-2</c:v>
                </c:pt>
                <c:pt idx="589" formatCode="0.000">
                  <c:v>2.5685724343162606E-2</c:v>
                </c:pt>
                <c:pt idx="590" formatCode="0.000">
                  <c:v>2.5685724343162606E-2</c:v>
                </c:pt>
                <c:pt idx="591" formatCode="0.000">
                  <c:v>2.5685724343162606E-2</c:v>
                </c:pt>
                <c:pt idx="592" formatCode="0.000">
                  <c:v>2.5685724343162606E-2</c:v>
                </c:pt>
                <c:pt idx="593" formatCode="0.000">
                  <c:v>2.5685724343162606E-2</c:v>
                </c:pt>
                <c:pt idx="594" formatCode="0.000">
                  <c:v>2.5685724343162606E-2</c:v>
                </c:pt>
                <c:pt idx="595" formatCode="0.000">
                  <c:v>2.5685724343162606E-2</c:v>
                </c:pt>
                <c:pt idx="596" formatCode="0.000">
                  <c:v>2.5685724343162606E-2</c:v>
                </c:pt>
                <c:pt idx="597" formatCode="0.000">
                  <c:v>2.5685724343162606E-2</c:v>
                </c:pt>
                <c:pt idx="598" formatCode="0.000">
                  <c:v>2.5685724343162606E-2</c:v>
                </c:pt>
                <c:pt idx="599" formatCode="0.000">
                  <c:v>2.5685724343162606E-2</c:v>
                </c:pt>
                <c:pt idx="600" formatCode="0.000">
                  <c:v>2.5685724343162606E-2</c:v>
                </c:pt>
                <c:pt idx="601" formatCode="0.000">
                  <c:v>2.5685724343162606E-2</c:v>
                </c:pt>
                <c:pt idx="602" formatCode="0.000">
                  <c:v>2.5685724343162606E-2</c:v>
                </c:pt>
                <c:pt idx="603" formatCode="0.000">
                  <c:v>2.5685724343162606E-2</c:v>
                </c:pt>
                <c:pt idx="604" formatCode="0.000">
                  <c:v>2.5685724343162606E-2</c:v>
                </c:pt>
                <c:pt idx="605" formatCode="0.000">
                  <c:v>2.5685724343162606E-2</c:v>
                </c:pt>
                <c:pt idx="606" formatCode="0.000">
                  <c:v>2.5685724343162606E-2</c:v>
                </c:pt>
                <c:pt idx="607" formatCode="0.000">
                  <c:v>2.5685724343162606E-2</c:v>
                </c:pt>
                <c:pt idx="608" formatCode="0.000">
                  <c:v>2.5685724343162606E-2</c:v>
                </c:pt>
                <c:pt idx="609" formatCode="0.000">
                  <c:v>2.5685724343162606E-2</c:v>
                </c:pt>
                <c:pt idx="610" formatCode="0.000">
                  <c:v>2.5685724343162606E-2</c:v>
                </c:pt>
                <c:pt idx="611" formatCode="0.000">
                  <c:v>2.5685724343162606E-2</c:v>
                </c:pt>
                <c:pt idx="612" formatCode="0.000">
                  <c:v>2.5685724343162606E-2</c:v>
                </c:pt>
                <c:pt idx="613" formatCode="0.000">
                  <c:v>2.5685724343162606E-2</c:v>
                </c:pt>
                <c:pt idx="614" formatCode="0.000">
                  <c:v>2.5685724343162606E-2</c:v>
                </c:pt>
                <c:pt idx="615" formatCode="0.000">
                  <c:v>2.5685724343162606E-2</c:v>
                </c:pt>
                <c:pt idx="616" formatCode="0.000">
                  <c:v>2.5685724343162606E-2</c:v>
                </c:pt>
                <c:pt idx="617" formatCode="0.000">
                  <c:v>2.5685724343162606E-2</c:v>
                </c:pt>
                <c:pt idx="618" formatCode="0.000">
                  <c:v>2.5685724343162606E-2</c:v>
                </c:pt>
                <c:pt idx="619" formatCode="0.000">
                  <c:v>2.5685724343162606E-2</c:v>
                </c:pt>
                <c:pt idx="620" formatCode="0.000">
                  <c:v>2.5685724343162606E-2</c:v>
                </c:pt>
                <c:pt idx="621" formatCode="0.000">
                  <c:v>2.5685724343162606E-2</c:v>
                </c:pt>
                <c:pt idx="622" formatCode="0.000">
                  <c:v>2.5685724343162606E-2</c:v>
                </c:pt>
                <c:pt idx="623" formatCode="0.000">
                  <c:v>2.5685724343162606E-2</c:v>
                </c:pt>
                <c:pt idx="624" formatCode="0.000">
                  <c:v>2.5698258909297587E-2</c:v>
                </c:pt>
                <c:pt idx="625" formatCode="0.000">
                  <c:v>2.5698258909297587E-2</c:v>
                </c:pt>
                <c:pt idx="626" formatCode="0.000">
                  <c:v>2.5698258909297587E-2</c:v>
                </c:pt>
                <c:pt idx="627" formatCode="0.000">
                  <c:v>2.5698258909297587E-2</c:v>
                </c:pt>
                <c:pt idx="628" formatCode="0.000">
                  <c:v>2.5698258909297587E-2</c:v>
                </c:pt>
                <c:pt idx="629" formatCode="0.000">
                  <c:v>2.5698258909297587E-2</c:v>
                </c:pt>
                <c:pt idx="630" formatCode="0.000">
                  <c:v>2.5698258909297587E-2</c:v>
                </c:pt>
                <c:pt idx="631" formatCode="0.000">
                  <c:v>2.5698258909297587E-2</c:v>
                </c:pt>
                <c:pt idx="632" formatCode="0.000">
                  <c:v>2.5698258909297587E-2</c:v>
                </c:pt>
                <c:pt idx="633" formatCode="0.000">
                  <c:v>2.5698258909297587E-2</c:v>
                </c:pt>
                <c:pt idx="634" formatCode="0.000">
                  <c:v>2.5698258909297587E-2</c:v>
                </c:pt>
                <c:pt idx="635" formatCode="0.000">
                  <c:v>2.5698258909297587E-2</c:v>
                </c:pt>
                <c:pt idx="636" formatCode="0.000">
                  <c:v>2.5698258909297587E-2</c:v>
                </c:pt>
                <c:pt idx="637" formatCode="0.000">
                  <c:v>2.5698258909297587E-2</c:v>
                </c:pt>
                <c:pt idx="638" formatCode="0.000">
                  <c:v>2.5698258909297587E-2</c:v>
                </c:pt>
                <c:pt idx="639" formatCode="0.000">
                  <c:v>2.5698258909297587E-2</c:v>
                </c:pt>
                <c:pt idx="640" formatCode="0.000">
                  <c:v>2.5698258909297587E-2</c:v>
                </c:pt>
                <c:pt idx="641" formatCode="0.000">
                  <c:v>2.5698258909297587E-2</c:v>
                </c:pt>
                <c:pt idx="642" formatCode="0.000">
                  <c:v>2.5698258909297587E-2</c:v>
                </c:pt>
                <c:pt idx="643" formatCode="0.000">
                  <c:v>2.5698258909297587E-2</c:v>
                </c:pt>
                <c:pt idx="644" formatCode="0.000">
                  <c:v>2.5698258909297587E-2</c:v>
                </c:pt>
                <c:pt idx="645" formatCode="0.000">
                  <c:v>2.5698258909297587E-2</c:v>
                </c:pt>
                <c:pt idx="646" formatCode="0.000">
                  <c:v>2.5698258909297587E-2</c:v>
                </c:pt>
                <c:pt idx="647" formatCode="0.000">
                  <c:v>2.5698258909297587E-2</c:v>
                </c:pt>
                <c:pt idx="648" formatCode="0.000">
                  <c:v>2.5698258909297587E-2</c:v>
                </c:pt>
                <c:pt idx="649" formatCode="0.000">
                  <c:v>2.5698258909297587E-2</c:v>
                </c:pt>
                <c:pt idx="650" formatCode="0.000">
                  <c:v>2.5698258909297587E-2</c:v>
                </c:pt>
                <c:pt idx="651" formatCode="0.000">
                  <c:v>2.5698258909297587E-2</c:v>
                </c:pt>
                <c:pt idx="652" formatCode="0.000">
                  <c:v>2.5698258909297587E-2</c:v>
                </c:pt>
                <c:pt idx="653" formatCode="0.000">
                  <c:v>2.5698258909297587E-2</c:v>
                </c:pt>
                <c:pt idx="654" formatCode="0.000">
                  <c:v>2.5698258909297587E-2</c:v>
                </c:pt>
                <c:pt idx="655" formatCode="0.000">
                  <c:v>2.5748420422786383E-2</c:v>
                </c:pt>
                <c:pt idx="656" formatCode="0.000">
                  <c:v>2.6015944248255419E-2</c:v>
                </c:pt>
                <c:pt idx="657" formatCode="0.000">
                  <c:v>2.6313943687772623E-2</c:v>
                </c:pt>
                <c:pt idx="658" formatCode="0.000">
                  <c:v>2.6728538387969944E-2</c:v>
                </c:pt>
                <c:pt idx="659" formatCode="0.000">
                  <c:v>2.7411595193754121E-2</c:v>
                </c:pt>
                <c:pt idx="660" formatCode="0.000">
                  <c:v>2.8191498823383749E-2</c:v>
                </c:pt>
                <c:pt idx="661" formatCode="0.000">
                  <c:v>2.8758250271371862E-2</c:v>
                </c:pt>
                <c:pt idx="662" formatCode="0.000">
                  <c:v>2.9096512737956857E-2</c:v>
                </c:pt>
                <c:pt idx="663" formatCode="0.000">
                  <c:v>2.9480200268968634E-2</c:v>
                </c:pt>
                <c:pt idx="664" formatCode="0.000">
                  <c:v>3.0091199623294266E-2</c:v>
                </c:pt>
                <c:pt idx="665" formatCode="0.000">
                  <c:v>3.07648138556188E-2</c:v>
                </c:pt>
                <c:pt idx="666" formatCode="0.000">
                  <c:v>3.1323931472848496E-2</c:v>
                </c:pt>
                <c:pt idx="667" formatCode="0.000">
                  <c:v>3.1604733968388553E-2</c:v>
                </c:pt>
                <c:pt idx="668" formatCode="0.000">
                  <c:v>3.1680403317757913E-2</c:v>
                </c:pt>
                <c:pt idx="669" formatCode="0.000">
                  <c:v>3.1680403317757913E-2</c:v>
                </c:pt>
                <c:pt idx="670" formatCode="0.000">
                  <c:v>3.1680403317757913E-2</c:v>
                </c:pt>
                <c:pt idx="671" formatCode="0.000">
                  <c:v>3.1680403317757913E-2</c:v>
                </c:pt>
                <c:pt idx="672" formatCode="0.000">
                  <c:v>3.1680403317757913E-2</c:v>
                </c:pt>
                <c:pt idx="673" formatCode="0.000">
                  <c:v>3.1680403317757913E-2</c:v>
                </c:pt>
                <c:pt idx="674" formatCode="0.000">
                  <c:v>3.1680403317757913E-2</c:v>
                </c:pt>
                <c:pt idx="675" formatCode="0.000">
                  <c:v>3.1680403317757913E-2</c:v>
                </c:pt>
                <c:pt idx="676" formatCode="0.000">
                  <c:v>3.1680403317757913E-2</c:v>
                </c:pt>
                <c:pt idx="677" formatCode="0.000">
                  <c:v>3.1680403317757913E-2</c:v>
                </c:pt>
                <c:pt idx="678" formatCode="0.000">
                  <c:v>3.1680403317757913E-2</c:v>
                </c:pt>
                <c:pt idx="679" formatCode="0.000">
                  <c:v>3.1680403317757913E-2</c:v>
                </c:pt>
                <c:pt idx="680" formatCode="0.000">
                  <c:v>3.1680403317757913E-2</c:v>
                </c:pt>
                <c:pt idx="681" formatCode="0.000">
                  <c:v>3.1680403317757913E-2</c:v>
                </c:pt>
                <c:pt idx="682" formatCode="0.000">
                  <c:v>3.2024014391976663E-2</c:v>
                </c:pt>
                <c:pt idx="683" formatCode="0.000">
                  <c:v>3.260122631590727E-2</c:v>
                </c:pt>
                <c:pt idx="684" formatCode="0.000">
                  <c:v>3.3255069650092582E-2</c:v>
                </c:pt>
                <c:pt idx="685" formatCode="0.000">
                  <c:v>3.3850890471383205E-2</c:v>
                </c:pt>
                <c:pt idx="686" formatCode="0.000">
                  <c:v>3.4152511681645549E-2</c:v>
                </c:pt>
                <c:pt idx="687" formatCode="0.000">
                  <c:v>3.4300959407233045E-2</c:v>
                </c:pt>
                <c:pt idx="688" formatCode="0.000">
                  <c:v>3.4339606837770514E-2</c:v>
                </c:pt>
                <c:pt idx="689" formatCode="0.000">
                  <c:v>3.4339606837770514E-2</c:v>
                </c:pt>
                <c:pt idx="690" formatCode="0.000">
                  <c:v>3.4339606837770514E-2</c:v>
                </c:pt>
                <c:pt idx="691" formatCode="0.000">
                  <c:v>3.4339606837770514E-2</c:v>
                </c:pt>
                <c:pt idx="692" formatCode="0.000">
                  <c:v>3.4339606837770514E-2</c:v>
                </c:pt>
                <c:pt idx="693" formatCode="0.000">
                  <c:v>3.4339606837770514E-2</c:v>
                </c:pt>
                <c:pt idx="694" formatCode="0.000">
                  <c:v>3.4339606837770514E-2</c:v>
                </c:pt>
                <c:pt idx="695" formatCode="0.000">
                  <c:v>3.4339606837770514E-2</c:v>
                </c:pt>
                <c:pt idx="696" formatCode="0.000">
                  <c:v>3.4339606837770514E-2</c:v>
                </c:pt>
                <c:pt idx="697" formatCode="0.000">
                  <c:v>3.4339606837770514E-2</c:v>
                </c:pt>
                <c:pt idx="698" formatCode="0.000">
                  <c:v>3.4339606837770514E-2</c:v>
                </c:pt>
                <c:pt idx="699" formatCode="0.000">
                  <c:v>3.4339606837770514E-2</c:v>
                </c:pt>
                <c:pt idx="700" formatCode="0.000">
                  <c:v>3.4647582730131632E-2</c:v>
                </c:pt>
                <c:pt idx="701" formatCode="0.000">
                  <c:v>3.5065851097839114E-2</c:v>
                </c:pt>
                <c:pt idx="702" formatCode="0.000">
                  <c:v>3.5342498809435699E-2</c:v>
                </c:pt>
                <c:pt idx="703" formatCode="0.000">
                  <c:v>3.5510179308786666E-2</c:v>
                </c:pt>
                <c:pt idx="704" formatCode="0.000">
                  <c:v>3.5533104968307055E-2</c:v>
                </c:pt>
                <c:pt idx="705" formatCode="0.000">
                  <c:v>3.5533104968307055E-2</c:v>
                </c:pt>
                <c:pt idx="706" formatCode="0.000">
                  <c:v>3.5533104968307055E-2</c:v>
                </c:pt>
                <c:pt idx="707" formatCode="0.000">
                  <c:v>3.5533104968307055E-2</c:v>
                </c:pt>
                <c:pt idx="708" formatCode="0.000">
                  <c:v>3.5533104968307055E-2</c:v>
                </c:pt>
                <c:pt idx="709" formatCode="0.000">
                  <c:v>3.5620576516176256E-2</c:v>
                </c:pt>
                <c:pt idx="710" formatCode="0.000">
                  <c:v>3.5796388408423273E-2</c:v>
                </c:pt>
                <c:pt idx="711" formatCode="0.000">
                  <c:v>3.5959370334796847E-2</c:v>
                </c:pt>
                <c:pt idx="712" formatCode="0.000">
                  <c:v>3.6021950248834339E-2</c:v>
                </c:pt>
                <c:pt idx="713" formatCode="0.000">
                  <c:v>3.6021950248834339E-2</c:v>
                </c:pt>
                <c:pt idx="714" formatCode="0.000">
                  <c:v>3.6021950248834339E-2</c:v>
                </c:pt>
                <c:pt idx="715" formatCode="0.000">
                  <c:v>3.6021950248834339E-2</c:v>
                </c:pt>
                <c:pt idx="716" formatCode="0.000">
                  <c:v>3.6021950248834339E-2</c:v>
                </c:pt>
                <c:pt idx="717" formatCode="0.000">
                  <c:v>3.6021950248834339E-2</c:v>
                </c:pt>
                <c:pt idx="718" formatCode="0.000">
                  <c:v>3.6133129886337198E-2</c:v>
                </c:pt>
                <c:pt idx="719" formatCode="0.000">
                  <c:v>3.6452284982929593E-2</c:v>
                </c:pt>
                <c:pt idx="720" formatCode="0.000">
                  <c:v>3.6660698431023306E-2</c:v>
                </c:pt>
                <c:pt idx="721" formatCode="0.000">
                  <c:v>3.667666641970644E-2</c:v>
                </c:pt>
                <c:pt idx="722" formatCode="0.000">
                  <c:v>3.667666641970644E-2</c:v>
                </c:pt>
                <c:pt idx="723" formatCode="0.000">
                  <c:v>3.667666641970644E-2</c:v>
                </c:pt>
                <c:pt idx="724" formatCode="0.000">
                  <c:v>3.667666641970644E-2</c:v>
                </c:pt>
                <c:pt idx="725" formatCode="0.000">
                  <c:v>3.667666641970644E-2</c:v>
                </c:pt>
                <c:pt idx="726" formatCode="0.000">
                  <c:v>3.667666641970644E-2</c:v>
                </c:pt>
                <c:pt idx="727" formatCode="0.000">
                  <c:v>3.667666641970644E-2</c:v>
                </c:pt>
                <c:pt idx="728" formatCode="0.000">
                  <c:v>3.667666641970644E-2</c:v>
                </c:pt>
                <c:pt idx="729" formatCode="0.000">
                  <c:v>3.667666641970644E-2</c:v>
                </c:pt>
                <c:pt idx="730" formatCode="0.000">
                  <c:v>3.667666641970644E-2</c:v>
                </c:pt>
                <c:pt idx="731" formatCode="0.000">
                  <c:v>3.667666641970644E-2</c:v>
                </c:pt>
                <c:pt idx="732" formatCode="0.000">
                  <c:v>3.667666641970644E-2</c:v>
                </c:pt>
                <c:pt idx="733" formatCode="0.000">
                  <c:v>3.667666641970644E-2</c:v>
                </c:pt>
                <c:pt idx="734" formatCode="0.000">
                  <c:v>3.667666641970644E-2</c:v>
                </c:pt>
                <c:pt idx="735" formatCode="0.000">
                  <c:v>3.667666641970644E-2</c:v>
                </c:pt>
                <c:pt idx="736" formatCode="0.000">
                  <c:v>3.667666641970644E-2</c:v>
                </c:pt>
                <c:pt idx="737" formatCode="0.000">
                  <c:v>3.667666641970644E-2</c:v>
                </c:pt>
                <c:pt idx="738" formatCode="0.000">
                  <c:v>3.667666641970644E-2</c:v>
                </c:pt>
                <c:pt idx="739" formatCode="0.000">
                  <c:v>3.667666641970644E-2</c:v>
                </c:pt>
                <c:pt idx="740" formatCode="0.000">
                  <c:v>3.667666641970644E-2</c:v>
                </c:pt>
                <c:pt idx="741" formatCode="0.000">
                  <c:v>3.667666641970644E-2</c:v>
                </c:pt>
                <c:pt idx="742" formatCode="0.000">
                  <c:v>3.667666641970644E-2</c:v>
                </c:pt>
                <c:pt idx="743" formatCode="0.000">
                  <c:v>3.667666641970644E-2</c:v>
                </c:pt>
                <c:pt idx="744" formatCode="0.000">
                  <c:v>3.667666641970644E-2</c:v>
                </c:pt>
                <c:pt idx="745" formatCode="0.000">
                  <c:v>3.667666641970644E-2</c:v>
                </c:pt>
                <c:pt idx="746" formatCode="0.000">
                  <c:v>3.667666641970644E-2</c:v>
                </c:pt>
                <c:pt idx="747" formatCode="0.000">
                  <c:v>3.667666641970644E-2</c:v>
                </c:pt>
                <c:pt idx="748" formatCode="0.000">
                  <c:v>3.667666641970644E-2</c:v>
                </c:pt>
                <c:pt idx="749" formatCode="0.000">
                  <c:v>3.667666641970644E-2</c:v>
                </c:pt>
                <c:pt idx="750" formatCode="0.000">
                  <c:v>3.667666641970644E-2</c:v>
                </c:pt>
                <c:pt idx="751" formatCode="0.000">
                  <c:v>3.667666641970644E-2</c:v>
                </c:pt>
                <c:pt idx="752" formatCode="0.000">
                  <c:v>3.667666641970644E-2</c:v>
                </c:pt>
                <c:pt idx="753" formatCode="0.000">
                  <c:v>3.667666641970644E-2</c:v>
                </c:pt>
                <c:pt idx="754" formatCode="0.000">
                  <c:v>3.667666641970644E-2</c:v>
                </c:pt>
                <c:pt idx="755" formatCode="0.000">
                  <c:v>3.667666641970644E-2</c:v>
                </c:pt>
                <c:pt idx="756" formatCode="0.000">
                  <c:v>3.667666641970644E-2</c:v>
                </c:pt>
                <c:pt idx="757" formatCode="0.000">
                  <c:v>3.667666641970644E-2</c:v>
                </c:pt>
                <c:pt idx="758" formatCode="0.000">
                  <c:v>3.667666641970644E-2</c:v>
                </c:pt>
                <c:pt idx="759" formatCode="0.000">
                  <c:v>3.6697473006197634E-2</c:v>
                </c:pt>
                <c:pt idx="760" formatCode="0.000">
                  <c:v>3.6956969300096287E-2</c:v>
                </c:pt>
                <c:pt idx="761" formatCode="0.000">
                  <c:v>3.7614106780457651E-2</c:v>
                </c:pt>
                <c:pt idx="762" formatCode="0.000">
                  <c:v>3.8521589540590997E-2</c:v>
                </c:pt>
                <c:pt idx="763" formatCode="0.000">
                  <c:v>3.9391076819627766E-2</c:v>
                </c:pt>
                <c:pt idx="764" formatCode="0.000">
                  <c:v>4.0147024814517665E-2</c:v>
                </c:pt>
                <c:pt idx="765" formatCode="0.000">
                  <c:v>4.0784514711458171E-2</c:v>
                </c:pt>
                <c:pt idx="766" formatCode="0.000">
                  <c:v>4.1217120152358948E-2</c:v>
                </c:pt>
                <c:pt idx="767" formatCode="0.000">
                  <c:v>4.142713489954692E-2</c:v>
                </c:pt>
                <c:pt idx="768" formatCode="0.000">
                  <c:v>4.142880247670741E-2</c:v>
                </c:pt>
                <c:pt idx="769" formatCode="0.000">
                  <c:v>4.142880247670741E-2</c:v>
                </c:pt>
                <c:pt idx="770" formatCode="0.000">
                  <c:v>4.142880247670741E-2</c:v>
                </c:pt>
                <c:pt idx="771" formatCode="0.000">
                  <c:v>4.142880247670741E-2</c:v>
                </c:pt>
                <c:pt idx="772" formatCode="0.000">
                  <c:v>4.142880247670741E-2</c:v>
                </c:pt>
                <c:pt idx="773" formatCode="0.000">
                  <c:v>4.142880247670741E-2</c:v>
                </c:pt>
                <c:pt idx="774" formatCode="0.000">
                  <c:v>4.142880247670741E-2</c:v>
                </c:pt>
                <c:pt idx="775" formatCode="0.000">
                  <c:v>4.142880247670741E-2</c:v>
                </c:pt>
                <c:pt idx="776" formatCode="0.000">
                  <c:v>4.142880247670741E-2</c:v>
                </c:pt>
                <c:pt idx="777" formatCode="0.000">
                  <c:v>4.142880247670741E-2</c:v>
                </c:pt>
                <c:pt idx="778" formatCode="0.000">
                  <c:v>4.142880247670741E-2</c:v>
                </c:pt>
                <c:pt idx="779" formatCode="0.000">
                  <c:v>4.142880247670741E-2</c:v>
                </c:pt>
                <c:pt idx="780" formatCode="0.000">
                  <c:v>4.142880247670741E-2</c:v>
                </c:pt>
                <c:pt idx="781" formatCode="0.000">
                  <c:v>4.142880247670741E-2</c:v>
                </c:pt>
                <c:pt idx="782" formatCode="0.000">
                  <c:v>4.142880247670741E-2</c:v>
                </c:pt>
                <c:pt idx="783" formatCode="0.000">
                  <c:v>4.142880247670741E-2</c:v>
                </c:pt>
                <c:pt idx="784" formatCode="0.000">
                  <c:v>4.142880247670741E-2</c:v>
                </c:pt>
                <c:pt idx="785" formatCode="0.000">
                  <c:v>4.142880247670741E-2</c:v>
                </c:pt>
                <c:pt idx="786" formatCode="0.000">
                  <c:v>4.142880247670741E-2</c:v>
                </c:pt>
                <c:pt idx="787" formatCode="0.000">
                  <c:v>4.142880247670741E-2</c:v>
                </c:pt>
                <c:pt idx="788" formatCode="0.000">
                  <c:v>4.142880247670741E-2</c:v>
                </c:pt>
                <c:pt idx="789" formatCode="0.000">
                  <c:v>4.142880247670741E-2</c:v>
                </c:pt>
                <c:pt idx="790" formatCode="0.000">
                  <c:v>4.142880247670741E-2</c:v>
                </c:pt>
                <c:pt idx="791" formatCode="0.000">
                  <c:v>4.142880247670741E-2</c:v>
                </c:pt>
                <c:pt idx="792" formatCode="0.000">
                  <c:v>4.142880247670741E-2</c:v>
                </c:pt>
                <c:pt idx="793" formatCode="0.000">
                  <c:v>4.142880247670741E-2</c:v>
                </c:pt>
                <c:pt idx="794" formatCode="0.000">
                  <c:v>4.142880247670741E-2</c:v>
                </c:pt>
                <c:pt idx="795" formatCode="0.000">
                  <c:v>4.142880247670741E-2</c:v>
                </c:pt>
                <c:pt idx="796" formatCode="0.000">
                  <c:v>4.142880247670741E-2</c:v>
                </c:pt>
                <c:pt idx="797" formatCode="0.000">
                  <c:v>4.142880247670741E-2</c:v>
                </c:pt>
                <c:pt idx="798" formatCode="0.000">
                  <c:v>4.2062042962806245E-2</c:v>
                </c:pt>
                <c:pt idx="799" formatCode="0.000">
                  <c:v>4.3214516655480421E-2</c:v>
                </c:pt>
                <c:pt idx="800" formatCode="0.000">
                  <c:v>4.4539349846758065E-2</c:v>
                </c:pt>
                <c:pt idx="801" formatCode="0.000">
                  <c:v>4.5655636973179592E-2</c:v>
                </c:pt>
                <c:pt idx="802" formatCode="0.000">
                  <c:v>4.6326798091778795E-2</c:v>
                </c:pt>
                <c:pt idx="803" formatCode="0.000">
                  <c:v>4.6526094969087585E-2</c:v>
                </c:pt>
                <c:pt idx="804" formatCode="0.000">
                  <c:v>4.6526094969087585E-2</c:v>
                </c:pt>
                <c:pt idx="805" formatCode="0.000">
                  <c:v>4.6526094969087585E-2</c:v>
                </c:pt>
                <c:pt idx="806" formatCode="0.000">
                  <c:v>4.6526094969087585E-2</c:v>
                </c:pt>
                <c:pt idx="807" formatCode="0.000">
                  <c:v>4.6526094969087585E-2</c:v>
                </c:pt>
                <c:pt idx="808" formatCode="0.000">
                  <c:v>4.6526094969087585E-2</c:v>
                </c:pt>
                <c:pt idx="809" formatCode="0.000">
                  <c:v>4.6526094969087585E-2</c:v>
                </c:pt>
                <c:pt idx="810" formatCode="0.000">
                  <c:v>4.6526094969087585E-2</c:v>
                </c:pt>
                <c:pt idx="811" formatCode="0.000">
                  <c:v>4.6526094969087585E-2</c:v>
                </c:pt>
                <c:pt idx="812" formatCode="0.000">
                  <c:v>4.6526094969087585E-2</c:v>
                </c:pt>
                <c:pt idx="813" formatCode="0.000">
                  <c:v>4.6624406928921933E-2</c:v>
                </c:pt>
                <c:pt idx="814" formatCode="0.000">
                  <c:v>4.6889293949709497E-2</c:v>
                </c:pt>
                <c:pt idx="815" formatCode="0.000">
                  <c:v>4.7447394703422845E-2</c:v>
                </c:pt>
                <c:pt idx="816" formatCode="0.000">
                  <c:v>4.8195667514716989E-2</c:v>
                </c:pt>
                <c:pt idx="817" formatCode="0.000">
                  <c:v>4.8945743109567015E-2</c:v>
                </c:pt>
                <c:pt idx="818" formatCode="0.000">
                  <c:v>4.9668216037518628E-2</c:v>
                </c:pt>
                <c:pt idx="819" formatCode="0.000">
                  <c:v>5.0364412942494448E-2</c:v>
                </c:pt>
                <c:pt idx="820" formatCode="0.000">
                  <c:v>5.095926226918452E-2</c:v>
                </c:pt>
                <c:pt idx="821" formatCode="0.000">
                  <c:v>5.1399784490444245E-2</c:v>
                </c:pt>
                <c:pt idx="822" formatCode="0.000">
                  <c:v>5.1581886791755974E-2</c:v>
                </c:pt>
                <c:pt idx="823" formatCode="0.000">
                  <c:v>5.1581886791755974E-2</c:v>
                </c:pt>
                <c:pt idx="824" formatCode="0.000">
                  <c:v>5.1581886791755974E-2</c:v>
                </c:pt>
                <c:pt idx="825" formatCode="0.000">
                  <c:v>5.1581886791755974E-2</c:v>
                </c:pt>
                <c:pt idx="826" formatCode="0.000">
                  <c:v>5.1581886791755974E-2</c:v>
                </c:pt>
                <c:pt idx="827" formatCode="0.000">
                  <c:v>5.1581886791755974E-2</c:v>
                </c:pt>
                <c:pt idx="828" formatCode="0.000">
                  <c:v>5.1581886791755974E-2</c:v>
                </c:pt>
                <c:pt idx="829" formatCode="0.000">
                  <c:v>5.1581886791755974E-2</c:v>
                </c:pt>
                <c:pt idx="830" formatCode="0.000">
                  <c:v>5.1581886791755974E-2</c:v>
                </c:pt>
                <c:pt idx="831" formatCode="0.000">
                  <c:v>5.1581886791755974E-2</c:v>
                </c:pt>
                <c:pt idx="832" formatCode="0.000">
                  <c:v>5.1581886791755974E-2</c:v>
                </c:pt>
                <c:pt idx="833" formatCode="0.000">
                  <c:v>5.1581886791755974E-2</c:v>
                </c:pt>
                <c:pt idx="834" formatCode="0.000">
                  <c:v>5.1581886791755974E-2</c:v>
                </c:pt>
                <c:pt idx="835" formatCode="0.000">
                  <c:v>5.1581886791755974E-2</c:v>
                </c:pt>
                <c:pt idx="836" formatCode="0.000">
                  <c:v>5.1581886791755974E-2</c:v>
                </c:pt>
                <c:pt idx="837" formatCode="0.000">
                  <c:v>5.1581886791755974E-2</c:v>
                </c:pt>
                <c:pt idx="838" formatCode="0.000">
                  <c:v>5.1581886791755974E-2</c:v>
                </c:pt>
                <c:pt idx="839" formatCode="0.000">
                  <c:v>5.1581886791755974E-2</c:v>
                </c:pt>
                <c:pt idx="840" formatCode="0.000">
                  <c:v>5.1581886791755974E-2</c:v>
                </c:pt>
                <c:pt idx="841" formatCode="0.000">
                  <c:v>5.1581886791755974E-2</c:v>
                </c:pt>
                <c:pt idx="842" formatCode="0.000">
                  <c:v>5.1581886791755974E-2</c:v>
                </c:pt>
                <c:pt idx="843" formatCode="0.000">
                  <c:v>5.1581886791755974E-2</c:v>
                </c:pt>
                <c:pt idx="844" formatCode="0.000">
                  <c:v>5.1581886791755974E-2</c:v>
                </c:pt>
                <c:pt idx="845" formatCode="0.000">
                  <c:v>5.1581886791755974E-2</c:v>
                </c:pt>
                <c:pt idx="846" formatCode="0.000">
                  <c:v>5.1581886791755974E-2</c:v>
                </c:pt>
                <c:pt idx="847" formatCode="0.000">
                  <c:v>5.1581886791755974E-2</c:v>
                </c:pt>
                <c:pt idx="848" formatCode="0.000">
                  <c:v>5.1581886791755974E-2</c:v>
                </c:pt>
                <c:pt idx="849" formatCode="0.000">
                  <c:v>5.1581886791755974E-2</c:v>
                </c:pt>
                <c:pt idx="850" formatCode="0.000">
                  <c:v>5.1581886791755974E-2</c:v>
                </c:pt>
                <c:pt idx="851" formatCode="0.000">
                  <c:v>5.1581886791755974E-2</c:v>
                </c:pt>
                <c:pt idx="852" formatCode="0.000">
                  <c:v>5.1581886791755974E-2</c:v>
                </c:pt>
                <c:pt idx="853" formatCode="0.000">
                  <c:v>5.1581886791755974E-2</c:v>
                </c:pt>
                <c:pt idx="854" formatCode="0.000">
                  <c:v>5.1581886791755974E-2</c:v>
                </c:pt>
                <c:pt idx="855" formatCode="0.000">
                  <c:v>5.1581886791755974E-2</c:v>
                </c:pt>
                <c:pt idx="856" formatCode="0.000">
                  <c:v>5.1581886791755974E-2</c:v>
                </c:pt>
                <c:pt idx="857" formatCode="0.000">
                  <c:v>5.1581886791755974E-2</c:v>
                </c:pt>
                <c:pt idx="858" formatCode="0.000">
                  <c:v>5.1581886791755974E-2</c:v>
                </c:pt>
                <c:pt idx="859" formatCode="0.000">
                  <c:v>5.1581886791755974E-2</c:v>
                </c:pt>
                <c:pt idx="860" formatCode="0.000">
                  <c:v>5.1581886791755974E-2</c:v>
                </c:pt>
                <c:pt idx="861" formatCode="0.000">
                  <c:v>5.1581886791755974E-2</c:v>
                </c:pt>
                <c:pt idx="862" formatCode="0.000">
                  <c:v>5.1581886791755974E-2</c:v>
                </c:pt>
                <c:pt idx="863" formatCode="0.000">
                  <c:v>5.1581886791755974E-2</c:v>
                </c:pt>
                <c:pt idx="864" formatCode="0.000">
                  <c:v>5.1581886791755974E-2</c:v>
                </c:pt>
                <c:pt idx="865" formatCode="0.000">
                  <c:v>5.1581886791755974E-2</c:v>
                </c:pt>
                <c:pt idx="866" formatCode="0.000">
                  <c:v>5.1581886791755974E-2</c:v>
                </c:pt>
                <c:pt idx="867" formatCode="0.000">
                  <c:v>5.1581886791755974E-2</c:v>
                </c:pt>
                <c:pt idx="868" formatCode="0.000">
                  <c:v>5.1581886791755974E-2</c:v>
                </c:pt>
                <c:pt idx="869" formatCode="0.000">
                  <c:v>5.1581886791755974E-2</c:v>
                </c:pt>
                <c:pt idx="870" formatCode="0.000">
                  <c:v>5.1581886791755974E-2</c:v>
                </c:pt>
                <c:pt idx="871" formatCode="0.000">
                  <c:v>5.1581886791755974E-2</c:v>
                </c:pt>
                <c:pt idx="872" formatCode="0.000">
                  <c:v>5.1581886791755974E-2</c:v>
                </c:pt>
                <c:pt idx="873" formatCode="0.000">
                  <c:v>5.1581886791755974E-2</c:v>
                </c:pt>
                <c:pt idx="874" formatCode="0.000">
                  <c:v>5.1581886791755974E-2</c:v>
                </c:pt>
                <c:pt idx="875" formatCode="0.000">
                  <c:v>5.1581886791755974E-2</c:v>
                </c:pt>
                <c:pt idx="876" formatCode="0.000">
                  <c:v>5.1581886791755974E-2</c:v>
                </c:pt>
                <c:pt idx="877" formatCode="0.000">
                  <c:v>5.1581886791755974E-2</c:v>
                </c:pt>
                <c:pt idx="878" formatCode="0.000">
                  <c:v>5.1581886791755974E-2</c:v>
                </c:pt>
                <c:pt idx="879" formatCode="0.000">
                  <c:v>5.1581886791755974E-2</c:v>
                </c:pt>
                <c:pt idx="880" formatCode="0.000">
                  <c:v>5.1581886791755974E-2</c:v>
                </c:pt>
                <c:pt idx="881" formatCode="0.000">
                  <c:v>5.1581886791755974E-2</c:v>
                </c:pt>
                <c:pt idx="882" formatCode="0.000">
                  <c:v>5.1581886791755974E-2</c:v>
                </c:pt>
                <c:pt idx="883" formatCode="0.000">
                  <c:v>5.1581886791755974E-2</c:v>
                </c:pt>
                <c:pt idx="884" formatCode="0.000">
                  <c:v>5.1581886791755974E-2</c:v>
                </c:pt>
                <c:pt idx="885" formatCode="0.000">
                  <c:v>5.1581886791755974E-2</c:v>
                </c:pt>
                <c:pt idx="886" formatCode="0.000">
                  <c:v>5.1581886791755974E-2</c:v>
                </c:pt>
                <c:pt idx="887" formatCode="0.000">
                  <c:v>5.1581886791755974E-2</c:v>
                </c:pt>
                <c:pt idx="888" formatCode="0.000">
                  <c:v>5.1581886791755974E-2</c:v>
                </c:pt>
                <c:pt idx="889" formatCode="0.000">
                  <c:v>5.1581886791755974E-2</c:v>
                </c:pt>
                <c:pt idx="890" formatCode="0.000">
                  <c:v>5.1581886791755974E-2</c:v>
                </c:pt>
                <c:pt idx="891" formatCode="0.000">
                  <c:v>5.1581886791755974E-2</c:v>
                </c:pt>
                <c:pt idx="892" formatCode="0.000">
                  <c:v>5.1581886791755974E-2</c:v>
                </c:pt>
                <c:pt idx="893" formatCode="0.000">
                  <c:v>5.1581886791755974E-2</c:v>
                </c:pt>
                <c:pt idx="894" formatCode="0.000">
                  <c:v>5.1581886791755974E-2</c:v>
                </c:pt>
                <c:pt idx="895" formatCode="0.000">
                  <c:v>5.1581886791755974E-2</c:v>
                </c:pt>
                <c:pt idx="896" formatCode="0.000">
                  <c:v>5.1581886791755974E-2</c:v>
                </c:pt>
                <c:pt idx="897" formatCode="0.000">
                  <c:v>5.1581903486200419E-2</c:v>
                </c:pt>
                <c:pt idx="898" formatCode="0.000">
                  <c:v>5.1581903486200419E-2</c:v>
                </c:pt>
                <c:pt idx="899" formatCode="0.000">
                  <c:v>5.1581903486200419E-2</c:v>
                </c:pt>
                <c:pt idx="900" formatCode="0.000">
                  <c:v>5.1581903486200419E-2</c:v>
                </c:pt>
                <c:pt idx="901" formatCode="0.000">
                  <c:v>5.1581903486200419E-2</c:v>
                </c:pt>
                <c:pt idx="902" formatCode="0.000">
                  <c:v>5.1581903486200419E-2</c:v>
                </c:pt>
                <c:pt idx="903" formatCode="0.000">
                  <c:v>5.1581903486200419E-2</c:v>
                </c:pt>
                <c:pt idx="904" formatCode="0.000">
                  <c:v>5.1581903486200419E-2</c:v>
                </c:pt>
                <c:pt idx="905" formatCode="0.000">
                  <c:v>5.1581903486200419E-2</c:v>
                </c:pt>
                <c:pt idx="906" formatCode="0.000">
                  <c:v>5.2271937621261422E-2</c:v>
                </c:pt>
                <c:pt idx="907" formatCode="0.000">
                  <c:v>5.3596770812539073E-2</c:v>
                </c:pt>
                <c:pt idx="908" formatCode="0.000">
                  <c:v>5.4713057938960599E-2</c:v>
                </c:pt>
                <c:pt idx="909" formatCode="0.000">
                  <c:v>5.5384219057559803E-2</c:v>
                </c:pt>
                <c:pt idx="910" formatCode="0.000">
                  <c:v>5.5583515934868592E-2</c:v>
                </c:pt>
                <c:pt idx="911" formatCode="0.000">
                  <c:v>5.5583515934868592E-2</c:v>
                </c:pt>
                <c:pt idx="912" formatCode="0.000">
                  <c:v>5.5583515934868592E-2</c:v>
                </c:pt>
                <c:pt idx="913" formatCode="0.000">
                  <c:v>5.5583515934868592E-2</c:v>
                </c:pt>
                <c:pt idx="914" formatCode="0.000">
                  <c:v>5.5583515934868592E-2</c:v>
                </c:pt>
                <c:pt idx="915" formatCode="0.000">
                  <c:v>5.5583515934868592E-2</c:v>
                </c:pt>
                <c:pt idx="916" formatCode="0.000">
                  <c:v>5.5583515934868592E-2</c:v>
                </c:pt>
                <c:pt idx="917" formatCode="0.000">
                  <c:v>5.5583515934868592E-2</c:v>
                </c:pt>
                <c:pt idx="918" formatCode="0.000">
                  <c:v>5.5583515934868592E-2</c:v>
                </c:pt>
                <c:pt idx="919" formatCode="0.000">
                  <c:v>5.5583515934868592E-2</c:v>
                </c:pt>
                <c:pt idx="920" formatCode="0.000">
                  <c:v>5.5583515934868592E-2</c:v>
                </c:pt>
                <c:pt idx="921" formatCode="0.000">
                  <c:v>5.5583515934868592E-2</c:v>
                </c:pt>
                <c:pt idx="922" formatCode="0.000">
                  <c:v>5.5583515934868592E-2</c:v>
                </c:pt>
                <c:pt idx="923" formatCode="0.000">
                  <c:v>5.5583515934868592E-2</c:v>
                </c:pt>
                <c:pt idx="924" formatCode="0.000">
                  <c:v>5.5583515934868592E-2</c:v>
                </c:pt>
                <c:pt idx="925" formatCode="0.000">
                  <c:v>5.5583515934868592E-2</c:v>
                </c:pt>
                <c:pt idx="926" formatCode="0.000">
                  <c:v>5.5583515934868592E-2</c:v>
                </c:pt>
                <c:pt idx="927" formatCode="0.000">
                  <c:v>5.5583515934868592E-2</c:v>
                </c:pt>
                <c:pt idx="928" formatCode="0.000">
                  <c:v>5.5583515934868592E-2</c:v>
                </c:pt>
                <c:pt idx="929" formatCode="0.000">
                  <c:v>5.5583515934868592E-2</c:v>
                </c:pt>
                <c:pt idx="930" formatCode="0.000">
                  <c:v>5.5583515934868592E-2</c:v>
                </c:pt>
                <c:pt idx="931" formatCode="0.000">
                  <c:v>5.5583515934868592E-2</c:v>
                </c:pt>
                <c:pt idx="932" formatCode="0.000">
                  <c:v>5.5583515934868592E-2</c:v>
                </c:pt>
                <c:pt idx="933" formatCode="0.000">
                  <c:v>5.5583515934868592E-2</c:v>
                </c:pt>
                <c:pt idx="934" formatCode="0.000">
                  <c:v>5.5583515934868592E-2</c:v>
                </c:pt>
                <c:pt idx="935" formatCode="0.000">
                  <c:v>5.5583515934868592E-2</c:v>
                </c:pt>
                <c:pt idx="936" formatCode="0.000">
                  <c:v>5.5583515934868592E-2</c:v>
                </c:pt>
                <c:pt idx="937" formatCode="0.000">
                  <c:v>5.5583515934868592E-2</c:v>
                </c:pt>
                <c:pt idx="938" formatCode="0.000">
                  <c:v>5.5583515934868592E-2</c:v>
                </c:pt>
                <c:pt idx="939" formatCode="0.000">
                  <c:v>5.5583515934868592E-2</c:v>
                </c:pt>
                <c:pt idx="940" formatCode="0.000">
                  <c:v>5.5583515934868592E-2</c:v>
                </c:pt>
                <c:pt idx="941" formatCode="0.000">
                  <c:v>5.5583515934868592E-2</c:v>
                </c:pt>
                <c:pt idx="942" formatCode="0.000">
                  <c:v>5.5583515934868592E-2</c:v>
                </c:pt>
                <c:pt idx="943" formatCode="0.000">
                  <c:v>5.5583515934868592E-2</c:v>
                </c:pt>
                <c:pt idx="944" formatCode="0.000">
                  <c:v>5.5583515934868592E-2</c:v>
                </c:pt>
                <c:pt idx="945" formatCode="0.000">
                  <c:v>5.5583515934868592E-2</c:v>
                </c:pt>
                <c:pt idx="946" formatCode="0.000">
                  <c:v>5.5583515934868592E-2</c:v>
                </c:pt>
                <c:pt idx="947" formatCode="0.000">
                  <c:v>5.5583515934868592E-2</c:v>
                </c:pt>
                <c:pt idx="948" formatCode="0.000">
                  <c:v>5.5583515934868592E-2</c:v>
                </c:pt>
                <c:pt idx="949" formatCode="0.000">
                  <c:v>5.5583515934868592E-2</c:v>
                </c:pt>
                <c:pt idx="950" formatCode="0.000">
                  <c:v>5.5583515934868592E-2</c:v>
                </c:pt>
                <c:pt idx="951" formatCode="0.000">
                  <c:v>5.5583515934868592E-2</c:v>
                </c:pt>
                <c:pt idx="952" formatCode="0.000">
                  <c:v>5.5583515934868592E-2</c:v>
                </c:pt>
                <c:pt idx="953" formatCode="0.000">
                  <c:v>5.5583515934868592E-2</c:v>
                </c:pt>
                <c:pt idx="954" formatCode="0.000">
                  <c:v>5.5583515934868592E-2</c:v>
                </c:pt>
                <c:pt idx="955" formatCode="0.000">
                  <c:v>5.5768837776883594E-2</c:v>
                </c:pt>
                <c:pt idx="956" formatCode="0.000">
                  <c:v>5.647569477690078E-2</c:v>
                </c:pt>
                <c:pt idx="957" formatCode="0.000">
                  <c:v>5.7560768865992575E-2</c:v>
                </c:pt>
                <c:pt idx="958" formatCode="0.000">
                  <c:v>5.8673035512936206E-2</c:v>
                </c:pt>
                <c:pt idx="959" formatCode="0.000">
                  <c:v>5.9662179790569307E-2</c:v>
                </c:pt>
                <c:pt idx="960" formatCode="0.000">
                  <c:v>6.0522835053998941E-2</c:v>
                </c:pt>
                <c:pt idx="961" formatCode="0.000">
                  <c:v>6.0991072995471275E-2</c:v>
                </c:pt>
                <c:pt idx="962" formatCode="0.000">
                  <c:v>6.0991072995471275E-2</c:v>
                </c:pt>
                <c:pt idx="963" formatCode="0.000">
                  <c:v>6.0991072995471275E-2</c:v>
                </c:pt>
                <c:pt idx="964" formatCode="0.000">
                  <c:v>6.0991072995471275E-2</c:v>
                </c:pt>
                <c:pt idx="965" formatCode="0.000">
                  <c:v>6.0991072995471275E-2</c:v>
                </c:pt>
                <c:pt idx="966" formatCode="0.000">
                  <c:v>6.0991072995471275E-2</c:v>
                </c:pt>
                <c:pt idx="967" formatCode="0.000">
                  <c:v>6.0991072995471275E-2</c:v>
                </c:pt>
                <c:pt idx="968" formatCode="0.000">
                  <c:v>6.0991072995471275E-2</c:v>
                </c:pt>
                <c:pt idx="969" formatCode="0.000">
                  <c:v>6.0991072995471275E-2</c:v>
                </c:pt>
                <c:pt idx="970" formatCode="0.000">
                  <c:v>6.0991072995471275E-2</c:v>
                </c:pt>
                <c:pt idx="971" formatCode="0.000">
                  <c:v>6.0991072995471275E-2</c:v>
                </c:pt>
                <c:pt idx="972" formatCode="0.000">
                  <c:v>6.0991072995471275E-2</c:v>
                </c:pt>
                <c:pt idx="973" formatCode="0.000">
                  <c:v>6.0991072995471275E-2</c:v>
                </c:pt>
                <c:pt idx="974" formatCode="0.000">
                  <c:v>6.104487802381682E-2</c:v>
                </c:pt>
                <c:pt idx="975" formatCode="0.000">
                  <c:v>6.1470386785262295E-2</c:v>
                </c:pt>
                <c:pt idx="976" formatCode="0.000">
                  <c:v>6.2371781305100973E-2</c:v>
                </c:pt>
                <c:pt idx="977" formatCode="0.000">
                  <c:v>6.3426687806974621E-2</c:v>
                </c:pt>
                <c:pt idx="978" formatCode="0.000">
                  <c:v>6.4355846746368572E-2</c:v>
                </c:pt>
                <c:pt idx="979" formatCode="0.000">
                  <c:v>6.5154246415221453E-2</c:v>
                </c:pt>
                <c:pt idx="980" formatCode="0.000">
                  <c:v>6.5824986324984097E-2</c:v>
                </c:pt>
                <c:pt idx="981" formatCode="0.000">
                  <c:v>6.6237950482963728E-2</c:v>
                </c:pt>
                <c:pt idx="982" formatCode="0.000">
                  <c:v>6.6457937350819229E-2</c:v>
                </c:pt>
                <c:pt idx="983" formatCode="0.000">
                  <c:v>6.6608874734949891E-2</c:v>
                </c:pt>
                <c:pt idx="984" formatCode="0.000">
                  <c:v>6.6703073847302591E-2</c:v>
                </c:pt>
                <c:pt idx="985" formatCode="0.000">
                  <c:v>6.6757224985048352E-2</c:v>
                </c:pt>
                <c:pt idx="986" formatCode="0.000">
                  <c:v>6.6797395605418725E-2</c:v>
                </c:pt>
                <c:pt idx="987" formatCode="0.000">
                  <c:v>6.6839651646139864E-2</c:v>
                </c:pt>
                <c:pt idx="988" formatCode="0.000">
                  <c:v>6.6868104361274744E-2</c:v>
                </c:pt>
                <c:pt idx="989" formatCode="0.000">
                  <c:v>6.6873960736294619E-2</c:v>
                </c:pt>
                <c:pt idx="990" formatCode="0.000">
                  <c:v>6.6873960736294619E-2</c:v>
                </c:pt>
                <c:pt idx="991" formatCode="0.000">
                  <c:v>6.6873960736294619E-2</c:v>
                </c:pt>
                <c:pt idx="992" formatCode="0.000">
                  <c:v>6.6873960736294619E-2</c:v>
                </c:pt>
                <c:pt idx="993" formatCode="0.000">
                  <c:v>6.6873960736294619E-2</c:v>
                </c:pt>
                <c:pt idx="994" formatCode="0.000">
                  <c:v>6.6873960736294619E-2</c:v>
                </c:pt>
                <c:pt idx="995" formatCode="0.000">
                  <c:v>6.6873960736294619E-2</c:v>
                </c:pt>
                <c:pt idx="996" formatCode="0.000">
                  <c:v>6.6873960736294619E-2</c:v>
                </c:pt>
                <c:pt idx="997" formatCode="0.000">
                  <c:v>6.6873960736294619E-2</c:v>
                </c:pt>
                <c:pt idx="998" formatCode="0.000">
                  <c:v>6.6873960736294619E-2</c:v>
                </c:pt>
                <c:pt idx="999" formatCode="0.000">
                  <c:v>6.6873960736294619E-2</c:v>
                </c:pt>
                <c:pt idx="1000" formatCode="0.000">
                  <c:v>6.6873960736294619E-2</c:v>
                </c:pt>
                <c:pt idx="1001" formatCode="0.000">
                  <c:v>6.6873960736294619E-2</c:v>
                </c:pt>
                <c:pt idx="1002" formatCode="0.000">
                  <c:v>6.6873960736294619E-2</c:v>
                </c:pt>
                <c:pt idx="1003" formatCode="0.000">
                  <c:v>6.6873960736294619E-2</c:v>
                </c:pt>
                <c:pt idx="1004" formatCode="0.000">
                  <c:v>6.6873960736294619E-2</c:v>
                </c:pt>
                <c:pt idx="1005" formatCode="0.000">
                  <c:v>6.6873960736294619E-2</c:v>
                </c:pt>
                <c:pt idx="1006" formatCode="0.000">
                  <c:v>6.6873960736294619E-2</c:v>
                </c:pt>
                <c:pt idx="1007" formatCode="0.000">
                  <c:v>6.6873960736294619E-2</c:v>
                </c:pt>
                <c:pt idx="1008" formatCode="0.000">
                  <c:v>6.6873960736294619E-2</c:v>
                </c:pt>
                <c:pt idx="1009" formatCode="0.000">
                  <c:v>6.6873960736294619E-2</c:v>
                </c:pt>
                <c:pt idx="1010" formatCode="0.000">
                  <c:v>6.6873960736294619E-2</c:v>
                </c:pt>
                <c:pt idx="1011" formatCode="0.000">
                  <c:v>6.6873960736294619E-2</c:v>
                </c:pt>
                <c:pt idx="1012" formatCode="0.000">
                  <c:v>6.6873960736294619E-2</c:v>
                </c:pt>
                <c:pt idx="1013" formatCode="0.000">
                  <c:v>6.6873960736294619E-2</c:v>
                </c:pt>
                <c:pt idx="1014" formatCode="0.000">
                  <c:v>6.6873960736294619E-2</c:v>
                </c:pt>
                <c:pt idx="1015" formatCode="0.000">
                  <c:v>6.6873960736294619E-2</c:v>
                </c:pt>
                <c:pt idx="1016" formatCode="0.000">
                  <c:v>6.6873960736294619E-2</c:v>
                </c:pt>
                <c:pt idx="1017" formatCode="0.000">
                  <c:v>6.6873960736294619E-2</c:v>
                </c:pt>
                <c:pt idx="1018" formatCode="0.000">
                  <c:v>6.6873960736294619E-2</c:v>
                </c:pt>
                <c:pt idx="1019" formatCode="0.000">
                  <c:v>6.6873960736294619E-2</c:v>
                </c:pt>
                <c:pt idx="1020" formatCode="0.000">
                  <c:v>6.6873960736294619E-2</c:v>
                </c:pt>
                <c:pt idx="1021" formatCode="0.000">
                  <c:v>6.6873960736294619E-2</c:v>
                </c:pt>
                <c:pt idx="1022" formatCode="0.000">
                  <c:v>6.6873960736294619E-2</c:v>
                </c:pt>
                <c:pt idx="1023" formatCode="0.000">
                  <c:v>6.6873960736294619E-2</c:v>
                </c:pt>
                <c:pt idx="1024" formatCode="0.000">
                  <c:v>6.6873960736294619E-2</c:v>
                </c:pt>
                <c:pt idx="1025" formatCode="0.000">
                  <c:v>6.6873960736294619E-2</c:v>
                </c:pt>
                <c:pt idx="1026" formatCode="0.000">
                  <c:v>6.6873960736294619E-2</c:v>
                </c:pt>
                <c:pt idx="1027" formatCode="0.000">
                  <c:v>6.6873960736294619E-2</c:v>
                </c:pt>
                <c:pt idx="1028" formatCode="0.000">
                  <c:v>6.6873960736294619E-2</c:v>
                </c:pt>
                <c:pt idx="1029" formatCode="0.000">
                  <c:v>6.6873960736294619E-2</c:v>
                </c:pt>
                <c:pt idx="1030" formatCode="0.000">
                  <c:v>6.6873960736294619E-2</c:v>
                </c:pt>
                <c:pt idx="1031" formatCode="0.000">
                  <c:v>6.6873960736294619E-2</c:v>
                </c:pt>
                <c:pt idx="1032" formatCode="0.000">
                  <c:v>6.6873960736294619E-2</c:v>
                </c:pt>
                <c:pt idx="1033" formatCode="0.000">
                  <c:v>6.6873960736294619E-2</c:v>
                </c:pt>
                <c:pt idx="1034" formatCode="0.000">
                  <c:v>6.6873960736294619E-2</c:v>
                </c:pt>
                <c:pt idx="1035" formatCode="0.000">
                  <c:v>6.6873960736294619E-2</c:v>
                </c:pt>
                <c:pt idx="1036" formatCode="0.000">
                  <c:v>6.6873960736294619E-2</c:v>
                </c:pt>
                <c:pt idx="1037" formatCode="0.000">
                  <c:v>6.6873960736294619E-2</c:v>
                </c:pt>
                <c:pt idx="1038" formatCode="0.000">
                  <c:v>6.6873960736294619E-2</c:v>
                </c:pt>
                <c:pt idx="1039" formatCode="0.000">
                  <c:v>6.6873960736294619E-2</c:v>
                </c:pt>
                <c:pt idx="1040" formatCode="0.000">
                  <c:v>6.6873960736294619E-2</c:v>
                </c:pt>
                <c:pt idx="1041" formatCode="0.000">
                  <c:v>6.6873960736294619E-2</c:v>
                </c:pt>
                <c:pt idx="1042" formatCode="0.000">
                  <c:v>6.6873960736294619E-2</c:v>
                </c:pt>
                <c:pt idx="1043" formatCode="0.000">
                  <c:v>6.6873960736294619E-2</c:v>
                </c:pt>
                <c:pt idx="1044" formatCode="0.000">
                  <c:v>6.6873960736294619E-2</c:v>
                </c:pt>
                <c:pt idx="1045" formatCode="0.000">
                  <c:v>6.6873960736294619E-2</c:v>
                </c:pt>
                <c:pt idx="1046" formatCode="0.000">
                  <c:v>6.6873960736294619E-2</c:v>
                </c:pt>
                <c:pt idx="1047" formatCode="0.000">
                  <c:v>6.6873960736294619E-2</c:v>
                </c:pt>
                <c:pt idx="1048" formatCode="0.000">
                  <c:v>6.6873960736294619E-2</c:v>
                </c:pt>
                <c:pt idx="1049" formatCode="0.000">
                  <c:v>6.6873960736294619E-2</c:v>
                </c:pt>
                <c:pt idx="1050" formatCode="0.000">
                  <c:v>6.6873960736294619E-2</c:v>
                </c:pt>
                <c:pt idx="1051" formatCode="0.000">
                  <c:v>6.6873960736294619E-2</c:v>
                </c:pt>
                <c:pt idx="1052" formatCode="0.000">
                  <c:v>6.6873960736294619E-2</c:v>
                </c:pt>
                <c:pt idx="1053" formatCode="0.000">
                  <c:v>6.6873960736294619E-2</c:v>
                </c:pt>
                <c:pt idx="1054" formatCode="0.000">
                  <c:v>6.6907298897437031E-2</c:v>
                </c:pt>
                <c:pt idx="1055" formatCode="0.000">
                  <c:v>6.7112808447979164E-2</c:v>
                </c:pt>
                <c:pt idx="1056" formatCode="0.000">
                  <c:v>6.7420159214211448E-2</c:v>
                </c:pt>
                <c:pt idx="1057" formatCode="0.000">
                  <c:v>6.7832438195039882E-2</c:v>
                </c:pt>
                <c:pt idx="1058" formatCode="0.000">
                  <c:v>6.8386363576228792E-2</c:v>
                </c:pt>
                <c:pt idx="1059" formatCode="0.000">
                  <c:v>6.9098120277510736E-2</c:v>
                </c:pt>
                <c:pt idx="1060" formatCode="0.000">
                  <c:v>6.9936937823807041E-2</c:v>
                </c:pt>
                <c:pt idx="1061" formatCode="0.000">
                  <c:v>7.0752867981514728E-2</c:v>
                </c:pt>
                <c:pt idx="1062" formatCode="0.000">
                  <c:v>7.1366193330046193E-2</c:v>
                </c:pt>
                <c:pt idx="1063" formatCode="0.000">
                  <c:v>7.1814320628705533E-2</c:v>
                </c:pt>
                <c:pt idx="1064" formatCode="0.000">
                  <c:v>7.2118240183940696E-2</c:v>
                </c:pt>
                <c:pt idx="1065" formatCode="0.000">
                  <c:v>7.2247451257244966E-2</c:v>
                </c:pt>
                <c:pt idx="1066" formatCode="0.000">
                  <c:v>7.2247451257244966E-2</c:v>
                </c:pt>
                <c:pt idx="1067" formatCode="0.000">
                  <c:v>7.2247451257244966E-2</c:v>
                </c:pt>
                <c:pt idx="1068" formatCode="0.000">
                  <c:v>7.2247451257244966E-2</c:v>
                </c:pt>
                <c:pt idx="1069" formatCode="0.000">
                  <c:v>7.2247451257244966E-2</c:v>
                </c:pt>
                <c:pt idx="1070" formatCode="0.000">
                  <c:v>7.2247451257244966E-2</c:v>
                </c:pt>
                <c:pt idx="1071" formatCode="0.000">
                  <c:v>7.2247451257244966E-2</c:v>
                </c:pt>
                <c:pt idx="1072" formatCode="0.000">
                  <c:v>7.2247451257244966E-2</c:v>
                </c:pt>
                <c:pt idx="1073" formatCode="0.000">
                  <c:v>7.2247451257244966E-2</c:v>
                </c:pt>
                <c:pt idx="1074" formatCode="0.000">
                  <c:v>7.2247451257244966E-2</c:v>
                </c:pt>
                <c:pt idx="1075" formatCode="0.000">
                  <c:v>7.2247451257244966E-2</c:v>
                </c:pt>
                <c:pt idx="1076" formatCode="0.000">
                  <c:v>7.2247451257244966E-2</c:v>
                </c:pt>
                <c:pt idx="1077" formatCode="0.000">
                  <c:v>7.2247451257244966E-2</c:v>
                </c:pt>
                <c:pt idx="1078" formatCode="0.000">
                  <c:v>7.2247451257244966E-2</c:v>
                </c:pt>
                <c:pt idx="1079" formatCode="0.000">
                  <c:v>7.2247451257244966E-2</c:v>
                </c:pt>
                <c:pt idx="1080" formatCode="0.000">
                  <c:v>7.2247451257244966E-2</c:v>
                </c:pt>
                <c:pt idx="1081" formatCode="0.000">
                  <c:v>7.2247451257244966E-2</c:v>
                </c:pt>
                <c:pt idx="1082" formatCode="0.000">
                  <c:v>7.2247451257244966E-2</c:v>
                </c:pt>
                <c:pt idx="1083" formatCode="0.000">
                  <c:v>7.2247451257244966E-2</c:v>
                </c:pt>
                <c:pt idx="1084" formatCode="0.000">
                  <c:v>7.2247451257244966E-2</c:v>
                </c:pt>
                <c:pt idx="1085" formatCode="0.000">
                  <c:v>7.2247451257244966E-2</c:v>
                </c:pt>
                <c:pt idx="1086" formatCode="0.000">
                  <c:v>7.2247451257244966E-2</c:v>
                </c:pt>
                <c:pt idx="1087" formatCode="0.000">
                  <c:v>7.2247451257244966E-2</c:v>
                </c:pt>
                <c:pt idx="1088" formatCode="0.000">
                  <c:v>7.2381478091757809E-2</c:v>
                </c:pt>
                <c:pt idx="1089" formatCode="0.000">
                  <c:v>7.2381478091757809E-2</c:v>
                </c:pt>
                <c:pt idx="1090" formatCode="0.000">
                  <c:v>7.2381478091757809E-2</c:v>
                </c:pt>
                <c:pt idx="1091" formatCode="0.000">
                  <c:v>7.2381478091757809E-2</c:v>
                </c:pt>
                <c:pt idx="1092" formatCode="0.000">
                  <c:v>7.2381478091757809E-2</c:v>
                </c:pt>
                <c:pt idx="1093" formatCode="0.000">
                  <c:v>7.2381478091757809E-2</c:v>
                </c:pt>
                <c:pt idx="1094" formatCode="0.000">
                  <c:v>7.2381478091757809E-2</c:v>
                </c:pt>
                <c:pt idx="1095" formatCode="0.000">
                  <c:v>7.2381478091757809E-2</c:v>
                </c:pt>
                <c:pt idx="1096" formatCode="0.000">
                  <c:v>7.2381478091757809E-2</c:v>
                </c:pt>
                <c:pt idx="1097" formatCode="0.000">
                  <c:v>7.2381478091757809E-2</c:v>
                </c:pt>
                <c:pt idx="1098" formatCode="0.000">
                  <c:v>7.2381478091757809E-2</c:v>
                </c:pt>
                <c:pt idx="1099" formatCode="0.000">
                  <c:v>7.2381478091757809E-2</c:v>
                </c:pt>
                <c:pt idx="1100" formatCode="0.000">
                  <c:v>7.2381478091757809E-2</c:v>
                </c:pt>
                <c:pt idx="1101" formatCode="0.000">
                  <c:v>7.2381478091757809E-2</c:v>
                </c:pt>
                <c:pt idx="1102" formatCode="0.000">
                  <c:v>7.2381478091757809E-2</c:v>
                </c:pt>
                <c:pt idx="1103" formatCode="0.000">
                  <c:v>7.2509534204793682E-2</c:v>
                </c:pt>
                <c:pt idx="1104" formatCode="0.000">
                  <c:v>7.2681864211804434E-2</c:v>
                </c:pt>
                <c:pt idx="1105" formatCode="0.000">
                  <c:v>7.2681864211804434E-2</c:v>
                </c:pt>
                <c:pt idx="1106" formatCode="0.000">
                  <c:v>7.2681864211804434E-2</c:v>
                </c:pt>
                <c:pt idx="1107" formatCode="0.000">
                  <c:v>7.2681864211804434E-2</c:v>
                </c:pt>
                <c:pt idx="1108" formatCode="0.000">
                  <c:v>7.2681864211804434E-2</c:v>
                </c:pt>
                <c:pt idx="1109" formatCode="0.000">
                  <c:v>7.2681864211804434E-2</c:v>
                </c:pt>
                <c:pt idx="1110" formatCode="0.000">
                  <c:v>7.2681864211804434E-2</c:v>
                </c:pt>
                <c:pt idx="1111" formatCode="0.000">
                  <c:v>7.2681864211804434E-2</c:v>
                </c:pt>
                <c:pt idx="1112" formatCode="0.000">
                  <c:v>7.2681864211804434E-2</c:v>
                </c:pt>
                <c:pt idx="1113" formatCode="0.000">
                  <c:v>7.2681864211804434E-2</c:v>
                </c:pt>
                <c:pt idx="1114" formatCode="0.000">
                  <c:v>7.2681864211804434E-2</c:v>
                </c:pt>
                <c:pt idx="1115" formatCode="0.000">
                  <c:v>7.2681864211804434E-2</c:v>
                </c:pt>
                <c:pt idx="1116" formatCode="0.000">
                  <c:v>7.2681864211804434E-2</c:v>
                </c:pt>
                <c:pt idx="1117" formatCode="0.000">
                  <c:v>7.2681864211804434E-2</c:v>
                </c:pt>
                <c:pt idx="1118" formatCode="0.000">
                  <c:v>7.2681864211804434E-2</c:v>
                </c:pt>
                <c:pt idx="1119" formatCode="0.000">
                  <c:v>7.2681864211804434E-2</c:v>
                </c:pt>
                <c:pt idx="1120" formatCode="0.000">
                  <c:v>7.2681864211804434E-2</c:v>
                </c:pt>
                <c:pt idx="1121" formatCode="0.000">
                  <c:v>7.2681864211804434E-2</c:v>
                </c:pt>
                <c:pt idx="1122" formatCode="0.000">
                  <c:v>7.2681864211804434E-2</c:v>
                </c:pt>
                <c:pt idx="1123" formatCode="0.000">
                  <c:v>7.2681864211804434E-2</c:v>
                </c:pt>
                <c:pt idx="1124" formatCode="0.000">
                  <c:v>7.2681864211804434E-2</c:v>
                </c:pt>
                <c:pt idx="1125" formatCode="0.000">
                  <c:v>7.2681864211804434E-2</c:v>
                </c:pt>
                <c:pt idx="1126" formatCode="0.000">
                  <c:v>7.2681864211804434E-2</c:v>
                </c:pt>
                <c:pt idx="1127" formatCode="0.000">
                  <c:v>7.2681864211804434E-2</c:v>
                </c:pt>
                <c:pt idx="1128" formatCode="0.000">
                  <c:v>7.3069361225636176E-2</c:v>
                </c:pt>
                <c:pt idx="1129" formatCode="0.000">
                  <c:v>7.3960286911659276E-2</c:v>
                </c:pt>
                <c:pt idx="1130" formatCode="0.000">
                  <c:v>7.5208264748802406E-2</c:v>
                </c:pt>
                <c:pt idx="1131" formatCode="0.000">
                  <c:v>7.648203557248956E-2</c:v>
                </c:pt>
                <c:pt idx="1132" formatCode="0.000">
                  <c:v>7.7614503389862088E-2</c:v>
                </c:pt>
                <c:pt idx="1133" formatCode="0.000">
                  <c:v>7.8466632598728367E-2</c:v>
                </c:pt>
                <c:pt idx="1134" formatCode="0.000">
                  <c:v>7.9050832458308767E-2</c:v>
                </c:pt>
                <c:pt idx="1135" formatCode="0.000">
                  <c:v>7.950968229901767E-2</c:v>
                </c:pt>
                <c:pt idx="1136" formatCode="0.000">
                  <c:v>7.9921298131791954E-2</c:v>
                </c:pt>
                <c:pt idx="1137" formatCode="0.000">
                  <c:v>8.033238173477085E-2</c:v>
                </c:pt>
                <c:pt idx="1138" formatCode="0.000">
                  <c:v>8.0718698638750683E-2</c:v>
                </c:pt>
                <c:pt idx="1139" formatCode="0.000">
                  <c:v>8.1018144270043196E-2</c:v>
                </c:pt>
                <c:pt idx="1140" formatCode="0.000">
                  <c:v>8.1178992481902565E-2</c:v>
                </c:pt>
                <c:pt idx="1141" formatCode="0.000">
                  <c:v>8.1206269037020523E-2</c:v>
                </c:pt>
                <c:pt idx="1142" formatCode="0.000">
                  <c:v>8.1206269037020523E-2</c:v>
                </c:pt>
                <c:pt idx="1143" formatCode="0.000">
                  <c:v>8.1206269037020523E-2</c:v>
                </c:pt>
                <c:pt idx="1144" formatCode="0.000">
                  <c:v>8.1206269037020523E-2</c:v>
                </c:pt>
                <c:pt idx="1145" formatCode="0.000">
                  <c:v>8.1206269037020523E-2</c:v>
                </c:pt>
                <c:pt idx="1146" formatCode="0.000">
                  <c:v>8.1206269037020523E-2</c:v>
                </c:pt>
                <c:pt idx="1147" formatCode="0.000">
                  <c:v>8.1206269037020523E-2</c:v>
                </c:pt>
                <c:pt idx="1148" formatCode="0.000">
                  <c:v>8.1206269037020523E-2</c:v>
                </c:pt>
                <c:pt idx="1149" formatCode="0.000">
                  <c:v>8.1206269037020523E-2</c:v>
                </c:pt>
                <c:pt idx="1150" formatCode="0.000">
                  <c:v>8.1214651946599853E-2</c:v>
                </c:pt>
                <c:pt idx="1151" formatCode="0.000">
                  <c:v>8.1609717903329479E-2</c:v>
                </c:pt>
                <c:pt idx="1152" formatCode="0.000">
                  <c:v>8.1993417418456144E-2</c:v>
                </c:pt>
                <c:pt idx="1153" formatCode="0.000">
                  <c:v>8.2155138638604686E-2</c:v>
                </c:pt>
                <c:pt idx="1154" formatCode="0.000">
                  <c:v>8.2167531524407145E-2</c:v>
                </c:pt>
                <c:pt idx="1155" formatCode="0.000">
                  <c:v>8.2167531524407145E-2</c:v>
                </c:pt>
                <c:pt idx="1156" formatCode="0.000">
                  <c:v>8.2167531524407145E-2</c:v>
                </c:pt>
                <c:pt idx="1157" formatCode="0.000">
                  <c:v>8.2167531524407145E-2</c:v>
                </c:pt>
                <c:pt idx="1158" formatCode="0.000">
                  <c:v>8.2167531524407145E-2</c:v>
                </c:pt>
                <c:pt idx="1159" formatCode="0.000">
                  <c:v>8.2167531524407145E-2</c:v>
                </c:pt>
                <c:pt idx="1160" formatCode="0.000">
                  <c:v>8.2167531524407145E-2</c:v>
                </c:pt>
                <c:pt idx="1161" formatCode="0.000">
                  <c:v>8.2167531524407145E-2</c:v>
                </c:pt>
                <c:pt idx="1162" formatCode="0.000">
                  <c:v>8.2167531524407145E-2</c:v>
                </c:pt>
                <c:pt idx="1163" formatCode="0.000">
                  <c:v>8.2167531524407145E-2</c:v>
                </c:pt>
                <c:pt idx="1164" formatCode="0.000">
                  <c:v>8.2167531524407145E-2</c:v>
                </c:pt>
                <c:pt idx="1165" formatCode="0.000">
                  <c:v>8.2167531524407145E-2</c:v>
                </c:pt>
                <c:pt idx="1166" formatCode="0.000">
                  <c:v>8.2167531524407145E-2</c:v>
                </c:pt>
                <c:pt idx="1167" formatCode="0.000">
                  <c:v>8.2167531524407145E-2</c:v>
                </c:pt>
                <c:pt idx="1168" formatCode="0.000">
                  <c:v>8.2167531524407145E-2</c:v>
                </c:pt>
                <c:pt idx="1169" formatCode="0.000">
                  <c:v>8.2167531524407145E-2</c:v>
                </c:pt>
                <c:pt idx="1170" formatCode="0.000">
                  <c:v>8.2167531524407145E-2</c:v>
                </c:pt>
                <c:pt idx="1171" formatCode="0.000">
                  <c:v>8.2167531524407145E-2</c:v>
                </c:pt>
                <c:pt idx="1172" formatCode="0.000">
                  <c:v>8.2167531524407145E-2</c:v>
                </c:pt>
                <c:pt idx="1173" formatCode="0.000">
                  <c:v>8.2167531524407145E-2</c:v>
                </c:pt>
                <c:pt idx="1174" formatCode="0.000">
                  <c:v>8.2167531524407145E-2</c:v>
                </c:pt>
                <c:pt idx="1175" formatCode="0.000">
                  <c:v>8.2167531524407145E-2</c:v>
                </c:pt>
                <c:pt idx="1176" formatCode="0.000">
                  <c:v>8.2167531524407145E-2</c:v>
                </c:pt>
                <c:pt idx="1177" formatCode="0.000">
                  <c:v>8.2167531524407145E-2</c:v>
                </c:pt>
                <c:pt idx="1178" formatCode="0.000">
                  <c:v>8.2167531524407145E-2</c:v>
                </c:pt>
                <c:pt idx="1179" formatCode="0.000">
                  <c:v>8.2167531524407145E-2</c:v>
                </c:pt>
                <c:pt idx="1180" formatCode="0.000">
                  <c:v>8.2167531524407145E-2</c:v>
                </c:pt>
                <c:pt idx="1181" formatCode="0.000">
                  <c:v>8.2167531524407145E-2</c:v>
                </c:pt>
                <c:pt idx="1182" formatCode="0.000">
                  <c:v>8.2167531524407145E-2</c:v>
                </c:pt>
                <c:pt idx="1183" formatCode="0.000">
                  <c:v>8.2167531524407145E-2</c:v>
                </c:pt>
                <c:pt idx="1184" formatCode="0.000">
                  <c:v>8.2167531524407145E-2</c:v>
                </c:pt>
                <c:pt idx="1185" formatCode="0.000">
                  <c:v>8.2167531524407145E-2</c:v>
                </c:pt>
                <c:pt idx="1186" formatCode="0.000">
                  <c:v>8.2167531524407145E-2</c:v>
                </c:pt>
                <c:pt idx="1187" formatCode="0.000">
                  <c:v>8.2167531524407145E-2</c:v>
                </c:pt>
                <c:pt idx="1188" formatCode="0.000">
                  <c:v>8.2167531524407145E-2</c:v>
                </c:pt>
                <c:pt idx="1189" formatCode="0.000">
                  <c:v>8.2167531524407145E-2</c:v>
                </c:pt>
                <c:pt idx="1190" formatCode="0.000">
                  <c:v>8.2167531524407145E-2</c:v>
                </c:pt>
                <c:pt idx="1191" formatCode="0.000">
                  <c:v>8.2167531524407145E-2</c:v>
                </c:pt>
                <c:pt idx="1192" formatCode="0.000">
                  <c:v>8.2167531524407145E-2</c:v>
                </c:pt>
                <c:pt idx="1193" formatCode="0.000">
                  <c:v>8.2167531524407145E-2</c:v>
                </c:pt>
                <c:pt idx="1194" formatCode="0.000">
                  <c:v>8.2167531524407145E-2</c:v>
                </c:pt>
                <c:pt idx="1195" formatCode="0.000">
                  <c:v>8.2167531524407145E-2</c:v>
                </c:pt>
                <c:pt idx="1196" formatCode="0.000">
                  <c:v>8.2167531524407145E-2</c:v>
                </c:pt>
                <c:pt idx="1197" formatCode="0.000">
                  <c:v>8.2167531524407145E-2</c:v>
                </c:pt>
                <c:pt idx="1198" formatCode="0.000">
                  <c:v>8.2167531524407145E-2</c:v>
                </c:pt>
                <c:pt idx="1199" formatCode="0.000">
                  <c:v>8.2167531524407145E-2</c:v>
                </c:pt>
                <c:pt idx="1200" formatCode="0.000">
                  <c:v>8.2167531524407145E-2</c:v>
                </c:pt>
                <c:pt idx="1201" formatCode="0.000">
                  <c:v>8.2167531524407145E-2</c:v>
                </c:pt>
                <c:pt idx="1202" formatCode="0.000">
                  <c:v>8.2167531524407145E-2</c:v>
                </c:pt>
                <c:pt idx="1203" formatCode="0.000">
                  <c:v>8.2167531524407145E-2</c:v>
                </c:pt>
                <c:pt idx="1204" formatCode="0.000">
                  <c:v>8.2167531524407145E-2</c:v>
                </c:pt>
                <c:pt idx="1205" formatCode="0.000">
                  <c:v>8.2167531524407145E-2</c:v>
                </c:pt>
                <c:pt idx="1206" formatCode="0.000">
                  <c:v>8.2167531524407145E-2</c:v>
                </c:pt>
                <c:pt idx="1207" formatCode="0.000">
                  <c:v>8.2167531524407145E-2</c:v>
                </c:pt>
                <c:pt idx="1208" formatCode="0.000">
                  <c:v>8.2167531524407145E-2</c:v>
                </c:pt>
                <c:pt idx="1209" formatCode="0.000">
                  <c:v>8.2167531524407145E-2</c:v>
                </c:pt>
                <c:pt idx="1210" formatCode="0.000">
                  <c:v>8.2167531524407145E-2</c:v>
                </c:pt>
                <c:pt idx="1211" formatCode="0.000">
                  <c:v>8.2167531524407145E-2</c:v>
                </c:pt>
                <c:pt idx="1212" formatCode="0.000">
                  <c:v>8.2167531524407145E-2</c:v>
                </c:pt>
                <c:pt idx="1213" formatCode="0.000">
                  <c:v>8.2167531524407145E-2</c:v>
                </c:pt>
                <c:pt idx="1214" formatCode="0.000">
                  <c:v>8.2167531524407145E-2</c:v>
                </c:pt>
                <c:pt idx="1215" formatCode="0.000">
                  <c:v>8.2167531524407145E-2</c:v>
                </c:pt>
                <c:pt idx="1216" formatCode="0.000">
                  <c:v>8.2167531524407145E-2</c:v>
                </c:pt>
                <c:pt idx="1217" formatCode="0.000">
                  <c:v>8.2167531524407145E-2</c:v>
                </c:pt>
                <c:pt idx="1218" formatCode="0.000">
                  <c:v>8.2167531524407145E-2</c:v>
                </c:pt>
                <c:pt idx="1219" formatCode="0.000">
                  <c:v>8.2167531524407145E-2</c:v>
                </c:pt>
                <c:pt idx="1220" formatCode="0.000">
                  <c:v>8.2167531524407145E-2</c:v>
                </c:pt>
                <c:pt idx="1221" formatCode="0.000">
                  <c:v>8.2167531524407145E-2</c:v>
                </c:pt>
                <c:pt idx="1222" formatCode="0.000">
                  <c:v>8.2167531524407145E-2</c:v>
                </c:pt>
                <c:pt idx="1223" formatCode="0.000">
                  <c:v>8.2167531524407145E-2</c:v>
                </c:pt>
                <c:pt idx="1224" formatCode="0.000">
                  <c:v>8.2167531524407145E-2</c:v>
                </c:pt>
                <c:pt idx="1225" formatCode="0.000">
                  <c:v>8.2167531524407145E-2</c:v>
                </c:pt>
                <c:pt idx="1226" formatCode="0.000">
                  <c:v>8.2167531524407145E-2</c:v>
                </c:pt>
                <c:pt idx="1227" formatCode="0.000">
                  <c:v>8.2167531524407145E-2</c:v>
                </c:pt>
                <c:pt idx="1228" formatCode="0.000">
                  <c:v>8.2167531524407145E-2</c:v>
                </c:pt>
                <c:pt idx="1229" formatCode="0.000">
                  <c:v>8.2167531524407145E-2</c:v>
                </c:pt>
                <c:pt idx="1230" formatCode="0.000">
                  <c:v>8.2167531524407145E-2</c:v>
                </c:pt>
                <c:pt idx="1231" formatCode="0.000">
                  <c:v>8.2167531524407145E-2</c:v>
                </c:pt>
                <c:pt idx="1232" formatCode="0.000">
                  <c:v>8.2167531524407145E-2</c:v>
                </c:pt>
                <c:pt idx="1233" formatCode="0.000">
                  <c:v>8.2167531524407145E-2</c:v>
                </c:pt>
                <c:pt idx="1234" formatCode="0.000">
                  <c:v>8.2167531524407145E-2</c:v>
                </c:pt>
                <c:pt idx="1235" formatCode="0.000">
                  <c:v>8.2167531524407145E-2</c:v>
                </c:pt>
                <c:pt idx="1236" formatCode="0.000">
                  <c:v>8.2167531524407145E-2</c:v>
                </c:pt>
                <c:pt idx="1237" formatCode="0.000">
                  <c:v>8.2167531524407145E-2</c:v>
                </c:pt>
                <c:pt idx="1238" formatCode="0.000">
                  <c:v>8.2167531524407145E-2</c:v>
                </c:pt>
                <c:pt idx="1239" formatCode="0.000">
                  <c:v>8.2167531524407145E-2</c:v>
                </c:pt>
                <c:pt idx="1240" formatCode="0.000">
                  <c:v>8.2167531524407145E-2</c:v>
                </c:pt>
                <c:pt idx="1241" formatCode="0.000">
                  <c:v>8.2167531524407145E-2</c:v>
                </c:pt>
                <c:pt idx="1242" formatCode="0.000">
                  <c:v>8.2167531524407145E-2</c:v>
                </c:pt>
                <c:pt idx="1243" formatCode="0.000">
                  <c:v>8.2167531524407145E-2</c:v>
                </c:pt>
                <c:pt idx="1244" formatCode="0.000">
                  <c:v>8.2167531524407145E-2</c:v>
                </c:pt>
                <c:pt idx="1245" formatCode="0.000">
                  <c:v>8.2167531524407145E-2</c:v>
                </c:pt>
                <c:pt idx="1246" formatCode="0.000">
                  <c:v>8.2167531524407145E-2</c:v>
                </c:pt>
                <c:pt idx="1247" formatCode="0.000">
                  <c:v>8.2167531524407145E-2</c:v>
                </c:pt>
                <c:pt idx="1248" formatCode="0.000">
                  <c:v>8.2167531524407145E-2</c:v>
                </c:pt>
                <c:pt idx="1249" formatCode="0.000">
                  <c:v>8.2167531524407145E-2</c:v>
                </c:pt>
                <c:pt idx="1250" formatCode="0.000">
                  <c:v>8.2167531524407145E-2</c:v>
                </c:pt>
                <c:pt idx="1251" formatCode="0.000">
                  <c:v>8.2167531524407145E-2</c:v>
                </c:pt>
                <c:pt idx="1252" formatCode="0.000">
                  <c:v>8.2167531524407145E-2</c:v>
                </c:pt>
                <c:pt idx="1253" formatCode="0.000">
                  <c:v>8.2167531524407145E-2</c:v>
                </c:pt>
                <c:pt idx="1254" formatCode="0.000">
                  <c:v>8.2167531524407145E-2</c:v>
                </c:pt>
                <c:pt idx="1255" formatCode="0.000">
                  <c:v>8.2167531524407145E-2</c:v>
                </c:pt>
                <c:pt idx="1256" formatCode="0.000">
                  <c:v>8.2167531524407145E-2</c:v>
                </c:pt>
                <c:pt idx="1257" formatCode="0.000">
                  <c:v>8.2167531524407145E-2</c:v>
                </c:pt>
                <c:pt idx="1258" formatCode="0.000">
                  <c:v>8.2167531524407145E-2</c:v>
                </c:pt>
                <c:pt idx="1259" formatCode="0.000">
                  <c:v>8.2167531524407145E-2</c:v>
                </c:pt>
                <c:pt idx="1260" formatCode="0.000">
                  <c:v>8.2167531524407145E-2</c:v>
                </c:pt>
                <c:pt idx="1261" formatCode="0.000">
                  <c:v>8.2167531524407145E-2</c:v>
                </c:pt>
                <c:pt idx="1262" formatCode="0.000">
                  <c:v>8.2167531524407145E-2</c:v>
                </c:pt>
                <c:pt idx="1263" formatCode="0.000">
                  <c:v>8.2167531524407145E-2</c:v>
                </c:pt>
                <c:pt idx="1264" formatCode="0.000">
                  <c:v>8.2167531524407145E-2</c:v>
                </c:pt>
                <c:pt idx="1265" formatCode="0.000">
                  <c:v>8.2167531524407145E-2</c:v>
                </c:pt>
                <c:pt idx="1266" formatCode="0.000">
                  <c:v>8.2167531524407145E-2</c:v>
                </c:pt>
                <c:pt idx="1267" formatCode="0.000">
                  <c:v>8.2167531524407145E-2</c:v>
                </c:pt>
                <c:pt idx="1268" formatCode="0.000">
                  <c:v>8.2167531524407145E-2</c:v>
                </c:pt>
                <c:pt idx="1269" formatCode="0.000">
                  <c:v>8.2167531524407145E-2</c:v>
                </c:pt>
                <c:pt idx="1270" formatCode="0.000">
                  <c:v>8.2167531524407145E-2</c:v>
                </c:pt>
                <c:pt idx="1271" formatCode="0.000">
                  <c:v>8.2167531524407145E-2</c:v>
                </c:pt>
                <c:pt idx="1272" formatCode="0.000">
                  <c:v>8.2167531524407145E-2</c:v>
                </c:pt>
                <c:pt idx="1273" formatCode="0.000">
                  <c:v>8.2167531524407145E-2</c:v>
                </c:pt>
                <c:pt idx="1274" formatCode="0.000">
                  <c:v>8.2167531524407145E-2</c:v>
                </c:pt>
                <c:pt idx="1275" formatCode="0.000">
                  <c:v>8.2167531524407145E-2</c:v>
                </c:pt>
                <c:pt idx="1276" formatCode="0.000">
                  <c:v>8.2167531524407145E-2</c:v>
                </c:pt>
                <c:pt idx="1277" formatCode="0.000">
                  <c:v>8.2167531524407145E-2</c:v>
                </c:pt>
                <c:pt idx="1278" formatCode="0.000">
                  <c:v>8.2167531524407145E-2</c:v>
                </c:pt>
                <c:pt idx="1279" formatCode="0.000">
                  <c:v>8.2167531524407145E-2</c:v>
                </c:pt>
                <c:pt idx="1280" formatCode="0.000">
                  <c:v>8.2167531524407145E-2</c:v>
                </c:pt>
                <c:pt idx="1281" formatCode="0.000">
                  <c:v>8.2167531524407145E-2</c:v>
                </c:pt>
                <c:pt idx="1282" formatCode="0.000">
                  <c:v>8.2167531524407145E-2</c:v>
                </c:pt>
                <c:pt idx="1283" formatCode="0.000">
                  <c:v>8.2167531524407145E-2</c:v>
                </c:pt>
                <c:pt idx="1284" formatCode="0.000">
                  <c:v>8.2167531524407145E-2</c:v>
                </c:pt>
                <c:pt idx="1285" formatCode="0.000">
                  <c:v>8.2167531524407145E-2</c:v>
                </c:pt>
                <c:pt idx="1286" formatCode="0.000">
                  <c:v>8.2167531524407145E-2</c:v>
                </c:pt>
                <c:pt idx="1287" formatCode="0.000">
                  <c:v>8.2167531524407145E-2</c:v>
                </c:pt>
                <c:pt idx="1288" formatCode="0.000">
                  <c:v>8.2167531524407145E-2</c:v>
                </c:pt>
                <c:pt idx="1289" formatCode="0.000">
                  <c:v>8.2167531524407145E-2</c:v>
                </c:pt>
                <c:pt idx="1290" formatCode="0.000">
                  <c:v>8.2167531524407145E-2</c:v>
                </c:pt>
                <c:pt idx="1291" formatCode="0.000">
                  <c:v>8.2167531524407145E-2</c:v>
                </c:pt>
                <c:pt idx="1292" formatCode="0.000">
                  <c:v>8.2167531524407145E-2</c:v>
                </c:pt>
                <c:pt idx="1293" formatCode="0.000">
                  <c:v>8.2167531524407145E-2</c:v>
                </c:pt>
                <c:pt idx="1294" formatCode="0.000">
                  <c:v>8.2167531524407145E-2</c:v>
                </c:pt>
                <c:pt idx="1295" formatCode="0.000">
                  <c:v>8.2167531524407145E-2</c:v>
                </c:pt>
                <c:pt idx="1296" formatCode="0.000">
                  <c:v>8.2167531524407145E-2</c:v>
                </c:pt>
                <c:pt idx="1297" formatCode="0.000">
                  <c:v>8.2167531524407145E-2</c:v>
                </c:pt>
                <c:pt idx="1298" formatCode="0.000">
                  <c:v>8.2167531524407145E-2</c:v>
                </c:pt>
                <c:pt idx="1299" formatCode="0.000">
                  <c:v>8.2167531524407145E-2</c:v>
                </c:pt>
                <c:pt idx="1300" formatCode="0.000">
                  <c:v>8.2167531524407145E-2</c:v>
                </c:pt>
                <c:pt idx="1301" formatCode="0.000">
                  <c:v>8.2167531524407145E-2</c:v>
                </c:pt>
                <c:pt idx="1302" formatCode="0.000">
                  <c:v>8.2167531524407145E-2</c:v>
                </c:pt>
                <c:pt idx="1303" formatCode="0.000">
                  <c:v>8.2167531524407145E-2</c:v>
                </c:pt>
                <c:pt idx="1304" formatCode="0.000">
                  <c:v>8.2167531524407145E-2</c:v>
                </c:pt>
                <c:pt idx="1305" formatCode="0.000">
                  <c:v>8.2167531524407145E-2</c:v>
                </c:pt>
                <c:pt idx="1306" formatCode="0.000">
                  <c:v>8.2167531524407145E-2</c:v>
                </c:pt>
                <c:pt idx="1307" formatCode="0.000">
                  <c:v>8.2167531524407145E-2</c:v>
                </c:pt>
                <c:pt idx="1308" formatCode="0.000">
                  <c:v>8.2167531524407145E-2</c:v>
                </c:pt>
                <c:pt idx="1309" formatCode="0.000">
                  <c:v>8.2167531524407145E-2</c:v>
                </c:pt>
                <c:pt idx="1310" formatCode="0.000">
                  <c:v>8.2167531524407145E-2</c:v>
                </c:pt>
                <c:pt idx="1311" formatCode="0.000">
                  <c:v>8.2167531524407145E-2</c:v>
                </c:pt>
                <c:pt idx="1312" formatCode="0.000">
                  <c:v>8.2167531524407145E-2</c:v>
                </c:pt>
                <c:pt idx="1313" formatCode="0.000">
                  <c:v>8.2167531524407145E-2</c:v>
                </c:pt>
                <c:pt idx="1314" formatCode="0.000">
                  <c:v>8.2167531524407145E-2</c:v>
                </c:pt>
                <c:pt idx="1315" formatCode="0.000">
                  <c:v>8.2167531524407145E-2</c:v>
                </c:pt>
                <c:pt idx="1316" formatCode="0.000">
                  <c:v>8.2167531524407145E-2</c:v>
                </c:pt>
                <c:pt idx="1317" formatCode="0.000">
                  <c:v>8.2167531524407145E-2</c:v>
                </c:pt>
                <c:pt idx="1318" formatCode="0.000">
                  <c:v>8.2167531524407145E-2</c:v>
                </c:pt>
                <c:pt idx="1319" formatCode="0.000">
                  <c:v>8.2167531524407145E-2</c:v>
                </c:pt>
                <c:pt idx="1320" formatCode="0.000">
                  <c:v>8.2167531524407145E-2</c:v>
                </c:pt>
                <c:pt idx="1321" formatCode="0.000">
                  <c:v>8.2167531524407145E-2</c:v>
                </c:pt>
                <c:pt idx="1322" formatCode="0.000">
                  <c:v>8.2167531524407145E-2</c:v>
                </c:pt>
                <c:pt idx="1323" formatCode="0.000">
                  <c:v>8.2167531524407145E-2</c:v>
                </c:pt>
                <c:pt idx="1324" formatCode="0.000">
                  <c:v>8.2167531524407145E-2</c:v>
                </c:pt>
                <c:pt idx="1325" formatCode="0.000">
                  <c:v>8.2167531524407145E-2</c:v>
                </c:pt>
                <c:pt idx="1326" formatCode="0.000">
                  <c:v>8.2167531524407145E-2</c:v>
                </c:pt>
                <c:pt idx="1327" formatCode="0.000">
                  <c:v>8.2167531524407145E-2</c:v>
                </c:pt>
                <c:pt idx="1328" formatCode="0.000">
                  <c:v>8.2167531524407145E-2</c:v>
                </c:pt>
                <c:pt idx="1329" formatCode="0.000">
                  <c:v>8.2167531524407145E-2</c:v>
                </c:pt>
                <c:pt idx="1330" formatCode="0.000">
                  <c:v>8.2167531524407145E-2</c:v>
                </c:pt>
                <c:pt idx="1331" formatCode="0.000">
                  <c:v>8.2167531524407145E-2</c:v>
                </c:pt>
                <c:pt idx="1332" formatCode="0.000">
                  <c:v>8.2167531524407145E-2</c:v>
                </c:pt>
                <c:pt idx="1333" formatCode="0.000">
                  <c:v>8.2167531524407145E-2</c:v>
                </c:pt>
                <c:pt idx="1334" formatCode="0.000">
                  <c:v>8.2167531524407145E-2</c:v>
                </c:pt>
                <c:pt idx="1335" formatCode="0.000">
                  <c:v>8.2167531524407145E-2</c:v>
                </c:pt>
                <c:pt idx="1336" formatCode="0.000">
                  <c:v>8.2167531524407145E-2</c:v>
                </c:pt>
                <c:pt idx="1337" formatCode="0.000">
                  <c:v>8.2167531524407145E-2</c:v>
                </c:pt>
                <c:pt idx="1338" formatCode="0.000">
                  <c:v>8.2167531524407145E-2</c:v>
                </c:pt>
                <c:pt idx="1339" formatCode="0.000">
                  <c:v>8.2167531524407145E-2</c:v>
                </c:pt>
                <c:pt idx="1340" formatCode="0.000">
                  <c:v>8.2167531524407145E-2</c:v>
                </c:pt>
                <c:pt idx="1341" formatCode="0.000">
                  <c:v>8.2167531524407145E-2</c:v>
                </c:pt>
                <c:pt idx="1342" formatCode="0.000">
                  <c:v>8.2167531524407145E-2</c:v>
                </c:pt>
                <c:pt idx="1343" formatCode="0.000">
                  <c:v>8.2167531524407145E-2</c:v>
                </c:pt>
                <c:pt idx="1344" formatCode="0.000">
                  <c:v>8.2167531524407145E-2</c:v>
                </c:pt>
                <c:pt idx="1345" formatCode="0.000">
                  <c:v>8.2167531524407145E-2</c:v>
                </c:pt>
                <c:pt idx="1346" formatCode="0.000">
                  <c:v>8.2167531524407145E-2</c:v>
                </c:pt>
                <c:pt idx="1347" formatCode="0.000">
                  <c:v>8.2167531524407145E-2</c:v>
                </c:pt>
                <c:pt idx="1348" formatCode="0.000">
                  <c:v>8.2167531524407145E-2</c:v>
                </c:pt>
                <c:pt idx="1349" formatCode="0.000">
                  <c:v>8.2167531524407145E-2</c:v>
                </c:pt>
                <c:pt idx="1350" formatCode="0.000">
                  <c:v>8.2167531524407145E-2</c:v>
                </c:pt>
                <c:pt idx="1351" formatCode="0.000">
                  <c:v>8.2167531524407145E-2</c:v>
                </c:pt>
                <c:pt idx="1352" formatCode="0.000">
                  <c:v>8.2167531524407145E-2</c:v>
                </c:pt>
                <c:pt idx="1353" formatCode="0.000">
                  <c:v>8.2167531524407145E-2</c:v>
                </c:pt>
                <c:pt idx="1354" formatCode="0.000">
                  <c:v>8.2167531524407145E-2</c:v>
                </c:pt>
                <c:pt idx="1355" formatCode="0.000">
                  <c:v>8.2167531524407145E-2</c:v>
                </c:pt>
                <c:pt idx="1356" formatCode="0.000">
                  <c:v>8.2167531524407145E-2</c:v>
                </c:pt>
                <c:pt idx="1357" formatCode="0.000">
                  <c:v>8.2167531524407145E-2</c:v>
                </c:pt>
                <c:pt idx="1358" formatCode="0.000">
                  <c:v>8.2167531524407145E-2</c:v>
                </c:pt>
                <c:pt idx="1359" formatCode="0.000">
                  <c:v>8.2221923910643646E-2</c:v>
                </c:pt>
                <c:pt idx="1360" formatCode="0.000">
                  <c:v>8.2376049246124572E-2</c:v>
                </c:pt>
                <c:pt idx="1361" formatCode="0.000">
                  <c:v>8.2604844433190536E-2</c:v>
                </c:pt>
                <c:pt idx="1362" formatCode="0.000">
                  <c:v>8.2883660489901714E-2</c:v>
                </c:pt>
                <c:pt idx="1363" formatCode="0.000">
                  <c:v>8.3228673679503762E-2</c:v>
                </c:pt>
                <c:pt idx="1364" formatCode="0.000">
                  <c:v>8.3596746551011888E-2</c:v>
                </c:pt>
                <c:pt idx="1365" formatCode="0.000">
                  <c:v>8.380127308313351E-2</c:v>
                </c:pt>
                <c:pt idx="1366" formatCode="0.000">
                  <c:v>8.380127308313351E-2</c:v>
                </c:pt>
                <c:pt idx="1367" formatCode="0.000">
                  <c:v>8.380127308313351E-2</c:v>
                </c:pt>
                <c:pt idx="1368" formatCode="0.000">
                  <c:v>8.380127308313351E-2</c:v>
                </c:pt>
                <c:pt idx="1369" formatCode="0.000">
                  <c:v>8.380127308313351E-2</c:v>
                </c:pt>
                <c:pt idx="1370" formatCode="0.000">
                  <c:v>8.380127308313351E-2</c:v>
                </c:pt>
                <c:pt idx="1371" formatCode="0.000">
                  <c:v>8.380127308313351E-2</c:v>
                </c:pt>
                <c:pt idx="1372" formatCode="0.000">
                  <c:v>8.3838889624612861E-2</c:v>
                </c:pt>
                <c:pt idx="1373" formatCode="0.000">
                  <c:v>8.4030061872555253E-2</c:v>
                </c:pt>
                <c:pt idx="1374" formatCode="0.000">
                  <c:v>8.4030061872555253E-2</c:v>
                </c:pt>
                <c:pt idx="1375" formatCode="0.000">
                  <c:v>8.4030061872555253E-2</c:v>
                </c:pt>
                <c:pt idx="1376" formatCode="0.000">
                  <c:v>8.4030061872555253E-2</c:v>
                </c:pt>
                <c:pt idx="1377" formatCode="0.000">
                  <c:v>8.4030061872555253E-2</c:v>
                </c:pt>
                <c:pt idx="1378" formatCode="0.000">
                  <c:v>8.4030061872555253E-2</c:v>
                </c:pt>
                <c:pt idx="1379" formatCode="0.000">
                  <c:v>8.4146313779210696E-2</c:v>
                </c:pt>
                <c:pt idx="1380" formatCode="0.000">
                  <c:v>8.4656495006683458E-2</c:v>
                </c:pt>
                <c:pt idx="1381" formatCode="0.000">
                  <c:v>8.5664109469832175E-2</c:v>
                </c:pt>
                <c:pt idx="1382" formatCode="0.000">
                  <c:v>8.6830161950543161E-2</c:v>
                </c:pt>
                <c:pt idx="1383" formatCode="0.000">
                  <c:v>8.7875769758976166E-2</c:v>
                </c:pt>
                <c:pt idx="1384" formatCode="0.000">
                  <c:v>8.8795225510879955E-2</c:v>
                </c:pt>
                <c:pt idx="1385" formatCode="0.000">
                  <c:v>8.9319016674917456E-2</c:v>
                </c:pt>
                <c:pt idx="1386" formatCode="0.000">
                  <c:v>8.9319016674917456E-2</c:v>
                </c:pt>
                <c:pt idx="1387" formatCode="0.000">
                  <c:v>8.9319016674917456E-2</c:v>
                </c:pt>
                <c:pt idx="1388" formatCode="0.000">
                  <c:v>8.9319016674917456E-2</c:v>
                </c:pt>
                <c:pt idx="1389" formatCode="0.000">
                  <c:v>8.9319016674917456E-2</c:v>
                </c:pt>
                <c:pt idx="1390" formatCode="0.000">
                  <c:v>8.9319016674917456E-2</c:v>
                </c:pt>
                <c:pt idx="1391" formatCode="0.000">
                  <c:v>8.9319016674917456E-2</c:v>
                </c:pt>
                <c:pt idx="1392" formatCode="0.000">
                  <c:v>8.9319016674917456E-2</c:v>
                </c:pt>
                <c:pt idx="1393" formatCode="0.000">
                  <c:v>8.9319016674917456E-2</c:v>
                </c:pt>
                <c:pt idx="1394" formatCode="0.000">
                  <c:v>8.9319016674917456E-2</c:v>
                </c:pt>
                <c:pt idx="1395" formatCode="0.000">
                  <c:v>8.9319016674917456E-2</c:v>
                </c:pt>
                <c:pt idx="1396" formatCode="0.000">
                  <c:v>8.9319016674917456E-2</c:v>
                </c:pt>
                <c:pt idx="1397" formatCode="0.000">
                  <c:v>8.9319016674917456E-2</c:v>
                </c:pt>
                <c:pt idx="1398" formatCode="0.000">
                  <c:v>8.9319016674917456E-2</c:v>
                </c:pt>
                <c:pt idx="1399" formatCode="0.000">
                  <c:v>8.9319016674917456E-2</c:v>
                </c:pt>
                <c:pt idx="1400" formatCode="0.000">
                  <c:v>8.9319016674917456E-2</c:v>
                </c:pt>
                <c:pt idx="1401" formatCode="0.000">
                  <c:v>8.9319016674917456E-2</c:v>
                </c:pt>
                <c:pt idx="1402" formatCode="0.000">
                  <c:v>8.9319016674917456E-2</c:v>
                </c:pt>
                <c:pt idx="1403" formatCode="0.000">
                  <c:v>8.9368665634324912E-2</c:v>
                </c:pt>
                <c:pt idx="1404" formatCode="0.000">
                  <c:v>8.9498651136513133E-2</c:v>
                </c:pt>
                <c:pt idx="1405" formatCode="0.000">
                  <c:v>8.9675023422134001E-2</c:v>
                </c:pt>
                <c:pt idx="1406" formatCode="0.000">
                  <c:v>8.9936569391896717E-2</c:v>
                </c:pt>
                <c:pt idx="1407" formatCode="0.000">
                  <c:v>9.0422658608446213E-2</c:v>
                </c:pt>
                <c:pt idx="1408" formatCode="0.000">
                  <c:v>9.1268650675466884E-2</c:v>
                </c:pt>
                <c:pt idx="1409" formatCode="0.000">
                  <c:v>9.222674660398604E-2</c:v>
                </c:pt>
                <c:pt idx="1410" formatCode="0.000">
                  <c:v>9.2897132543286451E-2</c:v>
                </c:pt>
                <c:pt idx="1411" formatCode="0.000">
                  <c:v>9.3116841868260719E-2</c:v>
                </c:pt>
                <c:pt idx="1412" formatCode="0.000">
                  <c:v>9.3116841868260719E-2</c:v>
                </c:pt>
                <c:pt idx="1413" formatCode="0.000">
                  <c:v>9.3116841868260719E-2</c:v>
                </c:pt>
                <c:pt idx="1414" formatCode="0.000">
                  <c:v>9.3116841868260719E-2</c:v>
                </c:pt>
                <c:pt idx="1415" formatCode="0.000">
                  <c:v>9.3116841868260719E-2</c:v>
                </c:pt>
                <c:pt idx="1416" formatCode="0.000">
                  <c:v>9.3116841868260719E-2</c:v>
                </c:pt>
                <c:pt idx="1417" formatCode="0.000">
                  <c:v>9.3116841868260719E-2</c:v>
                </c:pt>
                <c:pt idx="1418" formatCode="0.000">
                  <c:v>9.3116841868260719E-2</c:v>
                </c:pt>
                <c:pt idx="1419" formatCode="0.000">
                  <c:v>9.3116841868260719E-2</c:v>
                </c:pt>
                <c:pt idx="1420" formatCode="0.000">
                  <c:v>9.3116841868260719E-2</c:v>
                </c:pt>
                <c:pt idx="1421" formatCode="0.000">
                  <c:v>9.3116841868260719E-2</c:v>
                </c:pt>
                <c:pt idx="1422" formatCode="0.000">
                  <c:v>9.3116841868260719E-2</c:v>
                </c:pt>
                <c:pt idx="1423" formatCode="0.000">
                  <c:v>9.3116841868260719E-2</c:v>
                </c:pt>
                <c:pt idx="1424" formatCode="0.000">
                  <c:v>9.3116841868260719E-2</c:v>
                </c:pt>
                <c:pt idx="1425" formatCode="0.000">
                  <c:v>9.3301370614594481E-2</c:v>
                </c:pt>
                <c:pt idx="1426" formatCode="0.000">
                  <c:v>9.3731844363464975E-2</c:v>
                </c:pt>
                <c:pt idx="1427" formatCode="0.000">
                  <c:v>9.3966897078579109E-2</c:v>
                </c:pt>
                <c:pt idx="1428" formatCode="0.000">
                  <c:v>9.3966897078579109E-2</c:v>
                </c:pt>
                <c:pt idx="1429" formatCode="0.000">
                  <c:v>9.3966897078579109E-2</c:v>
                </c:pt>
                <c:pt idx="1430" formatCode="0.000">
                  <c:v>9.3966897078579109E-2</c:v>
                </c:pt>
                <c:pt idx="1431" formatCode="0.000">
                  <c:v>9.3966897078579109E-2</c:v>
                </c:pt>
                <c:pt idx="1432" formatCode="0.000">
                  <c:v>9.3966897078579109E-2</c:v>
                </c:pt>
                <c:pt idx="1433" formatCode="0.000">
                  <c:v>9.3966897078579109E-2</c:v>
                </c:pt>
                <c:pt idx="1434" formatCode="0.000">
                  <c:v>9.4028184368684931E-2</c:v>
                </c:pt>
                <c:pt idx="1435" formatCode="0.000">
                  <c:v>9.4438281898881787E-2</c:v>
                </c:pt>
                <c:pt idx="1436" formatCode="0.000">
                  <c:v>9.5202504224193643E-2</c:v>
                </c:pt>
                <c:pt idx="1437" formatCode="0.000">
                  <c:v>9.6033400066013519E-2</c:v>
                </c:pt>
                <c:pt idx="1438" formatCode="0.000">
                  <c:v>9.6737998523303753E-2</c:v>
                </c:pt>
                <c:pt idx="1439" formatCode="0.000">
                  <c:v>9.7067408139282052E-2</c:v>
                </c:pt>
                <c:pt idx="1440" formatCode="0.000">
                  <c:v>9.7067408139282052E-2</c:v>
                </c:pt>
                <c:pt idx="1441" formatCode="0.000">
                  <c:v>9.7067408139282052E-2</c:v>
                </c:pt>
                <c:pt idx="1442" formatCode="0.000">
                  <c:v>9.7067408139282052E-2</c:v>
                </c:pt>
                <c:pt idx="1443" formatCode="0.000">
                  <c:v>9.7067408139282052E-2</c:v>
                </c:pt>
                <c:pt idx="1444" formatCode="0.000">
                  <c:v>9.7067408139282052E-2</c:v>
                </c:pt>
                <c:pt idx="1445" formatCode="0.000">
                  <c:v>9.7128478250723585E-2</c:v>
                </c:pt>
                <c:pt idx="1446" formatCode="0.000">
                  <c:v>9.7220666117936089E-2</c:v>
                </c:pt>
                <c:pt idx="1447" formatCode="0.000">
                  <c:v>9.7225718529742045E-2</c:v>
                </c:pt>
                <c:pt idx="1448" formatCode="0.000">
                  <c:v>9.7225718529742045E-2</c:v>
                </c:pt>
                <c:pt idx="1449" formatCode="0.000">
                  <c:v>9.7225718529742045E-2</c:v>
                </c:pt>
                <c:pt idx="1450" formatCode="0.000">
                  <c:v>9.7225718529742045E-2</c:v>
                </c:pt>
                <c:pt idx="1451" formatCode="0.000">
                  <c:v>9.7332203218628288E-2</c:v>
                </c:pt>
                <c:pt idx="1452" formatCode="0.000">
                  <c:v>9.7623741307378928E-2</c:v>
                </c:pt>
                <c:pt idx="1453" formatCode="0.000">
                  <c:v>9.7888002524025103E-2</c:v>
                </c:pt>
                <c:pt idx="1454" formatCode="0.000">
                  <c:v>9.7987790600079991E-2</c:v>
                </c:pt>
                <c:pt idx="1455" formatCode="0.000">
                  <c:v>9.7999184284364965E-2</c:v>
                </c:pt>
                <c:pt idx="1456" formatCode="0.000">
                  <c:v>9.7999184284364965E-2</c:v>
                </c:pt>
                <c:pt idx="1457" formatCode="0.000">
                  <c:v>9.7999184284364965E-2</c:v>
                </c:pt>
                <c:pt idx="1458" formatCode="0.000">
                  <c:v>9.7999184284364965E-2</c:v>
                </c:pt>
                <c:pt idx="1459" formatCode="0.000">
                  <c:v>9.7999184284364965E-2</c:v>
                </c:pt>
                <c:pt idx="1460" formatCode="0.000">
                  <c:v>9.7999184284364965E-2</c:v>
                </c:pt>
                <c:pt idx="1461" formatCode="0.000">
                  <c:v>9.7999184284364965E-2</c:v>
                </c:pt>
                <c:pt idx="1462" formatCode="0.000">
                  <c:v>9.7999184284364965E-2</c:v>
                </c:pt>
                <c:pt idx="1463" formatCode="0.000">
                  <c:v>9.7999184284364965E-2</c:v>
                </c:pt>
                <c:pt idx="1464" formatCode="0.000">
                  <c:v>9.7999184284364965E-2</c:v>
                </c:pt>
                <c:pt idx="1465" formatCode="0.000">
                  <c:v>9.7999184284364965E-2</c:v>
                </c:pt>
                <c:pt idx="1466" formatCode="0.000">
                  <c:v>9.7999184284364965E-2</c:v>
                </c:pt>
                <c:pt idx="1467" formatCode="0.000">
                  <c:v>9.7999184284364965E-2</c:v>
                </c:pt>
                <c:pt idx="1468" formatCode="0.000">
                  <c:v>9.7999184284364965E-2</c:v>
                </c:pt>
                <c:pt idx="1469" formatCode="0.000">
                  <c:v>9.7999184284364965E-2</c:v>
                </c:pt>
                <c:pt idx="1470" formatCode="0.000">
                  <c:v>9.7999184284364965E-2</c:v>
                </c:pt>
                <c:pt idx="1471" formatCode="0.000">
                  <c:v>9.7999184284364965E-2</c:v>
                </c:pt>
                <c:pt idx="1472" formatCode="0.000">
                  <c:v>9.7999184284364965E-2</c:v>
                </c:pt>
                <c:pt idx="1473" formatCode="0.000">
                  <c:v>9.7999184284364965E-2</c:v>
                </c:pt>
                <c:pt idx="1474" formatCode="0.000">
                  <c:v>9.7999184284364965E-2</c:v>
                </c:pt>
                <c:pt idx="1475" formatCode="0.000">
                  <c:v>9.7999184284364965E-2</c:v>
                </c:pt>
                <c:pt idx="1476" formatCode="0.000">
                  <c:v>9.7999184284364965E-2</c:v>
                </c:pt>
                <c:pt idx="1477" formatCode="0.000">
                  <c:v>9.7999184284364965E-2</c:v>
                </c:pt>
                <c:pt idx="1478" formatCode="0.000">
                  <c:v>9.7999184284364965E-2</c:v>
                </c:pt>
                <c:pt idx="1479" formatCode="0.000">
                  <c:v>9.7999184284364965E-2</c:v>
                </c:pt>
                <c:pt idx="1480" formatCode="0.000">
                  <c:v>9.7999184284364965E-2</c:v>
                </c:pt>
                <c:pt idx="1481" formatCode="0.000">
                  <c:v>9.7999184284364965E-2</c:v>
                </c:pt>
                <c:pt idx="1482" formatCode="0.000">
                  <c:v>9.7999184284364965E-2</c:v>
                </c:pt>
                <c:pt idx="1483" formatCode="0.000">
                  <c:v>9.7999184284364965E-2</c:v>
                </c:pt>
                <c:pt idx="1484" formatCode="0.000">
                  <c:v>9.7999184284364965E-2</c:v>
                </c:pt>
                <c:pt idx="1485" formatCode="0.000">
                  <c:v>9.7999184284364965E-2</c:v>
                </c:pt>
                <c:pt idx="1486" formatCode="0.000">
                  <c:v>9.7999184284364965E-2</c:v>
                </c:pt>
                <c:pt idx="1487" formatCode="0.000">
                  <c:v>9.7999184284364965E-2</c:v>
                </c:pt>
                <c:pt idx="1488" formatCode="0.000">
                  <c:v>9.7999184284364965E-2</c:v>
                </c:pt>
                <c:pt idx="1489" formatCode="0.000">
                  <c:v>9.7999184284364965E-2</c:v>
                </c:pt>
                <c:pt idx="1490" formatCode="0.000">
                  <c:v>9.7999184284364965E-2</c:v>
                </c:pt>
                <c:pt idx="1491" formatCode="0.000">
                  <c:v>9.7999184284364965E-2</c:v>
                </c:pt>
                <c:pt idx="1492" formatCode="0.000">
                  <c:v>9.7999184284364965E-2</c:v>
                </c:pt>
                <c:pt idx="1493" formatCode="0.000">
                  <c:v>9.7999184284364965E-2</c:v>
                </c:pt>
                <c:pt idx="1494" formatCode="0.000">
                  <c:v>9.7999184284364965E-2</c:v>
                </c:pt>
                <c:pt idx="1495" formatCode="0.000">
                  <c:v>9.7999184284364965E-2</c:v>
                </c:pt>
                <c:pt idx="1496" formatCode="0.000">
                  <c:v>9.7999184284364965E-2</c:v>
                </c:pt>
                <c:pt idx="1497" formatCode="0.000">
                  <c:v>9.7999184284364965E-2</c:v>
                </c:pt>
                <c:pt idx="1498" formatCode="0.000">
                  <c:v>9.7999184284364965E-2</c:v>
                </c:pt>
                <c:pt idx="1499" formatCode="0.000">
                  <c:v>9.7999184284364965E-2</c:v>
                </c:pt>
                <c:pt idx="1500" formatCode="0.000">
                  <c:v>9.7999184284364965E-2</c:v>
                </c:pt>
                <c:pt idx="1501" formatCode="0.000">
                  <c:v>9.7999184284364965E-2</c:v>
                </c:pt>
                <c:pt idx="1502" formatCode="0.000">
                  <c:v>9.7999184284364965E-2</c:v>
                </c:pt>
                <c:pt idx="1503" formatCode="0.000">
                  <c:v>9.7999184284364965E-2</c:v>
                </c:pt>
                <c:pt idx="1504" formatCode="0.000">
                  <c:v>9.7999184284364965E-2</c:v>
                </c:pt>
                <c:pt idx="1505" formatCode="0.000">
                  <c:v>9.7999184284364965E-2</c:v>
                </c:pt>
                <c:pt idx="1506" formatCode="0.000">
                  <c:v>9.7999184284364965E-2</c:v>
                </c:pt>
                <c:pt idx="1507" formatCode="0.000">
                  <c:v>9.7999184284364965E-2</c:v>
                </c:pt>
                <c:pt idx="1508" formatCode="0.000">
                  <c:v>9.7999184284364965E-2</c:v>
                </c:pt>
                <c:pt idx="1509" formatCode="0.000">
                  <c:v>9.7999184284364965E-2</c:v>
                </c:pt>
                <c:pt idx="1510" formatCode="0.000">
                  <c:v>9.7999184284364965E-2</c:v>
                </c:pt>
                <c:pt idx="1511" formatCode="0.000">
                  <c:v>9.7999184284364965E-2</c:v>
                </c:pt>
                <c:pt idx="1512" formatCode="0.000">
                  <c:v>9.7999184284364965E-2</c:v>
                </c:pt>
                <c:pt idx="1513" formatCode="0.000">
                  <c:v>9.7999184284364965E-2</c:v>
                </c:pt>
                <c:pt idx="1514" formatCode="0.000">
                  <c:v>9.7999184284364965E-2</c:v>
                </c:pt>
                <c:pt idx="1515" formatCode="0.000">
                  <c:v>9.7999184284364965E-2</c:v>
                </c:pt>
                <c:pt idx="1516" formatCode="0.000">
                  <c:v>9.7999184284364965E-2</c:v>
                </c:pt>
                <c:pt idx="1517" formatCode="0.000">
                  <c:v>9.7999184284364965E-2</c:v>
                </c:pt>
                <c:pt idx="1518" formatCode="0.000">
                  <c:v>9.7999184284364965E-2</c:v>
                </c:pt>
                <c:pt idx="1519" formatCode="0.000">
                  <c:v>9.7999184284364965E-2</c:v>
                </c:pt>
                <c:pt idx="1520" formatCode="0.000">
                  <c:v>9.7999184284364965E-2</c:v>
                </c:pt>
                <c:pt idx="1521" formatCode="0.000">
                  <c:v>9.7999184284364965E-2</c:v>
                </c:pt>
                <c:pt idx="1522" formatCode="0.000">
                  <c:v>9.7999184284364965E-2</c:v>
                </c:pt>
                <c:pt idx="1523" formatCode="0.000">
                  <c:v>9.7999184284364965E-2</c:v>
                </c:pt>
                <c:pt idx="1524" formatCode="0.000">
                  <c:v>9.7999184284364965E-2</c:v>
                </c:pt>
                <c:pt idx="1525" formatCode="0.000">
                  <c:v>9.7999184284364965E-2</c:v>
                </c:pt>
                <c:pt idx="1526" formatCode="0.000">
                  <c:v>9.7999184284364965E-2</c:v>
                </c:pt>
                <c:pt idx="1527" formatCode="0.000">
                  <c:v>9.7999184284364965E-2</c:v>
                </c:pt>
                <c:pt idx="1528" formatCode="0.000">
                  <c:v>9.7999184284364965E-2</c:v>
                </c:pt>
                <c:pt idx="1529" formatCode="0.000">
                  <c:v>9.7999184284364965E-2</c:v>
                </c:pt>
                <c:pt idx="1530" formatCode="0.000">
                  <c:v>9.8224889398948301E-2</c:v>
                </c:pt>
                <c:pt idx="1531" formatCode="0.000">
                  <c:v>9.8604366978318217E-2</c:v>
                </c:pt>
                <c:pt idx="1532" formatCode="0.000">
                  <c:v>9.8988609647773021E-2</c:v>
                </c:pt>
                <c:pt idx="1533" formatCode="0.000">
                  <c:v>9.9261122276945404E-2</c:v>
                </c:pt>
                <c:pt idx="1534" formatCode="0.000">
                  <c:v>9.9371094223199188E-2</c:v>
                </c:pt>
                <c:pt idx="1535" formatCode="0.000">
                  <c:v>9.9371094223199188E-2</c:v>
                </c:pt>
                <c:pt idx="1536" formatCode="0.000">
                  <c:v>9.9371094223199188E-2</c:v>
                </c:pt>
                <c:pt idx="1537" formatCode="0.000">
                  <c:v>9.9371094223199188E-2</c:v>
                </c:pt>
                <c:pt idx="1538" formatCode="0.000">
                  <c:v>9.9371094223199188E-2</c:v>
                </c:pt>
                <c:pt idx="1539" formatCode="0.000">
                  <c:v>9.9371094223199188E-2</c:v>
                </c:pt>
                <c:pt idx="1540" formatCode="0.000">
                  <c:v>9.9371094223199188E-2</c:v>
                </c:pt>
                <c:pt idx="1541" formatCode="0.000">
                  <c:v>9.9371094223199188E-2</c:v>
                </c:pt>
                <c:pt idx="1542" formatCode="0.000">
                  <c:v>9.9371094223199188E-2</c:v>
                </c:pt>
                <c:pt idx="1543" formatCode="0.000">
                  <c:v>9.9371094223199188E-2</c:v>
                </c:pt>
                <c:pt idx="1544" formatCode="0.000">
                  <c:v>9.9371094223199188E-2</c:v>
                </c:pt>
                <c:pt idx="1545" formatCode="0.000">
                  <c:v>9.9371094223199188E-2</c:v>
                </c:pt>
                <c:pt idx="1546" formatCode="0.000">
                  <c:v>9.9371094223199188E-2</c:v>
                </c:pt>
                <c:pt idx="1547" formatCode="0.000">
                  <c:v>9.9371094223199188E-2</c:v>
                </c:pt>
                <c:pt idx="1548" formatCode="0.000">
                  <c:v>9.9371094223199188E-2</c:v>
                </c:pt>
                <c:pt idx="1549" formatCode="0.000">
                  <c:v>9.9371094223199188E-2</c:v>
                </c:pt>
                <c:pt idx="1550" formatCode="0.000">
                  <c:v>9.9371094223199188E-2</c:v>
                </c:pt>
                <c:pt idx="1551" formatCode="0.000">
                  <c:v>9.9371094223199188E-2</c:v>
                </c:pt>
                <c:pt idx="1552" formatCode="0.000">
                  <c:v>9.9371094223199188E-2</c:v>
                </c:pt>
                <c:pt idx="1553" formatCode="0.000">
                  <c:v>9.9371094223199188E-2</c:v>
                </c:pt>
                <c:pt idx="1554" formatCode="0.000">
                  <c:v>9.9371094223199188E-2</c:v>
                </c:pt>
                <c:pt idx="1555" formatCode="0.000">
                  <c:v>9.9371094223199188E-2</c:v>
                </c:pt>
                <c:pt idx="1556" formatCode="0.000">
                  <c:v>9.9371094223199188E-2</c:v>
                </c:pt>
                <c:pt idx="1557" formatCode="0.000">
                  <c:v>9.9371094223199188E-2</c:v>
                </c:pt>
                <c:pt idx="1558" formatCode="0.000">
                  <c:v>9.9371094223199188E-2</c:v>
                </c:pt>
                <c:pt idx="1559" formatCode="0.000">
                  <c:v>9.9371094223199188E-2</c:v>
                </c:pt>
                <c:pt idx="1560" formatCode="0.000">
                  <c:v>9.9371094223199188E-2</c:v>
                </c:pt>
                <c:pt idx="1561" formatCode="0.000">
                  <c:v>9.9371094223199188E-2</c:v>
                </c:pt>
                <c:pt idx="1562" formatCode="0.000">
                  <c:v>9.9371094223199188E-2</c:v>
                </c:pt>
                <c:pt idx="1563" formatCode="0.000">
                  <c:v>9.9371094223199188E-2</c:v>
                </c:pt>
                <c:pt idx="1564" formatCode="0.000">
                  <c:v>9.9371094223199188E-2</c:v>
                </c:pt>
                <c:pt idx="1565" formatCode="0.000">
                  <c:v>9.9371094223199188E-2</c:v>
                </c:pt>
                <c:pt idx="1566" formatCode="0.000">
                  <c:v>9.9371094223199188E-2</c:v>
                </c:pt>
                <c:pt idx="1567" formatCode="0.000">
                  <c:v>9.9371094223199188E-2</c:v>
                </c:pt>
                <c:pt idx="1568" formatCode="0.000">
                  <c:v>9.9371094223199188E-2</c:v>
                </c:pt>
                <c:pt idx="1569" formatCode="0.000">
                  <c:v>9.9371094223199188E-2</c:v>
                </c:pt>
                <c:pt idx="1570" formatCode="0.000">
                  <c:v>9.9371094223199188E-2</c:v>
                </c:pt>
                <c:pt idx="1571" formatCode="0.000">
                  <c:v>9.9371094223199188E-2</c:v>
                </c:pt>
                <c:pt idx="1572" formatCode="0.000">
                  <c:v>9.9371094223199188E-2</c:v>
                </c:pt>
                <c:pt idx="1573" formatCode="0.000">
                  <c:v>9.9371094223199188E-2</c:v>
                </c:pt>
                <c:pt idx="1574" formatCode="0.000">
                  <c:v>9.9371094223199188E-2</c:v>
                </c:pt>
                <c:pt idx="1575" formatCode="0.000">
                  <c:v>9.9371094223199188E-2</c:v>
                </c:pt>
                <c:pt idx="1576" formatCode="0.000">
                  <c:v>9.9371094223199188E-2</c:v>
                </c:pt>
                <c:pt idx="1577" formatCode="0.000">
                  <c:v>9.9371094223199188E-2</c:v>
                </c:pt>
                <c:pt idx="1578" formatCode="0.000">
                  <c:v>9.9371094223199188E-2</c:v>
                </c:pt>
                <c:pt idx="1579" formatCode="0.000">
                  <c:v>9.9371094223199188E-2</c:v>
                </c:pt>
                <c:pt idx="1580" formatCode="0.000">
                  <c:v>9.9371094223199188E-2</c:v>
                </c:pt>
                <c:pt idx="1581" formatCode="0.000">
                  <c:v>9.9371094223199188E-2</c:v>
                </c:pt>
                <c:pt idx="1582" formatCode="0.000">
                  <c:v>9.9371094223199188E-2</c:v>
                </c:pt>
                <c:pt idx="1583" formatCode="0.000">
                  <c:v>9.9371094223199188E-2</c:v>
                </c:pt>
                <c:pt idx="1584" formatCode="0.000">
                  <c:v>9.9371094223199188E-2</c:v>
                </c:pt>
                <c:pt idx="1585" formatCode="0.000">
                  <c:v>9.9371094223199188E-2</c:v>
                </c:pt>
                <c:pt idx="1586" formatCode="0.000">
                  <c:v>9.9371094223199188E-2</c:v>
                </c:pt>
                <c:pt idx="1587" formatCode="0.000">
                  <c:v>9.9371094223199188E-2</c:v>
                </c:pt>
                <c:pt idx="1588" formatCode="0.000">
                  <c:v>9.9371094223199188E-2</c:v>
                </c:pt>
                <c:pt idx="1589" formatCode="0.000">
                  <c:v>9.9371094223199188E-2</c:v>
                </c:pt>
                <c:pt idx="1590" formatCode="0.000">
                  <c:v>9.9371094223199188E-2</c:v>
                </c:pt>
                <c:pt idx="1591" formatCode="0.000">
                  <c:v>9.9371094223199188E-2</c:v>
                </c:pt>
                <c:pt idx="1592" formatCode="0.000">
                  <c:v>9.9371094223199188E-2</c:v>
                </c:pt>
                <c:pt idx="1593" formatCode="0.000">
                  <c:v>9.9371094223199188E-2</c:v>
                </c:pt>
                <c:pt idx="1594" formatCode="0.000">
                  <c:v>9.9371094223199188E-2</c:v>
                </c:pt>
                <c:pt idx="1595" formatCode="0.000">
                  <c:v>9.9371094223199188E-2</c:v>
                </c:pt>
                <c:pt idx="1596" formatCode="0.000">
                  <c:v>9.9371094223199188E-2</c:v>
                </c:pt>
                <c:pt idx="1597" formatCode="0.000">
                  <c:v>9.9371094223199188E-2</c:v>
                </c:pt>
                <c:pt idx="1598" formatCode="0.000">
                  <c:v>9.9371094223199188E-2</c:v>
                </c:pt>
                <c:pt idx="1599" formatCode="0.000">
                  <c:v>9.9371094223199188E-2</c:v>
                </c:pt>
                <c:pt idx="1600" formatCode="0.000">
                  <c:v>9.9371094223199188E-2</c:v>
                </c:pt>
                <c:pt idx="1601" formatCode="0.000">
                  <c:v>9.9371094223199188E-2</c:v>
                </c:pt>
                <c:pt idx="1602" formatCode="0.000">
                  <c:v>9.9371094223199188E-2</c:v>
                </c:pt>
                <c:pt idx="1603" formatCode="0.000">
                  <c:v>9.9371094223199188E-2</c:v>
                </c:pt>
                <c:pt idx="1604" formatCode="0.000">
                  <c:v>9.9371094223199188E-2</c:v>
                </c:pt>
                <c:pt idx="1605" formatCode="0.000">
                  <c:v>9.9371094223199188E-2</c:v>
                </c:pt>
                <c:pt idx="1606" formatCode="0.000">
                  <c:v>9.9371094223199188E-2</c:v>
                </c:pt>
                <c:pt idx="1607" formatCode="0.000">
                  <c:v>9.9371094223199188E-2</c:v>
                </c:pt>
                <c:pt idx="1608" formatCode="0.000">
                  <c:v>9.9371094223199188E-2</c:v>
                </c:pt>
                <c:pt idx="1609" formatCode="0.000">
                  <c:v>9.9371094223199188E-2</c:v>
                </c:pt>
                <c:pt idx="1610" formatCode="0.000">
                  <c:v>9.9371094223199188E-2</c:v>
                </c:pt>
                <c:pt idx="1611" formatCode="0.000">
                  <c:v>9.9371094223199188E-2</c:v>
                </c:pt>
                <c:pt idx="1612" formatCode="0.000">
                  <c:v>9.9371094223199188E-2</c:v>
                </c:pt>
                <c:pt idx="1613" formatCode="0.000">
                  <c:v>9.9371094223199188E-2</c:v>
                </c:pt>
                <c:pt idx="1614" formatCode="0.000">
                  <c:v>9.9371094223199188E-2</c:v>
                </c:pt>
                <c:pt idx="1615" formatCode="0.000">
                  <c:v>9.9371094223199188E-2</c:v>
                </c:pt>
                <c:pt idx="1616" formatCode="0.000">
                  <c:v>9.9371094223199188E-2</c:v>
                </c:pt>
                <c:pt idx="1617" formatCode="0.000">
                  <c:v>9.9371094223199188E-2</c:v>
                </c:pt>
                <c:pt idx="1618" formatCode="0.000">
                  <c:v>9.9371094223199188E-2</c:v>
                </c:pt>
                <c:pt idx="1619" formatCode="0.000">
                  <c:v>9.9371094223199188E-2</c:v>
                </c:pt>
                <c:pt idx="1620" formatCode="0.000">
                  <c:v>9.9371094223199188E-2</c:v>
                </c:pt>
                <c:pt idx="1621" formatCode="0.000">
                  <c:v>9.9371094223199188E-2</c:v>
                </c:pt>
                <c:pt idx="1622" formatCode="0.000">
                  <c:v>9.9371094223199188E-2</c:v>
                </c:pt>
                <c:pt idx="1623" formatCode="0.000">
                  <c:v>9.9371094223199188E-2</c:v>
                </c:pt>
                <c:pt idx="1624" formatCode="0.000">
                  <c:v>9.9371094223199188E-2</c:v>
                </c:pt>
                <c:pt idx="1625" formatCode="0.000">
                  <c:v>9.9371094223199188E-2</c:v>
                </c:pt>
                <c:pt idx="1626" formatCode="0.000">
                  <c:v>9.9371094223199188E-2</c:v>
                </c:pt>
                <c:pt idx="1627" formatCode="0.000">
                  <c:v>9.9371094223199188E-2</c:v>
                </c:pt>
                <c:pt idx="1628" formatCode="0.000">
                  <c:v>9.9371094223199188E-2</c:v>
                </c:pt>
                <c:pt idx="1629" formatCode="0.000">
                  <c:v>9.9371094223199188E-2</c:v>
                </c:pt>
                <c:pt idx="1630" formatCode="0.000">
                  <c:v>9.9371094223199188E-2</c:v>
                </c:pt>
                <c:pt idx="1631" formatCode="0.000">
                  <c:v>9.9371094223199188E-2</c:v>
                </c:pt>
                <c:pt idx="1632" formatCode="0.000">
                  <c:v>9.9371094223199188E-2</c:v>
                </c:pt>
                <c:pt idx="1633" formatCode="0.000">
                  <c:v>9.9371094223199188E-2</c:v>
                </c:pt>
                <c:pt idx="1634" formatCode="0.000">
                  <c:v>9.9371094223199188E-2</c:v>
                </c:pt>
                <c:pt idx="1635" formatCode="0.000">
                  <c:v>9.9371094223199188E-2</c:v>
                </c:pt>
                <c:pt idx="1636" formatCode="0.000">
                  <c:v>9.9371094223199188E-2</c:v>
                </c:pt>
                <c:pt idx="1637" formatCode="0.000">
                  <c:v>9.9371094223199188E-2</c:v>
                </c:pt>
                <c:pt idx="1638" formatCode="0.000">
                  <c:v>9.9371094223199188E-2</c:v>
                </c:pt>
                <c:pt idx="1639" formatCode="0.000">
                  <c:v>9.9371094223199188E-2</c:v>
                </c:pt>
                <c:pt idx="1640" formatCode="0.000">
                  <c:v>9.9371094223199188E-2</c:v>
                </c:pt>
                <c:pt idx="1641" formatCode="0.000">
                  <c:v>9.9371094223199188E-2</c:v>
                </c:pt>
                <c:pt idx="1642" formatCode="0.000">
                  <c:v>9.9371094223199188E-2</c:v>
                </c:pt>
                <c:pt idx="1643" formatCode="0.000">
                  <c:v>9.9371094223199188E-2</c:v>
                </c:pt>
                <c:pt idx="1644" formatCode="0.000">
                  <c:v>9.9371094223199188E-2</c:v>
                </c:pt>
                <c:pt idx="1645" formatCode="0.000">
                  <c:v>9.9371094223199188E-2</c:v>
                </c:pt>
                <c:pt idx="1646" formatCode="0.000">
                  <c:v>9.9371094223199188E-2</c:v>
                </c:pt>
                <c:pt idx="1647" formatCode="0.000">
                  <c:v>9.9371094223199188E-2</c:v>
                </c:pt>
                <c:pt idx="1648" formatCode="0.000">
                  <c:v>9.9371094223199188E-2</c:v>
                </c:pt>
                <c:pt idx="1649" formatCode="0.000">
                  <c:v>9.9371094223199188E-2</c:v>
                </c:pt>
                <c:pt idx="1650" formatCode="0.000">
                  <c:v>9.9371094223199188E-2</c:v>
                </c:pt>
                <c:pt idx="1651" formatCode="0.000">
                  <c:v>9.9371094223199188E-2</c:v>
                </c:pt>
                <c:pt idx="1652" formatCode="0.000">
                  <c:v>9.9371094223199188E-2</c:v>
                </c:pt>
                <c:pt idx="1653" formatCode="0.000">
                  <c:v>9.9371094223199188E-2</c:v>
                </c:pt>
                <c:pt idx="1654" formatCode="0.000">
                  <c:v>9.9371094223199188E-2</c:v>
                </c:pt>
                <c:pt idx="1655" formatCode="0.000">
                  <c:v>9.9371094223199188E-2</c:v>
                </c:pt>
                <c:pt idx="1656" formatCode="0.000">
                  <c:v>9.9371094223199188E-2</c:v>
                </c:pt>
                <c:pt idx="1657" formatCode="0.000">
                  <c:v>9.9371094223199188E-2</c:v>
                </c:pt>
                <c:pt idx="1658" formatCode="0.000">
                  <c:v>9.9371094223199188E-2</c:v>
                </c:pt>
                <c:pt idx="1659" formatCode="0.000">
                  <c:v>9.9371094223199188E-2</c:v>
                </c:pt>
                <c:pt idx="1660" formatCode="0.000">
                  <c:v>9.9371094223199188E-2</c:v>
                </c:pt>
                <c:pt idx="1661" formatCode="0.000">
                  <c:v>9.9371094223199188E-2</c:v>
                </c:pt>
                <c:pt idx="1662" formatCode="0.000">
                  <c:v>9.9371094223199188E-2</c:v>
                </c:pt>
                <c:pt idx="1663" formatCode="0.000">
                  <c:v>9.9371094223199188E-2</c:v>
                </c:pt>
                <c:pt idx="1664" formatCode="0.000">
                  <c:v>9.9371094223199188E-2</c:v>
                </c:pt>
                <c:pt idx="1665" formatCode="0.000">
                  <c:v>9.9371094223199188E-2</c:v>
                </c:pt>
                <c:pt idx="1666" formatCode="0.000">
                  <c:v>9.9371094223199188E-2</c:v>
                </c:pt>
                <c:pt idx="1667" formatCode="0.000">
                  <c:v>9.9371094223199188E-2</c:v>
                </c:pt>
                <c:pt idx="1668" formatCode="0.000">
                  <c:v>9.9371094223199188E-2</c:v>
                </c:pt>
                <c:pt idx="1669" formatCode="0.000">
                  <c:v>9.9371094223199188E-2</c:v>
                </c:pt>
                <c:pt idx="1670" formatCode="0.000">
                  <c:v>9.9371094223199188E-2</c:v>
                </c:pt>
                <c:pt idx="1671" formatCode="0.000">
                  <c:v>9.9371094223199188E-2</c:v>
                </c:pt>
                <c:pt idx="1672" formatCode="0.000">
                  <c:v>9.9371094223199188E-2</c:v>
                </c:pt>
                <c:pt idx="1673" formatCode="0.000">
                  <c:v>9.9371094223199188E-2</c:v>
                </c:pt>
                <c:pt idx="1674" formatCode="0.000">
                  <c:v>9.9371094223199188E-2</c:v>
                </c:pt>
                <c:pt idx="1675" formatCode="0.000">
                  <c:v>9.9371094223199188E-2</c:v>
                </c:pt>
                <c:pt idx="1676" formatCode="0.000">
                  <c:v>9.9371094223199188E-2</c:v>
                </c:pt>
                <c:pt idx="1677" formatCode="0.000">
                  <c:v>9.9371094223199188E-2</c:v>
                </c:pt>
                <c:pt idx="1678" formatCode="0.000">
                  <c:v>9.9371094223199188E-2</c:v>
                </c:pt>
                <c:pt idx="1679" formatCode="0.000">
                  <c:v>9.9371094223199188E-2</c:v>
                </c:pt>
                <c:pt idx="1680" formatCode="0.000">
                  <c:v>9.9371094223199188E-2</c:v>
                </c:pt>
                <c:pt idx="1681" formatCode="0.000">
                  <c:v>9.9371094223199188E-2</c:v>
                </c:pt>
                <c:pt idx="1682" formatCode="0.000">
                  <c:v>9.9371094223199188E-2</c:v>
                </c:pt>
                <c:pt idx="1683" formatCode="0.000">
                  <c:v>9.9371094223199188E-2</c:v>
                </c:pt>
                <c:pt idx="1684" formatCode="0.000">
                  <c:v>9.9371094223199188E-2</c:v>
                </c:pt>
                <c:pt idx="1685" formatCode="0.000">
                  <c:v>9.9371094223199188E-2</c:v>
                </c:pt>
                <c:pt idx="1686" formatCode="0.000">
                  <c:v>9.9371094223199188E-2</c:v>
                </c:pt>
                <c:pt idx="1687" formatCode="0.000">
                  <c:v>9.9371094223199188E-2</c:v>
                </c:pt>
                <c:pt idx="1688" formatCode="0.000">
                  <c:v>9.9371094223199188E-2</c:v>
                </c:pt>
                <c:pt idx="1689" formatCode="0.000">
                  <c:v>9.9371094223199188E-2</c:v>
                </c:pt>
                <c:pt idx="1690" formatCode="0.000">
                  <c:v>9.9371094223199188E-2</c:v>
                </c:pt>
                <c:pt idx="1691" formatCode="0.000">
                  <c:v>9.9371094223199188E-2</c:v>
                </c:pt>
                <c:pt idx="1692" formatCode="0.000">
                  <c:v>9.9371094223199188E-2</c:v>
                </c:pt>
                <c:pt idx="1693" formatCode="0.000">
                  <c:v>9.9371094223199188E-2</c:v>
                </c:pt>
                <c:pt idx="1694" formatCode="0.000">
                  <c:v>9.9371094223199188E-2</c:v>
                </c:pt>
                <c:pt idx="1695" formatCode="0.000">
                  <c:v>9.9371094223199188E-2</c:v>
                </c:pt>
                <c:pt idx="1696" formatCode="0.000">
                  <c:v>9.9371094223199188E-2</c:v>
                </c:pt>
                <c:pt idx="1697" formatCode="0.000">
                  <c:v>9.9371094223199188E-2</c:v>
                </c:pt>
                <c:pt idx="1698" formatCode="0.000">
                  <c:v>9.9371094223199188E-2</c:v>
                </c:pt>
                <c:pt idx="1699" formatCode="0.000">
                  <c:v>9.9371094223199188E-2</c:v>
                </c:pt>
                <c:pt idx="1700" formatCode="0.000">
                  <c:v>9.9371094223199188E-2</c:v>
                </c:pt>
                <c:pt idx="1701" formatCode="0.000">
                  <c:v>9.9371094223199188E-2</c:v>
                </c:pt>
                <c:pt idx="1702" formatCode="0.000">
                  <c:v>9.9371094223199188E-2</c:v>
                </c:pt>
                <c:pt idx="1703" formatCode="0.000">
                  <c:v>9.9371094223199188E-2</c:v>
                </c:pt>
                <c:pt idx="1704" formatCode="0.000">
                  <c:v>9.9371094223199188E-2</c:v>
                </c:pt>
                <c:pt idx="1705" formatCode="0.000">
                  <c:v>9.9371094223199188E-2</c:v>
                </c:pt>
                <c:pt idx="1706" formatCode="0.000">
                  <c:v>9.9371094223199188E-2</c:v>
                </c:pt>
                <c:pt idx="1707" formatCode="0.000">
                  <c:v>9.9371094223199188E-2</c:v>
                </c:pt>
                <c:pt idx="1708" formatCode="0.000">
                  <c:v>9.9371094223199188E-2</c:v>
                </c:pt>
                <c:pt idx="1709" formatCode="0.000">
                  <c:v>9.9371094223199188E-2</c:v>
                </c:pt>
                <c:pt idx="1710" formatCode="0.000">
                  <c:v>9.9371094223199188E-2</c:v>
                </c:pt>
                <c:pt idx="1711" formatCode="0.000">
                  <c:v>9.9371094223199188E-2</c:v>
                </c:pt>
                <c:pt idx="1712" formatCode="0.000">
                  <c:v>9.9371094223199188E-2</c:v>
                </c:pt>
                <c:pt idx="1713" formatCode="0.000">
                  <c:v>9.9371094223199188E-2</c:v>
                </c:pt>
                <c:pt idx="1714" formatCode="0.000">
                  <c:v>9.9371094223199188E-2</c:v>
                </c:pt>
                <c:pt idx="1715" formatCode="0.000">
                  <c:v>9.9371094223199188E-2</c:v>
                </c:pt>
                <c:pt idx="1716" formatCode="0.000">
                  <c:v>9.9371094223199188E-2</c:v>
                </c:pt>
                <c:pt idx="1717" formatCode="0.000">
                  <c:v>9.9371094223199188E-2</c:v>
                </c:pt>
                <c:pt idx="1718" formatCode="0.000">
                  <c:v>9.9371094223199188E-2</c:v>
                </c:pt>
                <c:pt idx="1719" formatCode="0.000">
                  <c:v>9.9371094223199188E-2</c:v>
                </c:pt>
                <c:pt idx="1720" formatCode="0.000">
                  <c:v>9.9371094223199188E-2</c:v>
                </c:pt>
                <c:pt idx="1721" formatCode="0.000">
                  <c:v>9.9371094223199188E-2</c:v>
                </c:pt>
                <c:pt idx="1722" formatCode="0.000">
                  <c:v>9.9371094223199188E-2</c:v>
                </c:pt>
                <c:pt idx="1723" formatCode="0.000">
                  <c:v>9.9371094223199188E-2</c:v>
                </c:pt>
                <c:pt idx="1724" formatCode="0.000">
                  <c:v>9.9371094223199188E-2</c:v>
                </c:pt>
                <c:pt idx="1725" formatCode="0.000">
                  <c:v>9.9371094223199188E-2</c:v>
                </c:pt>
                <c:pt idx="1726" formatCode="0.000">
                  <c:v>9.9371094223199188E-2</c:v>
                </c:pt>
                <c:pt idx="1727" formatCode="0.000">
                  <c:v>9.9371094223199188E-2</c:v>
                </c:pt>
                <c:pt idx="1728" formatCode="0.000">
                  <c:v>9.9371094223199188E-2</c:v>
                </c:pt>
                <c:pt idx="1729" formatCode="0.000">
                  <c:v>9.9371094223199188E-2</c:v>
                </c:pt>
                <c:pt idx="1730" formatCode="0.000">
                  <c:v>9.9371094223199188E-2</c:v>
                </c:pt>
                <c:pt idx="1731" formatCode="0.000">
                  <c:v>9.9371094223199188E-2</c:v>
                </c:pt>
                <c:pt idx="1732" formatCode="0.000">
                  <c:v>9.9371094223199188E-2</c:v>
                </c:pt>
                <c:pt idx="1733" formatCode="0.000">
                  <c:v>9.9371094223199188E-2</c:v>
                </c:pt>
                <c:pt idx="1734" formatCode="0.000">
                  <c:v>9.9371094223199188E-2</c:v>
                </c:pt>
                <c:pt idx="1735" formatCode="0.000">
                  <c:v>9.9371094223199188E-2</c:v>
                </c:pt>
                <c:pt idx="1736" formatCode="0.000">
                  <c:v>9.9371094223199188E-2</c:v>
                </c:pt>
                <c:pt idx="1737" formatCode="0.000">
                  <c:v>9.9371094223199188E-2</c:v>
                </c:pt>
                <c:pt idx="1738" formatCode="0.000">
                  <c:v>9.9371094223199188E-2</c:v>
                </c:pt>
                <c:pt idx="1739" formatCode="0.000">
                  <c:v>9.9371094223199188E-2</c:v>
                </c:pt>
                <c:pt idx="1740" formatCode="0.000">
                  <c:v>9.9371094223199188E-2</c:v>
                </c:pt>
                <c:pt idx="1741" formatCode="0.000">
                  <c:v>9.9385170450189686E-2</c:v>
                </c:pt>
                <c:pt idx="1742" formatCode="0.000">
                  <c:v>9.9410747541296224E-2</c:v>
                </c:pt>
                <c:pt idx="1743" formatCode="0.000">
                  <c:v>9.9415856562973262E-2</c:v>
                </c:pt>
                <c:pt idx="1744" formatCode="0.000">
                  <c:v>9.9415856562973262E-2</c:v>
                </c:pt>
                <c:pt idx="1745" formatCode="0.000">
                  <c:v>9.9415856562973262E-2</c:v>
                </c:pt>
                <c:pt idx="1746" formatCode="0.000">
                  <c:v>9.9415856562973262E-2</c:v>
                </c:pt>
                <c:pt idx="1747" formatCode="0.000">
                  <c:v>9.9415856562973262E-2</c:v>
                </c:pt>
                <c:pt idx="1748" formatCode="0.000">
                  <c:v>9.9415856562973262E-2</c:v>
                </c:pt>
                <c:pt idx="1749" formatCode="0.000">
                  <c:v>9.9415856562973262E-2</c:v>
                </c:pt>
                <c:pt idx="1750" formatCode="0.000">
                  <c:v>9.9415856562973262E-2</c:v>
                </c:pt>
                <c:pt idx="1751" formatCode="0.000">
                  <c:v>9.9415856562973262E-2</c:v>
                </c:pt>
                <c:pt idx="1752" formatCode="0.000">
                  <c:v>9.9415856562973262E-2</c:v>
                </c:pt>
                <c:pt idx="1753" formatCode="0.000">
                  <c:v>9.9415856562973262E-2</c:v>
                </c:pt>
                <c:pt idx="1754" formatCode="0.000">
                  <c:v>9.9415856562973262E-2</c:v>
                </c:pt>
                <c:pt idx="1755" formatCode="0.000">
                  <c:v>9.9415856562973262E-2</c:v>
                </c:pt>
                <c:pt idx="1756" formatCode="0.000">
                  <c:v>9.9415856562973262E-2</c:v>
                </c:pt>
                <c:pt idx="1757" formatCode="0.000">
                  <c:v>9.9415856562973262E-2</c:v>
                </c:pt>
                <c:pt idx="1758" formatCode="0.000">
                  <c:v>9.9415856562973262E-2</c:v>
                </c:pt>
                <c:pt idx="1759" formatCode="0.000">
                  <c:v>9.9415856562973262E-2</c:v>
                </c:pt>
                <c:pt idx="1760" formatCode="0.000">
                  <c:v>9.9415856562973262E-2</c:v>
                </c:pt>
                <c:pt idx="1761" formatCode="0.000">
                  <c:v>9.9415856562973262E-2</c:v>
                </c:pt>
                <c:pt idx="1762" formatCode="0.000">
                  <c:v>9.9415856562973262E-2</c:v>
                </c:pt>
                <c:pt idx="1763" formatCode="0.000">
                  <c:v>9.9415856562973262E-2</c:v>
                </c:pt>
                <c:pt idx="1764" formatCode="0.000">
                  <c:v>9.9415856562973262E-2</c:v>
                </c:pt>
                <c:pt idx="1765" formatCode="0.000">
                  <c:v>9.9415856562973262E-2</c:v>
                </c:pt>
                <c:pt idx="1766" formatCode="0.000">
                  <c:v>9.9415856562973262E-2</c:v>
                </c:pt>
                <c:pt idx="1767" formatCode="0.000">
                  <c:v>9.9415856562973262E-2</c:v>
                </c:pt>
                <c:pt idx="1768" formatCode="0.000">
                  <c:v>9.9415856562973262E-2</c:v>
                </c:pt>
                <c:pt idx="1769" formatCode="0.000">
                  <c:v>9.9415856562973262E-2</c:v>
                </c:pt>
                <c:pt idx="1770" formatCode="0.000">
                  <c:v>9.9415856562973262E-2</c:v>
                </c:pt>
                <c:pt idx="1771" formatCode="0.000">
                  <c:v>9.9415856562973262E-2</c:v>
                </c:pt>
                <c:pt idx="1772" formatCode="0.000">
                  <c:v>9.9621887763735234E-2</c:v>
                </c:pt>
                <c:pt idx="1773" formatCode="0.000">
                  <c:v>0.10009010203763645</c:v>
                </c:pt>
                <c:pt idx="1774" formatCode="0.000">
                  <c:v>0.10075985587204883</c:v>
                </c:pt>
                <c:pt idx="1775" formatCode="0.000">
                  <c:v>0.10150865108402608</c:v>
                </c:pt>
                <c:pt idx="1776" formatCode="0.000">
                  <c:v>0.10224675136629797</c:v>
                </c:pt>
                <c:pt idx="1777" formatCode="0.000">
                  <c:v>0.10293338618457094</c:v>
                </c:pt>
                <c:pt idx="1778" formatCode="0.000">
                  <c:v>0.10351670349864429</c:v>
                </c:pt>
                <c:pt idx="1779" formatCode="0.000">
                  <c:v>0.10398687845066013</c:v>
                </c:pt>
                <c:pt idx="1780" formatCode="0.000">
                  <c:v>0.104400775427946</c:v>
                </c:pt>
                <c:pt idx="1781" formatCode="0.000">
                  <c:v>0.10482330179315626</c:v>
                </c:pt>
                <c:pt idx="1782" formatCode="0.000">
                  <c:v>0.10531029208040472</c:v>
                </c:pt>
                <c:pt idx="1783" formatCode="0.000">
                  <c:v>0.10589144227986461</c:v>
                </c:pt>
                <c:pt idx="1784" formatCode="0.000">
                  <c:v>0.10653325158129086</c:v>
                </c:pt>
                <c:pt idx="1785" formatCode="0.000">
                  <c:v>0.10715581142009978</c:v>
                </c:pt>
                <c:pt idx="1786" formatCode="0.000">
                  <c:v>0.10768857128808389</c:v>
                </c:pt>
                <c:pt idx="1787" formatCode="0.000">
                  <c:v>0.10810159499408811</c:v>
                </c:pt>
                <c:pt idx="1788" formatCode="0.000">
                  <c:v>0.10839458109336504</c:v>
                </c:pt>
                <c:pt idx="1789" formatCode="0.000">
                  <c:v>0.10861049863802726</c:v>
                </c:pt>
                <c:pt idx="1790" formatCode="0.000">
                  <c:v>0.10879006997260485</c:v>
                </c:pt>
                <c:pt idx="1791" formatCode="0.000">
                  <c:v>0.10895137907112737</c:v>
                </c:pt>
                <c:pt idx="1792" formatCode="0.000">
                  <c:v>0.10910851948408672</c:v>
                </c:pt>
                <c:pt idx="1793" formatCode="0.000">
                  <c:v>0.10927760684604065</c:v>
                </c:pt>
                <c:pt idx="1794" formatCode="0.000">
                  <c:v>0.1094670437468912</c:v>
                </c:pt>
                <c:pt idx="1795" formatCode="0.000">
                  <c:v>0.10967112598871277</c:v>
                </c:pt>
                <c:pt idx="1796" formatCode="0.000">
                  <c:v>0.10986697718560264</c:v>
                </c:pt>
                <c:pt idx="1797" formatCode="0.000">
                  <c:v>0.11001383597993175</c:v>
                </c:pt>
                <c:pt idx="1798" formatCode="0.000">
                  <c:v>0.11012661413538156</c:v>
                </c:pt>
                <c:pt idx="1799" formatCode="0.000">
                  <c:v>0.11012661413538156</c:v>
                </c:pt>
                <c:pt idx="1800" formatCode="0.000">
                  <c:v>0.11012661413538156</c:v>
                </c:pt>
                <c:pt idx="1801" formatCode="0.000">
                  <c:v>0.11012661413538156</c:v>
                </c:pt>
                <c:pt idx="1802" formatCode="0.000">
                  <c:v>0.11012661413538156</c:v>
                </c:pt>
                <c:pt idx="1803" formatCode="0.000">
                  <c:v>0.11012661413538156</c:v>
                </c:pt>
                <c:pt idx="1804" formatCode="0.000">
                  <c:v>0.11012661413538156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56-5D4D-9229-9E83633644F3}"/>
            </c:ext>
          </c:extLst>
        </c:ser>
        <c:ser>
          <c:idx val="1"/>
          <c:order val="1"/>
          <c:tx>
            <c:v>Cumulative Tractive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v5'!$U$2:$U$1811</c:f>
              <c:numCache>
                <c:formatCode>0.00</c:formatCode>
                <c:ptCount val="1805"/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1.8546747774491313E-6</c:v>
                </c:pt>
                <c:pt idx="17">
                  <c:v>3.5350043500344716E-5</c:v>
                </c:pt>
                <c:pt idx="18">
                  <c:v>1.9013048432789102E-4</c:v>
                </c:pt>
                <c:pt idx="19">
                  <c:v>4.5972150533604114E-4</c:v>
                </c:pt>
                <c:pt idx="20">
                  <c:v>7.8994550301743067E-4</c:v>
                </c:pt>
                <c:pt idx="21">
                  <c:v>1.2981415822688044E-3</c:v>
                </c:pt>
                <c:pt idx="22">
                  <c:v>1.9863891178709151E-3</c:v>
                </c:pt>
                <c:pt idx="23">
                  <c:v>2.5598899404160685E-3</c:v>
                </c:pt>
                <c:pt idx="24">
                  <c:v>2.8651974445810828E-3</c:v>
                </c:pt>
                <c:pt idx="25">
                  <c:v>3.0691237737217169E-3</c:v>
                </c:pt>
                <c:pt idx="26">
                  <c:v>3.2663391594435877E-3</c:v>
                </c:pt>
                <c:pt idx="27">
                  <c:v>3.4763118014188958E-3</c:v>
                </c:pt>
                <c:pt idx="28">
                  <c:v>3.792932947555647E-3</c:v>
                </c:pt>
                <c:pt idx="29">
                  <c:v>4.2041016512736392E-3</c:v>
                </c:pt>
                <c:pt idx="30">
                  <c:v>4.6793273838989088E-3</c:v>
                </c:pt>
                <c:pt idx="31">
                  <c:v>5.3337277077427974E-3</c:v>
                </c:pt>
                <c:pt idx="32">
                  <c:v>6.0742661849000762E-3</c:v>
                </c:pt>
                <c:pt idx="33">
                  <c:v>6.8366745992651003E-3</c:v>
                </c:pt>
                <c:pt idx="34">
                  <c:v>7.488178319912186E-3</c:v>
                </c:pt>
                <c:pt idx="35">
                  <c:v>7.9849465767470075E-3</c:v>
                </c:pt>
                <c:pt idx="36">
                  <c:v>8.4161684359462963E-3</c:v>
                </c:pt>
                <c:pt idx="37">
                  <c:v>8.8160637205852415E-3</c:v>
                </c:pt>
                <c:pt idx="38">
                  <c:v>9.15602550183524E-3</c:v>
                </c:pt>
                <c:pt idx="39">
                  <c:v>9.3910248270705175E-3</c:v>
                </c:pt>
                <c:pt idx="40">
                  <c:v>9.4127563820277215E-3</c:v>
                </c:pt>
                <c:pt idx="41">
                  <c:v>9.4127563820277215E-3</c:v>
                </c:pt>
                <c:pt idx="42">
                  <c:v>9.4127563820277215E-3</c:v>
                </c:pt>
                <c:pt idx="43">
                  <c:v>9.4127563820277215E-3</c:v>
                </c:pt>
                <c:pt idx="44">
                  <c:v>9.4127563820277215E-3</c:v>
                </c:pt>
                <c:pt idx="45">
                  <c:v>9.4127563820277215E-3</c:v>
                </c:pt>
                <c:pt idx="46">
                  <c:v>9.4127563820277215E-3</c:v>
                </c:pt>
                <c:pt idx="47">
                  <c:v>9.4127563820277215E-3</c:v>
                </c:pt>
                <c:pt idx="48">
                  <c:v>9.4127563820277215E-3</c:v>
                </c:pt>
                <c:pt idx="49">
                  <c:v>9.4127563820277215E-3</c:v>
                </c:pt>
                <c:pt idx="50">
                  <c:v>9.4206761236686684E-3</c:v>
                </c:pt>
                <c:pt idx="51">
                  <c:v>9.4206761236686684E-3</c:v>
                </c:pt>
                <c:pt idx="52">
                  <c:v>9.4206761236686684E-3</c:v>
                </c:pt>
                <c:pt idx="53">
                  <c:v>9.4685218003465518E-3</c:v>
                </c:pt>
                <c:pt idx="54">
                  <c:v>9.5269736155703891E-3</c:v>
                </c:pt>
                <c:pt idx="55">
                  <c:v>9.5269736155703891E-3</c:v>
                </c:pt>
                <c:pt idx="56">
                  <c:v>9.5269736155703891E-3</c:v>
                </c:pt>
                <c:pt idx="57">
                  <c:v>9.5269736155703891E-3</c:v>
                </c:pt>
                <c:pt idx="58">
                  <c:v>9.5397362881966766E-3</c:v>
                </c:pt>
                <c:pt idx="59">
                  <c:v>9.5881201513654014E-3</c:v>
                </c:pt>
                <c:pt idx="60">
                  <c:v>9.6400791174147855E-3</c:v>
                </c:pt>
                <c:pt idx="61">
                  <c:v>9.7027633921061424E-3</c:v>
                </c:pt>
                <c:pt idx="62">
                  <c:v>9.7780837487142155E-3</c:v>
                </c:pt>
                <c:pt idx="63">
                  <c:v>9.9228899181297257E-3</c:v>
                </c:pt>
                <c:pt idx="64">
                  <c:v>1.0105678868825376E-2</c:v>
                </c:pt>
                <c:pt idx="65">
                  <c:v>1.0227786741890335E-2</c:v>
                </c:pt>
                <c:pt idx="66">
                  <c:v>1.034072285778178E-2</c:v>
                </c:pt>
                <c:pt idx="67">
                  <c:v>1.0470400426792197E-2</c:v>
                </c:pt>
                <c:pt idx="68">
                  <c:v>1.0628092100433447E-2</c:v>
                </c:pt>
                <c:pt idx="69">
                  <c:v>1.0760786885478959E-2</c:v>
                </c:pt>
                <c:pt idx="70">
                  <c:v>1.0874312523144577E-2</c:v>
                </c:pt>
                <c:pt idx="71">
                  <c:v>1.1077598714616914E-2</c:v>
                </c:pt>
                <c:pt idx="72">
                  <c:v>1.1460378742846356E-2</c:v>
                </c:pt>
                <c:pt idx="73">
                  <c:v>1.1997073127048457E-2</c:v>
                </c:pt>
                <c:pt idx="74">
                  <c:v>1.2645348943075381E-2</c:v>
                </c:pt>
                <c:pt idx="75">
                  <c:v>1.3334626457351858E-2</c:v>
                </c:pt>
                <c:pt idx="76">
                  <c:v>1.3947780948348015E-2</c:v>
                </c:pt>
                <c:pt idx="77">
                  <c:v>1.4424058646450438E-2</c:v>
                </c:pt>
                <c:pt idx="78">
                  <c:v>1.4822678396825299E-2</c:v>
                </c:pt>
                <c:pt idx="79">
                  <c:v>1.5222543700308953E-2</c:v>
                </c:pt>
                <c:pt idx="80">
                  <c:v>1.5658004192291047E-2</c:v>
                </c:pt>
                <c:pt idx="81">
                  <c:v>1.6086039819247968E-2</c:v>
                </c:pt>
                <c:pt idx="82">
                  <c:v>1.64196540241352E-2</c:v>
                </c:pt>
                <c:pt idx="83">
                  <c:v>1.6602505798892421E-2</c:v>
                </c:pt>
                <c:pt idx="84">
                  <c:v>1.6700419930434991E-2</c:v>
                </c:pt>
                <c:pt idx="85">
                  <c:v>1.6715531174675859E-2</c:v>
                </c:pt>
                <c:pt idx="86">
                  <c:v>1.6749538608251974E-2</c:v>
                </c:pt>
                <c:pt idx="87">
                  <c:v>1.6881786892440145E-2</c:v>
                </c:pt>
                <c:pt idx="88">
                  <c:v>1.6957610073357169E-2</c:v>
                </c:pt>
                <c:pt idx="89">
                  <c:v>1.6997937461494767E-2</c:v>
                </c:pt>
                <c:pt idx="90">
                  <c:v>1.704683729267694E-2</c:v>
                </c:pt>
                <c:pt idx="91">
                  <c:v>1.7113957734551155E-2</c:v>
                </c:pt>
                <c:pt idx="92">
                  <c:v>1.7113957734551155E-2</c:v>
                </c:pt>
                <c:pt idx="93">
                  <c:v>1.7113957734551155E-2</c:v>
                </c:pt>
                <c:pt idx="94">
                  <c:v>1.7113957734551155E-2</c:v>
                </c:pt>
                <c:pt idx="95">
                  <c:v>1.7113957734551155E-2</c:v>
                </c:pt>
                <c:pt idx="96">
                  <c:v>1.7113957734551155E-2</c:v>
                </c:pt>
                <c:pt idx="97">
                  <c:v>1.7113957734551155E-2</c:v>
                </c:pt>
                <c:pt idx="98">
                  <c:v>1.7113957734551155E-2</c:v>
                </c:pt>
                <c:pt idx="99">
                  <c:v>1.7113957734551155E-2</c:v>
                </c:pt>
                <c:pt idx="100">
                  <c:v>1.7113957734551155E-2</c:v>
                </c:pt>
                <c:pt idx="101">
                  <c:v>1.7113957734551155E-2</c:v>
                </c:pt>
                <c:pt idx="102">
                  <c:v>1.7113957734551155E-2</c:v>
                </c:pt>
                <c:pt idx="103">
                  <c:v>1.7113957734551155E-2</c:v>
                </c:pt>
                <c:pt idx="104">
                  <c:v>1.7113957734551155E-2</c:v>
                </c:pt>
                <c:pt idx="105">
                  <c:v>1.7113957734551155E-2</c:v>
                </c:pt>
                <c:pt idx="106">
                  <c:v>1.7113957734551155E-2</c:v>
                </c:pt>
                <c:pt idx="107">
                  <c:v>1.7113957734551155E-2</c:v>
                </c:pt>
                <c:pt idx="108">
                  <c:v>1.7113957734551155E-2</c:v>
                </c:pt>
                <c:pt idx="109">
                  <c:v>1.7113957734551155E-2</c:v>
                </c:pt>
                <c:pt idx="110">
                  <c:v>1.7113957734551155E-2</c:v>
                </c:pt>
                <c:pt idx="111">
                  <c:v>1.7113957734551155E-2</c:v>
                </c:pt>
                <c:pt idx="112">
                  <c:v>1.7113957734551155E-2</c:v>
                </c:pt>
                <c:pt idx="113">
                  <c:v>1.7113957734551155E-2</c:v>
                </c:pt>
                <c:pt idx="114">
                  <c:v>1.7113957734551155E-2</c:v>
                </c:pt>
                <c:pt idx="115">
                  <c:v>1.7113957734551155E-2</c:v>
                </c:pt>
                <c:pt idx="116">
                  <c:v>1.7113957734551155E-2</c:v>
                </c:pt>
                <c:pt idx="117">
                  <c:v>1.7113957734551155E-2</c:v>
                </c:pt>
                <c:pt idx="118">
                  <c:v>1.7113957734551155E-2</c:v>
                </c:pt>
                <c:pt idx="119">
                  <c:v>1.7113957734551155E-2</c:v>
                </c:pt>
                <c:pt idx="120">
                  <c:v>1.7113957734551155E-2</c:v>
                </c:pt>
                <c:pt idx="121">
                  <c:v>1.7113957734551155E-2</c:v>
                </c:pt>
                <c:pt idx="122">
                  <c:v>1.7113957734551155E-2</c:v>
                </c:pt>
                <c:pt idx="123">
                  <c:v>1.7113957734551155E-2</c:v>
                </c:pt>
                <c:pt idx="124">
                  <c:v>1.7113957734551155E-2</c:v>
                </c:pt>
                <c:pt idx="125">
                  <c:v>1.7113957734551155E-2</c:v>
                </c:pt>
                <c:pt idx="126">
                  <c:v>1.7113957734551155E-2</c:v>
                </c:pt>
                <c:pt idx="127">
                  <c:v>1.7113957734551155E-2</c:v>
                </c:pt>
                <c:pt idx="128">
                  <c:v>1.7113957734551155E-2</c:v>
                </c:pt>
                <c:pt idx="129">
                  <c:v>1.7113957734551155E-2</c:v>
                </c:pt>
                <c:pt idx="130">
                  <c:v>1.7113957734551155E-2</c:v>
                </c:pt>
                <c:pt idx="131">
                  <c:v>1.7113957734551155E-2</c:v>
                </c:pt>
                <c:pt idx="132">
                  <c:v>1.7113957734551155E-2</c:v>
                </c:pt>
                <c:pt idx="133">
                  <c:v>1.7113957734551155E-2</c:v>
                </c:pt>
                <c:pt idx="134">
                  <c:v>1.7113957734551155E-2</c:v>
                </c:pt>
                <c:pt idx="135">
                  <c:v>1.7113957734551155E-2</c:v>
                </c:pt>
                <c:pt idx="136">
                  <c:v>1.7113957734551155E-2</c:v>
                </c:pt>
                <c:pt idx="137">
                  <c:v>1.7113957734551155E-2</c:v>
                </c:pt>
                <c:pt idx="138">
                  <c:v>1.7113957734551155E-2</c:v>
                </c:pt>
                <c:pt idx="139">
                  <c:v>1.7113957734551155E-2</c:v>
                </c:pt>
                <c:pt idx="140">
                  <c:v>1.7113957734551155E-2</c:v>
                </c:pt>
                <c:pt idx="141">
                  <c:v>1.7113957734551155E-2</c:v>
                </c:pt>
                <c:pt idx="142">
                  <c:v>1.7115931579424627E-2</c:v>
                </c:pt>
                <c:pt idx="143">
                  <c:v>1.7157331137830609E-2</c:v>
                </c:pt>
                <c:pt idx="144">
                  <c:v>1.7361294578377956E-2</c:v>
                </c:pt>
                <c:pt idx="145">
                  <c:v>1.7770914201997508E-2</c:v>
                </c:pt>
                <c:pt idx="146">
                  <c:v>1.8195441238877366E-2</c:v>
                </c:pt>
                <c:pt idx="147">
                  <c:v>1.8477748669451007E-2</c:v>
                </c:pt>
                <c:pt idx="148">
                  <c:v>1.868078402315931E-2</c:v>
                </c:pt>
                <c:pt idx="149">
                  <c:v>1.8955612142958118E-2</c:v>
                </c:pt>
                <c:pt idx="150">
                  <c:v>1.9374016652860381E-2</c:v>
                </c:pt>
                <c:pt idx="151">
                  <c:v>1.986551726454841E-2</c:v>
                </c:pt>
                <c:pt idx="152">
                  <c:v>2.0313595789023874E-2</c:v>
                </c:pt>
                <c:pt idx="153">
                  <c:v>2.0640147800755126E-2</c:v>
                </c:pt>
                <c:pt idx="154">
                  <c:v>2.0805613157967133E-2</c:v>
                </c:pt>
                <c:pt idx="155">
                  <c:v>2.0805613157967133E-2</c:v>
                </c:pt>
                <c:pt idx="156">
                  <c:v>2.0805613157967133E-2</c:v>
                </c:pt>
                <c:pt idx="157">
                  <c:v>2.0805613157967133E-2</c:v>
                </c:pt>
                <c:pt idx="158">
                  <c:v>2.0805613157967133E-2</c:v>
                </c:pt>
                <c:pt idx="159">
                  <c:v>2.0805613157967133E-2</c:v>
                </c:pt>
                <c:pt idx="160">
                  <c:v>2.0832546403851907E-2</c:v>
                </c:pt>
                <c:pt idx="161">
                  <c:v>2.0966090999193342E-2</c:v>
                </c:pt>
                <c:pt idx="162">
                  <c:v>2.1221028103988945E-2</c:v>
                </c:pt>
                <c:pt idx="163">
                  <c:v>2.1605161469886867E-2</c:v>
                </c:pt>
                <c:pt idx="164">
                  <c:v>2.2067869619604347E-2</c:v>
                </c:pt>
                <c:pt idx="165">
                  <c:v>2.2553602787573096E-2</c:v>
                </c:pt>
                <c:pt idx="166">
                  <c:v>2.2993968122407442E-2</c:v>
                </c:pt>
                <c:pt idx="167">
                  <c:v>2.3456745937350858E-2</c:v>
                </c:pt>
                <c:pt idx="168">
                  <c:v>2.3910133671867631E-2</c:v>
                </c:pt>
                <c:pt idx="169">
                  <c:v>2.4307262812845166E-2</c:v>
                </c:pt>
                <c:pt idx="170">
                  <c:v>2.4671053331791686E-2</c:v>
                </c:pt>
                <c:pt idx="171">
                  <c:v>2.5148230243071407E-2</c:v>
                </c:pt>
                <c:pt idx="172">
                  <c:v>2.5752591830634278E-2</c:v>
                </c:pt>
                <c:pt idx="173">
                  <c:v>2.6262835848252588E-2</c:v>
                </c:pt>
                <c:pt idx="174">
                  <c:v>2.6491628466493902E-2</c:v>
                </c:pt>
                <c:pt idx="175">
                  <c:v>2.6491628466493902E-2</c:v>
                </c:pt>
                <c:pt idx="176">
                  <c:v>2.6491628466493902E-2</c:v>
                </c:pt>
                <c:pt idx="177">
                  <c:v>2.6491628466493902E-2</c:v>
                </c:pt>
                <c:pt idx="178">
                  <c:v>2.6491628466493902E-2</c:v>
                </c:pt>
                <c:pt idx="179">
                  <c:v>2.6491628466493902E-2</c:v>
                </c:pt>
                <c:pt idx="180">
                  <c:v>2.6655452913608373E-2</c:v>
                </c:pt>
                <c:pt idx="181">
                  <c:v>2.6987430554951172E-2</c:v>
                </c:pt>
                <c:pt idx="182">
                  <c:v>2.739584505387771E-2</c:v>
                </c:pt>
                <c:pt idx="183">
                  <c:v>2.7696298814580158E-2</c:v>
                </c:pt>
                <c:pt idx="184">
                  <c:v>2.7869176031886968E-2</c:v>
                </c:pt>
                <c:pt idx="185">
                  <c:v>2.7979800777720613E-2</c:v>
                </c:pt>
                <c:pt idx="186">
                  <c:v>2.8019272028134992E-2</c:v>
                </c:pt>
                <c:pt idx="187">
                  <c:v>2.8019272028134992E-2</c:v>
                </c:pt>
                <c:pt idx="188">
                  <c:v>2.8019272028134992E-2</c:v>
                </c:pt>
                <c:pt idx="189">
                  <c:v>2.8019272028134992E-2</c:v>
                </c:pt>
                <c:pt idx="190">
                  <c:v>2.8019272028134992E-2</c:v>
                </c:pt>
                <c:pt idx="191">
                  <c:v>2.8019272028134992E-2</c:v>
                </c:pt>
                <c:pt idx="192">
                  <c:v>2.8019272028134992E-2</c:v>
                </c:pt>
                <c:pt idx="193">
                  <c:v>2.8019272028134992E-2</c:v>
                </c:pt>
                <c:pt idx="194">
                  <c:v>2.8019272028134992E-2</c:v>
                </c:pt>
                <c:pt idx="195">
                  <c:v>2.8019272028134992E-2</c:v>
                </c:pt>
                <c:pt idx="196">
                  <c:v>2.8029252612282125E-2</c:v>
                </c:pt>
                <c:pt idx="197">
                  <c:v>2.8057437066189673E-2</c:v>
                </c:pt>
                <c:pt idx="198">
                  <c:v>2.8092138316220039E-2</c:v>
                </c:pt>
                <c:pt idx="199">
                  <c:v>2.8136947076508104E-2</c:v>
                </c:pt>
                <c:pt idx="200">
                  <c:v>2.8188906042557488E-2</c:v>
                </c:pt>
                <c:pt idx="201">
                  <c:v>2.8240865008606869E-2</c:v>
                </c:pt>
                <c:pt idx="202">
                  <c:v>2.8310699489059548E-2</c:v>
                </c:pt>
                <c:pt idx="203">
                  <c:v>2.8402193056478751E-2</c:v>
                </c:pt>
                <c:pt idx="204">
                  <c:v>2.8516851131690588E-2</c:v>
                </c:pt>
                <c:pt idx="205">
                  <c:v>2.866150224530227E-2</c:v>
                </c:pt>
                <c:pt idx="206">
                  <c:v>2.8839196409638047E-2</c:v>
                </c:pt>
                <c:pt idx="207">
                  <c:v>2.9109053227862794E-2</c:v>
                </c:pt>
                <c:pt idx="208">
                  <c:v>2.9460841963064768E-2</c:v>
                </c:pt>
                <c:pt idx="209">
                  <c:v>2.9861259547784132E-2</c:v>
                </c:pt>
                <c:pt idx="210">
                  <c:v>3.0376946227387683E-2</c:v>
                </c:pt>
                <c:pt idx="211">
                  <c:v>3.0971377845186263E-2</c:v>
                </c:pt>
                <c:pt idx="212">
                  <c:v>3.1567547243563032E-2</c:v>
                </c:pt>
                <c:pt idx="213">
                  <c:v>3.2263707938579037E-2</c:v>
                </c:pt>
                <c:pt idx="214">
                  <c:v>3.3025374052890882E-2</c:v>
                </c:pt>
                <c:pt idx="215">
                  <c:v>3.3674507214773192E-2</c:v>
                </c:pt>
                <c:pt idx="216">
                  <c:v>3.4240586699569718E-2</c:v>
                </c:pt>
                <c:pt idx="217">
                  <c:v>3.475657819452415E-2</c:v>
                </c:pt>
                <c:pt idx="218">
                  <c:v>3.531453638748254E-2</c:v>
                </c:pt>
                <c:pt idx="219">
                  <c:v>3.5999950639029984E-2</c:v>
                </c:pt>
                <c:pt idx="220">
                  <c:v>3.6802365452639166E-2</c:v>
                </c:pt>
                <c:pt idx="221">
                  <c:v>3.7649900045398539E-2</c:v>
                </c:pt>
                <c:pt idx="222">
                  <c:v>3.8466168946334825E-2</c:v>
                </c:pt>
                <c:pt idx="223">
                  <c:v>3.9210359034842553E-2</c:v>
                </c:pt>
                <c:pt idx="224">
                  <c:v>3.9869532112086992E-2</c:v>
                </c:pt>
                <c:pt idx="225">
                  <c:v>4.0418727924141133E-2</c:v>
                </c:pt>
                <c:pt idx="226">
                  <c:v>4.0894886043818267E-2</c:v>
                </c:pt>
                <c:pt idx="227">
                  <c:v>4.1360613712695039E-2</c:v>
                </c:pt>
                <c:pt idx="228">
                  <c:v>4.1830411790886125E-2</c:v>
                </c:pt>
                <c:pt idx="229">
                  <c:v>4.2354117817954812E-2</c:v>
                </c:pt>
                <c:pt idx="230">
                  <c:v>4.2902966654560323E-2</c:v>
                </c:pt>
                <c:pt idx="231">
                  <c:v>4.3442912398335018E-2</c:v>
                </c:pt>
                <c:pt idx="232">
                  <c:v>4.3973726999463489E-2</c:v>
                </c:pt>
                <c:pt idx="233">
                  <c:v>4.4476980836978139E-2</c:v>
                </c:pt>
                <c:pt idx="234">
                  <c:v>4.4917199147740464E-2</c:v>
                </c:pt>
                <c:pt idx="235">
                  <c:v>4.5256420802124185E-2</c:v>
                </c:pt>
                <c:pt idx="236">
                  <c:v>4.5374576474343911E-2</c:v>
                </c:pt>
                <c:pt idx="237">
                  <c:v>4.5374576474343911E-2</c:v>
                </c:pt>
                <c:pt idx="238">
                  <c:v>4.5374576474343911E-2</c:v>
                </c:pt>
                <c:pt idx="239">
                  <c:v>4.5374576474343911E-2</c:v>
                </c:pt>
                <c:pt idx="240">
                  <c:v>4.5421144105468519E-2</c:v>
                </c:pt>
                <c:pt idx="241">
                  <c:v>4.5523320529208232E-2</c:v>
                </c:pt>
                <c:pt idx="242">
                  <c:v>4.5523320529208232E-2</c:v>
                </c:pt>
                <c:pt idx="243">
                  <c:v>4.5523320529208232E-2</c:v>
                </c:pt>
                <c:pt idx="244">
                  <c:v>4.5523320529208232E-2</c:v>
                </c:pt>
                <c:pt idx="245">
                  <c:v>4.5523320529208232E-2</c:v>
                </c:pt>
                <c:pt idx="246">
                  <c:v>4.5523320529208232E-2</c:v>
                </c:pt>
                <c:pt idx="247">
                  <c:v>4.5523320529208232E-2</c:v>
                </c:pt>
                <c:pt idx="248">
                  <c:v>4.5523320529208232E-2</c:v>
                </c:pt>
                <c:pt idx="249">
                  <c:v>4.5523320529208232E-2</c:v>
                </c:pt>
                <c:pt idx="250">
                  <c:v>4.5523320529208232E-2</c:v>
                </c:pt>
                <c:pt idx="251">
                  <c:v>4.5523320529208232E-2</c:v>
                </c:pt>
                <c:pt idx="252">
                  <c:v>4.5523320529208232E-2</c:v>
                </c:pt>
                <c:pt idx="253">
                  <c:v>4.5523320529208232E-2</c:v>
                </c:pt>
                <c:pt idx="254">
                  <c:v>4.5531240270849177E-2</c:v>
                </c:pt>
                <c:pt idx="255">
                  <c:v>4.5531240270849177E-2</c:v>
                </c:pt>
                <c:pt idx="256">
                  <c:v>4.5531240270849177E-2</c:v>
                </c:pt>
                <c:pt idx="257">
                  <c:v>4.5579085947527062E-2</c:v>
                </c:pt>
                <c:pt idx="258">
                  <c:v>4.5637537762750903E-2</c:v>
                </c:pt>
                <c:pt idx="259">
                  <c:v>4.5637537762750903E-2</c:v>
                </c:pt>
                <c:pt idx="260">
                  <c:v>4.5637537762750903E-2</c:v>
                </c:pt>
                <c:pt idx="261">
                  <c:v>4.5688170976781295E-2</c:v>
                </c:pt>
                <c:pt idx="262">
                  <c:v>4.5912053837894186E-2</c:v>
                </c:pt>
                <c:pt idx="263">
                  <c:v>4.6269528125345377E-2</c:v>
                </c:pt>
                <c:pt idx="264">
                  <c:v>4.6688864222672981E-2</c:v>
                </c:pt>
                <c:pt idx="265">
                  <c:v>4.7149528085613089E-2</c:v>
                </c:pt>
                <c:pt idx="266">
                  <c:v>4.7693105776384595E-2</c:v>
                </c:pt>
                <c:pt idx="267">
                  <c:v>4.8415237596294097E-2</c:v>
                </c:pt>
                <c:pt idx="268">
                  <c:v>4.9297444987185454E-2</c:v>
                </c:pt>
                <c:pt idx="269">
                  <c:v>5.0188087935392589E-2</c:v>
                </c:pt>
                <c:pt idx="270">
                  <c:v>5.0948289875577132E-2</c:v>
                </c:pt>
                <c:pt idx="271">
                  <c:v>5.1651272039157377E-2</c:v>
                </c:pt>
                <c:pt idx="272">
                  <c:v>5.2358446124341353E-2</c:v>
                </c:pt>
                <c:pt idx="273">
                  <c:v>5.3015877041393822E-2</c:v>
                </c:pt>
                <c:pt idx="274">
                  <c:v>5.3509308910444031E-2</c:v>
                </c:pt>
                <c:pt idx="275">
                  <c:v>5.3743785242391331E-2</c:v>
                </c:pt>
                <c:pt idx="276">
                  <c:v>5.3920473650827548E-2</c:v>
                </c:pt>
                <c:pt idx="277">
                  <c:v>5.3933006856848077E-2</c:v>
                </c:pt>
                <c:pt idx="278">
                  <c:v>5.3933006856848077E-2</c:v>
                </c:pt>
                <c:pt idx="279">
                  <c:v>5.3933006856848077E-2</c:v>
                </c:pt>
                <c:pt idx="280">
                  <c:v>5.3933006856848077E-2</c:v>
                </c:pt>
                <c:pt idx="281">
                  <c:v>5.3933006856848077E-2</c:v>
                </c:pt>
                <c:pt idx="282">
                  <c:v>5.3933006856848077E-2</c:v>
                </c:pt>
                <c:pt idx="283">
                  <c:v>5.3933006856848077E-2</c:v>
                </c:pt>
                <c:pt idx="284">
                  <c:v>5.3933006856848077E-2</c:v>
                </c:pt>
                <c:pt idx="285">
                  <c:v>5.4115235389042934E-2</c:v>
                </c:pt>
                <c:pt idx="286">
                  <c:v>5.4658367947994127E-2</c:v>
                </c:pt>
                <c:pt idx="287">
                  <c:v>5.5364682750365025E-2</c:v>
                </c:pt>
                <c:pt idx="288">
                  <c:v>5.6189785660364096E-2</c:v>
                </c:pt>
                <c:pt idx="289">
                  <c:v>5.7098167251354762E-2</c:v>
                </c:pt>
                <c:pt idx="290">
                  <c:v>5.8035035922349203E-2</c:v>
                </c:pt>
                <c:pt idx="291">
                  <c:v>5.9063405715054279E-2</c:v>
                </c:pt>
                <c:pt idx="292">
                  <c:v>6.0185516802731459E-2</c:v>
                </c:pt>
                <c:pt idx="293">
                  <c:v>6.1206504900347743E-2</c:v>
                </c:pt>
                <c:pt idx="294">
                  <c:v>6.1880340274704737E-2</c:v>
                </c:pt>
                <c:pt idx="295">
                  <c:v>6.2193968091014538E-2</c:v>
                </c:pt>
                <c:pt idx="296">
                  <c:v>6.2252170749322149E-2</c:v>
                </c:pt>
                <c:pt idx="297">
                  <c:v>6.227607502766367E-2</c:v>
                </c:pt>
                <c:pt idx="298">
                  <c:v>6.2381091974731261E-2</c:v>
                </c:pt>
                <c:pt idx="299">
                  <c:v>6.2580744244407183E-2</c:v>
                </c:pt>
                <c:pt idx="300">
                  <c:v>6.2863080737898328E-2</c:v>
                </c:pt>
                <c:pt idx="301">
                  <c:v>6.3202162019919933E-2</c:v>
                </c:pt>
                <c:pt idx="302">
                  <c:v>6.3558566854448856E-2</c:v>
                </c:pt>
                <c:pt idx="303">
                  <c:v>6.3874961759335366E-2</c:v>
                </c:pt>
                <c:pt idx="304">
                  <c:v>6.4134989208803506E-2</c:v>
                </c:pt>
                <c:pt idx="305">
                  <c:v>6.4323006697653423E-2</c:v>
                </c:pt>
                <c:pt idx="306">
                  <c:v>6.4423889257476025E-2</c:v>
                </c:pt>
                <c:pt idx="307">
                  <c:v>6.4451963139922366E-2</c:v>
                </c:pt>
                <c:pt idx="308">
                  <c:v>6.4451963139922366E-2</c:v>
                </c:pt>
                <c:pt idx="309">
                  <c:v>6.4451963139922366E-2</c:v>
                </c:pt>
                <c:pt idx="310">
                  <c:v>6.4451963139922366E-2</c:v>
                </c:pt>
                <c:pt idx="311">
                  <c:v>6.4498556414613717E-2</c:v>
                </c:pt>
                <c:pt idx="312">
                  <c:v>6.4639253202700767E-2</c:v>
                </c:pt>
                <c:pt idx="313">
                  <c:v>6.4790655372435335E-2</c:v>
                </c:pt>
                <c:pt idx="314">
                  <c:v>6.4903996915788326E-2</c:v>
                </c:pt>
                <c:pt idx="315">
                  <c:v>6.49795722853585E-2</c:v>
                </c:pt>
                <c:pt idx="316">
                  <c:v>6.498321340785726E-2</c:v>
                </c:pt>
                <c:pt idx="317">
                  <c:v>6.498321340785726E-2</c:v>
                </c:pt>
                <c:pt idx="318">
                  <c:v>6.498321340785726E-2</c:v>
                </c:pt>
                <c:pt idx="319">
                  <c:v>6.498321340785726E-2</c:v>
                </c:pt>
                <c:pt idx="320">
                  <c:v>6.498321340785726E-2</c:v>
                </c:pt>
                <c:pt idx="321">
                  <c:v>6.498321340785726E-2</c:v>
                </c:pt>
                <c:pt idx="322">
                  <c:v>6.498321340785726E-2</c:v>
                </c:pt>
                <c:pt idx="323">
                  <c:v>6.498321340785726E-2</c:v>
                </c:pt>
                <c:pt idx="324">
                  <c:v>6.498321340785726E-2</c:v>
                </c:pt>
                <c:pt idx="325">
                  <c:v>6.5013564010509298E-2</c:v>
                </c:pt>
                <c:pt idx="326">
                  <c:v>6.5079434930706448E-2</c:v>
                </c:pt>
                <c:pt idx="327">
                  <c:v>6.5152724189380978E-2</c:v>
                </c:pt>
                <c:pt idx="328">
                  <c:v>6.5194684838957795E-2</c:v>
                </c:pt>
                <c:pt idx="329">
                  <c:v>6.5278289095692152E-2</c:v>
                </c:pt>
                <c:pt idx="330">
                  <c:v>6.5369013765663814E-2</c:v>
                </c:pt>
                <c:pt idx="331">
                  <c:v>6.5437223232842026E-2</c:v>
                </c:pt>
                <c:pt idx="332">
                  <c:v>6.5437223232842026E-2</c:v>
                </c:pt>
                <c:pt idx="333">
                  <c:v>6.5437223232842026E-2</c:v>
                </c:pt>
                <c:pt idx="334">
                  <c:v>6.5437223232842026E-2</c:v>
                </c:pt>
                <c:pt idx="335">
                  <c:v>6.5472135275742235E-2</c:v>
                </c:pt>
                <c:pt idx="336">
                  <c:v>6.5496588920095536E-2</c:v>
                </c:pt>
                <c:pt idx="337">
                  <c:v>6.5514784809649534E-2</c:v>
                </c:pt>
                <c:pt idx="338">
                  <c:v>6.5541808464356324E-2</c:v>
                </c:pt>
                <c:pt idx="339">
                  <c:v>6.5558622999062469E-2</c:v>
                </c:pt>
                <c:pt idx="340">
                  <c:v>6.5591976549169678E-2</c:v>
                </c:pt>
                <c:pt idx="341">
                  <c:v>6.5654622981679928E-2</c:v>
                </c:pt>
                <c:pt idx="342">
                  <c:v>6.5765735019441454E-2</c:v>
                </c:pt>
                <c:pt idx="343">
                  <c:v>6.5985029831857514E-2</c:v>
                </c:pt>
                <c:pt idx="344">
                  <c:v>6.6366968872732926E-2</c:v>
                </c:pt>
                <c:pt idx="345">
                  <c:v>6.6859715848791509E-2</c:v>
                </c:pt>
                <c:pt idx="346">
                  <c:v>6.7252954542052878E-2</c:v>
                </c:pt>
                <c:pt idx="347">
                  <c:v>6.7460709580034778E-2</c:v>
                </c:pt>
                <c:pt idx="348">
                  <c:v>6.7618516719784791E-2</c:v>
                </c:pt>
                <c:pt idx="349">
                  <c:v>6.782337215235576E-2</c:v>
                </c:pt>
                <c:pt idx="350">
                  <c:v>6.8036496552561526E-2</c:v>
                </c:pt>
                <c:pt idx="351">
                  <c:v>6.821977380349209E-2</c:v>
                </c:pt>
                <c:pt idx="352">
                  <c:v>6.8439404156755659E-2</c:v>
                </c:pt>
                <c:pt idx="353">
                  <c:v>6.865641186504455E-2</c:v>
                </c:pt>
                <c:pt idx="354">
                  <c:v>6.8835223096448558E-2</c:v>
                </c:pt>
                <c:pt idx="355">
                  <c:v>6.8972796949216694E-2</c:v>
                </c:pt>
                <c:pt idx="356">
                  <c:v>6.9093006285901912E-2</c:v>
                </c:pt>
                <c:pt idx="357">
                  <c:v>6.9212655510296053E-2</c:v>
                </c:pt>
                <c:pt idx="358">
                  <c:v>6.9340058151795142E-2</c:v>
                </c:pt>
                <c:pt idx="359">
                  <c:v>6.9492397135886813E-2</c:v>
                </c:pt>
                <c:pt idx="360">
                  <c:v>6.9654464968799734E-2</c:v>
                </c:pt>
                <c:pt idx="361">
                  <c:v>6.9783637329798323E-2</c:v>
                </c:pt>
                <c:pt idx="362">
                  <c:v>6.9811525580255579E-2</c:v>
                </c:pt>
                <c:pt idx="363">
                  <c:v>6.9811525580255579E-2</c:v>
                </c:pt>
                <c:pt idx="364">
                  <c:v>6.9811525580255579E-2</c:v>
                </c:pt>
                <c:pt idx="365">
                  <c:v>6.9811525580255579E-2</c:v>
                </c:pt>
                <c:pt idx="366">
                  <c:v>6.9811525580255579E-2</c:v>
                </c:pt>
                <c:pt idx="367">
                  <c:v>6.983280586392733E-2</c:v>
                </c:pt>
                <c:pt idx="368">
                  <c:v>6.9902727598549499E-2</c:v>
                </c:pt>
                <c:pt idx="369">
                  <c:v>7.0003484595517321E-2</c:v>
                </c:pt>
                <c:pt idx="370">
                  <c:v>7.0129588435480741E-2</c:v>
                </c:pt>
                <c:pt idx="371">
                  <c:v>7.0308945492079403E-2</c:v>
                </c:pt>
                <c:pt idx="372">
                  <c:v>7.0562483730259071E-2</c:v>
                </c:pt>
                <c:pt idx="373">
                  <c:v>7.0826345743392194E-2</c:v>
                </c:pt>
                <c:pt idx="374">
                  <c:v>7.1013098059635696E-2</c:v>
                </c:pt>
                <c:pt idx="375">
                  <c:v>7.1092101336175911E-2</c:v>
                </c:pt>
                <c:pt idx="376">
                  <c:v>7.1092101336175911E-2</c:v>
                </c:pt>
                <c:pt idx="377">
                  <c:v>7.1092101336175911E-2</c:v>
                </c:pt>
                <c:pt idx="378">
                  <c:v>7.1092101336175911E-2</c:v>
                </c:pt>
                <c:pt idx="379">
                  <c:v>7.1092101336175911E-2</c:v>
                </c:pt>
                <c:pt idx="380">
                  <c:v>7.1092101336175911E-2</c:v>
                </c:pt>
                <c:pt idx="381">
                  <c:v>7.1092101336175911E-2</c:v>
                </c:pt>
                <c:pt idx="382">
                  <c:v>7.1092101336175911E-2</c:v>
                </c:pt>
                <c:pt idx="383">
                  <c:v>7.1092101336175911E-2</c:v>
                </c:pt>
                <c:pt idx="384">
                  <c:v>7.1092101336175911E-2</c:v>
                </c:pt>
                <c:pt idx="385">
                  <c:v>7.1092101336175911E-2</c:v>
                </c:pt>
                <c:pt idx="386">
                  <c:v>7.1092101336175911E-2</c:v>
                </c:pt>
                <c:pt idx="387">
                  <c:v>7.1092101336175911E-2</c:v>
                </c:pt>
                <c:pt idx="388">
                  <c:v>7.1092101336175911E-2</c:v>
                </c:pt>
                <c:pt idx="389">
                  <c:v>7.1092101336175911E-2</c:v>
                </c:pt>
                <c:pt idx="390">
                  <c:v>7.1092101336175911E-2</c:v>
                </c:pt>
                <c:pt idx="391">
                  <c:v>7.1092101336175911E-2</c:v>
                </c:pt>
                <c:pt idx="392">
                  <c:v>7.1092101336175911E-2</c:v>
                </c:pt>
                <c:pt idx="393">
                  <c:v>7.1092101336175911E-2</c:v>
                </c:pt>
                <c:pt idx="394">
                  <c:v>7.1092101336175911E-2</c:v>
                </c:pt>
                <c:pt idx="395">
                  <c:v>7.1092101336175911E-2</c:v>
                </c:pt>
                <c:pt idx="396">
                  <c:v>7.109733396204955E-2</c:v>
                </c:pt>
                <c:pt idx="397">
                  <c:v>7.1133082495841424E-2</c:v>
                </c:pt>
                <c:pt idx="398">
                  <c:v>7.1242039541108915E-2</c:v>
                </c:pt>
                <c:pt idx="399">
                  <c:v>7.1462911137223528E-2</c:v>
                </c:pt>
                <c:pt idx="400">
                  <c:v>7.1820396488687571E-2</c:v>
                </c:pt>
                <c:pt idx="401">
                  <c:v>7.2319430801500148E-2</c:v>
                </c:pt>
                <c:pt idx="402">
                  <c:v>7.2888305589590335E-2</c:v>
                </c:pt>
                <c:pt idx="403">
                  <c:v>7.334095276758279E-2</c:v>
                </c:pt>
                <c:pt idx="404">
                  <c:v>7.3569602410015353E-2</c:v>
                </c:pt>
                <c:pt idx="405">
                  <c:v>7.3638087443394409E-2</c:v>
                </c:pt>
                <c:pt idx="406">
                  <c:v>7.3638087443394409E-2</c:v>
                </c:pt>
                <c:pt idx="407">
                  <c:v>7.3638087443394409E-2</c:v>
                </c:pt>
                <c:pt idx="408">
                  <c:v>7.3638087443394409E-2</c:v>
                </c:pt>
                <c:pt idx="409">
                  <c:v>7.3638087443394409E-2</c:v>
                </c:pt>
                <c:pt idx="410">
                  <c:v>7.3638087443394409E-2</c:v>
                </c:pt>
                <c:pt idx="411">
                  <c:v>7.3638087443394409E-2</c:v>
                </c:pt>
                <c:pt idx="412">
                  <c:v>7.3638087443394409E-2</c:v>
                </c:pt>
                <c:pt idx="413">
                  <c:v>7.3641034160120744E-2</c:v>
                </c:pt>
                <c:pt idx="414">
                  <c:v>7.3693513844743069E-2</c:v>
                </c:pt>
                <c:pt idx="415">
                  <c:v>7.3767258751221698E-2</c:v>
                </c:pt>
                <c:pt idx="416">
                  <c:v>7.3850585697714827E-2</c:v>
                </c:pt>
                <c:pt idx="417">
                  <c:v>7.3944418071553178E-2</c:v>
                </c:pt>
                <c:pt idx="418">
                  <c:v>7.4072060132408385E-2</c:v>
                </c:pt>
                <c:pt idx="419">
                  <c:v>7.4260788429369784E-2</c:v>
                </c:pt>
                <c:pt idx="420">
                  <c:v>7.4483605117946813E-2</c:v>
                </c:pt>
                <c:pt idx="421">
                  <c:v>7.4662525073648955E-2</c:v>
                </c:pt>
                <c:pt idx="422">
                  <c:v>7.4754469513435867E-2</c:v>
                </c:pt>
                <c:pt idx="423">
                  <c:v>7.4755173823721072E-2</c:v>
                </c:pt>
                <c:pt idx="424">
                  <c:v>7.4755173823721072E-2</c:v>
                </c:pt>
                <c:pt idx="425">
                  <c:v>7.4759652238042554E-2</c:v>
                </c:pt>
                <c:pt idx="426">
                  <c:v>7.4821760362608528E-2</c:v>
                </c:pt>
                <c:pt idx="427">
                  <c:v>7.49433570154006E-2</c:v>
                </c:pt>
                <c:pt idx="428">
                  <c:v>7.5158388015043376E-2</c:v>
                </c:pt>
                <c:pt idx="429">
                  <c:v>7.5551922175337835E-2</c:v>
                </c:pt>
                <c:pt idx="430">
                  <c:v>7.6215608692850767E-2</c:v>
                </c:pt>
                <c:pt idx="431">
                  <c:v>7.7082936730896959E-2</c:v>
                </c:pt>
                <c:pt idx="432">
                  <c:v>7.7807375974881299E-2</c:v>
                </c:pt>
                <c:pt idx="433">
                  <c:v>7.8168393774426553E-2</c:v>
                </c:pt>
                <c:pt idx="434">
                  <c:v>7.8281168867044837E-2</c:v>
                </c:pt>
                <c:pt idx="435">
                  <c:v>7.8292585675115239E-2</c:v>
                </c:pt>
                <c:pt idx="436">
                  <c:v>7.8311628280168494E-2</c:v>
                </c:pt>
                <c:pt idx="437">
                  <c:v>7.839458831969294E-2</c:v>
                </c:pt>
                <c:pt idx="438">
                  <c:v>7.8485956786802161E-2</c:v>
                </c:pt>
                <c:pt idx="439">
                  <c:v>7.8485956786802161E-2</c:v>
                </c:pt>
                <c:pt idx="440">
                  <c:v>7.8485956786802161E-2</c:v>
                </c:pt>
                <c:pt idx="441">
                  <c:v>7.8485956786802161E-2</c:v>
                </c:pt>
                <c:pt idx="442">
                  <c:v>7.8485956786802161E-2</c:v>
                </c:pt>
                <c:pt idx="443">
                  <c:v>7.8485956786802161E-2</c:v>
                </c:pt>
                <c:pt idx="444">
                  <c:v>7.8485956786802161E-2</c:v>
                </c:pt>
                <c:pt idx="445">
                  <c:v>7.8485956786802161E-2</c:v>
                </c:pt>
                <c:pt idx="446">
                  <c:v>7.8485956786802161E-2</c:v>
                </c:pt>
                <c:pt idx="447">
                  <c:v>7.8485956786802161E-2</c:v>
                </c:pt>
                <c:pt idx="448">
                  <c:v>7.8486023910139285E-2</c:v>
                </c:pt>
                <c:pt idx="449">
                  <c:v>7.8486023910139285E-2</c:v>
                </c:pt>
                <c:pt idx="450">
                  <c:v>7.8486023910139285E-2</c:v>
                </c:pt>
                <c:pt idx="451">
                  <c:v>7.8486023910139285E-2</c:v>
                </c:pt>
                <c:pt idx="452">
                  <c:v>7.8486023910139285E-2</c:v>
                </c:pt>
                <c:pt idx="453">
                  <c:v>7.8486023910139285E-2</c:v>
                </c:pt>
                <c:pt idx="454">
                  <c:v>7.8486023910139285E-2</c:v>
                </c:pt>
                <c:pt idx="455">
                  <c:v>7.8486023910139285E-2</c:v>
                </c:pt>
                <c:pt idx="456">
                  <c:v>7.8486023910139285E-2</c:v>
                </c:pt>
                <c:pt idx="457">
                  <c:v>7.8486023910139285E-2</c:v>
                </c:pt>
                <c:pt idx="458">
                  <c:v>7.8486023910139285E-2</c:v>
                </c:pt>
                <c:pt idx="459">
                  <c:v>7.8486023910139285E-2</c:v>
                </c:pt>
                <c:pt idx="460">
                  <c:v>7.8486023910139285E-2</c:v>
                </c:pt>
                <c:pt idx="461">
                  <c:v>7.8486023910139285E-2</c:v>
                </c:pt>
                <c:pt idx="462">
                  <c:v>7.8486023910139285E-2</c:v>
                </c:pt>
                <c:pt idx="463">
                  <c:v>7.8486023910139285E-2</c:v>
                </c:pt>
                <c:pt idx="464">
                  <c:v>7.8486023910139285E-2</c:v>
                </c:pt>
                <c:pt idx="465">
                  <c:v>7.8486023910139285E-2</c:v>
                </c:pt>
                <c:pt idx="466">
                  <c:v>7.8486023910139285E-2</c:v>
                </c:pt>
                <c:pt idx="467">
                  <c:v>7.8486023910139285E-2</c:v>
                </c:pt>
                <c:pt idx="468">
                  <c:v>7.8486023910139285E-2</c:v>
                </c:pt>
                <c:pt idx="469">
                  <c:v>7.8486023910139285E-2</c:v>
                </c:pt>
                <c:pt idx="470">
                  <c:v>7.8486023910139285E-2</c:v>
                </c:pt>
                <c:pt idx="471">
                  <c:v>7.8486023910139285E-2</c:v>
                </c:pt>
                <c:pt idx="472">
                  <c:v>7.8486023910139285E-2</c:v>
                </c:pt>
                <c:pt idx="473">
                  <c:v>7.8486023910139285E-2</c:v>
                </c:pt>
                <c:pt idx="474">
                  <c:v>7.8486023910139285E-2</c:v>
                </c:pt>
                <c:pt idx="475">
                  <c:v>7.8486023910139285E-2</c:v>
                </c:pt>
                <c:pt idx="476">
                  <c:v>7.8486023910139285E-2</c:v>
                </c:pt>
                <c:pt idx="477">
                  <c:v>7.8486023910139285E-2</c:v>
                </c:pt>
                <c:pt idx="478">
                  <c:v>7.8486023910139285E-2</c:v>
                </c:pt>
                <c:pt idx="479">
                  <c:v>7.8486023910139285E-2</c:v>
                </c:pt>
                <c:pt idx="480">
                  <c:v>7.8486023910139285E-2</c:v>
                </c:pt>
                <c:pt idx="481">
                  <c:v>7.8486023910139285E-2</c:v>
                </c:pt>
                <c:pt idx="482">
                  <c:v>7.8486023910139285E-2</c:v>
                </c:pt>
                <c:pt idx="483">
                  <c:v>7.8486023910139285E-2</c:v>
                </c:pt>
                <c:pt idx="484">
                  <c:v>7.8486023910139285E-2</c:v>
                </c:pt>
                <c:pt idx="485">
                  <c:v>7.8486023910139285E-2</c:v>
                </c:pt>
                <c:pt idx="486">
                  <c:v>7.8486023910139285E-2</c:v>
                </c:pt>
                <c:pt idx="487">
                  <c:v>7.8486023910139285E-2</c:v>
                </c:pt>
                <c:pt idx="488">
                  <c:v>7.8486023910139285E-2</c:v>
                </c:pt>
                <c:pt idx="489">
                  <c:v>7.8486023910139285E-2</c:v>
                </c:pt>
                <c:pt idx="490">
                  <c:v>7.8486023910139285E-2</c:v>
                </c:pt>
                <c:pt idx="491">
                  <c:v>7.8486023910139285E-2</c:v>
                </c:pt>
                <c:pt idx="492">
                  <c:v>7.8486023910139285E-2</c:v>
                </c:pt>
                <c:pt idx="493">
                  <c:v>7.8486023910139285E-2</c:v>
                </c:pt>
                <c:pt idx="494">
                  <c:v>7.8486023910139285E-2</c:v>
                </c:pt>
                <c:pt idx="495">
                  <c:v>7.8486023910139285E-2</c:v>
                </c:pt>
                <c:pt idx="496">
                  <c:v>7.8486023910139285E-2</c:v>
                </c:pt>
                <c:pt idx="497">
                  <c:v>7.8486023910139285E-2</c:v>
                </c:pt>
                <c:pt idx="498">
                  <c:v>7.8486023910139285E-2</c:v>
                </c:pt>
                <c:pt idx="499">
                  <c:v>7.8486023910139285E-2</c:v>
                </c:pt>
                <c:pt idx="500">
                  <c:v>7.8486023910139285E-2</c:v>
                </c:pt>
                <c:pt idx="501">
                  <c:v>7.8486023910139285E-2</c:v>
                </c:pt>
                <c:pt idx="502">
                  <c:v>7.8486023910139285E-2</c:v>
                </c:pt>
                <c:pt idx="503">
                  <c:v>7.8486023910139285E-2</c:v>
                </c:pt>
                <c:pt idx="504">
                  <c:v>7.8486023910139285E-2</c:v>
                </c:pt>
                <c:pt idx="505">
                  <c:v>7.8486023910139285E-2</c:v>
                </c:pt>
                <c:pt idx="506">
                  <c:v>7.8486023910139285E-2</c:v>
                </c:pt>
                <c:pt idx="507">
                  <c:v>7.8486023910139285E-2</c:v>
                </c:pt>
                <c:pt idx="508">
                  <c:v>7.8486023910139285E-2</c:v>
                </c:pt>
                <c:pt idx="509">
                  <c:v>7.8486023910139285E-2</c:v>
                </c:pt>
                <c:pt idx="510">
                  <c:v>7.8486023910139285E-2</c:v>
                </c:pt>
                <c:pt idx="511">
                  <c:v>7.8486023910139285E-2</c:v>
                </c:pt>
                <c:pt idx="512">
                  <c:v>7.8486023910139285E-2</c:v>
                </c:pt>
                <c:pt idx="513">
                  <c:v>7.8486023910139285E-2</c:v>
                </c:pt>
                <c:pt idx="514">
                  <c:v>7.8486023910139285E-2</c:v>
                </c:pt>
                <c:pt idx="515">
                  <c:v>7.8486023910139285E-2</c:v>
                </c:pt>
                <c:pt idx="516">
                  <c:v>7.8491852386493033E-2</c:v>
                </c:pt>
                <c:pt idx="517">
                  <c:v>7.8547820675567356E-2</c:v>
                </c:pt>
                <c:pt idx="518">
                  <c:v>7.8758706202139511E-2</c:v>
                </c:pt>
                <c:pt idx="519">
                  <c:v>7.9168334689549133E-2</c:v>
                </c:pt>
                <c:pt idx="520">
                  <c:v>7.9678481143252849E-2</c:v>
                </c:pt>
                <c:pt idx="521">
                  <c:v>8.0083495718884637E-2</c:v>
                </c:pt>
                <c:pt idx="522">
                  <c:v>8.0275856085073469E-2</c:v>
                </c:pt>
                <c:pt idx="523">
                  <c:v>8.0337725196118273E-2</c:v>
                </c:pt>
                <c:pt idx="524">
                  <c:v>8.0337725196118273E-2</c:v>
                </c:pt>
                <c:pt idx="525">
                  <c:v>8.0337725196118273E-2</c:v>
                </c:pt>
                <c:pt idx="526">
                  <c:v>8.0337725196118273E-2</c:v>
                </c:pt>
                <c:pt idx="527">
                  <c:v>8.0337725196118273E-2</c:v>
                </c:pt>
                <c:pt idx="528">
                  <c:v>8.0337725196118273E-2</c:v>
                </c:pt>
                <c:pt idx="529">
                  <c:v>8.0337725196118273E-2</c:v>
                </c:pt>
                <c:pt idx="530">
                  <c:v>8.0337725196118273E-2</c:v>
                </c:pt>
                <c:pt idx="531">
                  <c:v>8.0337725196118273E-2</c:v>
                </c:pt>
                <c:pt idx="532">
                  <c:v>8.0337725196118273E-2</c:v>
                </c:pt>
                <c:pt idx="533">
                  <c:v>8.0337725196118273E-2</c:v>
                </c:pt>
                <c:pt idx="534">
                  <c:v>8.0337725196118273E-2</c:v>
                </c:pt>
                <c:pt idx="535">
                  <c:v>8.0337725196118273E-2</c:v>
                </c:pt>
                <c:pt idx="536">
                  <c:v>8.0337725196118273E-2</c:v>
                </c:pt>
                <c:pt idx="537">
                  <c:v>8.0339281945655663E-2</c:v>
                </c:pt>
                <c:pt idx="538">
                  <c:v>8.0355059043263691E-2</c:v>
                </c:pt>
                <c:pt idx="539">
                  <c:v>8.0406688632655543E-2</c:v>
                </c:pt>
                <c:pt idx="540">
                  <c:v>8.0506152418220817E-2</c:v>
                </c:pt>
                <c:pt idx="541">
                  <c:v>8.0731680474271122E-2</c:v>
                </c:pt>
                <c:pt idx="542">
                  <c:v>8.119878410846787E-2</c:v>
                </c:pt>
                <c:pt idx="543">
                  <c:v>8.1849203782264734E-2</c:v>
                </c:pt>
                <c:pt idx="544">
                  <c:v>8.2349084368304709E-2</c:v>
                </c:pt>
                <c:pt idx="545">
                  <c:v>8.2566771844090475E-2</c:v>
                </c:pt>
                <c:pt idx="546">
                  <c:v>8.2667672625774721E-2</c:v>
                </c:pt>
                <c:pt idx="547">
                  <c:v>8.2716872858684884E-2</c:v>
                </c:pt>
                <c:pt idx="548">
                  <c:v>8.2716872858684884E-2</c:v>
                </c:pt>
                <c:pt idx="549">
                  <c:v>8.2716872858684884E-2</c:v>
                </c:pt>
                <c:pt idx="550">
                  <c:v>8.2716872858684884E-2</c:v>
                </c:pt>
                <c:pt idx="551">
                  <c:v>8.2716872858684884E-2</c:v>
                </c:pt>
                <c:pt idx="552">
                  <c:v>8.2716872858684884E-2</c:v>
                </c:pt>
                <c:pt idx="553">
                  <c:v>8.2716872858684884E-2</c:v>
                </c:pt>
                <c:pt idx="554">
                  <c:v>8.2716872858684884E-2</c:v>
                </c:pt>
                <c:pt idx="555">
                  <c:v>8.273324077028589E-2</c:v>
                </c:pt>
                <c:pt idx="556">
                  <c:v>8.2753283893468282E-2</c:v>
                </c:pt>
                <c:pt idx="557">
                  <c:v>8.2772292164256286E-2</c:v>
                </c:pt>
                <c:pt idx="558">
                  <c:v>8.2806474072337294E-2</c:v>
                </c:pt>
                <c:pt idx="559">
                  <c:v>8.2855694983598918E-2</c:v>
                </c:pt>
                <c:pt idx="560">
                  <c:v>8.2920527177439446E-2</c:v>
                </c:pt>
                <c:pt idx="561">
                  <c:v>8.3006220359525928E-2</c:v>
                </c:pt>
                <c:pt idx="562">
                  <c:v>8.3115849448019377E-2</c:v>
                </c:pt>
                <c:pt idx="563">
                  <c:v>8.3296080141473633E-2</c:v>
                </c:pt>
                <c:pt idx="564">
                  <c:v>8.3492200462784799E-2</c:v>
                </c:pt>
                <c:pt idx="565">
                  <c:v>8.3593209110234587E-2</c:v>
                </c:pt>
                <c:pt idx="566">
                  <c:v>8.3668894112279693E-2</c:v>
                </c:pt>
                <c:pt idx="567">
                  <c:v>8.3668894112279693E-2</c:v>
                </c:pt>
                <c:pt idx="568">
                  <c:v>8.3668894112279693E-2</c:v>
                </c:pt>
                <c:pt idx="569">
                  <c:v>8.3668894112279693E-2</c:v>
                </c:pt>
                <c:pt idx="570">
                  <c:v>8.3668894112279693E-2</c:v>
                </c:pt>
                <c:pt idx="571">
                  <c:v>8.3668894112279693E-2</c:v>
                </c:pt>
                <c:pt idx="572">
                  <c:v>8.3668894112279693E-2</c:v>
                </c:pt>
                <c:pt idx="573">
                  <c:v>8.3668894112279693E-2</c:v>
                </c:pt>
                <c:pt idx="574">
                  <c:v>8.3668894112279693E-2</c:v>
                </c:pt>
                <c:pt idx="575">
                  <c:v>8.3668894112279693E-2</c:v>
                </c:pt>
                <c:pt idx="576">
                  <c:v>8.3668894112279693E-2</c:v>
                </c:pt>
                <c:pt idx="577">
                  <c:v>8.3668894112279693E-2</c:v>
                </c:pt>
                <c:pt idx="578">
                  <c:v>8.3668894112279693E-2</c:v>
                </c:pt>
                <c:pt idx="579">
                  <c:v>8.3668894112279693E-2</c:v>
                </c:pt>
                <c:pt idx="580">
                  <c:v>8.3668894112279693E-2</c:v>
                </c:pt>
                <c:pt idx="581">
                  <c:v>8.3668894112279693E-2</c:v>
                </c:pt>
                <c:pt idx="582">
                  <c:v>8.3668894112279693E-2</c:v>
                </c:pt>
                <c:pt idx="583">
                  <c:v>8.3668894112279693E-2</c:v>
                </c:pt>
                <c:pt idx="584">
                  <c:v>8.3668894112279693E-2</c:v>
                </c:pt>
                <c:pt idx="585">
                  <c:v>8.3668894112279693E-2</c:v>
                </c:pt>
                <c:pt idx="586">
                  <c:v>8.3668894112279693E-2</c:v>
                </c:pt>
                <c:pt idx="587">
                  <c:v>8.3668894112279693E-2</c:v>
                </c:pt>
                <c:pt idx="588">
                  <c:v>8.3668894112279693E-2</c:v>
                </c:pt>
                <c:pt idx="589">
                  <c:v>8.3668894112279693E-2</c:v>
                </c:pt>
                <c:pt idx="590">
                  <c:v>8.3668894112279693E-2</c:v>
                </c:pt>
                <c:pt idx="591">
                  <c:v>8.3668894112279693E-2</c:v>
                </c:pt>
                <c:pt idx="592">
                  <c:v>8.3668894112279693E-2</c:v>
                </c:pt>
                <c:pt idx="593">
                  <c:v>8.3668894112279693E-2</c:v>
                </c:pt>
                <c:pt idx="594">
                  <c:v>8.3668894112279693E-2</c:v>
                </c:pt>
                <c:pt idx="595">
                  <c:v>8.3668894112279693E-2</c:v>
                </c:pt>
                <c:pt idx="596">
                  <c:v>8.3668894112279693E-2</c:v>
                </c:pt>
                <c:pt idx="597">
                  <c:v>8.3668894112279693E-2</c:v>
                </c:pt>
                <c:pt idx="598">
                  <c:v>8.3668894112279693E-2</c:v>
                </c:pt>
                <c:pt idx="599">
                  <c:v>8.3668894112279693E-2</c:v>
                </c:pt>
                <c:pt idx="600">
                  <c:v>8.3668894112279693E-2</c:v>
                </c:pt>
                <c:pt idx="601">
                  <c:v>8.3668894112279693E-2</c:v>
                </c:pt>
                <c:pt idx="602">
                  <c:v>8.3668894112279693E-2</c:v>
                </c:pt>
                <c:pt idx="603">
                  <c:v>8.3668894112279693E-2</c:v>
                </c:pt>
                <c:pt idx="604">
                  <c:v>8.3668894112279693E-2</c:v>
                </c:pt>
                <c:pt idx="605">
                  <c:v>8.3679359995811997E-2</c:v>
                </c:pt>
                <c:pt idx="606">
                  <c:v>8.3711980314583295E-2</c:v>
                </c:pt>
                <c:pt idx="607">
                  <c:v>8.3832377689068885E-2</c:v>
                </c:pt>
                <c:pt idx="608">
                  <c:v>8.4126156093695073E-2</c:v>
                </c:pt>
                <c:pt idx="609">
                  <c:v>8.4640997957883671E-2</c:v>
                </c:pt>
                <c:pt idx="610">
                  <c:v>8.5397445274097011E-2</c:v>
                </c:pt>
                <c:pt idx="611">
                  <c:v>8.6331621694322319E-2</c:v>
                </c:pt>
                <c:pt idx="612">
                  <c:v>8.7328949809723028E-2</c:v>
                </c:pt>
                <c:pt idx="613">
                  <c:v>8.83714381660759E-2</c:v>
                </c:pt>
                <c:pt idx="614">
                  <c:v>8.9520256043033486E-2</c:v>
                </c:pt>
                <c:pt idx="615">
                  <c:v>9.0738669840151623E-2</c:v>
                </c:pt>
                <c:pt idx="616">
                  <c:v>9.1764582406223871E-2</c:v>
                </c:pt>
                <c:pt idx="617">
                  <c:v>9.2393741665143539E-2</c:v>
                </c:pt>
                <c:pt idx="618">
                  <c:v>9.2725014937340353E-2</c:v>
                </c:pt>
                <c:pt idx="619">
                  <c:v>9.2981886644039613E-2</c:v>
                </c:pt>
                <c:pt idx="620">
                  <c:v>9.3237833645482798E-2</c:v>
                </c:pt>
                <c:pt idx="621">
                  <c:v>9.3448858580462577E-2</c:v>
                </c:pt>
                <c:pt idx="622">
                  <c:v>9.3571141106902553E-2</c:v>
                </c:pt>
                <c:pt idx="623">
                  <c:v>9.3590357013065034E-2</c:v>
                </c:pt>
                <c:pt idx="624">
                  <c:v>9.3590357013065034E-2</c:v>
                </c:pt>
                <c:pt idx="625">
                  <c:v>9.3654922274781338E-2</c:v>
                </c:pt>
                <c:pt idx="626">
                  <c:v>9.3836149488130099E-2</c:v>
                </c:pt>
                <c:pt idx="627">
                  <c:v>9.4109024143363557E-2</c:v>
                </c:pt>
                <c:pt idx="628">
                  <c:v>9.4476600200423255E-2</c:v>
                </c:pt>
                <c:pt idx="629">
                  <c:v>9.4904920466894652E-2</c:v>
                </c:pt>
                <c:pt idx="630">
                  <c:v>9.5300190760930825E-2</c:v>
                </c:pt>
                <c:pt idx="631">
                  <c:v>9.5616894459133281E-2</c:v>
                </c:pt>
                <c:pt idx="632">
                  <c:v>9.5892484474208145E-2</c:v>
                </c:pt>
                <c:pt idx="633">
                  <c:v>9.6181779050325544E-2</c:v>
                </c:pt>
                <c:pt idx="634">
                  <c:v>9.6554466307656017E-2</c:v>
                </c:pt>
                <c:pt idx="635">
                  <c:v>9.7059412540516171E-2</c:v>
                </c:pt>
                <c:pt idx="636">
                  <c:v>9.7664230666498764E-2</c:v>
                </c:pt>
                <c:pt idx="637">
                  <c:v>9.8347313540946182E-2</c:v>
                </c:pt>
                <c:pt idx="638">
                  <c:v>9.907082320382872E-2</c:v>
                </c:pt>
                <c:pt idx="639">
                  <c:v>9.9757298202414121E-2</c:v>
                </c:pt>
                <c:pt idx="640">
                  <c:v>0.10032065618903072</c:v>
                </c:pt>
                <c:pt idx="641">
                  <c:v>0.10073228374262332</c:v>
                </c:pt>
                <c:pt idx="642">
                  <c:v>0.10106496110760138</c:v>
                </c:pt>
                <c:pt idx="643">
                  <c:v>0.10136501837847334</c:v>
                </c:pt>
                <c:pt idx="644">
                  <c:v>0.10166300362811322</c:v>
                </c:pt>
                <c:pt idx="645">
                  <c:v>0.10206965293846093</c:v>
                </c:pt>
                <c:pt idx="646">
                  <c:v>0.10268818953036028</c:v>
                </c:pt>
                <c:pt idx="647">
                  <c:v>0.103391308843011</c:v>
                </c:pt>
                <c:pt idx="648">
                  <c:v>0.10396265532140604</c:v>
                </c:pt>
                <c:pt idx="649">
                  <c:v>0.10445598532658022</c:v>
                </c:pt>
                <c:pt idx="650">
                  <c:v>0.10497162317206343</c:v>
                </c:pt>
                <c:pt idx="651">
                  <c:v>0.1054930792125153</c:v>
                </c:pt>
                <c:pt idx="652">
                  <c:v>0.10598661425467025</c:v>
                </c:pt>
                <c:pt idx="653">
                  <c:v>0.10639821943234055</c:v>
                </c:pt>
                <c:pt idx="654">
                  <c:v>0.10663933566770864</c:v>
                </c:pt>
                <c:pt idx="655">
                  <c:v>0.10663933566770864</c:v>
                </c:pt>
                <c:pt idx="656">
                  <c:v>0.10663933566770864</c:v>
                </c:pt>
                <c:pt idx="657">
                  <c:v>0.10663933566770864</c:v>
                </c:pt>
                <c:pt idx="658">
                  <c:v>0.10663933566770864</c:v>
                </c:pt>
                <c:pt idx="659">
                  <c:v>0.10663933566770864</c:v>
                </c:pt>
                <c:pt idx="660">
                  <c:v>0.10663933566770864</c:v>
                </c:pt>
                <c:pt idx="661">
                  <c:v>0.10663933566770864</c:v>
                </c:pt>
                <c:pt idx="662">
                  <c:v>0.10663933566770864</c:v>
                </c:pt>
                <c:pt idx="663">
                  <c:v>0.10663933566770864</c:v>
                </c:pt>
                <c:pt idx="664">
                  <c:v>0.10663933566770864</c:v>
                </c:pt>
                <c:pt idx="665">
                  <c:v>0.10663933566770864</c:v>
                </c:pt>
                <c:pt idx="666">
                  <c:v>0.10663933566770864</c:v>
                </c:pt>
                <c:pt idx="667">
                  <c:v>0.10663933566770864</c:v>
                </c:pt>
                <c:pt idx="668">
                  <c:v>0.10663933566770864</c:v>
                </c:pt>
                <c:pt idx="669">
                  <c:v>0.10666984401647407</c:v>
                </c:pt>
                <c:pt idx="670">
                  <c:v>0.10679857823890013</c:v>
                </c:pt>
                <c:pt idx="671">
                  <c:v>0.10713092225374637</c:v>
                </c:pt>
                <c:pt idx="672">
                  <c:v>0.10773743706919527</c:v>
                </c:pt>
                <c:pt idx="673">
                  <c:v>0.108467663689337</c:v>
                </c:pt>
                <c:pt idx="674">
                  <c:v>0.10933808451866943</c:v>
                </c:pt>
                <c:pt idx="675">
                  <c:v>0.11007237964441245</c:v>
                </c:pt>
                <c:pt idx="676">
                  <c:v>0.11065375965391464</c:v>
                </c:pt>
                <c:pt idx="677">
                  <c:v>0.11127358408292698</c:v>
                </c:pt>
                <c:pt idx="678">
                  <c:v>0.11193258074780753</c:v>
                </c:pt>
                <c:pt idx="679">
                  <c:v>0.1124289287359191</c:v>
                </c:pt>
                <c:pt idx="680">
                  <c:v>0.11271370217009669</c:v>
                </c:pt>
                <c:pt idx="681">
                  <c:v>0.11278325269282889</c:v>
                </c:pt>
                <c:pt idx="682">
                  <c:v>0.11278325269282889</c:v>
                </c:pt>
                <c:pt idx="683">
                  <c:v>0.11278325269282889</c:v>
                </c:pt>
                <c:pt idx="684">
                  <c:v>0.11278325269282889</c:v>
                </c:pt>
                <c:pt idx="685">
                  <c:v>0.11278325269282889</c:v>
                </c:pt>
                <c:pt idx="686">
                  <c:v>0.11278325269282889</c:v>
                </c:pt>
                <c:pt idx="687">
                  <c:v>0.11278325269282889</c:v>
                </c:pt>
                <c:pt idx="688">
                  <c:v>0.11278325269282889</c:v>
                </c:pt>
                <c:pt idx="689">
                  <c:v>0.11300362146599513</c:v>
                </c:pt>
                <c:pt idx="690">
                  <c:v>0.11341869568458639</c:v>
                </c:pt>
                <c:pt idx="691">
                  <c:v>0.11385832060318631</c:v>
                </c:pt>
                <c:pt idx="692">
                  <c:v>0.11432919099144269</c:v>
                </c:pt>
                <c:pt idx="693">
                  <c:v>0.11484029874034243</c:v>
                </c:pt>
                <c:pt idx="694">
                  <c:v>0.11521693146139719</c:v>
                </c:pt>
                <c:pt idx="695">
                  <c:v>0.11544547793236756</c:v>
                </c:pt>
                <c:pt idx="696">
                  <c:v>0.11568509399892808</c:v>
                </c:pt>
                <c:pt idx="697">
                  <c:v>0.11599760097338475</c:v>
                </c:pt>
                <c:pt idx="698">
                  <c:v>0.11630106720943759</c:v>
                </c:pt>
                <c:pt idx="699">
                  <c:v>0.11644194610974337</c:v>
                </c:pt>
                <c:pt idx="700">
                  <c:v>0.11644194610974337</c:v>
                </c:pt>
                <c:pt idx="701">
                  <c:v>0.11644194610974337</c:v>
                </c:pt>
                <c:pt idx="702">
                  <c:v>0.11644194610974337</c:v>
                </c:pt>
                <c:pt idx="703">
                  <c:v>0.11644194610974337</c:v>
                </c:pt>
                <c:pt idx="704">
                  <c:v>0.11644194610974337</c:v>
                </c:pt>
                <c:pt idx="705">
                  <c:v>0.11648866684946958</c:v>
                </c:pt>
                <c:pt idx="706">
                  <c:v>0.11657233610430819</c:v>
                </c:pt>
                <c:pt idx="707">
                  <c:v>0.11666226178918794</c:v>
                </c:pt>
                <c:pt idx="708">
                  <c:v>0.11668941911328636</c:v>
                </c:pt>
                <c:pt idx="709">
                  <c:v>0.11668941911328636</c:v>
                </c:pt>
                <c:pt idx="710">
                  <c:v>0.11668941911328636</c:v>
                </c:pt>
                <c:pt idx="711">
                  <c:v>0.11668941911328636</c:v>
                </c:pt>
                <c:pt idx="712">
                  <c:v>0.11668941911328636</c:v>
                </c:pt>
                <c:pt idx="713">
                  <c:v>0.11675567849085837</c:v>
                </c:pt>
                <c:pt idx="714">
                  <c:v>0.11701373287627505</c:v>
                </c:pt>
                <c:pt idx="715">
                  <c:v>0.1174923794110274</c:v>
                </c:pt>
                <c:pt idx="716">
                  <c:v>0.11788454682604346</c:v>
                </c:pt>
                <c:pt idx="717">
                  <c:v>0.11799151657118701</c:v>
                </c:pt>
                <c:pt idx="718">
                  <c:v>0.11799151657118701</c:v>
                </c:pt>
                <c:pt idx="719">
                  <c:v>0.11799151657118701</c:v>
                </c:pt>
                <c:pt idx="720">
                  <c:v>0.11799151657118701</c:v>
                </c:pt>
                <c:pt idx="721">
                  <c:v>0.11799151657118701</c:v>
                </c:pt>
                <c:pt idx="722">
                  <c:v>0.11807922656604297</c:v>
                </c:pt>
                <c:pt idx="723">
                  <c:v>0.11829071034427263</c:v>
                </c:pt>
                <c:pt idx="724">
                  <c:v>0.11862367272195895</c:v>
                </c:pt>
                <c:pt idx="725">
                  <c:v>0.11896040004134736</c:v>
                </c:pt>
                <c:pt idx="726">
                  <c:v>0.11929995175938826</c:v>
                </c:pt>
                <c:pt idx="727">
                  <c:v>0.11963215355321903</c:v>
                </c:pt>
                <c:pt idx="728">
                  <c:v>0.12003796371782809</c:v>
                </c:pt>
                <c:pt idx="729">
                  <c:v>0.12063333116080255</c:v>
                </c:pt>
                <c:pt idx="730">
                  <c:v>0.12151213931246735</c:v>
                </c:pt>
                <c:pt idx="731">
                  <c:v>0.12251315647540459</c:v>
                </c:pt>
                <c:pt idx="732">
                  <c:v>0.12332586404962334</c:v>
                </c:pt>
                <c:pt idx="733">
                  <c:v>0.12400488587081998</c:v>
                </c:pt>
                <c:pt idx="734">
                  <c:v>0.12445130085390183</c:v>
                </c:pt>
                <c:pt idx="735">
                  <c:v>0.12473953945542837</c:v>
                </c:pt>
                <c:pt idx="736">
                  <c:v>0.12501624995504257</c:v>
                </c:pt>
                <c:pt idx="737">
                  <c:v>0.12530744920452641</c:v>
                </c:pt>
                <c:pt idx="738">
                  <c:v>0.12561326490560093</c:v>
                </c:pt>
                <c:pt idx="739">
                  <c:v>0.1259476055171137</c:v>
                </c:pt>
                <c:pt idx="740">
                  <c:v>0.1263248459003484</c:v>
                </c:pt>
                <c:pt idx="741">
                  <c:v>0.12669623572622846</c:v>
                </c:pt>
                <c:pt idx="742">
                  <c:v>0.12700560675903597</c:v>
                </c:pt>
                <c:pt idx="743">
                  <c:v>0.12743425471794198</c:v>
                </c:pt>
                <c:pt idx="744">
                  <c:v>0.1280136204856909</c:v>
                </c:pt>
                <c:pt idx="745">
                  <c:v>0.12855570246191403</c:v>
                </c:pt>
                <c:pt idx="746">
                  <c:v>0.12896948721991588</c:v>
                </c:pt>
                <c:pt idx="747">
                  <c:v>0.12928588212480238</c:v>
                </c:pt>
                <c:pt idx="748">
                  <c:v>0.12958920241018371</c:v>
                </c:pt>
                <c:pt idx="749">
                  <c:v>0.129892522695565</c:v>
                </c:pt>
                <c:pt idx="750">
                  <c:v>0.13025346841663496</c:v>
                </c:pt>
                <c:pt idx="751">
                  <c:v>0.1307046171507677</c:v>
                </c:pt>
                <c:pt idx="752">
                  <c:v>0.13122304101404894</c:v>
                </c:pt>
                <c:pt idx="753">
                  <c:v>0.13170910858711388</c:v>
                </c:pt>
                <c:pt idx="754">
                  <c:v>0.13208208311124259</c:v>
                </c:pt>
                <c:pt idx="755">
                  <c:v>0.13238087425059766</c:v>
                </c:pt>
                <c:pt idx="756">
                  <c:v>0.13261942130045482</c:v>
                </c:pt>
                <c:pt idx="757">
                  <c:v>0.13275158989248323</c:v>
                </c:pt>
                <c:pt idx="758">
                  <c:v>0.13280617036118522</c:v>
                </c:pt>
                <c:pt idx="759">
                  <c:v>0.13280617036118522</c:v>
                </c:pt>
                <c:pt idx="760">
                  <c:v>0.13280617036118522</c:v>
                </c:pt>
                <c:pt idx="761">
                  <c:v>0.13280617036118522</c:v>
                </c:pt>
                <c:pt idx="762">
                  <c:v>0.13280617036118522</c:v>
                </c:pt>
                <c:pt idx="763">
                  <c:v>0.13280617036118522</c:v>
                </c:pt>
                <c:pt idx="764">
                  <c:v>0.13280617036118522</c:v>
                </c:pt>
                <c:pt idx="765">
                  <c:v>0.13280617036118522</c:v>
                </c:pt>
                <c:pt idx="766">
                  <c:v>0.13280617036118522</c:v>
                </c:pt>
                <c:pt idx="767">
                  <c:v>0.13280617036118522</c:v>
                </c:pt>
                <c:pt idx="768">
                  <c:v>0.13280617036118522</c:v>
                </c:pt>
                <c:pt idx="769">
                  <c:v>0.13301434490530958</c:v>
                </c:pt>
                <c:pt idx="770">
                  <c:v>0.13338544171372294</c:v>
                </c:pt>
                <c:pt idx="771">
                  <c:v>0.13383587959486787</c:v>
                </c:pt>
                <c:pt idx="772">
                  <c:v>0.1343733994997604</c:v>
                </c:pt>
                <c:pt idx="773">
                  <c:v>0.13508254296935346</c:v>
                </c:pt>
                <c:pt idx="774">
                  <c:v>0.13610204694997069</c:v>
                </c:pt>
                <c:pt idx="775">
                  <c:v>0.13731830724925986</c:v>
                </c:pt>
                <c:pt idx="776">
                  <c:v>0.1386333637941958</c:v>
                </c:pt>
                <c:pt idx="777">
                  <c:v>0.13990246162766154</c:v>
                </c:pt>
                <c:pt idx="778">
                  <c:v>0.14109834283398526</c:v>
                </c:pt>
                <c:pt idx="779">
                  <c:v>0.14242449772504986</c:v>
                </c:pt>
                <c:pt idx="780">
                  <c:v>0.14365592519326781</c:v>
                </c:pt>
                <c:pt idx="781">
                  <c:v>0.14471412334620254</c:v>
                </c:pt>
                <c:pt idx="782">
                  <c:v>0.14572968467908065</c:v>
                </c:pt>
                <c:pt idx="783">
                  <c:v>0.14669597811119192</c:v>
                </c:pt>
                <c:pt idx="784">
                  <c:v>0.14756394474594034</c:v>
                </c:pt>
                <c:pt idx="785">
                  <c:v>0.14834155492333112</c:v>
                </c:pt>
                <c:pt idx="786">
                  <c:v>0.14903900708269613</c:v>
                </c:pt>
                <c:pt idx="787">
                  <c:v>0.14966993952784186</c:v>
                </c:pt>
                <c:pt idx="788">
                  <c:v>0.15028695374324824</c:v>
                </c:pt>
                <c:pt idx="789">
                  <c:v>0.15098686909761497</c:v>
                </c:pt>
                <c:pt idx="790">
                  <c:v>0.15171862562337685</c:v>
                </c:pt>
                <c:pt idx="791">
                  <c:v>0.15234305605203199</c:v>
                </c:pt>
                <c:pt idx="792">
                  <c:v>0.15287188945198077</c:v>
                </c:pt>
                <c:pt idx="793">
                  <c:v>0.15340072285192954</c:v>
                </c:pt>
                <c:pt idx="794">
                  <c:v>0.15398953908397367</c:v>
                </c:pt>
                <c:pt idx="795">
                  <c:v>0.15462238037847958</c:v>
                </c:pt>
                <c:pt idx="796">
                  <c:v>0.15512266653910201</c:v>
                </c:pt>
                <c:pt idx="797">
                  <c:v>0.15514795827115507</c:v>
                </c:pt>
                <c:pt idx="798">
                  <c:v>0.15514795827115507</c:v>
                </c:pt>
                <c:pt idx="799">
                  <c:v>0.15514795827115507</c:v>
                </c:pt>
                <c:pt idx="800">
                  <c:v>0.15514795827115507</c:v>
                </c:pt>
                <c:pt idx="801">
                  <c:v>0.15514795827115507</c:v>
                </c:pt>
                <c:pt idx="802">
                  <c:v>0.15514795827115507</c:v>
                </c:pt>
                <c:pt idx="803">
                  <c:v>0.15514795827115507</c:v>
                </c:pt>
                <c:pt idx="804">
                  <c:v>0.15525862727776193</c:v>
                </c:pt>
                <c:pt idx="805">
                  <c:v>0.15557791456322384</c:v>
                </c:pt>
                <c:pt idx="806">
                  <c:v>0.15624440438207732</c:v>
                </c:pt>
                <c:pt idx="807">
                  <c:v>0.157346753423316</c:v>
                </c:pt>
                <c:pt idx="808">
                  <c:v>0.15861207113806508</c:v>
                </c:pt>
                <c:pt idx="809">
                  <c:v>0.15960126058193261</c:v>
                </c:pt>
                <c:pt idx="810">
                  <c:v>0.16019755837443941</c:v>
                </c:pt>
                <c:pt idx="811">
                  <c:v>0.16051444570169457</c:v>
                </c:pt>
                <c:pt idx="812">
                  <c:v>0.16059139453308482</c:v>
                </c:pt>
                <c:pt idx="813">
                  <c:v>0.16059139453308482</c:v>
                </c:pt>
                <c:pt idx="814">
                  <c:v>0.16059139453308482</c:v>
                </c:pt>
                <c:pt idx="815">
                  <c:v>0.16059139453308482</c:v>
                </c:pt>
                <c:pt idx="816">
                  <c:v>0.16059139453308482</c:v>
                </c:pt>
                <c:pt idx="817">
                  <c:v>0.16059139453308482</c:v>
                </c:pt>
                <c:pt idx="818">
                  <c:v>0.16059139453308482</c:v>
                </c:pt>
                <c:pt idx="819">
                  <c:v>0.16059139453308482</c:v>
                </c:pt>
                <c:pt idx="820">
                  <c:v>0.16059139453308482</c:v>
                </c:pt>
                <c:pt idx="821">
                  <c:v>0.16059139453308482</c:v>
                </c:pt>
                <c:pt idx="822">
                  <c:v>0.16059139453308482</c:v>
                </c:pt>
                <c:pt idx="823">
                  <c:v>0.16066707953512993</c:v>
                </c:pt>
                <c:pt idx="824">
                  <c:v>0.16098370408567006</c:v>
                </c:pt>
                <c:pt idx="825">
                  <c:v>0.16151556478698575</c:v>
                </c:pt>
                <c:pt idx="826">
                  <c:v>0.16211304264558199</c:v>
                </c:pt>
                <c:pt idx="827">
                  <c:v>0.16274748425313046</c:v>
                </c:pt>
                <c:pt idx="828">
                  <c:v>0.16336970319690333</c:v>
                </c:pt>
                <c:pt idx="829">
                  <c:v>0.16396161589084945</c:v>
                </c:pt>
                <c:pt idx="830">
                  <c:v>0.16457450985820696</c:v>
                </c:pt>
                <c:pt idx="831">
                  <c:v>0.16519368031159606</c:v>
                </c:pt>
                <c:pt idx="832">
                  <c:v>0.16590532058141688</c:v>
                </c:pt>
                <c:pt idx="833">
                  <c:v>0.16676836998925829</c:v>
                </c:pt>
                <c:pt idx="834">
                  <c:v>0.16766763299737444</c:v>
                </c:pt>
                <c:pt idx="835">
                  <c:v>0.16845647603818087</c:v>
                </c:pt>
                <c:pt idx="836">
                  <c:v>0.16901866106231159</c:v>
                </c:pt>
                <c:pt idx="837">
                  <c:v>0.16945944594242168</c:v>
                </c:pt>
                <c:pt idx="838">
                  <c:v>0.16992129984733456</c:v>
                </c:pt>
                <c:pt idx="839">
                  <c:v>0.17039128586906116</c:v>
                </c:pt>
                <c:pt idx="840">
                  <c:v>0.17083844377796356</c:v>
                </c:pt>
                <c:pt idx="841">
                  <c:v>0.17132079650988619</c:v>
                </c:pt>
                <c:pt idx="842">
                  <c:v>0.17188873166501117</c:v>
                </c:pt>
                <c:pt idx="843">
                  <c:v>0.1724707421050814</c:v>
                </c:pt>
                <c:pt idx="844">
                  <c:v>0.17304820533976384</c:v>
                </c:pt>
                <c:pt idx="845">
                  <c:v>0.17371766532988861</c:v>
                </c:pt>
                <c:pt idx="846">
                  <c:v>0.17447308417268773</c:v>
                </c:pt>
                <c:pt idx="847">
                  <c:v>0.17518496312341239</c:v>
                </c:pt>
                <c:pt idx="848">
                  <c:v>0.17575984364267952</c:v>
                </c:pt>
                <c:pt idx="849">
                  <c:v>0.17623787002893923</c:v>
                </c:pt>
                <c:pt idx="850">
                  <c:v>0.1767016907044954</c:v>
                </c:pt>
                <c:pt idx="851">
                  <c:v>0.17721936331793564</c:v>
                </c:pt>
                <c:pt idx="852">
                  <c:v>0.17788187570856709</c:v>
                </c:pt>
                <c:pt idx="853">
                  <c:v>0.17871901973396734</c:v>
                </c:pt>
                <c:pt idx="854">
                  <c:v>0.17958455000508039</c:v>
                </c:pt>
                <c:pt idx="855">
                  <c:v>0.18032509401465735</c:v>
                </c:pt>
                <c:pt idx="856">
                  <c:v>0.18100321169977579</c:v>
                </c:pt>
                <c:pt idx="857">
                  <c:v>0.18169182825477834</c:v>
                </c:pt>
                <c:pt idx="858">
                  <c:v>0.18235357804186381</c:v>
                </c:pt>
                <c:pt idx="859">
                  <c:v>0.18292793448392311</c:v>
                </c:pt>
                <c:pt idx="860">
                  <c:v>0.18344720956682958</c:v>
                </c:pt>
                <c:pt idx="861">
                  <c:v>0.18413824677277463</c:v>
                </c:pt>
                <c:pt idx="862">
                  <c:v>0.18507771527984967</c:v>
                </c:pt>
                <c:pt idx="863">
                  <c:v>0.18604550786282043</c:v>
                </c:pt>
                <c:pt idx="864">
                  <c:v>0.18689616023037586</c:v>
                </c:pt>
                <c:pt idx="865">
                  <c:v>0.18783934546971093</c:v>
                </c:pt>
                <c:pt idx="866">
                  <c:v>0.18916162645645077</c:v>
                </c:pt>
                <c:pt idx="867">
                  <c:v>0.19050501847671142</c:v>
                </c:pt>
                <c:pt idx="868">
                  <c:v>0.19149384424620852</c:v>
                </c:pt>
                <c:pt idx="869">
                  <c:v>0.19236382377147143</c:v>
                </c:pt>
                <c:pt idx="870">
                  <c:v>0.19339947123458265</c:v>
                </c:pt>
                <c:pt idx="871">
                  <c:v>0.1946410127066209</c:v>
                </c:pt>
                <c:pt idx="872">
                  <c:v>0.1957834981381481</c:v>
                </c:pt>
                <c:pt idx="873">
                  <c:v>0.19659859511974925</c:v>
                </c:pt>
                <c:pt idx="874">
                  <c:v>0.19720651987015317</c:v>
                </c:pt>
                <c:pt idx="875">
                  <c:v>0.19774101437749947</c:v>
                </c:pt>
                <c:pt idx="876">
                  <c:v>0.19824623817983822</c:v>
                </c:pt>
                <c:pt idx="877">
                  <c:v>0.19870002735257236</c:v>
                </c:pt>
                <c:pt idx="878">
                  <c:v>0.19903310296744148</c:v>
                </c:pt>
                <c:pt idx="879">
                  <c:v>0.19922173976677038</c:v>
                </c:pt>
                <c:pt idx="880">
                  <c:v>0.19928824410501442</c:v>
                </c:pt>
                <c:pt idx="881">
                  <c:v>0.1994050855251937</c:v>
                </c:pt>
                <c:pt idx="882">
                  <c:v>0.19972262847535377</c:v>
                </c:pt>
                <c:pt idx="883">
                  <c:v>0.20022274854101163</c:v>
                </c:pt>
                <c:pt idx="884">
                  <c:v>0.20059774000584646</c:v>
                </c:pt>
                <c:pt idx="885">
                  <c:v>0.20075372676711509</c:v>
                </c:pt>
                <c:pt idx="886">
                  <c:v>0.20110219440143151</c:v>
                </c:pt>
                <c:pt idx="887">
                  <c:v>0.20165325119898522</c:v>
                </c:pt>
                <c:pt idx="888">
                  <c:v>0.20222456691286267</c:v>
                </c:pt>
                <c:pt idx="889">
                  <c:v>0.20285836967581317</c:v>
                </c:pt>
                <c:pt idx="890">
                  <c:v>0.20351770209749526</c:v>
                </c:pt>
                <c:pt idx="891">
                  <c:v>0.20413967042004574</c:v>
                </c:pt>
                <c:pt idx="892">
                  <c:v>0.2046814701218104</c:v>
                </c:pt>
                <c:pt idx="893">
                  <c:v>0.20511806976592212</c:v>
                </c:pt>
                <c:pt idx="894">
                  <c:v>0.20542725318730887</c:v>
                </c:pt>
                <c:pt idx="895">
                  <c:v>0.20558631102082014</c:v>
                </c:pt>
                <c:pt idx="896">
                  <c:v>0.20561624402008963</c:v>
                </c:pt>
                <c:pt idx="897">
                  <c:v>0.20561624402008963</c:v>
                </c:pt>
                <c:pt idx="898">
                  <c:v>0.20568376492273879</c:v>
                </c:pt>
                <c:pt idx="899">
                  <c:v>0.20587412011273401</c:v>
                </c:pt>
                <c:pt idx="900">
                  <c:v>0.20620770251234702</c:v>
                </c:pt>
                <c:pt idx="901">
                  <c:v>0.20663112527985258</c:v>
                </c:pt>
                <c:pt idx="902">
                  <c:v>0.20707298961971751</c:v>
                </c:pt>
                <c:pt idx="903">
                  <c:v>0.20745826081340643</c:v>
                </c:pt>
                <c:pt idx="904">
                  <c:v>0.20774813342953899</c:v>
                </c:pt>
                <c:pt idx="905">
                  <c:v>0.20786811765469693</c:v>
                </c:pt>
                <c:pt idx="906">
                  <c:v>0.20786811765469693</c:v>
                </c:pt>
                <c:pt idx="907">
                  <c:v>0.20786811765469693</c:v>
                </c:pt>
                <c:pt idx="908">
                  <c:v>0.20786811765469693</c:v>
                </c:pt>
                <c:pt idx="909">
                  <c:v>0.20786811765469693</c:v>
                </c:pt>
                <c:pt idx="910">
                  <c:v>0.20786811765469693</c:v>
                </c:pt>
                <c:pt idx="911">
                  <c:v>0.20797878666130379</c:v>
                </c:pt>
                <c:pt idx="912">
                  <c:v>0.20829807394676569</c:v>
                </c:pt>
                <c:pt idx="913">
                  <c:v>0.20896456376561917</c:v>
                </c:pt>
                <c:pt idx="914">
                  <c:v>0.21006691280685785</c:v>
                </c:pt>
                <c:pt idx="915">
                  <c:v>0.21133223052160693</c:v>
                </c:pt>
                <c:pt idx="916">
                  <c:v>0.21232141996547446</c:v>
                </c:pt>
                <c:pt idx="917">
                  <c:v>0.21307472435949018</c:v>
                </c:pt>
                <c:pt idx="918">
                  <c:v>0.2141264162981476</c:v>
                </c:pt>
                <c:pt idx="919">
                  <c:v>0.21521856130497952</c:v>
                </c:pt>
                <c:pt idx="920">
                  <c:v>0.21600909970404417</c:v>
                </c:pt>
                <c:pt idx="921">
                  <c:v>0.2165917565865316</c:v>
                </c:pt>
                <c:pt idx="922">
                  <c:v>0.21699549422398268</c:v>
                </c:pt>
                <c:pt idx="923">
                  <c:v>0.21750614840947929</c:v>
                </c:pt>
                <c:pt idx="924">
                  <c:v>0.21818217553462912</c:v>
                </c:pt>
                <c:pt idx="925">
                  <c:v>0.21912802281764762</c:v>
                </c:pt>
                <c:pt idx="926">
                  <c:v>0.22022497570666935</c:v>
                </c:pt>
                <c:pt idx="927">
                  <c:v>0.22124674517036172</c:v>
                </c:pt>
                <c:pt idx="928">
                  <c:v>0.22179192359972572</c:v>
                </c:pt>
                <c:pt idx="929">
                  <c:v>0.22182522899171467</c:v>
                </c:pt>
                <c:pt idx="930">
                  <c:v>0.22190447058805077</c:v>
                </c:pt>
                <c:pt idx="931">
                  <c:v>0.22210756811970084</c:v>
                </c:pt>
                <c:pt idx="932">
                  <c:v>0.22235870419948539</c:v>
                </c:pt>
                <c:pt idx="933">
                  <c:v>0.22266012489583675</c:v>
                </c:pt>
                <c:pt idx="934">
                  <c:v>0.22297511548303905</c:v>
                </c:pt>
                <c:pt idx="935">
                  <c:v>0.22328670787804542</c:v>
                </c:pt>
                <c:pt idx="936">
                  <c:v>0.22357599599465602</c:v>
                </c:pt>
                <c:pt idx="937">
                  <c:v>0.22379017625463865</c:v>
                </c:pt>
                <c:pt idx="938">
                  <c:v>0.2238746030869021</c:v>
                </c:pt>
                <c:pt idx="939">
                  <c:v>0.22393412854340713</c:v>
                </c:pt>
                <c:pt idx="940">
                  <c:v>0.22407213901326989</c:v>
                </c:pt>
                <c:pt idx="941">
                  <c:v>0.22427223470142715</c:v>
                </c:pt>
                <c:pt idx="942">
                  <c:v>0.22448447224260956</c:v>
                </c:pt>
                <c:pt idx="943">
                  <c:v>0.22467585206330964</c:v>
                </c:pt>
                <c:pt idx="944">
                  <c:v>0.22489455038612627</c:v>
                </c:pt>
                <c:pt idx="945">
                  <c:v>0.22519114803610008</c:v>
                </c:pt>
                <c:pt idx="946">
                  <c:v>0.22551888164142414</c:v>
                </c:pt>
                <c:pt idx="947">
                  <c:v>0.22586157659087489</c:v>
                </c:pt>
                <c:pt idx="948">
                  <c:v>0.22623638788120351</c:v>
                </c:pt>
                <c:pt idx="949">
                  <c:v>0.22664456130134239</c:v>
                </c:pt>
                <c:pt idx="950">
                  <c:v>0.22716826732841108</c:v>
                </c:pt>
                <c:pt idx="951">
                  <c:v>0.22780206613059265</c:v>
                </c:pt>
                <c:pt idx="952">
                  <c:v>0.22838275341690628</c:v>
                </c:pt>
                <c:pt idx="953">
                  <c:v>0.22881903366045658</c:v>
                </c:pt>
                <c:pt idx="954">
                  <c:v>0.22902001641914718</c:v>
                </c:pt>
                <c:pt idx="955">
                  <c:v>0.22902001641914718</c:v>
                </c:pt>
                <c:pt idx="956">
                  <c:v>0.22902001641914718</c:v>
                </c:pt>
                <c:pt idx="957">
                  <c:v>0.22902001641914718</c:v>
                </c:pt>
                <c:pt idx="958">
                  <c:v>0.22902001641914718</c:v>
                </c:pt>
                <c:pt idx="959">
                  <c:v>0.22902001641914718</c:v>
                </c:pt>
                <c:pt idx="960">
                  <c:v>0.22902001641914718</c:v>
                </c:pt>
                <c:pt idx="961">
                  <c:v>0.22902001641914718</c:v>
                </c:pt>
                <c:pt idx="962">
                  <c:v>0.2290492382428049</c:v>
                </c:pt>
                <c:pt idx="963">
                  <c:v>0.22949880216548721</c:v>
                </c:pt>
                <c:pt idx="964">
                  <c:v>0.23039401551386174</c:v>
                </c:pt>
                <c:pt idx="965">
                  <c:v>0.23171873797905557</c:v>
                </c:pt>
                <c:pt idx="966">
                  <c:v>0.23323218301576396</c:v>
                </c:pt>
                <c:pt idx="967">
                  <c:v>0.23466179762610548</c:v>
                </c:pt>
                <c:pt idx="968">
                  <c:v>0.23581382827258363</c:v>
                </c:pt>
                <c:pt idx="969">
                  <c:v>0.23661323282718247</c:v>
                </c:pt>
                <c:pt idx="970">
                  <c:v>0.23712237244802192</c:v>
                </c:pt>
                <c:pt idx="971">
                  <c:v>0.23746187926182402</c:v>
                </c:pt>
                <c:pt idx="972">
                  <c:v>0.23772266840255374</c:v>
                </c:pt>
                <c:pt idx="973">
                  <c:v>0.23787182793949274</c:v>
                </c:pt>
                <c:pt idx="974">
                  <c:v>0.23787182793949274</c:v>
                </c:pt>
                <c:pt idx="975">
                  <c:v>0.23787182793949274</c:v>
                </c:pt>
                <c:pt idx="976">
                  <c:v>0.23787182793949274</c:v>
                </c:pt>
                <c:pt idx="977">
                  <c:v>0.23787182793949274</c:v>
                </c:pt>
                <c:pt idx="978">
                  <c:v>0.23787182793949274</c:v>
                </c:pt>
                <c:pt idx="979">
                  <c:v>0.23787182793949274</c:v>
                </c:pt>
                <c:pt idx="980">
                  <c:v>0.23787182793949274</c:v>
                </c:pt>
                <c:pt idx="981">
                  <c:v>0.23787182793949274</c:v>
                </c:pt>
                <c:pt idx="982">
                  <c:v>0.23787182793949274</c:v>
                </c:pt>
                <c:pt idx="983">
                  <c:v>0.23787182793949274</c:v>
                </c:pt>
                <c:pt idx="984">
                  <c:v>0.23787182793949274</c:v>
                </c:pt>
                <c:pt idx="985">
                  <c:v>0.23787182793949274</c:v>
                </c:pt>
                <c:pt idx="986">
                  <c:v>0.23787182793949274</c:v>
                </c:pt>
                <c:pt idx="987">
                  <c:v>0.23787182793949274</c:v>
                </c:pt>
                <c:pt idx="988">
                  <c:v>0.23787182793949274</c:v>
                </c:pt>
                <c:pt idx="989">
                  <c:v>0.23787182793949274</c:v>
                </c:pt>
                <c:pt idx="990">
                  <c:v>0.23787182793949274</c:v>
                </c:pt>
                <c:pt idx="991">
                  <c:v>0.23787182793949274</c:v>
                </c:pt>
                <c:pt idx="992">
                  <c:v>0.23787182793949274</c:v>
                </c:pt>
                <c:pt idx="993">
                  <c:v>0.23787182793949274</c:v>
                </c:pt>
                <c:pt idx="994">
                  <c:v>0.23787182793949274</c:v>
                </c:pt>
                <c:pt idx="995">
                  <c:v>0.23787182793949274</c:v>
                </c:pt>
                <c:pt idx="996">
                  <c:v>0.23787182793949274</c:v>
                </c:pt>
                <c:pt idx="997">
                  <c:v>0.23787182793949274</c:v>
                </c:pt>
                <c:pt idx="998">
                  <c:v>0.23787182793949274</c:v>
                </c:pt>
                <c:pt idx="999">
                  <c:v>0.23787182793949274</c:v>
                </c:pt>
                <c:pt idx="1000">
                  <c:v>0.23787182793949274</c:v>
                </c:pt>
                <c:pt idx="1001">
                  <c:v>0.23787182793949274</c:v>
                </c:pt>
                <c:pt idx="1002">
                  <c:v>0.23787182793949274</c:v>
                </c:pt>
                <c:pt idx="1003">
                  <c:v>0.23787182793949274</c:v>
                </c:pt>
                <c:pt idx="1004">
                  <c:v>0.23787182793949274</c:v>
                </c:pt>
                <c:pt idx="1005">
                  <c:v>0.23787182793949274</c:v>
                </c:pt>
                <c:pt idx="1006">
                  <c:v>0.23787182793949274</c:v>
                </c:pt>
                <c:pt idx="1007">
                  <c:v>0.23787182793949274</c:v>
                </c:pt>
                <c:pt idx="1008">
                  <c:v>0.23787182793949274</c:v>
                </c:pt>
                <c:pt idx="1009">
                  <c:v>0.23787182793949274</c:v>
                </c:pt>
                <c:pt idx="1010">
                  <c:v>0.23787182793949274</c:v>
                </c:pt>
                <c:pt idx="1011">
                  <c:v>0.23787182793949274</c:v>
                </c:pt>
                <c:pt idx="1012">
                  <c:v>0.23787182793949274</c:v>
                </c:pt>
                <c:pt idx="1013">
                  <c:v>0.23787182793949274</c:v>
                </c:pt>
                <c:pt idx="1014">
                  <c:v>0.23787182793949274</c:v>
                </c:pt>
                <c:pt idx="1015">
                  <c:v>0.23787182793949274</c:v>
                </c:pt>
                <c:pt idx="1016">
                  <c:v>0.23787182793949274</c:v>
                </c:pt>
                <c:pt idx="1017">
                  <c:v>0.23787182793949274</c:v>
                </c:pt>
                <c:pt idx="1018">
                  <c:v>0.23787182793949274</c:v>
                </c:pt>
                <c:pt idx="1019">
                  <c:v>0.23787182793949274</c:v>
                </c:pt>
                <c:pt idx="1020">
                  <c:v>0.23787182793949274</c:v>
                </c:pt>
                <c:pt idx="1021">
                  <c:v>0.23787182793949274</c:v>
                </c:pt>
                <c:pt idx="1022">
                  <c:v>0.23787182793949274</c:v>
                </c:pt>
                <c:pt idx="1023">
                  <c:v>0.23787182793949274</c:v>
                </c:pt>
                <c:pt idx="1024">
                  <c:v>0.23787182793949274</c:v>
                </c:pt>
                <c:pt idx="1025">
                  <c:v>0.23787182793949274</c:v>
                </c:pt>
                <c:pt idx="1026">
                  <c:v>0.23787182793949274</c:v>
                </c:pt>
                <c:pt idx="1027">
                  <c:v>0.23787182793949274</c:v>
                </c:pt>
                <c:pt idx="1028">
                  <c:v>0.23787182793949274</c:v>
                </c:pt>
                <c:pt idx="1029">
                  <c:v>0.23787182793949274</c:v>
                </c:pt>
                <c:pt idx="1030">
                  <c:v>0.23787182793949274</c:v>
                </c:pt>
                <c:pt idx="1031">
                  <c:v>0.23788377550659381</c:v>
                </c:pt>
                <c:pt idx="1032">
                  <c:v>0.23798262321608454</c:v>
                </c:pt>
                <c:pt idx="1033">
                  <c:v>0.23830119034961331</c:v>
                </c:pt>
                <c:pt idx="1034">
                  <c:v>0.23886112444264349</c:v>
                </c:pt>
                <c:pt idx="1035">
                  <c:v>0.23953596917572531</c:v>
                </c:pt>
                <c:pt idx="1036">
                  <c:v>0.24024698518008344</c:v>
                </c:pt>
                <c:pt idx="1037">
                  <c:v>0.24099786793202854</c:v>
                </c:pt>
                <c:pt idx="1038">
                  <c:v>0.24180032257896591</c:v>
                </c:pt>
                <c:pt idx="1039">
                  <c:v>0.24259895663295503</c:v>
                </c:pt>
                <c:pt idx="1040">
                  <c:v>0.24332847260769211</c:v>
                </c:pt>
                <c:pt idx="1041">
                  <c:v>0.24400954048849369</c:v>
                </c:pt>
                <c:pt idx="1042">
                  <c:v>0.24472659759541165</c:v>
                </c:pt>
                <c:pt idx="1043">
                  <c:v>0.24556444038234865</c:v>
                </c:pt>
                <c:pt idx="1044">
                  <c:v>0.24649784932746469</c:v>
                </c:pt>
                <c:pt idx="1045">
                  <c:v>0.24744593624660335</c:v>
                </c:pt>
                <c:pt idx="1046">
                  <c:v>0.2482935420947269</c:v>
                </c:pt>
                <c:pt idx="1047">
                  <c:v>0.24895444107833631</c:v>
                </c:pt>
                <c:pt idx="1048">
                  <c:v>0.24943944472681845</c:v>
                </c:pt>
                <c:pt idx="1049">
                  <c:v>0.24983284736879377</c:v>
                </c:pt>
                <c:pt idx="1050">
                  <c:v>0.25022746611085911</c:v>
                </c:pt>
                <c:pt idx="1051">
                  <c:v>0.25064034490954856</c:v>
                </c:pt>
                <c:pt idx="1052">
                  <c:v>0.25099221659377485</c:v>
                </c:pt>
                <c:pt idx="1053">
                  <c:v>0.25118361776900755</c:v>
                </c:pt>
                <c:pt idx="1054">
                  <c:v>0.25118361776900755</c:v>
                </c:pt>
                <c:pt idx="1055">
                  <c:v>0.25118361776900755</c:v>
                </c:pt>
                <c:pt idx="1056">
                  <c:v>0.25118361776900755</c:v>
                </c:pt>
                <c:pt idx="1057">
                  <c:v>0.25118361776900755</c:v>
                </c:pt>
                <c:pt idx="1058">
                  <c:v>0.25118361776900755</c:v>
                </c:pt>
                <c:pt idx="1059">
                  <c:v>0.25118361776900755</c:v>
                </c:pt>
                <c:pt idx="1060">
                  <c:v>0.25118361776900755</c:v>
                </c:pt>
                <c:pt idx="1061">
                  <c:v>0.25118361776900755</c:v>
                </c:pt>
                <c:pt idx="1062">
                  <c:v>0.25118361776900755</c:v>
                </c:pt>
                <c:pt idx="1063">
                  <c:v>0.25118361776900755</c:v>
                </c:pt>
                <c:pt idx="1064">
                  <c:v>0.25118361776900755</c:v>
                </c:pt>
                <c:pt idx="1065">
                  <c:v>0.25118361776900755</c:v>
                </c:pt>
                <c:pt idx="1066">
                  <c:v>0.25118910039760839</c:v>
                </c:pt>
                <c:pt idx="1067">
                  <c:v>0.25127035608292325</c:v>
                </c:pt>
                <c:pt idx="1068">
                  <c:v>0.25145946341168413</c:v>
                </c:pt>
                <c:pt idx="1069">
                  <c:v>0.25185829776597934</c:v>
                </c:pt>
                <c:pt idx="1070">
                  <c:v>0.25241112714403607</c:v>
                </c:pt>
                <c:pt idx="1071">
                  <c:v>0.25284806015768385</c:v>
                </c:pt>
                <c:pt idx="1072">
                  <c:v>0.25309605374511635</c:v>
                </c:pt>
                <c:pt idx="1073">
                  <c:v>0.25335073024858856</c:v>
                </c:pt>
                <c:pt idx="1074">
                  <c:v>0.2537604853072305</c:v>
                </c:pt>
                <c:pt idx="1075">
                  <c:v>0.25436514930723053</c:v>
                </c:pt>
                <c:pt idx="1076">
                  <c:v>0.25514188339074068</c:v>
                </c:pt>
                <c:pt idx="1077">
                  <c:v>0.25613729170957716</c:v>
                </c:pt>
                <c:pt idx="1078">
                  <c:v>0.25743810794764027</c:v>
                </c:pt>
                <c:pt idx="1079">
                  <c:v>0.2589988745911197</c:v>
                </c:pt>
                <c:pt idx="1080">
                  <c:v>0.26059981461661863</c:v>
                </c:pt>
                <c:pt idx="1081">
                  <c:v>0.26207912478678452</c:v>
                </c:pt>
                <c:pt idx="1082">
                  <c:v>0.26340858568711889</c:v>
                </c:pt>
                <c:pt idx="1083">
                  <c:v>0.26467089608399552</c:v>
                </c:pt>
                <c:pt idx="1084">
                  <c:v>0.26579617613299245</c:v>
                </c:pt>
                <c:pt idx="1085">
                  <c:v>0.26660198528389301</c:v>
                </c:pt>
                <c:pt idx="1086">
                  <c:v>0.26705899309663411</c:v>
                </c:pt>
                <c:pt idx="1087">
                  <c:v>0.26713666360393867</c:v>
                </c:pt>
                <c:pt idx="1088">
                  <c:v>0.26713666360393867</c:v>
                </c:pt>
                <c:pt idx="1089">
                  <c:v>0.26715555371327371</c:v>
                </c:pt>
                <c:pt idx="1090">
                  <c:v>0.26744948157434373</c:v>
                </c:pt>
                <c:pt idx="1091">
                  <c:v>0.26788307678795148</c:v>
                </c:pt>
                <c:pt idx="1092">
                  <c:v>0.26833548015834485</c:v>
                </c:pt>
                <c:pt idx="1093">
                  <c:v>0.26877171822920393</c:v>
                </c:pt>
                <c:pt idx="1094">
                  <c:v>0.26919043829594774</c:v>
                </c:pt>
                <c:pt idx="1095">
                  <c:v>0.26966171237503728</c:v>
                </c:pt>
                <c:pt idx="1096">
                  <c:v>0.27031322561403182</c:v>
                </c:pt>
                <c:pt idx="1097">
                  <c:v>0.2712145664989995</c:v>
                </c:pt>
                <c:pt idx="1098">
                  <c:v>0.27220517796841148</c:v>
                </c:pt>
                <c:pt idx="1099">
                  <c:v>0.2730563408737452</c:v>
                </c:pt>
                <c:pt idx="1100">
                  <c:v>0.27371296399969208</c:v>
                </c:pt>
                <c:pt idx="1101">
                  <c:v>0.27416361077819928</c:v>
                </c:pt>
                <c:pt idx="1102">
                  <c:v>0.27434385516007026</c:v>
                </c:pt>
                <c:pt idx="1103">
                  <c:v>0.27434385516007026</c:v>
                </c:pt>
                <c:pt idx="1104">
                  <c:v>0.27434385516007026</c:v>
                </c:pt>
                <c:pt idx="1105">
                  <c:v>0.27443046318211839</c:v>
                </c:pt>
                <c:pt idx="1106">
                  <c:v>0.27482662971766936</c:v>
                </c:pt>
                <c:pt idx="1107">
                  <c:v>0.27556067385848726</c:v>
                </c:pt>
                <c:pt idx="1108">
                  <c:v>0.27662554043044835</c:v>
                </c:pt>
                <c:pt idx="1109">
                  <c:v>0.27777817554683631</c:v>
                </c:pt>
                <c:pt idx="1110">
                  <c:v>0.27868572047349166</c:v>
                </c:pt>
                <c:pt idx="1111">
                  <c:v>0.279279297776863</c:v>
                </c:pt>
                <c:pt idx="1112">
                  <c:v>0.2795834597502998</c:v>
                </c:pt>
                <c:pt idx="1113">
                  <c:v>0.27961235811022295</c:v>
                </c:pt>
                <c:pt idx="1114">
                  <c:v>0.27964921335792242</c:v>
                </c:pt>
                <c:pt idx="1115">
                  <c:v>0.27997224032049955</c:v>
                </c:pt>
                <c:pt idx="1116">
                  <c:v>0.28067994683066816</c:v>
                </c:pt>
                <c:pt idx="1117">
                  <c:v>0.28189605862217232</c:v>
                </c:pt>
                <c:pt idx="1118">
                  <c:v>0.283455981485427</c:v>
                </c:pt>
                <c:pt idx="1119">
                  <c:v>0.28483765385225374</c:v>
                </c:pt>
                <c:pt idx="1120">
                  <c:v>0.28576279372666608</c:v>
                </c:pt>
                <c:pt idx="1121">
                  <c:v>0.28632060588921865</c:v>
                </c:pt>
                <c:pt idx="1122">
                  <c:v>0.28656227778945853</c:v>
                </c:pt>
                <c:pt idx="1123">
                  <c:v>0.28662799670467243</c:v>
                </c:pt>
                <c:pt idx="1124">
                  <c:v>0.28678308402368485</c:v>
                </c:pt>
                <c:pt idx="1125">
                  <c:v>0.28706941148454557</c:v>
                </c:pt>
                <c:pt idx="1126">
                  <c:v>0.287330352701891</c:v>
                </c:pt>
                <c:pt idx="1127">
                  <c:v>0.28735038040569227</c:v>
                </c:pt>
                <c:pt idx="1128">
                  <c:v>0.28735038040569227</c:v>
                </c:pt>
                <c:pt idx="1129">
                  <c:v>0.28735038040569227</c:v>
                </c:pt>
                <c:pt idx="1130">
                  <c:v>0.28735038040569227</c:v>
                </c:pt>
                <c:pt idx="1131">
                  <c:v>0.28735038040569227</c:v>
                </c:pt>
                <c:pt idx="1132">
                  <c:v>0.28735038040569227</c:v>
                </c:pt>
                <c:pt idx="1133">
                  <c:v>0.28735038040569227</c:v>
                </c:pt>
                <c:pt idx="1134">
                  <c:v>0.28735038040569227</c:v>
                </c:pt>
                <c:pt idx="1135">
                  <c:v>0.28735038040569227</c:v>
                </c:pt>
                <c:pt idx="1136">
                  <c:v>0.28735038040569227</c:v>
                </c:pt>
                <c:pt idx="1137">
                  <c:v>0.28735038040569227</c:v>
                </c:pt>
                <c:pt idx="1138">
                  <c:v>0.28735038040569227</c:v>
                </c:pt>
                <c:pt idx="1139">
                  <c:v>0.28735038040569227</c:v>
                </c:pt>
                <c:pt idx="1140">
                  <c:v>0.28735038040569227</c:v>
                </c:pt>
                <c:pt idx="1141">
                  <c:v>0.28735038040569227</c:v>
                </c:pt>
                <c:pt idx="1142">
                  <c:v>0.28739986304491522</c:v>
                </c:pt>
                <c:pt idx="1143">
                  <c:v>0.28747955080115656</c:v>
                </c:pt>
                <c:pt idx="1144">
                  <c:v>0.28757841579267784</c:v>
                </c:pt>
                <c:pt idx="1145">
                  <c:v>0.28772584217391745</c:v>
                </c:pt>
                <c:pt idx="1146">
                  <c:v>0.28799401804481656</c:v>
                </c:pt>
                <c:pt idx="1147">
                  <c:v>0.28842738480970631</c:v>
                </c:pt>
                <c:pt idx="1148">
                  <c:v>0.28888694964366057</c:v>
                </c:pt>
                <c:pt idx="1149">
                  <c:v>0.28916907247243567</c:v>
                </c:pt>
                <c:pt idx="1150">
                  <c:v>0.28916907247243567</c:v>
                </c:pt>
                <c:pt idx="1151">
                  <c:v>0.28916907247243567</c:v>
                </c:pt>
                <c:pt idx="1152">
                  <c:v>0.28916907247243567</c:v>
                </c:pt>
                <c:pt idx="1153">
                  <c:v>0.28916907247243567</c:v>
                </c:pt>
                <c:pt idx="1154">
                  <c:v>0.28916907247243567</c:v>
                </c:pt>
                <c:pt idx="1155">
                  <c:v>0.2892210314384851</c:v>
                </c:pt>
                <c:pt idx="1156">
                  <c:v>0.28934091735926698</c:v>
                </c:pt>
                <c:pt idx="1157">
                  <c:v>0.28968327830246271</c:v>
                </c:pt>
                <c:pt idx="1158">
                  <c:v>0.29039530891590293</c:v>
                </c:pt>
                <c:pt idx="1159">
                  <c:v>0.29133683740965666</c:v>
                </c:pt>
                <c:pt idx="1160">
                  <c:v>0.29225694739992769</c:v>
                </c:pt>
                <c:pt idx="1161">
                  <c:v>0.29327759585766983</c:v>
                </c:pt>
                <c:pt idx="1162">
                  <c:v>0.29457787300628058</c:v>
                </c:pt>
                <c:pt idx="1163">
                  <c:v>0.29621289358190678</c:v>
                </c:pt>
                <c:pt idx="1164">
                  <c:v>0.29803232290697146</c:v>
                </c:pt>
                <c:pt idx="1165">
                  <c:v>0.2998164479741886</c:v>
                </c:pt>
                <c:pt idx="1166">
                  <c:v>0.30154831582129116</c:v>
                </c:pt>
                <c:pt idx="1167">
                  <c:v>0.30332230302075708</c:v>
                </c:pt>
                <c:pt idx="1168">
                  <c:v>0.30516339606421167</c:v>
                </c:pt>
                <c:pt idx="1169">
                  <c:v>0.30706579175749865</c:v>
                </c:pt>
                <c:pt idx="1170">
                  <c:v>0.30865758033132984</c:v>
                </c:pt>
                <c:pt idx="1171">
                  <c:v>0.30987971974816975</c:v>
                </c:pt>
                <c:pt idx="1172">
                  <c:v>0.31124628765474016</c:v>
                </c:pt>
                <c:pt idx="1173">
                  <c:v>0.31275696400365027</c:v>
                </c:pt>
                <c:pt idx="1174">
                  <c:v>0.31424890881673057</c:v>
                </c:pt>
                <c:pt idx="1175">
                  <c:v>0.31574099232579494</c:v>
                </c:pt>
                <c:pt idx="1176">
                  <c:v>0.31720525956320811</c:v>
                </c:pt>
                <c:pt idx="1177">
                  <c:v>0.31863418725928394</c:v>
                </c:pt>
                <c:pt idx="1178">
                  <c:v>0.32004819094645148</c:v>
                </c:pt>
                <c:pt idx="1179">
                  <c:v>0.32141838647736393</c:v>
                </c:pt>
                <c:pt idx="1180">
                  <c:v>0.32273776680906363</c:v>
                </c:pt>
                <c:pt idx="1181">
                  <c:v>0.32405377280202696</c:v>
                </c:pt>
                <c:pt idx="1182">
                  <c:v>0.32544405479910377</c:v>
                </c:pt>
                <c:pt idx="1183">
                  <c:v>0.32691579536636489</c:v>
                </c:pt>
                <c:pt idx="1184">
                  <c:v>0.32841754120908406</c:v>
                </c:pt>
                <c:pt idx="1185">
                  <c:v>0.32992289959950388</c:v>
                </c:pt>
                <c:pt idx="1186">
                  <c:v>0.33137445553227957</c:v>
                </c:pt>
                <c:pt idx="1187">
                  <c:v>0.33276509706930074</c:v>
                </c:pt>
                <c:pt idx="1188">
                  <c:v>0.33411842446448192</c:v>
                </c:pt>
                <c:pt idx="1189">
                  <c:v>0.33540337550609145</c:v>
                </c:pt>
                <c:pt idx="1190">
                  <c:v>0.33655817007972594</c:v>
                </c:pt>
                <c:pt idx="1191">
                  <c:v>0.33762975413381302</c:v>
                </c:pt>
                <c:pt idx="1192">
                  <c:v>0.33870133818790016</c:v>
                </c:pt>
                <c:pt idx="1193">
                  <c:v>0.33977292224198724</c:v>
                </c:pt>
                <c:pt idx="1194">
                  <c:v>0.34084450629607438</c:v>
                </c:pt>
                <c:pt idx="1195">
                  <c:v>0.34191609035016146</c:v>
                </c:pt>
                <c:pt idx="1196">
                  <c:v>0.3429876744042486</c:v>
                </c:pt>
                <c:pt idx="1197">
                  <c:v>0.34405925845833574</c:v>
                </c:pt>
                <c:pt idx="1198">
                  <c:v>0.34513084251242282</c:v>
                </c:pt>
                <c:pt idx="1199">
                  <c:v>0.34623016340635904</c:v>
                </c:pt>
                <c:pt idx="1200">
                  <c:v>0.34733212773404826</c:v>
                </c:pt>
                <c:pt idx="1201">
                  <c:v>0.34843409206173742</c:v>
                </c:pt>
                <c:pt idx="1202">
                  <c:v>0.34964989023335724</c:v>
                </c:pt>
                <c:pt idx="1203">
                  <c:v>0.35098846724967991</c:v>
                </c:pt>
                <c:pt idx="1204">
                  <c:v>0.3524539005226191</c:v>
                </c:pt>
                <c:pt idx="1205">
                  <c:v>0.35402880053329111</c:v>
                </c:pt>
                <c:pt idx="1206">
                  <c:v>0.35557219843310217</c:v>
                </c:pt>
                <c:pt idx="1207">
                  <c:v>0.35701974734641095</c:v>
                </c:pt>
                <c:pt idx="1208">
                  <c:v>0.35836424762956137</c:v>
                </c:pt>
                <c:pt idx="1209">
                  <c:v>0.35962799667410189</c:v>
                </c:pt>
                <c:pt idx="1210">
                  <c:v>0.36086570765483472</c:v>
                </c:pt>
                <c:pt idx="1211">
                  <c:v>0.36210628422775143</c:v>
                </c:pt>
                <c:pt idx="1212">
                  <c:v>0.36334973130561232</c:v>
                </c:pt>
                <c:pt idx="1213">
                  <c:v>0.36456703588785078</c:v>
                </c:pt>
                <c:pt idx="1214">
                  <c:v>0.36575532255170784</c:v>
                </c:pt>
                <c:pt idx="1215">
                  <c:v>0.36694360921556496</c:v>
                </c:pt>
                <c:pt idx="1216">
                  <c:v>0.36810287796104074</c:v>
                </c:pt>
                <c:pt idx="1217">
                  <c:v>0.36925936066132958</c:v>
                </c:pt>
                <c:pt idx="1218">
                  <c:v>0.37044483148747576</c:v>
                </c:pt>
                <c:pt idx="1219">
                  <c:v>0.37163030231362193</c:v>
                </c:pt>
                <c:pt idx="1220">
                  <c:v>0.37278678501391077</c:v>
                </c:pt>
                <c:pt idx="1221">
                  <c:v>0.37391152825349411</c:v>
                </c:pt>
                <c:pt idx="1222">
                  <c:v>0.37503352507098964</c:v>
                </c:pt>
                <c:pt idx="1223">
                  <c:v>0.3761527803741036</c:v>
                </c:pt>
                <c:pt idx="1224">
                  <c:v>0.37724043010972647</c:v>
                </c:pt>
                <c:pt idx="1225">
                  <c:v>0.37826506215324956</c:v>
                </c:pt>
                <c:pt idx="1226">
                  <c:v>0.37925309117629769</c:v>
                </c:pt>
                <c:pt idx="1227">
                  <c:v>0.38020473978495045</c:v>
                </c:pt>
                <c:pt idx="1228">
                  <c:v>0.38117475392077105</c:v>
                </c:pt>
                <c:pt idx="1229">
                  <c:v>0.38219656827513576</c:v>
                </c:pt>
                <c:pt idx="1230">
                  <c:v>0.38324157153982596</c:v>
                </c:pt>
                <c:pt idx="1231">
                  <c:v>0.38428395055708703</c:v>
                </c:pt>
                <c:pt idx="1232">
                  <c:v>0.38532109550946003</c:v>
                </c:pt>
                <c:pt idx="1233">
                  <c:v>0.38635563063426559</c:v>
                </c:pt>
                <c:pt idx="1234">
                  <c:v>0.38735674696818451</c:v>
                </c:pt>
                <c:pt idx="1235">
                  <c:v>0.38838089069729698</c:v>
                </c:pt>
                <c:pt idx="1236">
                  <c:v>0.38945869681618128</c:v>
                </c:pt>
                <c:pt idx="1237">
                  <c:v>0.39053650293506564</c:v>
                </c:pt>
                <c:pt idx="1238">
                  <c:v>0.39161166834459205</c:v>
                </c:pt>
                <c:pt idx="1239">
                  <c:v>0.39265873940398127</c:v>
                </c:pt>
                <c:pt idx="1240">
                  <c:v>0.39364453339302896</c:v>
                </c:pt>
                <c:pt idx="1241">
                  <c:v>0.39454133249619694</c:v>
                </c:pt>
                <c:pt idx="1242">
                  <c:v>0.39531468321916041</c:v>
                </c:pt>
                <c:pt idx="1243">
                  <c:v>0.39599139009067391</c:v>
                </c:pt>
                <c:pt idx="1244">
                  <c:v>0.39662339671333047</c:v>
                </c:pt>
                <c:pt idx="1245">
                  <c:v>0.39726792693233343</c:v>
                </c:pt>
                <c:pt idx="1246">
                  <c:v>0.39792478976568285</c:v>
                </c:pt>
                <c:pt idx="1247">
                  <c:v>0.39856908728690199</c:v>
                </c:pt>
                <c:pt idx="1248">
                  <c:v>0.39919893217342273</c:v>
                </c:pt>
                <c:pt idx="1249">
                  <c:v>0.39984299114726202</c:v>
                </c:pt>
                <c:pt idx="1250">
                  <c:v>0.40044857366411168</c:v>
                </c:pt>
                <c:pt idx="1251">
                  <c:v>0.40101426113877908</c:v>
                </c:pt>
                <c:pt idx="1252">
                  <c:v>0.40156651723951975</c:v>
                </c:pt>
                <c:pt idx="1253">
                  <c:v>0.40210555668732206</c:v>
                </c:pt>
                <c:pt idx="1254">
                  <c:v>0.40265700549253314</c:v>
                </c:pt>
                <c:pt idx="1255">
                  <c:v>0.40322253201782171</c:v>
                </c:pt>
                <c:pt idx="1256">
                  <c:v>0.40377687735532497</c:v>
                </c:pt>
                <c:pt idx="1257">
                  <c:v>0.40432019452843215</c:v>
                </c:pt>
                <c:pt idx="1258">
                  <c:v>0.40485263546880806</c:v>
                </c:pt>
                <c:pt idx="1259">
                  <c:v>0.40537435101639285</c:v>
                </c:pt>
                <c:pt idx="1260">
                  <c:v>0.40588549091940213</c:v>
                </c:pt>
                <c:pt idx="1261">
                  <c:v>0.40638620383432711</c:v>
                </c:pt>
                <c:pt idx="1262">
                  <c:v>0.40687663732593432</c:v>
                </c:pt>
                <c:pt idx="1263">
                  <c:v>0.40738074209394626</c:v>
                </c:pt>
                <c:pt idx="1264">
                  <c:v>0.40792367540373314</c:v>
                </c:pt>
                <c:pt idx="1265">
                  <c:v>0.4085067292382793</c:v>
                </c:pt>
                <c:pt idx="1266">
                  <c:v>0.40917821937881838</c:v>
                </c:pt>
                <c:pt idx="1267">
                  <c:v>0.40994349638492666</c:v>
                </c:pt>
                <c:pt idx="1268">
                  <c:v>0.4107812207933772</c:v>
                </c:pt>
                <c:pt idx="1269">
                  <c:v>0.41167242265115428</c:v>
                </c:pt>
                <c:pt idx="1270">
                  <c:v>0.41254652965778615</c:v>
                </c:pt>
                <c:pt idx="1271">
                  <c:v>0.41340125589594057</c:v>
                </c:pt>
                <c:pt idx="1272">
                  <c:v>0.41421272385419355</c:v>
                </c:pt>
                <c:pt idx="1273">
                  <c:v>0.41492909407582101</c:v>
                </c:pt>
                <c:pt idx="1274">
                  <c:v>0.41557038667200019</c:v>
                </c:pt>
                <c:pt idx="1275">
                  <c:v>0.41615882700205531</c:v>
                </c:pt>
                <c:pt idx="1276">
                  <c:v>0.41671658702915998</c:v>
                </c:pt>
                <c:pt idx="1277">
                  <c:v>0.41729074316142878</c:v>
                </c:pt>
                <c:pt idx="1278">
                  <c:v>0.41788290607785789</c:v>
                </c:pt>
                <c:pt idx="1279">
                  <c:v>0.41849293259532772</c:v>
                </c:pt>
                <c:pt idx="1280">
                  <c:v>0.41916880241261212</c:v>
                </c:pt>
                <c:pt idx="1281">
                  <c:v>0.4199141186033532</c:v>
                </c:pt>
                <c:pt idx="1282">
                  <c:v>0.42068459170362077</c:v>
                </c:pt>
                <c:pt idx="1283">
                  <c:v>0.42148028523069281</c:v>
                </c:pt>
                <c:pt idx="1284">
                  <c:v>0.42230334222217675</c:v>
                </c:pt>
                <c:pt idx="1285">
                  <c:v>0.4230839149988514</c:v>
                </c:pt>
                <c:pt idx="1286">
                  <c:v>0.42384116022922974</c:v>
                </c:pt>
                <c:pt idx="1287">
                  <c:v>0.42460040745465272</c:v>
                </c:pt>
                <c:pt idx="1288">
                  <c:v>0.42533629734125533</c:v>
                </c:pt>
                <c:pt idx="1289">
                  <c:v>0.42602547255021744</c:v>
                </c:pt>
                <c:pt idx="1290">
                  <c:v>0.42666423097419115</c:v>
                </c:pt>
                <c:pt idx="1291">
                  <c:v>0.42727606493188147</c:v>
                </c:pt>
                <c:pt idx="1292">
                  <c:v>0.42783619079340451</c:v>
                </c:pt>
                <c:pt idx="1293">
                  <c:v>0.42836636631245373</c:v>
                </c:pt>
                <c:pt idx="1294">
                  <c:v>0.42891271324247998</c:v>
                </c:pt>
                <c:pt idx="1295">
                  <c:v>0.42945395734342268</c:v>
                </c:pt>
                <c:pt idx="1296">
                  <c:v>0.42994304804418459</c:v>
                </c:pt>
                <c:pt idx="1297">
                  <c:v>0.43040153335524695</c:v>
                </c:pt>
                <c:pt idx="1298">
                  <c:v>0.43085221083215597</c:v>
                </c:pt>
                <c:pt idx="1299">
                  <c:v>0.43133968552624474</c:v>
                </c:pt>
                <c:pt idx="1300">
                  <c:v>0.4319110616754217</c:v>
                </c:pt>
                <c:pt idx="1301">
                  <c:v>0.43256928253123766</c:v>
                </c:pt>
                <c:pt idx="1302">
                  <c:v>0.43329581814543516</c:v>
                </c:pt>
                <c:pt idx="1303">
                  <c:v>0.43407062993640344</c:v>
                </c:pt>
                <c:pt idx="1304">
                  <c:v>0.43485138737028145</c:v>
                </c:pt>
                <c:pt idx="1305">
                  <c:v>0.43561375330042684</c:v>
                </c:pt>
                <c:pt idx="1306">
                  <c:v>0.43638005751037773</c:v>
                </c:pt>
                <c:pt idx="1307">
                  <c:v>0.43717280857925045</c:v>
                </c:pt>
                <c:pt idx="1308">
                  <c:v>0.43794902517994305</c:v>
                </c:pt>
                <c:pt idx="1309">
                  <c:v>0.4386820106805599</c:v>
                </c:pt>
                <c:pt idx="1310">
                  <c:v>0.43939429206544789</c:v>
                </c:pt>
                <c:pt idx="1311">
                  <c:v>0.44008393113209171</c:v>
                </c:pt>
                <c:pt idx="1312">
                  <c:v>0.44075092788049131</c:v>
                </c:pt>
                <c:pt idx="1313">
                  <c:v>0.44141607580394771</c:v>
                </c:pt>
                <c:pt idx="1314">
                  <c:v>0.44208122372740416</c:v>
                </c:pt>
                <c:pt idx="1315">
                  <c:v>0.44272194392891984</c:v>
                </c:pt>
                <c:pt idx="1316">
                  <c:v>0.44333829982468737</c:v>
                </c:pt>
                <c:pt idx="1317">
                  <c:v>0.44390611733731861</c:v>
                </c:pt>
                <c:pt idx="1318">
                  <c:v>0.44446881470448824</c:v>
                </c:pt>
                <c:pt idx="1319">
                  <c:v>0.44502811765386774</c:v>
                </c:pt>
                <c:pt idx="1320">
                  <c:v>0.44549333733252444</c:v>
                </c:pt>
                <c:pt idx="1321">
                  <c:v>0.44592717115679337</c:v>
                </c:pt>
                <c:pt idx="1322">
                  <c:v>0.4463989069073</c:v>
                </c:pt>
                <c:pt idx="1323">
                  <c:v>0.44699547918411703</c:v>
                </c:pt>
                <c:pt idx="1324">
                  <c:v>0.44779257458485933</c:v>
                </c:pt>
                <c:pt idx="1325">
                  <c:v>0.44875401496673234</c:v>
                </c:pt>
                <c:pt idx="1326">
                  <c:v>0.44989180600829209</c:v>
                </c:pt>
                <c:pt idx="1327">
                  <c:v>0.45121814663516507</c:v>
                </c:pt>
                <c:pt idx="1328">
                  <c:v>0.4526579265604741</c:v>
                </c:pt>
                <c:pt idx="1329">
                  <c:v>0.45402322479812846</c:v>
                </c:pt>
                <c:pt idx="1330">
                  <c:v>0.45518011952851301</c:v>
                </c:pt>
                <c:pt idx="1331">
                  <c:v>0.45613304918294828</c:v>
                </c:pt>
                <c:pt idx="1332">
                  <c:v>0.45696988586480591</c:v>
                </c:pt>
                <c:pt idx="1333">
                  <c:v>0.4577584586577747</c:v>
                </c:pt>
                <c:pt idx="1334">
                  <c:v>0.45854703145074344</c:v>
                </c:pt>
                <c:pt idx="1335">
                  <c:v>0.45933560424371217</c:v>
                </c:pt>
                <c:pt idx="1336">
                  <c:v>0.46010004509223651</c:v>
                </c:pt>
                <c:pt idx="1337">
                  <c:v>0.46079013240591293</c:v>
                </c:pt>
                <c:pt idx="1338">
                  <c:v>0.46142634557960799</c:v>
                </c:pt>
                <c:pt idx="1339">
                  <c:v>0.46205692558091166</c:v>
                </c:pt>
                <c:pt idx="1340">
                  <c:v>0.46272957697551614</c:v>
                </c:pt>
                <c:pt idx="1341">
                  <c:v>0.46344791978365152</c:v>
                </c:pt>
                <c:pt idx="1342">
                  <c:v>0.46418806443943533</c:v>
                </c:pt>
                <c:pt idx="1343">
                  <c:v>0.4649519835293755</c:v>
                </c:pt>
                <c:pt idx="1344">
                  <c:v>0.46573967705347208</c:v>
                </c:pt>
                <c:pt idx="1345">
                  <c:v>0.46655323676832905</c:v>
                </c:pt>
                <c:pt idx="1346">
                  <c:v>0.46744039433577306</c:v>
                </c:pt>
                <c:pt idx="1347">
                  <c:v>0.46840819264608685</c:v>
                </c:pt>
                <c:pt idx="1348">
                  <c:v>0.46938519465991857</c:v>
                </c:pt>
                <c:pt idx="1349">
                  <c:v>0.47034727418951106</c:v>
                </c:pt>
                <c:pt idx="1350">
                  <c:v>0.47124341647938156</c:v>
                </c:pt>
                <c:pt idx="1351">
                  <c:v>0.47206884735180954</c:v>
                </c:pt>
                <c:pt idx="1352">
                  <c:v>0.47282134612547211</c:v>
                </c:pt>
                <c:pt idx="1353">
                  <c:v>0.47340000736423204</c:v>
                </c:pt>
                <c:pt idx="1354">
                  <c:v>0.47374959560034918</c:v>
                </c:pt>
                <c:pt idx="1355">
                  <c:v>0.47391659121436097</c:v>
                </c:pt>
                <c:pt idx="1356">
                  <c:v>0.4739962035477997</c:v>
                </c:pt>
                <c:pt idx="1357">
                  <c:v>0.47403747116919887</c:v>
                </c:pt>
                <c:pt idx="1358">
                  <c:v>0.47404102717956126</c:v>
                </c:pt>
                <c:pt idx="1359">
                  <c:v>0.47404102717956126</c:v>
                </c:pt>
                <c:pt idx="1360">
                  <c:v>0.47404102717956126</c:v>
                </c:pt>
                <c:pt idx="1361">
                  <c:v>0.47404102717956126</c:v>
                </c:pt>
                <c:pt idx="1362">
                  <c:v>0.47404102717956126</c:v>
                </c:pt>
                <c:pt idx="1363">
                  <c:v>0.47404102717956126</c:v>
                </c:pt>
                <c:pt idx="1364">
                  <c:v>0.47404102717956126</c:v>
                </c:pt>
                <c:pt idx="1365">
                  <c:v>0.47404102717956126</c:v>
                </c:pt>
                <c:pt idx="1366">
                  <c:v>0.47415533348060329</c:v>
                </c:pt>
                <c:pt idx="1367">
                  <c:v>0.47462278089076665</c:v>
                </c:pt>
                <c:pt idx="1368">
                  <c:v>0.47542249217761789</c:v>
                </c:pt>
                <c:pt idx="1369">
                  <c:v>0.47628646964702692</c:v>
                </c:pt>
                <c:pt idx="1370">
                  <c:v>0.47692442771768057</c:v>
                </c:pt>
                <c:pt idx="1371">
                  <c:v>0.47726518808973684</c:v>
                </c:pt>
                <c:pt idx="1372">
                  <c:v>0.47726518808973684</c:v>
                </c:pt>
                <c:pt idx="1373">
                  <c:v>0.47726518808973684</c:v>
                </c:pt>
                <c:pt idx="1374">
                  <c:v>0.47729597911088451</c:v>
                </c:pt>
                <c:pt idx="1375">
                  <c:v>0.47759858041134784</c:v>
                </c:pt>
                <c:pt idx="1376">
                  <c:v>0.47800450218506224</c:v>
                </c:pt>
                <c:pt idx="1377">
                  <c:v>0.47832432356440069</c:v>
                </c:pt>
                <c:pt idx="1378">
                  <c:v>0.47845081819893526</c:v>
                </c:pt>
                <c:pt idx="1379">
                  <c:v>0.47845081819893526</c:v>
                </c:pt>
                <c:pt idx="1380">
                  <c:v>0.47845081819893526</c:v>
                </c:pt>
                <c:pt idx="1381">
                  <c:v>0.47845081819893526</c:v>
                </c:pt>
                <c:pt idx="1382">
                  <c:v>0.47845081819893526</c:v>
                </c:pt>
                <c:pt idx="1383">
                  <c:v>0.47845081819893526</c:v>
                </c:pt>
                <c:pt idx="1384">
                  <c:v>0.47845081819893526</c:v>
                </c:pt>
                <c:pt idx="1385">
                  <c:v>0.47845081819893526</c:v>
                </c:pt>
                <c:pt idx="1386">
                  <c:v>0.47855845262075597</c:v>
                </c:pt>
                <c:pt idx="1387">
                  <c:v>0.47919178968312226</c:v>
                </c:pt>
                <c:pt idx="1388">
                  <c:v>0.47997776087293459</c:v>
                </c:pt>
                <c:pt idx="1389">
                  <c:v>0.48056862720954013</c:v>
                </c:pt>
                <c:pt idx="1390">
                  <c:v>0.48098339993606753</c:v>
                </c:pt>
                <c:pt idx="1391">
                  <c:v>0.48148887613028335</c:v>
                </c:pt>
                <c:pt idx="1392">
                  <c:v>0.48228139235366474</c:v>
                </c:pt>
                <c:pt idx="1393">
                  <c:v>0.48342391356831849</c:v>
                </c:pt>
                <c:pt idx="1394">
                  <c:v>0.48477103209263406</c:v>
                </c:pt>
                <c:pt idx="1395">
                  <c:v>0.48603108887119595</c:v>
                </c:pt>
                <c:pt idx="1396">
                  <c:v>0.48702224871481736</c:v>
                </c:pt>
                <c:pt idx="1397">
                  <c:v>0.48772536802746808</c:v>
                </c:pt>
                <c:pt idx="1398">
                  <c:v>0.48819394526055904</c:v>
                </c:pt>
                <c:pt idx="1399">
                  <c:v>0.48853167372821799</c:v>
                </c:pt>
                <c:pt idx="1400">
                  <c:v>0.48876938275769949</c:v>
                </c:pt>
                <c:pt idx="1401">
                  <c:v>0.48888868509731664</c:v>
                </c:pt>
                <c:pt idx="1402">
                  <c:v>0.4889224268784238</c:v>
                </c:pt>
                <c:pt idx="1403">
                  <c:v>0.4889224268784238</c:v>
                </c:pt>
                <c:pt idx="1404">
                  <c:v>0.4889224268784238</c:v>
                </c:pt>
                <c:pt idx="1405">
                  <c:v>0.4889224268784238</c:v>
                </c:pt>
                <c:pt idx="1406">
                  <c:v>0.4889224268784238</c:v>
                </c:pt>
                <c:pt idx="1407">
                  <c:v>0.4889224268784238</c:v>
                </c:pt>
                <c:pt idx="1408">
                  <c:v>0.4889224268784238</c:v>
                </c:pt>
                <c:pt idx="1409">
                  <c:v>0.4889224268784238</c:v>
                </c:pt>
                <c:pt idx="1410">
                  <c:v>0.4889224268784238</c:v>
                </c:pt>
                <c:pt idx="1411">
                  <c:v>0.4889224268784238</c:v>
                </c:pt>
                <c:pt idx="1412">
                  <c:v>0.48902799296981631</c:v>
                </c:pt>
                <c:pt idx="1413">
                  <c:v>0.48920882762311851</c:v>
                </c:pt>
                <c:pt idx="1414">
                  <c:v>0.48935027624525335</c:v>
                </c:pt>
                <c:pt idx="1415">
                  <c:v>0.48945026803501424</c:v>
                </c:pt>
                <c:pt idx="1416">
                  <c:v>0.48952457045617898</c:v>
                </c:pt>
                <c:pt idx="1417">
                  <c:v>0.48962911056018288</c:v>
                </c:pt>
                <c:pt idx="1418">
                  <c:v>0.48987788211640998</c:v>
                </c:pt>
                <c:pt idx="1419">
                  <c:v>0.49037672011526867</c:v>
                </c:pt>
                <c:pt idx="1420">
                  <c:v>0.4911444682548744</c:v>
                </c:pt>
                <c:pt idx="1421">
                  <c:v>0.49208327862768819</c:v>
                </c:pt>
                <c:pt idx="1422">
                  <c:v>0.49299044754949889</c:v>
                </c:pt>
                <c:pt idx="1423">
                  <c:v>0.49362232333848749</c:v>
                </c:pt>
                <c:pt idx="1424">
                  <c:v>0.49385890484180905</c:v>
                </c:pt>
                <c:pt idx="1425">
                  <c:v>0.49385890484180905</c:v>
                </c:pt>
                <c:pt idx="1426">
                  <c:v>0.49385890484180905</c:v>
                </c:pt>
                <c:pt idx="1427">
                  <c:v>0.49385890484180905</c:v>
                </c:pt>
                <c:pt idx="1428">
                  <c:v>0.49396572142602357</c:v>
                </c:pt>
                <c:pt idx="1429">
                  <c:v>0.49435239648038065</c:v>
                </c:pt>
                <c:pt idx="1430">
                  <c:v>0.49507538153429453</c:v>
                </c:pt>
                <c:pt idx="1431">
                  <c:v>0.49594078003401748</c:v>
                </c:pt>
                <c:pt idx="1432">
                  <c:v>0.49655182114600915</c:v>
                </c:pt>
                <c:pt idx="1433">
                  <c:v>0.49680801477149966</c:v>
                </c:pt>
                <c:pt idx="1434">
                  <c:v>0.49680801477149966</c:v>
                </c:pt>
                <c:pt idx="1435">
                  <c:v>0.49680801477149966</c:v>
                </c:pt>
                <c:pt idx="1436">
                  <c:v>0.49680801477149966</c:v>
                </c:pt>
                <c:pt idx="1437">
                  <c:v>0.49680801477149966</c:v>
                </c:pt>
                <c:pt idx="1438">
                  <c:v>0.49680801477149966</c:v>
                </c:pt>
                <c:pt idx="1439">
                  <c:v>0.49680801477149966</c:v>
                </c:pt>
                <c:pt idx="1440">
                  <c:v>0.49684305549043611</c:v>
                </c:pt>
                <c:pt idx="1441">
                  <c:v>0.49704978798355082</c:v>
                </c:pt>
                <c:pt idx="1442">
                  <c:v>0.49729108605700312</c:v>
                </c:pt>
                <c:pt idx="1443">
                  <c:v>0.49745818871696829</c:v>
                </c:pt>
                <c:pt idx="1444">
                  <c:v>0.49752078666879679</c:v>
                </c:pt>
                <c:pt idx="1445">
                  <c:v>0.49752078666879679</c:v>
                </c:pt>
                <c:pt idx="1446">
                  <c:v>0.49752078666879679</c:v>
                </c:pt>
                <c:pt idx="1447">
                  <c:v>0.49752078666879679</c:v>
                </c:pt>
                <c:pt idx="1448">
                  <c:v>0.49760145442921344</c:v>
                </c:pt>
                <c:pt idx="1449">
                  <c:v>0.49771089468716057</c:v>
                </c:pt>
                <c:pt idx="1450">
                  <c:v>0.49777204115949819</c:v>
                </c:pt>
                <c:pt idx="1451">
                  <c:v>0.49777204115949819</c:v>
                </c:pt>
                <c:pt idx="1452">
                  <c:v>0.49777204115949819</c:v>
                </c:pt>
                <c:pt idx="1453">
                  <c:v>0.49777204115949819</c:v>
                </c:pt>
                <c:pt idx="1454">
                  <c:v>0.49777204115949819</c:v>
                </c:pt>
                <c:pt idx="1455">
                  <c:v>0.49777204115949819</c:v>
                </c:pt>
                <c:pt idx="1456">
                  <c:v>0.49777204115949819</c:v>
                </c:pt>
                <c:pt idx="1457">
                  <c:v>0.49777204115949819</c:v>
                </c:pt>
                <c:pt idx="1458">
                  <c:v>0.49777204115949819</c:v>
                </c:pt>
                <c:pt idx="1459">
                  <c:v>0.49777204115949819</c:v>
                </c:pt>
                <c:pt idx="1460">
                  <c:v>0.49777204115949819</c:v>
                </c:pt>
                <c:pt idx="1461">
                  <c:v>0.49777204115949819</c:v>
                </c:pt>
                <c:pt idx="1462">
                  <c:v>0.49777204115949819</c:v>
                </c:pt>
                <c:pt idx="1463">
                  <c:v>0.49777204115949819</c:v>
                </c:pt>
                <c:pt idx="1464">
                  <c:v>0.49777204115949819</c:v>
                </c:pt>
                <c:pt idx="1465">
                  <c:v>0.49777204115949819</c:v>
                </c:pt>
                <c:pt idx="1466">
                  <c:v>0.49777204115949819</c:v>
                </c:pt>
                <c:pt idx="1467">
                  <c:v>0.49777204115949819</c:v>
                </c:pt>
                <c:pt idx="1468">
                  <c:v>0.49777204115949819</c:v>
                </c:pt>
                <c:pt idx="1469">
                  <c:v>0.49777204115949819</c:v>
                </c:pt>
                <c:pt idx="1470">
                  <c:v>0.49777204115949819</c:v>
                </c:pt>
                <c:pt idx="1471">
                  <c:v>0.49777204115949819</c:v>
                </c:pt>
                <c:pt idx="1472">
                  <c:v>0.49777204115949819</c:v>
                </c:pt>
                <c:pt idx="1473">
                  <c:v>0.49777204115949819</c:v>
                </c:pt>
                <c:pt idx="1474">
                  <c:v>0.49777204115949819</c:v>
                </c:pt>
                <c:pt idx="1475">
                  <c:v>0.49777204115949819</c:v>
                </c:pt>
                <c:pt idx="1476">
                  <c:v>0.49777204115949819</c:v>
                </c:pt>
                <c:pt idx="1477">
                  <c:v>0.49777204115949819</c:v>
                </c:pt>
                <c:pt idx="1478">
                  <c:v>0.49777204115949819</c:v>
                </c:pt>
                <c:pt idx="1479">
                  <c:v>0.49777204115949819</c:v>
                </c:pt>
                <c:pt idx="1480">
                  <c:v>0.49777204115949819</c:v>
                </c:pt>
                <c:pt idx="1481">
                  <c:v>0.49777204115949819</c:v>
                </c:pt>
                <c:pt idx="1482">
                  <c:v>0.49777204115949819</c:v>
                </c:pt>
                <c:pt idx="1483">
                  <c:v>0.49781014823684266</c:v>
                </c:pt>
                <c:pt idx="1484">
                  <c:v>0.49788248359633908</c:v>
                </c:pt>
                <c:pt idx="1485">
                  <c:v>0.49797490099637409</c:v>
                </c:pt>
                <c:pt idx="1486">
                  <c:v>0.49807681902286294</c:v>
                </c:pt>
                <c:pt idx="1487">
                  <c:v>0.49818471700152955</c:v>
                </c:pt>
                <c:pt idx="1488">
                  <c:v>0.49830069783749203</c:v>
                </c:pt>
                <c:pt idx="1489">
                  <c:v>0.49843603152653498</c:v>
                </c:pt>
                <c:pt idx="1490">
                  <c:v>0.49861511447693729</c:v>
                </c:pt>
                <c:pt idx="1491">
                  <c:v>0.49885921644203618</c:v>
                </c:pt>
                <c:pt idx="1492">
                  <c:v>0.49919320262720884</c:v>
                </c:pt>
                <c:pt idx="1493">
                  <c:v>0.49964290611626172</c:v>
                </c:pt>
                <c:pt idx="1494">
                  <c:v>0.50022537157884495</c:v>
                </c:pt>
                <c:pt idx="1495">
                  <c:v>0.50094241618387758</c:v>
                </c:pt>
                <c:pt idx="1496">
                  <c:v>0.5017670966226665</c:v>
                </c:pt>
                <c:pt idx="1497">
                  <c:v>0.50265515971228547</c:v>
                </c:pt>
                <c:pt idx="1498">
                  <c:v>0.50358359778671913</c:v>
                </c:pt>
                <c:pt idx="1499">
                  <c:v>0.5045123967032269</c:v>
                </c:pt>
                <c:pt idx="1500">
                  <c:v>0.50542092458951804</c:v>
                </c:pt>
                <c:pt idx="1501">
                  <c:v>0.50629272630502198</c:v>
                </c:pt>
                <c:pt idx="1502">
                  <c:v>0.50709649890631325</c:v>
                </c:pt>
                <c:pt idx="1503">
                  <c:v>0.50781617607172991</c:v>
                </c:pt>
                <c:pt idx="1504">
                  <c:v>0.50843810355051178</c:v>
                </c:pt>
                <c:pt idx="1505">
                  <c:v>0.50901226844252934</c:v>
                </c:pt>
                <c:pt idx="1506">
                  <c:v>0.50956797377838936</c:v>
                </c:pt>
                <c:pt idx="1507">
                  <c:v>0.51011716959044351</c:v>
                </c:pt>
                <c:pt idx="1508">
                  <c:v>0.510677001117948</c:v>
                </c:pt>
                <c:pt idx="1509">
                  <c:v>0.51121387824179065</c:v>
                </c:pt>
                <c:pt idx="1510">
                  <c:v>0.51174198012642791</c:v>
                </c:pt>
                <c:pt idx="1511">
                  <c:v>0.51229384948759438</c:v>
                </c:pt>
                <c:pt idx="1512">
                  <c:v>0.51288797658737428</c:v>
                </c:pt>
                <c:pt idx="1513">
                  <c:v>0.51354361815594685</c:v>
                </c:pt>
                <c:pt idx="1514">
                  <c:v>0.51431691062535412</c:v>
                </c:pt>
                <c:pt idx="1515">
                  <c:v>0.51525461902532887</c:v>
                </c:pt>
                <c:pt idx="1516">
                  <c:v>0.51637329089564388</c:v>
                </c:pt>
                <c:pt idx="1517">
                  <c:v>0.51767441195167518</c:v>
                </c:pt>
                <c:pt idx="1518">
                  <c:v>0.51910009594657291</c:v>
                </c:pt>
                <c:pt idx="1519">
                  <c:v>0.52053657189088232</c:v>
                </c:pt>
                <c:pt idx="1520">
                  <c:v>0.52184914188815312</c:v>
                </c:pt>
                <c:pt idx="1521">
                  <c:v>0.52301309160004061</c:v>
                </c:pt>
                <c:pt idx="1522">
                  <c:v>0.52405721565004915</c:v>
                </c:pt>
                <c:pt idx="1523">
                  <c:v>0.5250117457513247</c:v>
                </c:pt>
                <c:pt idx="1524">
                  <c:v>0.52589431922609575</c:v>
                </c:pt>
                <c:pt idx="1525">
                  <c:v>0.52669741526578517</c:v>
                </c:pt>
                <c:pt idx="1526">
                  <c:v>0.52739616421351099</c:v>
                </c:pt>
                <c:pt idx="1527">
                  <c:v>0.52793872170786682</c:v>
                </c:pt>
                <c:pt idx="1528">
                  <c:v>0.52825541305125956</c:v>
                </c:pt>
                <c:pt idx="1529">
                  <c:v>0.5282767617272125</c:v>
                </c:pt>
                <c:pt idx="1530">
                  <c:v>0.5282767617272125</c:v>
                </c:pt>
                <c:pt idx="1531">
                  <c:v>0.5282767617272125</c:v>
                </c:pt>
                <c:pt idx="1532">
                  <c:v>0.5282767617272125</c:v>
                </c:pt>
                <c:pt idx="1533">
                  <c:v>0.5282767617272125</c:v>
                </c:pt>
                <c:pt idx="1534">
                  <c:v>0.5282767617272125</c:v>
                </c:pt>
                <c:pt idx="1535">
                  <c:v>0.52836045865813175</c:v>
                </c:pt>
                <c:pt idx="1536">
                  <c:v>0.52863618085423547</c:v>
                </c:pt>
                <c:pt idx="1537">
                  <c:v>0.52910640263921493</c:v>
                </c:pt>
                <c:pt idx="1538">
                  <c:v>0.52979814581907037</c:v>
                </c:pt>
                <c:pt idx="1539">
                  <c:v>0.53076373799293686</c:v>
                </c:pt>
                <c:pt idx="1540">
                  <c:v>0.53203318199419436</c:v>
                </c:pt>
                <c:pt idx="1541">
                  <c:v>0.53356335369881247</c:v>
                </c:pt>
                <c:pt idx="1542">
                  <c:v>0.53534348087358108</c:v>
                </c:pt>
                <c:pt idx="1543">
                  <c:v>0.53734056694398291</c:v>
                </c:pt>
                <c:pt idx="1544">
                  <c:v>0.53952714420810777</c:v>
                </c:pt>
                <c:pt idx="1545">
                  <c:v>0.54187469047331127</c:v>
                </c:pt>
                <c:pt idx="1546">
                  <c:v>0.54426409454790869</c:v>
                </c:pt>
                <c:pt idx="1547">
                  <c:v>0.54655336432556789</c:v>
                </c:pt>
                <c:pt idx="1548">
                  <c:v>0.548551178429179</c:v>
                </c:pt>
                <c:pt idx="1549">
                  <c:v>0.55020899564080061</c:v>
                </c:pt>
                <c:pt idx="1550">
                  <c:v>0.55163087803856303</c:v>
                </c:pt>
                <c:pt idx="1551">
                  <c:v>0.55290855748713874</c:v>
                </c:pt>
                <c:pt idx="1552">
                  <c:v>0.55417033504199953</c:v>
                </c:pt>
                <c:pt idx="1553">
                  <c:v>0.5554733389469132</c:v>
                </c:pt>
                <c:pt idx="1554">
                  <c:v>0.55684539186586612</c:v>
                </c:pt>
                <c:pt idx="1555">
                  <c:v>0.55829321573638724</c:v>
                </c:pt>
                <c:pt idx="1556">
                  <c:v>0.55979004811229993</c:v>
                </c:pt>
                <c:pt idx="1557">
                  <c:v>0.56131161050046541</c:v>
                </c:pt>
                <c:pt idx="1558">
                  <c:v>0.56285506152033271</c:v>
                </c:pt>
                <c:pt idx="1559">
                  <c:v>0.56448083890203793</c:v>
                </c:pt>
                <c:pt idx="1560">
                  <c:v>0.56622232784376569</c:v>
                </c:pt>
                <c:pt idx="1561">
                  <c:v>0.56808855938511382</c:v>
                </c:pt>
                <c:pt idx="1562">
                  <c:v>0.57011522695782713</c:v>
                </c:pt>
                <c:pt idx="1563">
                  <c:v>0.57231756312322202</c:v>
                </c:pt>
                <c:pt idx="1564">
                  <c:v>0.57461320988183828</c:v>
                </c:pt>
                <c:pt idx="1565">
                  <c:v>0.57697357531323701</c:v>
                </c:pt>
                <c:pt idx="1566">
                  <c:v>0.5793999998934124</c:v>
                </c:pt>
                <c:pt idx="1567">
                  <c:v>0.58192566321632921</c:v>
                </c:pt>
                <c:pt idx="1568">
                  <c:v>0.58455730660177818</c:v>
                </c:pt>
                <c:pt idx="1569">
                  <c:v>0.58726469647951274</c:v>
                </c:pt>
                <c:pt idx="1570">
                  <c:v>0.59008278036096484</c:v>
                </c:pt>
                <c:pt idx="1571">
                  <c:v>0.59295121502899195</c:v>
                </c:pt>
                <c:pt idx="1572">
                  <c:v>0.5957925494321834</c:v>
                </c:pt>
                <c:pt idx="1573">
                  <c:v>0.59863550742852545</c:v>
                </c:pt>
                <c:pt idx="1574">
                  <c:v>0.60147487075611994</c:v>
                </c:pt>
                <c:pt idx="1575">
                  <c:v>0.60430536445456684</c:v>
                </c:pt>
                <c:pt idx="1576">
                  <c:v>0.60712166924795063</c:v>
                </c:pt>
                <c:pt idx="1577">
                  <c:v>0.60984586032493437</c:v>
                </c:pt>
                <c:pt idx="1578">
                  <c:v>0.61242550859352618</c:v>
                </c:pt>
                <c:pt idx="1579">
                  <c:v>0.61488626966439952</c:v>
                </c:pt>
                <c:pt idx="1580">
                  <c:v>0.61718118096699726</c:v>
                </c:pt>
                <c:pt idx="1581">
                  <c:v>0.61929625915861097</c:v>
                </c:pt>
                <c:pt idx="1582">
                  <c:v>0.62125975842417169</c:v>
                </c:pt>
                <c:pt idx="1583">
                  <c:v>0.62313733023603868</c:v>
                </c:pt>
                <c:pt idx="1584">
                  <c:v>0.62492938819184829</c:v>
                </c:pt>
                <c:pt idx="1585">
                  <c:v>0.62666499875388859</c:v>
                </c:pt>
                <c:pt idx="1586">
                  <c:v>0.62834850204992965</c:v>
                </c:pt>
                <c:pt idx="1587">
                  <c:v>0.62990017949703248</c:v>
                </c:pt>
                <c:pt idx="1588">
                  <c:v>0.63135367907030637</c:v>
                </c:pt>
                <c:pt idx="1589">
                  <c:v>0.63270657762997717</c:v>
                </c:pt>
                <c:pt idx="1590">
                  <c:v>0.63395677419145435</c:v>
                </c:pt>
                <c:pt idx="1591">
                  <c:v>0.63513769088792449</c:v>
                </c:pt>
                <c:pt idx="1592">
                  <c:v>0.63632029457158779</c:v>
                </c:pt>
                <c:pt idx="1593">
                  <c:v>0.6375771129897565</c:v>
                </c:pt>
                <c:pt idx="1594">
                  <c:v>0.63891381104928058</c:v>
                </c:pt>
                <c:pt idx="1595">
                  <c:v>0.64033287987710219</c:v>
                </c:pt>
                <c:pt idx="1596">
                  <c:v>0.64180638291472625</c:v>
                </c:pt>
                <c:pt idx="1597">
                  <c:v>0.64333393607618305</c:v>
                </c:pt>
                <c:pt idx="1598">
                  <c:v>0.64492230385107419</c:v>
                </c:pt>
                <c:pt idx="1599">
                  <c:v>0.64643577452733159</c:v>
                </c:pt>
                <c:pt idx="1600">
                  <c:v>0.64786774480645992</c:v>
                </c:pt>
                <c:pt idx="1601">
                  <c:v>0.64918514723323362</c:v>
                </c:pt>
                <c:pt idx="1602">
                  <c:v>0.6503457799488489</c:v>
                </c:pt>
                <c:pt idx="1603">
                  <c:v>0.6514149731623281</c:v>
                </c:pt>
                <c:pt idx="1604">
                  <c:v>0.65239109728663791</c:v>
                </c:pt>
                <c:pt idx="1605">
                  <c:v>0.65330547195941913</c:v>
                </c:pt>
                <c:pt idx="1606">
                  <c:v>0.65425622114047854</c:v>
                </c:pt>
                <c:pt idx="1607">
                  <c:v>0.65531261470249835</c:v>
                </c:pt>
                <c:pt idx="1608">
                  <c:v>0.6564472190310634</c:v>
                </c:pt>
                <c:pt idx="1609">
                  <c:v>0.65769396685741122</c:v>
                </c:pt>
                <c:pt idx="1610">
                  <c:v>0.65902965510078115</c:v>
                </c:pt>
                <c:pt idx="1611">
                  <c:v>0.66042230810140801</c:v>
                </c:pt>
                <c:pt idx="1612">
                  <c:v>0.66187824042302257</c:v>
                </c:pt>
                <c:pt idx="1613">
                  <c:v>0.66339745206562484</c:v>
                </c:pt>
                <c:pt idx="1614">
                  <c:v>0.66495503502778763</c:v>
                </c:pt>
                <c:pt idx="1615">
                  <c:v>0.66654772092165382</c:v>
                </c:pt>
                <c:pt idx="1616">
                  <c:v>0.66824610543798613</c:v>
                </c:pt>
                <c:pt idx="1617">
                  <c:v>0.67005439365106334</c:v>
                </c:pt>
                <c:pt idx="1618">
                  <c:v>0.67198086620826036</c:v>
                </c:pt>
                <c:pt idx="1619">
                  <c:v>0.67403066159988223</c:v>
                </c:pt>
                <c:pt idx="1620">
                  <c:v>0.67624590477469182</c:v>
                </c:pt>
                <c:pt idx="1621">
                  <c:v>0.67860469993809636</c:v>
                </c:pt>
                <c:pt idx="1622">
                  <c:v>0.68108075665961509</c:v>
                </c:pt>
                <c:pt idx="1623">
                  <c:v>0.68357977060456154</c:v>
                </c:pt>
                <c:pt idx="1624">
                  <c:v>0.68602514205305531</c:v>
                </c:pt>
                <c:pt idx="1625">
                  <c:v>0.68841129450360183</c:v>
                </c:pt>
                <c:pt idx="1626">
                  <c:v>0.69069395607794626</c:v>
                </c:pt>
                <c:pt idx="1627">
                  <c:v>0.69279386922846664</c:v>
                </c:pt>
                <c:pt idx="1628">
                  <c:v>0.69465859723173584</c:v>
                </c:pt>
                <c:pt idx="1629">
                  <c:v>0.69631100734741047</c:v>
                </c:pt>
                <c:pt idx="1630">
                  <c:v>0.69763706359136801</c:v>
                </c:pt>
                <c:pt idx="1631">
                  <c:v>0.69858604255433099</c:v>
                </c:pt>
                <c:pt idx="1632">
                  <c:v>0.69922152401890336</c:v>
                </c:pt>
                <c:pt idx="1633">
                  <c:v>0.69964176957903124</c:v>
                </c:pt>
                <c:pt idx="1634">
                  <c:v>0.70001574807078681</c:v>
                </c:pt>
                <c:pt idx="1635">
                  <c:v>0.70054134005098023</c:v>
                </c:pt>
                <c:pt idx="1636">
                  <c:v>0.70132229720103423</c:v>
                </c:pt>
                <c:pt idx="1637">
                  <c:v>0.7023956427090452</c:v>
                </c:pt>
                <c:pt idx="1638">
                  <c:v>0.7037124516325366</c:v>
                </c:pt>
                <c:pt idx="1639">
                  <c:v>0.70512060484181949</c:v>
                </c:pt>
                <c:pt idx="1640">
                  <c:v>0.70652875805110249</c:v>
                </c:pt>
                <c:pt idx="1641">
                  <c:v>0.70783931670130817</c:v>
                </c:pt>
                <c:pt idx="1642">
                  <c:v>0.7090464253755161</c:v>
                </c:pt>
                <c:pt idx="1643">
                  <c:v>0.71017901414104223</c:v>
                </c:pt>
                <c:pt idx="1644">
                  <c:v>0.71129700109590333</c:v>
                </c:pt>
                <c:pt idx="1645">
                  <c:v>0.71249635428748992</c:v>
                </c:pt>
                <c:pt idx="1646">
                  <c:v>0.71384439026336122</c:v>
                </c:pt>
                <c:pt idx="1647">
                  <c:v>0.71541222381089775</c:v>
                </c:pt>
                <c:pt idx="1648">
                  <c:v>0.71718338206205523</c:v>
                </c:pt>
                <c:pt idx="1649">
                  <c:v>0.71913595914102124</c:v>
                </c:pt>
                <c:pt idx="1650">
                  <c:v>0.72125243029203645</c:v>
                </c:pt>
                <c:pt idx="1651">
                  <c:v>0.72350784470538809</c:v>
                </c:pt>
                <c:pt idx="1652">
                  <c:v>0.72591321387101537</c:v>
                </c:pt>
                <c:pt idx="1653">
                  <c:v>0.72841066855885273</c:v>
                </c:pt>
                <c:pt idx="1654">
                  <c:v>0.73096897259254012</c:v>
                </c:pt>
                <c:pt idx="1655">
                  <c:v>0.73352207620410026</c:v>
                </c:pt>
                <c:pt idx="1656">
                  <c:v>0.73602665346973217</c:v>
                </c:pt>
                <c:pt idx="1657">
                  <c:v>0.7385112879516762</c:v>
                </c:pt>
                <c:pt idx="1658">
                  <c:v>0.74093642238297486</c:v>
                </c:pt>
                <c:pt idx="1659">
                  <c:v>0.74332701069481755</c:v>
                </c:pt>
                <c:pt idx="1660">
                  <c:v>0.74575254936045543</c:v>
                </c:pt>
                <c:pt idx="1661">
                  <c:v>0.74821341878523817</c:v>
                </c:pt>
                <c:pt idx="1662">
                  <c:v>0.75071000196230719</c:v>
                </c:pt>
                <c:pt idx="1663">
                  <c:v>0.75324268447259535</c:v>
                </c:pt>
                <c:pt idx="1664">
                  <c:v>0.75581185448482668</c:v>
                </c:pt>
                <c:pt idx="1665">
                  <c:v>0.75838167504632636</c:v>
                </c:pt>
                <c:pt idx="1666">
                  <c:v>0.76098387811311197</c:v>
                </c:pt>
                <c:pt idx="1667">
                  <c:v>0.76362346074153842</c:v>
                </c:pt>
                <c:pt idx="1668">
                  <c:v>0.76622231075401093</c:v>
                </c:pt>
                <c:pt idx="1669">
                  <c:v>0.76881229989865829</c:v>
                </c:pt>
                <c:pt idx="1670">
                  <c:v>0.77135605636107296</c:v>
                </c:pt>
                <c:pt idx="1671">
                  <c:v>0.77384381354122667</c:v>
                </c:pt>
                <c:pt idx="1672">
                  <c:v>0.77631267516301339</c:v>
                </c:pt>
                <c:pt idx="1673">
                  <c:v>0.77875788335637919</c:v>
                </c:pt>
                <c:pt idx="1674">
                  <c:v>0.78117931672720686</c:v>
                </c:pt>
                <c:pt idx="1675">
                  <c:v>0.78353454306203518</c:v>
                </c:pt>
                <c:pt idx="1676">
                  <c:v>0.78585658609684284</c:v>
                </c:pt>
                <c:pt idx="1677">
                  <c:v>0.78818316957079404</c:v>
                </c:pt>
                <c:pt idx="1678">
                  <c:v>0.79047649317975321</c:v>
                </c:pt>
                <c:pt idx="1679">
                  <c:v>0.79273201007574923</c:v>
                </c:pt>
                <c:pt idx="1680">
                  <c:v>0.79494972025878241</c:v>
                </c:pt>
                <c:pt idx="1681">
                  <c:v>0.79708741913053893</c:v>
                </c:pt>
                <c:pt idx="1682">
                  <c:v>0.7991409067822397</c:v>
                </c:pt>
                <c:pt idx="1683">
                  <c:v>0.80114382838511033</c:v>
                </c:pt>
                <c:pt idx="1684">
                  <c:v>0.80313395872654547</c:v>
                </c:pt>
                <c:pt idx="1685">
                  <c:v>0.80518625352743323</c:v>
                </c:pt>
                <c:pt idx="1686">
                  <c:v>0.8073465150382928</c:v>
                </c:pt>
                <c:pt idx="1687">
                  <c:v>0.80961903477960506</c:v>
                </c:pt>
                <c:pt idx="1688">
                  <c:v>0.81205041740619299</c:v>
                </c:pt>
                <c:pt idx="1689">
                  <c:v>0.8145754431925637</c:v>
                </c:pt>
                <c:pt idx="1690">
                  <c:v>0.81711925620434678</c:v>
                </c:pt>
                <c:pt idx="1691">
                  <c:v>0.81968195882104311</c:v>
                </c:pt>
                <c:pt idx="1692">
                  <c:v>0.82218774239446157</c:v>
                </c:pt>
                <c:pt idx="1693">
                  <c:v>0.82462691104516739</c:v>
                </c:pt>
                <c:pt idx="1694">
                  <c:v>0.827037327075694</c:v>
                </c:pt>
                <c:pt idx="1695">
                  <c:v>0.82941427947477164</c:v>
                </c:pt>
                <c:pt idx="1696">
                  <c:v>0.83179584955250363</c:v>
                </c:pt>
                <c:pt idx="1697">
                  <c:v>0.83418204377836891</c:v>
                </c:pt>
                <c:pt idx="1698">
                  <c:v>0.83657286862690028</c:v>
                </c:pt>
                <c:pt idx="1699">
                  <c:v>0.83896833057768527</c:v>
                </c:pt>
                <c:pt idx="1700">
                  <c:v>0.84136843611536527</c:v>
                </c:pt>
                <c:pt idx="1701">
                  <c:v>0.84377319172963627</c:v>
                </c:pt>
                <c:pt idx="1702">
                  <c:v>0.84614429072937736</c:v>
                </c:pt>
                <c:pt idx="1703">
                  <c:v>0.84843876335737634</c:v>
                </c:pt>
                <c:pt idx="1704">
                  <c:v>0.85065210200491204</c:v>
                </c:pt>
                <c:pt idx="1705">
                  <c:v>0.85281822110590266</c:v>
                </c:pt>
                <c:pt idx="1706">
                  <c:v>0.85497542999226173</c:v>
                </c:pt>
                <c:pt idx="1707">
                  <c:v>0.85708564992391822</c:v>
                </c:pt>
                <c:pt idx="1708">
                  <c:v>0.85918268122894514</c:v>
                </c:pt>
                <c:pt idx="1709">
                  <c:v>0.86130890804653382</c:v>
                </c:pt>
                <c:pt idx="1710">
                  <c:v>0.86342634087266545</c:v>
                </c:pt>
                <c:pt idx="1711">
                  <c:v>0.86557284192900508</c:v>
                </c:pt>
                <c:pt idx="1712">
                  <c:v>0.86775274539907521</c:v>
                </c:pt>
                <c:pt idx="1713">
                  <c:v>0.86992822119127067</c:v>
                </c:pt>
                <c:pt idx="1714">
                  <c:v>0.87217476997024845</c:v>
                </c:pt>
                <c:pt idx="1715">
                  <c:v>0.87450135344419966</c:v>
                </c:pt>
                <c:pt idx="1716">
                  <c:v>0.87687029047908471</c:v>
                </c:pt>
                <c:pt idx="1717">
                  <c:v>0.8793241326376805</c:v>
                </c:pt>
                <c:pt idx="1718">
                  <c:v>0.88182991621109896</c:v>
                </c:pt>
                <c:pt idx="1719">
                  <c:v>0.8843878779068618</c:v>
                </c:pt>
                <c:pt idx="1720">
                  <c:v>0.88700305747223318</c:v>
                </c:pt>
                <c:pt idx="1721">
                  <c:v>0.88967579683993359</c:v>
                </c:pt>
                <c:pt idx="1722">
                  <c:v>0.89241135920723358</c:v>
                </c:pt>
                <c:pt idx="1723">
                  <c:v>0.89521020549991182</c:v>
                </c:pt>
                <c:pt idx="1724">
                  <c:v>0.89803908972614777</c:v>
                </c:pt>
                <c:pt idx="1725">
                  <c:v>0.90081536827416053</c:v>
                </c:pt>
                <c:pt idx="1726">
                  <c:v>0.90349461256391783</c:v>
                </c:pt>
                <c:pt idx="1727">
                  <c:v>0.90606647961101427</c:v>
                </c:pt>
                <c:pt idx="1728">
                  <c:v>0.90852585753868997</c:v>
                </c:pt>
                <c:pt idx="1729">
                  <c:v>0.91074593446232965</c:v>
                </c:pt>
                <c:pt idx="1730">
                  <c:v>0.91263162262251429</c:v>
                </c:pt>
                <c:pt idx="1731">
                  <c:v>0.91413065469051014</c:v>
                </c:pt>
                <c:pt idx="1732">
                  <c:v>0.91519188419938358</c:v>
                </c:pt>
                <c:pt idx="1733">
                  <c:v>0.91580892613315701</c:v>
                </c:pt>
                <c:pt idx="1734">
                  <c:v>0.91612955205399005</c:v>
                </c:pt>
                <c:pt idx="1735">
                  <c:v>0.91630834380890547</c:v>
                </c:pt>
                <c:pt idx="1736">
                  <c:v>0.91642060456181862</c:v>
                </c:pt>
                <c:pt idx="1737">
                  <c:v>0.91654214515575472</c:v>
                </c:pt>
                <c:pt idx="1738">
                  <c:v>0.91667597425171077</c:v>
                </c:pt>
                <c:pt idx="1739">
                  <c:v>0.91679148158553525</c:v>
                </c:pt>
                <c:pt idx="1740">
                  <c:v>0.91682504028609424</c:v>
                </c:pt>
                <c:pt idx="1741">
                  <c:v>0.91682504028609424</c:v>
                </c:pt>
                <c:pt idx="1742">
                  <c:v>0.91682504028609424</c:v>
                </c:pt>
                <c:pt idx="1743">
                  <c:v>0.91682504028609424</c:v>
                </c:pt>
                <c:pt idx="1744">
                  <c:v>0.91693355786438357</c:v>
                </c:pt>
                <c:pt idx="1745">
                  <c:v>0.91721600629265465</c:v>
                </c:pt>
                <c:pt idx="1746">
                  <c:v>0.91761679119890471</c:v>
                </c:pt>
                <c:pt idx="1747">
                  <c:v>0.91807764963543381</c:v>
                </c:pt>
                <c:pt idx="1748">
                  <c:v>0.91860120009955415</c:v>
                </c:pt>
                <c:pt idx="1749">
                  <c:v>0.91913227099117412</c:v>
                </c:pt>
                <c:pt idx="1750">
                  <c:v>0.91964309308902503</c:v>
                </c:pt>
                <c:pt idx="1751">
                  <c:v>0.92018883450438971</c:v>
                </c:pt>
                <c:pt idx="1752">
                  <c:v>0.92077283213812566</c:v>
                </c:pt>
                <c:pt idx="1753">
                  <c:v>0.92139442699074736</c:v>
                </c:pt>
                <c:pt idx="1754">
                  <c:v>0.92208382688466595</c:v>
                </c:pt>
                <c:pt idx="1755">
                  <c:v>0.92278921856071849</c:v>
                </c:pt>
                <c:pt idx="1756">
                  <c:v>0.92348402050148881</c:v>
                </c:pt>
                <c:pt idx="1757">
                  <c:v>0.92416834465928499</c:v>
                </c:pt>
                <c:pt idx="1758">
                  <c:v>0.92484230235462961</c:v>
                </c:pt>
                <c:pt idx="1759">
                  <c:v>0.92550600427626062</c:v>
                </c:pt>
                <c:pt idx="1760">
                  <c:v>0.92615956048113057</c:v>
                </c:pt>
                <c:pt idx="1761">
                  <c:v>0.92677742903123872</c:v>
                </c:pt>
                <c:pt idx="1762">
                  <c:v>0.92738357633824708</c:v>
                </c:pt>
                <c:pt idx="1763">
                  <c:v>0.92798007482776801</c:v>
                </c:pt>
                <c:pt idx="1764">
                  <c:v>0.92853999156300748</c:v>
                </c:pt>
                <c:pt idx="1765">
                  <c:v>0.9290888037586218</c:v>
                </c:pt>
                <c:pt idx="1766">
                  <c:v>0.92962666389213799</c:v>
                </c:pt>
                <c:pt idx="1767">
                  <c:v>0.93015372334935853</c:v>
                </c:pt>
                <c:pt idx="1768">
                  <c:v>0.93064570255467693</c:v>
                </c:pt>
                <c:pt idx="1769">
                  <c:v>0.93105298939423331</c:v>
                </c:pt>
                <c:pt idx="1770">
                  <c:v>0.93130219202553477</c:v>
                </c:pt>
                <c:pt idx="1771">
                  <c:v>0.93134502196973157</c:v>
                </c:pt>
                <c:pt idx="1772">
                  <c:v>0.93134502196973157</c:v>
                </c:pt>
                <c:pt idx="1773">
                  <c:v>0.93134502196973157</c:v>
                </c:pt>
                <c:pt idx="1774">
                  <c:v>0.93134502196973157</c:v>
                </c:pt>
                <c:pt idx="1775">
                  <c:v>0.93134502196973157</c:v>
                </c:pt>
                <c:pt idx="1776">
                  <c:v>0.93134502196973157</c:v>
                </c:pt>
                <c:pt idx="1777">
                  <c:v>0.93134502196973157</c:v>
                </c:pt>
                <c:pt idx="1778">
                  <c:v>0.93134502196973157</c:v>
                </c:pt>
                <c:pt idx="1779">
                  <c:v>0.93134502196973157</c:v>
                </c:pt>
                <c:pt idx="1780">
                  <c:v>0.93134502196973157</c:v>
                </c:pt>
                <c:pt idx="1781">
                  <c:v>0.93134502196973157</c:v>
                </c:pt>
                <c:pt idx="1782">
                  <c:v>0.93134502196973157</c:v>
                </c:pt>
                <c:pt idx="1783">
                  <c:v>0.93134502196973157</c:v>
                </c:pt>
                <c:pt idx="1784">
                  <c:v>0.93134502196973157</c:v>
                </c:pt>
                <c:pt idx="1785">
                  <c:v>0.93134502196973157</c:v>
                </c:pt>
                <c:pt idx="1786">
                  <c:v>0.93134502196973157</c:v>
                </c:pt>
                <c:pt idx="1787">
                  <c:v>0.93134502196973157</c:v>
                </c:pt>
                <c:pt idx="1788">
                  <c:v>0.93134502196973157</c:v>
                </c:pt>
                <c:pt idx="1789">
                  <c:v>0.93134502196973157</c:v>
                </c:pt>
                <c:pt idx="1790">
                  <c:v>0.93134502196973157</c:v>
                </c:pt>
                <c:pt idx="1791">
                  <c:v>0.93134502196973157</c:v>
                </c:pt>
                <c:pt idx="1792">
                  <c:v>0.93134502196973157</c:v>
                </c:pt>
                <c:pt idx="1793">
                  <c:v>0.93134502196973157</c:v>
                </c:pt>
                <c:pt idx="1794">
                  <c:v>0.93134502196973157</c:v>
                </c:pt>
                <c:pt idx="1795">
                  <c:v>0.93134502196973157</c:v>
                </c:pt>
                <c:pt idx="1796">
                  <c:v>0.93134502196973157</c:v>
                </c:pt>
                <c:pt idx="1797">
                  <c:v>0.93134502196973157</c:v>
                </c:pt>
                <c:pt idx="1798">
                  <c:v>0.93134502196973157</c:v>
                </c:pt>
                <c:pt idx="1799">
                  <c:v>0.93134502196973157</c:v>
                </c:pt>
                <c:pt idx="1800">
                  <c:v>0.93134502196973157</c:v>
                </c:pt>
                <c:pt idx="1801">
                  <c:v>0.93134502196973157</c:v>
                </c:pt>
                <c:pt idx="1802">
                  <c:v>0.93134502196973157</c:v>
                </c:pt>
                <c:pt idx="1803">
                  <c:v>0.93134502196973157</c:v>
                </c:pt>
                <c:pt idx="1804">
                  <c:v>0.93134502196973157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556-5D4D-9229-9E83633644F3}"/>
            </c:ext>
          </c:extLst>
        </c:ser>
        <c:ser>
          <c:idx val="2"/>
          <c:order val="2"/>
          <c:tx>
            <c:v>Cumulative Braking after losses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v5'!$Z$2:$Z$1811</c:f>
              <c:numCache>
                <c:formatCode>0.00</c:formatCode>
                <c:ptCount val="1805"/>
                <c:pt idx="3" formatCode="0.000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2.615287489524829E-4</c:v>
                </c:pt>
                <c:pt idx="42">
                  <c:v>6.5689380445905815E-4</c:v>
                </c:pt>
                <c:pt idx="43">
                  <c:v>9.9132954908657655E-4</c:v>
                </c:pt>
                <c:pt idx="44">
                  <c:v>1.2548045847095618E-3</c:v>
                </c:pt>
                <c:pt idx="45">
                  <c:v>1.5794619910813855E-3</c:v>
                </c:pt>
                <c:pt idx="46">
                  <c:v>1.9950526325714217E-3</c:v>
                </c:pt>
                <c:pt idx="47">
                  <c:v>2.3326938342109124E-3</c:v>
                </c:pt>
                <c:pt idx="48">
                  <c:v>2.4844971201771122E-3</c:v>
                </c:pt>
                <c:pt idx="49">
                  <c:v>2.4987373191419746E-3</c:v>
                </c:pt>
                <c:pt idx="50">
                  <c:v>2.4987373191419746E-3</c:v>
                </c:pt>
                <c:pt idx="51">
                  <c:v>2.5228999344461826E-3</c:v>
                </c:pt>
                <c:pt idx="52">
                  <c:v>2.5320052646852342E-3</c:v>
                </c:pt>
                <c:pt idx="53">
                  <c:v>2.5320052646852342E-3</c:v>
                </c:pt>
                <c:pt idx="54">
                  <c:v>2.5320052646852342E-3</c:v>
                </c:pt>
                <c:pt idx="55">
                  <c:v>2.5590434475074343E-3</c:v>
                </c:pt>
                <c:pt idx="56">
                  <c:v>2.673278033463167E-3</c:v>
                </c:pt>
                <c:pt idx="57">
                  <c:v>2.7456312170465458E-3</c:v>
                </c:pt>
                <c:pt idx="58">
                  <c:v>2.7456312170465458E-3</c:v>
                </c:pt>
                <c:pt idx="59">
                  <c:v>2.7456312170465458E-3</c:v>
                </c:pt>
                <c:pt idx="60">
                  <c:v>2.7456312170465458E-3</c:v>
                </c:pt>
                <c:pt idx="61">
                  <c:v>2.7456312170465458E-3</c:v>
                </c:pt>
                <c:pt idx="62">
                  <c:v>2.7456312170465458E-3</c:v>
                </c:pt>
                <c:pt idx="63">
                  <c:v>2.7456312170465458E-3</c:v>
                </c:pt>
                <c:pt idx="64">
                  <c:v>2.7456312170465458E-3</c:v>
                </c:pt>
                <c:pt idx="65">
                  <c:v>2.7456312170465458E-3</c:v>
                </c:pt>
                <c:pt idx="66">
                  <c:v>2.7456312170465458E-3</c:v>
                </c:pt>
                <c:pt idx="67">
                  <c:v>2.7456312170465458E-3</c:v>
                </c:pt>
                <c:pt idx="68">
                  <c:v>2.7456312170465458E-3</c:v>
                </c:pt>
                <c:pt idx="69">
                  <c:v>2.7456312170465458E-3</c:v>
                </c:pt>
                <c:pt idx="70">
                  <c:v>2.7456312170465458E-3</c:v>
                </c:pt>
                <c:pt idx="71">
                  <c:v>2.7456312170465458E-3</c:v>
                </c:pt>
                <c:pt idx="72">
                  <c:v>2.7456312170465458E-3</c:v>
                </c:pt>
                <c:pt idx="73">
                  <c:v>2.7456312170465458E-3</c:v>
                </c:pt>
                <c:pt idx="74">
                  <c:v>2.7456312170465458E-3</c:v>
                </c:pt>
                <c:pt idx="75">
                  <c:v>2.7456312170465458E-3</c:v>
                </c:pt>
                <c:pt idx="76">
                  <c:v>2.7456312170465458E-3</c:v>
                </c:pt>
                <c:pt idx="77">
                  <c:v>2.7456312170465458E-3</c:v>
                </c:pt>
                <c:pt idx="78">
                  <c:v>2.7456312170465458E-3</c:v>
                </c:pt>
                <c:pt idx="79">
                  <c:v>2.7456312170465458E-3</c:v>
                </c:pt>
                <c:pt idx="80">
                  <c:v>2.7456312170465458E-3</c:v>
                </c:pt>
                <c:pt idx="81">
                  <c:v>2.7456312170465458E-3</c:v>
                </c:pt>
                <c:pt idx="82">
                  <c:v>2.7456312170465458E-3</c:v>
                </c:pt>
                <c:pt idx="83">
                  <c:v>2.7456312170465458E-3</c:v>
                </c:pt>
                <c:pt idx="84">
                  <c:v>2.7456312170465458E-3</c:v>
                </c:pt>
                <c:pt idx="85">
                  <c:v>2.7456312170465458E-3</c:v>
                </c:pt>
                <c:pt idx="86">
                  <c:v>2.7456312170465458E-3</c:v>
                </c:pt>
                <c:pt idx="87">
                  <c:v>2.7456312170465458E-3</c:v>
                </c:pt>
                <c:pt idx="88">
                  <c:v>2.7456312170465458E-3</c:v>
                </c:pt>
                <c:pt idx="89">
                  <c:v>2.7456312170465458E-3</c:v>
                </c:pt>
                <c:pt idx="90">
                  <c:v>2.7456312170465458E-3</c:v>
                </c:pt>
                <c:pt idx="91">
                  <c:v>2.7456312170465458E-3</c:v>
                </c:pt>
                <c:pt idx="92">
                  <c:v>2.8301174196407454E-3</c:v>
                </c:pt>
                <c:pt idx="93">
                  <c:v>3.2584408718802837E-3</c:v>
                </c:pt>
                <c:pt idx="94">
                  <c:v>3.8419192397777077E-3</c:v>
                </c:pt>
                <c:pt idx="95">
                  <c:v>4.3390430783557818E-3</c:v>
                </c:pt>
                <c:pt idx="96">
                  <c:v>4.6158564360284857E-3</c:v>
                </c:pt>
                <c:pt idx="97">
                  <c:v>4.7453100696945374E-3</c:v>
                </c:pt>
                <c:pt idx="98">
                  <c:v>4.8583113068785379E-3</c:v>
                </c:pt>
                <c:pt idx="99">
                  <c:v>4.9702594120817302E-3</c:v>
                </c:pt>
                <c:pt idx="100">
                  <c:v>5.0313349957882723E-3</c:v>
                </c:pt>
                <c:pt idx="101">
                  <c:v>5.0516353286410715E-3</c:v>
                </c:pt>
                <c:pt idx="102">
                  <c:v>5.0640541309235673E-3</c:v>
                </c:pt>
                <c:pt idx="103">
                  <c:v>5.0640541309235673E-3</c:v>
                </c:pt>
                <c:pt idx="104">
                  <c:v>5.0640541309235673E-3</c:v>
                </c:pt>
                <c:pt idx="105">
                  <c:v>5.0640541309235673E-3</c:v>
                </c:pt>
                <c:pt idx="106">
                  <c:v>5.0640541309235673E-3</c:v>
                </c:pt>
                <c:pt idx="107">
                  <c:v>5.0640541309235673E-3</c:v>
                </c:pt>
                <c:pt idx="108">
                  <c:v>5.0640541309235673E-3</c:v>
                </c:pt>
                <c:pt idx="109">
                  <c:v>5.0640541309235673E-3</c:v>
                </c:pt>
                <c:pt idx="110">
                  <c:v>5.0640541309235673E-3</c:v>
                </c:pt>
                <c:pt idx="111">
                  <c:v>5.0640541309235673E-3</c:v>
                </c:pt>
                <c:pt idx="112">
                  <c:v>5.0640541309235673E-3</c:v>
                </c:pt>
                <c:pt idx="113">
                  <c:v>5.0640541309235673E-3</c:v>
                </c:pt>
                <c:pt idx="114">
                  <c:v>5.0640541309235673E-3</c:v>
                </c:pt>
                <c:pt idx="115">
                  <c:v>5.0640541309235673E-3</c:v>
                </c:pt>
                <c:pt idx="116">
                  <c:v>5.0640541309235673E-3</c:v>
                </c:pt>
                <c:pt idx="117">
                  <c:v>5.0640541309235673E-3</c:v>
                </c:pt>
                <c:pt idx="118">
                  <c:v>5.0640541309235673E-3</c:v>
                </c:pt>
                <c:pt idx="119">
                  <c:v>5.0640541309235673E-3</c:v>
                </c:pt>
                <c:pt idx="120">
                  <c:v>5.0640541309235673E-3</c:v>
                </c:pt>
                <c:pt idx="121">
                  <c:v>5.0640541309235673E-3</c:v>
                </c:pt>
                <c:pt idx="122">
                  <c:v>5.0640541309235673E-3</c:v>
                </c:pt>
                <c:pt idx="123">
                  <c:v>5.0640541309235673E-3</c:v>
                </c:pt>
                <c:pt idx="124">
                  <c:v>5.0640541309235673E-3</c:v>
                </c:pt>
                <c:pt idx="125">
                  <c:v>5.0640541309235673E-3</c:v>
                </c:pt>
                <c:pt idx="126">
                  <c:v>5.0640541309235673E-3</c:v>
                </c:pt>
                <c:pt idx="127">
                  <c:v>5.0640541309235673E-3</c:v>
                </c:pt>
                <c:pt idx="128">
                  <c:v>5.0640541309235673E-3</c:v>
                </c:pt>
                <c:pt idx="129">
                  <c:v>5.0640541309235673E-3</c:v>
                </c:pt>
                <c:pt idx="130">
                  <c:v>5.0640541309235673E-3</c:v>
                </c:pt>
                <c:pt idx="131">
                  <c:v>5.0640541309235673E-3</c:v>
                </c:pt>
                <c:pt idx="132">
                  <c:v>5.0640541309235673E-3</c:v>
                </c:pt>
                <c:pt idx="133">
                  <c:v>5.0640541309235673E-3</c:v>
                </c:pt>
                <c:pt idx="134">
                  <c:v>5.0640541309235673E-3</c:v>
                </c:pt>
                <c:pt idx="135">
                  <c:v>5.0640541309235673E-3</c:v>
                </c:pt>
                <c:pt idx="136">
                  <c:v>5.0640541309235673E-3</c:v>
                </c:pt>
                <c:pt idx="137">
                  <c:v>5.0640541309235673E-3</c:v>
                </c:pt>
                <c:pt idx="138">
                  <c:v>5.0640541309235673E-3</c:v>
                </c:pt>
                <c:pt idx="139">
                  <c:v>5.0640541309235673E-3</c:v>
                </c:pt>
                <c:pt idx="140">
                  <c:v>5.0640541309235673E-3</c:v>
                </c:pt>
                <c:pt idx="141">
                  <c:v>5.0640541309235673E-3</c:v>
                </c:pt>
                <c:pt idx="142">
                  <c:v>5.0640541309235673E-3</c:v>
                </c:pt>
                <c:pt idx="143">
                  <c:v>5.0640541309235673E-3</c:v>
                </c:pt>
                <c:pt idx="144">
                  <c:v>5.0640541309235673E-3</c:v>
                </c:pt>
                <c:pt idx="145">
                  <c:v>5.0640541309235673E-3</c:v>
                </c:pt>
                <c:pt idx="146">
                  <c:v>5.0640541309235673E-3</c:v>
                </c:pt>
                <c:pt idx="147">
                  <c:v>5.0640541309235673E-3</c:v>
                </c:pt>
                <c:pt idx="148">
                  <c:v>5.0640541309235673E-3</c:v>
                </c:pt>
                <c:pt idx="149">
                  <c:v>5.0640541309235673E-3</c:v>
                </c:pt>
                <c:pt idx="150">
                  <c:v>5.0640541309235673E-3</c:v>
                </c:pt>
                <c:pt idx="151">
                  <c:v>5.0640541309235673E-3</c:v>
                </c:pt>
                <c:pt idx="152">
                  <c:v>5.0640541309235673E-3</c:v>
                </c:pt>
                <c:pt idx="153">
                  <c:v>5.0640541309235673E-3</c:v>
                </c:pt>
                <c:pt idx="154">
                  <c:v>5.0640541309235673E-3</c:v>
                </c:pt>
                <c:pt idx="155">
                  <c:v>5.1356438502991007E-3</c:v>
                </c:pt>
                <c:pt idx="156">
                  <c:v>5.4993526986584487E-3</c:v>
                </c:pt>
                <c:pt idx="157">
                  <c:v>5.9862487932658788E-3</c:v>
                </c:pt>
                <c:pt idx="158">
                  <c:v>6.3348280875895075E-3</c:v>
                </c:pt>
                <c:pt idx="159">
                  <c:v>6.4666206804236178E-3</c:v>
                </c:pt>
                <c:pt idx="160">
                  <c:v>6.4666206804236178E-3</c:v>
                </c:pt>
                <c:pt idx="161">
                  <c:v>6.4666206804236178E-3</c:v>
                </c:pt>
                <c:pt idx="162">
                  <c:v>6.4666206804236178E-3</c:v>
                </c:pt>
                <c:pt idx="163">
                  <c:v>6.4666206804236178E-3</c:v>
                </c:pt>
                <c:pt idx="164">
                  <c:v>6.4666206804236178E-3</c:v>
                </c:pt>
                <c:pt idx="165">
                  <c:v>6.4666206804236178E-3</c:v>
                </c:pt>
                <c:pt idx="166">
                  <c:v>6.4666206804236178E-3</c:v>
                </c:pt>
                <c:pt idx="167">
                  <c:v>6.4666206804236178E-3</c:v>
                </c:pt>
                <c:pt idx="168">
                  <c:v>6.4666206804236178E-3</c:v>
                </c:pt>
                <c:pt idx="169">
                  <c:v>6.4666206804236178E-3</c:v>
                </c:pt>
                <c:pt idx="170">
                  <c:v>6.4666206804236178E-3</c:v>
                </c:pt>
                <c:pt idx="171">
                  <c:v>6.4666206804236178E-3</c:v>
                </c:pt>
                <c:pt idx="172">
                  <c:v>6.4666206804236178E-3</c:v>
                </c:pt>
                <c:pt idx="173">
                  <c:v>6.4666206804236178E-3</c:v>
                </c:pt>
                <c:pt idx="174">
                  <c:v>6.4666206804236178E-3</c:v>
                </c:pt>
                <c:pt idx="175">
                  <c:v>6.5720710319606317E-3</c:v>
                </c:pt>
                <c:pt idx="176">
                  <c:v>6.9925468749228066E-3</c:v>
                </c:pt>
                <c:pt idx="177">
                  <c:v>7.498124114741659E-3</c:v>
                </c:pt>
                <c:pt idx="178">
                  <c:v>7.7836245470767965E-3</c:v>
                </c:pt>
                <c:pt idx="179">
                  <c:v>7.8101740509305736E-3</c:v>
                </c:pt>
                <c:pt idx="180">
                  <c:v>7.8101740509305736E-3</c:v>
                </c:pt>
                <c:pt idx="181">
                  <c:v>7.8101740509305736E-3</c:v>
                </c:pt>
                <c:pt idx="182">
                  <c:v>7.8101740509305736E-3</c:v>
                </c:pt>
                <c:pt idx="183">
                  <c:v>7.8101740509305736E-3</c:v>
                </c:pt>
                <c:pt idx="184">
                  <c:v>7.8101740509305736E-3</c:v>
                </c:pt>
                <c:pt idx="185">
                  <c:v>7.8101740509305736E-3</c:v>
                </c:pt>
                <c:pt idx="186">
                  <c:v>7.8101740509305736E-3</c:v>
                </c:pt>
                <c:pt idx="187">
                  <c:v>7.9169364334573215E-3</c:v>
                </c:pt>
                <c:pt idx="188">
                  <c:v>8.1255172959382466E-3</c:v>
                </c:pt>
                <c:pt idx="189">
                  <c:v>8.3406371707614169E-3</c:v>
                </c:pt>
                <c:pt idx="190">
                  <c:v>8.5121440058250862E-3</c:v>
                </c:pt>
                <c:pt idx="191">
                  <c:v>8.6286118942254103E-3</c:v>
                </c:pt>
                <c:pt idx="192">
                  <c:v>8.7038863982600873E-3</c:v>
                </c:pt>
                <c:pt idx="193">
                  <c:v>8.749199100660264E-3</c:v>
                </c:pt>
                <c:pt idx="194">
                  <c:v>8.768965981916739E-3</c:v>
                </c:pt>
                <c:pt idx="195">
                  <c:v>8.7737168792221577E-3</c:v>
                </c:pt>
                <c:pt idx="196">
                  <c:v>8.7737168792221577E-3</c:v>
                </c:pt>
                <c:pt idx="197">
                  <c:v>8.7737168792221577E-3</c:v>
                </c:pt>
                <c:pt idx="198">
                  <c:v>8.7737168792221577E-3</c:v>
                </c:pt>
                <c:pt idx="199">
                  <c:v>8.7737168792221577E-3</c:v>
                </c:pt>
                <c:pt idx="200">
                  <c:v>8.7737168792221577E-3</c:v>
                </c:pt>
                <c:pt idx="201">
                  <c:v>8.7737168792221577E-3</c:v>
                </c:pt>
                <c:pt idx="202">
                  <c:v>8.7737168792221577E-3</c:v>
                </c:pt>
                <c:pt idx="203">
                  <c:v>8.7737168792221577E-3</c:v>
                </c:pt>
                <c:pt idx="204">
                  <c:v>8.7737168792221577E-3</c:v>
                </c:pt>
                <c:pt idx="205">
                  <c:v>8.7737168792221577E-3</c:v>
                </c:pt>
                <c:pt idx="206">
                  <c:v>8.7737168792221577E-3</c:v>
                </c:pt>
                <c:pt idx="207">
                  <c:v>8.7737168792221577E-3</c:v>
                </c:pt>
                <c:pt idx="208">
                  <c:v>8.7737168792221577E-3</c:v>
                </c:pt>
                <c:pt idx="209">
                  <c:v>8.7737168792221577E-3</c:v>
                </c:pt>
                <c:pt idx="210">
                  <c:v>8.7737168792221577E-3</c:v>
                </c:pt>
                <c:pt idx="211">
                  <c:v>8.7737168792221577E-3</c:v>
                </c:pt>
                <c:pt idx="212">
                  <c:v>8.7737168792221577E-3</c:v>
                </c:pt>
                <c:pt idx="213">
                  <c:v>8.7737168792221577E-3</c:v>
                </c:pt>
                <c:pt idx="214">
                  <c:v>8.7737168792221577E-3</c:v>
                </c:pt>
                <c:pt idx="215">
                  <c:v>8.7737168792221577E-3</c:v>
                </c:pt>
                <c:pt idx="216">
                  <c:v>8.7737168792221577E-3</c:v>
                </c:pt>
                <c:pt idx="217">
                  <c:v>8.7737168792221577E-3</c:v>
                </c:pt>
                <c:pt idx="218">
                  <c:v>8.7737168792221577E-3</c:v>
                </c:pt>
                <c:pt idx="219">
                  <c:v>8.7737168792221577E-3</c:v>
                </c:pt>
                <c:pt idx="220">
                  <c:v>8.7737168792221577E-3</c:v>
                </c:pt>
                <c:pt idx="221">
                  <c:v>8.7737168792221577E-3</c:v>
                </c:pt>
                <c:pt idx="222">
                  <c:v>8.7737168792221577E-3</c:v>
                </c:pt>
                <c:pt idx="223">
                  <c:v>8.7737168792221577E-3</c:v>
                </c:pt>
                <c:pt idx="224">
                  <c:v>8.7737168792221577E-3</c:v>
                </c:pt>
                <c:pt idx="225">
                  <c:v>8.7737168792221577E-3</c:v>
                </c:pt>
                <c:pt idx="226">
                  <c:v>8.7737168792221577E-3</c:v>
                </c:pt>
                <c:pt idx="227">
                  <c:v>8.7737168792221577E-3</c:v>
                </c:pt>
                <c:pt idx="228">
                  <c:v>8.7737168792221577E-3</c:v>
                </c:pt>
                <c:pt idx="229">
                  <c:v>8.7737168792221577E-3</c:v>
                </c:pt>
                <c:pt idx="230">
                  <c:v>8.7737168792221577E-3</c:v>
                </c:pt>
                <c:pt idx="231">
                  <c:v>8.7737168792221577E-3</c:v>
                </c:pt>
                <c:pt idx="232">
                  <c:v>8.7737168792221577E-3</c:v>
                </c:pt>
                <c:pt idx="233">
                  <c:v>8.7737168792221577E-3</c:v>
                </c:pt>
                <c:pt idx="234">
                  <c:v>8.7737168792221577E-3</c:v>
                </c:pt>
                <c:pt idx="235">
                  <c:v>8.7737168792221577E-3</c:v>
                </c:pt>
                <c:pt idx="236">
                  <c:v>8.7737168792221577E-3</c:v>
                </c:pt>
                <c:pt idx="237">
                  <c:v>8.9204692594974811E-3</c:v>
                </c:pt>
                <c:pt idx="238">
                  <c:v>9.152165507121602E-3</c:v>
                </c:pt>
                <c:pt idx="239">
                  <c:v>9.2775327058952691E-3</c:v>
                </c:pt>
                <c:pt idx="240">
                  <c:v>9.2775327058952691E-3</c:v>
                </c:pt>
                <c:pt idx="241">
                  <c:v>9.2775327058952691E-3</c:v>
                </c:pt>
                <c:pt idx="242">
                  <c:v>9.3056545699343202E-3</c:v>
                </c:pt>
                <c:pt idx="243">
                  <c:v>9.5557987463648301E-3</c:v>
                </c:pt>
                <c:pt idx="244">
                  <c:v>9.9484607026185425E-3</c:v>
                </c:pt>
                <c:pt idx="245">
                  <c:v>1.0259284269418878E-2</c:v>
                </c:pt>
                <c:pt idx="246">
                  <c:v>1.0529200200775125E-2</c:v>
                </c:pt>
                <c:pt idx="247">
                  <c:v>1.0825417740958198E-2</c:v>
                </c:pt>
                <c:pt idx="248">
                  <c:v>1.1088892776581183E-2</c:v>
                </c:pt>
                <c:pt idx="249">
                  <c:v>1.1413550182953007E-2</c:v>
                </c:pt>
                <c:pt idx="250">
                  <c:v>1.1829140824443043E-2</c:v>
                </c:pt>
                <c:pt idx="251">
                  <c:v>1.2166782026082533E-2</c:v>
                </c:pt>
                <c:pt idx="252">
                  <c:v>1.2318585312048732E-2</c:v>
                </c:pt>
                <c:pt idx="253">
                  <c:v>1.2332825511013595E-2</c:v>
                </c:pt>
                <c:pt idx="254">
                  <c:v>1.2332825511013595E-2</c:v>
                </c:pt>
                <c:pt idx="255">
                  <c:v>1.2356988126317803E-2</c:v>
                </c:pt>
                <c:pt idx="256">
                  <c:v>1.2366093456556855E-2</c:v>
                </c:pt>
                <c:pt idx="257">
                  <c:v>1.2366093456556855E-2</c:v>
                </c:pt>
                <c:pt idx="258">
                  <c:v>1.2366093456556855E-2</c:v>
                </c:pt>
                <c:pt idx="259">
                  <c:v>1.2393131639379055E-2</c:v>
                </c:pt>
                <c:pt idx="260">
                  <c:v>1.2450607027112563E-2</c:v>
                </c:pt>
                <c:pt idx="261">
                  <c:v>1.2450607027112563E-2</c:v>
                </c:pt>
                <c:pt idx="262">
                  <c:v>1.2450607027112563E-2</c:v>
                </c:pt>
                <c:pt idx="263">
                  <c:v>1.2450607027112563E-2</c:v>
                </c:pt>
                <c:pt idx="264">
                  <c:v>1.2450607027112563E-2</c:v>
                </c:pt>
                <c:pt idx="265">
                  <c:v>1.2450607027112563E-2</c:v>
                </c:pt>
                <c:pt idx="266">
                  <c:v>1.2450607027112563E-2</c:v>
                </c:pt>
                <c:pt idx="267">
                  <c:v>1.2450607027112563E-2</c:v>
                </c:pt>
                <c:pt idx="268">
                  <c:v>1.2450607027112563E-2</c:v>
                </c:pt>
                <c:pt idx="269">
                  <c:v>1.2450607027112563E-2</c:v>
                </c:pt>
                <c:pt idx="270">
                  <c:v>1.2450607027112563E-2</c:v>
                </c:pt>
                <c:pt idx="271">
                  <c:v>1.2450607027112563E-2</c:v>
                </c:pt>
                <c:pt idx="272">
                  <c:v>1.2450607027112563E-2</c:v>
                </c:pt>
                <c:pt idx="273">
                  <c:v>1.2450607027112563E-2</c:v>
                </c:pt>
                <c:pt idx="274">
                  <c:v>1.2450607027112563E-2</c:v>
                </c:pt>
                <c:pt idx="275">
                  <c:v>1.2450607027112563E-2</c:v>
                </c:pt>
                <c:pt idx="276">
                  <c:v>1.2450607027112563E-2</c:v>
                </c:pt>
                <c:pt idx="277">
                  <c:v>1.2450607027112563E-2</c:v>
                </c:pt>
                <c:pt idx="278">
                  <c:v>1.2738073174961593E-2</c:v>
                </c:pt>
                <c:pt idx="279">
                  <c:v>1.3140192596542394E-2</c:v>
                </c:pt>
                <c:pt idx="280">
                  <c:v>1.3589526835217651E-2</c:v>
                </c:pt>
                <c:pt idx="281">
                  <c:v>1.4065021113699668E-2</c:v>
                </c:pt>
                <c:pt idx="282">
                  <c:v>1.4640921186831657E-2</c:v>
                </c:pt>
                <c:pt idx="283">
                  <c:v>1.5161358402123699E-2</c:v>
                </c:pt>
                <c:pt idx="284">
                  <c:v>1.5369023906831085E-2</c:v>
                </c:pt>
                <c:pt idx="285">
                  <c:v>1.5369023906831085E-2</c:v>
                </c:pt>
                <c:pt idx="286">
                  <c:v>1.5369023906831085E-2</c:v>
                </c:pt>
                <c:pt idx="287">
                  <c:v>1.5369023906831085E-2</c:v>
                </c:pt>
                <c:pt idx="288">
                  <c:v>1.5369023906831085E-2</c:v>
                </c:pt>
                <c:pt idx="289">
                  <c:v>1.5369023906831085E-2</c:v>
                </c:pt>
                <c:pt idx="290">
                  <c:v>1.5369023906831085E-2</c:v>
                </c:pt>
                <c:pt idx="291">
                  <c:v>1.5369023906831085E-2</c:v>
                </c:pt>
                <c:pt idx="292">
                  <c:v>1.5369023906831085E-2</c:v>
                </c:pt>
                <c:pt idx="293">
                  <c:v>1.5369023906831085E-2</c:v>
                </c:pt>
                <c:pt idx="294">
                  <c:v>1.5369023906831085E-2</c:v>
                </c:pt>
                <c:pt idx="295">
                  <c:v>1.5369023906831085E-2</c:v>
                </c:pt>
                <c:pt idx="296">
                  <c:v>1.5369023906831085E-2</c:v>
                </c:pt>
                <c:pt idx="297">
                  <c:v>1.5369023906831085E-2</c:v>
                </c:pt>
                <c:pt idx="298">
                  <c:v>1.5369023906831085E-2</c:v>
                </c:pt>
                <c:pt idx="299">
                  <c:v>1.5369023906831085E-2</c:v>
                </c:pt>
                <c:pt idx="300">
                  <c:v>1.5369023906831085E-2</c:v>
                </c:pt>
                <c:pt idx="301">
                  <c:v>1.5369023906831085E-2</c:v>
                </c:pt>
                <c:pt idx="302">
                  <c:v>1.5369023906831085E-2</c:v>
                </c:pt>
                <c:pt idx="303">
                  <c:v>1.5369023906831085E-2</c:v>
                </c:pt>
                <c:pt idx="304">
                  <c:v>1.5369023906831085E-2</c:v>
                </c:pt>
                <c:pt idx="305">
                  <c:v>1.5369023906831085E-2</c:v>
                </c:pt>
                <c:pt idx="306">
                  <c:v>1.5369023906831085E-2</c:v>
                </c:pt>
                <c:pt idx="307">
                  <c:v>1.5369023906831085E-2</c:v>
                </c:pt>
                <c:pt idx="308">
                  <c:v>1.5429166600715293E-2</c:v>
                </c:pt>
                <c:pt idx="309">
                  <c:v>1.5547380585059681E-2</c:v>
                </c:pt>
                <c:pt idx="310">
                  <c:v>1.5611424982276887E-2</c:v>
                </c:pt>
                <c:pt idx="311">
                  <c:v>1.5611424982276887E-2</c:v>
                </c:pt>
                <c:pt idx="312">
                  <c:v>1.5611424982276887E-2</c:v>
                </c:pt>
                <c:pt idx="313">
                  <c:v>1.5611424982276887E-2</c:v>
                </c:pt>
                <c:pt idx="314">
                  <c:v>1.5611424982276887E-2</c:v>
                </c:pt>
                <c:pt idx="315">
                  <c:v>1.5611424982276887E-2</c:v>
                </c:pt>
                <c:pt idx="316">
                  <c:v>1.5611424982276887E-2</c:v>
                </c:pt>
                <c:pt idx="317">
                  <c:v>1.5678243959591678E-2</c:v>
                </c:pt>
                <c:pt idx="318">
                  <c:v>1.5791744362343683E-2</c:v>
                </c:pt>
                <c:pt idx="319">
                  <c:v>1.5903029481714587E-2</c:v>
                </c:pt>
                <c:pt idx="320">
                  <c:v>1.5986494260595591E-2</c:v>
                </c:pt>
                <c:pt idx="321">
                  <c:v>1.6093175588811615E-2</c:v>
                </c:pt>
                <c:pt idx="322">
                  <c:v>1.6250661918104956E-2</c:v>
                </c:pt>
                <c:pt idx="323">
                  <c:v>1.6414481613163914E-2</c:v>
                </c:pt>
                <c:pt idx="324">
                  <c:v>1.6468046339644837E-2</c:v>
                </c:pt>
                <c:pt idx="325">
                  <c:v>1.6468046339644837E-2</c:v>
                </c:pt>
                <c:pt idx="326">
                  <c:v>1.6468046339644837E-2</c:v>
                </c:pt>
                <c:pt idx="327">
                  <c:v>1.6468046339644837E-2</c:v>
                </c:pt>
                <c:pt idx="328">
                  <c:v>1.6468046339644837E-2</c:v>
                </c:pt>
                <c:pt idx="329">
                  <c:v>1.6468046339644837E-2</c:v>
                </c:pt>
                <c:pt idx="330">
                  <c:v>1.6468046339644837E-2</c:v>
                </c:pt>
                <c:pt idx="331">
                  <c:v>1.6468046339644837E-2</c:v>
                </c:pt>
                <c:pt idx="332">
                  <c:v>1.6560335306297184E-2</c:v>
                </c:pt>
                <c:pt idx="333">
                  <c:v>1.6786300346430388E-2</c:v>
                </c:pt>
                <c:pt idx="334">
                  <c:v>1.6881234994146059E-2</c:v>
                </c:pt>
                <c:pt idx="335">
                  <c:v>1.6881234994146059E-2</c:v>
                </c:pt>
                <c:pt idx="336">
                  <c:v>1.6881234994146059E-2</c:v>
                </c:pt>
                <c:pt idx="337">
                  <c:v>1.6881234994146059E-2</c:v>
                </c:pt>
                <c:pt idx="338">
                  <c:v>1.6881234994146059E-2</c:v>
                </c:pt>
                <c:pt idx="339">
                  <c:v>1.6881234994146059E-2</c:v>
                </c:pt>
                <c:pt idx="340">
                  <c:v>1.6881234994146059E-2</c:v>
                </c:pt>
                <c:pt idx="341">
                  <c:v>1.6881234994146059E-2</c:v>
                </c:pt>
                <c:pt idx="342">
                  <c:v>1.6881234994146059E-2</c:v>
                </c:pt>
                <c:pt idx="343">
                  <c:v>1.6881234994146059E-2</c:v>
                </c:pt>
                <c:pt idx="344">
                  <c:v>1.6881234994146059E-2</c:v>
                </c:pt>
                <c:pt idx="345">
                  <c:v>1.6881234994146059E-2</c:v>
                </c:pt>
                <c:pt idx="346">
                  <c:v>1.6881234994146059E-2</c:v>
                </c:pt>
                <c:pt idx="347">
                  <c:v>1.6881234994146059E-2</c:v>
                </c:pt>
                <c:pt idx="348">
                  <c:v>1.6881234994146059E-2</c:v>
                </c:pt>
                <c:pt idx="349">
                  <c:v>1.6881234994146059E-2</c:v>
                </c:pt>
                <c:pt idx="350">
                  <c:v>1.6881234994146059E-2</c:v>
                </c:pt>
                <c:pt idx="351">
                  <c:v>1.6881234994146059E-2</c:v>
                </c:pt>
                <c:pt idx="352">
                  <c:v>1.6881234994146059E-2</c:v>
                </c:pt>
                <c:pt idx="353">
                  <c:v>1.6881234994146059E-2</c:v>
                </c:pt>
                <c:pt idx="354">
                  <c:v>1.6881234994146059E-2</c:v>
                </c:pt>
                <c:pt idx="355">
                  <c:v>1.6881234994146059E-2</c:v>
                </c:pt>
                <c:pt idx="356">
                  <c:v>1.6881234994146059E-2</c:v>
                </c:pt>
                <c:pt idx="357">
                  <c:v>1.6881234994146059E-2</c:v>
                </c:pt>
                <c:pt idx="358">
                  <c:v>1.6881234994146059E-2</c:v>
                </c:pt>
                <c:pt idx="359">
                  <c:v>1.6881234994146059E-2</c:v>
                </c:pt>
                <c:pt idx="360">
                  <c:v>1.6881234994146059E-2</c:v>
                </c:pt>
                <c:pt idx="361">
                  <c:v>1.6881234994146059E-2</c:v>
                </c:pt>
                <c:pt idx="362">
                  <c:v>1.6881234994146059E-2</c:v>
                </c:pt>
                <c:pt idx="363">
                  <c:v>1.6977287278053421E-2</c:v>
                </c:pt>
                <c:pt idx="364">
                  <c:v>1.7113545635219163E-2</c:v>
                </c:pt>
                <c:pt idx="365">
                  <c:v>1.7205517279968437E-2</c:v>
                </c:pt>
                <c:pt idx="366">
                  <c:v>1.7236720232307507E-2</c:v>
                </c:pt>
                <c:pt idx="367">
                  <c:v>1.7236720232307507E-2</c:v>
                </c:pt>
                <c:pt idx="368">
                  <c:v>1.7236720232307507E-2</c:v>
                </c:pt>
                <c:pt idx="369">
                  <c:v>1.7236720232307507E-2</c:v>
                </c:pt>
                <c:pt idx="370">
                  <c:v>1.7236720232307507E-2</c:v>
                </c:pt>
                <c:pt idx="371">
                  <c:v>1.7236720232307507E-2</c:v>
                </c:pt>
                <c:pt idx="372">
                  <c:v>1.7236720232307507E-2</c:v>
                </c:pt>
                <c:pt idx="373">
                  <c:v>1.7236720232307507E-2</c:v>
                </c:pt>
                <c:pt idx="374">
                  <c:v>1.7236720232307507E-2</c:v>
                </c:pt>
                <c:pt idx="375">
                  <c:v>1.7236720232307507E-2</c:v>
                </c:pt>
                <c:pt idx="376">
                  <c:v>1.733672631015383E-2</c:v>
                </c:pt>
                <c:pt idx="377">
                  <c:v>1.7587490404091421E-2</c:v>
                </c:pt>
                <c:pt idx="378">
                  <c:v>1.7834251829255247E-2</c:v>
                </c:pt>
                <c:pt idx="379">
                  <c:v>1.7995216836922446E-2</c:v>
                </c:pt>
                <c:pt idx="380">
                  <c:v>1.8079640611194395E-2</c:v>
                </c:pt>
                <c:pt idx="381">
                  <c:v>1.8120676160212595E-2</c:v>
                </c:pt>
                <c:pt idx="382">
                  <c:v>1.8138256985801345E-2</c:v>
                </c:pt>
                <c:pt idx="383">
                  <c:v>1.8143819574738821E-2</c:v>
                </c:pt>
                <c:pt idx="384">
                  <c:v>1.8152608358470022E-2</c:v>
                </c:pt>
                <c:pt idx="385">
                  <c:v>1.8166420410827805E-2</c:v>
                </c:pt>
                <c:pt idx="386">
                  <c:v>1.8178827896378591E-2</c:v>
                </c:pt>
                <c:pt idx="387">
                  <c:v>1.8190135604132435E-2</c:v>
                </c:pt>
                <c:pt idx="388">
                  <c:v>1.8198366689282867E-2</c:v>
                </c:pt>
                <c:pt idx="389">
                  <c:v>1.8200428452635697E-2</c:v>
                </c:pt>
                <c:pt idx="390">
                  <c:v>1.8200428452635697E-2</c:v>
                </c:pt>
                <c:pt idx="391">
                  <c:v>1.8200428452635697E-2</c:v>
                </c:pt>
                <c:pt idx="392">
                  <c:v>1.8200428452635697E-2</c:v>
                </c:pt>
                <c:pt idx="393">
                  <c:v>1.8200428452635697E-2</c:v>
                </c:pt>
                <c:pt idx="394">
                  <c:v>1.8200428452635697E-2</c:v>
                </c:pt>
                <c:pt idx="395">
                  <c:v>1.8200428452635697E-2</c:v>
                </c:pt>
                <c:pt idx="396">
                  <c:v>1.8200428452635697E-2</c:v>
                </c:pt>
                <c:pt idx="397">
                  <c:v>1.8200428452635697E-2</c:v>
                </c:pt>
                <c:pt idx="398">
                  <c:v>1.8200428452635697E-2</c:v>
                </c:pt>
                <c:pt idx="399">
                  <c:v>1.8200428452635697E-2</c:v>
                </c:pt>
                <c:pt idx="400">
                  <c:v>1.8200428452635697E-2</c:v>
                </c:pt>
                <c:pt idx="401">
                  <c:v>1.8200428452635697E-2</c:v>
                </c:pt>
                <c:pt idx="402">
                  <c:v>1.8200428452635697E-2</c:v>
                </c:pt>
                <c:pt idx="403">
                  <c:v>1.8200428452635697E-2</c:v>
                </c:pt>
                <c:pt idx="404">
                  <c:v>1.8200428452635697E-2</c:v>
                </c:pt>
                <c:pt idx="405">
                  <c:v>1.8200428452635697E-2</c:v>
                </c:pt>
                <c:pt idx="406">
                  <c:v>1.8246213132331851E-2</c:v>
                </c:pt>
                <c:pt idx="407">
                  <c:v>1.8350535668761978E-2</c:v>
                </c:pt>
                <c:pt idx="408">
                  <c:v>1.8437294916774781E-2</c:v>
                </c:pt>
                <c:pt idx="409">
                  <c:v>1.8508861451068167E-2</c:v>
                </c:pt>
                <c:pt idx="410">
                  <c:v>1.8590397098559096E-2</c:v>
                </c:pt>
                <c:pt idx="411">
                  <c:v>1.8674053585120691E-2</c:v>
                </c:pt>
                <c:pt idx="412">
                  <c:v>1.8726252218945114E-2</c:v>
                </c:pt>
                <c:pt idx="413">
                  <c:v>1.8726252218945114E-2</c:v>
                </c:pt>
                <c:pt idx="414">
                  <c:v>1.8726252218945114E-2</c:v>
                </c:pt>
                <c:pt idx="415">
                  <c:v>1.8726252218945114E-2</c:v>
                </c:pt>
                <c:pt idx="416">
                  <c:v>1.8726252218945114E-2</c:v>
                </c:pt>
                <c:pt idx="417">
                  <c:v>1.8726252218945114E-2</c:v>
                </c:pt>
                <c:pt idx="418">
                  <c:v>1.8726252218945114E-2</c:v>
                </c:pt>
                <c:pt idx="419">
                  <c:v>1.8726252218945114E-2</c:v>
                </c:pt>
                <c:pt idx="420">
                  <c:v>1.8726252218945114E-2</c:v>
                </c:pt>
                <c:pt idx="421">
                  <c:v>1.8726252218945114E-2</c:v>
                </c:pt>
                <c:pt idx="422">
                  <c:v>1.8726252218945114E-2</c:v>
                </c:pt>
                <c:pt idx="423">
                  <c:v>1.8726252218945114E-2</c:v>
                </c:pt>
                <c:pt idx="424">
                  <c:v>1.8758056099123843E-2</c:v>
                </c:pt>
                <c:pt idx="425">
                  <c:v>1.8758056099123843E-2</c:v>
                </c:pt>
                <c:pt idx="426">
                  <c:v>1.8758056099123843E-2</c:v>
                </c:pt>
                <c:pt idx="427">
                  <c:v>1.8758056099123843E-2</c:v>
                </c:pt>
                <c:pt idx="428">
                  <c:v>1.8758056099123843E-2</c:v>
                </c:pt>
                <c:pt idx="429">
                  <c:v>1.8758056099123843E-2</c:v>
                </c:pt>
                <c:pt idx="430">
                  <c:v>1.8758056099123843E-2</c:v>
                </c:pt>
                <c:pt idx="431">
                  <c:v>1.8758056099123843E-2</c:v>
                </c:pt>
                <c:pt idx="432">
                  <c:v>1.8758056099123843E-2</c:v>
                </c:pt>
                <c:pt idx="433">
                  <c:v>1.8758056099123843E-2</c:v>
                </c:pt>
                <c:pt idx="434">
                  <c:v>1.8758056099123843E-2</c:v>
                </c:pt>
                <c:pt idx="435">
                  <c:v>1.8758056099123843E-2</c:v>
                </c:pt>
                <c:pt idx="436">
                  <c:v>1.8758056099123843E-2</c:v>
                </c:pt>
                <c:pt idx="437">
                  <c:v>1.8758056099123843E-2</c:v>
                </c:pt>
                <c:pt idx="438">
                  <c:v>1.8758056099123843E-2</c:v>
                </c:pt>
                <c:pt idx="439">
                  <c:v>1.8775646087581643E-2</c:v>
                </c:pt>
                <c:pt idx="440">
                  <c:v>1.8945023205110476E-2</c:v>
                </c:pt>
                <c:pt idx="441">
                  <c:v>1.9261202992104876E-2</c:v>
                </c:pt>
                <c:pt idx="442">
                  <c:v>1.967325998834181E-2</c:v>
                </c:pt>
                <c:pt idx="443">
                  <c:v>2.0077147343153488E-2</c:v>
                </c:pt>
                <c:pt idx="444">
                  <c:v>2.0378296388131312E-2</c:v>
                </c:pt>
                <c:pt idx="445">
                  <c:v>2.0530816947276896E-2</c:v>
                </c:pt>
                <c:pt idx="446">
                  <c:v>2.0579716760283955E-2</c:v>
                </c:pt>
                <c:pt idx="447">
                  <c:v>2.0587058133396178E-2</c:v>
                </c:pt>
                <c:pt idx="448">
                  <c:v>2.0587058133396178E-2</c:v>
                </c:pt>
                <c:pt idx="449">
                  <c:v>2.0587058133396178E-2</c:v>
                </c:pt>
                <c:pt idx="450">
                  <c:v>2.0587058133396178E-2</c:v>
                </c:pt>
                <c:pt idx="451">
                  <c:v>2.0587058133396178E-2</c:v>
                </c:pt>
                <c:pt idx="452">
                  <c:v>2.0587058133396178E-2</c:v>
                </c:pt>
                <c:pt idx="453">
                  <c:v>2.0587058133396178E-2</c:v>
                </c:pt>
                <c:pt idx="454">
                  <c:v>2.0587058133396178E-2</c:v>
                </c:pt>
                <c:pt idx="455">
                  <c:v>2.0587058133396178E-2</c:v>
                </c:pt>
                <c:pt idx="456">
                  <c:v>2.0587058133396178E-2</c:v>
                </c:pt>
                <c:pt idx="457">
                  <c:v>2.0587058133396178E-2</c:v>
                </c:pt>
                <c:pt idx="458">
                  <c:v>2.0587058133396178E-2</c:v>
                </c:pt>
                <c:pt idx="459">
                  <c:v>2.0587058133396178E-2</c:v>
                </c:pt>
                <c:pt idx="460">
                  <c:v>2.0587058133396178E-2</c:v>
                </c:pt>
                <c:pt idx="461">
                  <c:v>2.0587058133396178E-2</c:v>
                </c:pt>
                <c:pt idx="462">
                  <c:v>2.0587058133396178E-2</c:v>
                </c:pt>
                <c:pt idx="463">
                  <c:v>2.0587058133396178E-2</c:v>
                </c:pt>
                <c:pt idx="464">
                  <c:v>2.0587058133396178E-2</c:v>
                </c:pt>
                <c:pt idx="465">
                  <c:v>2.0587058133396178E-2</c:v>
                </c:pt>
                <c:pt idx="466">
                  <c:v>2.0587058133396178E-2</c:v>
                </c:pt>
                <c:pt idx="467">
                  <c:v>2.0587058133396178E-2</c:v>
                </c:pt>
                <c:pt idx="468">
                  <c:v>2.0587058133396178E-2</c:v>
                </c:pt>
                <c:pt idx="469">
                  <c:v>2.0587058133396178E-2</c:v>
                </c:pt>
                <c:pt idx="470">
                  <c:v>2.0587058133396178E-2</c:v>
                </c:pt>
                <c:pt idx="471">
                  <c:v>2.0587058133396178E-2</c:v>
                </c:pt>
                <c:pt idx="472">
                  <c:v>2.0587058133396178E-2</c:v>
                </c:pt>
                <c:pt idx="473">
                  <c:v>2.0587058133396178E-2</c:v>
                </c:pt>
                <c:pt idx="474">
                  <c:v>2.0587058133396178E-2</c:v>
                </c:pt>
                <c:pt idx="475">
                  <c:v>2.0587058133396178E-2</c:v>
                </c:pt>
                <c:pt idx="476">
                  <c:v>2.0587058133396178E-2</c:v>
                </c:pt>
                <c:pt idx="477">
                  <c:v>2.0587058133396178E-2</c:v>
                </c:pt>
                <c:pt idx="478">
                  <c:v>2.0587058133396178E-2</c:v>
                </c:pt>
                <c:pt idx="479">
                  <c:v>2.0587058133396178E-2</c:v>
                </c:pt>
                <c:pt idx="480">
                  <c:v>2.0587058133396178E-2</c:v>
                </c:pt>
                <c:pt idx="481">
                  <c:v>2.0587058133396178E-2</c:v>
                </c:pt>
                <c:pt idx="482">
                  <c:v>2.0587058133396178E-2</c:v>
                </c:pt>
                <c:pt idx="483">
                  <c:v>2.0587058133396178E-2</c:v>
                </c:pt>
                <c:pt idx="484">
                  <c:v>2.0587058133396178E-2</c:v>
                </c:pt>
                <c:pt idx="485">
                  <c:v>2.0587058133396178E-2</c:v>
                </c:pt>
                <c:pt idx="486">
                  <c:v>2.0587058133396178E-2</c:v>
                </c:pt>
                <c:pt idx="487">
                  <c:v>2.0587058133396178E-2</c:v>
                </c:pt>
                <c:pt idx="488">
                  <c:v>2.0587058133396178E-2</c:v>
                </c:pt>
                <c:pt idx="489">
                  <c:v>2.0587058133396178E-2</c:v>
                </c:pt>
                <c:pt idx="490">
                  <c:v>2.0587058133396178E-2</c:v>
                </c:pt>
                <c:pt idx="491">
                  <c:v>2.0587058133396178E-2</c:v>
                </c:pt>
                <c:pt idx="492">
                  <c:v>2.0587058133396178E-2</c:v>
                </c:pt>
                <c:pt idx="493">
                  <c:v>2.0587058133396178E-2</c:v>
                </c:pt>
                <c:pt idx="494">
                  <c:v>2.0587058133396178E-2</c:v>
                </c:pt>
                <c:pt idx="495">
                  <c:v>2.0587058133396178E-2</c:v>
                </c:pt>
                <c:pt idx="496">
                  <c:v>2.0587058133396178E-2</c:v>
                </c:pt>
                <c:pt idx="497">
                  <c:v>2.0587058133396178E-2</c:v>
                </c:pt>
                <c:pt idx="498">
                  <c:v>2.0587058133396178E-2</c:v>
                </c:pt>
                <c:pt idx="499">
                  <c:v>2.0587058133396178E-2</c:v>
                </c:pt>
                <c:pt idx="500">
                  <c:v>2.0587058133396178E-2</c:v>
                </c:pt>
                <c:pt idx="501">
                  <c:v>2.0587058133396178E-2</c:v>
                </c:pt>
                <c:pt idx="502">
                  <c:v>2.0587058133396178E-2</c:v>
                </c:pt>
                <c:pt idx="503">
                  <c:v>2.0587058133396178E-2</c:v>
                </c:pt>
                <c:pt idx="504">
                  <c:v>2.0587058133396178E-2</c:v>
                </c:pt>
                <c:pt idx="505">
                  <c:v>2.0587058133396178E-2</c:v>
                </c:pt>
                <c:pt idx="506">
                  <c:v>2.0587058133396178E-2</c:v>
                </c:pt>
                <c:pt idx="507">
                  <c:v>2.0587058133396178E-2</c:v>
                </c:pt>
                <c:pt idx="508">
                  <c:v>2.0587058133396178E-2</c:v>
                </c:pt>
                <c:pt idx="509">
                  <c:v>2.0587058133396178E-2</c:v>
                </c:pt>
                <c:pt idx="510">
                  <c:v>2.0587058133396178E-2</c:v>
                </c:pt>
                <c:pt idx="511">
                  <c:v>2.0587058133396178E-2</c:v>
                </c:pt>
                <c:pt idx="512">
                  <c:v>2.0587058133396178E-2</c:v>
                </c:pt>
                <c:pt idx="513">
                  <c:v>2.0587058133396178E-2</c:v>
                </c:pt>
                <c:pt idx="514">
                  <c:v>2.0587058133396178E-2</c:v>
                </c:pt>
                <c:pt idx="515">
                  <c:v>2.0587058133396178E-2</c:v>
                </c:pt>
                <c:pt idx="516">
                  <c:v>2.0587058133396178E-2</c:v>
                </c:pt>
                <c:pt idx="517">
                  <c:v>2.0587058133396178E-2</c:v>
                </c:pt>
                <c:pt idx="518">
                  <c:v>2.0587058133396178E-2</c:v>
                </c:pt>
                <c:pt idx="519">
                  <c:v>2.0587058133396178E-2</c:v>
                </c:pt>
                <c:pt idx="520">
                  <c:v>2.0587058133396178E-2</c:v>
                </c:pt>
                <c:pt idx="521">
                  <c:v>2.0587058133396178E-2</c:v>
                </c:pt>
                <c:pt idx="522">
                  <c:v>2.0587058133396178E-2</c:v>
                </c:pt>
                <c:pt idx="523">
                  <c:v>2.0587058133396178E-2</c:v>
                </c:pt>
                <c:pt idx="524">
                  <c:v>2.0590307707333774E-2</c:v>
                </c:pt>
                <c:pt idx="525">
                  <c:v>2.0620231770054818E-2</c:v>
                </c:pt>
                <c:pt idx="526">
                  <c:v>2.0668975597647351E-2</c:v>
                </c:pt>
                <c:pt idx="527">
                  <c:v>2.0769996576381893E-2</c:v>
                </c:pt>
                <c:pt idx="528">
                  <c:v>2.0946887879897923E-2</c:v>
                </c:pt>
                <c:pt idx="529">
                  <c:v>2.1145010812392083E-2</c:v>
                </c:pt>
                <c:pt idx="530">
                  <c:v>2.1272008397852291E-2</c:v>
                </c:pt>
                <c:pt idx="531">
                  <c:v>2.1315213933565478E-2</c:v>
                </c:pt>
                <c:pt idx="532">
                  <c:v>2.1323406207133182E-2</c:v>
                </c:pt>
                <c:pt idx="533">
                  <c:v>2.1324922223242039E-2</c:v>
                </c:pt>
                <c:pt idx="534">
                  <c:v>2.1324922223242039E-2</c:v>
                </c:pt>
                <c:pt idx="535">
                  <c:v>2.1324922223242039E-2</c:v>
                </c:pt>
                <c:pt idx="536">
                  <c:v>2.1324922223242039E-2</c:v>
                </c:pt>
                <c:pt idx="537">
                  <c:v>2.1324922223242039E-2</c:v>
                </c:pt>
                <c:pt idx="538">
                  <c:v>2.1324922223242039E-2</c:v>
                </c:pt>
                <c:pt idx="539">
                  <c:v>2.1324922223242039E-2</c:v>
                </c:pt>
                <c:pt idx="540">
                  <c:v>2.1324922223242039E-2</c:v>
                </c:pt>
                <c:pt idx="541">
                  <c:v>2.1324922223242039E-2</c:v>
                </c:pt>
                <c:pt idx="542">
                  <c:v>2.1324922223242039E-2</c:v>
                </c:pt>
                <c:pt idx="543">
                  <c:v>2.1324922223242039E-2</c:v>
                </c:pt>
                <c:pt idx="544">
                  <c:v>2.1324922223242039E-2</c:v>
                </c:pt>
                <c:pt idx="545">
                  <c:v>2.1324922223242039E-2</c:v>
                </c:pt>
                <c:pt idx="546">
                  <c:v>2.1324922223242039E-2</c:v>
                </c:pt>
                <c:pt idx="547">
                  <c:v>2.1324922223242039E-2</c:v>
                </c:pt>
                <c:pt idx="548">
                  <c:v>2.1351120217176316E-2</c:v>
                </c:pt>
                <c:pt idx="549">
                  <c:v>2.1463224969307679E-2</c:v>
                </c:pt>
                <c:pt idx="550">
                  <c:v>2.1581210365792768E-2</c:v>
                </c:pt>
                <c:pt idx="551">
                  <c:v>2.164764264481521E-2</c:v>
                </c:pt>
                <c:pt idx="552">
                  <c:v>2.1678898523860481E-2</c:v>
                </c:pt>
                <c:pt idx="553">
                  <c:v>2.1692041078709784E-2</c:v>
                </c:pt>
                <c:pt idx="554">
                  <c:v>2.1696825250929391E-2</c:v>
                </c:pt>
                <c:pt idx="555">
                  <c:v>2.1696825250929391E-2</c:v>
                </c:pt>
                <c:pt idx="556">
                  <c:v>2.1696825250929391E-2</c:v>
                </c:pt>
                <c:pt idx="557">
                  <c:v>2.1696825250929391E-2</c:v>
                </c:pt>
                <c:pt idx="558">
                  <c:v>2.1696825250929391E-2</c:v>
                </c:pt>
                <c:pt idx="559">
                  <c:v>2.1696825250929391E-2</c:v>
                </c:pt>
                <c:pt idx="560">
                  <c:v>2.1696825250929391E-2</c:v>
                </c:pt>
                <c:pt idx="561">
                  <c:v>2.1696825250929391E-2</c:v>
                </c:pt>
                <c:pt idx="562">
                  <c:v>2.1696825250929391E-2</c:v>
                </c:pt>
                <c:pt idx="563">
                  <c:v>2.1696825250929391E-2</c:v>
                </c:pt>
                <c:pt idx="564">
                  <c:v>2.1696825250929391E-2</c:v>
                </c:pt>
                <c:pt idx="565">
                  <c:v>2.1696825250929391E-2</c:v>
                </c:pt>
                <c:pt idx="566">
                  <c:v>2.1696825250929391E-2</c:v>
                </c:pt>
                <c:pt idx="567">
                  <c:v>2.1701463017490982E-2</c:v>
                </c:pt>
                <c:pt idx="568">
                  <c:v>2.1917015422599478E-2</c:v>
                </c:pt>
                <c:pt idx="569">
                  <c:v>2.2155881833372998E-2</c:v>
                </c:pt>
                <c:pt idx="570">
                  <c:v>2.2263481723156463E-2</c:v>
                </c:pt>
                <c:pt idx="571">
                  <c:v>2.2263481723156463E-2</c:v>
                </c:pt>
                <c:pt idx="572">
                  <c:v>2.2263481723156463E-2</c:v>
                </c:pt>
                <c:pt idx="573">
                  <c:v>2.2263481723156463E-2</c:v>
                </c:pt>
                <c:pt idx="574">
                  <c:v>2.2263481723156463E-2</c:v>
                </c:pt>
                <c:pt idx="575">
                  <c:v>2.2263481723156463E-2</c:v>
                </c:pt>
                <c:pt idx="576">
                  <c:v>2.2263481723156463E-2</c:v>
                </c:pt>
                <c:pt idx="577">
                  <c:v>2.2263481723156463E-2</c:v>
                </c:pt>
                <c:pt idx="578">
                  <c:v>2.2263481723156463E-2</c:v>
                </c:pt>
                <c:pt idx="579">
                  <c:v>2.2263481723156463E-2</c:v>
                </c:pt>
                <c:pt idx="580">
                  <c:v>2.2263481723156463E-2</c:v>
                </c:pt>
                <c:pt idx="581">
                  <c:v>2.2263481723156463E-2</c:v>
                </c:pt>
                <c:pt idx="582">
                  <c:v>2.2263481723156463E-2</c:v>
                </c:pt>
                <c:pt idx="583">
                  <c:v>2.2263481723156463E-2</c:v>
                </c:pt>
                <c:pt idx="584">
                  <c:v>2.2263481723156463E-2</c:v>
                </c:pt>
                <c:pt idx="585">
                  <c:v>2.2263481723156463E-2</c:v>
                </c:pt>
                <c:pt idx="586">
                  <c:v>2.2263481723156463E-2</c:v>
                </c:pt>
                <c:pt idx="587">
                  <c:v>2.2263481723156463E-2</c:v>
                </c:pt>
                <c:pt idx="588">
                  <c:v>2.2263481723156463E-2</c:v>
                </c:pt>
                <c:pt idx="589">
                  <c:v>2.2263481723156463E-2</c:v>
                </c:pt>
                <c:pt idx="590">
                  <c:v>2.2263481723156463E-2</c:v>
                </c:pt>
                <c:pt idx="591">
                  <c:v>2.2263481723156463E-2</c:v>
                </c:pt>
                <c:pt idx="592">
                  <c:v>2.2263481723156463E-2</c:v>
                </c:pt>
                <c:pt idx="593">
                  <c:v>2.2263481723156463E-2</c:v>
                </c:pt>
                <c:pt idx="594">
                  <c:v>2.2263481723156463E-2</c:v>
                </c:pt>
                <c:pt idx="595">
                  <c:v>2.2263481723156463E-2</c:v>
                </c:pt>
                <c:pt idx="596">
                  <c:v>2.2263481723156463E-2</c:v>
                </c:pt>
                <c:pt idx="597">
                  <c:v>2.2263481723156463E-2</c:v>
                </c:pt>
                <c:pt idx="598">
                  <c:v>2.2263481723156463E-2</c:v>
                </c:pt>
                <c:pt idx="599">
                  <c:v>2.2263481723156463E-2</c:v>
                </c:pt>
                <c:pt idx="600">
                  <c:v>2.2263481723156463E-2</c:v>
                </c:pt>
                <c:pt idx="601">
                  <c:v>2.2263481723156463E-2</c:v>
                </c:pt>
                <c:pt idx="602">
                  <c:v>2.2263481723156463E-2</c:v>
                </c:pt>
                <c:pt idx="603">
                  <c:v>2.2263481723156463E-2</c:v>
                </c:pt>
                <c:pt idx="604">
                  <c:v>2.2263481723156463E-2</c:v>
                </c:pt>
                <c:pt idx="605">
                  <c:v>2.2263481723156463E-2</c:v>
                </c:pt>
                <c:pt idx="606">
                  <c:v>2.2263481723156463E-2</c:v>
                </c:pt>
                <c:pt idx="607">
                  <c:v>2.2263481723156463E-2</c:v>
                </c:pt>
                <c:pt idx="608">
                  <c:v>2.2263481723156463E-2</c:v>
                </c:pt>
                <c:pt idx="609">
                  <c:v>2.2263481723156463E-2</c:v>
                </c:pt>
                <c:pt idx="610">
                  <c:v>2.2263481723156463E-2</c:v>
                </c:pt>
                <c:pt idx="611">
                  <c:v>2.2263481723156463E-2</c:v>
                </c:pt>
                <c:pt idx="612">
                  <c:v>2.2263481723156463E-2</c:v>
                </c:pt>
                <c:pt idx="613">
                  <c:v>2.2263481723156463E-2</c:v>
                </c:pt>
                <c:pt idx="614">
                  <c:v>2.2263481723156463E-2</c:v>
                </c:pt>
                <c:pt idx="615">
                  <c:v>2.2263481723156463E-2</c:v>
                </c:pt>
                <c:pt idx="616">
                  <c:v>2.2263481723156463E-2</c:v>
                </c:pt>
                <c:pt idx="617">
                  <c:v>2.2263481723156463E-2</c:v>
                </c:pt>
                <c:pt idx="618">
                  <c:v>2.2263481723156463E-2</c:v>
                </c:pt>
                <c:pt idx="619">
                  <c:v>2.2263481723156463E-2</c:v>
                </c:pt>
                <c:pt idx="620">
                  <c:v>2.2263481723156463E-2</c:v>
                </c:pt>
                <c:pt idx="621">
                  <c:v>2.2263481723156463E-2</c:v>
                </c:pt>
                <c:pt idx="622">
                  <c:v>2.2263481723156463E-2</c:v>
                </c:pt>
                <c:pt idx="623">
                  <c:v>2.2263481723156463E-2</c:v>
                </c:pt>
                <c:pt idx="624">
                  <c:v>2.2274346243865536E-2</c:v>
                </c:pt>
                <c:pt idx="625">
                  <c:v>2.2274346243865536E-2</c:v>
                </c:pt>
                <c:pt idx="626">
                  <c:v>2.2274346243865536E-2</c:v>
                </c:pt>
                <c:pt idx="627">
                  <c:v>2.2274346243865536E-2</c:v>
                </c:pt>
                <c:pt idx="628">
                  <c:v>2.2274346243865536E-2</c:v>
                </c:pt>
                <c:pt idx="629">
                  <c:v>2.2274346243865536E-2</c:v>
                </c:pt>
                <c:pt idx="630">
                  <c:v>2.2274346243865536E-2</c:v>
                </c:pt>
                <c:pt idx="631">
                  <c:v>2.2274346243865536E-2</c:v>
                </c:pt>
                <c:pt idx="632">
                  <c:v>2.2274346243865536E-2</c:v>
                </c:pt>
                <c:pt idx="633">
                  <c:v>2.2274346243865536E-2</c:v>
                </c:pt>
                <c:pt idx="634">
                  <c:v>2.2274346243865536E-2</c:v>
                </c:pt>
                <c:pt idx="635">
                  <c:v>2.2274346243865536E-2</c:v>
                </c:pt>
                <c:pt idx="636">
                  <c:v>2.2274346243865536E-2</c:v>
                </c:pt>
                <c:pt idx="637">
                  <c:v>2.2274346243865536E-2</c:v>
                </c:pt>
                <c:pt idx="638">
                  <c:v>2.2274346243865536E-2</c:v>
                </c:pt>
                <c:pt idx="639">
                  <c:v>2.2274346243865536E-2</c:v>
                </c:pt>
                <c:pt idx="640">
                  <c:v>2.2274346243865536E-2</c:v>
                </c:pt>
                <c:pt idx="641">
                  <c:v>2.2274346243865536E-2</c:v>
                </c:pt>
                <c:pt idx="642">
                  <c:v>2.2274346243865536E-2</c:v>
                </c:pt>
                <c:pt idx="643">
                  <c:v>2.2274346243865536E-2</c:v>
                </c:pt>
                <c:pt idx="644">
                  <c:v>2.2274346243865536E-2</c:v>
                </c:pt>
                <c:pt idx="645">
                  <c:v>2.2274346243865536E-2</c:v>
                </c:pt>
                <c:pt idx="646">
                  <c:v>2.2274346243865536E-2</c:v>
                </c:pt>
                <c:pt idx="647">
                  <c:v>2.2274346243865536E-2</c:v>
                </c:pt>
                <c:pt idx="648">
                  <c:v>2.2274346243865536E-2</c:v>
                </c:pt>
                <c:pt idx="649">
                  <c:v>2.2274346243865536E-2</c:v>
                </c:pt>
                <c:pt idx="650">
                  <c:v>2.2274346243865536E-2</c:v>
                </c:pt>
                <c:pt idx="651">
                  <c:v>2.2274346243865536E-2</c:v>
                </c:pt>
                <c:pt idx="652">
                  <c:v>2.2274346243865536E-2</c:v>
                </c:pt>
                <c:pt idx="653">
                  <c:v>2.2274346243865536E-2</c:v>
                </c:pt>
                <c:pt idx="654">
                  <c:v>2.2274346243865536E-2</c:v>
                </c:pt>
                <c:pt idx="655">
                  <c:v>2.2317824478072356E-2</c:v>
                </c:pt>
                <c:pt idx="656">
                  <c:v>2.2549704713150254E-2</c:v>
                </c:pt>
                <c:pt idx="657">
                  <c:v>2.2808000137743499E-2</c:v>
                </c:pt>
                <c:pt idx="658">
                  <c:v>2.316735623014109E-2</c:v>
                </c:pt>
                <c:pt idx="659">
                  <c:v>2.3759405825795245E-2</c:v>
                </c:pt>
                <c:pt idx="660">
                  <c:v>2.4435398839350447E-2</c:v>
                </c:pt>
                <c:pt idx="661">
                  <c:v>2.4926639044815568E-2</c:v>
                </c:pt>
                <c:pt idx="662">
                  <c:v>2.5219833044012627E-2</c:v>
                </c:pt>
                <c:pt idx="663">
                  <c:v>2.5552399890092545E-2</c:v>
                </c:pt>
                <c:pt idx="664">
                  <c:v>2.6081992623244728E-2</c:v>
                </c:pt>
                <c:pt idx="665">
                  <c:v>2.6665857728602655E-2</c:v>
                </c:pt>
                <c:pt idx="666">
                  <c:v>2.7150481198277229E-2</c:v>
                </c:pt>
                <c:pt idx="667">
                  <c:v>2.7393870917163506E-2</c:v>
                </c:pt>
                <c:pt idx="668">
                  <c:v>2.745945844563577E-2</c:v>
                </c:pt>
                <c:pt idx="669">
                  <c:v>2.745945844563577E-2</c:v>
                </c:pt>
                <c:pt idx="670">
                  <c:v>2.745945844563577E-2</c:v>
                </c:pt>
                <c:pt idx="671">
                  <c:v>2.745945844563577E-2</c:v>
                </c:pt>
                <c:pt idx="672">
                  <c:v>2.745945844563577E-2</c:v>
                </c:pt>
                <c:pt idx="673">
                  <c:v>2.745945844563577E-2</c:v>
                </c:pt>
                <c:pt idx="674">
                  <c:v>2.745945844563577E-2</c:v>
                </c:pt>
                <c:pt idx="675">
                  <c:v>2.745945844563577E-2</c:v>
                </c:pt>
                <c:pt idx="676">
                  <c:v>2.745945844563577E-2</c:v>
                </c:pt>
                <c:pt idx="677">
                  <c:v>2.745945844563577E-2</c:v>
                </c:pt>
                <c:pt idx="678">
                  <c:v>2.745945844563577E-2</c:v>
                </c:pt>
                <c:pt idx="679">
                  <c:v>2.745945844563577E-2</c:v>
                </c:pt>
                <c:pt idx="680">
                  <c:v>2.745945844563577E-2</c:v>
                </c:pt>
                <c:pt idx="681">
                  <c:v>2.745945844563577E-2</c:v>
                </c:pt>
                <c:pt idx="682">
                  <c:v>2.7757288429658765E-2</c:v>
                </c:pt>
                <c:pt idx="683">
                  <c:v>2.8257595407462095E-2</c:v>
                </c:pt>
                <c:pt idx="684">
                  <c:v>2.8824323794248565E-2</c:v>
                </c:pt>
                <c:pt idx="685">
                  <c:v>2.9340760309250365E-2</c:v>
                </c:pt>
                <c:pt idx="686">
                  <c:v>2.9602194957239161E-2</c:v>
                </c:pt>
                <c:pt idx="687">
                  <c:v>2.9730864220418464E-2</c:v>
                </c:pt>
                <c:pt idx="688">
                  <c:v>2.9764362452818792E-2</c:v>
                </c:pt>
                <c:pt idx="689">
                  <c:v>2.9764362452818792E-2</c:v>
                </c:pt>
                <c:pt idx="690">
                  <c:v>2.9764362452818792E-2</c:v>
                </c:pt>
                <c:pt idx="691">
                  <c:v>2.9764362452818792E-2</c:v>
                </c:pt>
                <c:pt idx="692">
                  <c:v>2.9764362452818792E-2</c:v>
                </c:pt>
                <c:pt idx="693">
                  <c:v>2.9764362452818792E-2</c:v>
                </c:pt>
                <c:pt idx="694">
                  <c:v>2.9764362452818792E-2</c:v>
                </c:pt>
                <c:pt idx="695">
                  <c:v>2.9764362452818792E-2</c:v>
                </c:pt>
                <c:pt idx="696">
                  <c:v>2.9764362452818792E-2</c:v>
                </c:pt>
                <c:pt idx="697">
                  <c:v>2.9764362452818792E-2</c:v>
                </c:pt>
                <c:pt idx="698">
                  <c:v>2.9764362452818792E-2</c:v>
                </c:pt>
                <c:pt idx="699">
                  <c:v>2.9764362452818792E-2</c:v>
                </c:pt>
                <c:pt idx="700">
                  <c:v>3.0031305115565992E-2</c:v>
                </c:pt>
                <c:pt idx="701">
                  <c:v>3.0393845413648299E-2</c:v>
                </c:pt>
                <c:pt idx="702">
                  <c:v>3.0633633912060764E-2</c:v>
                </c:pt>
                <c:pt idx="703">
                  <c:v>3.0778973466544603E-2</c:v>
                </c:pt>
                <c:pt idx="704">
                  <c:v>3.0798844621233671E-2</c:v>
                </c:pt>
                <c:pt idx="705">
                  <c:v>3.0798844621233671E-2</c:v>
                </c:pt>
                <c:pt idx="706">
                  <c:v>3.0798844621233671E-2</c:v>
                </c:pt>
                <c:pt idx="707">
                  <c:v>3.0798844621233671E-2</c:v>
                </c:pt>
                <c:pt idx="708">
                  <c:v>3.0798844621233671E-2</c:v>
                </c:pt>
                <c:pt idx="709">
                  <c:v>3.0874661879928204E-2</c:v>
                </c:pt>
                <c:pt idx="710">
                  <c:v>3.1027049439549315E-2</c:v>
                </c:pt>
                <c:pt idx="711">
                  <c:v>3.1168316436366118E-2</c:v>
                </c:pt>
                <c:pt idx="712">
                  <c:v>3.1222558503040843E-2</c:v>
                </c:pt>
                <c:pt idx="713">
                  <c:v>3.1222558503040843E-2</c:v>
                </c:pt>
                <c:pt idx="714">
                  <c:v>3.1222558503040843E-2</c:v>
                </c:pt>
                <c:pt idx="715">
                  <c:v>3.1222558503040843E-2</c:v>
                </c:pt>
                <c:pt idx="716">
                  <c:v>3.1222558503040843E-2</c:v>
                </c:pt>
                <c:pt idx="717">
                  <c:v>3.1222558503040843E-2</c:v>
                </c:pt>
                <c:pt idx="718">
                  <c:v>3.1318925099305076E-2</c:v>
                </c:pt>
                <c:pt idx="719">
                  <c:v>3.1595557502771966E-2</c:v>
                </c:pt>
                <c:pt idx="720">
                  <c:v>3.1776202943426222E-2</c:v>
                </c:pt>
                <c:pt idx="721">
                  <c:v>3.1790043433943566E-2</c:v>
                </c:pt>
                <c:pt idx="722">
                  <c:v>3.1790043433943566E-2</c:v>
                </c:pt>
                <c:pt idx="723">
                  <c:v>3.1790043433943566E-2</c:v>
                </c:pt>
                <c:pt idx="724">
                  <c:v>3.1790043433943566E-2</c:v>
                </c:pt>
                <c:pt idx="725">
                  <c:v>3.1790043433943566E-2</c:v>
                </c:pt>
                <c:pt idx="726">
                  <c:v>3.1790043433943566E-2</c:v>
                </c:pt>
                <c:pt idx="727">
                  <c:v>3.1790043433943566E-2</c:v>
                </c:pt>
                <c:pt idx="728">
                  <c:v>3.1790043433943566E-2</c:v>
                </c:pt>
                <c:pt idx="729">
                  <c:v>3.1790043433943566E-2</c:v>
                </c:pt>
                <c:pt idx="730">
                  <c:v>3.1790043433943566E-2</c:v>
                </c:pt>
                <c:pt idx="731">
                  <c:v>3.1790043433943566E-2</c:v>
                </c:pt>
                <c:pt idx="732">
                  <c:v>3.1790043433943566E-2</c:v>
                </c:pt>
                <c:pt idx="733">
                  <c:v>3.1790043433943566E-2</c:v>
                </c:pt>
                <c:pt idx="734">
                  <c:v>3.1790043433943566E-2</c:v>
                </c:pt>
                <c:pt idx="735">
                  <c:v>3.1790043433943566E-2</c:v>
                </c:pt>
                <c:pt idx="736">
                  <c:v>3.1790043433943566E-2</c:v>
                </c:pt>
                <c:pt idx="737">
                  <c:v>3.1790043433943566E-2</c:v>
                </c:pt>
                <c:pt idx="738">
                  <c:v>3.1790043433943566E-2</c:v>
                </c:pt>
                <c:pt idx="739">
                  <c:v>3.1790043433943566E-2</c:v>
                </c:pt>
                <c:pt idx="740">
                  <c:v>3.1790043433943566E-2</c:v>
                </c:pt>
                <c:pt idx="741">
                  <c:v>3.1790043433943566E-2</c:v>
                </c:pt>
                <c:pt idx="742">
                  <c:v>3.1790043433943566E-2</c:v>
                </c:pt>
                <c:pt idx="743">
                  <c:v>3.1790043433943566E-2</c:v>
                </c:pt>
                <c:pt idx="744">
                  <c:v>3.1790043433943566E-2</c:v>
                </c:pt>
                <c:pt idx="745">
                  <c:v>3.1790043433943566E-2</c:v>
                </c:pt>
                <c:pt idx="746">
                  <c:v>3.1790043433943566E-2</c:v>
                </c:pt>
                <c:pt idx="747">
                  <c:v>3.1790043433943566E-2</c:v>
                </c:pt>
                <c:pt idx="748">
                  <c:v>3.1790043433943566E-2</c:v>
                </c:pt>
                <c:pt idx="749">
                  <c:v>3.1790043433943566E-2</c:v>
                </c:pt>
                <c:pt idx="750">
                  <c:v>3.1790043433943566E-2</c:v>
                </c:pt>
                <c:pt idx="751">
                  <c:v>3.1790043433943566E-2</c:v>
                </c:pt>
                <c:pt idx="752">
                  <c:v>3.1790043433943566E-2</c:v>
                </c:pt>
                <c:pt idx="753">
                  <c:v>3.1790043433943566E-2</c:v>
                </c:pt>
                <c:pt idx="754">
                  <c:v>3.1790043433943566E-2</c:v>
                </c:pt>
                <c:pt idx="755">
                  <c:v>3.1790043433943566E-2</c:v>
                </c:pt>
                <c:pt idx="756">
                  <c:v>3.1790043433943566E-2</c:v>
                </c:pt>
                <c:pt idx="757">
                  <c:v>3.1790043433943566E-2</c:v>
                </c:pt>
                <c:pt idx="758">
                  <c:v>3.1790043433943566E-2</c:v>
                </c:pt>
                <c:pt idx="759">
                  <c:v>3.1808077850722288E-2</c:v>
                </c:pt>
                <c:pt idx="760">
                  <c:v>3.2033000104004096E-2</c:v>
                </c:pt>
                <c:pt idx="761">
                  <c:v>3.2602583740742014E-2</c:v>
                </c:pt>
                <c:pt idx="762">
                  <c:v>3.3389157853832445E-2</c:v>
                </c:pt>
                <c:pt idx="763">
                  <c:v>3.4142798821349289E-2</c:v>
                </c:pt>
                <c:pt idx="764">
                  <c:v>3.479802793395044E-2</c:v>
                </c:pt>
                <c:pt idx="765">
                  <c:v>3.5350581736974092E-2</c:v>
                </c:pt>
                <c:pt idx="766">
                  <c:v>3.5725548905435361E-2</c:v>
                </c:pt>
                <c:pt idx="767">
                  <c:v>3.5907582295778805E-2</c:v>
                </c:pt>
                <c:pt idx="768">
                  <c:v>3.5909027692962794E-2</c:v>
                </c:pt>
                <c:pt idx="769">
                  <c:v>3.5909027692962794E-2</c:v>
                </c:pt>
                <c:pt idx="770">
                  <c:v>3.5909027692962794E-2</c:v>
                </c:pt>
                <c:pt idx="771">
                  <c:v>3.5909027692962794E-2</c:v>
                </c:pt>
                <c:pt idx="772">
                  <c:v>3.5909027692962794E-2</c:v>
                </c:pt>
                <c:pt idx="773">
                  <c:v>3.5909027692962794E-2</c:v>
                </c:pt>
                <c:pt idx="774">
                  <c:v>3.5909027692962794E-2</c:v>
                </c:pt>
                <c:pt idx="775">
                  <c:v>3.5909027692962794E-2</c:v>
                </c:pt>
                <c:pt idx="776">
                  <c:v>3.5909027692962794E-2</c:v>
                </c:pt>
                <c:pt idx="777">
                  <c:v>3.5909027692962794E-2</c:v>
                </c:pt>
                <c:pt idx="778">
                  <c:v>3.5909027692962794E-2</c:v>
                </c:pt>
                <c:pt idx="779">
                  <c:v>3.5909027692962794E-2</c:v>
                </c:pt>
                <c:pt idx="780">
                  <c:v>3.5909027692962794E-2</c:v>
                </c:pt>
                <c:pt idx="781">
                  <c:v>3.5909027692962794E-2</c:v>
                </c:pt>
                <c:pt idx="782">
                  <c:v>3.5909027692962794E-2</c:v>
                </c:pt>
                <c:pt idx="783">
                  <c:v>3.5909027692962794E-2</c:v>
                </c:pt>
                <c:pt idx="784">
                  <c:v>3.5909027692962794E-2</c:v>
                </c:pt>
                <c:pt idx="785">
                  <c:v>3.5909027692962794E-2</c:v>
                </c:pt>
                <c:pt idx="786">
                  <c:v>3.5909027692962794E-2</c:v>
                </c:pt>
                <c:pt idx="787">
                  <c:v>3.5909027692962794E-2</c:v>
                </c:pt>
                <c:pt idx="788">
                  <c:v>3.5909027692962794E-2</c:v>
                </c:pt>
                <c:pt idx="789">
                  <c:v>3.5909027692962794E-2</c:v>
                </c:pt>
                <c:pt idx="790">
                  <c:v>3.5909027692962794E-2</c:v>
                </c:pt>
                <c:pt idx="791">
                  <c:v>3.5909027692962794E-2</c:v>
                </c:pt>
                <c:pt idx="792">
                  <c:v>3.5909027692962794E-2</c:v>
                </c:pt>
                <c:pt idx="793">
                  <c:v>3.5909027692962794E-2</c:v>
                </c:pt>
                <c:pt idx="794">
                  <c:v>3.5909027692962794E-2</c:v>
                </c:pt>
                <c:pt idx="795">
                  <c:v>3.5909027692962794E-2</c:v>
                </c:pt>
                <c:pt idx="796">
                  <c:v>3.5909027692962794E-2</c:v>
                </c:pt>
                <c:pt idx="797">
                  <c:v>3.5909027692962794E-2</c:v>
                </c:pt>
                <c:pt idx="798">
                  <c:v>3.6457898256248164E-2</c:v>
                </c:pt>
                <c:pt idx="799">
                  <c:v>3.7456821885984148E-2</c:v>
                </c:pt>
                <c:pt idx="800">
                  <c:v>3.8605140662055282E-2</c:v>
                </c:pt>
                <c:pt idx="801">
                  <c:v>3.9572699049930604E-2</c:v>
                </c:pt>
                <c:pt idx="802">
                  <c:v>4.0154437882661029E-2</c:v>
                </c:pt>
                <c:pt idx="803">
                  <c:v>4.0327181400662208E-2</c:v>
                </c:pt>
                <c:pt idx="804">
                  <c:v>4.0327181400662208E-2</c:v>
                </c:pt>
                <c:pt idx="805">
                  <c:v>4.0327181400662208E-2</c:v>
                </c:pt>
                <c:pt idx="806">
                  <c:v>4.0327181400662208E-2</c:v>
                </c:pt>
                <c:pt idx="807">
                  <c:v>4.0327181400662208E-2</c:v>
                </c:pt>
                <c:pt idx="808">
                  <c:v>4.0327181400662208E-2</c:v>
                </c:pt>
                <c:pt idx="809">
                  <c:v>4.0327181400662208E-2</c:v>
                </c:pt>
                <c:pt idx="810">
                  <c:v>4.0327181400662208E-2</c:v>
                </c:pt>
                <c:pt idx="811">
                  <c:v>4.0327181400662208E-2</c:v>
                </c:pt>
                <c:pt idx="812">
                  <c:v>4.0327181400662208E-2</c:v>
                </c:pt>
                <c:pt idx="813">
                  <c:v>4.0412394746865636E-2</c:v>
                </c:pt>
                <c:pt idx="814">
                  <c:v>4.0641989492461159E-2</c:v>
                </c:pt>
                <c:pt idx="815">
                  <c:v>4.1125731580633366E-2</c:v>
                </c:pt>
                <c:pt idx="816">
                  <c:v>4.177430811426016E-2</c:v>
                </c:pt>
                <c:pt idx="817">
                  <c:v>4.2424447237215231E-2</c:v>
                </c:pt>
                <c:pt idx="818">
                  <c:v>4.3050661340116619E-2</c:v>
                </c:pt>
                <c:pt idx="819">
                  <c:v>4.3654100311218615E-2</c:v>
                </c:pt>
                <c:pt idx="820">
                  <c:v>4.4169694768897268E-2</c:v>
                </c:pt>
                <c:pt idx="821">
                  <c:v>4.4551523923903005E-2</c:v>
                </c:pt>
                <c:pt idx="822">
                  <c:v>4.4709363788679013E-2</c:v>
                </c:pt>
                <c:pt idx="823">
                  <c:v>4.4709363788679013E-2</c:v>
                </c:pt>
                <c:pt idx="824">
                  <c:v>4.4709363788679013E-2</c:v>
                </c:pt>
                <c:pt idx="825">
                  <c:v>4.4709363788679013E-2</c:v>
                </c:pt>
                <c:pt idx="826">
                  <c:v>4.4709363788679013E-2</c:v>
                </c:pt>
                <c:pt idx="827">
                  <c:v>4.4709363788679013E-2</c:v>
                </c:pt>
                <c:pt idx="828">
                  <c:v>4.4709363788679013E-2</c:v>
                </c:pt>
                <c:pt idx="829">
                  <c:v>4.4709363788679013E-2</c:v>
                </c:pt>
                <c:pt idx="830">
                  <c:v>4.4709363788679013E-2</c:v>
                </c:pt>
                <c:pt idx="831">
                  <c:v>4.4709363788679013E-2</c:v>
                </c:pt>
                <c:pt idx="832">
                  <c:v>4.4709363788679013E-2</c:v>
                </c:pt>
                <c:pt idx="833">
                  <c:v>4.4709363788679013E-2</c:v>
                </c:pt>
                <c:pt idx="834">
                  <c:v>4.4709363788679013E-2</c:v>
                </c:pt>
                <c:pt idx="835">
                  <c:v>4.4709363788679013E-2</c:v>
                </c:pt>
                <c:pt idx="836">
                  <c:v>4.4709363788679013E-2</c:v>
                </c:pt>
                <c:pt idx="837">
                  <c:v>4.4709363788679013E-2</c:v>
                </c:pt>
                <c:pt idx="838">
                  <c:v>4.4709363788679013E-2</c:v>
                </c:pt>
                <c:pt idx="839">
                  <c:v>4.4709363788679013E-2</c:v>
                </c:pt>
                <c:pt idx="840">
                  <c:v>4.4709363788679013E-2</c:v>
                </c:pt>
                <c:pt idx="841">
                  <c:v>4.4709363788679013E-2</c:v>
                </c:pt>
                <c:pt idx="842">
                  <c:v>4.4709363788679013E-2</c:v>
                </c:pt>
                <c:pt idx="843">
                  <c:v>4.4709363788679013E-2</c:v>
                </c:pt>
                <c:pt idx="844">
                  <c:v>4.4709363788679013E-2</c:v>
                </c:pt>
                <c:pt idx="845">
                  <c:v>4.4709363788679013E-2</c:v>
                </c:pt>
                <c:pt idx="846">
                  <c:v>4.4709363788679013E-2</c:v>
                </c:pt>
                <c:pt idx="847">
                  <c:v>4.4709363788679013E-2</c:v>
                </c:pt>
                <c:pt idx="848">
                  <c:v>4.4709363788679013E-2</c:v>
                </c:pt>
                <c:pt idx="849">
                  <c:v>4.4709363788679013E-2</c:v>
                </c:pt>
                <c:pt idx="850">
                  <c:v>4.4709363788679013E-2</c:v>
                </c:pt>
                <c:pt idx="851">
                  <c:v>4.4709363788679013E-2</c:v>
                </c:pt>
                <c:pt idx="852">
                  <c:v>4.4709363788679013E-2</c:v>
                </c:pt>
                <c:pt idx="853">
                  <c:v>4.4709363788679013E-2</c:v>
                </c:pt>
                <c:pt idx="854">
                  <c:v>4.4709363788679013E-2</c:v>
                </c:pt>
                <c:pt idx="855">
                  <c:v>4.4709363788679013E-2</c:v>
                </c:pt>
                <c:pt idx="856">
                  <c:v>4.4709363788679013E-2</c:v>
                </c:pt>
                <c:pt idx="857">
                  <c:v>4.4709363788679013E-2</c:v>
                </c:pt>
                <c:pt idx="858">
                  <c:v>4.4709363788679013E-2</c:v>
                </c:pt>
                <c:pt idx="859">
                  <c:v>4.4709363788679013E-2</c:v>
                </c:pt>
                <c:pt idx="860">
                  <c:v>4.4709363788679013E-2</c:v>
                </c:pt>
                <c:pt idx="861">
                  <c:v>4.4709363788679013E-2</c:v>
                </c:pt>
                <c:pt idx="862">
                  <c:v>4.4709363788679013E-2</c:v>
                </c:pt>
                <c:pt idx="863">
                  <c:v>4.4709363788679013E-2</c:v>
                </c:pt>
                <c:pt idx="864">
                  <c:v>4.4709363788679013E-2</c:v>
                </c:pt>
                <c:pt idx="865">
                  <c:v>4.4709363788679013E-2</c:v>
                </c:pt>
                <c:pt idx="866">
                  <c:v>4.4709363788679013E-2</c:v>
                </c:pt>
                <c:pt idx="867">
                  <c:v>4.4709363788679013E-2</c:v>
                </c:pt>
                <c:pt idx="868">
                  <c:v>4.4709363788679013E-2</c:v>
                </c:pt>
                <c:pt idx="869">
                  <c:v>4.4709363788679013E-2</c:v>
                </c:pt>
                <c:pt idx="870">
                  <c:v>4.4709363788679013E-2</c:v>
                </c:pt>
                <c:pt idx="871">
                  <c:v>4.4709363788679013E-2</c:v>
                </c:pt>
                <c:pt idx="872">
                  <c:v>4.4709363788679013E-2</c:v>
                </c:pt>
                <c:pt idx="873">
                  <c:v>4.4709363788679013E-2</c:v>
                </c:pt>
                <c:pt idx="874">
                  <c:v>4.4709363788679013E-2</c:v>
                </c:pt>
                <c:pt idx="875">
                  <c:v>4.4709363788679013E-2</c:v>
                </c:pt>
                <c:pt idx="876">
                  <c:v>4.4709363788679013E-2</c:v>
                </c:pt>
                <c:pt idx="877">
                  <c:v>4.4709363788679013E-2</c:v>
                </c:pt>
                <c:pt idx="878">
                  <c:v>4.4709363788679013E-2</c:v>
                </c:pt>
                <c:pt idx="879">
                  <c:v>4.4709363788679013E-2</c:v>
                </c:pt>
                <c:pt idx="880">
                  <c:v>4.4709363788679013E-2</c:v>
                </c:pt>
                <c:pt idx="881">
                  <c:v>4.4709363788679013E-2</c:v>
                </c:pt>
                <c:pt idx="882">
                  <c:v>4.4709363788679013E-2</c:v>
                </c:pt>
                <c:pt idx="883">
                  <c:v>4.4709363788679013E-2</c:v>
                </c:pt>
                <c:pt idx="884">
                  <c:v>4.4709363788679013E-2</c:v>
                </c:pt>
                <c:pt idx="885">
                  <c:v>4.4709363788679013E-2</c:v>
                </c:pt>
                <c:pt idx="886">
                  <c:v>4.4709363788679013E-2</c:v>
                </c:pt>
                <c:pt idx="887">
                  <c:v>4.4709363788679013E-2</c:v>
                </c:pt>
                <c:pt idx="888">
                  <c:v>4.4709363788679013E-2</c:v>
                </c:pt>
                <c:pt idx="889">
                  <c:v>4.4709363788679013E-2</c:v>
                </c:pt>
                <c:pt idx="890">
                  <c:v>4.4709363788679013E-2</c:v>
                </c:pt>
                <c:pt idx="891">
                  <c:v>4.4709363788679013E-2</c:v>
                </c:pt>
                <c:pt idx="892">
                  <c:v>4.4709363788679013E-2</c:v>
                </c:pt>
                <c:pt idx="893">
                  <c:v>4.4709363788679013E-2</c:v>
                </c:pt>
                <c:pt idx="894">
                  <c:v>4.4709363788679013E-2</c:v>
                </c:pt>
                <c:pt idx="895">
                  <c:v>4.4709363788679013E-2</c:v>
                </c:pt>
                <c:pt idx="896">
                  <c:v>4.4709363788679013E-2</c:v>
                </c:pt>
                <c:pt idx="897">
                  <c:v>4.4709378258835794E-2</c:v>
                </c:pt>
                <c:pt idx="898">
                  <c:v>4.4709378258835794E-2</c:v>
                </c:pt>
                <c:pt idx="899">
                  <c:v>4.4709378258835794E-2</c:v>
                </c:pt>
                <c:pt idx="900">
                  <c:v>4.4709378258835794E-2</c:v>
                </c:pt>
                <c:pt idx="901">
                  <c:v>4.4709378258835794E-2</c:v>
                </c:pt>
                <c:pt idx="902">
                  <c:v>4.4709378258835794E-2</c:v>
                </c:pt>
                <c:pt idx="903">
                  <c:v>4.4709378258835794E-2</c:v>
                </c:pt>
                <c:pt idx="904">
                  <c:v>4.4709378258835794E-2</c:v>
                </c:pt>
                <c:pt idx="905">
                  <c:v>4.4709378258835794E-2</c:v>
                </c:pt>
                <c:pt idx="906">
                  <c:v>4.5307475557905132E-2</c:v>
                </c:pt>
                <c:pt idx="907">
                  <c:v>4.6455794333976265E-2</c:v>
                </c:pt>
                <c:pt idx="908">
                  <c:v>4.7423352721851587E-2</c:v>
                </c:pt>
                <c:pt idx="909">
                  <c:v>4.8005091554582012E-2</c:v>
                </c:pt>
                <c:pt idx="910">
                  <c:v>4.8177835072583185E-2</c:v>
                </c:pt>
                <c:pt idx="911">
                  <c:v>4.8177835072583185E-2</c:v>
                </c:pt>
                <c:pt idx="912">
                  <c:v>4.8177835072583185E-2</c:v>
                </c:pt>
                <c:pt idx="913">
                  <c:v>4.8177835072583185E-2</c:v>
                </c:pt>
                <c:pt idx="914">
                  <c:v>4.8177835072583185E-2</c:v>
                </c:pt>
                <c:pt idx="915">
                  <c:v>4.8177835072583185E-2</c:v>
                </c:pt>
                <c:pt idx="916">
                  <c:v>4.8177835072583185E-2</c:v>
                </c:pt>
                <c:pt idx="917">
                  <c:v>4.8177835072583185E-2</c:v>
                </c:pt>
                <c:pt idx="918">
                  <c:v>4.8177835072583185E-2</c:v>
                </c:pt>
                <c:pt idx="919">
                  <c:v>4.8177835072583185E-2</c:v>
                </c:pt>
                <c:pt idx="920">
                  <c:v>4.8177835072583185E-2</c:v>
                </c:pt>
                <c:pt idx="921">
                  <c:v>4.8177835072583185E-2</c:v>
                </c:pt>
                <c:pt idx="922">
                  <c:v>4.8177835072583185E-2</c:v>
                </c:pt>
                <c:pt idx="923">
                  <c:v>4.8177835072583185E-2</c:v>
                </c:pt>
                <c:pt idx="924">
                  <c:v>4.8177835072583185E-2</c:v>
                </c:pt>
                <c:pt idx="925">
                  <c:v>4.8177835072583185E-2</c:v>
                </c:pt>
                <c:pt idx="926">
                  <c:v>4.8177835072583185E-2</c:v>
                </c:pt>
                <c:pt idx="927">
                  <c:v>4.8177835072583185E-2</c:v>
                </c:pt>
                <c:pt idx="928">
                  <c:v>4.8177835072583185E-2</c:v>
                </c:pt>
                <c:pt idx="929">
                  <c:v>4.8177835072583185E-2</c:v>
                </c:pt>
                <c:pt idx="930">
                  <c:v>4.8177835072583185E-2</c:v>
                </c:pt>
                <c:pt idx="931">
                  <c:v>4.8177835072583185E-2</c:v>
                </c:pt>
                <c:pt idx="932">
                  <c:v>4.8177835072583185E-2</c:v>
                </c:pt>
                <c:pt idx="933">
                  <c:v>4.8177835072583185E-2</c:v>
                </c:pt>
                <c:pt idx="934">
                  <c:v>4.8177835072583185E-2</c:v>
                </c:pt>
                <c:pt idx="935">
                  <c:v>4.8177835072583185E-2</c:v>
                </c:pt>
                <c:pt idx="936">
                  <c:v>4.8177835072583185E-2</c:v>
                </c:pt>
                <c:pt idx="937">
                  <c:v>4.8177835072583185E-2</c:v>
                </c:pt>
                <c:pt idx="938">
                  <c:v>4.8177835072583185E-2</c:v>
                </c:pt>
                <c:pt idx="939">
                  <c:v>4.8177835072583185E-2</c:v>
                </c:pt>
                <c:pt idx="940">
                  <c:v>4.8177835072583185E-2</c:v>
                </c:pt>
                <c:pt idx="941">
                  <c:v>4.8177835072583185E-2</c:v>
                </c:pt>
                <c:pt idx="942">
                  <c:v>4.8177835072583185E-2</c:v>
                </c:pt>
                <c:pt idx="943">
                  <c:v>4.8177835072583185E-2</c:v>
                </c:pt>
                <c:pt idx="944">
                  <c:v>4.8177835072583185E-2</c:v>
                </c:pt>
                <c:pt idx="945">
                  <c:v>4.8177835072583185E-2</c:v>
                </c:pt>
                <c:pt idx="946">
                  <c:v>4.8177835072583185E-2</c:v>
                </c:pt>
                <c:pt idx="947">
                  <c:v>4.8177835072583185E-2</c:v>
                </c:pt>
                <c:pt idx="948">
                  <c:v>4.8177835072583185E-2</c:v>
                </c:pt>
                <c:pt idx="949">
                  <c:v>4.8177835072583185E-2</c:v>
                </c:pt>
                <c:pt idx="950">
                  <c:v>4.8177835072583185E-2</c:v>
                </c:pt>
                <c:pt idx="951">
                  <c:v>4.8177835072583185E-2</c:v>
                </c:pt>
                <c:pt idx="952">
                  <c:v>4.8177835072583185E-2</c:v>
                </c:pt>
                <c:pt idx="953">
                  <c:v>4.8177835072583185E-2</c:v>
                </c:pt>
                <c:pt idx="954">
                  <c:v>4.8177835072583185E-2</c:v>
                </c:pt>
                <c:pt idx="955">
                  <c:v>4.8338465521912947E-2</c:v>
                </c:pt>
                <c:pt idx="956">
                  <c:v>4.8951144288161448E-2</c:v>
                </c:pt>
                <c:pt idx="957">
                  <c:v>4.9891648313978271E-2</c:v>
                </c:pt>
                <c:pt idx="958">
                  <c:v>5.0855721891763038E-2</c:v>
                </c:pt>
                <c:pt idx="959">
                  <c:v>5.171307733373684E-2</c:v>
                </c:pt>
                <c:pt idx="960">
                  <c:v>5.2459063021012373E-2</c:v>
                </c:pt>
                <c:pt idx="961">
                  <c:v>5.286491518670506E-2</c:v>
                </c:pt>
                <c:pt idx="962">
                  <c:v>5.286491518670506E-2</c:v>
                </c:pt>
                <c:pt idx="963">
                  <c:v>5.286491518670506E-2</c:v>
                </c:pt>
                <c:pt idx="964">
                  <c:v>5.286491518670506E-2</c:v>
                </c:pt>
                <c:pt idx="965">
                  <c:v>5.286491518670506E-2</c:v>
                </c:pt>
                <c:pt idx="966">
                  <c:v>5.286491518670506E-2</c:v>
                </c:pt>
                <c:pt idx="967">
                  <c:v>5.286491518670506E-2</c:v>
                </c:pt>
                <c:pt idx="968">
                  <c:v>5.286491518670506E-2</c:v>
                </c:pt>
                <c:pt idx="969">
                  <c:v>5.286491518670506E-2</c:v>
                </c:pt>
                <c:pt idx="970">
                  <c:v>5.286491518670506E-2</c:v>
                </c:pt>
                <c:pt idx="971">
                  <c:v>5.286491518670506E-2</c:v>
                </c:pt>
                <c:pt idx="972">
                  <c:v>5.286491518670506E-2</c:v>
                </c:pt>
                <c:pt idx="973">
                  <c:v>5.286491518670506E-2</c:v>
                </c:pt>
                <c:pt idx="974">
                  <c:v>5.2911551491337971E-2</c:v>
                </c:pt>
                <c:pt idx="975">
                  <c:v>5.3280367507850507E-2</c:v>
                </c:pt>
                <c:pt idx="976">
                  <c:v>5.4061664548559589E-2</c:v>
                </c:pt>
                <c:pt idx="977">
                  <c:v>5.4976020371674782E-2</c:v>
                </c:pt>
                <c:pt idx="978">
                  <c:v>5.5781382633946802E-2</c:v>
                </c:pt>
                <c:pt idx="979">
                  <c:v>5.6473407363240143E-2</c:v>
                </c:pt>
                <c:pt idx="980">
                  <c:v>5.7054781106977558E-2</c:v>
                </c:pt>
                <c:pt idx="981">
                  <c:v>5.741272390277595E-2</c:v>
                </c:pt>
                <c:pt idx="982">
                  <c:v>5.7603400776295353E-2</c:v>
                </c:pt>
                <c:pt idx="983">
                  <c:v>5.7734227987863894E-2</c:v>
                </c:pt>
                <c:pt idx="984">
                  <c:v>5.7815876462642447E-2</c:v>
                </c:pt>
                <c:pt idx="985">
                  <c:v>5.7862812762720442E-2</c:v>
                </c:pt>
                <c:pt idx="986">
                  <c:v>5.7897631242451633E-2</c:v>
                </c:pt>
                <c:pt idx="987">
                  <c:v>5.7934257291136076E-2</c:v>
                </c:pt>
                <c:pt idx="988">
                  <c:v>5.7958919103079425E-2</c:v>
                </c:pt>
                <c:pt idx="989">
                  <c:v>5.7963995202802245E-2</c:v>
                </c:pt>
                <c:pt idx="990">
                  <c:v>5.7963995202802245E-2</c:v>
                </c:pt>
                <c:pt idx="991">
                  <c:v>5.7963995202802245E-2</c:v>
                </c:pt>
                <c:pt idx="992">
                  <c:v>5.7963995202802245E-2</c:v>
                </c:pt>
                <c:pt idx="993">
                  <c:v>5.7963995202802245E-2</c:v>
                </c:pt>
                <c:pt idx="994">
                  <c:v>5.7963995202802245E-2</c:v>
                </c:pt>
                <c:pt idx="995">
                  <c:v>5.7963995202802245E-2</c:v>
                </c:pt>
                <c:pt idx="996">
                  <c:v>5.7963995202802245E-2</c:v>
                </c:pt>
                <c:pt idx="997">
                  <c:v>5.7963995202802245E-2</c:v>
                </c:pt>
                <c:pt idx="998">
                  <c:v>5.7963995202802245E-2</c:v>
                </c:pt>
                <c:pt idx="999">
                  <c:v>5.7963995202802245E-2</c:v>
                </c:pt>
                <c:pt idx="1000">
                  <c:v>5.7963995202802245E-2</c:v>
                </c:pt>
                <c:pt idx="1001">
                  <c:v>5.7963995202802245E-2</c:v>
                </c:pt>
                <c:pt idx="1002">
                  <c:v>5.7963995202802245E-2</c:v>
                </c:pt>
                <c:pt idx="1003">
                  <c:v>5.7963995202802245E-2</c:v>
                </c:pt>
                <c:pt idx="1004">
                  <c:v>5.7963995202802245E-2</c:v>
                </c:pt>
                <c:pt idx="1005">
                  <c:v>5.7963995202802245E-2</c:v>
                </c:pt>
                <c:pt idx="1006">
                  <c:v>5.7963995202802245E-2</c:v>
                </c:pt>
                <c:pt idx="1007">
                  <c:v>5.7963995202802245E-2</c:v>
                </c:pt>
                <c:pt idx="1008">
                  <c:v>5.7963995202802245E-2</c:v>
                </c:pt>
                <c:pt idx="1009">
                  <c:v>5.7963995202802245E-2</c:v>
                </c:pt>
                <c:pt idx="1010">
                  <c:v>5.7963995202802245E-2</c:v>
                </c:pt>
                <c:pt idx="1011">
                  <c:v>5.7963995202802245E-2</c:v>
                </c:pt>
                <c:pt idx="1012">
                  <c:v>5.7963995202802245E-2</c:v>
                </c:pt>
                <c:pt idx="1013">
                  <c:v>5.7963995202802245E-2</c:v>
                </c:pt>
                <c:pt idx="1014">
                  <c:v>5.7963995202802245E-2</c:v>
                </c:pt>
                <c:pt idx="1015">
                  <c:v>5.7963995202802245E-2</c:v>
                </c:pt>
                <c:pt idx="1016">
                  <c:v>5.7963995202802245E-2</c:v>
                </c:pt>
                <c:pt idx="1017">
                  <c:v>5.7963995202802245E-2</c:v>
                </c:pt>
                <c:pt idx="1018">
                  <c:v>5.7963995202802245E-2</c:v>
                </c:pt>
                <c:pt idx="1019">
                  <c:v>5.7963995202802245E-2</c:v>
                </c:pt>
                <c:pt idx="1020">
                  <c:v>5.7963995202802245E-2</c:v>
                </c:pt>
                <c:pt idx="1021">
                  <c:v>5.7963995202802245E-2</c:v>
                </c:pt>
                <c:pt idx="1022">
                  <c:v>5.7963995202802245E-2</c:v>
                </c:pt>
                <c:pt idx="1023">
                  <c:v>5.7963995202802245E-2</c:v>
                </c:pt>
                <c:pt idx="1024">
                  <c:v>5.7963995202802245E-2</c:v>
                </c:pt>
                <c:pt idx="1025">
                  <c:v>5.7963995202802245E-2</c:v>
                </c:pt>
                <c:pt idx="1026">
                  <c:v>5.7963995202802245E-2</c:v>
                </c:pt>
                <c:pt idx="1027">
                  <c:v>5.7963995202802245E-2</c:v>
                </c:pt>
                <c:pt idx="1028">
                  <c:v>5.7963995202802245E-2</c:v>
                </c:pt>
                <c:pt idx="1029">
                  <c:v>5.7963995202802245E-2</c:v>
                </c:pt>
                <c:pt idx="1030">
                  <c:v>5.7963995202802245E-2</c:v>
                </c:pt>
                <c:pt idx="1031">
                  <c:v>5.7963995202802245E-2</c:v>
                </c:pt>
                <c:pt idx="1032">
                  <c:v>5.7963995202802245E-2</c:v>
                </c:pt>
                <c:pt idx="1033">
                  <c:v>5.7963995202802245E-2</c:v>
                </c:pt>
                <c:pt idx="1034">
                  <c:v>5.7963995202802245E-2</c:v>
                </c:pt>
                <c:pt idx="1035">
                  <c:v>5.7963995202802245E-2</c:v>
                </c:pt>
                <c:pt idx="1036">
                  <c:v>5.7963995202802245E-2</c:v>
                </c:pt>
                <c:pt idx="1037">
                  <c:v>5.7963995202802245E-2</c:v>
                </c:pt>
                <c:pt idx="1038">
                  <c:v>5.7963995202802245E-2</c:v>
                </c:pt>
                <c:pt idx="1039">
                  <c:v>5.7963995202802245E-2</c:v>
                </c:pt>
                <c:pt idx="1040">
                  <c:v>5.7963995202802245E-2</c:v>
                </c:pt>
                <c:pt idx="1041">
                  <c:v>5.7963995202802245E-2</c:v>
                </c:pt>
                <c:pt idx="1042">
                  <c:v>5.7963995202802245E-2</c:v>
                </c:pt>
                <c:pt idx="1043">
                  <c:v>5.7963995202802245E-2</c:v>
                </c:pt>
                <c:pt idx="1044">
                  <c:v>5.7963995202802245E-2</c:v>
                </c:pt>
                <c:pt idx="1045">
                  <c:v>5.7963995202802245E-2</c:v>
                </c:pt>
                <c:pt idx="1046">
                  <c:v>5.7963995202802245E-2</c:v>
                </c:pt>
                <c:pt idx="1047">
                  <c:v>5.7963995202802245E-2</c:v>
                </c:pt>
                <c:pt idx="1048">
                  <c:v>5.7963995202802245E-2</c:v>
                </c:pt>
                <c:pt idx="1049">
                  <c:v>5.7963995202802245E-2</c:v>
                </c:pt>
                <c:pt idx="1050">
                  <c:v>5.7963995202802245E-2</c:v>
                </c:pt>
                <c:pt idx="1051">
                  <c:v>5.7963995202802245E-2</c:v>
                </c:pt>
                <c:pt idx="1052">
                  <c:v>5.7963995202802245E-2</c:v>
                </c:pt>
                <c:pt idx="1053">
                  <c:v>5.7963995202802245E-2</c:v>
                </c:pt>
                <c:pt idx="1054">
                  <c:v>5.7992891547377218E-2</c:v>
                </c:pt>
                <c:pt idx="1055">
                  <c:v>5.817101999185096E-2</c:v>
                </c:pt>
                <c:pt idx="1056">
                  <c:v>5.8437420817274141E-2</c:v>
                </c:pt>
                <c:pt idx="1057">
                  <c:v>5.8794769725636097E-2</c:v>
                </c:pt>
                <c:pt idx="1058">
                  <c:v>5.9274892747877221E-2</c:v>
                </c:pt>
                <c:pt idx="1059">
                  <c:v>5.9891818402712536E-2</c:v>
                </c:pt>
                <c:pt idx="1060">
                  <c:v>6.0618875925464534E-2</c:v>
                </c:pt>
                <c:pt idx="1061">
                  <c:v>6.1326095465424016E-2</c:v>
                </c:pt>
                <c:pt idx="1062">
                  <c:v>6.1857704288478817E-2</c:v>
                </c:pt>
                <c:pt idx="1063">
                  <c:v>6.2246125256875812E-2</c:v>
                </c:pt>
                <c:pt idx="1064">
                  <c:v>6.250955202938531E-2</c:v>
                </c:pt>
                <c:pt idx="1065">
                  <c:v>6.2621547639495678E-2</c:v>
                </c:pt>
                <c:pt idx="1066">
                  <c:v>6.2621547639495678E-2</c:v>
                </c:pt>
                <c:pt idx="1067">
                  <c:v>6.2621547639495678E-2</c:v>
                </c:pt>
                <c:pt idx="1068">
                  <c:v>6.2621547639495678E-2</c:v>
                </c:pt>
                <c:pt idx="1069">
                  <c:v>6.2621547639495678E-2</c:v>
                </c:pt>
                <c:pt idx="1070">
                  <c:v>6.2621547639495678E-2</c:v>
                </c:pt>
                <c:pt idx="1071">
                  <c:v>6.2621547639495678E-2</c:v>
                </c:pt>
                <c:pt idx="1072">
                  <c:v>6.2621547639495678E-2</c:v>
                </c:pt>
                <c:pt idx="1073">
                  <c:v>6.2621547639495678E-2</c:v>
                </c:pt>
                <c:pt idx="1074">
                  <c:v>6.2621547639495678E-2</c:v>
                </c:pt>
                <c:pt idx="1075">
                  <c:v>6.2621547639495678E-2</c:v>
                </c:pt>
                <c:pt idx="1076">
                  <c:v>6.2621547639495678E-2</c:v>
                </c:pt>
                <c:pt idx="1077">
                  <c:v>6.2621547639495678E-2</c:v>
                </c:pt>
                <c:pt idx="1078">
                  <c:v>6.2621547639495678E-2</c:v>
                </c:pt>
                <c:pt idx="1079">
                  <c:v>6.2621547639495678E-2</c:v>
                </c:pt>
                <c:pt idx="1080">
                  <c:v>6.2621547639495678E-2</c:v>
                </c:pt>
                <c:pt idx="1081">
                  <c:v>6.2621547639495678E-2</c:v>
                </c:pt>
                <c:pt idx="1082">
                  <c:v>6.2621547639495678E-2</c:v>
                </c:pt>
                <c:pt idx="1083">
                  <c:v>6.2621547639495678E-2</c:v>
                </c:pt>
                <c:pt idx="1084">
                  <c:v>6.2621547639495678E-2</c:v>
                </c:pt>
                <c:pt idx="1085">
                  <c:v>6.2621547639495678E-2</c:v>
                </c:pt>
                <c:pt idx="1086">
                  <c:v>6.2621547639495678E-2</c:v>
                </c:pt>
                <c:pt idx="1087">
                  <c:v>6.2621547639495678E-2</c:v>
                </c:pt>
                <c:pt idx="1088">
                  <c:v>6.2737717381906838E-2</c:v>
                </c:pt>
                <c:pt idx="1089">
                  <c:v>6.2737717381906838E-2</c:v>
                </c:pt>
                <c:pt idx="1090">
                  <c:v>6.2737717381906838E-2</c:v>
                </c:pt>
                <c:pt idx="1091">
                  <c:v>6.2737717381906838E-2</c:v>
                </c:pt>
                <c:pt idx="1092">
                  <c:v>6.2737717381906838E-2</c:v>
                </c:pt>
                <c:pt idx="1093">
                  <c:v>6.2737717381906838E-2</c:v>
                </c:pt>
                <c:pt idx="1094">
                  <c:v>6.2737717381906838E-2</c:v>
                </c:pt>
                <c:pt idx="1095">
                  <c:v>6.2737717381906838E-2</c:v>
                </c:pt>
                <c:pt idx="1096">
                  <c:v>6.2737717381906838E-2</c:v>
                </c:pt>
                <c:pt idx="1097">
                  <c:v>6.2737717381906838E-2</c:v>
                </c:pt>
                <c:pt idx="1098">
                  <c:v>6.2737717381906838E-2</c:v>
                </c:pt>
                <c:pt idx="1099">
                  <c:v>6.2737717381906838E-2</c:v>
                </c:pt>
                <c:pt idx="1100">
                  <c:v>6.2737717381906838E-2</c:v>
                </c:pt>
                <c:pt idx="1101">
                  <c:v>6.2737717381906838E-2</c:v>
                </c:pt>
                <c:pt idx="1102">
                  <c:v>6.2737717381906838E-2</c:v>
                </c:pt>
                <c:pt idx="1103">
                  <c:v>6.2848711913111144E-2</c:v>
                </c:pt>
                <c:pt idx="1104">
                  <c:v>6.2998081497171815E-2</c:v>
                </c:pt>
                <c:pt idx="1105">
                  <c:v>6.2998081497171815E-2</c:v>
                </c:pt>
                <c:pt idx="1106">
                  <c:v>6.2998081497171815E-2</c:v>
                </c:pt>
                <c:pt idx="1107">
                  <c:v>6.2998081497171815E-2</c:v>
                </c:pt>
                <c:pt idx="1108">
                  <c:v>6.2998081497171815E-2</c:v>
                </c:pt>
                <c:pt idx="1109">
                  <c:v>6.2998081497171815E-2</c:v>
                </c:pt>
                <c:pt idx="1110">
                  <c:v>6.2998081497171815E-2</c:v>
                </c:pt>
                <c:pt idx="1111">
                  <c:v>6.2998081497171815E-2</c:v>
                </c:pt>
                <c:pt idx="1112">
                  <c:v>6.2998081497171815E-2</c:v>
                </c:pt>
                <c:pt idx="1113">
                  <c:v>6.2998081497171815E-2</c:v>
                </c:pt>
                <c:pt idx="1114">
                  <c:v>6.2998081497171815E-2</c:v>
                </c:pt>
                <c:pt idx="1115">
                  <c:v>6.2998081497171815E-2</c:v>
                </c:pt>
                <c:pt idx="1116">
                  <c:v>6.2998081497171815E-2</c:v>
                </c:pt>
                <c:pt idx="1117">
                  <c:v>6.2998081497171815E-2</c:v>
                </c:pt>
                <c:pt idx="1118">
                  <c:v>6.2998081497171815E-2</c:v>
                </c:pt>
                <c:pt idx="1119">
                  <c:v>6.2998081497171815E-2</c:v>
                </c:pt>
                <c:pt idx="1120">
                  <c:v>6.2998081497171815E-2</c:v>
                </c:pt>
                <c:pt idx="1121">
                  <c:v>6.2998081497171815E-2</c:v>
                </c:pt>
                <c:pt idx="1122">
                  <c:v>6.2998081497171815E-2</c:v>
                </c:pt>
                <c:pt idx="1123">
                  <c:v>6.2998081497171815E-2</c:v>
                </c:pt>
                <c:pt idx="1124">
                  <c:v>6.2998081497171815E-2</c:v>
                </c:pt>
                <c:pt idx="1125">
                  <c:v>6.2998081497171815E-2</c:v>
                </c:pt>
                <c:pt idx="1126">
                  <c:v>6.2998081497171815E-2</c:v>
                </c:pt>
                <c:pt idx="1127">
                  <c:v>6.2998081497171815E-2</c:v>
                </c:pt>
                <c:pt idx="1128">
                  <c:v>6.3333950268866276E-2</c:v>
                </c:pt>
                <c:pt idx="1129">
                  <c:v>6.4106173292926949E-2</c:v>
                </c:pt>
                <c:pt idx="1130">
                  <c:v>6.5187876553342752E-2</c:v>
                </c:pt>
                <c:pt idx="1131">
                  <c:v>6.6291936266581808E-2</c:v>
                </c:pt>
                <c:pt idx="1132">
                  <c:v>6.7273519507813129E-2</c:v>
                </c:pt>
                <c:pt idx="1133">
                  <c:v>6.8012115111110272E-2</c:v>
                </c:pt>
                <c:pt idx="1134">
                  <c:v>6.8518478985559503E-2</c:v>
                </c:pt>
                <c:pt idx="1135">
                  <c:v>6.8916193875971588E-2</c:v>
                </c:pt>
                <c:pt idx="1136">
                  <c:v>6.9272967990943013E-2</c:v>
                </c:pt>
                <c:pt idx="1137">
                  <c:v>6.9629280787862291E-2</c:v>
                </c:pt>
                <c:pt idx="1138">
                  <c:v>6.9964126681877001E-2</c:v>
                </c:pt>
                <c:pt idx="1139">
                  <c:v>7.0223675614595138E-2</c:v>
                </c:pt>
                <c:pt idx="1140">
                  <c:v>7.0363093182777781E-2</c:v>
                </c:pt>
                <c:pt idx="1141">
                  <c:v>7.0386735540619277E-2</c:v>
                </c:pt>
                <c:pt idx="1142">
                  <c:v>7.0386735540619277E-2</c:v>
                </c:pt>
                <c:pt idx="1143">
                  <c:v>7.0386735540619277E-2</c:v>
                </c:pt>
                <c:pt idx="1144">
                  <c:v>7.0386735540619277E-2</c:v>
                </c:pt>
                <c:pt idx="1145">
                  <c:v>7.0386735540619277E-2</c:v>
                </c:pt>
                <c:pt idx="1146">
                  <c:v>7.0386735540619277E-2</c:v>
                </c:pt>
                <c:pt idx="1147">
                  <c:v>7.0386735540619277E-2</c:v>
                </c:pt>
                <c:pt idx="1148">
                  <c:v>7.0386735540619277E-2</c:v>
                </c:pt>
                <c:pt idx="1149">
                  <c:v>7.0386735540619277E-2</c:v>
                </c:pt>
                <c:pt idx="1150">
                  <c:v>7.0394001551564223E-2</c:v>
                </c:pt>
                <c:pt idx="1151">
                  <c:v>7.0736430816535772E-2</c:v>
                </c:pt>
                <c:pt idx="1152">
                  <c:v>7.1069008050024668E-2</c:v>
                </c:pt>
                <c:pt idx="1153">
                  <c:v>7.1209182311062463E-2</c:v>
                </c:pt>
                <c:pt idx="1154">
                  <c:v>7.1219924028246465E-2</c:v>
                </c:pt>
                <c:pt idx="1155">
                  <c:v>7.1219924028246465E-2</c:v>
                </c:pt>
                <c:pt idx="1156">
                  <c:v>7.1219924028246465E-2</c:v>
                </c:pt>
                <c:pt idx="1157">
                  <c:v>7.1219924028246465E-2</c:v>
                </c:pt>
                <c:pt idx="1158">
                  <c:v>7.1219924028246465E-2</c:v>
                </c:pt>
                <c:pt idx="1159">
                  <c:v>7.1219924028246465E-2</c:v>
                </c:pt>
                <c:pt idx="1160">
                  <c:v>7.1219924028246465E-2</c:v>
                </c:pt>
                <c:pt idx="1161">
                  <c:v>7.1219924028246465E-2</c:v>
                </c:pt>
                <c:pt idx="1162">
                  <c:v>7.1219924028246465E-2</c:v>
                </c:pt>
                <c:pt idx="1163">
                  <c:v>7.1219924028246465E-2</c:v>
                </c:pt>
                <c:pt idx="1164">
                  <c:v>7.1219924028246465E-2</c:v>
                </c:pt>
                <c:pt idx="1165">
                  <c:v>7.1219924028246465E-2</c:v>
                </c:pt>
                <c:pt idx="1166">
                  <c:v>7.1219924028246465E-2</c:v>
                </c:pt>
                <c:pt idx="1167">
                  <c:v>7.1219924028246465E-2</c:v>
                </c:pt>
                <c:pt idx="1168">
                  <c:v>7.1219924028246465E-2</c:v>
                </c:pt>
                <c:pt idx="1169">
                  <c:v>7.1219924028246465E-2</c:v>
                </c:pt>
                <c:pt idx="1170">
                  <c:v>7.1219924028246465E-2</c:v>
                </c:pt>
                <c:pt idx="1171">
                  <c:v>7.1219924028246465E-2</c:v>
                </c:pt>
                <c:pt idx="1172">
                  <c:v>7.1219924028246465E-2</c:v>
                </c:pt>
                <c:pt idx="1173">
                  <c:v>7.1219924028246465E-2</c:v>
                </c:pt>
                <c:pt idx="1174">
                  <c:v>7.1219924028246465E-2</c:v>
                </c:pt>
                <c:pt idx="1175">
                  <c:v>7.1219924028246465E-2</c:v>
                </c:pt>
                <c:pt idx="1176">
                  <c:v>7.1219924028246465E-2</c:v>
                </c:pt>
                <c:pt idx="1177">
                  <c:v>7.1219924028246465E-2</c:v>
                </c:pt>
                <c:pt idx="1178">
                  <c:v>7.1219924028246465E-2</c:v>
                </c:pt>
                <c:pt idx="1179">
                  <c:v>7.1219924028246465E-2</c:v>
                </c:pt>
                <c:pt idx="1180">
                  <c:v>7.1219924028246465E-2</c:v>
                </c:pt>
                <c:pt idx="1181">
                  <c:v>7.1219924028246465E-2</c:v>
                </c:pt>
                <c:pt idx="1182">
                  <c:v>7.1219924028246465E-2</c:v>
                </c:pt>
                <c:pt idx="1183">
                  <c:v>7.1219924028246465E-2</c:v>
                </c:pt>
                <c:pt idx="1184">
                  <c:v>7.1219924028246465E-2</c:v>
                </c:pt>
                <c:pt idx="1185">
                  <c:v>7.1219924028246465E-2</c:v>
                </c:pt>
                <c:pt idx="1186">
                  <c:v>7.1219924028246465E-2</c:v>
                </c:pt>
                <c:pt idx="1187">
                  <c:v>7.1219924028246465E-2</c:v>
                </c:pt>
                <c:pt idx="1188">
                  <c:v>7.1219924028246465E-2</c:v>
                </c:pt>
                <c:pt idx="1189">
                  <c:v>7.1219924028246465E-2</c:v>
                </c:pt>
                <c:pt idx="1190">
                  <c:v>7.1219924028246465E-2</c:v>
                </c:pt>
                <c:pt idx="1191">
                  <c:v>7.1219924028246465E-2</c:v>
                </c:pt>
                <c:pt idx="1192">
                  <c:v>7.1219924028246465E-2</c:v>
                </c:pt>
                <c:pt idx="1193">
                  <c:v>7.1219924028246465E-2</c:v>
                </c:pt>
                <c:pt idx="1194">
                  <c:v>7.1219924028246465E-2</c:v>
                </c:pt>
                <c:pt idx="1195">
                  <c:v>7.1219924028246465E-2</c:v>
                </c:pt>
                <c:pt idx="1196">
                  <c:v>7.1219924028246465E-2</c:v>
                </c:pt>
                <c:pt idx="1197">
                  <c:v>7.1219924028246465E-2</c:v>
                </c:pt>
                <c:pt idx="1198">
                  <c:v>7.1219924028246465E-2</c:v>
                </c:pt>
                <c:pt idx="1199">
                  <c:v>7.1219924028246465E-2</c:v>
                </c:pt>
                <c:pt idx="1200">
                  <c:v>7.1219924028246465E-2</c:v>
                </c:pt>
                <c:pt idx="1201">
                  <c:v>7.1219924028246465E-2</c:v>
                </c:pt>
                <c:pt idx="1202">
                  <c:v>7.1219924028246465E-2</c:v>
                </c:pt>
                <c:pt idx="1203">
                  <c:v>7.1219924028246465E-2</c:v>
                </c:pt>
                <c:pt idx="1204">
                  <c:v>7.1219924028246465E-2</c:v>
                </c:pt>
                <c:pt idx="1205">
                  <c:v>7.1219924028246465E-2</c:v>
                </c:pt>
                <c:pt idx="1206">
                  <c:v>7.1219924028246465E-2</c:v>
                </c:pt>
                <c:pt idx="1207">
                  <c:v>7.1219924028246465E-2</c:v>
                </c:pt>
                <c:pt idx="1208">
                  <c:v>7.1219924028246465E-2</c:v>
                </c:pt>
                <c:pt idx="1209">
                  <c:v>7.1219924028246465E-2</c:v>
                </c:pt>
                <c:pt idx="1210">
                  <c:v>7.1219924028246465E-2</c:v>
                </c:pt>
                <c:pt idx="1211">
                  <c:v>7.1219924028246465E-2</c:v>
                </c:pt>
                <c:pt idx="1212">
                  <c:v>7.1219924028246465E-2</c:v>
                </c:pt>
                <c:pt idx="1213">
                  <c:v>7.1219924028246465E-2</c:v>
                </c:pt>
                <c:pt idx="1214">
                  <c:v>7.1219924028246465E-2</c:v>
                </c:pt>
                <c:pt idx="1215">
                  <c:v>7.1219924028246465E-2</c:v>
                </c:pt>
                <c:pt idx="1216">
                  <c:v>7.1219924028246465E-2</c:v>
                </c:pt>
                <c:pt idx="1217">
                  <c:v>7.1219924028246465E-2</c:v>
                </c:pt>
                <c:pt idx="1218">
                  <c:v>7.1219924028246465E-2</c:v>
                </c:pt>
                <c:pt idx="1219">
                  <c:v>7.1219924028246465E-2</c:v>
                </c:pt>
                <c:pt idx="1220">
                  <c:v>7.1219924028246465E-2</c:v>
                </c:pt>
                <c:pt idx="1221">
                  <c:v>7.1219924028246465E-2</c:v>
                </c:pt>
                <c:pt idx="1222">
                  <c:v>7.1219924028246465E-2</c:v>
                </c:pt>
                <c:pt idx="1223">
                  <c:v>7.1219924028246465E-2</c:v>
                </c:pt>
                <c:pt idx="1224">
                  <c:v>7.1219924028246465E-2</c:v>
                </c:pt>
                <c:pt idx="1225">
                  <c:v>7.1219924028246465E-2</c:v>
                </c:pt>
                <c:pt idx="1226">
                  <c:v>7.1219924028246465E-2</c:v>
                </c:pt>
                <c:pt idx="1227">
                  <c:v>7.1219924028246465E-2</c:v>
                </c:pt>
                <c:pt idx="1228">
                  <c:v>7.1219924028246465E-2</c:v>
                </c:pt>
                <c:pt idx="1229">
                  <c:v>7.1219924028246465E-2</c:v>
                </c:pt>
                <c:pt idx="1230">
                  <c:v>7.1219924028246465E-2</c:v>
                </c:pt>
                <c:pt idx="1231">
                  <c:v>7.1219924028246465E-2</c:v>
                </c:pt>
                <c:pt idx="1232">
                  <c:v>7.1219924028246465E-2</c:v>
                </c:pt>
                <c:pt idx="1233">
                  <c:v>7.1219924028246465E-2</c:v>
                </c:pt>
                <c:pt idx="1234">
                  <c:v>7.1219924028246465E-2</c:v>
                </c:pt>
                <c:pt idx="1235">
                  <c:v>7.1219924028246465E-2</c:v>
                </c:pt>
                <c:pt idx="1236">
                  <c:v>7.1219924028246465E-2</c:v>
                </c:pt>
                <c:pt idx="1237">
                  <c:v>7.1219924028246465E-2</c:v>
                </c:pt>
                <c:pt idx="1238">
                  <c:v>7.1219924028246465E-2</c:v>
                </c:pt>
                <c:pt idx="1239">
                  <c:v>7.1219924028246465E-2</c:v>
                </c:pt>
                <c:pt idx="1240">
                  <c:v>7.1219924028246465E-2</c:v>
                </c:pt>
                <c:pt idx="1241">
                  <c:v>7.1219924028246465E-2</c:v>
                </c:pt>
                <c:pt idx="1242">
                  <c:v>7.1219924028246465E-2</c:v>
                </c:pt>
                <c:pt idx="1243">
                  <c:v>7.1219924028246465E-2</c:v>
                </c:pt>
                <c:pt idx="1244">
                  <c:v>7.1219924028246465E-2</c:v>
                </c:pt>
                <c:pt idx="1245">
                  <c:v>7.1219924028246465E-2</c:v>
                </c:pt>
                <c:pt idx="1246">
                  <c:v>7.1219924028246465E-2</c:v>
                </c:pt>
                <c:pt idx="1247">
                  <c:v>7.1219924028246465E-2</c:v>
                </c:pt>
                <c:pt idx="1248">
                  <c:v>7.1219924028246465E-2</c:v>
                </c:pt>
                <c:pt idx="1249">
                  <c:v>7.1219924028246465E-2</c:v>
                </c:pt>
                <c:pt idx="1250">
                  <c:v>7.1219924028246465E-2</c:v>
                </c:pt>
                <c:pt idx="1251">
                  <c:v>7.1219924028246465E-2</c:v>
                </c:pt>
                <c:pt idx="1252">
                  <c:v>7.1219924028246465E-2</c:v>
                </c:pt>
                <c:pt idx="1253">
                  <c:v>7.1219924028246465E-2</c:v>
                </c:pt>
                <c:pt idx="1254">
                  <c:v>7.1219924028246465E-2</c:v>
                </c:pt>
                <c:pt idx="1255">
                  <c:v>7.1219924028246465E-2</c:v>
                </c:pt>
                <c:pt idx="1256">
                  <c:v>7.1219924028246465E-2</c:v>
                </c:pt>
                <c:pt idx="1257">
                  <c:v>7.1219924028246465E-2</c:v>
                </c:pt>
                <c:pt idx="1258">
                  <c:v>7.1219924028246465E-2</c:v>
                </c:pt>
                <c:pt idx="1259">
                  <c:v>7.1219924028246465E-2</c:v>
                </c:pt>
                <c:pt idx="1260">
                  <c:v>7.1219924028246465E-2</c:v>
                </c:pt>
                <c:pt idx="1261">
                  <c:v>7.1219924028246465E-2</c:v>
                </c:pt>
                <c:pt idx="1262">
                  <c:v>7.1219924028246465E-2</c:v>
                </c:pt>
                <c:pt idx="1263">
                  <c:v>7.1219924028246465E-2</c:v>
                </c:pt>
                <c:pt idx="1264">
                  <c:v>7.1219924028246465E-2</c:v>
                </c:pt>
                <c:pt idx="1265">
                  <c:v>7.1219924028246465E-2</c:v>
                </c:pt>
                <c:pt idx="1266">
                  <c:v>7.1219924028246465E-2</c:v>
                </c:pt>
                <c:pt idx="1267">
                  <c:v>7.1219924028246465E-2</c:v>
                </c:pt>
                <c:pt idx="1268">
                  <c:v>7.1219924028246465E-2</c:v>
                </c:pt>
                <c:pt idx="1269">
                  <c:v>7.1219924028246465E-2</c:v>
                </c:pt>
                <c:pt idx="1270">
                  <c:v>7.1219924028246465E-2</c:v>
                </c:pt>
                <c:pt idx="1271">
                  <c:v>7.1219924028246465E-2</c:v>
                </c:pt>
                <c:pt idx="1272">
                  <c:v>7.1219924028246465E-2</c:v>
                </c:pt>
                <c:pt idx="1273">
                  <c:v>7.1219924028246465E-2</c:v>
                </c:pt>
                <c:pt idx="1274">
                  <c:v>7.1219924028246465E-2</c:v>
                </c:pt>
                <c:pt idx="1275">
                  <c:v>7.1219924028246465E-2</c:v>
                </c:pt>
                <c:pt idx="1276">
                  <c:v>7.1219924028246465E-2</c:v>
                </c:pt>
                <c:pt idx="1277">
                  <c:v>7.1219924028246465E-2</c:v>
                </c:pt>
                <c:pt idx="1278">
                  <c:v>7.1219924028246465E-2</c:v>
                </c:pt>
                <c:pt idx="1279">
                  <c:v>7.1219924028246465E-2</c:v>
                </c:pt>
                <c:pt idx="1280">
                  <c:v>7.1219924028246465E-2</c:v>
                </c:pt>
                <c:pt idx="1281">
                  <c:v>7.1219924028246465E-2</c:v>
                </c:pt>
                <c:pt idx="1282">
                  <c:v>7.1219924028246465E-2</c:v>
                </c:pt>
                <c:pt idx="1283">
                  <c:v>7.1219924028246465E-2</c:v>
                </c:pt>
                <c:pt idx="1284">
                  <c:v>7.1219924028246465E-2</c:v>
                </c:pt>
                <c:pt idx="1285">
                  <c:v>7.1219924028246465E-2</c:v>
                </c:pt>
                <c:pt idx="1286">
                  <c:v>7.1219924028246465E-2</c:v>
                </c:pt>
                <c:pt idx="1287">
                  <c:v>7.1219924028246465E-2</c:v>
                </c:pt>
                <c:pt idx="1288">
                  <c:v>7.1219924028246465E-2</c:v>
                </c:pt>
                <c:pt idx="1289">
                  <c:v>7.1219924028246465E-2</c:v>
                </c:pt>
                <c:pt idx="1290">
                  <c:v>7.1219924028246465E-2</c:v>
                </c:pt>
                <c:pt idx="1291">
                  <c:v>7.1219924028246465E-2</c:v>
                </c:pt>
                <c:pt idx="1292">
                  <c:v>7.1219924028246465E-2</c:v>
                </c:pt>
                <c:pt idx="1293">
                  <c:v>7.1219924028246465E-2</c:v>
                </c:pt>
                <c:pt idx="1294">
                  <c:v>7.1219924028246465E-2</c:v>
                </c:pt>
                <c:pt idx="1295">
                  <c:v>7.1219924028246465E-2</c:v>
                </c:pt>
                <c:pt idx="1296">
                  <c:v>7.1219924028246465E-2</c:v>
                </c:pt>
                <c:pt idx="1297">
                  <c:v>7.1219924028246465E-2</c:v>
                </c:pt>
                <c:pt idx="1298">
                  <c:v>7.1219924028246465E-2</c:v>
                </c:pt>
                <c:pt idx="1299">
                  <c:v>7.1219924028246465E-2</c:v>
                </c:pt>
                <c:pt idx="1300">
                  <c:v>7.1219924028246465E-2</c:v>
                </c:pt>
                <c:pt idx="1301">
                  <c:v>7.1219924028246465E-2</c:v>
                </c:pt>
                <c:pt idx="1302">
                  <c:v>7.1219924028246465E-2</c:v>
                </c:pt>
                <c:pt idx="1303">
                  <c:v>7.1219924028246465E-2</c:v>
                </c:pt>
                <c:pt idx="1304">
                  <c:v>7.1219924028246465E-2</c:v>
                </c:pt>
                <c:pt idx="1305">
                  <c:v>7.1219924028246465E-2</c:v>
                </c:pt>
                <c:pt idx="1306">
                  <c:v>7.1219924028246465E-2</c:v>
                </c:pt>
                <c:pt idx="1307">
                  <c:v>7.1219924028246465E-2</c:v>
                </c:pt>
                <c:pt idx="1308">
                  <c:v>7.1219924028246465E-2</c:v>
                </c:pt>
                <c:pt idx="1309">
                  <c:v>7.1219924028246465E-2</c:v>
                </c:pt>
                <c:pt idx="1310">
                  <c:v>7.1219924028246465E-2</c:v>
                </c:pt>
                <c:pt idx="1311">
                  <c:v>7.1219924028246465E-2</c:v>
                </c:pt>
                <c:pt idx="1312">
                  <c:v>7.1219924028246465E-2</c:v>
                </c:pt>
                <c:pt idx="1313">
                  <c:v>7.1219924028246465E-2</c:v>
                </c:pt>
                <c:pt idx="1314">
                  <c:v>7.1219924028246465E-2</c:v>
                </c:pt>
                <c:pt idx="1315">
                  <c:v>7.1219924028246465E-2</c:v>
                </c:pt>
                <c:pt idx="1316">
                  <c:v>7.1219924028246465E-2</c:v>
                </c:pt>
                <c:pt idx="1317">
                  <c:v>7.1219924028246465E-2</c:v>
                </c:pt>
                <c:pt idx="1318">
                  <c:v>7.1219924028246465E-2</c:v>
                </c:pt>
                <c:pt idx="1319">
                  <c:v>7.1219924028246465E-2</c:v>
                </c:pt>
                <c:pt idx="1320">
                  <c:v>7.1219924028246465E-2</c:v>
                </c:pt>
                <c:pt idx="1321">
                  <c:v>7.1219924028246465E-2</c:v>
                </c:pt>
                <c:pt idx="1322">
                  <c:v>7.1219924028246465E-2</c:v>
                </c:pt>
                <c:pt idx="1323">
                  <c:v>7.1219924028246465E-2</c:v>
                </c:pt>
                <c:pt idx="1324">
                  <c:v>7.1219924028246465E-2</c:v>
                </c:pt>
                <c:pt idx="1325">
                  <c:v>7.1219924028246465E-2</c:v>
                </c:pt>
                <c:pt idx="1326">
                  <c:v>7.1219924028246465E-2</c:v>
                </c:pt>
                <c:pt idx="1327">
                  <c:v>7.1219924028246465E-2</c:v>
                </c:pt>
                <c:pt idx="1328">
                  <c:v>7.1219924028246465E-2</c:v>
                </c:pt>
                <c:pt idx="1329">
                  <c:v>7.1219924028246465E-2</c:v>
                </c:pt>
                <c:pt idx="1330">
                  <c:v>7.1219924028246465E-2</c:v>
                </c:pt>
                <c:pt idx="1331">
                  <c:v>7.1219924028246465E-2</c:v>
                </c:pt>
                <c:pt idx="1332">
                  <c:v>7.1219924028246465E-2</c:v>
                </c:pt>
                <c:pt idx="1333">
                  <c:v>7.1219924028246465E-2</c:v>
                </c:pt>
                <c:pt idx="1334">
                  <c:v>7.1219924028246465E-2</c:v>
                </c:pt>
                <c:pt idx="1335">
                  <c:v>7.1219924028246465E-2</c:v>
                </c:pt>
                <c:pt idx="1336">
                  <c:v>7.1219924028246465E-2</c:v>
                </c:pt>
                <c:pt idx="1337">
                  <c:v>7.1219924028246465E-2</c:v>
                </c:pt>
                <c:pt idx="1338">
                  <c:v>7.1219924028246465E-2</c:v>
                </c:pt>
                <c:pt idx="1339">
                  <c:v>7.1219924028246465E-2</c:v>
                </c:pt>
                <c:pt idx="1340">
                  <c:v>7.1219924028246465E-2</c:v>
                </c:pt>
                <c:pt idx="1341">
                  <c:v>7.1219924028246465E-2</c:v>
                </c:pt>
                <c:pt idx="1342">
                  <c:v>7.1219924028246465E-2</c:v>
                </c:pt>
                <c:pt idx="1343">
                  <c:v>7.1219924028246465E-2</c:v>
                </c:pt>
                <c:pt idx="1344">
                  <c:v>7.1219924028246465E-2</c:v>
                </c:pt>
                <c:pt idx="1345">
                  <c:v>7.1219924028246465E-2</c:v>
                </c:pt>
                <c:pt idx="1346">
                  <c:v>7.1219924028246465E-2</c:v>
                </c:pt>
                <c:pt idx="1347">
                  <c:v>7.1219924028246465E-2</c:v>
                </c:pt>
                <c:pt idx="1348">
                  <c:v>7.1219924028246465E-2</c:v>
                </c:pt>
                <c:pt idx="1349">
                  <c:v>7.1219924028246465E-2</c:v>
                </c:pt>
                <c:pt idx="1350">
                  <c:v>7.1219924028246465E-2</c:v>
                </c:pt>
                <c:pt idx="1351">
                  <c:v>7.1219924028246465E-2</c:v>
                </c:pt>
                <c:pt idx="1352">
                  <c:v>7.1219924028246465E-2</c:v>
                </c:pt>
                <c:pt idx="1353">
                  <c:v>7.1219924028246465E-2</c:v>
                </c:pt>
                <c:pt idx="1354">
                  <c:v>7.1219924028246465E-2</c:v>
                </c:pt>
                <c:pt idx="1355">
                  <c:v>7.1219924028246465E-2</c:v>
                </c:pt>
                <c:pt idx="1356">
                  <c:v>7.1219924028246465E-2</c:v>
                </c:pt>
                <c:pt idx="1357">
                  <c:v>7.1219924028246465E-2</c:v>
                </c:pt>
                <c:pt idx="1358">
                  <c:v>7.1219924028246465E-2</c:v>
                </c:pt>
                <c:pt idx="1359">
                  <c:v>7.1267069434024249E-2</c:v>
                </c:pt>
                <c:pt idx="1360">
                  <c:v>7.1400659849607293E-2</c:v>
                </c:pt>
                <c:pt idx="1361">
                  <c:v>7.1598971464165495E-2</c:v>
                </c:pt>
                <c:pt idx="1362">
                  <c:v>7.1840639407797544E-2</c:v>
                </c:pt>
                <c:pt idx="1363">
                  <c:v>7.2139684696080342E-2</c:v>
                </c:pt>
                <c:pt idx="1364">
                  <c:v>7.2458717304938511E-2</c:v>
                </c:pt>
                <c:pt idx="1365">
                  <c:v>7.2635993703647581E-2</c:v>
                </c:pt>
                <c:pt idx="1366">
                  <c:v>7.2635993703647581E-2</c:v>
                </c:pt>
                <c:pt idx="1367">
                  <c:v>7.2635993703647581E-2</c:v>
                </c:pt>
                <c:pt idx="1368">
                  <c:v>7.2635993703647581E-2</c:v>
                </c:pt>
                <c:pt idx="1369">
                  <c:v>7.2635993703647581E-2</c:v>
                </c:pt>
                <c:pt idx="1370">
                  <c:v>7.2635993703647581E-2</c:v>
                </c:pt>
                <c:pt idx="1371">
                  <c:v>7.2635993703647581E-2</c:v>
                </c:pt>
                <c:pt idx="1372">
                  <c:v>7.2668598397699624E-2</c:v>
                </c:pt>
                <c:pt idx="1373">
                  <c:v>7.2834299772952957E-2</c:v>
                </c:pt>
                <c:pt idx="1374">
                  <c:v>7.2834299772952957E-2</c:v>
                </c:pt>
                <c:pt idx="1375">
                  <c:v>7.2834299772952957E-2</c:v>
                </c:pt>
                <c:pt idx="1376">
                  <c:v>7.2834299772952957E-2</c:v>
                </c:pt>
                <c:pt idx="1377">
                  <c:v>7.2834299772952957E-2</c:v>
                </c:pt>
                <c:pt idx="1378">
                  <c:v>7.2834299772952957E-2</c:v>
                </c:pt>
                <c:pt idx="1379">
                  <c:v>7.2935062833574801E-2</c:v>
                </c:pt>
                <c:pt idx="1380">
                  <c:v>7.337726996316897E-2</c:v>
                </c:pt>
                <c:pt idx="1381">
                  <c:v>7.4250634711797187E-2</c:v>
                </c:pt>
                <c:pt idx="1382">
                  <c:v>7.5261327957030139E-2</c:v>
                </c:pt>
                <c:pt idx="1383">
                  <c:v>7.6167623999985001E-2</c:v>
                </c:pt>
                <c:pt idx="1384">
                  <c:v>7.6964575880892755E-2</c:v>
                </c:pt>
                <c:pt idx="1385">
                  <c:v>7.7418579624431494E-2</c:v>
                </c:pt>
                <c:pt idx="1386">
                  <c:v>7.7418579624431494E-2</c:v>
                </c:pt>
                <c:pt idx="1387">
                  <c:v>7.7418579624431494E-2</c:v>
                </c:pt>
                <c:pt idx="1388">
                  <c:v>7.7418579624431494E-2</c:v>
                </c:pt>
                <c:pt idx="1389">
                  <c:v>7.7418579624431494E-2</c:v>
                </c:pt>
                <c:pt idx="1390">
                  <c:v>7.7418579624431494E-2</c:v>
                </c:pt>
                <c:pt idx="1391">
                  <c:v>7.7418579624431494E-2</c:v>
                </c:pt>
                <c:pt idx="1392">
                  <c:v>7.7418579624431494E-2</c:v>
                </c:pt>
                <c:pt idx="1393">
                  <c:v>7.7418579624431494E-2</c:v>
                </c:pt>
                <c:pt idx="1394">
                  <c:v>7.7418579624431494E-2</c:v>
                </c:pt>
                <c:pt idx="1395">
                  <c:v>7.7418579624431494E-2</c:v>
                </c:pt>
                <c:pt idx="1396">
                  <c:v>7.7418579624431494E-2</c:v>
                </c:pt>
                <c:pt idx="1397">
                  <c:v>7.7418579624431494E-2</c:v>
                </c:pt>
                <c:pt idx="1398">
                  <c:v>7.7418579624431494E-2</c:v>
                </c:pt>
                <c:pt idx="1399">
                  <c:v>7.7418579624431494E-2</c:v>
                </c:pt>
                <c:pt idx="1400">
                  <c:v>7.7418579624431494E-2</c:v>
                </c:pt>
                <c:pt idx="1401">
                  <c:v>7.7418579624431494E-2</c:v>
                </c:pt>
                <c:pt idx="1402">
                  <c:v>7.7418579624431494E-2</c:v>
                </c:pt>
                <c:pt idx="1403">
                  <c:v>7.7461613594802511E-2</c:v>
                </c:pt>
                <c:pt idx="1404">
                  <c:v>7.7574280452609584E-2</c:v>
                </c:pt>
                <c:pt idx="1405">
                  <c:v>7.7727153741481286E-2</c:v>
                </c:pt>
                <c:pt idx="1406">
                  <c:v>7.7953852581653466E-2</c:v>
                </c:pt>
                <c:pt idx="1407">
                  <c:v>7.8375177604218152E-2</c:v>
                </c:pt>
                <c:pt idx="1408">
                  <c:v>7.9108453748990906E-2</c:v>
                </c:pt>
                <c:pt idx="1409">
                  <c:v>7.9938897574854631E-2</c:v>
                </c:pt>
                <c:pt idx="1410">
                  <c:v>8.0519964509455158E-2</c:v>
                </c:pt>
                <c:pt idx="1411">
                  <c:v>8.0710400818574612E-2</c:v>
                </c:pt>
                <c:pt idx="1412">
                  <c:v>8.0710400818574612E-2</c:v>
                </c:pt>
                <c:pt idx="1413">
                  <c:v>8.0710400818574612E-2</c:v>
                </c:pt>
                <c:pt idx="1414">
                  <c:v>8.0710400818574612E-2</c:v>
                </c:pt>
                <c:pt idx="1415">
                  <c:v>8.0710400818574612E-2</c:v>
                </c:pt>
                <c:pt idx="1416">
                  <c:v>8.0710400818574612E-2</c:v>
                </c:pt>
                <c:pt idx="1417">
                  <c:v>8.0710400818574612E-2</c:v>
                </c:pt>
                <c:pt idx="1418">
                  <c:v>8.0710400818574612E-2</c:v>
                </c:pt>
                <c:pt idx="1419">
                  <c:v>8.0710400818574612E-2</c:v>
                </c:pt>
                <c:pt idx="1420">
                  <c:v>8.0710400818574612E-2</c:v>
                </c:pt>
                <c:pt idx="1421">
                  <c:v>8.0710400818574612E-2</c:v>
                </c:pt>
                <c:pt idx="1422">
                  <c:v>8.0710400818574612E-2</c:v>
                </c:pt>
                <c:pt idx="1423">
                  <c:v>8.0710400818574612E-2</c:v>
                </c:pt>
                <c:pt idx="1424">
                  <c:v>8.0710400818574612E-2</c:v>
                </c:pt>
                <c:pt idx="1425">
                  <c:v>8.087034384048486E-2</c:v>
                </c:pt>
                <c:pt idx="1426">
                  <c:v>8.1243463333329838E-2</c:v>
                </c:pt>
                <c:pt idx="1427">
                  <c:v>8.1447198752935185E-2</c:v>
                </c:pt>
                <c:pt idx="1428">
                  <c:v>8.1447198752935185E-2</c:v>
                </c:pt>
                <c:pt idx="1429">
                  <c:v>8.1447198752935185E-2</c:v>
                </c:pt>
                <c:pt idx="1430">
                  <c:v>8.1447198752935185E-2</c:v>
                </c:pt>
                <c:pt idx="1431">
                  <c:v>8.1447198752935185E-2</c:v>
                </c:pt>
                <c:pt idx="1432">
                  <c:v>8.1447198752935185E-2</c:v>
                </c:pt>
                <c:pt idx="1433">
                  <c:v>8.1447198752935185E-2</c:v>
                </c:pt>
                <c:pt idx="1434">
                  <c:v>8.1500320418686281E-2</c:v>
                </c:pt>
                <c:pt idx="1435">
                  <c:v>8.1855778522427883E-2</c:v>
                </c:pt>
                <c:pt idx="1436">
                  <c:v>8.2518179533382349E-2</c:v>
                </c:pt>
                <c:pt idx="1437">
                  <c:v>8.3238370801538175E-2</c:v>
                </c:pt>
                <c:pt idx="1438">
                  <c:v>8.3849091942451659E-2</c:v>
                </c:pt>
                <c:pt idx="1439">
                  <c:v>8.4134612602363157E-2</c:v>
                </c:pt>
                <c:pt idx="1440">
                  <c:v>8.4134612602363157E-2</c:v>
                </c:pt>
                <c:pt idx="1441">
                  <c:v>8.4134612602363157E-2</c:v>
                </c:pt>
                <c:pt idx="1442">
                  <c:v>8.4134612602363157E-2</c:v>
                </c:pt>
                <c:pt idx="1443">
                  <c:v>8.4134612602363157E-2</c:v>
                </c:pt>
                <c:pt idx="1444">
                  <c:v>8.4134612602363157E-2</c:v>
                </c:pt>
                <c:pt idx="1445">
                  <c:v>8.4187546025292756E-2</c:v>
                </c:pt>
                <c:pt idx="1446">
                  <c:v>8.4267451223579648E-2</c:v>
                </c:pt>
                <c:pt idx="1447">
                  <c:v>8.427183047628814E-2</c:v>
                </c:pt>
                <c:pt idx="1448">
                  <c:v>8.427183047628814E-2</c:v>
                </c:pt>
                <c:pt idx="1449">
                  <c:v>8.427183047628814E-2</c:v>
                </c:pt>
                <c:pt idx="1450">
                  <c:v>8.427183047628814E-2</c:v>
                </c:pt>
                <c:pt idx="1451">
                  <c:v>8.4364127656353705E-2</c:v>
                </c:pt>
                <c:pt idx="1452">
                  <c:v>8.4616822609542036E-2</c:v>
                </c:pt>
                <c:pt idx="1453">
                  <c:v>8.4845874930136095E-2</c:v>
                </c:pt>
                <c:pt idx="1454">
                  <c:v>8.4932367721920199E-2</c:v>
                </c:pt>
                <c:pt idx="1455">
                  <c:v>8.494224336640073E-2</c:v>
                </c:pt>
                <c:pt idx="1456">
                  <c:v>8.494224336640073E-2</c:v>
                </c:pt>
                <c:pt idx="1457">
                  <c:v>8.494224336640073E-2</c:v>
                </c:pt>
                <c:pt idx="1458">
                  <c:v>8.494224336640073E-2</c:v>
                </c:pt>
                <c:pt idx="1459">
                  <c:v>8.494224336640073E-2</c:v>
                </c:pt>
                <c:pt idx="1460">
                  <c:v>8.494224336640073E-2</c:v>
                </c:pt>
                <c:pt idx="1461">
                  <c:v>8.494224336640073E-2</c:v>
                </c:pt>
                <c:pt idx="1462">
                  <c:v>8.494224336640073E-2</c:v>
                </c:pt>
                <c:pt idx="1463">
                  <c:v>8.494224336640073E-2</c:v>
                </c:pt>
                <c:pt idx="1464">
                  <c:v>8.494224336640073E-2</c:v>
                </c:pt>
                <c:pt idx="1465">
                  <c:v>8.494224336640073E-2</c:v>
                </c:pt>
                <c:pt idx="1466">
                  <c:v>8.494224336640073E-2</c:v>
                </c:pt>
                <c:pt idx="1467">
                  <c:v>8.494224336640073E-2</c:v>
                </c:pt>
                <c:pt idx="1468">
                  <c:v>8.494224336640073E-2</c:v>
                </c:pt>
                <c:pt idx="1469">
                  <c:v>8.494224336640073E-2</c:v>
                </c:pt>
                <c:pt idx="1470">
                  <c:v>8.494224336640073E-2</c:v>
                </c:pt>
                <c:pt idx="1471">
                  <c:v>8.494224336640073E-2</c:v>
                </c:pt>
                <c:pt idx="1472">
                  <c:v>8.494224336640073E-2</c:v>
                </c:pt>
                <c:pt idx="1473">
                  <c:v>8.494224336640073E-2</c:v>
                </c:pt>
                <c:pt idx="1474">
                  <c:v>8.494224336640073E-2</c:v>
                </c:pt>
                <c:pt idx="1475">
                  <c:v>8.494224336640073E-2</c:v>
                </c:pt>
                <c:pt idx="1476">
                  <c:v>8.494224336640073E-2</c:v>
                </c:pt>
                <c:pt idx="1477">
                  <c:v>8.494224336640073E-2</c:v>
                </c:pt>
                <c:pt idx="1478">
                  <c:v>8.494224336640073E-2</c:v>
                </c:pt>
                <c:pt idx="1479">
                  <c:v>8.494224336640073E-2</c:v>
                </c:pt>
                <c:pt idx="1480">
                  <c:v>8.494224336640073E-2</c:v>
                </c:pt>
                <c:pt idx="1481">
                  <c:v>8.494224336640073E-2</c:v>
                </c:pt>
                <c:pt idx="1482">
                  <c:v>8.494224336640073E-2</c:v>
                </c:pt>
                <c:pt idx="1483">
                  <c:v>8.494224336640073E-2</c:v>
                </c:pt>
                <c:pt idx="1484">
                  <c:v>8.494224336640073E-2</c:v>
                </c:pt>
                <c:pt idx="1485">
                  <c:v>8.494224336640073E-2</c:v>
                </c:pt>
                <c:pt idx="1486">
                  <c:v>8.494224336640073E-2</c:v>
                </c:pt>
                <c:pt idx="1487">
                  <c:v>8.494224336640073E-2</c:v>
                </c:pt>
                <c:pt idx="1488">
                  <c:v>8.494224336640073E-2</c:v>
                </c:pt>
                <c:pt idx="1489">
                  <c:v>8.494224336640073E-2</c:v>
                </c:pt>
                <c:pt idx="1490">
                  <c:v>8.494224336640073E-2</c:v>
                </c:pt>
                <c:pt idx="1491">
                  <c:v>8.494224336640073E-2</c:v>
                </c:pt>
                <c:pt idx="1492">
                  <c:v>8.494224336640073E-2</c:v>
                </c:pt>
                <c:pt idx="1493">
                  <c:v>8.494224336640073E-2</c:v>
                </c:pt>
                <c:pt idx="1494">
                  <c:v>8.494224336640073E-2</c:v>
                </c:pt>
                <c:pt idx="1495">
                  <c:v>8.494224336640073E-2</c:v>
                </c:pt>
                <c:pt idx="1496">
                  <c:v>8.494224336640073E-2</c:v>
                </c:pt>
                <c:pt idx="1497">
                  <c:v>8.494224336640073E-2</c:v>
                </c:pt>
                <c:pt idx="1498">
                  <c:v>8.494224336640073E-2</c:v>
                </c:pt>
                <c:pt idx="1499">
                  <c:v>8.494224336640073E-2</c:v>
                </c:pt>
                <c:pt idx="1500">
                  <c:v>8.494224336640073E-2</c:v>
                </c:pt>
                <c:pt idx="1501">
                  <c:v>8.494224336640073E-2</c:v>
                </c:pt>
                <c:pt idx="1502">
                  <c:v>8.494224336640073E-2</c:v>
                </c:pt>
                <c:pt idx="1503">
                  <c:v>8.494224336640073E-2</c:v>
                </c:pt>
                <c:pt idx="1504">
                  <c:v>8.494224336640073E-2</c:v>
                </c:pt>
                <c:pt idx="1505">
                  <c:v>8.494224336640073E-2</c:v>
                </c:pt>
                <c:pt idx="1506">
                  <c:v>8.494224336640073E-2</c:v>
                </c:pt>
                <c:pt idx="1507">
                  <c:v>8.494224336640073E-2</c:v>
                </c:pt>
                <c:pt idx="1508">
                  <c:v>8.494224336640073E-2</c:v>
                </c:pt>
                <c:pt idx="1509">
                  <c:v>8.494224336640073E-2</c:v>
                </c:pt>
                <c:pt idx="1510">
                  <c:v>8.494224336640073E-2</c:v>
                </c:pt>
                <c:pt idx="1511">
                  <c:v>8.494224336640073E-2</c:v>
                </c:pt>
                <c:pt idx="1512">
                  <c:v>8.494224336640073E-2</c:v>
                </c:pt>
                <c:pt idx="1513">
                  <c:v>8.494224336640073E-2</c:v>
                </c:pt>
                <c:pt idx="1514">
                  <c:v>8.494224336640073E-2</c:v>
                </c:pt>
                <c:pt idx="1515">
                  <c:v>8.494224336640073E-2</c:v>
                </c:pt>
                <c:pt idx="1516">
                  <c:v>8.494224336640073E-2</c:v>
                </c:pt>
                <c:pt idx="1517">
                  <c:v>8.494224336640073E-2</c:v>
                </c:pt>
                <c:pt idx="1518">
                  <c:v>8.494224336640073E-2</c:v>
                </c:pt>
                <c:pt idx="1519">
                  <c:v>8.494224336640073E-2</c:v>
                </c:pt>
                <c:pt idx="1520">
                  <c:v>8.494224336640073E-2</c:v>
                </c:pt>
                <c:pt idx="1521">
                  <c:v>8.494224336640073E-2</c:v>
                </c:pt>
                <c:pt idx="1522">
                  <c:v>8.494224336640073E-2</c:v>
                </c:pt>
                <c:pt idx="1523">
                  <c:v>8.494224336640073E-2</c:v>
                </c:pt>
                <c:pt idx="1524">
                  <c:v>8.494224336640073E-2</c:v>
                </c:pt>
                <c:pt idx="1525">
                  <c:v>8.494224336640073E-2</c:v>
                </c:pt>
                <c:pt idx="1526">
                  <c:v>8.494224336640073E-2</c:v>
                </c:pt>
                <c:pt idx="1527">
                  <c:v>8.494224336640073E-2</c:v>
                </c:pt>
                <c:pt idx="1528">
                  <c:v>8.494224336640073E-2</c:v>
                </c:pt>
                <c:pt idx="1529">
                  <c:v>8.494224336640073E-2</c:v>
                </c:pt>
                <c:pt idx="1530">
                  <c:v>8.513787661490152E-2</c:v>
                </c:pt>
                <c:pt idx="1531">
                  <c:v>8.5466794423088577E-2</c:v>
                </c:pt>
                <c:pt idx="1532">
                  <c:v>8.5799842443630051E-2</c:v>
                </c:pt>
                <c:pt idx="1533">
                  <c:v>8.6036046798152119E-2</c:v>
                </c:pt>
                <c:pt idx="1534">
                  <c:v>8.6131366610152402E-2</c:v>
                </c:pt>
                <c:pt idx="1535">
                  <c:v>8.6131366610152402E-2</c:v>
                </c:pt>
                <c:pt idx="1536">
                  <c:v>8.6131366610152402E-2</c:v>
                </c:pt>
                <c:pt idx="1537">
                  <c:v>8.6131366610152402E-2</c:v>
                </c:pt>
                <c:pt idx="1538">
                  <c:v>8.6131366610152402E-2</c:v>
                </c:pt>
                <c:pt idx="1539">
                  <c:v>8.6131366610152402E-2</c:v>
                </c:pt>
                <c:pt idx="1540">
                  <c:v>8.6131366610152402E-2</c:v>
                </c:pt>
                <c:pt idx="1541">
                  <c:v>8.6131366610152402E-2</c:v>
                </c:pt>
                <c:pt idx="1542">
                  <c:v>8.6131366610152402E-2</c:v>
                </c:pt>
                <c:pt idx="1543">
                  <c:v>8.6131366610152402E-2</c:v>
                </c:pt>
                <c:pt idx="1544">
                  <c:v>8.6131366610152402E-2</c:v>
                </c:pt>
                <c:pt idx="1545">
                  <c:v>8.6131366610152402E-2</c:v>
                </c:pt>
                <c:pt idx="1546">
                  <c:v>8.6131366610152402E-2</c:v>
                </c:pt>
                <c:pt idx="1547">
                  <c:v>8.6131366610152402E-2</c:v>
                </c:pt>
                <c:pt idx="1548">
                  <c:v>8.6131366610152402E-2</c:v>
                </c:pt>
                <c:pt idx="1549">
                  <c:v>8.6131366610152402E-2</c:v>
                </c:pt>
                <c:pt idx="1550">
                  <c:v>8.6131366610152402E-2</c:v>
                </c:pt>
                <c:pt idx="1551">
                  <c:v>8.6131366610152402E-2</c:v>
                </c:pt>
                <c:pt idx="1552">
                  <c:v>8.6131366610152402E-2</c:v>
                </c:pt>
                <c:pt idx="1553">
                  <c:v>8.6131366610152402E-2</c:v>
                </c:pt>
                <c:pt idx="1554">
                  <c:v>8.6131366610152402E-2</c:v>
                </c:pt>
                <c:pt idx="1555">
                  <c:v>8.6131366610152402E-2</c:v>
                </c:pt>
                <c:pt idx="1556">
                  <c:v>8.6131366610152402E-2</c:v>
                </c:pt>
                <c:pt idx="1557">
                  <c:v>8.6131366610152402E-2</c:v>
                </c:pt>
                <c:pt idx="1558">
                  <c:v>8.6131366610152402E-2</c:v>
                </c:pt>
                <c:pt idx="1559">
                  <c:v>8.6131366610152402E-2</c:v>
                </c:pt>
                <c:pt idx="1560">
                  <c:v>8.6131366610152402E-2</c:v>
                </c:pt>
                <c:pt idx="1561">
                  <c:v>8.6131366610152402E-2</c:v>
                </c:pt>
                <c:pt idx="1562">
                  <c:v>8.6131366610152402E-2</c:v>
                </c:pt>
                <c:pt idx="1563">
                  <c:v>8.6131366610152402E-2</c:v>
                </c:pt>
                <c:pt idx="1564">
                  <c:v>8.6131366610152402E-2</c:v>
                </c:pt>
                <c:pt idx="1565">
                  <c:v>8.6131366610152402E-2</c:v>
                </c:pt>
                <c:pt idx="1566">
                  <c:v>8.6131366610152402E-2</c:v>
                </c:pt>
                <c:pt idx="1567">
                  <c:v>8.6131366610152402E-2</c:v>
                </c:pt>
                <c:pt idx="1568">
                  <c:v>8.6131366610152402E-2</c:v>
                </c:pt>
                <c:pt idx="1569">
                  <c:v>8.6131366610152402E-2</c:v>
                </c:pt>
                <c:pt idx="1570">
                  <c:v>8.6131366610152402E-2</c:v>
                </c:pt>
                <c:pt idx="1571">
                  <c:v>8.6131366610152402E-2</c:v>
                </c:pt>
                <c:pt idx="1572">
                  <c:v>8.6131366610152402E-2</c:v>
                </c:pt>
                <c:pt idx="1573">
                  <c:v>8.6131366610152402E-2</c:v>
                </c:pt>
                <c:pt idx="1574">
                  <c:v>8.6131366610152402E-2</c:v>
                </c:pt>
                <c:pt idx="1575">
                  <c:v>8.6131366610152402E-2</c:v>
                </c:pt>
                <c:pt idx="1576">
                  <c:v>8.6131366610152402E-2</c:v>
                </c:pt>
                <c:pt idx="1577">
                  <c:v>8.6131366610152402E-2</c:v>
                </c:pt>
                <c:pt idx="1578">
                  <c:v>8.6131366610152402E-2</c:v>
                </c:pt>
                <c:pt idx="1579">
                  <c:v>8.6131366610152402E-2</c:v>
                </c:pt>
                <c:pt idx="1580">
                  <c:v>8.6131366610152402E-2</c:v>
                </c:pt>
                <c:pt idx="1581">
                  <c:v>8.6131366610152402E-2</c:v>
                </c:pt>
                <c:pt idx="1582">
                  <c:v>8.6131366610152402E-2</c:v>
                </c:pt>
                <c:pt idx="1583">
                  <c:v>8.6131366610152402E-2</c:v>
                </c:pt>
                <c:pt idx="1584">
                  <c:v>8.6131366610152402E-2</c:v>
                </c:pt>
                <c:pt idx="1585">
                  <c:v>8.6131366610152402E-2</c:v>
                </c:pt>
                <c:pt idx="1586">
                  <c:v>8.6131366610152402E-2</c:v>
                </c:pt>
                <c:pt idx="1587">
                  <c:v>8.6131366610152402E-2</c:v>
                </c:pt>
                <c:pt idx="1588">
                  <c:v>8.6131366610152402E-2</c:v>
                </c:pt>
                <c:pt idx="1589">
                  <c:v>8.6131366610152402E-2</c:v>
                </c:pt>
                <c:pt idx="1590">
                  <c:v>8.6131366610152402E-2</c:v>
                </c:pt>
                <c:pt idx="1591">
                  <c:v>8.6131366610152402E-2</c:v>
                </c:pt>
                <c:pt idx="1592">
                  <c:v>8.6131366610152402E-2</c:v>
                </c:pt>
                <c:pt idx="1593">
                  <c:v>8.6131366610152402E-2</c:v>
                </c:pt>
                <c:pt idx="1594">
                  <c:v>8.6131366610152402E-2</c:v>
                </c:pt>
                <c:pt idx="1595">
                  <c:v>8.6131366610152402E-2</c:v>
                </c:pt>
                <c:pt idx="1596">
                  <c:v>8.6131366610152402E-2</c:v>
                </c:pt>
                <c:pt idx="1597">
                  <c:v>8.6131366610152402E-2</c:v>
                </c:pt>
                <c:pt idx="1598">
                  <c:v>8.6131366610152402E-2</c:v>
                </c:pt>
                <c:pt idx="1599">
                  <c:v>8.6131366610152402E-2</c:v>
                </c:pt>
                <c:pt idx="1600">
                  <c:v>8.6131366610152402E-2</c:v>
                </c:pt>
                <c:pt idx="1601">
                  <c:v>8.6131366610152402E-2</c:v>
                </c:pt>
                <c:pt idx="1602">
                  <c:v>8.6131366610152402E-2</c:v>
                </c:pt>
                <c:pt idx="1603">
                  <c:v>8.6131366610152402E-2</c:v>
                </c:pt>
                <c:pt idx="1604">
                  <c:v>8.6131366610152402E-2</c:v>
                </c:pt>
                <c:pt idx="1605">
                  <c:v>8.6131366610152402E-2</c:v>
                </c:pt>
                <c:pt idx="1606">
                  <c:v>8.6131366610152402E-2</c:v>
                </c:pt>
                <c:pt idx="1607">
                  <c:v>8.6131366610152402E-2</c:v>
                </c:pt>
                <c:pt idx="1608">
                  <c:v>8.6131366610152402E-2</c:v>
                </c:pt>
                <c:pt idx="1609">
                  <c:v>8.6131366610152402E-2</c:v>
                </c:pt>
                <c:pt idx="1610">
                  <c:v>8.6131366610152402E-2</c:v>
                </c:pt>
                <c:pt idx="1611">
                  <c:v>8.6131366610152402E-2</c:v>
                </c:pt>
                <c:pt idx="1612">
                  <c:v>8.6131366610152402E-2</c:v>
                </c:pt>
                <c:pt idx="1613">
                  <c:v>8.6131366610152402E-2</c:v>
                </c:pt>
                <c:pt idx="1614">
                  <c:v>8.6131366610152402E-2</c:v>
                </c:pt>
                <c:pt idx="1615">
                  <c:v>8.6131366610152402E-2</c:v>
                </c:pt>
                <c:pt idx="1616">
                  <c:v>8.6131366610152402E-2</c:v>
                </c:pt>
                <c:pt idx="1617">
                  <c:v>8.6131366610152402E-2</c:v>
                </c:pt>
                <c:pt idx="1618">
                  <c:v>8.6131366610152402E-2</c:v>
                </c:pt>
                <c:pt idx="1619">
                  <c:v>8.6131366610152402E-2</c:v>
                </c:pt>
                <c:pt idx="1620">
                  <c:v>8.6131366610152402E-2</c:v>
                </c:pt>
                <c:pt idx="1621">
                  <c:v>8.6131366610152402E-2</c:v>
                </c:pt>
                <c:pt idx="1622">
                  <c:v>8.6131366610152402E-2</c:v>
                </c:pt>
                <c:pt idx="1623">
                  <c:v>8.6131366610152402E-2</c:v>
                </c:pt>
                <c:pt idx="1624">
                  <c:v>8.6131366610152402E-2</c:v>
                </c:pt>
                <c:pt idx="1625">
                  <c:v>8.6131366610152402E-2</c:v>
                </c:pt>
                <c:pt idx="1626">
                  <c:v>8.6131366610152402E-2</c:v>
                </c:pt>
                <c:pt idx="1627">
                  <c:v>8.6131366610152402E-2</c:v>
                </c:pt>
                <c:pt idx="1628">
                  <c:v>8.6131366610152402E-2</c:v>
                </c:pt>
                <c:pt idx="1629">
                  <c:v>8.6131366610152402E-2</c:v>
                </c:pt>
                <c:pt idx="1630">
                  <c:v>8.6131366610152402E-2</c:v>
                </c:pt>
                <c:pt idx="1631">
                  <c:v>8.6131366610152402E-2</c:v>
                </c:pt>
                <c:pt idx="1632">
                  <c:v>8.6131366610152402E-2</c:v>
                </c:pt>
                <c:pt idx="1633">
                  <c:v>8.6131366610152402E-2</c:v>
                </c:pt>
                <c:pt idx="1634">
                  <c:v>8.6131366610152402E-2</c:v>
                </c:pt>
                <c:pt idx="1635">
                  <c:v>8.6131366610152402E-2</c:v>
                </c:pt>
                <c:pt idx="1636">
                  <c:v>8.6131366610152402E-2</c:v>
                </c:pt>
                <c:pt idx="1637">
                  <c:v>8.6131366610152402E-2</c:v>
                </c:pt>
                <c:pt idx="1638">
                  <c:v>8.6131366610152402E-2</c:v>
                </c:pt>
                <c:pt idx="1639">
                  <c:v>8.6131366610152402E-2</c:v>
                </c:pt>
                <c:pt idx="1640">
                  <c:v>8.6131366610152402E-2</c:v>
                </c:pt>
                <c:pt idx="1641">
                  <c:v>8.6131366610152402E-2</c:v>
                </c:pt>
                <c:pt idx="1642">
                  <c:v>8.6131366610152402E-2</c:v>
                </c:pt>
                <c:pt idx="1643">
                  <c:v>8.6131366610152402E-2</c:v>
                </c:pt>
                <c:pt idx="1644">
                  <c:v>8.6131366610152402E-2</c:v>
                </c:pt>
                <c:pt idx="1645">
                  <c:v>8.6131366610152402E-2</c:v>
                </c:pt>
                <c:pt idx="1646">
                  <c:v>8.6131366610152402E-2</c:v>
                </c:pt>
                <c:pt idx="1647">
                  <c:v>8.6131366610152402E-2</c:v>
                </c:pt>
                <c:pt idx="1648">
                  <c:v>8.6131366610152402E-2</c:v>
                </c:pt>
                <c:pt idx="1649">
                  <c:v>8.6131366610152402E-2</c:v>
                </c:pt>
                <c:pt idx="1650">
                  <c:v>8.6131366610152402E-2</c:v>
                </c:pt>
                <c:pt idx="1651">
                  <c:v>8.6131366610152402E-2</c:v>
                </c:pt>
                <c:pt idx="1652">
                  <c:v>8.6131366610152402E-2</c:v>
                </c:pt>
                <c:pt idx="1653">
                  <c:v>8.6131366610152402E-2</c:v>
                </c:pt>
                <c:pt idx="1654">
                  <c:v>8.6131366610152402E-2</c:v>
                </c:pt>
                <c:pt idx="1655">
                  <c:v>8.6131366610152402E-2</c:v>
                </c:pt>
                <c:pt idx="1656">
                  <c:v>8.6131366610152402E-2</c:v>
                </c:pt>
                <c:pt idx="1657">
                  <c:v>8.6131366610152402E-2</c:v>
                </c:pt>
                <c:pt idx="1658">
                  <c:v>8.6131366610152402E-2</c:v>
                </c:pt>
                <c:pt idx="1659">
                  <c:v>8.6131366610152402E-2</c:v>
                </c:pt>
                <c:pt idx="1660">
                  <c:v>8.6131366610152402E-2</c:v>
                </c:pt>
                <c:pt idx="1661">
                  <c:v>8.6131366610152402E-2</c:v>
                </c:pt>
                <c:pt idx="1662">
                  <c:v>8.6131366610152402E-2</c:v>
                </c:pt>
                <c:pt idx="1663">
                  <c:v>8.6131366610152402E-2</c:v>
                </c:pt>
                <c:pt idx="1664">
                  <c:v>8.6131366610152402E-2</c:v>
                </c:pt>
                <c:pt idx="1665">
                  <c:v>8.6131366610152402E-2</c:v>
                </c:pt>
                <c:pt idx="1666">
                  <c:v>8.6131366610152402E-2</c:v>
                </c:pt>
                <c:pt idx="1667">
                  <c:v>8.6131366610152402E-2</c:v>
                </c:pt>
                <c:pt idx="1668">
                  <c:v>8.6131366610152402E-2</c:v>
                </c:pt>
                <c:pt idx="1669">
                  <c:v>8.6131366610152402E-2</c:v>
                </c:pt>
                <c:pt idx="1670">
                  <c:v>8.6131366610152402E-2</c:v>
                </c:pt>
                <c:pt idx="1671">
                  <c:v>8.6131366610152402E-2</c:v>
                </c:pt>
                <c:pt idx="1672">
                  <c:v>8.6131366610152402E-2</c:v>
                </c:pt>
                <c:pt idx="1673">
                  <c:v>8.6131366610152402E-2</c:v>
                </c:pt>
                <c:pt idx="1674">
                  <c:v>8.6131366610152402E-2</c:v>
                </c:pt>
                <c:pt idx="1675">
                  <c:v>8.6131366610152402E-2</c:v>
                </c:pt>
                <c:pt idx="1676">
                  <c:v>8.6131366610152402E-2</c:v>
                </c:pt>
                <c:pt idx="1677">
                  <c:v>8.6131366610152402E-2</c:v>
                </c:pt>
                <c:pt idx="1678">
                  <c:v>8.6131366610152402E-2</c:v>
                </c:pt>
                <c:pt idx="1679">
                  <c:v>8.6131366610152402E-2</c:v>
                </c:pt>
                <c:pt idx="1680">
                  <c:v>8.6131366610152402E-2</c:v>
                </c:pt>
                <c:pt idx="1681">
                  <c:v>8.6131366610152402E-2</c:v>
                </c:pt>
                <c:pt idx="1682">
                  <c:v>8.6131366610152402E-2</c:v>
                </c:pt>
                <c:pt idx="1683">
                  <c:v>8.6131366610152402E-2</c:v>
                </c:pt>
                <c:pt idx="1684">
                  <c:v>8.6131366610152402E-2</c:v>
                </c:pt>
                <c:pt idx="1685">
                  <c:v>8.6131366610152402E-2</c:v>
                </c:pt>
                <c:pt idx="1686">
                  <c:v>8.6131366610152402E-2</c:v>
                </c:pt>
                <c:pt idx="1687">
                  <c:v>8.6131366610152402E-2</c:v>
                </c:pt>
                <c:pt idx="1688">
                  <c:v>8.6131366610152402E-2</c:v>
                </c:pt>
                <c:pt idx="1689">
                  <c:v>8.6131366610152402E-2</c:v>
                </c:pt>
                <c:pt idx="1690">
                  <c:v>8.6131366610152402E-2</c:v>
                </c:pt>
                <c:pt idx="1691">
                  <c:v>8.6131366610152402E-2</c:v>
                </c:pt>
                <c:pt idx="1692">
                  <c:v>8.6131366610152402E-2</c:v>
                </c:pt>
                <c:pt idx="1693">
                  <c:v>8.6131366610152402E-2</c:v>
                </c:pt>
                <c:pt idx="1694">
                  <c:v>8.6131366610152402E-2</c:v>
                </c:pt>
                <c:pt idx="1695">
                  <c:v>8.6131366610152402E-2</c:v>
                </c:pt>
                <c:pt idx="1696">
                  <c:v>8.6131366610152402E-2</c:v>
                </c:pt>
                <c:pt idx="1697">
                  <c:v>8.6131366610152402E-2</c:v>
                </c:pt>
                <c:pt idx="1698">
                  <c:v>8.6131366610152402E-2</c:v>
                </c:pt>
                <c:pt idx="1699">
                  <c:v>8.6131366610152402E-2</c:v>
                </c:pt>
                <c:pt idx="1700">
                  <c:v>8.6131366610152402E-2</c:v>
                </c:pt>
                <c:pt idx="1701">
                  <c:v>8.6131366610152402E-2</c:v>
                </c:pt>
                <c:pt idx="1702">
                  <c:v>8.6131366610152402E-2</c:v>
                </c:pt>
                <c:pt idx="1703">
                  <c:v>8.6131366610152402E-2</c:v>
                </c:pt>
                <c:pt idx="1704">
                  <c:v>8.6131366610152402E-2</c:v>
                </c:pt>
                <c:pt idx="1705">
                  <c:v>8.6131366610152402E-2</c:v>
                </c:pt>
                <c:pt idx="1706">
                  <c:v>8.6131366610152402E-2</c:v>
                </c:pt>
                <c:pt idx="1707">
                  <c:v>8.6131366610152402E-2</c:v>
                </c:pt>
                <c:pt idx="1708">
                  <c:v>8.6131366610152402E-2</c:v>
                </c:pt>
                <c:pt idx="1709">
                  <c:v>8.6131366610152402E-2</c:v>
                </c:pt>
                <c:pt idx="1710">
                  <c:v>8.6131366610152402E-2</c:v>
                </c:pt>
                <c:pt idx="1711">
                  <c:v>8.6131366610152402E-2</c:v>
                </c:pt>
                <c:pt idx="1712">
                  <c:v>8.6131366610152402E-2</c:v>
                </c:pt>
                <c:pt idx="1713">
                  <c:v>8.6131366610152402E-2</c:v>
                </c:pt>
                <c:pt idx="1714">
                  <c:v>8.6131366610152402E-2</c:v>
                </c:pt>
                <c:pt idx="1715">
                  <c:v>8.6131366610152402E-2</c:v>
                </c:pt>
                <c:pt idx="1716">
                  <c:v>8.6131366610152402E-2</c:v>
                </c:pt>
                <c:pt idx="1717">
                  <c:v>8.6131366610152402E-2</c:v>
                </c:pt>
                <c:pt idx="1718">
                  <c:v>8.6131366610152402E-2</c:v>
                </c:pt>
                <c:pt idx="1719">
                  <c:v>8.6131366610152402E-2</c:v>
                </c:pt>
                <c:pt idx="1720">
                  <c:v>8.6131366610152402E-2</c:v>
                </c:pt>
                <c:pt idx="1721">
                  <c:v>8.6131366610152402E-2</c:v>
                </c:pt>
                <c:pt idx="1722">
                  <c:v>8.6131366610152402E-2</c:v>
                </c:pt>
                <c:pt idx="1723">
                  <c:v>8.6131366610152402E-2</c:v>
                </c:pt>
                <c:pt idx="1724">
                  <c:v>8.6131366610152402E-2</c:v>
                </c:pt>
                <c:pt idx="1725">
                  <c:v>8.6131366610152402E-2</c:v>
                </c:pt>
                <c:pt idx="1726">
                  <c:v>8.6131366610152402E-2</c:v>
                </c:pt>
                <c:pt idx="1727">
                  <c:v>8.6131366610152402E-2</c:v>
                </c:pt>
                <c:pt idx="1728">
                  <c:v>8.6131366610152402E-2</c:v>
                </c:pt>
                <c:pt idx="1729">
                  <c:v>8.6131366610152402E-2</c:v>
                </c:pt>
                <c:pt idx="1730">
                  <c:v>8.6131366610152402E-2</c:v>
                </c:pt>
                <c:pt idx="1731">
                  <c:v>8.6131366610152402E-2</c:v>
                </c:pt>
                <c:pt idx="1732">
                  <c:v>8.6131366610152402E-2</c:v>
                </c:pt>
                <c:pt idx="1733">
                  <c:v>8.6131366610152402E-2</c:v>
                </c:pt>
                <c:pt idx="1734">
                  <c:v>8.6131366610152402E-2</c:v>
                </c:pt>
                <c:pt idx="1735">
                  <c:v>8.6131366610152402E-2</c:v>
                </c:pt>
                <c:pt idx="1736">
                  <c:v>8.6131366610152402E-2</c:v>
                </c:pt>
                <c:pt idx="1737">
                  <c:v>8.6131366610152402E-2</c:v>
                </c:pt>
                <c:pt idx="1738">
                  <c:v>8.6131366610152402E-2</c:v>
                </c:pt>
                <c:pt idx="1739">
                  <c:v>8.6131366610152402E-2</c:v>
                </c:pt>
                <c:pt idx="1740">
                  <c:v>8.6131366610152402E-2</c:v>
                </c:pt>
                <c:pt idx="1741">
                  <c:v>8.6143567388224568E-2</c:v>
                </c:pt>
                <c:pt idx="1742">
                  <c:v>8.6165736710482096E-2</c:v>
                </c:pt>
                <c:pt idx="1743">
                  <c:v>8.617016503063421E-2</c:v>
                </c:pt>
                <c:pt idx="1744">
                  <c:v>8.617016503063421E-2</c:v>
                </c:pt>
                <c:pt idx="1745">
                  <c:v>8.617016503063421E-2</c:v>
                </c:pt>
                <c:pt idx="1746">
                  <c:v>8.617016503063421E-2</c:v>
                </c:pt>
                <c:pt idx="1747">
                  <c:v>8.617016503063421E-2</c:v>
                </c:pt>
                <c:pt idx="1748">
                  <c:v>8.617016503063421E-2</c:v>
                </c:pt>
                <c:pt idx="1749">
                  <c:v>8.617016503063421E-2</c:v>
                </c:pt>
                <c:pt idx="1750">
                  <c:v>8.617016503063421E-2</c:v>
                </c:pt>
                <c:pt idx="1751">
                  <c:v>8.617016503063421E-2</c:v>
                </c:pt>
                <c:pt idx="1752">
                  <c:v>8.617016503063421E-2</c:v>
                </c:pt>
                <c:pt idx="1753">
                  <c:v>8.617016503063421E-2</c:v>
                </c:pt>
                <c:pt idx="1754">
                  <c:v>8.617016503063421E-2</c:v>
                </c:pt>
                <c:pt idx="1755">
                  <c:v>8.617016503063421E-2</c:v>
                </c:pt>
                <c:pt idx="1756">
                  <c:v>8.617016503063421E-2</c:v>
                </c:pt>
                <c:pt idx="1757">
                  <c:v>8.617016503063421E-2</c:v>
                </c:pt>
                <c:pt idx="1758">
                  <c:v>8.617016503063421E-2</c:v>
                </c:pt>
                <c:pt idx="1759">
                  <c:v>8.617016503063421E-2</c:v>
                </c:pt>
                <c:pt idx="1760">
                  <c:v>8.617016503063421E-2</c:v>
                </c:pt>
                <c:pt idx="1761">
                  <c:v>8.617016503063421E-2</c:v>
                </c:pt>
                <c:pt idx="1762">
                  <c:v>8.617016503063421E-2</c:v>
                </c:pt>
                <c:pt idx="1763">
                  <c:v>8.617016503063421E-2</c:v>
                </c:pt>
                <c:pt idx="1764">
                  <c:v>8.617016503063421E-2</c:v>
                </c:pt>
                <c:pt idx="1765">
                  <c:v>8.617016503063421E-2</c:v>
                </c:pt>
                <c:pt idx="1766">
                  <c:v>8.617016503063421E-2</c:v>
                </c:pt>
                <c:pt idx="1767">
                  <c:v>8.617016503063421E-2</c:v>
                </c:pt>
                <c:pt idx="1768">
                  <c:v>8.617016503063421E-2</c:v>
                </c:pt>
                <c:pt idx="1769">
                  <c:v>8.617016503063421E-2</c:v>
                </c:pt>
                <c:pt idx="1770">
                  <c:v>8.617016503063421E-2</c:v>
                </c:pt>
                <c:pt idx="1771">
                  <c:v>8.617016503063421E-2</c:v>
                </c:pt>
                <c:pt idx="1772">
                  <c:v>8.6348745623156406E-2</c:v>
                </c:pt>
                <c:pt idx="1773">
                  <c:v>8.6754577274631539E-2</c:v>
                </c:pt>
                <c:pt idx="1774">
                  <c:v>8.7335096322965197E-2</c:v>
                </c:pt>
                <c:pt idx="1775">
                  <c:v>8.7984125655115625E-2</c:v>
                </c:pt>
                <c:pt idx="1776">
                  <c:v>8.8623884998658975E-2</c:v>
                </c:pt>
                <c:pt idx="1777">
                  <c:v>8.9219035889592388E-2</c:v>
                </c:pt>
                <c:pt idx="1778">
                  <c:v>8.972463480466171E-2</c:v>
                </c:pt>
                <c:pt idx="1779">
                  <c:v>9.0132165902910705E-2</c:v>
                </c:pt>
                <c:pt idx="1780">
                  <c:v>9.0490917233648521E-2</c:v>
                </c:pt>
                <c:pt idx="1781">
                  <c:v>9.0857148214084721E-2</c:v>
                </c:pt>
                <c:pt idx="1782">
                  <c:v>9.1279254253013573E-2</c:v>
                </c:pt>
                <c:pt idx="1783">
                  <c:v>9.1782974789418367E-2</c:v>
                </c:pt>
                <c:pt idx="1784">
                  <c:v>9.2339272500207251E-2</c:v>
                </c:pt>
                <c:pt idx="1785">
                  <c:v>9.2878885454380472E-2</c:v>
                </c:pt>
                <c:pt idx="1786">
                  <c:v>9.334066295480177E-2</c:v>
                </c:pt>
                <c:pt idx="1787">
                  <c:v>9.3698657364731777E-2</c:v>
                </c:pt>
                <c:pt idx="1788">
                  <c:v>9.3952607402474325E-2</c:v>
                </c:pt>
                <c:pt idx="1789">
                  <c:v>9.413975712988995E-2</c:v>
                </c:pt>
                <c:pt idx="1790">
                  <c:v>9.4295403241790837E-2</c:v>
                </c:pt>
                <c:pt idx="1791">
                  <c:v>9.4435220290309888E-2</c:v>
                </c:pt>
                <c:pt idx="1792">
                  <c:v>9.4571424068920509E-2</c:v>
                </c:pt>
                <c:pt idx="1793">
                  <c:v>9.4717983042387058E-2</c:v>
                </c:pt>
                <c:pt idx="1794">
                  <c:v>9.4882180279865391E-2</c:v>
                </c:pt>
                <c:pt idx="1795">
                  <c:v>9.5059071583381421E-2</c:v>
                </c:pt>
                <c:pt idx="1796">
                  <c:v>9.5228828506883412E-2</c:v>
                </c:pt>
                <c:pt idx="1797">
                  <c:v>9.5356120540378314E-2</c:v>
                </c:pt>
                <c:pt idx="1798">
                  <c:v>9.5453872675731161E-2</c:v>
                </c:pt>
                <c:pt idx="1799">
                  <c:v>9.5453872675731161E-2</c:v>
                </c:pt>
                <c:pt idx="1800">
                  <c:v>9.5453872675731161E-2</c:v>
                </c:pt>
                <c:pt idx="1801">
                  <c:v>9.5453872675731161E-2</c:v>
                </c:pt>
                <c:pt idx="1802">
                  <c:v>9.5453872675731161E-2</c:v>
                </c:pt>
                <c:pt idx="1803">
                  <c:v>9.5453872675731161E-2</c:v>
                </c:pt>
                <c:pt idx="1804">
                  <c:v>9.5453872675731161E-2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556-5D4D-9229-9E83633644F3}"/>
            </c:ext>
          </c:extLst>
        </c:ser>
        <c:ser>
          <c:idx val="3"/>
          <c:order val="3"/>
          <c:tx>
            <c:v>Cumulative Tractive after losses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'WLTP class 3 v5'!$C$2:$C$1811</c:f>
              <c:strCache>
                <c:ptCount val="1805"/>
                <c:pt idx="0">
                  <c:v>vehicles with a ratio of rated power in W / kerb mass in kg  &gt; 34</c:v>
                </c:pt>
                <c:pt idx="3">
                  <c:v>Total elapsed time (s)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  <c:pt idx="22">
                  <c:v>18</c:v>
                </c:pt>
                <c:pt idx="23">
                  <c:v>19</c:v>
                </c:pt>
                <c:pt idx="24">
                  <c:v>20</c:v>
                </c:pt>
                <c:pt idx="25">
                  <c:v>21</c:v>
                </c:pt>
                <c:pt idx="26">
                  <c:v>22</c:v>
                </c:pt>
                <c:pt idx="27">
                  <c:v>23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30</c:v>
                </c:pt>
                <c:pt idx="35">
                  <c:v>31</c:v>
                </c:pt>
                <c:pt idx="36">
                  <c:v>32</c:v>
                </c:pt>
                <c:pt idx="37">
                  <c:v>33</c:v>
                </c:pt>
                <c:pt idx="38">
                  <c:v>34</c:v>
                </c:pt>
                <c:pt idx="39">
                  <c:v>35</c:v>
                </c:pt>
                <c:pt idx="40">
                  <c:v>36</c:v>
                </c:pt>
                <c:pt idx="41">
                  <c:v>37</c:v>
                </c:pt>
                <c:pt idx="42">
                  <c:v>38</c:v>
                </c:pt>
                <c:pt idx="43">
                  <c:v>39</c:v>
                </c:pt>
                <c:pt idx="44">
                  <c:v>40</c:v>
                </c:pt>
                <c:pt idx="45">
                  <c:v>41</c:v>
                </c:pt>
                <c:pt idx="46">
                  <c:v>42</c:v>
                </c:pt>
                <c:pt idx="47">
                  <c:v>43</c:v>
                </c:pt>
                <c:pt idx="48">
                  <c:v>44</c:v>
                </c:pt>
                <c:pt idx="49">
                  <c:v>45</c:v>
                </c:pt>
                <c:pt idx="50">
                  <c:v>46</c:v>
                </c:pt>
                <c:pt idx="51">
                  <c:v>47</c:v>
                </c:pt>
                <c:pt idx="52">
                  <c:v>48</c:v>
                </c:pt>
                <c:pt idx="53">
                  <c:v>49</c:v>
                </c:pt>
                <c:pt idx="54">
                  <c:v>50</c:v>
                </c:pt>
                <c:pt idx="55">
                  <c:v>51</c:v>
                </c:pt>
                <c:pt idx="56">
                  <c:v>52</c:v>
                </c:pt>
                <c:pt idx="57">
                  <c:v>53</c:v>
                </c:pt>
                <c:pt idx="58">
                  <c:v>54</c:v>
                </c:pt>
                <c:pt idx="59">
                  <c:v>55</c:v>
                </c:pt>
                <c:pt idx="60">
                  <c:v>56</c:v>
                </c:pt>
                <c:pt idx="61">
                  <c:v>57</c:v>
                </c:pt>
                <c:pt idx="62">
                  <c:v>58</c:v>
                </c:pt>
                <c:pt idx="63">
                  <c:v>59</c:v>
                </c:pt>
                <c:pt idx="64">
                  <c:v>60</c:v>
                </c:pt>
                <c:pt idx="65">
                  <c:v>61</c:v>
                </c:pt>
                <c:pt idx="66">
                  <c:v>62</c:v>
                </c:pt>
                <c:pt idx="67">
                  <c:v>63</c:v>
                </c:pt>
                <c:pt idx="68">
                  <c:v>64</c:v>
                </c:pt>
                <c:pt idx="69">
                  <c:v>65</c:v>
                </c:pt>
                <c:pt idx="70">
                  <c:v>66</c:v>
                </c:pt>
                <c:pt idx="71">
                  <c:v>67</c:v>
                </c:pt>
                <c:pt idx="72">
                  <c:v>68</c:v>
                </c:pt>
                <c:pt idx="73">
                  <c:v>69</c:v>
                </c:pt>
                <c:pt idx="74">
                  <c:v>70</c:v>
                </c:pt>
                <c:pt idx="75">
                  <c:v>71</c:v>
                </c:pt>
                <c:pt idx="76">
                  <c:v>72</c:v>
                </c:pt>
                <c:pt idx="77">
                  <c:v>73</c:v>
                </c:pt>
                <c:pt idx="78">
                  <c:v>74</c:v>
                </c:pt>
                <c:pt idx="79">
                  <c:v>75</c:v>
                </c:pt>
                <c:pt idx="80">
                  <c:v>76</c:v>
                </c:pt>
                <c:pt idx="81">
                  <c:v>77</c:v>
                </c:pt>
                <c:pt idx="82">
                  <c:v>78</c:v>
                </c:pt>
                <c:pt idx="83">
                  <c:v>79</c:v>
                </c:pt>
                <c:pt idx="84">
                  <c:v>80</c:v>
                </c:pt>
                <c:pt idx="85">
                  <c:v>81</c:v>
                </c:pt>
                <c:pt idx="86">
                  <c:v>82</c:v>
                </c:pt>
                <c:pt idx="87">
                  <c:v>83</c:v>
                </c:pt>
                <c:pt idx="88">
                  <c:v>84</c:v>
                </c:pt>
                <c:pt idx="89">
                  <c:v>85</c:v>
                </c:pt>
                <c:pt idx="90">
                  <c:v>86</c:v>
                </c:pt>
                <c:pt idx="91">
                  <c:v>87</c:v>
                </c:pt>
                <c:pt idx="92">
                  <c:v>88</c:v>
                </c:pt>
                <c:pt idx="93">
                  <c:v>89</c:v>
                </c:pt>
                <c:pt idx="94">
                  <c:v>90</c:v>
                </c:pt>
                <c:pt idx="95">
                  <c:v>91</c:v>
                </c:pt>
                <c:pt idx="96">
                  <c:v>92</c:v>
                </c:pt>
                <c:pt idx="97">
                  <c:v>93</c:v>
                </c:pt>
                <c:pt idx="98">
                  <c:v>94</c:v>
                </c:pt>
                <c:pt idx="99">
                  <c:v>95</c:v>
                </c:pt>
                <c:pt idx="100">
                  <c:v>96</c:v>
                </c:pt>
                <c:pt idx="101">
                  <c:v>97</c:v>
                </c:pt>
                <c:pt idx="102">
                  <c:v>98</c:v>
                </c:pt>
                <c:pt idx="103">
                  <c:v>99</c:v>
                </c:pt>
                <c:pt idx="104">
                  <c:v>100</c:v>
                </c:pt>
                <c:pt idx="105">
                  <c:v>101</c:v>
                </c:pt>
                <c:pt idx="106">
                  <c:v>102</c:v>
                </c:pt>
                <c:pt idx="107">
                  <c:v>103</c:v>
                </c:pt>
                <c:pt idx="108">
                  <c:v>104</c:v>
                </c:pt>
                <c:pt idx="109">
                  <c:v>105</c:v>
                </c:pt>
                <c:pt idx="110">
                  <c:v>106</c:v>
                </c:pt>
                <c:pt idx="111">
                  <c:v>107</c:v>
                </c:pt>
                <c:pt idx="112">
                  <c:v>108</c:v>
                </c:pt>
                <c:pt idx="113">
                  <c:v>109</c:v>
                </c:pt>
                <c:pt idx="114">
                  <c:v>110</c:v>
                </c:pt>
                <c:pt idx="115">
                  <c:v>111</c:v>
                </c:pt>
                <c:pt idx="116">
                  <c:v>112</c:v>
                </c:pt>
                <c:pt idx="117">
                  <c:v>113</c:v>
                </c:pt>
                <c:pt idx="118">
                  <c:v>114</c:v>
                </c:pt>
                <c:pt idx="119">
                  <c:v>115</c:v>
                </c:pt>
                <c:pt idx="120">
                  <c:v>116</c:v>
                </c:pt>
                <c:pt idx="121">
                  <c:v>117</c:v>
                </c:pt>
                <c:pt idx="122">
                  <c:v>118</c:v>
                </c:pt>
                <c:pt idx="123">
                  <c:v>119</c:v>
                </c:pt>
                <c:pt idx="124">
                  <c:v>120</c:v>
                </c:pt>
                <c:pt idx="125">
                  <c:v>121</c:v>
                </c:pt>
                <c:pt idx="126">
                  <c:v>122</c:v>
                </c:pt>
                <c:pt idx="127">
                  <c:v>123</c:v>
                </c:pt>
                <c:pt idx="128">
                  <c:v>124</c:v>
                </c:pt>
                <c:pt idx="129">
                  <c:v>125</c:v>
                </c:pt>
                <c:pt idx="130">
                  <c:v>126</c:v>
                </c:pt>
                <c:pt idx="131">
                  <c:v>127</c:v>
                </c:pt>
                <c:pt idx="132">
                  <c:v>128</c:v>
                </c:pt>
                <c:pt idx="133">
                  <c:v>129</c:v>
                </c:pt>
                <c:pt idx="134">
                  <c:v>130</c:v>
                </c:pt>
                <c:pt idx="135">
                  <c:v>131</c:v>
                </c:pt>
                <c:pt idx="136">
                  <c:v>132</c:v>
                </c:pt>
                <c:pt idx="137">
                  <c:v>133</c:v>
                </c:pt>
                <c:pt idx="138">
                  <c:v>134</c:v>
                </c:pt>
                <c:pt idx="139">
                  <c:v>135</c:v>
                </c:pt>
                <c:pt idx="140">
                  <c:v>136</c:v>
                </c:pt>
                <c:pt idx="141">
                  <c:v>137</c:v>
                </c:pt>
                <c:pt idx="142">
                  <c:v>138</c:v>
                </c:pt>
                <c:pt idx="143">
                  <c:v>139</c:v>
                </c:pt>
                <c:pt idx="144">
                  <c:v>140</c:v>
                </c:pt>
                <c:pt idx="145">
                  <c:v>141</c:v>
                </c:pt>
                <c:pt idx="146">
                  <c:v>142</c:v>
                </c:pt>
                <c:pt idx="147">
                  <c:v>143</c:v>
                </c:pt>
                <c:pt idx="148">
                  <c:v>144</c:v>
                </c:pt>
                <c:pt idx="149">
                  <c:v>145</c:v>
                </c:pt>
                <c:pt idx="150">
                  <c:v>146</c:v>
                </c:pt>
                <c:pt idx="151">
                  <c:v>147</c:v>
                </c:pt>
                <c:pt idx="152">
                  <c:v>148</c:v>
                </c:pt>
                <c:pt idx="153">
                  <c:v>149</c:v>
                </c:pt>
                <c:pt idx="154">
                  <c:v>150</c:v>
                </c:pt>
                <c:pt idx="155">
                  <c:v>151</c:v>
                </c:pt>
                <c:pt idx="156">
                  <c:v>152</c:v>
                </c:pt>
                <c:pt idx="157">
                  <c:v>153</c:v>
                </c:pt>
                <c:pt idx="158">
                  <c:v>154</c:v>
                </c:pt>
                <c:pt idx="159">
                  <c:v>155</c:v>
                </c:pt>
                <c:pt idx="160">
                  <c:v>156</c:v>
                </c:pt>
                <c:pt idx="161">
                  <c:v>157</c:v>
                </c:pt>
                <c:pt idx="162">
                  <c:v>158</c:v>
                </c:pt>
                <c:pt idx="163">
                  <c:v>159</c:v>
                </c:pt>
                <c:pt idx="164">
                  <c:v>160</c:v>
                </c:pt>
                <c:pt idx="165">
                  <c:v>161</c:v>
                </c:pt>
                <c:pt idx="166">
                  <c:v>162</c:v>
                </c:pt>
                <c:pt idx="167">
                  <c:v>163</c:v>
                </c:pt>
                <c:pt idx="168">
                  <c:v>164</c:v>
                </c:pt>
                <c:pt idx="169">
                  <c:v>165</c:v>
                </c:pt>
                <c:pt idx="170">
                  <c:v>166</c:v>
                </c:pt>
                <c:pt idx="171">
                  <c:v>167</c:v>
                </c:pt>
                <c:pt idx="172">
                  <c:v>168</c:v>
                </c:pt>
                <c:pt idx="173">
                  <c:v>169</c:v>
                </c:pt>
                <c:pt idx="174">
                  <c:v>170</c:v>
                </c:pt>
                <c:pt idx="175">
                  <c:v>171</c:v>
                </c:pt>
                <c:pt idx="176">
                  <c:v>172</c:v>
                </c:pt>
                <c:pt idx="177">
                  <c:v>173</c:v>
                </c:pt>
                <c:pt idx="178">
                  <c:v>174</c:v>
                </c:pt>
                <c:pt idx="179">
                  <c:v>175</c:v>
                </c:pt>
                <c:pt idx="180">
                  <c:v>176</c:v>
                </c:pt>
                <c:pt idx="181">
                  <c:v>177</c:v>
                </c:pt>
                <c:pt idx="182">
                  <c:v>178</c:v>
                </c:pt>
                <c:pt idx="183">
                  <c:v>179</c:v>
                </c:pt>
                <c:pt idx="184">
                  <c:v>180</c:v>
                </c:pt>
                <c:pt idx="185">
                  <c:v>181</c:v>
                </c:pt>
                <c:pt idx="186">
                  <c:v>182</c:v>
                </c:pt>
                <c:pt idx="187">
                  <c:v>183</c:v>
                </c:pt>
                <c:pt idx="188">
                  <c:v>184</c:v>
                </c:pt>
                <c:pt idx="189">
                  <c:v>185</c:v>
                </c:pt>
                <c:pt idx="190">
                  <c:v>186</c:v>
                </c:pt>
                <c:pt idx="191">
                  <c:v>187</c:v>
                </c:pt>
                <c:pt idx="192">
                  <c:v>188</c:v>
                </c:pt>
                <c:pt idx="193">
                  <c:v>189</c:v>
                </c:pt>
                <c:pt idx="194">
                  <c:v>190</c:v>
                </c:pt>
                <c:pt idx="195">
                  <c:v>191</c:v>
                </c:pt>
                <c:pt idx="196">
                  <c:v>192</c:v>
                </c:pt>
                <c:pt idx="197">
                  <c:v>193</c:v>
                </c:pt>
                <c:pt idx="198">
                  <c:v>194</c:v>
                </c:pt>
                <c:pt idx="199">
                  <c:v>195</c:v>
                </c:pt>
                <c:pt idx="200">
                  <c:v>196</c:v>
                </c:pt>
                <c:pt idx="201">
                  <c:v>197</c:v>
                </c:pt>
                <c:pt idx="202">
                  <c:v>198</c:v>
                </c:pt>
                <c:pt idx="203">
                  <c:v>199</c:v>
                </c:pt>
                <c:pt idx="204">
                  <c:v>200</c:v>
                </c:pt>
                <c:pt idx="205">
                  <c:v>201</c:v>
                </c:pt>
                <c:pt idx="206">
                  <c:v>202</c:v>
                </c:pt>
                <c:pt idx="207">
                  <c:v>203</c:v>
                </c:pt>
                <c:pt idx="208">
                  <c:v>204</c:v>
                </c:pt>
                <c:pt idx="209">
                  <c:v>205</c:v>
                </c:pt>
                <c:pt idx="210">
                  <c:v>206</c:v>
                </c:pt>
                <c:pt idx="211">
                  <c:v>207</c:v>
                </c:pt>
                <c:pt idx="212">
                  <c:v>208</c:v>
                </c:pt>
                <c:pt idx="213">
                  <c:v>209</c:v>
                </c:pt>
                <c:pt idx="214">
                  <c:v>210</c:v>
                </c:pt>
                <c:pt idx="215">
                  <c:v>211</c:v>
                </c:pt>
                <c:pt idx="216">
                  <c:v>212</c:v>
                </c:pt>
                <c:pt idx="217">
                  <c:v>213</c:v>
                </c:pt>
                <c:pt idx="218">
                  <c:v>214</c:v>
                </c:pt>
                <c:pt idx="219">
                  <c:v>215</c:v>
                </c:pt>
                <c:pt idx="220">
                  <c:v>216</c:v>
                </c:pt>
                <c:pt idx="221">
                  <c:v>217</c:v>
                </c:pt>
                <c:pt idx="222">
                  <c:v>218</c:v>
                </c:pt>
                <c:pt idx="223">
                  <c:v>219</c:v>
                </c:pt>
                <c:pt idx="224">
                  <c:v>220</c:v>
                </c:pt>
                <c:pt idx="225">
                  <c:v>221</c:v>
                </c:pt>
                <c:pt idx="226">
                  <c:v>222</c:v>
                </c:pt>
                <c:pt idx="227">
                  <c:v>223</c:v>
                </c:pt>
                <c:pt idx="228">
                  <c:v>224</c:v>
                </c:pt>
                <c:pt idx="229">
                  <c:v>225</c:v>
                </c:pt>
                <c:pt idx="230">
                  <c:v>226</c:v>
                </c:pt>
                <c:pt idx="231">
                  <c:v>227</c:v>
                </c:pt>
                <c:pt idx="232">
                  <c:v>228</c:v>
                </c:pt>
                <c:pt idx="233">
                  <c:v>229</c:v>
                </c:pt>
                <c:pt idx="234">
                  <c:v>230</c:v>
                </c:pt>
                <c:pt idx="235">
                  <c:v>231</c:v>
                </c:pt>
                <c:pt idx="236">
                  <c:v>232</c:v>
                </c:pt>
                <c:pt idx="237">
                  <c:v>233</c:v>
                </c:pt>
                <c:pt idx="238">
                  <c:v>234</c:v>
                </c:pt>
                <c:pt idx="239">
                  <c:v>235</c:v>
                </c:pt>
                <c:pt idx="240">
                  <c:v>236</c:v>
                </c:pt>
                <c:pt idx="241">
                  <c:v>237</c:v>
                </c:pt>
                <c:pt idx="242">
                  <c:v>238</c:v>
                </c:pt>
                <c:pt idx="243">
                  <c:v>239</c:v>
                </c:pt>
                <c:pt idx="244">
                  <c:v>240</c:v>
                </c:pt>
                <c:pt idx="245">
                  <c:v>241</c:v>
                </c:pt>
                <c:pt idx="246">
                  <c:v>242</c:v>
                </c:pt>
                <c:pt idx="247">
                  <c:v>243</c:v>
                </c:pt>
                <c:pt idx="248">
                  <c:v>244</c:v>
                </c:pt>
                <c:pt idx="249">
                  <c:v>245</c:v>
                </c:pt>
                <c:pt idx="250">
                  <c:v>246</c:v>
                </c:pt>
                <c:pt idx="251">
                  <c:v>247</c:v>
                </c:pt>
                <c:pt idx="252">
                  <c:v>248</c:v>
                </c:pt>
                <c:pt idx="253">
                  <c:v>249</c:v>
                </c:pt>
                <c:pt idx="254">
                  <c:v>250</c:v>
                </c:pt>
                <c:pt idx="255">
                  <c:v>251</c:v>
                </c:pt>
                <c:pt idx="256">
                  <c:v>252</c:v>
                </c:pt>
                <c:pt idx="257">
                  <c:v>253</c:v>
                </c:pt>
                <c:pt idx="258">
                  <c:v>254</c:v>
                </c:pt>
                <c:pt idx="259">
                  <c:v>255</c:v>
                </c:pt>
                <c:pt idx="260">
                  <c:v>256</c:v>
                </c:pt>
                <c:pt idx="261">
                  <c:v>257</c:v>
                </c:pt>
                <c:pt idx="262">
                  <c:v>258</c:v>
                </c:pt>
                <c:pt idx="263">
                  <c:v>259</c:v>
                </c:pt>
                <c:pt idx="264">
                  <c:v>260</c:v>
                </c:pt>
                <c:pt idx="265">
                  <c:v>261</c:v>
                </c:pt>
                <c:pt idx="266">
                  <c:v>262</c:v>
                </c:pt>
                <c:pt idx="267">
                  <c:v>263</c:v>
                </c:pt>
                <c:pt idx="268">
                  <c:v>264</c:v>
                </c:pt>
                <c:pt idx="269">
                  <c:v>265</c:v>
                </c:pt>
                <c:pt idx="270">
                  <c:v>266</c:v>
                </c:pt>
                <c:pt idx="271">
                  <c:v>267</c:v>
                </c:pt>
                <c:pt idx="272">
                  <c:v>268</c:v>
                </c:pt>
                <c:pt idx="273">
                  <c:v>269</c:v>
                </c:pt>
                <c:pt idx="274">
                  <c:v>270</c:v>
                </c:pt>
                <c:pt idx="275">
                  <c:v>271</c:v>
                </c:pt>
                <c:pt idx="276">
                  <c:v>272</c:v>
                </c:pt>
                <c:pt idx="277">
                  <c:v>273</c:v>
                </c:pt>
                <c:pt idx="278">
                  <c:v>274</c:v>
                </c:pt>
                <c:pt idx="279">
                  <c:v>275</c:v>
                </c:pt>
                <c:pt idx="280">
                  <c:v>276</c:v>
                </c:pt>
                <c:pt idx="281">
                  <c:v>277</c:v>
                </c:pt>
                <c:pt idx="282">
                  <c:v>278</c:v>
                </c:pt>
                <c:pt idx="283">
                  <c:v>279</c:v>
                </c:pt>
                <c:pt idx="284">
                  <c:v>280</c:v>
                </c:pt>
                <c:pt idx="285">
                  <c:v>281</c:v>
                </c:pt>
                <c:pt idx="286">
                  <c:v>282</c:v>
                </c:pt>
                <c:pt idx="287">
                  <c:v>283</c:v>
                </c:pt>
                <c:pt idx="288">
                  <c:v>284</c:v>
                </c:pt>
                <c:pt idx="289">
                  <c:v>285</c:v>
                </c:pt>
                <c:pt idx="290">
                  <c:v>286</c:v>
                </c:pt>
                <c:pt idx="291">
                  <c:v>287</c:v>
                </c:pt>
                <c:pt idx="292">
                  <c:v>288</c:v>
                </c:pt>
                <c:pt idx="293">
                  <c:v>289</c:v>
                </c:pt>
                <c:pt idx="294">
                  <c:v>290</c:v>
                </c:pt>
                <c:pt idx="295">
                  <c:v>291</c:v>
                </c:pt>
                <c:pt idx="296">
                  <c:v>292</c:v>
                </c:pt>
                <c:pt idx="297">
                  <c:v>293</c:v>
                </c:pt>
                <c:pt idx="298">
                  <c:v>294</c:v>
                </c:pt>
                <c:pt idx="299">
                  <c:v>295</c:v>
                </c:pt>
                <c:pt idx="300">
                  <c:v>296</c:v>
                </c:pt>
                <c:pt idx="301">
                  <c:v>297</c:v>
                </c:pt>
                <c:pt idx="302">
                  <c:v>298</c:v>
                </c:pt>
                <c:pt idx="303">
                  <c:v>299</c:v>
                </c:pt>
                <c:pt idx="304">
                  <c:v>300</c:v>
                </c:pt>
                <c:pt idx="305">
                  <c:v>301</c:v>
                </c:pt>
                <c:pt idx="306">
                  <c:v>302</c:v>
                </c:pt>
                <c:pt idx="307">
                  <c:v>303</c:v>
                </c:pt>
                <c:pt idx="308">
                  <c:v>304</c:v>
                </c:pt>
                <c:pt idx="309">
                  <c:v>305</c:v>
                </c:pt>
                <c:pt idx="310">
                  <c:v>306</c:v>
                </c:pt>
                <c:pt idx="311">
                  <c:v>307</c:v>
                </c:pt>
                <c:pt idx="312">
                  <c:v>308</c:v>
                </c:pt>
                <c:pt idx="313">
                  <c:v>309</c:v>
                </c:pt>
                <c:pt idx="314">
                  <c:v>310</c:v>
                </c:pt>
                <c:pt idx="315">
                  <c:v>311</c:v>
                </c:pt>
                <c:pt idx="316">
                  <c:v>312</c:v>
                </c:pt>
                <c:pt idx="317">
                  <c:v>313</c:v>
                </c:pt>
                <c:pt idx="318">
                  <c:v>314</c:v>
                </c:pt>
                <c:pt idx="319">
                  <c:v>315</c:v>
                </c:pt>
                <c:pt idx="320">
                  <c:v>316</c:v>
                </c:pt>
                <c:pt idx="321">
                  <c:v>317</c:v>
                </c:pt>
                <c:pt idx="322">
                  <c:v>318</c:v>
                </c:pt>
                <c:pt idx="323">
                  <c:v>319</c:v>
                </c:pt>
                <c:pt idx="324">
                  <c:v>320</c:v>
                </c:pt>
                <c:pt idx="325">
                  <c:v>321</c:v>
                </c:pt>
                <c:pt idx="326">
                  <c:v>322</c:v>
                </c:pt>
                <c:pt idx="327">
                  <c:v>323</c:v>
                </c:pt>
                <c:pt idx="328">
                  <c:v>324</c:v>
                </c:pt>
                <c:pt idx="329">
                  <c:v>325</c:v>
                </c:pt>
                <c:pt idx="330">
                  <c:v>326</c:v>
                </c:pt>
                <c:pt idx="331">
                  <c:v>327</c:v>
                </c:pt>
                <c:pt idx="332">
                  <c:v>328</c:v>
                </c:pt>
                <c:pt idx="333">
                  <c:v>329</c:v>
                </c:pt>
                <c:pt idx="334">
                  <c:v>330</c:v>
                </c:pt>
                <c:pt idx="335">
                  <c:v>331</c:v>
                </c:pt>
                <c:pt idx="336">
                  <c:v>332</c:v>
                </c:pt>
                <c:pt idx="337">
                  <c:v>333</c:v>
                </c:pt>
                <c:pt idx="338">
                  <c:v>334</c:v>
                </c:pt>
                <c:pt idx="339">
                  <c:v>335</c:v>
                </c:pt>
                <c:pt idx="340">
                  <c:v>336</c:v>
                </c:pt>
                <c:pt idx="341">
                  <c:v>337</c:v>
                </c:pt>
                <c:pt idx="342">
                  <c:v>338</c:v>
                </c:pt>
                <c:pt idx="343">
                  <c:v>339</c:v>
                </c:pt>
                <c:pt idx="344">
                  <c:v>340</c:v>
                </c:pt>
                <c:pt idx="345">
                  <c:v>341</c:v>
                </c:pt>
                <c:pt idx="346">
                  <c:v>342</c:v>
                </c:pt>
                <c:pt idx="347">
                  <c:v>343</c:v>
                </c:pt>
                <c:pt idx="348">
                  <c:v>344</c:v>
                </c:pt>
                <c:pt idx="349">
                  <c:v>345</c:v>
                </c:pt>
                <c:pt idx="350">
                  <c:v>346</c:v>
                </c:pt>
                <c:pt idx="351">
                  <c:v>347</c:v>
                </c:pt>
                <c:pt idx="352">
                  <c:v>348</c:v>
                </c:pt>
                <c:pt idx="353">
                  <c:v>349</c:v>
                </c:pt>
                <c:pt idx="354">
                  <c:v>350</c:v>
                </c:pt>
                <c:pt idx="355">
                  <c:v>351</c:v>
                </c:pt>
                <c:pt idx="356">
                  <c:v>352</c:v>
                </c:pt>
                <c:pt idx="357">
                  <c:v>353</c:v>
                </c:pt>
                <c:pt idx="358">
                  <c:v>354</c:v>
                </c:pt>
                <c:pt idx="359">
                  <c:v>355</c:v>
                </c:pt>
                <c:pt idx="360">
                  <c:v>356</c:v>
                </c:pt>
                <c:pt idx="361">
                  <c:v>357</c:v>
                </c:pt>
                <c:pt idx="362">
                  <c:v>358</c:v>
                </c:pt>
                <c:pt idx="363">
                  <c:v>359</c:v>
                </c:pt>
                <c:pt idx="364">
                  <c:v>360</c:v>
                </c:pt>
                <c:pt idx="365">
                  <c:v>361</c:v>
                </c:pt>
                <c:pt idx="366">
                  <c:v>362</c:v>
                </c:pt>
                <c:pt idx="367">
                  <c:v>363</c:v>
                </c:pt>
                <c:pt idx="368">
                  <c:v>364</c:v>
                </c:pt>
                <c:pt idx="369">
                  <c:v>365</c:v>
                </c:pt>
                <c:pt idx="370">
                  <c:v>366</c:v>
                </c:pt>
                <c:pt idx="371">
                  <c:v>367</c:v>
                </c:pt>
                <c:pt idx="372">
                  <c:v>368</c:v>
                </c:pt>
                <c:pt idx="373">
                  <c:v>369</c:v>
                </c:pt>
                <c:pt idx="374">
                  <c:v>370</c:v>
                </c:pt>
                <c:pt idx="375">
                  <c:v>371</c:v>
                </c:pt>
                <c:pt idx="376">
                  <c:v>372</c:v>
                </c:pt>
                <c:pt idx="377">
                  <c:v>373</c:v>
                </c:pt>
                <c:pt idx="378">
                  <c:v>374</c:v>
                </c:pt>
                <c:pt idx="379">
                  <c:v>375</c:v>
                </c:pt>
                <c:pt idx="380">
                  <c:v>376</c:v>
                </c:pt>
                <c:pt idx="381">
                  <c:v>377</c:v>
                </c:pt>
                <c:pt idx="382">
                  <c:v>378</c:v>
                </c:pt>
                <c:pt idx="383">
                  <c:v>379</c:v>
                </c:pt>
                <c:pt idx="384">
                  <c:v>380</c:v>
                </c:pt>
                <c:pt idx="385">
                  <c:v>381</c:v>
                </c:pt>
                <c:pt idx="386">
                  <c:v>382</c:v>
                </c:pt>
                <c:pt idx="387">
                  <c:v>383</c:v>
                </c:pt>
                <c:pt idx="388">
                  <c:v>384</c:v>
                </c:pt>
                <c:pt idx="389">
                  <c:v>385</c:v>
                </c:pt>
                <c:pt idx="390">
                  <c:v>386</c:v>
                </c:pt>
                <c:pt idx="391">
                  <c:v>387</c:v>
                </c:pt>
                <c:pt idx="392">
                  <c:v>388</c:v>
                </c:pt>
                <c:pt idx="393">
                  <c:v>389</c:v>
                </c:pt>
                <c:pt idx="394">
                  <c:v>390</c:v>
                </c:pt>
                <c:pt idx="395">
                  <c:v>391</c:v>
                </c:pt>
                <c:pt idx="396">
                  <c:v>392</c:v>
                </c:pt>
                <c:pt idx="397">
                  <c:v>393</c:v>
                </c:pt>
                <c:pt idx="398">
                  <c:v>394</c:v>
                </c:pt>
                <c:pt idx="399">
                  <c:v>395</c:v>
                </c:pt>
                <c:pt idx="400">
                  <c:v>396</c:v>
                </c:pt>
                <c:pt idx="401">
                  <c:v>397</c:v>
                </c:pt>
                <c:pt idx="402">
                  <c:v>398</c:v>
                </c:pt>
                <c:pt idx="403">
                  <c:v>399</c:v>
                </c:pt>
                <c:pt idx="404">
                  <c:v>400</c:v>
                </c:pt>
                <c:pt idx="405">
                  <c:v>401</c:v>
                </c:pt>
                <c:pt idx="406">
                  <c:v>402</c:v>
                </c:pt>
                <c:pt idx="407">
                  <c:v>403</c:v>
                </c:pt>
                <c:pt idx="408">
                  <c:v>404</c:v>
                </c:pt>
                <c:pt idx="409">
                  <c:v>405</c:v>
                </c:pt>
                <c:pt idx="410">
                  <c:v>406</c:v>
                </c:pt>
                <c:pt idx="411">
                  <c:v>407</c:v>
                </c:pt>
                <c:pt idx="412">
                  <c:v>408</c:v>
                </c:pt>
                <c:pt idx="413">
                  <c:v>409</c:v>
                </c:pt>
                <c:pt idx="414">
                  <c:v>410</c:v>
                </c:pt>
                <c:pt idx="415">
                  <c:v>411</c:v>
                </c:pt>
                <c:pt idx="416">
                  <c:v>412</c:v>
                </c:pt>
                <c:pt idx="417">
                  <c:v>413</c:v>
                </c:pt>
                <c:pt idx="418">
                  <c:v>414</c:v>
                </c:pt>
                <c:pt idx="419">
                  <c:v>415</c:v>
                </c:pt>
                <c:pt idx="420">
                  <c:v>416</c:v>
                </c:pt>
                <c:pt idx="421">
                  <c:v>417</c:v>
                </c:pt>
                <c:pt idx="422">
                  <c:v>418</c:v>
                </c:pt>
                <c:pt idx="423">
                  <c:v>419</c:v>
                </c:pt>
                <c:pt idx="424">
                  <c:v>420</c:v>
                </c:pt>
                <c:pt idx="425">
                  <c:v>421</c:v>
                </c:pt>
                <c:pt idx="426">
                  <c:v>422</c:v>
                </c:pt>
                <c:pt idx="427">
                  <c:v>423</c:v>
                </c:pt>
                <c:pt idx="428">
                  <c:v>424</c:v>
                </c:pt>
                <c:pt idx="429">
                  <c:v>425</c:v>
                </c:pt>
                <c:pt idx="430">
                  <c:v>426</c:v>
                </c:pt>
                <c:pt idx="431">
                  <c:v>427</c:v>
                </c:pt>
                <c:pt idx="432">
                  <c:v>428</c:v>
                </c:pt>
                <c:pt idx="433">
                  <c:v>429</c:v>
                </c:pt>
                <c:pt idx="434">
                  <c:v>430</c:v>
                </c:pt>
                <c:pt idx="435">
                  <c:v>431</c:v>
                </c:pt>
                <c:pt idx="436">
                  <c:v>432</c:v>
                </c:pt>
                <c:pt idx="437">
                  <c:v>433</c:v>
                </c:pt>
                <c:pt idx="438">
                  <c:v>434</c:v>
                </c:pt>
                <c:pt idx="439">
                  <c:v>435</c:v>
                </c:pt>
                <c:pt idx="440">
                  <c:v>436</c:v>
                </c:pt>
                <c:pt idx="441">
                  <c:v>437</c:v>
                </c:pt>
                <c:pt idx="442">
                  <c:v>438</c:v>
                </c:pt>
                <c:pt idx="443">
                  <c:v>439</c:v>
                </c:pt>
                <c:pt idx="444">
                  <c:v>440</c:v>
                </c:pt>
                <c:pt idx="445">
                  <c:v>441</c:v>
                </c:pt>
                <c:pt idx="446">
                  <c:v>442</c:v>
                </c:pt>
                <c:pt idx="447">
                  <c:v>443</c:v>
                </c:pt>
                <c:pt idx="448">
                  <c:v>444</c:v>
                </c:pt>
                <c:pt idx="449">
                  <c:v>445</c:v>
                </c:pt>
                <c:pt idx="450">
                  <c:v>446</c:v>
                </c:pt>
                <c:pt idx="451">
                  <c:v>447</c:v>
                </c:pt>
                <c:pt idx="452">
                  <c:v>448</c:v>
                </c:pt>
                <c:pt idx="453">
                  <c:v>449</c:v>
                </c:pt>
                <c:pt idx="454">
                  <c:v>450</c:v>
                </c:pt>
                <c:pt idx="455">
                  <c:v>451</c:v>
                </c:pt>
                <c:pt idx="456">
                  <c:v>452</c:v>
                </c:pt>
                <c:pt idx="457">
                  <c:v>453</c:v>
                </c:pt>
                <c:pt idx="458">
                  <c:v>454</c:v>
                </c:pt>
                <c:pt idx="459">
                  <c:v>455</c:v>
                </c:pt>
                <c:pt idx="460">
                  <c:v>456</c:v>
                </c:pt>
                <c:pt idx="461">
                  <c:v>457</c:v>
                </c:pt>
                <c:pt idx="462">
                  <c:v>458</c:v>
                </c:pt>
                <c:pt idx="463">
                  <c:v>459</c:v>
                </c:pt>
                <c:pt idx="464">
                  <c:v>460</c:v>
                </c:pt>
                <c:pt idx="465">
                  <c:v>461</c:v>
                </c:pt>
                <c:pt idx="466">
                  <c:v>462</c:v>
                </c:pt>
                <c:pt idx="467">
                  <c:v>463</c:v>
                </c:pt>
                <c:pt idx="468">
                  <c:v>464</c:v>
                </c:pt>
                <c:pt idx="469">
                  <c:v>465</c:v>
                </c:pt>
                <c:pt idx="470">
                  <c:v>466</c:v>
                </c:pt>
                <c:pt idx="471">
                  <c:v>467</c:v>
                </c:pt>
                <c:pt idx="472">
                  <c:v>468</c:v>
                </c:pt>
                <c:pt idx="473">
                  <c:v>469</c:v>
                </c:pt>
                <c:pt idx="474">
                  <c:v>470</c:v>
                </c:pt>
                <c:pt idx="475">
                  <c:v>471</c:v>
                </c:pt>
                <c:pt idx="476">
                  <c:v>472</c:v>
                </c:pt>
                <c:pt idx="477">
                  <c:v>473</c:v>
                </c:pt>
                <c:pt idx="478">
                  <c:v>474</c:v>
                </c:pt>
                <c:pt idx="479">
                  <c:v>475</c:v>
                </c:pt>
                <c:pt idx="480">
                  <c:v>476</c:v>
                </c:pt>
                <c:pt idx="481">
                  <c:v>477</c:v>
                </c:pt>
                <c:pt idx="482">
                  <c:v>478</c:v>
                </c:pt>
                <c:pt idx="483">
                  <c:v>479</c:v>
                </c:pt>
                <c:pt idx="484">
                  <c:v>480</c:v>
                </c:pt>
                <c:pt idx="485">
                  <c:v>481</c:v>
                </c:pt>
                <c:pt idx="486">
                  <c:v>482</c:v>
                </c:pt>
                <c:pt idx="487">
                  <c:v>483</c:v>
                </c:pt>
                <c:pt idx="488">
                  <c:v>484</c:v>
                </c:pt>
                <c:pt idx="489">
                  <c:v>485</c:v>
                </c:pt>
                <c:pt idx="490">
                  <c:v>486</c:v>
                </c:pt>
                <c:pt idx="491">
                  <c:v>487</c:v>
                </c:pt>
                <c:pt idx="492">
                  <c:v>488</c:v>
                </c:pt>
                <c:pt idx="493">
                  <c:v>489</c:v>
                </c:pt>
                <c:pt idx="494">
                  <c:v>490</c:v>
                </c:pt>
                <c:pt idx="495">
                  <c:v>491</c:v>
                </c:pt>
                <c:pt idx="496">
                  <c:v>492</c:v>
                </c:pt>
                <c:pt idx="497">
                  <c:v>493</c:v>
                </c:pt>
                <c:pt idx="498">
                  <c:v>494</c:v>
                </c:pt>
                <c:pt idx="499">
                  <c:v>495</c:v>
                </c:pt>
                <c:pt idx="500">
                  <c:v>496</c:v>
                </c:pt>
                <c:pt idx="501">
                  <c:v>497</c:v>
                </c:pt>
                <c:pt idx="502">
                  <c:v>498</c:v>
                </c:pt>
                <c:pt idx="503">
                  <c:v>499</c:v>
                </c:pt>
                <c:pt idx="504">
                  <c:v>500</c:v>
                </c:pt>
                <c:pt idx="505">
                  <c:v>501</c:v>
                </c:pt>
                <c:pt idx="506">
                  <c:v>502</c:v>
                </c:pt>
                <c:pt idx="507">
                  <c:v>503</c:v>
                </c:pt>
                <c:pt idx="508">
                  <c:v>504</c:v>
                </c:pt>
                <c:pt idx="509">
                  <c:v>505</c:v>
                </c:pt>
                <c:pt idx="510">
                  <c:v>506</c:v>
                </c:pt>
                <c:pt idx="511">
                  <c:v>507</c:v>
                </c:pt>
                <c:pt idx="512">
                  <c:v>508</c:v>
                </c:pt>
                <c:pt idx="513">
                  <c:v>509</c:v>
                </c:pt>
                <c:pt idx="514">
                  <c:v>510</c:v>
                </c:pt>
                <c:pt idx="515">
                  <c:v>511</c:v>
                </c:pt>
                <c:pt idx="516">
                  <c:v>512</c:v>
                </c:pt>
                <c:pt idx="517">
                  <c:v>513</c:v>
                </c:pt>
                <c:pt idx="518">
                  <c:v>514</c:v>
                </c:pt>
                <c:pt idx="519">
                  <c:v>515</c:v>
                </c:pt>
                <c:pt idx="520">
                  <c:v>516</c:v>
                </c:pt>
                <c:pt idx="521">
                  <c:v>517</c:v>
                </c:pt>
                <c:pt idx="522">
                  <c:v>518</c:v>
                </c:pt>
                <c:pt idx="523">
                  <c:v>519</c:v>
                </c:pt>
                <c:pt idx="524">
                  <c:v>520</c:v>
                </c:pt>
                <c:pt idx="525">
                  <c:v>521</c:v>
                </c:pt>
                <c:pt idx="526">
                  <c:v>522</c:v>
                </c:pt>
                <c:pt idx="527">
                  <c:v>523</c:v>
                </c:pt>
                <c:pt idx="528">
                  <c:v>524</c:v>
                </c:pt>
                <c:pt idx="529">
                  <c:v>525</c:v>
                </c:pt>
                <c:pt idx="530">
                  <c:v>526</c:v>
                </c:pt>
                <c:pt idx="531">
                  <c:v>527</c:v>
                </c:pt>
                <c:pt idx="532">
                  <c:v>528</c:v>
                </c:pt>
                <c:pt idx="533">
                  <c:v>529</c:v>
                </c:pt>
                <c:pt idx="534">
                  <c:v>530</c:v>
                </c:pt>
                <c:pt idx="535">
                  <c:v>531</c:v>
                </c:pt>
                <c:pt idx="536">
                  <c:v>532</c:v>
                </c:pt>
                <c:pt idx="537">
                  <c:v>533</c:v>
                </c:pt>
                <c:pt idx="538">
                  <c:v>534</c:v>
                </c:pt>
                <c:pt idx="539">
                  <c:v>535</c:v>
                </c:pt>
                <c:pt idx="540">
                  <c:v>536</c:v>
                </c:pt>
                <c:pt idx="541">
                  <c:v>537</c:v>
                </c:pt>
                <c:pt idx="542">
                  <c:v>538</c:v>
                </c:pt>
                <c:pt idx="543">
                  <c:v>539</c:v>
                </c:pt>
                <c:pt idx="544">
                  <c:v>540</c:v>
                </c:pt>
                <c:pt idx="545">
                  <c:v>541</c:v>
                </c:pt>
                <c:pt idx="546">
                  <c:v>542</c:v>
                </c:pt>
                <c:pt idx="547">
                  <c:v>543</c:v>
                </c:pt>
                <c:pt idx="548">
                  <c:v>544</c:v>
                </c:pt>
                <c:pt idx="549">
                  <c:v>545</c:v>
                </c:pt>
                <c:pt idx="550">
                  <c:v>546</c:v>
                </c:pt>
                <c:pt idx="551">
                  <c:v>547</c:v>
                </c:pt>
                <c:pt idx="552">
                  <c:v>548</c:v>
                </c:pt>
                <c:pt idx="553">
                  <c:v>549</c:v>
                </c:pt>
                <c:pt idx="554">
                  <c:v>550</c:v>
                </c:pt>
                <c:pt idx="555">
                  <c:v>551</c:v>
                </c:pt>
                <c:pt idx="556">
                  <c:v>552</c:v>
                </c:pt>
                <c:pt idx="557">
                  <c:v>553</c:v>
                </c:pt>
                <c:pt idx="558">
                  <c:v>554</c:v>
                </c:pt>
                <c:pt idx="559">
                  <c:v>555</c:v>
                </c:pt>
                <c:pt idx="560">
                  <c:v>556</c:v>
                </c:pt>
                <c:pt idx="561">
                  <c:v>557</c:v>
                </c:pt>
                <c:pt idx="562">
                  <c:v>558</c:v>
                </c:pt>
                <c:pt idx="563">
                  <c:v>559</c:v>
                </c:pt>
                <c:pt idx="564">
                  <c:v>560</c:v>
                </c:pt>
                <c:pt idx="565">
                  <c:v>561</c:v>
                </c:pt>
                <c:pt idx="566">
                  <c:v>562</c:v>
                </c:pt>
                <c:pt idx="567">
                  <c:v>563</c:v>
                </c:pt>
                <c:pt idx="568">
                  <c:v>564</c:v>
                </c:pt>
                <c:pt idx="569">
                  <c:v>565</c:v>
                </c:pt>
                <c:pt idx="570">
                  <c:v>566</c:v>
                </c:pt>
                <c:pt idx="571">
                  <c:v>567</c:v>
                </c:pt>
                <c:pt idx="572">
                  <c:v>568</c:v>
                </c:pt>
                <c:pt idx="573">
                  <c:v>569</c:v>
                </c:pt>
                <c:pt idx="574">
                  <c:v>570</c:v>
                </c:pt>
                <c:pt idx="575">
                  <c:v>571</c:v>
                </c:pt>
                <c:pt idx="576">
                  <c:v>572</c:v>
                </c:pt>
                <c:pt idx="577">
                  <c:v>573</c:v>
                </c:pt>
                <c:pt idx="578">
                  <c:v>574</c:v>
                </c:pt>
                <c:pt idx="579">
                  <c:v>575</c:v>
                </c:pt>
                <c:pt idx="580">
                  <c:v>576</c:v>
                </c:pt>
                <c:pt idx="581">
                  <c:v>577</c:v>
                </c:pt>
                <c:pt idx="582">
                  <c:v>578</c:v>
                </c:pt>
                <c:pt idx="583">
                  <c:v>579</c:v>
                </c:pt>
                <c:pt idx="584">
                  <c:v>580</c:v>
                </c:pt>
                <c:pt idx="585">
                  <c:v>581</c:v>
                </c:pt>
                <c:pt idx="586">
                  <c:v>582</c:v>
                </c:pt>
                <c:pt idx="587">
                  <c:v>583</c:v>
                </c:pt>
                <c:pt idx="588">
                  <c:v>584</c:v>
                </c:pt>
                <c:pt idx="589">
                  <c:v>585</c:v>
                </c:pt>
                <c:pt idx="590">
                  <c:v>586</c:v>
                </c:pt>
                <c:pt idx="591">
                  <c:v>587</c:v>
                </c:pt>
                <c:pt idx="592">
                  <c:v>588</c:v>
                </c:pt>
                <c:pt idx="593">
                  <c:v>589</c:v>
                </c:pt>
                <c:pt idx="594">
                  <c:v>590</c:v>
                </c:pt>
                <c:pt idx="595">
                  <c:v>591</c:v>
                </c:pt>
                <c:pt idx="596">
                  <c:v>592</c:v>
                </c:pt>
                <c:pt idx="597">
                  <c:v>593</c:v>
                </c:pt>
                <c:pt idx="598">
                  <c:v>594</c:v>
                </c:pt>
                <c:pt idx="599">
                  <c:v>595</c:v>
                </c:pt>
                <c:pt idx="600">
                  <c:v>596</c:v>
                </c:pt>
                <c:pt idx="601">
                  <c:v>597</c:v>
                </c:pt>
                <c:pt idx="602">
                  <c:v>598</c:v>
                </c:pt>
                <c:pt idx="603">
                  <c:v>599</c:v>
                </c:pt>
                <c:pt idx="604">
                  <c:v>600</c:v>
                </c:pt>
                <c:pt idx="605">
                  <c:v>601</c:v>
                </c:pt>
                <c:pt idx="606">
                  <c:v>602</c:v>
                </c:pt>
                <c:pt idx="607">
                  <c:v>603</c:v>
                </c:pt>
                <c:pt idx="608">
                  <c:v>604</c:v>
                </c:pt>
                <c:pt idx="609">
                  <c:v>605</c:v>
                </c:pt>
                <c:pt idx="610">
                  <c:v>606</c:v>
                </c:pt>
                <c:pt idx="611">
                  <c:v>607</c:v>
                </c:pt>
                <c:pt idx="612">
                  <c:v>608</c:v>
                </c:pt>
                <c:pt idx="613">
                  <c:v>609</c:v>
                </c:pt>
                <c:pt idx="614">
                  <c:v>610</c:v>
                </c:pt>
                <c:pt idx="615">
                  <c:v>611</c:v>
                </c:pt>
                <c:pt idx="616">
                  <c:v>612</c:v>
                </c:pt>
                <c:pt idx="617">
                  <c:v>613</c:v>
                </c:pt>
                <c:pt idx="618">
                  <c:v>614</c:v>
                </c:pt>
                <c:pt idx="619">
                  <c:v>615</c:v>
                </c:pt>
                <c:pt idx="620">
                  <c:v>616</c:v>
                </c:pt>
                <c:pt idx="621">
                  <c:v>617</c:v>
                </c:pt>
                <c:pt idx="622">
                  <c:v>618</c:v>
                </c:pt>
                <c:pt idx="623">
                  <c:v>619</c:v>
                </c:pt>
                <c:pt idx="624">
                  <c:v>620</c:v>
                </c:pt>
                <c:pt idx="625">
                  <c:v>621</c:v>
                </c:pt>
                <c:pt idx="626">
                  <c:v>622</c:v>
                </c:pt>
                <c:pt idx="627">
                  <c:v>623</c:v>
                </c:pt>
                <c:pt idx="628">
                  <c:v>624</c:v>
                </c:pt>
                <c:pt idx="629">
                  <c:v>625</c:v>
                </c:pt>
                <c:pt idx="630">
                  <c:v>626</c:v>
                </c:pt>
                <c:pt idx="631">
                  <c:v>627</c:v>
                </c:pt>
                <c:pt idx="632">
                  <c:v>628</c:v>
                </c:pt>
                <c:pt idx="633">
                  <c:v>629</c:v>
                </c:pt>
                <c:pt idx="634">
                  <c:v>630</c:v>
                </c:pt>
                <c:pt idx="635">
                  <c:v>631</c:v>
                </c:pt>
                <c:pt idx="636">
                  <c:v>632</c:v>
                </c:pt>
                <c:pt idx="637">
                  <c:v>633</c:v>
                </c:pt>
                <c:pt idx="638">
                  <c:v>634</c:v>
                </c:pt>
                <c:pt idx="639">
                  <c:v>635</c:v>
                </c:pt>
                <c:pt idx="640">
                  <c:v>636</c:v>
                </c:pt>
                <c:pt idx="641">
                  <c:v>637</c:v>
                </c:pt>
                <c:pt idx="642">
                  <c:v>638</c:v>
                </c:pt>
                <c:pt idx="643">
                  <c:v>639</c:v>
                </c:pt>
                <c:pt idx="644">
                  <c:v>640</c:v>
                </c:pt>
                <c:pt idx="645">
                  <c:v>641</c:v>
                </c:pt>
                <c:pt idx="646">
                  <c:v>642</c:v>
                </c:pt>
                <c:pt idx="647">
                  <c:v>643</c:v>
                </c:pt>
                <c:pt idx="648">
                  <c:v>644</c:v>
                </c:pt>
                <c:pt idx="649">
                  <c:v>645</c:v>
                </c:pt>
                <c:pt idx="650">
                  <c:v>646</c:v>
                </c:pt>
                <c:pt idx="651">
                  <c:v>647</c:v>
                </c:pt>
                <c:pt idx="652">
                  <c:v>648</c:v>
                </c:pt>
                <c:pt idx="653">
                  <c:v>649</c:v>
                </c:pt>
                <c:pt idx="654">
                  <c:v>650</c:v>
                </c:pt>
                <c:pt idx="655">
                  <c:v>651</c:v>
                </c:pt>
                <c:pt idx="656">
                  <c:v>652</c:v>
                </c:pt>
                <c:pt idx="657">
                  <c:v>653</c:v>
                </c:pt>
                <c:pt idx="658">
                  <c:v>654</c:v>
                </c:pt>
                <c:pt idx="659">
                  <c:v>655</c:v>
                </c:pt>
                <c:pt idx="660">
                  <c:v>656</c:v>
                </c:pt>
                <c:pt idx="661">
                  <c:v>657</c:v>
                </c:pt>
                <c:pt idx="662">
                  <c:v>658</c:v>
                </c:pt>
                <c:pt idx="663">
                  <c:v>659</c:v>
                </c:pt>
                <c:pt idx="664">
                  <c:v>660</c:v>
                </c:pt>
                <c:pt idx="665">
                  <c:v>661</c:v>
                </c:pt>
                <c:pt idx="666">
                  <c:v>662</c:v>
                </c:pt>
                <c:pt idx="667">
                  <c:v>663</c:v>
                </c:pt>
                <c:pt idx="668">
                  <c:v>664</c:v>
                </c:pt>
                <c:pt idx="669">
                  <c:v>665</c:v>
                </c:pt>
                <c:pt idx="670">
                  <c:v>666</c:v>
                </c:pt>
                <c:pt idx="671">
                  <c:v>667</c:v>
                </c:pt>
                <c:pt idx="672">
                  <c:v>668</c:v>
                </c:pt>
                <c:pt idx="673">
                  <c:v>669</c:v>
                </c:pt>
                <c:pt idx="674">
                  <c:v>670</c:v>
                </c:pt>
                <c:pt idx="675">
                  <c:v>671</c:v>
                </c:pt>
                <c:pt idx="676">
                  <c:v>672</c:v>
                </c:pt>
                <c:pt idx="677">
                  <c:v>673</c:v>
                </c:pt>
                <c:pt idx="678">
                  <c:v>674</c:v>
                </c:pt>
                <c:pt idx="679">
                  <c:v>675</c:v>
                </c:pt>
                <c:pt idx="680">
                  <c:v>676</c:v>
                </c:pt>
                <c:pt idx="681">
                  <c:v>677</c:v>
                </c:pt>
                <c:pt idx="682">
                  <c:v>678</c:v>
                </c:pt>
                <c:pt idx="683">
                  <c:v>679</c:v>
                </c:pt>
                <c:pt idx="684">
                  <c:v>680</c:v>
                </c:pt>
                <c:pt idx="685">
                  <c:v>681</c:v>
                </c:pt>
                <c:pt idx="686">
                  <c:v>682</c:v>
                </c:pt>
                <c:pt idx="687">
                  <c:v>683</c:v>
                </c:pt>
                <c:pt idx="688">
                  <c:v>684</c:v>
                </c:pt>
                <c:pt idx="689">
                  <c:v>685</c:v>
                </c:pt>
                <c:pt idx="690">
                  <c:v>686</c:v>
                </c:pt>
                <c:pt idx="691">
                  <c:v>687</c:v>
                </c:pt>
                <c:pt idx="692">
                  <c:v>688</c:v>
                </c:pt>
                <c:pt idx="693">
                  <c:v>689</c:v>
                </c:pt>
                <c:pt idx="694">
                  <c:v>690</c:v>
                </c:pt>
                <c:pt idx="695">
                  <c:v>691</c:v>
                </c:pt>
                <c:pt idx="696">
                  <c:v>692</c:v>
                </c:pt>
                <c:pt idx="697">
                  <c:v>693</c:v>
                </c:pt>
                <c:pt idx="698">
                  <c:v>694</c:v>
                </c:pt>
                <c:pt idx="699">
                  <c:v>695</c:v>
                </c:pt>
                <c:pt idx="700">
                  <c:v>696</c:v>
                </c:pt>
                <c:pt idx="701">
                  <c:v>697</c:v>
                </c:pt>
                <c:pt idx="702">
                  <c:v>698</c:v>
                </c:pt>
                <c:pt idx="703">
                  <c:v>699</c:v>
                </c:pt>
                <c:pt idx="704">
                  <c:v>700</c:v>
                </c:pt>
                <c:pt idx="705">
                  <c:v>701</c:v>
                </c:pt>
                <c:pt idx="706">
                  <c:v>702</c:v>
                </c:pt>
                <c:pt idx="707">
                  <c:v>703</c:v>
                </c:pt>
                <c:pt idx="708">
                  <c:v>704</c:v>
                </c:pt>
                <c:pt idx="709">
                  <c:v>705</c:v>
                </c:pt>
                <c:pt idx="710">
                  <c:v>706</c:v>
                </c:pt>
                <c:pt idx="711">
                  <c:v>707</c:v>
                </c:pt>
                <c:pt idx="712">
                  <c:v>708</c:v>
                </c:pt>
                <c:pt idx="713">
                  <c:v>709</c:v>
                </c:pt>
                <c:pt idx="714">
                  <c:v>710</c:v>
                </c:pt>
                <c:pt idx="715">
                  <c:v>711</c:v>
                </c:pt>
                <c:pt idx="716">
                  <c:v>712</c:v>
                </c:pt>
                <c:pt idx="717">
                  <c:v>713</c:v>
                </c:pt>
                <c:pt idx="718">
                  <c:v>714</c:v>
                </c:pt>
                <c:pt idx="719">
                  <c:v>715</c:v>
                </c:pt>
                <c:pt idx="720">
                  <c:v>716</c:v>
                </c:pt>
                <c:pt idx="721">
                  <c:v>717</c:v>
                </c:pt>
                <c:pt idx="722">
                  <c:v>718</c:v>
                </c:pt>
                <c:pt idx="723">
                  <c:v>719</c:v>
                </c:pt>
                <c:pt idx="724">
                  <c:v>720</c:v>
                </c:pt>
                <c:pt idx="725">
                  <c:v>721</c:v>
                </c:pt>
                <c:pt idx="726">
                  <c:v>722</c:v>
                </c:pt>
                <c:pt idx="727">
                  <c:v>723</c:v>
                </c:pt>
                <c:pt idx="728">
                  <c:v>724</c:v>
                </c:pt>
                <c:pt idx="729">
                  <c:v>725</c:v>
                </c:pt>
                <c:pt idx="730">
                  <c:v>726</c:v>
                </c:pt>
                <c:pt idx="731">
                  <c:v>727</c:v>
                </c:pt>
                <c:pt idx="732">
                  <c:v>728</c:v>
                </c:pt>
                <c:pt idx="733">
                  <c:v>729</c:v>
                </c:pt>
                <c:pt idx="734">
                  <c:v>730</c:v>
                </c:pt>
                <c:pt idx="735">
                  <c:v>731</c:v>
                </c:pt>
                <c:pt idx="736">
                  <c:v>732</c:v>
                </c:pt>
                <c:pt idx="737">
                  <c:v>733</c:v>
                </c:pt>
                <c:pt idx="738">
                  <c:v>734</c:v>
                </c:pt>
                <c:pt idx="739">
                  <c:v>735</c:v>
                </c:pt>
                <c:pt idx="740">
                  <c:v>736</c:v>
                </c:pt>
                <c:pt idx="741">
                  <c:v>737</c:v>
                </c:pt>
                <c:pt idx="742">
                  <c:v>738</c:v>
                </c:pt>
                <c:pt idx="743">
                  <c:v>739</c:v>
                </c:pt>
                <c:pt idx="744">
                  <c:v>740</c:v>
                </c:pt>
                <c:pt idx="745">
                  <c:v>741</c:v>
                </c:pt>
                <c:pt idx="746">
                  <c:v>742</c:v>
                </c:pt>
                <c:pt idx="747">
                  <c:v>743</c:v>
                </c:pt>
                <c:pt idx="748">
                  <c:v>744</c:v>
                </c:pt>
                <c:pt idx="749">
                  <c:v>745</c:v>
                </c:pt>
                <c:pt idx="750">
                  <c:v>746</c:v>
                </c:pt>
                <c:pt idx="751">
                  <c:v>747</c:v>
                </c:pt>
                <c:pt idx="752">
                  <c:v>748</c:v>
                </c:pt>
                <c:pt idx="753">
                  <c:v>749</c:v>
                </c:pt>
                <c:pt idx="754">
                  <c:v>750</c:v>
                </c:pt>
                <c:pt idx="755">
                  <c:v>751</c:v>
                </c:pt>
                <c:pt idx="756">
                  <c:v>752</c:v>
                </c:pt>
                <c:pt idx="757">
                  <c:v>753</c:v>
                </c:pt>
                <c:pt idx="758">
                  <c:v>754</c:v>
                </c:pt>
                <c:pt idx="759">
                  <c:v>755</c:v>
                </c:pt>
                <c:pt idx="760">
                  <c:v>756</c:v>
                </c:pt>
                <c:pt idx="761">
                  <c:v>757</c:v>
                </c:pt>
                <c:pt idx="762">
                  <c:v>758</c:v>
                </c:pt>
                <c:pt idx="763">
                  <c:v>759</c:v>
                </c:pt>
                <c:pt idx="764">
                  <c:v>760</c:v>
                </c:pt>
                <c:pt idx="765">
                  <c:v>761</c:v>
                </c:pt>
                <c:pt idx="766">
                  <c:v>762</c:v>
                </c:pt>
                <c:pt idx="767">
                  <c:v>763</c:v>
                </c:pt>
                <c:pt idx="768">
                  <c:v>764</c:v>
                </c:pt>
                <c:pt idx="769">
                  <c:v>765</c:v>
                </c:pt>
                <c:pt idx="770">
                  <c:v>766</c:v>
                </c:pt>
                <c:pt idx="771">
                  <c:v>767</c:v>
                </c:pt>
                <c:pt idx="772">
                  <c:v>768</c:v>
                </c:pt>
                <c:pt idx="773">
                  <c:v>769</c:v>
                </c:pt>
                <c:pt idx="774">
                  <c:v>770</c:v>
                </c:pt>
                <c:pt idx="775">
                  <c:v>771</c:v>
                </c:pt>
                <c:pt idx="776">
                  <c:v>772</c:v>
                </c:pt>
                <c:pt idx="777">
                  <c:v>773</c:v>
                </c:pt>
                <c:pt idx="778">
                  <c:v>774</c:v>
                </c:pt>
                <c:pt idx="779">
                  <c:v>775</c:v>
                </c:pt>
                <c:pt idx="780">
                  <c:v>776</c:v>
                </c:pt>
                <c:pt idx="781">
                  <c:v>777</c:v>
                </c:pt>
                <c:pt idx="782">
                  <c:v>778</c:v>
                </c:pt>
                <c:pt idx="783">
                  <c:v>779</c:v>
                </c:pt>
                <c:pt idx="784">
                  <c:v>780</c:v>
                </c:pt>
                <c:pt idx="785">
                  <c:v>781</c:v>
                </c:pt>
                <c:pt idx="786">
                  <c:v>782</c:v>
                </c:pt>
                <c:pt idx="787">
                  <c:v>783</c:v>
                </c:pt>
                <c:pt idx="788">
                  <c:v>784</c:v>
                </c:pt>
                <c:pt idx="789">
                  <c:v>785</c:v>
                </c:pt>
                <c:pt idx="790">
                  <c:v>786</c:v>
                </c:pt>
                <c:pt idx="791">
                  <c:v>787</c:v>
                </c:pt>
                <c:pt idx="792">
                  <c:v>788</c:v>
                </c:pt>
                <c:pt idx="793">
                  <c:v>789</c:v>
                </c:pt>
                <c:pt idx="794">
                  <c:v>790</c:v>
                </c:pt>
                <c:pt idx="795">
                  <c:v>791</c:v>
                </c:pt>
                <c:pt idx="796">
                  <c:v>792</c:v>
                </c:pt>
                <c:pt idx="797">
                  <c:v>793</c:v>
                </c:pt>
                <c:pt idx="798">
                  <c:v>794</c:v>
                </c:pt>
                <c:pt idx="799">
                  <c:v>795</c:v>
                </c:pt>
                <c:pt idx="800">
                  <c:v>796</c:v>
                </c:pt>
                <c:pt idx="801">
                  <c:v>797</c:v>
                </c:pt>
                <c:pt idx="802">
                  <c:v>798</c:v>
                </c:pt>
                <c:pt idx="803">
                  <c:v>799</c:v>
                </c:pt>
                <c:pt idx="804">
                  <c:v>800</c:v>
                </c:pt>
                <c:pt idx="805">
                  <c:v>801</c:v>
                </c:pt>
                <c:pt idx="806">
                  <c:v>802</c:v>
                </c:pt>
                <c:pt idx="807">
                  <c:v>803</c:v>
                </c:pt>
                <c:pt idx="808">
                  <c:v>804</c:v>
                </c:pt>
                <c:pt idx="809">
                  <c:v>805</c:v>
                </c:pt>
                <c:pt idx="810">
                  <c:v>806</c:v>
                </c:pt>
                <c:pt idx="811">
                  <c:v>807</c:v>
                </c:pt>
                <c:pt idx="812">
                  <c:v>808</c:v>
                </c:pt>
                <c:pt idx="813">
                  <c:v>809</c:v>
                </c:pt>
                <c:pt idx="814">
                  <c:v>810</c:v>
                </c:pt>
                <c:pt idx="815">
                  <c:v>811</c:v>
                </c:pt>
                <c:pt idx="816">
                  <c:v>812</c:v>
                </c:pt>
                <c:pt idx="817">
                  <c:v>813</c:v>
                </c:pt>
                <c:pt idx="818">
                  <c:v>814</c:v>
                </c:pt>
                <c:pt idx="819">
                  <c:v>815</c:v>
                </c:pt>
                <c:pt idx="820">
                  <c:v>816</c:v>
                </c:pt>
                <c:pt idx="821">
                  <c:v>817</c:v>
                </c:pt>
                <c:pt idx="822">
                  <c:v>818</c:v>
                </c:pt>
                <c:pt idx="823">
                  <c:v>819</c:v>
                </c:pt>
                <c:pt idx="824">
                  <c:v>820</c:v>
                </c:pt>
                <c:pt idx="825">
                  <c:v>821</c:v>
                </c:pt>
                <c:pt idx="826">
                  <c:v>822</c:v>
                </c:pt>
                <c:pt idx="827">
                  <c:v>823</c:v>
                </c:pt>
                <c:pt idx="828">
                  <c:v>824</c:v>
                </c:pt>
                <c:pt idx="829">
                  <c:v>825</c:v>
                </c:pt>
                <c:pt idx="830">
                  <c:v>826</c:v>
                </c:pt>
                <c:pt idx="831">
                  <c:v>827</c:v>
                </c:pt>
                <c:pt idx="832">
                  <c:v>828</c:v>
                </c:pt>
                <c:pt idx="833">
                  <c:v>829</c:v>
                </c:pt>
                <c:pt idx="834">
                  <c:v>830</c:v>
                </c:pt>
                <c:pt idx="835">
                  <c:v>831</c:v>
                </c:pt>
                <c:pt idx="836">
                  <c:v>832</c:v>
                </c:pt>
                <c:pt idx="837">
                  <c:v>833</c:v>
                </c:pt>
                <c:pt idx="838">
                  <c:v>834</c:v>
                </c:pt>
                <c:pt idx="839">
                  <c:v>835</c:v>
                </c:pt>
                <c:pt idx="840">
                  <c:v>836</c:v>
                </c:pt>
                <c:pt idx="841">
                  <c:v>837</c:v>
                </c:pt>
                <c:pt idx="842">
                  <c:v>838</c:v>
                </c:pt>
                <c:pt idx="843">
                  <c:v>839</c:v>
                </c:pt>
                <c:pt idx="844">
                  <c:v>840</c:v>
                </c:pt>
                <c:pt idx="845">
                  <c:v>841</c:v>
                </c:pt>
                <c:pt idx="846">
                  <c:v>842</c:v>
                </c:pt>
                <c:pt idx="847">
                  <c:v>843</c:v>
                </c:pt>
                <c:pt idx="848">
                  <c:v>844</c:v>
                </c:pt>
                <c:pt idx="849">
                  <c:v>845</c:v>
                </c:pt>
                <c:pt idx="850">
                  <c:v>846</c:v>
                </c:pt>
                <c:pt idx="851">
                  <c:v>847</c:v>
                </c:pt>
                <c:pt idx="852">
                  <c:v>848</c:v>
                </c:pt>
                <c:pt idx="853">
                  <c:v>849</c:v>
                </c:pt>
                <c:pt idx="854">
                  <c:v>850</c:v>
                </c:pt>
                <c:pt idx="855">
                  <c:v>851</c:v>
                </c:pt>
                <c:pt idx="856">
                  <c:v>852</c:v>
                </c:pt>
                <c:pt idx="857">
                  <c:v>853</c:v>
                </c:pt>
                <c:pt idx="858">
                  <c:v>854</c:v>
                </c:pt>
                <c:pt idx="859">
                  <c:v>855</c:v>
                </c:pt>
                <c:pt idx="860">
                  <c:v>856</c:v>
                </c:pt>
                <c:pt idx="861">
                  <c:v>857</c:v>
                </c:pt>
                <c:pt idx="862">
                  <c:v>858</c:v>
                </c:pt>
                <c:pt idx="863">
                  <c:v>859</c:v>
                </c:pt>
                <c:pt idx="864">
                  <c:v>860</c:v>
                </c:pt>
                <c:pt idx="865">
                  <c:v>861</c:v>
                </c:pt>
                <c:pt idx="866">
                  <c:v>862</c:v>
                </c:pt>
                <c:pt idx="867">
                  <c:v>863</c:v>
                </c:pt>
                <c:pt idx="868">
                  <c:v>864</c:v>
                </c:pt>
                <c:pt idx="869">
                  <c:v>865</c:v>
                </c:pt>
                <c:pt idx="870">
                  <c:v>866</c:v>
                </c:pt>
                <c:pt idx="871">
                  <c:v>867</c:v>
                </c:pt>
                <c:pt idx="872">
                  <c:v>868</c:v>
                </c:pt>
                <c:pt idx="873">
                  <c:v>869</c:v>
                </c:pt>
                <c:pt idx="874">
                  <c:v>870</c:v>
                </c:pt>
                <c:pt idx="875">
                  <c:v>871</c:v>
                </c:pt>
                <c:pt idx="876">
                  <c:v>872</c:v>
                </c:pt>
                <c:pt idx="877">
                  <c:v>873</c:v>
                </c:pt>
                <c:pt idx="878">
                  <c:v>874</c:v>
                </c:pt>
                <c:pt idx="879">
                  <c:v>875</c:v>
                </c:pt>
                <c:pt idx="880">
                  <c:v>876</c:v>
                </c:pt>
                <c:pt idx="881">
                  <c:v>877</c:v>
                </c:pt>
                <c:pt idx="882">
                  <c:v>878</c:v>
                </c:pt>
                <c:pt idx="883">
                  <c:v>879</c:v>
                </c:pt>
                <c:pt idx="884">
                  <c:v>880</c:v>
                </c:pt>
                <c:pt idx="885">
                  <c:v>881</c:v>
                </c:pt>
                <c:pt idx="886">
                  <c:v>882</c:v>
                </c:pt>
                <c:pt idx="887">
                  <c:v>883</c:v>
                </c:pt>
                <c:pt idx="888">
                  <c:v>884</c:v>
                </c:pt>
                <c:pt idx="889">
                  <c:v>885</c:v>
                </c:pt>
                <c:pt idx="890">
                  <c:v>886</c:v>
                </c:pt>
                <c:pt idx="891">
                  <c:v>887</c:v>
                </c:pt>
                <c:pt idx="892">
                  <c:v>888</c:v>
                </c:pt>
                <c:pt idx="893">
                  <c:v>889</c:v>
                </c:pt>
                <c:pt idx="894">
                  <c:v>890</c:v>
                </c:pt>
                <c:pt idx="895">
                  <c:v>891</c:v>
                </c:pt>
                <c:pt idx="896">
                  <c:v>892</c:v>
                </c:pt>
                <c:pt idx="897">
                  <c:v>893</c:v>
                </c:pt>
                <c:pt idx="898">
                  <c:v>894</c:v>
                </c:pt>
                <c:pt idx="899">
                  <c:v>895</c:v>
                </c:pt>
                <c:pt idx="900">
                  <c:v>896</c:v>
                </c:pt>
                <c:pt idx="901">
                  <c:v>897</c:v>
                </c:pt>
                <c:pt idx="902">
                  <c:v>898</c:v>
                </c:pt>
                <c:pt idx="903">
                  <c:v>899</c:v>
                </c:pt>
                <c:pt idx="904">
                  <c:v>900</c:v>
                </c:pt>
                <c:pt idx="905">
                  <c:v>901</c:v>
                </c:pt>
                <c:pt idx="906">
                  <c:v>902</c:v>
                </c:pt>
                <c:pt idx="907">
                  <c:v>903</c:v>
                </c:pt>
                <c:pt idx="908">
                  <c:v>904</c:v>
                </c:pt>
                <c:pt idx="909">
                  <c:v>905</c:v>
                </c:pt>
                <c:pt idx="910">
                  <c:v>906</c:v>
                </c:pt>
                <c:pt idx="911">
                  <c:v>907</c:v>
                </c:pt>
                <c:pt idx="912">
                  <c:v>908</c:v>
                </c:pt>
                <c:pt idx="913">
                  <c:v>909</c:v>
                </c:pt>
                <c:pt idx="914">
                  <c:v>910</c:v>
                </c:pt>
                <c:pt idx="915">
                  <c:v>911</c:v>
                </c:pt>
                <c:pt idx="916">
                  <c:v>912</c:v>
                </c:pt>
                <c:pt idx="917">
                  <c:v>913</c:v>
                </c:pt>
                <c:pt idx="918">
                  <c:v>914</c:v>
                </c:pt>
                <c:pt idx="919">
                  <c:v>915</c:v>
                </c:pt>
                <c:pt idx="920">
                  <c:v>916</c:v>
                </c:pt>
                <c:pt idx="921">
                  <c:v>917</c:v>
                </c:pt>
                <c:pt idx="922">
                  <c:v>918</c:v>
                </c:pt>
                <c:pt idx="923">
                  <c:v>919</c:v>
                </c:pt>
                <c:pt idx="924">
                  <c:v>920</c:v>
                </c:pt>
                <c:pt idx="925">
                  <c:v>921</c:v>
                </c:pt>
                <c:pt idx="926">
                  <c:v>922</c:v>
                </c:pt>
                <c:pt idx="927">
                  <c:v>923</c:v>
                </c:pt>
                <c:pt idx="928">
                  <c:v>924</c:v>
                </c:pt>
                <c:pt idx="929">
                  <c:v>925</c:v>
                </c:pt>
                <c:pt idx="930">
                  <c:v>926</c:v>
                </c:pt>
                <c:pt idx="931">
                  <c:v>927</c:v>
                </c:pt>
                <c:pt idx="932">
                  <c:v>928</c:v>
                </c:pt>
                <c:pt idx="933">
                  <c:v>929</c:v>
                </c:pt>
                <c:pt idx="934">
                  <c:v>930</c:v>
                </c:pt>
                <c:pt idx="935">
                  <c:v>931</c:v>
                </c:pt>
                <c:pt idx="936">
                  <c:v>932</c:v>
                </c:pt>
                <c:pt idx="937">
                  <c:v>933</c:v>
                </c:pt>
                <c:pt idx="938">
                  <c:v>934</c:v>
                </c:pt>
                <c:pt idx="939">
                  <c:v>935</c:v>
                </c:pt>
                <c:pt idx="940">
                  <c:v>936</c:v>
                </c:pt>
                <c:pt idx="941">
                  <c:v>937</c:v>
                </c:pt>
                <c:pt idx="942">
                  <c:v>938</c:v>
                </c:pt>
                <c:pt idx="943">
                  <c:v>939</c:v>
                </c:pt>
                <c:pt idx="944">
                  <c:v>940</c:v>
                </c:pt>
                <c:pt idx="945">
                  <c:v>941</c:v>
                </c:pt>
                <c:pt idx="946">
                  <c:v>942</c:v>
                </c:pt>
                <c:pt idx="947">
                  <c:v>943</c:v>
                </c:pt>
                <c:pt idx="948">
                  <c:v>944</c:v>
                </c:pt>
                <c:pt idx="949">
                  <c:v>945</c:v>
                </c:pt>
                <c:pt idx="950">
                  <c:v>946</c:v>
                </c:pt>
                <c:pt idx="951">
                  <c:v>947</c:v>
                </c:pt>
                <c:pt idx="952">
                  <c:v>948</c:v>
                </c:pt>
                <c:pt idx="953">
                  <c:v>949</c:v>
                </c:pt>
                <c:pt idx="954">
                  <c:v>950</c:v>
                </c:pt>
                <c:pt idx="955">
                  <c:v>951</c:v>
                </c:pt>
                <c:pt idx="956">
                  <c:v>952</c:v>
                </c:pt>
                <c:pt idx="957">
                  <c:v>953</c:v>
                </c:pt>
                <c:pt idx="958">
                  <c:v>954</c:v>
                </c:pt>
                <c:pt idx="959">
                  <c:v>955</c:v>
                </c:pt>
                <c:pt idx="960">
                  <c:v>956</c:v>
                </c:pt>
                <c:pt idx="961">
                  <c:v>957</c:v>
                </c:pt>
                <c:pt idx="962">
                  <c:v>958</c:v>
                </c:pt>
                <c:pt idx="963">
                  <c:v>959</c:v>
                </c:pt>
                <c:pt idx="964">
                  <c:v>960</c:v>
                </c:pt>
                <c:pt idx="965">
                  <c:v>961</c:v>
                </c:pt>
                <c:pt idx="966">
                  <c:v>962</c:v>
                </c:pt>
                <c:pt idx="967">
                  <c:v>963</c:v>
                </c:pt>
                <c:pt idx="968">
                  <c:v>964</c:v>
                </c:pt>
                <c:pt idx="969">
                  <c:v>965</c:v>
                </c:pt>
                <c:pt idx="970">
                  <c:v>966</c:v>
                </c:pt>
                <c:pt idx="971">
                  <c:v>967</c:v>
                </c:pt>
                <c:pt idx="972">
                  <c:v>968</c:v>
                </c:pt>
                <c:pt idx="973">
                  <c:v>969</c:v>
                </c:pt>
                <c:pt idx="974">
                  <c:v>970</c:v>
                </c:pt>
                <c:pt idx="975">
                  <c:v>971</c:v>
                </c:pt>
                <c:pt idx="976">
                  <c:v>972</c:v>
                </c:pt>
                <c:pt idx="977">
                  <c:v>973</c:v>
                </c:pt>
                <c:pt idx="978">
                  <c:v>974</c:v>
                </c:pt>
                <c:pt idx="979">
                  <c:v>975</c:v>
                </c:pt>
                <c:pt idx="980">
                  <c:v>976</c:v>
                </c:pt>
                <c:pt idx="981">
                  <c:v>977</c:v>
                </c:pt>
                <c:pt idx="982">
                  <c:v>978</c:v>
                </c:pt>
                <c:pt idx="983">
                  <c:v>979</c:v>
                </c:pt>
                <c:pt idx="984">
                  <c:v>980</c:v>
                </c:pt>
                <c:pt idx="985">
                  <c:v>981</c:v>
                </c:pt>
                <c:pt idx="986">
                  <c:v>982</c:v>
                </c:pt>
                <c:pt idx="987">
                  <c:v>983</c:v>
                </c:pt>
                <c:pt idx="988">
                  <c:v>984</c:v>
                </c:pt>
                <c:pt idx="989">
                  <c:v>985</c:v>
                </c:pt>
                <c:pt idx="990">
                  <c:v>986</c:v>
                </c:pt>
                <c:pt idx="991">
                  <c:v>987</c:v>
                </c:pt>
                <c:pt idx="992">
                  <c:v>988</c:v>
                </c:pt>
                <c:pt idx="993">
                  <c:v>989</c:v>
                </c:pt>
                <c:pt idx="994">
                  <c:v>990</c:v>
                </c:pt>
                <c:pt idx="995">
                  <c:v>991</c:v>
                </c:pt>
                <c:pt idx="996">
                  <c:v>992</c:v>
                </c:pt>
                <c:pt idx="997">
                  <c:v>993</c:v>
                </c:pt>
                <c:pt idx="998">
                  <c:v>994</c:v>
                </c:pt>
                <c:pt idx="999">
                  <c:v>995</c:v>
                </c:pt>
                <c:pt idx="1000">
                  <c:v>996</c:v>
                </c:pt>
                <c:pt idx="1001">
                  <c:v>997</c:v>
                </c:pt>
                <c:pt idx="1002">
                  <c:v>998</c:v>
                </c:pt>
                <c:pt idx="1003">
                  <c:v>999</c:v>
                </c:pt>
                <c:pt idx="1004">
                  <c:v>1000</c:v>
                </c:pt>
                <c:pt idx="1005">
                  <c:v>1001</c:v>
                </c:pt>
                <c:pt idx="1006">
                  <c:v>1002</c:v>
                </c:pt>
                <c:pt idx="1007">
                  <c:v>1003</c:v>
                </c:pt>
                <c:pt idx="1008">
                  <c:v>1004</c:v>
                </c:pt>
                <c:pt idx="1009">
                  <c:v>1005</c:v>
                </c:pt>
                <c:pt idx="1010">
                  <c:v>1006</c:v>
                </c:pt>
                <c:pt idx="1011">
                  <c:v>1007</c:v>
                </c:pt>
                <c:pt idx="1012">
                  <c:v>1008</c:v>
                </c:pt>
                <c:pt idx="1013">
                  <c:v>1009</c:v>
                </c:pt>
                <c:pt idx="1014">
                  <c:v>1010</c:v>
                </c:pt>
                <c:pt idx="1015">
                  <c:v>1011</c:v>
                </c:pt>
                <c:pt idx="1016">
                  <c:v>1012</c:v>
                </c:pt>
                <c:pt idx="1017">
                  <c:v>1013</c:v>
                </c:pt>
                <c:pt idx="1018">
                  <c:v>1014</c:v>
                </c:pt>
                <c:pt idx="1019">
                  <c:v>1015</c:v>
                </c:pt>
                <c:pt idx="1020">
                  <c:v>1016</c:v>
                </c:pt>
                <c:pt idx="1021">
                  <c:v>1017</c:v>
                </c:pt>
                <c:pt idx="1022">
                  <c:v>1018</c:v>
                </c:pt>
                <c:pt idx="1023">
                  <c:v>1019</c:v>
                </c:pt>
                <c:pt idx="1024">
                  <c:v>1020</c:v>
                </c:pt>
                <c:pt idx="1025">
                  <c:v>1021</c:v>
                </c:pt>
                <c:pt idx="1026">
                  <c:v>1022</c:v>
                </c:pt>
                <c:pt idx="1027">
                  <c:v>1023</c:v>
                </c:pt>
                <c:pt idx="1028">
                  <c:v>1024</c:v>
                </c:pt>
                <c:pt idx="1029">
                  <c:v>1025</c:v>
                </c:pt>
                <c:pt idx="1030">
                  <c:v>1026</c:v>
                </c:pt>
                <c:pt idx="1031">
                  <c:v>1027</c:v>
                </c:pt>
                <c:pt idx="1032">
                  <c:v>1028</c:v>
                </c:pt>
                <c:pt idx="1033">
                  <c:v>1029</c:v>
                </c:pt>
                <c:pt idx="1034">
                  <c:v>1030</c:v>
                </c:pt>
                <c:pt idx="1035">
                  <c:v>1031</c:v>
                </c:pt>
                <c:pt idx="1036">
                  <c:v>1032</c:v>
                </c:pt>
                <c:pt idx="1037">
                  <c:v>1033</c:v>
                </c:pt>
                <c:pt idx="1038">
                  <c:v>1034</c:v>
                </c:pt>
                <c:pt idx="1039">
                  <c:v>1035</c:v>
                </c:pt>
                <c:pt idx="1040">
                  <c:v>1036</c:v>
                </c:pt>
                <c:pt idx="1041">
                  <c:v>1037</c:v>
                </c:pt>
                <c:pt idx="1042">
                  <c:v>1038</c:v>
                </c:pt>
                <c:pt idx="1043">
                  <c:v>1039</c:v>
                </c:pt>
                <c:pt idx="1044">
                  <c:v>1040</c:v>
                </c:pt>
                <c:pt idx="1045">
                  <c:v>1041</c:v>
                </c:pt>
                <c:pt idx="1046">
                  <c:v>1042</c:v>
                </c:pt>
                <c:pt idx="1047">
                  <c:v>1043</c:v>
                </c:pt>
                <c:pt idx="1048">
                  <c:v>1044</c:v>
                </c:pt>
                <c:pt idx="1049">
                  <c:v>1045</c:v>
                </c:pt>
                <c:pt idx="1050">
                  <c:v>1046</c:v>
                </c:pt>
                <c:pt idx="1051">
                  <c:v>1047</c:v>
                </c:pt>
                <c:pt idx="1052">
                  <c:v>1048</c:v>
                </c:pt>
                <c:pt idx="1053">
                  <c:v>1049</c:v>
                </c:pt>
                <c:pt idx="1054">
                  <c:v>1050</c:v>
                </c:pt>
                <c:pt idx="1055">
                  <c:v>1051</c:v>
                </c:pt>
                <c:pt idx="1056">
                  <c:v>1052</c:v>
                </c:pt>
                <c:pt idx="1057">
                  <c:v>1053</c:v>
                </c:pt>
                <c:pt idx="1058">
                  <c:v>1054</c:v>
                </c:pt>
                <c:pt idx="1059">
                  <c:v>1055</c:v>
                </c:pt>
                <c:pt idx="1060">
                  <c:v>1056</c:v>
                </c:pt>
                <c:pt idx="1061">
                  <c:v>1057</c:v>
                </c:pt>
                <c:pt idx="1062">
                  <c:v>1058</c:v>
                </c:pt>
                <c:pt idx="1063">
                  <c:v>1059</c:v>
                </c:pt>
                <c:pt idx="1064">
                  <c:v>1060</c:v>
                </c:pt>
                <c:pt idx="1065">
                  <c:v>1061</c:v>
                </c:pt>
                <c:pt idx="1066">
                  <c:v>1062</c:v>
                </c:pt>
                <c:pt idx="1067">
                  <c:v>1063</c:v>
                </c:pt>
                <c:pt idx="1068">
                  <c:v>1064</c:v>
                </c:pt>
                <c:pt idx="1069">
                  <c:v>1065</c:v>
                </c:pt>
                <c:pt idx="1070">
                  <c:v>1066</c:v>
                </c:pt>
                <c:pt idx="1071">
                  <c:v>1067</c:v>
                </c:pt>
                <c:pt idx="1072">
                  <c:v>1068</c:v>
                </c:pt>
                <c:pt idx="1073">
                  <c:v>1069</c:v>
                </c:pt>
                <c:pt idx="1074">
                  <c:v>1070</c:v>
                </c:pt>
                <c:pt idx="1075">
                  <c:v>1071</c:v>
                </c:pt>
                <c:pt idx="1076">
                  <c:v>1072</c:v>
                </c:pt>
                <c:pt idx="1077">
                  <c:v>1073</c:v>
                </c:pt>
                <c:pt idx="1078">
                  <c:v>1074</c:v>
                </c:pt>
                <c:pt idx="1079">
                  <c:v>1075</c:v>
                </c:pt>
                <c:pt idx="1080">
                  <c:v>1076</c:v>
                </c:pt>
                <c:pt idx="1081">
                  <c:v>1077</c:v>
                </c:pt>
                <c:pt idx="1082">
                  <c:v>1078</c:v>
                </c:pt>
                <c:pt idx="1083">
                  <c:v>1079</c:v>
                </c:pt>
                <c:pt idx="1084">
                  <c:v>1080</c:v>
                </c:pt>
                <c:pt idx="1085">
                  <c:v>1081</c:v>
                </c:pt>
                <c:pt idx="1086">
                  <c:v>1082</c:v>
                </c:pt>
                <c:pt idx="1087">
                  <c:v>1083</c:v>
                </c:pt>
                <c:pt idx="1088">
                  <c:v>1084</c:v>
                </c:pt>
                <c:pt idx="1089">
                  <c:v>1085</c:v>
                </c:pt>
                <c:pt idx="1090">
                  <c:v>1086</c:v>
                </c:pt>
                <c:pt idx="1091">
                  <c:v>1087</c:v>
                </c:pt>
                <c:pt idx="1092">
                  <c:v>1088</c:v>
                </c:pt>
                <c:pt idx="1093">
                  <c:v>1089</c:v>
                </c:pt>
                <c:pt idx="1094">
                  <c:v>1090</c:v>
                </c:pt>
                <c:pt idx="1095">
                  <c:v>1091</c:v>
                </c:pt>
                <c:pt idx="1096">
                  <c:v>1092</c:v>
                </c:pt>
                <c:pt idx="1097">
                  <c:v>1093</c:v>
                </c:pt>
                <c:pt idx="1098">
                  <c:v>1094</c:v>
                </c:pt>
                <c:pt idx="1099">
                  <c:v>1095</c:v>
                </c:pt>
                <c:pt idx="1100">
                  <c:v>1096</c:v>
                </c:pt>
                <c:pt idx="1101">
                  <c:v>1097</c:v>
                </c:pt>
                <c:pt idx="1102">
                  <c:v>1098</c:v>
                </c:pt>
                <c:pt idx="1103">
                  <c:v>1099</c:v>
                </c:pt>
                <c:pt idx="1104">
                  <c:v>1100</c:v>
                </c:pt>
                <c:pt idx="1105">
                  <c:v>1101</c:v>
                </c:pt>
                <c:pt idx="1106">
                  <c:v>1102</c:v>
                </c:pt>
                <c:pt idx="1107">
                  <c:v>1103</c:v>
                </c:pt>
                <c:pt idx="1108">
                  <c:v>1104</c:v>
                </c:pt>
                <c:pt idx="1109">
                  <c:v>1105</c:v>
                </c:pt>
                <c:pt idx="1110">
                  <c:v>1106</c:v>
                </c:pt>
                <c:pt idx="1111">
                  <c:v>1107</c:v>
                </c:pt>
                <c:pt idx="1112">
                  <c:v>1108</c:v>
                </c:pt>
                <c:pt idx="1113">
                  <c:v>1109</c:v>
                </c:pt>
                <c:pt idx="1114">
                  <c:v>1110</c:v>
                </c:pt>
                <c:pt idx="1115">
                  <c:v>1111</c:v>
                </c:pt>
                <c:pt idx="1116">
                  <c:v>1112</c:v>
                </c:pt>
                <c:pt idx="1117">
                  <c:v>1113</c:v>
                </c:pt>
                <c:pt idx="1118">
                  <c:v>1114</c:v>
                </c:pt>
                <c:pt idx="1119">
                  <c:v>1115</c:v>
                </c:pt>
                <c:pt idx="1120">
                  <c:v>1116</c:v>
                </c:pt>
                <c:pt idx="1121">
                  <c:v>1117</c:v>
                </c:pt>
                <c:pt idx="1122">
                  <c:v>1118</c:v>
                </c:pt>
                <c:pt idx="1123">
                  <c:v>1119</c:v>
                </c:pt>
                <c:pt idx="1124">
                  <c:v>1120</c:v>
                </c:pt>
                <c:pt idx="1125">
                  <c:v>1121</c:v>
                </c:pt>
                <c:pt idx="1126">
                  <c:v>1122</c:v>
                </c:pt>
                <c:pt idx="1127">
                  <c:v>1123</c:v>
                </c:pt>
                <c:pt idx="1128">
                  <c:v>1124</c:v>
                </c:pt>
                <c:pt idx="1129">
                  <c:v>1125</c:v>
                </c:pt>
                <c:pt idx="1130">
                  <c:v>1126</c:v>
                </c:pt>
                <c:pt idx="1131">
                  <c:v>1127</c:v>
                </c:pt>
                <c:pt idx="1132">
                  <c:v>1128</c:v>
                </c:pt>
                <c:pt idx="1133">
                  <c:v>1129</c:v>
                </c:pt>
                <c:pt idx="1134">
                  <c:v>1130</c:v>
                </c:pt>
                <c:pt idx="1135">
                  <c:v>1131</c:v>
                </c:pt>
                <c:pt idx="1136">
                  <c:v>1132</c:v>
                </c:pt>
                <c:pt idx="1137">
                  <c:v>1133</c:v>
                </c:pt>
                <c:pt idx="1138">
                  <c:v>1134</c:v>
                </c:pt>
                <c:pt idx="1139">
                  <c:v>1135</c:v>
                </c:pt>
                <c:pt idx="1140">
                  <c:v>1136</c:v>
                </c:pt>
                <c:pt idx="1141">
                  <c:v>1137</c:v>
                </c:pt>
                <c:pt idx="1142">
                  <c:v>1138</c:v>
                </c:pt>
                <c:pt idx="1143">
                  <c:v>1139</c:v>
                </c:pt>
                <c:pt idx="1144">
                  <c:v>1140</c:v>
                </c:pt>
                <c:pt idx="1145">
                  <c:v>1141</c:v>
                </c:pt>
                <c:pt idx="1146">
                  <c:v>1142</c:v>
                </c:pt>
                <c:pt idx="1147">
                  <c:v>1143</c:v>
                </c:pt>
                <c:pt idx="1148">
                  <c:v>1144</c:v>
                </c:pt>
                <c:pt idx="1149">
                  <c:v>1145</c:v>
                </c:pt>
                <c:pt idx="1150">
                  <c:v>1146</c:v>
                </c:pt>
                <c:pt idx="1151">
                  <c:v>1147</c:v>
                </c:pt>
                <c:pt idx="1152">
                  <c:v>1148</c:v>
                </c:pt>
                <c:pt idx="1153">
                  <c:v>1149</c:v>
                </c:pt>
                <c:pt idx="1154">
                  <c:v>1150</c:v>
                </c:pt>
                <c:pt idx="1155">
                  <c:v>1151</c:v>
                </c:pt>
                <c:pt idx="1156">
                  <c:v>1152</c:v>
                </c:pt>
                <c:pt idx="1157">
                  <c:v>1153</c:v>
                </c:pt>
                <c:pt idx="1158">
                  <c:v>1154</c:v>
                </c:pt>
                <c:pt idx="1159">
                  <c:v>1155</c:v>
                </c:pt>
                <c:pt idx="1160">
                  <c:v>1156</c:v>
                </c:pt>
                <c:pt idx="1161">
                  <c:v>1157</c:v>
                </c:pt>
                <c:pt idx="1162">
                  <c:v>1158</c:v>
                </c:pt>
                <c:pt idx="1163">
                  <c:v>1159</c:v>
                </c:pt>
                <c:pt idx="1164">
                  <c:v>1160</c:v>
                </c:pt>
                <c:pt idx="1165">
                  <c:v>1161</c:v>
                </c:pt>
                <c:pt idx="1166">
                  <c:v>1162</c:v>
                </c:pt>
                <c:pt idx="1167">
                  <c:v>1163</c:v>
                </c:pt>
                <c:pt idx="1168">
                  <c:v>1164</c:v>
                </c:pt>
                <c:pt idx="1169">
                  <c:v>1165</c:v>
                </c:pt>
                <c:pt idx="1170">
                  <c:v>1166</c:v>
                </c:pt>
                <c:pt idx="1171">
                  <c:v>1167</c:v>
                </c:pt>
                <c:pt idx="1172">
                  <c:v>1168</c:v>
                </c:pt>
                <c:pt idx="1173">
                  <c:v>1169</c:v>
                </c:pt>
                <c:pt idx="1174">
                  <c:v>1170</c:v>
                </c:pt>
                <c:pt idx="1175">
                  <c:v>1171</c:v>
                </c:pt>
                <c:pt idx="1176">
                  <c:v>1172</c:v>
                </c:pt>
                <c:pt idx="1177">
                  <c:v>1173</c:v>
                </c:pt>
                <c:pt idx="1178">
                  <c:v>1174</c:v>
                </c:pt>
                <c:pt idx="1179">
                  <c:v>1175</c:v>
                </c:pt>
                <c:pt idx="1180">
                  <c:v>1176</c:v>
                </c:pt>
                <c:pt idx="1181">
                  <c:v>1177</c:v>
                </c:pt>
                <c:pt idx="1182">
                  <c:v>1178</c:v>
                </c:pt>
                <c:pt idx="1183">
                  <c:v>1179</c:v>
                </c:pt>
                <c:pt idx="1184">
                  <c:v>1180</c:v>
                </c:pt>
                <c:pt idx="1185">
                  <c:v>1181</c:v>
                </c:pt>
                <c:pt idx="1186">
                  <c:v>1182</c:v>
                </c:pt>
                <c:pt idx="1187">
                  <c:v>1183</c:v>
                </c:pt>
                <c:pt idx="1188">
                  <c:v>1184</c:v>
                </c:pt>
                <c:pt idx="1189">
                  <c:v>1185</c:v>
                </c:pt>
                <c:pt idx="1190">
                  <c:v>1186</c:v>
                </c:pt>
                <c:pt idx="1191">
                  <c:v>1187</c:v>
                </c:pt>
                <c:pt idx="1192">
                  <c:v>1188</c:v>
                </c:pt>
                <c:pt idx="1193">
                  <c:v>1189</c:v>
                </c:pt>
                <c:pt idx="1194">
                  <c:v>1190</c:v>
                </c:pt>
                <c:pt idx="1195">
                  <c:v>1191</c:v>
                </c:pt>
                <c:pt idx="1196">
                  <c:v>1192</c:v>
                </c:pt>
                <c:pt idx="1197">
                  <c:v>1193</c:v>
                </c:pt>
                <c:pt idx="1198">
                  <c:v>1194</c:v>
                </c:pt>
                <c:pt idx="1199">
                  <c:v>1195</c:v>
                </c:pt>
                <c:pt idx="1200">
                  <c:v>1196</c:v>
                </c:pt>
                <c:pt idx="1201">
                  <c:v>1197</c:v>
                </c:pt>
                <c:pt idx="1202">
                  <c:v>1198</c:v>
                </c:pt>
                <c:pt idx="1203">
                  <c:v>1199</c:v>
                </c:pt>
                <c:pt idx="1204">
                  <c:v>1200</c:v>
                </c:pt>
                <c:pt idx="1205">
                  <c:v>1201</c:v>
                </c:pt>
                <c:pt idx="1206">
                  <c:v>1202</c:v>
                </c:pt>
                <c:pt idx="1207">
                  <c:v>1203</c:v>
                </c:pt>
                <c:pt idx="1208">
                  <c:v>1204</c:v>
                </c:pt>
                <c:pt idx="1209">
                  <c:v>1205</c:v>
                </c:pt>
                <c:pt idx="1210">
                  <c:v>1206</c:v>
                </c:pt>
                <c:pt idx="1211">
                  <c:v>1207</c:v>
                </c:pt>
                <c:pt idx="1212">
                  <c:v>1208</c:v>
                </c:pt>
                <c:pt idx="1213">
                  <c:v>1209</c:v>
                </c:pt>
                <c:pt idx="1214">
                  <c:v>1210</c:v>
                </c:pt>
                <c:pt idx="1215">
                  <c:v>1211</c:v>
                </c:pt>
                <c:pt idx="1216">
                  <c:v>1212</c:v>
                </c:pt>
                <c:pt idx="1217">
                  <c:v>1213</c:v>
                </c:pt>
                <c:pt idx="1218">
                  <c:v>1214</c:v>
                </c:pt>
                <c:pt idx="1219">
                  <c:v>1215</c:v>
                </c:pt>
                <c:pt idx="1220">
                  <c:v>1216</c:v>
                </c:pt>
                <c:pt idx="1221">
                  <c:v>1217</c:v>
                </c:pt>
                <c:pt idx="1222">
                  <c:v>1218</c:v>
                </c:pt>
                <c:pt idx="1223">
                  <c:v>1219</c:v>
                </c:pt>
                <c:pt idx="1224">
                  <c:v>1220</c:v>
                </c:pt>
                <c:pt idx="1225">
                  <c:v>1221</c:v>
                </c:pt>
                <c:pt idx="1226">
                  <c:v>1222</c:v>
                </c:pt>
                <c:pt idx="1227">
                  <c:v>1223</c:v>
                </c:pt>
                <c:pt idx="1228">
                  <c:v>1224</c:v>
                </c:pt>
                <c:pt idx="1229">
                  <c:v>1225</c:v>
                </c:pt>
                <c:pt idx="1230">
                  <c:v>1226</c:v>
                </c:pt>
                <c:pt idx="1231">
                  <c:v>1227</c:v>
                </c:pt>
                <c:pt idx="1232">
                  <c:v>1228</c:v>
                </c:pt>
                <c:pt idx="1233">
                  <c:v>1229</c:v>
                </c:pt>
                <c:pt idx="1234">
                  <c:v>1230</c:v>
                </c:pt>
                <c:pt idx="1235">
                  <c:v>1231</c:v>
                </c:pt>
                <c:pt idx="1236">
                  <c:v>1232</c:v>
                </c:pt>
                <c:pt idx="1237">
                  <c:v>1233</c:v>
                </c:pt>
                <c:pt idx="1238">
                  <c:v>1234</c:v>
                </c:pt>
                <c:pt idx="1239">
                  <c:v>1235</c:v>
                </c:pt>
                <c:pt idx="1240">
                  <c:v>1236</c:v>
                </c:pt>
                <c:pt idx="1241">
                  <c:v>1237</c:v>
                </c:pt>
                <c:pt idx="1242">
                  <c:v>1238</c:v>
                </c:pt>
                <c:pt idx="1243">
                  <c:v>1239</c:v>
                </c:pt>
                <c:pt idx="1244">
                  <c:v>1240</c:v>
                </c:pt>
                <c:pt idx="1245">
                  <c:v>1241</c:v>
                </c:pt>
                <c:pt idx="1246">
                  <c:v>1242</c:v>
                </c:pt>
                <c:pt idx="1247">
                  <c:v>1243</c:v>
                </c:pt>
                <c:pt idx="1248">
                  <c:v>1244</c:v>
                </c:pt>
                <c:pt idx="1249">
                  <c:v>1245</c:v>
                </c:pt>
                <c:pt idx="1250">
                  <c:v>1246</c:v>
                </c:pt>
                <c:pt idx="1251">
                  <c:v>1247</c:v>
                </c:pt>
                <c:pt idx="1252">
                  <c:v>1248</c:v>
                </c:pt>
                <c:pt idx="1253">
                  <c:v>1249</c:v>
                </c:pt>
                <c:pt idx="1254">
                  <c:v>1250</c:v>
                </c:pt>
                <c:pt idx="1255">
                  <c:v>1251</c:v>
                </c:pt>
                <c:pt idx="1256">
                  <c:v>1252</c:v>
                </c:pt>
                <c:pt idx="1257">
                  <c:v>1253</c:v>
                </c:pt>
                <c:pt idx="1258">
                  <c:v>1254</c:v>
                </c:pt>
                <c:pt idx="1259">
                  <c:v>1255</c:v>
                </c:pt>
                <c:pt idx="1260">
                  <c:v>1256</c:v>
                </c:pt>
                <c:pt idx="1261">
                  <c:v>1257</c:v>
                </c:pt>
                <c:pt idx="1262">
                  <c:v>1258</c:v>
                </c:pt>
                <c:pt idx="1263">
                  <c:v>1259</c:v>
                </c:pt>
                <c:pt idx="1264">
                  <c:v>1260</c:v>
                </c:pt>
                <c:pt idx="1265">
                  <c:v>1261</c:v>
                </c:pt>
                <c:pt idx="1266">
                  <c:v>1262</c:v>
                </c:pt>
                <c:pt idx="1267">
                  <c:v>1263</c:v>
                </c:pt>
                <c:pt idx="1268">
                  <c:v>1264</c:v>
                </c:pt>
                <c:pt idx="1269">
                  <c:v>1265</c:v>
                </c:pt>
                <c:pt idx="1270">
                  <c:v>1266</c:v>
                </c:pt>
                <c:pt idx="1271">
                  <c:v>1267</c:v>
                </c:pt>
                <c:pt idx="1272">
                  <c:v>1268</c:v>
                </c:pt>
                <c:pt idx="1273">
                  <c:v>1269</c:v>
                </c:pt>
                <c:pt idx="1274">
                  <c:v>1270</c:v>
                </c:pt>
                <c:pt idx="1275">
                  <c:v>1271</c:v>
                </c:pt>
                <c:pt idx="1276">
                  <c:v>1272</c:v>
                </c:pt>
                <c:pt idx="1277">
                  <c:v>1273</c:v>
                </c:pt>
                <c:pt idx="1278">
                  <c:v>1274</c:v>
                </c:pt>
                <c:pt idx="1279">
                  <c:v>1275</c:v>
                </c:pt>
                <c:pt idx="1280">
                  <c:v>1276</c:v>
                </c:pt>
                <c:pt idx="1281">
                  <c:v>1277</c:v>
                </c:pt>
                <c:pt idx="1282">
                  <c:v>1278</c:v>
                </c:pt>
                <c:pt idx="1283">
                  <c:v>1279</c:v>
                </c:pt>
                <c:pt idx="1284">
                  <c:v>1280</c:v>
                </c:pt>
                <c:pt idx="1285">
                  <c:v>1281</c:v>
                </c:pt>
                <c:pt idx="1286">
                  <c:v>1282</c:v>
                </c:pt>
                <c:pt idx="1287">
                  <c:v>1283</c:v>
                </c:pt>
                <c:pt idx="1288">
                  <c:v>1284</c:v>
                </c:pt>
                <c:pt idx="1289">
                  <c:v>1285</c:v>
                </c:pt>
                <c:pt idx="1290">
                  <c:v>1286</c:v>
                </c:pt>
                <c:pt idx="1291">
                  <c:v>1287</c:v>
                </c:pt>
                <c:pt idx="1292">
                  <c:v>1288</c:v>
                </c:pt>
                <c:pt idx="1293">
                  <c:v>1289</c:v>
                </c:pt>
                <c:pt idx="1294">
                  <c:v>1290</c:v>
                </c:pt>
                <c:pt idx="1295">
                  <c:v>1291</c:v>
                </c:pt>
                <c:pt idx="1296">
                  <c:v>1292</c:v>
                </c:pt>
                <c:pt idx="1297">
                  <c:v>1293</c:v>
                </c:pt>
                <c:pt idx="1298">
                  <c:v>1294</c:v>
                </c:pt>
                <c:pt idx="1299">
                  <c:v>1295</c:v>
                </c:pt>
                <c:pt idx="1300">
                  <c:v>1296</c:v>
                </c:pt>
                <c:pt idx="1301">
                  <c:v>1297</c:v>
                </c:pt>
                <c:pt idx="1302">
                  <c:v>1298</c:v>
                </c:pt>
                <c:pt idx="1303">
                  <c:v>1299</c:v>
                </c:pt>
                <c:pt idx="1304">
                  <c:v>1300</c:v>
                </c:pt>
                <c:pt idx="1305">
                  <c:v>1301</c:v>
                </c:pt>
                <c:pt idx="1306">
                  <c:v>1302</c:v>
                </c:pt>
                <c:pt idx="1307">
                  <c:v>1303</c:v>
                </c:pt>
                <c:pt idx="1308">
                  <c:v>1304</c:v>
                </c:pt>
                <c:pt idx="1309">
                  <c:v>1305</c:v>
                </c:pt>
                <c:pt idx="1310">
                  <c:v>1306</c:v>
                </c:pt>
                <c:pt idx="1311">
                  <c:v>1307</c:v>
                </c:pt>
                <c:pt idx="1312">
                  <c:v>1308</c:v>
                </c:pt>
                <c:pt idx="1313">
                  <c:v>1309</c:v>
                </c:pt>
                <c:pt idx="1314">
                  <c:v>1310</c:v>
                </c:pt>
                <c:pt idx="1315">
                  <c:v>1311</c:v>
                </c:pt>
                <c:pt idx="1316">
                  <c:v>1312</c:v>
                </c:pt>
                <c:pt idx="1317">
                  <c:v>1313</c:v>
                </c:pt>
                <c:pt idx="1318">
                  <c:v>1314</c:v>
                </c:pt>
                <c:pt idx="1319">
                  <c:v>1315</c:v>
                </c:pt>
                <c:pt idx="1320">
                  <c:v>1316</c:v>
                </c:pt>
                <c:pt idx="1321">
                  <c:v>1317</c:v>
                </c:pt>
                <c:pt idx="1322">
                  <c:v>1318</c:v>
                </c:pt>
                <c:pt idx="1323">
                  <c:v>1319</c:v>
                </c:pt>
                <c:pt idx="1324">
                  <c:v>1320</c:v>
                </c:pt>
                <c:pt idx="1325">
                  <c:v>1321</c:v>
                </c:pt>
                <c:pt idx="1326">
                  <c:v>1322</c:v>
                </c:pt>
                <c:pt idx="1327">
                  <c:v>1323</c:v>
                </c:pt>
                <c:pt idx="1328">
                  <c:v>1324</c:v>
                </c:pt>
                <c:pt idx="1329">
                  <c:v>1325</c:v>
                </c:pt>
                <c:pt idx="1330">
                  <c:v>1326</c:v>
                </c:pt>
                <c:pt idx="1331">
                  <c:v>1327</c:v>
                </c:pt>
                <c:pt idx="1332">
                  <c:v>1328</c:v>
                </c:pt>
                <c:pt idx="1333">
                  <c:v>1329</c:v>
                </c:pt>
                <c:pt idx="1334">
                  <c:v>1330</c:v>
                </c:pt>
                <c:pt idx="1335">
                  <c:v>1331</c:v>
                </c:pt>
                <c:pt idx="1336">
                  <c:v>1332</c:v>
                </c:pt>
                <c:pt idx="1337">
                  <c:v>1333</c:v>
                </c:pt>
                <c:pt idx="1338">
                  <c:v>1334</c:v>
                </c:pt>
                <c:pt idx="1339">
                  <c:v>1335</c:v>
                </c:pt>
                <c:pt idx="1340">
                  <c:v>1336</c:v>
                </c:pt>
                <c:pt idx="1341">
                  <c:v>1337</c:v>
                </c:pt>
                <c:pt idx="1342">
                  <c:v>1338</c:v>
                </c:pt>
                <c:pt idx="1343">
                  <c:v>1339</c:v>
                </c:pt>
                <c:pt idx="1344">
                  <c:v>1340</c:v>
                </c:pt>
                <c:pt idx="1345">
                  <c:v>1341</c:v>
                </c:pt>
                <c:pt idx="1346">
                  <c:v>1342</c:v>
                </c:pt>
                <c:pt idx="1347">
                  <c:v>1343</c:v>
                </c:pt>
                <c:pt idx="1348">
                  <c:v>1344</c:v>
                </c:pt>
                <c:pt idx="1349">
                  <c:v>1345</c:v>
                </c:pt>
                <c:pt idx="1350">
                  <c:v>1346</c:v>
                </c:pt>
                <c:pt idx="1351">
                  <c:v>1347</c:v>
                </c:pt>
                <c:pt idx="1352">
                  <c:v>1348</c:v>
                </c:pt>
                <c:pt idx="1353">
                  <c:v>1349</c:v>
                </c:pt>
                <c:pt idx="1354">
                  <c:v>1350</c:v>
                </c:pt>
                <c:pt idx="1355">
                  <c:v>1351</c:v>
                </c:pt>
                <c:pt idx="1356">
                  <c:v>1352</c:v>
                </c:pt>
                <c:pt idx="1357">
                  <c:v>1353</c:v>
                </c:pt>
                <c:pt idx="1358">
                  <c:v>1354</c:v>
                </c:pt>
                <c:pt idx="1359">
                  <c:v>1355</c:v>
                </c:pt>
                <c:pt idx="1360">
                  <c:v>1356</c:v>
                </c:pt>
                <c:pt idx="1361">
                  <c:v>1357</c:v>
                </c:pt>
                <c:pt idx="1362">
                  <c:v>1358</c:v>
                </c:pt>
                <c:pt idx="1363">
                  <c:v>1359</c:v>
                </c:pt>
                <c:pt idx="1364">
                  <c:v>1360</c:v>
                </c:pt>
                <c:pt idx="1365">
                  <c:v>1361</c:v>
                </c:pt>
                <c:pt idx="1366">
                  <c:v>1362</c:v>
                </c:pt>
                <c:pt idx="1367">
                  <c:v>1363</c:v>
                </c:pt>
                <c:pt idx="1368">
                  <c:v>1364</c:v>
                </c:pt>
                <c:pt idx="1369">
                  <c:v>1365</c:v>
                </c:pt>
                <c:pt idx="1370">
                  <c:v>1366</c:v>
                </c:pt>
                <c:pt idx="1371">
                  <c:v>1367</c:v>
                </c:pt>
                <c:pt idx="1372">
                  <c:v>1368</c:v>
                </c:pt>
                <c:pt idx="1373">
                  <c:v>1369</c:v>
                </c:pt>
                <c:pt idx="1374">
                  <c:v>1370</c:v>
                </c:pt>
                <c:pt idx="1375">
                  <c:v>1371</c:v>
                </c:pt>
                <c:pt idx="1376">
                  <c:v>1372</c:v>
                </c:pt>
                <c:pt idx="1377">
                  <c:v>1373</c:v>
                </c:pt>
                <c:pt idx="1378">
                  <c:v>1374</c:v>
                </c:pt>
                <c:pt idx="1379">
                  <c:v>1375</c:v>
                </c:pt>
                <c:pt idx="1380">
                  <c:v>1376</c:v>
                </c:pt>
                <c:pt idx="1381">
                  <c:v>1377</c:v>
                </c:pt>
                <c:pt idx="1382">
                  <c:v>1378</c:v>
                </c:pt>
                <c:pt idx="1383">
                  <c:v>1379</c:v>
                </c:pt>
                <c:pt idx="1384">
                  <c:v>1380</c:v>
                </c:pt>
                <c:pt idx="1385">
                  <c:v>1381</c:v>
                </c:pt>
                <c:pt idx="1386">
                  <c:v>1382</c:v>
                </c:pt>
                <c:pt idx="1387">
                  <c:v>1383</c:v>
                </c:pt>
                <c:pt idx="1388">
                  <c:v>1384</c:v>
                </c:pt>
                <c:pt idx="1389">
                  <c:v>1385</c:v>
                </c:pt>
                <c:pt idx="1390">
                  <c:v>1386</c:v>
                </c:pt>
                <c:pt idx="1391">
                  <c:v>1387</c:v>
                </c:pt>
                <c:pt idx="1392">
                  <c:v>1388</c:v>
                </c:pt>
                <c:pt idx="1393">
                  <c:v>1389</c:v>
                </c:pt>
                <c:pt idx="1394">
                  <c:v>1390</c:v>
                </c:pt>
                <c:pt idx="1395">
                  <c:v>1391</c:v>
                </c:pt>
                <c:pt idx="1396">
                  <c:v>1392</c:v>
                </c:pt>
                <c:pt idx="1397">
                  <c:v>1393</c:v>
                </c:pt>
                <c:pt idx="1398">
                  <c:v>1394</c:v>
                </c:pt>
                <c:pt idx="1399">
                  <c:v>1395</c:v>
                </c:pt>
                <c:pt idx="1400">
                  <c:v>1396</c:v>
                </c:pt>
                <c:pt idx="1401">
                  <c:v>1397</c:v>
                </c:pt>
                <c:pt idx="1402">
                  <c:v>1398</c:v>
                </c:pt>
                <c:pt idx="1403">
                  <c:v>1399</c:v>
                </c:pt>
                <c:pt idx="1404">
                  <c:v>1400</c:v>
                </c:pt>
                <c:pt idx="1405">
                  <c:v>1401</c:v>
                </c:pt>
                <c:pt idx="1406">
                  <c:v>1402</c:v>
                </c:pt>
                <c:pt idx="1407">
                  <c:v>1403</c:v>
                </c:pt>
                <c:pt idx="1408">
                  <c:v>1404</c:v>
                </c:pt>
                <c:pt idx="1409">
                  <c:v>1405</c:v>
                </c:pt>
                <c:pt idx="1410">
                  <c:v>1406</c:v>
                </c:pt>
                <c:pt idx="1411">
                  <c:v>1407</c:v>
                </c:pt>
                <c:pt idx="1412">
                  <c:v>1408</c:v>
                </c:pt>
                <c:pt idx="1413">
                  <c:v>1409</c:v>
                </c:pt>
                <c:pt idx="1414">
                  <c:v>1410</c:v>
                </c:pt>
                <c:pt idx="1415">
                  <c:v>1411</c:v>
                </c:pt>
                <c:pt idx="1416">
                  <c:v>1412</c:v>
                </c:pt>
                <c:pt idx="1417">
                  <c:v>1413</c:v>
                </c:pt>
                <c:pt idx="1418">
                  <c:v>1414</c:v>
                </c:pt>
                <c:pt idx="1419">
                  <c:v>1415</c:v>
                </c:pt>
                <c:pt idx="1420">
                  <c:v>1416</c:v>
                </c:pt>
                <c:pt idx="1421">
                  <c:v>1417</c:v>
                </c:pt>
                <c:pt idx="1422">
                  <c:v>1418</c:v>
                </c:pt>
                <c:pt idx="1423">
                  <c:v>1419</c:v>
                </c:pt>
                <c:pt idx="1424">
                  <c:v>1420</c:v>
                </c:pt>
                <c:pt idx="1425">
                  <c:v>1421</c:v>
                </c:pt>
                <c:pt idx="1426">
                  <c:v>1422</c:v>
                </c:pt>
                <c:pt idx="1427">
                  <c:v>1423</c:v>
                </c:pt>
                <c:pt idx="1428">
                  <c:v>1424</c:v>
                </c:pt>
                <c:pt idx="1429">
                  <c:v>1425</c:v>
                </c:pt>
                <c:pt idx="1430">
                  <c:v>1426</c:v>
                </c:pt>
                <c:pt idx="1431">
                  <c:v>1427</c:v>
                </c:pt>
                <c:pt idx="1432">
                  <c:v>1428</c:v>
                </c:pt>
                <c:pt idx="1433">
                  <c:v>1429</c:v>
                </c:pt>
                <c:pt idx="1434">
                  <c:v>1430</c:v>
                </c:pt>
                <c:pt idx="1435">
                  <c:v>1431</c:v>
                </c:pt>
                <c:pt idx="1436">
                  <c:v>1432</c:v>
                </c:pt>
                <c:pt idx="1437">
                  <c:v>1433</c:v>
                </c:pt>
                <c:pt idx="1438">
                  <c:v>1434</c:v>
                </c:pt>
                <c:pt idx="1439">
                  <c:v>1435</c:v>
                </c:pt>
                <c:pt idx="1440">
                  <c:v>1436</c:v>
                </c:pt>
                <c:pt idx="1441">
                  <c:v>1437</c:v>
                </c:pt>
                <c:pt idx="1442">
                  <c:v>1438</c:v>
                </c:pt>
                <c:pt idx="1443">
                  <c:v>1439</c:v>
                </c:pt>
                <c:pt idx="1444">
                  <c:v>1440</c:v>
                </c:pt>
                <c:pt idx="1445">
                  <c:v>1441</c:v>
                </c:pt>
                <c:pt idx="1446">
                  <c:v>1442</c:v>
                </c:pt>
                <c:pt idx="1447">
                  <c:v>1443</c:v>
                </c:pt>
                <c:pt idx="1448">
                  <c:v>1444</c:v>
                </c:pt>
                <c:pt idx="1449">
                  <c:v>1445</c:v>
                </c:pt>
                <c:pt idx="1450">
                  <c:v>1446</c:v>
                </c:pt>
                <c:pt idx="1451">
                  <c:v>1447</c:v>
                </c:pt>
                <c:pt idx="1452">
                  <c:v>1448</c:v>
                </c:pt>
                <c:pt idx="1453">
                  <c:v>1449</c:v>
                </c:pt>
                <c:pt idx="1454">
                  <c:v>1450</c:v>
                </c:pt>
                <c:pt idx="1455">
                  <c:v>1451</c:v>
                </c:pt>
                <c:pt idx="1456">
                  <c:v>1452</c:v>
                </c:pt>
                <c:pt idx="1457">
                  <c:v>1453</c:v>
                </c:pt>
                <c:pt idx="1458">
                  <c:v>1454</c:v>
                </c:pt>
                <c:pt idx="1459">
                  <c:v>1455</c:v>
                </c:pt>
                <c:pt idx="1460">
                  <c:v>1456</c:v>
                </c:pt>
                <c:pt idx="1461">
                  <c:v>1457</c:v>
                </c:pt>
                <c:pt idx="1462">
                  <c:v>1458</c:v>
                </c:pt>
                <c:pt idx="1463">
                  <c:v>1459</c:v>
                </c:pt>
                <c:pt idx="1464">
                  <c:v>1460</c:v>
                </c:pt>
                <c:pt idx="1465">
                  <c:v>1461</c:v>
                </c:pt>
                <c:pt idx="1466">
                  <c:v>1462</c:v>
                </c:pt>
                <c:pt idx="1467">
                  <c:v>1463</c:v>
                </c:pt>
                <c:pt idx="1468">
                  <c:v>1464</c:v>
                </c:pt>
                <c:pt idx="1469">
                  <c:v>1465</c:v>
                </c:pt>
                <c:pt idx="1470">
                  <c:v>1466</c:v>
                </c:pt>
                <c:pt idx="1471">
                  <c:v>1467</c:v>
                </c:pt>
                <c:pt idx="1472">
                  <c:v>1468</c:v>
                </c:pt>
                <c:pt idx="1473">
                  <c:v>1469</c:v>
                </c:pt>
                <c:pt idx="1474">
                  <c:v>1470</c:v>
                </c:pt>
                <c:pt idx="1475">
                  <c:v>1471</c:v>
                </c:pt>
                <c:pt idx="1476">
                  <c:v>1472</c:v>
                </c:pt>
                <c:pt idx="1477">
                  <c:v>1473</c:v>
                </c:pt>
                <c:pt idx="1478">
                  <c:v>1474</c:v>
                </c:pt>
                <c:pt idx="1479">
                  <c:v>1475</c:v>
                </c:pt>
                <c:pt idx="1480">
                  <c:v>1476</c:v>
                </c:pt>
                <c:pt idx="1481">
                  <c:v>1477</c:v>
                </c:pt>
                <c:pt idx="1482">
                  <c:v>1478</c:v>
                </c:pt>
                <c:pt idx="1483">
                  <c:v>1479</c:v>
                </c:pt>
                <c:pt idx="1484">
                  <c:v>1480</c:v>
                </c:pt>
                <c:pt idx="1485">
                  <c:v>1481</c:v>
                </c:pt>
                <c:pt idx="1486">
                  <c:v>1482</c:v>
                </c:pt>
                <c:pt idx="1487">
                  <c:v>1483</c:v>
                </c:pt>
                <c:pt idx="1488">
                  <c:v>1484</c:v>
                </c:pt>
                <c:pt idx="1489">
                  <c:v>1485</c:v>
                </c:pt>
                <c:pt idx="1490">
                  <c:v>1486</c:v>
                </c:pt>
                <c:pt idx="1491">
                  <c:v>1487</c:v>
                </c:pt>
                <c:pt idx="1492">
                  <c:v>1488</c:v>
                </c:pt>
                <c:pt idx="1493">
                  <c:v>1489</c:v>
                </c:pt>
                <c:pt idx="1494">
                  <c:v>1490</c:v>
                </c:pt>
                <c:pt idx="1495">
                  <c:v>1491</c:v>
                </c:pt>
                <c:pt idx="1496">
                  <c:v>1492</c:v>
                </c:pt>
                <c:pt idx="1497">
                  <c:v>1493</c:v>
                </c:pt>
                <c:pt idx="1498">
                  <c:v>1494</c:v>
                </c:pt>
                <c:pt idx="1499">
                  <c:v>1495</c:v>
                </c:pt>
                <c:pt idx="1500">
                  <c:v>1496</c:v>
                </c:pt>
                <c:pt idx="1501">
                  <c:v>1497</c:v>
                </c:pt>
                <c:pt idx="1502">
                  <c:v>1498</c:v>
                </c:pt>
                <c:pt idx="1503">
                  <c:v>1499</c:v>
                </c:pt>
                <c:pt idx="1504">
                  <c:v>1500</c:v>
                </c:pt>
                <c:pt idx="1505">
                  <c:v>1501</c:v>
                </c:pt>
                <c:pt idx="1506">
                  <c:v>1502</c:v>
                </c:pt>
                <c:pt idx="1507">
                  <c:v>1503</c:v>
                </c:pt>
                <c:pt idx="1508">
                  <c:v>1504</c:v>
                </c:pt>
                <c:pt idx="1509">
                  <c:v>1505</c:v>
                </c:pt>
                <c:pt idx="1510">
                  <c:v>1506</c:v>
                </c:pt>
                <c:pt idx="1511">
                  <c:v>1507</c:v>
                </c:pt>
                <c:pt idx="1512">
                  <c:v>1508</c:v>
                </c:pt>
                <c:pt idx="1513">
                  <c:v>1509</c:v>
                </c:pt>
                <c:pt idx="1514">
                  <c:v>1510</c:v>
                </c:pt>
                <c:pt idx="1515">
                  <c:v>1511</c:v>
                </c:pt>
                <c:pt idx="1516">
                  <c:v>1512</c:v>
                </c:pt>
                <c:pt idx="1517">
                  <c:v>1513</c:v>
                </c:pt>
                <c:pt idx="1518">
                  <c:v>1514</c:v>
                </c:pt>
                <c:pt idx="1519">
                  <c:v>1515</c:v>
                </c:pt>
                <c:pt idx="1520">
                  <c:v>1516</c:v>
                </c:pt>
                <c:pt idx="1521">
                  <c:v>1517</c:v>
                </c:pt>
                <c:pt idx="1522">
                  <c:v>1518</c:v>
                </c:pt>
                <c:pt idx="1523">
                  <c:v>1519</c:v>
                </c:pt>
                <c:pt idx="1524">
                  <c:v>1520</c:v>
                </c:pt>
                <c:pt idx="1525">
                  <c:v>1521</c:v>
                </c:pt>
                <c:pt idx="1526">
                  <c:v>1522</c:v>
                </c:pt>
                <c:pt idx="1527">
                  <c:v>1523</c:v>
                </c:pt>
                <c:pt idx="1528">
                  <c:v>1524</c:v>
                </c:pt>
                <c:pt idx="1529">
                  <c:v>1525</c:v>
                </c:pt>
                <c:pt idx="1530">
                  <c:v>1526</c:v>
                </c:pt>
                <c:pt idx="1531">
                  <c:v>1527</c:v>
                </c:pt>
                <c:pt idx="1532">
                  <c:v>1528</c:v>
                </c:pt>
                <c:pt idx="1533">
                  <c:v>1529</c:v>
                </c:pt>
                <c:pt idx="1534">
                  <c:v>1530</c:v>
                </c:pt>
                <c:pt idx="1535">
                  <c:v>1531</c:v>
                </c:pt>
                <c:pt idx="1536">
                  <c:v>1532</c:v>
                </c:pt>
                <c:pt idx="1537">
                  <c:v>1533</c:v>
                </c:pt>
                <c:pt idx="1538">
                  <c:v>1534</c:v>
                </c:pt>
                <c:pt idx="1539">
                  <c:v>1535</c:v>
                </c:pt>
                <c:pt idx="1540">
                  <c:v>1536</c:v>
                </c:pt>
                <c:pt idx="1541">
                  <c:v>1537</c:v>
                </c:pt>
                <c:pt idx="1542">
                  <c:v>1538</c:v>
                </c:pt>
                <c:pt idx="1543">
                  <c:v>1539</c:v>
                </c:pt>
                <c:pt idx="1544">
                  <c:v>1540</c:v>
                </c:pt>
                <c:pt idx="1545">
                  <c:v>1541</c:v>
                </c:pt>
                <c:pt idx="1546">
                  <c:v>1542</c:v>
                </c:pt>
                <c:pt idx="1547">
                  <c:v>1543</c:v>
                </c:pt>
                <c:pt idx="1548">
                  <c:v>1544</c:v>
                </c:pt>
                <c:pt idx="1549">
                  <c:v>1545</c:v>
                </c:pt>
                <c:pt idx="1550">
                  <c:v>1546</c:v>
                </c:pt>
                <c:pt idx="1551">
                  <c:v>1547</c:v>
                </c:pt>
                <c:pt idx="1552">
                  <c:v>1548</c:v>
                </c:pt>
                <c:pt idx="1553">
                  <c:v>1549</c:v>
                </c:pt>
                <c:pt idx="1554">
                  <c:v>1550</c:v>
                </c:pt>
                <c:pt idx="1555">
                  <c:v>1551</c:v>
                </c:pt>
                <c:pt idx="1556">
                  <c:v>1552</c:v>
                </c:pt>
                <c:pt idx="1557">
                  <c:v>1553</c:v>
                </c:pt>
                <c:pt idx="1558">
                  <c:v>1554</c:v>
                </c:pt>
                <c:pt idx="1559">
                  <c:v>1555</c:v>
                </c:pt>
                <c:pt idx="1560">
                  <c:v>1556</c:v>
                </c:pt>
                <c:pt idx="1561">
                  <c:v>1557</c:v>
                </c:pt>
                <c:pt idx="1562">
                  <c:v>1558</c:v>
                </c:pt>
                <c:pt idx="1563">
                  <c:v>1559</c:v>
                </c:pt>
                <c:pt idx="1564">
                  <c:v>1560</c:v>
                </c:pt>
                <c:pt idx="1565">
                  <c:v>1561</c:v>
                </c:pt>
                <c:pt idx="1566">
                  <c:v>1562</c:v>
                </c:pt>
                <c:pt idx="1567">
                  <c:v>1563</c:v>
                </c:pt>
                <c:pt idx="1568">
                  <c:v>1564</c:v>
                </c:pt>
                <c:pt idx="1569">
                  <c:v>1565</c:v>
                </c:pt>
                <c:pt idx="1570">
                  <c:v>1566</c:v>
                </c:pt>
                <c:pt idx="1571">
                  <c:v>1567</c:v>
                </c:pt>
                <c:pt idx="1572">
                  <c:v>1568</c:v>
                </c:pt>
                <c:pt idx="1573">
                  <c:v>1569</c:v>
                </c:pt>
                <c:pt idx="1574">
                  <c:v>1570</c:v>
                </c:pt>
                <c:pt idx="1575">
                  <c:v>1571</c:v>
                </c:pt>
                <c:pt idx="1576">
                  <c:v>1572</c:v>
                </c:pt>
                <c:pt idx="1577">
                  <c:v>1573</c:v>
                </c:pt>
                <c:pt idx="1578">
                  <c:v>1574</c:v>
                </c:pt>
                <c:pt idx="1579">
                  <c:v>1575</c:v>
                </c:pt>
                <c:pt idx="1580">
                  <c:v>1576</c:v>
                </c:pt>
                <c:pt idx="1581">
                  <c:v>1577</c:v>
                </c:pt>
                <c:pt idx="1582">
                  <c:v>1578</c:v>
                </c:pt>
                <c:pt idx="1583">
                  <c:v>1579</c:v>
                </c:pt>
                <c:pt idx="1584">
                  <c:v>1580</c:v>
                </c:pt>
                <c:pt idx="1585">
                  <c:v>1581</c:v>
                </c:pt>
                <c:pt idx="1586">
                  <c:v>1582</c:v>
                </c:pt>
                <c:pt idx="1587">
                  <c:v>1583</c:v>
                </c:pt>
                <c:pt idx="1588">
                  <c:v>1584</c:v>
                </c:pt>
                <c:pt idx="1589">
                  <c:v>1585</c:v>
                </c:pt>
                <c:pt idx="1590">
                  <c:v>1586</c:v>
                </c:pt>
                <c:pt idx="1591">
                  <c:v>1587</c:v>
                </c:pt>
                <c:pt idx="1592">
                  <c:v>1588</c:v>
                </c:pt>
                <c:pt idx="1593">
                  <c:v>1589</c:v>
                </c:pt>
                <c:pt idx="1594">
                  <c:v>1590</c:v>
                </c:pt>
                <c:pt idx="1595">
                  <c:v>1591</c:v>
                </c:pt>
                <c:pt idx="1596">
                  <c:v>1592</c:v>
                </c:pt>
                <c:pt idx="1597">
                  <c:v>1593</c:v>
                </c:pt>
                <c:pt idx="1598">
                  <c:v>1594</c:v>
                </c:pt>
                <c:pt idx="1599">
                  <c:v>1595</c:v>
                </c:pt>
                <c:pt idx="1600">
                  <c:v>1596</c:v>
                </c:pt>
                <c:pt idx="1601">
                  <c:v>1597</c:v>
                </c:pt>
                <c:pt idx="1602">
                  <c:v>1598</c:v>
                </c:pt>
                <c:pt idx="1603">
                  <c:v>1599</c:v>
                </c:pt>
                <c:pt idx="1604">
                  <c:v>1600</c:v>
                </c:pt>
                <c:pt idx="1605">
                  <c:v>1601</c:v>
                </c:pt>
                <c:pt idx="1606">
                  <c:v>1602</c:v>
                </c:pt>
                <c:pt idx="1607">
                  <c:v>1603</c:v>
                </c:pt>
                <c:pt idx="1608">
                  <c:v>1604</c:v>
                </c:pt>
                <c:pt idx="1609">
                  <c:v>1605</c:v>
                </c:pt>
                <c:pt idx="1610">
                  <c:v>1606</c:v>
                </c:pt>
                <c:pt idx="1611">
                  <c:v>1607</c:v>
                </c:pt>
                <c:pt idx="1612">
                  <c:v>1608</c:v>
                </c:pt>
                <c:pt idx="1613">
                  <c:v>1609</c:v>
                </c:pt>
                <c:pt idx="1614">
                  <c:v>1610</c:v>
                </c:pt>
                <c:pt idx="1615">
                  <c:v>1611</c:v>
                </c:pt>
                <c:pt idx="1616">
                  <c:v>1612</c:v>
                </c:pt>
                <c:pt idx="1617">
                  <c:v>1613</c:v>
                </c:pt>
                <c:pt idx="1618">
                  <c:v>1614</c:v>
                </c:pt>
                <c:pt idx="1619">
                  <c:v>1615</c:v>
                </c:pt>
                <c:pt idx="1620">
                  <c:v>1616</c:v>
                </c:pt>
                <c:pt idx="1621">
                  <c:v>1617</c:v>
                </c:pt>
                <c:pt idx="1622">
                  <c:v>1618</c:v>
                </c:pt>
                <c:pt idx="1623">
                  <c:v>1619</c:v>
                </c:pt>
                <c:pt idx="1624">
                  <c:v>1620</c:v>
                </c:pt>
                <c:pt idx="1625">
                  <c:v>1621</c:v>
                </c:pt>
                <c:pt idx="1626">
                  <c:v>1622</c:v>
                </c:pt>
                <c:pt idx="1627">
                  <c:v>1623</c:v>
                </c:pt>
                <c:pt idx="1628">
                  <c:v>1624</c:v>
                </c:pt>
                <c:pt idx="1629">
                  <c:v>1625</c:v>
                </c:pt>
                <c:pt idx="1630">
                  <c:v>1626</c:v>
                </c:pt>
                <c:pt idx="1631">
                  <c:v>1627</c:v>
                </c:pt>
                <c:pt idx="1632">
                  <c:v>1628</c:v>
                </c:pt>
                <c:pt idx="1633">
                  <c:v>1629</c:v>
                </c:pt>
                <c:pt idx="1634">
                  <c:v>1630</c:v>
                </c:pt>
                <c:pt idx="1635">
                  <c:v>1631</c:v>
                </c:pt>
                <c:pt idx="1636">
                  <c:v>1632</c:v>
                </c:pt>
                <c:pt idx="1637">
                  <c:v>1633</c:v>
                </c:pt>
                <c:pt idx="1638">
                  <c:v>1634</c:v>
                </c:pt>
                <c:pt idx="1639">
                  <c:v>1635</c:v>
                </c:pt>
                <c:pt idx="1640">
                  <c:v>1636</c:v>
                </c:pt>
                <c:pt idx="1641">
                  <c:v>1637</c:v>
                </c:pt>
                <c:pt idx="1642">
                  <c:v>1638</c:v>
                </c:pt>
                <c:pt idx="1643">
                  <c:v>1639</c:v>
                </c:pt>
                <c:pt idx="1644">
                  <c:v>1640</c:v>
                </c:pt>
                <c:pt idx="1645">
                  <c:v>1641</c:v>
                </c:pt>
                <c:pt idx="1646">
                  <c:v>1642</c:v>
                </c:pt>
                <c:pt idx="1647">
                  <c:v>1643</c:v>
                </c:pt>
                <c:pt idx="1648">
                  <c:v>1644</c:v>
                </c:pt>
                <c:pt idx="1649">
                  <c:v>1645</c:v>
                </c:pt>
                <c:pt idx="1650">
                  <c:v>1646</c:v>
                </c:pt>
                <c:pt idx="1651">
                  <c:v>1647</c:v>
                </c:pt>
                <c:pt idx="1652">
                  <c:v>1648</c:v>
                </c:pt>
                <c:pt idx="1653">
                  <c:v>1649</c:v>
                </c:pt>
                <c:pt idx="1654">
                  <c:v>1650</c:v>
                </c:pt>
                <c:pt idx="1655">
                  <c:v>1651</c:v>
                </c:pt>
                <c:pt idx="1656">
                  <c:v>1652</c:v>
                </c:pt>
                <c:pt idx="1657">
                  <c:v>1653</c:v>
                </c:pt>
                <c:pt idx="1658">
                  <c:v>1654</c:v>
                </c:pt>
                <c:pt idx="1659">
                  <c:v>1655</c:v>
                </c:pt>
                <c:pt idx="1660">
                  <c:v>1656</c:v>
                </c:pt>
                <c:pt idx="1661">
                  <c:v>1657</c:v>
                </c:pt>
                <c:pt idx="1662">
                  <c:v>1658</c:v>
                </c:pt>
                <c:pt idx="1663">
                  <c:v>1659</c:v>
                </c:pt>
                <c:pt idx="1664">
                  <c:v>1660</c:v>
                </c:pt>
                <c:pt idx="1665">
                  <c:v>1661</c:v>
                </c:pt>
                <c:pt idx="1666">
                  <c:v>1662</c:v>
                </c:pt>
                <c:pt idx="1667">
                  <c:v>1663</c:v>
                </c:pt>
                <c:pt idx="1668">
                  <c:v>1664</c:v>
                </c:pt>
                <c:pt idx="1669">
                  <c:v>1665</c:v>
                </c:pt>
                <c:pt idx="1670">
                  <c:v>1666</c:v>
                </c:pt>
                <c:pt idx="1671">
                  <c:v>1667</c:v>
                </c:pt>
                <c:pt idx="1672">
                  <c:v>1668</c:v>
                </c:pt>
                <c:pt idx="1673">
                  <c:v>1669</c:v>
                </c:pt>
                <c:pt idx="1674">
                  <c:v>1670</c:v>
                </c:pt>
                <c:pt idx="1675">
                  <c:v>1671</c:v>
                </c:pt>
                <c:pt idx="1676">
                  <c:v>1672</c:v>
                </c:pt>
                <c:pt idx="1677">
                  <c:v>1673</c:v>
                </c:pt>
                <c:pt idx="1678">
                  <c:v>1674</c:v>
                </c:pt>
                <c:pt idx="1679">
                  <c:v>1675</c:v>
                </c:pt>
                <c:pt idx="1680">
                  <c:v>1676</c:v>
                </c:pt>
                <c:pt idx="1681">
                  <c:v>1677</c:v>
                </c:pt>
                <c:pt idx="1682">
                  <c:v>1678</c:v>
                </c:pt>
                <c:pt idx="1683">
                  <c:v>1679</c:v>
                </c:pt>
                <c:pt idx="1684">
                  <c:v>1680</c:v>
                </c:pt>
                <c:pt idx="1685">
                  <c:v>1681</c:v>
                </c:pt>
                <c:pt idx="1686">
                  <c:v>1682</c:v>
                </c:pt>
                <c:pt idx="1687">
                  <c:v>1683</c:v>
                </c:pt>
                <c:pt idx="1688">
                  <c:v>1684</c:v>
                </c:pt>
                <c:pt idx="1689">
                  <c:v>1685</c:v>
                </c:pt>
                <c:pt idx="1690">
                  <c:v>1686</c:v>
                </c:pt>
                <c:pt idx="1691">
                  <c:v>1687</c:v>
                </c:pt>
                <c:pt idx="1692">
                  <c:v>1688</c:v>
                </c:pt>
                <c:pt idx="1693">
                  <c:v>1689</c:v>
                </c:pt>
                <c:pt idx="1694">
                  <c:v>1690</c:v>
                </c:pt>
                <c:pt idx="1695">
                  <c:v>1691</c:v>
                </c:pt>
                <c:pt idx="1696">
                  <c:v>1692</c:v>
                </c:pt>
                <c:pt idx="1697">
                  <c:v>1693</c:v>
                </c:pt>
                <c:pt idx="1698">
                  <c:v>1694</c:v>
                </c:pt>
                <c:pt idx="1699">
                  <c:v>1695</c:v>
                </c:pt>
                <c:pt idx="1700">
                  <c:v>1696</c:v>
                </c:pt>
                <c:pt idx="1701">
                  <c:v>1697</c:v>
                </c:pt>
                <c:pt idx="1702">
                  <c:v>1698</c:v>
                </c:pt>
                <c:pt idx="1703">
                  <c:v>1699</c:v>
                </c:pt>
                <c:pt idx="1704">
                  <c:v>1700</c:v>
                </c:pt>
                <c:pt idx="1705">
                  <c:v>1701</c:v>
                </c:pt>
                <c:pt idx="1706">
                  <c:v>1702</c:v>
                </c:pt>
                <c:pt idx="1707">
                  <c:v>1703</c:v>
                </c:pt>
                <c:pt idx="1708">
                  <c:v>1704</c:v>
                </c:pt>
                <c:pt idx="1709">
                  <c:v>1705</c:v>
                </c:pt>
                <c:pt idx="1710">
                  <c:v>1706</c:v>
                </c:pt>
                <c:pt idx="1711">
                  <c:v>1707</c:v>
                </c:pt>
                <c:pt idx="1712">
                  <c:v>1708</c:v>
                </c:pt>
                <c:pt idx="1713">
                  <c:v>1709</c:v>
                </c:pt>
                <c:pt idx="1714">
                  <c:v>1710</c:v>
                </c:pt>
                <c:pt idx="1715">
                  <c:v>1711</c:v>
                </c:pt>
                <c:pt idx="1716">
                  <c:v>1712</c:v>
                </c:pt>
                <c:pt idx="1717">
                  <c:v>1713</c:v>
                </c:pt>
                <c:pt idx="1718">
                  <c:v>1714</c:v>
                </c:pt>
                <c:pt idx="1719">
                  <c:v>1715</c:v>
                </c:pt>
                <c:pt idx="1720">
                  <c:v>1716</c:v>
                </c:pt>
                <c:pt idx="1721">
                  <c:v>1717</c:v>
                </c:pt>
                <c:pt idx="1722">
                  <c:v>1718</c:v>
                </c:pt>
                <c:pt idx="1723">
                  <c:v>1719</c:v>
                </c:pt>
                <c:pt idx="1724">
                  <c:v>1720</c:v>
                </c:pt>
                <c:pt idx="1725">
                  <c:v>1721</c:v>
                </c:pt>
                <c:pt idx="1726">
                  <c:v>1722</c:v>
                </c:pt>
                <c:pt idx="1727">
                  <c:v>1723</c:v>
                </c:pt>
                <c:pt idx="1728">
                  <c:v>1724</c:v>
                </c:pt>
                <c:pt idx="1729">
                  <c:v>1725</c:v>
                </c:pt>
                <c:pt idx="1730">
                  <c:v>1726</c:v>
                </c:pt>
                <c:pt idx="1731">
                  <c:v>1727</c:v>
                </c:pt>
                <c:pt idx="1732">
                  <c:v>1728</c:v>
                </c:pt>
                <c:pt idx="1733">
                  <c:v>1729</c:v>
                </c:pt>
                <c:pt idx="1734">
                  <c:v>1730</c:v>
                </c:pt>
                <c:pt idx="1735">
                  <c:v>1731</c:v>
                </c:pt>
                <c:pt idx="1736">
                  <c:v>1732</c:v>
                </c:pt>
                <c:pt idx="1737">
                  <c:v>1733</c:v>
                </c:pt>
                <c:pt idx="1738">
                  <c:v>1734</c:v>
                </c:pt>
                <c:pt idx="1739">
                  <c:v>1735</c:v>
                </c:pt>
                <c:pt idx="1740">
                  <c:v>1736</c:v>
                </c:pt>
                <c:pt idx="1741">
                  <c:v>1737</c:v>
                </c:pt>
                <c:pt idx="1742">
                  <c:v>1738</c:v>
                </c:pt>
                <c:pt idx="1743">
                  <c:v>1739</c:v>
                </c:pt>
                <c:pt idx="1744">
                  <c:v>1740</c:v>
                </c:pt>
                <c:pt idx="1745">
                  <c:v>1741</c:v>
                </c:pt>
                <c:pt idx="1746">
                  <c:v>1742</c:v>
                </c:pt>
                <c:pt idx="1747">
                  <c:v>1743</c:v>
                </c:pt>
                <c:pt idx="1748">
                  <c:v>1744</c:v>
                </c:pt>
                <c:pt idx="1749">
                  <c:v>1745</c:v>
                </c:pt>
                <c:pt idx="1750">
                  <c:v>1746</c:v>
                </c:pt>
                <c:pt idx="1751">
                  <c:v>1747</c:v>
                </c:pt>
                <c:pt idx="1752">
                  <c:v>1748</c:v>
                </c:pt>
                <c:pt idx="1753">
                  <c:v>1749</c:v>
                </c:pt>
                <c:pt idx="1754">
                  <c:v>1750</c:v>
                </c:pt>
                <c:pt idx="1755">
                  <c:v>1751</c:v>
                </c:pt>
                <c:pt idx="1756">
                  <c:v>1752</c:v>
                </c:pt>
                <c:pt idx="1757">
                  <c:v>1753</c:v>
                </c:pt>
                <c:pt idx="1758">
                  <c:v>1754</c:v>
                </c:pt>
                <c:pt idx="1759">
                  <c:v>1755</c:v>
                </c:pt>
                <c:pt idx="1760">
                  <c:v>1756</c:v>
                </c:pt>
                <c:pt idx="1761">
                  <c:v>1757</c:v>
                </c:pt>
                <c:pt idx="1762">
                  <c:v>1758</c:v>
                </c:pt>
                <c:pt idx="1763">
                  <c:v>1759</c:v>
                </c:pt>
                <c:pt idx="1764">
                  <c:v>1760</c:v>
                </c:pt>
                <c:pt idx="1765">
                  <c:v>1761</c:v>
                </c:pt>
                <c:pt idx="1766">
                  <c:v>1762</c:v>
                </c:pt>
                <c:pt idx="1767">
                  <c:v>1763</c:v>
                </c:pt>
                <c:pt idx="1768">
                  <c:v>1764</c:v>
                </c:pt>
                <c:pt idx="1769">
                  <c:v>1765</c:v>
                </c:pt>
                <c:pt idx="1770">
                  <c:v>1766</c:v>
                </c:pt>
                <c:pt idx="1771">
                  <c:v>1767</c:v>
                </c:pt>
                <c:pt idx="1772">
                  <c:v>1768</c:v>
                </c:pt>
                <c:pt idx="1773">
                  <c:v>1769</c:v>
                </c:pt>
                <c:pt idx="1774">
                  <c:v>1770</c:v>
                </c:pt>
                <c:pt idx="1775">
                  <c:v>1771</c:v>
                </c:pt>
                <c:pt idx="1776">
                  <c:v>1772</c:v>
                </c:pt>
                <c:pt idx="1777">
                  <c:v>1773</c:v>
                </c:pt>
                <c:pt idx="1778">
                  <c:v>1774</c:v>
                </c:pt>
                <c:pt idx="1779">
                  <c:v>1775</c:v>
                </c:pt>
                <c:pt idx="1780">
                  <c:v>1776</c:v>
                </c:pt>
                <c:pt idx="1781">
                  <c:v>1777</c:v>
                </c:pt>
                <c:pt idx="1782">
                  <c:v>1778</c:v>
                </c:pt>
                <c:pt idx="1783">
                  <c:v>1779</c:v>
                </c:pt>
                <c:pt idx="1784">
                  <c:v>1780</c:v>
                </c:pt>
                <c:pt idx="1785">
                  <c:v>1781</c:v>
                </c:pt>
                <c:pt idx="1786">
                  <c:v>1782</c:v>
                </c:pt>
                <c:pt idx="1787">
                  <c:v>1783</c:v>
                </c:pt>
                <c:pt idx="1788">
                  <c:v>1784</c:v>
                </c:pt>
                <c:pt idx="1789">
                  <c:v>1785</c:v>
                </c:pt>
                <c:pt idx="1790">
                  <c:v>1786</c:v>
                </c:pt>
                <c:pt idx="1791">
                  <c:v>1787</c:v>
                </c:pt>
                <c:pt idx="1792">
                  <c:v>1788</c:v>
                </c:pt>
                <c:pt idx="1793">
                  <c:v>1789</c:v>
                </c:pt>
                <c:pt idx="1794">
                  <c:v>1790</c:v>
                </c:pt>
                <c:pt idx="1795">
                  <c:v>1791</c:v>
                </c:pt>
                <c:pt idx="1796">
                  <c:v>1792</c:v>
                </c:pt>
                <c:pt idx="1797">
                  <c:v>1793</c:v>
                </c:pt>
                <c:pt idx="1798">
                  <c:v>1794</c:v>
                </c:pt>
                <c:pt idx="1799">
                  <c:v>1795</c:v>
                </c:pt>
                <c:pt idx="1800">
                  <c:v>1796</c:v>
                </c:pt>
                <c:pt idx="1801">
                  <c:v>1797</c:v>
                </c:pt>
                <c:pt idx="1802">
                  <c:v>1798</c:v>
                </c:pt>
                <c:pt idx="1803">
                  <c:v>1799</c:v>
                </c:pt>
                <c:pt idx="1804">
                  <c:v>1800</c:v>
                </c:pt>
              </c:strCache>
            </c:strRef>
          </c:xVal>
          <c:yVal>
            <c:numRef>
              <c:f>'WLTP class 3 v5'!$AG$2:$AG$1811</c:f>
              <c:numCache>
                <c:formatCode>0.00</c:formatCode>
                <c:ptCount val="1805"/>
                <c:pt idx="3" formatCode="0.000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1.8546747774491313E-6</c:v>
                </c:pt>
                <c:pt idx="17">
                  <c:v>3.5350043500344716E-5</c:v>
                </c:pt>
                <c:pt idx="18">
                  <c:v>1.9013048432789102E-4</c:v>
                </c:pt>
                <c:pt idx="19">
                  <c:v>4.5972150533604114E-4</c:v>
                </c:pt>
                <c:pt idx="20">
                  <c:v>7.8994550301743067E-4</c:v>
                </c:pt>
                <c:pt idx="21">
                  <c:v>1.2981415822688044E-3</c:v>
                </c:pt>
                <c:pt idx="22">
                  <c:v>1.9863891178709151E-3</c:v>
                </c:pt>
                <c:pt idx="23">
                  <c:v>2.5598899404160685E-3</c:v>
                </c:pt>
                <c:pt idx="24">
                  <c:v>2.8651974445810828E-3</c:v>
                </c:pt>
                <c:pt idx="25">
                  <c:v>3.0691237737217169E-3</c:v>
                </c:pt>
                <c:pt idx="26">
                  <c:v>3.2663391594435877E-3</c:v>
                </c:pt>
                <c:pt idx="27">
                  <c:v>3.4763118014188958E-3</c:v>
                </c:pt>
                <c:pt idx="28">
                  <c:v>3.792932947555647E-3</c:v>
                </c:pt>
                <c:pt idx="29">
                  <c:v>4.2041016512736392E-3</c:v>
                </c:pt>
                <c:pt idx="30">
                  <c:v>4.6793273838989088E-3</c:v>
                </c:pt>
                <c:pt idx="31">
                  <c:v>5.3337277077427974E-3</c:v>
                </c:pt>
                <c:pt idx="32">
                  <c:v>6.0742661849000762E-3</c:v>
                </c:pt>
                <c:pt idx="33">
                  <c:v>6.8366745992651003E-3</c:v>
                </c:pt>
                <c:pt idx="34">
                  <c:v>7.488178319912186E-3</c:v>
                </c:pt>
                <c:pt idx="35">
                  <c:v>7.9849465767470075E-3</c:v>
                </c:pt>
                <c:pt idx="36">
                  <c:v>8.4161684359462963E-3</c:v>
                </c:pt>
                <c:pt idx="37">
                  <c:v>8.8160637205852415E-3</c:v>
                </c:pt>
                <c:pt idx="38">
                  <c:v>9.15602550183524E-3</c:v>
                </c:pt>
                <c:pt idx="39">
                  <c:v>9.3910248270705175E-3</c:v>
                </c:pt>
                <c:pt idx="40">
                  <c:v>9.4127563820277215E-3</c:v>
                </c:pt>
                <c:pt idx="41">
                  <c:v>9.183782731744845E-3</c:v>
                </c:pt>
                <c:pt idx="42">
                  <c:v>8.8376327183477266E-3</c:v>
                </c:pt>
                <c:pt idx="43">
                  <c:v>8.5448275352114425E-3</c:v>
                </c:pt>
                <c:pt idx="44">
                  <c:v>8.3141498720228062E-3</c:v>
                </c:pt>
                <c:pt idx="45">
                  <c:v>8.0299058195961465E-3</c:v>
                </c:pt>
                <c:pt idx="46">
                  <c:v>7.6660479011587904E-3</c:v>
                </c:pt>
                <c:pt idx="47">
                  <c:v>7.3704362762993846E-3</c:v>
                </c:pt>
                <c:pt idx="48">
                  <c:v>7.2375294633702557E-3</c:v>
                </c:pt>
                <c:pt idx="49">
                  <c:v>7.2250618843725401E-3</c:v>
                </c:pt>
                <c:pt idx="50">
                  <c:v>7.2329816260134879E-3</c:v>
                </c:pt>
                <c:pt idx="51">
                  <c:v>7.2118267730623469E-3</c:v>
                </c:pt>
                <c:pt idx="52">
                  <c:v>7.2038548743314527E-3</c:v>
                </c:pt>
                <c:pt idx="53">
                  <c:v>7.2517005510093361E-3</c:v>
                </c:pt>
                <c:pt idx="54">
                  <c:v>7.3101523662331726E-3</c:v>
                </c:pt>
                <c:pt idx="55">
                  <c:v>7.2864798964086801E-3</c:v>
                </c:pt>
                <c:pt idx="56">
                  <c:v>7.1864652317127171E-3</c:v>
                </c:pt>
                <c:pt idx="57">
                  <c:v>7.1231185724217978E-3</c:v>
                </c:pt>
                <c:pt idx="58">
                  <c:v>7.1358812450480853E-3</c:v>
                </c:pt>
                <c:pt idx="59">
                  <c:v>7.1842651082168092E-3</c:v>
                </c:pt>
                <c:pt idx="60">
                  <c:v>7.2362240742661933E-3</c:v>
                </c:pt>
                <c:pt idx="61">
                  <c:v>7.2989083489575519E-3</c:v>
                </c:pt>
                <c:pt idx="62">
                  <c:v>7.3742287055656242E-3</c:v>
                </c:pt>
                <c:pt idx="63">
                  <c:v>7.5190348749811344E-3</c:v>
                </c:pt>
                <c:pt idx="64">
                  <c:v>7.7018238256767839E-3</c:v>
                </c:pt>
                <c:pt idx="65">
                  <c:v>7.8239316987417443E-3</c:v>
                </c:pt>
                <c:pt idx="66">
                  <c:v>7.9368678146331875E-3</c:v>
                </c:pt>
                <c:pt idx="67">
                  <c:v>8.0665453836436043E-3</c:v>
                </c:pt>
                <c:pt idx="68">
                  <c:v>8.2242370572848562E-3</c:v>
                </c:pt>
                <c:pt idx="69">
                  <c:v>8.3569318423303666E-3</c:v>
                </c:pt>
                <c:pt idx="70">
                  <c:v>8.4704574799959846E-3</c:v>
                </c:pt>
                <c:pt idx="71">
                  <c:v>8.6737436714683213E-3</c:v>
                </c:pt>
                <c:pt idx="72">
                  <c:v>9.0565236996977636E-3</c:v>
                </c:pt>
                <c:pt idx="73">
                  <c:v>9.5932180838998668E-3</c:v>
                </c:pt>
                <c:pt idx="74">
                  <c:v>1.0241493899926788E-2</c:v>
                </c:pt>
                <c:pt idx="75">
                  <c:v>1.0930771414203266E-2</c:v>
                </c:pt>
                <c:pt idx="76">
                  <c:v>1.1543925905199422E-2</c:v>
                </c:pt>
                <c:pt idx="77">
                  <c:v>1.2020203603301846E-2</c:v>
                </c:pt>
                <c:pt idx="78">
                  <c:v>1.2418823353676708E-2</c:v>
                </c:pt>
                <c:pt idx="79">
                  <c:v>1.2818688657160361E-2</c:v>
                </c:pt>
                <c:pt idx="80">
                  <c:v>1.3254149149142457E-2</c:v>
                </c:pt>
                <c:pt idx="81">
                  <c:v>1.3682184776099376E-2</c:v>
                </c:pt>
                <c:pt idx="82">
                  <c:v>1.4015798980986609E-2</c:v>
                </c:pt>
                <c:pt idx="83">
                  <c:v>1.4198650755743831E-2</c:v>
                </c:pt>
                <c:pt idx="84">
                  <c:v>1.4296564887286398E-2</c:v>
                </c:pt>
                <c:pt idx="85">
                  <c:v>1.4311676131527269E-2</c:v>
                </c:pt>
                <c:pt idx="86">
                  <c:v>1.4345683565103382E-2</c:v>
                </c:pt>
                <c:pt idx="87">
                  <c:v>1.4477931849291555E-2</c:v>
                </c:pt>
                <c:pt idx="88">
                  <c:v>1.4553755030208577E-2</c:v>
                </c:pt>
                <c:pt idx="89">
                  <c:v>1.4594082418346177E-2</c:v>
                </c:pt>
                <c:pt idx="90">
                  <c:v>1.464298224952835E-2</c:v>
                </c:pt>
                <c:pt idx="91">
                  <c:v>1.4710102691402565E-2</c:v>
                </c:pt>
                <c:pt idx="92">
                  <c:v>1.463613333130729E-2</c:v>
                </c:pt>
                <c:pt idx="93">
                  <c:v>1.4261127582402531E-2</c:v>
                </c:pt>
                <c:pt idx="94">
                  <c:v>1.3750280601740978E-2</c:v>
                </c:pt>
                <c:pt idx="95">
                  <c:v>1.3315038738589103E-2</c:v>
                </c:pt>
                <c:pt idx="96">
                  <c:v>1.3072683107679495E-2</c:v>
                </c:pt>
                <c:pt idx="97">
                  <c:v>1.2959343862332195E-2</c:v>
                </c:pt>
                <c:pt idx="98">
                  <c:v>1.286040901915286E-2</c:v>
                </c:pt>
                <c:pt idx="99">
                  <c:v>1.2762396214085361E-2</c:v>
                </c:pt>
                <c:pt idx="100">
                  <c:v>1.270892331903861E-2</c:v>
                </c:pt>
                <c:pt idx="101">
                  <c:v>1.2691149971619325E-2</c:v>
                </c:pt>
                <c:pt idx="102">
                  <c:v>1.2680277061844956E-2</c:v>
                </c:pt>
                <c:pt idx="103">
                  <c:v>1.2680277061844956E-2</c:v>
                </c:pt>
                <c:pt idx="104">
                  <c:v>1.2680277061844956E-2</c:v>
                </c:pt>
                <c:pt idx="105">
                  <c:v>1.2680277061844956E-2</c:v>
                </c:pt>
                <c:pt idx="106">
                  <c:v>1.2680277061844956E-2</c:v>
                </c:pt>
                <c:pt idx="107">
                  <c:v>1.2680277061844956E-2</c:v>
                </c:pt>
                <c:pt idx="108">
                  <c:v>1.2680277061844956E-2</c:v>
                </c:pt>
                <c:pt idx="109">
                  <c:v>1.2680277061844956E-2</c:v>
                </c:pt>
                <c:pt idx="110">
                  <c:v>1.2680277061844956E-2</c:v>
                </c:pt>
                <c:pt idx="111">
                  <c:v>1.2680277061844956E-2</c:v>
                </c:pt>
                <c:pt idx="112">
                  <c:v>1.2680277061844956E-2</c:v>
                </c:pt>
                <c:pt idx="113">
                  <c:v>1.2680277061844956E-2</c:v>
                </c:pt>
                <c:pt idx="114">
                  <c:v>1.2680277061844956E-2</c:v>
                </c:pt>
                <c:pt idx="115">
                  <c:v>1.2680277061844956E-2</c:v>
                </c:pt>
                <c:pt idx="116">
                  <c:v>1.2680277061844956E-2</c:v>
                </c:pt>
                <c:pt idx="117">
                  <c:v>1.2680277061844956E-2</c:v>
                </c:pt>
                <c:pt idx="118">
                  <c:v>1.2680277061844956E-2</c:v>
                </c:pt>
                <c:pt idx="119">
                  <c:v>1.2680277061844956E-2</c:v>
                </c:pt>
                <c:pt idx="120">
                  <c:v>1.2680277061844956E-2</c:v>
                </c:pt>
                <c:pt idx="121">
                  <c:v>1.2680277061844956E-2</c:v>
                </c:pt>
                <c:pt idx="122">
                  <c:v>1.2680277061844956E-2</c:v>
                </c:pt>
                <c:pt idx="123">
                  <c:v>1.2680277061844956E-2</c:v>
                </c:pt>
                <c:pt idx="124">
                  <c:v>1.2680277061844956E-2</c:v>
                </c:pt>
                <c:pt idx="125">
                  <c:v>1.2680277061844956E-2</c:v>
                </c:pt>
                <c:pt idx="126">
                  <c:v>1.2680277061844956E-2</c:v>
                </c:pt>
                <c:pt idx="127">
                  <c:v>1.2680277061844956E-2</c:v>
                </c:pt>
                <c:pt idx="128">
                  <c:v>1.2680277061844956E-2</c:v>
                </c:pt>
                <c:pt idx="129">
                  <c:v>1.2680277061844956E-2</c:v>
                </c:pt>
                <c:pt idx="130">
                  <c:v>1.2680277061844956E-2</c:v>
                </c:pt>
                <c:pt idx="131">
                  <c:v>1.2680277061844956E-2</c:v>
                </c:pt>
                <c:pt idx="132">
                  <c:v>1.2680277061844956E-2</c:v>
                </c:pt>
                <c:pt idx="133">
                  <c:v>1.2680277061844956E-2</c:v>
                </c:pt>
                <c:pt idx="134">
                  <c:v>1.2680277061844956E-2</c:v>
                </c:pt>
                <c:pt idx="135">
                  <c:v>1.2680277061844956E-2</c:v>
                </c:pt>
                <c:pt idx="136">
                  <c:v>1.2680277061844956E-2</c:v>
                </c:pt>
                <c:pt idx="137">
                  <c:v>1.2680277061844956E-2</c:v>
                </c:pt>
                <c:pt idx="138">
                  <c:v>1.2680277061844956E-2</c:v>
                </c:pt>
                <c:pt idx="139">
                  <c:v>1.2680277061844956E-2</c:v>
                </c:pt>
                <c:pt idx="140">
                  <c:v>1.2680277061844956E-2</c:v>
                </c:pt>
                <c:pt idx="141">
                  <c:v>1.2680277061844956E-2</c:v>
                </c:pt>
                <c:pt idx="142">
                  <c:v>1.2682250906718427E-2</c:v>
                </c:pt>
                <c:pt idx="143">
                  <c:v>1.2723650465124409E-2</c:v>
                </c:pt>
                <c:pt idx="144">
                  <c:v>1.2927613905671757E-2</c:v>
                </c:pt>
                <c:pt idx="145">
                  <c:v>1.3337233529291307E-2</c:v>
                </c:pt>
                <c:pt idx="146">
                  <c:v>1.3761760566171167E-2</c:v>
                </c:pt>
                <c:pt idx="147">
                  <c:v>1.4044067996744805E-2</c:v>
                </c:pt>
                <c:pt idx="148">
                  <c:v>1.4247103350453108E-2</c:v>
                </c:pt>
                <c:pt idx="149">
                  <c:v>1.4521931470251917E-2</c:v>
                </c:pt>
                <c:pt idx="150">
                  <c:v>1.4940335980154183E-2</c:v>
                </c:pt>
                <c:pt idx="151">
                  <c:v>1.5431836591842212E-2</c:v>
                </c:pt>
                <c:pt idx="152">
                  <c:v>1.5879915116317672E-2</c:v>
                </c:pt>
                <c:pt idx="153">
                  <c:v>1.6206467128048924E-2</c:v>
                </c:pt>
                <c:pt idx="154">
                  <c:v>1.6371932485260931E-2</c:v>
                </c:pt>
                <c:pt idx="155">
                  <c:v>1.6309254254153267E-2</c:v>
                </c:pt>
                <c:pt idx="156">
                  <c:v>1.5990819883237688E-2</c:v>
                </c:pt>
                <c:pt idx="157">
                  <c:v>1.556453261448699E-2</c:v>
                </c:pt>
                <c:pt idx="158">
                  <c:v>1.5259344470720767E-2</c:v>
                </c:pt>
                <c:pt idx="159">
                  <c:v>1.5143957419842648E-2</c:v>
                </c:pt>
                <c:pt idx="160">
                  <c:v>1.5170890665727422E-2</c:v>
                </c:pt>
                <c:pt idx="161">
                  <c:v>1.5304435261068857E-2</c:v>
                </c:pt>
                <c:pt idx="162">
                  <c:v>1.555937236586446E-2</c:v>
                </c:pt>
                <c:pt idx="163">
                  <c:v>1.594350573176238E-2</c:v>
                </c:pt>
                <c:pt idx="164">
                  <c:v>1.6406213881479864E-2</c:v>
                </c:pt>
                <c:pt idx="165">
                  <c:v>1.6891947049448613E-2</c:v>
                </c:pt>
                <c:pt idx="166">
                  <c:v>1.7332312384282959E-2</c:v>
                </c:pt>
                <c:pt idx="167">
                  <c:v>1.7795090199226374E-2</c:v>
                </c:pt>
                <c:pt idx="168">
                  <c:v>1.8248477933743148E-2</c:v>
                </c:pt>
                <c:pt idx="169">
                  <c:v>1.8645607074720683E-2</c:v>
                </c:pt>
                <c:pt idx="170">
                  <c:v>1.90093975936672E-2</c:v>
                </c:pt>
                <c:pt idx="171">
                  <c:v>1.9486574504946921E-2</c:v>
                </c:pt>
                <c:pt idx="172">
                  <c:v>2.0090936092509795E-2</c:v>
                </c:pt>
                <c:pt idx="173">
                  <c:v>2.0601180110128105E-2</c:v>
                </c:pt>
                <c:pt idx="174">
                  <c:v>2.0829972728369416E-2</c:v>
                </c:pt>
                <c:pt idx="175">
                  <c:v>2.0737648836591731E-2</c:v>
                </c:pt>
                <c:pt idx="176">
                  <c:v>2.0369513826561488E-2</c:v>
                </c:pt>
                <c:pt idx="177">
                  <c:v>1.9926870841555283E-2</c:v>
                </c:pt>
                <c:pt idx="178">
                  <c:v>1.9676909503037226E-2</c:v>
                </c:pt>
                <c:pt idx="179">
                  <c:v>1.9653664881423165E-2</c:v>
                </c:pt>
                <c:pt idx="180">
                  <c:v>1.9817489328537639E-2</c:v>
                </c:pt>
                <c:pt idx="181">
                  <c:v>2.0149466969880434E-2</c:v>
                </c:pt>
                <c:pt idx="182">
                  <c:v>2.0557881468806976E-2</c:v>
                </c:pt>
                <c:pt idx="183">
                  <c:v>2.0858335229509421E-2</c:v>
                </c:pt>
                <c:pt idx="184">
                  <c:v>2.1031212446816234E-2</c:v>
                </c:pt>
                <c:pt idx="185">
                  <c:v>2.1141837192649879E-2</c:v>
                </c:pt>
                <c:pt idx="186">
                  <c:v>2.1181308443064258E-2</c:v>
                </c:pt>
                <c:pt idx="187">
                  <c:v>2.1087835841914444E-2</c:v>
                </c:pt>
                <c:pt idx="188">
                  <c:v>2.0905219125195138E-2</c:v>
                </c:pt>
                <c:pt idx="189">
                  <c:v>2.0716877372389961E-2</c:v>
                </c:pt>
                <c:pt idx="190">
                  <c:v>2.0566719708155014E-2</c:v>
                </c:pt>
                <c:pt idx="191">
                  <c:v>2.0464749742502765E-2</c:v>
                </c:pt>
                <c:pt idx="192">
                  <c:v>2.0398845408730323E-2</c:v>
                </c:pt>
                <c:pt idx="193">
                  <c:v>2.0359173231524919E-2</c:v>
                </c:pt>
                <c:pt idx="194">
                  <c:v>2.0341866931647249E-2</c:v>
                </c:pt>
                <c:pt idx="195">
                  <c:v>2.0337707426038413E-2</c:v>
                </c:pt>
                <c:pt idx="196">
                  <c:v>2.0347688010185546E-2</c:v>
                </c:pt>
                <c:pt idx="197">
                  <c:v>2.0375872464093094E-2</c:v>
                </c:pt>
                <c:pt idx="198">
                  <c:v>2.0410573714123453E-2</c:v>
                </c:pt>
                <c:pt idx="199">
                  <c:v>2.0455382474411525E-2</c:v>
                </c:pt>
                <c:pt idx="200">
                  <c:v>2.0507341440460906E-2</c:v>
                </c:pt>
                <c:pt idx="201">
                  <c:v>2.055930040651029E-2</c:v>
                </c:pt>
                <c:pt idx="202">
                  <c:v>2.0629134886962965E-2</c:v>
                </c:pt>
                <c:pt idx="203">
                  <c:v>2.0720628454382172E-2</c:v>
                </c:pt>
                <c:pt idx="204">
                  <c:v>2.0835286529594006E-2</c:v>
                </c:pt>
                <c:pt idx="205">
                  <c:v>2.0979937643205687E-2</c:v>
                </c:pt>
                <c:pt idx="206">
                  <c:v>2.1157631807541467E-2</c:v>
                </c:pt>
                <c:pt idx="207">
                  <c:v>2.1427488625766211E-2</c:v>
                </c:pt>
                <c:pt idx="208">
                  <c:v>2.1779277360968186E-2</c:v>
                </c:pt>
                <c:pt idx="209">
                  <c:v>2.2179694945687549E-2</c:v>
                </c:pt>
                <c:pt idx="210">
                  <c:v>2.2695381625291101E-2</c:v>
                </c:pt>
                <c:pt idx="211">
                  <c:v>2.328981324308968E-2</c:v>
                </c:pt>
                <c:pt idx="212">
                  <c:v>2.3885982641466449E-2</c:v>
                </c:pt>
                <c:pt idx="213">
                  <c:v>2.4582143336482454E-2</c:v>
                </c:pt>
                <c:pt idx="214">
                  <c:v>2.53438094507943E-2</c:v>
                </c:pt>
                <c:pt idx="215">
                  <c:v>2.5992942612676609E-2</c:v>
                </c:pt>
                <c:pt idx="216">
                  <c:v>2.6559022097473135E-2</c:v>
                </c:pt>
                <c:pt idx="217">
                  <c:v>2.7075013592427567E-2</c:v>
                </c:pt>
                <c:pt idx="218">
                  <c:v>2.7632971785385957E-2</c:v>
                </c:pt>
                <c:pt idx="219">
                  <c:v>2.8318386036933402E-2</c:v>
                </c:pt>
                <c:pt idx="220">
                  <c:v>2.912080085054258E-2</c:v>
                </c:pt>
                <c:pt idx="221">
                  <c:v>2.9968335443301956E-2</c:v>
                </c:pt>
                <c:pt idx="222">
                  <c:v>3.0784604344238239E-2</c:v>
                </c:pt>
                <c:pt idx="223">
                  <c:v>3.1528794432745963E-2</c:v>
                </c:pt>
                <c:pt idx="224">
                  <c:v>3.2187967509990409E-2</c:v>
                </c:pt>
                <c:pt idx="225">
                  <c:v>3.273716332204455E-2</c:v>
                </c:pt>
                <c:pt idx="226">
                  <c:v>3.3213321441721684E-2</c:v>
                </c:pt>
                <c:pt idx="227">
                  <c:v>3.3679049110598457E-2</c:v>
                </c:pt>
                <c:pt idx="228">
                  <c:v>3.4148847188789543E-2</c:v>
                </c:pt>
                <c:pt idx="229">
                  <c:v>3.4672553215858229E-2</c:v>
                </c:pt>
                <c:pt idx="230">
                  <c:v>3.5221402052463741E-2</c:v>
                </c:pt>
                <c:pt idx="231">
                  <c:v>3.5761347796238435E-2</c:v>
                </c:pt>
                <c:pt idx="232">
                  <c:v>3.6292162397366906E-2</c:v>
                </c:pt>
                <c:pt idx="233">
                  <c:v>3.6795416234881556E-2</c:v>
                </c:pt>
                <c:pt idx="234">
                  <c:v>3.7235634545643881E-2</c:v>
                </c:pt>
                <c:pt idx="235">
                  <c:v>3.7574856200027602E-2</c:v>
                </c:pt>
                <c:pt idx="236">
                  <c:v>3.7693011872247321E-2</c:v>
                </c:pt>
                <c:pt idx="237">
                  <c:v>3.7564527228268675E-2</c:v>
                </c:pt>
                <c:pt idx="238">
                  <c:v>3.7361672529548806E-2</c:v>
                </c:pt>
                <c:pt idx="239">
                  <c:v>3.7251911039678488E-2</c:v>
                </c:pt>
                <c:pt idx="240">
                  <c:v>3.7298478670803104E-2</c:v>
                </c:pt>
                <c:pt idx="241">
                  <c:v>3.7400655094542809E-2</c:v>
                </c:pt>
                <c:pt idx="242">
                  <c:v>3.7376033840139336E-2</c:v>
                </c:pt>
                <c:pt idx="243">
                  <c:v>3.7157027610790899E-2</c:v>
                </c:pt>
                <c:pt idx="244">
                  <c:v>3.6813244214851652E-2</c:v>
                </c:pt>
                <c:pt idx="245">
                  <c:v>3.6541111965646619E-2</c:v>
                </c:pt>
                <c:pt idx="246">
                  <c:v>3.6304795169425599E-2</c:v>
                </c:pt>
                <c:pt idx="247">
                  <c:v>3.6045450788644511E-2</c:v>
                </c:pt>
                <c:pt idx="248">
                  <c:v>3.5814773125455883E-2</c:v>
                </c:pt>
                <c:pt idx="249">
                  <c:v>3.5530529073029213E-2</c:v>
                </c:pt>
                <c:pt idx="250">
                  <c:v>3.5166671154591864E-2</c:v>
                </c:pt>
                <c:pt idx="251">
                  <c:v>3.4871059529732455E-2</c:v>
                </c:pt>
                <c:pt idx="252">
                  <c:v>3.4738152716803333E-2</c:v>
                </c:pt>
                <c:pt idx="253">
                  <c:v>3.4725685137805613E-2</c:v>
                </c:pt>
                <c:pt idx="254">
                  <c:v>3.4733604879446558E-2</c:v>
                </c:pt>
                <c:pt idx="255">
                  <c:v>3.4712450026495416E-2</c:v>
                </c:pt>
                <c:pt idx="256">
                  <c:v>3.4704478127764525E-2</c:v>
                </c:pt>
                <c:pt idx="257">
                  <c:v>3.475232380444241E-2</c:v>
                </c:pt>
                <c:pt idx="258">
                  <c:v>3.4810775619666244E-2</c:v>
                </c:pt>
                <c:pt idx="259">
                  <c:v>3.4787103149841757E-2</c:v>
                </c:pt>
                <c:pt idx="260">
                  <c:v>3.4736782298373313E-2</c:v>
                </c:pt>
                <c:pt idx="261">
                  <c:v>3.4787415512403705E-2</c:v>
                </c:pt>
                <c:pt idx="262">
                  <c:v>3.5011298373516603E-2</c:v>
                </c:pt>
                <c:pt idx="263">
                  <c:v>3.5368772660967794E-2</c:v>
                </c:pt>
                <c:pt idx="264">
                  <c:v>3.5788108758295391E-2</c:v>
                </c:pt>
                <c:pt idx="265">
                  <c:v>3.6248772621235499E-2</c:v>
                </c:pt>
                <c:pt idx="266">
                  <c:v>3.6792350312007005E-2</c:v>
                </c:pt>
                <c:pt idx="267">
                  <c:v>3.7514482131916507E-2</c:v>
                </c:pt>
                <c:pt idx="268">
                  <c:v>3.8396689522807864E-2</c:v>
                </c:pt>
                <c:pt idx="269">
                  <c:v>3.9287332471014999E-2</c:v>
                </c:pt>
                <c:pt idx="270">
                  <c:v>4.0047534411199542E-2</c:v>
                </c:pt>
                <c:pt idx="271">
                  <c:v>4.0750516574779787E-2</c:v>
                </c:pt>
                <c:pt idx="272">
                  <c:v>4.145769065996377E-2</c:v>
                </c:pt>
                <c:pt idx="273">
                  <c:v>4.2115121577016239E-2</c:v>
                </c:pt>
                <c:pt idx="274">
                  <c:v>4.2608553446066441E-2</c:v>
                </c:pt>
                <c:pt idx="275">
                  <c:v>4.2843029778013741E-2</c:v>
                </c:pt>
                <c:pt idx="276">
                  <c:v>4.3019718186449958E-2</c:v>
                </c:pt>
                <c:pt idx="277">
                  <c:v>4.3032251392470487E-2</c:v>
                </c:pt>
                <c:pt idx="278">
                  <c:v>4.2780569030705699E-2</c:v>
                </c:pt>
                <c:pt idx="279">
                  <c:v>4.2428505434723277E-2</c:v>
                </c:pt>
                <c:pt idx="280">
                  <c:v>4.2035104322078312E-2</c:v>
                </c:pt>
                <c:pt idx="281">
                  <c:v>4.1618799571381739E-2</c:v>
                </c:pt>
                <c:pt idx="282">
                  <c:v>4.1114587539353223E-2</c:v>
                </c:pt>
                <c:pt idx="283">
                  <c:v>4.0658934348620737E-2</c:v>
                </c:pt>
                <c:pt idx="284">
                  <c:v>4.0477119045939328E-2</c:v>
                </c:pt>
                <c:pt idx="285">
                  <c:v>4.0659347578134185E-2</c:v>
                </c:pt>
                <c:pt idx="286">
                  <c:v>4.1202480137085377E-2</c:v>
                </c:pt>
                <c:pt idx="287">
                  <c:v>4.1908794939456276E-2</c:v>
                </c:pt>
                <c:pt idx="288">
                  <c:v>4.2733897849455346E-2</c:v>
                </c:pt>
                <c:pt idx="289">
                  <c:v>4.3642279440446012E-2</c:v>
                </c:pt>
                <c:pt idx="290">
                  <c:v>4.4579148111440453E-2</c:v>
                </c:pt>
                <c:pt idx="291">
                  <c:v>4.5607517904145529E-2</c:v>
                </c:pt>
                <c:pt idx="292">
                  <c:v>4.672962899182271E-2</c:v>
                </c:pt>
                <c:pt idx="293">
                  <c:v>4.7750617089438993E-2</c:v>
                </c:pt>
                <c:pt idx="294">
                  <c:v>4.8424452463795988E-2</c:v>
                </c:pt>
                <c:pt idx="295">
                  <c:v>4.8738080280105789E-2</c:v>
                </c:pt>
                <c:pt idx="296">
                  <c:v>4.8796282938413406E-2</c:v>
                </c:pt>
                <c:pt idx="297">
                  <c:v>4.8820187216754921E-2</c:v>
                </c:pt>
                <c:pt idx="298">
                  <c:v>4.8925204163822511E-2</c:v>
                </c:pt>
                <c:pt idx="299">
                  <c:v>4.9124856433498433E-2</c:v>
                </c:pt>
                <c:pt idx="300">
                  <c:v>4.9407192926989578E-2</c:v>
                </c:pt>
                <c:pt idx="301">
                  <c:v>4.974627420901119E-2</c:v>
                </c:pt>
                <c:pt idx="302">
                  <c:v>5.0102679043540106E-2</c:v>
                </c:pt>
                <c:pt idx="303">
                  <c:v>5.0419073948426624E-2</c:v>
                </c:pt>
                <c:pt idx="304">
                  <c:v>5.0679101397894763E-2</c:v>
                </c:pt>
                <c:pt idx="305">
                  <c:v>5.0867118886744674E-2</c:v>
                </c:pt>
                <c:pt idx="306">
                  <c:v>5.0968001446567275E-2</c:v>
                </c:pt>
                <c:pt idx="307">
                  <c:v>5.0996075329013617E-2</c:v>
                </c:pt>
                <c:pt idx="308">
                  <c:v>5.0943419197664118E-2</c:v>
                </c:pt>
                <c:pt idx="309">
                  <c:v>5.0839920490090909E-2</c:v>
                </c:pt>
                <c:pt idx="310">
                  <c:v>5.0783848339439303E-2</c:v>
                </c:pt>
                <c:pt idx="311">
                  <c:v>5.083044161413066E-2</c:v>
                </c:pt>
                <c:pt idx="312">
                  <c:v>5.097113840221771E-2</c:v>
                </c:pt>
                <c:pt idx="313">
                  <c:v>5.1122540571952271E-2</c:v>
                </c:pt>
                <c:pt idx="314">
                  <c:v>5.1235882115305262E-2</c:v>
                </c:pt>
                <c:pt idx="315">
                  <c:v>5.1311457484875443E-2</c:v>
                </c:pt>
                <c:pt idx="316">
                  <c:v>5.1315098607374196E-2</c:v>
                </c:pt>
                <c:pt idx="317">
                  <c:v>5.1256597256355563E-2</c:v>
                </c:pt>
                <c:pt idx="318">
                  <c:v>5.1157225383738118E-2</c:v>
                </c:pt>
                <c:pt idx="319">
                  <c:v>5.10597930360265E-2</c:v>
                </c:pt>
                <c:pt idx="320">
                  <c:v>5.0986717952820615E-2</c:v>
                </c:pt>
                <c:pt idx="321">
                  <c:v>5.089331631634092E-2</c:v>
                </c:pt>
                <c:pt idx="322">
                  <c:v>5.0755433885318016E-2</c:v>
                </c:pt>
                <c:pt idx="323">
                  <c:v>5.0612006465899993E-2</c:v>
                </c:pt>
                <c:pt idx="324">
                  <c:v>5.0565109476571418E-2</c:v>
                </c:pt>
                <c:pt idx="325">
                  <c:v>5.0595460079223449E-2</c:v>
                </c:pt>
                <c:pt idx="326">
                  <c:v>5.0661330999420613E-2</c:v>
                </c:pt>
                <c:pt idx="327">
                  <c:v>5.073462025809513E-2</c:v>
                </c:pt>
                <c:pt idx="328">
                  <c:v>5.0776580907671953E-2</c:v>
                </c:pt>
                <c:pt idx="329">
                  <c:v>5.0860185164406303E-2</c:v>
                </c:pt>
                <c:pt idx="330">
                  <c:v>5.0950909834377965E-2</c:v>
                </c:pt>
                <c:pt idx="331">
                  <c:v>5.1019119301556184E-2</c:v>
                </c:pt>
                <c:pt idx="332">
                  <c:v>5.0938318465472712E-2</c:v>
                </c:pt>
                <c:pt idx="333">
                  <c:v>5.0740481553535298E-2</c:v>
                </c:pt>
                <c:pt idx="334">
                  <c:v>5.0657364370767274E-2</c:v>
                </c:pt>
                <c:pt idx="335">
                  <c:v>5.0692276413667484E-2</c:v>
                </c:pt>
                <c:pt idx="336">
                  <c:v>5.0716730058020784E-2</c:v>
                </c:pt>
                <c:pt idx="337">
                  <c:v>5.0734925947574776E-2</c:v>
                </c:pt>
                <c:pt idx="338">
                  <c:v>5.0761949602281566E-2</c:v>
                </c:pt>
                <c:pt idx="339">
                  <c:v>5.0778764136987717E-2</c:v>
                </c:pt>
                <c:pt idx="340">
                  <c:v>5.0812117687094926E-2</c:v>
                </c:pt>
                <c:pt idx="341">
                  <c:v>5.0874764119605169E-2</c:v>
                </c:pt>
                <c:pt idx="342">
                  <c:v>5.0985876157366695E-2</c:v>
                </c:pt>
                <c:pt idx="343">
                  <c:v>5.1205170969782755E-2</c:v>
                </c:pt>
                <c:pt idx="344">
                  <c:v>5.1587110010658174E-2</c:v>
                </c:pt>
                <c:pt idx="345">
                  <c:v>5.2079856986716765E-2</c:v>
                </c:pt>
                <c:pt idx="346">
                  <c:v>5.2473095679978127E-2</c:v>
                </c:pt>
                <c:pt idx="347">
                  <c:v>5.2680850717960019E-2</c:v>
                </c:pt>
                <c:pt idx="348">
                  <c:v>5.2838657857710039E-2</c:v>
                </c:pt>
                <c:pt idx="349">
                  <c:v>5.3043513290281008E-2</c:v>
                </c:pt>
                <c:pt idx="350">
                  <c:v>5.3256637690486774E-2</c:v>
                </c:pt>
                <c:pt idx="351">
                  <c:v>5.3439914941417345E-2</c:v>
                </c:pt>
                <c:pt idx="352">
                  <c:v>5.3659545294680901E-2</c:v>
                </c:pt>
                <c:pt idx="353">
                  <c:v>5.3876553002969792E-2</c:v>
                </c:pt>
                <c:pt idx="354">
                  <c:v>5.4055364234373814E-2</c:v>
                </c:pt>
                <c:pt idx="355">
                  <c:v>5.4192938087141929E-2</c:v>
                </c:pt>
                <c:pt idx="356">
                  <c:v>5.4313147423827153E-2</c:v>
                </c:pt>
                <c:pt idx="357">
                  <c:v>5.4432796648221302E-2</c:v>
                </c:pt>
                <c:pt idx="358">
                  <c:v>5.4560199289720383E-2</c:v>
                </c:pt>
                <c:pt idx="359">
                  <c:v>5.4712538273812061E-2</c:v>
                </c:pt>
                <c:pt idx="360">
                  <c:v>5.4874606106724982E-2</c:v>
                </c:pt>
                <c:pt idx="361">
                  <c:v>5.5003778467723571E-2</c:v>
                </c:pt>
                <c:pt idx="362">
                  <c:v>5.503166671818082E-2</c:v>
                </c:pt>
                <c:pt idx="363">
                  <c:v>5.4947571022574256E-2</c:v>
                </c:pt>
                <c:pt idx="364">
                  <c:v>5.4828274105708494E-2</c:v>
                </c:pt>
                <c:pt idx="365">
                  <c:v>5.4747751091297613E-2</c:v>
                </c:pt>
                <c:pt idx="366">
                  <c:v>5.472043228246571E-2</c:v>
                </c:pt>
                <c:pt idx="367">
                  <c:v>5.4741712566137468E-2</c:v>
                </c:pt>
                <c:pt idx="368">
                  <c:v>5.4811634300759624E-2</c:v>
                </c:pt>
                <c:pt idx="369">
                  <c:v>5.4912391297727452E-2</c:v>
                </c:pt>
                <c:pt idx="370">
                  <c:v>5.5038495137690879E-2</c:v>
                </c:pt>
                <c:pt idx="371">
                  <c:v>5.5217852194289534E-2</c:v>
                </c:pt>
                <c:pt idx="372">
                  <c:v>5.5471390432469195E-2</c:v>
                </c:pt>
                <c:pt idx="373">
                  <c:v>5.5735252445602332E-2</c:v>
                </c:pt>
                <c:pt idx="374">
                  <c:v>5.592200476184582E-2</c:v>
                </c:pt>
                <c:pt idx="375">
                  <c:v>5.6001008038386042E-2</c:v>
                </c:pt>
                <c:pt idx="376">
                  <c:v>5.5913450717110041E-2</c:v>
                </c:pt>
                <c:pt idx="377">
                  <c:v>5.5693901737585795E-2</c:v>
                </c:pt>
                <c:pt idx="378">
                  <c:v>5.5477857174626354E-2</c:v>
                </c:pt>
                <c:pt idx="379">
                  <c:v>5.5336929091113575E-2</c:v>
                </c:pt>
                <c:pt idx="380">
                  <c:v>5.5263014388262997E-2</c:v>
                </c:pt>
                <c:pt idx="381">
                  <c:v>5.5227086944386578E-2</c:v>
                </c:pt>
                <c:pt idx="382">
                  <c:v>5.5211694579967122E-2</c:v>
                </c:pt>
                <c:pt idx="383">
                  <c:v>5.5206824422100578E-2</c:v>
                </c:pt>
                <c:pt idx="384">
                  <c:v>5.5199129666168245E-2</c:v>
                </c:pt>
                <c:pt idx="385">
                  <c:v>5.5187036938087956E-2</c:v>
                </c:pt>
                <c:pt idx="386">
                  <c:v>5.5176173936338523E-2</c:v>
                </c:pt>
                <c:pt idx="387">
                  <c:v>5.5166273812045891E-2</c:v>
                </c:pt>
                <c:pt idx="388">
                  <c:v>5.5159067332374981E-2</c:v>
                </c:pt>
                <c:pt idx="389">
                  <c:v>5.515726221732431E-2</c:v>
                </c:pt>
                <c:pt idx="390">
                  <c:v>5.515726221732431E-2</c:v>
                </c:pt>
                <c:pt idx="391">
                  <c:v>5.515726221732431E-2</c:v>
                </c:pt>
                <c:pt idx="392">
                  <c:v>5.515726221732431E-2</c:v>
                </c:pt>
                <c:pt idx="393">
                  <c:v>5.515726221732431E-2</c:v>
                </c:pt>
                <c:pt idx="394">
                  <c:v>5.515726221732431E-2</c:v>
                </c:pt>
                <c:pt idx="395">
                  <c:v>5.515726221732431E-2</c:v>
                </c:pt>
                <c:pt idx="396">
                  <c:v>5.5162494843197948E-2</c:v>
                </c:pt>
                <c:pt idx="397">
                  <c:v>5.5198243376989829E-2</c:v>
                </c:pt>
                <c:pt idx="398">
                  <c:v>5.530720042225732E-2</c:v>
                </c:pt>
                <c:pt idx="399">
                  <c:v>5.5528072018371927E-2</c:v>
                </c:pt>
                <c:pt idx="400">
                  <c:v>5.588555736983597E-2</c:v>
                </c:pt>
                <c:pt idx="401">
                  <c:v>5.638459168264854E-2</c:v>
                </c:pt>
                <c:pt idx="402">
                  <c:v>5.6953466470738727E-2</c:v>
                </c:pt>
                <c:pt idx="403">
                  <c:v>5.7406113648731195E-2</c:v>
                </c:pt>
                <c:pt idx="404">
                  <c:v>5.7634763291163751E-2</c:v>
                </c:pt>
                <c:pt idx="405">
                  <c:v>5.7703248324542815E-2</c:v>
                </c:pt>
                <c:pt idx="406">
                  <c:v>5.7663162921775236E-2</c:v>
                </c:pt>
                <c:pt idx="407">
                  <c:v>5.7571826454679932E-2</c:v>
                </c:pt>
                <c:pt idx="408">
                  <c:v>5.749586699785976E-2</c:v>
                </c:pt>
                <c:pt idx="409">
                  <c:v>5.743320906575522E-2</c:v>
                </c:pt>
                <c:pt idx="410">
                  <c:v>5.7361822975663959E-2</c:v>
                </c:pt>
                <c:pt idx="411">
                  <c:v>5.7288580048549545E-2</c:v>
                </c:pt>
                <c:pt idx="412">
                  <c:v>5.7242879100663592E-2</c:v>
                </c:pt>
                <c:pt idx="413">
                  <c:v>5.724582581738992E-2</c:v>
                </c:pt>
                <c:pt idx="414">
                  <c:v>5.7298305502012252E-2</c:v>
                </c:pt>
                <c:pt idx="415">
                  <c:v>5.7372050408490874E-2</c:v>
                </c:pt>
                <c:pt idx="416">
                  <c:v>5.7455377354984009E-2</c:v>
                </c:pt>
                <c:pt idx="417">
                  <c:v>5.7549209728822354E-2</c:v>
                </c:pt>
                <c:pt idx="418">
                  <c:v>5.7676851789677561E-2</c:v>
                </c:pt>
                <c:pt idx="419">
                  <c:v>5.7865580086638967E-2</c:v>
                </c:pt>
                <c:pt idx="420">
                  <c:v>5.8088396775215996E-2</c:v>
                </c:pt>
                <c:pt idx="421">
                  <c:v>5.8267316730918138E-2</c:v>
                </c:pt>
                <c:pt idx="422">
                  <c:v>5.8359261170705043E-2</c:v>
                </c:pt>
                <c:pt idx="423">
                  <c:v>5.8359965480990247E-2</c:v>
                </c:pt>
                <c:pt idx="424">
                  <c:v>5.8332120547816162E-2</c:v>
                </c:pt>
                <c:pt idx="425">
                  <c:v>5.8336598962137651E-2</c:v>
                </c:pt>
                <c:pt idx="426">
                  <c:v>5.8398707086703625E-2</c:v>
                </c:pt>
                <c:pt idx="427">
                  <c:v>5.8520303739495697E-2</c:v>
                </c:pt>
                <c:pt idx="428">
                  <c:v>5.8735334739138473E-2</c:v>
                </c:pt>
                <c:pt idx="429">
                  <c:v>5.9128868899432932E-2</c:v>
                </c:pt>
                <c:pt idx="430">
                  <c:v>5.9792555416945864E-2</c:v>
                </c:pt>
                <c:pt idx="431">
                  <c:v>6.0659883454992056E-2</c:v>
                </c:pt>
                <c:pt idx="432">
                  <c:v>6.1384322698976396E-2</c:v>
                </c:pt>
                <c:pt idx="433">
                  <c:v>6.174534049852165E-2</c:v>
                </c:pt>
                <c:pt idx="434">
                  <c:v>6.1858115591139927E-2</c:v>
                </c:pt>
                <c:pt idx="435">
                  <c:v>6.1869532399210336E-2</c:v>
                </c:pt>
                <c:pt idx="436">
                  <c:v>6.1888575004263591E-2</c:v>
                </c:pt>
                <c:pt idx="437">
                  <c:v>6.1971535043788037E-2</c:v>
                </c:pt>
                <c:pt idx="438">
                  <c:v>6.2062903510897265E-2</c:v>
                </c:pt>
                <c:pt idx="439">
                  <c:v>6.2047503124202687E-2</c:v>
                </c:pt>
                <c:pt idx="440">
                  <c:v>6.1899210070263846E-2</c:v>
                </c:pt>
                <c:pt idx="441">
                  <c:v>6.1622388343154512E-2</c:v>
                </c:pt>
                <c:pt idx="442">
                  <c:v>6.1261624201809153E-2</c:v>
                </c:pt>
                <c:pt idx="443">
                  <c:v>6.0908012744924425E-2</c:v>
                </c:pt>
                <c:pt idx="444">
                  <c:v>6.0644350733065441E-2</c:v>
                </c:pt>
                <c:pt idx="445">
                  <c:v>6.0510815933122297E-2</c:v>
                </c:pt>
                <c:pt idx="446">
                  <c:v>6.0468003168838359E-2</c:v>
                </c:pt>
                <c:pt idx="447">
                  <c:v>6.0461575649851149E-2</c:v>
                </c:pt>
                <c:pt idx="448">
                  <c:v>6.0461642773188259E-2</c:v>
                </c:pt>
                <c:pt idx="449">
                  <c:v>6.0461642773188259E-2</c:v>
                </c:pt>
                <c:pt idx="450">
                  <c:v>6.0461642773188259E-2</c:v>
                </c:pt>
                <c:pt idx="451">
                  <c:v>6.0461642773188259E-2</c:v>
                </c:pt>
                <c:pt idx="452">
                  <c:v>6.0461642773188259E-2</c:v>
                </c:pt>
                <c:pt idx="453">
                  <c:v>6.0461642773188259E-2</c:v>
                </c:pt>
                <c:pt idx="454">
                  <c:v>6.0461642773188259E-2</c:v>
                </c:pt>
                <c:pt idx="455">
                  <c:v>6.0461642773188259E-2</c:v>
                </c:pt>
                <c:pt idx="456">
                  <c:v>6.0461642773188259E-2</c:v>
                </c:pt>
                <c:pt idx="457">
                  <c:v>6.0461642773188259E-2</c:v>
                </c:pt>
                <c:pt idx="458">
                  <c:v>6.0461642773188259E-2</c:v>
                </c:pt>
                <c:pt idx="459">
                  <c:v>6.0461642773188259E-2</c:v>
                </c:pt>
                <c:pt idx="460">
                  <c:v>6.0461642773188259E-2</c:v>
                </c:pt>
                <c:pt idx="461">
                  <c:v>6.0461642773188259E-2</c:v>
                </c:pt>
                <c:pt idx="462">
                  <c:v>6.0461642773188259E-2</c:v>
                </c:pt>
                <c:pt idx="463">
                  <c:v>6.0461642773188259E-2</c:v>
                </c:pt>
                <c:pt idx="464">
                  <c:v>6.0461642773188259E-2</c:v>
                </c:pt>
                <c:pt idx="465">
                  <c:v>6.0461642773188259E-2</c:v>
                </c:pt>
                <c:pt idx="466">
                  <c:v>6.0461642773188259E-2</c:v>
                </c:pt>
                <c:pt idx="467">
                  <c:v>6.0461642773188259E-2</c:v>
                </c:pt>
                <c:pt idx="468">
                  <c:v>6.0461642773188259E-2</c:v>
                </c:pt>
                <c:pt idx="469">
                  <c:v>6.0461642773188259E-2</c:v>
                </c:pt>
                <c:pt idx="470">
                  <c:v>6.0461642773188259E-2</c:v>
                </c:pt>
                <c:pt idx="471">
                  <c:v>6.0461642773188259E-2</c:v>
                </c:pt>
                <c:pt idx="472">
                  <c:v>6.0461642773188259E-2</c:v>
                </c:pt>
                <c:pt idx="473">
                  <c:v>6.0461642773188259E-2</c:v>
                </c:pt>
                <c:pt idx="474">
                  <c:v>6.0461642773188259E-2</c:v>
                </c:pt>
                <c:pt idx="475">
                  <c:v>6.0461642773188259E-2</c:v>
                </c:pt>
                <c:pt idx="476">
                  <c:v>6.0461642773188259E-2</c:v>
                </c:pt>
                <c:pt idx="477">
                  <c:v>6.0461642773188259E-2</c:v>
                </c:pt>
                <c:pt idx="478">
                  <c:v>6.0461642773188259E-2</c:v>
                </c:pt>
                <c:pt idx="479">
                  <c:v>6.0461642773188259E-2</c:v>
                </c:pt>
                <c:pt idx="480">
                  <c:v>6.0461642773188259E-2</c:v>
                </c:pt>
                <c:pt idx="481">
                  <c:v>6.0461642773188259E-2</c:v>
                </c:pt>
                <c:pt idx="482">
                  <c:v>6.0461642773188259E-2</c:v>
                </c:pt>
                <c:pt idx="483">
                  <c:v>6.0461642773188259E-2</c:v>
                </c:pt>
                <c:pt idx="484">
                  <c:v>6.0461642773188259E-2</c:v>
                </c:pt>
                <c:pt idx="485">
                  <c:v>6.0461642773188259E-2</c:v>
                </c:pt>
                <c:pt idx="486">
                  <c:v>6.0461642773188259E-2</c:v>
                </c:pt>
                <c:pt idx="487">
                  <c:v>6.0461642773188259E-2</c:v>
                </c:pt>
                <c:pt idx="488">
                  <c:v>6.0461642773188259E-2</c:v>
                </c:pt>
                <c:pt idx="489">
                  <c:v>6.0461642773188259E-2</c:v>
                </c:pt>
                <c:pt idx="490">
                  <c:v>6.0461642773188259E-2</c:v>
                </c:pt>
                <c:pt idx="491">
                  <c:v>6.0461642773188259E-2</c:v>
                </c:pt>
                <c:pt idx="492">
                  <c:v>6.0461642773188259E-2</c:v>
                </c:pt>
                <c:pt idx="493">
                  <c:v>6.0461642773188259E-2</c:v>
                </c:pt>
                <c:pt idx="494">
                  <c:v>6.0461642773188259E-2</c:v>
                </c:pt>
                <c:pt idx="495">
                  <c:v>6.0461642773188259E-2</c:v>
                </c:pt>
                <c:pt idx="496">
                  <c:v>6.0461642773188259E-2</c:v>
                </c:pt>
                <c:pt idx="497">
                  <c:v>6.0461642773188259E-2</c:v>
                </c:pt>
                <c:pt idx="498">
                  <c:v>6.0461642773188259E-2</c:v>
                </c:pt>
                <c:pt idx="499">
                  <c:v>6.0461642773188259E-2</c:v>
                </c:pt>
                <c:pt idx="500">
                  <c:v>6.0461642773188259E-2</c:v>
                </c:pt>
                <c:pt idx="501">
                  <c:v>6.0461642773188259E-2</c:v>
                </c:pt>
                <c:pt idx="502">
                  <c:v>6.0461642773188259E-2</c:v>
                </c:pt>
                <c:pt idx="503">
                  <c:v>6.0461642773188259E-2</c:v>
                </c:pt>
                <c:pt idx="504">
                  <c:v>6.0461642773188259E-2</c:v>
                </c:pt>
                <c:pt idx="505">
                  <c:v>6.0461642773188259E-2</c:v>
                </c:pt>
                <c:pt idx="506">
                  <c:v>6.0461642773188259E-2</c:v>
                </c:pt>
                <c:pt idx="507">
                  <c:v>6.0461642773188259E-2</c:v>
                </c:pt>
                <c:pt idx="508">
                  <c:v>6.0461642773188259E-2</c:v>
                </c:pt>
                <c:pt idx="509">
                  <c:v>6.0461642773188259E-2</c:v>
                </c:pt>
                <c:pt idx="510">
                  <c:v>6.0461642773188259E-2</c:v>
                </c:pt>
                <c:pt idx="511">
                  <c:v>6.0461642773188259E-2</c:v>
                </c:pt>
                <c:pt idx="512">
                  <c:v>6.0461642773188259E-2</c:v>
                </c:pt>
                <c:pt idx="513">
                  <c:v>6.0461642773188259E-2</c:v>
                </c:pt>
                <c:pt idx="514">
                  <c:v>6.0461642773188259E-2</c:v>
                </c:pt>
                <c:pt idx="515">
                  <c:v>6.0461642773188259E-2</c:v>
                </c:pt>
                <c:pt idx="516">
                  <c:v>6.0467471249542007E-2</c:v>
                </c:pt>
                <c:pt idx="517">
                  <c:v>6.0523439538616344E-2</c:v>
                </c:pt>
                <c:pt idx="518">
                  <c:v>6.0734325065188492E-2</c:v>
                </c:pt>
                <c:pt idx="519">
                  <c:v>6.1143953552598114E-2</c:v>
                </c:pt>
                <c:pt idx="520">
                  <c:v>6.1654100006301824E-2</c:v>
                </c:pt>
                <c:pt idx="521">
                  <c:v>6.2059114581933618E-2</c:v>
                </c:pt>
                <c:pt idx="522">
                  <c:v>6.225147494812245E-2</c:v>
                </c:pt>
                <c:pt idx="523">
                  <c:v>6.2313344059167247E-2</c:v>
                </c:pt>
                <c:pt idx="524">
                  <c:v>6.2310498992193396E-2</c:v>
                </c:pt>
                <c:pt idx="525">
                  <c:v>6.2284299876799877E-2</c:v>
                </c:pt>
                <c:pt idx="526">
                  <c:v>6.2241623680866061E-2</c:v>
                </c:pt>
                <c:pt idx="527">
                  <c:v>6.2153177793564399E-2</c:v>
                </c:pt>
                <c:pt idx="528">
                  <c:v>6.1998305919510041E-2</c:v>
                </c:pt>
                <c:pt idx="529">
                  <c:v>6.1824845329652753E-2</c:v>
                </c:pt>
                <c:pt idx="530">
                  <c:v>6.1713656403630635E-2</c:v>
                </c:pt>
                <c:pt idx="531">
                  <c:v>6.1675829093003023E-2</c:v>
                </c:pt>
                <c:pt idx="532">
                  <c:v>6.1668656593649028E-2</c:v>
                </c:pt>
                <c:pt idx="533">
                  <c:v>6.1667329291225405E-2</c:v>
                </c:pt>
                <c:pt idx="534">
                  <c:v>6.1667329291225405E-2</c:v>
                </c:pt>
                <c:pt idx="535">
                  <c:v>6.1667329291225405E-2</c:v>
                </c:pt>
                <c:pt idx="536">
                  <c:v>6.1667329291225405E-2</c:v>
                </c:pt>
                <c:pt idx="537">
                  <c:v>6.1668886040762795E-2</c:v>
                </c:pt>
                <c:pt idx="538">
                  <c:v>6.1684663138370829E-2</c:v>
                </c:pt>
                <c:pt idx="539">
                  <c:v>6.1736292727762682E-2</c:v>
                </c:pt>
                <c:pt idx="540">
                  <c:v>6.1835756513327948E-2</c:v>
                </c:pt>
                <c:pt idx="541">
                  <c:v>6.2061284569378261E-2</c:v>
                </c:pt>
                <c:pt idx="542">
                  <c:v>6.2528388203575008E-2</c:v>
                </c:pt>
                <c:pt idx="543">
                  <c:v>6.3178807877371859E-2</c:v>
                </c:pt>
                <c:pt idx="544">
                  <c:v>6.3678688463411834E-2</c:v>
                </c:pt>
                <c:pt idx="545">
                  <c:v>6.38963759391976E-2</c:v>
                </c:pt>
                <c:pt idx="546">
                  <c:v>6.399727672088186E-2</c:v>
                </c:pt>
                <c:pt idx="547">
                  <c:v>6.4046476953792023E-2</c:v>
                </c:pt>
                <c:pt idx="548">
                  <c:v>6.4023540086142694E-2</c:v>
                </c:pt>
                <c:pt idx="549">
                  <c:v>6.3925390133556623E-2</c:v>
                </c:pt>
                <c:pt idx="550">
                  <c:v>6.382209155922601E-2</c:v>
                </c:pt>
                <c:pt idx="551">
                  <c:v>6.3763928770296283E-2</c:v>
                </c:pt>
                <c:pt idx="552">
                  <c:v>6.373656362307456E-2</c:v>
                </c:pt>
                <c:pt idx="553">
                  <c:v>6.3725057053452897E-2</c:v>
                </c:pt>
                <c:pt idx="554">
                  <c:v>6.3720868414991194E-2</c:v>
                </c:pt>
                <c:pt idx="555">
                  <c:v>6.3737236326592187E-2</c:v>
                </c:pt>
                <c:pt idx="556">
                  <c:v>6.3757279449774579E-2</c:v>
                </c:pt>
                <c:pt idx="557">
                  <c:v>6.3776287720562583E-2</c:v>
                </c:pt>
                <c:pt idx="558">
                  <c:v>6.381046962864359E-2</c:v>
                </c:pt>
                <c:pt idx="559">
                  <c:v>6.3859690539905228E-2</c:v>
                </c:pt>
                <c:pt idx="560">
                  <c:v>6.3924522733745742E-2</c:v>
                </c:pt>
                <c:pt idx="561">
                  <c:v>6.4010215915832239E-2</c:v>
                </c:pt>
                <c:pt idx="562">
                  <c:v>6.4119845004325673E-2</c:v>
                </c:pt>
                <c:pt idx="563">
                  <c:v>6.4300075697779929E-2</c:v>
                </c:pt>
                <c:pt idx="564">
                  <c:v>6.4496196019091095E-2</c:v>
                </c:pt>
                <c:pt idx="565">
                  <c:v>6.4597204666540883E-2</c:v>
                </c:pt>
                <c:pt idx="566">
                  <c:v>6.4672889668586003E-2</c:v>
                </c:pt>
                <c:pt idx="567">
                  <c:v>6.4668829211206008E-2</c:v>
                </c:pt>
                <c:pt idx="568">
                  <c:v>6.4480108769485414E-2</c:v>
                </c:pt>
                <c:pt idx="569">
                  <c:v>6.427097644952498E-2</c:v>
                </c:pt>
                <c:pt idx="570">
                  <c:v>6.4176770594021756E-2</c:v>
                </c:pt>
                <c:pt idx="571">
                  <c:v>6.4176770594021756E-2</c:v>
                </c:pt>
                <c:pt idx="572">
                  <c:v>6.4176770594021756E-2</c:v>
                </c:pt>
                <c:pt idx="573">
                  <c:v>6.4176770594021756E-2</c:v>
                </c:pt>
                <c:pt idx="574">
                  <c:v>6.4176770594021756E-2</c:v>
                </c:pt>
                <c:pt idx="575">
                  <c:v>6.4176770594021756E-2</c:v>
                </c:pt>
                <c:pt idx="576">
                  <c:v>6.4176770594021756E-2</c:v>
                </c:pt>
                <c:pt idx="577">
                  <c:v>6.4176770594021756E-2</c:v>
                </c:pt>
                <c:pt idx="578">
                  <c:v>6.4176770594021756E-2</c:v>
                </c:pt>
                <c:pt idx="579">
                  <c:v>6.4176770594021756E-2</c:v>
                </c:pt>
                <c:pt idx="580">
                  <c:v>6.4176770594021756E-2</c:v>
                </c:pt>
                <c:pt idx="581">
                  <c:v>6.4176770594021756E-2</c:v>
                </c:pt>
                <c:pt idx="582">
                  <c:v>6.4176770594021756E-2</c:v>
                </c:pt>
                <c:pt idx="583">
                  <c:v>6.4176770594021756E-2</c:v>
                </c:pt>
                <c:pt idx="584">
                  <c:v>6.4176770594021756E-2</c:v>
                </c:pt>
                <c:pt idx="585">
                  <c:v>6.4176770594021756E-2</c:v>
                </c:pt>
                <c:pt idx="586">
                  <c:v>6.4176770594021756E-2</c:v>
                </c:pt>
                <c:pt idx="587">
                  <c:v>6.4176770594021756E-2</c:v>
                </c:pt>
                <c:pt idx="588">
                  <c:v>6.4176770594021756E-2</c:v>
                </c:pt>
                <c:pt idx="589">
                  <c:v>6.4176770594021756E-2</c:v>
                </c:pt>
                <c:pt idx="590">
                  <c:v>6.4176770594021756E-2</c:v>
                </c:pt>
                <c:pt idx="591">
                  <c:v>6.4176770594021756E-2</c:v>
                </c:pt>
                <c:pt idx="592">
                  <c:v>6.4176770594021756E-2</c:v>
                </c:pt>
                <c:pt idx="593">
                  <c:v>6.4176770594021756E-2</c:v>
                </c:pt>
                <c:pt idx="594">
                  <c:v>6.4176770594021756E-2</c:v>
                </c:pt>
                <c:pt idx="595">
                  <c:v>6.4176770594021756E-2</c:v>
                </c:pt>
                <c:pt idx="596">
                  <c:v>6.4176770594021756E-2</c:v>
                </c:pt>
                <c:pt idx="597">
                  <c:v>6.4176770594021756E-2</c:v>
                </c:pt>
                <c:pt idx="598">
                  <c:v>6.4176770594021756E-2</c:v>
                </c:pt>
                <c:pt idx="599">
                  <c:v>6.4176770594021756E-2</c:v>
                </c:pt>
                <c:pt idx="600">
                  <c:v>6.4176770594021756E-2</c:v>
                </c:pt>
                <c:pt idx="601">
                  <c:v>6.4176770594021756E-2</c:v>
                </c:pt>
                <c:pt idx="602">
                  <c:v>6.4176770594021756E-2</c:v>
                </c:pt>
                <c:pt idx="603">
                  <c:v>6.4176770594021756E-2</c:v>
                </c:pt>
                <c:pt idx="604">
                  <c:v>6.4176770594021756E-2</c:v>
                </c:pt>
                <c:pt idx="605">
                  <c:v>6.418723647755406E-2</c:v>
                </c:pt>
                <c:pt idx="606">
                  <c:v>6.4219856796325359E-2</c:v>
                </c:pt>
                <c:pt idx="607">
                  <c:v>6.4340254170810948E-2</c:v>
                </c:pt>
                <c:pt idx="608">
                  <c:v>6.4634032575437123E-2</c:v>
                </c:pt>
                <c:pt idx="609">
                  <c:v>6.514887443962572E-2</c:v>
                </c:pt>
                <c:pt idx="610">
                  <c:v>6.5905321755839075E-2</c:v>
                </c:pt>
                <c:pt idx="611">
                  <c:v>6.6839498176064369E-2</c:v>
                </c:pt>
                <c:pt idx="612">
                  <c:v>6.7836826291465077E-2</c:v>
                </c:pt>
                <c:pt idx="613">
                  <c:v>6.8879314647817963E-2</c:v>
                </c:pt>
                <c:pt idx="614">
                  <c:v>7.0028132524775549E-2</c:v>
                </c:pt>
                <c:pt idx="615">
                  <c:v>7.1246546321893686E-2</c:v>
                </c:pt>
                <c:pt idx="616">
                  <c:v>7.2272458887965935E-2</c:v>
                </c:pt>
                <c:pt idx="617">
                  <c:v>7.2901618146885602E-2</c:v>
                </c:pt>
                <c:pt idx="618">
                  <c:v>7.3232891419082416E-2</c:v>
                </c:pt>
                <c:pt idx="619">
                  <c:v>7.3489763125781676E-2</c:v>
                </c:pt>
                <c:pt idx="620">
                  <c:v>7.3745710127224862E-2</c:v>
                </c:pt>
                <c:pt idx="621">
                  <c:v>7.3956735062204626E-2</c:v>
                </c:pt>
                <c:pt idx="622">
                  <c:v>7.4079017588644616E-2</c:v>
                </c:pt>
                <c:pt idx="623">
                  <c:v>7.4098233494807098E-2</c:v>
                </c:pt>
                <c:pt idx="624">
                  <c:v>7.4088721389635889E-2</c:v>
                </c:pt>
                <c:pt idx="625">
                  <c:v>7.4153286651352193E-2</c:v>
                </c:pt>
                <c:pt idx="626">
                  <c:v>7.4334513864700941E-2</c:v>
                </c:pt>
                <c:pt idx="627">
                  <c:v>7.4607388519934426E-2</c:v>
                </c:pt>
                <c:pt idx="628">
                  <c:v>7.4974964576994096E-2</c:v>
                </c:pt>
                <c:pt idx="629">
                  <c:v>7.5403284843465507E-2</c:v>
                </c:pt>
                <c:pt idx="630">
                  <c:v>7.5798555137501694E-2</c:v>
                </c:pt>
                <c:pt idx="631">
                  <c:v>7.6115258835704108E-2</c:v>
                </c:pt>
                <c:pt idx="632">
                  <c:v>7.6390848850778986E-2</c:v>
                </c:pt>
                <c:pt idx="633">
                  <c:v>7.6680143426896386E-2</c:v>
                </c:pt>
                <c:pt idx="634">
                  <c:v>7.7052830684226872E-2</c:v>
                </c:pt>
                <c:pt idx="635">
                  <c:v>7.7557776917087026E-2</c:v>
                </c:pt>
                <c:pt idx="636">
                  <c:v>7.8162595043069605E-2</c:v>
                </c:pt>
                <c:pt idx="637">
                  <c:v>7.8845677917517024E-2</c:v>
                </c:pt>
                <c:pt idx="638">
                  <c:v>7.9569187580399589E-2</c:v>
                </c:pt>
                <c:pt idx="639">
                  <c:v>8.0255662578984976E-2</c:v>
                </c:pt>
                <c:pt idx="640">
                  <c:v>8.0819020565601571E-2</c:v>
                </c:pt>
                <c:pt idx="641">
                  <c:v>8.1230648119194171E-2</c:v>
                </c:pt>
                <c:pt idx="642">
                  <c:v>8.1563325484172222E-2</c:v>
                </c:pt>
                <c:pt idx="643">
                  <c:v>8.1863382755044192E-2</c:v>
                </c:pt>
                <c:pt idx="644">
                  <c:v>8.2161368004684043E-2</c:v>
                </c:pt>
                <c:pt idx="645">
                  <c:v>8.2568017315031772E-2</c:v>
                </c:pt>
                <c:pt idx="646">
                  <c:v>8.3186553906931138E-2</c:v>
                </c:pt>
                <c:pt idx="647">
                  <c:v>8.3889673219581823E-2</c:v>
                </c:pt>
                <c:pt idx="648">
                  <c:v>8.4461019697976883E-2</c:v>
                </c:pt>
                <c:pt idx="649">
                  <c:v>8.495434970315105E-2</c:v>
                </c:pt>
                <c:pt idx="650">
                  <c:v>8.5469987548634288E-2</c:v>
                </c:pt>
                <c:pt idx="651">
                  <c:v>8.5991443589086156E-2</c:v>
                </c:pt>
                <c:pt idx="652">
                  <c:v>8.6484978631241091E-2</c:v>
                </c:pt>
                <c:pt idx="653">
                  <c:v>8.689658380891141E-2</c:v>
                </c:pt>
                <c:pt idx="654">
                  <c:v>8.7137700044279495E-2</c:v>
                </c:pt>
                <c:pt idx="655">
                  <c:v>8.7099633980666724E-2</c:v>
                </c:pt>
                <c:pt idx="656">
                  <c:v>8.6896618197251335E-2</c:v>
                </c:pt>
                <c:pt idx="657">
                  <c:v>8.6670475387111451E-2</c:v>
                </c:pt>
                <c:pt idx="658">
                  <c:v>8.6355851941095504E-2</c:v>
                </c:pt>
                <c:pt idx="659">
                  <c:v>8.5837500679108378E-2</c:v>
                </c:pt>
                <c:pt idx="660">
                  <c:v>8.5245655275880544E-2</c:v>
                </c:pt>
                <c:pt idx="661">
                  <c:v>8.4815564651191708E-2</c:v>
                </c:pt>
                <c:pt idx="662">
                  <c:v>8.4558867441014707E-2</c:v>
                </c:pt>
                <c:pt idx="663">
                  <c:v>8.4267698515934811E-2</c:v>
                </c:pt>
                <c:pt idx="664">
                  <c:v>8.3804029486205411E-2</c:v>
                </c:pt>
                <c:pt idx="665">
                  <c:v>8.3292843909162445E-2</c:v>
                </c:pt>
                <c:pt idx="666">
                  <c:v>8.2868546368992949E-2</c:v>
                </c:pt>
                <c:pt idx="667">
                  <c:v>8.265545380231365E-2</c:v>
                </c:pt>
                <c:pt idx="668">
                  <c:v>8.2598030609385614E-2</c:v>
                </c:pt>
                <c:pt idx="669">
                  <c:v>8.2628538958151046E-2</c:v>
                </c:pt>
                <c:pt idx="670">
                  <c:v>8.2757273180577101E-2</c:v>
                </c:pt>
                <c:pt idx="671">
                  <c:v>8.3089617195423349E-2</c:v>
                </c:pt>
                <c:pt idx="672">
                  <c:v>8.369613201087224E-2</c:v>
                </c:pt>
                <c:pt idx="673">
                  <c:v>8.4426358631013984E-2</c:v>
                </c:pt>
                <c:pt idx="674">
                  <c:v>8.5296779460346403E-2</c:v>
                </c:pt>
                <c:pt idx="675">
                  <c:v>8.6031074586089426E-2</c:v>
                </c:pt>
                <c:pt idx="676">
                  <c:v>8.6612454595591609E-2</c:v>
                </c:pt>
                <c:pt idx="677">
                  <c:v>8.7232279024603954E-2</c:v>
                </c:pt>
                <c:pt idx="678">
                  <c:v>8.7891275689484502E-2</c:v>
                </c:pt>
                <c:pt idx="679">
                  <c:v>8.8387623677596075E-2</c:v>
                </c:pt>
                <c:pt idx="680">
                  <c:v>8.8672397111773674E-2</c:v>
                </c:pt>
                <c:pt idx="681">
                  <c:v>8.874194763450588E-2</c:v>
                </c:pt>
                <c:pt idx="682">
                  <c:v>8.8481191526894071E-2</c:v>
                </c:pt>
                <c:pt idx="683">
                  <c:v>8.8043162761687693E-2</c:v>
                </c:pt>
                <c:pt idx="684">
                  <c:v>8.7546980724488396E-2</c:v>
                </c:pt>
                <c:pt idx="685">
                  <c:v>8.7094830226874018E-2</c:v>
                </c:pt>
                <c:pt idx="686">
                  <c:v>8.6865938963866865E-2</c:v>
                </c:pt>
                <c:pt idx="687">
                  <c:v>8.6753286450568137E-2</c:v>
                </c:pt>
                <c:pt idx="688">
                  <c:v>8.6723958078136987E-2</c:v>
                </c:pt>
                <c:pt idx="689">
                  <c:v>8.6944326851303211E-2</c:v>
                </c:pt>
                <c:pt idx="690">
                  <c:v>8.7359401069894482E-2</c:v>
                </c:pt>
                <c:pt idx="691">
                  <c:v>8.77990259884944E-2</c:v>
                </c:pt>
                <c:pt idx="692">
                  <c:v>8.826989637675077E-2</c:v>
                </c:pt>
                <c:pt idx="693">
                  <c:v>8.8781004125650514E-2</c:v>
                </c:pt>
                <c:pt idx="694">
                  <c:v>8.9157636846705274E-2</c:v>
                </c:pt>
                <c:pt idx="695">
                  <c:v>8.9386183317675658E-2</c:v>
                </c:pt>
                <c:pt idx="696">
                  <c:v>8.9625799384236177E-2</c:v>
                </c:pt>
                <c:pt idx="697">
                  <c:v>8.9938306358692835E-2</c:v>
                </c:pt>
                <c:pt idx="698">
                  <c:v>9.0241772594745681E-2</c:v>
                </c:pt>
                <c:pt idx="699">
                  <c:v>9.0382651495051453E-2</c:v>
                </c:pt>
                <c:pt idx="700">
                  <c:v>9.0148937854963043E-2</c:v>
                </c:pt>
                <c:pt idx="701">
                  <c:v>8.9831526573186007E-2</c:v>
                </c:pt>
                <c:pt idx="702">
                  <c:v>8.9621586947055937E-2</c:v>
                </c:pt>
                <c:pt idx="703">
                  <c:v>8.9494339260314235E-2</c:v>
                </c:pt>
                <c:pt idx="704">
                  <c:v>8.947694166696088E-2</c:v>
                </c:pt>
                <c:pt idx="705">
                  <c:v>8.9523662406687091E-2</c:v>
                </c:pt>
                <c:pt idx="706">
                  <c:v>8.9607331661525694E-2</c:v>
                </c:pt>
                <c:pt idx="707">
                  <c:v>8.9697257346405448E-2</c:v>
                </c:pt>
                <c:pt idx="708">
                  <c:v>8.9724414670503863E-2</c:v>
                </c:pt>
                <c:pt idx="709">
                  <c:v>8.9658035144171602E-2</c:v>
                </c:pt>
                <c:pt idx="710">
                  <c:v>8.9524616787972147E-2</c:v>
                </c:pt>
                <c:pt idx="711">
                  <c:v>8.9400934706919094E-2</c:v>
                </c:pt>
                <c:pt idx="712">
                  <c:v>8.9353444692704051E-2</c:v>
                </c:pt>
                <c:pt idx="713">
                  <c:v>8.9419704070276051E-2</c:v>
                </c:pt>
                <c:pt idx="714">
                  <c:v>8.967775845569273E-2</c:v>
                </c:pt>
                <c:pt idx="715">
                  <c:v>9.0156404990445083E-2</c:v>
                </c:pt>
                <c:pt idx="716">
                  <c:v>9.0548572405461158E-2</c:v>
                </c:pt>
                <c:pt idx="717">
                  <c:v>9.0655542150604701E-2</c:v>
                </c:pt>
                <c:pt idx="718">
                  <c:v>9.0571171268243419E-2</c:v>
                </c:pt>
                <c:pt idx="719">
                  <c:v>9.0328974066360104E-2</c:v>
                </c:pt>
                <c:pt idx="720">
                  <c:v>9.0170815370158489E-2</c:v>
                </c:pt>
                <c:pt idx="721">
                  <c:v>9.0158697743900756E-2</c:v>
                </c:pt>
                <c:pt idx="722">
                  <c:v>9.0246407738756695E-2</c:v>
                </c:pt>
                <c:pt idx="723">
                  <c:v>9.0457891516986355E-2</c:v>
                </c:pt>
                <c:pt idx="724">
                  <c:v>9.0790853894672674E-2</c:v>
                </c:pt>
                <c:pt idx="725">
                  <c:v>9.1127581214061087E-2</c:v>
                </c:pt>
                <c:pt idx="726">
                  <c:v>9.1467132932101985E-2</c:v>
                </c:pt>
                <c:pt idx="727">
                  <c:v>9.1799334725932782E-2</c:v>
                </c:pt>
                <c:pt idx="728">
                  <c:v>9.2205144890541824E-2</c:v>
                </c:pt>
                <c:pt idx="729">
                  <c:v>9.2800512333516286E-2</c:v>
                </c:pt>
                <c:pt idx="730">
                  <c:v>9.3679320485181086E-2</c:v>
                </c:pt>
                <c:pt idx="731">
                  <c:v>9.468033764811834E-2</c:v>
                </c:pt>
                <c:pt idx="732">
                  <c:v>9.5493045222337078E-2</c:v>
                </c:pt>
                <c:pt idx="733">
                  <c:v>9.6172067043533718E-2</c:v>
                </c:pt>
                <c:pt idx="734">
                  <c:v>9.6618482026615563E-2</c:v>
                </c:pt>
                <c:pt idx="735">
                  <c:v>9.690672062814211E-2</c:v>
                </c:pt>
                <c:pt idx="736">
                  <c:v>9.718343112775632E-2</c:v>
                </c:pt>
                <c:pt idx="737">
                  <c:v>9.7474630377240121E-2</c:v>
                </c:pt>
                <c:pt idx="738">
                  <c:v>9.7780446078314653E-2</c:v>
                </c:pt>
                <c:pt idx="739">
                  <c:v>9.8114786689827441E-2</c:v>
                </c:pt>
                <c:pt idx="740">
                  <c:v>9.8492027073062136E-2</c:v>
                </c:pt>
                <c:pt idx="741">
                  <c:v>9.886341689894218E-2</c:v>
                </c:pt>
                <c:pt idx="742">
                  <c:v>9.917278793174969E-2</c:v>
                </c:pt>
                <c:pt idx="743">
                  <c:v>9.9601435890655718E-2</c:v>
                </c:pt>
                <c:pt idx="744">
                  <c:v>0.10018080165840464</c:v>
                </c:pt>
                <c:pt idx="745">
                  <c:v>0.10072288363462778</c:v>
                </c:pt>
                <c:pt idx="746">
                  <c:v>0.10113666839262959</c:v>
                </c:pt>
                <c:pt idx="747">
                  <c:v>0.10145306329751612</c:v>
                </c:pt>
                <c:pt idx="748">
                  <c:v>0.10175638358289743</c:v>
                </c:pt>
                <c:pt idx="749">
                  <c:v>0.10205970386827873</c:v>
                </c:pt>
                <c:pt idx="750">
                  <c:v>0.10242064958934868</c:v>
                </c:pt>
                <c:pt idx="751">
                  <c:v>0.10287179832348142</c:v>
                </c:pt>
                <c:pt idx="752">
                  <c:v>0.10339022218676269</c:v>
                </c:pt>
                <c:pt idx="753">
                  <c:v>0.1038762897598276</c:v>
                </c:pt>
                <c:pt idx="754">
                  <c:v>0.10424926428395631</c:v>
                </c:pt>
                <c:pt idx="755">
                  <c:v>0.1045480554233114</c:v>
                </c:pt>
                <c:pt idx="756">
                  <c:v>0.10478660247316854</c:v>
                </c:pt>
                <c:pt idx="757">
                  <c:v>0.10491877106519695</c:v>
                </c:pt>
                <c:pt idx="758">
                  <c:v>0.10497335153389896</c:v>
                </c:pt>
                <c:pt idx="759">
                  <c:v>0.10495756204132085</c:v>
                </c:pt>
                <c:pt idx="760">
                  <c:v>0.10476063811012756</c:v>
                </c:pt>
                <c:pt idx="761">
                  <c:v>0.10426195624449078</c:v>
                </c:pt>
                <c:pt idx="762">
                  <c:v>0.10357329487699785</c:v>
                </c:pt>
                <c:pt idx="763">
                  <c:v>0.10291346713711749</c:v>
                </c:pt>
                <c:pt idx="764">
                  <c:v>0.10233980094445293</c:v>
                </c:pt>
                <c:pt idx="765">
                  <c:v>0.10185602903882966</c:v>
                </c:pt>
                <c:pt idx="766">
                  <c:v>0.10152773778349845</c:v>
                </c:pt>
                <c:pt idx="767">
                  <c:v>0.10136836390958497</c:v>
                </c:pt>
                <c:pt idx="768">
                  <c:v>0.10136709843544243</c:v>
                </c:pt>
                <c:pt idx="769">
                  <c:v>0.10157527297956681</c:v>
                </c:pt>
                <c:pt idx="770">
                  <c:v>0.10194636978798016</c:v>
                </c:pt>
                <c:pt idx="771">
                  <c:v>0.1023968076691251</c:v>
                </c:pt>
                <c:pt idx="772">
                  <c:v>0.10293432757401763</c:v>
                </c:pt>
                <c:pt idx="773">
                  <c:v>0.10364347104361069</c:v>
                </c:pt>
                <c:pt idx="774">
                  <c:v>0.1046629750242279</c:v>
                </c:pt>
                <c:pt idx="775">
                  <c:v>0.10587923532351708</c:v>
                </c:pt>
                <c:pt idx="776">
                  <c:v>0.10719429186845301</c:v>
                </c:pt>
                <c:pt idx="777">
                  <c:v>0.10846338970191875</c:v>
                </c:pt>
                <c:pt idx="778">
                  <c:v>0.10965927090824247</c:v>
                </c:pt>
                <c:pt idx="779">
                  <c:v>0.11098542579930708</c:v>
                </c:pt>
                <c:pt idx="780">
                  <c:v>0.11221685326752504</c:v>
                </c:pt>
                <c:pt idx="781">
                  <c:v>0.11327505142045975</c:v>
                </c:pt>
                <c:pt idx="782">
                  <c:v>0.11429061275333786</c:v>
                </c:pt>
                <c:pt idx="783">
                  <c:v>0.11525690618544913</c:v>
                </c:pt>
                <c:pt idx="784">
                  <c:v>0.11612487282019757</c:v>
                </c:pt>
                <c:pt idx="785">
                  <c:v>0.11690248299758835</c:v>
                </c:pt>
                <c:pt idx="786">
                  <c:v>0.11759993515695336</c:v>
                </c:pt>
                <c:pt idx="787">
                  <c:v>0.11823086760209907</c:v>
                </c:pt>
                <c:pt idx="788">
                  <c:v>0.11884788181750544</c:v>
                </c:pt>
                <c:pt idx="789">
                  <c:v>0.11954779717187217</c:v>
                </c:pt>
                <c:pt idx="790">
                  <c:v>0.12027955369763407</c:v>
                </c:pt>
                <c:pt idx="791">
                  <c:v>0.12090398412628921</c:v>
                </c:pt>
                <c:pt idx="792">
                  <c:v>0.121432817526238</c:v>
                </c:pt>
                <c:pt idx="793">
                  <c:v>0.12196165092618677</c:v>
                </c:pt>
                <c:pt idx="794">
                  <c:v>0.1225504671582309</c:v>
                </c:pt>
                <c:pt idx="795">
                  <c:v>0.12318330845273681</c:v>
                </c:pt>
                <c:pt idx="796">
                  <c:v>0.12368359461335923</c:v>
                </c:pt>
                <c:pt idx="797">
                  <c:v>0.12370888634541227</c:v>
                </c:pt>
                <c:pt idx="798">
                  <c:v>0.12322833918984467</c:v>
                </c:pt>
                <c:pt idx="799">
                  <c:v>0.12235376157353824</c:v>
                </c:pt>
                <c:pt idx="800">
                  <c:v>0.12134838551871242</c:v>
                </c:pt>
                <c:pt idx="801">
                  <c:v>0.12050126879895982</c:v>
                </c:pt>
                <c:pt idx="802">
                  <c:v>0.11999194481612768</c:v>
                </c:pt>
                <c:pt idx="803">
                  <c:v>0.11984070441124729</c:v>
                </c:pt>
                <c:pt idx="804">
                  <c:v>0.11995137341785417</c:v>
                </c:pt>
                <c:pt idx="805">
                  <c:v>0.12027066070331606</c:v>
                </c:pt>
                <c:pt idx="806">
                  <c:v>0.12093715052216954</c:v>
                </c:pt>
                <c:pt idx="807">
                  <c:v>0.12203949956340822</c:v>
                </c:pt>
                <c:pt idx="808">
                  <c:v>0.1233048172781573</c:v>
                </c:pt>
                <c:pt idx="809">
                  <c:v>0.12429400672202483</c:v>
                </c:pt>
                <c:pt idx="810">
                  <c:v>0.12489030451453163</c:v>
                </c:pt>
                <c:pt idx="811">
                  <c:v>0.1252071918417868</c:v>
                </c:pt>
                <c:pt idx="812">
                  <c:v>0.12528414067317706</c:v>
                </c:pt>
                <c:pt idx="813">
                  <c:v>0.12520953468430901</c:v>
                </c:pt>
                <c:pt idx="814">
                  <c:v>0.12500851989264522</c:v>
                </c:pt>
                <c:pt idx="815">
                  <c:v>0.12458499401960871</c:v>
                </c:pt>
                <c:pt idx="816">
                  <c:v>0.12401715229288778</c:v>
                </c:pt>
                <c:pt idx="817">
                  <c:v>0.12344794248795816</c:v>
                </c:pt>
                <c:pt idx="818">
                  <c:v>0.12289967951658592</c:v>
                </c:pt>
                <c:pt idx="819">
                  <c:v>0.12237135662860671</c:v>
                </c:pt>
                <c:pt idx="820">
                  <c:v>0.12191994336901991</c:v>
                </c:pt>
                <c:pt idx="821">
                  <c:v>0.12158564430722928</c:v>
                </c:pt>
                <c:pt idx="822">
                  <c:v>0.12144745234882058</c:v>
                </c:pt>
                <c:pt idx="823">
                  <c:v>0.12152313735086569</c:v>
                </c:pt>
                <c:pt idx="824">
                  <c:v>0.12183976190140582</c:v>
                </c:pt>
                <c:pt idx="825">
                  <c:v>0.1223716226027215</c:v>
                </c:pt>
                <c:pt idx="826">
                  <c:v>0.12296910046131775</c:v>
                </c:pt>
                <c:pt idx="827">
                  <c:v>0.12360354206886622</c:v>
                </c:pt>
                <c:pt idx="828">
                  <c:v>0.12422576101263907</c:v>
                </c:pt>
                <c:pt idx="829">
                  <c:v>0.1248176737065852</c:v>
                </c:pt>
                <c:pt idx="830">
                  <c:v>0.1254305676739427</c:v>
                </c:pt>
                <c:pt idx="831">
                  <c:v>0.12604973812733181</c:v>
                </c:pt>
                <c:pt idx="832">
                  <c:v>0.12676137839715262</c:v>
                </c:pt>
                <c:pt idx="833">
                  <c:v>0.12762442780499406</c:v>
                </c:pt>
                <c:pt idx="834">
                  <c:v>0.12852369081311021</c:v>
                </c:pt>
                <c:pt idx="835">
                  <c:v>0.12931253385391664</c:v>
                </c:pt>
                <c:pt idx="836">
                  <c:v>0.12987471887804736</c:v>
                </c:pt>
                <c:pt idx="837">
                  <c:v>0.13031550375815742</c:v>
                </c:pt>
                <c:pt idx="838">
                  <c:v>0.1307773576630703</c:v>
                </c:pt>
                <c:pt idx="839">
                  <c:v>0.1312473436847969</c:v>
                </c:pt>
                <c:pt idx="840">
                  <c:v>0.1316945015936993</c:v>
                </c:pt>
                <c:pt idx="841">
                  <c:v>0.13217685432562196</c:v>
                </c:pt>
                <c:pt idx="842">
                  <c:v>0.13274478948074692</c:v>
                </c:pt>
                <c:pt idx="843">
                  <c:v>0.13332679992081714</c:v>
                </c:pt>
                <c:pt idx="844">
                  <c:v>0.13390426315549958</c:v>
                </c:pt>
                <c:pt idx="845">
                  <c:v>0.13457372314562435</c:v>
                </c:pt>
                <c:pt idx="846">
                  <c:v>0.13532914198842347</c:v>
                </c:pt>
                <c:pt idx="847">
                  <c:v>0.13604102093914816</c:v>
                </c:pt>
                <c:pt idx="848">
                  <c:v>0.13661590145841529</c:v>
                </c:pt>
                <c:pt idx="849">
                  <c:v>0.13709392784467497</c:v>
                </c:pt>
                <c:pt idx="850">
                  <c:v>0.13755774852023117</c:v>
                </c:pt>
                <c:pt idx="851">
                  <c:v>0.13807542113367138</c:v>
                </c:pt>
                <c:pt idx="852">
                  <c:v>0.13873793352430286</c:v>
                </c:pt>
                <c:pt idx="853">
                  <c:v>0.13957507754970308</c:v>
                </c:pt>
                <c:pt idx="854">
                  <c:v>0.14044060782081616</c:v>
                </c:pt>
                <c:pt idx="855">
                  <c:v>0.14118115183039312</c:v>
                </c:pt>
                <c:pt idx="856">
                  <c:v>0.14185926951551153</c:v>
                </c:pt>
                <c:pt idx="857">
                  <c:v>0.14254788607051411</c:v>
                </c:pt>
                <c:pt idx="858">
                  <c:v>0.14320963585759955</c:v>
                </c:pt>
                <c:pt idx="859">
                  <c:v>0.14378399229965888</c:v>
                </c:pt>
                <c:pt idx="860">
                  <c:v>0.14430326738256535</c:v>
                </c:pt>
                <c:pt idx="861">
                  <c:v>0.1449943045885104</c:v>
                </c:pt>
                <c:pt idx="862">
                  <c:v>0.14593377309558542</c:v>
                </c:pt>
                <c:pt idx="863">
                  <c:v>0.1469015656785562</c:v>
                </c:pt>
                <c:pt idx="864">
                  <c:v>0.14775221804611161</c:v>
                </c:pt>
                <c:pt idx="865">
                  <c:v>0.1486954032854467</c:v>
                </c:pt>
                <c:pt idx="866">
                  <c:v>0.15001768427218654</c:v>
                </c:pt>
                <c:pt idx="867">
                  <c:v>0.15136107629244716</c:v>
                </c:pt>
                <c:pt idx="868">
                  <c:v>0.15234990206194424</c:v>
                </c:pt>
                <c:pt idx="869">
                  <c:v>0.15321988158720715</c:v>
                </c:pt>
                <c:pt idx="870">
                  <c:v>0.15425552905031836</c:v>
                </c:pt>
                <c:pt idx="871">
                  <c:v>0.15549707052235665</c:v>
                </c:pt>
                <c:pt idx="872">
                  <c:v>0.15663955595388385</c:v>
                </c:pt>
                <c:pt idx="873">
                  <c:v>0.15745465293548502</c:v>
                </c:pt>
                <c:pt idx="874">
                  <c:v>0.15806257768588888</c:v>
                </c:pt>
                <c:pt idx="875">
                  <c:v>0.15859707219323524</c:v>
                </c:pt>
                <c:pt idx="876">
                  <c:v>0.15910229599557396</c:v>
                </c:pt>
                <c:pt idx="877">
                  <c:v>0.15955608516830813</c:v>
                </c:pt>
                <c:pt idx="878">
                  <c:v>0.15988916078317725</c:v>
                </c:pt>
                <c:pt idx="879">
                  <c:v>0.16007779758250612</c:v>
                </c:pt>
                <c:pt idx="880">
                  <c:v>0.16014430192075016</c:v>
                </c:pt>
                <c:pt idx="881">
                  <c:v>0.16026114334092945</c:v>
                </c:pt>
                <c:pt idx="882">
                  <c:v>0.16057868629108951</c:v>
                </c:pt>
                <c:pt idx="883">
                  <c:v>0.1610788063567474</c:v>
                </c:pt>
                <c:pt idx="884">
                  <c:v>0.16145379782158223</c:v>
                </c:pt>
                <c:pt idx="885">
                  <c:v>0.16160978458285083</c:v>
                </c:pt>
                <c:pt idx="886">
                  <c:v>0.16195825221716725</c:v>
                </c:pt>
                <c:pt idx="887">
                  <c:v>0.16250930901472094</c:v>
                </c:pt>
                <c:pt idx="888">
                  <c:v>0.16308062472859844</c:v>
                </c:pt>
                <c:pt idx="889">
                  <c:v>0.16371442749154894</c:v>
                </c:pt>
                <c:pt idx="890">
                  <c:v>0.16437375991323103</c:v>
                </c:pt>
                <c:pt idx="891">
                  <c:v>0.16499572823578149</c:v>
                </c:pt>
                <c:pt idx="892">
                  <c:v>0.16553752793754617</c:v>
                </c:pt>
                <c:pt idx="893">
                  <c:v>0.16597412758165786</c:v>
                </c:pt>
                <c:pt idx="894">
                  <c:v>0.16628331100304461</c:v>
                </c:pt>
                <c:pt idx="895">
                  <c:v>0.16644236883655589</c:v>
                </c:pt>
                <c:pt idx="896">
                  <c:v>0.1664723018358254</c:v>
                </c:pt>
                <c:pt idx="897">
                  <c:v>0.16647228916691373</c:v>
                </c:pt>
                <c:pt idx="898">
                  <c:v>0.16653981006956289</c:v>
                </c:pt>
                <c:pt idx="899">
                  <c:v>0.16673016525955811</c:v>
                </c:pt>
                <c:pt idx="900">
                  <c:v>0.16706374765917112</c:v>
                </c:pt>
                <c:pt idx="901">
                  <c:v>0.16748717042667668</c:v>
                </c:pt>
                <c:pt idx="902">
                  <c:v>0.16792903476654161</c:v>
                </c:pt>
                <c:pt idx="903">
                  <c:v>0.16831430596023053</c:v>
                </c:pt>
                <c:pt idx="904">
                  <c:v>0.16860417857636309</c:v>
                </c:pt>
                <c:pt idx="905">
                  <c:v>0.168724162801521</c:v>
                </c:pt>
                <c:pt idx="906">
                  <c:v>0.16820051665423982</c:v>
                </c:pt>
                <c:pt idx="907">
                  <c:v>0.16719514059941401</c:v>
                </c:pt>
                <c:pt idx="908">
                  <c:v>0.16634802387966141</c:v>
                </c:pt>
                <c:pt idx="909">
                  <c:v>0.16583869989682928</c:v>
                </c:pt>
                <c:pt idx="910">
                  <c:v>0.16568745949194888</c:v>
                </c:pt>
                <c:pt idx="911">
                  <c:v>0.16579812849855577</c:v>
                </c:pt>
                <c:pt idx="912">
                  <c:v>0.16611741578401765</c:v>
                </c:pt>
                <c:pt idx="913">
                  <c:v>0.16678390560287112</c:v>
                </c:pt>
                <c:pt idx="914">
                  <c:v>0.16788625464410981</c:v>
                </c:pt>
                <c:pt idx="915">
                  <c:v>0.16915157235885889</c:v>
                </c:pt>
                <c:pt idx="916">
                  <c:v>0.17014076180272641</c:v>
                </c:pt>
                <c:pt idx="917">
                  <c:v>0.17089406619674213</c:v>
                </c:pt>
                <c:pt idx="918">
                  <c:v>0.17194575813539956</c:v>
                </c:pt>
                <c:pt idx="919">
                  <c:v>0.1730379031422315</c:v>
                </c:pt>
                <c:pt idx="920">
                  <c:v>0.17382844154129612</c:v>
                </c:pt>
                <c:pt idx="921">
                  <c:v>0.17441109842378355</c:v>
                </c:pt>
                <c:pt idx="922">
                  <c:v>0.17481483606123463</c:v>
                </c:pt>
                <c:pt idx="923">
                  <c:v>0.17532549024673127</c:v>
                </c:pt>
                <c:pt idx="924">
                  <c:v>0.17600151737188108</c:v>
                </c:pt>
                <c:pt idx="925">
                  <c:v>0.17694736465489957</c:v>
                </c:pt>
                <c:pt idx="926">
                  <c:v>0.1780443175439213</c:v>
                </c:pt>
                <c:pt idx="927">
                  <c:v>0.1790660870076137</c:v>
                </c:pt>
                <c:pt idx="928">
                  <c:v>0.1796112654369777</c:v>
                </c:pt>
                <c:pt idx="929">
                  <c:v>0.17964457082896662</c:v>
                </c:pt>
                <c:pt idx="930">
                  <c:v>0.17972381242530272</c:v>
                </c:pt>
                <c:pt idx="931">
                  <c:v>0.17992690995695282</c:v>
                </c:pt>
                <c:pt idx="932">
                  <c:v>0.18017804603673734</c:v>
                </c:pt>
                <c:pt idx="933">
                  <c:v>0.18047946673308871</c:v>
                </c:pt>
                <c:pt idx="934">
                  <c:v>0.18079445732029101</c:v>
                </c:pt>
                <c:pt idx="935">
                  <c:v>0.1811060497152974</c:v>
                </c:pt>
                <c:pt idx="936">
                  <c:v>0.18139533783190798</c:v>
                </c:pt>
                <c:pt idx="937">
                  <c:v>0.18160951809189063</c:v>
                </c:pt>
                <c:pt idx="938">
                  <c:v>0.18169394492415408</c:v>
                </c:pt>
                <c:pt idx="939">
                  <c:v>0.18175347038065909</c:v>
                </c:pt>
                <c:pt idx="940">
                  <c:v>0.18189148085052184</c:v>
                </c:pt>
                <c:pt idx="941">
                  <c:v>0.18209157653867913</c:v>
                </c:pt>
                <c:pt idx="942">
                  <c:v>0.18230381407986151</c:v>
                </c:pt>
                <c:pt idx="943">
                  <c:v>0.1824951939005616</c:v>
                </c:pt>
                <c:pt idx="944">
                  <c:v>0.18271389222337825</c:v>
                </c:pt>
                <c:pt idx="945">
                  <c:v>0.18301048987335203</c:v>
                </c:pt>
                <c:pt idx="946">
                  <c:v>0.18333822347867612</c:v>
                </c:pt>
                <c:pt idx="947">
                  <c:v>0.18368091842812684</c:v>
                </c:pt>
                <c:pt idx="948">
                  <c:v>0.18405572971845546</c:v>
                </c:pt>
                <c:pt idx="949">
                  <c:v>0.18446390313859437</c:v>
                </c:pt>
                <c:pt idx="950">
                  <c:v>0.18498760916566306</c:v>
                </c:pt>
                <c:pt idx="951">
                  <c:v>0.18562140796784463</c:v>
                </c:pt>
                <c:pt idx="952">
                  <c:v>0.18620209525415826</c:v>
                </c:pt>
                <c:pt idx="953">
                  <c:v>0.18663837549770856</c:v>
                </c:pt>
                <c:pt idx="954">
                  <c:v>0.18683935825639916</c:v>
                </c:pt>
                <c:pt idx="955">
                  <c:v>0.18669872308540197</c:v>
                </c:pt>
                <c:pt idx="956">
                  <c:v>0.1861623105719761</c:v>
                </c:pt>
                <c:pt idx="957">
                  <c:v>0.18533888048729297</c:v>
                </c:pt>
                <c:pt idx="958">
                  <c:v>0.18449481478847082</c:v>
                </c:pt>
                <c:pt idx="959">
                  <c:v>0.18374418295191394</c:v>
                </c:pt>
                <c:pt idx="960">
                  <c:v>0.18309105756299046</c:v>
                </c:pt>
                <c:pt idx="961">
                  <c:v>0.18273572587488318</c:v>
                </c:pt>
                <c:pt idx="962">
                  <c:v>0.18276494769854087</c:v>
                </c:pt>
                <c:pt idx="963">
                  <c:v>0.18321451162122321</c:v>
                </c:pt>
                <c:pt idx="964">
                  <c:v>0.18410972496959771</c:v>
                </c:pt>
                <c:pt idx="965">
                  <c:v>0.18543444743479154</c:v>
                </c:pt>
                <c:pt idx="966">
                  <c:v>0.18694789247149995</c:v>
                </c:pt>
                <c:pt idx="967">
                  <c:v>0.18837750708184148</c:v>
                </c:pt>
                <c:pt idx="968">
                  <c:v>0.1895295377283196</c:v>
                </c:pt>
                <c:pt idx="969">
                  <c:v>0.19032894228291847</c:v>
                </c:pt>
                <c:pt idx="970">
                  <c:v>0.19083808190375792</c:v>
                </c:pt>
                <c:pt idx="971">
                  <c:v>0.19117758871756002</c:v>
                </c:pt>
                <c:pt idx="972">
                  <c:v>0.19143837785828974</c:v>
                </c:pt>
                <c:pt idx="973">
                  <c:v>0.19158753739522874</c:v>
                </c:pt>
                <c:pt idx="974">
                  <c:v>0.19154670637779653</c:v>
                </c:pt>
                <c:pt idx="975">
                  <c:v>0.19122380057901947</c:v>
                </c:pt>
                <c:pt idx="976">
                  <c:v>0.19053975939393786</c:v>
                </c:pt>
                <c:pt idx="977">
                  <c:v>0.18973922258368406</c:v>
                </c:pt>
                <c:pt idx="978">
                  <c:v>0.18903411181581964</c:v>
                </c:pt>
                <c:pt idx="979">
                  <c:v>0.18842823032482875</c:v>
                </c:pt>
                <c:pt idx="980">
                  <c:v>0.18791922598471175</c:v>
                </c:pt>
                <c:pt idx="981">
                  <c:v>0.18760583990813434</c:v>
                </c:pt>
                <c:pt idx="982">
                  <c:v>0.18743889849183065</c:v>
                </c:pt>
                <c:pt idx="983">
                  <c:v>0.18732435665155817</c:v>
                </c:pt>
                <c:pt idx="984">
                  <c:v>0.18725287177892003</c:v>
                </c:pt>
                <c:pt idx="985">
                  <c:v>0.18721177810947576</c:v>
                </c:pt>
                <c:pt idx="986">
                  <c:v>0.18718129383410151</c:v>
                </c:pt>
                <c:pt idx="987">
                  <c:v>0.18714922699595732</c:v>
                </c:pt>
                <c:pt idx="988">
                  <c:v>0.18712763508636468</c:v>
                </c:pt>
                <c:pt idx="989">
                  <c:v>0.18712319085953533</c:v>
                </c:pt>
                <c:pt idx="990">
                  <c:v>0.18712319085953533</c:v>
                </c:pt>
                <c:pt idx="991">
                  <c:v>0.18712319085953533</c:v>
                </c:pt>
                <c:pt idx="992">
                  <c:v>0.18712319085953533</c:v>
                </c:pt>
                <c:pt idx="993">
                  <c:v>0.18712319085953533</c:v>
                </c:pt>
                <c:pt idx="994">
                  <c:v>0.18712319085953533</c:v>
                </c:pt>
                <c:pt idx="995">
                  <c:v>0.18712319085953533</c:v>
                </c:pt>
                <c:pt idx="996">
                  <c:v>0.18712319085953533</c:v>
                </c:pt>
                <c:pt idx="997">
                  <c:v>0.18712319085953533</c:v>
                </c:pt>
                <c:pt idx="998">
                  <c:v>0.18712319085953533</c:v>
                </c:pt>
                <c:pt idx="999">
                  <c:v>0.18712319085953533</c:v>
                </c:pt>
                <c:pt idx="1000">
                  <c:v>0.18712319085953533</c:v>
                </c:pt>
                <c:pt idx="1001">
                  <c:v>0.18712319085953533</c:v>
                </c:pt>
                <c:pt idx="1002">
                  <c:v>0.18712319085953533</c:v>
                </c:pt>
                <c:pt idx="1003">
                  <c:v>0.18712319085953533</c:v>
                </c:pt>
                <c:pt idx="1004">
                  <c:v>0.18712319085953533</c:v>
                </c:pt>
                <c:pt idx="1005">
                  <c:v>0.18712319085953533</c:v>
                </c:pt>
                <c:pt idx="1006">
                  <c:v>0.18712319085953533</c:v>
                </c:pt>
                <c:pt idx="1007">
                  <c:v>0.18712319085953533</c:v>
                </c:pt>
                <c:pt idx="1008">
                  <c:v>0.18712319085953533</c:v>
                </c:pt>
                <c:pt idx="1009">
                  <c:v>0.18712319085953533</c:v>
                </c:pt>
                <c:pt idx="1010">
                  <c:v>0.18712319085953533</c:v>
                </c:pt>
                <c:pt idx="1011">
                  <c:v>0.18712319085953533</c:v>
                </c:pt>
                <c:pt idx="1012">
                  <c:v>0.18712319085953533</c:v>
                </c:pt>
                <c:pt idx="1013">
                  <c:v>0.18712319085953533</c:v>
                </c:pt>
                <c:pt idx="1014">
                  <c:v>0.18712319085953533</c:v>
                </c:pt>
                <c:pt idx="1015">
                  <c:v>0.18712319085953533</c:v>
                </c:pt>
                <c:pt idx="1016">
                  <c:v>0.18712319085953533</c:v>
                </c:pt>
                <c:pt idx="1017">
                  <c:v>0.18712319085953533</c:v>
                </c:pt>
                <c:pt idx="1018">
                  <c:v>0.18712319085953533</c:v>
                </c:pt>
                <c:pt idx="1019">
                  <c:v>0.18712319085953533</c:v>
                </c:pt>
                <c:pt idx="1020">
                  <c:v>0.18712319085953533</c:v>
                </c:pt>
                <c:pt idx="1021">
                  <c:v>0.18712319085953533</c:v>
                </c:pt>
                <c:pt idx="1022">
                  <c:v>0.18712319085953533</c:v>
                </c:pt>
                <c:pt idx="1023">
                  <c:v>0.18712319085953533</c:v>
                </c:pt>
                <c:pt idx="1024">
                  <c:v>0.18712319085953533</c:v>
                </c:pt>
                <c:pt idx="1025">
                  <c:v>0.18712319085953533</c:v>
                </c:pt>
                <c:pt idx="1026">
                  <c:v>0.18712319085953533</c:v>
                </c:pt>
                <c:pt idx="1027">
                  <c:v>0.18712319085953533</c:v>
                </c:pt>
                <c:pt idx="1028">
                  <c:v>0.18712319085953533</c:v>
                </c:pt>
                <c:pt idx="1029">
                  <c:v>0.18712319085953533</c:v>
                </c:pt>
                <c:pt idx="1030">
                  <c:v>0.18712319085953533</c:v>
                </c:pt>
                <c:pt idx="1031">
                  <c:v>0.18713513842663637</c:v>
                </c:pt>
                <c:pt idx="1032">
                  <c:v>0.18723398613612713</c:v>
                </c:pt>
                <c:pt idx="1033">
                  <c:v>0.18755255326965586</c:v>
                </c:pt>
                <c:pt idx="1034">
                  <c:v>0.18811248736268604</c:v>
                </c:pt>
                <c:pt idx="1035">
                  <c:v>0.1887873320957679</c:v>
                </c:pt>
                <c:pt idx="1036">
                  <c:v>0.18949834810012603</c:v>
                </c:pt>
                <c:pt idx="1037">
                  <c:v>0.1902492308520711</c:v>
                </c:pt>
                <c:pt idx="1038">
                  <c:v>0.19105168549900847</c:v>
                </c:pt>
                <c:pt idx="1039">
                  <c:v>0.19185031955299761</c:v>
                </c:pt>
                <c:pt idx="1040">
                  <c:v>0.19257983552773469</c:v>
                </c:pt>
                <c:pt idx="1041">
                  <c:v>0.19326090340853624</c:v>
                </c:pt>
                <c:pt idx="1042">
                  <c:v>0.19397796051545421</c:v>
                </c:pt>
                <c:pt idx="1043">
                  <c:v>0.19481580330239123</c:v>
                </c:pt>
                <c:pt idx="1044">
                  <c:v>0.19574921224750727</c:v>
                </c:pt>
                <c:pt idx="1045">
                  <c:v>0.19669729916664591</c:v>
                </c:pt>
                <c:pt idx="1046">
                  <c:v>0.19754490501476946</c:v>
                </c:pt>
                <c:pt idx="1047">
                  <c:v>0.19820580399837887</c:v>
                </c:pt>
                <c:pt idx="1048">
                  <c:v>0.19869080764686101</c:v>
                </c:pt>
                <c:pt idx="1049">
                  <c:v>0.19908421028883633</c:v>
                </c:pt>
                <c:pt idx="1050">
                  <c:v>0.19947882903090169</c:v>
                </c:pt>
                <c:pt idx="1051">
                  <c:v>0.19989170782959115</c:v>
                </c:pt>
                <c:pt idx="1052">
                  <c:v>0.20024357951381741</c:v>
                </c:pt>
                <c:pt idx="1053">
                  <c:v>0.20043498068905011</c:v>
                </c:pt>
                <c:pt idx="1054">
                  <c:v>0.20040968136144785</c:v>
                </c:pt>
                <c:pt idx="1055">
                  <c:v>0.20025372634574221</c:v>
                </c:pt>
                <c:pt idx="1056">
                  <c:v>0.2000204870950677</c:v>
                </c:pt>
                <c:pt idx="1057">
                  <c:v>0.19970762097881864</c:v>
                </c:pt>
                <c:pt idx="1058">
                  <c:v>0.19928726367038607</c:v>
                </c:pt>
                <c:pt idx="1059">
                  <c:v>0.19874713292106466</c:v>
                </c:pt>
                <c:pt idx="1060">
                  <c:v>0.19811057951874483</c:v>
                </c:pt>
                <c:pt idx="1061">
                  <c:v>0.19749139466711951</c:v>
                </c:pt>
                <c:pt idx="1062">
                  <c:v>0.19702596051035856</c:v>
                </c:pt>
                <c:pt idx="1063">
                  <c:v>0.19668589018410762</c:v>
                </c:pt>
                <c:pt idx="1064">
                  <c:v>0.19645525477624012</c:v>
                </c:pt>
                <c:pt idx="1065">
                  <c:v>0.19635720037967627</c:v>
                </c:pt>
                <c:pt idx="1066">
                  <c:v>0.19636268300827711</c:v>
                </c:pt>
                <c:pt idx="1067">
                  <c:v>0.196443938693592</c:v>
                </c:pt>
                <c:pt idx="1068">
                  <c:v>0.19663304602235285</c:v>
                </c:pt>
                <c:pt idx="1069">
                  <c:v>0.19703188037664812</c:v>
                </c:pt>
                <c:pt idx="1070">
                  <c:v>0.19758470975470485</c:v>
                </c:pt>
                <c:pt idx="1071">
                  <c:v>0.1980216427683526</c:v>
                </c:pt>
                <c:pt idx="1072">
                  <c:v>0.19826963635578509</c:v>
                </c:pt>
                <c:pt idx="1073">
                  <c:v>0.19852431285925731</c:v>
                </c:pt>
                <c:pt idx="1074">
                  <c:v>0.19893406791789928</c:v>
                </c:pt>
                <c:pt idx="1075">
                  <c:v>0.19953873191789925</c:v>
                </c:pt>
                <c:pt idx="1076">
                  <c:v>0.2003154660014094</c:v>
                </c:pt>
                <c:pt idx="1077">
                  <c:v>0.20131087432024591</c:v>
                </c:pt>
                <c:pt idx="1078">
                  <c:v>0.20261169055830902</c:v>
                </c:pt>
                <c:pt idx="1079">
                  <c:v>0.20417245720178848</c:v>
                </c:pt>
                <c:pt idx="1080">
                  <c:v>0.20577339722728738</c:v>
                </c:pt>
                <c:pt idx="1081">
                  <c:v>0.20725270739745327</c:v>
                </c:pt>
                <c:pt idx="1082">
                  <c:v>0.20858216829778761</c:v>
                </c:pt>
                <c:pt idx="1083">
                  <c:v>0.20984447869466427</c:v>
                </c:pt>
                <c:pt idx="1084">
                  <c:v>0.2109697587436612</c:v>
                </c:pt>
                <c:pt idx="1085">
                  <c:v>0.21177556789456176</c:v>
                </c:pt>
                <c:pt idx="1086">
                  <c:v>0.21223257570730286</c:v>
                </c:pt>
                <c:pt idx="1087">
                  <c:v>0.21231024621460742</c:v>
                </c:pt>
                <c:pt idx="1088">
                  <c:v>0.21220853728173161</c:v>
                </c:pt>
                <c:pt idx="1089">
                  <c:v>0.21222742739106662</c:v>
                </c:pt>
                <c:pt idx="1090">
                  <c:v>0.21252135525213664</c:v>
                </c:pt>
                <c:pt idx="1091">
                  <c:v>0.21295495046574445</c:v>
                </c:pt>
                <c:pt idx="1092">
                  <c:v>0.21340735383613782</c:v>
                </c:pt>
                <c:pt idx="1093">
                  <c:v>0.21384359190699684</c:v>
                </c:pt>
                <c:pt idx="1094">
                  <c:v>0.21426231197374065</c:v>
                </c:pt>
                <c:pt idx="1095">
                  <c:v>0.21473358605283016</c:v>
                </c:pt>
                <c:pt idx="1096">
                  <c:v>0.21538509929182478</c:v>
                </c:pt>
                <c:pt idx="1097">
                  <c:v>0.21628644017679247</c:v>
                </c:pt>
                <c:pt idx="1098">
                  <c:v>0.21727705164620445</c:v>
                </c:pt>
                <c:pt idx="1099">
                  <c:v>0.21812821455153816</c:v>
                </c:pt>
                <c:pt idx="1100">
                  <c:v>0.21878483767748505</c:v>
                </c:pt>
                <c:pt idx="1101">
                  <c:v>0.2192354844559922</c:v>
                </c:pt>
                <c:pt idx="1102">
                  <c:v>0.2194157288378632</c:v>
                </c:pt>
                <c:pt idx="1103">
                  <c:v>0.21931855090590319</c:v>
                </c:pt>
                <c:pt idx="1104">
                  <c:v>0.21918777484766638</c:v>
                </c:pt>
                <c:pt idx="1105">
                  <c:v>0.21927438286971451</c:v>
                </c:pt>
                <c:pt idx="1106">
                  <c:v>0.21967054940526548</c:v>
                </c:pt>
                <c:pt idx="1107">
                  <c:v>0.22040459354608338</c:v>
                </c:pt>
                <c:pt idx="1108">
                  <c:v>0.22146946011804447</c:v>
                </c:pt>
                <c:pt idx="1109">
                  <c:v>0.22262209523443244</c:v>
                </c:pt>
                <c:pt idx="1110">
                  <c:v>0.22352964016108778</c:v>
                </c:pt>
                <c:pt idx="1111">
                  <c:v>0.22412321746445915</c:v>
                </c:pt>
                <c:pt idx="1112">
                  <c:v>0.22442737943789592</c:v>
                </c:pt>
                <c:pt idx="1113">
                  <c:v>0.22445627779781907</c:v>
                </c:pt>
                <c:pt idx="1114">
                  <c:v>0.22449313304551854</c:v>
                </c:pt>
                <c:pt idx="1115">
                  <c:v>0.22481616000809571</c:v>
                </c:pt>
                <c:pt idx="1116">
                  <c:v>0.22552386651826431</c:v>
                </c:pt>
                <c:pt idx="1117">
                  <c:v>0.22673997830976844</c:v>
                </c:pt>
                <c:pt idx="1118">
                  <c:v>0.22829990117302312</c:v>
                </c:pt>
                <c:pt idx="1119">
                  <c:v>0.22968157353984986</c:v>
                </c:pt>
                <c:pt idx="1120">
                  <c:v>0.23060671341426223</c:v>
                </c:pt>
                <c:pt idx="1121">
                  <c:v>0.23116452557681477</c:v>
                </c:pt>
                <c:pt idx="1122">
                  <c:v>0.23140619747705465</c:v>
                </c:pt>
                <c:pt idx="1123">
                  <c:v>0.23147191639226855</c:v>
                </c:pt>
                <c:pt idx="1124">
                  <c:v>0.231627003711281</c:v>
                </c:pt>
                <c:pt idx="1125">
                  <c:v>0.23191333117214169</c:v>
                </c:pt>
                <c:pt idx="1126">
                  <c:v>0.23217427238948715</c:v>
                </c:pt>
                <c:pt idx="1127">
                  <c:v>0.23219430009328842</c:v>
                </c:pt>
                <c:pt idx="1128">
                  <c:v>0.23190024026629449</c:v>
                </c:pt>
                <c:pt idx="1129">
                  <c:v>0.23122414356426887</c:v>
                </c:pt>
                <c:pt idx="1130">
                  <c:v>0.23027709072570968</c:v>
                </c:pt>
                <c:pt idx="1131">
                  <c:v>0.22931046436557459</c:v>
                </c:pt>
                <c:pt idx="1132">
                  <c:v>0.22845106860621175</c:v>
                </c:pt>
                <c:pt idx="1133">
                  <c:v>0.22780441338361307</c:v>
                </c:pt>
                <c:pt idx="1134">
                  <c:v>0.22736108168425526</c:v>
                </c:pt>
                <c:pt idx="1135">
                  <c:v>0.22701287434340167</c:v>
                </c:pt>
                <c:pt idx="1136">
                  <c:v>0.22670051147026188</c:v>
                </c:pt>
                <c:pt idx="1137">
                  <c:v>0.2263885524903031</c:v>
                </c:pt>
                <c:pt idx="1138">
                  <c:v>0.22609538821317535</c:v>
                </c:pt>
                <c:pt idx="1139">
                  <c:v>0.22586814793160195</c:v>
                </c:pt>
                <c:pt idx="1140">
                  <c:v>0.22574608506230667</c:v>
                </c:pt>
                <c:pt idx="1141">
                  <c:v>0.22572538570516934</c:v>
                </c:pt>
                <c:pt idx="1142">
                  <c:v>0.22577486834439223</c:v>
                </c:pt>
                <c:pt idx="1143">
                  <c:v>0.22585455610063357</c:v>
                </c:pt>
                <c:pt idx="1144">
                  <c:v>0.22595342109215488</c:v>
                </c:pt>
                <c:pt idx="1145">
                  <c:v>0.22610084747339448</c:v>
                </c:pt>
                <c:pt idx="1146">
                  <c:v>0.22636902334429357</c:v>
                </c:pt>
                <c:pt idx="1147">
                  <c:v>0.22680239010918335</c:v>
                </c:pt>
                <c:pt idx="1148">
                  <c:v>0.22726195494313761</c:v>
                </c:pt>
                <c:pt idx="1149">
                  <c:v>0.22754407777191274</c:v>
                </c:pt>
                <c:pt idx="1150">
                  <c:v>0.2275377162340102</c:v>
                </c:pt>
                <c:pt idx="1151">
                  <c:v>0.2272379125639423</c:v>
                </c:pt>
                <c:pt idx="1152">
                  <c:v>0.22694673454447811</c:v>
                </c:pt>
                <c:pt idx="1153">
                  <c:v>0.22682400917545431</c:v>
                </c:pt>
                <c:pt idx="1154">
                  <c:v>0.22681460458722533</c:v>
                </c:pt>
                <c:pt idx="1155">
                  <c:v>0.22686656355327475</c:v>
                </c:pt>
                <c:pt idx="1156">
                  <c:v>0.22698644947405663</c:v>
                </c:pt>
                <c:pt idx="1157">
                  <c:v>0.22732881041725236</c:v>
                </c:pt>
                <c:pt idx="1158">
                  <c:v>0.22804084103069258</c:v>
                </c:pt>
                <c:pt idx="1159">
                  <c:v>0.22898236952444634</c:v>
                </c:pt>
                <c:pt idx="1160">
                  <c:v>0.22990247951471732</c:v>
                </c:pt>
                <c:pt idx="1161">
                  <c:v>0.23092312797245945</c:v>
                </c:pt>
                <c:pt idx="1162">
                  <c:v>0.2322234051210702</c:v>
                </c:pt>
                <c:pt idx="1163">
                  <c:v>0.23385842569669643</c:v>
                </c:pt>
                <c:pt idx="1164">
                  <c:v>0.23567785502176111</c:v>
                </c:pt>
                <c:pt idx="1165">
                  <c:v>0.23746198008897826</c:v>
                </c:pt>
                <c:pt idx="1166">
                  <c:v>0.23919384793608078</c:v>
                </c:pt>
                <c:pt idx="1167">
                  <c:v>0.2409678351355467</c:v>
                </c:pt>
                <c:pt idx="1168">
                  <c:v>0.24280892817900129</c:v>
                </c:pt>
                <c:pt idx="1169">
                  <c:v>0.24471132387228831</c:v>
                </c:pt>
                <c:pt idx="1170">
                  <c:v>0.24630311244611947</c:v>
                </c:pt>
                <c:pt idx="1171">
                  <c:v>0.2475252518629594</c:v>
                </c:pt>
                <c:pt idx="1172">
                  <c:v>0.24889181976952979</c:v>
                </c:pt>
                <c:pt idx="1173">
                  <c:v>0.2504024961184399</c:v>
                </c:pt>
                <c:pt idx="1174">
                  <c:v>0.25189444093152019</c:v>
                </c:pt>
                <c:pt idx="1175">
                  <c:v>0.25338652444058457</c:v>
                </c:pt>
                <c:pt idx="1176">
                  <c:v>0.25485079167799773</c:v>
                </c:pt>
                <c:pt idx="1177">
                  <c:v>0.25627971937407357</c:v>
                </c:pt>
                <c:pt idx="1178">
                  <c:v>0.25769372306124111</c:v>
                </c:pt>
                <c:pt idx="1179">
                  <c:v>0.25906391859215355</c:v>
                </c:pt>
                <c:pt idx="1180">
                  <c:v>0.26038329892385326</c:v>
                </c:pt>
                <c:pt idx="1181">
                  <c:v>0.26169930491681664</c:v>
                </c:pt>
                <c:pt idx="1182">
                  <c:v>0.26308958691389339</c:v>
                </c:pt>
                <c:pt idx="1183">
                  <c:v>0.26456132748115452</c:v>
                </c:pt>
                <c:pt idx="1184">
                  <c:v>0.26606307332387374</c:v>
                </c:pt>
                <c:pt idx="1185">
                  <c:v>0.26756843171429351</c:v>
                </c:pt>
                <c:pt idx="1186">
                  <c:v>0.26901998764706919</c:v>
                </c:pt>
                <c:pt idx="1187">
                  <c:v>0.27041062918409037</c:v>
                </c:pt>
                <c:pt idx="1188">
                  <c:v>0.27176395657927155</c:v>
                </c:pt>
                <c:pt idx="1189">
                  <c:v>0.27304890762088108</c:v>
                </c:pt>
                <c:pt idx="1190">
                  <c:v>0.27420370219451556</c:v>
                </c:pt>
                <c:pt idx="1191">
                  <c:v>0.2752752862486027</c:v>
                </c:pt>
                <c:pt idx="1192">
                  <c:v>0.27634687030268978</c:v>
                </c:pt>
                <c:pt idx="1193">
                  <c:v>0.27741845435677692</c:v>
                </c:pt>
                <c:pt idx="1194">
                  <c:v>0.278490038410864</c:v>
                </c:pt>
                <c:pt idx="1195">
                  <c:v>0.27956162246495114</c:v>
                </c:pt>
                <c:pt idx="1196">
                  <c:v>0.28063320651903823</c:v>
                </c:pt>
                <c:pt idx="1197">
                  <c:v>0.28170479057312536</c:v>
                </c:pt>
                <c:pt idx="1198">
                  <c:v>0.28277637462721245</c:v>
                </c:pt>
                <c:pt idx="1199">
                  <c:v>0.28387569552114872</c:v>
                </c:pt>
                <c:pt idx="1200">
                  <c:v>0.28497765984883788</c:v>
                </c:pt>
                <c:pt idx="1201">
                  <c:v>0.28607962417652705</c:v>
                </c:pt>
                <c:pt idx="1202">
                  <c:v>0.28729542234814687</c:v>
                </c:pt>
                <c:pt idx="1203">
                  <c:v>0.28863399936446954</c:v>
                </c:pt>
                <c:pt idx="1204">
                  <c:v>0.29009943263740873</c:v>
                </c:pt>
                <c:pt idx="1205">
                  <c:v>0.29167433264808079</c:v>
                </c:pt>
                <c:pt idx="1206">
                  <c:v>0.2932177305478918</c:v>
                </c:pt>
                <c:pt idx="1207">
                  <c:v>0.29466527946120058</c:v>
                </c:pt>
                <c:pt idx="1208">
                  <c:v>0.296009779744351</c:v>
                </c:pt>
                <c:pt idx="1209">
                  <c:v>0.29727352878889152</c:v>
                </c:pt>
                <c:pt idx="1210">
                  <c:v>0.2985112397696244</c:v>
                </c:pt>
                <c:pt idx="1211">
                  <c:v>0.29975181634254106</c:v>
                </c:pt>
                <c:pt idx="1212">
                  <c:v>0.30099526342040195</c:v>
                </c:pt>
                <c:pt idx="1213">
                  <c:v>0.3022125680026404</c:v>
                </c:pt>
                <c:pt idx="1214">
                  <c:v>0.30340085466649752</c:v>
                </c:pt>
                <c:pt idx="1215">
                  <c:v>0.30458914133035458</c:v>
                </c:pt>
                <c:pt idx="1216">
                  <c:v>0.30574841007583037</c:v>
                </c:pt>
                <c:pt idx="1217">
                  <c:v>0.30690489277611921</c:v>
                </c:pt>
                <c:pt idx="1218">
                  <c:v>0.30809036360226538</c:v>
                </c:pt>
                <c:pt idx="1219">
                  <c:v>0.30927583442841156</c:v>
                </c:pt>
                <c:pt idx="1220">
                  <c:v>0.3104323171287004</c:v>
                </c:pt>
                <c:pt idx="1221">
                  <c:v>0.31155706036828373</c:v>
                </c:pt>
                <c:pt idx="1222">
                  <c:v>0.31267905718577932</c:v>
                </c:pt>
                <c:pt idx="1223">
                  <c:v>0.31379831248889323</c:v>
                </c:pt>
                <c:pt idx="1224">
                  <c:v>0.31488596222451609</c:v>
                </c:pt>
                <c:pt idx="1225">
                  <c:v>0.31591059426803919</c:v>
                </c:pt>
                <c:pt idx="1226">
                  <c:v>0.31689862329108737</c:v>
                </c:pt>
                <c:pt idx="1227">
                  <c:v>0.31785027189974008</c:v>
                </c:pt>
                <c:pt idx="1228">
                  <c:v>0.31882028603556067</c:v>
                </c:pt>
                <c:pt idx="1229">
                  <c:v>0.31984210038992539</c:v>
                </c:pt>
                <c:pt idx="1230">
                  <c:v>0.32088710365461559</c:v>
                </c:pt>
                <c:pt idx="1231">
                  <c:v>0.32192948267187665</c:v>
                </c:pt>
                <c:pt idx="1232">
                  <c:v>0.32296662762424971</c:v>
                </c:pt>
                <c:pt idx="1233">
                  <c:v>0.32400116274905522</c:v>
                </c:pt>
                <c:pt idx="1234">
                  <c:v>0.32500227908297419</c:v>
                </c:pt>
                <c:pt idx="1235">
                  <c:v>0.3260264228120866</c:v>
                </c:pt>
                <c:pt idx="1236">
                  <c:v>0.32710422893097096</c:v>
                </c:pt>
                <c:pt idx="1237">
                  <c:v>0.32818203504985527</c:v>
                </c:pt>
                <c:pt idx="1238">
                  <c:v>0.32925720045938167</c:v>
                </c:pt>
                <c:pt idx="1239">
                  <c:v>0.3303042715187709</c:v>
                </c:pt>
                <c:pt idx="1240">
                  <c:v>0.33129006550781859</c:v>
                </c:pt>
                <c:pt idx="1241">
                  <c:v>0.33218686461098657</c:v>
                </c:pt>
                <c:pt idx="1242">
                  <c:v>0.33296021533395004</c:v>
                </c:pt>
                <c:pt idx="1243">
                  <c:v>0.33363692220546354</c:v>
                </c:pt>
                <c:pt idx="1244">
                  <c:v>0.33426892882812015</c:v>
                </c:pt>
                <c:pt idx="1245">
                  <c:v>0.33491345904712305</c:v>
                </c:pt>
                <c:pt idx="1246">
                  <c:v>0.33557032188047248</c:v>
                </c:pt>
                <c:pt idx="1247">
                  <c:v>0.33621461940169167</c:v>
                </c:pt>
                <c:pt idx="1248">
                  <c:v>0.33684446428821235</c:v>
                </c:pt>
                <c:pt idx="1249">
                  <c:v>0.3374885232620517</c:v>
                </c:pt>
                <c:pt idx="1250">
                  <c:v>0.33809410577890131</c:v>
                </c:pt>
                <c:pt idx="1251">
                  <c:v>0.33865979325356876</c:v>
                </c:pt>
                <c:pt idx="1252">
                  <c:v>0.33921204935430943</c:v>
                </c:pt>
                <c:pt idx="1253">
                  <c:v>0.33975108880211174</c:v>
                </c:pt>
                <c:pt idx="1254">
                  <c:v>0.34030253760732276</c:v>
                </c:pt>
                <c:pt idx="1255">
                  <c:v>0.34086806413261134</c:v>
                </c:pt>
                <c:pt idx="1256">
                  <c:v>0.3414224094701146</c:v>
                </c:pt>
                <c:pt idx="1257">
                  <c:v>0.34196572664322178</c:v>
                </c:pt>
                <c:pt idx="1258">
                  <c:v>0.34249816758359769</c:v>
                </c:pt>
                <c:pt idx="1259">
                  <c:v>0.34301988313118248</c:v>
                </c:pt>
                <c:pt idx="1260">
                  <c:v>0.34353102303419175</c:v>
                </c:pt>
                <c:pt idx="1261">
                  <c:v>0.34403173594911679</c:v>
                </c:pt>
                <c:pt idx="1262">
                  <c:v>0.344522169440724</c:v>
                </c:pt>
                <c:pt idx="1263">
                  <c:v>0.34502627420873594</c:v>
                </c:pt>
                <c:pt idx="1264">
                  <c:v>0.34556920751852277</c:v>
                </c:pt>
                <c:pt idx="1265">
                  <c:v>0.34615226135306892</c:v>
                </c:pt>
                <c:pt idx="1266">
                  <c:v>0.346823751493608</c:v>
                </c:pt>
                <c:pt idx="1267">
                  <c:v>0.34758902849971629</c:v>
                </c:pt>
                <c:pt idx="1268">
                  <c:v>0.34842675290816683</c:v>
                </c:pt>
                <c:pt idx="1269">
                  <c:v>0.34931795476594391</c:v>
                </c:pt>
                <c:pt idx="1270">
                  <c:v>0.35019206177257578</c:v>
                </c:pt>
                <c:pt idx="1271">
                  <c:v>0.35104678801073019</c:v>
                </c:pt>
                <c:pt idx="1272">
                  <c:v>0.35185825596898318</c:v>
                </c:pt>
                <c:pt idx="1273">
                  <c:v>0.35257462619061064</c:v>
                </c:pt>
                <c:pt idx="1274">
                  <c:v>0.35321591878678982</c:v>
                </c:pt>
                <c:pt idx="1275">
                  <c:v>0.35380435911684494</c:v>
                </c:pt>
                <c:pt idx="1276">
                  <c:v>0.35436211914394961</c:v>
                </c:pt>
                <c:pt idx="1277">
                  <c:v>0.3549362752762184</c:v>
                </c:pt>
                <c:pt idx="1278">
                  <c:v>0.35552843819264751</c:v>
                </c:pt>
                <c:pt idx="1279">
                  <c:v>0.35613846471011734</c:v>
                </c:pt>
                <c:pt idx="1280">
                  <c:v>0.35681433452740174</c:v>
                </c:pt>
                <c:pt idx="1281">
                  <c:v>0.35755965071814289</c:v>
                </c:pt>
                <c:pt idx="1282">
                  <c:v>0.3583301238184104</c:v>
                </c:pt>
                <c:pt idx="1283">
                  <c:v>0.35912581734548243</c:v>
                </c:pt>
                <c:pt idx="1284">
                  <c:v>0.35994887433696643</c:v>
                </c:pt>
                <c:pt idx="1285">
                  <c:v>0.36072944711364102</c:v>
                </c:pt>
                <c:pt idx="1286">
                  <c:v>0.36148669234401937</c:v>
                </c:pt>
                <c:pt idx="1287">
                  <c:v>0.36224593956944234</c:v>
                </c:pt>
                <c:pt idx="1288">
                  <c:v>0.36298182945604501</c:v>
                </c:pt>
                <c:pt idx="1289">
                  <c:v>0.36367100466500707</c:v>
                </c:pt>
                <c:pt idx="1290">
                  <c:v>0.36430976308898078</c:v>
                </c:pt>
                <c:pt idx="1291">
                  <c:v>0.3649215970466711</c:v>
                </c:pt>
                <c:pt idx="1292">
                  <c:v>0.36548172290819414</c:v>
                </c:pt>
                <c:pt idx="1293">
                  <c:v>0.36601189842724341</c:v>
                </c:pt>
                <c:pt idx="1294">
                  <c:v>0.36655824535726961</c:v>
                </c:pt>
                <c:pt idx="1295">
                  <c:v>0.3670994894582123</c:v>
                </c:pt>
                <c:pt idx="1296">
                  <c:v>0.36758858015897422</c:v>
                </c:pt>
                <c:pt idx="1297">
                  <c:v>0.36804706547003663</c:v>
                </c:pt>
                <c:pt idx="1298">
                  <c:v>0.36849774294694559</c:v>
                </c:pt>
                <c:pt idx="1299">
                  <c:v>0.36898521764103437</c:v>
                </c:pt>
                <c:pt idx="1300">
                  <c:v>0.36955659379021139</c:v>
                </c:pt>
                <c:pt idx="1301">
                  <c:v>0.37021481464602729</c:v>
                </c:pt>
                <c:pt idx="1302">
                  <c:v>0.37094135026022484</c:v>
                </c:pt>
                <c:pt idx="1303">
                  <c:v>0.37171616205119312</c:v>
                </c:pt>
                <c:pt idx="1304">
                  <c:v>0.37249691948507108</c:v>
                </c:pt>
                <c:pt idx="1305">
                  <c:v>0.37325928541521647</c:v>
                </c:pt>
                <c:pt idx="1306">
                  <c:v>0.37402558962516741</c:v>
                </c:pt>
                <c:pt idx="1307">
                  <c:v>0.37481834069404008</c:v>
                </c:pt>
                <c:pt idx="1308">
                  <c:v>0.37559455729473268</c:v>
                </c:pt>
                <c:pt idx="1309">
                  <c:v>0.37632754279534952</c:v>
                </c:pt>
                <c:pt idx="1310">
                  <c:v>0.37703982418023751</c:v>
                </c:pt>
                <c:pt idx="1311">
                  <c:v>0.37772946324688134</c:v>
                </c:pt>
                <c:pt idx="1312">
                  <c:v>0.37839645999528093</c:v>
                </c:pt>
                <c:pt idx="1313">
                  <c:v>0.37906160791873739</c:v>
                </c:pt>
                <c:pt idx="1314">
                  <c:v>0.37972675584219379</c:v>
                </c:pt>
                <c:pt idx="1315">
                  <c:v>0.38036747604370952</c:v>
                </c:pt>
                <c:pt idx="1316">
                  <c:v>0.38098383193947699</c:v>
                </c:pt>
                <c:pt idx="1317">
                  <c:v>0.38155164945210823</c:v>
                </c:pt>
                <c:pt idx="1318">
                  <c:v>0.38211434681927786</c:v>
                </c:pt>
                <c:pt idx="1319">
                  <c:v>0.38267364976865736</c:v>
                </c:pt>
                <c:pt idx="1320">
                  <c:v>0.38313886944731407</c:v>
                </c:pt>
                <c:pt idx="1321">
                  <c:v>0.38357270327158305</c:v>
                </c:pt>
                <c:pt idx="1322">
                  <c:v>0.38404443902208962</c:v>
                </c:pt>
                <c:pt idx="1323">
                  <c:v>0.38464101129890671</c:v>
                </c:pt>
                <c:pt idx="1324">
                  <c:v>0.38543810669964901</c:v>
                </c:pt>
                <c:pt idx="1325">
                  <c:v>0.38639954708152202</c:v>
                </c:pt>
                <c:pt idx="1326">
                  <c:v>0.38753733812308172</c:v>
                </c:pt>
                <c:pt idx="1327">
                  <c:v>0.3888636787499547</c:v>
                </c:pt>
                <c:pt idx="1328">
                  <c:v>0.39030345867526378</c:v>
                </c:pt>
                <c:pt idx="1329">
                  <c:v>0.39166875691291808</c:v>
                </c:pt>
                <c:pt idx="1330">
                  <c:v>0.39282565164330263</c:v>
                </c:pt>
                <c:pt idx="1331">
                  <c:v>0.39377858129773796</c:v>
                </c:pt>
                <c:pt idx="1332">
                  <c:v>0.39461541797959554</c:v>
                </c:pt>
                <c:pt idx="1333">
                  <c:v>0.39540399077256433</c:v>
                </c:pt>
                <c:pt idx="1334">
                  <c:v>0.39619256356553306</c:v>
                </c:pt>
                <c:pt idx="1335">
                  <c:v>0.39698113635850185</c:v>
                </c:pt>
                <c:pt idx="1336">
                  <c:v>0.39774557720702614</c:v>
                </c:pt>
                <c:pt idx="1337">
                  <c:v>0.39843566452070256</c:v>
                </c:pt>
                <c:pt idx="1338">
                  <c:v>0.39907187769439767</c:v>
                </c:pt>
                <c:pt idx="1339">
                  <c:v>0.39970245769570134</c:v>
                </c:pt>
                <c:pt idx="1340">
                  <c:v>0.40037510909030577</c:v>
                </c:pt>
                <c:pt idx="1341">
                  <c:v>0.40109345189844114</c:v>
                </c:pt>
                <c:pt idx="1342">
                  <c:v>0.40183359655422496</c:v>
                </c:pt>
                <c:pt idx="1343">
                  <c:v>0.40259751564416513</c:v>
                </c:pt>
                <c:pt idx="1344">
                  <c:v>0.40338520916826176</c:v>
                </c:pt>
                <c:pt idx="1345">
                  <c:v>0.40419876888311868</c:v>
                </c:pt>
                <c:pt idx="1346">
                  <c:v>0.40508592645056274</c:v>
                </c:pt>
                <c:pt idx="1347">
                  <c:v>0.40605372476087648</c:v>
                </c:pt>
                <c:pt idx="1348">
                  <c:v>0.4070307267747082</c:v>
                </c:pt>
                <c:pt idx="1349">
                  <c:v>0.40799280630430068</c:v>
                </c:pt>
                <c:pt idx="1350">
                  <c:v>0.40888894859417119</c:v>
                </c:pt>
                <c:pt idx="1351">
                  <c:v>0.40971437946659922</c:v>
                </c:pt>
                <c:pt idx="1352">
                  <c:v>0.41046687824026173</c:v>
                </c:pt>
                <c:pt idx="1353">
                  <c:v>0.41104553947902167</c:v>
                </c:pt>
                <c:pt idx="1354">
                  <c:v>0.41139512771513881</c:v>
                </c:pt>
                <c:pt idx="1355">
                  <c:v>0.4115621233291506</c:v>
                </c:pt>
                <c:pt idx="1356">
                  <c:v>0.41164173566258933</c:v>
                </c:pt>
                <c:pt idx="1357">
                  <c:v>0.41168300328398849</c:v>
                </c:pt>
                <c:pt idx="1358">
                  <c:v>0.41168655929435088</c:v>
                </c:pt>
                <c:pt idx="1359">
                  <c:v>0.41164528254868438</c:v>
                </c:pt>
                <c:pt idx="1360">
                  <c:v>0.41152832146803309</c:v>
                </c:pt>
                <c:pt idx="1361">
                  <c:v>0.41135469568325511</c:v>
                </c:pt>
                <c:pt idx="1362">
                  <c:v>0.41114311056524633</c:v>
                </c:pt>
                <c:pt idx="1363">
                  <c:v>0.41088129043444899</c:v>
                </c:pt>
                <c:pt idx="1364">
                  <c:v>0.4106019710047415</c:v>
                </c:pt>
                <c:pt idx="1365">
                  <c:v>0.41044676197214369</c:v>
                </c:pt>
                <c:pt idx="1366">
                  <c:v>0.41056106827318573</c:v>
                </c:pt>
                <c:pt idx="1367">
                  <c:v>0.41102851568334908</c:v>
                </c:pt>
                <c:pt idx="1368">
                  <c:v>0.41182822697020033</c:v>
                </c:pt>
                <c:pt idx="1369">
                  <c:v>0.41269220443960941</c:v>
                </c:pt>
                <c:pt idx="1370">
                  <c:v>0.41333016251026305</c:v>
                </c:pt>
                <c:pt idx="1371">
                  <c:v>0.41367092288231927</c:v>
                </c:pt>
                <c:pt idx="1372">
                  <c:v>0.41364237682058286</c:v>
                </c:pt>
                <c:pt idx="1373">
                  <c:v>0.41349730195252105</c:v>
                </c:pt>
                <c:pt idx="1374">
                  <c:v>0.41352809297366877</c:v>
                </c:pt>
                <c:pt idx="1375">
                  <c:v>0.4138306942741321</c:v>
                </c:pt>
                <c:pt idx="1376">
                  <c:v>0.41423661604784645</c:v>
                </c:pt>
                <c:pt idx="1377">
                  <c:v>0.41455643742718495</c:v>
                </c:pt>
                <c:pt idx="1378">
                  <c:v>0.41468293206171952</c:v>
                </c:pt>
                <c:pt idx="1379">
                  <c:v>0.41459471198688386</c:v>
                </c:pt>
                <c:pt idx="1380">
                  <c:v>0.41420755080078159</c:v>
                </c:pt>
                <c:pt idx="1381">
                  <c:v>0.41344290249606264</c:v>
                </c:pt>
                <c:pt idx="1382">
                  <c:v>0.4125580203459962</c:v>
                </c:pt>
                <c:pt idx="1383">
                  <c:v>0.41176454003446838</c:v>
                </c:pt>
                <c:pt idx="1384">
                  <c:v>0.41106679272369606</c:v>
                </c:pt>
                <c:pt idx="1385">
                  <c:v>0.41066930336615304</c:v>
                </c:pt>
                <c:pt idx="1386">
                  <c:v>0.41077693778797375</c:v>
                </c:pt>
                <c:pt idx="1387">
                  <c:v>0.41141027485033999</c:v>
                </c:pt>
                <c:pt idx="1388">
                  <c:v>0.41219624604015237</c:v>
                </c:pt>
                <c:pt idx="1389">
                  <c:v>0.41278711237675786</c:v>
                </c:pt>
                <c:pt idx="1390">
                  <c:v>0.41320188510328526</c:v>
                </c:pt>
                <c:pt idx="1391">
                  <c:v>0.41370736129750108</c:v>
                </c:pt>
                <c:pt idx="1392">
                  <c:v>0.41449987752088246</c:v>
                </c:pt>
                <c:pt idx="1393">
                  <c:v>0.41564239873553621</c:v>
                </c:pt>
                <c:pt idx="1394">
                  <c:v>0.41698951725985184</c:v>
                </c:pt>
                <c:pt idx="1395">
                  <c:v>0.41824957403841367</c:v>
                </c:pt>
                <c:pt idx="1396">
                  <c:v>0.41924073388203509</c:v>
                </c:pt>
                <c:pt idx="1397">
                  <c:v>0.4199438531946858</c:v>
                </c:pt>
                <c:pt idx="1398">
                  <c:v>0.42041243042777682</c:v>
                </c:pt>
                <c:pt idx="1399">
                  <c:v>0.42075015889543571</c:v>
                </c:pt>
                <c:pt idx="1400">
                  <c:v>0.42098786792491727</c:v>
                </c:pt>
                <c:pt idx="1401">
                  <c:v>0.42110717026453443</c:v>
                </c:pt>
                <c:pt idx="1402">
                  <c:v>0.42114091204564152</c:v>
                </c:pt>
                <c:pt idx="1403">
                  <c:v>0.42110323494390228</c:v>
                </c:pt>
                <c:pt idx="1404">
                  <c:v>0.42100459285655506</c:v>
                </c:pt>
                <c:pt idx="1405">
                  <c:v>0.4208707492346821</c:v>
                </c:pt>
                <c:pt idx="1406">
                  <c:v>0.42067226986613454</c:v>
                </c:pt>
                <c:pt idx="1407">
                  <c:v>0.42030339138237871</c:v>
                </c:pt>
                <c:pt idx="1408">
                  <c:v>0.41966139345210723</c:v>
                </c:pt>
                <c:pt idx="1409">
                  <c:v>0.41893432327368707</c:v>
                </c:pt>
                <c:pt idx="1410">
                  <c:v>0.41842558755110565</c:v>
                </c:pt>
                <c:pt idx="1411">
                  <c:v>0.4182588567537453</c:v>
                </c:pt>
                <c:pt idx="1412">
                  <c:v>0.41836442284513781</c:v>
                </c:pt>
                <c:pt idx="1413">
                  <c:v>0.41854525749844002</c:v>
                </c:pt>
                <c:pt idx="1414">
                  <c:v>0.41868670612057485</c:v>
                </c:pt>
                <c:pt idx="1415">
                  <c:v>0.41878669791033574</c:v>
                </c:pt>
                <c:pt idx="1416">
                  <c:v>0.41886100033150053</c:v>
                </c:pt>
                <c:pt idx="1417">
                  <c:v>0.41896554043550438</c:v>
                </c:pt>
                <c:pt idx="1418">
                  <c:v>0.41921431199173154</c:v>
                </c:pt>
                <c:pt idx="1419">
                  <c:v>0.41971314999059017</c:v>
                </c:pt>
                <c:pt idx="1420">
                  <c:v>0.42048089813019596</c:v>
                </c:pt>
                <c:pt idx="1421">
                  <c:v>0.42141970850300975</c:v>
                </c:pt>
                <c:pt idx="1422">
                  <c:v>0.42232687742482039</c:v>
                </c:pt>
                <c:pt idx="1423">
                  <c:v>0.42295875321380905</c:v>
                </c:pt>
                <c:pt idx="1424">
                  <c:v>0.42319533471713056</c:v>
                </c:pt>
                <c:pt idx="1425">
                  <c:v>0.42305530140258774</c:v>
                </c:pt>
                <c:pt idx="1426">
                  <c:v>0.42272862782421206</c:v>
                </c:pt>
                <c:pt idx="1427">
                  <c:v>0.4225502533896392</c:v>
                </c:pt>
                <c:pt idx="1428">
                  <c:v>0.42265706997385377</c:v>
                </c:pt>
                <c:pt idx="1429">
                  <c:v>0.42304374502821085</c:v>
                </c:pt>
                <c:pt idx="1430">
                  <c:v>0.42376673008212479</c:v>
                </c:pt>
                <c:pt idx="1431">
                  <c:v>0.42463212858184773</c:v>
                </c:pt>
                <c:pt idx="1432">
                  <c:v>0.42524316969383941</c:v>
                </c:pt>
                <c:pt idx="1433">
                  <c:v>0.42549936331932992</c:v>
                </c:pt>
                <c:pt idx="1434">
                  <c:v>0.42545285423853146</c:v>
                </c:pt>
                <c:pt idx="1435">
                  <c:v>0.42514164355954359</c:v>
                </c:pt>
                <c:pt idx="1436">
                  <c:v>0.42456169822643275</c:v>
                </c:pt>
                <c:pt idx="1437">
                  <c:v>0.42393115636733697</c:v>
                </c:pt>
                <c:pt idx="1438">
                  <c:v>0.42339645779404439</c:v>
                </c:pt>
                <c:pt idx="1439">
                  <c:v>0.42314647874587868</c:v>
                </c:pt>
                <c:pt idx="1440">
                  <c:v>0.42318151946481514</c:v>
                </c:pt>
                <c:pt idx="1441">
                  <c:v>0.42338825195792984</c:v>
                </c:pt>
                <c:pt idx="1442">
                  <c:v>0.4236295500313822</c:v>
                </c:pt>
                <c:pt idx="1443">
                  <c:v>0.42379665269134731</c:v>
                </c:pt>
                <c:pt idx="1444">
                  <c:v>0.42385925064317581</c:v>
                </c:pt>
                <c:pt idx="1445">
                  <c:v>0.42381290637273245</c:v>
                </c:pt>
                <c:pt idx="1446">
                  <c:v>0.42374294777352833</c:v>
                </c:pt>
                <c:pt idx="1447">
                  <c:v>0.42373911365019701</c:v>
                </c:pt>
                <c:pt idx="1448">
                  <c:v>0.42381978141061366</c:v>
                </c:pt>
                <c:pt idx="1449">
                  <c:v>0.42392922166856079</c:v>
                </c:pt>
                <c:pt idx="1450">
                  <c:v>0.42399036814089841</c:v>
                </c:pt>
                <c:pt idx="1451">
                  <c:v>0.42390956011380743</c:v>
                </c:pt>
                <c:pt idx="1452">
                  <c:v>0.42368832062839196</c:v>
                </c:pt>
                <c:pt idx="1453">
                  <c:v>0.42348778074066545</c:v>
                </c:pt>
                <c:pt idx="1454">
                  <c:v>0.42341205457160264</c:v>
                </c:pt>
                <c:pt idx="1455">
                  <c:v>0.42340340824734701</c:v>
                </c:pt>
                <c:pt idx="1456">
                  <c:v>0.42340340824734701</c:v>
                </c:pt>
                <c:pt idx="1457">
                  <c:v>0.42340340824734701</c:v>
                </c:pt>
                <c:pt idx="1458">
                  <c:v>0.42340340824734701</c:v>
                </c:pt>
                <c:pt idx="1459">
                  <c:v>0.42340340824734701</c:v>
                </c:pt>
                <c:pt idx="1460">
                  <c:v>0.42340340824734701</c:v>
                </c:pt>
                <c:pt idx="1461">
                  <c:v>0.42340340824734701</c:v>
                </c:pt>
                <c:pt idx="1462">
                  <c:v>0.42340340824734701</c:v>
                </c:pt>
                <c:pt idx="1463">
                  <c:v>0.42340340824734701</c:v>
                </c:pt>
                <c:pt idx="1464">
                  <c:v>0.42340340824734701</c:v>
                </c:pt>
                <c:pt idx="1465">
                  <c:v>0.42340340824734701</c:v>
                </c:pt>
                <c:pt idx="1466">
                  <c:v>0.42340340824734701</c:v>
                </c:pt>
                <c:pt idx="1467">
                  <c:v>0.42340340824734701</c:v>
                </c:pt>
                <c:pt idx="1468">
                  <c:v>0.42340340824734701</c:v>
                </c:pt>
                <c:pt idx="1469">
                  <c:v>0.42340340824734701</c:v>
                </c:pt>
                <c:pt idx="1470">
                  <c:v>0.42340340824734701</c:v>
                </c:pt>
                <c:pt idx="1471">
                  <c:v>0.42340340824734701</c:v>
                </c:pt>
                <c:pt idx="1472">
                  <c:v>0.42340340824734701</c:v>
                </c:pt>
                <c:pt idx="1473">
                  <c:v>0.42340340824734701</c:v>
                </c:pt>
                <c:pt idx="1474">
                  <c:v>0.42340340824734701</c:v>
                </c:pt>
                <c:pt idx="1475">
                  <c:v>0.42340340824734701</c:v>
                </c:pt>
                <c:pt idx="1476">
                  <c:v>0.42340340824734701</c:v>
                </c:pt>
                <c:pt idx="1477">
                  <c:v>0.42340340824734701</c:v>
                </c:pt>
                <c:pt idx="1478">
                  <c:v>0.42340340824734701</c:v>
                </c:pt>
                <c:pt idx="1479">
                  <c:v>0.42340340824734701</c:v>
                </c:pt>
                <c:pt idx="1480">
                  <c:v>0.42340340824734701</c:v>
                </c:pt>
                <c:pt idx="1481">
                  <c:v>0.42340340824734701</c:v>
                </c:pt>
                <c:pt idx="1482">
                  <c:v>0.42340340824734701</c:v>
                </c:pt>
                <c:pt idx="1483">
                  <c:v>0.42344151532469149</c:v>
                </c:pt>
                <c:pt idx="1484">
                  <c:v>0.4235138506841879</c:v>
                </c:pt>
                <c:pt idx="1485">
                  <c:v>0.42360626808422291</c:v>
                </c:pt>
                <c:pt idx="1486">
                  <c:v>0.42370818611071176</c:v>
                </c:pt>
                <c:pt idx="1487">
                  <c:v>0.42381608408937838</c:v>
                </c:pt>
                <c:pt idx="1488">
                  <c:v>0.42393206492534086</c:v>
                </c:pt>
                <c:pt idx="1489">
                  <c:v>0.42406739861438381</c:v>
                </c:pt>
                <c:pt idx="1490">
                  <c:v>0.42424648156478612</c:v>
                </c:pt>
                <c:pt idx="1491">
                  <c:v>0.42449058352988506</c:v>
                </c:pt>
                <c:pt idx="1492">
                  <c:v>0.42482456971505766</c:v>
                </c:pt>
                <c:pt idx="1493">
                  <c:v>0.42527427320411054</c:v>
                </c:pt>
                <c:pt idx="1494">
                  <c:v>0.42585673866669371</c:v>
                </c:pt>
                <c:pt idx="1495">
                  <c:v>0.42657378327172646</c:v>
                </c:pt>
                <c:pt idx="1496">
                  <c:v>0.42739846371051537</c:v>
                </c:pt>
                <c:pt idx="1497">
                  <c:v>0.42828652680013424</c:v>
                </c:pt>
                <c:pt idx="1498">
                  <c:v>0.42921496487456801</c:v>
                </c:pt>
                <c:pt idx="1499">
                  <c:v>0.43014376379107572</c:v>
                </c:pt>
                <c:pt idx="1500">
                  <c:v>0.43105229167736692</c:v>
                </c:pt>
                <c:pt idx="1501">
                  <c:v>0.43192409339287086</c:v>
                </c:pt>
                <c:pt idx="1502">
                  <c:v>0.43272786599416213</c:v>
                </c:pt>
                <c:pt idx="1503">
                  <c:v>0.43344754315957867</c:v>
                </c:pt>
                <c:pt idx="1504">
                  <c:v>0.43406947063836065</c:v>
                </c:pt>
                <c:pt idx="1505">
                  <c:v>0.43464363553037816</c:v>
                </c:pt>
                <c:pt idx="1506">
                  <c:v>0.43519934086623824</c:v>
                </c:pt>
                <c:pt idx="1507">
                  <c:v>0.43574853667829233</c:v>
                </c:pt>
                <c:pt idx="1508">
                  <c:v>0.43630836820579683</c:v>
                </c:pt>
                <c:pt idx="1509">
                  <c:v>0.43684524532963942</c:v>
                </c:pt>
                <c:pt idx="1510">
                  <c:v>0.43737334721427673</c:v>
                </c:pt>
                <c:pt idx="1511">
                  <c:v>0.43792521657544314</c:v>
                </c:pt>
                <c:pt idx="1512">
                  <c:v>0.43851934367522311</c:v>
                </c:pt>
                <c:pt idx="1513">
                  <c:v>0.43917498524379572</c:v>
                </c:pt>
                <c:pt idx="1514">
                  <c:v>0.439948277713203</c:v>
                </c:pt>
                <c:pt idx="1515">
                  <c:v>0.4408859861131777</c:v>
                </c:pt>
                <c:pt idx="1516">
                  <c:v>0.4420046579834927</c:v>
                </c:pt>
                <c:pt idx="1517">
                  <c:v>0.44330577903952406</c:v>
                </c:pt>
                <c:pt idx="1518">
                  <c:v>0.44473146303442174</c:v>
                </c:pt>
                <c:pt idx="1519">
                  <c:v>0.44616793897873114</c:v>
                </c:pt>
                <c:pt idx="1520">
                  <c:v>0.44748050897600194</c:v>
                </c:pt>
                <c:pt idx="1521">
                  <c:v>0.44864445868788944</c:v>
                </c:pt>
                <c:pt idx="1522">
                  <c:v>0.44968858273789791</c:v>
                </c:pt>
                <c:pt idx="1523">
                  <c:v>0.45064311283917352</c:v>
                </c:pt>
                <c:pt idx="1524">
                  <c:v>0.45152568631394457</c:v>
                </c:pt>
                <c:pt idx="1525">
                  <c:v>0.452328782353634</c:v>
                </c:pt>
                <c:pt idx="1526">
                  <c:v>0.45302753130135981</c:v>
                </c:pt>
                <c:pt idx="1527">
                  <c:v>0.45357008879571564</c:v>
                </c:pt>
                <c:pt idx="1528">
                  <c:v>0.45388678013910844</c:v>
                </c:pt>
                <c:pt idx="1529">
                  <c:v>0.45390812881506132</c:v>
                </c:pt>
                <c:pt idx="1530">
                  <c:v>0.45373684799333397</c:v>
                </c:pt>
                <c:pt idx="1531">
                  <c:v>0.45344887387391003</c:v>
                </c:pt>
                <c:pt idx="1532">
                  <c:v>0.45315728367096553</c:v>
                </c:pt>
                <c:pt idx="1533">
                  <c:v>0.45295048203449439</c:v>
                </c:pt>
                <c:pt idx="1534">
                  <c:v>0.45286702763269193</c:v>
                </c:pt>
                <c:pt idx="1535">
                  <c:v>0.45295072456361113</c:v>
                </c:pt>
                <c:pt idx="1536">
                  <c:v>0.45322644675971485</c:v>
                </c:pt>
                <c:pt idx="1537">
                  <c:v>0.45369666854469426</c:v>
                </c:pt>
                <c:pt idx="1538">
                  <c:v>0.45438841172454975</c:v>
                </c:pt>
                <c:pt idx="1539">
                  <c:v>0.45535400389841624</c:v>
                </c:pt>
                <c:pt idx="1540">
                  <c:v>0.45662344789967368</c:v>
                </c:pt>
                <c:pt idx="1541">
                  <c:v>0.45815361960429185</c:v>
                </c:pt>
                <c:pt idx="1542">
                  <c:v>0.4599337467790604</c:v>
                </c:pt>
                <c:pt idx="1543">
                  <c:v>0.46193083284946218</c:v>
                </c:pt>
                <c:pt idx="1544">
                  <c:v>0.46411741011358709</c:v>
                </c:pt>
                <c:pt idx="1545">
                  <c:v>0.4664649563787906</c:v>
                </c:pt>
                <c:pt idx="1546">
                  <c:v>0.46885436045338807</c:v>
                </c:pt>
                <c:pt idx="1547">
                  <c:v>0.47114363023104727</c:v>
                </c:pt>
                <c:pt idx="1548">
                  <c:v>0.47314144433465838</c:v>
                </c:pt>
                <c:pt idx="1549">
                  <c:v>0.47479926154627999</c:v>
                </c:pt>
                <c:pt idx="1550">
                  <c:v>0.4762211439440423</c:v>
                </c:pt>
                <c:pt idx="1551">
                  <c:v>0.47749882339261807</c:v>
                </c:pt>
                <c:pt idx="1552">
                  <c:v>0.47876060094747885</c:v>
                </c:pt>
                <c:pt idx="1553">
                  <c:v>0.48006360485239258</c:v>
                </c:pt>
                <c:pt idx="1554">
                  <c:v>0.4814356577713455</c:v>
                </c:pt>
                <c:pt idx="1555">
                  <c:v>0.48288348164186662</c:v>
                </c:pt>
                <c:pt idx="1556">
                  <c:v>0.48438031401777926</c:v>
                </c:pt>
                <c:pt idx="1557">
                  <c:v>0.48590187640594473</c:v>
                </c:pt>
                <c:pt idx="1558">
                  <c:v>0.48744532742581204</c:v>
                </c:pt>
                <c:pt idx="1559">
                  <c:v>0.48907110480751737</c:v>
                </c:pt>
                <c:pt idx="1560">
                  <c:v>0.49081259374924507</c:v>
                </c:pt>
                <c:pt idx="1561">
                  <c:v>0.4926788252905932</c:v>
                </c:pt>
                <c:pt idx="1562">
                  <c:v>0.49470549286330651</c:v>
                </c:pt>
                <c:pt idx="1563">
                  <c:v>0.49690782902870145</c:v>
                </c:pt>
                <c:pt idx="1564">
                  <c:v>0.49920347578731772</c:v>
                </c:pt>
                <c:pt idx="1565">
                  <c:v>0.50156384121871633</c:v>
                </c:pt>
                <c:pt idx="1566">
                  <c:v>0.50399026579889183</c:v>
                </c:pt>
                <c:pt idx="1567">
                  <c:v>0.50651592912180854</c:v>
                </c:pt>
                <c:pt idx="1568">
                  <c:v>0.50914757250725762</c:v>
                </c:pt>
                <c:pt idx="1569">
                  <c:v>0.51185496238499217</c:v>
                </c:pt>
                <c:pt idx="1570">
                  <c:v>0.51467304626644428</c:v>
                </c:pt>
                <c:pt idx="1571">
                  <c:v>0.51754148093447128</c:v>
                </c:pt>
                <c:pt idx="1572">
                  <c:v>0.52038281533766284</c:v>
                </c:pt>
                <c:pt idx="1573">
                  <c:v>0.52322577333400477</c:v>
                </c:pt>
                <c:pt idx="1574">
                  <c:v>0.52606513666159938</c:v>
                </c:pt>
                <c:pt idx="1575">
                  <c:v>0.52889563036004628</c:v>
                </c:pt>
                <c:pt idx="1576">
                  <c:v>0.53171193515343007</c:v>
                </c:pt>
                <c:pt idx="1577">
                  <c:v>0.53443612623041381</c:v>
                </c:pt>
                <c:pt idx="1578">
                  <c:v>0.53701577449900562</c:v>
                </c:pt>
                <c:pt idx="1579">
                  <c:v>0.53947653556987896</c:v>
                </c:pt>
                <c:pt idx="1580">
                  <c:v>0.54177144687247669</c:v>
                </c:pt>
                <c:pt idx="1581">
                  <c:v>0.54388652506409041</c:v>
                </c:pt>
                <c:pt idx="1582">
                  <c:v>0.54585002432965113</c:v>
                </c:pt>
                <c:pt idx="1583">
                  <c:v>0.54772759614151811</c:v>
                </c:pt>
                <c:pt idx="1584">
                  <c:v>0.54951965409732773</c:v>
                </c:pt>
                <c:pt idx="1585">
                  <c:v>0.55125526465936803</c:v>
                </c:pt>
                <c:pt idx="1586">
                  <c:v>0.55293876795540908</c:v>
                </c:pt>
                <c:pt idx="1587">
                  <c:v>0.55449044540251191</c:v>
                </c:pt>
                <c:pt idx="1588">
                  <c:v>0.55594394497578581</c:v>
                </c:pt>
                <c:pt idx="1589">
                  <c:v>0.55729684353545661</c:v>
                </c:pt>
                <c:pt idx="1590">
                  <c:v>0.55854704009693379</c:v>
                </c:pt>
                <c:pt idx="1591">
                  <c:v>0.55972795679340392</c:v>
                </c:pt>
                <c:pt idx="1592">
                  <c:v>0.56091056047706722</c:v>
                </c:pt>
                <c:pt idx="1593">
                  <c:v>0.56216737889523594</c:v>
                </c:pt>
                <c:pt idx="1594">
                  <c:v>0.56350407695476001</c:v>
                </c:pt>
                <c:pt idx="1595">
                  <c:v>0.56492314578258163</c:v>
                </c:pt>
                <c:pt idx="1596">
                  <c:v>0.56639664882020557</c:v>
                </c:pt>
                <c:pt idx="1597">
                  <c:v>0.56792420198166249</c:v>
                </c:pt>
                <c:pt idx="1598">
                  <c:v>0.56951256975655362</c:v>
                </c:pt>
                <c:pt idx="1599">
                  <c:v>0.57102604043281102</c:v>
                </c:pt>
                <c:pt idx="1600">
                  <c:v>0.57245801071193936</c:v>
                </c:pt>
                <c:pt idx="1601">
                  <c:v>0.57377541313871294</c:v>
                </c:pt>
                <c:pt idx="1602">
                  <c:v>0.57493604585432823</c:v>
                </c:pt>
                <c:pt idx="1603">
                  <c:v>0.57600523906780743</c:v>
                </c:pt>
                <c:pt idx="1604">
                  <c:v>0.57698136319211735</c:v>
                </c:pt>
                <c:pt idx="1605">
                  <c:v>0.57789573786489856</c:v>
                </c:pt>
                <c:pt idx="1606">
                  <c:v>0.57884648704595798</c:v>
                </c:pt>
                <c:pt idx="1607">
                  <c:v>0.57990288060797779</c:v>
                </c:pt>
                <c:pt idx="1608">
                  <c:v>0.58103748493654284</c:v>
                </c:pt>
                <c:pt idx="1609">
                  <c:v>0.58228423276289065</c:v>
                </c:pt>
                <c:pt idx="1610">
                  <c:v>0.58361992100626048</c:v>
                </c:pt>
                <c:pt idx="1611">
                  <c:v>0.58501257400688733</c:v>
                </c:pt>
                <c:pt idx="1612">
                  <c:v>0.586468506328502</c:v>
                </c:pt>
                <c:pt idx="1613">
                  <c:v>0.58798771797110427</c:v>
                </c:pt>
                <c:pt idx="1614">
                  <c:v>0.58954530093326707</c:v>
                </c:pt>
                <c:pt idx="1615">
                  <c:v>0.59113798682713325</c:v>
                </c:pt>
                <c:pt idx="1616">
                  <c:v>0.59283637134346556</c:v>
                </c:pt>
                <c:pt idx="1617">
                  <c:v>0.59464465955654278</c:v>
                </c:pt>
                <c:pt idx="1618">
                  <c:v>0.5965711321137398</c:v>
                </c:pt>
                <c:pt idx="1619">
                  <c:v>0.59862092750536156</c:v>
                </c:pt>
                <c:pt idx="1620">
                  <c:v>0.60083617068017126</c:v>
                </c:pt>
                <c:pt idx="1621">
                  <c:v>0.60319496584357579</c:v>
                </c:pt>
                <c:pt idx="1622">
                  <c:v>0.60567102256509453</c:v>
                </c:pt>
                <c:pt idx="1623">
                  <c:v>0.60817003651004087</c:v>
                </c:pt>
                <c:pt idx="1624">
                  <c:v>0.61061540795853475</c:v>
                </c:pt>
                <c:pt idx="1625">
                  <c:v>0.61300156040908127</c:v>
                </c:pt>
                <c:pt idx="1626">
                  <c:v>0.61528422198342569</c:v>
                </c:pt>
                <c:pt idx="1627">
                  <c:v>0.61738413513394597</c:v>
                </c:pt>
                <c:pt idx="1628">
                  <c:v>0.61924886313721517</c:v>
                </c:pt>
                <c:pt idx="1629">
                  <c:v>0.62090127325288991</c:v>
                </c:pt>
                <c:pt idx="1630">
                  <c:v>0.62222732949684745</c:v>
                </c:pt>
                <c:pt idx="1631">
                  <c:v>0.62317630845981042</c:v>
                </c:pt>
                <c:pt idx="1632">
                  <c:v>0.62381178992438269</c:v>
                </c:pt>
                <c:pt idx="1633">
                  <c:v>0.62423203548451067</c:v>
                </c:pt>
                <c:pt idx="1634">
                  <c:v>0.62460601397626625</c:v>
                </c:pt>
                <c:pt idx="1635">
                  <c:v>0.62513160595645967</c:v>
                </c:pt>
                <c:pt idx="1636">
                  <c:v>0.62591256310651366</c:v>
                </c:pt>
                <c:pt idx="1637">
                  <c:v>0.62698590861452452</c:v>
                </c:pt>
                <c:pt idx="1638">
                  <c:v>0.62830271753801603</c:v>
                </c:pt>
                <c:pt idx="1639">
                  <c:v>0.62971087074729892</c:v>
                </c:pt>
                <c:pt idx="1640">
                  <c:v>0.63111902395658181</c:v>
                </c:pt>
                <c:pt idx="1641">
                  <c:v>0.63242958260678761</c:v>
                </c:pt>
                <c:pt idx="1642">
                  <c:v>0.63363669128099542</c:v>
                </c:pt>
                <c:pt idx="1643">
                  <c:v>0.63476928004652156</c:v>
                </c:pt>
                <c:pt idx="1644">
                  <c:v>0.63588726700138265</c:v>
                </c:pt>
                <c:pt idx="1645">
                  <c:v>0.63708662019296924</c:v>
                </c:pt>
                <c:pt idx="1646">
                  <c:v>0.63843465616884054</c:v>
                </c:pt>
                <c:pt idx="1647">
                  <c:v>0.64000248971637719</c:v>
                </c:pt>
                <c:pt idx="1648">
                  <c:v>0.64177364796753456</c:v>
                </c:pt>
                <c:pt idx="1649">
                  <c:v>0.64372622504650068</c:v>
                </c:pt>
                <c:pt idx="1650">
                  <c:v>0.64584269619751578</c:v>
                </c:pt>
                <c:pt idx="1651">
                  <c:v>0.64809811061086753</c:v>
                </c:pt>
                <c:pt idx="1652">
                  <c:v>0.65050347977649481</c:v>
                </c:pt>
                <c:pt idx="1653">
                  <c:v>0.65300093446433216</c:v>
                </c:pt>
                <c:pt idx="1654">
                  <c:v>0.65555923849801956</c:v>
                </c:pt>
                <c:pt idx="1655">
                  <c:v>0.6581123421095797</c:v>
                </c:pt>
                <c:pt idx="1656">
                  <c:v>0.66061691937521161</c:v>
                </c:pt>
                <c:pt idx="1657">
                  <c:v>0.66310155385715563</c:v>
                </c:pt>
                <c:pt idx="1658">
                  <c:v>0.66552668828845429</c:v>
                </c:pt>
                <c:pt idx="1659">
                  <c:v>0.66791727660029687</c:v>
                </c:pt>
                <c:pt idx="1660">
                  <c:v>0.67034281526593475</c:v>
                </c:pt>
                <c:pt idx="1661">
                  <c:v>0.67280368469071761</c:v>
                </c:pt>
                <c:pt idx="1662">
                  <c:v>0.67530026786778663</c:v>
                </c:pt>
                <c:pt idx="1663">
                  <c:v>0.67783295037807467</c:v>
                </c:pt>
                <c:pt idx="1664">
                  <c:v>0.68040212039030612</c:v>
                </c:pt>
                <c:pt idx="1665">
                  <c:v>0.6829719409518058</c:v>
                </c:pt>
                <c:pt idx="1666">
                  <c:v>0.6855741440185914</c:v>
                </c:pt>
                <c:pt idx="1667">
                  <c:v>0.68821372664701785</c:v>
                </c:pt>
                <c:pt idx="1668">
                  <c:v>0.69081257665949036</c:v>
                </c:pt>
                <c:pt idx="1669">
                  <c:v>0.69340256580413762</c:v>
                </c:pt>
                <c:pt idx="1670">
                  <c:v>0.69594632226655229</c:v>
                </c:pt>
                <c:pt idx="1671">
                  <c:v>0.69843407944670599</c:v>
                </c:pt>
                <c:pt idx="1672">
                  <c:v>0.70090294106849282</c:v>
                </c:pt>
                <c:pt idx="1673">
                  <c:v>0.70334814926185862</c:v>
                </c:pt>
                <c:pt idx="1674">
                  <c:v>0.7057695826326863</c:v>
                </c:pt>
                <c:pt idx="1675">
                  <c:v>0.70812480896751451</c:v>
                </c:pt>
                <c:pt idx="1676">
                  <c:v>0.71044685200232227</c:v>
                </c:pt>
                <c:pt idx="1677">
                  <c:v>0.71277343547627348</c:v>
                </c:pt>
                <c:pt idx="1678">
                  <c:v>0.71506675908523254</c:v>
                </c:pt>
                <c:pt idx="1679">
                  <c:v>0.71732227598122866</c:v>
                </c:pt>
                <c:pt idx="1680">
                  <c:v>0.71953998616426185</c:v>
                </c:pt>
                <c:pt idx="1681">
                  <c:v>0.72167768503601826</c:v>
                </c:pt>
                <c:pt idx="1682">
                  <c:v>0.72373117268771914</c:v>
                </c:pt>
                <c:pt idx="1683">
                  <c:v>0.72573409429058966</c:v>
                </c:pt>
                <c:pt idx="1684">
                  <c:v>0.72772422463202491</c:v>
                </c:pt>
                <c:pt idx="1685">
                  <c:v>0.72977651943291255</c:v>
                </c:pt>
                <c:pt idx="1686">
                  <c:v>0.73193678094377224</c:v>
                </c:pt>
                <c:pt idx="1687">
                  <c:v>0.7342093006850845</c:v>
                </c:pt>
                <c:pt idx="1688">
                  <c:v>0.73664068331167232</c:v>
                </c:pt>
                <c:pt idx="1689">
                  <c:v>0.73916570909804313</c:v>
                </c:pt>
                <c:pt idx="1690">
                  <c:v>0.74170952210982621</c:v>
                </c:pt>
                <c:pt idx="1691">
                  <c:v>0.74427222472652244</c:v>
                </c:pt>
                <c:pt idx="1692">
                  <c:v>0.74677800829994101</c:v>
                </c:pt>
                <c:pt idx="1693">
                  <c:v>0.74921717695064682</c:v>
                </c:pt>
                <c:pt idx="1694">
                  <c:v>0.75162759298117343</c:v>
                </c:pt>
                <c:pt idx="1695">
                  <c:v>0.75400454538025097</c:v>
                </c:pt>
                <c:pt idx="1696">
                  <c:v>0.75638611545798295</c:v>
                </c:pt>
                <c:pt idx="1697">
                  <c:v>0.75877230968384823</c:v>
                </c:pt>
                <c:pt idx="1698">
                  <c:v>0.76116313453237971</c:v>
                </c:pt>
                <c:pt idx="1699">
                  <c:v>0.76355859648316471</c:v>
                </c:pt>
                <c:pt idx="1700">
                  <c:v>0.76595870202084471</c:v>
                </c:pt>
                <c:pt idx="1701">
                  <c:v>0.76836345763511571</c:v>
                </c:pt>
                <c:pt idx="1702">
                  <c:v>0.77073455663485679</c:v>
                </c:pt>
                <c:pt idx="1703">
                  <c:v>0.77302902926285566</c:v>
                </c:pt>
                <c:pt idx="1704">
                  <c:v>0.77524236791039147</c:v>
                </c:pt>
                <c:pt idx="1705">
                  <c:v>0.7774084870113821</c:v>
                </c:pt>
                <c:pt idx="1706">
                  <c:v>0.77956569589774116</c:v>
                </c:pt>
                <c:pt idx="1707">
                  <c:v>0.78167591582939766</c:v>
                </c:pt>
                <c:pt idx="1708">
                  <c:v>0.78377294713442447</c:v>
                </c:pt>
                <c:pt idx="1709">
                  <c:v>0.78589917395201314</c:v>
                </c:pt>
                <c:pt idx="1710">
                  <c:v>0.78801660677814489</c:v>
                </c:pt>
                <c:pt idx="1711">
                  <c:v>0.79016310783448451</c:v>
                </c:pt>
                <c:pt idx="1712">
                  <c:v>0.79234301130455465</c:v>
                </c:pt>
                <c:pt idx="1713">
                  <c:v>0.7945184870967501</c:v>
                </c:pt>
                <c:pt idx="1714">
                  <c:v>0.79676503587572789</c:v>
                </c:pt>
                <c:pt idx="1715">
                  <c:v>0.79909161934967909</c:v>
                </c:pt>
                <c:pt idx="1716">
                  <c:v>0.80146055638456404</c:v>
                </c:pt>
                <c:pt idx="1717">
                  <c:v>0.80391439854315994</c:v>
                </c:pt>
                <c:pt idx="1718">
                  <c:v>0.8064201821165784</c:v>
                </c:pt>
                <c:pt idx="1719">
                  <c:v>0.80897814381234123</c:v>
                </c:pt>
                <c:pt idx="1720">
                  <c:v>0.81159332337771262</c:v>
                </c:pt>
                <c:pt idx="1721">
                  <c:v>0.81426606274541302</c:v>
                </c:pt>
                <c:pt idx="1722">
                  <c:v>0.81700162511271301</c:v>
                </c:pt>
                <c:pt idx="1723">
                  <c:v>0.81980047140539125</c:v>
                </c:pt>
                <c:pt idx="1724">
                  <c:v>0.8226293556316272</c:v>
                </c:pt>
                <c:pt idx="1725">
                  <c:v>0.82540563417963997</c:v>
                </c:pt>
                <c:pt idx="1726">
                  <c:v>0.82808487846939716</c:v>
                </c:pt>
                <c:pt idx="1727">
                  <c:v>0.83065674551649371</c:v>
                </c:pt>
                <c:pt idx="1728">
                  <c:v>0.8331161234441693</c:v>
                </c:pt>
                <c:pt idx="1729">
                  <c:v>0.83533620036780909</c:v>
                </c:pt>
                <c:pt idx="1730">
                  <c:v>0.83722188852799362</c:v>
                </c:pt>
                <c:pt idx="1731">
                  <c:v>0.83872092059598946</c:v>
                </c:pt>
                <c:pt idx="1732">
                  <c:v>0.83978215010486301</c:v>
                </c:pt>
                <c:pt idx="1733">
                  <c:v>0.84039919203863644</c:v>
                </c:pt>
                <c:pt idx="1734">
                  <c:v>0.84071981795946937</c:v>
                </c:pt>
                <c:pt idx="1735">
                  <c:v>0.8408986097143849</c:v>
                </c:pt>
                <c:pt idx="1736">
                  <c:v>0.84101087046729806</c:v>
                </c:pt>
                <c:pt idx="1737">
                  <c:v>0.84113241106123404</c:v>
                </c:pt>
                <c:pt idx="1738">
                  <c:v>0.8412662401571902</c:v>
                </c:pt>
                <c:pt idx="1739">
                  <c:v>0.84138174749101469</c:v>
                </c:pt>
                <c:pt idx="1740">
                  <c:v>0.84141530619157368</c:v>
                </c:pt>
                <c:pt idx="1741">
                  <c:v>0.84140462416635586</c:v>
                </c:pt>
                <c:pt idx="1742">
                  <c:v>0.84138521448133297</c:v>
                </c:pt>
                <c:pt idx="1743">
                  <c:v>0.84138133739847343</c:v>
                </c:pt>
                <c:pt idx="1744">
                  <c:v>0.84148985497676276</c:v>
                </c:pt>
                <c:pt idx="1745">
                  <c:v>0.84177230340503384</c:v>
                </c:pt>
                <c:pt idx="1746">
                  <c:v>0.84217308831128379</c:v>
                </c:pt>
                <c:pt idx="1747">
                  <c:v>0.84263394674781289</c:v>
                </c:pt>
                <c:pt idx="1748">
                  <c:v>0.84315749721193334</c:v>
                </c:pt>
                <c:pt idx="1749">
                  <c:v>0.84368856810355319</c:v>
                </c:pt>
                <c:pt idx="1750">
                  <c:v>0.84419939020140422</c:v>
                </c:pt>
                <c:pt idx="1751">
                  <c:v>0.84474513161676879</c:v>
                </c:pt>
                <c:pt idx="1752">
                  <c:v>0.84532912925050485</c:v>
                </c:pt>
                <c:pt idx="1753">
                  <c:v>0.84595072410312644</c:v>
                </c:pt>
                <c:pt idx="1754">
                  <c:v>0.84664012399704514</c:v>
                </c:pt>
                <c:pt idx="1755">
                  <c:v>0.84734551567309757</c:v>
                </c:pt>
                <c:pt idx="1756">
                  <c:v>0.848040317613868</c:v>
                </c:pt>
                <c:pt idx="1757">
                  <c:v>0.84872464177166407</c:v>
                </c:pt>
                <c:pt idx="1758">
                  <c:v>0.84939859946700869</c:v>
                </c:pt>
                <c:pt idx="1759">
                  <c:v>0.8500623013886397</c:v>
                </c:pt>
                <c:pt idx="1760">
                  <c:v>0.85071585759350976</c:v>
                </c:pt>
                <c:pt idx="1761">
                  <c:v>0.8513337261436178</c:v>
                </c:pt>
                <c:pt idx="1762">
                  <c:v>0.85193987345062627</c:v>
                </c:pt>
                <c:pt idx="1763">
                  <c:v>0.85253637194014709</c:v>
                </c:pt>
                <c:pt idx="1764">
                  <c:v>0.85309628867538667</c:v>
                </c:pt>
                <c:pt idx="1765">
                  <c:v>0.85364510087100087</c:v>
                </c:pt>
                <c:pt idx="1766">
                  <c:v>0.85418296100451707</c:v>
                </c:pt>
                <c:pt idx="1767">
                  <c:v>0.85471002046173772</c:v>
                </c:pt>
                <c:pt idx="1768">
                  <c:v>0.85520199966705601</c:v>
                </c:pt>
                <c:pt idx="1769">
                  <c:v>0.85560928650661239</c:v>
                </c:pt>
                <c:pt idx="1770">
                  <c:v>0.85585848913791385</c:v>
                </c:pt>
                <c:pt idx="1771">
                  <c:v>0.85590131908211065</c:v>
                </c:pt>
                <c:pt idx="1772">
                  <c:v>0.85574496820174573</c:v>
                </c:pt>
                <c:pt idx="1773">
                  <c:v>0.8553896544742462</c:v>
                </c:pt>
                <c:pt idx="1774">
                  <c:v>0.85488139843704913</c:v>
                </c:pt>
                <c:pt idx="1775">
                  <c:v>0.85431316027616477</c:v>
                </c:pt>
                <c:pt idx="1776">
                  <c:v>0.85375303817570558</c:v>
                </c:pt>
                <c:pt idx="1777">
                  <c:v>0.85323197166767561</c:v>
                </c:pt>
                <c:pt idx="1778">
                  <c:v>0.85278930970555422</c:v>
                </c:pt>
                <c:pt idx="1779">
                  <c:v>0.8524325080784152</c:v>
                </c:pt>
                <c:pt idx="1780">
                  <c:v>0.85211841411332756</c:v>
                </c:pt>
                <c:pt idx="1781">
                  <c:v>0.85179777156533609</c:v>
                </c:pt>
                <c:pt idx="1782">
                  <c:v>0.85142820928613316</c:v>
                </c:pt>
                <c:pt idx="1783">
                  <c:v>0.85098719188209992</c:v>
                </c:pt>
                <c:pt idx="1784">
                  <c:v>0.85050014211035019</c:v>
                </c:pt>
                <c:pt idx="1785">
                  <c:v>0.85002770017671236</c:v>
                </c:pt>
                <c:pt idx="1786">
                  <c:v>0.84962340473954356</c:v>
                </c:pt>
                <c:pt idx="1787">
                  <c:v>0.84930997347376158</c:v>
                </c:pt>
                <c:pt idx="1788">
                  <c:v>0.84908763513671726</c:v>
                </c:pt>
                <c:pt idx="1789">
                  <c:v>0.84892378180737027</c:v>
                </c:pt>
                <c:pt idx="1790">
                  <c:v>0.84878751052347878</c:v>
                </c:pt>
                <c:pt idx="1791">
                  <c:v>0.8486650979011594</c:v>
                </c:pt>
                <c:pt idx="1792">
                  <c:v>0.84854584876891026</c:v>
                </c:pt>
                <c:pt idx="1793">
                  <c:v>0.84841753345646087</c:v>
                </c:pt>
                <c:pt idx="1794">
                  <c:v>0.84827377549110372</c:v>
                </c:pt>
                <c:pt idx="1795">
                  <c:v>0.84811890361704945</c:v>
                </c:pt>
                <c:pt idx="1796">
                  <c:v>0.84797027803538505</c:v>
                </c:pt>
                <c:pt idx="1797">
                  <c:v>0.84785883131421957</c:v>
                </c:pt>
                <c:pt idx="1798">
                  <c:v>0.84777324736467541</c:v>
                </c:pt>
                <c:pt idx="1799">
                  <c:v>0.84777324736467541</c:v>
                </c:pt>
                <c:pt idx="1800">
                  <c:v>0.84777324736467541</c:v>
                </c:pt>
                <c:pt idx="1801">
                  <c:v>0.84777324736467541</c:v>
                </c:pt>
                <c:pt idx="1802">
                  <c:v>0.84777324736467541</c:v>
                </c:pt>
                <c:pt idx="1803">
                  <c:v>0.84777324736467541</c:v>
                </c:pt>
                <c:pt idx="1804">
                  <c:v>0.84777324736467541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556-5D4D-9229-9E8363364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678191"/>
        <c:axId val="1767570128"/>
      </c:scatterChart>
      <c:valAx>
        <c:axId val="1706781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7570128"/>
        <c:crosses val="autoZero"/>
        <c:crossBetween val="midCat"/>
      </c:valAx>
      <c:valAx>
        <c:axId val="176757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Energy</a:t>
                </a:r>
                <a:r>
                  <a:rPr lang="en-GB" b="1" baseline="0"/>
                  <a:t> (kWh)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6781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Coast Down Test</a:t>
            </a:r>
            <a:r>
              <a:rPr lang="en-US" b="1" baseline="0"/>
              <a:t> - high speed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'Coast Down Data'!$C$3:$C$4</c:f>
              <c:strCache>
                <c:ptCount val="2"/>
                <c:pt idx="0">
                  <c:v>Velocity</c:v>
                </c:pt>
                <c:pt idx="1">
                  <c:v>m/s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'Coast Down Data'!$B$5:$B$1005</c:f>
              <c:numCache>
                <c:formatCode>General</c:formatCode>
                <c:ptCount val="10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</c:numCache>
            </c:numRef>
          </c:xVal>
          <c:yVal>
            <c:numRef>
              <c:f>'Coast Down Data'!$C$5:$C$1005</c:f>
              <c:numCache>
                <c:formatCode>General</c:formatCode>
                <c:ptCount val="1001"/>
                <c:pt idx="0" formatCode="0.00">
                  <c:v>55.86</c:v>
                </c:pt>
                <c:pt idx="1">
                  <c:v>55.81</c:v>
                </c:pt>
                <c:pt idx="2">
                  <c:v>55.67</c:v>
                </c:pt>
                <c:pt idx="3">
                  <c:v>55.72</c:v>
                </c:pt>
                <c:pt idx="4">
                  <c:v>55.67</c:v>
                </c:pt>
                <c:pt idx="5">
                  <c:v>55.58</c:v>
                </c:pt>
                <c:pt idx="6">
                  <c:v>55.64</c:v>
                </c:pt>
                <c:pt idx="7">
                  <c:v>55.64</c:v>
                </c:pt>
                <c:pt idx="8">
                  <c:v>55.53</c:v>
                </c:pt>
                <c:pt idx="9">
                  <c:v>55.53</c:v>
                </c:pt>
                <c:pt idx="10">
                  <c:v>55.53</c:v>
                </c:pt>
                <c:pt idx="11">
                  <c:v>55.44</c:v>
                </c:pt>
                <c:pt idx="12">
                  <c:v>55.42</c:v>
                </c:pt>
                <c:pt idx="13">
                  <c:v>55.47</c:v>
                </c:pt>
                <c:pt idx="14">
                  <c:v>55.42</c:v>
                </c:pt>
                <c:pt idx="15">
                  <c:v>55.33</c:v>
                </c:pt>
                <c:pt idx="16">
                  <c:v>55.36</c:v>
                </c:pt>
                <c:pt idx="17">
                  <c:v>55.31</c:v>
                </c:pt>
                <c:pt idx="18">
                  <c:v>55.22</c:v>
                </c:pt>
                <c:pt idx="19">
                  <c:v>55.22</c:v>
                </c:pt>
                <c:pt idx="20">
                  <c:v>55.22</c:v>
                </c:pt>
                <c:pt idx="21">
                  <c:v>55.17</c:v>
                </c:pt>
                <c:pt idx="22">
                  <c:v>55.11</c:v>
                </c:pt>
                <c:pt idx="23">
                  <c:v>55.03</c:v>
                </c:pt>
                <c:pt idx="24">
                  <c:v>54.97</c:v>
                </c:pt>
                <c:pt idx="25">
                  <c:v>54.94</c:v>
                </c:pt>
                <c:pt idx="26">
                  <c:v>54.94</c:v>
                </c:pt>
                <c:pt idx="27">
                  <c:v>54.92</c:v>
                </c:pt>
                <c:pt idx="28">
                  <c:v>54.86</c:v>
                </c:pt>
                <c:pt idx="29">
                  <c:v>54.81</c:v>
                </c:pt>
                <c:pt idx="30">
                  <c:v>54.75</c:v>
                </c:pt>
                <c:pt idx="31">
                  <c:v>54.67</c:v>
                </c:pt>
                <c:pt idx="32">
                  <c:v>54.61</c:v>
                </c:pt>
                <c:pt idx="33">
                  <c:v>54.61</c:v>
                </c:pt>
                <c:pt idx="34">
                  <c:v>54.67</c:v>
                </c:pt>
                <c:pt idx="35">
                  <c:v>54.56</c:v>
                </c:pt>
                <c:pt idx="36">
                  <c:v>54.53</c:v>
                </c:pt>
                <c:pt idx="37">
                  <c:v>54.53</c:v>
                </c:pt>
                <c:pt idx="38">
                  <c:v>54.42</c:v>
                </c:pt>
                <c:pt idx="39">
                  <c:v>54.33</c:v>
                </c:pt>
                <c:pt idx="40">
                  <c:v>54.36</c:v>
                </c:pt>
                <c:pt idx="41">
                  <c:v>54.31</c:v>
                </c:pt>
                <c:pt idx="42">
                  <c:v>54.22</c:v>
                </c:pt>
                <c:pt idx="43">
                  <c:v>54.19</c:v>
                </c:pt>
                <c:pt idx="44">
                  <c:v>54.22</c:v>
                </c:pt>
                <c:pt idx="45">
                  <c:v>54.19</c:v>
                </c:pt>
                <c:pt idx="46">
                  <c:v>54.14</c:v>
                </c:pt>
                <c:pt idx="47">
                  <c:v>54.14</c:v>
                </c:pt>
                <c:pt idx="48">
                  <c:v>54.06</c:v>
                </c:pt>
                <c:pt idx="49">
                  <c:v>53.97</c:v>
                </c:pt>
                <c:pt idx="50">
                  <c:v>53.94</c:v>
                </c:pt>
                <c:pt idx="51">
                  <c:v>53.97</c:v>
                </c:pt>
                <c:pt idx="52">
                  <c:v>53.94</c:v>
                </c:pt>
                <c:pt idx="53">
                  <c:v>53.78</c:v>
                </c:pt>
                <c:pt idx="54">
                  <c:v>53.81</c:v>
                </c:pt>
                <c:pt idx="55">
                  <c:v>53.83</c:v>
                </c:pt>
                <c:pt idx="56">
                  <c:v>53.69</c:v>
                </c:pt>
                <c:pt idx="57">
                  <c:v>53.75</c:v>
                </c:pt>
                <c:pt idx="58">
                  <c:v>53.78</c:v>
                </c:pt>
                <c:pt idx="59">
                  <c:v>53.64</c:v>
                </c:pt>
                <c:pt idx="60">
                  <c:v>53.64</c:v>
                </c:pt>
                <c:pt idx="61">
                  <c:v>53.64</c:v>
                </c:pt>
                <c:pt idx="62">
                  <c:v>53.5</c:v>
                </c:pt>
                <c:pt idx="63">
                  <c:v>53.39</c:v>
                </c:pt>
                <c:pt idx="64">
                  <c:v>53.39</c:v>
                </c:pt>
                <c:pt idx="65">
                  <c:v>53.36</c:v>
                </c:pt>
                <c:pt idx="66">
                  <c:v>53.28</c:v>
                </c:pt>
                <c:pt idx="67">
                  <c:v>53.22</c:v>
                </c:pt>
                <c:pt idx="68">
                  <c:v>53.22</c:v>
                </c:pt>
                <c:pt idx="69">
                  <c:v>53.17</c:v>
                </c:pt>
                <c:pt idx="70">
                  <c:v>53.11</c:v>
                </c:pt>
                <c:pt idx="71">
                  <c:v>53.08</c:v>
                </c:pt>
                <c:pt idx="72">
                  <c:v>53.08</c:v>
                </c:pt>
                <c:pt idx="73">
                  <c:v>53.03</c:v>
                </c:pt>
                <c:pt idx="74">
                  <c:v>53</c:v>
                </c:pt>
                <c:pt idx="75">
                  <c:v>53</c:v>
                </c:pt>
                <c:pt idx="76">
                  <c:v>52.94</c:v>
                </c:pt>
                <c:pt idx="77">
                  <c:v>52.89</c:v>
                </c:pt>
                <c:pt idx="78">
                  <c:v>52.86</c:v>
                </c:pt>
                <c:pt idx="79">
                  <c:v>52.81</c:v>
                </c:pt>
                <c:pt idx="80">
                  <c:v>52.72</c:v>
                </c:pt>
                <c:pt idx="81">
                  <c:v>52.61</c:v>
                </c:pt>
                <c:pt idx="82">
                  <c:v>52.56</c:v>
                </c:pt>
                <c:pt idx="83">
                  <c:v>52.53</c:v>
                </c:pt>
                <c:pt idx="84">
                  <c:v>52.53</c:v>
                </c:pt>
                <c:pt idx="85">
                  <c:v>52.53</c:v>
                </c:pt>
                <c:pt idx="86">
                  <c:v>52.53</c:v>
                </c:pt>
                <c:pt idx="87">
                  <c:v>52.53</c:v>
                </c:pt>
                <c:pt idx="88">
                  <c:v>52.44</c:v>
                </c:pt>
                <c:pt idx="89">
                  <c:v>52.33</c:v>
                </c:pt>
                <c:pt idx="90">
                  <c:v>52.31</c:v>
                </c:pt>
                <c:pt idx="91">
                  <c:v>52.28</c:v>
                </c:pt>
                <c:pt idx="92">
                  <c:v>52.19</c:v>
                </c:pt>
                <c:pt idx="93">
                  <c:v>52.19</c:v>
                </c:pt>
                <c:pt idx="94">
                  <c:v>52.19</c:v>
                </c:pt>
                <c:pt idx="95">
                  <c:v>52.17</c:v>
                </c:pt>
                <c:pt idx="96">
                  <c:v>52.08</c:v>
                </c:pt>
                <c:pt idx="97">
                  <c:v>52.06</c:v>
                </c:pt>
                <c:pt idx="98">
                  <c:v>52</c:v>
                </c:pt>
                <c:pt idx="99">
                  <c:v>51.92</c:v>
                </c:pt>
                <c:pt idx="100">
                  <c:v>51.92</c:v>
                </c:pt>
                <c:pt idx="101">
                  <c:v>51.89</c:v>
                </c:pt>
                <c:pt idx="102">
                  <c:v>51.83</c:v>
                </c:pt>
                <c:pt idx="103">
                  <c:v>51.78</c:v>
                </c:pt>
                <c:pt idx="104">
                  <c:v>51.75</c:v>
                </c:pt>
                <c:pt idx="105">
                  <c:v>51.72</c:v>
                </c:pt>
                <c:pt idx="106">
                  <c:v>51.72</c:v>
                </c:pt>
                <c:pt idx="107">
                  <c:v>51.69</c:v>
                </c:pt>
                <c:pt idx="108">
                  <c:v>51.64</c:v>
                </c:pt>
                <c:pt idx="109">
                  <c:v>51.61</c:v>
                </c:pt>
                <c:pt idx="110">
                  <c:v>51.53</c:v>
                </c:pt>
                <c:pt idx="111">
                  <c:v>51.47</c:v>
                </c:pt>
                <c:pt idx="112">
                  <c:v>51.44</c:v>
                </c:pt>
                <c:pt idx="113">
                  <c:v>51.42</c:v>
                </c:pt>
                <c:pt idx="114">
                  <c:v>51.42</c:v>
                </c:pt>
                <c:pt idx="115">
                  <c:v>51.42</c:v>
                </c:pt>
                <c:pt idx="116">
                  <c:v>51.39</c:v>
                </c:pt>
                <c:pt idx="117">
                  <c:v>51.33</c:v>
                </c:pt>
                <c:pt idx="118">
                  <c:v>51.31</c:v>
                </c:pt>
                <c:pt idx="119">
                  <c:v>51.28</c:v>
                </c:pt>
                <c:pt idx="120">
                  <c:v>51.25</c:v>
                </c:pt>
                <c:pt idx="121">
                  <c:v>51.19</c:v>
                </c:pt>
                <c:pt idx="122">
                  <c:v>51.14</c:v>
                </c:pt>
                <c:pt idx="123">
                  <c:v>51.14</c:v>
                </c:pt>
                <c:pt idx="124">
                  <c:v>51.08</c:v>
                </c:pt>
                <c:pt idx="125">
                  <c:v>51.06</c:v>
                </c:pt>
                <c:pt idx="126">
                  <c:v>51.03</c:v>
                </c:pt>
                <c:pt idx="127">
                  <c:v>51</c:v>
                </c:pt>
                <c:pt idx="128">
                  <c:v>50.94</c:v>
                </c:pt>
                <c:pt idx="129">
                  <c:v>50.94</c:v>
                </c:pt>
                <c:pt idx="130">
                  <c:v>50.92</c:v>
                </c:pt>
                <c:pt idx="131">
                  <c:v>50.86</c:v>
                </c:pt>
                <c:pt idx="132">
                  <c:v>50.81</c:v>
                </c:pt>
                <c:pt idx="133">
                  <c:v>50.78</c:v>
                </c:pt>
                <c:pt idx="134">
                  <c:v>50.72</c:v>
                </c:pt>
                <c:pt idx="135">
                  <c:v>50.72</c:v>
                </c:pt>
                <c:pt idx="136">
                  <c:v>50.67</c:v>
                </c:pt>
                <c:pt idx="137">
                  <c:v>50.67</c:v>
                </c:pt>
                <c:pt idx="138">
                  <c:v>50.64</c:v>
                </c:pt>
                <c:pt idx="139">
                  <c:v>50.56</c:v>
                </c:pt>
                <c:pt idx="140">
                  <c:v>50.5</c:v>
                </c:pt>
                <c:pt idx="141">
                  <c:v>50.44</c:v>
                </c:pt>
                <c:pt idx="142">
                  <c:v>50.39</c:v>
                </c:pt>
                <c:pt idx="143">
                  <c:v>50.31</c:v>
                </c:pt>
                <c:pt idx="144">
                  <c:v>50.25</c:v>
                </c:pt>
                <c:pt idx="145">
                  <c:v>50.22</c:v>
                </c:pt>
                <c:pt idx="146">
                  <c:v>50.22</c:v>
                </c:pt>
                <c:pt idx="147">
                  <c:v>50.25</c:v>
                </c:pt>
                <c:pt idx="148">
                  <c:v>50.25</c:v>
                </c:pt>
                <c:pt idx="149">
                  <c:v>50.22</c:v>
                </c:pt>
                <c:pt idx="150">
                  <c:v>50.14</c:v>
                </c:pt>
                <c:pt idx="151">
                  <c:v>50.08</c:v>
                </c:pt>
                <c:pt idx="152">
                  <c:v>50.03</c:v>
                </c:pt>
                <c:pt idx="153">
                  <c:v>49.97</c:v>
                </c:pt>
                <c:pt idx="154">
                  <c:v>50</c:v>
                </c:pt>
                <c:pt idx="155">
                  <c:v>50</c:v>
                </c:pt>
                <c:pt idx="156">
                  <c:v>49.97</c:v>
                </c:pt>
                <c:pt idx="157">
                  <c:v>49.97</c:v>
                </c:pt>
                <c:pt idx="158">
                  <c:v>49.94</c:v>
                </c:pt>
                <c:pt idx="159">
                  <c:v>49.92</c:v>
                </c:pt>
                <c:pt idx="160">
                  <c:v>49.83</c:v>
                </c:pt>
                <c:pt idx="161">
                  <c:v>49.78</c:v>
                </c:pt>
                <c:pt idx="162">
                  <c:v>49.75</c:v>
                </c:pt>
                <c:pt idx="163">
                  <c:v>49.69</c:v>
                </c:pt>
                <c:pt idx="164">
                  <c:v>49.69</c:v>
                </c:pt>
                <c:pt idx="165">
                  <c:v>49.72</c:v>
                </c:pt>
                <c:pt idx="166">
                  <c:v>49.72</c:v>
                </c:pt>
                <c:pt idx="167">
                  <c:v>49.64</c:v>
                </c:pt>
                <c:pt idx="168">
                  <c:v>49.58</c:v>
                </c:pt>
                <c:pt idx="169">
                  <c:v>49.56</c:v>
                </c:pt>
                <c:pt idx="170">
                  <c:v>49.47</c:v>
                </c:pt>
                <c:pt idx="171">
                  <c:v>49.42</c:v>
                </c:pt>
                <c:pt idx="172">
                  <c:v>49.42</c:v>
                </c:pt>
                <c:pt idx="173">
                  <c:v>49.39</c:v>
                </c:pt>
                <c:pt idx="174">
                  <c:v>49.39</c:v>
                </c:pt>
                <c:pt idx="175">
                  <c:v>49.33</c:v>
                </c:pt>
                <c:pt idx="176">
                  <c:v>49.28</c:v>
                </c:pt>
                <c:pt idx="177">
                  <c:v>49.25</c:v>
                </c:pt>
                <c:pt idx="178">
                  <c:v>49.19</c:v>
                </c:pt>
                <c:pt idx="179">
                  <c:v>49.11</c:v>
                </c:pt>
                <c:pt idx="180">
                  <c:v>49.11</c:v>
                </c:pt>
                <c:pt idx="181">
                  <c:v>49.11</c:v>
                </c:pt>
                <c:pt idx="182">
                  <c:v>49.08</c:v>
                </c:pt>
                <c:pt idx="183">
                  <c:v>49.06</c:v>
                </c:pt>
                <c:pt idx="184">
                  <c:v>49.06</c:v>
                </c:pt>
                <c:pt idx="185">
                  <c:v>49</c:v>
                </c:pt>
                <c:pt idx="186">
                  <c:v>48.92</c:v>
                </c:pt>
                <c:pt idx="187">
                  <c:v>48.86</c:v>
                </c:pt>
                <c:pt idx="188">
                  <c:v>48.83</c:v>
                </c:pt>
                <c:pt idx="189">
                  <c:v>48.86</c:v>
                </c:pt>
                <c:pt idx="190">
                  <c:v>48.83</c:v>
                </c:pt>
                <c:pt idx="191">
                  <c:v>48.83</c:v>
                </c:pt>
                <c:pt idx="192">
                  <c:v>48.81</c:v>
                </c:pt>
                <c:pt idx="193">
                  <c:v>48.78</c:v>
                </c:pt>
                <c:pt idx="194">
                  <c:v>48.64</c:v>
                </c:pt>
                <c:pt idx="195">
                  <c:v>48.58</c:v>
                </c:pt>
                <c:pt idx="196">
                  <c:v>48.58</c:v>
                </c:pt>
                <c:pt idx="197">
                  <c:v>48.58</c:v>
                </c:pt>
                <c:pt idx="198">
                  <c:v>48.58</c:v>
                </c:pt>
                <c:pt idx="199">
                  <c:v>48.58</c:v>
                </c:pt>
                <c:pt idx="200">
                  <c:v>48.64</c:v>
                </c:pt>
                <c:pt idx="201">
                  <c:v>48.56</c:v>
                </c:pt>
                <c:pt idx="202">
                  <c:v>48.42</c:v>
                </c:pt>
                <c:pt idx="203">
                  <c:v>48.36</c:v>
                </c:pt>
                <c:pt idx="204">
                  <c:v>48.36</c:v>
                </c:pt>
                <c:pt idx="205">
                  <c:v>48.36</c:v>
                </c:pt>
                <c:pt idx="206">
                  <c:v>48.36</c:v>
                </c:pt>
                <c:pt idx="207">
                  <c:v>48.36</c:v>
                </c:pt>
                <c:pt idx="208">
                  <c:v>48.36</c:v>
                </c:pt>
                <c:pt idx="209">
                  <c:v>48.31</c:v>
                </c:pt>
                <c:pt idx="210">
                  <c:v>48.17</c:v>
                </c:pt>
                <c:pt idx="211">
                  <c:v>48.14</c:v>
                </c:pt>
                <c:pt idx="212">
                  <c:v>48.14</c:v>
                </c:pt>
                <c:pt idx="213">
                  <c:v>48.11</c:v>
                </c:pt>
                <c:pt idx="214">
                  <c:v>48.08</c:v>
                </c:pt>
                <c:pt idx="215">
                  <c:v>48.11</c:v>
                </c:pt>
                <c:pt idx="216">
                  <c:v>48.08</c:v>
                </c:pt>
                <c:pt idx="217">
                  <c:v>48.03</c:v>
                </c:pt>
                <c:pt idx="218">
                  <c:v>47.94</c:v>
                </c:pt>
                <c:pt idx="219">
                  <c:v>47.92</c:v>
                </c:pt>
                <c:pt idx="220">
                  <c:v>47.89</c:v>
                </c:pt>
                <c:pt idx="221">
                  <c:v>47.86</c:v>
                </c:pt>
                <c:pt idx="222">
                  <c:v>47.81</c:v>
                </c:pt>
                <c:pt idx="223">
                  <c:v>47.78</c:v>
                </c:pt>
                <c:pt idx="224">
                  <c:v>47.78</c:v>
                </c:pt>
                <c:pt idx="225">
                  <c:v>47.67</c:v>
                </c:pt>
                <c:pt idx="226">
                  <c:v>47.58</c:v>
                </c:pt>
                <c:pt idx="227">
                  <c:v>47.58</c:v>
                </c:pt>
                <c:pt idx="228">
                  <c:v>47.61</c:v>
                </c:pt>
                <c:pt idx="229">
                  <c:v>47.58</c:v>
                </c:pt>
                <c:pt idx="230">
                  <c:v>47.58</c:v>
                </c:pt>
                <c:pt idx="231">
                  <c:v>47.58</c:v>
                </c:pt>
                <c:pt idx="232">
                  <c:v>47.58</c:v>
                </c:pt>
                <c:pt idx="233">
                  <c:v>47.47</c:v>
                </c:pt>
                <c:pt idx="234">
                  <c:v>47.39</c:v>
                </c:pt>
                <c:pt idx="235">
                  <c:v>47.39</c:v>
                </c:pt>
                <c:pt idx="236">
                  <c:v>47.42</c:v>
                </c:pt>
                <c:pt idx="237">
                  <c:v>47.39</c:v>
                </c:pt>
                <c:pt idx="238">
                  <c:v>47.33</c:v>
                </c:pt>
                <c:pt idx="239">
                  <c:v>47.33</c:v>
                </c:pt>
                <c:pt idx="240">
                  <c:v>47.31</c:v>
                </c:pt>
                <c:pt idx="241">
                  <c:v>47.19</c:v>
                </c:pt>
                <c:pt idx="242">
                  <c:v>47.11</c:v>
                </c:pt>
                <c:pt idx="243">
                  <c:v>47.11</c:v>
                </c:pt>
                <c:pt idx="244">
                  <c:v>47.11</c:v>
                </c:pt>
                <c:pt idx="245">
                  <c:v>47.06</c:v>
                </c:pt>
                <c:pt idx="246">
                  <c:v>47.06</c:v>
                </c:pt>
                <c:pt idx="247">
                  <c:v>47.06</c:v>
                </c:pt>
                <c:pt idx="248">
                  <c:v>47.03</c:v>
                </c:pt>
                <c:pt idx="249">
                  <c:v>46.92</c:v>
                </c:pt>
                <c:pt idx="250">
                  <c:v>46.89</c:v>
                </c:pt>
                <c:pt idx="251">
                  <c:v>46.89</c:v>
                </c:pt>
                <c:pt idx="252">
                  <c:v>46.89</c:v>
                </c:pt>
                <c:pt idx="253">
                  <c:v>46.81</c:v>
                </c:pt>
                <c:pt idx="254">
                  <c:v>46.75</c:v>
                </c:pt>
                <c:pt idx="255">
                  <c:v>46.78</c:v>
                </c:pt>
                <c:pt idx="256">
                  <c:v>46.78</c:v>
                </c:pt>
                <c:pt idx="257">
                  <c:v>46.72</c:v>
                </c:pt>
                <c:pt idx="258">
                  <c:v>46.69</c:v>
                </c:pt>
                <c:pt idx="259">
                  <c:v>46.69</c:v>
                </c:pt>
                <c:pt idx="260">
                  <c:v>46.67</c:v>
                </c:pt>
                <c:pt idx="261">
                  <c:v>46.61</c:v>
                </c:pt>
                <c:pt idx="262">
                  <c:v>46.56</c:v>
                </c:pt>
                <c:pt idx="263">
                  <c:v>46.56</c:v>
                </c:pt>
                <c:pt idx="264">
                  <c:v>46.56</c:v>
                </c:pt>
                <c:pt idx="265">
                  <c:v>46.5</c:v>
                </c:pt>
                <c:pt idx="266">
                  <c:v>46.47</c:v>
                </c:pt>
                <c:pt idx="267">
                  <c:v>46.47</c:v>
                </c:pt>
                <c:pt idx="268">
                  <c:v>46.42</c:v>
                </c:pt>
                <c:pt idx="269">
                  <c:v>46.36</c:v>
                </c:pt>
                <c:pt idx="270">
                  <c:v>46.28</c:v>
                </c:pt>
                <c:pt idx="271">
                  <c:v>46.25</c:v>
                </c:pt>
                <c:pt idx="272">
                  <c:v>46.22</c:v>
                </c:pt>
                <c:pt idx="273">
                  <c:v>46.14</c:v>
                </c:pt>
                <c:pt idx="274">
                  <c:v>46.08</c:v>
                </c:pt>
                <c:pt idx="275">
                  <c:v>46.11</c:v>
                </c:pt>
                <c:pt idx="276">
                  <c:v>46.08</c:v>
                </c:pt>
                <c:pt idx="277">
                  <c:v>46.03</c:v>
                </c:pt>
                <c:pt idx="278">
                  <c:v>46</c:v>
                </c:pt>
                <c:pt idx="279">
                  <c:v>46.03</c:v>
                </c:pt>
                <c:pt idx="280">
                  <c:v>46.06</c:v>
                </c:pt>
                <c:pt idx="281">
                  <c:v>46.03</c:v>
                </c:pt>
                <c:pt idx="282">
                  <c:v>45.94</c:v>
                </c:pt>
                <c:pt idx="283">
                  <c:v>45.94</c:v>
                </c:pt>
                <c:pt idx="284">
                  <c:v>45.94</c:v>
                </c:pt>
                <c:pt idx="285">
                  <c:v>45.86</c:v>
                </c:pt>
                <c:pt idx="286">
                  <c:v>45.81</c:v>
                </c:pt>
                <c:pt idx="287">
                  <c:v>45.81</c:v>
                </c:pt>
                <c:pt idx="288">
                  <c:v>45.83</c:v>
                </c:pt>
                <c:pt idx="289">
                  <c:v>45.81</c:v>
                </c:pt>
                <c:pt idx="290">
                  <c:v>45.78</c:v>
                </c:pt>
                <c:pt idx="291">
                  <c:v>45.75</c:v>
                </c:pt>
                <c:pt idx="292">
                  <c:v>45.72</c:v>
                </c:pt>
                <c:pt idx="293">
                  <c:v>45.67</c:v>
                </c:pt>
                <c:pt idx="294">
                  <c:v>45.53</c:v>
                </c:pt>
                <c:pt idx="295">
                  <c:v>45.5</c:v>
                </c:pt>
                <c:pt idx="296">
                  <c:v>45.5</c:v>
                </c:pt>
                <c:pt idx="297">
                  <c:v>45.44</c:v>
                </c:pt>
                <c:pt idx="298">
                  <c:v>45.39</c:v>
                </c:pt>
                <c:pt idx="299">
                  <c:v>45.42</c:v>
                </c:pt>
                <c:pt idx="300">
                  <c:v>45.42</c:v>
                </c:pt>
                <c:pt idx="301">
                  <c:v>45.39</c:v>
                </c:pt>
                <c:pt idx="302">
                  <c:v>45.33</c:v>
                </c:pt>
                <c:pt idx="303">
                  <c:v>45.31</c:v>
                </c:pt>
                <c:pt idx="304">
                  <c:v>45.31</c:v>
                </c:pt>
                <c:pt idx="305">
                  <c:v>45.28</c:v>
                </c:pt>
                <c:pt idx="306">
                  <c:v>45.22</c:v>
                </c:pt>
                <c:pt idx="307">
                  <c:v>45.17</c:v>
                </c:pt>
                <c:pt idx="308">
                  <c:v>45.19</c:v>
                </c:pt>
                <c:pt idx="309">
                  <c:v>45.17</c:v>
                </c:pt>
                <c:pt idx="310">
                  <c:v>45.11</c:v>
                </c:pt>
                <c:pt idx="311">
                  <c:v>45.06</c:v>
                </c:pt>
                <c:pt idx="312">
                  <c:v>45.08</c:v>
                </c:pt>
                <c:pt idx="313">
                  <c:v>45.08</c:v>
                </c:pt>
                <c:pt idx="314">
                  <c:v>45.03</c:v>
                </c:pt>
                <c:pt idx="315">
                  <c:v>45</c:v>
                </c:pt>
                <c:pt idx="316">
                  <c:v>45</c:v>
                </c:pt>
                <c:pt idx="317">
                  <c:v>44.97</c:v>
                </c:pt>
                <c:pt idx="318">
                  <c:v>44.89</c:v>
                </c:pt>
                <c:pt idx="319">
                  <c:v>44.81</c:v>
                </c:pt>
                <c:pt idx="320">
                  <c:v>44.81</c:v>
                </c:pt>
                <c:pt idx="321">
                  <c:v>44.81</c:v>
                </c:pt>
                <c:pt idx="322">
                  <c:v>44.75</c:v>
                </c:pt>
                <c:pt idx="323">
                  <c:v>44.72</c:v>
                </c:pt>
                <c:pt idx="324">
                  <c:v>44.75</c:v>
                </c:pt>
                <c:pt idx="325">
                  <c:v>44.81</c:v>
                </c:pt>
                <c:pt idx="326">
                  <c:v>44.78</c:v>
                </c:pt>
                <c:pt idx="327">
                  <c:v>44.69</c:v>
                </c:pt>
                <c:pt idx="328">
                  <c:v>44.67</c:v>
                </c:pt>
                <c:pt idx="329">
                  <c:v>44.61</c:v>
                </c:pt>
                <c:pt idx="330">
                  <c:v>44.56</c:v>
                </c:pt>
                <c:pt idx="331">
                  <c:v>44.47</c:v>
                </c:pt>
                <c:pt idx="332">
                  <c:v>44.44</c:v>
                </c:pt>
                <c:pt idx="333">
                  <c:v>44.47</c:v>
                </c:pt>
                <c:pt idx="334">
                  <c:v>44.47</c:v>
                </c:pt>
                <c:pt idx="335">
                  <c:v>44.44</c:v>
                </c:pt>
                <c:pt idx="336">
                  <c:v>44.42</c:v>
                </c:pt>
                <c:pt idx="337">
                  <c:v>44.44</c:v>
                </c:pt>
                <c:pt idx="338">
                  <c:v>44.42</c:v>
                </c:pt>
                <c:pt idx="339">
                  <c:v>44.33</c:v>
                </c:pt>
                <c:pt idx="340">
                  <c:v>44.25</c:v>
                </c:pt>
                <c:pt idx="341">
                  <c:v>44.19</c:v>
                </c:pt>
                <c:pt idx="342">
                  <c:v>44.19</c:v>
                </c:pt>
                <c:pt idx="343">
                  <c:v>44.14</c:v>
                </c:pt>
                <c:pt idx="344">
                  <c:v>44.11</c:v>
                </c:pt>
                <c:pt idx="345">
                  <c:v>44.11</c:v>
                </c:pt>
                <c:pt idx="346">
                  <c:v>44.14</c:v>
                </c:pt>
                <c:pt idx="347">
                  <c:v>44.11</c:v>
                </c:pt>
                <c:pt idx="348">
                  <c:v>44.06</c:v>
                </c:pt>
                <c:pt idx="349">
                  <c:v>44.06</c:v>
                </c:pt>
                <c:pt idx="350">
                  <c:v>44.06</c:v>
                </c:pt>
                <c:pt idx="351">
                  <c:v>44.06</c:v>
                </c:pt>
                <c:pt idx="352">
                  <c:v>44</c:v>
                </c:pt>
                <c:pt idx="353">
                  <c:v>43.97</c:v>
                </c:pt>
                <c:pt idx="354">
                  <c:v>43.97</c:v>
                </c:pt>
                <c:pt idx="355">
                  <c:v>43.92</c:v>
                </c:pt>
                <c:pt idx="356">
                  <c:v>43.83</c:v>
                </c:pt>
                <c:pt idx="357">
                  <c:v>43.78</c:v>
                </c:pt>
                <c:pt idx="358">
                  <c:v>43.81</c:v>
                </c:pt>
                <c:pt idx="359">
                  <c:v>43.83</c:v>
                </c:pt>
                <c:pt idx="360">
                  <c:v>43.78</c:v>
                </c:pt>
                <c:pt idx="361">
                  <c:v>43.75</c:v>
                </c:pt>
                <c:pt idx="362">
                  <c:v>43.78</c:v>
                </c:pt>
                <c:pt idx="363">
                  <c:v>43.75</c:v>
                </c:pt>
                <c:pt idx="364">
                  <c:v>43.69</c:v>
                </c:pt>
                <c:pt idx="365">
                  <c:v>43.56</c:v>
                </c:pt>
                <c:pt idx="366">
                  <c:v>43.53</c:v>
                </c:pt>
                <c:pt idx="367">
                  <c:v>43.53</c:v>
                </c:pt>
                <c:pt idx="368">
                  <c:v>43.5</c:v>
                </c:pt>
                <c:pt idx="369">
                  <c:v>43.44</c:v>
                </c:pt>
                <c:pt idx="370">
                  <c:v>43.42</c:v>
                </c:pt>
                <c:pt idx="371">
                  <c:v>43.44</c:v>
                </c:pt>
                <c:pt idx="372">
                  <c:v>43.47</c:v>
                </c:pt>
                <c:pt idx="373">
                  <c:v>43.44</c:v>
                </c:pt>
                <c:pt idx="374">
                  <c:v>43.39</c:v>
                </c:pt>
                <c:pt idx="375">
                  <c:v>43.36</c:v>
                </c:pt>
                <c:pt idx="376">
                  <c:v>43.36</c:v>
                </c:pt>
                <c:pt idx="377">
                  <c:v>43.31</c:v>
                </c:pt>
                <c:pt idx="378">
                  <c:v>43.25</c:v>
                </c:pt>
                <c:pt idx="379">
                  <c:v>43.22</c:v>
                </c:pt>
                <c:pt idx="380">
                  <c:v>43.25</c:v>
                </c:pt>
                <c:pt idx="381">
                  <c:v>43.22</c:v>
                </c:pt>
                <c:pt idx="382">
                  <c:v>43.17</c:v>
                </c:pt>
                <c:pt idx="383">
                  <c:v>43.17</c:v>
                </c:pt>
                <c:pt idx="384">
                  <c:v>43.17</c:v>
                </c:pt>
                <c:pt idx="385">
                  <c:v>43.17</c:v>
                </c:pt>
                <c:pt idx="386">
                  <c:v>43.08</c:v>
                </c:pt>
                <c:pt idx="387">
                  <c:v>43.03</c:v>
                </c:pt>
                <c:pt idx="388">
                  <c:v>43.06</c:v>
                </c:pt>
                <c:pt idx="389">
                  <c:v>43.06</c:v>
                </c:pt>
                <c:pt idx="390">
                  <c:v>42.97</c:v>
                </c:pt>
                <c:pt idx="391">
                  <c:v>42.92</c:v>
                </c:pt>
                <c:pt idx="392">
                  <c:v>42.92</c:v>
                </c:pt>
                <c:pt idx="393">
                  <c:v>42.89</c:v>
                </c:pt>
                <c:pt idx="394">
                  <c:v>42.86</c:v>
                </c:pt>
                <c:pt idx="395">
                  <c:v>42.83</c:v>
                </c:pt>
                <c:pt idx="396">
                  <c:v>42.81</c:v>
                </c:pt>
                <c:pt idx="397">
                  <c:v>42.81</c:v>
                </c:pt>
                <c:pt idx="398">
                  <c:v>42.78</c:v>
                </c:pt>
                <c:pt idx="399">
                  <c:v>42.69</c:v>
                </c:pt>
                <c:pt idx="400">
                  <c:v>42.67</c:v>
                </c:pt>
                <c:pt idx="401">
                  <c:v>42.67</c:v>
                </c:pt>
                <c:pt idx="402">
                  <c:v>42.64</c:v>
                </c:pt>
                <c:pt idx="403">
                  <c:v>42.61</c:v>
                </c:pt>
                <c:pt idx="404">
                  <c:v>42.58</c:v>
                </c:pt>
                <c:pt idx="405">
                  <c:v>42.61</c:v>
                </c:pt>
                <c:pt idx="406">
                  <c:v>42.64</c:v>
                </c:pt>
                <c:pt idx="407">
                  <c:v>42.61</c:v>
                </c:pt>
                <c:pt idx="408">
                  <c:v>42.56</c:v>
                </c:pt>
                <c:pt idx="409">
                  <c:v>42.5</c:v>
                </c:pt>
                <c:pt idx="410">
                  <c:v>42.47</c:v>
                </c:pt>
                <c:pt idx="411">
                  <c:v>42.47</c:v>
                </c:pt>
                <c:pt idx="412">
                  <c:v>42.39</c:v>
                </c:pt>
                <c:pt idx="413">
                  <c:v>42.39</c:v>
                </c:pt>
                <c:pt idx="414">
                  <c:v>42.39</c:v>
                </c:pt>
                <c:pt idx="415">
                  <c:v>42.39</c:v>
                </c:pt>
                <c:pt idx="416">
                  <c:v>42.33</c:v>
                </c:pt>
                <c:pt idx="417">
                  <c:v>42.28</c:v>
                </c:pt>
                <c:pt idx="418">
                  <c:v>42.22</c:v>
                </c:pt>
                <c:pt idx="419">
                  <c:v>42.19</c:v>
                </c:pt>
                <c:pt idx="420">
                  <c:v>42.19</c:v>
                </c:pt>
                <c:pt idx="421">
                  <c:v>42.11</c:v>
                </c:pt>
                <c:pt idx="422">
                  <c:v>42.08</c:v>
                </c:pt>
                <c:pt idx="423">
                  <c:v>42.11</c:v>
                </c:pt>
                <c:pt idx="424">
                  <c:v>42.17</c:v>
                </c:pt>
                <c:pt idx="425">
                  <c:v>42.14</c:v>
                </c:pt>
                <c:pt idx="426">
                  <c:v>42.08</c:v>
                </c:pt>
                <c:pt idx="427">
                  <c:v>42.06</c:v>
                </c:pt>
                <c:pt idx="428">
                  <c:v>42.06</c:v>
                </c:pt>
                <c:pt idx="429">
                  <c:v>42.03</c:v>
                </c:pt>
                <c:pt idx="430">
                  <c:v>41.92</c:v>
                </c:pt>
                <c:pt idx="431">
                  <c:v>41.92</c:v>
                </c:pt>
                <c:pt idx="432">
                  <c:v>41.97</c:v>
                </c:pt>
                <c:pt idx="433">
                  <c:v>41.97</c:v>
                </c:pt>
                <c:pt idx="434">
                  <c:v>41.92</c:v>
                </c:pt>
                <c:pt idx="435">
                  <c:v>41.86</c:v>
                </c:pt>
                <c:pt idx="436">
                  <c:v>41.83</c:v>
                </c:pt>
                <c:pt idx="437">
                  <c:v>41.83</c:v>
                </c:pt>
                <c:pt idx="438">
                  <c:v>41.78</c:v>
                </c:pt>
                <c:pt idx="439">
                  <c:v>41.72</c:v>
                </c:pt>
                <c:pt idx="440">
                  <c:v>41.69</c:v>
                </c:pt>
                <c:pt idx="441">
                  <c:v>41.72</c:v>
                </c:pt>
                <c:pt idx="442">
                  <c:v>41.75</c:v>
                </c:pt>
                <c:pt idx="443">
                  <c:v>41.69</c:v>
                </c:pt>
                <c:pt idx="444">
                  <c:v>41.64</c:v>
                </c:pt>
                <c:pt idx="445">
                  <c:v>41.61</c:v>
                </c:pt>
                <c:pt idx="446">
                  <c:v>41.61</c:v>
                </c:pt>
                <c:pt idx="447">
                  <c:v>41.56</c:v>
                </c:pt>
                <c:pt idx="448">
                  <c:v>41.47</c:v>
                </c:pt>
                <c:pt idx="449">
                  <c:v>41.47</c:v>
                </c:pt>
                <c:pt idx="450">
                  <c:v>41.47</c:v>
                </c:pt>
                <c:pt idx="451">
                  <c:v>41.47</c:v>
                </c:pt>
                <c:pt idx="452">
                  <c:v>41.42</c:v>
                </c:pt>
                <c:pt idx="453">
                  <c:v>41.39</c:v>
                </c:pt>
                <c:pt idx="454">
                  <c:v>41.42</c:v>
                </c:pt>
                <c:pt idx="455">
                  <c:v>41.42</c:v>
                </c:pt>
                <c:pt idx="456">
                  <c:v>41.39</c:v>
                </c:pt>
                <c:pt idx="457">
                  <c:v>41.33</c:v>
                </c:pt>
                <c:pt idx="458">
                  <c:v>41.28</c:v>
                </c:pt>
                <c:pt idx="459">
                  <c:v>41.28</c:v>
                </c:pt>
                <c:pt idx="460">
                  <c:v>41.25</c:v>
                </c:pt>
                <c:pt idx="461">
                  <c:v>41.17</c:v>
                </c:pt>
                <c:pt idx="462">
                  <c:v>41.14</c:v>
                </c:pt>
                <c:pt idx="463">
                  <c:v>41.14</c:v>
                </c:pt>
                <c:pt idx="464">
                  <c:v>41.19</c:v>
                </c:pt>
                <c:pt idx="465">
                  <c:v>41.19</c:v>
                </c:pt>
                <c:pt idx="466">
                  <c:v>41.14</c:v>
                </c:pt>
                <c:pt idx="467">
                  <c:v>41.14</c:v>
                </c:pt>
                <c:pt idx="468">
                  <c:v>41.11</c:v>
                </c:pt>
                <c:pt idx="469">
                  <c:v>41.06</c:v>
                </c:pt>
                <c:pt idx="470">
                  <c:v>40.94</c:v>
                </c:pt>
                <c:pt idx="471">
                  <c:v>40.86</c:v>
                </c:pt>
                <c:pt idx="472">
                  <c:v>40.89</c:v>
                </c:pt>
                <c:pt idx="473">
                  <c:v>40.94</c:v>
                </c:pt>
                <c:pt idx="474">
                  <c:v>40.94</c:v>
                </c:pt>
                <c:pt idx="475">
                  <c:v>40.89</c:v>
                </c:pt>
                <c:pt idx="476">
                  <c:v>40.86</c:v>
                </c:pt>
                <c:pt idx="477">
                  <c:v>40.83</c:v>
                </c:pt>
                <c:pt idx="478">
                  <c:v>40.81</c:v>
                </c:pt>
                <c:pt idx="479">
                  <c:v>40.72</c:v>
                </c:pt>
                <c:pt idx="480">
                  <c:v>40.67</c:v>
                </c:pt>
                <c:pt idx="481">
                  <c:v>40.67</c:v>
                </c:pt>
                <c:pt idx="482">
                  <c:v>40.72</c:v>
                </c:pt>
                <c:pt idx="483">
                  <c:v>40.75</c:v>
                </c:pt>
                <c:pt idx="484">
                  <c:v>40.72</c:v>
                </c:pt>
                <c:pt idx="485">
                  <c:v>40.72</c:v>
                </c:pt>
                <c:pt idx="486">
                  <c:v>40.69</c:v>
                </c:pt>
                <c:pt idx="487">
                  <c:v>40.67</c:v>
                </c:pt>
                <c:pt idx="488">
                  <c:v>40.58</c:v>
                </c:pt>
                <c:pt idx="489">
                  <c:v>40.5</c:v>
                </c:pt>
                <c:pt idx="490">
                  <c:v>40.5</c:v>
                </c:pt>
                <c:pt idx="491">
                  <c:v>40.5</c:v>
                </c:pt>
                <c:pt idx="492">
                  <c:v>40.5</c:v>
                </c:pt>
                <c:pt idx="493">
                  <c:v>40.5</c:v>
                </c:pt>
                <c:pt idx="494">
                  <c:v>40.5</c:v>
                </c:pt>
                <c:pt idx="495">
                  <c:v>40.5</c:v>
                </c:pt>
                <c:pt idx="496">
                  <c:v>40.5</c:v>
                </c:pt>
                <c:pt idx="497">
                  <c:v>40.39</c:v>
                </c:pt>
                <c:pt idx="498">
                  <c:v>40.28</c:v>
                </c:pt>
                <c:pt idx="499">
                  <c:v>40.25</c:v>
                </c:pt>
                <c:pt idx="500">
                  <c:v>40.28</c:v>
                </c:pt>
                <c:pt idx="501">
                  <c:v>40.25</c:v>
                </c:pt>
                <c:pt idx="502">
                  <c:v>40.22</c:v>
                </c:pt>
                <c:pt idx="503">
                  <c:v>40.22</c:v>
                </c:pt>
                <c:pt idx="504">
                  <c:v>40.25</c:v>
                </c:pt>
                <c:pt idx="505">
                  <c:v>40.31</c:v>
                </c:pt>
                <c:pt idx="506">
                  <c:v>40.25</c:v>
                </c:pt>
                <c:pt idx="507">
                  <c:v>40.17</c:v>
                </c:pt>
                <c:pt idx="508">
                  <c:v>40.08</c:v>
                </c:pt>
                <c:pt idx="509">
                  <c:v>40.03</c:v>
                </c:pt>
                <c:pt idx="510">
                  <c:v>40.03</c:v>
                </c:pt>
                <c:pt idx="511">
                  <c:v>40.03</c:v>
                </c:pt>
                <c:pt idx="512">
                  <c:v>40</c:v>
                </c:pt>
                <c:pt idx="513">
                  <c:v>40.03</c:v>
                </c:pt>
                <c:pt idx="514">
                  <c:v>40.08</c:v>
                </c:pt>
                <c:pt idx="515">
                  <c:v>40.03</c:v>
                </c:pt>
                <c:pt idx="516">
                  <c:v>39.97</c:v>
                </c:pt>
                <c:pt idx="517">
                  <c:v>39.89</c:v>
                </c:pt>
                <c:pt idx="518">
                  <c:v>39.83</c:v>
                </c:pt>
                <c:pt idx="519">
                  <c:v>39.89</c:v>
                </c:pt>
                <c:pt idx="520">
                  <c:v>39.89</c:v>
                </c:pt>
                <c:pt idx="521">
                  <c:v>39.83</c:v>
                </c:pt>
                <c:pt idx="522">
                  <c:v>39.81</c:v>
                </c:pt>
                <c:pt idx="523">
                  <c:v>39.83</c:v>
                </c:pt>
                <c:pt idx="524">
                  <c:v>39.81</c:v>
                </c:pt>
                <c:pt idx="525">
                  <c:v>39.75</c:v>
                </c:pt>
                <c:pt idx="526">
                  <c:v>39.67</c:v>
                </c:pt>
                <c:pt idx="527">
                  <c:v>39.67</c:v>
                </c:pt>
                <c:pt idx="528">
                  <c:v>39.69</c:v>
                </c:pt>
                <c:pt idx="529">
                  <c:v>39.75</c:v>
                </c:pt>
                <c:pt idx="530">
                  <c:v>39.72</c:v>
                </c:pt>
                <c:pt idx="531">
                  <c:v>39.67</c:v>
                </c:pt>
                <c:pt idx="532">
                  <c:v>39.64</c:v>
                </c:pt>
                <c:pt idx="533">
                  <c:v>39.61</c:v>
                </c:pt>
                <c:pt idx="534">
                  <c:v>39.56</c:v>
                </c:pt>
                <c:pt idx="535">
                  <c:v>39.47</c:v>
                </c:pt>
                <c:pt idx="536">
                  <c:v>39.44</c:v>
                </c:pt>
                <c:pt idx="537">
                  <c:v>39.44</c:v>
                </c:pt>
                <c:pt idx="538">
                  <c:v>39.47</c:v>
                </c:pt>
                <c:pt idx="539">
                  <c:v>39.47</c:v>
                </c:pt>
                <c:pt idx="540">
                  <c:v>39.42</c:v>
                </c:pt>
                <c:pt idx="541">
                  <c:v>39.39</c:v>
                </c:pt>
                <c:pt idx="542">
                  <c:v>39.39</c:v>
                </c:pt>
                <c:pt idx="543">
                  <c:v>39.39</c:v>
                </c:pt>
                <c:pt idx="544">
                  <c:v>39.33</c:v>
                </c:pt>
                <c:pt idx="545">
                  <c:v>39.33</c:v>
                </c:pt>
                <c:pt idx="546">
                  <c:v>39.36</c:v>
                </c:pt>
                <c:pt idx="547">
                  <c:v>39.39</c:v>
                </c:pt>
                <c:pt idx="548">
                  <c:v>39.36</c:v>
                </c:pt>
                <c:pt idx="549">
                  <c:v>39.25</c:v>
                </c:pt>
                <c:pt idx="550">
                  <c:v>39.17</c:v>
                </c:pt>
                <c:pt idx="551">
                  <c:v>39.14</c:v>
                </c:pt>
                <c:pt idx="552">
                  <c:v>39.14</c:v>
                </c:pt>
                <c:pt idx="553">
                  <c:v>39.11</c:v>
                </c:pt>
                <c:pt idx="554">
                  <c:v>39.11</c:v>
                </c:pt>
                <c:pt idx="555">
                  <c:v>39.11</c:v>
                </c:pt>
                <c:pt idx="556">
                  <c:v>39.11</c:v>
                </c:pt>
                <c:pt idx="557">
                  <c:v>39.14</c:v>
                </c:pt>
                <c:pt idx="558">
                  <c:v>39.11</c:v>
                </c:pt>
                <c:pt idx="559">
                  <c:v>39</c:v>
                </c:pt>
                <c:pt idx="560">
                  <c:v>38.97</c:v>
                </c:pt>
                <c:pt idx="561">
                  <c:v>38.97</c:v>
                </c:pt>
                <c:pt idx="562">
                  <c:v>38.97</c:v>
                </c:pt>
                <c:pt idx="563">
                  <c:v>38.92</c:v>
                </c:pt>
                <c:pt idx="564">
                  <c:v>38.89</c:v>
                </c:pt>
                <c:pt idx="565">
                  <c:v>38.92</c:v>
                </c:pt>
                <c:pt idx="566">
                  <c:v>38.92</c:v>
                </c:pt>
                <c:pt idx="567">
                  <c:v>38.92</c:v>
                </c:pt>
                <c:pt idx="568">
                  <c:v>38.83</c:v>
                </c:pt>
                <c:pt idx="569">
                  <c:v>38.78</c:v>
                </c:pt>
                <c:pt idx="570">
                  <c:v>38.78</c:v>
                </c:pt>
                <c:pt idx="571">
                  <c:v>38.78</c:v>
                </c:pt>
                <c:pt idx="572">
                  <c:v>38.75</c:v>
                </c:pt>
                <c:pt idx="573">
                  <c:v>38.69</c:v>
                </c:pt>
                <c:pt idx="574">
                  <c:v>38.67</c:v>
                </c:pt>
                <c:pt idx="575">
                  <c:v>38.67</c:v>
                </c:pt>
                <c:pt idx="576">
                  <c:v>38.67</c:v>
                </c:pt>
                <c:pt idx="577">
                  <c:v>38.64</c:v>
                </c:pt>
                <c:pt idx="578">
                  <c:v>38.56</c:v>
                </c:pt>
                <c:pt idx="579">
                  <c:v>38.53</c:v>
                </c:pt>
                <c:pt idx="580">
                  <c:v>38.56</c:v>
                </c:pt>
                <c:pt idx="581">
                  <c:v>38.58</c:v>
                </c:pt>
                <c:pt idx="582">
                  <c:v>38.58</c:v>
                </c:pt>
                <c:pt idx="583">
                  <c:v>38.56</c:v>
                </c:pt>
                <c:pt idx="584">
                  <c:v>38.56</c:v>
                </c:pt>
                <c:pt idx="585">
                  <c:v>38.56</c:v>
                </c:pt>
                <c:pt idx="586">
                  <c:v>38.56</c:v>
                </c:pt>
                <c:pt idx="587">
                  <c:v>38.44</c:v>
                </c:pt>
                <c:pt idx="588">
                  <c:v>38.33</c:v>
                </c:pt>
                <c:pt idx="589">
                  <c:v>38.31</c:v>
                </c:pt>
                <c:pt idx="590">
                  <c:v>38.31</c:v>
                </c:pt>
                <c:pt idx="591">
                  <c:v>38.31</c:v>
                </c:pt>
                <c:pt idx="592">
                  <c:v>38.28</c:v>
                </c:pt>
                <c:pt idx="593">
                  <c:v>38.25</c:v>
                </c:pt>
                <c:pt idx="594">
                  <c:v>38.25</c:v>
                </c:pt>
                <c:pt idx="595">
                  <c:v>38.28</c:v>
                </c:pt>
                <c:pt idx="596">
                  <c:v>38.28</c:v>
                </c:pt>
                <c:pt idx="597">
                  <c:v>38.19</c:v>
                </c:pt>
                <c:pt idx="598">
                  <c:v>38.17</c:v>
                </c:pt>
                <c:pt idx="599">
                  <c:v>38.17</c:v>
                </c:pt>
                <c:pt idx="600">
                  <c:v>38.17</c:v>
                </c:pt>
                <c:pt idx="601">
                  <c:v>38.14</c:v>
                </c:pt>
                <c:pt idx="602">
                  <c:v>38.08</c:v>
                </c:pt>
                <c:pt idx="603">
                  <c:v>38.06</c:v>
                </c:pt>
                <c:pt idx="604">
                  <c:v>38.06</c:v>
                </c:pt>
                <c:pt idx="605">
                  <c:v>38.08</c:v>
                </c:pt>
                <c:pt idx="606">
                  <c:v>38.08</c:v>
                </c:pt>
                <c:pt idx="607">
                  <c:v>38.03</c:v>
                </c:pt>
                <c:pt idx="608">
                  <c:v>38</c:v>
                </c:pt>
                <c:pt idx="609">
                  <c:v>38</c:v>
                </c:pt>
                <c:pt idx="610">
                  <c:v>38.03</c:v>
                </c:pt>
                <c:pt idx="611">
                  <c:v>38</c:v>
                </c:pt>
                <c:pt idx="612">
                  <c:v>37.92</c:v>
                </c:pt>
                <c:pt idx="613">
                  <c:v>37.86</c:v>
                </c:pt>
                <c:pt idx="614">
                  <c:v>37.89</c:v>
                </c:pt>
                <c:pt idx="615">
                  <c:v>37.89</c:v>
                </c:pt>
                <c:pt idx="616">
                  <c:v>37.86</c:v>
                </c:pt>
                <c:pt idx="617">
                  <c:v>37.81</c:v>
                </c:pt>
                <c:pt idx="618">
                  <c:v>37.75</c:v>
                </c:pt>
                <c:pt idx="619">
                  <c:v>37.72</c:v>
                </c:pt>
                <c:pt idx="620">
                  <c:v>37.72</c:v>
                </c:pt>
                <c:pt idx="621">
                  <c:v>37.64</c:v>
                </c:pt>
                <c:pt idx="622">
                  <c:v>37.58</c:v>
                </c:pt>
                <c:pt idx="623">
                  <c:v>37.58</c:v>
                </c:pt>
                <c:pt idx="624">
                  <c:v>37.58</c:v>
                </c:pt>
                <c:pt idx="625">
                  <c:v>37.61</c:v>
                </c:pt>
                <c:pt idx="626">
                  <c:v>37.58</c:v>
                </c:pt>
                <c:pt idx="627">
                  <c:v>37.56</c:v>
                </c:pt>
                <c:pt idx="628">
                  <c:v>37.56</c:v>
                </c:pt>
                <c:pt idx="629">
                  <c:v>37.56</c:v>
                </c:pt>
                <c:pt idx="630">
                  <c:v>37.56</c:v>
                </c:pt>
                <c:pt idx="631">
                  <c:v>37.5</c:v>
                </c:pt>
                <c:pt idx="632">
                  <c:v>37.44</c:v>
                </c:pt>
                <c:pt idx="633">
                  <c:v>37.42</c:v>
                </c:pt>
                <c:pt idx="634">
                  <c:v>37.42</c:v>
                </c:pt>
                <c:pt idx="635">
                  <c:v>37.44</c:v>
                </c:pt>
                <c:pt idx="636">
                  <c:v>37.42</c:v>
                </c:pt>
                <c:pt idx="637">
                  <c:v>37.36</c:v>
                </c:pt>
                <c:pt idx="638">
                  <c:v>37.39</c:v>
                </c:pt>
                <c:pt idx="639">
                  <c:v>37.39</c:v>
                </c:pt>
                <c:pt idx="640">
                  <c:v>37.42</c:v>
                </c:pt>
                <c:pt idx="641">
                  <c:v>37.36</c:v>
                </c:pt>
                <c:pt idx="642">
                  <c:v>37.28</c:v>
                </c:pt>
                <c:pt idx="643">
                  <c:v>37.25</c:v>
                </c:pt>
                <c:pt idx="644">
                  <c:v>37.28</c:v>
                </c:pt>
                <c:pt idx="645">
                  <c:v>37.28</c:v>
                </c:pt>
                <c:pt idx="646">
                  <c:v>37.25</c:v>
                </c:pt>
                <c:pt idx="647">
                  <c:v>37.17</c:v>
                </c:pt>
                <c:pt idx="648">
                  <c:v>37.14</c:v>
                </c:pt>
                <c:pt idx="649">
                  <c:v>37.17</c:v>
                </c:pt>
                <c:pt idx="650">
                  <c:v>37.14</c:v>
                </c:pt>
                <c:pt idx="651">
                  <c:v>37.08</c:v>
                </c:pt>
                <c:pt idx="652">
                  <c:v>37.03</c:v>
                </c:pt>
                <c:pt idx="653">
                  <c:v>36.97</c:v>
                </c:pt>
                <c:pt idx="654">
                  <c:v>37</c:v>
                </c:pt>
                <c:pt idx="655">
                  <c:v>37.03</c:v>
                </c:pt>
                <c:pt idx="656">
                  <c:v>37</c:v>
                </c:pt>
                <c:pt idx="657">
                  <c:v>36.97</c:v>
                </c:pt>
                <c:pt idx="658">
                  <c:v>36.97</c:v>
                </c:pt>
                <c:pt idx="659">
                  <c:v>36.97</c:v>
                </c:pt>
                <c:pt idx="660">
                  <c:v>36.97</c:v>
                </c:pt>
                <c:pt idx="661">
                  <c:v>36.89</c:v>
                </c:pt>
                <c:pt idx="662">
                  <c:v>36.86</c:v>
                </c:pt>
                <c:pt idx="663">
                  <c:v>36.89</c:v>
                </c:pt>
                <c:pt idx="664">
                  <c:v>36.89</c:v>
                </c:pt>
                <c:pt idx="665">
                  <c:v>36.92</c:v>
                </c:pt>
                <c:pt idx="666">
                  <c:v>36.89</c:v>
                </c:pt>
                <c:pt idx="667">
                  <c:v>36.81</c:v>
                </c:pt>
                <c:pt idx="668">
                  <c:v>36.83</c:v>
                </c:pt>
                <c:pt idx="669">
                  <c:v>36.78</c:v>
                </c:pt>
                <c:pt idx="670">
                  <c:v>36.75</c:v>
                </c:pt>
                <c:pt idx="671">
                  <c:v>36.75</c:v>
                </c:pt>
                <c:pt idx="672">
                  <c:v>36.69</c:v>
                </c:pt>
                <c:pt idx="673">
                  <c:v>36.67</c:v>
                </c:pt>
                <c:pt idx="674">
                  <c:v>36.64</c:v>
                </c:pt>
                <c:pt idx="675">
                  <c:v>36.61</c:v>
                </c:pt>
                <c:pt idx="676">
                  <c:v>36.53</c:v>
                </c:pt>
                <c:pt idx="677">
                  <c:v>36.42</c:v>
                </c:pt>
                <c:pt idx="678">
                  <c:v>36.36</c:v>
                </c:pt>
                <c:pt idx="679">
                  <c:v>36.36</c:v>
                </c:pt>
                <c:pt idx="680">
                  <c:v>36.36</c:v>
                </c:pt>
                <c:pt idx="681">
                  <c:v>36.39</c:v>
                </c:pt>
                <c:pt idx="682">
                  <c:v>36.36</c:v>
                </c:pt>
                <c:pt idx="683">
                  <c:v>36.36</c:v>
                </c:pt>
                <c:pt idx="684">
                  <c:v>36.36</c:v>
                </c:pt>
                <c:pt idx="685">
                  <c:v>36.39</c:v>
                </c:pt>
                <c:pt idx="686">
                  <c:v>36.36</c:v>
                </c:pt>
                <c:pt idx="687">
                  <c:v>36.31</c:v>
                </c:pt>
                <c:pt idx="688">
                  <c:v>36.28</c:v>
                </c:pt>
                <c:pt idx="689">
                  <c:v>36.28</c:v>
                </c:pt>
                <c:pt idx="690">
                  <c:v>36.33</c:v>
                </c:pt>
                <c:pt idx="691">
                  <c:v>36.36</c:v>
                </c:pt>
                <c:pt idx="692">
                  <c:v>36.28</c:v>
                </c:pt>
                <c:pt idx="693">
                  <c:v>36.28</c:v>
                </c:pt>
                <c:pt idx="694">
                  <c:v>36.28</c:v>
                </c:pt>
                <c:pt idx="695">
                  <c:v>36.22</c:v>
                </c:pt>
                <c:pt idx="696">
                  <c:v>36.22</c:v>
                </c:pt>
                <c:pt idx="697">
                  <c:v>36.17</c:v>
                </c:pt>
                <c:pt idx="698">
                  <c:v>36.11</c:v>
                </c:pt>
                <c:pt idx="699">
                  <c:v>36.14</c:v>
                </c:pt>
                <c:pt idx="700">
                  <c:v>36.14</c:v>
                </c:pt>
                <c:pt idx="701">
                  <c:v>36.17</c:v>
                </c:pt>
                <c:pt idx="702">
                  <c:v>36.14</c:v>
                </c:pt>
                <c:pt idx="703">
                  <c:v>36.08</c:v>
                </c:pt>
                <c:pt idx="704">
                  <c:v>36.03</c:v>
                </c:pt>
                <c:pt idx="705">
                  <c:v>36</c:v>
                </c:pt>
                <c:pt idx="706">
                  <c:v>36</c:v>
                </c:pt>
                <c:pt idx="707">
                  <c:v>35.94</c:v>
                </c:pt>
                <c:pt idx="708">
                  <c:v>35.89</c:v>
                </c:pt>
                <c:pt idx="709">
                  <c:v>35.89</c:v>
                </c:pt>
                <c:pt idx="710">
                  <c:v>35.92</c:v>
                </c:pt>
                <c:pt idx="711">
                  <c:v>35.94</c:v>
                </c:pt>
                <c:pt idx="712">
                  <c:v>35.92</c:v>
                </c:pt>
                <c:pt idx="713">
                  <c:v>35.81</c:v>
                </c:pt>
                <c:pt idx="714">
                  <c:v>35.78</c:v>
                </c:pt>
                <c:pt idx="715">
                  <c:v>35.78</c:v>
                </c:pt>
                <c:pt idx="716">
                  <c:v>35.78</c:v>
                </c:pt>
                <c:pt idx="717">
                  <c:v>35.72</c:v>
                </c:pt>
                <c:pt idx="718">
                  <c:v>35.69</c:v>
                </c:pt>
                <c:pt idx="719">
                  <c:v>35.67</c:v>
                </c:pt>
                <c:pt idx="720">
                  <c:v>35.67</c:v>
                </c:pt>
                <c:pt idx="721">
                  <c:v>35.69</c:v>
                </c:pt>
                <c:pt idx="722">
                  <c:v>35.72</c:v>
                </c:pt>
                <c:pt idx="723">
                  <c:v>35.69</c:v>
                </c:pt>
                <c:pt idx="724">
                  <c:v>35.69</c:v>
                </c:pt>
                <c:pt idx="725">
                  <c:v>35.69</c:v>
                </c:pt>
                <c:pt idx="726">
                  <c:v>35.72</c:v>
                </c:pt>
                <c:pt idx="727">
                  <c:v>35.72</c:v>
                </c:pt>
                <c:pt idx="728">
                  <c:v>35.67</c:v>
                </c:pt>
                <c:pt idx="729">
                  <c:v>35.61</c:v>
                </c:pt>
                <c:pt idx="730">
                  <c:v>35.58</c:v>
                </c:pt>
                <c:pt idx="731">
                  <c:v>35.58</c:v>
                </c:pt>
                <c:pt idx="732">
                  <c:v>35.61</c:v>
                </c:pt>
                <c:pt idx="733">
                  <c:v>35.58</c:v>
                </c:pt>
                <c:pt idx="734">
                  <c:v>35.53</c:v>
                </c:pt>
                <c:pt idx="735">
                  <c:v>35.5</c:v>
                </c:pt>
                <c:pt idx="736">
                  <c:v>35.5</c:v>
                </c:pt>
                <c:pt idx="737">
                  <c:v>35.53</c:v>
                </c:pt>
                <c:pt idx="738">
                  <c:v>35.5</c:v>
                </c:pt>
                <c:pt idx="739">
                  <c:v>35.39</c:v>
                </c:pt>
                <c:pt idx="740">
                  <c:v>35.36</c:v>
                </c:pt>
                <c:pt idx="741">
                  <c:v>35.36</c:v>
                </c:pt>
                <c:pt idx="742">
                  <c:v>35.36</c:v>
                </c:pt>
                <c:pt idx="743">
                  <c:v>35.36</c:v>
                </c:pt>
                <c:pt idx="744">
                  <c:v>35.31</c:v>
                </c:pt>
                <c:pt idx="745">
                  <c:v>35.25</c:v>
                </c:pt>
                <c:pt idx="746">
                  <c:v>35.28</c:v>
                </c:pt>
                <c:pt idx="747">
                  <c:v>35.28</c:v>
                </c:pt>
                <c:pt idx="748">
                  <c:v>35.25</c:v>
                </c:pt>
                <c:pt idx="749">
                  <c:v>35.22</c:v>
                </c:pt>
                <c:pt idx="750">
                  <c:v>35.17</c:v>
                </c:pt>
                <c:pt idx="751">
                  <c:v>35.11</c:v>
                </c:pt>
                <c:pt idx="752">
                  <c:v>35.11</c:v>
                </c:pt>
                <c:pt idx="753">
                  <c:v>35.08</c:v>
                </c:pt>
                <c:pt idx="754">
                  <c:v>35.03</c:v>
                </c:pt>
                <c:pt idx="755">
                  <c:v>35.03</c:v>
                </c:pt>
                <c:pt idx="756">
                  <c:v>35.03</c:v>
                </c:pt>
                <c:pt idx="757">
                  <c:v>35.03</c:v>
                </c:pt>
                <c:pt idx="758">
                  <c:v>35.08</c:v>
                </c:pt>
                <c:pt idx="759">
                  <c:v>35.08</c:v>
                </c:pt>
                <c:pt idx="760">
                  <c:v>34.97</c:v>
                </c:pt>
                <c:pt idx="761">
                  <c:v>34.94</c:v>
                </c:pt>
                <c:pt idx="762">
                  <c:v>34.89</c:v>
                </c:pt>
                <c:pt idx="763">
                  <c:v>34.89</c:v>
                </c:pt>
                <c:pt idx="764">
                  <c:v>34.89</c:v>
                </c:pt>
                <c:pt idx="765">
                  <c:v>34.83</c:v>
                </c:pt>
                <c:pt idx="766">
                  <c:v>34.78</c:v>
                </c:pt>
                <c:pt idx="767">
                  <c:v>34.83</c:v>
                </c:pt>
                <c:pt idx="768">
                  <c:v>34.89</c:v>
                </c:pt>
                <c:pt idx="769">
                  <c:v>34.92</c:v>
                </c:pt>
                <c:pt idx="770">
                  <c:v>34.89</c:v>
                </c:pt>
                <c:pt idx="771">
                  <c:v>34.81</c:v>
                </c:pt>
                <c:pt idx="772">
                  <c:v>34.75</c:v>
                </c:pt>
                <c:pt idx="773">
                  <c:v>34.75</c:v>
                </c:pt>
                <c:pt idx="774">
                  <c:v>34.75</c:v>
                </c:pt>
                <c:pt idx="775">
                  <c:v>34.75</c:v>
                </c:pt>
                <c:pt idx="776">
                  <c:v>34.69</c:v>
                </c:pt>
                <c:pt idx="777">
                  <c:v>34.67</c:v>
                </c:pt>
                <c:pt idx="778">
                  <c:v>34.64</c:v>
                </c:pt>
                <c:pt idx="779">
                  <c:v>34.64</c:v>
                </c:pt>
                <c:pt idx="780">
                  <c:v>34.67</c:v>
                </c:pt>
                <c:pt idx="781">
                  <c:v>34.58</c:v>
                </c:pt>
                <c:pt idx="782">
                  <c:v>34.56</c:v>
                </c:pt>
                <c:pt idx="783">
                  <c:v>34.56</c:v>
                </c:pt>
                <c:pt idx="784">
                  <c:v>34.56</c:v>
                </c:pt>
                <c:pt idx="785">
                  <c:v>34.58</c:v>
                </c:pt>
                <c:pt idx="786">
                  <c:v>34.56</c:v>
                </c:pt>
                <c:pt idx="787">
                  <c:v>34.44</c:v>
                </c:pt>
                <c:pt idx="788">
                  <c:v>34.39</c:v>
                </c:pt>
                <c:pt idx="789">
                  <c:v>34.36</c:v>
                </c:pt>
                <c:pt idx="790">
                  <c:v>34.39</c:v>
                </c:pt>
                <c:pt idx="791">
                  <c:v>34.39</c:v>
                </c:pt>
                <c:pt idx="792">
                  <c:v>34.33</c:v>
                </c:pt>
                <c:pt idx="793">
                  <c:v>34.31</c:v>
                </c:pt>
                <c:pt idx="794">
                  <c:v>34.33</c:v>
                </c:pt>
                <c:pt idx="795">
                  <c:v>34.33</c:v>
                </c:pt>
                <c:pt idx="796">
                  <c:v>34.33</c:v>
                </c:pt>
                <c:pt idx="797">
                  <c:v>34.31</c:v>
                </c:pt>
                <c:pt idx="798">
                  <c:v>34.28</c:v>
                </c:pt>
                <c:pt idx="799">
                  <c:v>34.25</c:v>
                </c:pt>
                <c:pt idx="800">
                  <c:v>34.25</c:v>
                </c:pt>
                <c:pt idx="801">
                  <c:v>34.25</c:v>
                </c:pt>
                <c:pt idx="802">
                  <c:v>34.22</c:v>
                </c:pt>
                <c:pt idx="803">
                  <c:v>34.11</c:v>
                </c:pt>
                <c:pt idx="804">
                  <c:v>34.06</c:v>
                </c:pt>
                <c:pt idx="805">
                  <c:v>34.06</c:v>
                </c:pt>
                <c:pt idx="806">
                  <c:v>34.08</c:v>
                </c:pt>
                <c:pt idx="807">
                  <c:v>34.11</c:v>
                </c:pt>
                <c:pt idx="808">
                  <c:v>34.11</c:v>
                </c:pt>
                <c:pt idx="809">
                  <c:v>34.06</c:v>
                </c:pt>
                <c:pt idx="810">
                  <c:v>34.06</c:v>
                </c:pt>
                <c:pt idx="811">
                  <c:v>34.11</c:v>
                </c:pt>
                <c:pt idx="812">
                  <c:v>34.11</c:v>
                </c:pt>
                <c:pt idx="813">
                  <c:v>34.06</c:v>
                </c:pt>
                <c:pt idx="814">
                  <c:v>34</c:v>
                </c:pt>
                <c:pt idx="815">
                  <c:v>33.97</c:v>
                </c:pt>
                <c:pt idx="816">
                  <c:v>34</c:v>
                </c:pt>
                <c:pt idx="817">
                  <c:v>34</c:v>
                </c:pt>
                <c:pt idx="818">
                  <c:v>34</c:v>
                </c:pt>
                <c:pt idx="819">
                  <c:v>33.94</c:v>
                </c:pt>
                <c:pt idx="820">
                  <c:v>33.92</c:v>
                </c:pt>
                <c:pt idx="821">
                  <c:v>33.92</c:v>
                </c:pt>
                <c:pt idx="822">
                  <c:v>33.92</c:v>
                </c:pt>
                <c:pt idx="823">
                  <c:v>34.03</c:v>
                </c:pt>
                <c:pt idx="824">
                  <c:v>34.03</c:v>
                </c:pt>
                <c:pt idx="825">
                  <c:v>33.94</c:v>
                </c:pt>
                <c:pt idx="826">
                  <c:v>33.92</c:v>
                </c:pt>
                <c:pt idx="827">
                  <c:v>33.86</c:v>
                </c:pt>
                <c:pt idx="828">
                  <c:v>33.78</c:v>
                </c:pt>
                <c:pt idx="829">
                  <c:v>33.75</c:v>
                </c:pt>
                <c:pt idx="830">
                  <c:v>33.64</c:v>
                </c:pt>
                <c:pt idx="831">
                  <c:v>33.58</c:v>
                </c:pt>
                <c:pt idx="832">
                  <c:v>33.67</c:v>
                </c:pt>
                <c:pt idx="833">
                  <c:v>33.72</c:v>
                </c:pt>
                <c:pt idx="834">
                  <c:v>33.78</c:v>
                </c:pt>
                <c:pt idx="835">
                  <c:v>33.83</c:v>
                </c:pt>
                <c:pt idx="836">
                  <c:v>33.78</c:v>
                </c:pt>
                <c:pt idx="837">
                  <c:v>33.69</c:v>
                </c:pt>
                <c:pt idx="838">
                  <c:v>33.58</c:v>
                </c:pt>
                <c:pt idx="839">
                  <c:v>33.5</c:v>
                </c:pt>
                <c:pt idx="840">
                  <c:v>33.44</c:v>
                </c:pt>
                <c:pt idx="841">
                  <c:v>33.36</c:v>
                </c:pt>
                <c:pt idx="842">
                  <c:v>33.31</c:v>
                </c:pt>
                <c:pt idx="843">
                  <c:v>33.36</c:v>
                </c:pt>
                <c:pt idx="844">
                  <c:v>33.42</c:v>
                </c:pt>
                <c:pt idx="845">
                  <c:v>33.5</c:v>
                </c:pt>
                <c:pt idx="846">
                  <c:v>33.5</c:v>
                </c:pt>
                <c:pt idx="847">
                  <c:v>33.42</c:v>
                </c:pt>
                <c:pt idx="848">
                  <c:v>33.31</c:v>
                </c:pt>
                <c:pt idx="849">
                  <c:v>33.25</c:v>
                </c:pt>
                <c:pt idx="850">
                  <c:v>33.19</c:v>
                </c:pt>
                <c:pt idx="851">
                  <c:v>33.17</c:v>
                </c:pt>
                <c:pt idx="852">
                  <c:v>33.17</c:v>
                </c:pt>
                <c:pt idx="853">
                  <c:v>33.19</c:v>
                </c:pt>
                <c:pt idx="854">
                  <c:v>33.28</c:v>
                </c:pt>
                <c:pt idx="855">
                  <c:v>33.31</c:v>
                </c:pt>
                <c:pt idx="856">
                  <c:v>33.36</c:v>
                </c:pt>
                <c:pt idx="857">
                  <c:v>33.39</c:v>
                </c:pt>
                <c:pt idx="858">
                  <c:v>33.33</c:v>
                </c:pt>
                <c:pt idx="859">
                  <c:v>33.31</c:v>
                </c:pt>
                <c:pt idx="860">
                  <c:v>33.28</c:v>
                </c:pt>
                <c:pt idx="861">
                  <c:v>33.22</c:v>
                </c:pt>
                <c:pt idx="862">
                  <c:v>33.25</c:v>
                </c:pt>
                <c:pt idx="863">
                  <c:v>33.28</c:v>
                </c:pt>
                <c:pt idx="864">
                  <c:v>33.28</c:v>
                </c:pt>
                <c:pt idx="865">
                  <c:v>33.28</c:v>
                </c:pt>
                <c:pt idx="866">
                  <c:v>33.28</c:v>
                </c:pt>
                <c:pt idx="867">
                  <c:v>33.31</c:v>
                </c:pt>
                <c:pt idx="868">
                  <c:v>33.36</c:v>
                </c:pt>
                <c:pt idx="869">
                  <c:v>33.31</c:v>
                </c:pt>
                <c:pt idx="870">
                  <c:v>33.28</c:v>
                </c:pt>
                <c:pt idx="871">
                  <c:v>33.25</c:v>
                </c:pt>
                <c:pt idx="872">
                  <c:v>33.17</c:v>
                </c:pt>
                <c:pt idx="873">
                  <c:v>33.17</c:v>
                </c:pt>
                <c:pt idx="874">
                  <c:v>33.17</c:v>
                </c:pt>
                <c:pt idx="875">
                  <c:v>33.11</c:v>
                </c:pt>
                <c:pt idx="876">
                  <c:v>33.08</c:v>
                </c:pt>
                <c:pt idx="877">
                  <c:v>33.03</c:v>
                </c:pt>
                <c:pt idx="878">
                  <c:v>33.06</c:v>
                </c:pt>
                <c:pt idx="879">
                  <c:v>33.08</c:v>
                </c:pt>
                <c:pt idx="880">
                  <c:v>33</c:v>
                </c:pt>
                <c:pt idx="881">
                  <c:v>32.94</c:v>
                </c:pt>
                <c:pt idx="882">
                  <c:v>32.89</c:v>
                </c:pt>
                <c:pt idx="883">
                  <c:v>32.89</c:v>
                </c:pt>
                <c:pt idx="884">
                  <c:v>32.89</c:v>
                </c:pt>
                <c:pt idx="885">
                  <c:v>32.89</c:v>
                </c:pt>
                <c:pt idx="886">
                  <c:v>32.81</c:v>
                </c:pt>
                <c:pt idx="887">
                  <c:v>32.81</c:v>
                </c:pt>
                <c:pt idx="888">
                  <c:v>32.81</c:v>
                </c:pt>
                <c:pt idx="889">
                  <c:v>32.81</c:v>
                </c:pt>
                <c:pt idx="890">
                  <c:v>32.81</c:v>
                </c:pt>
                <c:pt idx="891">
                  <c:v>32.78</c:v>
                </c:pt>
                <c:pt idx="892">
                  <c:v>32.72</c:v>
                </c:pt>
                <c:pt idx="893">
                  <c:v>32.67</c:v>
                </c:pt>
                <c:pt idx="894">
                  <c:v>32.67</c:v>
                </c:pt>
                <c:pt idx="895">
                  <c:v>32.69</c:v>
                </c:pt>
                <c:pt idx="896">
                  <c:v>32.69</c:v>
                </c:pt>
                <c:pt idx="897">
                  <c:v>32.67</c:v>
                </c:pt>
                <c:pt idx="898">
                  <c:v>32.64</c:v>
                </c:pt>
                <c:pt idx="899">
                  <c:v>32.67</c:v>
                </c:pt>
                <c:pt idx="900">
                  <c:v>32.67</c:v>
                </c:pt>
                <c:pt idx="901">
                  <c:v>32.67</c:v>
                </c:pt>
                <c:pt idx="902">
                  <c:v>32.67</c:v>
                </c:pt>
                <c:pt idx="903">
                  <c:v>32.64</c:v>
                </c:pt>
                <c:pt idx="904">
                  <c:v>32.58</c:v>
                </c:pt>
                <c:pt idx="905">
                  <c:v>32.53</c:v>
                </c:pt>
                <c:pt idx="906">
                  <c:v>32.56</c:v>
                </c:pt>
                <c:pt idx="907">
                  <c:v>32.53</c:v>
                </c:pt>
                <c:pt idx="908">
                  <c:v>32.5</c:v>
                </c:pt>
                <c:pt idx="909">
                  <c:v>32.44</c:v>
                </c:pt>
                <c:pt idx="910">
                  <c:v>32.39</c:v>
                </c:pt>
                <c:pt idx="911">
                  <c:v>32.39</c:v>
                </c:pt>
                <c:pt idx="912">
                  <c:v>32.39</c:v>
                </c:pt>
                <c:pt idx="913">
                  <c:v>32.39</c:v>
                </c:pt>
                <c:pt idx="914">
                  <c:v>32.36</c:v>
                </c:pt>
                <c:pt idx="915">
                  <c:v>32.33</c:v>
                </c:pt>
                <c:pt idx="916">
                  <c:v>32.33</c:v>
                </c:pt>
                <c:pt idx="917">
                  <c:v>32.39</c:v>
                </c:pt>
                <c:pt idx="918">
                  <c:v>32.39</c:v>
                </c:pt>
                <c:pt idx="919">
                  <c:v>32.39</c:v>
                </c:pt>
                <c:pt idx="920">
                  <c:v>32.31</c:v>
                </c:pt>
                <c:pt idx="921">
                  <c:v>32.25</c:v>
                </c:pt>
                <c:pt idx="922">
                  <c:v>32.19</c:v>
                </c:pt>
                <c:pt idx="923">
                  <c:v>32.19</c:v>
                </c:pt>
                <c:pt idx="924">
                  <c:v>32.19</c:v>
                </c:pt>
                <c:pt idx="925">
                  <c:v>32.22</c:v>
                </c:pt>
                <c:pt idx="926">
                  <c:v>32.22</c:v>
                </c:pt>
                <c:pt idx="927">
                  <c:v>32.19</c:v>
                </c:pt>
                <c:pt idx="928">
                  <c:v>32.19</c:v>
                </c:pt>
                <c:pt idx="929">
                  <c:v>32.19</c:v>
                </c:pt>
                <c:pt idx="930">
                  <c:v>32.19</c:v>
                </c:pt>
                <c:pt idx="931">
                  <c:v>32.14</c:v>
                </c:pt>
                <c:pt idx="932">
                  <c:v>32.06</c:v>
                </c:pt>
                <c:pt idx="933">
                  <c:v>32.03</c:v>
                </c:pt>
                <c:pt idx="934">
                  <c:v>32</c:v>
                </c:pt>
                <c:pt idx="935">
                  <c:v>32.03</c:v>
                </c:pt>
                <c:pt idx="936">
                  <c:v>32.06</c:v>
                </c:pt>
                <c:pt idx="937">
                  <c:v>32.03</c:v>
                </c:pt>
                <c:pt idx="938">
                  <c:v>32.03</c:v>
                </c:pt>
                <c:pt idx="939">
                  <c:v>32.03</c:v>
                </c:pt>
                <c:pt idx="940">
                  <c:v>32</c:v>
                </c:pt>
                <c:pt idx="941">
                  <c:v>31.97</c:v>
                </c:pt>
                <c:pt idx="942">
                  <c:v>31.97</c:v>
                </c:pt>
                <c:pt idx="943">
                  <c:v>31.92</c:v>
                </c:pt>
                <c:pt idx="944">
                  <c:v>31.83</c:v>
                </c:pt>
                <c:pt idx="945">
                  <c:v>31.81</c:v>
                </c:pt>
                <c:pt idx="946">
                  <c:v>31.81</c:v>
                </c:pt>
                <c:pt idx="947">
                  <c:v>31.83</c:v>
                </c:pt>
                <c:pt idx="948">
                  <c:v>31.86</c:v>
                </c:pt>
                <c:pt idx="949">
                  <c:v>31.89</c:v>
                </c:pt>
                <c:pt idx="950">
                  <c:v>31.86</c:v>
                </c:pt>
                <c:pt idx="951">
                  <c:v>31.86</c:v>
                </c:pt>
                <c:pt idx="952">
                  <c:v>31.83</c:v>
                </c:pt>
                <c:pt idx="953">
                  <c:v>31.81</c:v>
                </c:pt>
                <c:pt idx="954">
                  <c:v>31.78</c:v>
                </c:pt>
                <c:pt idx="955">
                  <c:v>31.75</c:v>
                </c:pt>
                <c:pt idx="956">
                  <c:v>31.69</c:v>
                </c:pt>
                <c:pt idx="957">
                  <c:v>31.69</c:v>
                </c:pt>
                <c:pt idx="958">
                  <c:v>31.72</c:v>
                </c:pt>
                <c:pt idx="959">
                  <c:v>31.75</c:v>
                </c:pt>
                <c:pt idx="960">
                  <c:v>31.78</c:v>
                </c:pt>
                <c:pt idx="961">
                  <c:v>31.75</c:v>
                </c:pt>
                <c:pt idx="962">
                  <c:v>31.69</c:v>
                </c:pt>
                <c:pt idx="963">
                  <c:v>31.69</c:v>
                </c:pt>
                <c:pt idx="964">
                  <c:v>31.67</c:v>
                </c:pt>
                <c:pt idx="965">
                  <c:v>31.64</c:v>
                </c:pt>
                <c:pt idx="966">
                  <c:v>31.61</c:v>
                </c:pt>
                <c:pt idx="967">
                  <c:v>31.56</c:v>
                </c:pt>
                <c:pt idx="968">
                  <c:v>31.53</c:v>
                </c:pt>
                <c:pt idx="969">
                  <c:v>31.53</c:v>
                </c:pt>
                <c:pt idx="970">
                  <c:v>31.56</c:v>
                </c:pt>
                <c:pt idx="971">
                  <c:v>31.56</c:v>
                </c:pt>
                <c:pt idx="972">
                  <c:v>31.53</c:v>
                </c:pt>
                <c:pt idx="973">
                  <c:v>31.47</c:v>
                </c:pt>
                <c:pt idx="974">
                  <c:v>31.42</c:v>
                </c:pt>
                <c:pt idx="975">
                  <c:v>31.39</c:v>
                </c:pt>
                <c:pt idx="976">
                  <c:v>31.36</c:v>
                </c:pt>
                <c:pt idx="977">
                  <c:v>31.36</c:v>
                </c:pt>
                <c:pt idx="978">
                  <c:v>31.36</c:v>
                </c:pt>
                <c:pt idx="979">
                  <c:v>31.36</c:v>
                </c:pt>
                <c:pt idx="980">
                  <c:v>31.36</c:v>
                </c:pt>
                <c:pt idx="981">
                  <c:v>31.42</c:v>
                </c:pt>
                <c:pt idx="982">
                  <c:v>31.42</c:v>
                </c:pt>
                <c:pt idx="983">
                  <c:v>31.42</c:v>
                </c:pt>
                <c:pt idx="984">
                  <c:v>31.36</c:v>
                </c:pt>
                <c:pt idx="985">
                  <c:v>31.28</c:v>
                </c:pt>
                <c:pt idx="986">
                  <c:v>31.22</c:v>
                </c:pt>
                <c:pt idx="987">
                  <c:v>31.19</c:v>
                </c:pt>
                <c:pt idx="988">
                  <c:v>31.19</c:v>
                </c:pt>
                <c:pt idx="989">
                  <c:v>31.25</c:v>
                </c:pt>
                <c:pt idx="990">
                  <c:v>31.25</c:v>
                </c:pt>
                <c:pt idx="991">
                  <c:v>31.22</c:v>
                </c:pt>
                <c:pt idx="992">
                  <c:v>31.22</c:v>
                </c:pt>
                <c:pt idx="993">
                  <c:v>31.22</c:v>
                </c:pt>
                <c:pt idx="994">
                  <c:v>31.19</c:v>
                </c:pt>
                <c:pt idx="995">
                  <c:v>31.14</c:v>
                </c:pt>
                <c:pt idx="996">
                  <c:v>31.08</c:v>
                </c:pt>
                <c:pt idx="997">
                  <c:v>31.06</c:v>
                </c:pt>
                <c:pt idx="998">
                  <c:v>31.06</c:v>
                </c:pt>
                <c:pt idx="999">
                  <c:v>31.08</c:v>
                </c:pt>
                <c:pt idx="1000">
                  <c:v>31.14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8A-5A42-90B3-A83538F44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1481840"/>
        <c:axId val="1361483568"/>
      </c:scatterChart>
      <c:valAx>
        <c:axId val="1361481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483568"/>
        <c:crosses val="autoZero"/>
        <c:crossBetween val="midCat"/>
      </c:valAx>
      <c:valAx>
        <c:axId val="136148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481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Coast Down Test - mid-speed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'Coast Down Data'!$G$3:$G$4</c:f>
              <c:strCache>
                <c:ptCount val="2"/>
                <c:pt idx="0">
                  <c:v>Velocity</c:v>
                </c:pt>
                <c:pt idx="1">
                  <c:v>m/s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'Coast Down Data'!$F$5:$F$1004</c:f>
              <c:numCache>
                <c:formatCode>General</c:formatCode>
                <c:ptCount val="1000"/>
                <c:pt idx="0">
                  <c:v>0</c:v>
                </c:pt>
                <c:pt idx="1">
                  <c:v>9.9999999999997868E-3</c:v>
                </c:pt>
                <c:pt idx="2">
                  <c:v>1.9999999999999574E-2</c:v>
                </c:pt>
                <c:pt idx="3">
                  <c:v>2.9999999999999361E-2</c:v>
                </c:pt>
                <c:pt idx="4">
                  <c:v>4.0000000000000924E-2</c:v>
                </c:pt>
                <c:pt idx="5">
                  <c:v>5.0000000000000711E-2</c:v>
                </c:pt>
                <c:pt idx="6">
                  <c:v>6.0000000000000497E-2</c:v>
                </c:pt>
                <c:pt idx="7">
                  <c:v>7.0000000000000284E-2</c:v>
                </c:pt>
                <c:pt idx="8">
                  <c:v>8.0000000000000071E-2</c:v>
                </c:pt>
                <c:pt idx="9">
                  <c:v>8.9999999999999858E-2</c:v>
                </c:pt>
                <c:pt idx="10">
                  <c:v>9.9999999999999645E-2</c:v>
                </c:pt>
                <c:pt idx="11">
                  <c:v>0.10999999999999943</c:v>
                </c:pt>
                <c:pt idx="12">
                  <c:v>0.12000000000000099</c:v>
                </c:pt>
                <c:pt idx="13">
                  <c:v>0.13000000000000078</c:v>
                </c:pt>
                <c:pt idx="14">
                  <c:v>0.14000000000000057</c:v>
                </c:pt>
                <c:pt idx="15">
                  <c:v>0.15000000000000036</c:v>
                </c:pt>
                <c:pt idx="16">
                  <c:v>0.16000000000000014</c:v>
                </c:pt>
                <c:pt idx="17">
                  <c:v>0.16999999999999993</c:v>
                </c:pt>
                <c:pt idx="18">
                  <c:v>0.17999999999999972</c:v>
                </c:pt>
                <c:pt idx="19">
                  <c:v>0.1899999999999995</c:v>
                </c:pt>
                <c:pt idx="20">
                  <c:v>0.20000000000000107</c:v>
                </c:pt>
                <c:pt idx="21">
                  <c:v>0.21000000000000085</c:v>
                </c:pt>
                <c:pt idx="22">
                  <c:v>0.22000000000000064</c:v>
                </c:pt>
                <c:pt idx="23">
                  <c:v>0.23000000000000043</c:v>
                </c:pt>
                <c:pt idx="24">
                  <c:v>0.24000000000000021</c:v>
                </c:pt>
                <c:pt idx="25">
                  <c:v>0.25</c:v>
                </c:pt>
                <c:pt idx="26">
                  <c:v>0.25999999999999979</c:v>
                </c:pt>
                <c:pt idx="27">
                  <c:v>0.26999999999999957</c:v>
                </c:pt>
                <c:pt idx="28">
                  <c:v>0.27999999999999936</c:v>
                </c:pt>
                <c:pt idx="29">
                  <c:v>0.29000000000000092</c:v>
                </c:pt>
                <c:pt idx="30">
                  <c:v>0.30000000000000071</c:v>
                </c:pt>
                <c:pt idx="31">
                  <c:v>0.3100000000000005</c:v>
                </c:pt>
                <c:pt idx="32">
                  <c:v>0.32000000000000028</c:v>
                </c:pt>
                <c:pt idx="33">
                  <c:v>0.33000000000000007</c:v>
                </c:pt>
                <c:pt idx="34">
                  <c:v>0.33999999999999986</c:v>
                </c:pt>
                <c:pt idx="35">
                  <c:v>0.34999999999999964</c:v>
                </c:pt>
                <c:pt idx="36">
                  <c:v>0.35999999999999943</c:v>
                </c:pt>
                <c:pt idx="37">
                  <c:v>0.37000000000000099</c:v>
                </c:pt>
                <c:pt idx="38">
                  <c:v>0.38000000000000078</c:v>
                </c:pt>
                <c:pt idx="39">
                  <c:v>0.39000000000000057</c:v>
                </c:pt>
                <c:pt idx="40">
                  <c:v>0.40000000000000036</c:v>
                </c:pt>
                <c:pt idx="41">
                  <c:v>0.41000000000000014</c:v>
                </c:pt>
                <c:pt idx="42">
                  <c:v>0.41999999999999993</c:v>
                </c:pt>
                <c:pt idx="43">
                  <c:v>0.42999999999999972</c:v>
                </c:pt>
                <c:pt idx="44">
                  <c:v>0.4399999999999995</c:v>
                </c:pt>
                <c:pt idx="45">
                  <c:v>0.45000000000000107</c:v>
                </c:pt>
                <c:pt idx="46">
                  <c:v>0.46000000000000085</c:v>
                </c:pt>
                <c:pt idx="47">
                  <c:v>0.47000000000000064</c:v>
                </c:pt>
                <c:pt idx="48">
                  <c:v>0.48000000000000043</c:v>
                </c:pt>
                <c:pt idx="49">
                  <c:v>0.49000000000000021</c:v>
                </c:pt>
                <c:pt idx="50">
                  <c:v>0.5</c:v>
                </c:pt>
                <c:pt idx="51">
                  <c:v>0.50999999999999979</c:v>
                </c:pt>
                <c:pt idx="52">
                  <c:v>0.51999999999999957</c:v>
                </c:pt>
                <c:pt idx="53">
                  <c:v>0.52999999999999936</c:v>
                </c:pt>
                <c:pt idx="54">
                  <c:v>0.54000000000000092</c:v>
                </c:pt>
                <c:pt idx="55">
                  <c:v>0.55000000000000071</c:v>
                </c:pt>
                <c:pt idx="56">
                  <c:v>0.5600000000000005</c:v>
                </c:pt>
                <c:pt idx="57">
                  <c:v>0.57000000000000028</c:v>
                </c:pt>
                <c:pt idx="58">
                  <c:v>0.58000000000000007</c:v>
                </c:pt>
                <c:pt idx="59">
                  <c:v>0.58999999999999986</c:v>
                </c:pt>
                <c:pt idx="60">
                  <c:v>0.59999999999999964</c:v>
                </c:pt>
                <c:pt idx="61">
                  <c:v>0.60999999999999943</c:v>
                </c:pt>
                <c:pt idx="62">
                  <c:v>0.62000000000000099</c:v>
                </c:pt>
                <c:pt idx="63">
                  <c:v>0.63000000000000078</c:v>
                </c:pt>
                <c:pt idx="64">
                  <c:v>0.64000000000000057</c:v>
                </c:pt>
                <c:pt idx="65">
                  <c:v>0.65000000000000036</c:v>
                </c:pt>
                <c:pt idx="66">
                  <c:v>0.66000000000000014</c:v>
                </c:pt>
                <c:pt idx="67">
                  <c:v>0.66999999999999993</c:v>
                </c:pt>
                <c:pt idx="68">
                  <c:v>0.67999999999999972</c:v>
                </c:pt>
                <c:pt idx="69">
                  <c:v>0.6899999999999995</c:v>
                </c:pt>
                <c:pt idx="70">
                  <c:v>0.70000000000000107</c:v>
                </c:pt>
                <c:pt idx="71">
                  <c:v>0.71000000000000085</c:v>
                </c:pt>
                <c:pt idx="72">
                  <c:v>0.72000000000000064</c:v>
                </c:pt>
                <c:pt idx="73">
                  <c:v>0.73000000000000043</c:v>
                </c:pt>
                <c:pt idx="74">
                  <c:v>0.74000000000000021</c:v>
                </c:pt>
                <c:pt idx="75">
                  <c:v>0.75</c:v>
                </c:pt>
                <c:pt idx="76">
                  <c:v>0.75999999999999979</c:v>
                </c:pt>
                <c:pt idx="77">
                  <c:v>0.76999999999999957</c:v>
                </c:pt>
                <c:pt idx="78">
                  <c:v>0.77999999999999936</c:v>
                </c:pt>
                <c:pt idx="79">
                  <c:v>0.79000000000000092</c:v>
                </c:pt>
                <c:pt idx="80">
                  <c:v>0.80000000000000071</c:v>
                </c:pt>
                <c:pt idx="81">
                  <c:v>0.8100000000000005</c:v>
                </c:pt>
                <c:pt idx="82">
                  <c:v>0.82000000000000028</c:v>
                </c:pt>
                <c:pt idx="83">
                  <c:v>0.83000000000000007</c:v>
                </c:pt>
                <c:pt idx="84">
                  <c:v>0.83999999999999986</c:v>
                </c:pt>
                <c:pt idx="85">
                  <c:v>0.84999999999999964</c:v>
                </c:pt>
                <c:pt idx="86">
                  <c:v>0.85999999999999943</c:v>
                </c:pt>
                <c:pt idx="87">
                  <c:v>0.87000000000000099</c:v>
                </c:pt>
                <c:pt idx="88">
                  <c:v>0.88000000000000078</c:v>
                </c:pt>
                <c:pt idx="89">
                  <c:v>0.89000000000000057</c:v>
                </c:pt>
                <c:pt idx="90">
                  <c:v>0.90000000000000036</c:v>
                </c:pt>
                <c:pt idx="91">
                  <c:v>0.91000000000000014</c:v>
                </c:pt>
                <c:pt idx="92">
                  <c:v>0.91999999999999993</c:v>
                </c:pt>
                <c:pt idx="93">
                  <c:v>0.92999999999999972</c:v>
                </c:pt>
                <c:pt idx="94">
                  <c:v>0.9399999999999995</c:v>
                </c:pt>
                <c:pt idx="95">
                  <c:v>0.95000000000000107</c:v>
                </c:pt>
                <c:pt idx="96">
                  <c:v>0.96000000000000085</c:v>
                </c:pt>
                <c:pt idx="97">
                  <c:v>0.97000000000000064</c:v>
                </c:pt>
                <c:pt idx="98">
                  <c:v>0.98000000000000043</c:v>
                </c:pt>
                <c:pt idx="99">
                  <c:v>0.99000000000000021</c:v>
                </c:pt>
                <c:pt idx="100">
                  <c:v>1</c:v>
                </c:pt>
                <c:pt idx="101">
                  <c:v>1.0099999999999998</c:v>
                </c:pt>
                <c:pt idx="102">
                  <c:v>1.0199999999999996</c:v>
                </c:pt>
                <c:pt idx="103">
                  <c:v>1.0299999999999994</c:v>
                </c:pt>
                <c:pt idx="104">
                  <c:v>1.0400000000000009</c:v>
                </c:pt>
                <c:pt idx="105">
                  <c:v>1.0500000000000007</c:v>
                </c:pt>
                <c:pt idx="106">
                  <c:v>1.0600000000000005</c:v>
                </c:pt>
                <c:pt idx="107">
                  <c:v>1.0700000000000003</c:v>
                </c:pt>
                <c:pt idx="108">
                  <c:v>1.08</c:v>
                </c:pt>
                <c:pt idx="109">
                  <c:v>1.0899999999999999</c:v>
                </c:pt>
                <c:pt idx="110">
                  <c:v>1.0999999999999996</c:v>
                </c:pt>
                <c:pt idx="111">
                  <c:v>1.1099999999999994</c:v>
                </c:pt>
                <c:pt idx="112">
                  <c:v>1.120000000000001</c:v>
                </c:pt>
                <c:pt idx="113">
                  <c:v>1.1300000000000008</c:v>
                </c:pt>
                <c:pt idx="114">
                  <c:v>1.1400000000000006</c:v>
                </c:pt>
                <c:pt idx="115">
                  <c:v>1.1500000000000004</c:v>
                </c:pt>
                <c:pt idx="116">
                  <c:v>1.1600000000000001</c:v>
                </c:pt>
                <c:pt idx="117">
                  <c:v>1.17</c:v>
                </c:pt>
                <c:pt idx="118">
                  <c:v>1.1799999999999997</c:v>
                </c:pt>
                <c:pt idx="119">
                  <c:v>1.1899999999999995</c:v>
                </c:pt>
                <c:pt idx="120">
                  <c:v>1.2000000000000011</c:v>
                </c:pt>
                <c:pt idx="121">
                  <c:v>1.2100000000000009</c:v>
                </c:pt>
                <c:pt idx="122">
                  <c:v>1.2200000000000006</c:v>
                </c:pt>
                <c:pt idx="123">
                  <c:v>1.2300000000000004</c:v>
                </c:pt>
                <c:pt idx="124">
                  <c:v>1.2400000000000002</c:v>
                </c:pt>
                <c:pt idx="125">
                  <c:v>1.25</c:v>
                </c:pt>
                <c:pt idx="126">
                  <c:v>1.2599999999999998</c:v>
                </c:pt>
                <c:pt idx="127">
                  <c:v>1.2699999999999996</c:v>
                </c:pt>
                <c:pt idx="128">
                  <c:v>1.2799999999999994</c:v>
                </c:pt>
                <c:pt idx="129">
                  <c:v>1.2900000000000009</c:v>
                </c:pt>
                <c:pt idx="130">
                  <c:v>1.3000000000000007</c:v>
                </c:pt>
                <c:pt idx="131">
                  <c:v>1.3100000000000005</c:v>
                </c:pt>
                <c:pt idx="132">
                  <c:v>1.3200000000000003</c:v>
                </c:pt>
                <c:pt idx="133">
                  <c:v>1.33</c:v>
                </c:pt>
                <c:pt idx="134">
                  <c:v>1.3399999999999999</c:v>
                </c:pt>
                <c:pt idx="135">
                  <c:v>1.3499999999999996</c:v>
                </c:pt>
                <c:pt idx="136">
                  <c:v>1.3599999999999994</c:v>
                </c:pt>
                <c:pt idx="137">
                  <c:v>1.370000000000001</c:v>
                </c:pt>
                <c:pt idx="138">
                  <c:v>1.3800000000000008</c:v>
                </c:pt>
                <c:pt idx="139">
                  <c:v>1.3900000000000006</c:v>
                </c:pt>
                <c:pt idx="140">
                  <c:v>1.4000000000000004</c:v>
                </c:pt>
                <c:pt idx="141">
                  <c:v>1.4100000000000001</c:v>
                </c:pt>
                <c:pt idx="142">
                  <c:v>1.42</c:v>
                </c:pt>
                <c:pt idx="143">
                  <c:v>1.4299999999999997</c:v>
                </c:pt>
                <c:pt idx="144">
                  <c:v>1.4399999999999995</c:v>
                </c:pt>
                <c:pt idx="145">
                  <c:v>1.4500000000000011</c:v>
                </c:pt>
                <c:pt idx="146">
                  <c:v>1.4600000000000009</c:v>
                </c:pt>
                <c:pt idx="147">
                  <c:v>1.4700000000000006</c:v>
                </c:pt>
                <c:pt idx="148">
                  <c:v>1.4800000000000004</c:v>
                </c:pt>
                <c:pt idx="149">
                  <c:v>1.4900000000000002</c:v>
                </c:pt>
                <c:pt idx="150">
                  <c:v>1.5</c:v>
                </c:pt>
                <c:pt idx="151">
                  <c:v>1.5099999999999998</c:v>
                </c:pt>
                <c:pt idx="152">
                  <c:v>1.5199999999999996</c:v>
                </c:pt>
                <c:pt idx="153">
                  <c:v>1.5299999999999994</c:v>
                </c:pt>
                <c:pt idx="154">
                  <c:v>1.5400000000000009</c:v>
                </c:pt>
                <c:pt idx="155">
                  <c:v>1.5500000000000007</c:v>
                </c:pt>
                <c:pt idx="156">
                  <c:v>1.5600000000000005</c:v>
                </c:pt>
                <c:pt idx="157">
                  <c:v>1.5700000000000003</c:v>
                </c:pt>
                <c:pt idx="158">
                  <c:v>1.58</c:v>
                </c:pt>
                <c:pt idx="159">
                  <c:v>1.5899999999999999</c:v>
                </c:pt>
                <c:pt idx="160">
                  <c:v>1.5999999999999996</c:v>
                </c:pt>
                <c:pt idx="161">
                  <c:v>1.6099999999999994</c:v>
                </c:pt>
                <c:pt idx="162">
                  <c:v>1.620000000000001</c:v>
                </c:pt>
                <c:pt idx="163">
                  <c:v>1.6300000000000008</c:v>
                </c:pt>
                <c:pt idx="164">
                  <c:v>1.6400000000000006</c:v>
                </c:pt>
                <c:pt idx="165">
                  <c:v>1.6500000000000004</c:v>
                </c:pt>
                <c:pt idx="166">
                  <c:v>1.6600000000000001</c:v>
                </c:pt>
                <c:pt idx="167">
                  <c:v>1.67</c:v>
                </c:pt>
                <c:pt idx="168">
                  <c:v>1.6799999999999997</c:v>
                </c:pt>
                <c:pt idx="169">
                  <c:v>1.6899999999999995</c:v>
                </c:pt>
                <c:pt idx="170">
                  <c:v>1.7000000000000011</c:v>
                </c:pt>
                <c:pt idx="171">
                  <c:v>1.7100000000000009</c:v>
                </c:pt>
                <c:pt idx="172">
                  <c:v>1.7200000000000006</c:v>
                </c:pt>
                <c:pt idx="173">
                  <c:v>1.7300000000000004</c:v>
                </c:pt>
                <c:pt idx="174">
                  <c:v>1.7400000000000002</c:v>
                </c:pt>
                <c:pt idx="175">
                  <c:v>1.75</c:v>
                </c:pt>
                <c:pt idx="176">
                  <c:v>1.7599999999999998</c:v>
                </c:pt>
                <c:pt idx="177">
                  <c:v>1.7699999999999996</c:v>
                </c:pt>
                <c:pt idx="178">
                  <c:v>1.7799999999999994</c:v>
                </c:pt>
                <c:pt idx="179">
                  <c:v>1.7900000000000009</c:v>
                </c:pt>
                <c:pt idx="180">
                  <c:v>1.8000000000000007</c:v>
                </c:pt>
                <c:pt idx="181">
                  <c:v>1.8100000000000005</c:v>
                </c:pt>
                <c:pt idx="182">
                  <c:v>1.8200000000000003</c:v>
                </c:pt>
                <c:pt idx="183">
                  <c:v>1.83</c:v>
                </c:pt>
                <c:pt idx="184">
                  <c:v>1.8399999999999999</c:v>
                </c:pt>
                <c:pt idx="185">
                  <c:v>1.8499999999999996</c:v>
                </c:pt>
                <c:pt idx="186">
                  <c:v>1.8599999999999994</c:v>
                </c:pt>
                <c:pt idx="187">
                  <c:v>1.870000000000001</c:v>
                </c:pt>
                <c:pt idx="188">
                  <c:v>1.8800000000000008</c:v>
                </c:pt>
                <c:pt idx="189">
                  <c:v>1.8900000000000006</c:v>
                </c:pt>
                <c:pt idx="190">
                  <c:v>1.9000000000000004</c:v>
                </c:pt>
                <c:pt idx="191">
                  <c:v>1.9100000000000001</c:v>
                </c:pt>
                <c:pt idx="192">
                  <c:v>1.92</c:v>
                </c:pt>
                <c:pt idx="193">
                  <c:v>1.9299999999999997</c:v>
                </c:pt>
                <c:pt idx="194">
                  <c:v>1.9399999999999995</c:v>
                </c:pt>
                <c:pt idx="195">
                  <c:v>1.9500000000000011</c:v>
                </c:pt>
                <c:pt idx="196">
                  <c:v>1.9600000000000009</c:v>
                </c:pt>
                <c:pt idx="197">
                  <c:v>1.9700000000000006</c:v>
                </c:pt>
                <c:pt idx="198">
                  <c:v>1.9800000000000004</c:v>
                </c:pt>
                <c:pt idx="199">
                  <c:v>1.9900000000000002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2.0199999999999996</c:v>
                </c:pt>
                <c:pt idx="203">
                  <c:v>2.0299999999999994</c:v>
                </c:pt>
                <c:pt idx="204">
                  <c:v>2.0400000000000009</c:v>
                </c:pt>
                <c:pt idx="205">
                  <c:v>2.0500000000000007</c:v>
                </c:pt>
                <c:pt idx="206">
                  <c:v>2.0600000000000005</c:v>
                </c:pt>
                <c:pt idx="207">
                  <c:v>2.0700000000000003</c:v>
                </c:pt>
                <c:pt idx="208">
                  <c:v>2.08</c:v>
                </c:pt>
                <c:pt idx="209">
                  <c:v>2.09</c:v>
                </c:pt>
                <c:pt idx="210">
                  <c:v>2.0999999999999996</c:v>
                </c:pt>
                <c:pt idx="211">
                  <c:v>2.1099999999999994</c:v>
                </c:pt>
                <c:pt idx="212">
                  <c:v>2.120000000000001</c:v>
                </c:pt>
                <c:pt idx="213">
                  <c:v>2.1300000000000008</c:v>
                </c:pt>
                <c:pt idx="214">
                  <c:v>2.1400000000000006</c:v>
                </c:pt>
                <c:pt idx="215">
                  <c:v>2.1500000000000004</c:v>
                </c:pt>
                <c:pt idx="216">
                  <c:v>2.16</c:v>
                </c:pt>
                <c:pt idx="217">
                  <c:v>2.17</c:v>
                </c:pt>
                <c:pt idx="218">
                  <c:v>2.1799999999999997</c:v>
                </c:pt>
                <c:pt idx="219">
                  <c:v>2.1899999999999995</c:v>
                </c:pt>
                <c:pt idx="220">
                  <c:v>2.2000000000000011</c:v>
                </c:pt>
                <c:pt idx="221">
                  <c:v>2.2100000000000009</c:v>
                </c:pt>
                <c:pt idx="222">
                  <c:v>2.2200000000000006</c:v>
                </c:pt>
                <c:pt idx="223">
                  <c:v>2.2300000000000004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2.2699999999999996</c:v>
                </c:pt>
                <c:pt idx="228">
                  <c:v>2.2799999999999994</c:v>
                </c:pt>
                <c:pt idx="229">
                  <c:v>2.2900000000000009</c:v>
                </c:pt>
                <c:pt idx="230">
                  <c:v>2.3000000000000007</c:v>
                </c:pt>
                <c:pt idx="231">
                  <c:v>2.3100000000000005</c:v>
                </c:pt>
                <c:pt idx="232">
                  <c:v>2.3200000000000003</c:v>
                </c:pt>
                <c:pt idx="233">
                  <c:v>2.33</c:v>
                </c:pt>
                <c:pt idx="234">
                  <c:v>2.34</c:v>
                </c:pt>
                <c:pt idx="235">
                  <c:v>2.3499999999999996</c:v>
                </c:pt>
                <c:pt idx="236">
                  <c:v>2.3599999999999994</c:v>
                </c:pt>
                <c:pt idx="237">
                  <c:v>2.370000000000001</c:v>
                </c:pt>
                <c:pt idx="238">
                  <c:v>2.3800000000000008</c:v>
                </c:pt>
                <c:pt idx="239">
                  <c:v>2.3900000000000006</c:v>
                </c:pt>
                <c:pt idx="240">
                  <c:v>2.4000000000000004</c:v>
                </c:pt>
                <c:pt idx="241">
                  <c:v>2.41</c:v>
                </c:pt>
                <c:pt idx="242">
                  <c:v>2.42</c:v>
                </c:pt>
                <c:pt idx="243">
                  <c:v>2.4299999999999997</c:v>
                </c:pt>
                <c:pt idx="244">
                  <c:v>2.4399999999999995</c:v>
                </c:pt>
                <c:pt idx="245">
                  <c:v>2.4500000000000011</c:v>
                </c:pt>
                <c:pt idx="246">
                  <c:v>2.4600000000000009</c:v>
                </c:pt>
                <c:pt idx="247">
                  <c:v>2.4700000000000006</c:v>
                </c:pt>
                <c:pt idx="248">
                  <c:v>2.4800000000000004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2.5199999999999996</c:v>
                </c:pt>
                <c:pt idx="253">
                  <c:v>2.5299999999999994</c:v>
                </c:pt>
                <c:pt idx="254">
                  <c:v>2.5400000000000009</c:v>
                </c:pt>
                <c:pt idx="255">
                  <c:v>2.5500000000000007</c:v>
                </c:pt>
                <c:pt idx="256">
                  <c:v>2.5600000000000005</c:v>
                </c:pt>
                <c:pt idx="257">
                  <c:v>2.5700000000000003</c:v>
                </c:pt>
                <c:pt idx="258">
                  <c:v>2.58</c:v>
                </c:pt>
                <c:pt idx="259">
                  <c:v>2.59</c:v>
                </c:pt>
                <c:pt idx="260">
                  <c:v>2.5999999999999996</c:v>
                </c:pt>
                <c:pt idx="261">
                  <c:v>2.6099999999999994</c:v>
                </c:pt>
                <c:pt idx="262">
                  <c:v>2.620000000000001</c:v>
                </c:pt>
                <c:pt idx="263">
                  <c:v>2.6300000000000008</c:v>
                </c:pt>
                <c:pt idx="264">
                  <c:v>2.6400000000000006</c:v>
                </c:pt>
                <c:pt idx="265">
                  <c:v>2.6500000000000004</c:v>
                </c:pt>
                <c:pt idx="266">
                  <c:v>2.66</c:v>
                </c:pt>
                <c:pt idx="267">
                  <c:v>2.67</c:v>
                </c:pt>
                <c:pt idx="268">
                  <c:v>2.6799999999999997</c:v>
                </c:pt>
                <c:pt idx="269">
                  <c:v>2.6899999999999995</c:v>
                </c:pt>
                <c:pt idx="270">
                  <c:v>2.7000000000000011</c:v>
                </c:pt>
                <c:pt idx="271">
                  <c:v>2.7100000000000009</c:v>
                </c:pt>
                <c:pt idx="272">
                  <c:v>2.7200000000000006</c:v>
                </c:pt>
                <c:pt idx="273">
                  <c:v>2.7300000000000004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2.7699999999999996</c:v>
                </c:pt>
                <c:pt idx="278">
                  <c:v>2.7799999999999994</c:v>
                </c:pt>
                <c:pt idx="279">
                  <c:v>2.7900000000000009</c:v>
                </c:pt>
                <c:pt idx="280">
                  <c:v>2.8000000000000007</c:v>
                </c:pt>
                <c:pt idx="281">
                  <c:v>2.8100000000000005</c:v>
                </c:pt>
                <c:pt idx="282">
                  <c:v>2.8200000000000003</c:v>
                </c:pt>
                <c:pt idx="283">
                  <c:v>2.83</c:v>
                </c:pt>
                <c:pt idx="284">
                  <c:v>2.84</c:v>
                </c:pt>
                <c:pt idx="285">
                  <c:v>2.8499999999999996</c:v>
                </c:pt>
                <c:pt idx="286">
                  <c:v>2.8599999999999994</c:v>
                </c:pt>
                <c:pt idx="287">
                  <c:v>2.870000000000001</c:v>
                </c:pt>
                <c:pt idx="288">
                  <c:v>2.8800000000000008</c:v>
                </c:pt>
                <c:pt idx="289">
                  <c:v>2.8900000000000006</c:v>
                </c:pt>
                <c:pt idx="290">
                  <c:v>2.9000000000000004</c:v>
                </c:pt>
                <c:pt idx="291">
                  <c:v>2.91</c:v>
                </c:pt>
                <c:pt idx="292">
                  <c:v>2.92</c:v>
                </c:pt>
                <c:pt idx="293">
                  <c:v>2.9299999999999997</c:v>
                </c:pt>
                <c:pt idx="294">
                  <c:v>2.9399999999999995</c:v>
                </c:pt>
                <c:pt idx="295">
                  <c:v>2.9500000000000011</c:v>
                </c:pt>
                <c:pt idx="296">
                  <c:v>2.9600000000000009</c:v>
                </c:pt>
                <c:pt idx="297">
                  <c:v>2.9700000000000006</c:v>
                </c:pt>
                <c:pt idx="298">
                  <c:v>2.9800000000000004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3.0199999999999996</c:v>
                </c:pt>
                <c:pt idx="303">
                  <c:v>3.0299999999999994</c:v>
                </c:pt>
                <c:pt idx="304">
                  <c:v>3.0400000000000009</c:v>
                </c:pt>
                <c:pt idx="305">
                  <c:v>3.0500000000000007</c:v>
                </c:pt>
                <c:pt idx="306">
                  <c:v>3.0600000000000005</c:v>
                </c:pt>
                <c:pt idx="307">
                  <c:v>3.0700000000000003</c:v>
                </c:pt>
                <c:pt idx="308">
                  <c:v>3.08</c:v>
                </c:pt>
                <c:pt idx="309">
                  <c:v>3.09</c:v>
                </c:pt>
                <c:pt idx="310">
                  <c:v>3.0999999999999996</c:v>
                </c:pt>
                <c:pt idx="311">
                  <c:v>3.1099999999999994</c:v>
                </c:pt>
                <c:pt idx="312">
                  <c:v>3.120000000000001</c:v>
                </c:pt>
                <c:pt idx="313">
                  <c:v>3.1300000000000008</c:v>
                </c:pt>
                <c:pt idx="314">
                  <c:v>3.1400000000000006</c:v>
                </c:pt>
                <c:pt idx="315">
                  <c:v>3.1500000000000004</c:v>
                </c:pt>
                <c:pt idx="316">
                  <c:v>3.16</c:v>
                </c:pt>
                <c:pt idx="317">
                  <c:v>3.17</c:v>
                </c:pt>
                <c:pt idx="318">
                  <c:v>3.1799999999999997</c:v>
                </c:pt>
                <c:pt idx="319">
                  <c:v>3.1899999999999995</c:v>
                </c:pt>
                <c:pt idx="320">
                  <c:v>3.2000000000000011</c:v>
                </c:pt>
                <c:pt idx="321">
                  <c:v>3.2100000000000009</c:v>
                </c:pt>
                <c:pt idx="322">
                  <c:v>3.2200000000000006</c:v>
                </c:pt>
                <c:pt idx="323">
                  <c:v>3.2300000000000004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3.2699999999999996</c:v>
                </c:pt>
                <c:pt idx="328">
                  <c:v>3.2799999999999994</c:v>
                </c:pt>
                <c:pt idx="329">
                  <c:v>3.2900000000000009</c:v>
                </c:pt>
                <c:pt idx="330">
                  <c:v>3.3000000000000007</c:v>
                </c:pt>
                <c:pt idx="331">
                  <c:v>3.3100000000000005</c:v>
                </c:pt>
                <c:pt idx="332">
                  <c:v>3.3200000000000003</c:v>
                </c:pt>
                <c:pt idx="333">
                  <c:v>3.33</c:v>
                </c:pt>
                <c:pt idx="334">
                  <c:v>3.34</c:v>
                </c:pt>
                <c:pt idx="335">
                  <c:v>3.3499999999999996</c:v>
                </c:pt>
                <c:pt idx="336">
                  <c:v>3.3599999999999994</c:v>
                </c:pt>
                <c:pt idx="337">
                  <c:v>3.370000000000001</c:v>
                </c:pt>
                <c:pt idx="338">
                  <c:v>3.3800000000000008</c:v>
                </c:pt>
                <c:pt idx="339">
                  <c:v>3.3900000000000006</c:v>
                </c:pt>
                <c:pt idx="340">
                  <c:v>3.4000000000000004</c:v>
                </c:pt>
                <c:pt idx="341">
                  <c:v>3.41</c:v>
                </c:pt>
                <c:pt idx="342">
                  <c:v>3.42</c:v>
                </c:pt>
                <c:pt idx="343">
                  <c:v>3.4299999999999997</c:v>
                </c:pt>
                <c:pt idx="344">
                  <c:v>3.4399999999999995</c:v>
                </c:pt>
                <c:pt idx="345">
                  <c:v>3.4500000000000011</c:v>
                </c:pt>
                <c:pt idx="346">
                  <c:v>3.4600000000000009</c:v>
                </c:pt>
                <c:pt idx="347">
                  <c:v>3.4700000000000006</c:v>
                </c:pt>
                <c:pt idx="348">
                  <c:v>3.4800000000000004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3.5199999999999996</c:v>
                </c:pt>
                <c:pt idx="353">
                  <c:v>3.5299999999999994</c:v>
                </c:pt>
                <c:pt idx="354">
                  <c:v>3.5400000000000009</c:v>
                </c:pt>
                <c:pt idx="355">
                  <c:v>3.5500000000000007</c:v>
                </c:pt>
                <c:pt idx="356">
                  <c:v>3.5600000000000005</c:v>
                </c:pt>
                <c:pt idx="357">
                  <c:v>3.5700000000000003</c:v>
                </c:pt>
                <c:pt idx="358">
                  <c:v>3.58</c:v>
                </c:pt>
                <c:pt idx="359">
                  <c:v>3.59</c:v>
                </c:pt>
                <c:pt idx="360">
                  <c:v>3.5999999999999996</c:v>
                </c:pt>
                <c:pt idx="361">
                  <c:v>3.6099999999999994</c:v>
                </c:pt>
                <c:pt idx="362">
                  <c:v>3.620000000000001</c:v>
                </c:pt>
                <c:pt idx="363">
                  <c:v>3.6300000000000008</c:v>
                </c:pt>
                <c:pt idx="364">
                  <c:v>3.6400000000000006</c:v>
                </c:pt>
                <c:pt idx="365">
                  <c:v>3.6500000000000004</c:v>
                </c:pt>
                <c:pt idx="366">
                  <c:v>3.66</c:v>
                </c:pt>
                <c:pt idx="367">
                  <c:v>3.67</c:v>
                </c:pt>
                <c:pt idx="368">
                  <c:v>3.6799999999999997</c:v>
                </c:pt>
                <c:pt idx="369">
                  <c:v>3.6899999999999995</c:v>
                </c:pt>
                <c:pt idx="370">
                  <c:v>3.7000000000000011</c:v>
                </c:pt>
                <c:pt idx="371">
                  <c:v>3.7100000000000009</c:v>
                </c:pt>
                <c:pt idx="372">
                  <c:v>3.7200000000000006</c:v>
                </c:pt>
                <c:pt idx="373">
                  <c:v>3.7300000000000004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3.7699999999999996</c:v>
                </c:pt>
                <c:pt idx="378">
                  <c:v>3.7799999999999994</c:v>
                </c:pt>
                <c:pt idx="379">
                  <c:v>3.7900000000000009</c:v>
                </c:pt>
                <c:pt idx="380">
                  <c:v>3.8000000000000007</c:v>
                </c:pt>
                <c:pt idx="381">
                  <c:v>3.8100000000000005</c:v>
                </c:pt>
                <c:pt idx="382">
                  <c:v>3.8200000000000003</c:v>
                </c:pt>
                <c:pt idx="383">
                  <c:v>3.83</c:v>
                </c:pt>
                <c:pt idx="384">
                  <c:v>3.84</c:v>
                </c:pt>
                <c:pt idx="385">
                  <c:v>3.8499999999999996</c:v>
                </c:pt>
                <c:pt idx="386">
                  <c:v>3.8599999999999994</c:v>
                </c:pt>
                <c:pt idx="387">
                  <c:v>3.870000000000001</c:v>
                </c:pt>
                <c:pt idx="388">
                  <c:v>3.8800000000000008</c:v>
                </c:pt>
                <c:pt idx="389">
                  <c:v>3.8900000000000006</c:v>
                </c:pt>
                <c:pt idx="390">
                  <c:v>3.9000000000000004</c:v>
                </c:pt>
                <c:pt idx="391">
                  <c:v>3.91</c:v>
                </c:pt>
                <c:pt idx="392">
                  <c:v>3.92</c:v>
                </c:pt>
                <c:pt idx="393">
                  <c:v>3.9299999999999997</c:v>
                </c:pt>
                <c:pt idx="394">
                  <c:v>3.9399999999999995</c:v>
                </c:pt>
                <c:pt idx="395">
                  <c:v>3.9500000000000011</c:v>
                </c:pt>
                <c:pt idx="396">
                  <c:v>3.9600000000000009</c:v>
                </c:pt>
                <c:pt idx="397">
                  <c:v>3.9700000000000006</c:v>
                </c:pt>
                <c:pt idx="398">
                  <c:v>3.9800000000000004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4.0299999999999994</c:v>
                </c:pt>
                <c:pt idx="404">
                  <c:v>4.0400000000000009</c:v>
                </c:pt>
                <c:pt idx="405">
                  <c:v>4.0500000000000007</c:v>
                </c:pt>
                <c:pt idx="406">
                  <c:v>4.0600000000000005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4.1099999999999994</c:v>
                </c:pt>
                <c:pt idx="412">
                  <c:v>4.120000000000001</c:v>
                </c:pt>
                <c:pt idx="413">
                  <c:v>4.1300000000000008</c:v>
                </c:pt>
                <c:pt idx="414">
                  <c:v>4.1400000000000006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4.1899999999999995</c:v>
                </c:pt>
                <c:pt idx="420">
                  <c:v>4.2000000000000011</c:v>
                </c:pt>
                <c:pt idx="421">
                  <c:v>4.2100000000000009</c:v>
                </c:pt>
                <c:pt idx="422">
                  <c:v>4.2200000000000006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4.2799999999999994</c:v>
                </c:pt>
                <c:pt idx="429">
                  <c:v>4.2900000000000009</c:v>
                </c:pt>
                <c:pt idx="430">
                  <c:v>4.3000000000000007</c:v>
                </c:pt>
                <c:pt idx="431">
                  <c:v>4.3100000000000005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4.3599999999999994</c:v>
                </c:pt>
                <c:pt idx="437">
                  <c:v>4.370000000000001</c:v>
                </c:pt>
                <c:pt idx="438">
                  <c:v>4.3800000000000008</c:v>
                </c:pt>
                <c:pt idx="439">
                  <c:v>4.3900000000000006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4.4399999999999995</c:v>
                </c:pt>
                <c:pt idx="445">
                  <c:v>4.4500000000000011</c:v>
                </c:pt>
                <c:pt idx="446">
                  <c:v>4.4600000000000009</c:v>
                </c:pt>
                <c:pt idx="447">
                  <c:v>4.4700000000000006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4.5299999999999994</c:v>
                </c:pt>
                <c:pt idx="454">
                  <c:v>4.5400000000000009</c:v>
                </c:pt>
                <c:pt idx="455">
                  <c:v>4.5500000000000007</c:v>
                </c:pt>
                <c:pt idx="456">
                  <c:v>4.5600000000000005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4.6099999999999994</c:v>
                </c:pt>
                <c:pt idx="462">
                  <c:v>4.620000000000001</c:v>
                </c:pt>
                <c:pt idx="463">
                  <c:v>4.6300000000000008</c:v>
                </c:pt>
                <c:pt idx="464">
                  <c:v>4.6400000000000006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4.6899999999999995</c:v>
                </c:pt>
                <c:pt idx="470">
                  <c:v>4.7000000000000011</c:v>
                </c:pt>
                <c:pt idx="471">
                  <c:v>4.7100000000000009</c:v>
                </c:pt>
                <c:pt idx="472">
                  <c:v>4.7200000000000006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4.7799999999999994</c:v>
                </c:pt>
                <c:pt idx="479">
                  <c:v>4.7900000000000009</c:v>
                </c:pt>
                <c:pt idx="480">
                  <c:v>4.8000000000000007</c:v>
                </c:pt>
                <c:pt idx="481">
                  <c:v>4.8100000000000005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4.8599999999999994</c:v>
                </c:pt>
                <c:pt idx="487">
                  <c:v>4.870000000000001</c:v>
                </c:pt>
                <c:pt idx="488">
                  <c:v>4.8800000000000008</c:v>
                </c:pt>
                <c:pt idx="489">
                  <c:v>4.8900000000000006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4.9399999999999995</c:v>
                </c:pt>
                <c:pt idx="495">
                  <c:v>4.9500000000000011</c:v>
                </c:pt>
                <c:pt idx="496">
                  <c:v>4.9600000000000009</c:v>
                </c:pt>
                <c:pt idx="497">
                  <c:v>4.9700000000000006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5.0299999999999994</c:v>
                </c:pt>
                <c:pt idx="504">
                  <c:v>5.0400000000000009</c:v>
                </c:pt>
                <c:pt idx="505">
                  <c:v>5.0500000000000007</c:v>
                </c:pt>
                <c:pt idx="506">
                  <c:v>5.0600000000000005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5.1099999999999994</c:v>
                </c:pt>
                <c:pt idx="512">
                  <c:v>5.120000000000001</c:v>
                </c:pt>
                <c:pt idx="513">
                  <c:v>5.1300000000000008</c:v>
                </c:pt>
                <c:pt idx="514">
                  <c:v>5.1400000000000006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5.1899999999999995</c:v>
                </c:pt>
                <c:pt idx="520">
                  <c:v>5.2000000000000011</c:v>
                </c:pt>
                <c:pt idx="521">
                  <c:v>5.2100000000000009</c:v>
                </c:pt>
                <c:pt idx="522">
                  <c:v>5.2200000000000006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5.2799999999999994</c:v>
                </c:pt>
                <c:pt idx="529">
                  <c:v>5.2900000000000009</c:v>
                </c:pt>
                <c:pt idx="530">
                  <c:v>5.3000000000000007</c:v>
                </c:pt>
                <c:pt idx="531">
                  <c:v>5.3100000000000005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5.3599999999999994</c:v>
                </c:pt>
                <c:pt idx="537">
                  <c:v>5.370000000000001</c:v>
                </c:pt>
                <c:pt idx="538">
                  <c:v>5.3800000000000008</c:v>
                </c:pt>
                <c:pt idx="539">
                  <c:v>5.3900000000000006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5.4399999999999995</c:v>
                </c:pt>
                <c:pt idx="545">
                  <c:v>5.4500000000000011</c:v>
                </c:pt>
                <c:pt idx="546">
                  <c:v>5.4600000000000009</c:v>
                </c:pt>
                <c:pt idx="547">
                  <c:v>5.4700000000000006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5.5299999999999994</c:v>
                </c:pt>
                <c:pt idx="554">
                  <c:v>5.5400000000000009</c:v>
                </c:pt>
                <c:pt idx="555">
                  <c:v>5.5500000000000007</c:v>
                </c:pt>
                <c:pt idx="556">
                  <c:v>5.5600000000000005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5.6099999999999994</c:v>
                </c:pt>
                <c:pt idx="562">
                  <c:v>5.620000000000001</c:v>
                </c:pt>
                <c:pt idx="563">
                  <c:v>5.6300000000000008</c:v>
                </c:pt>
                <c:pt idx="564">
                  <c:v>5.6400000000000006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5.6899999999999995</c:v>
                </c:pt>
                <c:pt idx="570">
                  <c:v>5.7000000000000011</c:v>
                </c:pt>
                <c:pt idx="571">
                  <c:v>5.7100000000000009</c:v>
                </c:pt>
                <c:pt idx="572">
                  <c:v>5.7200000000000006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5.7799999999999994</c:v>
                </c:pt>
                <c:pt idx="579">
                  <c:v>5.7900000000000009</c:v>
                </c:pt>
                <c:pt idx="580">
                  <c:v>5.8000000000000007</c:v>
                </c:pt>
                <c:pt idx="581">
                  <c:v>5.8100000000000005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5.8599999999999994</c:v>
                </c:pt>
                <c:pt idx="587">
                  <c:v>5.870000000000001</c:v>
                </c:pt>
                <c:pt idx="588">
                  <c:v>5.8800000000000008</c:v>
                </c:pt>
                <c:pt idx="589">
                  <c:v>5.8900000000000006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5.9399999999999995</c:v>
                </c:pt>
                <c:pt idx="595">
                  <c:v>5.9500000000000011</c:v>
                </c:pt>
                <c:pt idx="596">
                  <c:v>5.9600000000000009</c:v>
                </c:pt>
                <c:pt idx="597">
                  <c:v>5.9700000000000006</c:v>
                </c:pt>
                <c:pt idx="598">
                  <c:v>5.98</c:v>
                </c:pt>
                <c:pt idx="599">
                  <c:v>5.99</c:v>
                </c:pt>
                <c:pt idx="600">
                  <c:v>6.0000000000000018</c:v>
                </c:pt>
                <c:pt idx="601">
                  <c:v>6.01</c:v>
                </c:pt>
                <c:pt idx="602">
                  <c:v>6.0200000000000014</c:v>
                </c:pt>
                <c:pt idx="603">
                  <c:v>6.0299999999999994</c:v>
                </c:pt>
                <c:pt idx="604">
                  <c:v>6.0400000000000009</c:v>
                </c:pt>
                <c:pt idx="605">
                  <c:v>6.0499999999999989</c:v>
                </c:pt>
                <c:pt idx="606">
                  <c:v>6.0600000000000005</c:v>
                </c:pt>
                <c:pt idx="607">
                  <c:v>6.0699999999999985</c:v>
                </c:pt>
                <c:pt idx="608">
                  <c:v>6.08</c:v>
                </c:pt>
                <c:pt idx="609">
                  <c:v>6.0900000000000016</c:v>
                </c:pt>
                <c:pt idx="610">
                  <c:v>6.1</c:v>
                </c:pt>
                <c:pt idx="611">
                  <c:v>6.1100000000000012</c:v>
                </c:pt>
                <c:pt idx="612">
                  <c:v>6.1199999999999992</c:v>
                </c:pt>
                <c:pt idx="613">
                  <c:v>6.1300000000000008</c:v>
                </c:pt>
                <c:pt idx="614">
                  <c:v>6.1399999999999988</c:v>
                </c:pt>
                <c:pt idx="615">
                  <c:v>6.15</c:v>
                </c:pt>
                <c:pt idx="616">
                  <c:v>6.1600000000000019</c:v>
                </c:pt>
                <c:pt idx="617">
                  <c:v>6.17</c:v>
                </c:pt>
                <c:pt idx="618">
                  <c:v>6.1800000000000015</c:v>
                </c:pt>
                <c:pt idx="619">
                  <c:v>6.1899999999999995</c:v>
                </c:pt>
                <c:pt idx="620">
                  <c:v>6.2000000000000011</c:v>
                </c:pt>
                <c:pt idx="621">
                  <c:v>6.2099999999999991</c:v>
                </c:pt>
                <c:pt idx="622">
                  <c:v>6.2200000000000006</c:v>
                </c:pt>
                <c:pt idx="623">
                  <c:v>6.2299999999999986</c:v>
                </c:pt>
                <c:pt idx="624">
                  <c:v>6.24</c:v>
                </c:pt>
                <c:pt idx="625">
                  <c:v>6.2500000000000018</c:v>
                </c:pt>
                <c:pt idx="626">
                  <c:v>6.26</c:v>
                </c:pt>
                <c:pt idx="627">
                  <c:v>6.2700000000000014</c:v>
                </c:pt>
                <c:pt idx="628">
                  <c:v>6.2799999999999994</c:v>
                </c:pt>
                <c:pt idx="629">
                  <c:v>6.2900000000000009</c:v>
                </c:pt>
                <c:pt idx="630">
                  <c:v>6.2999999999999989</c:v>
                </c:pt>
                <c:pt idx="631">
                  <c:v>6.3100000000000005</c:v>
                </c:pt>
                <c:pt idx="632">
                  <c:v>6.3199999999999985</c:v>
                </c:pt>
                <c:pt idx="633">
                  <c:v>6.33</c:v>
                </c:pt>
                <c:pt idx="634">
                  <c:v>6.3400000000000016</c:v>
                </c:pt>
                <c:pt idx="635">
                  <c:v>6.35</c:v>
                </c:pt>
                <c:pt idx="636">
                  <c:v>6.3600000000000012</c:v>
                </c:pt>
                <c:pt idx="637">
                  <c:v>6.3699999999999992</c:v>
                </c:pt>
                <c:pt idx="638">
                  <c:v>6.3800000000000008</c:v>
                </c:pt>
                <c:pt idx="639">
                  <c:v>6.3899999999999988</c:v>
                </c:pt>
                <c:pt idx="640">
                  <c:v>6.4</c:v>
                </c:pt>
                <c:pt idx="641">
                  <c:v>6.4100000000000019</c:v>
                </c:pt>
                <c:pt idx="642">
                  <c:v>6.42</c:v>
                </c:pt>
                <c:pt idx="643">
                  <c:v>6.4300000000000015</c:v>
                </c:pt>
                <c:pt idx="644">
                  <c:v>6.4399999999999995</c:v>
                </c:pt>
                <c:pt idx="645">
                  <c:v>6.4500000000000011</c:v>
                </c:pt>
                <c:pt idx="646">
                  <c:v>6.4599999999999991</c:v>
                </c:pt>
                <c:pt idx="647">
                  <c:v>6.4700000000000006</c:v>
                </c:pt>
                <c:pt idx="648">
                  <c:v>6.4799999999999986</c:v>
                </c:pt>
                <c:pt idx="649">
                  <c:v>6.49</c:v>
                </c:pt>
                <c:pt idx="650">
                  <c:v>6.5000000000000018</c:v>
                </c:pt>
                <c:pt idx="651">
                  <c:v>6.51</c:v>
                </c:pt>
                <c:pt idx="652">
                  <c:v>6.5200000000000014</c:v>
                </c:pt>
                <c:pt idx="653">
                  <c:v>6.5299999999999994</c:v>
                </c:pt>
                <c:pt idx="654">
                  <c:v>6.5400000000000009</c:v>
                </c:pt>
                <c:pt idx="655">
                  <c:v>6.5499999999999989</c:v>
                </c:pt>
                <c:pt idx="656">
                  <c:v>6.5600000000000005</c:v>
                </c:pt>
                <c:pt idx="657">
                  <c:v>6.5699999999999985</c:v>
                </c:pt>
                <c:pt idx="658">
                  <c:v>6.58</c:v>
                </c:pt>
                <c:pt idx="659">
                  <c:v>6.5900000000000016</c:v>
                </c:pt>
                <c:pt idx="660">
                  <c:v>6.6</c:v>
                </c:pt>
                <c:pt idx="661">
                  <c:v>6.6100000000000012</c:v>
                </c:pt>
                <c:pt idx="662">
                  <c:v>6.6199999999999992</c:v>
                </c:pt>
                <c:pt idx="663">
                  <c:v>6.6300000000000008</c:v>
                </c:pt>
                <c:pt idx="664">
                  <c:v>6.6399999999999988</c:v>
                </c:pt>
                <c:pt idx="665">
                  <c:v>6.65</c:v>
                </c:pt>
                <c:pt idx="666">
                  <c:v>6.6600000000000019</c:v>
                </c:pt>
                <c:pt idx="667">
                  <c:v>6.67</c:v>
                </c:pt>
                <c:pt idx="668">
                  <c:v>6.6800000000000015</c:v>
                </c:pt>
                <c:pt idx="669">
                  <c:v>6.6899999999999995</c:v>
                </c:pt>
                <c:pt idx="670">
                  <c:v>6.7000000000000011</c:v>
                </c:pt>
                <c:pt idx="671">
                  <c:v>6.7099999999999991</c:v>
                </c:pt>
                <c:pt idx="672">
                  <c:v>6.7200000000000006</c:v>
                </c:pt>
                <c:pt idx="673">
                  <c:v>6.7299999999999986</c:v>
                </c:pt>
                <c:pt idx="674">
                  <c:v>6.74</c:v>
                </c:pt>
                <c:pt idx="675">
                  <c:v>6.7500000000000018</c:v>
                </c:pt>
                <c:pt idx="676">
                  <c:v>6.76</c:v>
                </c:pt>
                <c:pt idx="677">
                  <c:v>6.7700000000000014</c:v>
                </c:pt>
                <c:pt idx="678">
                  <c:v>6.7799999999999994</c:v>
                </c:pt>
                <c:pt idx="679">
                  <c:v>6.7900000000000009</c:v>
                </c:pt>
                <c:pt idx="680">
                  <c:v>6.7999999999999989</c:v>
                </c:pt>
                <c:pt idx="681">
                  <c:v>6.8100000000000005</c:v>
                </c:pt>
                <c:pt idx="682">
                  <c:v>6.8199999999999985</c:v>
                </c:pt>
                <c:pt idx="683">
                  <c:v>6.83</c:v>
                </c:pt>
                <c:pt idx="684">
                  <c:v>6.8400000000000016</c:v>
                </c:pt>
                <c:pt idx="685">
                  <c:v>6.85</c:v>
                </c:pt>
                <c:pt idx="686">
                  <c:v>6.8600000000000012</c:v>
                </c:pt>
                <c:pt idx="687">
                  <c:v>6.8699999999999992</c:v>
                </c:pt>
                <c:pt idx="688">
                  <c:v>6.8800000000000008</c:v>
                </c:pt>
                <c:pt idx="689">
                  <c:v>6.8899999999999988</c:v>
                </c:pt>
                <c:pt idx="690">
                  <c:v>6.9</c:v>
                </c:pt>
                <c:pt idx="691">
                  <c:v>6.9100000000000019</c:v>
                </c:pt>
                <c:pt idx="692">
                  <c:v>6.92</c:v>
                </c:pt>
                <c:pt idx="693">
                  <c:v>6.9300000000000015</c:v>
                </c:pt>
                <c:pt idx="694">
                  <c:v>6.9399999999999995</c:v>
                </c:pt>
                <c:pt idx="695">
                  <c:v>6.9500000000000011</c:v>
                </c:pt>
                <c:pt idx="696">
                  <c:v>6.9599999999999991</c:v>
                </c:pt>
                <c:pt idx="697">
                  <c:v>6.9700000000000006</c:v>
                </c:pt>
                <c:pt idx="698">
                  <c:v>6.9799999999999986</c:v>
                </c:pt>
                <c:pt idx="699">
                  <c:v>6.99</c:v>
                </c:pt>
                <c:pt idx="700">
                  <c:v>7.0000000000000018</c:v>
                </c:pt>
                <c:pt idx="701">
                  <c:v>7.01</c:v>
                </c:pt>
                <c:pt idx="702">
                  <c:v>7.0200000000000014</c:v>
                </c:pt>
                <c:pt idx="703">
                  <c:v>7.0299999999999994</c:v>
                </c:pt>
                <c:pt idx="704">
                  <c:v>7.0400000000000009</c:v>
                </c:pt>
                <c:pt idx="705">
                  <c:v>7.0499999999999989</c:v>
                </c:pt>
                <c:pt idx="706">
                  <c:v>7.0600000000000005</c:v>
                </c:pt>
                <c:pt idx="707">
                  <c:v>7.0699999999999985</c:v>
                </c:pt>
                <c:pt idx="708">
                  <c:v>7.08</c:v>
                </c:pt>
                <c:pt idx="709">
                  <c:v>7.0900000000000016</c:v>
                </c:pt>
                <c:pt idx="710">
                  <c:v>7.1</c:v>
                </c:pt>
                <c:pt idx="711">
                  <c:v>7.1100000000000012</c:v>
                </c:pt>
                <c:pt idx="712">
                  <c:v>7.1199999999999992</c:v>
                </c:pt>
                <c:pt idx="713">
                  <c:v>7.1300000000000008</c:v>
                </c:pt>
                <c:pt idx="714">
                  <c:v>7.1399999999999988</c:v>
                </c:pt>
                <c:pt idx="715">
                  <c:v>7.15</c:v>
                </c:pt>
                <c:pt idx="716">
                  <c:v>7.1600000000000019</c:v>
                </c:pt>
                <c:pt idx="717">
                  <c:v>7.17</c:v>
                </c:pt>
                <c:pt idx="718">
                  <c:v>7.1800000000000015</c:v>
                </c:pt>
                <c:pt idx="719">
                  <c:v>7.1899999999999995</c:v>
                </c:pt>
                <c:pt idx="720">
                  <c:v>7.2000000000000011</c:v>
                </c:pt>
                <c:pt idx="721">
                  <c:v>7.2099999999999991</c:v>
                </c:pt>
                <c:pt idx="722">
                  <c:v>7.2200000000000006</c:v>
                </c:pt>
                <c:pt idx="723">
                  <c:v>7.2299999999999986</c:v>
                </c:pt>
                <c:pt idx="724">
                  <c:v>7.24</c:v>
                </c:pt>
                <c:pt idx="725">
                  <c:v>7.2500000000000018</c:v>
                </c:pt>
                <c:pt idx="726">
                  <c:v>7.26</c:v>
                </c:pt>
                <c:pt idx="727">
                  <c:v>7.2700000000000014</c:v>
                </c:pt>
                <c:pt idx="728">
                  <c:v>7.2799999999999994</c:v>
                </c:pt>
                <c:pt idx="729">
                  <c:v>7.2900000000000009</c:v>
                </c:pt>
                <c:pt idx="730">
                  <c:v>7.2999999999999989</c:v>
                </c:pt>
                <c:pt idx="731">
                  <c:v>7.3100000000000005</c:v>
                </c:pt>
                <c:pt idx="732">
                  <c:v>7.3199999999999985</c:v>
                </c:pt>
                <c:pt idx="733">
                  <c:v>7.33</c:v>
                </c:pt>
                <c:pt idx="734">
                  <c:v>7.3400000000000016</c:v>
                </c:pt>
                <c:pt idx="735">
                  <c:v>7.35</c:v>
                </c:pt>
                <c:pt idx="736">
                  <c:v>7.3600000000000012</c:v>
                </c:pt>
                <c:pt idx="737">
                  <c:v>7.3699999999999992</c:v>
                </c:pt>
                <c:pt idx="738">
                  <c:v>7.3800000000000008</c:v>
                </c:pt>
                <c:pt idx="739">
                  <c:v>7.3899999999999988</c:v>
                </c:pt>
                <c:pt idx="740">
                  <c:v>7.4</c:v>
                </c:pt>
                <c:pt idx="741">
                  <c:v>7.4100000000000019</c:v>
                </c:pt>
                <c:pt idx="742">
                  <c:v>7.42</c:v>
                </c:pt>
                <c:pt idx="743">
                  <c:v>7.4300000000000015</c:v>
                </c:pt>
                <c:pt idx="744">
                  <c:v>7.4399999999999995</c:v>
                </c:pt>
                <c:pt idx="745">
                  <c:v>7.4500000000000011</c:v>
                </c:pt>
                <c:pt idx="746">
                  <c:v>7.4599999999999991</c:v>
                </c:pt>
                <c:pt idx="747">
                  <c:v>7.4700000000000006</c:v>
                </c:pt>
                <c:pt idx="748">
                  <c:v>7.4799999999999986</c:v>
                </c:pt>
                <c:pt idx="749">
                  <c:v>7.49</c:v>
                </c:pt>
                <c:pt idx="750">
                  <c:v>7.5000000000000018</c:v>
                </c:pt>
                <c:pt idx="751">
                  <c:v>7.51</c:v>
                </c:pt>
                <c:pt idx="752">
                  <c:v>7.5200000000000014</c:v>
                </c:pt>
                <c:pt idx="753">
                  <c:v>7.5299999999999994</c:v>
                </c:pt>
                <c:pt idx="754">
                  <c:v>7.5400000000000009</c:v>
                </c:pt>
                <c:pt idx="755">
                  <c:v>7.5499999999999989</c:v>
                </c:pt>
                <c:pt idx="756">
                  <c:v>7.5600000000000005</c:v>
                </c:pt>
                <c:pt idx="757">
                  <c:v>7.5699999999999985</c:v>
                </c:pt>
                <c:pt idx="758">
                  <c:v>7.58</c:v>
                </c:pt>
                <c:pt idx="759">
                  <c:v>7.5900000000000016</c:v>
                </c:pt>
                <c:pt idx="760">
                  <c:v>7.6</c:v>
                </c:pt>
                <c:pt idx="761">
                  <c:v>7.6100000000000012</c:v>
                </c:pt>
                <c:pt idx="762">
                  <c:v>7.6199999999999992</c:v>
                </c:pt>
                <c:pt idx="763">
                  <c:v>7.6300000000000008</c:v>
                </c:pt>
                <c:pt idx="764">
                  <c:v>7.6399999999999988</c:v>
                </c:pt>
                <c:pt idx="765">
                  <c:v>7.65</c:v>
                </c:pt>
                <c:pt idx="766">
                  <c:v>7.6600000000000019</c:v>
                </c:pt>
                <c:pt idx="767">
                  <c:v>7.67</c:v>
                </c:pt>
                <c:pt idx="768">
                  <c:v>7.6800000000000015</c:v>
                </c:pt>
                <c:pt idx="769">
                  <c:v>7.6899999999999995</c:v>
                </c:pt>
                <c:pt idx="770">
                  <c:v>7.7000000000000011</c:v>
                </c:pt>
                <c:pt idx="771">
                  <c:v>7.7099999999999991</c:v>
                </c:pt>
                <c:pt idx="772">
                  <c:v>7.7200000000000006</c:v>
                </c:pt>
                <c:pt idx="773">
                  <c:v>7.7299999999999986</c:v>
                </c:pt>
                <c:pt idx="774">
                  <c:v>7.74</c:v>
                </c:pt>
                <c:pt idx="775">
                  <c:v>7.7500000000000018</c:v>
                </c:pt>
                <c:pt idx="776">
                  <c:v>7.76</c:v>
                </c:pt>
                <c:pt idx="777">
                  <c:v>7.7700000000000014</c:v>
                </c:pt>
                <c:pt idx="778">
                  <c:v>7.7799999999999994</c:v>
                </c:pt>
                <c:pt idx="779">
                  <c:v>7.7900000000000009</c:v>
                </c:pt>
                <c:pt idx="780">
                  <c:v>7.7999999999999989</c:v>
                </c:pt>
                <c:pt idx="781">
                  <c:v>7.8100000000000005</c:v>
                </c:pt>
                <c:pt idx="782">
                  <c:v>7.8199999999999985</c:v>
                </c:pt>
                <c:pt idx="783">
                  <c:v>7.83</c:v>
                </c:pt>
                <c:pt idx="784">
                  <c:v>7.8400000000000016</c:v>
                </c:pt>
                <c:pt idx="785">
                  <c:v>7.85</c:v>
                </c:pt>
                <c:pt idx="786">
                  <c:v>7.8600000000000012</c:v>
                </c:pt>
                <c:pt idx="787">
                  <c:v>7.8699999999999992</c:v>
                </c:pt>
                <c:pt idx="788">
                  <c:v>7.8800000000000008</c:v>
                </c:pt>
                <c:pt idx="789">
                  <c:v>7.8899999999999988</c:v>
                </c:pt>
                <c:pt idx="790">
                  <c:v>7.9</c:v>
                </c:pt>
                <c:pt idx="791">
                  <c:v>7.9100000000000019</c:v>
                </c:pt>
                <c:pt idx="792">
                  <c:v>7.92</c:v>
                </c:pt>
                <c:pt idx="793">
                  <c:v>7.9300000000000015</c:v>
                </c:pt>
                <c:pt idx="794">
                  <c:v>7.9399999999999995</c:v>
                </c:pt>
                <c:pt idx="795">
                  <c:v>7.9500000000000011</c:v>
                </c:pt>
                <c:pt idx="796">
                  <c:v>7.9599999999999991</c:v>
                </c:pt>
                <c:pt idx="797">
                  <c:v>7.9700000000000006</c:v>
                </c:pt>
                <c:pt idx="798">
                  <c:v>7.9799999999999986</c:v>
                </c:pt>
                <c:pt idx="799">
                  <c:v>7.99</c:v>
                </c:pt>
                <c:pt idx="800">
                  <c:v>8.0000000000000018</c:v>
                </c:pt>
                <c:pt idx="801">
                  <c:v>8.01</c:v>
                </c:pt>
                <c:pt idx="802">
                  <c:v>8.0200000000000014</c:v>
                </c:pt>
                <c:pt idx="803">
                  <c:v>8.0299999999999994</c:v>
                </c:pt>
                <c:pt idx="804">
                  <c:v>8.0400000000000009</c:v>
                </c:pt>
                <c:pt idx="805">
                  <c:v>8.0499999999999989</c:v>
                </c:pt>
                <c:pt idx="806">
                  <c:v>8.06</c:v>
                </c:pt>
                <c:pt idx="807">
                  <c:v>8.0699999999999985</c:v>
                </c:pt>
                <c:pt idx="808">
                  <c:v>8.08</c:v>
                </c:pt>
                <c:pt idx="809">
                  <c:v>8.0900000000000016</c:v>
                </c:pt>
                <c:pt idx="810">
                  <c:v>8.1</c:v>
                </c:pt>
                <c:pt idx="811">
                  <c:v>8.1100000000000012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8.1399999999999988</c:v>
                </c:pt>
                <c:pt idx="815">
                  <c:v>8.15</c:v>
                </c:pt>
                <c:pt idx="816">
                  <c:v>8.1600000000000019</c:v>
                </c:pt>
                <c:pt idx="817">
                  <c:v>8.17</c:v>
                </c:pt>
                <c:pt idx="818">
                  <c:v>8.1800000000000015</c:v>
                </c:pt>
                <c:pt idx="819">
                  <c:v>8.19</c:v>
                </c:pt>
                <c:pt idx="820">
                  <c:v>8.2000000000000011</c:v>
                </c:pt>
                <c:pt idx="821">
                  <c:v>8.2099999999999991</c:v>
                </c:pt>
                <c:pt idx="822">
                  <c:v>8.2200000000000006</c:v>
                </c:pt>
                <c:pt idx="823">
                  <c:v>8.2299999999999986</c:v>
                </c:pt>
                <c:pt idx="824">
                  <c:v>8.24</c:v>
                </c:pt>
                <c:pt idx="825">
                  <c:v>8.2500000000000018</c:v>
                </c:pt>
                <c:pt idx="826">
                  <c:v>8.26</c:v>
                </c:pt>
                <c:pt idx="827">
                  <c:v>8.2700000000000014</c:v>
                </c:pt>
                <c:pt idx="828">
                  <c:v>8.2799999999999994</c:v>
                </c:pt>
                <c:pt idx="829">
                  <c:v>8.2900000000000009</c:v>
                </c:pt>
                <c:pt idx="830">
                  <c:v>8.2999999999999989</c:v>
                </c:pt>
                <c:pt idx="831">
                  <c:v>8.31</c:v>
                </c:pt>
                <c:pt idx="832">
                  <c:v>8.3199999999999985</c:v>
                </c:pt>
                <c:pt idx="833">
                  <c:v>8.33</c:v>
                </c:pt>
                <c:pt idx="834">
                  <c:v>8.3400000000000016</c:v>
                </c:pt>
                <c:pt idx="835">
                  <c:v>8.35</c:v>
                </c:pt>
                <c:pt idx="836">
                  <c:v>8.3600000000000012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8.3899999999999988</c:v>
                </c:pt>
                <c:pt idx="840">
                  <c:v>8.4</c:v>
                </c:pt>
                <c:pt idx="841">
                  <c:v>8.4100000000000019</c:v>
                </c:pt>
                <c:pt idx="842">
                  <c:v>8.42</c:v>
                </c:pt>
                <c:pt idx="843">
                  <c:v>8.4300000000000015</c:v>
                </c:pt>
                <c:pt idx="844">
                  <c:v>8.44</c:v>
                </c:pt>
                <c:pt idx="845">
                  <c:v>8.4500000000000011</c:v>
                </c:pt>
                <c:pt idx="846">
                  <c:v>8.4599999999999991</c:v>
                </c:pt>
                <c:pt idx="847">
                  <c:v>8.4700000000000006</c:v>
                </c:pt>
                <c:pt idx="848">
                  <c:v>8.4799999999999986</c:v>
                </c:pt>
                <c:pt idx="849">
                  <c:v>8.49</c:v>
                </c:pt>
                <c:pt idx="850">
                  <c:v>8.5000000000000018</c:v>
                </c:pt>
                <c:pt idx="851">
                  <c:v>8.51</c:v>
                </c:pt>
                <c:pt idx="852">
                  <c:v>8.5200000000000014</c:v>
                </c:pt>
                <c:pt idx="853">
                  <c:v>8.5299999999999994</c:v>
                </c:pt>
                <c:pt idx="854">
                  <c:v>8.5400000000000009</c:v>
                </c:pt>
                <c:pt idx="855">
                  <c:v>8.5499999999999989</c:v>
                </c:pt>
                <c:pt idx="856">
                  <c:v>8.56</c:v>
                </c:pt>
                <c:pt idx="857">
                  <c:v>8.5699999999999985</c:v>
                </c:pt>
                <c:pt idx="858">
                  <c:v>8.58</c:v>
                </c:pt>
                <c:pt idx="859">
                  <c:v>8.5900000000000016</c:v>
                </c:pt>
                <c:pt idx="860">
                  <c:v>8.6</c:v>
                </c:pt>
                <c:pt idx="861">
                  <c:v>8.6100000000000012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8.6399999999999988</c:v>
                </c:pt>
                <c:pt idx="865">
                  <c:v>8.65</c:v>
                </c:pt>
                <c:pt idx="866">
                  <c:v>8.6600000000000019</c:v>
                </c:pt>
                <c:pt idx="867">
                  <c:v>8.67</c:v>
                </c:pt>
                <c:pt idx="868">
                  <c:v>8.6800000000000015</c:v>
                </c:pt>
                <c:pt idx="869">
                  <c:v>8.69</c:v>
                </c:pt>
                <c:pt idx="870">
                  <c:v>8.7000000000000011</c:v>
                </c:pt>
                <c:pt idx="871">
                  <c:v>8.7099999999999991</c:v>
                </c:pt>
                <c:pt idx="872">
                  <c:v>8.7200000000000006</c:v>
                </c:pt>
                <c:pt idx="873">
                  <c:v>8.7299999999999986</c:v>
                </c:pt>
                <c:pt idx="874">
                  <c:v>8.74</c:v>
                </c:pt>
                <c:pt idx="875">
                  <c:v>8.7500000000000018</c:v>
                </c:pt>
                <c:pt idx="876">
                  <c:v>8.76</c:v>
                </c:pt>
                <c:pt idx="877">
                  <c:v>8.7700000000000014</c:v>
                </c:pt>
                <c:pt idx="878">
                  <c:v>8.7799999999999994</c:v>
                </c:pt>
                <c:pt idx="879">
                  <c:v>8.7900000000000009</c:v>
                </c:pt>
                <c:pt idx="880">
                  <c:v>8.7999999999999989</c:v>
                </c:pt>
                <c:pt idx="881">
                  <c:v>8.81</c:v>
                </c:pt>
                <c:pt idx="882">
                  <c:v>8.8199999999999985</c:v>
                </c:pt>
                <c:pt idx="883">
                  <c:v>8.83</c:v>
                </c:pt>
                <c:pt idx="884">
                  <c:v>8.8400000000000016</c:v>
                </c:pt>
                <c:pt idx="885">
                  <c:v>8.85</c:v>
                </c:pt>
                <c:pt idx="886">
                  <c:v>8.8600000000000012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8.8899999999999988</c:v>
                </c:pt>
                <c:pt idx="890">
                  <c:v>8.9</c:v>
                </c:pt>
                <c:pt idx="891">
                  <c:v>8.9100000000000019</c:v>
                </c:pt>
                <c:pt idx="892">
                  <c:v>8.92</c:v>
                </c:pt>
                <c:pt idx="893">
                  <c:v>8.9300000000000015</c:v>
                </c:pt>
                <c:pt idx="894">
                  <c:v>8.94</c:v>
                </c:pt>
                <c:pt idx="895">
                  <c:v>8.9500000000000011</c:v>
                </c:pt>
                <c:pt idx="896">
                  <c:v>8.9599999999999991</c:v>
                </c:pt>
                <c:pt idx="897">
                  <c:v>8.9700000000000006</c:v>
                </c:pt>
                <c:pt idx="898">
                  <c:v>8.9799999999999986</c:v>
                </c:pt>
                <c:pt idx="899">
                  <c:v>8.99</c:v>
                </c:pt>
                <c:pt idx="900">
                  <c:v>9.0000000000000018</c:v>
                </c:pt>
                <c:pt idx="901">
                  <c:v>9.01</c:v>
                </c:pt>
                <c:pt idx="902">
                  <c:v>9.0200000000000014</c:v>
                </c:pt>
                <c:pt idx="903">
                  <c:v>9.0299999999999994</c:v>
                </c:pt>
                <c:pt idx="904">
                  <c:v>9.0400000000000009</c:v>
                </c:pt>
                <c:pt idx="905">
                  <c:v>9.0499999999999989</c:v>
                </c:pt>
                <c:pt idx="906">
                  <c:v>9.06</c:v>
                </c:pt>
                <c:pt idx="907">
                  <c:v>9.0699999999999985</c:v>
                </c:pt>
                <c:pt idx="908">
                  <c:v>9.08</c:v>
                </c:pt>
                <c:pt idx="909">
                  <c:v>9.0900000000000016</c:v>
                </c:pt>
                <c:pt idx="910">
                  <c:v>9.1</c:v>
                </c:pt>
                <c:pt idx="911">
                  <c:v>9.1100000000000012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9.1399999999999988</c:v>
                </c:pt>
                <c:pt idx="915">
                  <c:v>9.15</c:v>
                </c:pt>
                <c:pt idx="916">
                  <c:v>9.1600000000000019</c:v>
                </c:pt>
                <c:pt idx="917">
                  <c:v>9.17</c:v>
                </c:pt>
                <c:pt idx="918">
                  <c:v>9.1800000000000015</c:v>
                </c:pt>
                <c:pt idx="919">
                  <c:v>9.19</c:v>
                </c:pt>
                <c:pt idx="920">
                  <c:v>9.2000000000000011</c:v>
                </c:pt>
                <c:pt idx="921">
                  <c:v>9.2099999999999991</c:v>
                </c:pt>
                <c:pt idx="922">
                  <c:v>9.2200000000000006</c:v>
                </c:pt>
                <c:pt idx="923">
                  <c:v>9.2299999999999986</c:v>
                </c:pt>
                <c:pt idx="924">
                  <c:v>9.24</c:v>
                </c:pt>
                <c:pt idx="925">
                  <c:v>9.2500000000000018</c:v>
                </c:pt>
                <c:pt idx="926">
                  <c:v>9.26</c:v>
                </c:pt>
                <c:pt idx="927">
                  <c:v>9.2700000000000014</c:v>
                </c:pt>
                <c:pt idx="928">
                  <c:v>9.2799999999999994</c:v>
                </c:pt>
                <c:pt idx="929">
                  <c:v>9.2900000000000009</c:v>
                </c:pt>
                <c:pt idx="930">
                  <c:v>9.2999999999999989</c:v>
                </c:pt>
                <c:pt idx="931">
                  <c:v>9.31</c:v>
                </c:pt>
                <c:pt idx="932">
                  <c:v>9.3199999999999985</c:v>
                </c:pt>
                <c:pt idx="933">
                  <c:v>9.33</c:v>
                </c:pt>
                <c:pt idx="934">
                  <c:v>9.3400000000000016</c:v>
                </c:pt>
                <c:pt idx="935">
                  <c:v>9.35</c:v>
                </c:pt>
                <c:pt idx="936">
                  <c:v>9.3600000000000012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9.3899999999999988</c:v>
                </c:pt>
                <c:pt idx="940">
                  <c:v>9.4</c:v>
                </c:pt>
                <c:pt idx="941">
                  <c:v>9.4100000000000019</c:v>
                </c:pt>
                <c:pt idx="942">
                  <c:v>9.42</c:v>
                </c:pt>
                <c:pt idx="943">
                  <c:v>9.4300000000000015</c:v>
                </c:pt>
                <c:pt idx="944">
                  <c:v>9.44</c:v>
                </c:pt>
                <c:pt idx="945">
                  <c:v>9.4500000000000011</c:v>
                </c:pt>
                <c:pt idx="946">
                  <c:v>9.4599999999999991</c:v>
                </c:pt>
                <c:pt idx="947">
                  <c:v>9.4700000000000006</c:v>
                </c:pt>
                <c:pt idx="948">
                  <c:v>9.4799999999999986</c:v>
                </c:pt>
                <c:pt idx="949">
                  <c:v>9.49</c:v>
                </c:pt>
                <c:pt idx="950">
                  <c:v>9.5000000000000018</c:v>
                </c:pt>
                <c:pt idx="951">
                  <c:v>9.51</c:v>
                </c:pt>
                <c:pt idx="952">
                  <c:v>9.5200000000000014</c:v>
                </c:pt>
                <c:pt idx="953">
                  <c:v>9.5299999999999994</c:v>
                </c:pt>
                <c:pt idx="954">
                  <c:v>9.5400000000000009</c:v>
                </c:pt>
                <c:pt idx="955">
                  <c:v>9.5499999999999989</c:v>
                </c:pt>
                <c:pt idx="956">
                  <c:v>9.56</c:v>
                </c:pt>
                <c:pt idx="957">
                  <c:v>9.5699999999999985</c:v>
                </c:pt>
                <c:pt idx="958">
                  <c:v>9.58</c:v>
                </c:pt>
                <c:pt idx="959">
                  <c:v>9.5900000000000016</c:v>
                </c:pt>
                <c:pt idx="960">
                  <c:v>9.6</c:v>
                </c:pt>
                <c:pt idx="961">
                  <c:v>9.6100000000000012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9.6399999999999988</c:v>
                </c:pt>
                <c:pt idx="965">
                  <c:v>9.65</c:v>
                </c:pt>
                <c:pt idx="966">
                  <c:v>9.6600000000000019</c:v>
                </c:pt>
                <c:pt idx="967">
                  <c:v>9.67</c:v>
                </c:pt>
                <c:pt idx="968">
                  <c:v>9.6800000000000015</c:v>
                </c:pt>
                <c:pt idx="969">
                  <c:v>9.69</c:v>
                </c:pt>
                <c:pt idx="970">
                  <c:v>9.7000000000000011</c:v>
                </c:pt>
                <c:pt idx="971">
                  <c:v>9.7099999999999991</c:v>
                </c:pt>
                <c:pt idx="972">
                  <c:v>9.7200000000000006</c:v>
                </c:pt>
                <c:pt idx="973">
                  <c:v>9.7299999999999986</c:v>
                </c:pt>
                <c:pt idx="974">
                  <c:v>9.74</c:v>
                </c:pt>
                <c:pt idx="975">
                  <c:v>9.7500000000000018</c:v>
                </c:pt>
                <c:pt idx="976">
                  <c:v>9.76</c:v>
                </c:pt>
                <c:pt idx="977">
                  <c:v>9.7700000000000014</c:v>
                </c:pt>
                <c:pt idx="978">
                  <c:v>9.7799999999999994</c:v>
                </c:pt>
                <c:pt idx="979">
                  <c:v>9.7900000000000009</c:v>
                </c:pt>
                <c:pt idx="980">
                  <c:v>9.7999999999999989</c:v>
                </c:pt>
                <c:pt idx="981">
                  <c:v>9.81</c:v>
                </c:pt>
                <c:pt idx="982">
                  <c:v>9.8199999999999985</c:v>
                </c:pt>
                <c:pt idx="983">
                  <c:v>9.83</c:v>
                </c:pt>
                <c:pt idx="984">
                  <c:v>9.8400000000000016</c:v>
                </c:pt>
                <c:pt idx="985">
                  <c:v>9.85</c:v>
                </c:pt>
                <c:pt idx="986">
                  <c:v>9.8600000000000012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9.8899999999999988</c:v>
                </c:pt>
                <c:pt idx="990">
                  <c:v>9.9</c:v>
                </c:pt>
                <c:pt idx="991">
                  <c:v>9.9100000000000019</c:v>
                </c:pt>
                <c:pt idx="992">
                  <c:v>9.92</c:v>
                </c:pt>
                <c:pt idx="993">
                  <c:v>9.9300000000000015</c:v>
                </c:pt>
                <c:pt idx="994">
                  <c:v>9.94</c:v>
                </c:pt>
                <c:pt idx="995">
                  <c:v>9.9500000000000011</c:v>
                </c:pt>
                <c:pt idx="996">
                  <c:v>9.9599999999999991</c:v>
                </c:pt>
                <c:pt idx="997">
                  <c:v>9.9700000000000006</c:v>
                </c:pt>
                <c:pt idx="998">
                  <c:v>9.9799999999999986</c:v>
                </c:pt>
                <c:pt idx="999">
                  <c:v>9.99</c:v>
                </c:pt>
              </c:numCache>
            </c:numRef>
          </c:xVal>
          <c:yVal>
            <c:numRef>
              <c:f>'Coast Down Data'!$G$5:$G$1004</c:f>
              <c:numCache>
                <c:formatCode>General</c:formatCode>
                <c:ptCount val="1000"/>
                <c:pt idx="0">
                  <c:v>31.14</c:v>
                </c:pt>
                <c:pt idx="1">
                  <c:v>31.14</c:v>
                </c:pt>
                <c:pt idx="2">
                  <c:v>31.08</c:v>
                </c:pt>
                <c:pt idx="3">
                  <c:v>31.03</c:v>
                </c:pt>
                <c:pt idx="4">
                  <c:v>31</c:v>
                </c:pt>
                <c:pt idx="5">
                  <c:v>31</c:v>
                </c:pt>
                <c:pt idx="6">
                  <c:v>31.03</c:v>
                </c:pt>
                <c:pt idx="7">
                  <c:v>31</c:v>
                </c:pt>
                <c:pt idx="8">
                  <c:v>30.94</c:v>
                </c:pt>
                <c:pt idx="9">
                  <c:v>30.92</c:v>
                </c:pt>
                <c:pt idx="10">
                  <c:v>30.89</c:v>
                </c:pt>
                <c:pt idx="11">
                  <c:v>30.89</c:v>
                </c:pt>
                <c:pt idx="12">
                  <c:v>30.89</c:v>
                </c:pt>
                <c:pt idx="13">
                  <c:v>30.83</c:v>
                </c:pt>
                <c:pt idx="14">
                  <c:v>30.81</c:v>
                </c:pt>
                <c:pt idx="15">
                  <c:v>30.83</c:v>
                </c:pt>
                <c:pt idx="16">
                  <c:v>30.83</c:v>
                </c:pt>
                <c:pt idx="17">
                  <c:v>30.86</c:v>
                </c:pt>
                <c:pt idx="18">
                  <c:v>30.86</c:v>
                </c:pt>
                <c:pt idx="19">
                  <c:v>30.83</c:v>
                </c:pt>
                <c:pt idx="20">
                  <c:v>30.78</c:v>
                </c:pt>
                <c:pt idx="21">
                  <c:v>30.75</c:v>
                </c:pt>
                <c:pt idx="22">
                  <c:v>30.69</c:v>
                </c:pt>
                <c:pt idx="23">
                  <c:v>30.72</c:v>
                </c:pt>
                <c:pt idx="24">
                  <c:v>30.72</c:v>
                </c:pt>
                <c:pt idx="25">
                  <c:v>30.72</c:v>
                </c:pt>
                <c:pt idx="26">
                  <c:v>30.69</c:v>
                </c:pt>
                <c:pt idx="27">
                  <c:v>30.67</c:v>
                </c:pt>
                <c:pt idx="28">
                  <c:v>30.67</c:v>
                </c:pt>
                <c:pt idx="29">
                  <c:v>30.67</c:v>
                </c:pt>
                <c:pt idx="30">
                  <c:v>30.64</c:v>
                </c:pt>
                <c:pt idx="31">
                  <c:v>30.61</c:v>
                </c:pt>
                <c:pt idx="32">
                  <c:v>30.56</c:v>
                </c:pt>
                <c:pt idx="33">
                  <c:v>30.53</c:v>
                </c:pt>
                <c:pt idx="34">
                  <c:v>30.53</c:v>
                </c:pt>
                <c:pt idx="35">
                  <c:v>30.56</c:v>
                </c:pt>
                <c:pt idx="36">
                  <c:v>30.58</c:v>
                </c:pt>
                <c:pt idx="37">
                  <c:v>30.58</c:v>
                </c:pt>
                <c:pt idx="38">
                  <c:v>30.53</c:v>
                </c:pt>
                <c:pt idx="39">
                  <c:v>30.53</c:v>
                </c:pt>
                <c:pt idx="40">
                  <c:v>30.53</c:v>
                </c:pt>
                <c:pt idx="41">
                  <c:v>30.5</c:v>
                </c:pt>
                <c:pt idx="42">
                  <c:v>30.5</c:v>
                </c:pt>
                <c:pt idx="43">
                  <c:v>30.47</c:v>
                </c:pt>
                <c:pt idx="44">
                  <c:v>30.42</c:v>
                </c:pt>
                <c:pt idx="45">
                  <c:v>30.39</c:v>
                </c:pt>
                <c:pt idx="46">
                  <c:v>30.39</c:v>
                </c:pt>
                <c:pt idx="47">
                  <c:v>30.42</c:v>
                </c:pt>
                <c:pt idx="48">
                  <c:v>30.44</c:v>
                </c:pt>
                <c:pt idx="49">
                  <c:v>30.44</c:v>
                </c:pt>
                <c:pt idx="50">
                  <c:v>30.42</c:v>
                </c:pt>
                <c:pt idx="51">
                  <c:v>30.36</c:v>
                </c:pt>
                <c:pt idx="52">
                  <c:v>30.33</c:v>
                </c:pt>
                <c:pt idx="53">
                  <c:v>30.31</c:v>
                </c:pt>
                <c:pt idx="54">
                  <c:v>30.31</c:v>
                </c:pt>
                <c:pt idx="55">
                  <c:v>30.28</c:v>
                </c:pt>
                <c:pt idx="56">
                  <c:v>30.25</c:v>
                </c:pt>
                <c:pt idx="57">
                  <c:v>30.22</c:v>
                </c:pt>
                <c:pt idx="58">
                  <c:v>30.22</c:v>
                </c:pt>
                <c:pt idx="59">
                  <c:v>30.22</c:v>
                </c:pt>
                <c:pt idx="60">
                  <c:v>30.25</c:v>
                </c:pt>
                <c:pt idx="61">
                  <c:v>30.22</c:v>
                </c:pt>
                <c:pt idx="62">
                  <c:v>30.22</c:v>
                </c:pt>
                <c:pt idx="63">
                  <c:v>30.19</c:v>
                </c:pt>
                <c:pt idx="64">
                  <c:v>30.19</c:v>
                </c:pt>
                <c:pt idx="65">
                  <c:v>30.19</c:v>
                </c:pt>
                <c:pt idx="66">
                  <c:v>30.19</c:v>
                </c:pt>
                <c:pt idx="67">
                  <c:v>30.17</c:v>
                </c:pt>
                <c:pt idx="68">
                  <c:v>30.11</c:v>
                </c:pt>
                <c:pt idx="69">
                  <c:v>30.08</c:v>
                </c:pt>
                <c:pt idx="70">
                  <c:v>30.03</c:v>
                </c:pt>
                <c:pt idx="71">
                  <c:v>29.97</c:v>
                </c:pt>
                <c:pt idx="72">
                  <c:v>30</c:v>
                </c:pt>
                <c:pt idx="73">
                  <c:v>30.03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30.03</c:v>
                </c:pt>
                <c:pt idx="78">
                  <c:v>30.03</c:v>
                </c:pt>
                <c:pt idx="79">
                  <c:v>30.03</c:v>
                </c:pt>
                <c:pt idx="80">
                  <c:v>29.97</c:v>
                </c:pt>
                <c:pt idx="81">
                  <c:v>29.94</c:v>
                </c:pt>
                <c:pt idx="82">
                  <c:v>29.89</c:v>
                </c:pt>
                <c:pt idx="83">
                  <c:v>29.83</c:v>
                </c:pt>
                <c:pt idx="84">
                  <c:v>29.86</c:v>
                </c:pt>
                <c:pt idx="85">
                  <c:v>29.89</c:v>
                </c:pt>
                <c:pt idx="86">
                  <c:v>29.89</c:v>
                </c:pt>
                <c:pt idx="87">
                  <c:v>29.89</c:v>
                </c:pt>
                <c:pt idx="88">
                  <c:v>29.89</c:v>
                </c:pt>
                <c:pt idx="89">
                  <c:v>29.89</c:v>
                </c:pt>
                <c:pt idx="90">
                  <c:v>29.89</c:v>
                </c:pt>
                <c:pt idx="91">
                  <c:v>29.89</c:v>
                </c:pt>
                <c:pt idx="92">
                  <c:v>29.83</c:v>
                </c:pt>
                <c:pt idx="93">
                  <c:v>29.81</c:v>
                </c:pt>
                <c:pt idx="94">
                  <c:v>29.75</c:v>
                </c:pt>
                <c:pt idx="95">
                  <c:v>29.69</c:v>
                </c:pt>
                <c:pt idx="96">
                  <c:v>29.69</c:v>
                </c:pt>
                <c:pt idx="97">
                  <c:v>29.75</c:v>
                </c:pt>
                <c:pt idx="98">
                  <c:v>29.75</c:v>
                </c:pt>
                <c:pt idx="99">
                  <c:v>29.69</c:v>
                </c:pt>
                <c:pt idx="100">
                  <c:v>29.67</c:v>
                </c:pt>
                <c:pt idx="101">
                  <c:v>29.64</c:v>
                </c:pt>
                <c:pt idx="102">
                  <c:v>29.61</c:v>
                </c:pt>
                <c:pt idx="103">
                  <c:v>29.58</c:v>
                </c:pt>
                <c:pt idx="104">
                  <c:v>29.61</c:v>
                </c:pt>
                <c:pt idx="105">
                  <c:v>29.58</c:v>
                </c:pt>
                <c:pt idx="106">
                  <c:v>29.56</c:v>
                </c:pt>
                <c:pt idx="107">
                  <c:v>29.56</c:v>
                </c:pt>
                <c:pt idx="108">
                  <c:v>29.58</c:v>
                </c:pt>
                <c:pt idx="109">
                  <c:v>29.58</c:v>
                </c:pt>
                <c:pt idx="110">
                  <c:v>29.58</c:v>
                </c:pt>
                <c:pt idx="111">
                  <c:v>29.56</c:v>
                </c:pt>
                <c:pt idx="112">
                  <c:v>29.5</c:v>
                </c:pt>
                <c:pt idx="113">
                  <c:v>29.47</c:v>
                </c:pt>
                <c:pt idx="114">
                  <c:v>29.44</c:v>
                </c:pt>
                <c:pt idx="115">
                  <c:v>29.47</c:v>
                </c:pt>
                <c:pt idx="116">
                  <c:v>29.5</c:v>
                </c:pt>
                <c:pt idx="117">
                  <c:v>29.53</c:v>
                </c:pt>
                <c:pt idx="118">
                  <c:v>29.53</c:v>
                </c:pt>
                <c:pt idx="119">
                  <c:v>29.5</c:v>
                </c:pt>
                <c:pt idx="120">
                  <c:v>29.47</c:v>
                </c:pt>
                <c:pt idx="121">
                  <c:v>29.44</c:v>
                </c:pt>
                <c:pt idx="122">
                  <c:v>29.42</c:v>
                </c:pt>
                <c:pt idx="123">
                  <c:v>29.42</c:v>
                </c:pt>
                <c:pt idx="124">
                  <c:v>29.39</c:v>
                </c:pt>
                <c:pt idx="125">
                  <c:v>29.33</c:v>
                </c:pt>
                <c:pt idx="126">
                  <c:v>29.31</c:v>
                </c:pt>
                <c:pt idx="127">
                  <c:v>29.31</c:v>
                </c:pt>
                <c:pt idx="128">
                  <c:v>29.31</c:v>
                </c:pt>
                <c:pt idx="129">
                  <c:v>29.31</c:v>
                </c:pt>
                <c:pt idx="130">
                  <c:v>29.28</c:v>
                </c:pt>
                <c:pt idx="131">
                  <c:v>29.25</c:v>
                </c:pt>
                <c:pt idx="132">
                  <c:v>29.22</c:v>
                </c:pt>
                <c:pt idx="133">
                  <c:v>29.19</c:v>
                </c:pt>
                <c:pt idx="134">
                  <c:v>29.19</c:v>
                </c:pt>
                <c:pt idx="135">
                  <c:v>29.19</c:v>
                </c:pt>
                <c:pt idx="136">
                  <c:v>29.17</c:v>
                </c:pt>
                <c:pt idx="137">
                  <c:v>29.14</c:v>
                </c:pt>
                <c:pt idx="138">
                  <c:v>29.11</c:v>
                </c:pt>
                <c:pt idx="139">
                  <c:v>29.11</c:v>
                </c:pt>
                <c:pt idx="140">
                  <c:v>29.11</c:v>
                </c:pt>
                <c:pt idx="141">
                  <c:v>29.14</c:v>
                </c:pt>
                <c:pt idx="142">
                  <c:v>29.14</c:v>
                </c:pt>
                <c:pt idx="143">
                  <c:v>29.14</c:v>
                </c:pt>
                <c:pt idx="144">
                  <c:v>29.11</c:v>
                </c:pt>
                <c:pt idx="145">
                  <c:v>29.06</c:v>
                </c:pt>
                <c:pt idx="146">
                  <c:v>29.06</c:v>
                </c:pt>
                <c:pt idx="147">
                  <c:v>29.06</c:v>
                </c:pt>
                <c:pt idx="148">
                  <c:v>29.08</c:v>
                </c:pt>
                <c:pt idx="149">
                  <c:v>29.08</c:v>
                </c:pt>
                <c:pt idx="150">
                  <c:v>29.08</c:v>
                </c:pt>
                <c:pt idx="151">
                  <c:v>29.06</c:v>
                </c:pt>
                <c:pt idx="152">
                  <c:v>29.03</c:v>
                </c:pt>
                <c:pt idx="153">
                  <c:v>29</c:v>
                </c:pt>
                <c:pt idx="154">
                  <c:v>29</c:v>
                </c:pt>
                <c:pt idx="155">
                  <c:v>28.97</c:v>
                </c:pt>
                <c:pt idx="156">
                  <c:v>28.94</c:v>
                </c:pt>
                <c:pt idx="157">
                  <c:v>28.89</c:v>
                </c:pt>
                <c:pt idx="158">
                  <c:v>28.86</c:v>
                </c:pt>
                <c:pt idx="159">
                  <c:v>28.89</c:v>
                </c:pt>
                <c:pt idx="160">
                  <c:v>28.89</c:v>
                </c:pt>
                <c:pt idx="161">
                  <c:v>28.89</c:v>
                </c:pt>
                <c:pt idx="162">
                  <c:v>28.86</c:v>
                </c:pt>
                <c:pt idx="163">
                  <c:v>28.83</c:v>
                </c:pt>
                <c:pt idx="164">
                  <c:v>28.83</c:v>
                </c:pt>
                <c:pt idx="165">
                  <c:v>28.81</c:v>
                </c:pt>
                <c:pt idx="166">
                  <c:v>28.78</c:v>
                </c:pt>
                <c:pt idx="167">
                  <c:v>28.78</c:v>
                </c:pt>
                <c:pt idx="168">
                  <c:v>28.78</c:v>
                </c:pt>
                <c:pt idx="169">
                  <c:v>28.78</c:v>
                </c:pt>
                <c:pt idx="170">
                  <c:v>28.72</c:v>
                </c:pt>
                <c:pt idx="171">
                  <c:v>28.72</c:v>
                </c:pt>
                <c:pt idx="172">
                  <c:v>28.75</c:v>
                </c:pt>
                <c:pt idx="173">
                  <c:v>28.75</c:v>
                </c:pt>
                <c:pt idx="174">
                  <c:v>28.75</c:v>
                </c:pt>
                <c:pt idx="175">
                  <c:v>28.72</c:v>
                </c:pt>
                <c:pt idx="176">
                  <c:v>28.69</c:v>
                </c:pt>
                <c:pt idx="177">
                  <c:v>28.67</c:v>
                </c:pt>
                <c:pt idx="178">
                  <c:v>28.67</c:v>
                </c:pt>
                <c:pt idx="179">
                  <c:v>28.67</c:v>
                </c:pt>
                <c:pt idx="180">
                  <c:v>28.67</c:v>
                </c:pt>
                <c:pt idx="181">
                  <c:v>28.67</c:v>
                </c:pt>
                <c:pt idx="182">
                  <c:v>28.64</c:v>
                </c:pt>
                <c:pt idx="183">
                  <c:v>28.58</c:v>
                </c:pt>
                <c:pt idx="184">
                  <c:v>28.58</c:v>
                </c:pt>
                <c:pt idx="185">
                  <c:v>28.58</c:v>
                </c:pt>
                <c:pt idx="186">
                  <c:v>28.56</c:v>
                </c:pt>
                <c:pt idx="187">
                  <c:v>28.56</c:v>
                </c:pt>
                <c:pt idx="188">
                  <c:v>28.56</c:v>
                </c:pt>
                <c:pt idx="189">
                  <c:v>28.5</c:v>
                </c:pt>
                <c:pt idx="190">
                  <c:v>28.5</c:v>
                </c:pt>
                <c:pt idx="191">
                  <c:v>28.5</c:v>
                </c:pt>
                <c:pt idx="192">
                  <c:v>28.5</c:v>
                </c:pt>
                <c:pt idx="193">
                  <c:v>28.5</c:v>
                </c:pt>
                <c:pt idx="194">
                  <c:v>28.5</c:v>
                </c:pt>
                <c:pt idx="195">
                  <c:v>28.47</c:v>
                </c:pt>
                <c:pt idx="196">
                  <c:v>28.42</c:v>
                </c:pt>
                <c:pt idx="197">
                  <c:v>28.39</c:v>
                </c:pt>
                <c:pt idx="198">
                  <c:v>28.39</c:v>
                </c:pt>
                <c:pt idx="199">
                  <c:v>28.42</c:v>
                </c:pt>
                <c:pt idx="200">
                  <c:v>28.44</c:v>
                </c:pt>
                <c:pt idx="201">
                  <c:v>28.44</c:v>
                </c:pt>
                <c:pt idx="202">
                  <c:v>28.42</c:v>
                </c:pt>
                <c:pt idx="203">
                  <c:v>28.42</c:v>
                </c:pt>
                <c:pt idx="204">
                  <c:v>28.36</c:v>
                </c:pt>
                <c:pt idx="205">
                  <c:v>28.33</c:v>
                </c:pt>
                <c:pt idx="206">
                  <c:v>28.31</c:v>
                </c:pt>
                <c:pt idx="207">
                  <c:v>28.31</c:v>
                </c:pt>
                <c:pt idx="208">
                  <c:v>28.28</c:v>
                </c:pt>
                <c:pt idx="209">
                  <c:v>28.25</c:v>
                </c:pt>
                <c:pt idx="210">
                  <c:v>28.25</c:v>
                </c:pt>
                <c:pt idx="211">
                  <c:v>28.25</c:v>
                </c:pt>
                <c:pt idx="212">
                  <c:v>28.25</c:v>
                </c:pt>
                <c:pt idx="213">
                  <c:v>28.25</c:v>
                </c:pt>
                <c:pt idx="214">
                  <c:v>28.22</c:v>
                </c:pt>
                <c:pt idx="215">
                  <c:v>28.17</c:v>
                </c:pt>
                <c:pt idx="216">
                  <c:v>28.17</c:v>
                </c:pt>
                <c:pt idx="217">
                  <c:v>28.17</c:v>
                </c:pt>
                <c:pt idx="218">
                  <c:v>28.17</c:v>
                </c:pt>
                <c:pt idx="219">
                  <c:v>28.17</c:v>
                </c:pt>
                <c:pt idx="220">
                  <c:v>28.17</c:v>
                </c:pt>
                <c:pt idx="221">
                  <c:v>28.17</c:v>
                </c:pt>
                <c:pt idx="222">
                  <c:v>28.14</c:v>
                </c:pt>
                <c:pt idx="223">
                  <c:v>28.11</c:v>
                </c:pt>
                <c:pt idx="224">
                  <c:v>28.11</c:v>
                </c:pt>
                <c:pt idx="225">
                  <c:v>28.11</c:v>
                </c:pt>
                <c:pt idx="226">
                  <c:v>28.14</c:v>
                </c:pt>
                <c:pt idx="227">
                  <c:v>28.14</c:v>
                </c:pt>
                <c:pt idx="228">
                  <c:v>28.08</c:v>
                </c:pt>
                <c:pt idx="229">
                  <c:v>28.06</c:v>
                </c:pt>
                <c:pt idx="230">
                  <c:v>28.03</c:v>
                </c:pt>
                <c:pt idx="231">
                  <c:v>28</c:v>
                </c:pt>
                <c:pt idx="232">
                  <c:v>28</c:v>
                </c:pt>
                <c:pt idx="233">
                  <c:v>28</c:v>
                </c:pt>
                <c:pt idx="234">
                  <c:v>28</c:v>
                </c:pt>
                <c:pt idx="235">
                  <c:v>27.97</c:v>
                </c:pt>
                <c:pt idx="236">
                  <c:v>27.97</c:v>
                </c:pt>
                <c:pt idx="237">
                  <c:v>27.94</c:v>
                </c:pt>
                <c:pt idx="238">
                  <c:v>27.92</c:v>
                </c:pt>
                <c:pt idx="239">
                  <c:v>27.94</c:v>
                </c:pt>
                <c:pt idx="240">
                  <c:v>27.92</c:v>
                </c:pt>
                <c:pt idx="241">
                  <c:v>27.89</c:v>
                </c:pt>
                <c:pt idx="242">
                  <c:v>27.86</c:v>
                </c:pt>
                <c:pt idx="243">
                  <c:v>27.86</c:v>
                </c:pt>
                <c:pt idx="244">
                  <c:v>27.83</c:v>
                </c:pt>
                <c:pt idx="245">
                  <c:v>27.86</c:v>
                </c:pt>
                <c:pt idx="246">
                  <c:v>27.83</c:v>
                </c:pt>
                <c:pt idx="247">
                  <c:v>27.81</c:v>
                </c:pt>
                <c:pt idx="248">
                  <c:v>27.78</c:v>
                </c:pt>
                <c:pt idx="249">
                  <c:v>27.72</c:v>
                </c:pt>
                <c:pt idx="250">
                  <c:v>27.72</c:v>
                </c:pt>
                <c:pt idx="251">
                  <c:v>27.72</c:v>
                </c:pt>
                <c:pt idx="252">
                  <c:v>27.72</c:v>
                </c:pt>
                <c:pt idx="253">
                  <c:v>27.75</c:v>
                </c:pt>
                <c:pt idx="254">
                  <c:v>27.75</c:v>
                </c:pt>
                <c:pt idx="255">
                  <c:v>27.72</c:v>
                </c:pt>
                <c:pt idx="256">
                  <c:v>27.72</c:v>
                </c:pt>
                <c:pt idx="257">
                  <c:v>27.72</c:v>
                </c:pt>
                <c:pt idx="258">
                  <c:v>27.67</c:v>
                </c:pt>
                <c:pt idx="259">
                  <c:v>27.67</c:v>
                </c:pt>
                <c:pt idx="260">
                  <c:v>27.67</c:v>
                </c:pt>
                <c:pt idx="261">
                  <c:v>27.67</c:v>
                </c:pt>
                <c:pt idx="262">
                  <c:v>27.64</c:v>
                </c:pt>
                <c:pt idx="263">
                  <c:v>27.64</c:v>
                </c:pt>
                <c:pt idx="264">
                  <c:v>27.64</c:v>
                </c:pt>
                <c:pt idx="265">
                  <c:v>27.61</c:v>
                </c:pt>
                <c:pt idx="266">
                  <c:v>27.61</c:v>
                </c:pt>
                <c:pt idx="267">
                  <c:v>27.58</c:v>
                </c:pt>
                <c:pt idx="268">
                  <c:v>27.56</c:v>
                </c:pt>
                <c:pt idx="269">
                  <c:v>27.53</c:v>
                </c:pt>
                <c:pt idx="270">
                  <c:v>27.5</c:v>
                </c:pt>
                <c:pt idx="271">
                  <c:v>27.53</c:v>
                </c:pt>
                <c:pt idx="272">
                  <c:v>27.53</c:v>
                </c:pt>
                <c:pt idx="273">
                  <c:v>27.56</c:v>
                </c:pt>
                <c:pt idx="274">
                  <c:v>27.56</c:v>
                </c:pt>
                <c:pt idx="275">
                  <c:v>27.53</c:v>
                </c:pt>
                <c:pt idx="276">
                  <c:v>27.5</c:v>
                </c:pt>
                <c:pt idx="277">
                  <c:v>27.47</c:v>
                </c:pt>
                <c:pt idx="278">
                  <c:v>27.44</c:v>
                </c:pt>
                <c:pt idx="279">
                  <c:v>27.44</c:v>
                </c:pt>
                <c:pt idx="280">
                  <c:v>27.44</c:v>
                </c:pt>
                <c:pt idx="281">
                  <c:v>27.44</c:v>
                </c:pt>
                <c:pt idx="282">
                  <c:v>27.42</c:v>
                </c:pt>
                <c:pt idx="283">
                  <c:v>27.39</c:v>
                </c:pt>
                <c:pt idx="284">
                  <c:v>27.36</c:v>
                </c:pt>
                <c:pt idx="285">
                  <c:v>27.33</c:v>
                </c:pt>
                <c:pt idx="286">
                  <c:v>27.39</c:v>
                </c:pt>
                <c:pt idx="287">
                  <c:v>27.36</c:v>
                </c:pt>
                <c:pt idx="288">
                  <c:v>27.33</c:v>
                </c:pt>
                <c:pt idx="289">
                  <c:v>27.33</c:v>
                </c:pt>
                <c:pt idx="290">
                  <c:v>27.31</c:v>
                </c:pt>
                <c:pt idx="291">
                  <c:v>27.31</c:v>
                </c:pt>
                <c:pt idx="292">
                  <c:v>27.31</c:v>
                </c:pt>
                <c:pt idx="293">
                  <c:v>27.31</c:v>
                </c:pt>
                <c:pt idx="294">
                  <c:v>27.28</c:v>
                </c:pt>
                <c:pt idx="295">
                  <c:v>27.28</c:v>
                </c:pt>
                <c:pt idx="296">
                  <c:v>27.25</c:v>
                </c:pt>
                <c:pt idx="297">
                  <c:v>27.19</c:v>
                </c:pt>
                <c:pt idx="298">
                  <c:v>27.19</c:v>
                </c:pt>
                <c:pt idx="299">
                  <c:v>27.19</c:v>
                </c:pt>
                <c:pt idx="300">
                  <c:v>27.19</c:v>
                </c:pt>
                <c:pt idx="301">
                  <c:v>27.19</c:v>
                </c:pt>
                <c:pt idx="302">
                  <c:v>27.17</c:v>
                </c:pt>
                <c:pt idx="303">
                  <c:v>27.17</c:v>
                </c:pt>
                <c:pt idx="304">
                  <c:v>27.14</c:v>
                </c:pt>
                <c:pt idx="305">
                  <c:v>27.11</c:v>
                </c:pt>
                <c:pt idx="306">
                  <c:v>27.08</c:v>
                </c:pt>
                <c:pt idx="307">
                  <c:v>27.08</c:v>
                </c:pt>
                <c:pt idx="308">
                  <c:v>27.06</c:v>
                </c:pt>
                <c:pt idx="309">
                  <c:v>27.03</c:v>
                </c:pt>
                <c:pt idx="310">
                  <c:v>27.03</c:v>
                </c:pt>
                <c:pt idx="311">
                  <c:v>27.03</c:v>
                </c:pt>
                <c:pt idx="312">
                  <c:v>27.03</c:v>
                </c:pt>
                <c:pt idx="313">
                  <c:v>27.06</c:v>
                </c:pt>
                <c:pt idx="314">
                  <c:v>27.06</c:v>
                </c:pt>
                <c:pt idx="315">
                  <c:v>27.06</c:v>
                </c:pt>
                <c:pt idx="316">
                  <c:v>27.03</c:v>
                </c:pt>
                <c:pt idx="317">
                  <c:v>27.03</c:v>
                </c:pt>
                <c:pt idx="318">
                  <c:v>27</c:v>
                </c:pt>
                <c:pt idx="319">
                  <c:v>27.03</c:v>
                </c:pt>
                <c:pt idx="320">
                  <c:v>27.03</c:v>
                </c:pt>
                <c:pt idx="321">
                  <c:v>27</c:v>
                </c:pt>
                <c:pt idx="322">
                  <c:v>27</c:v>
                </c:pt>
                <c:pt idx="323">
                  <c:v>26.97</c:v>
                </c:pt>
                <c:pt idx="324">
                  <c:v>26.94</c:v>
                </c:pt>
                <c:pt idx="325">
                  <c:v>26.92</c:v>
                </c:pt>
                <c:pt idx="326">
                  <c:v>26.89</c:v>
                </c:pt>
                <c:pt idx="327">
                  <c:v>26.89</c:v>
                </c:pt>
                <c:pt idx="328">
                  <c:v>26.89</c:v>
                </c:pt>
                <c:pt idx="329">
                  <c:v>26.92</c:v>
                </c:pt>
                <c:pt idx="330">
                  <c:v>26.89</c:v>
                </c:pt>
                <c:pt idx="331">
                  <c:v>26.89</c:v>
                </c:pt>
                <c:pt idx="332">
                  <c:v>26.83</c:v>
                </c:pt>
                <c:pt idx="333">
                  <c:v>26.81</c:v>
                </c:pt>
                <c:pt idx="334">
                  <c:v>26.78</c:v>
                </c:pt>
                <c:pt idx="335">
                  <c:v>26.75</c:v>
                </c:pt>
                <c:pt idx="336">
                  <c:v>26.72</c:v>
                </c:pt>
                <c:pt idx="337">
                  <c:v>26.72</c:v>
                </c:pt>
                <c:pt idx="338">
                  <c:v>26.75</c:v>
                </c:pt>
                <c:pt idx="339">
                  <c:v>26.75</c:v>
                </c:pt>
                <c:pt idx="340">
                  <c:v>26.75</c:v>
                </c:pt>
                <c:pt idx="341">
                  <c:v>26.72</c:v>
                </c:pt>
                <c:pt idx="342">
                  <c:v>26.69</c:v>
                </c:pt>
                <c:pt idx="343">
                  <c:v>26.69</c:v>
                </c:pt>
                <c:pt idx="344">
                  <c:v>26.61</c:v>
                </c:pt>
                <c:pt idx="345">
                  <c:v>26.58</c:v>
                </c:pt>
                <c:pt idx="346">
                  <c:v>26.58</c:v>
                </c:pt>
                <c:pt idx="347">
                  <c:v>26.58</c:v>
                </c:pt>
                <c:pt idx="348">
                  <c:v>26.61</c:v>
                </c:pt>
                <c:pt idx="349">
                  <c:v>26.64</c:v>
                </c:pt>
                <c:pt idx="350">
                  <c:v>26.61</c:v>
                </c:pt>
                <c:pt idx="351">
                  <c:v>26.61</c:v>
                </c:pt>
                <c:pt idx="352">
                  <c:v>26.58</c:v>
                </c:pt>
                <c:pt idx="353">
                  <c:v>26.56</c:v>
                </c:pt>
                <c:pt idx="354">
                  <c:v>26.53</c:v>
                </c:pt>
                <c:pt idx="355">
                  <c:v>26.56</c:v>
                </c:pt>
                <c:pt idx="356">
                  <c:v>26.56</c:v>
                </c:pt>
                <c:pt idx="357">
                  <c:v>26.56</c:v>
                </c:pt>
                <c:pt idx="358">
                  <c:v>26.56</c:v>
                </c:pt>
                <c:pt idx="359">
                  <c:v>26.56</c:v>
                </c:pt>
                <c:pt idx="360">
                  <c:v>26.5</c:v>
                </c:pt>
                <c:pt idx="361">
                  <c:v>26.47</c:v>
                </c:pt>
                <c:pt idx="362">
                  <c:v>26.47</c:v>
                </c:pt>
                <c:pt idx="363">
                  <c:v>26.47</c:v>
                </c:pt>
                <c:pt idx="364">
                  <c:v>26.44</c:v>
                </c:pt>
                <c:pt idx="365">
                  <c:v>26.44</c:v>
                </c:pt>
                <c:pt idx="366">
                  <c:v>26.44</c:v>
                </c:pt>
                <c:pt idx="367">
                  <c:v>26.47</c:v>
                </c:pt>
                <c:pt idx="368">
                  <c:v>26.47</c:v>
                </c:pt>
                <c:pt idx="369">
                  <c:v>26.42</c:v>
                </c:pt>
                <c:pt idx="370">
                  <c:v>26.42</c:v>
                </c:pt>
                <c:pt idx="371">
                  <c:v>26.36</c:v>
                </c:pt>
                <c:pt idx="372">
                  <c:v>26.33</c:v>
                </c:pt>
                <c:pt idx="373">
                  <c:v>26.33</c:v>
                </c:pt>
                <c:pt idx="374">
                  <c:v>26.36</c:v>
                </c:pt>
                <c:pt idx="375">
                  <c:v>26.36</c:v>
                </c:pt>
                <c:pt idx="376">
                  <c:v>26.36</c:v>
                </c:pt>
                <c:pt idx="377">
                  <c:v>26.36</c:v>
                </c:pt>
                <c:pt idx="378">
                  <c:v>26.33</c:v>
                </c:pt>
                <c:pt idx="379">
                  <c:v>26.28</c:v>
                </c:pt>
                <c:pt idx="380">
                  <c:v>26.22</c:v>
                </c:pt>
                <c:pt idx="381">
                  <c:v>26.22</c:v>
                </c:pt>
                <c:pt idx="382">
                  <c:v>26.22</c:v>
                </c:pt>
                <c:pt idx="383">
                  <c:v>26.22</c:v>
                </c:pt>
                <c:pt idx="384">
                  <c:v>26.28</c:v>
                </c:pt>
                <c:pt idx="385">
                  <c:v>26.28</c:v>
                </c:pt>
                <c:pt idx="386">
                  <c:v>26.28</c:v>
                </c:pt>
                <c:pt idx="387">
                  <c:v>26.25</c:v>
                </c:pt>
                <c:pt idx="388">
                  <c:v>26.19</c:v>
                </c:pt>
                <c:pt idx="389">
                  <c:v>26.17</c:v>
                </c:pt>
                <c:pt idx="390">
                  <c:v>26.14</c:v>
                </c:pt>
                <c:pt idx="391">
                  <c:v>26.14</c:v>
                </c:pt>
                <c:pt idx="392">
                  <c:v>26.17</c:v>
                </c:pt>
                <c:pt idx="393">
                  <c:v>26.17</c:v>
                </c:pt>
                <c:pt idx="394">
                  <c:v>26.19</c:v>
                </c:pt>
                <c:pt idx="395">
                  <c:v>26.17</c:v>
                </c:pt>
                <c:pt idx="396">
                  <c:v>26.14</c:v>
                </c:pt>
                <c:pt idx="397">
                  <c:v>26.08</c:v>
                </c:pt>
                <c:pt idx="398">
                  <c:v>26.08</c:v>
                </c:pt>
                <c:pt idx="399">
                  <c:v>26.06</c:v>
                </c:pt>
                <c:pt idx="400">
                  <c:v>26.03</c:v>
                </c:pt>
                <c:pt idx="401">
                  <c:v>26.03</c:v>
                </c:pt>
                <c:pt idx="402">
                  <c:v>26.03</c:v>
                </c:pt>
                <c:pt idx="403">
                  <c:v>26.06</c:v>
                </c:pt>
                <c:pt idx="404">
                  <c:v>26.06</c:v>
                </c:pt>
                <c:pt idx="405">
                  <c:v>26.06</c:v>
                </c:pt>
                <c:pt idx="406">
                  <c:v>26</c:v>
                </c:pt>
                <c:pt idx="407">
                  <c:v>25.94</c:v>
                </c:pt>
                <c:pt idx="408">
                  <c:v>25.94</c:v>
                </c:pt>
                <c:pt idx="409">
                  <c:v>25.92</c:v>
                </c:pt>
                <c:pt idx="410">
                  <c:v>25.92</c:v>
                </c:pt>
                <c:pt idx="411">
                  <c:v>25.94</c:v>
                </c:pt>
                <c:pt idx="412">
                  <c:v>25.94</c:v>
                </c:pt>
                <c:pt idx="413">
                  <c:v>25.94</c:v>
                </c:pt>
                <c:pt idx="414">
                  <c:v>25.94</c:v>
                </c:pt>
                <c:pt idx="415">
                  <c:v>25.92</c:v>
                </c:pt>
                <c:pt idx="416">
                  <c:v>25.89</c:v>
                </c:pt>
                <c:pt idx="417">
                  <c:v>25.86</c:v>
                </c:pt>
                <c:pt idx="418">
                  <c:v>25.83</c:v>
                </c:pt>
                <c:pt idx="419">
                  <c:v>25.83</c:v>
                </c:pt>
                <c:pt idx="420">
                  <c:v>25.86</c:v>
                </c:pt>
                <c:pt idx="421">
                  <c:v>25.86</c:v>
                </c:pt>
                <c:pt idx="422">
                  <c:v>25.86</c:v>
                </c:pt>
                <c:pt idx="423">
                  <c:v>25.83</c:v>
                </c:pt>
                <c:pt idx="424">
                  <c:v>25.81</c:v>
                </c:pt>
                <c:pt idx="425">
                  <c:v>25.78</c:v>
                </c:pt>
                <c:pt idx="426">
                  <c:v>25.75</c:v>
                </c:pt>
                <c:pt idx="427">
                  <c:v>25.75</c:v>
                </c:pt>
                <c:pt idx="428">
                  <c:v>25.72</c:v>
                </c:pt>
                <c:pt idx="429">
                  <c:v>25.72</c:v>
                </c:pt>
                <c:pt idx="430">
                  <c:v>25.72</c:v>
                </c:pt>
                <c:pt idx="431">
                  <c:v>25.78</c:v>
                </c:pt>
                <c:pt idx="432">
                  <c:v>25.78</c:v>
                </c:pt>
                <c:pt idx="433">
                  <c:v>25.78</c:v>
                </c:pt>
                <c:pt idx="434">
                  <c:v>25.75</c:v>
                </c:pt>
                <c:pt idx="435">
                  <c:v>25.72</c:v>
                </c:pt>
                <c:pt idx="436">
                  <c:v>25.67</c:v>
                </c:pt>
                <c:pt idx="437">
                  <c:v>25.64</c:v>
                </c:pt>
                <c:pt idx="438">
                  <c:v>25.61</c:v>
                </c:pt>
                <c:pt idx="439">
                  <c:v>25.61</c:v>
                </c:pt>
                <c:pt idx="440">
                  <c:v>25.64</c:v>
                </c:pt>
                <c:pt idx="441">
                  <c:v>25.64</c:v>
                </c:pt>
                <c:pt idx="442">
                  <c:v>25.67</c:v>
                </c:pt>
                <c:pt idx="443">
                  <c:v>25.67</c:v>
                </c:pt>
                <c:pt idx="444">
                  <c:v>25.67</c:v>
                </c:pt>
                <c:pt idx="445">
                  <c:v>25.64</c:v>
                </c:pt>
                <c:pt idx="446">
                  <c:v>25.61</c:v>
                </c:pt>
                <c:pt idx="447">
                  <c:v>25.56</c:v>
                </c:pt>
                <c:pt idx="448">
                  <c:v>25.53</c:v>
                </c:pt>
                <c:pt idx="449">
                  <c:v>25.5</c:v>
                </c:pt>
                <c:pt idx="450">
                  <c:v>25.44</c:v>
                </c:pt>
                <c:pt idx="451">
                  <c:v>25.44</c:v>
                </c:pt>
                <c:pt idx="452">
                  <c:v>25.47</c:v>
                </c:pt>
                <c:pt idx="453">
                  <c:v>25.47</c:v>
                </c:pt>
                <c:pt idx="454">
                  <c:v>25.5</c:v>
                </c:pt>
                <c:pt idx="455">
                  <c:v>25.5</c:v>
                </c:pt>
                <c:pt idx="456">
                  <c:v>25.5</c:v>
                </c:pt>
                <c:pt idx="457">
                  <c:v>25.5</c:v>
                </c:pt>
                <c:pt idx="458">
                  <c:v>25.47</c:v>
                </c:pt>
                <c:pt idx="459">
                  <c:v>25.42</c:v>
                </c:pt>
                <c:pt idx="460">
                  <c:v>25.39</c:v>
                </c:pt>
                <c:pt idx="461">
                  <c:v>25.39</c:v>
                </c:pt>
                <c:pt idx="462">
                  <c:v>25.36</c:v>
                </c:pt>
                <c:pt idx="463">
                  <c:v>25.39</c:v>
                </c:pt>
                <c:pt idx="464">
                  <c:v>25.42</c:v>
                </c:pt>
                <c:pt idx="465">
                  <c:v>25.42</c:v>
                </c:pt>
                <c:pt idx="466">
                  <c:v>25.42</c:v>
                </c:pt>
                <c:pt idx="467">
                  <c:v>25.39</c:v>
                </c:pt>
                <c:pt idx="468">
                  <c:v>25.36</c:v>
                </c:pt>
                <c:pt idx="469">
                  <c:v>25.33</c:v>
                </c:pt>
                <c:pt idx="470">
                  <c:v>25.31</c:v>
                </c:pt>
                <c:pt idx="471">
                  <c:v>25.28</c:v>
                </c:pt>
                <c:pt idx="472">
                  <c:v>25.25</c:v>
                </c:pt>
                <c:pt idx="473">
                  <c:v>25.31</c:v>
                </c:pt>
                <c:pt idx="474">
                  <c:v>25.28</c:v>
                </c:pt>
                <c:pt idx="475">
                  <c:v>25.31</c:v>
                </c:pt>
                <c:pt idx="476">
                  <c:v>25.33</c:v>
                </c:pt>
                <c:pt idx="477">
                  <c:v>25.28</c:v>
                </c:pt>
                <c:pt idx="478">
                  <c:v>25.28</c:v>
                </c:pt>
                <c:pt idx="479">
                  <c:v>25.22</c:v>
                </c:pt>
                <c:pt idx="480">
                  <c:v>25.17</c:v>
                </c:pt>
                <c:pt idx="481">
                  <c:v>25.14</c:v>
                </c:pt>
                <c:pt idx="482">
                  <c:v>25.11</c:v>
                </c:pt>
                <c:pt idx="483">
                  <c:v>25.11</c:v>
                </c:pt>
                <c:pt idx="484">
                  <c:v>25.11</c:v>
                </c:pt>
                <c:pt idx="485">
                  <c:v>25.14</c:v>
                </c:pt>
                <c:pt idx="486">
                  <c:v>25.14</c:v>
                </c:pt>
                <c:pt idx="487">
                  <c:v>25.17</c:v>
                </c:pt>
                <c:pt idx="488">
                  <c:v>25.17</c:v>
                </c:pt>
                <c:pt idx="489">
                  <c:v>25.14</c:v>
                </c:pt>
                <c:pt idx="490">
                  <c:v>25.14</c:v>
                </c:pt>
                <c:pt idx="491">
                  <c:v>25.11</c:v>
                </c:pt>
                <c:pt idx="492">
                  <c:v>25.08</c:v>
                </c:pt>
                <c:pt idx="493">
                  <c:v>25.08</c:v>
                </c:pt>
                <c:pt idx="494">
                  <c:v>25.06</c:v>
                </c:pt>
                <c:pt idx="495">
                  <c:v>25.03</c:v>
                </c:pt>
                <c:pt idx="496">
                  <c:v>25.03</c:v>
                </c:pt>
                <c:pt idx="497">
                  <c:v>25.03</c:v>
                </c:pt>
                <c:pt idx="498">
                  <c:v>25</c:v>
                </c:pt>
                <c:pt idx="499">
                  <c:v>25</c:v>
                </c:pt>
                <c:pt idx="500">
                  <c:v>25</c:v>
                </c:pt>
                <c:pt idx="501">
                  <c:v>25.03</c:v>
                </c:pt>
                <c:pt idx="502">
                  <c:v>25.03</c:v>
                </c:pt>
                <c:pt idx="503">
                  <c:v>25</c:v>
                </c:pt>
                <c:pt idx="504">
                  <c:v>24.97</c:v>
                </c:pt>
                <c:pt idx="505">
                  <c:v>24.94</c:v>
                </c:pt>
                <c:pt idx="506">
                  <c:v>24.92</c:v>
                </c:pt>
                <c:pt idx="507">
                  <c:v>24.92</c:v>
                </c:pt>
                <c:pt idx="508">
                  <c:v>24.89</c:v>
                </c:pt>
                <c:pt idx="509">
                  <c:v>24.89</c:v>
                </c:pt>
                <c:pt idx="510">
                  <c:v>24.89</c:v>
                </c:pt>
                <c:pt idx="511">
                  <c:v>24.89</c:v>
                </c:pt>
                <c:pt idx="512">
                  <c:v>24.92</c:v>
                </c:pt>
                <c:pt idx="513">
                  <c:v>24.94</c:v>
                </c:pt>
                <c:pt idx="514">
                  <c:v>24.89</c:v>
                </c:pt>
                <c:pt idx="515">
                  <c:v>24.89</c:v>
                </c:pt>
                <c:pt idx="516">
                  <c:v>24.89</c:v>
                </c:pt>
                <c:pt idx="517">
                  <c:v>24.83</c:v>
                </c:pt>
                <c:pt idx="518">
                  <c:v>24.83</c:v>
                </c:pt>
                <c:pt idx="519">
                  <c:v>24.81</c:v>
                </c:pt>
                <c:pt idx="520">
                  <c:v>24.78</c:v>
                </c:pt>
                <c:pt idx="521">
                  <c:v>24.78</c:v>
                </c:pt>
                <c:pt idx="522">
                  <c:v>24.78</c:v>
                </c:pt>
                <c:pt idx="523">
                  <c:v>24.75</c:v>
                </c:pt>
                <c:pt idx="524">
                  <c:v>24.78</c:v>
                </c:pt>
                <c:pt idx="525">
                  <c:v>24.81</c:v>
                </c:pt>
                <c:pt idx="526">
                  <c:v>24.75</c:v>
                </c:pt>
                <c:pt idx="527">
                  <c:v>24.75</c:v>
                </c:pt>
                <c:pt idx="528">
                  <c:v>24.72</c:v>
                </c:pt>
                <c:pt idx="529">
                  <c:v>24.69</c:v>
                </c:pt>
                <c:pt idx="530">
                  <c:v>24.69</c:v>
                </c:pt>
                <c:pt idx="531">
                  <c:v>24.75</c:v>
                </c:pt>
                <c:pt idx="532">
                  <c:v>24.69</c:v>
                </c:pt>
                <c:pt idx="533">
                  <c:v>24.69</c:v>
                </c:pt>
                <c:pt idx="534">
                  <c:v>24.69</c:v>
                </c:pt>
                <c:pt idx="535">
                  <c:v>24.69</c:v>
                </c:pt>
                <c:pt idx="536">
                  <c:v>24.69</c:v>
                </c:pt>
                <c:pt idx="537">
                  <c:v>24.67</c:v>
                </c:pt>
                <c:pt idx="538">
                  <c:v>24.64</c:v>
                </c:pt>
                <c:pt idx="539">
                  <c:v>24.64</c:v>
                </c:pt>
                <c:pt idx="540">
                  <c:v>24.67</c:v>
                </c:pt>
                <c:pt idx="541">
                  <c:v>24.67</c:v>
                </c:pt>
                <c:pt idx="542">
                  <c:v>24.67</c:v>
                </c:pt>
                <c:pt idx="543">
                  <c:v>24.64</c:v>
                </c:pt>
                <c:pt idx="544">
                  <c:v>24.58</c:v>
                </c:pt>
                <c:pt idx="545">
                  <c:v>24.56</c:v>
                </c:pt>
                <c:pt idx="546">
                  <c:v>24.5</c:v>
                </c:pt>
                <c:pt idx="547">
                  <c:v>24.44</c:v>
                </c:pt>
                <c:pt idx="548">
                  <c:v>24.42</c:v>
                </c:pt>
                <c:pt idx="549">
                  <c:v>24.42</c:v>
                </c:pt>
                <c:pt idx="550">
                  <c:v>24.44</c:v>
                </c:pt>
                <c:pt idx="551">
                  <c:v>24.47</c:v>
                </c:pt>
                <c:pt idx="552">
                  <c:v>24.5</c:v>
                </c:pt>
                <c:pt idx="553">
                  <c:v>24.47</c:v>
                </c:pt>
                <c:pt idx="554">
                  <c:v>24.47</c:v>
                </c:pt>
                <c:pt idx="555">
                  <c:v>24.47</c:v>
                </c:pt>
                <c:pt idx="556">
                  <c:v>24.42</c:v>
                </c:pt>
                <c:pt idx="557">
                  <c:v>24.42</c:v>
                </c:pt>
                <c:pt idx="558">
                  <c:v>24.39</c:v>
                </c:pt>
                <c:pt idx="559">
                  <c:v>24.39</c:v>
                </c:pt>
                <c:pt idx="560">
                  <c:v>24.39</c:v>
                </c:pt>
                <c:pt idx="561">
                  <c:v>24.42</c:v>
                </c:pt>
                <c:pt idx="562">
                  <c:v>24.42</c:v>
                </c:pt>
                <c:pt idx="563">
                  <c:v>24.44</c:v>
                </c:pt>
                <c:pt idx="564">
                  <c:v>24.42</c:v>
                </c:pt>
                <c:pt idx="565">
                  <c:v>24.39</c:v>
                </c:pt>
                <c:pt idx="566">
                  <c:v>24.33</c:v>
                </c:pt>
                <c:pt idx="567">
                  <c:v>24.31</c:v>
                </c:pt>
                <c:pt idx="568">
                  <c:v>24.31</c:v>
                </c:pt>
                <c:pt idx="569">
                  <c:v>24.33</c:v>
                </c:pt>
                <c:pt idx="570">
                  <c:v>24.36</c:v>
                </c:pt>
                <c:pt idx="571">
                  <c:v>24.36</c:v>
                </c:pt>
                <c:pt idx="572">
                  <c:v>24.39</c:v>
                </c:pt>
                <c:pt idx="573">
                  <c:v>24.36</c:v>
                </c:pt>
                <c:pt idx="574">
                  <c:v>24.33</c:v>
                </c:pt>
                <c:pt idx="575">
                  <c:v>24.28</c:v>
                </c:pt>
                <c:pt idx="576">
                  <c:v>24.25</c:v>
                </c:pt>
                <c:pt idx="577">
                  <c:v>24.19</c:v>
                </c:pt>
                <c:pt idx="578">
                  <c:v>24.14</c:v>
                </c:pt>
                <c:pt idx="579">
                  <c:v>24.14</c:v>
                </c:pt>
                <c:pt idx="580">
                  <c:v>24.14</c:v>
                </c:pt>
                <c:pt idx="581">
                  <c:v>24.17</c:v>
                </c:pt>
                <c:pt idx="582">
                  <c:v>24.19</c:v>
                </c:pt>
                <c:pt idx="583">
                  <c:v>24.19</c:v>
                </c:pt>
                <c:pt idx="584">
                  <c:v>24.19</c:v>
                </c:pt>
                <c:pt idx="585">
                  <c:v>24.19</c:v>
                </c:pt>
                <c:pt idx="586">
                  <c:v>24.14</c:v>
                </c:pt>
                <c:pt idx="587">
                  <c:v>24.11</c:v>
                </c:pt>
                <c:pt idx="588">
                  <c:v>24.11</c:v>
                </c:pt>
                <c:pt idx="589">
                  <c:v>24.08</c:v>
                </c:pt>
                <c:pt idx="590">
                  <c:v>24.11</c:v>
                </c:pt>
                <c:pt idx="591">
                  <c:v>24.11</c:v>
                </c:pt>
                <c:pt idx="592">
                  <c:v>24.14</c:v>
                </c:pt>
                <c:pt idx="593">
                  <c:v>24.14</c:v>
                </c:pt>
                <c:pt idx="594">
                  <c:v>24.14</c:v>
                </c:pt>
                <c:pt idx="595">
                  <c:v>24.11</c:v>
                </c:pt>
                <c:pt idx="596">
                  <c:v>24.06</c:v>
                </c:pt>
                <c:pt idx="597">
                  <c:v>24</c:v>
                </c:pt>
                <c:pt idx="598">
                  <c:v>23.97</c:v>
                </c:pt>
                <c:pt idx="599">
                  <c:v>23.97</c:v>
                </c:pt>
                <c:pt idx="600">
                  <c:v>24</c:v>
                </c:pt>
                <c:pt idx="601">
                  <c:v>24</c:v>
                </c:pt>
                <c:pt idx="602">
                  <c:v>24.03</c:v>
                </c:pt>
                <c:pt idx="603">
                  <c:v>24.03</c:v>
                </c:pt>
                <c:pt idx="604">
                  <c:v>24</c:v>
                </c:pt>
                <c:pt idx="605">
                  <c:v>23.97</c:v>
                </c:pt>
                <c:pt idx="606">
                  <c:v>23.94</c:v>
                </c:pt>
                <c:pt idx="607">
                  <c:v>23.92</c:v>
                </c:pt>
                <c:pt idx="608">
                  <c:v>23.89</c:v>
                </c:pt>
                <c:pt idx="609">
                  <c:v>23.89</c:v>
                </c:pt>
                <c:pt idx="610">
                  <c:v>23.89</c:v>
                </c:pt>
                <c:pt idx="611">
                  <c:v>23.89</c:v>
                </c:pt>
                <c:pt idx="612">
                  <c:v>23.89</c:v>
                </c:pt>
                <c:pt idx="613">
                  <c:v>23.92</c:v>
                </c:pt>
                <c:pt idx="614">
                  <c:v>23.89</c:v>
                </c:pt>
                <c:pt idx="615">
                  <c:v>23.89</c:v>
                </c:pt>
                <c:pt idx="616">
                  <c:v>23.92</c:v>
                </c:pt>
                <c:pt idx="617">
                  <c:v>23.92</c:v>
                </c:pt>
                <c:pt idx="618">
                  <c:v>23.89</c:v>
                </c:pt>
                <c:pt idx="619">
                  <c:v>23.86</c:v>
                </c:pt>
                <c:pt idx="620">
                  <c:v>23.83</c:v>
                </c:pt>
                <c:pt idx="621">
                  <c:v>23.78</c:v>
                </c:pt>
                <c:pt idx="622">
                  <c:v>23.78</c:v>
                </c:pt>
                <c:pt idx="623">
                  <c:v>23.78</c:v>
                </c:pt>
                <c:pt idx="624">
                  <c:v>23.78</c:v>
                </c:pt>
                <c:pt idx="625">
                  <c:v>23.78</c:v>
                </c:pt>
                <c:pt idx="626">
                  <c:v>23.83</c:v>
                </c:pt>
                <c:pt idx="627">
                  <c:v>23.78</c:v>
                </c:pt>
                <c:pt idx="628">
                  <c:v>23.78</c:v>
                </c:pt>
                <c:pt idx="629">
                  <c:v>23.78</c:v>
                </c:pt>
                <c:pt idx="630">
                  <c:v>23.72</c:v>
                </c:pt>
                <c:pt idx="631">
                  <c:v>23.69</c:v>
                </c:pt>
                <c:pt idx="632">
                  <c:v>23.67</c:v>
                </c:pt>
                <c:pt idx="633">
                  <c:v>23.64</c:v>
                </c:pt>
                <c:pt idx="634">
                  <c:v>23.64</c:v>
                </c:pt>
                <c:pt idx="635">
                  <c:v>23.64</c:v>
                </c:pt>
                <c:pt idx="636">
                  <c:v>23.67</c:v>
                </c:pt>
                <c:pt idx="637">
                  <c:v>23.69</c:v>
                </c:pt>
                <c:pt idx="638">
                  <c:v>23.72</c:v>
                </c:pt>
                <c:pt idx="639">
                  <c:v>23.72</c:v>
                </c:pt>
                <c:pt idx="640">
                  <c:v>23.69</c:v>
                </c:pt>
                <c:pt idx="641">
                  <c:v>23.69</c:v>
                </c:pt>
                <c:pt idx="642">
                  <c:v>23.64</c:v>
                </c:pt>
                <c:pt idx="643">
                  <c:v>23.58</c:v>
                </c:pt>
                <c:pt idx="644">
                  <c:v>23.58</c:v>
                </c:pt>
                <c:pt idx="645">
                  <c:v>23.53</c:v>
                </c:pt>
                <c:pt idx="646">
                  <c:v>23.5</c:v>
                </c:pt>
                <c:pt idx="647">
                  <c:v>23.56</c:v>
                </c:pt>
                <c:pt idx="648">
                  <c:v>23.53</c:v>
                </c:pt>
                <c:pt idx="649">
                  <c:v>23.5</c:v>
                </c:pt>
                <c:pt idx="650">
                  <c:v>23.53</c:v>
                </c:pt>
                <c:pt idx="651">
                  <c:v>23.53</c:v>
                </c:pt>
                <c:pt idx="652">
                  <c:v>23.5</c:v>
                </c:pt>
                <c:pt idx="653">
                  <c:v>23.53</c:v>
                </c:pt>
                <c:pt idx="654">
                  <c:v>23.5</c:v>
                </c:pt>
                <c:pt idx="655">
                  <c:v>23.5</c:v>
                </c:pt>
                <c:pt idx="656">
                  <c:v>23.5</c:v>
                </c:pt>
                <c:pt idx="657">
                  <c:v>23.5</c:v>
                </c:pt>
                <c:pt idx="658">
                  <c:v>23.5</c:v>
                </c:pt>
                <c:pt idx="659">
                  <c:v>23.5</c:v>
                </c:pt>
                <c:pt idx="660">
                  <c:v>23.44</c:v>
                </c:pt>
                <c:pt idx="661">
                  <c:v>23.44</c:v>
                </c:pt>
                <c:pt idx="662">
                  <c:v>23.44</c:v>
                </c:pt>
                <c:pt idx="663">
                  <c:v>23.44</c:v>
                </c:pt>
                <c:pt idx="664">
                  <c:v>23.44</c:v>
                </c:pt>
                <c:pt idx="665">
                  <c:v>23.44</c:v>
                </c:pt>
                <c:pt idx="666">
                  <c:v>23.42</c:v>
                </c:pt>
                <c:pt idx="667">
                  <c:v>23.39</c:v>
                </c:pt>
                <c:pt idx="668">
                  <c:v>23.39</c:v>
                </c:pt>
                <c:pt idx="669">
                  <c:v>23.36</c:v>
                </c:pt>
                <c:pt idx="670">
                  <c:v>23.36</c:v>
                </c:pt>
                <c:pt idx="671">
                  <c:v>23.36</c:v>
                </c:pt>
                <c:pt idx="672">
                  <c:v>23.33</c:v>
                </c:pt>
                <c:pt idx="673">
                  <c:v>23.31</c:v>
                </c:pt>
                <c:pt idx="674">
                  <c:v>23.33</c:v>
                </c:pt>
                <c:pt idx="675">
                  <c:v>23.31</c:v>
                </c:pt>
                <c:pt idx="676">
                  <c:v>23.28</c:v>
                </c:pt>
                <c:pt idx="677">
                  <c:v>23.31</c:v>
                </c:pt>
                <c:pt idx="678">
                  <c:v>23.31</c:v>
                </c:pt>
                <c:pt idx="679">
                  <c:v>23.28</c:v>
                </c:pt>
                <c:pt idx="680">
                  <c:v>23.28</c:v>
                </c:pt>
                <c:pt idx="681">
                  <c:v>23.28</c:v>
                </c:pt>
                <c:pt idx="682">
                  <c:v>23.25</c:v>
                </c:pt>
                <c:pt idx="683">
                  <c:v>23.28</c:v>
                </c:pt>
                <c:pt idx="684">
                  <c:v>23.22</c:v>
                </c:pt>
                <c:pt idx="685">
                  <c:v>23.22</c:v>
                </c:pt>
                <c:pt idx="686">
                  <c:v>23.22</c:v>
                </c:pt>
                <c:pt idx="687">
                  <c:v>23.22</c:v>
                </c:pt>
                <c:pt idx="688">
                  <c:v>23.22</c:v>
                </c:pt>
                <c:pt idx="689">
                  <c:v>23.22</c:v>
                </c:pt>
                <c:pt idx="690">
                  <c:v>23.22</c:v>
                </c:pt>
                <c:pt idx="691">
                  <c:v>23.19</c:v>
                </c:pt>
                <c:pt idx="692">
                  <c:v>23.19</c:v>
                </c:pt>
                <c:pt idx="693">
                  <c:v>23.17</c:v>
                </c:pt>
                <c:pt idx="694">
                  <c:v>23.17</c:v>
                </c:pt>
                <c:pt idx="695">
                  <c:v>23.17</c:v>
                </c:pt>
                <c:pt idx="696">
                  <c:v>23.14</c:v>
                </c:pt>
                <c:pt idx="697">
                  <c:v>23.11</c:v>
                </c:pt>
                <c:pt idx="698">
                  <c:v>23.14</c:v>
                </c:pt>
                <c:pt idx="699">
                  <c:v>23.08</c:v>
                </c:pt>
                <c:pt idx="700">
                  <c:v>23.08</c:v>
                </c:pt>
                <c:pt idx="701">
                  <c:v>23.08</c:v>
                </c:pt>
                <c:pt idx="702">
                  <c:v>23.08</c:v>
                </c:pt>
                <c:pt idx="703">
                  <c:v>23.08</c:v>
                </c:pt>
                <c:pt idx="704">
                  <c:v>23.08</c:v>
                </c:pt>
                <c:pt idx="705">
                  <c:v>23.03</c:v>
                </c:pt>
                <c:pt idx="706">
                  <c:v>23.03</c:v>
                </c:pt>
                <c:pt idx="707">
                  <c:v>23</c:v>
                </c:pt>
                <c:pt idx="708">
                  <c:v>23</c:v>
                </c:pt>
                <c:pt idx="709">
                  <c:v>22.97</c:v>
                </c:pt>
                <c:pt idx="710">
                  <c:v>23</c:v>
                </c:pt>
                <c:pt idx="711">
                  <c:v>23</c:v>
                </c:pt>
                <c:pt idx="712">
                  <c:v>22.97</c:v>
                </c:pt>
                <c:pt idx="713">
                  <c:v>22.97</c:v>
                </c:pt>
                <c:pt idx="714">
                  <c:v>22.97</c:v>
                </c:pt>
                <c:pt idx="715">
                  <c:v>22.94</c:v>
                </c:pt>
                <c:pt idx="716">
                  <c:v>22.94</c:v>
                </c:pt>
                <c:pt idx="717">
                  <c:v>22.94</c:v>
                </c:pt>
                <c:pt idx="718">
                  <c:v>22.92</c:v>
                </c:pt>
                <c:pt idx="719">
                  <c:v>22.94</c:v>
                </c:pt>
                <c:pt idx="720">
                  <c:v>22.94</c:v>
                </c:pt>
                <c:pt idx="721">
                  <c:v>22.94</c:v>
                </c:pt>
                <c:pt idx="722">
                  <c:v>22.94</c:v>
                </c:pt>
                <c:pt idx="723">
                  <c:v>22.92</c:v>
                </c:pt>
                <c:pt idx="724">
                  <c:v>22.92</c:v>
                </c:pt>
                <c:pt idx="725">
                  <c:v>22.94</c:v>
                </c:pt>
                <c:pt idx="726">
                  <c:v>22.92</c:v>
                </c:pt>
                <c:pt idx="727">
                  <c:v>22.94</c:v>
                </c:pt>
                <c:pt idx="728">
                  <c:v>22.92</c:v>
                </c:pt>
                <c:pt idx="729">
                  <c:v>22.89</c:v>
                </c:pt>
                <c:pt idx="730">
                  <c:v>22.86</c:v>
                </c:pt>
                <c:pt idx="731">
                  <c:v>22.81</c:v>
                </c:pt>
                <c:pt idx="732">
                  <c:v>22.75</c:v>
                </c:pt>
                <c:pt idx="733">
                  <c:v>22.72</c:v>
                </c:pt>
                <c:pt idx="734">
                  <c:v>22.72</c:v>
                </c:pt>
                <c:pt idx="735">
                  <c:v>22.72</c:v>
                </c:pt>
                <c:pt idx="736">
                  <c:v>22.72</c:v>
                </c:pt>
                <c:pt idx="737">
                  <c:v>22.72</c:v>
                </c:pt>
                <c:pt idx="738">
                  <c:v>22.72</c:v>
                </c:pt>
                <c:pt idx="739">
                  <c:v>22.72</c:v>
                </c:pt>
                <c:pt idx="740">
                  <c:v>22.69</c:v>
                </c:pt>
                <c:pt idx="741">
                  <c:v>22.67</c:v>
                </c:pt>
                <c:pt idx="742">
                  <c:v>22.67</c:v>
                </c:pt>
                <c:pt idx="743">
                  <c:v>22.67</c:v>
                </c:pt>
                <c:pt idx="744">
                  <c:v>22.64</c:v>
                </c:pt>
                <c:pt idx="745">
                  <c:v>22.67</c:v>
                </c:pt>
                <c:pt idx="746">
                  <c:v>22.67</c:v>
                </c:pt>
                <c:pt idx="747">
                  <c:v>22.64</c:v>
                </c:pt>
                <c:pt idx="748">
                  <c:v>22.67</c:v>
                </c:pt>
                <c:pt idx="749">
                  <c:v>22.67</c:v>
                </c:pt>
                <c:pt idx="750">
                  <c:v>22.64</c:v>
                </c:pt>
                <c:pt idx="751">
                  <c:v>22.67</c:v>
                </c:pt>
                <c:pt idx="752">
                  <c:v>22.67</c:v>
                </c:pt>
                <c:pt idx="753">
                  <c:v>22.67</c:v>
                </c:pt>
                <c:pt idx="754">
                  <c:v>22.64</c:v>
                </c:pt>
                <c:pt idx="755">
                  <c:v>22.64</c:v>
                </c:pt>
                <c:pt idx="756">
                  <c:v>22.64</c:v>
                </c:pt>
                <c:pt idx="757">
                  <c:v>22.61</c:v>
                </c:pt>
                <c:pt idx="758">
                  <c:v>22.58</c:v>
                </c:pt>
                <c:pt idx="759">
                  <c:v>22.58</c:v>
                </c:pt>
                <c:pt idx="760">
                  <c:v>22.53</c:v>
                </c:pt>
                <c:pt idx="761">
                  <c:v>22.53</c:v>
                </c:pt>
                <c:pt idx="762">
                  <c:v>22.53</c:v>
                </c:pt>
                <c:pt idx="763">
                  <c:v>22.5</c:v>
                </c:pt>
                <c:pt idx="764">
                  <c:v>22.5</c:v>
                </c:pt>
                <c:pt idx="765">
                  <c:v>22.5</c:v>
                </c:pt>
                <c:pt idx="766">
                  <c:v>22.47</c:v>
                </c:pt>
                <c:pt idx="767">
                  <c:v>22.5</c:v>
                </c:pt>
                <c:pt idx="768">
                  <c:v>22.47</c:v>
                </c:pt>
                <c:pt idx="769">
                  <c:v>22.44</c:v>
                </c:pt>
                <c:pt idx="770">
                  <c:v>22.47</c:v>
                </c:pt>
                <c:pt idx="771">
                  <c:v>22.44</c:v>
                </c:pt>
                <c:pt idx="772">
                  <c:v>22.42</c:v>
                </c:pt>
                <c:pt idx="773">
                  <c:v>22.42</c:v>
                </c:pt>
                <c:pt idx="774">
                  <c:v>22.39</c:v>
                </c:pt>
                <c:pt idx="775">
                  <c:v>22.39</c:v>
                </c:pt>
                <c:pt idx="776">
                  <c:v>22.42</c:v>
                </c:pt>
                <c:pt idx="777">
                  <c:v>22.44</c:v>
                </c:pt>
                <c:pt idx="778">
                  <c:v>22.42</c:v>
                </c:pt>
                <c:pt idx="779">
                  <c:v>22.39</c:v>
                </c:pt>
                <c:pt idx="780">
                  <c:v>22.39</c:v>
                </c:pt>
                <c:pt idx="781">
                  <c:v>22.33</c:v>
                </c:pt>
                <c:pt idx="782">
                  <c:v>22.33</c:v>
                </c:pt>
                <c:pt idx="783">
                  <c:v>22.33</c:v>
                </c:pt>
                <c:pt idx="784">
                  <c:v>22.33</c:v>
                </c:pt>
                <c:pt idx="785">
                  <c:v>22.33</c:v>
                </c:pt>
                <c:pt idx="786">
                  <c:v>22.33</c:v>
                </c:pt>
                <c:pt idx="787">
                  <c:v>22.33</c:v>
                </c:pt>
                <c:pt idx="788">
                  <c:v>22.31</c:v>
                </c:pt>
                <c:pt idx="789">
                  <c:v>22.31</c:v>
                </c:pt>
                <c:pt idx="790">
                  <c:v>22.28</c:v>
                </c:pt>
                <c:pt idx="791">
                  <c:v>22.25</c:v>
                </c:pt>
                <c:pt idx="792">
                  <c:v>22.28</c:v>
                </c:pt>
                <c:pt idx="793">
                  <c:v>22.31</c:v>
                </c:pt>
                <c:pt idx="794">
                  <c:v>22.31</c:v>
                </c:pt>
                <c:pt idx="795">
                  <c:v>22.31</c:v>
                </c:pt>
                <c:pt idx="796">
                  <c:v>22.31</c:v>
                </c:pt>
                <c:pt idx="797">
                  <c:v>22.28</c:v>
                </c:pt>
                <c:pt idx="798">
                  <c:v>22.25</c:v>
                </c:pt>
                <c:pt idx="799">
                  <c:v>22.25</c:v>
                </c:pt>
                <c:pt idx="800">
                  <c:v>22.19</c:v>
                </c:pt>
                <c:pt idx="801">
                  <c:v>22.19</c:v>
                </c:pt>
                <c:pt idx="802">
                  <c:v>22.19</c:v>
                </c:pt>
                <c:pt idx="803">
                  <c:v>22.19</c:v>
                </c:pt>
                <c:pt idx="804">
                  <c:v>22.17</c:v>
                </c:pt>
                <c:pt idx="805">
                  <c:v>22.17</c:v>
                </c:pt>
                <c:pt idx="806">
                  <c:v>22.14</c:v>
                </c:pt>
                <c:pt idx="807">
                  <c:v>22.11</c:v>
                </c:pt>
                <c:pt idx="808">
                  <c:v>22.11</c:v>
                </c:pt>
                <c:pt idx="809">
                  <c:v>22.08</c:v>
                </c:pt>
                <c:pt idx="810">
                  <c:v>22.08</c:v>
                </c:pt>
                <c:pt idx="811">
                  <c:v>22.08</c:v>
                </c:pt>
                <c:pt idx="812">
                  <c:v>22.08</c:v>
                </c:pt>
                <c:pt idx="813">
                  <c:v>22.06</c:v>
                </c:pt>
                <c:pt idx="814">
                  <c:v>22.06</c:v>
                </c:pt>
                <c:pt idx="815">
                  <c:v>22.03</c:v>
                </c:pt>
                <c:pt idx="816">
                  <c:v>22</c:v>
                </c:pt>
                <c:pt idx="817">
                  <c:v>22.03</c:v>
                </c:pt>
                <c:pt idx="818">
                  <c:v>22.03</c:v>
                </c:pt>
                <c:pt idx="819">
                  <c:v>22.03</c:v>
                </c:pt>
                <c:pt idx="820">
                  <c:v>22.03</c:v>
                </c:pt>
                <c:pt idx="821">
                  <c:v>22</c:v>
                </c:pt>
                <c:pt idx="822">
                  <c:v>21.97</c:v>
                </c:pt>
                <c:pt idx="823">
                  <c:v>21.97</c:v>
                </c:pt>
                <c:pt idx="824">
                  <c:v>21.97</c:v>
                </c:pt>
                <c:pt idx="825">
                  <c:v>21.97</c:v>
                </c:pt>
                <c:pt idx="826">
                  <c:v>21.97</c:v>
                </c:pt>
                <c:pt idx="827">
                  <c:v>21.97</c:v>
                </c:pt>
                <c:pt idx="828">
                  <c:v>21.97</c:v>
                </c:pt>
                <c:pt idx="829">
                  <c:v>22</c:v>
                </c:pt>
                <c:pt idx="830">
                  <c:v>21.97</c:v>
                </c:pt>
                <c:pt idx="831">
                  <c:v>21.94</c:v>
                </c:pt>
                <c:pt idx="832">
                  <c:v>21.94</c:v>
                </c:pt>
                <c:pt idx="833">
                  <c:v>21.92</c:v>
                </c:pt>
                <c:pt idx="834">
                  <c:v>21.92</c:v>
                </c:pt>
                <c:pt idx="835">
                  <c:v>21.92</c:v>
                </c:pt>
                <c:pt idx="836">
                  <c:v>21.94</c:v>
                </c:pt>
                <c:pt idx="837">
                  <c:v>21.92</c:v>
                </c:pt>
                <c:pt idx="838">
                  <c:v>21.92</c:v>
                </c:pt>
                <c:pt idx="839">
                  <c:v>21.92</c:v>
                </c:pt>
                <c:pt idx="840">
                  <c:v>21.89</c:v>
                </c:pt>
                <c:pt idx="841">
                  <c:v>21.86</c:v>
                </c:pt>
                <c:pt idx="842">
                  <c:v>21.86</c:v>
                </c:pt>
                <c:pt idx="843">
                  <c:v>21.83</c:v>
                </c:pt>
                <c:pt idx="844">
                  <c:v>21.81</c:v>
                </c:pt>
                <c:pt idx="845">
                  <c:v>21.81</c:v>
                </c:pt>
                <c:pt idx="846">
                  <c:v>21.81</c:v>
                </c:pt>
                <c:pt idx="847">
                  <c:v>21.81</c:v>
                </c:pt>
                <c:pt idx="848">
                  <c:v>21.78</c:v>
                </c:pt>
                <c:pt idx="849">
                  <c:v>21.78</c:v>
                </c:pt>
                <c:pt idx="850">
                  <c:v>21.78</c:v>
                </c:pt>
                <c:pt idx="851">
                  <c:v>21.75</c:v>
                </c:pt>
                <c:pt idx="852">
                  <c:v>21.75</c:v>
                </c:pt>
                <c:pt idx="853">
                  <c:v>21.75</c:v>
                </c:pt>
                <c:pt idx="854">
                  <c:v>21.75</c:v>
                </c:pt>
                <c:pt idx="855">
                  <c:v>21.72</c:v>
                </c:pt>
                <c:pt idx="856">
                  <c:v>21.72</c:v>
                </c:pt>
                <c:pt idx="857">
                  <c:v>21.69</c:v>
                </c:pt>
                <c:pt idx="858">
                  <c:v>21.69</c:v>
                </c:pt>
                <c:pt idx="859">
                  <c:v>21.69</c:v>
                </c:pt>
                <c:pt idx="860">
                  <c:v>21.67</c:v>
                </c:pt>
                <c:pt idx="861">
                  <c:v>21.69</c:v>
                </c:pt>
                <c:pt idx="862">
                  <c:v>21.69</c:v>
                </c:pt>
                <c:pt idx="863">
                  <c:v>21.67</c:v>
                </c:pt>
                <c:pt idx="864">
                  <c:v>21.67</c:v>
                </c:pt>
                <c:pt idx="865">
                  <c:v>21.64</c:v>
                </c:pt>
                <c:pt idx="866">
                  <c:v>21.64</c:v>
                </c:pt>
                <c:pt idx="867">
                  <c:v>21.67</c:v>
                </c:pt>
                <c:pt idx="868">
                  <c:v>21.67</c:v>
                </c:pt>
                <c:pt idx="869">
                  <c:v>21.67</c:v>
                </c:pt>
                <c:pt idx="870">
                  <c:v>21.69</c:v>
                </c:pt>
                <c:pt idx="871">
                  <c:v>21.64</c:v>
                </c:pt>
                <c:pt idx="872">
                  <c:v>21.64</c:v>
                </c:pt>
                <c:pt idx="873">
                  <c:v>21.64</c:v>
                </c:pt>
                <c:pt idx="874">
                  <c:v>21.61</c:v>
                </c:pt>
                <c:pt idx="875">
                  <c:v>21.58</c:v>
                </c:pt>
                <c:pt idx="876">
                  <c:v>21.61</c:v>
                </c:pt>
                <c:pt idx="877">
                  <c:v>21.61</c:v>
                </c:pt>
                <c:pt idx="878">
                  <c:v>21.61</c:v>
                </c:pt>
                <c:pt idx="879">
                  <c:v>21.61</c:v>
                </c:pt>
                <c:pt idx="880">
                  <c:v>21.58</c:v>
                </c:pt>
                <c:pt idx="881">
                  <c:v>21.56</c:v>
                </c:pt>
                <c:pt idx="882">
                  <c:v>21.53</c:v>
                </c:pt>
                <c:pt idx="883">
                  <c:v>21.5</c:v>
                </c:pt>
                <c:pt idx="884">
                  <c:v>21.5</c:v>
                </c:pt>
                <c:pt idx="885">
                  <c:v>21.5</c:v>
                </c:pt>
                <c:pt idx="886">
                  <c:v>21.53</c:v>
                </c:pt>
                <c:pt idx="887">
                  <c:v>21.5</c:v>
                </c:pt>
                <c:pt idx="888">
                  <c:v>21.53</c:v>
                </c:pt>
                <c:pt idx="889">
                  <c:v>21.53</c:v>
                </c:pt>
                <c:pt idx="890">
                  <c:v>21.5</c:v>
                </c:pt>
                <c:pt idx="891">
                  <c:v>21.47</c:v>
                </c:pt>
                <c:pt idx="892">
                  <c:v>21.44</c:v>
                </c:pt>
                <c:pt idx="893">
                  <c:v>21.42</c:v>
                </c:pt>
                <c:pt idx="894">
                  <c:v>21.42</c:v>
                </c:pt>
                <c:pt idx="895">
                  <c:v>21.42</c:v>
                </c:pt>
                <c:pt idx="896">
                  <c:v>21.42</c:v>
                </c:pt>
                <c:pt idx="897">
                  <c:v>21.42</c:v>
                </c:pt>
                <c:pt idx="898">
                  <c:v>21.42</c:v>
                </c:pt>
                <c:pt idx="899">
                  <c:v>21.39</c:v>
                </c:pt>
                <c:pt idx="900">
                  <c:v>21.36</c:v>
                </c:pt>
                <c:pt idx="901">
                  <c:v>21.33</c:v>
                </c:pt>
                <c:pt idx="902">
                  <c:v>21.33</c:v>
                </c:pt>
                <c:pt idx="903">
                  <c:v>21.36</c:v>
                </c:pt>
                <c:pt idx="904">
                  <c:v>21.36</c:v>
                </c:pt>
                <c:pt idx="905">
                  <c:v>21.36</c:v>
                </c:pt>
                <c:pt idx="906">
                  <c:v>21.36</c:v>
                </c:pt>
                <c:pt idx="907">
                  <c:v>21.33</c:v>
                </c:pt>
                <c:pt idx="908">
                  <c:v>21.33</c:v>
                </c:pt>
                <c:pt idx="909">
                  <c:v>21.33</c:v>
                </c:pt>
                <c:pt idx="910">
                  <c:v>21.31</c:v>
                </c:pt>
                <c:pt idx="911">
                  <c:v>21.33</c:v>
                </c:pt>
                <c:pt idx="912">
                  <c:v>21.33</c:v>
                </c:pt>
                <c:pt idx="913">
                  <c:v>21.31</c:v>
                </c:pt>
                <c:pt idx="914">
                  <c:v>21.33</c:v>
                </c:pt>
                <c:pt idx="915">
                  <c:v>21.31</c:v>
                </c:pt>
                <c:pt idx="916">
                  <c:v>21.28</c:v>
                </c:pt>
                <c:pt idx="917">
                  <c:v>21.28</c:v>
                </c:pt>
                <c:pt idx="918">
                  <c:v>21.25</c:v>
                </c:pt>
                <c:pt idx="919">
                  <c:v>21.19</c:v>
                </c:pt>
                <c:pt idx="920">
                  <c:v>21.19</c:v>
                </c:pt>
                <c:pt idx="921">
                  <c:v>21.19</c:v>
                </c:pt>
                <c:pt idx="922">
                  <c:v>21.17</c:v>
                </c:pt>
                <c:pt idx="923">
                  <c:v>21.19</c:v>
                </c:pt>
                <c:pt idx="924">
                  <c:v>21.19</c:v>
                </c:pt>
                <c:pt idx="925">
                  <c:v>21.19</c:v>
                </c:pt>
                <c:pt idx="926">
                  <c:v>21.17</c:v>
                </c:pt>
                <c:pt idx="927">
                  <c:v>21.14</c:v>
                </c:pt>
                <c:pt idx="928">
                  <c:v>21.14</c:v>
                </c:pt>
                <c:pt idx="929">
                  <c:v>21.14</c:v>
                </c:pt>
                <c:pt idx="930">
                  <c:v>21.14</c:v>
                </c:pt>
                <c:pt idx="931">
                  <c:v>21.14</c:v>
                </c:pt>
                <c:pt idx="932">
                  <c:v>21.14</c:v>
                </c:pt>
                <c:pt idx="933">
                  <c:v>21.11</c:v>
                </c:pt>
                <c:pt idx="934">
                  <c:v>21.08</c:v>
                </c:pt>
                <c:pt idx="935">
                  <c:v>21.08</c:v>
                </c:pt>
                <c:pt idx="936">
                  <c:v>21.08</c:v>
                </c:pt>
                <c:pt idx="937">
                  <c:v>21.11</c:v>
                </c:pt>
                <c:pt idx="938">
                  <c:v>21.08</c:v>
                </c:pt>
                <c:pt idx="939">
                  <c:v>21.11</c:v>
                </c:pt>
                <c:pt idx="940">
                  <c:v>21.14</c:v>
                </c:pt>
                <c:pt idx="941">
                  <c:v>21.14</c:v>
                </c:pt>
                <c:pt idx="942">
                  <c:v>21.11</c:v>
                </c:pt>
                <c:pt idx="943">
                  <c:v>21.08</c:v>
                </c:pt>
                <c:pt idx="944">
                  <c:v>21.06</c:v>
                </c:pt>
                <c:pt idx="945">
                  <c:v>21.03</c:v>
                </c:pt>
                <c:pt idx="946">
                  <c:v>21.03</c:v>
                </c:pt>
                <c:pt idx="947">
                  <c:v>21</c:v>
                </c:pt>
                <c:pt idx="948">
                  <c:v>21.03</c:v>
                </c:pt>
                <c:pt idx="949">
                  <c:v>21</c:v>
                </c:pt>
                <c:pt idx="950">
                  <c:v>21</c:v>
                </c:pt>
                <c:pt idx="951">
                  <c:v>20.94</c:v>
                </c:pt>
                <c:pt idx="952">
                  <c:v>20.94</c:v>
                </c:pt>
                <c:pt idx="953">
                  <c:v>20.94</c:v>
                </c:pt>
                <c:pt idx="954">
                  <c:v>20.92</c:v>
                </c:pt>
                <c:pt idx="955">
                  <c:v>20.94</c:v>
                </c:pt>
                <c:pt idx="956">
                  <c:v>20.94</c:v>
                </c:pt>
                <c:pt idx="957">
                  <c:v>20.94</c:v>
                </c:pt>
                <c:pt idx="958">
                  <c:v>20.94</c:v>
                </c:pt>
                <c:pt idx="959">
                  <c:v>20.94</c:v>
                </c:pt>
                <c:pt idx="960">
                  <c:v>20.94</c:v>
                </c:pt>
                <c:pt idx="961">
                  <c:v>20.92</c:v>
                </c:pt>
                <c:pt idx="962">
                  <c:v>20.89</c:v>
                </c:pt>
                <c:pt idx="963">
                  <c:v>20.86</c:v>
                </c:pt>
                <c:pt idx="964">
                  <c:v>20.86</c:v>
                </c:pt>
                <c:pt idx="965">
                  <c:v>20.86</c:v>
                </c:pt>
                <c:pt idx="966">
                  <c:v>20.86</c:v>
                </c:pt>
                <c:pt idx="967">
                  <c:v>20.86</c:v>
                </c:pt>
                <c:pt idx="968">
                  <c:v>20.86</c:v>
                </c:pt>
                <c:pt idx="969">
                  <c:v>20.86</c:v>
                </c:pt>
                <c:pt idx="970">
                  <c:v>20.86</c:v>
                </c:pt>
                <c:pt idx="971">
                  <c:v>20.86</c:v>
                </c:pt>
                <c:pt idx="972">
                  <c:v>20.86</c:v>
                </c:pt>
                <c:pt idx="973">
                  <c:v>20.86</c:v>
                </c:pt>
                <c:pt idx="974">
                  <c:v>20.86</c:v>
                </c:pt>
                <c:pt idx="975">
                  <c:v>20.86</c:v>
                </c:pt>
                <c:pt idx="976">
                  <c:v>20.83</c:v>
                </c:pt>
                <c:pt idx="977">
                  <c:v>20.81</c:v>
                </c:pt>
                <c:pt idx="978">
                  <c:v>20.81</c:v>
                </c:pt>
                <c:pt idx="979">
                  <c:v>20.72</c:v>
                </c:pt>
                <c:pt idx="980">
                  <c:v>20.67</c:v>
                </c:pt>
                <c:pt idx="981">
                  <c:v>20.67</c:v>
                </c:pt>
                <c:pt idx="982">
                  <c:v>20.67</c:v>
                </c:pt>
                <c:pt idx="983">
                  <c:v>20.67</c:v>
                </c:pt>
                <c:pt idx="984">
                  <c:v>20.64</c:v>
                </c:pt>
                <c:pt idx="985">
                  <c:v>20.61</c:v>
                </c:pt>
                <c:pt idx="986">
                  <c:v>20.61</c:v>
                </c:pt>
                <c:pt idx="987">
                  <c:v>20.61</c:v>
                </c:pt>
                <c:pt idx="988">
                  <c:v>20.64</c:v>
                </c:pt>
                <c:pt idx="989">
                  <c:v>20.67</c:v>
                </c:pt>
                <c:pt idx="990">
                  <c:v>20.67</c:v>
                </c:pt>
                <c:pt idx="991">
                  <c:v>20.69</c:v>
                </c:pt>
                <c:pt idx="992">
                  <c:v>20.72</c:v>
                </c:pt>
                <c:pt idx="993">
                  <c:v>20.69</c:v>
                </c:pt>
                <c:pt idx="994">
                  <c:v>20.67</c:v>
                </c:pt>
                <c:pt idx="995">
                  <c:v>20.64</c:v>
                </c:pt>
                <c:pt idx="996">
                  <c:v>20.58</c:v>
                </c:pt>
                <c:pt idx="997">
                  <c:v>20.58</c:v>
                </c:pt>
                <c:pt idx="998">
                  <c:v>20.58</c:v>
                </c:pt>
                <c:pt idx="999">
                  <c:v>20.56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AF-0941-9DD3-5232802B6D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53151"/>
        <c:axId val="121068591"/>
      </c:scatterChart>
      <c:valAx>
        <c:axId val="4485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68591"/>
        <c:crosses val="autoZero"/>
        <c:crossBetween val="midCat"/>
      </c:valAx>
      <c:valAx>
        <c:axId val="121068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85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Coast Down</a:t>
            </a:r>
            <a:r>
              <a:rPr lang="en-US" b="1" baseline="0"/>
              <a:t> Test - low speed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'Coast Down Data'!$K$3:$K$4</c:f>
              <c:strCache>
                <c:ptCount val="2"/>
                <c:pt idx="0">
                  <c:v>Vel </c:v>
                </c:pt>
                <c:pt idx="1">
                  <c:v>m/s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'Coast Down Data'!$J$5:$J$1219</c:f>
              <c:numCache>
                <c:formatCode>General</c:formatCode>
                <c:ptCount val="1215"/>
                <c:pt idx="0">
                  <c:v>0</c:v>
                </c:pt>
                <c:pt idx="1">
                  <c:v>9.9999999999909051E-3</c:v>
                </c:pt>
                <c:pt idx="2">
                  <c:v>1.999999999998181E-2</c:v>
                </c:pt>
                <c:pt idx="3">
                  <c:v>2.9999999999972715E-2</c:v>
                </c:pt>
                <c:pt idx="4">
                  <c:v>3.999999999996362E-2</c:v>
                </c:pt>
                <c:pt idx="5">
                  <c:v>4.9999999999954525E-2</c:v>
                </c:pt>
                <c:pt idx="6">
                  <c:v>5.999999999994543E-2</c:v>
                </c:pt>
                <c:pt idx="7">
                  <c:v>6.9999999999936335E-2</c:v>
                </c:pt>
                <c:pt idx="8">
                  <c:v>8.0000000000040927E-2</c:v>
                </c:pt>
                <c:pt idx="9">
                  <c:v>9.0000000000031832E-2</c:v>
                </c:pt>
                <c:pt idx="10">
                  <c:v>0.10000000000002274</c:v>
                </c:pt>
                <c:pt idx="11">
                  <c:v>0.11000000000001364</c:v>
                </c:pt>
                <c:pt idx="12">
                  <c:v>0.12000000000000455</c:v>
                </c:pt>
                <c:pt idx="13">
                  <c:v>0.12999999999999545</c:v>
                </c:pt>
                <c:pt idx="14">
                  <c:v>0.13999999999998636</c:v>
                </c:pt>
                <c:pt idx="15">
                  <c:v>0.14999999999997726</c:v>
                </c:pt>
                <c:pt idx="16">
                  <c:v>0.15999999999996817</c:v>
                </c:pt>
                <c:pt idx="17">
                  <c:v>0.16999999999995907</c:v>
                </c:pt>
                <c:pt idx="18">
                  <c:v>0.17999999999994998</c:v>
                </c:pt>
                <c:pt idx="19">
                  <c:v>0.18999999999994088</c:v>
                </c:pt>
                <c:pt idx="20">
                  <c:v>0.20000000000004547</c:v>
                </c:pt>
                <c:pt idx="21">
                  <c:v>0.21000000000003638</c:v>
                </c:pt>
                <c:pt idx="22">
                  <c:v>0.22000000000002728</c:v>
                </c:pt>
                <c:pt idx="23">
                  <c:v>0.23000000000001819</c:v>
                </c:pt>
                <c:pt idx="24">
                  <c:v>0.24000000000000909</c:v>
                </c:pt>
                <c:pt idx="25">
                  <c:v>0.25</c:v>
                </c:pt>
                <c:pt idx="26">
                  <c:v>0.25999999999999091</c:v>
                </c:pt>
                <c:pt idx="27">
                  <c:v>0.26999999999998181</c:v>
                </c:pt>
                <c:pt idx="28">
                  <c:v>0.27999999999997272</c:v>
                </c:pt>
                <c:pt idx="29">
                  <c:v>0.28999999999996362</c:v>
                </c:pt>
                <c:pt idx="30">
                  <c:v>0.29999999999995453</c:v>
                </c:pt>
                <c:pt idx="31">
                  <c:v>0.30999999999994543</c:v>
                </c:pt>
                <c:pt idx="32">
                  <c:v>0.31999999999993634</c:v>
                </c:pt>
                <c:pt idx="33">
                  <c:v>0.33000000000004093</c:v>
                </c:pt>
                <c:pt idx="34">
                  <c:v>0.34000000000003183</c:v>
                </c:pt>
                <c:pt idx="35">
                  <c:v>0.35000000000002274</c:v>
                </c:pt>
                <c:pt idx="36">
                  <c:v>0.36000000000001364</c:v>
                </c:pt>
                <c:pt idx="37">
                  <c:v>0.37000000000000455</c:v>
                </c:pt>
                <c:pt idx="38">
                  <c:v>0.37999999999999545</c:v>
                </c:pt>
                <c:pt idx="39">
                  <c:v>0.38999999999998636</c:v>
                </c:pt>
                <c:pt idx="40">
                  <c:v>0.39999999999997726</c:v>
                </c:pt>
                <c:pt idx="41">
                  <c:v>0.40999999999996817</c:v>
                </c:pt>
                <c:pt idx="42">
                  <c:v>0.41999999999995907</c:v>
                </c:pt>
                <c:pt idx="43">
                  <c:v>0.42999999999994998</c:v>
                </c:pt>
                <c:pt idx="44">
                  <c:v>0.43999999999994088</c:v>
                </c:pt>
                <c:pt idx="45">
                  <c:v>0.45000000000004547</c:v>
                </c:pt>
                <c:pt idx="46">
                  <c:v>0.46000000000003638</c:v>
                </c:pt>
                <c:pt idx="47">
                  <c:v>0.47000000000002728</c:v>
                </c:pt>
                <c:pt idx="48">
                  <c:v>0.48000000000001819</c:v>
                </c:pt>
                <c:pt idx="49">
                  <c:v>0.49000000000000909</c:v>
                </c:pt>
                <c:pt idx="50">
                  <c:v>0.5</c:v>
                </c:pt>
                <c:pt idx="51">
                  <c:v>0.50999999999999091</c:v>
                </c:pt>
                <c:pt idx="52">
                  <c:v>0.51999999999998181</c:v>
                </c:pt>
                <c:pt idx="53">
                  <c:v>0.52999999999997272</c:v>
                </c:pt>
                <c:pt idx="54">
                  <c:v>0.53999999999996362</c:v>
                </c:pt>
                <c:pt idx="55">
                  <c:v>0.54999999999995453</c:v>
                </c:pt>
                <c:pt idx="56">
                  <c:v>0.55999999999994543</c:v>
                </c:pt>
                <c:pt idx="57">
                  <c:v>0.56999999999993634</c:v>
                </c:pt>
                <c:pt idx="58">
                  <c:v>0.58000000000004093</c:v>
                </c:pt>
                <c:pt idx="59">
                  <c:v>0.59000000000003183</c:v>
                </c:pt>
                <c:pt idx="60">
                  <c:v>0.60000000000002274</c:v>
                </c:pt>
                <c:pt idx="61">
                  <c:v>0.61000000000001364</c:v>
                </c:pt>
                <c:pt idx="62">
                  <c:v>0.62000000000000455</c:v>
                </c:pt>
                <c:pt idx="63">
                  <c:v>0.62999999999999545</c:v>
                </c:pt>
                <c:pt idx="64">
                  <c:v>0.63999999999998636</c:v>
                </c:pt>
                <c:pt idx="65">
                  <c:v>0.64999999999997726</c:v>
                </c:pt>
                <c:pt idx="66">
                  <c:v>0.65999999999996817</c:v>
                </c:pt>
                <c:pt idx="67">
                  <c:v>0.66999999999995907</c:v>
                </c:pt>
                <c:pt idx="68">
                  <c:v>0.67999999999994998</c:v>
                </c:pt>
                <c:pt idx="69">
                  <c:v>0.68999999999994088</c:v>
                </c:pt>
                <c:pt idx="70">
                  <c:v>0.70000000000004547</c:v>
                </c:pt>
                <c:pt idx="71">
                  <c:v>0.71000000000003638</c:v>
                </c:pt>
                <c:pt idx="72">
                  <c:v>0.72000000000002728</c:v>
                </c:pt>
                <c:pt idx="73">
                  <c:v>0.73000000000001819</c:v>
                </c:pt>
                <c:pt idx="74">
                  <c:v>0.74000000000000909</c:v>
                </c:pt>
                <c:pt idx="75">
                  <c:v>0.75</c:v>
                </c:pt>
                <c:pt idx="76">
                  <c:v>0.75999999999999091</c:v>
                </c:pt>
                <c:pt idx="77">
                  <c:v>0.76999999999998181</c:v>
                </c:pt>
                <c:pt idx="78">
                  <c:v>0.77999999999997272</c:v>
                </c:pt>
                <c:pt idx="79">
                  <c:v>0.78999999999996362</c:v>
                </c:pt>
                <c:pt idx="80">
                  <c:v>0.79999999999995453</c:v>
                </c:pt>
                <c:pt idx="81">
                  <c:v>0.80999999999994543</c:v>
                </c:pt>
                <c:pt idx="82">
                  <c:v>0.81999999999993634</c:v>
                </c:pt>
                <c:pt idx="83">
                  <c:v>0.83000000000004093</c:v>
                </c:pt>
                <c:pt idx="84">
                  <c:v>0.84000000000003183</c:v>
                </c:pt>
                <c:pt idx="85">
                  <c:v>0.85000000000002274</c:v>
                </c:pt>
                <c:pt idx="86">
                  <c:v>0.86000000000001364</c:v>
                </c:pt>
                <c:pt idx="87">
                  <c:v>0.87000000000000455</c:v>
                </c:pt>
                <c:pt idx="88">
                  <c:v>0.87999999999999545</c:v>
                </c:pt>
                <c:pt idx="89">
                  <c:v>0.88999999999998636</c:v>
                </c:pt>
                <c:pt idx="90">
                  <c:v>0.89999999999997726</c:v>
                </c:pt>
                <c:pt idx="91">
                  <c:v>0.90999999999996817</c:v>
                </c:pt>
                <c:pt idx="92">
                  <c:v>0.91999999999995907</c:v>
                </c:pt>
                <c:pt idx="93">
                  <c:v>0.92999999999994998</c:v>
                </c:pt>
                <c:pt idx="94">
                  <c:v>0.93999999999994088</c:v>
                </c:pt>
                <c:pt idx="95">
                  <c:v>0.95000000000004547</c:v>
                </c:pt>
                <c:pt idx="96">
                  <c:v>0.96000000000003638</c:v>
                </c:pt>
                <c:pt idx="97">
                  <c:v>0.97000000000002728</c:v>
                </c:pt>
                <c:pt idx="98">
                  <c:v>0.98000000000001819</c:v>
                </c:pt>
                <c:pt idx="99">
                  <c:v>0.99000000000000909</c:v>
                </c:pt>
                <c:pt idx="100">
                  <c:v>1</c:v>
                </c:pt>
                <c:pt idx="101">
                  <c:v>1.0099999999999909</c:v>
                </c:pt>
                <c:pt idx="102">
                  <c:v>1.0199999999999818</c:v>
                </c:pt>
                <c:pt idx="103">
                  <c:v>1.0299999999999727</c:v>
                </c:pt>
                <c:pt idx="104">
                  <c:v>1.0399999999999636</c:v>
                </c:pt>
                <c:pt idx="105">
                  <c:v>1.0499999999999545</c:v>
                </c:pt>
                <c:pt idx="106">
                  <c:v>1.0599999999999454</c:v>
                </c:pt>
                <c:pt idx="107">
                  <c:v>1.0699999999999363</c:v>
                </c:pt>
                <c:pt idx="108">
                  <c:v>1.0800000000000409</c:v>
                </c:pt>
                <c:pt idx="109">
                  <c:v>1.0900000000000318</c:v>
                </c:pt>
                <c:pt idx="110">
                  <c:v>1.1000000000000227</c:v>
                </c:pt>
                <c:pt idx="111">
                  <c:v>1.1100000000000136</c:v>
                </c:pt>
                <c:pt idx="112">
                  <c:v>1.1200000000000045</c:v>
                </c:pt>
                <c:pt idx="113">
                  <c:v>1.1299999999999955</c:v>
                </c:pt>
                <c:pt idx="114">
                  <c:v>1.1399999999999864</c:v>
                </c:pt>
                <c:pt idx="115">
                  <c:v>1.1499999999999773</c:v>
                </c:pt>
                <c:pt idx="116">
                  <c:v>1.1599999999999682</c:v>
                </c:pt>
                <c:pt idx="117">
                  <c:v>1.1699999999999591</c:v>
                </c:pt>
                <c:pt idx="118">
                  <c:v>1.17999999999995</c:v>
                </c:pt>
                <c:pt idx="119">
                  <c:v>1.1899999999999409</c:v>
                </c:pt>
                <c:pt idx="120">
                  <c:v>1.2000000000000455</c:v>
                </c:pt>
                <c:pt idx="121">
                  <c:v>1.2100000000000364</c:v>
                </c:pt>
                <c:pt idx="122">
                  <c:v>1.2200000000000273</c:v>
                </c:pt>
                <c:pt idx="123">
                  <c:v>1.2300000000000182</c:v>
                </c:pt>
                <c:pt idx="124">
                  <c:v>1.2400000000000091</c:v>
                </c:pt>
                <c:pt idx="125">
                  <c:v>1.25</c:v>
                </c:pt>
                <c:pt idx="126">
                  <c:v>1.2599999999999909</c:v>
                </c:pt>
                <c:pt idx="127">
                  <c:v>1.2699999999999818</c:v>
                </c:pt>
                <c:pt idx="128">
                  <c:v>1.2799999999999727</c:v>
                </c:pt>
                <c:pt idx="129">
                  <c:v>1.2899999999999636</c:v>
                </c:pt>
                <c:pt idx="130">
                  <c:v>1.2999999999999545</c:v>
                </c:pt>
                <c:pt idx="131">
                  <c:v>1.3099999999999454</c:v>
                </c:pt>
                <c:pt idx="132">
                  <c:v>1.3199999999999363</c:v>
                </c:pt>
                <c:pt idx="133">
                  <c:v>1.3300000000000409</c:v>
                </c:pt>
                <c:pt idx="134">
                  <c:v>1.3400000000000318</c:v>
                </c:pt>
                <c:pt idx="135">
                  <c:v>1.3500000000000227</c:v>
                </c:pt>
                <c:pt idx="136">
                  <c:v>1.3600000000000136</c:v>
                </c:pt>
                <c:pt idx="137">
                  <c:v>1.3700000000000045</c:v>
                </c:pt>
                <c:pt idx="138">
                  <c:v>1.3799999999999955</c:v>
                </c:pt>
                <c:pt idx="139">
                  <c:v>1.3899999999999864</c:v>
                </c:pt>
                <c:pt idx="140">
                  <c:v>1.3999999999999773</c:v>
                </c:pt>
                <c:pt idx="141">
                  <c:v>1.4099999999999682</c:v>
                </c:pt>
                <c:pt idx="142">
                  <c:v>1.4199999999999591</c:v>
                </c:pt>
                <c:pt idx="143">
                  <c:v>1.42999999999995</c:v>
                </c:pt>
                <c:pt idx="144">
                  <c:v>1.4399999999999409</c:v>
                </c:pt>
                <c:pt idx="145">
                  <c:v>1.4500000000000455</c:v>
                </c:pt>
                <c:pt idx="146">
                  <c:v>1.4600000000000364</c:v>
                </c:pt>
                <c:pt idx="147">
                  <c:v>1.4700000000000273</c:v>
                </c:pt>
                <c:pt idx="148">
                  <c:v>1.4800000000000182</c:v>
                </c:pt>
                <c:pt idx="149">
                  <c:v>1.4900000000000091</c:v>
                </c:pt>
                <c:pt idx="150">
                  <c:v>1.5</c:v>
                </c:pt>
                <c:pt idx="151">
                  <c:v>1.5099999999999909</c:v>
                </c:pt>
                <c:pt idx="152">
                  <c:v>1.5199999999999818</c:v>
                </c:pt>
                <c:pt idx="153">
                  <c:v>1.5299999999999727</c:v>
                </c:pt>
                <c:pt idx="154">
                  <c:v>1.5399999999999636</c:v>
                </c:pt>
                <c:pt idx="155">
                  <c:v>1.5499999999999545</c:v>
                </c:pt>
                <c:pt idx="156">
                  <c:v>1.5599999999999454</c:v>
                </c:pt>
                <c:pt idx="157">
                  <c:v>1.5699999999999363</c:v>
                </c:pt>
                <c:pt idx="158">
                  <c:v>1.5800000000000409</c:v>
                </c:pt>
                <c:pt idx="159">
                  <c:v>1.5900000000000318</c:v>
                </c:pt>
                <c:pt idx="160">
                  <c:v>1.6000000000000227</c:v>
                </c:pt>
                <c:pt idx="161">
                  <c:v>1.6100000000000136</c:v>
                </c:pt>
                <c:pt idx="162">
                  <c:v>1.6200000000000045</c:v>
                </c:pt>
                <c:pt idx="163">
                  <c:v>1.6299999999999955</c:v>
                </c:pt>
                <c:pt idx="164">
                  <c:v>1.6399999999999864</c:v>
                </c:pt>
                <c:pt idx="165">
                  <c:v>1.6499999999999773</c:v>
                </c:pt>
                <c:pt idx="166">
                  <c:v>1.6599999999999682</c:v>
                </c:pt>
                <c:pt idx="167">
                  <c:v>1.6699999999999591</c:v>
                </c:pt>
                <c:pt idx="168">
                  <c:v>1.67999999999995</c:v>
                </c:pt>
                <c:pt idx="169">
                  <c:v>1.6899999999999409</c:v>
                </c:pt>
                <c:pt idx="170">
                  <c:v>1.7000000000000455</c:v>
                </c:pt>
                <c:pt idx="171">
                  <c:v>1.7100000000000364</c:v>
                </c:pt>
                <c:pt idx="172">
                  <c:v>1.7200000000000273</c:v>
                </c:pt>
                <c:pt idx="173">
                  <c:v>1.7300000000000182</c:v>
                </c:pt>
                <c:pt idx="174">
                  <c:v>1.7400000000000091</c:v>
                </c:pt>
                <c:pt idx="175">
                  <c:v>1.75</c:v>
                </c:pt>
                <c:pt idx="176">
                  <c:v>1.7599999999999909</c:v>
                </c:pt>
                <c:pt idx="177">
                  <c:v>1.7699999999999818</c:v>
                </c:pt>
                <c:pt idx="178">
                  <c:v>1.7799999999999727</c:v>
                </c:pt>
                <c:pt idx="179">
                  <c:v>1.7899999999999636</c:v>
                </c:pt>
                <c:pt idx="180">
                  <c:v>1.7999999999999545</c:v>
                </c:pt>
                <c:pt idx="181">
                  <c:v>1.8099999999999454</c:v>
                </c:pt>
                <c:pt idx="182">
                  <c:v>1.8199999999999363</c:v>
                </c:pt>
                <c:pt idx="183">
                  <c:v>1.8300000000000409</c:v>
                </c:pt>
                <c:pt idx="184">
                  <c:v>1.8400000000000318</c:v>
                </c:pt>
                <c:pt idx="185">
                  <c:v>1.8500000000000227</c:v>
                </c:pt>
                <c:pt idx="186">
                  <c:v>1.8600000000000136</c:v>
                </c:pt>
                <c:pt idx="187">
                  <c:v>1.8700000000000045</c:v>
                </c:pt>
                <c:pt idx="188">
                  <c:v>1.8799999999999955</c:v>
                </c:pt>
                <c:pt idx="189">
                  <c:v>1.8899999999999864</c:v>
                </c:pt>
                <c:pt idx="190">
                  <c:v>1.8999999999999773</c:v>
                </c:pt>
                <c:pt idx="191">
                  <c:v>1.9099999999999682</c:v>
                </c:pt>
                <c:pt idx="192">
                  <c:v>1.9199999999999591</c:v>
                </c:pt>
                <c:pt idx="193">
                  <c:v>1.92999999999995</c:v>
                </c:pt>
                <c:pt idx="194">
                  <c:v>1.9399999999999409</c:v>
                </c:pt>
                <c:pt idx="195">
                  <c:v>1.9500000000000455</c:v>
                </c:pt>
                <c:pt idx="196">
                  <c:v>1.9600000000000364</c:v>
                </c:pt>
                <c:pt idx="197">
                  <c:v>1.9700000000000273</c:v>
                </c:pt>
                <c:pt idx="198">
                  <c:v>1.9800000000000182</c:v>
                </c:pt>
                <c:pt idx="199">
                  <c:v>1.9900000000000091</c:v>
                </c:pt>
                <c:pt idx="200">
                  <c:v>2</c:v>
                </c:pt>
                <c:pt idx="201">
                  <c:v>2.0099999999999909</c:v>
                </c:pt>
                <c:pt idx="202">
                  <c:v>2.0199999999999818</c:v>
                </c:pt>
                <c:pt idx="203">
                  <c:v>2.0299999999999727</c:v>
                </c:pt>
                <c:pt idx="204">
                  <c:v>2.0399999999999636</c:v>
                </c:pt>
                <c:pt idx="205">
                  <c:v>2.0499999999999545</c:v>
                </c:pt>
                <c:pt idx="206">
                  <c:v>2.0599999999999454</c:v>
                </c:pt>
                <c:pt idx="207">
                  <c:v>2.0699999999999363</c:v>
                </c:pt>
                <c:pt idx="208">
                  <c:v>2.0800000000000409</c:v>
                </c:pt>
                <c:pt idx="209">
                  <c:v>2.0900000000000318</c:v>
                </c:pt>
                <c:pt idx="210">
                  <c:v>2.1000000000000227</c:v>
                </c:pt>
                <c:pt idx="211">
                  <c:v>2.1100000000000136</c:v>
                </c:pt>
                <c:pt idx="212">
                  <c:v>2.1200000000000045</c:v>
                </c:pt>
                <c:pt idx="213">
                  <c:v>2.1299999999999955</c:v>
                </c:pt>
                <c:pt idx="214">
                  <c:v>2.1399999999999864</c:v>
                </c:pt>
                <c:pt idx="215">
                  <c:v>2.1499999999999773</c:v>
                </c:pt>
                <c:pt idx="216">
                  <c:v>2.1599999999999682</c:v>
                </c:pt>
                <c:pt idx="217">
                  <c:v>2.1699999999999591</c:v>
                </c:pt>
                <c:pt idx="218">
                  <c:v>2.17999999999995</c:v>
                </c:pt>
                <c:pt idx="219">
                  <c:v>2.1899999999999409</c:v>
                </c:pt>
                <c:pt idx="220">
                  <c:v>2.2000000000000455</c:v>
                </c:pt>
                <c:pt idx="221">
                  <c:v>2.2100000000000364</c:v>
                </c:pt>
                <c:pt idx="222">
                  <c:v>2.2200000000000273</c:v>
                </c:pt>
                <c:pt idx="223">
                  <c:v>2.2300000000000182</c:v>
                </c:pt>
                <c:pt idx="224">
                  <c:v>2.2400000000000091</c:v>
                </c:pt>
                <c:pt idx="225">
                  <c:v>2.25</c:v>
                </c:pt>
                <c:pt idx="226">
                  <c:v>2.2599999999999909</c:v>
                </c:pt>
                <c:pt idx="227">
                  <c:v>2.2699999999999818</c:v>
                </c:pt>
                <c:pt idx="228">
                  <c:v>2.2799999999999727</c:v>
                </c:pt>
                <c:pt idx="229">
                  <c:v>2.2899999999999636</c:v>
                </c:pt>
                <c:pt idx="230">
                  <c:v>2.2999999999999545</c:v>
                </c:pt>
                <c:pt idx="231">
                  <c:v>2.3099999999999454</c:v>
                </c:pt>
                <c:pt idx="232">
                  <c:v>2.3199999999999363</c:v>
                </c:pt>
                <c:pt idx="233">
                  <c:v>2.3300000000000409</c:v>
                </c:pt>
                <c:pt idx="234">
                  <c:v>2.3400000000000318</c:v>
                </c:pt>
                <c:pt idx="235">
                  <c:v>2.3500000000000227</c:v>
                </c:pt>
                <c:pt idx="236">
                  <c:v>2.3600000000000136</c:v>
                </c:pt>
                <c:pt idx="237">
                  <c:v>2.3700000000000045</c:v>
                </c:pt>
                <c:pt idx="238">
                  <c:v>2.3799999999999955</c:v>
                </c:pt>
                <c:pt idx="239">
                  <c:v>2.3899999999999864</c:v>
                </c:pt>
                <c:pt idx="240">
                  <c:v>2.3999999999999773</c:v>
                </c:pt>
                <c:pt idx="241">
                  <c:v>2.4099999999999682</c:v>
                </c:pt>
                <c:pt idx="242">
                  <c:v>2.4199999999999591</c:v>
                </c:pt>
                <c:pt idx="243">
                  <c:v>2.42999999999995</c:v>
                </c:pt>
                <c:pt idx="244">
                  <c:v>2.4399999999999409</c:v>
                </c:pt>
                <c:pt idx="245">
                  <c:v>2.4500000000000455</c:v>
                </c:pt>
                <c:pt idx="246">
                  <c:v>2.4600000000000364</c:v>
                </c:pt>
                <c:pt idx="247">
                  <c:v>2.4700000000000273</c:v>
                </c:pt>
                <c:pt idx="248">
                  <c:v>2.4800000000000182</c:v>
                </c:pt>
                <c:pt idx="249">
                  <c:v>2.4900000000000091</c:v>
                </c:pt>
                <c:pt idx="250">
                  <c:v>2.5</c:v>
                </c:pt>
                <c:pt idx="251">
                  <c:v>2.5099999999999909</c:v>
                </c:pt>
                <c:pt idx="252">
                  <c:v>2.5199999999999818</c:v>
                </c:pt>
                <c:pt idx="253">
                  <c:v>2.5299999999999727</c:v>
                </c:pt>
                <c:pt idx="254">
                  <c:v>2.5399999999999636</c:v>
                </c:pt>
                <c:pt idx="255">
                  <c:v>2.5499999999999545</c:v>
                </c:pt>
                <c:pt idx="256">
                  <c:v>2.5599999999999454</c:v>
                </c:pt>
                <c:pt idx="257">
                  <c:v>2.5699999999999363</c:v>
                </c:pt>
                <c:pt idx="258">
                  <c:v>2.5800000000000409</c:v>
                </c:pt>
                <c:pt idx="259">
                  <c:v>2.5900000000000318</c:v>
                </c:pt>
                <c:pt idx="260">
                  <c:v>2.6000000000000227</c:v>
                </c:pt>
                <c:pt idx="261">
                  <c:v>2.6100000000000136</c:v>
                </c:pt>
                <c:pt idx="262">
                  <c:v>2.6200000000000045</c:v>
                </c:pt>
                <c:pt idx="263">
                  <c:v>2.6299999999999955</c:v>
                </c:pt>
                <c:pt idx="264">
                  <c:v>2.6399999999999864</c:v>
                </c:pt>
                <c:pt idx="265">
                  <c:v>2.6499999999999773</c:v>
                </c:pt>
                <c:pt idx="266">
                  <c:v>2.6599999999999682</c:v>
                </c:pt>
                <c:pt idx="267">
                  <c:v>2.6699999999999591</c:v>
                </c:pt>
                <c:pt idx="268">
                  <c:v>2.67999999999995</c:v>
                </c:pt>
                <c:pt idx="269">
                  <c:v>2.6899999999999409</c:v>
                </c:pt>
                <c:pt idx="270">
                  <c:v>2.7000000000000455</c:v>
                </c:pt>
                <c:pt idx="271">
                  <c:v>2.7100000000000364</c:v>
                </c:pt>
                <c:pt idx="272">
                  <c:v>2.7200000000000273</c:v>
                </c:pt>
                <c:pt idx="273">
                  <c:v>2.7300000000000182</c:v>
                </c:pt>
                <c:pt idx="274">
                  <c:v>2.7400000000000091</c:v>
                </c:pt>
                <c:pt idx="275">
                  <c:v>2.75</c:v>
                </c:pt>
                <c:pt idx="276">
                  <c:v>2.7599999999999909</c:v>
                </c:pt>
                <c:pt idx="277">
                  <c:v>2.7699999999999818</c:v>
                </c:pt>
                <c:pt idx="278">
                  <c:v>2.7799999999999727</c:v>
                </c:pt>
                <c:pt idx="279">
                  <c:v>2.7899999999999636</c:v>
                </c:pt>
                <c:pt idx="280">
                  <c:v>2.7999999999999545</c:v>
                </c:pt>
                <c:pt idx="281">
                  <c:v>2.8099999999999454</c:v>
                </c:pt>
                <c:pt idx="282">
                  <c:v>2.8199999999999363</c:v>
                </c:pt>
                <c:pt idx="283">
                  <c:v>2.8300000000000409</c:v>
                </c:pt>
                <c:pt idx="284">
                  <c:v>2.8400000000000318</c:v>
                </c:pt>
                <c:pt idx="285">
                  <c:v>2.8500000000000227</c:v>
                </c:pt>
                <c:pt idx="286">
                  <c:v>2.8600000000000136</c:v>
                </c:pt>
                <c:pt idx="287">
                  <c:v>2.8700000000000045</c:v>
                </c:pt>
                <c:pt idx="288">
                  <c:v>2.8799999999999955</c:v>
                </c:pt>
                <c:pt idx="289">
                  <c:v>2.8899999999999864</c:v>
                </c:pt>
                <c:pt idx="290">
                  <c:v>2.8999999999999773</c:v>
                </c:pt>
                <c:pt idx="291">
                  <c:v>2.9099999999999682</c:v>
                </c:pt>
                <c:pt idx="292">
                  <c:v>2.9199999999999591</c:v>
                </c:pt>
                <c:pt idx="293">
                  <c:v>2.92999999999995</c:v>
                </c:pt>
                <c:pt idx="294">
                  <c:v>2.9399999999999409</c:v>
                </c:pt>
                <c:pt idx="295">
                  <c:v>2.9500000000000455</c:v>
                </c:pt>
                <c:pt idx="296">
                  <c:v>2.9600000000000364</c:v>
                </c:pt>
                <c:pt idx="297">
                  <c:v>2.9700000000000273</c:v>
                </c:pt>
                <c:pt idx="298">
                  <c:v>2.9800000000000182</c:v>
                </c:pt>
                <c:pt idx="299">
                  <c:v>2.9900000000000091</c:v>
                </c:pt>
                <c:pt idx="300">
                  <c:v>3</c:v>
                </c:pt>
                <c:pt idx="301">
                  <c:v>3.0099999999999909</c:v>
                </c:pt>
                <c:pt idx="302">
                  <c:v>3.0199999999999818</c:v>
                </c:pt>
                <c:pt idx="303">
                  <c:v>3.0299999999999727</c:v>
                </c:pt>
                <c:pt idx="304">
                  <c:v>3.0399999999999636</c:v>
                </c:pt>
                <c:pt idx="305">
                  <c:v>3.0499999999999545</c:v>
                </c:pt>
                <c:pt idx="306">
                  <c:v>3.0599999999999454</c:v>
                </c:pt>
                <c:pt idx="307">
                  <c:v>3.0699999999999363</c:v>
                </c:pt>
                <c:pt idx="308">
                  <c:v>3.0800000000000409</c:v>
                </c:pt>
                <c:pt idx="309">
                  <c:v>3.0900000000000318</c:v>
                </c:pt>
                <c:pt idx="310">
                  <c:v>3.1000000000000227</c:v>
                </c:pt>
                <c:pt idx="311">
                  <c:v>3.1100000000000136</c:v>
                </c:pt>
                <c:pt idx="312">
                  <c:v>3.1200000000000045</c:v>
                </c:pt>
                <c:pt idx="313">
                  <c:v>3.1299999999999955</c:v>
                </c:pt>
                <c:pt idx="314">
                  <c:v>3.1399999999999864</c:v>
                </c:pt>
                <c:pt idx="315">
                  <c:v>3.1499999999999773</c:v>
                </c:pt>
                <c:pt idx="316">
                  <c:v>3.1599999999999682</c:v>
                </c:pt>
                <c:pt idx="317">
                  <c:v>3.1699999999999591</c:v>
                </c:pt>
                <c:pt idx="318">
                  <c:v>3.17999999999995</c:v>
                </c:pt>
                <c:pt idx="319">
                  <c:v>3.1899999999999409</c:v>
                </c:pt>
                <c:pt idx="320">
                  <c:v>3.2000000000000455</c:v>
                </c:pt>
                <c:pt idx="321">
                  <c:v>3.2100000000000364</c:v>
                </c:pt>
                <c:pt idx="322">
                  <c:v>3.2200000000000273</c:v>
                </c:pt>
                <c:pt idx="323">
                  <c:v>3.2300000000000182</c:v>
                </c:pt>
                <c:pt idx="324">
                  <c:v>3.2400000000000091</c:v>
                </c:pt>
                <c:pt idx="325">
                  <c:v>3.25</c:v>
                </c:pt>
                <c:pt idx="326">
                  <c:v>3.2599999999999909</c:v>
                </c:pt>
                <c:pt idx="327">
                  <c:v>3.2699999999999818</c:v>
                </c:pt>
                <c:pt idx="328">
                  <c:v>3.2799999999999727</c:v>
                </c:pt>
                <c:pt idx="329">
                  <c:v>3.2899999999999636</c:v>
                </c:pt>
                <c:pt idx="330">
                  <c:v>3.2999999999999545</c:v>
                </c:pt>
                <c:pt idx="331">
                  <c:v>3.3099999999999454</c:v>
                </c:pt>
                <c:pt idx="332">
                  <c:v>3.3199999999999363</c:v>
                </c:pt>
                <c:pt idx="333">
                  <c:v>3.3300000000000409</c:v>
                </c:pt>
                <c:pt idx="334">
                  <c:v>3.3400000000000318</c:v>
                </c:pt>
                <c:pt idx="335">
                  <c:v>3.3500000000000227</c:v>
                </c:pt>
                <c:pt idx="336">
                  <c:v>3.3600000000000136</c:v>
                </c:pt>
                <c:pt idx="337">
                  <c:v>3.3700000000000045</c:v>
                </c:pt>
                <c:pt idx="338">
                  <c:v>3.3799999999999955</c:v>
                </c:pt>
                <c:pt idx="339">
                  <c:v>3.3899999999999864</c:v>
                </c:pt>
                <c:pt idx="340">
                  <c:v>3.3999999999999773</c:v>
                </c:pt>
                <c:pt idx="341">
                  <c:v>3.4099999999999682</c:v>
                </c:pt>
                <c:pt idx="342">
                  <c:v>3.4199999999999591</c:v>
                </c:pt>
                <c:pt idx="343">
                  <c:v>3.42999999999995</c:v>
                </c:pt>
                <c:pt idx="344">
                  <c:v>3.4399999999999409</c:v>
                </c:pt>
                <c:pt idx="345">
                  <c:v>3.4500000000000455</c:v>
                </c:pt>
                <c:pt idx="346">
                  <c:v>3.4600000000000364</c:v>
                </c:pt>
                <c:pt idx="347">
                  <c:v>3.4700000000000273</c:v>
                </c:pt>
                <c:pt idx="348">
                  <c:v>3.4800000000000182</c:v>
                </c:pt>
                <c:pt idx="349">
                  <c:v>3.4900000000000091</c:v>
                </c:pt>
                <c:pt idx="350">
                  <c:v>3.5</c:v>
                </c:pt>
                <c:pt idx="351">
                  <c:v>3.5099999999999909</c:v>
                </c:pt>
                <c:pt idx="352">
                  <c:v>3.5199999999999818</c:v>
                </c:pt>
                <c:pt idx="353">
                  <c:v>3.5299999999999727</c:v>
                </c:pt>
                <c:pt idx="354">
                  <c:v>3.5399999999999636</c:v>
                </c:pt>
                <c:pt idx="355">
                  <c:v>3.5499999999999545</c:v>
                </c:pt>
                <c:pt idx="356">
                  <c:v>3.5599999999999454</c:v>
                </c:pt>
                <c:pt idx="357">
                  <c:v>3.5699999999999363</c:v>
                </c:pt>
                <c:pt idx="358">
                  <c:v>3.5800000000000409</c:v>
                </c:pt>
                <c:pt idx="359">
                  <c:v>3.5900000000000318</c:v>
                </c:pt>
                <c:pt idx="360">
                  <c:v>3.6000000000000227</c:v>
                </c:pt>
                <c:pt idx="361">
                  <c:v>3.6100000000000136</c:v>
                </c:pt>
                <c:pt idx="362">
                  <c:v>3.6200000000000045</c:v>
                </c:pt>
                <c:pt idx="363">
                  <c:v>3.6299999999999955</c:v>
                </c:pt>
                <c:pt idx="364">
                  <c:v>3.6399999999999864</c:v>
                </c:pt>
                <c:pt idx="365">
                  <c:v>3.6499999999999773</c:v>
                </c:pt>
                <c:pt idx="366">
                  <c:v>3.6599999999999682</c:v>
                </c:pt>
                <c:pt idx="367">
                  <c:v>3.6699999999999591</c:v>
                </c:pt>
                <c:pt idx="368">
                  <c:v>3.67999999999995</c:v>
                </c:pt>
                <c:pt idx="369">
                  <c:v>3.6899999999999409</c:v>
                </c:pt>
                <c:pt idx="370">
                  <c:v>3.7000000000000455</c:v>
                </c:pt>
                <c:pt idx="371">
                  <c:v>3.7100000000000364</c:v>
                </c:pt>
                <c:pt idx="372">
                  <c:v>3.7200000000000273</c:v>
                </c:pt>
                <c:pt idx="373">
                  <c:v>3.7300000000000182</c:v>
                </c:pt>
                <c:pt idx="374">
                  <c:v>3.7400000000000091</c:v>
                </c:pt>
                <c:pt idx="375">
                  <c:v>3.75</c:v>
                </c:pt>
                <c:pt idx="376">
                  <c:v>3.7599999999999909</c:v>
                </c:pt>
                <c:pt idx="377">
                  <c:v>3.7699999999999818</c:v>
                </c:pt>
                <c:pt idx="378">
                  <c:v>3.7799999999999727</c:v>
                </c:pt>
                <c:pt idx="379">
                  <c:v>3.7899999999999636</c:v>
                </c:pt>
                <c:pt idx="380">
                  <c:v>3.7999999999999545</c:v>
                </c:pt>
                <c:pt idx="381">
                  <c:v>3.8099999999999454</c:v>
                </c:pt>
                <c:pt idx="382">
                  <c:v>3.8199999999999363</c:v>
                </c:pt>
                <c:pt idx="383">
                  <c:v>3.8300000000000409</c:v>
                </c:pt>
                <c:pt idx="384">
                  <c:v>3.8400000000000318</c:v>
                </c:pt>
                <c:pt idx="385">
                  <c:v>3.8500000000000227</c:v>
                </c:pt>
                <c:pt idx="386">
                  <c:v>3.8600000000000136</c:v>
                </c:pt>
                <c:pt idx="387">
                  <c:v>3.8700000000000045</c:v>
                </c:pt>
                <c:pt idx="388">
                  <c:v>3.8799999999999955</c:v>
                </c:pt>
                <c:pt idx="389">
                  <c:v>3.8899999999999864</c:v>
                </c:pt>
                <c:pt idx="390">
                  <c:v>3.8999999999999773</c:v>
                </c:pt>
                <c:pt idx="391">
                  <c:v>3.9099999999999682</c:v>
                </c:pt>
                <c:pt idx="392">
                  <c:v>3.9199999999999591</c:v>
                </c:pt>
                <c:pt idx="393">
                  <c:v>3.92999999999995</c:v>
                </c:pt>
                <c:pt idx="394">
                  <c:v>3.9399999999999409</c:v>
                </c:pt>
                <c:pt idx="395">
                  <c:v>3.9500000000000455</c:v>
                </c:pt>
                <c:pt idx="396">
                  <c:v>3.9600000000000364</c:v>
                </c:pt>
                <c:pt idx="397">
                  <c:v>3.9700000000000273</c:v>
                </c:pt>
                <c:pt idx="398">
                  <c:v>3.9800000000000182</c:v>
                </c:pt>
                <c:pt idx="399">
                  <c:v>3.9900000000000091</c:v>
                </c:pt>
                <c:pt idx="400">
                  <c:v>4</c:v>
                </c:pt>
                <c:pt idx="401">
                  <c:v>4.0099999999999909</c:v>
                </c:pt>
                <c:pt idx="402">
                  <c:v>4.0199999999999818</c:v>
                </c:pt>
                <c:pt idx="403">
                  <c:v>4.0299999999999727</c:v>
                </c:pt>
                <c:pt idx="404">
                  <c:v>4.0399999999999636</c:v>
                </c:pt>
                <c:pt idx="405">
                  <c:v>4.0499999999999545</c:v>
                </c:pt>
                <c:pt idx="406">
                  <c:v>4.0599999999999454</c:v>
                </c:pt>
                <c:pt idx="407">
                  <c:v>4.0699999999999363</c:v>
                </c:pt>
                <c:pt idx="408">
                  <c:v>4.0800000000000409</c:v>
                </c:pt>
                <c:pt idx="409">
                  <c:v>4.0900000000000318</c:v>
                </c:pt>
                <c:pt idx="410">
                  <c:v>4.1000000000000227</c:v>
                </c:pt>
                <c:pt idx="411">
                  <c:v>4.1100000000000136</c:v>
                </c:pt>
                <c:pt idx="412">
                  <c:v>4.1200000000000045</c:v>
                </c:pt>
                <c:pt idx="413">
                  <c:v>4.1299999999999955</c:v>
                </c:pt>
                <c:pt idx="414">
                  <c:v>4.1399999999999864</c:v>
                </c:pt>
                <c:pt idx="415">
                  <c:v>4.1499999999999773</c:v>
                </c:pt>
                <c:pt idx="416">
                  <c:v>4.1599999999999682</c:v>
                </c:pt>
                <c:pt idx="417">
                  <c:v>4.1699999999999591</c:v>
                </c:pt>
                <c:pt idx="418">
                  <c:v>4.17999999999995</c:v>
                </c:pt>
                <c:pt idx="419">
                  <c:v>4.1899999999999409</c:v>
                </c:pt>
                <c:pt idx="420">
                  <c:v>4.2000000000000455</c:v>
                </c:pt>
                <c:pt idx="421">
                  <c:v>4.2100000000000364</c:v>
                </c:pt>
                <c:pt idx="422">
                  <c:v>4.2200000000000273</c:v>
                </c:pt>
                <c:pt idx="423">
                  <c:v>4.2300000000000182</c:v>
                </c:pt>
                <c:pt idx="424">
                  <c:v>4.2400000000000091</c:v>
                </c:pt>
                <c:pt idx="425">
                  <c:v>4.25</c:v>
                </c:pt>
                <c:pt idx="426">
                  <c:v>4.2599999999999909</c:v>
                </c:pt>
                <c:pt idx="427">
                  <c:v>4.2699999999999818</c:v>
                </c:pt>
                <c:pt idx="428">
                  <c:v>4.2799999999999727</c:v>
                </c:pt>
                <c:pt idx="429">
                  <c:v>4.2899999999999636</c:v>
                </c:pt>
                <c:pt idx="430">
                  <c:v>4.2999999999999545</c:v>
                </c:pt>
                <c:pt idx="431">
                  <c:v>4.3099999999999454</c:v>
                </c:pt>
                <c:pt idx="432">
                  <c:v>4.3199999999999363</c:v>
                </c:pt>
                <c:pt idx="433">
                  <c:v>4.3300000000000409</c:v>
                </c:pt>
                <c:pt idx="434">
                  <c:v>4.3400000000000318</c:v>
                </c:pt>
                <c:pt idx="435">
                  <c:v>4.3500000000000227</c:v>
                </c:pt>
                <c:pt idx="436">
                  <c:v>4.3600000000000136</c:v>
                </c:pt>
                <c:pt idx="437">
                  <c:v>4.3700000000000045</c:v>
                </c:pt>
                <c:pt idx="438">
                  <c:v>4.3799999999999955</c:v>
                </c:pt>
                <c:pt idx="439">
                  <c:v>4.3899999999999864</c:v>
                </c:pt>
                <c:pt idx="440">
                  <c:v>4.3999999999999773</c:v>
                </c:pt>
                <c:pt idx="441">
                  <c:v>4.4099999999999682</c:v>
                </c:pt>
                <c:pt idx="442">
                  <c:v>4.4199999999999591</c:v>
                </c:pt>
                <c:pt idx="443">
                  <c:v>4.42999999999995</c:v>
                </c:pt>
                <c:pt idx="444">
                  <c:v>4.4399999999999409</c:v>
                </c:pt>
                <c:pt idx="445">
                  <c:v>4.4500000000000455</c:v>
                </c:pt>
                <c:pt idx="446">
                  <c:v>4.4600000000000364</c:v>
                </c:pt>
                <c:pt idx="447">
                  <c:v>4.4700000000000273</c:v>
                </c:pt>
                <c:pt idx="448">
                  <c:v>4.4800000000000182</c:v>
                </c:pt>
                <c:pt idx="449">
                  <c:v>4.4900000000000091</c:v>
                </c:pt>
                <c:pt idx="450">
                  <c:v>4.5</c:v>
                </c:pt>
                <c:pt idx="451">
                  <c:v>4.5099999999999909</c:v>
                </c:pt>
                <c:pt idx="452">
                  <c:v>4.5199999999999818</c:v>
                </c:pt>
                <c:pt idx="453">
                  <c:v>4.5299999999999727</c:v>
                </c:pt>
                <c:pt idx="454">
                  <c:v>4.5399999999999636</c:v>
                </c:pt>
                <c:pt idx="455">
                  <c:v>4.5499999999999545</c:v>
                </c:pt>
                <c:pt idx="456">
                  <c:v>4.5599999999999454</c:v>
                </c:pt>
                <c:pt idx="457">
                  <c:v>4.5699999999999363</c:v>
                </c:pt>
                <c:pt idx="458">
                  <c:v>4.5800000000000409</c:v>
                </c:pt>
                <c:pt idx="459">
                  <c:v>4.5900000000000318</c:v>
                </c:pt>
                <c:pt idx="460">
                  <c:v>4.6000000000000227</c:v>
                </c:pt>
                <c:pt idx="461">
                  <c:v>4.6100000000000136</c:v>
                </c:pt>
                <c:pt idx="462">
                  <c:v>4.6200000000000045</c:v>
                </c:pt>
                <c:pt idx="463">
                  <c:v>4.6299999999999955</c:v>
                </c:pt>
                <c:pt idx="464">
                  <c:v>4.6399999999999864</c:v>
                </c:pt>
                <c:pt idx="465">
                  <c:v>4.6499999999999773</c:v>
                </c:pt>
                <c:pt idx="466">
                  <c:v>4.6599999999999682</c:v>
                </c:pt>
                <c:pt idx="467">
                  <c:v>4.6699999999999591</c:v>
                </c:pt>
                <c:pt idx="468">
                  <c:v>4.67999999999995</c:v>
                </c:pt>
                <c:pt idx="469">
                  <c:v>4.6899999999999409</c:v>
                </c:pt>
                <c:pt idx="470">
                  <c:v>4.7000000000000455</c:v>
                </c:pt>
                <c:pt idx="471">
                  <c:v>4.7100000000000364</c:v>
                </c:pt>
                <c:pt idx="472">
                  <c:v>4.7200000000000273</c:v>
                </c:pt>
                <c:pt idx="473">
                  <c:v>4.7300000000000182</c:v>
                </c:pt>
                <c:pt idx="474">
                  <c:v>4.7400000000000091</c:v>
                </c:pt>
                <c:pt idx="475">
                  <c:v>4.75</c:v>
                </c:pt>
                <c:pt idx="476">
                  <c:v>4.7599999999999909</c:v>
                </c:pt>
                <c:pt idx="477">
                  <c:v>4.7699999999999818</c:v>
                </c:pt>
                <c:pt idx="478">
                  <c:v>4.7799999999999727</c:v>
                </c:pt>
                <c:pt idx="479">
                  <c:v>4.7899999999999636</c:v>
                </c:pt>
                <c:pt idx="480">
                  <c:v>4.7999999999999545</c:v>
                </c:pt>
                <c:pt idx="481">
                  <c:v>4.8099999999999454</c:v>
                </c:pt>
                <c:pt idx="482">
                  <c:v>4.8199999999999363</c:v>
                </c:pt>
                <c:pt idx="483">
                  <c:v>4.8300000000000409</c:v>
                </c:pt>
                <c:pt idx="484">
                  <c:v>4.8400000000000318</c:v>
                </c:pt>
                <c:pt idx="485">
                  <c:v>4.8500000000000227</c:v>
                </c:pt>
                <c:pt idx="486">
                  <c:v>4.8600000000000136</c:v>
                </c:pt>
                <c:pt idx="487">
                  <c:v>4.8700000000000045</c:v>
                </c:pt>
                <c:pt idx="488">
                  <c:v>4.8799999999999955</c:v>
                </c:pt>
                <c:pt idx="489">
                  <c:v>4.8899999999999864</c:v>
                </c:pt>
                <c:pt idx="490">
                  <c:v>4.8999999999999773</c:v>
                </c:pt>
                <c:pt idx="491">
                  <c:v>4.9099999999999682</c:v>
                </c:pt>
                <c:pt idx="492">
                  <c:v>4.9199999999999591</c:v>
                </c:pt>
                <c:pt idx="493">
                  <c:v>4.92999999999995</c:v>
                </c:pt>
                <c:pt idx="494">
                  <c:v>4.9399999999999409</c:v>
                </c:pt>
                <c:pt idx="495">
                  <c:v>4.9500000000000455</c:v>
                </c:pt>
                <c:pt idx="496">
                  <c:v>4.9600000000000364</c:v>
                </c:pt>
                <c:pt idx="497">
                  <c:v>4.9700000000000273</c:v>
                </c:pt>
                <c:pt idx="498">
                  <c:v>4.9800000000000182</c:v>
                </c:pt>
                <c:pt idx="499">
                  <c:v>4.9900000000000091</c:v>
                </c:pt>
                <c:pt idx="500">
                  <c:v>5</c:v>
                </c:pt>
                <c:pt idx="501">
                  <c:v>5.0099999999999909</c:v>
                </c:pt>
                <c:pt idx="502">
                  <c:v>5.0199999999999818</c:v>
                </c:pt>
                <c:pt idx="503">
                  <c:v>5.0299999999999727</c:v>
                </c:pt>
                <c:pt idx="504">
                  <c:v>5.0399999999999636</c:v>
                </c:pt>
                <c:pt idx="505">
                  <c:v>5.0499999999999545</c:v>
                </c:pt>
                <c:pt idx="506">
                  <c:v>5.0599999999999454</c:v>
                </c:pt>
                <c:pt idx="507">
                  <c:v>5.0699999999999363</c:v>
                </c:pt>
                <c:pt idx="508">
                  <c:v>5.0800000000000409</c:v>
                </c:pt>
                <c:pt idx="509">
                  <c:v>5.0900000000000318</c:v>
                </c:pt>
                <c:pt idx="510">
                  <c:v>5.1000000000000227</c:v>
                </c:pt>
                <c:pt idx="511">
                  <c:v>5.1100000000000136</c:v>
                </c:pt>
                <c:pt idx="512">
                  <c:v>5.1200000000000045</c:v>
                </c:pt>
                <c:pt idx="513">
                  <c:v>5.1299999999999955</c:v>
                </c:pt>
                <c:pt idx="514">
                  <c:v>5.1399999999999864</c:v>
                </c:pt>
                <c:pt idx="515">
                  <c:v>5.1499999999999773</c:v>
                </c:pt>
                <c:pt idx="516">
                  <c:v>5.1599999999999682</c:v>
                </c:pt>
                <c:pt idx="517">
                  <c:v>5.1699999999999591</c:v>
                </c:pt>
                <c:pt idx="518">
                  <c:v>5.17999999999995</c:v>
                </c:pt>
                <c:pt idx="519">
                  <c:v>5.1899999999999409</c:v>
                </c:pt>
                <c:pt idx="520">
                  <c:v>5.2000000000000455</c:v>
                </c:pt>
                <c:pt idx="521">
                  <c:v>5.2100000000000364</c:v>
                </c:pt>
                <c:pt idx="522">
                  <c:v>5.2200000000000273</c:v>
                </c:pt>
                <c:pt idx="523">
                  <c:v>5.2300000000000182</c:v>
                </c:pt>
                <c:pt idx="524">
                  <c:v>5.2400000000000091</c:v>
                </c:pt>
                <c:pt idx="525">
                  <c:v>5.25</c:v>
                </c:pt>
                <c:pt idx="526">
                  <c:v>5.2599999999999909</c:v>
                </c:pt>
                <c:pt idx="527">
                  <c:v>5.2699999999999818</c:v>
                </c:pt>
                <c:pt idx="528">
                  <c:v>5.2799999999999727</c:v>
                </c:pt>
                <c:pt idx="529">
                  <c:v>5.2899999999999636</c:v>
                </c:pt>
                <c:pt idx="530">
                  <c:v>5.2999999999999545</c:v>
                </c:pt>
                <c:pt idx="531">
                  <c:v>5.3099999999999454</c:v>
                </c:pt>
                <c:pt idx="532">
                  <c:v>5.3199999999999363</c:v>
                </c:pt>
                <c:pt idx="533">
                  <c:v>5.3300000000000409</c:v>
                </c:pt>
                <c:pt idx="534">
                  <c:v>5.3400000000000318</c:v>
                </c:pt>
                <c:pt idx="535">
                  <c:v>5.3500000000000227</c:v>
                </c:pt>
                <c:pt idx="536">
                  <c:v>5.3600000000000136</c:v>
                </c:pt>
                <c:pt idx="537">
                  <c:v>5.3700000000000045</c:v>
                </c:pt>
                <c:pt idx="538">
                  <c:v>5.3799999999999955</c:v>
                </c:pt>
                <c:pt idx="539">
                  <c:v>5.3899999999999864</c:v>
                </c:pt>
                <c:pt idx="540">
                  <c:v>5.3999999999999773</c:v>
                </c:pt>
                <c:pt idx="541">
                  <c:v>5.4099999999999682</c:v>
                </c:pt>
                <c:pt idx="542">
                  <c:v>5.4199999999999591</c:v>
                </c:pt>
                <c:pt idx="543">
                  <c:v>5.42999999999995</c:v>
                </c:pt>
                <c:pt idx="544">
                  <c:v>5.4399999999999409</c:v>
                </c:pt>
                <c:pt idx="545">
                  <c:v>5.4500000000000455</c:v>
                </c:pt>
                <c:pt idx="546">
                  <c:v>5.4600000000000364</c:v>
                </c:pt>
                <c:pt idx="547">
                  <c:v>5.4700000000000273</c:v>
                </c:pt>
                <c:pt idx="548">
                  <c:v>5.4800000000000182</c:v>
                </c:pt>
                <c:pt idx="549">
                  <c:v>5.4900000000000091</c:v>
                </c:pt>
                <c:pt idx="550">
                  <c:v>5.5</c:v>
                </c:pt>
                <c:pt idx="551">
                  <c:v>5.5099999999999909</c:v>
                </c:pt>
                <c:pt idx="552">
                  <c:v>5.5199999999999818</c:v>
                </c:pt>
                <c:pt idx="553">
                  <c:v>5.5299999999999727</c:v>
                </c:pt>
                <c:pt idx="554">
                  <c:v>5.5399999999999636</c:v>
                </c:pt>
                <c:pt idx="555">
                  <c:v>5.5499999999999545</c:v>
                </c:pt>
                <c:pt idx="556">
                  <c:v>5.5599999999999454</c:v>
                </c:pt>
                <c:pt idx="557">
                  <c:v>5.5699999999999363</c:v>
                </c:pt>
                <c:pt idx="558">
                  <c:v>5.5800000000000409</c:v>
                </c:pt>
                <c:pt idx="559">
                  <c:v>5.5900000000000318</c:v>
                </c:pt>
                <c:pt idx="560">
                  <c:v>5.6000000000000227</c:v>
                </c:pt>
                <c:pt idx="561">
                  <c:v>5.6100000000000136</c:v>
                </c:pt>
                <c:pt idx="562">
                  <c:v>5.6200000000000045</c:v>
                </c:pt>
                <c:pt idx="563">
                  <c:v>5.6299999999999955</c:v>
                </c:pt>
                <c:pt idx="564">
                  <c:v>5.6399999999999864</c:v>
                </c:pt>
                <c:pt idx="565">
                  <c:v>5.6499999999999773</c:v>
                </c:pt>
                <c:pt idx="566">
                  <c:v>5.6599999999999682</c:v>
                </c:pt>
                <c:pt idx="567">
                  <c:v>5.6699999999999591</c:v>
                </c:pt>
                <c:pt idx="568">
                  <c:v>5.67999999999995</c:v>
                </c:pt>
                <c:pt idx="569">
                  <c:v>5.6899999999999409</c:v>
                </c:pt>
                <c:pt idx="570">
                  <c:v>5.7000000000000455</c:v>
                </c:pt>
                <c:pt idx="571">
                  <c:v>5.7100000000000364</c:v>
                </c:pt>
                <c:pt idx="572">
                  <c:v>5.7200000000000273</c:v>
                </c:pt>
                <c:pt idx="573">
                  <c:v>5.7300000000000182</c:v>
                </c:pt>
                <c:pt idx="574">
                  <c:v>5.7400000000000091</c:v>
                </c:pt>
                <c:pt idx="575">
                  <c:v>5.75</c:v>
                </c:pt>
                <c:pt idx="576">
                  <c:v>5.7599999999999909</c:v>
                </c:pt>
                <c:pt idx="577">
                  <c:v>5.7699999999999818</c:v>
                </c:pt>
                <c:pt idx="578">
                  <c:v>5.7799999999999727</c:v>
                </c:pt>
                <c:pt idx="579">
                  <c:v>5.7899999999999636</c:v>
                </c:pt>
                <c:pt idx="580">
                  <c:v>5.7999999999999545</c:v>
                </c:pt>
                <c:pt idx="581">
                  <c:v>5.8099999999999454</c:v>
                </c:pt>
                <c:pt idx="582">
                  <c:v>5.8199999999999363</c:v>
                </c:pt>
                <c:pt idx="583">
                  <c:v>5.8300000000000409</c:v>
                </c:pt>
                <c:pt idx="584">
                  <c:v>5.8400000000000318</c:v>
                </c:pt>
                <c:pt idx="585">
                  <c:v>5.8500000000000227</c:v>
                </c:pt>
                <c:pt idx="586">
                  <c:v>5.8600000000000136</c:v>
                </c:pt>
                <c:pt idx="587">
                  <c:v>5.8700000000000045</c:v>
                </c:pt>
                <c:pt idx="588">
                  <c:v>5.8799999999999955</c:v>
                </c:pt>
                <c:pt idx="589">
                  <c:v>5.8899999999999864</c:v>
                </c:pt>
                <c:pt idx="590">
                  <c:v>5.8999999999999773</c:v>
                </c:pt>
                <c:pt idx="591">
                  <c:v>5.9099999999999682</c:v>
                </c:pt>
                <c:pt idx="592">
                  <c:v>5.9199999999999591</c:v>
                </c:pt>
                <c:pt idx="593">
                  <c:v>5.92999999999995</c:v>
                </c:pt>
                <c:pt idx="594">
                  <c:v>5.9399999999999409</c:v>
                </c:pt>
                <c:pt idx="595">
                  <c:v>5.9500000000000455</c:v>
                </c:pt>
                <c:pt idx="596">
                  <c:v>5.9600000000000364</c:v>
                </c:pt>
                <c:pt idx="597">
                  <c:v>5.9700000000000273</c:v>
                </c:pt>
                <c:pt idx="598">
                  <c:v>5.9800000000000182</c:v>
                </c:pt>
                <c:pt idx="599">
                  <c:v>5.9900000000000091</c:v>
                </c:pt>
                <c:pt idx="600">
                  <c:v>6</c:v>
                </c:pt>
                <c:pt idx="601">
                  <c:v>6.0099999999999909</c:v>
                </c:pt>
                <c:pt idx="602">
                  <c:v>6.0199999999999818</c:v>
                </c:pt>
                <c:pt idx="603">
                  <c:v>6.0299999999999727</c:v>
                </c:pt>
                <c:pt idx="604">
                  <c:v>6.0399999999999636</c:v>
                </c:pt>
                <c:pt idx="605">
                  <c:v>6.0499999999999545</c:v>
                </c:pt>
                <c:pt idx="606">
                  <c:v>6.0599999999999454</c:v>
                </c:pt>
                <c:pt idx="607">
                  <c:v>6.0699999999999363</c:v>
                </c:pt>
                <c:pt idx="608">
                  <c:v>6.0800000000000409</c:v>
                </c:pt>
                <c:pt idx="609">
                  <c:v>6.0900000000000318</c:v>
                </c:pt>
                <c:pt idx="610">
                  <c:v>6.1000000000000227</c:v>
                </c:pt>
                <c:pt idx="611">
                  <c:v>6.1100000000000136</c:v>
                </c:pt>
                <c:pt idx="612">
                  <c:v>6.1200000000000045</c:v>
                </c:pt>
                <c:pt idx="613">
                  <c:v>6.1299999999999955</c:v>
                </c:pt>
                <c:pt idx="614">
                  <c:v>6.1399999999999864</c:v>
                </c:pt>
                <c:pt idx="615">
                  <c:v>6.1499999999999773</c:v>
                </c:pt>
                <c:pt idx="616">
                  <c:v>6.1599999999999682</c:v>
                </c:pt>
                <c:pt idx="617">
                  <c:v>6.1699999999999591</c:v>
                </c:pt>
                <c:pt idx="618">
                  <c:v>6.17999999999995</c:v>
                </c:pt>
                <c:pt idx="619">
                  <c:v>6.1899999999999409</c:v>
                </c:pt>
                <c:pt idx="620">
                  <c:v>6.2000000000000455</c:v>
                </c:pt>
                <c:pt idx="621">
                  <c:v>6.2100000000000364</c:v>
                </c:pt>
                <c:pt idx="622">
                  <c:v>6.2200000000000273</c:v>
                </c:pt>
                <c:pt idx="623">
                  <c:v>6.2300000000000182</c:v>
                </c:pt>
                <c:pt idx="624">
                  <c:v>6.2400000000000091</c:v>
                </c:pt>
                <c:pt idx="625">
                  <c:v>6.25</c:v>
                </c:pt>
                <c:pt idx="626">
                  <c:v>6.2599999999999909</c:v>
                </c:pt>
                <c:pt idx="627">
                  <c:v>6.2699999999999818</c:v>
                </c:pt>
                <c:pt idx="628">
                  <c:v>6.2799999999999727</c:v>
                </c:pt>
                <c:pt idx="629">
                  <c:v>6.2899999999999636</c:v>
                </c:pt>
                <c:pt idx="630">
                  <c:v>6.2999999999999545</c:v>
                </c:pt>
                <c:pt idx="631">
                  <c:v>6.3099999999999454</c:v>
                </c:pt>
                <c:pt idx="632">
                  <c:v>6.3199999999999363</c:v>
                </c:pt>
                <c:pt idx="633">
                  <c:v>6.3300000000000409</c:v>
                </c:pt>
                <c:pt idx="634">
                  <c:v>6.3400000000000318</c:v>
                </c:pt>
                <c:pt idx="635">
                  <c:v>6.3500000000000227</c:v>
                </c:pt>
                <c:pt idx="636">
                  <c:v>6.3600000000000136</c:v>
                </c:pt>
                <c:pt idx="637">
                  <c:v>6.3700000000000045</c:v>
                </c:pt>
                <c:pt idx="638">
                  <c:v>6.3799999999999955</c:v>
                </c:pt>
                <c:pt idx="639">
                  <c:v>6.3899999999999864</c:v>
                </c:pt>
                <c:pt idx="640">
                  <c:v>6.3999999999999773</c:v>
                </c:pt>
                <c:pt idx="641">
                  <c:v>6.4099999999999682</c:v>
                </c:pt>
                <c:pt idx="642">
                  <c:v>6.4199999999999591</c:v>
                </c:pt>
                <c:pt idx="643">
                  <c:v>6.42999999999995</c:v>
                </c:pt>
                <c:pt idx="644">
                  <c:v>6.4399999999999409</c:v>
                </c:pt>
                <c:pt idx="645">
                  <c:v>6.4500000000000455</c:v>
                </c:pt>
                <c:pt idx="646">
                  <c:v>6.4600000000000364</c:v>
                </c:pt>
                <c:pt idx="647">
                  <c:v>6.4700000000000273</c:v>
                </c:pt>
                <c:pt idx="648">
                  <c:v>6.4800000000000182</c:v>
                </c:pt>
                <c:pt idx="649">
                  <c:v>6.4900000000000091</c:v>
                </c:pt>
                <c:pt idx="650">
                  <c:v>6.5</c:v>
                </c:pt>
                <c:pt idx="651">
                  <c:v>6.5099999999999909</c:v>
                </c:pt>
                <c:pt idx="652">
                  <c:v>6.5199999999999818</c:v>
                </c:pt>
                <c:pt idx="653">
                  <c:v>6.5299999999999727</c:v>
                </c:pt>
                <c:pt idx="654">
                  <c:v>6.5399999999999636</c:v>
                </c:pt>
                <c:pt idx="655">
                  <c:v>6.5499999999999545</c:v>
                </c:pt>
                <c:pt idx="656">
                  <c:v>6.5599999999999454</c:v>
                </c:pt>
                <c:pt idx="657">
                  <c:v>6.5699999999999363</c:v>
                </c:pt>
                <c:pt idx="658">
                  <c:v>6.5800000000000409</c:v>
                </c:pt>
                <c:pt idx="659">
                  <c:v>6.5900000000000318</c:v>
                </c:pt>
                <c:pt idx="660">
                  <c:v>6.6000000000000227</c:v>
                </c:pt>
                <c:pt idx="661">
                  <c:v>6.6100000000000136</c:v>
                </c:pt>
                <c:pt idx="662">
                  <c:v>6.6200000000000045</c:v>
                </c:pt>
                <c:pt idx="663">
                  <c:v>6.6299999999999955</c:v>
                </c:pt>
                <c:pt idx="664">
                  <c:v>6.6399999999999864</c:v>
                </c:pt>
                <c:pt idx="665">
                  <c:v>6.6499999999999773</c:v>
                </c:pt>
                <c:pt idx="666">
                  <c:v>6.6599999999999682</c:v>
                </c:pt>
                <c:pt idx="667">
                  <c:v>6.6699999999999591</c:v>
                </c:pt>
                <c:pt idx="668">
                  <c:v>6.67999999999995</c:v>
                </c:pt>
                <c:pt idx="669">
                  <c:v>6.6899999999999409</c:v>
                </c:pt>
                <c:pt idx="670">
                  <c:v>6.7000000000000455</c:v>
                </c:pt>
                <c:pt idx="671">
                  <c:v>6.7100000000000364</c:v>
                </c:pt>
                <c:pt idx="672">
                  <c:v>6.7200000000000273</c:v>
                </c:pt>
                <c:pt idx="673">
                  <c:v>6.7300000000000182</c:v>
                </c:pt>
                <c:pt idx="674">
                  <c:v>6.7400000000000091</c:v>
                </c:pt>
                <c:pt idx="675">
                  <c:v>6.75</c:v>
                </c:pt>
                <c:pt idx="676">
                  <c:v>6.7599999999999909</c:v>
                </c:pt>
                <c:pt idx="677">
                  <c:v>6.7699999999999818</c:v>
                </c:pt>
                <c:pt idx="678">
                  <c:v>6.7799999999999727</c:v>
                </c:pt>
                <c:pt idx="679">
                  <c:v>6.7899999999999636</c:v>
                </c:pt>
                <c:pt idx="680">
                  <c:v>6.7999999999999545</c:v>
                </c:pt>
                <c:pt idx="681">
                  <c:v>6.8099999999999454</c:v>
                </c:pt>
                <c:pt idx="682">
                  <c:v>6.8199999999999363</c:v>
                </c:pt>
                <c:pt idx="683">
                  <c:v>6.8300000000000409</c:v>
                </c:pt>
                <c:pt idx="684">
                  <c:v>6.8400000000000318</c:v>
                </c:pt>
                <c:pt idx="685">
                  <c:v>6.8500000000000227</c:v>
                </c:pt>
                <c:pt idx="686">
                  <c:v>6.8600000000000136</c:v>
                </c:pt>
                <c:pt idx="687">
                  <c:v>6.8700000000000045</c:v>
                </c:pt>
                <c:pt idx="688">
                  <c:v>6.8799999999999955</c:v>
                </c:pt>
                <c:pt idx="689">
                  <c:v>6.8899999999999864</c:v>
                </c:pt>
                <c:pt idx="690">
                  <c:v>6.8999999999999773</c:v>
                </c:pt>
                <c:pt idx="691">
                  <c:v>6.9099999999999682</c:v>
                </c:pt>
                <c:pt idx="692">
                  <c:v>6.9199999999999591</c:v>
                </c:pt>
                <c:pt idx="693">
                  <c:v>6.92999999999995</c:v>
                </c:pt>
                <c:pt idx="694">
                  <c:v>6.9399999999999409</c:v>
                </c:pt>
                <c:pt idx="695">
                  <c:v>6.9500000000000455</c:v>
                </c:pt>
                <c:pt idx="696">
                  <c:v>6.9600000000000364</c:v>
                </c:pt>
                <c:pt idx="697">
                  <c:v>6.9700000000000273</c:v>
                </c:pt>
                <c:pt idx="698">
                  <c:v>6.9800000000000182</c:v>
                </c:pt>
                <c:pt idx="699">
                  <c:v>6.9900000000000091</c:v>
                </c:pt>
                <c:pt idx="700">
                  <c:v>7</c:v>
                </c:pt>
                <c:pt idx="701">
                  <c:v>7.0099999999999909</c:v>
                </c:pt>
                <c:pt idx="702">
                  <c:v>7.0199999999999818</c:v>
                </c:pt>
                <c:pt idx="703">
                  <c:v>7.0299999999999727</c:v>
                </c:pt>
                <c:pt idx="704">
                  <c:v>7.0399999999999636</c:v>
                </c:pt>
                <c:pt idx="705">
                  <c:v>7.0499999999999545</c:v>
                </c:pt>
                <c:pt idx="706">
                  <c:v>7.0599999999999454</c:v>
                </c:pt>
                <c:pt idx="707">
                  <c:v>7.0699999999999363</c:v>
                </c:pt>
                <c:pt idx="708">
                  <c:v>7.0800000000000409</c:v>
                </c:pt>
                <c:pt idx="709">
                  <c:v>7.0900000000000318</c:v>
                </c:pt>
                <c:pt idx="710">
                  <c:v>7.1000000000000227</c:v>
                </c:pt>
                <c:pt idx="711">
                  <c:v>7.1100000000000136</c:v>
                </c:pt>
                <c:pt idx="712">
                  <c:v>7.1200000000000045</c:v>
                </c:pt>
                <c:pt idx="713">
                  <c:v>7.1299999999999955</c:v>
                </c:pt>
                <c:pt idx="714">
                  <c:v>7.1399999999999864</c:v>
                </c:pt>
                <c:pt idx="715">
                  <c:v>7.1499999999999773</c:v>
                </c:pt>
                <c:pt idx="716">
                  <c:v>7.1599999999999682</c:v>
                </c:pt>
                <c:pt idx="717">
                  <c:v>7.1699999999999591</c:v>
                </c:pt>
                <c:pt idx="718">
                  <c:v>7.17999999999995</c:v>
                </c:pt>
                <c:pt idx="719">
                  <c:v>7.1899999999999409</c:v>
                </c:pt>
                <c:pt idx="720">
                  <c:v>7.2000000000000455</c:v>
                </c:pt>
                <c:pt idx="721">
                  <c:v>7.2100000000000364</c:v>
                </c:pt>
                <c:pt idx="722">
                  <c:v>7.2200000000000273</c:v>
                </c:pt>
                <c:pt idx="723">
                  <c:v>7.2300000000000182</c:v>
                </c:pt>
                <c:pt idx="724">
                  <c:v>7.2400000000000091</c:v>
                </c:pt>
                <c:pt idx="725">
                  <c:v>7.25</c:v>
                </c:pt>
                <c:pt idx="726">
                  <c:v>7.2599999999999909</c:v>
                </c:pt>
                <c:pt idx="727">
                  <c:v>7.2699999999999818</c:v>
                </c:pt>
                <c:pt idx="728">
                  <c:v>7.2799999999999727</c:v>
                </c:pt>
                <c:pt idx="729">
                  <c:v>7.2899999999999636</c:v>
                </c:pt>
                <c:pt idx="730">
                  <c:v>7.2999999999999545</c:v>
                </c:pt>
                <c:pt idx="731">
                  <c:v>7.3099999999999454</c:v>
                </c:pt>
                <c:pt idx="732">
                  <c:v>7.3199999999999363</c:v>
                </c:pt>
                <c:pt idx="733">
                  <c:v>7.3300000000000409</c:v>
                </c:pt>
                <c:pt idx="734">
                  <c:v>7.3400000000000318</c:v>
                </c:pt>
                <c:pt idx="735">
                  <c:v>7.3500000000000227</c:v>
                </c:pt>
                <c:pt idx="736">
                  <c:v>7.3600000000000136</c:v>
                </c:pt>
                <c:pt idx="737">
                  <c:v>7.3700000000000045</c:v>
                </c:pt>
                <c:pt idx="738">
                  <c:v>7.3799999999999955</c:v>
                </c:pt>
                <c:pt idx="739">
                  <c:v>7.3899999999999864</c:v>
                </c:pt>
                <c:pt idx="740">
                  <c:v>7.3999999999999773</c:v>
                </c:pt>
                <c:pt idx="741">
                  <c:v>7.4099999999999682</c:v>
                </c:pt>
                <c:pt idx="742">
                  <c:v>7.4199999999999591</c:v>
                </c:pt>
                <c:pt idx="743">
                  <c:v>7.42999999999995</c:v>
                </c:pt>
                <c:pt idx="744">
                  <c:v>7.4399999999999409</c:v>
                </c:pt>
                <c:pt idx="745">
                  <c:v>7.4500000000000455</c:v>
                </c:pt>
                <c:pt idx="746">
                  <c:v>7.4600000000000364</c:v>
                </c:pt>
                <c:pt idx="747">
                  <c:v>7.4700000000000273</c:v>
                </c:pt>
                <c:pt idx="748">
                  <c:v>7.4800000000000182</c:v>
                </c:pt>
                <c:pt idx="749">
                  <c:v>7.4900000000000091</c:v>
                </c:pt>
                <c:pt idx="750">
                  <c:v>7.5</c:v>
                </c:pt>
                <c:pt idx="751">
                  <c:v>7.5099999999999909</c:v>
                </c:pt>
                <c:pt idx="752">
                  <c:v>7.5199999999999818</c:v>
                </c:pt>
                <c:pt idx="753">
                  <c:v>7.5299999999999727</c:v>
                </c:pt>
                <c:pt idx="754">
                  <c:v>7.5399999999999636</c:v>
                </c:pt>
                <c:pt idx="755">
                  <c:v>7.5499999999999545</c:v>
                </c:pt>
                <c:pt idx="756">
                  <c:v>7.5599999999999454</c:v>
                </c:pt>
                <c:pt idx="757">
                  <c:v>7.5699999999999363</c:v>
                </c:pt>
                <c:pt idx="758">
                  <c:v>7.5800000000000409</c:v>
                </c:pt>
                <c:pt idx="759">
                  <c:v>7.5900000000000318</c:v>
                </c:pt>
                <c:pt idx="760">
                  <c:v>7.6000000000000227</c:v>
                </c:pt>
                <c:pt idx="761">
                  <c:v>7.6100000000000136</c:v>
                </c:pt>
                <c:pt idx="762">
                  <c:v>7.6200000000000045</c:v>
                </c:pt>
                <c:pt idx="763">
                  <c:v>7.6299999999999955</c:v>
                </c:pt>
                <c:pt idx="764">
                  <c:v>7.6399999999999864</c:v>
                </c:pt>
                <c:pt idx="765">
                  <c:v>7.6499999999999773</c:v>
                </c:pt>
                <c:pt idx="766">
                  <c:v>7.6599999999999682</c:v>
                </c:pt>
                <c:pt idx="767">
                  <c:v>7.6699999999999591</c:v>
                </c:pt>
                <c:pt idx="768">
                  <c:v>7.67999999999995</c:v>
                </c:pt>
                <c:pt idx="769">
                  <c:v>7.6899999999999409</c:v>
                </c:pt>
                <c:pt idx="770">
                  <c:v>7.7000000000000455</c:v>
                </c:pt>
                <c:pt idx="771">
                  <c:v>7.7100000000000364</c:v>
                </c:pt>
                <c:pt idx="772">
                  <c:v>7.7200000000000273</c:v>
                </c:pt>
                <c:pt idx="773">
                  <c:v>7.7300000000000182</c:v>
                </c:pt>
                <c:pt idx="774">
                  <c:v>7.7400000000000091</c:v>
                </c:pt>
                <c:pt idx="775">
                  <c:v>7.75</c:v>
                </c:pt>
                <c:pt idx="776">
                  <c:v>7.7599999999999909</c:v>
                </c:pt>
                <c:pt idx="777">
                  <c:v>7.7699999999999818</c:v>
                </c:pt>
                <c:pt idx="778">
                  <c:v>7.7799999999999727</c:v>
                </c:pt>
                <c:pt idx="779">
                  <c:v>7.7899999999999636</c:v>
                </c:pt>
                <c:pt idx="780">
                  <c:v>7.7999999999999545</c:v>
                </c:pt>
                <c:pt idx="781">
                  <c:v>7.8099999999999454</c:v>
                </c:pt>
                <c:pt idx="782">
                  <c:v>7.8199999999999363</c:v>
                </c:pt>
                <c:pt idx="783">
                  <c:v>7.8300000000000409</c:v>
                </c:pt>
                <c:pt idx="784">
                  <c:v>7.8400000000000318</c:v>
                </c:pt>
                <c:pt idx="785">
                  <c:v>7.8500000000000227</c:v>
                </c:pt>
                <c:pt idx="786">
                  <c:v>7.8600000000000136</c:v>
                </c:pt>
                <c:pt idx="787">
                  <c:v>7.8700000000000045</c:v>
                </c:pt>
                <c:pt idx="788">
                  <c:v>7.8799999999999955</c:v>
                </c:pt>
                <c:pt idx="789">
                  <c:v>7.8899999999999864</c:v>
                </c:pt>
                <c:pt idx="790">
                  <c:v>7.8999999999999773</c:v>
                </c:pt>
                <c:pt idx="791">
                  <c:v>7.9099999999999682</c:v>
                </c:pt>
                <c:pt idx="792">
                  <c:v>7.9199999999999591</c:v>
                </c:pt>
                <c:pt idx="793">
                  <c:v>7.92999999999995</c:v>
                </c:pt>
                <c:pt idx="794">
                  <c:v>7.9399999999999409</c:v>
                </c:pt>
                <c:pt idx="795">
                  <c:v>7.9500000000000455</c:v>
                </c:pt>
                <c:pt idx="796">
                  <c:v>7.9600000000000364</c:v>
                </c:pt>
                <c:pt idx="797">
                  <c:v>7.9700000000000273</c:v>
                </c:pt>
                <c:pt idx="798">
                  <c:v>7.9800000000000182</c:v>
                </c:pt>
                <c:pt idx="799">
                  <c:v>7.9900000000000091</c:v>
                </c:pt>
                <c:pt idx="800">
                  <c:v>8</c:v>
                </c:pt>
                <c:pt idx="801">
                  <c:v>8.0099999999999909</c:v>
                </c:pt>
                <c:pt idx="802">
                  <c:v>8.0199999999999818</c:v>
                </c:pt>
                <c:pt idx="803">
                  <c:v>8.0299999999999727</c:v>
                </c:pt>
                <c:pt idx="804">
                  <c:v>8.0399999999999636</c:v>
                </c:pt>
                <c:pt idx="805">
                  <c:v>8.0499999999999545</c:v>
                </c:pt>
                <c:pt idx="806">
                  <c:v>8.0599999999999454</c:v>
                </c:pt>
                <c:pt idx="807">
                  <c:v>8.0699999999999363</c:v>
                </c:pt>
                <c:pt idx="808">
                  <c:v>8.0800000000000409</c:v>
                </c:pt>
                <c:pt idx="809">
                  <c:v>8.0900000000000318</c:v>
                </c:pt>
                <c:pt idx="810">
                  <c:v>8.1000000000000227</c:v>
                </c:pt>
                <c:pt idx="811">
                  <c:v>8.1100000000000136</c:v>
                </c:pt>
                <c:pt idx="812">
                  <c:v>8.1200000000000045</c:v>
                </c:pt>
                <c:pt idx="813">
                  <c:v>8.1299999999999955</c:v>
                </c:pt>
                <c:pt idx="814">
                  <c:v>8.1399999999999864</c:v>
                </c:pt>
                <c:pt idx="815">
                  <c:v>8.1499999999999773</c:v>
                </c:pt>
                <c:pt idx="816">
                  <c:v>8.1599999999999682</c:v>
                </c:pt>
                <c:pt idx="817">
                  <c:v>8.1699999999999591</c:v>
                </c:pt>
                <c:pt idx="818">
                  <c:v>8.17999999999995</c:v>
                </c:pt>
                <c:pt idx="819">
                  <c:v>8.1899999999999409</c:v>
                </c:pt>
                <c:pt idx="820">
                  <c:v>8.2000000000000455</c:v>
                </c:pt>
                <c:pt idx="821">
                  <c:v>8.2100000000000364</c:v>
                </c:pt>
                <c:pt idx="822">
                  <c:v>8.2200000000000273</c:v>
                </c:pt>
                <c:pt idx="823">
                  <c:v>8.2300000000000182</c:v>
                </c:pt>
                <c:pt idx="824">
                  <c:v>8.2400000000000091</c:v>
                </c:pt>
                <c:pt idx="825">
                  <c:v>8.25</c:v>
                </c:pt>
                <c:pt idx="826">
                  <c:v>8.2599999999999909</c:v>
                </c:pt>
                <c:pt idx="827">
                  <c:v>8.2699999999999818</c:v>
                </c:pt>
                <c:pt idx="828">
                  <c:v>8.2799999999999727</c:v>
                </c:pt>
                <c:pt idx="829">
                  <c:v>8.2899999999999636</c:v>
                </c:pt>
                <c:pt idx="830">
                  <c:v>8.2999999999999545</c:v>
                </c:pt>
                <c:pt idx="831">
                  <c:v>8.3099999999999454</c:v>
                </c:pt>
                <c:pt idx="832">
                  <c:v>8.3199999999999363</c:v>
                </c:pt>
                <c:pt idx="833">
                  <c:v>8.3300000000000409</c:v>
                </c:pt>
                <c:pt idx="834">
                  <c:v>8.3400000000000318</c:v>
                </c:pt>
                <c:pt idx="835">
                  <c:v>8.3500000000000227</c:v>
                </c:pt>
                <c:pt idx="836">
                  <c:v>8.3600000000000136</c:v>
                </c:pt>
                <c:pt idx="837">
                  <c:v>8.3700000000000045</c:v>
                </c:pt>
                <c:pt idx="838">
                  <c:v>8.3799999999999955</c:v>
                </c:pt>
                <c:pt idx="839">
                  <c:v>8.3899999999999864</c:v>
                </c:pt>
                <c:pt idx="840">
                  <c:v>8.3999999999999773</c:v>
                </c:pt>
                <c:pt idx="841">
                  <c:v>8.4099999999999682</c:v>
                </c:pt>
                <c:pt idx="842">
                  <c:v>8.4199999999999591</c:v>
                </c:pt>
                <c:pt idx="843">
                  <c:v>8.42999999999995</c:v>
                </c:pt>
                <c:pt idx="844">
                  <c:v>8.4399999999999409</c:v>
                </c:pt>
                <c:pt idx="845">
                  <c:v>8.4500000000000455</c:v>
                </c:pt>
                <c:pt idx="846">
                  <c:v>8.4600000000000364</c:v>
                </c:pt>
                <c:pt idx="847">
                  <c:v>8.4700000000000273</c:v>
                </c:pt>
                <c:pt idx="848">
                  <c:v>8.4800000000000182</c:v>
                </c:pt>
                <c:pt idx="849">
                  <c:v>8.4900000000000091</c:v>
                </c:pt>
                <c:pt idx="850">
                  <c:v>8.5</c:v>
                </c:pt>
                <c:pt idx="851">
                  <c:v>8.5099999999999909</c:v>
                </c:pt>
                <c:pt idx="852">
                  <c:v>8.5199999999999818</c:v>
                </c:pt>
                <c:pt idx="853">
                  <c:v>8.5299999999999727</c:v>
                </c:pt>
                <c:pt idx="854">
                  <c:v>8.5399999999999636</c:v>
                </c:pt>
                <c:pt idx="855">
                  <c:v>8.5499999999999545</c:v>
                </c:pt>
                <c:pt idx="856">
                  <c:v>8.5599999999999454</c:v>
                </c:pt>
                <c:pt idx="857">
                  <c:v>8.5699999999999363</c:v>
                </c:pt>
                <c:pt idx="858">
                  <c:v>8.5800000000000409</c:v>
                </c:pt>
                <c:pt idx="859">
                  <c:v>8.5900000000000318</c:v>
                </c:pt>
                <c:pt idx="860">
                  <c:v>8.6000000000000227</c:v>
                </c:pt>
                <c:pt idx="861">
                  <c:v>8.6100000000000136</c:v>
                </c:pt>
                <c:pt idx="862">
                  <c:v>8.6200000000000045</c:v>
                </c:pt>
                <c:pt idx="863">
                  <c:v>8.6299999999999955</c:v>
                </c:pt>
                <c:pt idx="864">
                  <c:v>8.6399999999999864</c:v>
                </c:pt>
                <c:pt idx="865">
                  <c:v>8.6499999999999773</c:v>
                </c:pt>
                <c:pt idx="866">
                  <c:v>8.6599999999999682</c:v>
                </c:pt>
                <c:pt idx="867">
                  <c:v>8.6699999999999591</c:v>
                </c:pt>
                <c:pt idx="868">
                  <c:v>8.67999999999995</c:v>
                </c:pt>
                <c:pt idx="869">
                  <c:v>8.6899999999999409</c:v>
                </c:pt>
                <c:pt idx="870">
                  <c:v>8.7000000000000455</c:v>
                </c:pt>
                <c:pt idx="871">
                  <c:v>8.7100000000000364</c:v>
                </c:pt>
                <c:pt idx="872">
                  <c:v>8.7200000000000273</c:v>
                </c:pt>
                <c:pt idx="873">
                  <c:v>8.7300000000000182</c:v>
                </c:pt>
                <c:pt idx="874">
                  <c:v>8.7400000000000091</c:v>
                </c:pt>
                <c:pt idx="875">
                  <c:v>8.75</c:v>
                </c:pt>
                <c:pt idx="876">
                  <c:v>8.7599999999999909</c:v>
                </c:pt>
                <c:pt idx="877">
                  <c:v>8.7699999999999818</c:v>
                </c:pt>
                <c:pt idx="878">
                  <c:v>8.7799999999999727</c:v>
                </c:pt>
                <c:pt idx="879">
                  <c:v>8.7899999999999636</c:v>
                </c:pt>
                <c:pt idx="880">
                  <c:v>8.7999999999999545</c:v>
                </c:pt>
                <c:pt idx="881">
                  <c:v>8.8099999999999454</c:v>
                </c:pt>
                <c:pt idx="882">
                  <c:v>8.8199999999999363</c:v>
                </c:pt>
                <c:pt idx="883">
                  <c:v>8.8300000000000409</c:v>
                </c:pt>
                <c:pt idx="884">
                  <c:v>8.8400000000000318</c:v>
                </c:pt>
                <c:pt idx="885">
                  <c:v>8.8500000000000227</c:v>
                </c:pt>
                <c:pt idx="886">
                  <c:v>8.8600000000000136</c:v>
                </c:pt>
                <c:pt idx="887">
                  <c:v>8.8700000000000045</c:v>
                </c:pt>
                <c:pt idx="888">
                  <c:v>8.8799999999999955</c:v>
                </c:pt>
                <c:pt idx="889">
                  <c:v>8.8899999999999864</c:v>
                </c:pt>
                <c:pt idx="890">
                  <c:v>8.8999999999999773</c:v>
                </c:pt>
                <c:pt idx="891">
                  <c:v>8.9099999999999682</c:v>
                </c:pt>
                <c:pt idx="892">
                  <c:v>8.9199999999999591</c:v>
                </c:pt>
                <c:pt idx="893">
                  <c:v>8.92999999999995</c:v>
                </c:pt>
                <c:pt idx="894">
                  <c:v>8.9399999999999409</c:v>
                </c:pt>
                <c:pt idx="895">
                  <c:v>8.9500000000000455</c:v>
                </c:pt>
                <c:pt idx="896">
                  <c:v>8.9600000000000364</c:v>
                </c:pt>
                <c:pt idx="897">
                  <c:v>8.9700000000000273</c:v>
                </c:pt>
                <c:pt idx="898">
                  <c:v>8.9800000000000182</c:v>
                </c:pt>
                <c:pt idx="899">
                  <c:v>8.9900000000000091</c:v>
                </c:pt>
                <c:pt idx="900">
                  <c:v>9</c:v>
                </c:pt>
                <c:pt idx="901">
                  <c:v>9.0099999999999909</c:v>
                </c:pt>
                <c:pt idx="902">
                  <c:v>9.0199999999999818</c:v>
                </c:pt>
                <c:pt idx="903">
                  <c:v>9.0299999999999727</c:v>
                </c:pt>
                <c:pt idx="904">
                  <c:v>9.0399999999999636</c:v>
                </c:pt>
                <c:pt idx="905">
                  <c:v>9.0499999999999545</c:v>
                </c:pt>
                <c:pt idx="906">
                  <c:v>9.0599999999999454</c:v>
                </c:pt>
                <c:pt idx="907">
                  <c:v>9.0699999999999363</c:v>
                </c:pt>
                <c:pt idx="908">
                  <c:v>9.0800000000000409</c:v>
                </c:pt>
                <c:pt idx="909">
                  <c:v>9.0900000000000318</c:v>
                </c:pt>
                <c:pt idx="910">
                  <c:v>9.1000000000000227</c:v>
                </c:pt>
                <c:pt idx="911">
                  <c:v>9.1100000000000136</c:v>
                </c:pt>
                <c:pt idx="912">
                  <c:v>9.1200000000000045</c:v>
                </c:pt>
                <c:pt idx="913">
                  <c:v>9.1299999999999955</c:v>
                </c:pt>
                <c:pt idx="914">
                  <c:v>9.1399999999999864</c:v>
                </c:pt>
                <c:pt idx="915">
                  <c:v>9.1499999999999773</c:v>
                </c:pt>
                <c:pt idx="916">
                  <c:v>9.1599999999999682</c:v>
                </c:pt>
                <c:pt idx="917">
                  <c:v>9.1699999999999591</c:v>
                </c:pt>
                <c:pt idx="918">
                  <c:v>9.17999999999995</c:v>
                </c:pt>
                <c:pt idx="919">
                  <c:v>9.1899999999999409</c:v>
                </c:pt>
                <c:pt idx="920">
                  <c:v>9.2000000000000455</c:v>
                </c:pt>
                <c:pt idx="921">
                  <c:v>9.2100000000000364</c:v>
                </c:pt>
                <c:pt idx="922">
                  <c:v>9.2200000000000273</c:v>
                </c:pt>
                <c:pt idx="923">
                  <c:v>9.2300000000000182</c:v>
                </c:pt>
                <c:pt idx="924">
                  <c:v>9.2400000000000091</c:v>
                </c:pt>
                <c:pt idx="925">
                  <c:v>9.25</c:v>
                </c:pt>
                <c:pt idx="926">
                  <c:v>9.2599999999999909</c:v>
                </c:pt>
                <c:pt idx="927">
                  <c:v>9.2699999999999818</c:v>
                </c:pt>
                <c:pt idx="928">
                  <c:v>9.2799999999999727</c:v>
                </c:pt>
                <c:pt idx="929">
                  <c:v>9.2899999999999636</c:v>
                </c:pt>
                <c:pt idx="930">
                  <c:v>9.2999999999999545</c:v>
                </c:pt>
                <c:pt idx="931">
                  <c:v>9.3099999999999454</c:v>
                </c:pt>
                <c:pt idx="932">
                  <c:v>9.3199999999999363</c:v>
                </c:pt>
                <c:pt idx="933">
                  <c:v>9.3300000000000409</c:v>
                </c:pt>
                <c:pt idx="934">
                  <c:v>9.3400000000000318</c:v>
                </c:pt>
                <c:pt idx="935">
                  <c:v>9.3500000000000227</c:v>
                </c:pt>
                <c:pt idx="936">
                  <c:v>9.3600000000000136</c:v>
                </c:pt>
                <c:pt idx="937">
                  <c:v>9.3700000000000045</c:v>
                </c:pt>
                <c:pt idx="938">
                  <c:v>9.3799999999999955</c:v>
                </c:pt>
                <c:pt idx="939">
                  <c:v>9.3899999999999864</c:v>
                </c:pt>
                <c:pt idx="940">
                  <c:v>9.3999999999999773</c:v>
                </c:pt>
                <c:pt idx="941">
                  <c:v>9.4099999999999682</c:v>
                </c:pt>
                <c:pt idx="942">
                  <c:v>9.4199999999999591</c:v>
                </c:pt>
                <c:pt idx="943">
                  <c:v>9.42999999999995</c:v>
                </c:pt>
                <c:pt idx="944">
                  <c:v>9.4399999999999409</c:v>
                </c:pt>
                <c:pt idx="945">
                  <c:v>9.4500000000000455</c:v>
                </c:pt>
                <c:pt idx="946">
                  <c:v>9.4600000000000364</c:v>
                </c:pt>
                <c:pt idx="947">
                  <c:v>9.4700000000000273</c:v>
                </c:pt>
                <c:pt idx="948">
                  <c:v>9.4800000000000182</c:v>
                </c:pt>
                <c:pt idx="949">
                  <c:v>9.4900000000000091</c:v>
                </c:pt>
                <c:pt idx="950">
                  <c:v>9.5</c:v>
                </c:pt>
                <c:pt idx="951">
                  <c:v>9.5099999999999909</c:v>
                </c:pt>
                <c:pt idx="952">
                  <c:v>9.5199999999999818</c:v>
                </c:pt>
                <c:pt idx="953">
                  <c:v>9.5299999999999727</c:v>
                </c:pt>
                <c:pt idx="954">
                  <c:v>9.5399999999999636</c:v>
                </c:pt>
                <c:pt idx="955">
                  <c:v>9.5499999999999545</c:v>
                </c:pt>
                <c:pt idx="956">
                  <c:v>9.5599999999999454</c:v>
                </c:pt>
                <c:pt idx="957">
                  <c:v>9.5699999999999363</c:v>
                </c:pt>
                <c:pt idx="958">
                  <c:v>9.5800000000000409</c:v>
                </c:pt>
                <c:pt idx="959">
                  <c:v>9.5900000000000318</c:v>
                </c:pt>
                <c:pt idx="960">
                  <c:v>9.6000000000000227</c:v>
                </c:pt>
                <c:pt idx="961">
                  <c:v>9.6100000000000136</c:v>
                </c:pt>
                <c:pt idx="962">
                  <c:v>9.6200000000000045</c:v>
                </c:pt>
                <c:pt idx="963">
                  <c:v>9.6299999999999955</c:v>
                </c:pt>
                <c:pt idx="964">
                  <c:v>9.6399999999999864</c:v>
                </c:pt>
                <c:pt idx="965">
                  <c:v>9.6499999999999773</c:v>
                </c:pt>
                <c:pt idx="966">
                  <c:v>9.6599999999999682</c:v>
                </c:pt>
                <c:pt idx="967">
                  <c:v>9.6699999999999591</c:v>
                </c:pt>
                <c:pt idx="968">
                  <c:v>9.67999999999995</c:v>
                </c:pt>
                <c:pt idx="969">
                  <c:v>9.6899999999999409</c:v>
                </c:pt>
                <c:pt idx="970">
                  <c:v>9.7000000000000455</c:v>
                </c:pt>
                <c:pt idx="971">
                  <c:v>9.7100000000000364</c:v>
                </c:pt>
                <c:pt idx="972">
                  <c:v>9.7200000000000273</c:v>
                </c:pt>
                <c:pt idx="973">
                  <c:v>9.7300000000000182</c:v>
                </c:pt>
                <c:pt idx="974">
                  <c:v>9.7400000000000091</c:v>
                </c:pt>
                <c:pt idx="975">
                  <c:v>9.75</c:v>
                </c:pt>
                <c:pt idx="976">
                  <c:v>9.7599999999999909</c:v>
                </c:pt>
                <c:pt idx="977">
                  <c:v>9.7699999999999818</c:v>
                </c:pt>
                <c:pt idx="978">
                  <c:v>9.7799999999999727</c:v>
                </c:pt>
                <c:pt idx="979">
                  <c:v>9.7899999999999636</c:v>
                </c:pt>
                <c:pt idx="980">
                  <c:v>9.7999999999999545</c:v>
                </c:pt>
                <c:pt idx="981">
                  <c:v>9.8099999999999454</c:v>
                </c:pt>
                <c:pt idx="982">
                  <c:v>9.8199999999999363</c:v>
                </c:pt>
                <c:pt idx="983">
                  <c:v>9.8300000000000409</c:v>
                </c:pt>
                <c:pt idx="984">
                  <c:v>9.8400000000000318</c:v>
                </c:pt>
                <c:pt idx="985">
                  <c:v>9.8500000000000227</c:v>
                </c:pt>
                <c:pt idx="986">
                  <c:v>9.8600000000000136</c:v>
                </c:pt>
                <c:pt idx="987">
                  <c:v>9.8700000000000045</c:v>
                </c:pt>
                <c:pt idx="988">
                  <c:v>9.8799999999999955</c:v>
                </c:pt>
                <c:pt idx="989">
                  <c:v>9.8899999999999864</c:v>
                </c:pt>
                <c:pt idx="990">
                  <c:v>9.8999999999999773</c:v>
                </c:pt>
                <c:pt idx="991">
                  <c:v>9.9099999999999682</c:v>
                </c:pt>
                <c:pt idx="992">
                  <c:v>9.9199999999999591</c:v>
                </c:pt>
                <c:pt idx="993">
                  <c:v>9.92999999999995</c:v>
                </c:pt>
                <c:pt idx="994">
                  <c:v>9.9399999999999409</c:v>
                </c:pt>
                <c:pt idx="995">
                  <c:v>9.9500000000000455</c:v>
                </c:pt>
                <c:pt idx="996">
                  <c:v>9.9600000000000364</c:v>
                </c:pt>
                <c:pt idx="997">
                  <c:v>9.9700000000000273</c:v>
                </c:pt>
                <c:pt idx="998">
                  <c:v>9.9800000000000182</c:v>
                </c:pt>
                <c:pt idx="999">
                  <c:v>9.9900000000000091</c:v>
                </c:pt>
                <c:pt idx="1000">
                  <c:v>10</c:v>
                </c:pt>
                <c:pt idx="1001">
                  <c:v>10.009999999999991</c:v>
                </c:pt>
                <c:pt idx="1002">
                  <c:v>10.019999999999982</c:v>
                </c:pt>
                <c:pt idx="1003">
                  <c:v>10.029999999999973</c:v>
                </c:pt>
                <c:pt idx="1004">
                  <c:v>10.039999999999964</c:v>
                </c:pt>
                <c:pt idx="1005">
                  <c:v>10.049999999999955</c:v>
                </c:pt>
                <c:pt idx="1006">
                  <c:v>10.059999999999945</c:v>
                </c:pt>
                <c:pt idx="1007">
                  <c:v>10.069999999999936</c:v>
                </c:pt>
                <c:pt idx="1008">
                  <c:v>10.080000000000041</c:v>
                </c:pt>
                <c:pt idx="1009">
                  <c:v>10.090000000000032</c:v>
                </c:pt>
                <c:pt idx="1010">
                  <c:v>10.100000000000023</c:v>
                </c:pt>
                <c:pt idx="1011">
                  <c:v>10.110000000000014</c:v>
                </c:pt>
                <c:pt idx="1012">
                  <c:v>10.120000000000005</c:v>
                </c:pt>
                <c:pt idx="1013">
                  <c:v>10.129999999999995</c:v>
                </c:pt>
                <c:pt idx="1014">
                  <c:v>10.139999999999986</c:v>
                </c:pt>
                <c:pt idx="1015">
                  <c:v>10.149999999999977</c:v>
                </c:pt>
                <c:pt idx="1016">
                  <c:v>10.159999999999968</c:v>
                </c:pt>
                <c:pt idx="1017">
                  <c:v>10.169999999999959</c:v>
                </c:pt>
                <c:pt idx="1018">
                  <c:v>10.17999999999995</c:v>
                </c:pt>
                <c:pt idx="1019">
                  <c:v>10.189999999999941</c:v>
                </c:pt>
                <c:pt idx="1020">
                  <c:v>10.200000000000045</c:v>
                </c:pt>
                <c:pt idx="1021">
                  <c:v>10.210000000000036</c:v>
                </c:pt>
                <c:pt idx="1022">
                  <c:v>10.220000000000027</c:v>
                </c:pt>
                <c:pt idx="1023">
                  <c:v>10.230000000000018</c:v>
                </c:pt>
                <c:pt idx="1024">
                  <c:v>10.240000000000009</c:v>
                </c:pt>
                <c:pt idx="1025">
                  <c:v>10.25</c:v>
                </c:pt>
                <c:pt idx="1026">
                  <c:v>10.259999999999991</c:v>
                </c:pt>
                <c:pt idx="1027">
                  <c:v>10.269999999999982</c:v>
                </c:pt>
                <c:pt idx="1028">
                  <c:v>10.279999999999973</c:v>
                </c:pt>
                <c:pt idx="1029">
                  <c:v>10.289999999999964</c:v>
                </c:pt>
                <c:pt idx="1030">
                  <c:v>10.299999999999955</c:v>
                </c:pt>
                <c:pt idx="1031">
                  <c:v>10.309999999999945</c:v>
                </c:pt>
                <c:pt idx="1032">
                  <c:v>10.319999999999936</c:v>
                </c:pt>
                <c:pt idx="1033">
                  <c:v>10.330000000000041</c:v>
                </c:pt>
                <c:pt idx="1034">
                  <c:v>10.340000000000032</c:v>
                </c:pt>
                <c:pt idx="1035">
                  <c:v>10.350000000000023</c:v>
                </c:pt>
                <c:pt idx="1036">
                  <c:v>10.360000000000014</c:v>
                </c:pt>
                <c:pt idx="1037">
                  <c:v>10.370000000000005</c:v>
                </c:pt>
                <c:pt idx="1038">
                  <c:v>10.379999999999995</c:v>
                </c:pt>
                <c:pt idx="1039">
                  <c:v>10.389999999999986</c:v>
                </c:pt>
                <c:pt idx="1040">
                  <c:v>10.399999999999977</c:v>
                </c:pt>
                <c:pt idx="1041">
                  <c:v>10.409999999999968</c:v>
                </c:pt>
                <c:pt idx="1042">
                  <c:v>10.419999999999959</c:v>
                </c:pt>
                <c:pt idx="1043">
                  <c:v>10.42999999999995</c:v>
                </c:pt>
                <c:pt idx="1044">
                  <c:v>10.439999999999941</c:v>
                </c:pt>
                <c:pt idx="1045">
                  <c:v>10.450000000000045</c:v>
                </c:pt>
                <c:pt idx="1046">
                  <c:v>10.460000000000036</c:v>
                </c:pt>
                <c:pt idx="1047">
                  <c:v>10.470000000000027</c:v>
                </c:pt>
                <c:pt idx="1048">
                  <c:v>10.480000000000018</c:v>
                </c:pt>
                <c:pt idx="1049">
                  <c:v>10.490000000000009</c:v>
                </c:pt>
                <c:pt idx="1050">
                  <c:v>10.5</c:v>
                </c:pt>
                <c:pt idx="1051">
                  <c:v>10.509999999999991</c:v>
                </c:pt>
                <c:pt idx="1052">
                  <c:v>10.519999999999982</c:v>
                </c:pt>
                <c:pt idx="1053">
                  <c:v>10.529999999999973</c:v>
                </c:pt>
                <c:pt idx="1054">
                  <c:v>10.539999999999964</c:v>
                </c:pt>
                <c:pt idx="1055">
                  <c:v>10.549999999999955</c:v>
                </c:pt>
                <c:pt idx="1056">
                  <c:v>10.559999999999945</c:v>
                </c:pt>
                <c:pt idx="1057">
                  <c:v>10.569999999999936</c:v>
                </c:pt>
                <c:pt idx="1058">
                  <c:v>10.580000000000041</c:v>
                </c:pt>
                <c:pt idx="1059">
                  <c:v>10.590000000000032</c:v>
                </c:pt>
                <c:pt idx="1060">
                  <c:v>10.600000000000023</c:v>
                </c:pt>
                <c:pt idx="1061">
                  <c:v>10.610000000000014</c:v>
                </c:pt>
                <c:pt idx="1062">
                  <c:v>10.620000000000005</c:v>
                </c:pt>
                <c:pt idx="1063">
                  <c:v>10.629999999999995</c:v>
                </c:pt>
                <c:pt idx="1064">
                  <c:v>10.639999999999986</c:v>
                </c:pt>
                <c:pt idx="1065">
                  <c:v>10.649999999999977</c:v>
                </c:pt>
                <c:pt idx="1066">
                  <c:v>10.659999999999968</c:v>
                </c:pt>
                <c:pt idx="1067">
                  <c:v>10.669999999999959</c:v>
                </c:pt>
                <c:pt idx="1068">
                  <c:v>10.67999999999995</c:v>
                </c:pt>
                <c:pt idx="1069">
                  <c:v>10.689999999999941</c:v>
                </c:pt>
                <c:pt idx="1070">
                  <c:v>10.700000000000045</c:v>
                </c:pt>
                <c:pt idx="1071">
                  <c:v>10.710000000000036</c:v>
                </c:pt>
                <c:pt idx="1072">
                  <c:v>10.720000000000027</c:v>
                </c:pt>
                <c:pt idx="1073">
                  <c:v>10.730000000000018</c:v>
                </c:pt>
                <c:pt idx="1074">
                  <c:v>10.740000000000009</c:v>
                </c:pt>
                <c:pt idx="1075">
                  <c:v>10.75</c:v>
                </c:pt>
                <c:pt idx="1076">
                  <c:v>10.759999999999991</c:v>
                </c:pt>
                <c:pt idx="1077">
                  <c:v>10.769999999999982</c:v>
                </c:pt>
                <c:pt idx="1078">
                  <c:v>10.779999999999973</c:v>
                </c:pt>
                <c:pt idx="1079">
                  <c:v>10.789999999999964</c:v>
                </c:pt>
                <c:pt idx="1080">
                  <c:v>10.799999999999955</c:v>
                </c:pt>
                <c:pt idx="1081">
                  <c:v>10.809999999999945</c:v>
                </c:pt>
                <c:pt idx="1082">
                  <c:v>10.819999999999936</c:v>
                </c:pt>
                <c:pt idx="1083">
                  <c:v>10.830000000000041</c:v>
                </c:pt>
                <c:pt idx="1084">
                  <c:v>10.840000000000032</c:v>
                </c:pt>
                <c:pt idx="1085">
                  <c:v>10.850000000000023</c:v>
                </c:pt>
                <c:pt idx="1086">
                  <c:v>10.860000000000014</c:v>
                </c:pt>
                <c:pt idx="1087">
                  <c:v>10.870000000000005</c:v>
                </c:pt>
                <c:pt idx="1088">
                  <c:v>10.879999999999995</c:v>
                </c:pt>
                <c:pt idx="1089">
                  <c:v>10.889999999999986</c:v>
                </c:pt>
                <c:pt idx="1090">
                  <c:v>10.899999999999977</c:v>
                </c:pt>
                <c:pt idx="1091">
                  <c:v>10.909999999999968</c:v>
                </c:pt>
                <c:pt idx="1092">
                  <c:v>10.919999999999959</c:v>
                </c:pt>
                <c:pt idx="1093">
                  <c:v>10.92999999999995</c:v>
                </c:pt>
                <c:pt idx="1094">
                  <c:v>10.939999999999941</c:v>
                </c:pt>
                <c:pt idx="1095">
                  <c:v>10.950000000000045</c:v>
                </c:pt>
                <c:pt idx="1096">
                  <c:v>10.960000000000036</c:v>
                </c:pt>
                <c:pt idx="1097">
                  <c:v>10.970000000000027</c:v>
                </c:pt>
                <c:pt idx="1098">
                  <c:v>10.980000000000018</c:v>
                </c:pt>
                <c:pt idx="1099">
                  <c:v>10.990000000000009</c:v>
                </c:pt>
                <c:pt idx="1100">
                  <c:v>11</c:v>
                </c:pt>
                <c:pt idx="1101">
                  <c:v>11.009999999999991</c:v>
                </c:pt>
                <c:pt idx="1102">
                  <c:v>11.019999999999982</c:v>
                </c:pt>
                <c:pt idx="1103">
                  <c:v>11.029999999999973</c:v>
                </c:pt>
                <c:pt idx="1104">
                  <c:v>11.039999999999964</c:v>
                </c:pt>
                <c:pt idx="1105">
                  <c:v>11.049999999999955</c:v>
                </c:pt>
                <c:pt idx="1106">
                  <c:v>11.059999999999945</c:v>
                </c:pt>
                <c:pt idx="1107">
                  <c:v>11.069999999999936</c:v>
                </c:pt>
                <c:pt idx="1108">
                  <c:v>11.080000000000041</c:v>
                </c:pt>
                <c:pt idx="1109">
                  <c:v>11.090000000000032</c:v>
                </c:pt>
                <c:pt idx="1110">
                  <c:v>11.100000000000023</c:v>
                </c:pt>
                <c:pt idx="1111">
                  <c:v>11.110000000000014</c:v>
                </c:pt>
                <c:pt idx="1112">
                  <c:v>11.120000000000005</c:v>
                </c:pt>
                <c:pt idx="1113">
                  <c:v>11.129999999999995</c:v>
                </c:pt>
                <c:pt idx="1114">
                  <c:v>11.139999999999986</c:v>
                </c:pt>
                <c:pt idx="1115">
                  <c:v>11.149999999999977</c:v>
                </c:pt>
                <c:pt idx="1116">
                  <c:v>11.159999999999968</c:v>
                </c:pt>
                <c:pt idx="1117">
                  <c:v>11.169999999999959</c:v>
                </c:pt>
                <c:pt idx="1118">
                  <c:v>11.17999999999995</c:v>
                </c:pt>
                <c:pt idx="1119">
                  <c:v>11.189999999999941</c:v>
                </c:pt>
                <c:pt idx="1120">
                  <c:v>11.200000000000045</c:v>
                </c:pt>
                <c:pt idx="1121">
                  <c:v>11.210000000000036</c:v>
                </c:pt>
                <c:pt idx="1122">
                  <c:v>11.220000000000027</c:v>
                </c:pt>
                <c:pt idx="1123">
                  <c:v>11.230000000000018</c:v>
                </c:pt>
                <c:pt idx="1124">
                  <c:v>11.240000000000009</c:v>
                </c:pt>
                <c:pt idx="1125">
                  <c:v>11.25</c:v>
                </c:pt>
                <c:pt idx="1126">
                  <c:v>11.259999999999991</c:v>
                </c:pt>
                <c:pt idx="1127">
                  <c:v>11.269999999999982</c:v>
                </c:pt>
                <c:pt idx="1128">
                  <c:v>11.279999999999973</c:v>
                </c:pt>
                <c:pt idx="1129">
                  <c:v>11.289999999999964</c:v>
                </c:pt>
                <c:pt idx="1130">
                  <c:v>11.299999999999955</c:v>
                </c:pt>
                <c:pt idx="1131">
                  <c:v>11.309999999999945</c:v>
                </c:pt>
                <c:pt idx="1132">
                  <c:v>11.319999999999936</c:v>
                </c:pt>
                <c:pt idx="1133">
                  <c:v>11.330000000000041</c:v>
                </c:pt>
                <c:pt idx="1134">
                  <c:v>11.340000000000032</c:v>
                </c:pt>
                <c:pt idx="1135">
                  <c:v>11.350000000000023</c:v>
                </c:pt>
                <c:pt idx="1136">
                  <c:v>11.360000000000014</c:v>
                </c:pt>
                <c:pt idx="1137">
                  <c:v>11.370000000000005</c:v>
                </c:pt>
                <c:pt idx="1138">
                  <c:v>11.379999999999995</c:v>
                </c:pt>
                <c:pt idx="1139">
                  <c:v>11.389999999999986</c:v>
                </c:pt>
                <c:pt idx="1140">
                  <c:v>11.399999999999977</c:v>
                </c:pt>
                <c:pt idx="1141">
                  <c:v>11.409999999999968</c:v>
                </c:pt>
                <c:pt idx="1142">
                  <c:v>11.419999999999959</c:v>
                </c:pt>
                <c:pt idx="1143">
                  <c:v>11.42999999999995</c:v>
                </c:pt>
                <c:pt idx="1144">
                  <c:v>11.439999999999941</c:v>
                </c:pt>
                <c:pt idx="1145">
                  <c:v>11.450000000000045</c:v>
                </c:pt>
                <c:pt idx="1146">
                  <c:v>11.460000000000036</c:v>
                </c:pt>
                <c:pt idx="1147">
                  <c:v>11.470000000000027</c:v>
                </c:pt>
                <c:pt idx="1148">
                  <c:v>11.480000000000018</c:v>
                </c:pt>
                <c:pt idx="1149">
                  <c:v>11.490000000000009</c:v>
                </c:pt>
                <c:pt idx="1150">
                  <c:v>11.5</c:v>
                </c:pt>
                <c:pt idx="1151">
                  <c:v>11.509999999999991</c:v>
                </c:pt>
                <c:pt idx="1152">
                  <c:v>11.519999999999982</c:v>
                </c:pt>
                <c:pt idx="1153">
                  <c:v>11.529999999999973</c:v>
                </c:pt>
                <c:pt idx="1154">
                  <c:v>11.539999999999964</c:v>
                </c:pt>
                <c:pt idx="1155">
                  <c:v>11.549999999999955</c:v>
                </c:pt>
                <c:pt idx="1156">
                  <c:v>11.559999999999945</c:v>
                </c:pt>
                <c:pt idx="1157">
                  <c:v>11.569999999999936</c:v>
                </c:pt>
                <c:pt idx="1158">
                  <c:v>11.580000000000041</c:v>
                </c:pt>
                <c:pt idx="1159">
                  <c:v>11.590000000000032</c:v>
                </c:pt>
                <c:pt idx="1160">
                  <c:v>11.600000000000023</c:v>
                </c:pt>
                <c:pt idx="1161">
                  <c:v>11.610000000000014</c:v>
                </c:pt>
                <c:pt idx="1162">
                  <c:v>11.620000000000005</c:v>
                </c:pt>
                <c:pt idx="1163">
                  <c:v>11.629999999999995</c:v>
                </c:pt>
                <c:pt idx="1164">
                  <c:v>11.639999999999986</c:v>
                </c:pt>
                <c:pt idx="1165">
                  <c:v>11.649999999999977</c:v>
                </c:pt>
                <c:pt idx="1166">
                  <c:v>11.659999999999968</c:v>
                </c:pt>
                <c:pt idx="1167">
                  <c:v>11.669999999999959</c:v>
                </c:pt>
                <c:pt idx="1168">
                  <c:v>11.67999999999995</c:v>
                </c:pt>
                <c:pt idx="1169">
                  <c:v>11.689999999999941</c:v>
                </c:pt>
                <c:pt idx="1170">
                  <c:v>11.700000000000045</c:v>
                </c:pt>
                <c:pt idx="1171">
                  <c:v>11.710000000000036</c:v>
                </c:pt>
                <c:pt idx="1172">
                  <c:v>11.720000000000027</c:v>
                </c:pt>
                <c:pt idx="1173">
                  <c:v>11.730000000000018</c:v>
                </c:pt>
                <c:pt idx="1174">
                  <c:v>11.740000000000009</c:v>
                </c:pt>
                <c:pt idx="1175">
                  <c:v>11.75</c:v>
                </c:pt>
                <c:pt idx="1176">
                  <c:v>11.759999999999991</c:v>
                </c:pt>
                <c:pt idx="1177">
                  <c:v>11.769999999999982</c:v>
                </c:pt>
                <c:pt idx="1178">
                  <c:v>11.779999999999973</c:v>
                </c:pt>
                <c:pt idx="1179">
                  <c:v>11.789999999999964</c:v>
                </c:pt>
                <c:pt idx="1180">
                  <c:v>11.799999999999955</c:v>
                </c:pt>
                <c:pt idx="1181">
                  <c:v>11.809999999999945</c:v>
                </c:pt>
                <c:pt idx="1182">
                  <c:v>11.819999999999936</c:v>
                </c:pt>
                <c:pt idx="1183">
                  <c:v>11.830000000000041</c:v>
                </c:pt>
                <c:pt idx="1184">
                  <c:v>11.840000000000032</c:v>
                </c:pt>
                <c:pt idx="1185">
                  <c:v>11.850000000000023</c:v>
                </c:pt>
                <c:pt idx="1186">
                  <c:v>11.860000000000014</c:v>
                </c:pt>
                <c:pt idx="1187">
                  <c:v>11.870000000000005</c:v>
                </c:pt>
                <c:pt idx="1188">
                  <c:v>11.879999999999995</c:v>
                </c:pt>
                <c:pt idx="1189">
                  <c:v>11.889999999999986</c:v>
                </c:pt>
                <c:pt idx="1190">
                  <c:v>11.899999999999977</c:v>
                </c:pt>
                <c:pt idx="1191">
                  <c:v>11.909999999999968</c:v>
                </c:pt>
                <c:pt idx="1192">
                  <c:v>11.919999999999959</c:v>
                </c:pt>
                <c:pt idx="1193">
                  <c:v>11.92999999999995</c:v>
                </c:pt>
                <c:pt idx="1194">
                  <c:v>11.939999999999941</c:v>
                </c:pt>
                <c:pt idx="1195">
                  <c:v>11.950000000000045</c:v>
                </c:pt>
                <c:pt idx="1196">
                  <c:v>11.960000000000036</c:v>
                </c:pt>
                <c:pt idx="1197">
                  <c:v>11.970000000000027</c:v>
                </c:pt>
                <c:pt idx="1198">
                  <c:v>11.980000000000018</c:v>
                </c:pt>
                <c:pt idx="1199">
                  <c:v>11.990000000000009</c:v>
                </c:pt>
                <c:pt idx="1200">
                  <c:v>12</c:v>
                </c:pt>
                <c:pt idx="1201">
                  <c:v>12.009999999999991</c:v>
                </c:pt>
                <c:pt idx="1202">
                  <c:v>12.019999999999982</c:v>
                </c:pt>
                <c:pt idx="1203">
                  <c:v>12.029999999999973</c:v>
                </c:pt>
                <c:pt idx="1204">
                  <c:v>12.039999999999964</c:v>
                </c:pt>
                <c:pt idx="1205">
                  <c:v>12.049999999999955</c:v>
                </c:pt>
                <c:pt idx="1206">
                  <c:v>12.059999999999945</c:v>
                </c:pt>
                <c:pt idx="1207">
                  <c:v>12.069999999999936</c:v>
                </c:pt>
                <c:pt idx="1208">
                  <c:v>12.080000000000041</c:v>
                </c:pt>
                <c:pt idx="1209">
                  <c:v>12.090000000000032</c:v>
                </c:pt>
                <c:pt idx="1210">
                  <c:v>12.100000000000023</c:v>
                </c:pt>
                <c:pt idx="1211">
                  <c:v>12.110000000000014</c:v>
                </c:pt>
                <c:pt idx="1212">
                  <c:v>12.120000000000005</c:v>
                </c:pt>
                <c:pt idx="1213">
                  <c:v>12.129999999999995</c:v>
                </c:pt>
                <c:pt idx="1214">
                  <c:v>12.139999999999986</c:v>
                </c:pt>
              </c:numCache>
            </c:numRef>
          </c:xVal>
          <c:yVal>
            <c:numRef>
              <c:f>'Coast Down Data'!$K$5:$K$1219</c:f>
              <c:numCache>
                <c:formatCode>0.00</c:formatCode>
                <c:ptCount val="1215"/>
                <c:pt idx="0">
                  <c:v>11.75</c:v>
                </c:pt>
                <c:pt idx="1">
                  <c:v>11.75</c:v>
                </c:pt>
                <c:pt idx="2">
                  <c:v>11.75</c:v>
                </c:pt>
                <c:pt idx="3">
                  <c:v>11.75</c:v>
                </c:pt>
                <c:pt idx="4">
                  <c:v>11.722222222222221</c:v>
                </c:pt>
                <c:pt idx="5">
                  <c:v>11.694444444444445</c:v>
                </c:pt>
                <c:pt idx="6">
                  <c:v>11.638888888888889</c:v>
                </c:pt>
                <c:pt idx="7">
                  <c:v>11.638888888888889</c:v>
                </c:pt>
                <c:pt idx="8">
                  <c:v>11.611111111111111</c:v>
                </c:pt>
                <c:pt idx="9">
                  <c:v>11.611111111111111</c:v>
                </c:pt>
                <c:pt idx="10">
                  <c:v>11.611111111111111</c:v>
                </c:pt>
                <c:pt idx="11">
                  <c:v>11.611111111111111</c:v>
                </c:pt>
                <c:pt idx="12">
                  <c:v>11.583333333333334</c:v>
                </c:pt>
                <c:pt idx="13">
                  <c:v>11.527777777777779</c:v>
                </c:pt>
                <c:pt idx="14">
                  <c:v>11.5</c:v>
                </c:pt>
                <c:pt idx="15">
                  <c:v>11.5</c:v>
                </c:pt>
                <c:pt idx="16">
                  <c:v>11.5</c:v>
                </c:pt>
                <c:pt idx="17">
                  <c:v>11.5</c:v>
                </c:pt>
                <c:pt idx="18">
                  <c:v>11.5</c:v>
                </c:pt>
                <c:pt idx="19">
                  <c:v>11.527777777777779</c:v>
                </c:pt>
                <c:pt idx="20">
                  <c:v>11.5</c:v>
                </c:pt>
                <c:pt idx="21">
                  <c:v>11.5</c:v>
                </c:pt>
                <c:pt idx="22">
                  <c:v>11.472222222222221</c:v>
                </c:pt>
                <c:pt idx="23">
                  <c:v>11.416666666666666</c:v>
                </c:pt>
                <c:pt idx="24">
                  <c:v>11.416666666666666</c:v>
                </c:pt>
                <c:pt idx="25">
                  <c:v>11.388888888888889</c:v>
                </c:pt>
                <c:pt idx="26">
                  <c:v>11.388888888888889</c:v>
                </c:pt>
                <c:pt idx="27">
                  <c:v>11.388888888888889</c:v>
                </c:pt>
                <c:pt idx="28">
                  <c:v>11.388888888888889</c:v>
                </c:pt>
                <c:pt idx="29">
                  <c:v>11.388888888888889</c:v>
                </c:pt>
                <c:pt idx="30">
                  <c:v>11.388888888888889</c:v>
                </c:pt>
                <c:pt idx="31">
                  <c:v>11.388888888888889</c:v>
                </c:pt>
                <c:pt idx="32">
                  <c:v>11.388888888888889</c:v>
                </c:pt>
                <c:pt idx="33">
                  <c:v>11.416666666666666</c:v>
                </c:pt>
                <c:pt idx="34">
                  <c:v>11.416666666666666</c:v>
                </c:pt>
                <c:pt idx="35">
                  <c:v>11.416666666666666</c:v>
                </c:pt>
                <c:pt idx="36">
                  <c:v>11.388888888888889</c:v>
                </c:pt>
                <c:pt idx="37">
                  <c:v>11.333333333333334</c:v>
                </c:pt>
                <c:pt idx="38">
                  <c:v>11.305555555555555</c:v>
                </c:pt>
                <c:pt idx="39">
                  <c:v>11.277777777777779</c:v>
                </c:pt>
                <c:pt idx="40">
                  <c:v>11.277777777777779</c:v>
                </c:pt>
                <c:pt idx="41">
                  <c:v>11.25</c:v>
                </c:pt>
                <c:pt idx="42">
                  <c:v>11.277777777777779</c:v>
                </c:pt>
                <c:pt idx="43">
                  <c:v>11.25</c:v>
                </c:pt>
                <c:pt idx="44">
                  <c:v>11.222222222222221</c:v>
                </c:pt>
                <c:pt idx="45">
                  <c:v>11.194444444444445</c:v>
                </c:pt>
                <c:pt idx="46">
                  <c:v>11.166666666666666</c:v>
                </c:pt>
                <c:pt idx="47">
                  <c:v>11.166666666666666</c:v>
                </c:pt>
                <c:pt idx="48">
                  <c:v>11.194444444444445</c:v>
                </c:pt>
                <c:pt idx="49">
                  <c:v>11.222222222222221</c:v>
                </c:pt>
                <c:pt idx="50">
                  <c:v>11.25</c:v>
                </c:pt>
                <c:pt idx="51">
                  <c:v>11.25</c:v>
                </c:pt>
                <c:pt idx="52">
                  <c:v>11.277777777777779</c:v>
                </c:pt>
                <c:pt idx="53">
                  <c:v>11.25</c:v>
                </c:pt>
                <c:pt idx="54">
                  <c:v>11.194444444444445</c:v>
                </c:pt>
                <c:pt idx="55">
                  <c:v>11.166666666666666</c:v>
                </c:pt>
                <c:pt idx="56">
                  <c:v>11.138888888888889</c:v>
                </c:pt>
                <c:pt idx="57">
                  <c:v>11.138888888888889</c:v>
                </c:pt>
                <c:pt idx="58">
                  <c:v>11.138888888888889</c:v>
                </c:pt>
                <c:pt idx="59">
                  <c:v>11.138888888888889</c:v>
                </c:pt>
                <c:pt idx="60">
                  <c:v>11.138888888888889</c:v>
                </c:pt>
                <c:pt idx="61">
                  <c:v>11.138888888888889</c:v>
                </c:pt>
                <c:pt idx="62">
                  <c:v>11.138888888888889</c:v>
                </c:pt>
                <c:pt idx="63">
                  <c:v>11.083333333333334</c:v>
                </c:pt>
                <c:pt idx="64">
                  <c:v>11.083333333333334</c:v>
                </c:pt>
                <c:pt idx="65">
                  <c:v>11.083333333333334</c:v>
                </c:pt>
                <c:pt idx="66">
                  <c:v>11.083333333333334</c:v>
                </c:pt>
                <c:pt idx="67">
                  <c:v>11.083333333333334</c:v>
                </c:pt>
                <c:pt idx="68">
                  <c:v>11.083333333333334</c:v>
                </c:pt>
                <c:pt idx="69">
                  <c:v>11.111111111111111</c:v>
                </c:pt>
                <c:pt idx="70">
                  <c:v>11.111111111111111</c:v>
                </c:pt>
                <c:pt idx="71">
                  <c:v>11.083333333333334</c:v>
                </c:pt>
                <c:pt idx="72">
                  <c:v>11.055555555555555</c:v>
                </c:pt>
                <c:pt idx="73">
                  <c:v>11.027777777777779</c:v>
                </c:pt>
                <c:pt idx="74">
                  <c:v>11</c:v>
                </c:pt>
                <c:pt idx="75">
                  <c:v>11</c:v>
                </c:pt>
                <c:pt idx="76">
                  <c:v>11</c:v>
                </c:pt>
                <c:pt idx="77">
                  <c:v>10.972222222222221</c:v>
                </c:pt>
                <c:pt idx="78">
                  <c:v>10.972222222222221</c:v>
                </c:pt>
                <c:pt idx="79">
                  <c:v>10.972222222222221</c:v>
                </c:pt>
                <c:pt idx="80">
                  <c:v>10.972222222222221</c:v>
                </c:pt>
                <c:pt idx="81">
                  <c:v>11</c:v>
                </c:pt>
                <c:pt idx="82">
                  <c:v>10.944444444444445</c:v>
                </c:pt>
                <c:pt idx="83">
                  <c:v>10.944444444444445</c:v>
                </c:pt>
                <c:pt idx="84">
                  <c:v>10.944444444444445</c:v>
                </c:pt>
                <c:pt idx="85">
                  <c:v>10.916666666666666</c:v>
                </c:pt>
                <c:pt idx="86">
                  <c:v>10.888888888888889</c:v>
                </c:pt>
                <c:pt idx="87">
                  <c:v>10.888888888888889</c:v>
                </c:pt>
                <c:pt idx="88">
                  <c:v>10.888888888888889</c:v>
                </c:pt>
                <c:pt idx="89">
                  <c:v>10.861111111111111</c:v>
                </c:pt>
                <c:pt idx="90">
                  <c:v>10.833333333333334</c:v>
                </c:pt>
                <c:pt idx="91">
                  <c:v>10.861111111111111</c:v>
                </c:pt>
                <c:pt idx="92">
                  <c:v>10.861111111111111</c:v>
                </c:pt>
                <c:pt idx="93">
                  <c:v>10.833333333333334</c:v>
                </c:pt>
                <c:pt idx="94">
                  <c:v>10.805555555555555</c:v>
                </c:pt>
                <c:pt idx="95">
                  <c:v>10.833333333333334</c:v>
                </c:pt>
                <c:pt idx="96">
                  <c:v>10.805555555555555</c:v>
                </c:pt>
                <c:pt idx="97">
                  <c:v>10.805555555555555</c:v>
                </c:pt>
                <c:pt idx="98">
                  <c:v>10.805555555555555</c:v>
                </c:pt>
                <c:pt idx="99">
                  <c:v>10.805555555555555</c:v>
                </c:pt>
                <c:pt idx="100">
                  <c:v>10.805555555555555</c:v>
                </c:pt>
                <c:pt idx="101">
                  <c:v>10.805555555555555</c:v>
                </c:pt>
                <c:pt idx="102">
                  <c:v>10.805555555555555</c:v>
                </c:pt>
                <c:pt idx="103">
                  <c:v>10.805555555555555</c:v>
                </c:pt>
                <c:pt idx="104">
                  <c:v>10.777777777777779</c:v>
                </c:pt>
                <c:pt idx="105">
                  <c:v>10.777777777777779</c:v>
                </c:pt>
                <c:pt idx="106">
                  <c:v>10.75</c:v>
                </c:pt>
                <c:pt idx="107">
                  <c:v>10.722222222222221</c:v>
                </c:pt>
                <c:pt idx="108">
                  <c:v>10.722222222222221</c:v>
                </c:pt>
                <c:pt idx="109">
                  <c:v>10.694444444444445</c:v>
                </c:pt>
                <c:pt idx="110">
                  <c:v>10.694444444444445</c:v>
                </c:pt>
                <c:pt idx="111">
                  <c:v>10.666666666666666</c:v>
                </c:pt>
                <c:pt idx="112">
                  <c:v>10.666666666666666</c:v>
                </c:pt>
                <c:pt idx="113">
                  <c:v>10.666666666666666</c:v>
                </c:pt>
                <c:pt idx="114">
                  <c:v>10.666666666666666</c:v>
                </c:pt>
                <c:pt idx="115">
                  <c:v>10.666666666666666</c:v>
                </c:pt>
                <c:pt idx="116">
                  <c:v>10.666666666666666</c:v>
                </c:pt>
                <c:pt idx="117">
                  <c:v>10.666666666666666</c:v>
                </c:pt>
                <c:pt idx="118">
                  <c:v>10.666666666666666</c:v>
                </c:pt>
                <c:pt idx="119">
                  <c:v>10.666666666666666</c:v>
                </c:pt>
                <c:pt idx="120">
                  <c:v>10.666666666666666</c:v>
                </c:pt>
                <c:pt idx="121">
                  <c:v>10.666666666666666</c:v>
                </c:pt>
                <c:pt idx="122">
                  <c:v>10.638888888888889</c:v>
                </c:pt>
                <c:pt idx="123">
                  <c:v>10.638888888888889</c:v>
                </c:pt>
                <c:pt idx="124">
                  <c:v>10.638888888888889</c:v>
                </c:pt>
                <c:pt idx="125">
                  <c:v>10.611111111111111</c:v>
                </c:pt>
                <c:pt idx="126">
                  <c:v>10.583333333333334</c:v>
                </c:pt>
                <c:pt idx="127">
                  <c:v>10.583333333333334</c:v>
                </c:pt>
                <c:pt idx="128">
                  <c:v>10.583333333333334</c:v>
                </c:pt>
                <c:pt idx="129">
                  <c:v>10.555555555555555</c:v>
                </c:pt>
                <c:pt idx="130">
                  <c:v>10.527777777777779</c:v>
                </c:pt>
                <c:pt idx="131">
                  <c:v>10.527777777777779</c:v>
                </c:pt>
                <c:pt idx="132">
                  <c:v>10.555555555555555</c:v>
                </c:pt>
                <c:pt idx="133">
                  <c:v>10.555555555555555</c:v>
                </c:pt>
                <c:pt idx="134">
                  <c:v>10.583333333333334</c:v>
                </c:pt>
                <c:pt idx="135">
                  <c:v>10.583333333333334</c:v>
                </c:pt>
                <c:pt idx="136">
                  <c:v>10.611111111111111</c:v>
                </c:pt>
                <c:pt idx="137">
                  <c:v>10.611111111111111</c:v>
                </c:pt>
                <c:pt idx="138">
                  <c:v>10.583333333333334</c:v>
                </c:pt>
                <c:pt idx="139">
                  <c:v>10.555555555555555</c:v>
                </c:pt>
                <c:pt idx="140">
                  <c:v>10.527777777777779</c:v>
                </c:pt>
                <c:pt idx="141">
                  <c:v>10.5</c:v>
                </c:pt>
                <c:pt idx="142">
                  <c:v>10.472222222222221</c:v>
                </c:pt>
                <c:pt idx="143">
                  <c:v>10.472222222222221</c:v>
                </c:pt>
                <c:pt idx="144">
                  <c:v>10.472222222222221</c:v>
                </c:pt>
                <c:pt idx="145">
                  <c:v>10.444444444444445</c:v>
                </c:pt>
                <c:pt idx="146">
                  <c:v>10.444444444444445</c:v>
                </c:pt>
                <c:pt idx="147">
                  <c:v>10.444444444444445</c:v>
                </c:pt>
                <c:pt idx="148">
                  <c:v>10.444444444444445</c:v>
                </c:pt>
                <c:pt idx="149">
                  <c:v>10.416666666666666</c:v>
                </c:pt>
                <c:pt idx="150">
                  <c:v>10.416666666666666</c:v>
                </c:pt>
                <c:pt idx="151">
                  <c:v>10.444444444444445</c:v>
                </c:pt>
                <c:pt idx="152">
                  <c:v>10.444444444444445</c:v>
                </c:pt>
                <c:pt idx="153">
                  <c:v>10.416666666666666</c:v>
                </c:pt>
                <c:pt idx="154">
                  <c:v>10.416666666666666</c:v>
                </c:pt>
                <c:pt idx="155">
                  <c:v>10.416666666666666</c:v>
                </c:pt>
                <c:pt idx="156">
                  <c:v>10.416666666666666</c:v>
                </c:pt>
                <c:pt idx="157">
                  <c:v>10.416666666666666</c:v>
                </c:pt>
                <c:pt idx="158">
                  <c:v>10.388888888888889</c:v>
                </c:pt>
                <c:pt idx="159">
                  <c:v>10.361111111111111</c:v>
                </c:pt>
                <c:pt idx="160">
                  <c:v>10.361111111111111</c:v>
                </c:pt>
                <c:pt idx="161">
                  <c:v>10.361111111111111</c:v>
                </c:pt>
                <c:pt idx="162">
                  <c:v>10.305555555555555</c:v>
                </c:pt>
                <c:pt idx="163">
                  <c:v>10.305555555555555</c:v>
                </c:pt>
                <c:pt idx="164">
                  <c:v>10.333333333333334</c:v>
                </c:pt>
                <c:pt idx="165">
                  <c:v>10.333333333333334</c:v>
                </c:pt>
                <c:pt idx="166">
                  <c:v>10.333333333333334</c:v>
                </c:pt>
                <c:pt idx="167">
                  <c:v>10.333333333333334</c:v>
                </c:pt>
                <c:pt idx="168">
                  <c:v>10.305555555555555</c:v>
                </c:pt>
                <c:pt idx="169">
                  <c:v>10.277777777777779</c:v>
                </c:pt>
                <c:pt idx="170">
                  <c:v>10.25</c:v>
                </c:pt>
                <c:pt idx="171">
                  <c:v>10.277777777777779</c:v>
                </c:pt>
                <c:pt idx="172">
                  <c:v>10.277777777777779</c:v>
                </c:pt>
                <c:pt idx="173">
                  <c:v>10.305555555555555</c:v>
                </c:pt>
                <c:pt idx="174">
                  <c:v>10.333333333333334</c:v>
                </c:pt>
                <c:pt idx="175">
                  <c:v>10.333333333333334</c:v>
                </c:pt>
                <c:pt idx="176">
                  <c:v>10.305555555555555</c:v>
                </c:pt>
                <c:pt idx="177">
                  <c:v>10.277777777777779</c:v>
                </c:pt>
                <c:pt idx="178">
                  <c:v>10.222222222222221</c:v>
                </c:pt>
                <c:pt idx="179">
                  <c:v>10.222222222222221</c:v>
                </c:pt>
                <c:pt idx="180">
                  <c:v>10.166666666666666</c:v>
                </c:pt>
                <c:pt idx="181">
                  <c:v>10.222222222222221</c:v>
                </c:pt>
                <c:pt idx="182">
                  <c:v>10.222222222222221</c:v>
                </c:pt>
                <c:pt idx="183">
                  <c:v>10.222222222222221</c:v>
                </c:pt>
                <c:pt idx="184">
                  <c:v>10.277777777777779</c:v>
                </c:pt>
                <c:pt idx="185">
                  <c:v>10.305555555555555</c:v>
                </c:pt>
                <c:pt idx="186">
                  <c:v>10.277777777777779</c:v>
                </c:pt>
                <c:pt idx="187">
                  <c:v>10.25</c:v>
                </c:pt>
                <c:pt idx="188">
                  <c:v>10.25</c:v>
                </c:pt>
                <c:pt idx="189">
                  <c:v>10.25</c:v>
                </c:pt>
                <c:pt idx="190">
                  <c:v>10.25</c:v>
                </c:pt>
                <c:pt idx="191">
                  <c:v>10.25</c:v>
                </c:pt>
                <c:pt idx="192">
                  <c:v>10.277777777777779</c:v>
                </c:pt>
                <c:pt idx="193">
                  <c:v>10.277777777777779</c:v>
                </c:pt>
                <c:pt idx="194">
                  <c:v>10.222222222222221</c:v>
                </c:pt>
                <c:pt idx="195">
                  <c:v>10.222222222222221</c:v>
                </c:pt>
                <c:pt idx="196">
                  <c:v>10.166666666666666</c:v>
                </c:pt>
                <c:pt idx="197">
                  <c:v>10.166666666666666</c:v>
                </c:pt>
                <c:pt idx="198">
                  <c:v>10.166666666666666</c:v>
                </c:pt>
                <c:pt idx="199">
                  <c:v>10.166666666666666</c:v>
                </c:pt>
                <c:pt idx="200">
                  <c:v>10.138888888888889</c:v>
                </c:pt>
                <c:pt idx="201">
                  <c:v>10.111111111111111</c:v>
                </c:pt>
                <c:pt idx="202">
                  <c:v>10.111111111111111</c:v>
                </c:pt>
                <c:pt idx="203">
                  <c:v>10.083333333333334</c:v>
                </c:pt>
                <c:pt idx="204">
                  <c:v>10.055555555555555</c:v>
                </c:pt>
                <c:pt idx="205">
                  <c:v>10.083333333333334</c:v>
                </c:pt>
                <c:pt idx="206">
                  <c:v>10.111111111111111</c:v>
                </c:pt>
                <c:pt idx="207">
                  <c:v>10.138888888888889</c:v>
                </c:pt>
                <c:pt idx="208">
                  <c:v>10.166666666666666</c:v>
                </c:pt>
                <c:pt idx="209">
                  <c:v>10.166666666666666</c:v>
                </c:pt>
                <c:pt idx="210">
                  <c:v>10.111111111111111</c:v>
                </c:pt>
                <c:pt idx="211">
                  <c:v>10.083333333333334</c:v>
                </c:pt>
                <c:pt idx="212">
                  <c:v>10.027777777777779</c:v>
                </c:pt>
                <c:pt idx="213">
                  <c:v>9.9722222222222214</c:v>
                </c:pt>
                <c:pt idx="214">
                  <c:v>9.9444444444444446</c:v>
                </c:pt>
                <c:pt idx="215">
                  <c:v>9.9166666666666661</c:v>
                </c:pt>
                <c:pt idx="216">
                  <c:v>9.9444444444444446</c:v>
                </c:pt>
                <c:pt idx="217">
                  <c:v>9.9444444444444446</c:v>
                </c:pt>
                <c:pt idx="218">
                  <c:v>9.9444444444444446</c:v>
                </c:pt>
                <c:pt idx="219">
                  <c:v>9.9722222222222214</c:v>
                </c:pt>
                <c:pt idx="220">
                  <c:v>9.9444444444444446</c:v>
                </c:pt>
                <c:pt idx="221">
                  <c:v>9.8888888888888893</c:v>
                </c:pt>
                <c:pt idx="222">
                  <c:v>9.8888888888888893</c:v>
                </c:pt>
                <c:pt idx="223">
                  <c:v>9.8333333333333339</c:v>
                </c:pt>
                <c:pt idx="224">
                  <c:v>9.8055555555555554</c:v>
                </c:pt>
                <c:pt idx="225">
                  <c:v>9.8055555555555554</c:v>
                </c:pt>
                <c:pt idx="226">
                  <c:v>9.8888888888888893</c:v>
                </c:pt>
                <c:pt idx="227">
                  <c:v>9.8888888888888893</c:v>
                </c:pt>
                <c:pt idx="228">
                  <c:v>9.9444444444444446</c:v>
                </c:pt>
                <c:pt idx="229">
                  <c:v>10</c:v>
                </c:pt>
                <c:pt idx="230">
                  <c:v>10.027777777777779</c:v>
                </c:pt>
                <c:pt idx="231">
                  <c:v>10</c:v>
                </c:pt>
                <c:pt idx="232">
                  <c:v>9.9722222222222214</c:v>
                </c:pt>
                <c:pt idx="233">
                  <c:v>9.9444444444444446</c:v>
                </c:pt>
                <c:pt idx="234">
                  <c:v>9.9444444444444446</c:v>
                </c:pt>
                <c:pt idx="235">
                  <c:v>9.9166666666666661</c:v>
                </c:pt>
                <c:pt idx="236">
                  <c:v>9.9166666666666661</c:v>
                </c:pt>
                <c:pt idx="237">
                  <c:v>9.9444444444444446</c:v>
                </c:pt>
                <c:pt idx="238">
                  <c:v>9.9444444444444446</c:v>
                </c:pt>
                <c:pt idx="239">
                  <c:v>10</c:v>
                </c:pt>
                <c:pt idx="240">
                  <c:v>10.027777777777779</c:v>
                </c:pt>
                <c:pt idx="241">
                  <c:v>10</c:v>
                </c:pt>
                <c:pt idx="242">
                  <c:v>10</c:v>
                </c:pt>
                <c:pt idx="243">
                  <c:v>9.9722222222222214</c:v>
                </c:pt>
                <c:pt idx="244">
                  <c:v>9.9444444444444446</c:v>
                </c:pt>
                <c:pt idx="245">
                  <c:v>9.8888888888888893</c:v>
                </c:pt>
                <c:pt idx="246">
                  <c:v>9.8888888888888893</c:v>
                </c:pt>
                <c:pt idx="247">
                  <c:v>9.8888888888888893</c:v>
                </c:pt>
                <c:pt idx="248">
                  <c:v>9.9166666666666661</c:v>
                </c:pt>
                <c:pt idx="249">
                  <c:v>9.9166666666666661</c:v>
                </c:pt>
                <c:pt idx="250">
                  <c:v>9.9444444444444446</c:v>
                </c:pt>
                <c:pt idx="251">
                  <c:v>9.8888888888888893</c:v>
                </c:pt>
                <c:pt idx="252">
                  <c:v>9.8888888888888893</c:v>
                </c:pt>
                <c:pt idx="253">
                  <c:v>9.8888888888888893</c:v>
                </c:pt>
                <c:pt idx="254">
                  <c:v>9.8333333333333339</c:v>
                </c:pt>
                <c:pt idx="255">
                  <c:v>9.8055555555555554</c:v>
                </c:pt>
                <c:pt idx="256">
                  <c:v>9.8055555555555554</c:v>
                </c:pt>
                <c:pt idx="257">
                  <c:v>9.8055555555555554</c:v>
                </c:pt>
                <c:pt idx="258">
                  <c:v>9.7777777777777786</c:v>
                </c:pt>
                <c:pt idx="259">
                  <c:v>9.75</c:v>
                </c:pt>
                <c:pt idx="260">
                  <c:v>9.7777777777777786</c:v>
                </c:pt>
                <c:pt idx="261">
                  <c:v>9.8055555555555554</c:v>
                </c:pt>
                <c:pt idx="262">
                  <c:v>9.8055555555555554</c:v>
                </c:pt>
                <c:pt idx="263">
                  <c:v>9.8333333333333339</c:v>
                </c:pt>
                <c:pt idx="264">
                  <c:v>9.8333333333333339</c:v>
                </c:pt>
                <c:pt idx="265">
                  <c:v>9.8055555555555554</c:v>
                </c:pt>
                <c:pt idx="266">
                  <c:v>9.7777777777777786</c:v>
                </c:pt>
                <c:pt idx="267">
                  <c:v>9.7777777777777786</c:v>
                </c:pt>
                <c:pt idx="268">
                  <c:v>9.75</c:v>
                </c:pt>
                <c:pt idx="269">
                  <c:v>9.75</c:v>
                </c:pt>
                <c:pt idx="270">
                  <c:v>9.7777777777777786</c:v>
                </c:pt>
                <c:pt idx="271">
                  <c:v>9.8055555555555554</c:v>
                </c:pt>
                <c:pt idx="272">
                  <c:v>9.8055555555555554</c:v>
                </c:pt>
                <c:pt idx="273">
                  <c:v>9.8333333333333339</c:v>
                </c:pt>
                <c:pt idx="274">
                  <c:v>9.8333333333333339</c:v>
                </c:pt>
                <c:pt idx="275">
                  <c:v>9.8055555555555554</c:v>
                </c:pt>
                <c:pt idx="276">
                  <c:v>9.8055555555555554</c:v>
                </c:pt>
                <c:pt idx="277">
                  <c:v>9.7777777777777786</c:v>
                </c:pt>
                <c:pt idx="278">
                  <c:v>9.75</c:v>
                </c:pt>
                <c:pt idx="279">
                  <c:v>9.75</c:v>
                </c:pt>
                <c:pt idx="280">
                  <c:v>9.7777777777777786</c:v>
                </c:pt>
                <c:pt idx="281">
                  <c:v>9.8055555555555554</c:v>
                </c:pt>
                <c:pt idx="282">
                  <c:v>9.8333333333333339</c:v>
                </c:pt>
                <c:pt idx="283">
                  <c:v>9.8333333333333339</c:v>
                </c:pt>
                <c:pt idx="284">
                  <c:v>9.8333333333333339</c:v>
                </c:pt>
                <c:pt idx="285">
                  <c:v>9.8055555555555554</c:v>
                </c:pt>
                <c:pt idx="286">
                  <c:v>9.7777777777777786</c:v>
                </c:pt>
                <c:pt idx="287">
                  <c:v>9.75</c:v>
                </c:pt>
                <c:pt idx="288">
                  <c:v>9.6944444444444446</c:v>
                </c:pt>
                <c:pt idx="289">
                  <c:v>9.6666666666666661</c:v>
                </c:pt>
                <c:pt idx="290">
                  <c:v>9.6388888888888893</c:v>
                </c:pt>
                <c:pt idx="291">
                  <c:v>9.6388888888888893</c:v>
                </c:pt>
                <c:pt idx="292">
                  <c:v>9.6666666666666661</c:v>
                </c:pt>
                <c:pt idx="293">
                  <c:v>9.6944444444444446</c:v>
                </c:pt>
                <c:pt idx="294">
                  <c:v>9.6666666666666661</c:v>
                </c:pt>
                <c:pt idx="295">
                  <c:v>9.6666666666666661</c:v>
                </c:pt>
                <c:pt idx="296">
                  <c:v>9.6944444444444446</c:v>
                </c:pt>
                <c:pt idx="297">
                  <c:v>9.6944444444444446</c:v>
                </c:pt>
                <c:pt idx="298">
                  <c:v>9.6944444444444446</c:v>
                </c:pt>
                <c:pt idx="299">
                  <c:v>9.6944444444444446</c:v>
                </c:pt>
                <c:pt idx="300">
                  <c:v>9.6944444444444446</c:v>
                </c:pt>
                <c:pt idx="301">
                  <c:v>9.7222222222222214</c:v>
                </c:pt>
                <c:pt idx="302">
                  <c:v>9.7222222222222214</c:v>
                </c:pt>
                <c:pt idx="303">
                  <c:v>9.75</c:v>
                </c:pt>
                <c:pt idx="304">
                  <c:v>9.75</c:v>
                </c:pt>
                <c:pt idx="305">
                  <c:v>9.8055555555555554</c:v>
                </c:pt>
                <c:pt idx="306">
                  <c:v>9.8055555555555554</c:v>
                </c:pt>
                <c:pt idx="307">
                  <c:v>9.8333333333333339</c:v>
                </c:pt>
                <c:pt idx="308">
                  <c:v>9.8333333333333339</c:v>
                </c:pt>
                <c:pt idx="309">
                  <c:v>9.8055555555555554</c:v>
                </c:pt>
                <c:pt idx="310">
                  <c:v>9.75</c:v>
                </c:pt>
                <c:pt idx="311">
                  <c:v>9.6666666666666661</c:v>
                </c:pt>
                <c:pt idx="312">
                  <c:v>9.6111111111111107</c:v>
                </c:pt>
                <c:pt idx="313">
                  <c:v>9.5833333333333339</c:v>
                </c:pt>
                <c:pt idx="314">
                  <c:v>9.5555555555555554</c:v>
                </c:pt>
                <c:pt idx="315">
                  <c:v>9.5833333333333339</c:v>
                </c:pt>
                <c:pt idx="316">
                  <c:v>9.6111111111111107</c:v>
                </c:pt>
                <c:pt idx="317">
                  <c:v>9.6666666666666661</c:v>
                </c:pt>
                <c:pt idx="318">
                  <c:v>9.6944444444444446</c:v>
                </c:pt>
                <c:pt idx="319">
                  <c:v>9.6944444444444446</c:v>
                </c:pt>
                <c:pt idx="320">
                  <c:v>9.6666666666666661</c:v>
                </c:pt>
                <c:pt idx="321">
                  <c:v>9.6111111111111107</c:v>
                </c:pt>
                <c:pt idx="322">
                  <c:v>9.5833333333333339</c:v>
                </c:pt>
                <c:pt idx="323">
                  <c:v>9.5555555555555554</c:v>
                </c:pt>
                <c:pt idx="324">
                  <c:v>9.5277777777777786</c:v>
                </c:pt>
                <c:pt idx="325">
                  <c:v>9.5</c:v>
                </c:pt>
                <c:pt idx="326">
                  <c:v>9.5277777777777786</c:v>
                </c:pt>
                <c:pt idx="327">
                  <c:v>9.5555555555555554</c:v>
                </c:pt>
                <c:pt idx="328">
                  <c:v>9.6111111111111107</c:v>
                </c:pt>
                <c:pt idx="329">
                  <c:v>9.6388888888888893</c:v>
                </c:pt>
                <c:pt idx="330">
                  <c:v>9.6111111111111107</c:v>
                </c:pt>
                <c:pt idx="331">
                  <c:v>9.5833333333333339</c:v>
                </c:pt>
                <c:pt idx="332">
                  <c:v>9.5555555555555554</c:v>
                </c:pt>
                <c:pt idx="333">
                  <c:v>9.5277777777777786</c:v>
                </c:pt>
                <c:pt idx="334">
                  <c:v>9.4722222222222214</c:v>
                </c:pt>
                <c:pt idx="335">
                  <c:v>9.4444444444444446</c:v>
                </c:pt>
                <c:pt idx="336">
                  <c:v>9.4722222222222214</c:v>
                </c:pt>
                <c:pt idx="337">
                  <c:v>9.5</c:v>
                </c:pt>
                <c:pt idx="338">
                  <c:v>9.5555555555555554</c:v>
                </c:pt>
                <c:pt idx="339">
                  <c:v>9.5555555555555554</c:v>
                </c:pt>
                <c:pt idx="340">
                  <c:v>9.5555555555555554</c:v>
                </c:pt>
                <c:pt idx="341">
                  <c:v>9.5555555555555554</c:v>
                </c:pt>
                <c:pt idx="342">
                  <c:v>9.5277777777777786</c:v>
                </c:pt>
                <c:pt idx="343">
                  <c:v>9.4722222222222214</c:v>
                </c:pt>
                <c:pt idx="344">
                  <c:v>9.4722222222222214</c:v>
                </c:pt>
                <c:pt idx="345">
                  <c:v>9.4722222222222214</c:v>
                </c:pt>
                <c:pt idx="346">
                  <c:v>9.4444444444444446</c:v>
                </c:pt>
                <c:pt idx="347">
                  <c:v>9.4166666666666661</c:v>
                </c:pt>
                <c:pt idx="348">
                  <c:v>9.4166666666666661</c:v>
                </c:pt>
                <c:pt idx="349">
                  <c:v>9.4166666666666661</c:v>
                </c:pt>
                <c:pt idx="350">
                  <c:v>9.3611111111111107</c:v>
                </c:pt>
                <c:pt idx="351">
                  <c:v>9.3333333333333339</c:v>
                </c:pt>
                <c:pt idx="352">
                  <c:v>9.3333333333333339</c:v>
                </c:pt>
                <c:pt idx="353">
                  <c:v>9.3055555555555554</c:v>
                </c:pt>
                <c:pt idx="354">
                  <c:v>9.3055555555555554</c:v>
                </c:pt>
                <c:pt idx="355">
                  <c:v>9.2777777777777786</c:v>
                </c:pt>
                <c:pt idx="356">
                  <c:v>9.2777777777777786</c:v>
                </c:pt>
                <c:pt idx="357">
                  <c:v>9.25</c:v>
                </c:pt>
                <c:pt idx="358">
                  <c:v>9.25</c:v>
                </c:pt>
                <c:pt idx="359">
                  <c:v>9.25</c:v>
                </c:pt>
                <c:pt idx="360">
                  <c:v>9.25</c:v>
                </c:pt>
                <c:pt idx="361">
                  <c:v>9.1944444444444446</c:v>
                </c:pt>
                <c:pt idx="362">
                  <c:v>9.1944444444444446</c:v>
                </c:pt>
                <c:pt idx="363">
                  <c:v>9.1666666666666661</c:v>
                </c:pt>
                <c:pt idx="364">
                  <c:v>9.1666666666666661</c:v>
                </c:pt>
                <c:pt idx="365">
                  <c:v>9.1666666666666661</c:v>
                </c:pt>
                <c:pt idx="366">
                  <c:v>9.1388888888888893</c:v>
                </c:pt>
                <c:pt idx="367">
                  <c:v>9.1111111111111107</c:v>
                </c:pt>
                <c:pt idx="368">
                  <c:v>9.0833333333333339</c:v>
                </c:pt>
                <c:pt idx="369">
                  <c:v>9.0555555555555554</c:v>
                </c:pt>
                <c:pt idx="370">
                  <c:v>9</c:v>
                </c:pt>
                <c:pt idx="371">
                  <c:v>8.9444444444444446</c:v>
                </c:pt>
                <c:pt idx="372">
                  <c:v>8.9166666666666661</c:v>
                </c:pt>
                <c:pt idx="373">
                  <c:v>8.9444444444444446</c:v>
                </c:pt>
                <c:pt idx="374">
                  <c:v>8.9722222222222214</c:v>
                </c:pt>
                <c:pt idx="375">
                  <c:v>8.9722222222222214</c:v>
                </c:pt>
                <c:pt idx="376">
                  <c:v>8.9722222222222214</c:v>
                </c:pt>
                <c:pt idx="377">
                  <c:v>9</c:v>
                </c:pt>
                <c:pt idx="378">
                  <c:v>9</c:v>
                </c:pt>
                <c:pt idx="379">
                  <c:v>9</c:v>
                </c:pt>
                <c:pt idx="380">
                  <c:v>8.9722222222222214</c:v>
                </c:pt>
                <c:pt idx="381">
                  <c:v>8.9722222222222214</c:v>
                </c:pt>
                <c:pt idx="382">
                  <c:v>8.9166666666666661</c:v>
                </c:pt>
                <c:pt idx="383">
                  <c:v>8.9166666666666661</c:v>
                </c:pt>
                <c:pt idx="384">
                  <c:v>8.8888888888888893</c:v>
                </c:pt>
                <c:pt idx="385">
                  <c:v>8.8888888888888893</c:v>
                </c:pt>
                <c:pt idx="386">
                  <c:v>8.8611111111111107</c:v>
                </c:pt>
                <c:pt idx="387">
                  <c:v>8.8333333333333339</c:v>
                </c:pt>
                <c:pt idx="388">
                  <c:v>8.8333333333333339</c:v>
                </c:pt>
                <c:pt idx="389">
                  <c:v>8.7777777777777786</c:v>
                </c:pt>
                <c:pt idx="390">
                  <c:v>8.7777777777777786</c:v>
                </c:pt>
                <c:pt idx="391">
                  <c:v>8.75</c:v>
                </c:pt>
                <c:pt idx="392">
                  <c:v>8.7222222222222214</c:v>
                </c:pt>
                <c:pt idx="393">
                  <c:v>8.7222222222222214</c:v>
                </c:pt>
                <c:pt idx="394">
                  <c:v>8.6944444444444446</c:v>
                </c:pt>
                <c:pt idx="395">
                  <c:v>8.6944444444444446</c:v>
                </c:pt>
                <c:pt idx="396">
                  <c:v>8.6944444444444446</c:v>
                </c:pt>
                <c:pt idx="397">
                  <c:v>8.6944444444444446</c:v>
                </c:pt>
                <c:pt idx="398">
                  <c:v>8.6388888888888893</c:v>
                </c:pt>
                <c:pt idx="399">
                  <c:v>8.6388888888888893</c:v>
                </c:pt>
                <c:pt idx="400">
                  <c:v>8.6388888888888893</c:v>
                </c:pt>
                <c:pt idx="401">
                  <c:v>8.6388888888888893</c:v>
                </c:pt>
                <c:pt idx="402">
                  <c:v>8.5833333333333339</c:v>
                </c:pt>
                <c:pt idx="403">
                  <c:v>8.5833333333333339</c:v>
                </c:pt>
                <c:pt idx="404">
                  <c:v>8.5833333333333339</c:v>
                </c:pt>
                <c:pt idx="405">
                  <c:v>8.5555555555555554</c:v>
                </c:pt>
                <c:pt idx="406">
                  <c:v>8.5555555555555554</c:v>
                </c:pt>
                <c:pt idx="407">
                  <c:v>8.5555555555555554</c:v>
                </c:pt>
                <c:pt idx="408">
                  <c:v>8.5277777777777786</c:v>
                </c:pt>
                <c:pt idx="409">
                  <c:v>8.5</c:v>
                </c:pt>
                <c:pt idx="410">
                  <c:v>8.4444444444444446</c:v>
                </c:pt>
                <c:pt idx="411">
                  <c:v>8.4444444444444446</c:v>
                </c:pt>
                <c:pt idx="412">
                  <c:v>8.4166666666666661</c:v>
                </c:pt>
                <c:pt idx="413">
                  <c:v>8.3888888888888893</c:v>
                </c:pt>
                <c:pt idx="414">
                  <c:v>8.3611111111111107</c:v>
                </c:pt>
                <c:pt idx="415">
                  <c:v>8.3611111111111107</c:v>
                </c:pt>
                <c:pt idx="416">
                  <c:v>8.3611111111111107</c:v>
                </c:pt>
                <c:pt idx="417">
                  <c:v>8.3611111111111107</c:v>
                </c:pt>
                <c:pt idx="418">
                  <c:v>8.3888888888888893</c:v>
                </c:pt>
                <c:pt idx="419">
                  <c:v>8.3888888888888893</c:v>
                </c:pt>
                <c:pt idx="420">
                  <c:v>8.3611111111111107</c:v>
                </c:pt>
                <c:pt idx="421">
                  <c:v>8.3611111111111107</c:v>
                </c:pt>
                <c:pt idx="422">
                  <c:v>8.3333333333333339</c:v>
                </c:pt>
                <c:pt idx="423">
                  <c:v>8.3055555555555554</c:v>
                </c:pt>
                <c:pt idx="424">
                  <c:v>8.3055555555555554</c:v>
                </c:pt>
                <c:pt idx="425">
                  <c:v>8.2777777777777786</c:v>
                </c:pt>
                <c:pt idx="426">
                  <c:v>8.2222222222222214</c:v>
                </c:pt>
                <c:pt idx="427">
                  <c:v>8.2222222222222214</c:v>
                </c:pt>
                <c:pt idx="428">
                  <c:v>8.25</c:v>
                </c:pt>
                <c:pt idx="429">
                  <c:v>8.25</c:v>
                </c:pt>
                <c:pt idx="430">
                  <c:v>8.25</c:v>
                </c:pt>
                <c:pt idx="431">
                  <c:v>8.2222222222222214</c:v>
                </c:pt>
                <c:pt idx="432">
                  <c:v>8.1944444444444446</c:v>
                </c:pt>
                <c:pt idx="433">
                  <c:v>8.1666666666666661</c:v>
                </c:pt>
                <c:pt idx="434">
                  <c:v>8.1388888888888893</c:v>
                </c:pt>
                <c:pt idx="435">
                  <c:v>8.0833333333333339</c:v>
                </c:pt>
                <c:pt idx="436">
                  <c:v>8.0833333333333339</c:v>
                </c:pt>
                <c:pt idx="437">
                  <c:v>8.0833333333333339</c:v>
                </c:pt>
                <c:pt idx="438">
                  <c:v>8.0833333333333339</c:v>
                </c:pt>
                <c:pt idx="439">
                  <c:v>8.0555555555555554</c:v>
                </c:pt>
                <c:pt idx="440">
                  <c:v>8.0555555555555554</c:v>
                </c:pt>
                <c:pt idx="441">
                  <c:v>8.0555555555555554</c:v>
                </c:pt>
                <c:pt idx="442">
                  <c:v>8.0555555555555554</c:v>
                </c:pt>
                <c:pt idx="443">
                  <c:v>8.0277777777777786</c:v>
                </c:pt>
                <c:pt idx="444">
                  <c:v>8</c:v>
                </c:pt>
                <c:pt idx="445">
                  <c:v>8</c:v>
                </c:pt>
                <c:pt idx="446">
                  <c:v>8</c:v>
                </c:pt>
                <c:pt idx="447">
                  <c:v>7.9722222222222223</c:v>
                </c:pt>
                <c:pt idx="448">
                  <c:v>7.9444444444444446</c:v>
                </c:pt>
                <c:pt idx="449">
                  <c:v>7.9444444444444446</c:v>
                </c:pt>
                <c:pt idx="450">
                  <c:v>7.9444444444444446</c:v>
                </c:pt>
                <c:pt idx="451">
                  <c:v>7.916666666666667</c:v>
                </c:pt>
                <c:pt idx="452">
                  <c:v>7.9444444444444446</c:v>
                </c:pt>
                <c:pt idx="453">
                  <c:v>7.8888888888888893</c:v>
                </c:pt>
                <c:pt idx="454">
                  <c:v>7.8888888888888893</c:v>
                </c:pt>
                <c:pt idx="455">
                  <c:v>7.8611111111111107</c:v>
                </c:pt>
                <c:pt idx="456">
                  <c:v>7.8611111111111107</c:v>
                </c:pt>
                <c:pt idx="457">
                  <c:v>7.833333333333333</c:v>
                </c:pt>
                <c:pt idx="458">
                  <c:v>7.7777777777777777</c:v>
                </c:pt>
                <c:pt idx="459">
                  <c:v>7.75</c:v>
                </c:pt>
                <c:pt idx="460">
                  <c:v>7.75</c:v>
                </c:pt>
                <c:pt idx="461">
                  <c:v>7.75</c:v>
                </c:pt>
                <c:pt idx="462">
                  <c:v>7.7222222222222223</c:v>
                </c:pt>
                <c:pt idx="463">
                  <c:v>7.7222222222222223</c:v>
                </c:pt>
                <c:pt idx="464">
                  <c:v>7.7222222222222223</c:v>
                </c:pt>
                <c:pt idx="465">
                  <c:v>7.7222222222222223</c:v>
                </c:pt>
                <c:pt idx="466">
                  <c:v>7.7222222222222223</c:v>
                </c:pt>
                <c:pt idx="467">
                  <c:v>7.7222222222222223</c:v>
                </c:pt>
                <c:pt idx="468">
                  <c:v>7.7222222222222223</c:v>
                </c:pt>
                <c:pt idx="469">
                  <c:v>7.6944444444444446</c:v>
                </c:pt>
                <c:pt idx="470">
                  <c:v>7.666666666666667</c:v>
                </c:pt>
                <c:pt idx="471">
                  <c:v>7.6388888888888893</c:v>
                </c:pt>
                <c:pt idx="472">
                  <c:v>7.6111111111111107</c:v>
                </c:pt>
                <c:pt idx="473">
                  <c:v>7.6111111111111107</c:v>
                </c:pt>
                <c:pt idx="474">
                  <c:v>7.583333333333333</c:v>
                </c:pt>
                <c:pt idx="475">
                  <c:v>7.5555555555555554</c:v>
                </c:pt>
                <c:pt idx="476">
                  <c:v>7.5555555555555554</c:v>
                </c:pt>
                <c:pt idx="477">
                  <c:v>7.5277777777777777</c:v>
                </c:pt>
                <c:pt idx="478">
                  <c:v>7.5555555555555554</c:v>
                </c:pt>
                <c:pt idx="479">
                  <c:v>7.5555555555555554</c:v>
                </c:pt>
                <c:pt idx="480">
                  <c:v>7.5277777777777777</c:v>
                </c:pt>
                <c:pt idx="481">
                  <c:v>7.5277777777777777</c:v>
                </c:pt>
                <c:pt idx="482">
                  <c:v>7.5</c:v>
                </c:pt>
                <c:pt idx="483">
                  <c:v>7.4444444444444446</c:v>
                </c:pt>
                <c:pt idx="484">
                  <c:v>7.416666666666667</c:v>
                </c:pt>
                <c:pt idx="485">
                  <c:v>7.3888888888888893</c:v>
                </c:pt>
                <c:pt idx="486">
                  <c:v>7.3888888888888893</c:v>
                </c:pt>
                <c:pt idx="487">
                  <c:v>7.3611111111111107</c:v>
                </c:pt>
                <c:pt idx="488">
                  <c:v>7.3888888888888893</c:v>
                </c:pt>
                <c:pt idx="489">
                  <c:v>7.3888888888888893</c:v>
                </c:pt>
                <c:pt idx="490">
                  <c:v>7.3611111111111107</c:v>
                </c:pt>
                <c:pt idx="491">
                  <c:v>7.3888888888888893</c:v>
                </c:pt>
                <c:pt idx="492">
                  <c:v>7.3611111111111107</c:v>
                </c:pt>
                <c:pt idx="493">
                  <c:v>7.333333333333333</c:v>
                </c:pt>
                <c:pt idx="494">
                  <c:v>7.3611111111111107</c:v>
                </c:pt>
                <c:pt idx="495">
                  <c:v>7.333333333333333</c:v>
                </c:pt>
                <c:pt idx="496">
                  <c:v>7.333333333333333</c:v>
                </c:pt>
                <c:pt idx="497">
                  <c:v>7.333333333333333</c:v>
                </c:pt>
                <c:pt idx="498">
                  <c:v>7.3055555555555554</c:v>
                </c:pt>
                <c:pt idx="499">
                  <c:v>7.2777777777777777</c:v>
                </c:pt>
                <c:pt idx="500">
                  <c:v>7.25</c:v>
                </c:pt>
                <c:pt idx="501">
                  <c:v>7.25</c:v>
                </c:pt>
                <c:pt idx="502">
                  <c:v>7.1944444444444446</c:v>
                </c:pt>
                <c:pt idx="503">
                  <c:v>7.1944444444444446</c:v>
                </c:pt>
                <c:pt idx="504">
                  <c:v>7.1944444444444446</c:v>
                </c:pt>
                <c:pt idx="505">
                  <c:v>7.1944444444444446</c:v>
                </c:pt>
                <c:pt idx="506">
                  <c:v>7.1944444444444446</c:v>
                </c:pt>
                <c:pt idx="507">
                  <c:v>7.1944444444444446</c:v>
                </c:pt>
                <c:pt idx="508">
                  <c:v>7.1388888888888893</c:v>
                </c:pt>
                <c:pt idx="509">
                  <c:v>7.1388888888888893</c:v>
                </c:pt>
                <c:pt idx="510">
                  <c:v>7.1111111111111107</c:v>
                </c:pt>
                <c:pt idx="511">
                  <c:v>7.083333333333333</c:v>
                </c:pt>
                <c:pt idx="512">
                  <c:v>7.083333333333333</c:v>
                </c:pt>
                <c:pt idx="513">
                  <c:v>7.0555555555555554</c:v>
                </c:pt>
                <c:pt idx="514">
                  <c:v>7.0555555555555554</c:v>
                </c:pt>
                <c:pt idx="515">
                  <c:v>7.0555555555555554</c:v>
                </c:pt>
                <c:pt idx="516">
                  <c:v>7.0555555555555554</c:v>
                </c:pt>
                <c:pt idx="517">
                  <c:v>7.0277777777777777</c:v>
                </c:pt>
                <c:pt idx="518">
                  <c:v>7.0277777777777777</c:v>
                </c:pt>
                <c:pt idx="519">
                  <c:v>7.0555555555555554</c:v>
                </c:pt>
                <c:pt idx="520">
                  <c:v>7.0277777777777777</c:v>
                </c:pt>
                <c:pt idx="521">
                  <c:v>7.0277777777777777</c:v>
                </c:pt>
                <c:pt idx="522">
                  <c:v>7.0277777777777777</c:v>
                </c:pt>
                <c:pt idx="523">
                  <c:v>7</c:v>
                </c:pt>
                <c:pt idx="524">
                  <c:v>6.9722222222222223</c:v>
                </c:pt>
                <c:pt idx="525">
                  <c:v>6.9444444444444446</c:v>
                </c:pt>
                <c:pt idx="526">
                  <c:v>6.916666666666667</c:v>
                </c:pt>
                <c:pt idx="527">
                  <c:v>6.916666666666667</c:v>
                </c:pt>
                <c:pt idx="528">
                  <c:v>6.916666666666667</c:v>
                </c:pt>
                <c:pt idx="529">
                  <c:v>6.916666666666667</c:v>
                </c:pt>
                <c:pt idx="530">
                  <c:v>6.916666666666667</c:v>
                </c:pt>
                <c:pt idx="531">
                  <c:v>6.8888888888888893</c:v>
                </c:pt>
                <c:pt idx="532">
                  <c:v>6.8888888888888893</c:v>
                </c:pt>
                <c:pt idx="533">
                  <c:v>6.8611111111111107</c:v>
                </c:pt>
                <c:pt idx="534">
                  <c:v>6.833333333333333</c:v>
                </c:pt>
                <c:pt idx="535">
                  <c:v>6.8055555555555554</c:v>
                </c:pt>
                <c:pt idx="536">
                  <c:v>6.7777777777777777</c:v>
                </c:pt>
                <c:pt idx="537">
                  <c:v>6.7777777777777777</c:v>
                </c:pt>
                <c:pt idx="538">
                  <c:v>6.7777777777777777</c:v>
                </c:pt>
                <c:pt idx="539">
                  <c:v>6.7777777777777777</c:v>
                </c:pt>
                <c:pt idx="540">
                  <c:v>6.75</c:v>
                </c:pt>
                <c:pt idx="541">
                  <c:v>6.75</c:v>
                </c:pt>
                <c:pt idx="542">
                  <c:v>6.75</c:v>
                </c:pt>
                <c:pt idx="543">
                  <c:v>6.75</c:v>
                </c:pt>
                <c:pt idx="544">
                  <c:v>6.75</c:v>
                </c:pt>
                <c:pt idx="545">
                  <c:v>6.7222222222222223</c:v>
                </c:pt>
                <c:pt idx="546">
                  <c:v>6.7222222222222223</c:v>
                </c:pt>
                <c:pt idx="547">
                  <c:v>6.7222222222222223</c:v>
                </c:pt>
                <c:pt idx="548">
                  <c:v>6.6944444444444446</c:v>
                </c:pt>
                <c:pt idx="549">
                  <c:v>6.666666666666667</c:v>
                </c:pt>
                <c:pt idx="550">
                  <c:v>6.666666666666667</c:v>
                </c:pt>
                <c:pt idx="551">
                  <c:v>6.666666666666667</c:v>
                </c:pt>
                <c:pt idx="552">
                  <c:v>6.6388888888888893</c:v>
                </c:pt>
                <c:pt idx="553">
                  <c:v>6.6388888888888893</c:v>
                </c:pt>
                <c:pt idx="554">
                  <c:v>6.6388888888888893</c:v>
                </c:pt>
                <c:pt idx="555">
                  <c:v>6.6111111111111107</c:v>
                </c:pt>
                <c:pt idx="556">
                  <c:v>6.6111111111111107</c:v>
                </c:pt>
                <c:pt idx="557">
                  <c:v>6.5555555555555554</c:v>
                </c:pt>
                <c:pt idx="558">
                  <c:v>6.5277777777777777</c:v>
                </c:pt>
                <c:pt idx="559">
                  <c:v>6.5277777777777777</c:v>
                </c:pt>
                <c:pt idx="560">
                  <c:v>6.5277777777777777</c:v>
                </c:pt>
                <c:pt idx="561">
                  <c:v>6.5</c:v>
                </c:pt>
                <c:pt idx="562">
                  <c:v>6.5</c:v>
                </c:pt>
                <c:pt idx="563">
                  <c:v>6.5</c:v>
                </c:pt>
                <c:pt idx="564">
                  <c:v>6.5</c:v>
                </c:pt>
                <c:pt idx="565">
                  <c:v>6.4722222222222223</c:v>
                </c:pt>
                <c:pt idx="566">
                  <c:v>6.4722222222222223</c:v>
                </c:pt>
                <c:pt idx="567">
                  <c:v>6.4722222222222223</c:v>
                </c:pt>
                <c:pt idx="568">
                  <c:v>6.4722222222222223</c:v>
                </c:pt>
                <c:pt idx="569">
                  <c:v>6.416666666666667</c:v>
                </c:pt>
                <c:pt idx="570">
                  <c:v>6.416666666666667</c:v>
                </c:pt>
                <c:pt idx="571">
                  <c:v>6.416666666666667</c:v>
                </c:pt>
                <c:pt idx="572">
                  <c:v>6.3888888888888893</c:v>
                </c:pt>
                <c:pt idx="573">
                  <c:v>6.3888888888888893</c:v>
                </c:pt>
                <c:pt idx="574">
                  <c:v>6.416666666666667</c:v>
                </c:pt>
                <c:pt idx="575">
                  <c:v>6.416666666666667</c:v>
                </c:pt>
                <c:pt idx="576">
                  <c:v>6.416666666666667</c:v>
                </c:pt>
                <c:pt idx="577">
                  <c:v>6.416666666666667</c:v>
                </c:pt>
                <c:pt idx="578">
                  <c:v>6.416666666666667</c:v>
                </c:pt>
                <c:pt idx="579">
                  <c:v>6.3888888888888893</c:v>
                </c:pt>
                <c:pt idx="580">
                  <c:v>6.3611111111111107</c:v>
                </c:pt>
                <c:pt idx="581">
                  <c:v>6.3611111111111107</c:v>
                </c:pt>
                <c:pt idx="582">
                  <c:v>6.333333333333333</c:v>
                </c:pt>
                <c:pt idx="583">
                  <c:v>6.2777777777777777</c:v>
                </c:pt>
                <c:pt idx="584">
                  <c:v>6.2777777777777777</c:v>
                </c:pt>
                <c:pt idx="585">
                  <c:v>6.2777777777777777</c:v>
                </c:pt>
                <c:pt idx="586">
                  <c:v>6.2777777777777777</c:v>
                </c:pt>
                <c:pt idx="587">
                  <c:v>6.2777777777777777</c:v>
                </c:pt>
                <c:pt idx="588">
                  <c:v>6.2777777777777777</c:v>
                </c:pt>
                <c:pt idx="589">
                  <c:v>6.2777777777777777</c:v>
                </c:pt>
                <c:pt idx="590">
                  <c:v>6.25</c:v>
                </c:pt>
                <c:pt idx="591">
                  <c:v>6.1944444444444446</c:v>
                </c:pt>
                <c:pt idx="592">
                  <c:v>6.1944444444444446</c:v>
                </c:pt>
                <c:pt idx="593">
                  <c:v>6.1944444444444446</c:v>
                </c:pt>
                <c:pt idx="594">
                  <c:v>6.1388888888888893</c:v>
                </c:pt>
                <c:pt idx="595">
                  <c:v>6.1388888888888893</c:v>
                </c:pt>
                <c:pt idx="596">
                  <c:v>6.1388888888888893</c:v>
                </c:pt>
                <c:pt idx="597">
                  <c:v>6.1388888888888893</c:v>
                </c:pt>
                <c:pt idx="598">
                  <c:v>6.1388888888888893</c:v>
                </c:pt>
                <c:pt idx="599">
                  <c:v>6.1388888888888893</c:v>
                </c:pt>
                <c:pt idx="600">
                  <c:v>6.1388888888888893</c:v>
                </c:pt>
                <c:pt idx="601">
                  <c:v>6.1388888888888893</c:v>
                </c:pt>
                <c:pt idx="602">
                  <c:v>6.1111111111111107</c:v>
                </c:pt>
                <c:pt idx="603">
                  <c:v>6.083333333333333</c:v>
                </c:pt>
                <c:pt idx="604">
                  <c:v>6.083333333333333</c:v>
                </c:pt>
                <c:pt idx="605">
                  <c:v>6.083333333333333</c:v>
                </c:pt>
                <c:pt idx="606">
                  <c:v>6.083333333333333</c:v>
                </c:pt>
                <c:pt idx="607">
                  <c:v>6.0555555555555554</c:v>
                </c:pt>
                <c:pt idx="608">
                  <c:v>6.0555555555555554</c:v>
                </c:pt>
                <c:pt idx="609">
                  <c:v>6.0555555555555554</c:v>
                </c:pt>
                <c:pt idx="610">
                  <c:v>6.0555555555555554</c:v>
                </c:pt>
                <c:pt idx="611">
                  <c:v>6.0555555555555554</c:v>
                </c:pt>
                <c:pt idx="612">
                  <c:v>6.0277777777777777</c:v>
                </c:pt>
                <c:pt idx="613">
                  <c:v>6</c:v>
                </c:pt>
                <c:pt idx="614">
                  <c:v>6</c:v>
                </c:pt>
                <c:pt idx="615">
                  <c:v>6</c:v>
                </c:pt>
                <c:pt idx="616">
                  <c:v>5.9722222222222223</c:v>
                </c:pt>
                <c:pt idx="617">
                  <c:v>6</c:v>
                </c:pt>
                <c:pt idx="618">
                  <c:v>5.9722222222222223</c:v>
                </c:pt>
                <c:pt idx="619">
                  <c:v>5.9444444444444446</c:v>
                </c:pt>
                <c:pt idx="620">
                  <c:v>5.9444444444444446</c:v>
                </c:pt>
                <c:pt idx="621">
                  <c:v>5.916666666666667</c:v>
                </c:pt>
                <c:pt idx="622">
                  <c:v>5.8611111111111107</c:v>
                </c:pt>
                <c:pt idx="623">
                  <c:v>5.8611111111111107</c:v>
                </c:pt>
                <c:pt idx="624">
                  <c:v>5.833333333333333</c:v>
                </c:pt>
                <c:pt idx="625">
                  <c:v>5.8055555555555554</c:v>
                </c:pt>
                <c:pt idx="626">
                  <c:v>5.833333333333333</c:v>
                </c:pt>
                <c:pt idx="627">
                  <c:v>5.8055555555555554</c:v>
                </c:pt>
                <c:pt idx="628">
                  <c:v>5.8055555555555554</c:v>
                </c:pt>
                <c:pt idx="629">
                  <c:v>5.833333333333333</c:v>
                </c:pt>
                <c:pt idx="630">
                  <c:v>5.8055555555555554</c:v>
                </c:pt>
                <c:pt idx="631">
                  <c:v>5.7777777777777777</c:v>
                </c:pt>
                <c:pt idx="632">
                  <c:v>5.7777777777777777</c:v>
                </c:pt>
                <c:pt idx="633">
                  <c:v>5.7222222222222223</c:v>
                </c:pt>
                <c:pt idx="634">
                  <c:v>5.7222222222222223</c:v>
                </c:pt>
                <c:pt idx="635">
                  <c:v>5.75</c:v>
                </c:pt>
                <c:pt idx="636">
                  <c:v>5.75</c:v>
                </c:pt>
                <c:pt idx="637">
                  <c:v>5.7222222222222223</c:v>
                </c:pt>
                <c:pt idx="638">
                  <c:v>5.7222222222222223</c:v>
                </c:pt>
                <c:pt idx="639">
                  <c:v>5.7222222222222223</c:v>
                </c:pt>
                <c:pt idx="640">
                  <c:v>5.666666666666667</c:v>
                </c:pt>
                <c:pt idx="641">
                  <c:v>5.666666666666667</c:v>
                </c:pt>
                <c:pt idx="642">
                  <c:v>5.6388888888888893</c:v>
                </c:pt>
                <c:pt idx="643">
                  <c:v>5.6388888888888893</c:v>
                </c:pt>
                <c:pt idx="644">
                  <c:v>5.6388888888888893</c:v>
                </c:pt>
                <c:pt idx="645">
                  <c:v>5.6388888888888893</c:v>
                </c:pt>
                <c:pt idx="646">
                  <c:v>5.6388888888888893</c:v>
                </c:pt>
                <c:pt idx="647">
                  <c:v>5.6111111111111107</c:v>
                </c:pt>
                <c:pt idx="648">
                  <c:v>5.6111111111111107</c:v>
                </c:pt>
                <c:pt idx="649">
                  <c:v>5.583333333333333</c:v>
                </c:pt>
                <c:pt idx="650">
                  <c:v>5.5555555555555554</c:v>
                </c:pt>
                <c:pt idx="651">
                  <c:v>5.5277777777777777</c:v>
                </c:pt>
                <c:pt idx="652">
                  <c:v>5.5277777777777777</c:v>
                </c:pt>
                <c:pt idx="653">
                  <c:v>5.5</c:v>
                </c:pt>
                <c:pt idx="654">
                  <c:v>5.5</c:v>
                </c:pt>
                <c:pt idx="655">
                  <c:v>5.5</c:v>
                </c:pt>
                <c:pt idx="656">
                  <c:v>5.5</c:v>
                </c:pt>
                <c:pt idx="657">
                  <c:v>5.5</c:v>
                </c:pt>
                <c:pt idx="658">
                  <c:v>5.5</c:v>
                </c:pt>
                <c:pt idx="659">
                  <c:v>5.5</c:v>
                </c:pt>
                <c:pt idx="660">
                  <c:v>5.4722222222222223</c:v>
                </c:pt>
                <c:pt idx="661">
                  <c:v>5.4722222222222223</c:v>
                </c:pt>
                <c:pt idx="662">
                  <c:v>5.4722222222222223</c:v>
                </c:pt>
                <c:pt idx="663">
                  <c:v>5.4722222222222223</c:v>
                </c:pt>
                <c:pt idx="664">
                  <c:v>5.4444444444444446</c:v>
                </c:pt>
                <c:pt idx="665">
                  <c:v>5.4444444444444446</c:v>
                </c:pt>
                <c:pt idx="666">
                  <c:v>5.4444444444444446</c:v>
                </c:pt>
                <c:pt idx="667">
                  <c:v>5.4444444444444446</c:v>
                </c:pt>
                <c:pt idx="668">
                  <c:v>5.4444444444444446</c:v>
                </c:pt>
                <c:pt idx="669">
                  <c:v>5.416666666666667</c:v>
                </c:pt>
                <c:pt idx="670">
                  <c:v>5.3888888888888893</c:v>
                </c:pt>
                <c:pt idx="671">
                  <c:v>5.3611111111111107</c:v>
                </c:pt>
                <c:pt idx="672">
                  <c:v>5.3611111111111107</c:v>
                </c:pt>
                <c:pt idx="673">
                  <c:v>5.3611111111111107</c:v>
                </c:pt>
                <c:pt idx="674">
                  <c:v>5.333333333333333</c:v>
                </c:pt>
                <c:pt idx="675">
                  <c:v>5.3055555555555554</c:v>
                </c:pt>
                <c:pt idx="676">
                  <c:v>5.3055555555555554</c:v>
                </c:pt>
                <c:pt idx="677">
                  <c:v>5.2777777777777777</c:v>
                </c:pt>
                <c:pt idx="678">
                  <c:v>5.25</c:v>
                </c:pt>
                <c:pt idx="679">
                  <c:v>5.25</c:v>
                </c:pt>
                <c:pt idx="680">
                  <c:v>5.25</c:v>
                </c:pt>
                <c:pt idx="681">
                  <c:v>5.2777777777777777</c:v>
                </c:pt>
                <c:pt idx="682">
                  <c:v>5.2777777777777777</c:v>
                </c:pt>
                <c:pt idx="683">
                  <c:v>5.25</c:v>
                </c:pt>
                <c:pt idx="684">
                  <c:v>5.2222222222222223</c:v>
                </c:pt>
                <c:pt idx="685">
                  <c:v>5.25</c:v>
                </c:pt>
                <c:pt idx="686">
                  <c:v>5.2222222222222223</c:v>
                </c:pt>
                <c:pt idx="687">
                  <c:v>5.2222222222222223</c:v>
                </c:pt>
                <c:pt idx="688">
                  <c:v>5.2222222222222223</c:v>
                </c:pt>
                <c:pt idx="689">
                  <c:v>5.2222222222222223</c:v>
                </c:pt>
                <c:pt idx="690">
                  <c:v>5.2222222222222223</c:v>
                </c:pt>
                <c:pt idx="691">
                  <c:v>5.2222222222222223</c:v>
                </c:pt>
                <c:pt idx="692">
                  <c:v>5.166666666666667</c:v>
                </c:pt>
                <c:pt idx="693">
                  <c:v>5.166666666666667</c:v>
                </c:pt>
                <c:pt idx="694">
                  <c:v>5.166666666666667</c:v>
                </c:pt>
                <c:pt idx="695">
                  <c:v>5.1111111111111107</c:v>
                </c:pt>
                <c:pt idx="696">
                  <c:v>5.083333333333333</c:v>
                </c:pt>
                <c:pt idx="697">
                  <c:v>5.083333333333333</c:v>
                </c:pt>
                <c:pt idx="698">
                  <c:v>5.083333333333333</c:v>
                </c:pt>
                <c:pt idx="699">
                  <c:v>5.083333333333333</c:v>
                </c:pt>
                <c:pt idx="700">
                  <c:v>5.1111111111111107</c:v>
                </c:pt>
                <c:pt idx="701">
                  <c:v>5.1111111111111107</c:v>
                </c:pt>
                <c:pt idx="702">
                  <c:v>5.1111111111111107</c:v>
                </c:pt>
                <c:pt idx="703">
                  <c:v>5.083333333333333</c:v>
                </c:pt>
                <c:pt idx="704">
                  <c:v>5.083333333333333</c:v>
                </c:pt>
                <c:pt idx="705">
                  <c:v>5.083333333333333</c:v>
                </c:pt>
                <c:pt idx="706">
                  <c:v>5.0277777777777777</c:v>
                </c:pt>
                <c:pt idx="707">
                  <c:v>5.0277777777777777</c:v>
                </c:pt>
                <c:pt idx="708">
                  <c:v>5.0277777777777777</c:v>
                </c:pt>
                <c:pt idx="709">
                  <c:v>5.0277777777777777</c:v>
                </c:pt>
                <c:pt idx="710">
                  <c:v>5.0277777777777777</c:v>
                </c:pt>
                <c:pt idx="711">
                  <c:v>5</c:v>
                </c:pt>
                <c:pt idx="712">
                  <c:v>5</c:v>
                </c:pt>
                <c:pt idx="713">
                  <c:v>5</c:v>
                </c:pt>
                <c:pt idx="714">
                  <c:v>4.9722222222222223</c:v>
                </c:pt>
                <c:pt idx="715">
                  <c:v>4.9444444444444446</c:v>
                </c:pt>
                <c:pt idx="716">
                  <c:v>4.8888888888888893</c:v>
                </c:pt>
                <c:pt idx="717">
                  <c:v>4.8888888888888893</c:v>
                </c:pt>
                <c:pt idx="718">
                  <c:v>4.8611111111111107</c:v>
                </c:pt>
                <c:pt idx="719">
                  <c:v>4.8611111111111107</c:v>
                </c:pt>
                <c:pt idx="720">
                  <c:v>4.8888888888888893</c:v>
                </c:pt>
                <c:pt idx="721">
                  <c:v>4.8888888888888893</c:v>
                </c:pt>
                <c:pt idx="722">
                  <c:v>4.8888888888888893</c:v>
                </c:pt>
                <c:pt idx="723">
                  <c:v>4.8888888888888893</c:v>
                </c:pt>
                <c:pt idx="724">
                  <c:v>4.8611111111111107</c:v>
                </c:pt>
                <c:pt idx="725">
                  <c:v>4.833333333333333</c:v>
                </c:pt>
                <c:pt idx="726">
                  <c:v>4.833333333333333</c:v>
                </c:pt>
                <c:pt idx="727">
                  <c:v>4.8055555555555554</c:v>
                </c:pt>
                <c:pt idx="728">
                  <c:v>4.7777777777777777</c:v>
                </c:pt>
                <c:pt idx="729">
                  <c:v>4.7777777777777777</c:v>
                </c:pt>
                <c:pt idx="730">
                  <c:v>4.7777777777777777</c:v>
                </c:pt>
                <c:pt idx="731">
                  <c:v>4.7777777777777777</c:v>
                </c:pt>
                <c:pt idx="732">
                  <c:v>4.7777777777777777</c:v>
                </c:pt>
                <c:pt idx="733">
                  <c:v>4.7777777777777777</c:v>
                </c:pt>
                <c:pt idx="734">
                  <c:v>4.7777777777777777</c:v>
                </c:pt>
                <c:pt idx="735">
                  <c:v>4.7777777777777777</c:v>
                </c:pt>
                <c:pt idx="736">
                  <c:v>4.75</c:v>
                </c:pt>
                <c:pt idx="737">
                  <c:v>4.75</c:v>
                </c:pt>
                <c:pt idx="738">
                  <c:v>4.75</c:v>
                </c:pt>
                <c:pt idx="739">
                  <c:v>4.7222222222222223</c:v>
                </c:pt>
                <c:pt idx="740">
                  <c:v>4.6944444444444446</c:v>
                </c:pt>
                <c:pt idx="741">
                  <c:v>4.6944444444444446</c:v>
                </c:pt>
                <c:pt idx="742">
                  <c:v>4.6944444444444446</c:v>
                </c:pt>
                <c:pt idx="743">
                  <c:v>4.6944444444444446</c:v>
                </c:pt>
                <c:pt idx="744">
                  <c:v>4.6944444444444446</c:v>
                </c:pt>
                <c:pt idx="745">
                  <c:v>4.666666666666667</c:v>
                </c:pt>
                <c:pt idx="746">
                  <c:v>4.666666666666667</c:v>
                </c:pt>
                <c:pt idx="747">
                  <c:v>4.6388888888888893</c:v>
                </c:pt>
                <c:pt idx="748">
                  <c:v>4.6388888888888893</c:v>
                </c:pt>
                <c:pt idx="749">
                  <c:v>4.6388888888888893</c:v>
                </c:pt>
                <c:pt idx="750">
                  <c:v>4.6111111111111107</c:v>
                </c:pt>
                <c:pt idx="751">
                  <c:v>4.583333333333333</c:v>
                </c:pt>
                <c:pt idx="752">
                  <c:v>4.583333333333333</c:v>
                </c:pt>
                <c:pt idx="753">
                  <c:v>4.5555555555555554</c:v>
                </c:pt>
                <c:pt idx="754">
                  <c:v>4.5555555555555554</c:v>
                </c:pt>
                <c:pt idx="755">
                  <c:v>4.5555555555555554</c:v>
                </c:pt>
                <c:pt idx="756">
                  <c:v>4.5555555555555554</c:v>
                </c:pt>
                <c:pt idx="757">
                  <c:v>4.5555555555555554</c:v>
                </c:pt>
                <c:pt idx="758">
                  <c:v>4.5277777777777777</c:v>
                </c:pt>
                <c:pt idx="759">
                  <c:v>4.5277777777777777</c:v>
                </c:pt>
                <c:pt idx="760">
                  <c:v>4.5</c:v>
                </c:pt>
                <c:pt idx="761">
                  <c:v>4.4722222222222223</c:v>
                </c:pt>
                <c:pt idx="762">
                  <c:v>4.4722222222222223</c:v>
                </c:pt>
                <c:pt idx="763">
                  <c:v>4.4444444444444446</c:v>
                </c:pt>
                <c:pt idx="764">
                  <c:v>4.416666666666667</c:v>
                </c:pt>
                <c:pt idx="765">
                  <c:v>4.416666666666667</c:v>
                </c:pt>
                <c:pt idx="766">
                  <c:v>4.3888888888888893</c:v>
                </c:pt>
                <c:pt idx="767">
                  <c:v>4.3611111111111107</c:v>
                </c:pt>
                <c:pt idx="768">
                  <c:v>4.3611111111111107</c:v>
                </c:pt>
                <c:pt idx="769">
                  <c:v>4.333333333333333</c:v>
                </c:pt>
                <c:pt idx="770">
                  <c:v>4.333333333333333</c:v>
                </c:pt>
                <c:pt idx="771">
                  <c:v>4.333333333333333</c:v>
                </c:pt>
                <c:pt idx="772">
                  <c:v>4.3055555555555554</c:v>
                </c:pt>
                <c:pt idx="773">
                  <c:v>4.2777777777777777</c:v>
                </c:pt>
                <c:pt idx="774">
                  <c:v>4.25</c:v>
                </c:pt>
                <c:pt idx="775">
                  <c:v>4.25</c:v>
                </c:pt>
                <c:pt idx="776">
                  <c:v>4.25</c:v>
                </c:pt>
                <c:pt idx="777">
                  <c:v>4.25</c:v>
                </c:pt>
                <c:pt idx="778">
                  <c:v>4.25</c:v>
                </c:pt>
                <c:pt idx="779">
                  <c:v>4.2222222222222223</c:v>
                </c:pt>
                <c:pt idx="780">
                  <c:v>4.2222222222222223</c:v>
                </c:pt>
                <c:pt idx="781">
                  <c:v>4.2222222222222223</c:v>
                </c:pt>
                <c:pt idx="782">
                  <c:v>4.1944444444444446</c:v>
                </c:pt>
                <c:pt idx="783">
                  <c:v>4.1944444444444446</c:v>
                </c:pt>
                <c:pt idx="784">
                  <c:v>4.1944444444444446</c:v>
                </c:pt>
                <c:pt idx="785">
                  <c:v>4.1944444444444446</c:v>
                </c:pt>
                <c:pt idx="786">
                  <c:v>4.166666666666667</c:v>
                </c:pt>
                <c:pt idx="787">
                  <c:v>4.1388888888888893</c:v>
                </c:pt>
                <c:pt idx="788">
                  <c:v>4.1388888888888893</c:v>
                </c:pt>
                <c:pt idx="789">
                  <c:v>4.1388888888888893</c:v>
                </c:pt>
                <c:pt idx="790">
                  <c:v>4.1111111111111107</c:v>
                </c:pt>
                <c:pt idx="791">
                  <c:v>4.1111111111111107</c:v>
                </c:pt>
                <c:pt idx="792">
                  <c:v>4.1111111111111107</c:v>
                </c:pt>
                <c:pt idx="793">
                  <c:v>4.1111111111111107</c:v>
                </c:pt>
                <c:pt idx="794">
                  <c:v>4.1111111111111107</c:v>
                </c:pt>
                <c:pt idx="795">
                  <c:v>4.083333333333333</c:v>
                </c:pt>
                <c:pt idx="796">
                  <c:v>4.0555555555555554</c:v>
                </c:pt>
                <c:pt idx="797">
                  <c:v>4.0555555555555554</c:v>
                </c:pt>
                <c:pt idx="798">
                  <c:v>4.0277777777777777</c:v>
                </c:pt>
                <c:pt idx="799">
                  <c:v>4</c:v>
                </c:pt>
                <c:pt idx="800">
                  <c:v>4</c:v>
                </c:pt>
                <c:pt idx="801">
                  <c:v>3.9722222222222223</c:v>
                </c:pt>
                <c:pt idx="802">
                  <c:v>3.9722222222222223</c:v>
                </c:pt>
                <c:pt idx="803">
                  <c:v>3.9722222222222223</c:v>
                </c:pt>
                <c:pt idx="804">
                  <c:v>3.9166666666666665</c:v>
                </c:pt>
                <c:pt idx="805">
                  <c:v>3.8888888888888888</c:v>
                </c:pt>
                <c:pt idx="806">
                  <c:v>3.8611111111111112</c:v>
                </c:pt>
                <c:pt idx="807">
                  <c:v>3.8611111111111112</c:v>
                </c:pt>
                <c:pt idx="808">
                  <c:v>3.8333333333333335</c:v>
                </c:pt>
                <c:pt idx="809">
                  <c:v>3.8333333333333335</c:v>
                </c:pt>
                <c:pt idx="810">
                  <c:v>3.8333333333333335</c:v>
                </c:pt>
                <c:pt idx="811">
                  <c:v>3.8333333333333335</c:v>
                </c:pt>
                <c:pt idx="812">
                  <c:v>3.7777777777777777</c:v>
                </c:pt>
                <c:pt idx="813">
                  <c:v>3.7777777777777777</c:v>
                </c:pt>
                <c:pt idx="814">
                  <c:v>3.7777777777777777</c:v>
                </c:pt>
                <c:pt idx="815">
                  <c:v>3.7777777777777777</c:v>
                </c:pt>
                <c:pt idx="816">
                  <c:v>3.75</c:v>
                </c:pt>
                <c:pt idx="817">
                  <c:v>3.75</c:v>
                </c:pt>
                <c:pt idx="818">
                  <c:v>3.75</c:v>
                </c:pt>
                <c:pt idx="819">
                  <c:v>3.75</c:v>
                </c:pt>
                <c:pt idx="820">
                  <c:v>3.75</c:v>
                </c:pt>
                <c:pt idx="821">
                  <c:v>3.7222222222222223</c:v>
                </c:pt>
                <c:pt idx="822">
                  <c:v>3.7222222222222223</c:v>
                </c:pt>
                <c:pt idx="823">
                  <c:v>3.7222222222222223</c:v>
                </c:pt>
                <c:pt idx="824">
                  <c:v>3.7222222222222223</c:v>
                </c:pt>
                <c:pt idx="825">
                  <c:v>3.7222222222222223</c:v>
                </c:pt>
                <c:pt idx="826">
                  <c:v>3.7222222222222223</c:v>
                </c:pt>
                <c:pt idx="827">
                  <c:v>3.7222222222222223</c:v>
                </c:pt>
                <c:pt idx="828">
                  <c:v>3.7222222222222223</c:v>
                </c:pt>
                <c:pt idx="829">
                  <c:v>3.7222222222222223</c:v>
                </c:pt>
                <c:pt idx="830">
                  <c:v>3.7222222222222223</c:v>
                </c:pt>
                <c:pt idx="831">
                  <c:v>3.6944444444444446</c:v>
                </c:pt>
                <c:pt idx="832">
                  <c:v>3.6944444444444446</c:v>
                </c:pt>
                <c:pt idx="833">
                  <c:v>3.6388888888888888</c:v>
                </c:pt>
                <c:pt idx="834">
                  <c:v>3.6388888888888888</c:v>
                </c:pt>
                <c:pt idx="835">
                  <c:v>3.5833333333333335</c:v>
                </c:pt>
                <c:pt idx="836">
                  <c:v>3.5833333333333335</c:v>
                </c:pt>
                <c:pt idx="837">
                  <c:v>3.5833333333333335</c:v>
                </c:pt>
                <c:pt idx="838">
                  <c:v>3.5555555555555554</c:v>
                </c:pt>
                <c:pt idx="839">
                  <c:v>3.5555555555555554</c:v>
                </c:pt>
                <c:pt idx="840">
                  <c:v>3.5555555555555554</c:v>
                </c:pt>
                <c:pt idx="841">
                  <c:v>3.5555555555555554</c:v>
                </c:pt>
                <c:pt idx="842">
                  <c:v>3.5555555555555554</c:v>
                </c:pt>
                <c:pt idx="843">
                  <c:v>3.5555555555555554</c:v>
                </c:pt>
                <c:pt idx="844">
                  <c:v>3.5277777777777777</c:v>
                </c:pt>
                <c:pt idx="845">
                  <c:v>3.5</c:v>
                </c:pt>
                <c:pt idx="846">
                  <c:v>3.5</c:v>
                </c:pt>
                <c:pt idx="847">
                  <c:v>3.4722222222222223</c:v>
                </c:pt>
                <c:pt idx="848">
                  <c:v>3.4444444444444446</c:v>
                </c:pt>
                <c:pt idx="849">
                  <c:v>3.4444444444444446</c:v>
                </c:pt>
                <c:pt idx="850">
                  <c:v>3.4444444444444446</c:v>
                </c:pt>
                <c:pt idx="851">
                  <c:v>3.4444444444444446</c:v>
                </c:pt>
                <c:pt idx="852">
                  <c:v>3.4444444444444446</c:v>
                </c:pt>
                <c:pt idx="853">
                  <c:v>3.4166666666666665</c:v>
                </c:pt>
                <c:pt idx="854">
                  <c:v>3.3888888888888888</c:v>
                </c:pt>
                <c:pt idx="855">
                  <c:v>3.3888888888888888</c:v>
                </c:pt>
                <c:pt idx="856">
                  <c:v>3.3611111111111112</c:v>
                </c:pt>
                <c:pt idx="857">
                  <c:v>3.3611111111111112</c:v>
                </c:pt>
                <c:pt idx="858">
                  <c:v>3.3611111111111112</c:v>
                </c:pt>
                <c:pt idx="859">
                  <c:v>3.3611111111111112</c:v>
                </c:pt>
                <c:pt idx="860">
                  <c:v>3.3611111111111112</c:v>
                </c:pt>
                <c:pt idx="861">
                  <c:v>3.3333333333333335</c:v>
                </c:pt>
                <c:pt idx="862">
                  <c:v>3.3333333333333335</c:v>
                </c:pt>
                <c:pt idx="863">
                  <c:v>3.3055555555555554</c:v>
                </c:pt>
                <c:pt idx="864">
                  <c:v>3.3055555555555554</c:v>
                </c:pt>
                <c:pt idx="865">
                  <c:v>3.2777777777777777</c:v>
                </c:pt>
                <c:pt idx="866">
                  <c:v>3.2777777777777777</c:v>
                </c:pt>
                <c:pt idx="867">
                  <c:v>3.25</c:v>
                </c:pt>
                <c:pt idx="868">
                  <c:v>3.25</c:v>
                </c:pt>
                <c:pt idx="869">
                  <c:v>3.2222222222222223</c:v>
                </c:pt>
                <c:pt idx="870">
                  <c:v>3.2222222222222223</c:v>
                </c:pt>
                <c:pt idx="871">
                  <c:v>3.2222222222222223</c:v>
                </c:pt>
                <c:pt idx="872">
                  <c:v>3.1944444444444446</c:v>
                </c:pt>
                <c:pt idx="873">
                  <c:v>3.1666666666666665</c:v>
                </c:pt>
                <c:pt idx="874">
                  <c:v>3.1666666666666665</c:v>
                </c:pt>
                <c:pt idx="875">
                  <c:v>3.1388888888888888</c:v>
                </c:pt>
                <c:pt idx="876">
                  <c:v>3.1388888888888888</c:v>
                </c:pt>
                <c:pt idx="877">
                  <c:v>3.1388888888888888</c:v>
                </c:pt>
                <c:pt idx="878">
                  <c:v>3.1388888888888888</c:v>
                </c:pt>
                <c:pt idx="879">
                  <c:v>3.1388888888888888</c:v>
                </c:pt>
                <c:pt idx="880">
                  <c:v>3.1388888888888888</c:v>
                </c:pt>
                <c:pt idx="881">
                  <c:v>3.1388888888888888</c:v>
                </c:pt>
                <c:pt idx="882">
                  <c:v>3.1111111111111112</c:v>
                </c:pt>
                <c:pt idx="883">
                  <c:v>3.1111111111111112</c:v>
                </c:pt>
                <c:pt idx="884">
                  <c:v>3.0833333333333335</c:v>
                </c:pt>
                <c:pt idx="885">
                  <c:v>3.0833333333333335</c:v>
                </c:pt>
                <c:pt idx="886">
                  <c:v>3.0833333333333335</c:v>
                </c:pt>
                <c:pt idx="887">
                  <c:v>3.0833333333333335</c:v>
                </c:pt>
                <c:pt idx="888">
                  <c:v>3.0833333333333335</c:v>
                </c:pt>
                <c:pt idx="889">
                  <c:v>3.0833333333333335</c:v>
                </c:pt>
                <c:pt idx="890">
                  <c:v>3.0833333333333335</c:v>
                </c:pt>
                <c:pt idx="891">
                  <c:v>3.0833333333333335</c:v>
                </c:pt>
                <c:pt idx="892">
                  <c:v>3.0555555555555554</c:v>
                </c:pt>
                <c:pt idx="893">
                  <c:v>3.0555555555555554</c:v>
                </c:pt>
                <c:pt idx="894">
                  <c:v>3.0555555555555554</c:v>
                </c:pt>
                <c:pt idx="895">
                  <c:v>3.0555555555555554</c:v>
                </c:pt>
                <c:pt idx="896">
                  <c:v>3.0555555555555554</c:v>
                </c:pt>
                <c:pt idx="897">
                  <c:v>3.0555555555555554</c:v>
                </c:pt>
                <c:pt idx="898">
                  <c:v>3.0555555555555554</c:v>
                </c:pt>
                <c:pt idx="899">
                  <c:v>3.0277777777777777</c:v>
                </c:pt>
                <c:pt idx="900">
                  <c:v>3.0277777777777777</c:v>
                </c:pt>
                <c:pt idx="901">
                  <c:v>3.0277777777777777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2.9722222222222223</c:v>
                </c:pt>
                <c:pt idx="906">
                  <c:v>2.9444444444444446</c:v>
                </c:pt>
                <c:pt idx="907">
                  <c:v>2.9444444444444446</c:v>
                </c:pt>
                <c:pt idx="908">
                  <c:v>2.9444444444444446</c:v>
                </c:pt>
                <c:pt idx="909">
                  <c:v>2.9444444444444446</c:v>
                </c:pt>
                <c:pt idx="910">
                  <c:v>2.9444444444444446</c:v>
                </c:pt>
                <c:pt idx="911">
                  <c:v>2.9444444444444446</c:v>
                </c:pt>
                <c:pt idx="912">
                  <c:v>2.9166666666666665</c:v>
                </c:pt>
                <c:pt idx="913">
                  <c:v>2.9166666666666665</c:v>
                </c:pt>
                <c:pt idx="914">
                  <c:v>2.8888888888888888</c:v>
                </c:pt>
                <c:pt idx="915">
                  <c:v>2.8611111111111112</c:v>
                </c:pt>
                <c:pt idx="916">
                  <c:v>2.8611111111111112</c:v>
                </c:pt>
                <c:pt idx="917">
                  <c:v>2.8611111111111112</c:v>
                </c:pt>
                <c:pt idx="918">
                  <c:v>2.8611111111111112</c:v>
                </c:pt>
                <c:pt idx="919">
                  <c:v>2.8611111111111112</c:v>
                </c:pt>
                <c:pt idx="920">
                  <c:v>2.8611111111111112</c:v>
                </c:pt>
                <c:pt idx="921">
                  <c:v>2.8611111111111112</c:v>
                </c:pt>
                <c:pt idx="922">
                  <c:v>2.8333333333333335</c:v>
                </c:pt>
                <c:pt idx="923">
                  <c:v>2.8333333333333335</c:v>
                </c:pt>
                <c:pt idx="924">
                  <c:v>2.8055555555555554</c:v>
                </c:pt>
                <c:pt idx="925">
                  <c:v>2.7777777777777777</c:v>
                </c:pt>
                <c:pt idx="926">
                  <c:v>2.7777777777777777</c:v>
                </c:pt>
                <c:pt idx="927">
                  <c:v>2.75</c:v>
                </c:pt>
                <c:pt idx="928">
                  <c:v>2.75</c:v>
                </c:pt>
                <c:pt idx="929">
                  <c:v>2.75</c:v>
                </c:pt>
                <c:pt idx="930">
                  <c:v>2.75</c:v>
                </c:pt>
                <c:pt idx="931">
                  <c:v>2.75</c:v>
                </c:pt>
                <c:pt idx="932">
                  <c:v>2.75</c:v>
                </c:pt>
                <c:pt idx="933">
                  <c:v>2.75</c:v>
                </c:pt>
                <c:pt idx="934">
                  <c:v>2.7222222222222223</c:v>
                </c:pt>
                <c:pt idx="935">
                  <c:v>2.7222222222222223</c:v>
                </c:pt>
                <c:pt idx="936">
                  <c:v>2.7222222222222223</c:v>
                </c:pt>
                <c:pt idx="937">
                  <c:v>2.7222222222222223</c:v>
                </c:pt>
                <c:pt idx="938">
                  <c:v>2.6666666666666665</c:v>
                </c:pt>
                <c:pt idx="939">
                  <c:v>2.6666666666666665</c:v>
                </c:pt>
                <c:pt idx="940">
                  <c:v>2.6666666666666665</c:v>
                </c:pt>
                <c:pt idx="941">
                  <c:v>2.6388888888888888</c:v>
                </c:pt>
                <c:pt idx="942">
                  <c:v>2.6388888888888888</c:v>
                </c:pt>
                <c:pt idx="943">
                  <c:v>2.6111111111111112</c:v>
                </c:pt>
                <c:pt idx="944">
                  <c:v>2.6111111111111112</c:v>
                </c:pt>
                <c:pt idx="945">
                  <c:v>2.6111111111111112</c:v>
                </c:pt>
                <c:pt idx="946">
                  <c:v>2.6111111111111112</c:v>
                </c:pt>
                <c:pt idx="947">
                  <c:v>2.6111111111111112</c:v>
                </c:pt>
                <c:pt idx="948">
                  <c:v>2.6111111111111112</c:v>
                </c:pt>
                <c:pt idx="949">
                  <c:v>2.5833333333333335</c:v>
                </c:pt>
                <c:pt idx="950">
                  <c:v>2.5833333333333335</c:v>
                </c:pt>
                <c:pt idx="951">
                  <c:v>2.5555555555555554</c:v>
                </c:pt>
                <c:pt idx="952">
                  <c:v>2.5277777777777777</c:v>
                </c:pt>
                <c:pt idx="953">
                  <c:v>2.5277777777777777</c:v>
                </c:pt>
                <c:pt idx="954">
                  <c:v>2.5</c:v>
                </c:pt>
                <c:pt idx="955">
                  <c:v>2.5</c:v>
                </c:pt>
                <c:pt idx="956">
                  <c:v>2.5</c:v>
                </c:pt>
                <c:pt idx="957">
                  <c:v>2.5277777777777777</c:v>
                </c:pt>
                <c:pt idx="958">
                  <c:v>2.5</c:v>
                </c:pt>
                <c:pt idx="959">
                  <c:v>2.5</c:v>
                </c:pt>
                <c:pt idx="960">
                  <c:v>2.4722222222222223</c:v>
                </c:pt>
                <c:pt idx="961">
                  <c:v>2.4722222222222223</c:v>
                </c:pt>
                <c:pt idx="962">
                  <c:v>2.4444444444444446</c:v>
                </c:pt>
                <c:pt idx="963">
                  <c:v>2.4444444444444446</c:v>
                </c:pt>
                <c:pt idx="964">
                  <c:v>2.4166666666666665</c:v>
                </c:pt>
                <c:pt idx="965">
                  <c:v>2.4166666666666665</c:v>
                </c:pt>
                <c:pt idx="966">
                  <c:v>2.4166666666666665</c:v>
                </c:pt>
                <c:pt idx="967">
                  <c:v>2.4166666666666665</c:v>
                </c:pt>
                <c:pt idx="968">
                  <c:v>2.4166666666666665</c:v>
                </c:pt>
                <c:pt idx="969">
                  <c:v>2.4166666666666665</c:v>
                </c:pt>
                <c:pt idx="970">
                  <c:v>2.3888888888888888</c:v>
                </c:pt>
                <c:pt idx="971">
                  <c:v>2.3888888888888888</c:v>
                </c:pt>
                <c:pt idx="972">
                  <c:v>2.3611111111111112</c:v>
                </c:pt>
                <c:pt idx="973">
                  <c:v>2.3333333333333335</c:v>
                </c:pt>
                <c:pt idx="974">
                  <c:v>2.3333333333333335</c:v>
                </c:pt>
                <c:pt idx="975">
                  <c:v>2.3333333333333335</c:v>
                </c:pt>
                <c:pt idx="976">
                  <c:v>2.3055555555555554</c:v>
                </c:pt>
                <c:pt idx="977">
                  <c:v>2.3055555555555554</c:v>
                </c:pt>
                <c:pt idx="978">
                  <c:v>2.3055555555555554</c:v>
                </c:pt>
                <c:pt idx="979">
                  <c:v>2.3055555555555554</c:v>
                </c:pt>
                <c:pt idx="980">
                  <c:v>2.2777777777777777</c:v>
                </c:pt>
                <c:pt idx="981">
                  <c:v>2.25</c:v>
                </c:pt>
                <c:pt idx="982">
                  <c:v>2.25</c:v>
                </c:pt>
                <c:pt idx="983">
                  <c:v>2.25</c:v>
                </c:pt>
                <c:pt idx="984">
                  <c:v>2.25</c:v>
                </c:pt>
                <c:pt idx="985">
                  <c:v>2.25</c:v>
                </c:pt>
                <c:pt idx="986">
                  <c:v>2.25</c:v>
                </c:pt>
                <c:pt idx="987">
                  <c:v>2.25</c:v>
                </c:pt>
                <c:pt idx="988">
                  <c:v>2.2222222222222223</c:v>
                </c:pt>
                <c:pt idx="989">
                  <c:v>2.1944444444444446</c:v>
                </c:pt>
                <c:pt idx="990">
                  <c:v>2.1944444444444446</c:v>
                </c:pt>
                <c:pt idx="991">
                  <c:v>2.1944444444444446</c:v>
                </c:pt>
                <c:pt idx="992">
                  <c:v>2.1944444444444446</c:v>
                </c:pt>
                <c:pt idx="993">
                  <c:v>2.1666666666666665</c:v>
                </c:pt>
                <c:pt idx="994">
                  <c:v>2.1666666666666665</c:v>
                </c:pt>
                <c:pt idx="995">
                  <c:v>2.1666666666666665</c:v>
                </c:pt>
                <c:pt idx="996">
                  <c:v>2.1666666666666665</c:v>
                </c:pt>
                <c:pt idx="997">
                  <c:v>2.1666666666666665</c:v>
                </c:pt>
                <c:pt idx="998">
                  <c:v>2.1666666666666665</c:v>
                </c:pt>
                <c:pt idx="999">
                  <c:v>2.1388888888888888</c:v>
                </c:pt>
                <c:pt idx="1000">
                  <c:v>2.1388888888888888</c:v>
                </c:pt>
                <c:pt idx="1001">
                  <c:v>2.1111111111111112</c:v>
                </c:pt>
                <c:pt idx="1002">
                  <c:v>2.1111111111111112</c:v>
                </c:pt>
                <c:pt idx="1003">
                  <c:v>2.0833333333333335</c:v>
                </c:pt>
                <c:pt idx="1004">
                  <c:v>2.0833333333333335</c:v>
                </c:pt>
                <c:pt idx="1005">
                  <c:v>2.0555555555555554</c:v>
                </c:pt>
                <c:pt idx="1006">
                  <c:v>2.0555555555555554</c:v>
                </c:pt>
                <c:pt idx="1007">
                  <c:v>2.0555555555555554</c:v>
                </c:pt>
                <c:pt idx="1008">
                  <c:v>2.0555555555555554</c:v>
                </c:pt>
                <c:pt idx="1009">
                  <c:v>2.0555555555555554</c:v>
                </c:pt>
                <c:pt idx="1010">
                  <c:v>2.0555555555555554</c:v>
                </c:pt>
                <c:pt idx="1011">
                  <c:v>2.0555555555555554</c:v>
                </c:pt>
                <c:pt idx="1012">
                  <c:v>2.0277777777777777</c:v>
                </c:pt>
                <c:pt idx="1013">
                  <c:v>2.0277777777777777</c:v>
                </c:pt>
                <c:pt idx="1014">
                  <c:v>2.0277777777777777</c:v>
                </c:pt>
                <c:pt idx="1015">
                  <c:v>2.0277777777777777</c:v>
                </c:pt>
                <c:pt idx="1016">
                  <c:v>2.0277777777777777</c:v>
                </c:pt>
                <c:pt idx="1017">
                  <c:v>2</c:v>
                </c:pt>
                <c:pt idx="1018">
                  <c:v>2</c:v>
                </c:pt>
                <c:pt idx="1019">
                  <c:v>1.9722222222222223</c:v>
                </c:pt>
                <c:pt idx="1020">
                  <c:v>1.9722222222222223</c:v>
                </c:pt>
                <c:pt idx="1021">
                  <c:v>1.9722222222222223</c:v>
                </c:pt>
                <c:pt idx="1022">
                  <c:v>1.9722222222222223</c:v>
                </c:pt>
                <c:pt idx="1023">
                  <c:v>1.9722222222222223</c:v>
                </c:pt>
                <c:pt idx="1024">
                  <c:v>1.9444444444444444</c:v>
                </c:pt>
                <c:pt idx="1025">
                  <c:v>1.9444444444444444</c:v>
                </c:pt>
                <c:pt idx="1026">
                  <c:v>1.9444444444444444</c:v>
                </c:pt>
                <c:pt idx="1027">
                  <c:v>1.9444444444444444</c:v>
                </c:pt>
                <c:pt idx="1028">
                  <c:v>1.9444444444444444</c:v>
                </c:pt>
                <c:pt idx="1029">
                  <c:v>1.9166666666666667</c:v>
                </c:pt>
                <c:pt idx="1030">
                  <c:v>1.9166666666666667</c:v>
                </c:pt>
                <c:pt idx="1031">
                  <c:v>1.9166666666666667</c:v>
                </c:pt>
                <c:pt idx="1032">
                  <c:v>1.9166666666666667</c:v>
                </c:pt>
                <c:pt idx="1033">
                  <c:v>1.9166666666666667</c:v>
                </c:pt>
                <c:pt idx="1034">
                  <c:v>1.9166666666666667</c:v>
                </c:pt>
                <c:pt idx="1035">
                  <c:v>1.8888888888888888</c:v>
                </c:pt>
                <c:pt idx="1036">
                  <c:v>1.8888888888888888</c:v>
                </c:pt>
                <c:pt idx="1037">
                  <c:v>1.8888888888888888</c:v>
                </c:pt>
                <c:pt idx="1038">
                  <c:v>1.8888888888888888</c:v>
                </c:pt>
                <c:pt idx="1039">
                  <c:v>1.8611111111111112</c:v>
                </c:pt>
                <c:pt idx="1040">
                  <c:v>1.8611111111111112</c:v>
                </c:pt>
                <c:pt idx="1041">
                  <c:v>1.8333333333333333</c:v>
                </c:pt>
                <c:pt idx="1042">
                  <c:v>1.8333333333333333</c:v>
                </c:pt>
                <c:pt idx="1043">
                  <c:v>1.8055555555555556</c:v>
                </c:pt>
                <c:pt idx="1044">
                  <c:v>1.8055555555555556</c:v>
                </c:pt>
                <c:pt idx="1045">
                  <c:v>1.8055555555555556</c:v>
                </c:pt>
                <c:pt idx="1046">
                  <c:v>1.7777777777777777</c:v>
                </c:pt>
                <c:pt idx="1047">
                  <c:v>1.7777777777777777</c:v>
                </c:pt>
                <c:pt idx="1048">
                  <c:v>1.7777777777777777</c:v>
                </c:pt>
                <c:pt idx="1049">
                  <c:v>1.8055555555555556</c:v>
                </c:pt>
                <c:pt idx="1050">
                  <c:v>1.7777777777777777</c:v>
                </c:pt>
                <c:pt idx="1051">
                  <c:v>1.7777777777777777</c:v>
                </c:pt>
                <c:pt idx="1052">
                  <c:v>1.7777777777777777</c:v>
                </c:pt>
                <c:pt idx="1053">
                  <c:v>1.75</c:v>
                </c:pt>
                <c:pt idx="1054">
                  <c:v>1.75</c:v>
                </c:pt>
                <c:pt idx="1055">
                  <c:v>1.75</c:v>
                </c:pt>
                <c:pt idx="1056">
                  <c:v>1.75</c:v>
                </c:pt>
                <c:pt idx="1057">
                  <c:v>1.75</c:v>
                </c:pt>
                <c:pt idx="1058">
                  <c:v>1.75</c:v>
                </c:pt>
                <c:pt idx="1059">
                  <c:v>1.75</c:v>
                </c:pt>
                <c:pt idx="1060">
                  <c:v>1.7222222222222223</c:v>
                </c:pt>
                <c:pt idx="1061">
                  <c:v>1.7222222222222223</c:v>
                </c:pt>
                <c:pt idx="1062">
                  <c:v>1.6944444444444444</c:v>
                </c:pt>
                <c:pt idx="1063">
                  <c:v>1.6944444444444444</c:v>
                </c:pt>
                <c:pt idx="1064">
                  <c:v>1.6944444444444444</c:v>
                </c:pt>
                <c:pt idx="1065">
                  <c:v>1.6666666666666667</c:v>
                </c:pt>
                <c:pt idx="1066">
                  <c:v>1.6666666666666667</c:v>
                </c:pt>
                <c:pt idx="1067">
                  <c:v>1.6388888888888888</c:v>
                </c:pt>
                <c:pt idx="1068">
                  <c:v>1.6388888888888888</c:v>
                </c:pt>
                <c:pt idx="1069">
                  <c:v>1.6111111111111112</c:v>
                </c:pt>
                <c:pt idx="1070">
                  <c:v>1.6111111111111112</c:v>
                </c:pt>
                <c:pt idx="1071">
                  <c:v>1.6111111111111112</c:v>
                </c:pt>
                <c:pt idx="1072">
                  <c:v>1.6111111111111112</c:v>
                </c:pt>
                <c:pt idx="1073">
                  <c:v>1.5833333333333333</c:v>
                </c:pt>
                <c:pt idx="1074">
                  <c:v>1.5833333333333333</c:v>
                </c:pt>
                <c:pt idx="1075">
                  <c:v>1.5833333333333333</c:v>
                </c:pt>
                <c:pt idx="1076">
                  <c:v>1.5555555555555556</c:v>
                </c:pt>
                <c:pt idx="1077">
                  <c:v>1.5555555555555556</c:v>
                </c:pt>
                <c:pt idx="1078">
                  <c:v>1.5555555555555556</c:v>
                </c:pt>
                <c:pt idx="1079">
                  <c:v>1.5555555555555556</c:v>
                </c:pt>
                <c:pt idx="1080">
                  <c:v>1.5555555555555556</c:v>
                </c:pt>
                <c:pt idx="1081">
                  <c:v>1.5555555555555556</c:v>
                </c:pt>
                <c:pt idx="1082">
                  <c:v>1.5277777777777777</c:v>
                </c:pt>
                <c:pt idx="1083">
                  <c:v>1.5</c:v>
                </c:pt>
                <c:pt idx="1084">
                  <c:v>1.5</c:v>
                </c:pt>
                <c:pt idx="1085">
                  <c:v>1.5</c:v>
                </c:pt>
                <c:pt idx="1086">
                  <c:v>1.5</c:v>
                </c:pt>
                <c:pt idx="1087">
                  <c:v>1.5</c:v>
                </c:pt>
                <c:pt idx="1088">
                  <c:v>1.4722222222222223</c:v>
                </c:pt>
                <c:pt idx="1089">
                  <c:v>1.4722222222222223</c:v>
                </c:pt>
                <c:pt idx="1090">
                  <c:v>1.4722222222222223</c:v>
                </c:pt>
                <c:pt idx="1091">
                  <c:v>1.4722222222222223</c:v>
                </c:pt>
                <c:pt idx="1092">
                  <c:v>1.4722222222222223</c:v>
                </c:pt>
                <c:pt idx="1093">
                  <c:v>1.4166666666666667</c:v>
                </c:pt>
                <c:pt idx="1094">
                  <c:v>1.4166666666666667</c:v>
                </c:pt>
                <c:pt idx="1095">
                  <c:v>1.4166666666666667</c:v>
                </c:pt>
                <c:pt idx="1096">
                  <c:v>1.4166666666666667</c:v>
                </c:pt>
                <c:pt idx="1097">
                  <c:v>1.3888888888888888</c:v>
                </c:pt>
                <c:pt idx="1098">
                  <c:v>1.3888888888888888</c:v>
                </c:pt>
                <c:pt idx="1099">
                  <c:v>1.3611111111111112</c:v>
                </c:pt>
                <c:pt idx="1100">
                  <c:v>1.3611111111111112</c:v>
                </c:pt>
                <c:pt idx="1101">
                  <c:v>1.3611111111111112</c:v>
                </c:pt>
                <c:pt idx="1102">
                  <c:v>1.3333333333333333</c:v>
                </c:pt>
                <c:pt idx="1103">
                  <c:v>1.3333333333333333</c:v>
                </c:pt>
                <c:pt idx="1104">
                  <c:v>1.3333333333333333</c:v>
                </c:pt>
                <c:pt idx="1105">
                  <c:v>1.3055555555555556</c:v>
                </c:pt>
                <c:pt idx="1106">
                  <c:v>1.2777777777777777</c:v>
                </c:pt>
                <c:pt idx="1107">
                  <c:v>1.2777777777777777</c:v>
                </c:pt>
                <c:pt idx="1108">
                  <c:v>1.2777777777777777</c:v>
                </c:pt>
                <c:pt idx="1109">
                  <c:v>1.2777777777777777</c:v>
                </c:pt>
                <c:pt idx="1110">
                  <c:v>1.25</c:v>
                </c:pt>
                <c:pt idx="1111">
                  <c:v>1.25</c:v>
                </c:pt>
                <c:pt idx="1112">
                  <c:v>1.2222222222222223</c:v>
                </c:pt>
                <c:pt idx="1113">
                  <c:v>1.2222222222222223</c:v>
                </c:pt>
                <c:pt idx="1114">
                  <c:v>1.2222222222222223</c:v>
                </c:pt>
                <c:pt idx="1115">
                  <c:v>1.1944444444444444</c:v>
                </c:pt>
                <c:pt idx="1116">
                  <c:v>1.1944444444444444</c:v>
                </c:pt>
                <c:pt idx="1117">
                  <c:v>1.1944444444444444</c:v>
                </c:pt>
                <c:pt idx="1118">
                  <c:v>1.1944444444444444</c:v>
                </c:pt>
                <c:pt idx="1119">
                  <c:v>1.1666666666666667</c:v>
                </c:pt>
                <c:pt idx="1120">
                  <c:v>1.1666666666666667</c:v>
                </c:pt>
                <c:pt idx="1121">
                  <c:v>1.1388888888888888</c:v>
                </c:pt>
                <c:pt idx="1122">
                  <c:v>1.1388888888888888</c:v>
                </c:pt>
                <c:pt idx="1123">
                  <c:v>1.1388888888888888</c:v>
                </c:pt>
                <c:pt idx="1124">
                  <c:v>1.1111111111111112</c:v>
                </c:pt>
                <c:pt idx="1125">
                  <c:v>1.0833333333333333</c:v>
                </c:pt>
                <c:pt idx="1126">
                  <c:v>1.0833333333333333</c:v>
                </c:pt>
                <c:pt idx="1127">
                  <c:v>1.0833333333333333</c:v>
                </c:pt>
                <c:pt idx="1128">
                  <c:v>1.0833333333333333</c:v>
                </c:pt>
                <c:pt idx="1129">
                  <c:v>1.0833333333333333</c:v>
                </c:pt>
                <c:pt idx="1130">
                  <c:v>1.0555555555555556</c:v>
                </c:pt>
                <c:pt idx="1131">
                  <c:v>1.0277777777777777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0.97222222222222221</c:v>
                </c:pt>
                <c:pt idx="1138">
                  <c:v>0.94444444444444442</c:v>
                </c:pt>
                <c:pt idx="1139">
                  <c:v>0.94444444444444442</c:v>
                </c:pt>
                <c:pt idx="1140">
                  <c:v>0.94444444444444442</c:v>
                </c:pt>
                <c:pt idx="1141">
                  <c:v>0.94444444444444442</c:v>
                </c:pt>
                <c:pt idx="1142">
                  <c:v>0.94444444444444442</c:v>
                </c:pt>
                <c:pt idx="1143">
                  <c:v>0.91666666666666663</c:v>
                </c:pt>
                <c:pt idx="1144">
                  <c:v>0.91666666666666663</c:v>
                </c:pt>
                <c:pt idx="1145">
                  <c:v>0.91666666666666663</c:v>
                </c:pt>
                <c:pt idx="1146">
                  <c:v>0.88888888888888884</c:v>
                </c:pt>
                <c:pt idx="1147">
                  <c:v>0.88888888888888884</c:v>
                </c:pt>
                <c:pt idx="1148">
                  <c:v>0.88888888888888884</c:v>
                </c:pt>
                <c:pt idx="1149">
                  <c:v>0.86111111111111116</c:v>
                </c:pt>
                <c:pt idx="1150">
                  <c:v>0.86111111111111116</c:v>
                </c:pt>
                <c:pt idx="1151">
                  <c:v>0.83333333333333337</c:v>
                </c:pt>
                <c:pt idx="1152">
                  <c:v>0.83333333333333337</c:v>
                </c:pt>
                <c:pt idx="1153">
                  <c:v>0.80555555555555558</c:v>
                </c:pt>
                <c:pt idx="1154">
                  <c:v>0.80555555555555558</c:v>
                </c:pt>
                <c:pt idx="1155">
                  <c:v>0.80555555555555558</c:v>
                </c:pt>
                <c:pt idx="1156">
                  <c:v>0.80555555555555558</c:v>
                </c:pt>
                <c:pt idx="1157">
                  <c:v>0.77777777777777779</c:v>
                </c:pt>
                <c:pt idx="1158">
                  <c:v>0.77777777777777779</c:v>
                </c:pt>
                <c:pt idx="1159">
                  <c:v>0.77777777777777779</c:v>
                </c:pt>
                <c:pt idx="1160">
                  <c:v>0.77777777777777779</c:v>
                </c:pt>
                <c:pt idx="1161">
                  <c:v>0.75</c:v>
                </c:pt>
                <c:pt idx="1162">
                  <c:v>0.75</c:v>
                </c:pt>
                <c:pt idx="1163">
                  <c:v>0.72222222222222221</c:v>
                </c:pt>
                <c:pt idx="1164">
                  <c:v>0.72222222222222221</c:v>
                </c:pt>
                <c:pt idx="1165">
                  <c:v>0.69444444444444442</c:v>
                </c:pt>
                <c:pt idx="1166">
                  <c:v>0.69444444444444442</c:v>
                </c:pt>
                <c:pt idx="1167">
                  <c:v>0.69444444444444442</c:v>
                </c:pt>
                <c:pt idx="1168">
                  <c:v>0.69444444444444442</c:v>
                </c:pt>
                <c:pt idx="1169">
                  <c:v>0.69444444444444442</c:v>
                </c:pt>
                <c:pt idx="1170">
                  <c:v>0.66666666666666663</c:v>
                </c:pt>
                <c:pt idx="1171">
                  <c:v>0.66666666666666663</c:v>
                </c:pt>
                <c:pt idx="1172">
                  <c:v>0.66666666666666663</c:v>
                </c:pt>
                <c:pt idx="1173">
                  <c:v>0.66666666666666663</c:v>
                </c:pt>
                <c:pt idx="1174">
                  <c:v>0.63888888888888884</c:v>
                </c:pt>
                <c:pt idx="1175">
                  <c:v>0.63888888888888884</c:v>
                </c:pt>
                <c:pt idx="1176">
                  <c:v>0.63888888888888884</c:v>
                </c:pt>
                <c:pt idx="1177">
                  <c:v>0.61111111111111116</c:v>
                </c:pt>
                <c:pt idx="1178">
                  <c:v>0.61111111111111116</c:v>
                </c:pt>
                <c:pt idx="1179">
                  <c:v>0.58333333333333337</c:v>
                </c:pt>
                <c:pt idx="1180">
                  <c:v>0.58333333333333337</c:v>
                </c:pt>
                <c:pt idx="1181">
                  <c:v>0.55555555555555558</c:v>
                </c:pt>
                <c:pt idx="1182">
                  <c:v>0.55555555555555558</c:v>
                </c:pt>
                <c:pt idx="1183">
                  <c:v>0.52777777777777779</c:v>
                </c:pt>
                <c:pt idx="1184">
                  <c:v>0.52777777777777779</c:v>
                </c:pt>
                <c:pt idx="1185">
                  <c:v>0.5</c:v>
                </c:pt>
                <c:pt idx="1186">
                  <c:v>0.5</c:v>
                </c:pt>
                <c:pt idx="1187">
                  <c:v>0.5</c:v>
                </c:pt>
                <c:pt idx="1188">
                  <c:v>0.5</c:v>
                </c:pt>
                <c:pt idx="1189">
                  <c:v>0.47222222222222221</c:v>
                </c:pt>
                <c:pt idx="1190">
                  <c:v>0.44444444444444442</c:v>
                </c:pt>
                <c:pt idx="1191">
                  <c:v>0.44444444444444442</c:v>
                </c:pt>
                <c:pt idx="1192">
                  <c:v>0.44444444444444442</c:v>
                </c:pt>
                <c:pt idx="1193">
                  <c:v>0.44444444444444442</c:v>
                </c:pt>
                <c:pt idx="1194">
                  <c:v>0.44444444444444442</c:v>
                </c:pt>
                <c:pt idx="1195">
                  <c:v>0.41666666666666669</c:v>
                </c:pt>
                <c:pt idx="1196">
                  <c:v>0.3888888888888889</c:v>
                </c:pt>
                <c:pt idx="1197">
                  <c:v>0.3888888888888889</c:v>
                </c:pt>
                <c:pt idx="1198">
                  <c:v>0.3611111111111111</c:v>
                </c:pt>
                <c:pt idx="1199">
                  <c:v>0.3611111111111111</c:v>
                </c:pt>
                <c:pt idx="1200">
                  <c:v>0.3611111111111111</c:v>
                </c:pt>
                <c:pt idx="1201">
                  <c:v>0.25</c:v>
                </c:pt>
                <c:pt idx="1202">
                  <c:v>0.19444444444444445</c:v>
                </c:pt>
                <c:pt idx="1203">
                  <c:v>0.19444444444444445</c:v>
                </c:pt>
                <c:pt idx="1204">
                  <c:v>0.16666666666666666</c:v>
                </c:pt>
                <c:pt idx="1205">
                  <c:v>0.19444444444444445</c:v>
                </c:pt>
                <c:pt idx="1206">
                  <c:v>0.16666666666666666</c:v>
                </c:pt>
                <c:pt idx="1207">
                  <c:v>0.16666666666666666</c:v>
                </c:pt>
                <c:pt idx="1208">
                  <c:v>0.19444444444444445</c:v>
                </c:pt>
                <c:pt idx="1209">
                  <c:v>0.22222222222222221</c:v>
                </c:pt>
                <c:pt idx="1210">
                  <c:v>0.16666666666666666</c:v>
                </c:pt>
                <c:pt idx="1211">
                  <c:v>0.1111111111111111</c:v>
                </c:pt>
                <c:pt idx="1212">
                  <c:v>2.7777777777777776E-2</c:v>
                </c:pt>
                <c:pt idx="1213">
                  <c:v>2.7777777777777776E-2</c:v>
                </c:pt>
                <c:pt idx="121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932-E440-A369-777C6CB17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4681776"/>
        <c:axId val="814683776"/>
      </c:scatterChart>
      <c:valAx>
        <c:axId val="814681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683776"/>
        <c:crosses val="autoZero"/>
        <c:crossBetween val="midCat"/>
      </c:valAx>
      <c:valAx>
        <c:axId val="81468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681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136173</xdr:colOff>
      <xdr:row>9</xdr:row>
      <xdr:rowOff>327377</xdr:rowOff>
    </xdr:from>
    <xdr:ext cx="54720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99A8809D-5FAB-5F4E-E524-6732A578C3C0}"/>
                </a:ext>
              </a:extLst>
            </xdr:cNvPr>
            <xdr:cNvSpPr txBox="1"/>
          </xdr:nvSpPr>
          <xdr:spPr>
            <a:xfrm>
              <a:off x="7600951" y="2514599"/>
              <a:ext cx="54720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𝑚𝑎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99A8809D-5FAB-5F4E-E524-6732A578C3C0}"/>
                </a:ext>
              </a:extLst>
            </xdr:cNvPr>
            <xdr:cNvSpPr txBox="1"/>
          </xdr:nvSpPr>
          <xdr:spPr>
            <a:xfrm>
              <a:off x="7600951" y="2514599"/>
              <a:ext cx="54720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𝐹_𝑎=𝑚𝑎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122062</xdr:colOff>
      <xdr:row>9</xdr:row>
      <xdr:rowOff>335844</xdr:rowOff>
    </xdr:from>
    <xdr:ext cx="859659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772675EF-D48C-55BC-6AAF-42D8288FF8E1}"/>
                </a:ext>
              </a:extLst>
            </xdr:cNvPr>
            <xdr:cNvSpPr txBox="1"/>
          </xdr:nvSpPr>
          <xdr:spPr>
            <a:xfrm>
              <a:off x="8419395" y="2484261"/>
              <a:ext cx="859659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𝑚𝑔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𝑟𝑟</m:t>
                        </m:r>
                      </m:sub>
                    </m:sSub>
                  </m:oMath>
                </m:oMathPara>
              </a14:m>
              <a:endParaRPr lang="en-GB" sz="1100" b="0"/>
            </a:p>
            <a:p>
              <a:endParaRPr lang="en-GB" sz="1100" b="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772675EF-D48C-55BC-6AAF-42D8288FF8E1}"/>
                </a:ext>
              </a:extLst>
            </xdr:cNvPr>
            <xdr:cNvSpPr txBox="1"/>
          </xdr:nvSpPr>
          <xdr:spPr>
            <a:xfrm>
              <a:off x="8419395" y="2484261"/>
              <a:ext cx="859659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𝐹_𝑟=𝑚𝑔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×𝐶_𝑟𝑟</a:t>
              </a:r>
              <a:endParaRPr lang="en-GB" sz="1100" b="0"/>
            </a:p>
            <a:p>
              <a:endParaRPr lang="en-GB" sz="1100" b="0"/>
            </a:p>
          </xdr:txBody>
        </xdr:sp>
      </mc:Fallback>
    </mc:AlternateContent>
    <xdr:clientData/>
  </xdr:oneCellAnchor>
  <xdr:oneCellAnchor>
    <xdr:from>
      <xdr:col>10</xdr:col>
      <xdr:colOff>105834</xdr:colOff>
      <xdr:row>9</xdr:row>
      <xdr:rowOff>183445</xdr:rowOff>
    </xdr:from>
    <xdr:ext cx="1300549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62C52EBE-5F8C-0429-E41E-2C058ADA4804}"/>
                </a:ext>
              </a:extLst>
            </xdr:cNvPr>
            <xdr:cNvSpPr txBox="1"/>
          </xdr:nvSpPr>
          <xdr:spPr>
            <a:xfrm>
              <a:off x="9426223" y="2370667"/>
              <a:ext cx="1300549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𝐴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𝑑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sSup>
                      <m:sSup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62C52EBE-5F8C-0429-E41E-2C058ADA4804}"/>
                </a:ext>
              </a:extLst>
            </xdr:cNvPr>
            <xdr:cNvSpPr txBox="1"/>
          </xdr:nvSpPr>
          <xdr:spPr>
            <a:xfrm>
              <a:off x="9426223" y="2370667"/>
              <a:ext cx="1300549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𝐹_𝑑=  1/2  𝐴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×𝜌×𝐶_𝑑×𝑣^2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11</xdr:col>
      <xdr:colOff>110067</xdr:colOff>
      <xdr:row>9</xdr:row>
      <xdr:rowOff>265289</xdr:rowOff>
    </xdr:from>
    <xdr:ext cx="125566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29F41767-5832-0420-8612-60C9C0D460D0}"/>
                </a:ext>
              </a:extLst>
            </xdr:cNvPr>
            <xdr:cNvSpPr txBox="1"/>
          </xdr:nvSpPr>
          <xdr:spPr>
            <a:xfrm>
              <a:off x="10919178" y="2452511"/>
              <a:ext cx="125566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 </m:t>
                    </m:r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+ </m:t>
                    </m:r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29F41767-5832-0420-8612-60C9C0D460D0}"/>
                </a:ext>
              </a:extLst>
            </xdr:cNvPr>
            <xdr:cNvSpPr txBox="1"/>
          </xdr:nvSpPr>
          <xdr:spPr>
            <a:xfrm>
              <a:off x="10919178" y="2452511"/>
              <a:ext cx="125566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𝐹_𝑇= 𝐹_𝑎+ 𝐹_(𝑟 )+ 𝐹_𝑑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80786</xdr:colOff>
      <xdr:row>9</xdr:row>
      <xdr:rowOff>255410</xdr:rowOff>
    </xdr:from>
    <xdr:ext cx="6419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12642EE2-B207-A815-1855-FBA5C864ED36}"/>
                </a:ext>
              </a:extLst>
            </xdr:cNvPr>
            <xdr:cNvSpPr txBox="1"/>
          </xdr:nvSpPr>
          <xdr:spPr>
            <a:xfrm>
              <a:off x="12350397" y="2442632"/>
              <a:ext cx="6419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𝐹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× 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𝑣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12642EE2-B207-A815-1855-FBA5C864ED36}"/>
                </a:ext>
              </a:extLst>
            </xdr:cNvPr>
            <xdr:cNvSpPr txBox="1"/>
          </xdr:nvSpPr>
          <xdr:spPr>
            <a:xfrm>
              <a:off x="12350397" y="2442632"/>
              <a:ext cx="6419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𝑃=𝐹 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𝑣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13</xdr:col>
      <xdr:colOff>372836</xdr:colOff>
      <xdr:row>9</xdr:row>
      <xdr:rowOff>232228</xdr:rowOff>
    </xdr:from>
    <xdr:ext cx="344325" cy="31694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AB915E22-3DE1-6BFC-DDC7-B70336A65801}"/>
                </a:ext>
              </a:extLst>
            </xdr:cNvPr>
            <xdr:cNvSpPr txBox="1"/>
          </xdr:nvSpPr>
          <xdr:spPr>
            <a:xfrm>
              <a:off x="13589907" y="1393371"/>
              <a:ext cx="34432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1000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AB915E22-3DE1-6BFC-DDC7-B70336A65801}"/>
                </a:ext>
              </a:extLst>
            </xdr:cNvPr>
            <xdr:cNvSpPr txBox="1"/>
          </xdr:nvSpPr>
          <xdr:spPr>
            <a:xfrm>
              <a:off x="13589907" y="1393371"/>
              <a:ext cx="34432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𝑃/1000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33</xdr:col>
      <xdr:colOff>217613</xdr:colOff>
      <xdr:row>9</xdr:row>
      <xdr:rowOff>246339</xdr:rowOff>
    </xdr:from>
    <xdr:ext cx="842474" cy="31688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18EE377A-9B52-700C-1053-48FF0D20B18E}"/>
                </a:ext>
              </a:extLst>
            </xdr:cNvPr>
            <xdr:cNvSpPr txBox="1"/>
          </xdr:nvSpPr>
          <xdr:spPr>
            <a:xfrm>
              <a:off x="14526280" y="1883228"/>
              <a:ext cx="84247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𝐾𝐸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18EE377A-9B52-700C-1053-48FF0D20B18E}"/>
                </a:ext>
              </a:extLst>
            </xdr:cNvPr>
            <xdr:cNvSpPr txBox="1"/>
          </xdr:nvSpPr>
          <xdr:spPr>
            <a:xfrm>
              <a:off x="14526280" y="1883228"/>
              <a:ext cx="84247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𝐾𝐸=  1/2  𝑚𝑣^2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34</xdr:col>
      <xdr:colOff>217613</xdr:colOff>
      <xdr:row>9</xdr:row>
      <xdr:rowOff>246339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E560DFD2-615E-1742-99BB-B5D129EA686E}"/>
            </a:ext>
          </a:extLst>
        </xdr:cNvPr>
        <xdr:cNvSpPr txBox="1"/>
      </xdr:nvSpPr>
      <xdr:spPr>
        <a:xfrm>
          <a:off x="15789767" y="18875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34</xdr:col>
      <xdr:colOff>429846</xdr:colOff>
      <xdr:row>9</xdr:row>
      <xdr:rowOff>214923</xdr:rowOff>
    </xdr:from>
    <xdr:ext cx="344325" cy="31694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8" name="TextBox 27">
              <a:extLst>
                <a:ext uri="{FF2B5EF4-FFF2-40B4-BE49-F238E27FC236}">
                  <a16:creationId xmlns:a16="http://schemas.microsoft.com/office/drawing/2014/main" id="{FF2E5E4D-30E7-D64E-8E14-1424F6DD9FE6}"/>
                </a:ext>
              </a:extLst>
            </xdr:cNvPr>
            <xdr:cNvSpPr txBox="1"/>
          </xdr:nvSpPr>
          <xdr:spPr>
            <a:xfrm>
              <a:off x="16002000" y="1856154"/>
              <a:ext cx="34432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𝐾𝐸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1000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28" name="TextBox 27">
              <a:extLst>
                <a:ext uri="{FF2B5EF4-FFF2-40B4-BE49-F238E27FC236}">
                  <a16:creationId xmlns:a16="http://schemas.microsoft.com/office/drawing/2014/main" id="{FF2E5E4D-30E7-D64E-8E14-1424F6DD9FE6}"/>
                </a:ext>
              </a:extLst>
            </xdr:cNvPr>
            <xdr:cNvSpPr txBox="1"/>
          </xdr:nvSpPr>
          <xdr:spPr>
            <a:xfrm>
              <a:off x="16002000" y="1856154"/>
              <a:ext cx="34432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𝐾𝐸/1000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35</xdr:col>
      <xdr:colOff>200269</xdr:colOff>
      <xdr:row>1697</xdr:row>
      <xdr:rowOff>20515</xdr:rowOff>
    </xdr:from>
    <xdr:to>
      <xdr:col>40</xdr:col>
      <xdr:colOff>385884</xdr:colOff>
      <xdr:row>1710</xdr:row>
      <xdr:rowOff>96715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B8CA8C72-6271-4E78-9388-EAB6EB41D1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469900</xdr:colOff>
      <xdr:row>0</xdr:row>
      <xdr:rowOff>177800</xdr:rowOff>
    </xdr:from>
    <xdr:to>
      <xdr:col>10</xdr:col>
      <xdr:colOff>647700</xdr:colOff>
      <xdr:row>25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909315-BFFD-D84E-8138-454D52F5CB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596900</xdr:colOff>
      <xdr:row>27</xdr:row>
      <xdr:rowOff>50800</xdr:rowOff>
    </xdr:from>
    <xdr:to>
      <xdr:col>10</xdr:col>
      <xdr:colOff>622300</xdr:colOff>
      <xdr:row>51</xdr:row>
      <xdr:rowOff>25400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B3F55F6-5005-F042-B62C-0DC1C95E57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12700</xdr:colOff>
      <xdr:row>0</xdr:row>
      <xdr:rowOff>190500</xdr:rowOff>
    </xdr:from>
    <xdr:to>
      <xdr:col>21</xdr:col>
      <xdr:colOff>647700</xdr:colOff>
      <xdr:row>26</xdr:row>
      <xdr:rowOff>63500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8EFBC1A-F077-9046-927F-3A921AE65C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25400</xdr:colOff>
      <xdr:row>27</xdr:row>
      <xdr:rowOff>38100</xdr:rowOff>
    </xdr:from>
    <xdr:to>
      <xdr:col>21</xdr:col>
      <xdr:colOff>660400</xdr:colOff>
      <xdr:row>51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EDE4498-CBBB-204E-9D36-C2A933F4AB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41</xdr:col>
      <xdr:colOff>189386</xdr:colOff>
      <xdr:row>27</xdr:row>
      <xdr:rowOff>33421</xdr:rowOff>
    </xdr:from>
    <xdr:to>
      <xdr:col>50</xdr:col>
      <xdr:colOff>155965</xdr:colOff>
      <xdr:row>51</xdr:row>
      <xdr:rowOff>55702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13FDFEF-7077-5E42-9545-18EE2A4AE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50</xdr:col>
      <xdr:colOff>278508</xdr:colOff>
      <xdr:row>27</xdr:row>
      <xdr:rowOff>33421</xdr:rowOff>
    </xdr:from>
    <xdr:to>
      <xdr:col>59</xdr:col>
      <xdr:colOff>445613</xdr:colOff>
      <xdr:row>51</xdr:row>
      <xdr:rowOff>44562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346A7AC-B44D-9948-B542-C9F5A2782D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490173</xdr:colOff>
      <xdr:row>52</xdr:row>
      <xdr:rowOff>133684</xdr:rowOff>
    </xdr:from>
    <xdr:to>
      <xdr:col>20</xdr:col>
      <xdr:colOff>311930</xdr:colOff>
      <xdr:row>81</xdr:row>
      <xdr:rowOff>11140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15338447-7B25-E943-9ACF-7FA5F8A672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53</xdr:row>
      <xdr:rowOff>200525</xdr:rowOff>
    </xdr:from>
    <xdr:to>
      <xdr:col>8</xdr:col>
      <xdr:colOff>523596</xdr:colOff>
      <xdr:row>75</xdr:row>
      <xdr:rowOff>89121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BCF9EE15-41EE-204F-9B3C-DFCFF69A29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29</xdr:col>
      <xdr:colOff>44561</xdr:colOff>
      <xdr:row>2</xdr:row>
      <xdr:rowOff>33420</xdr:rowOff>
    </xdr:from>
    <xdr:to>
      <xdr:col>35</xdr:col>
      <xdr:colOff>502801</xdr:colOff>
      <xdr:row>20</xdr:row>
      <xdr:rowOff>106940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9333787D-8CEA-7C4A-9A3D-9FD236D36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21</xdr:col>
      <xdr:colOff>824385</xdr:colOff>
      <xdr:row>2</xdr:row>
      <xdr:rowOff>0</xdr:rowOff>
    </xdr:from>
    <xdr:to>
      <xdr:col>28</xdr:col>
      <xdr:colOff>668420</xdr:colOff>
      <xdr:row>20</xdr:row>
      <xdr:rowOff>33421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4E15CCC-8C1E-4749-BF0E-E09DFEDAAF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824385</xdr:colOff>
      <xdr:row>80</xdr:row>
      <xdr:rowOff>0</xdr:rowOff>
    </xdr:from>
    <xdr:to>
      <xdr:col>10</xdr:col>
      <xdr:colOff>501314</xdr:colOff>
      <xdr:row>102</xdr:row>
      <xdr:rowOff>167105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A104F48-9505-8141-B8F4-CAD5181F95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104</xdr:row>
      <xdr:rowOff>0</xdr:rowOff>
    </xdr:from>
    <xdr:to>
      <xdr:col>9</xdr:col>
      <xdr:colOff>814873</xdr:colOff>
      <xdr:row>125</xdr:row>
      <xdr:rowOff>146020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E9F375AD-506D-2444-93FF-362A89496C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127</xdr:row>
      <xdr:rowOff>0</xdr:rowOff>
    </xdr:from>
    <xdr:to>
      <xdr:col>9</xdr:col>
      <xdr:colOff>116374</xdr:colOff>
      <xdr:row>150</xdr:row>
      <xdr:rowOff>154303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E875D427-B8CA-5043-AC33-B4A023B97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151</xdr:row>
      <xdr:rowOff>200525</xdr:rowOff>
    </xdr:from>
    <xdr:to>
      <xdr:col>9</xdr:col>
      <xdr:colOff>77982</xdr:colOff>
      <xdr:row>170</xdr:row>
      <xdr:rowOff>111402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6359ADC6-7D47-D642-B06A-A9D97F444F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10</xdr:col>
      <xdr:colOff>824385</xdr:colOff>
      <xdr:row>126</xdr:row>
      <xdr:rowOff>200525</xdr:rowOff>
    </xdr:from>
    <xdr:to>
      <xdr:col>18</xdr:col>
      <xdr:colOff>623859</xdr:colOff>
      <xdr:row>146</xdr:row>
      <xdr:rowOff>144824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4912018-4CAB-6D4E-A8F5-A3620571FB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82</xdr:row>
      <xdr:rowOff>200525</xdr:rowOff>
    </xdr:from>
    <xdr:to>
      <xdr:col>18</xdr:col>
      <xdr:colOff>77983</xdr:colOff>
      <xdr:row>101</xdr:row>
      <xdr:rowOff>111402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A1F5C11B-C134-F44F-A043-DDCBA477EF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635000</xdr:colOff>
      <xdr:row>18</xdr:row>
      <xdr:rowOff>177800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EF5AE59-B7A5-CB93-E1CB-0E8AA3C9F714}"/>
            </a:ext>
          </a:extLst>
        </xdr:cNvPr>
        <xdr:cNvSpPr txBox="1"/>
      </xdr:nvSpPr>
      <xdr:spPr>
        <a:xfrm>
          <a:off x="8900948" y="382357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</xdr:row>
      <xdr:rowOff>25400</xdr:rowOff>
    </xdr:from>
    <xdr:to>
      <xdr:col>6</xdr:col>
      <xdr:colOff>469900</xdr:colOff>
      <xdr:row>14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FEE99D-712F-D449-A4C6-5C151779F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25400</xdr:colOff>
      <xdr:row>1</xdr:row>
      <xdr:rowOff>38100</xdr:rowOff>
    </xdr:from>
    <xdr:to>
      <xdr:col>13</xdr:col>
      <xdr:colOff>419100</xdr:colOff>
      <xdr:row>14</xdr:row>
      <xdr:rowOff>190500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1704190-1376-DB4C-A330-828103FE35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736600</xdr:colOff>
      <xdr:row>1</xdr:row>
      <xdr:rowOff>0</xdr:rowOff>
    </xdr:from>
    <xdr:to>
      <xdr:col>20</xdr:col>
      <xdr:colOff>457200</xdr:colOff>
      <xdr:row>14</xdr:row>
      <xdr:rowOff>177800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79F930-49FB-EE4D-8AA2-F214D47575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67BAC-17B5-8948-ADF0-49DCB415D47C}">
  <dimension ref="B5:C15"/>
  <sheetViews>
    <sheetView zoomScale="156" zoomScaleNormal="156" workbookViewId="0">
      <selection activeCell="E9" sqref="E9"/>
    </sheetView>
  </sheetViews>
  <sheetFormatPr baseColWidth="10" defaultRowHeight="16"/>
  <cols>
    <col min="1" max="1" width="3.83203125" customWidth="1"/>
    <col min="2" max="2" width="19.83203125" bestFit="1" customWidth="1"/>
    <col min="3" max="3" width="13.6640625" customWidth="1"/>
  </cols>
  <sheetData>
    <row r="5" spans="2:3">
      <c r="B5" s="40" t="s">
        <v>15</v>
      </c>
      <c r="C5" s="57">
        <v>188</v>
      </c>
    </row>
    <row r="6" spans="2:3">
      <c r="B6" s="40" t="s">
        <v>47</v>
      </c>
      <c r="C6" s="57">
        <v>80</v>
      </c>
    </row>
    <row r="7" spans="2:3">
      <c r="B7" s="40" t="s">
        <v>48</v>
      </c>
      <c r="C7" s="57">
        <v>10</v>
      </c>
    </row>
    <row r="8" spans="2:3">
      <c r="B8" s="40" t="s">
        <v>49</v>
      </c>
      <c r="C8" s="57">
        <f>+SUM(C5:C7)</f>
        <v>278</v>
      </c>
    </row>
    <row r="9" spans="2:3">
      <c r="B9" s="40"/>
    </row>
    <row r="10" spans="2:3">
      <c r="B10" s="40" t="s">
        <v>50</v>
      </c>
      <c r="C10" s="1">
        <v>0.02</v>
      </c>
    </row>
    <row r="11" spans="2:3">
      <c r="B11" s="40" t="s">
        <v>51</v>
      </c>
      <c r="C11" s="35">
        <v>0.7</v>
      </c>
    </row>
    <row r="12" spans="2:3">
      <c r="B12" s="40" t="s">
        <v>36</v>
      </c>
      <c r="C12" s="58">
        <v>0.33</v>
      </c>
    </row>
    <row r="14" spans="2:3">
      <c r="B14" s="40" t="s">
        <v>52</v>
      </c>
      <c r="C14" s="59">
        <v>1.2250000000000001</v>
      </c>
    </row>
    <row r="15" spans="2:3">
      <c r="B15" s="40" t="s">
        <v>16</v>
      </c>
      <c r="C15" s="60">
        <v>9.81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04BA5-781D-9747-844F-EE7C6E510301}">
  <dimension ref="B2:BG1811"/>
  <sheetViews>
    <sheetView tabSelected="1" zoomScale="130" zoomScaleNormal="130" workbookViewId="0">
      <pane ySplit="10" topLeftCell="A11" activePane="bottomLeft" state="frozen"/>
      <selection pane="bottomLeft" activeCell="AI315" sqref="AI315"/>
    </sheetView>
  </sheetViews>
  <sheetFormatPr baseColWidth="10" defaultRowHeight="16"/>
  <cols>
    <col min="1" max="1" width="4.5" customWidth="1"/>
    <col min="2" max="2" width="15.1640625" bestFit="1" customWidth="1"/>
    <col min="3" max="4" width="11.33203125"/>
    <col min="5" max="7" width="14" style="2" customWidth="1"/>
    <col min="8" max="8" width="13.6640625" style="2" customWidth="1"/>
    <col min="9" max="9" width="10.83203125" style="2"/>
    <col min="10" max="10" width="13.5" style="2" customWidth="1"/>
    <col min="11" max="11" width="19.5" style="2" customWidth="1"/>
    <col min="12" max="12" width="19.1640625" style="2" customWidth="1"/>
    <col min="13" max="13" width="12.33203125" style="5" customWidth="1"/>
    <col min="14" max="14" width="14" style="3" customWidth="1"/>
    <col min="15" max="17" width="10.83203125" style="2" customWidth="1"/>
    <col min="18" max="18" width="14" style="4" customWidth="1"/>
    <col min="19" max="31" width="14" style="3" customWidth="1"/>
    <col min="32" max="33" width="16.5" style="3" customWidth="1"/>
    <col min="34" max="35" width="17.1640625" style="5" customWidth="1"/>
    <col min="36" max="36" width="14" style="5" customWidth="1"/>
    <col min="37" max="37" width="10.83203125" style="2" customWidth="1"/>
    <col min="38" max="38" width="10.83203125" style="4" customWidth="1"/>
    <col min="39" max="40" width="10.83203125" customWidth="1"/>
    <col min="41" max="41" width="12.1640625" bestFit="1" customWidth="1"/>
    <col min="42" max="42" width="13.1640625" style="4" bestFit="1" customWidth="1"/>
    <col min="43" max="44" width="10.83203125" style="4"/>
    <col min="45" max="45" width="12.33203125" style="4" customWidth="1"/>
    <col min="46" max="47" width="10.83203125" style="4"/>
    <col min="48" max="48" width="13.1640625" style="4" bestFit="1" customWidth="1"/>
    <col min="49" max="50" width="10.83203125" style="4"/>
    <col min="51" max="51" width="13.83203125" style="4" bestFit="1" customWidth="1"/>
    <col min="52" max="52" width="16.6640625" style="4" bestFit="1" customWidth="1"/>
    <col min="54" max="54" width="10.83203125" style="2"/>
    <col min="55" max="55" width="13.1640625" style="2" bestFit="1" customWidth="1"/>
    <col min="56" max="57" width="10.83203125" style="2"/>
    <col min="58" max="58" width="12.33203125" style="2" customWidth="1"/>
    <col min="59" max="59" width="10.83203125" style="2"/>
  </cols>
  <sheetData>
    <row r="2" spans="2:59" ht="34" customHeight="1">
      <c r="B2" s="6" t="s">
        <v>21</v>
      </c>
      <c r="C2" s="6" t="s">
        <v>22</v>
      </c>
      <c r="O2" s="55"/>
      <c r="P2" s="55"/>
      <c r="Q2" s="55"/>
      <c r="AK2" s="55"/>
      <c r="AL2" s="106"/>
      <c r="AM2" s="50"/>
      <c r="AN2" s="50"/>
      <c r="AO2" s="50"/>
      <c r="BB2" s="55"/>
    </row>
    <row r="3" spans="2:59" hidden="1">
      <c r="D3" s="6"/>
      <c r="O3" s="55"/>
      <c r="P3" s="55"/>
      <c r="Q3" s="55"/>
      <c r="AK3" s="55"/>
      <c r="AL3" s="106"/>
      <c r="AM3" s="50"/>
      <c r="AN3" s="50"/>
      <c r="AO3" s="50"/>
      <c r="BB3" s="55"/>
    </row>
    <row r="4" spans="2:59" hidden="1">
      <c r="B4" s="6" t="s">
        <v>23</v>
      </c>
      <c r="O4" s="55"/>
      <c r="P4" s="55"/>
      <c r="Q4" s="55"/>
      <c r="AK4" s="55"/>
      <c r="AL4" s="106"/>
      <c r="AM4" s="50"/>
      <c r="AN4" s="50"/>
      <c r="AO4" s="50"/>
      <c r="BB4" s="55"/>
    </row>
    <row r="5" spans="2:59" ht="13" customHeight="1">
      <c r="B5" s="6"/>
      <c r="I5" s="52"/>
      <c r="J5" s="52"/>
      <c r="K5" s="52"/>
      <c r="L5" s="52"/>
      <c r="M5" s="102"/>
      <c r="N5" s="62"/>
      <c r="O5" s="111" t="s">
        <v>98</v>
      </c>
      <c r="P5" s="111"/>
      <c r="Q5" s="111"/>
      <c r="R5" s="111"/>
      <c r="S5" s="112" t="s">
        <v>99</v>
      </c>
      <c r="T5" s="112"/>
      <c r="U5" s="112"/>
      <c r="V5" s="116" t="s">
        <v>107</v>
      </c>
      <c r="W5" s="116"/>
      <c r="X5" s="116"/>
      <c r="Y5" s="116"/>
      <c r="Z5" s="116"/>
      <c r="AA5" s="115"/>
      <c r="AB5" s="115"/>
      <c r="AC5" s="115"/>
      <c r="AD5" s="115"/>
      <c r="AE5" s="115"/>
      <c r="AF5" s="115"/>
      <c r="AG5" s="115"/>
      <c r="AH5" s="102"/>
      <c r="AI5" s="102"/>
      <c r="AJ5" s="113" t="s">
        <v>100</v>
      </c>
      <c r="AK5" s="113"/>
      <c r="AL5" s="113"/>
      <c r="AM5" s="114" t="s">
        <v>101</v>
      </c>
      <c r="AN5" s="114"/>
      <c r="AO5" s="114"/>
      <c r="BB5" s="56"/>
    </row>
    <row r="6" spans="2:59" ht="1" hidden="1" customHeight="1">
      <c r="B6" s="6"/>
      <c r="I6" s="54"/>
      <c r="J6" s="54"/>
      <c r="K6" s="54"/>
      <c r="L6" s="54"/>
      <c r="M6" s="103"/>
      <c r="N6" s="63"/>
      <c r="O6" s="56"/>
      <c r="P6" s="56"/>
      <c r="Q6" s="56"/>
      <c r="R6" s="96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103"/>
      <c r="AI6" s="103"/>
      <c r="AJ6" s="103"/>
      <c r="AK6" s="56"/>
      <c r="AL6" s="107"/>
      <c r="AM6" s="53"/>
      <c r="AN6" s="53"/>
      <c r="AO6" s="53"/>
      <c r="BB6" s="56"/>
    </row>
    <row r="7" spans="2:59" ht="1" customHeight="1">
      <c r="I7" s="54"/>
      <c r="J7" s="54"/>
      <c r="K7" s="54"/>
      <c r="L7" s="54"/>
      <c r="M7" s="103"/>
      <c r="N7" s="63"/>
      <c r="O7" s="56"/>
      <c r="P7" s="56"/>
      <c r="Q7" s="56"/>
      <c r="R7" s="96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103"/>
      <c r="AI7" s="103"/>
      <c r="AJ7" s="103"/>
      <c r="AK7" s="56"/>
      <c r="AL7" s="107"/>
      <c r="AM7" s="53"/>
      <c r="AN7" s="53"/>
      <c r="AO7" s="53"/>
      <c r="BB7" s="56"/>
    </row>
    <row r="8" spans="2:59" ht="33" hidden="1" customHeight="1">
      <c r="B8" s="7" t="s">
        <v>24</v>
      </c>
      <c r="C8" s="7" t="s">
        <v>25</v>
      </c>
      <c r="D8" s="7" t="s">
        <v>26</v>
      </c>
      <c r="E8" s="8" t="s">
        <v>27</v>
      </c>
      <c r="F8" s="8" t="s">
        <v>27</v>
      </c>
      <c r="G8" s="7" t="s">
        <v>28</v>
      </c>
      <c r="H8" s="7" t="s">
        <v>28</v>
      </c>
      <c r="I8" s="52"/>
      <c r="J8" s="52"/>
      <c r="K8" s="52"/>
      <c r="L8" s="52"/>
      <c r="M8" s="102"/>
      <c r="N8" s="62"/>
      <c r="O8" s="56"/>
      <c r="P8" s="56"/>
      <c r="Q8" s="56"/>
      <c r="R8" s="95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102"/>
      <c r="AI8" s="102"/>
      <c r="AJ8" s="102"/>
      <c r="AK8" s="56"/>
      <c r="AL8" s="107"/>
      <c r="AM8" s="53"/>
      <c r="AN8" s="53"/>
      <c r="AO8" s="53"/>
      <c r="BB8" s="56"/>
    </row>
    <row r="9" spans="2:59" ht="46" hidden="1" customHeight="1">
      <c r="B9" s="7" t="s">
        <v>24</v>
      </c>
      <c r="C9" s="7" t="s">
        <v>29</v>
      </c>
      <c r="D9" s="7" t="s">
        <v>29</v>
      </c>
      <c r="E9" s="7" t="s">
        <v>4</v>
      </c>
      <c r="F9" s="7" t="s">
        <v>6</v>
      </c>
      <c r="G9" s="7" t="s">
        <v>30</v>
      </c>
      <c r="H9" s="16" t="s">
        <v>31</v>
      </c>
      <c r="O9" s="55"/>
      <c r="P9" s="55"/>
      <c r="Q9" s="55"/>
      <c r="AK9" s="55"/>
      <c r="AL9" s="106"/>
      <c r="AM9" s="50"/>
      <c r="AN9" s="50"/>
      <c r="AO9" s="50"/>
      <c r="BB9" s="55"/>
    </row>
    <row r="10" spans="2:59" s="72" customFormat="1" ht="51" customHeight="1">
      <c r="B10" s="7" t="s">
        <v>24</v>
      </c>
      <c r="C10" s="51" t="s">
        <v>68</v>
      </c>
      <c r="D10" s="51" t="s">
        <v>67</v>
      </c>
      <c r="E10" s="70" t="s">
        <v>66</v>
      </c>
      <c r="F10" s="51" t="s">
        <v>62</v>
      </c>
      <c r="G10" s="51" t="s">
        <v>63</v>
      </c>
      <c r="H10" s="71" t="s">
        <v>64</v>
      </c>
      <c r="I10" s="51" t="s">
        <v>42</v>
      </c>
      <c r="J10" s="51" t="s">
        <v>43</v>
      </c>
      <c r="K10" s="51" t="s">
        <v>44</v>
      </c>
      <c r="L10" s="51" t="s">
        <v>45</v>
      </c>
      <c r="M10" s="104" t="s">
        <v>46</v>
      </c>
      <c r="N10" s="64" t="s">
        <v>53</v>
      </c>
      <c r="O10" s="61" t="s">
        <v>89</v>
      </c>
      <c r="P10" s="61" t="s">
        <v>88</v>
      </c>
      <c r="Q10" s="61" t="s">
        <v>94</v>
      </c>
      <c r="R10" s="97" t="s">
        <v>90</v>
      </c>
      <c r="S10" s="64" t="s">
        <v>95</v>
      </c>
      <c r="T10" s="64" t="s">
        <v>96</v>
      </c>
      <c r="U10" s="64" t="s">
        <v>97</v>
      </c>
      <c r="V10" s="109" t="s">
        <v>103</v>
      </c>
      <c r="W10" s="109" t="s">
        <v>104</v>
      </c>
      <c r="X10" s="109" t="s">
        <v>105</v>
      </c>
      <c r="Y10" s="109" t="s">
        <v>106</v>
      </c>
      <c r="Z10" s="109" t="s">
        <v>102</v>
      </c>
      <c r="AA10" s="109" t="s">
        <v>60</v>
      </c>
      <c r="AB10" s="109" t="s">
        <v>92</v>
      </c>
      <c r="AC10" s="109" t="s">
        <v>91</v>
      </c>
      <c r="AD10" s="109" t="s">
        <v>82</v>
      </c>
      <c r="AE10" s="108" t="s">
        <v>83</v>
      </c>
      <c r="AF10" s="109" t="s">
        <v>84</v>
      </c>
      <c r="AG10" s="108" t="s">
        <v>85</v>
      </c>
      <c r="AH10" s="104" t="s">
        <v>80</v>
      </c>
      <c r="AI10" s="104" t="s">
        <v>86</v>
      </c>
      <c r="AJ10" s="104" t="s">
        <v>55</v>
      </c>
      <c r="AK10" s="61" t="s">
        <v>56</v>
      </c>
      <c r="AL10" s="108" t="s">
        <v>87</v>
      </c>
      <c r="AM10" s="61" t="s">
        <v>57</v>
      </c>
      <c r="AN10" s="61" t="s">
        <v>65</v>
      </c>
      <c r="AO10" s="101" t="s">
        <v>81</v>
      </c>
      <c r="AP10" s="109" t="s">
        <v>91</v>
      </c>
      <c r="AQ10" s="109" t="s">
        <v>92</v>
      </c>
      <c r="AR10" s="109" t="s">
        <v>60</v>
      </c>
      <c r="AS10" s="109" t="s">
        <v>93</v>
      </c>
      <c r="AT10" s="109" t="s">
        <v>60</v>
      </c>
      <c r="AU10" s="109" t="s">
        <v>92</v>
      </c>
      <c r="AV10" s="109" t="s">
        <v>91</v>
      </c>
      <c r="AW10" s="109" t="s">
        <v>82</v>
      </c>
      <c r="AX10" s="108" t="s">
        <v>83</v>
      </c>
      <c r="AY10" s="109" t="s">
        <v>84</v>
      </c>
      <c r="AZ10" s="108" t="s">
        <v>85</v>
      </c>
      <c r="BB10" s="61" t="s">
        <v>55</v>
      </c>
      <c r="BC10" s="61" t="s">
        <v>58</v>
      </c>
      <c r="BD10" s="61" t="s">
        <v>59</v>
      </c>
      <c r="BE10" s="61" t="s">
        <v>60</v>
      </c>
      <c r="BF10" s="61" t="s">
        <v>61</v>
      </c>
      <c r="BG10" s="61" t="s">
        <v>54</v>
      </c>
    </row>
    <row r="11" spans="2:59">
      <c r="B11" s="15" t="s">
        <v>32</v>
      </c>
      <c r="C11" s="15">
        <v>0</v>
      </c>
      <c r="D11" s="15">
        <v>0</v>
      </c>
      <c r="E11" s="14">
        <v>0</v>
      </c>
      <c r="F11" s="66">
        <f>(E11*1000)/3600</f>
        <v>0</v>
      </c>
      <c r="G11" s="17">
        <f>($E12-0)/2/3.6</f>
        <v>0</v>
      </c>
      <c r="H11" s="17">
        <f>($D12-0)/2</f>
        <v>0.5</v>
      </c>
      <c r="I11" s="28">
        <f>'Ducati Panigale 1199 data'!$C$8*G11</f>
        <v>0</v>
      </c>
      <c r="J11" s="28">
        <f>'Ducati Panigale 1199 data'!$C$8*'Ducati Panigale 1199 data'!$C$15*'Ducati Panigale 1199 data'!$C$10</f>
        <v>54.543600000000005</v>
      </c>
      <c r="K11" s="28">
        <f>(0.5*'Ducati Panigale 1199 data'!$C$12)*'Ducati Panigale 1199 data'!$C$14*'Ducati Panigale 1199 data'!$C$11*F11^2</f>
        <v>0</v>
      </c>
      <c r="L11" s="28">
        <f>I11+J11+K11</f>
        <v>54.543600000000005</v>
      </c>
      <c r="M11" s="28">
        <f t="shared" ref="M11:M74" si="0">L11*F11</f>
        <v>0</v>
      </c>
      <c r="N11" s="17">
        <f>M11/1000</f>
        <v>0</v>
      </c>
      <c r="O11" s="105">
        <f>IF(N11&lt;0,N11,)</f>
        <v>0</v>
      </c>
      <c r="P11" s="105">
        <f>-O11</f>
        <v>0</v>
      </c>
      <c r="Q11" s="105">
        <v>0</v>
      </c>
      <c r="R11" s="27">
        <f>Q11/3600</f>
        <v>0</v>
      </c>
      <c r="S11" s="98">
        <f>IF(N11&gt;0,N11,)</f>
        <v>0</v>
      </c>
      <c r="T11" s="17">
        <v>0</v>
      </c>
      <c r="U11" s="17">
        <f>T11/3600</f>
        <v>0</v>
      </c>
      <c r="V11" s="17">
        <f>0.95*Q11</f>
        <v>0</v>
      </c>
      <c r="W11" s="17">
        <f>0.96*V11</f>
        <v>0</v>
      </c>
      <c r="X11" s="17">
        <f>0.96*W11</f>
        <v>0</v>
      </c>
      <c r="Y11" s="17">
        <f>0.99*X11</f>
        <v>0</v>
      </c>
      <c r="Z11" s="17">
        <f>Y11/3600</f>
        <v>0</v>
      </c>
      <c r="AA11" s="17">
        <f>0.96*Y11</f>
        <v>0</v>
      </c>
      <c r="AB11" s="17">
        <f>0.96*AA11</f>
        <v>0</v>
      </c>
      <c r="AC11" s="17">
        <f>0.95*AB11</f>
        <v>0</v>
      </c>
      <c r="AD11" s="17">
        <f>AC11</f>
        <v>0</v>
      </c>
      <c r="AE11" s="17">
        <f>AD11/3600</f>
        <v>0</v>
      </c>
      <c r="AF11" s="17">
        <f>T11-AD11</f>
        <v>0</v>
      </c>
      <c r="AG11" s="17">
        <f>AF11/3600</f>
        <v>0</v>
      </c>
      <c r="AH11" s="28">
        <f>0.5*'Ducati Panigale 1199 data'!$C$8*'WLTP class 3 v5'!F11^2</f>
        <v>0</v>
      </c>
      <c r="AI11" s="17">
        <f>AH11/1000</f>
        <v>0</v>
      </c>
      <c r="AJ11" s="17" t="str">
        <f>IF(N11&lt;0, AI11, "0")</f>
        <v>0</v>
      </c>
      <c r="AK11" s="65">
        <v>0</v>
      </c>
      <c r="AL11" s="105">
        <f>AK11/3600</f>
        <v>0</v>
      </c>
      <c r="AM11" s="98">
        <f>IF(N11 &gt; 0, AI11, )</f>
        <v>0</v>
      </c>
      <c r="AN11" s="65">
        <v>0</v>
      </c>
      <c r="AO11" s="98">
        <f>AN11/3600</f>
        <v>0</v>
      </c>
      <c r="AP11" s="27">
        <f>0.95*AJ11</f>
        <v>0</v>
      </c>
      <c r="AQ11" s="27">
        <f>0.96*AP11</f>
        <v>0</v>
      </c>
      <c r="AR11" s="27">
        <f>0.96*AQ11</f>
        <v>0</v>
      </c>
      <c r="AS11" s="27">
        <f>0.99*AR11</f>
        <v>0</v>
      </c>
      <c r="AT11" s="27">
        <f t="shared" ref="AT11:AU74" si="1">0.96*AS11</f>
        <v>0</v>
      </c>
      <c r="AU11" s="27">
        <f>0.96*AT11</f>
        <v>0</v>
      </c>
      <c r="AV11" s="27">
        <f>0.95*AU11</f>
        <v>0</v>
      </c>
      <c r="AW11" s="27">
        <f>AV11</f>
        <v>0</v>
      </c>
      <c r="AX11" s="27">
        <f>AW11/3600</f>
        <v>0</v>
      </c>
      <c r="AY11" s="27">
        <f>AN11-AW11</f>
        <v>0</v>
      </c>
      <c r="AZ11" s="110">
        <f>AY11/3600</f>
        <v>0</v>
      </c>
      <c r="BB11" s="65">
        <v>0</v>
      </c>
      <c r="BC11" s="83">
        <f>0.9*BB11</f>
        <v>0</v>
      </c>
      <c r="BD11" s="83">
        <f>0.95*BC11</f>
        <v>0</v>
      </c>
      <c r="BE11" s="83">
        <f>0.96*BD11</f>
        <v>0</v>
      </c>
      <c r="BF11" s="83">
        <f>0.94*BE11</f>
        <v>0</v>
      </c>
      <c r="BG11" s="83">
        <f>BF11</f>
        <v>0</v>
      </c>
    </row>
    <row r="12" spans="2:59">
      <c r="B12" s="9" t="s">
        <v>32</v>
      </c>
      <c r="C12" s="9">
        <v>1</v>
      </c>
      <c r="D12" s="9">
        <v>1</v>
      </c>
      <c r="E12" s="18">
        <v>0</v>
      </c>
      <c r="F12" s="66">
        <f t="shared" ref="F12:F75" si="2">(E12*1000)/3600</f>
        <v>0</v>
      </c>
      <c r="G12" s="17">
        <f>($E13-$E11)/2/3.6</f>
        <v>0</v>
      </c>
      <c r="H12" s="17">
        <f t="shared" ref="H12:H75" si="3">($D13-0)/2</f>
        <v>1</v>
      </c>
      <c r="I12" s="28">
        <f>'Ducati Panigale 1199 data'!$C$8*G12</f>
        <v>0</v>
      </c>
      <c r="J12" s="28">
        <f>'Ducati Panigale 1199 data'!$C$8*'Ducati Panigale 1199 data'!$C$15*'Ducati Panigale 1199 data'!$C$10</f>
        <v>54.543600000000005</v>
      </c>
      <c r="K12" s="28">
        <f>(0.5*'Ducati Panigale 1199 data'!$C$12)*'Ducati Panigale 1199 data'!$C$14*'Ducati Panigale 1199 data'!$C$11*F12^2</f>
        <v>0</v>
      </c>
      <c r="L12" s="28">
        <f t="shared" ref="L12:L75" si="4">I12+J12+K12</f>
        <v>54.543600000000005</v>
      </c>
      <c r="M12" s="28">
        <f t="shared" si="0"/>
        <v>0</v>
      </c>
      <c r="N12" s="17">
        <f t="shared" ref="N12:N75" si="5">M12/1000</f>
        <v>0</v>
      </c>
      <c r="O12" s="105">
        <f t="shared" ref="O12:O75" si="6">IF(N12&lt;0,N12,)</f>
        <v>0</v>
      </c>
      <c r="P12" s="105">
        <f t="shared" ref="P12:P75" si="7">-O12</f>
        <v>0</v>
      </c>
      <c r="Q12" s="105">
        <f>P12+Q11</f>
        <v>0</v>
      </c>
      <c r="R12" s="27">
        <f t="shared" ref="R12:R75" si="8">Q12/3600</f>
        <v>0</v>
      </c>
      <c r="S12" s="98">
        <f t="shared" ref="S12:S75" si="9">IF(N12&gt;0,N12,)</f>
        <v>0</v>
      </c>
      <c r="T12" s="17">
        <f>S12+T11</f>
        <v>0</v>
      </c>
      <c r="U12" s="17">
        <f t="shared" ref="U12:U75" si="10">T12/3600</f>
        <v>0</v>
      </c>
      <c r="V12" s="17">
        <f t="shared" ref="V12:V75" si="11">0.95*Q12</f>
        <v>0</v>
      </c>
      <c r="W12" s="17">
        <f t="shared" ref="W12:X75" si="12">0.96*V12</f>
        <v>0</v>
      </c>
      <c r="X12" s="17">
        <f t="shared" si="12"/>
        <v>0</v>
      </c>
      <c r="Y12" s="17">
        <f t="shared" ref="Y12:Y75" si="13">0.99*X12</f>
        <v>0</v>
      </c>
      <c r="Z12" s="17">
        <f>Y12/3600</f>
        <v>0</v>
      </c>
      <c r="AA12" s="17">
        <f>0.96*Y12</f>
        <v>0</v>
      </c>
      <c r="AB12" s="17">
        <f t="shared" ref="AB12:AB75" si="14">0.96*AA12</f>
        <v>0</v>
      </c>
      <c r="AC12" s="17">
        <f t="shared" ref="AC12:AC75" si="15">0.95*AB12</f>
        <v>0</v>
      </c>
      <c r="AD12" s="17">
        <f t="shared" ref="AD12:AD75" si="16">AC12</f>
        <v>0</v>
      </c>
      <c r="AE12" s="17">
        <f>AD12/3600</f>
        <v>0</v>
      </c>
      <c r="AF12" s="17">
        <f>T12-AD12</f>
        <v>0</v>
      </c>
      <c r="AG12" s="17">
        <f t="shared" ref="AG12:AG75" si="17">AF12/3600</f>
        <v>0</v>
      </c>
      <c r="AH12" s="28">
        <f>0.5*'Ducati Panigale 1199 data'!$C$8*'WLTP class 3 v5'!F12^2</f>
        <v>0</v>
      </c>
      <c r="AI12" s="17">
        <f t="shared" ref="AI12:AI75" si="18">AH12/1000</f>
        <v>0</v>
      </c>
      <c r="AJ12" s="17" t="str">
        <f>IF(N12&lt;0, AI12, "0")</f>
        <v>0</v>
      </c>
      <c r="AK12" s="98">
        <f>AK11+AJ12</f>
        <v>0</v>
      </c>
      <c r="AL12" s="105">
        <f t="shared" ref="AL12:AL75" si="19">AK12/3600</f>
        <v>0</v>
      </c>
      <c r="AM12" s="98">
        <f>IF(N12 &gt; 0, AI12, )</f>
        <v>0</v>
      </c>
      <c r="AN12" s="98">
        <f>AM12+AN11</f>
        <v>0</v>
      </c>
      <c r="AO12" s="98">
        <f t="shared" ref="AO12:AO75" si="20">AN12/3600</f>
        <v>0</v>
      </c>
      <c r="AP12" s="27">
        <f t="shared" ref="AP12:AP75" si="21">0.95*AJ12</f>
        <v>0</v>
      </c>
      <c r="AQ12" s="27">
        <f t="shared" ref="AQ12:AQ75" si="22">0.96*AP12</f>
        <v>0</v>
      </c>
      <c r="AR12" s="27">
        <f t="shared" ref="AR12:AR75" si="23">0.96*AQ12</f>
        <v>0</v>
      </c>
      <c r="AS12" s="27">
        <f t="shared" ref="AS12:AS75" si="24">0.99*AR12</f>
        <v>0</v>
      </c>
      <c r="AT12" s="27">
        <f t="shared" si="1"/>
        <v>0</v>
      </c>
      <c r="AU12" s="27">
        <f t="shared" si="1"/>
        <v>0</v>
      </c>
      <c r="AV12" s="27">
        <f t="shared" ref="AV12:AV75" si="25">0.95*AU12</f>
        <v>0</v>
      </c>
      <c r="AW12" s="27">
        <f t="shared" ref="AW12:AW75" si="26">AV12</f>
        <v>0</v>
      </c>
      <c r="AX12" s="27">
        <f t="shared" ref="AX12:AX75" si="27">AW12/3600</f>
        <v>0</v>
      </c>
      <c r="AY12" s="27">
        <f>AN12-AW12</f>
        <v>0</v>
      </c>
      <c r="AZ12" s="110">
        <f t="shared" ref="AZ12:AZ75" si="28">AY12/3600</f>
        <v>0</v>
      </c>
      <c r="BB12" s="65">
        <v>0</v>
      </c>
      <c r="BC12" s="83">
        <f t="shared" ref="BC12:BC75" si="29">0.9*BB12</f>
        <v>0</v>
      </c>
      <c r="BD12" s="83">
        <f t="shared" ref="BD12:BD75" si="30">0.95*BC12</f>
        <v>0</v>
      </c>
      <c r="BE12" s="83">
        <f t="shared" ref="BE12:BE75" si="31">0.96*BD12</f>
        <v>0</v>
      </c>
      <c r="BF12" s="83">
        <f t="shared" ref="BF12:BF75" si="32">0.94*BE12</f>
        <v>0</v>
      </c>
      <c r="BG12" s="83">
        <f t="shared" ref="BG12:BG75" si="33">BF12</f>
        <v>0</v>
      </c>
    </row>
    <row r="13" spans="2:59">
      <c r="B13" s="9" t="s">
        <v>32</v>
      </c>
      <c r="C13" s="9">
        <v>2</v>
      </c>
      <c r="D13" s="9">
        <v>2</v>
      </c>
      <c r="E13" s="18">
        <v>0</v>
      </c>
      <c r="F13" s="66">
        <f t="shared" si="2"/>
        <v>0</v>
      </c>
      <c r="G13" s="17">
        <f t="shared" ref="G13:G76" si="34">($E14-$E12)/2/3.6</f>
        <v>0</v>
      </c>
      <c r="H13" s="17">
        <f t="shared" si="3"/>
        <v>1.5</v>
      </c>
      <c r="I13" s="28">
        <f>'Ducati Panigale 1199 data'!$C$8*G13</f>
        <v>0</v>
      </c>
      <c r="J13" s="28">
        <f>'Ducati Panigale 1199 data'!$C$8*'Ducati Panigale 1199 data'!$C$15*'Ducati Panigale 1199 data'!$C$10</f>
        <v>54.543600000000005</v>
      </c>
      <c r="K13" s="28">
        <f>(0.5*'Ducati Panigale 1199 data'!$C$12)*'Ducati Panigale 1199 data'!$C$14*'Ducati Panigale 1199 data'!$C$11*F13^2</f>
        <v>0</v>
      </c>
      <c r="L13" s="28">
        <f t="shared" si="4"/>
        <v>54.543600000000005</v>
      </c>
      <c r="M13" s="28">
        <f t="shared" si="0"/>
        <v>0</v>
      </c>
      <c r="N13" s="17">
        <f t="shared" si="5"/>
        <v>0</v>
      </c>
      <c r="O13" s="105">
        <f t="shared" si="6"/>
        <v>0</v>
      </c>
      <c r="P13" s="105">
        <f t="shared" si="7"/>
        <v>0</v>
      </c>
      <c r="Q13" s="105">
        <f t="shared" ref="Q13:Q76" si="35">P13+Q12</f>
        <v>0</v>
      </c>
      <c r="R13" s="27">
        <f t="shared" si="8"/>
        <v>0</v>
      </c>
      <c r="S13" s="98">
        <f t="shared" si="9"/>
        <v>0</v>
      </c>
      <c r="T13" s="17">
        <f t="shared" ref="T13:T76" si="36">S13+T12</f>
        <v>0</v>
      </c>
      <c r="U13" s="17">
        <f t="shared" si="10"/>
        <v>0</v>
      </c>
      <c r="V13" s="17">
        <f t="shared" si="11"/>
        <v>0</v>
      </c>
      <c r="W13" s="17">
        <f t="shared" si="12"/>
        <v>0</v>
      </c>
      <c r="X13" s="17">
        <f t="shared" si="12"/>
        <v>0</v>
      </c>
      <c r="Y13" s="17">
        <f t="shared" si="13"/>
        <v>0</v>
      </c>
      <c r="Z13" s="17">
        <f>Y13/3600</f>
        <v>0</v>
      </c>
      <c r="AA13" s="17">
        <f>0.96*Y13</f>
        <v>0</v>
      </c>
      <c r="AB13" s="17">
        <f t="shared" si="14"/>
        <v>0</v>
      </c>
      <c r="AC13" s="17">
        <f t="shared" si="15"/>
        <v>0</v>
      </c>
      <c r="AD13" s="17">
        <f t="shared" si="16"/>
        <v>0</v>
      </c>
      <c r="AE13" s="17">
        <f t="shared" ref="AE13:AE76" si="37">AD13/3600</f>
        <v>0</v>
      </c>
      <c r="AF13" s="17">
        <f>T13-AD13</f>
        <v>0</v>
      </c>
      <c r="AG13" s="17">
        <f t="shared" si="17"/>
        <v>0</v>
      </c>
      <c r="AH13" s="28">
        <f>0.5*'Ducati Panigale 1199 data'!$C$8*'WLTP class 3 v5'!F13^2</f>
        <v>0</v>
      </c>
      <c r="AI13" s="17">
        <f t="shared" si="18"/>
        <v>0</v>
      </c>
      <c r="AJ13" s="17" t="str">
        <f>IF(N13&lt;0, AI13, "0")</f>
        <v>0</v>
      </c>
      <c r="AK13" s="98">
        <f>AK12+AJ13</f>
        <v>0</v>
      </c>
      <c r="AL13" s="105">
        <f t="shared" si="19"/>
        <v>0</v>
      </c>
      <c r="AM13" s="98">
        <f>IF(N13 &gt; 0, AI13, )</f>
        <v>0</v>
      </c>
      <c r="AN13" s="98">
        <f t="shared" ref="AN13:AN76" si="38">AM13+AN12</f>
        <v>0</v>
      </c>
      <c r="AO13" s="98">
        <f t="shared" si="20"/>
        <v>0</v>
      </c>
      <c r="AP13" s="27">
        <f t="shared" si="21"/>
        <v>0</v>
      </c>
      <c r="AQ13" s="27">
        <f t="shared" si="22"/>
        <v>0</v>
      </c>
      <c r="AR13" s="27">
        <f t="shared" si="23"/>
        <v>0</v>
      </c>
      <c r="AS13" s="27">
        <f t="shared" si="24"/>
        <v>0</v>
      </c>
      <c r="AT13" s="27">
        <f t="shared" si="1"/>
        <v>0</v>
      </c>
      <c r="AU13" s="27">
        <f t="shared" si="1"/>
        <v>0</v>
      </c>
      <c r="AV13" s="27">
        <f t="shared" si="25"/>
        <v>0</v>
      </c>
      <c r="AW13" s="27">
        <f t="shared" si="26"/>
        <v>0</v>
      </c>
      <c r="AX13" s="27">
        <f t="shared" si="27"/>
        <v>0</v>
      </c>
      <c r="AY13" s="27">
        <f>AN13-AW13</f>
        <v>0</v>
      </c>
      <c r="AZ13" s="110">
        <f t="shared" si="28"/>
        <v>0</v>
      </c>
      <c r="BB13" s="65">
        <v>0</v>
      </c>
      <c r="BC13" s="83">
        <f t="shared" si="29"/>
        <v>0</v>
      </c>
      <c r="BD13" s="83">
        <f t="shared" si="30"/>
        <v>0</v>
      </c>
      <c r="BE13" s="83">
        <f t="shared" si="31"/>
        <v>0</v>
      </c>
      <c r="BF13" s="83">
        <f t="shared" si="32"/>
        <v>0</v>
      </c>
      <c r="BG13" s="83">
        <f t="shared" si="33"/>
        <v>0</v>
      </c>
    </row>
    <row r="14" spans="2:59">
      <c r="B14" s="9" t="s">
        <v>32</v>
      </c>
      <c r="C14" s="9">
        <v>3</v>
      </c>
      <c r="D14" s="9">
        <v>3</v>
      </c>
      <c r="E14" s="18">
        <v>0</v>
      </c>
      <c r="F14" s="66">
        <f t="shared" si="2"/>
        <v>0</v>
      </c>
      <c r="G14" s="17">
        <f t="shared" si="34"/>
        <v>0</v>
      </c>
      <c r="H14" s="17">
        <f t="shared" si="3"/>
        <v>2</v>
      </c>
      <c r="I14" s="28">
        <f>'Ducati Panigale 1199 data'!$C$8*G14</f>
        <v>0</v>
      </c>
      <c r="J14" s="28">
        <f>'Ducati Panigale 1199 data'!$C$8*'Ducati Panigale 1199 data'!$C$15*'Ducati Panigale 1199 data'!$C$10</f>
        <v>54.543600000000005</v>
      </c>
      <c r="K14" s="28">
        <f>(0.5*'Ducati Panigale 1199 data'!$C$12)*'Ducati Panigale 1199 data'!$C$14*'Ducati Panigale 1199 data'!$C$11*F14^2</f>
        <v>0</v>
      </c>
      <c r="L14" s="28">
        <f t="shared" si="4"/>
        <v>54.543600000000005</v>
      </c>
      <c r="M14" s="28">
        <f t="shared" si="0"/>
        <v>0</v>
      </c>
      <c r="N14" s="17">
        <f t="shared" si="5"/>
        <v>0</v>
      </c>
      <c r="O14" s="105">
        <f t="shared" si="6"/>
        <v>0</v>
      </c>
      <c r="P14" s="105">
        <f t="shared" si="7"/>
        <v>0</v>
      </c>
      <c r="Q14" s="105">
        <f t="shared" si="35"/>
        <v>0</v>
      </c>
      <c r="R14" s="27">
        <f t="shared" si="8"/>
        <v>0</v>
      </c>
      <c r="S14" s="98">
        <f t="shared" si="9"/>
        <v>0</v>
      </c>
      <c r="T14" s="17">
        <f t="shared" si="36"/>
        <v>0</v>
      </c>
      <c r="U14" s="17">
        <f t="shared" si="10"/>
        <v>0</v>
      </c>
      <c r="V14" s="17">
        <f t="shared" si="11"/>
        <v>0</v>
      </c>
      <c r="W14" s="17">
        <f t="shared" si="12"/>
        <v>0</v>
      </c>
      <c r="X14" s="17">
        <f t="shared" si="12"/>
        <v>0</v>
      </c>
      <c r="Y14" s="17">
        <f t="shared" si="13"/>
        <v>0</v>
      </c>
      <c r="Z14" s="17">
        <f>Y14/3600</f>
        <v>0</v>
      </c>
      <c r="AA14" s="17">
        <f>0.96*Y14</f>
        <v>0</v>
      </c>
      <c r="AB14" s="17">
        <f t="shared" si="14"/>
        <v>0</v>
      </c>
      <c r="AC14" s="17">
        <f t="shared" si="15"/>
        <v>0</v>
      </c>
      <c r="AD14" s="17">
        <f t="shared" si="16"/>
        <v>0</v>
      </c>
      <c r="AE14" s="17">
        <f t="shared" si="37"/>
        <v>0</v>
      </c>
      <c r="AF14" s="17">
        <f>T14-AD14</f>
        <v>0</v>
      </c>
      <c r="AG14" s="17">
        <f t="shared" si="17"/>
        <v>0</v>
      </c>
      <c r="AH14" s="28">
        <f>0.5*'Ducati Panigale 1199 data'!$C$8*'WLTP class 3 v5'!F14^2</f>
        <v>0</v>
      </c>
      <c r="AI14" s="17">
        <f t="shared" si="18"/>
        <v>0</v>
      </c>
      <c r="AJ14" s="17" t="str">
        <f>IF(N14&lt;0, AI14, "0")</f>
        <v>0</v>
      </c>
      <c r="AK14" s="98">
        <f>AK13+AJ14</f>
        <v>0</v>
      </c>
      <c r="AL14" s="105">
        <f t="shared" si="19"/>
        <v>0</v>
      </c>
      <c r="AM14" s="98">
        <f>IF(N14 &gt; 0, AI14, )</f>
        <v>0</v>
      </c>
      <c r="AN14" s="98">
        <f t="shared" si="38"/>
        <v>0</v>
      </c>
      <c r="AO14" s="98">
        <f t="shared" si="20"/>
        <v>0</v>
      </c>
      <c r="AP14" s="27">
        <f t="shared" si="21"/>
        <v>0</v>
      </c>
      <c r="AQ14" s="27">
        <f t="shared" si="22"/>
        <v>0</v>
      </c>
      <c r="AR14" s="27">
        <f t="shared" si="23"/>
        <v>0</v>
      </c>
      <c r="AS14" s="27">
        <f t="shared" si="24"/>
        <v>0</v>
      </c>
      <c r="AT14" s="27">
        <f t="shared" si="1"/>
        <v>0</v>
      </c>
      <c r="AU14" s="27">
        <f t="shared" si="1"/>
        <v>0</v>
      </c>
      <c r="AV14" s="27">
        <f t="shared" si="25"/>
        <v>0</v>
      </c>
      <c r="AW14" s="27">
        <f t="shared" si="26"/>
        <v>0</v>
      </c>
      <c r="AX14" s="27">
        <f t="shared" si="27"/>
        <v>0</v>
      </c>
      <c r="AY14" s="27">
        <f>AN14-AW14</f>
        <v>0</v>
      </c>
      <c r="AZ14" s="110">
        <f t="shared" si="28"/>
        <v>0</v>
      </c>
      <c r="BB14" s="65">
        <v>0</v>
      </c>
      <c r="BC14" s="83">
        <f t="shared" si="29"/>
        <v>0</v>
      </c>
      <c r="BD14" s="83">
        <f t="shared" si="30"/>
        <v>0</v>
      </c>
      <c r="BE14" s="83">
        <f t="shared" si="31"/>
        <v>0</v>
      </c>
      <c r="BF14" s="83">
        <f t="shared" si="32"/>
        <v>0</v>
      </c>
      <c r="BG14" s="83">
        <f t="shared" si="33"/>
        <v>0</v>
      </c>
    </row>
    <row r="15" spans="2:59">
      <c r="B15" s="9" t="s">
        <v>32</v>
      </c>
      <c r="C15" s="9">
        <v>4</v>
      </c>
      <c r="D15" s="9">
        <v>4</v>
      </c>
      <c r="E15" s="18">
        <v>0</v>
      </c>
      <c r="F15" s="66">
        <f t="shared" si="2"/>
        <v>0</v>
      </c>
      <c r="G15" s="17">
        <f t="shared" si="34"/>
        <v>0</v>
      </c>
      <c r="H15" s="17">
        <f t="shared" si="3"/>
        <v>2.5</v>
      </c>
      <c r="I15" s="28">
        <f>'Ducati Panigale 1199 data'!$C$8*G15</f>
        <v>0</v>
      </c>
      <c r="J15" s="28">
        <f>'Ducati Panigale 1199 data'!$C$8*'Ducati Panigale 1199 data'!$C$15*'Ducati Panigale 1199 data'!$C$10</f>
        <v>54.543600000000005</v>
      </c>
      <c r="K15" s="28">
        <f>(0.5*'Ducati Panigale 1199 data'!$C$12)*'Ducati Panigale 1199 data'!$C$14*'Ducati Panigale 1199 data'!$C$11*F15^2</f>
        <v>0</v>
      </c>
      <c r="L15" s="28">
        <f t="shared" si="4"/>
        <v>54.543600000000005</v>
      </c>
      <c r="M15" s="28">
        <f t="shared" si="0"/>
        <v>0</v>
      </c>
      <c r="N15" s="17">
        <f t="shared" si="5"/>
        <v>0</v>
      </c>
      <c r="O15" s="105">
        <f t="shared" si="6"/>
        <v>0</v>
      </c>
      <c r="P15" s="105">
        <f t="shared" si="7"/>
        <v>0</v>
      </c>
      <c r="Q15" s="105">
        <f t="shared" si="35"/>
        <v>0</v>
      </c>
      <c r="R15" s="27">
        <f t="shared" si="8"/>
        <v>0</v>
      </c>
      <c r="S15" s="98">
        <f t="shared" si="9"/>
        <v>0</v>
      </c>
      <c r="T15" s="17">
        <f t="shared" si="36"/>
        <v>0</v>
      </c>
      <c r="U15" s="17">
        <f t="shared" si="10"/>
        <v>0</v>
      </c>
      <c r="V15" s="17">
        <f t="shared" si="11"/>
        <v>0</v>
      </c>
      <c r="W15" s="17">
        <f t="shared" si="12"/>
        <v>0</v>
      </c>
      <c r="X15" s="17">
        <f t="shared" si="12"/>
        <v>0</v>
      </c>
      <c r="Y15" s="17">
        <f t="shared" si="13"/>
        <v>0</v>
      </c>
      <c r="Z15" s="17">
        <f>Y15/3600</f>
        <v>0</v>
      </c>
      <c r="AA15" s="17">
        <f>0.96*Y15</f>
        <v>0</v>
      </c>
      <c r="AB15" s="17">
        <f t="shared" si="14"/>
        <v>0</v>
      </c>
      <c r="AC15" s="17">
        <f t="shared" si="15"/>
        <v>0</v>
      </c>
      <c r="AD15" s="17">
        <f t="shared" si="16"/>
        <v>0</v>
      </c>
      <c r="AE15" s="17">
        <f t="shared" si="37"/>
        <v>0</v>
      </c>
      <c r="AF15" s="17">
        <f>T15-AD15</f>
        <v>0</v>
      </c>
      <c r="AG15" s="17">
        <f t="shared" si="17"/>
        <v>0</v>
      </c>
      <c r="AH15" s="28">
        <f>0.5*'Ducati Panigale 1199 data'!$C$8*'WLTP class 3 v5'!F15^2</f>
        <v>0</v>
      </c>
      <c r="AI15" s="17">
        <f t="shared" si="18"/>
        <v>0</v>
      </c>
      <c r="AJ15" s="17" t="str">
        <f>IF(N15&lt;0, AI15, "0")</f>
        <v>0</v>
      </c>
      <c r="AK15" s="98">
        <f>AK14+AJ15</f>
        <v>0</v>
      </c>
      <c r="AL15" s="105">
        <f t="shared" si="19"/>
        <v>0</v>
      </c>
      <c r="AM15" s="98">
        <f>IF(N15 &gt; 0, AI15, )</f>
        <v>0</v>
      </c>
      <c r="AN15" s="98">
        <f t="shared" si="38"/>
        <v>0</v>
      </c>
      <c r="AO15" s="98">
        <f t="shared" si="20"/>
        <v>0</v>
      </c>
      <c r="AP15" s="27">
        <f t="shared" si="21"/>
        <v>0</v>
      </c>
      <c r="AQ15" s="27">
        <f t="shared" si="22"/>
        <v>0</v>
      </c>
      <c r="AR15" s="27">
        <f t="shared" si="23"/>
        <v>0</v>
      </c>
      <c r="AS15" s="27">
        <f t="shared" si="24"/>
        <v>0</v>
      </c>
      <c r="AT15" s="27">
        <f t="shared" si="1"/>
        <v>0</v>
      </c>
      <c r="AU15" s="27">
        <f t="shared" si="1"/>
        <v>0</v>
      </c>
      <c r="AV15" s="27">
        <f t="shared" si="25"/>
        <v>0</v>
      </c>
      <c r="AW15" s="27">
        <f t="shared" si="26"/>
        <v>0</v>
      </c>
      <c r="AX15" s="27">
        <f t="shared" si="27"/>
        <v>0</v>
      </c>
      <c r="AY15" s="27">
        <f>AN15-AW15</f>
        <v>0</v>
      </c>
      <c r="AZ15" s="110">
        <f t="shared" si="28"/>
        <v>0</v>
      </c>
      <c r="BB15" s="65">
        <v>0</v>
      </c>
      <c r="BC15" s="83">
        <f t="shared" si="29"/>
        <v>0</v>
      </c>
      <c r="BD15" s="83">
        <f t="shared" si="30"/>
        <v>0</v>
      </c>
      <c r="BE15" s="83">
        <f t="shared" si="31"/>
        <v>0</v>
      </c>
      <c r="BF15" s="83">
        <f t="shared" si="32"/>
        <v>0</v>
      </c>
      <c r="BG15" s="83">
        <f t="shared" si="33"/>
        <v>0</v>
      </c>
    </row>
    <row r="16" spans="2:59">
      <c r="B16" s="9" t="s">
        <v>32</v>
      </c>
      <c r="C16" s="9">
        <v>5</v>
      </c>
      <c r="D16" s="9">
        <v>5</v>
      </c>
      <c r="E16" s="18">
        <v>0</v>
      </c>
      <c r="F16" s="66">
        <f t="shared" si="2"/>
        <v>0</v>
      </c>
      <c r="G16" s="17">
        <f t="shared" si="34"/>
        <v>0</v>
      </c>
      <c r="H16" s="17">
        <f t="shared" si="3"/>
        <v>3</v>
      </c>
      <c r="I16" s="28">
        <f>'Ducati Panigale 1199 data'!$C$8*G16</f>
        <v>0</v>
      </c>
      <c r="J16" s="28">
        <f>'Ducati Panigale 1199 data'!$C$8*'Ducati Panigale 1199 data'!$C$15*'Ducati Panigale 1199 data'!$C$10</f>
        <v>54.543600000000005</v>
      </c>
      <c r="K16" s="28">
        <f>(0.5*'Ducati Panigale 1199 data'!$C$12)*'Ducati Panigale 1199 data'!$C$14*'Ducati Panigale 1199 data'!$C$11*F16^2</f>
        <v>0</v>
      </c>
      <c r="L16" s="28">
        <f t="shared" si="4"/>
        <v>54.543600000000005</v>
      </c>
      <c r="M16" s="28">
        <f t="shared" si="0"/>
        <v>0</v>
      </c>
      <c r="N16" s="17">
        <f t="shared" si="5"/>
        <v>0</v>
      </c>
      <c r="O16" s="105">
        <f t="shared" si="6"/>
        <v>0</v>
      </c>
      <c r="P16" s="105">
        <f t="shared" si="7"/>
        <v>0</v>
      </c>
      <c r="Q16" s="105">
        <f t="shared" si="35"/>
        <v>0</v>
      </c>
      <c r="R16" s="27">
        <f t="shared" si="8"/>
        <v>0</v>
      </c>
      <c r="S16" s="98">
        <f t="shared" si="9"/>
        <v>0</v>
      </c>
      <c r="T16" s="17">
        <f t="shared" si="36"/>
        <v>0</v>
      </c>
      <c r="U16" s="17">
        <f t="shared" si="10"/>
        <v>0</v>
      </c>
      <c r="V16" s="17">
        <f t="shared" si="11"/>
        <v>0</v>
      </c>
      <c r="W16" s="17">
        <f t="shared" si="12"/>
        <v>0</v>
      </c>
      <c r="X16" s="17">
        <f t="shared" si="12"/>
        <v>0</v>
      </c>
      <c r="Y16" s="17">
        <f t="shared" si="13"/>
        <v>0</v>
      </c>
      <c r="Z16" s="17">
        <f>Y16/3600</f>
        <v>0</v>
      </c>
      <c r="AA16" s="17">
        <f>0.96*Y16</f>
        <v>0</v>
      </c>
      <c r="AB16" s="17">
        <f t="shared" si="14"/>
        <v>0</v>
      </c>
      <c r="AC16" s="17">
        <f t="shared" si="15"/>
        <v>0</v>
      </c>
      <c r="AD16" s="17">
        <f t="shared" si="16"/>
        <v>0</v>
      </c>
      <c r="AE16" s="17">
        <f t="shared" si="37"/>
        <v>0</v>
      </c>
      <c r="AF16" s="17">
        <f>T16-AD16</f>
        <v>0</v>
      </c>
      <c r="AG16" s="17">
        <f t="shared" si="17"/>
        <v>0</v>
      </c>
      <c r="AH16" s="28">
        <f>0.5*'Ducati Panigale 1199 data'!$C$8*'WLTP class 3 v5'!F16^2</f>
        <v>0</v>
      </c>
      <c r="AI16" s="17">
        <f t="shared" si="18"/>
        <v>0</v>
      </c>
      <c r="AJ16" s="17" t="str">
        <f>IF(N16&lt;0, AI16, "0")</f>
        <v>0</v>
      </c>
      <c r="AK16" s="98">
        <f>AK15+AJ16</f>
        <v>0</v>
      </c>
      <c r="AL16" s="105">
        <f t="shared" si="19"/>
        <v>0</v>
      </c>
      <c r="AM16" s="98">
        <f>IF(N16 &gt; 0, AI16, )</f>
        <v>0</v>
      </c>
      <c r="AN16" s="98">
        <f t="shared" si="38"/>
        <v>0</v>
      </c>
      <c r="AO16" s="98">
        <f t="shared" si="20"/>
        <v>0</v>
      </c>
      <c r="AP16" s="27">
        <f t="shared" si="21"/>
        <v>0</v>
      </c>
      <c r="AQ16" s="27">
        <f t="shared" si="22"/>
        <v>0</v>
      </c>
      <c r="AR16" s="27">
        <f t="shared" si="23"/>
        <v>0</v>
      </c>
      <c r="AS16" s="27">
        <f t="shared" si="24"/>
        <v>0</v>
      </c>
      <c r="AT16" s="27">
        <f t="shared" si="1"/>
        <v>0</v>
      </c>
      <c r="AU16" s="27">
        <f t="shared" si="1"/>
        <v>0</v>
      </c>
      <c r="AV16" s="27">
        <f t="shared" si="25"/>
        <v>0</v>
      </c>
      <c r="AW16" s="27">
        <f t="shared" si="26"/>
        <v>0</v>
      </c>
      <c r="AX16" s="27">
        <f t="shared" si="27"/>
        <v>0</v>
      </c>
      <c r="AY16" s="27">
        <f>AN16-AW16</f>
        <v>0</v>
      </c>
      <c r="AZ16" s="110">
        <f t="shared" si="28"/>
        <v>0</v>
      </c>
      <c r="BB16" s="65">
        <v>0</v>
      </c>
      <c r="BC16" s="83">
        <f t="shared" si="29"/>
        <v>0</v>
      </c>
      <c r="BD16" s="83">
        <f t="shared" si="30"/>
        <v>0</v>
      </c>
      <c r="BE16" s="83">
        <f t="shared" si="31"/>
        <v>0</v>
      </c>
      <c r="BF16" s="83">
        <f t="shared" si="32"/>
        <v>0</v>
      </c>
      <c r="BG16" s="83">
        <f t="shared" si="33"/>
        <v>0</v>
      </c>
    </row>
    <row r="17" spans="2:59">
      <c r="B17" s="9" t="s">
        <v>32</v>
      </c>
      <c r="C17" s="9">
        <v>6</v>
      </c>
      <c r="D17" s="9">
        <v>6</v>
      </c>
      <c r="E17" s="18">
        <v>0</v>
      </c>
      <c r="F17" s="66">
        <f t="shared" si="2"/>
        <v>0</v>
      </c>
      <c r="G17" s="17">
        <f t="shared" si="34"/>
        <v>0</v>
      </c>
      <c r="H17" s="17">
        <f t="shared" si="3"/>
        <v>3.5</v>
      </c>
      <c r="I17" s="28">
        <f>'Ducati Panigale 1199 data'!$C$8*G17</f>
        <v>0</v>
      </c>
      <c r="J17" s="28">
        <f>'Ducati Panigale 1199 data'!$C$8*'Ducati Panigale 1199 data'!$C$15*'Ducati Panigale 1199 data'!$C$10</f>
        <v>54.543600000000005</v>
      </c>
      <c r="K17" s="28">
        <f>(0.5*'Ducati Panigale 1199 data'!$C$12)*'Ducati Panigale 1199 data'!$C$14*'Ducati Panigale 1199 data'!$C$11*F17^2</f>
        <v>0</v>
      </c>
      <c r="L17" s="28">
        <f t="shared" si="4"/>
        <v>54.543600000000005</v>
      </c>
      <c r="M17" s="28">
        <f t="shared" si="0"/>
        <v>0</v>
      </c>
      <c r="N17" s="17">
        <f t="shared" si="5"/>
        <v>0</v>
      </c>
      <c r="O17" s="105">
        <f t="shared" si="6"/>
        <v>0</v>
      </c>
      <c r="P17" s="105">
        <f t="shared" si="7"/>
        <v>0</v>
      </c>
      <c r="Q17" s="105">
        <f t="shared" si="35"/>
        <v>0</v>
      </c>
      <c r="R17" s="27">
        <f t="shared" si="8"/>
        <v>0</v>
      </c>
      <c r="S17" s="98">
        <f t="shared" si="9"/>
        <v>0</v>
      </c>
      <c r="T17" s="17">
        <f t="shared" si="36"/>
        <v>0</v>
      </c>
      <c r="U17" s="17">
        <f t="shared" si="10"/>
        <v>0</v>
      </c>
      <c r="V17" s="17">
        <f t="shared" si="11"/>
        <v>0</v>
      </c>
      <c r="W17" s="17">
        <f t="shared" si="12"/>
        <v>0</v>
      </c>
      <c r="X17" s="17">
        <f t="shared" si="12"/>
        <v>0</v>
      </c>
      <c r="Y17" s="17">
        <f t="shared" si="13"/>
        <v>0</v>
      </c>
      <c r="Z17" s="17">
        <f>Y17/3600</f>
        <v>0</v>
      </c>
      <c r="AA17" s="17">
        <f>0.96*Y17</f>
        <v>0</v>
      </c>
      <c r="AB17" s="17">
        <f t="shared" si="14"/>
        <v>0</v>
      </c>
      <c r="AC17" s="17">
        <f t="shared" si="15"/>
        <v>0</v>
      </c>
      <c r="AD17" s="17">
        <f t="shared" si="16"/>
        <v>0</v>
      </c>
      <c r="AE17" s="17">
        <f t="shared" si="37"/>
        <v>0</v>
      </c>
      <c r="AF17" s="17">
        <f>T17-AD17</f>
        <v>0</v>
      </c>
      <c r="AG17" s="17">
        <f t="shared" si="17"/>
        <v>0</v>
      </c>
      <c r="AH17" s="28">
        <f>0.5*'Ducati Panigale 1199 data'!$C$8*'WLTP class 3 v5'!F17^2</f>
        <v>0</v>
      </c>
      <c r="AI17" s="17">
        <f t="shared" si="18"/>
        <v>0</v>
      </c>
      <c r="AJ17" s="17" t="str">
        <f>IF(N17&lt;0, AI17, "0")</f>
        <v>0</v>
      </c>
      <c r="AK17" s="98">
        <f>AK16+AJ17</f>
        <v>0</v>
      </c>
      <c r="AL17" s="105">
        <f t="shared" si="19"/>
        <v>0</v>
      </c>
      <c r="AM17" s="98">
        <f>IF(N17 &gt; 0, AI17, )</f>
        <v>0</v>
      </c>
      <c r="AN17" s="98">
        <f t="shared" si="38"/>
        <v>0</v>
      </c>
      <c r="AO17" s="98">
        <f t="shared" si="20"/>
        <v>0</v>
      </c>
      <c r="AP17" s="27">
        <f t="shared" si="21"/>
        <v>0</v>
      </c>
      <c r="AQ17" s="27">
        <f t="shared" si="22"/>
        <v>0</v>
      </c>
      <c r="AR17" s="27">
        <f t="shared" si="23"/>
        <v>0</v>
      </c>
      <c r="AS17" s="27">
        <f t="shared" si="24"/>
        <v>0</v>
      </c>
      <c r="AT17" s="27">
        <f t="shared" si="1"/>
        <v>0</v>
      </c>
      <c r="AU17" s="27">
        <f t="shared" si="1"/>
        <v>0</v>
      </c>
      <c r="AV17" s="27">
        <f t="shared" si="25"/>
        <v>0</v>
      </c>
      <c r="AW17" s="27">
        <f t="shared" si="26"/>
        <v>0</v>
      </c>
      <c r="AX17" s="27">
        <f t="shared" si="27"/>
        <v>0</v>
      </c>
      <c r="AY17" s="27">
        <f>AN17-AW17</f>
        <v>0</v>
      </c>
      <c r="AZ17" s="110">
        <f t="shared" si="28"/>
        <v>0</v>
      </c>
      <c r="BB17" s="65">
        <v>0</v>
      </c>
      <c r="BC17" s="83">
        <f t="shared" si="29"/>
        <v>0</v>
      </c>
      <c r="BD17" s="83">
        <f t="shared" si="30"/>
        <v>0</v>
      </c>
      <c r="BE17" s="83">
        <f t="shared" si="31"/>
        <v>0</v>
      </c>
      <c r="BF17" s="83">
        <f t="shared" si="32"/>
        <v>0</v>
      </c>
      <c r="BG17" s="83">
        <f t="shared" si="33"/>
        <v>0</v>
      </c>
    </row>
    <row r="18" spans="2:59">
      <c r="B18" s="9" t="s">
        <v>32</v>
      </c>
      <c r="C18" s="9">
        <v>7</v>
      </c>
      <c r="D18" s="9">
        <v>7</v>
      </c>
      <c r="E18" s="18">
        <v>0</v>
      </c>
      <c r="F18" s="66">
        <f t="shared" si="2"/>
        <v>0</v>
      </c>
      <c r="G18" s="17">
        <f t="shared" si="34"/>
        <v>0</v>
      </c>
      <c r="H18" s="17">
        <f t="shared" si="3"/>
        <v>4</v>
      </c>
      <c r="I18" s="28">
        <f>'Ducati Panigale 1199 data'!$C$8*G18</f>
        <v>0</v>
      </c>
      <c r="J18" s="28">
        <f>'Ducati Panigale 1199 data'!$C$8*'Ducati Panigale 1199 data'!$C$15*'Ducati Panigale 1199 data'!$C$10</f>
        <v>54.543600000000005</v>
      </c>
      <c r="K18" s="28">
        <f>(0.5*'Ducati Panigale 1199 data'!$C$12)*'Ducati Panigale 1199 data'!$C$14*'Ducati Panigale 1199 data'!$C$11*F18^2</f>
        <v>0</v>
      </c>
      <c r="L18" s="28">
        <f t="shared" si="4"/>
        <v>54.543600000000005</v>
      </c>
      <c r="M18" s="28">
        <f t="shared" si="0"/>
        <v>0</v>
      </c>
      <c r="N18" s="17">
        <f t="shared" si="5"/>
        <v>0</v>
      </c>
      <c r="O18" s="105">
        <f t="shared" si="6"/>
        <v>0</v>
      </c>
      <c r="P18" s="105">
        <f t="shared" si="7"/>
        <v>0</v>
      </c>
      <c r="Q18" s="105">
        <f t="shared" si="35"/>
        <v>0</v>
      </c>
      <c r="R18" s="27">
        <f t="shared" si="8"/>
        <v>0</v>
      </c>
      <c r="S18" s="98">
        <f t="shared" si="9"/>
        <v>0</v>
      </c>
      <c r="T18" s="17">
        <f t="shared" si="36"/>
        <v>0</v>
      </c>
      <c r="U18" s="17">
        <f t="shared" si="10"/>
        <v>0</v>
      </c>
      <c r="V18" s="17">
        <f t="shared" si="11"/>
        <v>0</v>
      </c>
      <c r="W18" s="17">
        <f t="shared" si="12"/>
        <v>0</v>
      </c>
      <c r="X18" s="17">
        <f t="shared" si="12"/>
        <v>0</v>
      </c>
      <c r="Y18" s="17">
        <f t="shared" si="13"/>
        <v>0</v>
      </c>
      <c r="Z18" s="17">
        <f>Y18/3600</f>
        <v>0</v>
      </c>
      <c r="AA18" s="17">
        <f>0.96*Y18</f>
        <v>0</v>
      </c>
      <c r="AB18" s="17">
        <f t="shared" si="14"/>
        <v>0</v>
      </c>
      <c r="AC18" s="17">
        <f t="shared" si="15"/>
        <v>0</v>
      </c>
      <c r="AD18" s="17">
        <f t="shared" si="16"/>
        <v>0</v>
      </c>
      <c r="AE18" s="17">
        <f t="shared" si="37"/>
        <v>0</v>
      </c>
      <c r="AF18" s="17">
        <f>T18-AD18</f>
        <v>0</v>
      </c>
      <c r="AG18" s="17">
        <f t="shared" si="17"/>
        <v>0</v>
      </c>
      <c r="AH18" s="28">
        <f>0.5*'Ducati Panigale 1199 data'!$C$8*'WLTP class 3 v5'!F18^2</f>
        <v>0</v>
      </c>
      <c r="AI18" s="17">
        <f t="shared" si="18"/>
        <v>0</v>
      </c>
      <c r="AJ18" s="17" t="str">
        <f>IF(N18&lt;0, AI18, "0")</f>
        <v>0</v>
      </c>
      <c r="AK18" s="98">
        <f>AK17+AJ18</f>
        <v>0</v>
      </c>
      <c r="AL18" s="105">
        <f t="shared" si="19"/>
        <v>0</v>
      </c>
      <c r="AM18" s="98">
        <f>IF(N18 &gt; 0, AI18, )</f>
        <v>0</v>
      </c>
      <c r="AN18" s="98">
        <f t="shared" si="38"/>
        <v>0</v>
      </c>
      <c r="AO18" s="98">
        <f t="shared" si="20"/>
        <v>0</v>
      </c>
      <c r="AP18" s="27">
        <f t="shared" si="21"/>
        <v>0</v>
      </c>
      <c r="AQ18" s="27">
        <f t="shared" si="22"/>
        <v>0</v>
      </c>
      <c r="AR18" s="27">
        <f t="shared" si="23"/>
        <v>0</v>
      </c>
      <c r="AS18" s="27">
        <f t="shared" si="24"/>
        <v>0</v>
      </c>
      <c r="AT18" s="27">
        <f t="shared" si="1"/>
        <v>0</v>
      </c>
      <c r="AU18" s="27">
        <f t="shared" si="1"/>
        <v>0</v>
      </c>
      <c r="AV18" s="27">
        <f t="shared" si="25"/>
        <v>0</v>
      </c>
      <c r="AW18" s="27">
        <f t="shared" si="26"/>
        <v>0</v>
      </c>
      <c r="AX18" s="27">
        <f t="shared" si="27"/>
        <v>0</v>
      </c>
      <c r="AY18" s="27">
        <f>AN18-AW18</f>
        <v>0</v>
      </c>
      <c r="AZ18" s="110">
        <f t="shared" si="28"/>
        <v>0</v>
      </c>
      <c r="BB18" s="65">
        <v>0</v>
      </c>
      <c r="BC18" s="83">
        <f t="shared" si="29"/>
        <v>0</v>
      </c>
      <c r="BD18" s="83">
        <f t="shared" si="30"/>
        <v>0</v>
      </c>
      <c r="BE18" s="83">
        <f t="shared" si="31"/>
        <v>0</v>
      </c>
      <c r="BF18" s="83">
        <f t="shared" si="32"/>
        <v>0</v>
      </c>
      <c r="BG18" s="83">
        <f t="shared" si="33"/>
        <v>0</v>
      </c>
    </row>
    <row r="19" spans="2:59">
      <c r="B19" s="9" t="s">
        <v>32</v>
      </c>
      <c r="C19" s="9">
        <v>8</v>
      </c>
      <c r="D19" s="9">
        <v>8</v>
      </c>
      <c r="E19" s="18">
        <v>0</v>
      </c>
      <c r="F19" s="66">
        <f t="shared" si="2"/>
        <v>0</v>
      </c>
      <c r="G19" s="17">
        <f t="shared" si="34"/>
        <v>0</v>
      </c>
      <c r="H19" s="17">
        <f t="shared" si="3"/>
        <v>4.5</v>
      </c>
      <c r="I19" s="28">
        <f>'Ducati Panigale 1199 data'!$C$8*G19</f>
        <v>0</v>
      </c>
      <c r="J19" s="28">
        <f>'Ducati Panigale 1199 data'!$C$8*'Ducati Panigale 1199 data'!$C$15*'Ducati Panigale 1199 data'!$C$10</f>
        <v>54.543600000000005</v>
      </c>
      <c r="K19" s="28">
        <f>(0.5*'Ducati Panigale 1199 data'!$C$12)*'Ducati Panigale 1199 data'!$C$14*'Ducati Panigale 1199 data'!$C$11*F19^2</f>
        <v>0</v>
      </c>
      <c r="L19" s="28">
        <f t="shared" si="4"/>
        <v>54.543600000000005</v>
      </c>
      <c r="M19" s="28">
        <f t="shared" si="0"/>
        <v>0</v>
      </c>
      <c r="N19" s="17">
        <f t="shared" si="5"/>
        <v>0</v>
      </c>
      <c r="O19" s="105">
        <f t="shared" si="6"/>
        <v>0</v>
      </c>
      <c r="P19" s="105">
        <f t="shared" si="7"/>
        <v>0</v>
      </c>
      <c r="Q19" s="105">
        <f t="shared" si="35"/>
        <v>0</v>
      </c>
      <c r="R19" s="27">
        <f t="shared" si="8"/>
        <v>0</v>
      </c>
      <c r="S19" s="98">
        <f t="shared" si="9"/>
        <v>0</v>
      </c>
      <c r="T19" s="17">
        <f t="shared" si="36"/>
        <v>0</v>
      </c>
      <c r="U19" s="17">
        <f t="shared" si="10"/>
        <v>0</v>
      </c>
      <c r="V19" s="17">
        <f t="shared" si="11"/>
        <v>0</v>
      </c>
      <c r="W19" s="17">
        <f t="shared" si="12"/>
        <v>0</v>
      </c>
      <c r="X19" s="17">
        <f t="shared" si="12"/>
        <v>0</v>
      </c>
      <c r="Y19" s="17">
        <f t="shared" si="13"/>
        <v>0</v>
      </c>
      <c r="Z19" s="17">
        <f>Y19/3600</f>
        <v>0</v>
      </c>
      <c r="AA19" s="17">
        <f>0.96*Y19</f>
        <v>0</v>
      </c>
      <c r="AB19" s="17">
        <f t="shared" si="14"/>
        <v>0</v>
      </c>
      <c r="AC19" s="17">
        <f t="shared" si="15"/>
        <v>0</v>
      </c>
      <c r="AD19" s="17">
        <f t="shared" si="16"/>
        <v>0</v>
      </c>
      <c r="AE19" s="17">
        <f t="shared" si="37"/>
        <v>0</v>
      </c>
      <c r="AF19" s="17">
        <f>T19-AD19</f>
        <v>0</v>
      </c>
      <c r="AG19" s="17">
        <f t="shared" si="17"/>
        <v>0</v>
      </c>
      <c r="AH19" s="28">
        <f>0.5*'Ducati Panigale 1199 data'!$C$8*'WLTP class 3 v5'!F19^2</f>
        <v>0</v>
      </c>
      <c r="AI19" s="17">
        <f t="shared" si="18"/>
        <v>0</v>
      </c>
      <c r="AJ19" s="17" t="str">
        <f>IF(N19&lt;0, AI19, "0")</f>
        <v>0</v>
      </c>
      <c r="AK19" s="98">
        <f>AK18+AJ19</f>
        <v>0</v>
      </c>
      <c r="AL19" s="105">
        <f t="shared" si="19"/>
        <v>0</v>
      </c>
      <c r="AM19" s="98">
        <f>IF(N19 &gt; 0, AI19, )</f>
        <v>0</v>
      </c>
      <c r="AN19" s="98">
        <f t="shared" si="38"/>
        <v>0</v>
      </c>
      <c r="AO19" s="98">
        <f t="shared" si="20"/>
        <v>0</v>
      </c>
      <c r="AP19" s="27">
        <f t="shared" si="21"/>
        <v>0</v>
      </c>
      <c r="AQ19" s="27">
        <f t="shared" si="22"/>
        <v>0</v>
      </c>
      <c r="AR19" s="27">
        <f t="shared" si="23"/>
        <v>0</v>
      </c>
      <c r="AS19" s="27">
        <f t="shared" si="24"/>
        <v>0</v>
      </c>
      <c r="AT19" s="27">
        <f t="shared" si="1"/>
        <v>0</v>
      </c>
      <c r="AU19" s="27">
        <f t="shared" si="1"/>
        <v>0</v>
      </c>
      <c r="AV19" s="27">
        <f t="shared" si="25"/>
        <v>0</v>
      </c>
      <c r="AW19" s="27">
        <f t="shared" si="26"/>
        <v>0</v>
      </c>
      <c r="AX19" s="27">
        <f t="shared" si="27"/>
        <v>0</v>
      </c>
      <c r="AY19" s="27">
        <f>AN19-AW19</f>
        <v>0</v>
      </c>
      <c r="AZ19" s="110">
        <f t="shared" si="28"/>
        <v>0</v>
      </c>
      <c r="BB19" s="65">
        <v>0</v>
      </c>
      <c r="BC19" s="83">
        <f t="shared" si="29"/>
        <v>0</v>
      </c>
      <c r="BD19" s="83">
        <f t="shared" si="30"/>
        <v>0</v>
      </c>
      <c r="BE19" s="83">
        <f t="shared" si="31"/>
        <v>0</v>
      </c>
      <c r="BF19" s="83">
        <f t="shared" si="32"/>
        <v>0</v>
      </c>
      <c r="BG19" s="83">
        <f t="shared" si="33"/>
        <v>0</v>
      </c>
    </row>
    <row r="20" spans="2:59">
      <c r="B20" s="9" t="s">
        <v>32</v>
      </c>
      <c r="C20" s="9">
        <v>9</v>
      </c>
      <c r="D20" s="9">
        <v>9</v>
      </c>
      <c r="E20" s="18">
        <v>0</v>
      </c>
      <c r="F20" s="66">
        <f t="shared" si="2"/>
        <v>0</v>
      </c>
      <c r="G20" s="17">
        <f t="shared" si="34"/>
        <v>0</v>
      </c>
      <c r="H20" s="17">
        <f t="shared" si="3"/>
        <v>5</v>
      </c>
      <c r="I20" s="28">
        <f>'Ducati Panigale 1199 data'!$C$8*G20</f>
        <v>0</v>
      </c>
      <c r="J20" s="28">
        <f>'Ducati Panigale 1199 data'!$C$8*'Ducati Panigale 1199 data'!$C$15*'Ducati Panigale 1199 data'!$C$10</f>
        <v>54.543600000000005</v>
      </c>
      <c r="K20" s="28">
        <f>(0.5*'Ducati Panigale 1199 data'!$C$12)*'Ducati Panigale 1199 data'!$C$14*'Ducati Panigale 1199 data'!$C$11*F20^2</f>
        <v>0</v>
      </c>
      <c r="L20" s="28">
        <f t="shared" si="4"/>
        <v>54.543600000000005</v>
      </c>
      <c r="M20" s="28">
        <f t="shared" si="0"/>
        <v>0</v>
      </c>
      <c r="N20" s="17">
        <f t="shared" si="5"/>
        <v>0</v>
      </c>
      <c r="O20" s="105">
        <f t="shared" si="6"/>
        <v>0</v>
      </c>
      <c r="P20" s="105">
        <f t="shared" si="7"/>
        <v>0</v>
      </c>
      <c r="Q20" s="105">
        <f t="shared" si="35"/>
        <v>0</v>
      </c>
      <c r="R20" s="27">
        <f t="shared" si="8"/>
        <v>0</v>
      </c>
      <c r="S20" s="98">
        <f t="shared" si="9"/>
        <v>0</v>
      </c>
      <c r="T20" s="17">
        <f t="shared" si="36"/>
        <v>0</v>
      </c>
      <c r="U20" s="17">
        <f t="shared" si="10"/>
        <v>0</v>
      </c>
      <c r="V20" s="17">
        <f t="shared" si="11"/>
        <v>0</v>
      </c>
      <c r="W20" s="17">
        <f t="shared" si="12"/>
        <v>0</v>
      </c>
      <c r="X20" s="17">
        <f t="shared" si="12"/>
        <v>0</v>
      </c>
      <c r="Y20" s="17">
        <f t="shared" si="13"/>
        <v>0</v>
      </c>
      <c r="Z20" s="17">
        <f>Y20/3600</f>
        <v>0</v>
      </c>
      <c r="AA20" s="17">
        <f>0.96*Y20</f>
        <v>0</v>
      </c>
      <c r="AB20" s="17">
        <f t="shared" si="14"/>
        <v>0</v>
      </c>
      <c r="AC20" s="17">
        <f t="shared" si="15"/>
        <v>0</v>
      </c>
      <c r="AD20" s="17">
        <f t="shared" si="16"/>
        <v>0</v>
      </c>
      <c r="AE20" s="17">
        <f t="shared" si="37"/>
        <v>0</v>
      </c>
      <c r="AF20" s="17">
        <f>T20-AD20</f>
        <v>0</v>
      </c>
      <c r="AG20" s="17">
        <f t="shared" si="17"/>
        <v>0</v>
      </c>
      <c r="AH20" s="28">
        <f>0.5*'Ducati Panigale 1199 data'!$C$8*'WLTP class 3 v5'!F20^2</f>
        <v>0</v>
      </c>
      <c r="AI20" s="17">
        <f t="shared" si="18"/>
        <v>0</v>
      </c>
      <c r="AJ20" s="17" t="str">
        <f>IF(N20&lt;0, AI20, "0")</f>
        <v>0</v>
      </c>
      <c r="AK20" s="98">
        <f>AK19+AJ20</f>
        <v>0</v>
      </c>
      <c r="AL20" s="105">
        <f t="shared" si="19"/>
        <v>0</v>
      </c>
      <c r="AM20" s="98">
        <f>IF(N20 &gt; 0, AI20, )</f>
        <v>0</v>
      </c>
      <c r="AN20" s="98">
        <f t="shared" si="38"/>
        <v>0</v>
      </c>
      <c r="AO20" s="98">
        <f t="shared" si="20"/>
        <v>0</v>
      </c>
      <c r="AP20" s="27">
        <f t="shared" si="21"/>
        <v>0</v>
      </c>
      <c r="AQ20" s="27">
        <f t="shared" si="22"/>
        <v>0</v>
      </c>
      <c r="AR20" s="27">
        <f t="shared" si="23"/>
        <v>0</v>
      </c>
      <c r="AS20" s="27">
        <f t="shared" si="24"/>
        <v>0</v>
      </c>
      <c r="AT20" s="27">
        <f t="shared" si="1"/>
        <v>0</v>
      </c>
      <c r="AU20" s="27">
        <f t="shared" si="1"/>
        <v>0</v>
      </c>
      <c r="AV20" s="27">
        <f t="shared" si="25"/>
        <v>0</v>
      </c>
      <c r="AW20" s="27">
        <f t="shared" si="26"/>
        <v>0</v>
      </c>
      <c r="AX20" s="27">
        <f t="shared" si="27"/>
        <v>0</v>
      </c>
      <c r="AY20" s="27">
        <f>AN20-AW20</f>
        <v>0</v>
      </c>
      <c r="AZ20" s="110">
        <f t="shared" si="28"/>
        <v>0</v>
      </c>
      <c r="BB20" s="65">
        <v>0</v>
      </c>
      <c r="BC20" s="83">
        <f t="shared" si="29"/>
        <v>0</v>
      </c>
      <c r="BD20" s="83">
        <f t="shared" si="30"/>
        <v>0</v>
      </c>
      <c r="BE20" s="83">
        <f t="shared" si="31"/>
        <v>0</v>
      </c>
      <c r="BF20" s="83">
        <f t="shared" si="32"/>
        <v>0</v>
      </c>
      <c r="BG20" s="83">
        <f t="shared" si="33"/>
        <v>0</v>
      </c>
    </row>
    <row r="21" spans="2:59">
      <c r="B21" s="9" t="s">
        <v>32</v>
      </c>
      <c r="C21" s="9">
        <v>10</v>
      </c>
      <c r="D21" s="9">
        <v>10</v>
      </c>
      <c r="E21" s="18">
        <v>0</v>
      </c>
      <c r="F21" s="66">
        <f t="shared" si="2"/>
        <v>0</v>
      </c>
      <c r="G21" s="17">
        <f t="shared" si="34"/>
        <v>0</v>
      </c>
      <c r="H21" s="17">
        <f t="shared" si="3"/>
        <v>5.5</v>
      </c>
      <c r="I21" s="28">
        <f>'Ducati Panigale 1199 data'!$C$8*G21</f>
        <v>0</v>
      </c>
      <c r="J21" s="28">
        <f>'Ducati Panigale 1199 data'!$C$8*'Ducati Panigale 1199 data'!$C$15*'Ducati Panigale 1199 data'!$C$10</f>
        <v>54.543600000000005</v>
      </c>
      <c r="K21" s="28">
        <f>(0.5*'Ducati Panigale 1199 data'!$C$12)*'Ducati Panigale 1199 data'!$C$14*'Ducati Panigale 1199 data'!$C$11*F21^2</f>
        <v>0</v>
      </c>
      <c r="L21" s="28">
        <f t="shared" si="4"/>
        <v>54.543600000000005</v>
      </c>
      <c r="M21" s="28">
        <f t="shared" si="0"/>
        <v>0</v>
      </c>
      <c r="N21" s="17">
        <f t="shared" si="5"/>
        <v>0</v>
      </c>
      <c r="O21" s="105">
        <f t="shared" si="6"/>
        <v>0</v>
      </c>
      <c r="P21" s="105">
        <f t="shared" si="7"/>
        <v>0</v>
      </c>
      <c r="Q21" s="105">
        <f t="shared" si="35"/>
        <v>0</v>
      </c>
      <c r="R21" s="27">
        <f t="shared" si="8"/>
        <v>0</v>
      </c>
      <c r="S21" s="98">
        <f t="shared" si="9"/>
        <v>0</v>
      </c>
      <c r="T21" s="17">
        <f t="shared" si="36"/>
        <v>0</v>
      </c>
      <c r="U21" s="17">
        <f t="shared" si="10"/>
        <v>0</v>
      </c>
      <c r="V21" s="17">
        <f t="shared" si="11"/>
        <v>0</v>
      </c>
      <c r="W21" s="17">
        <f t="shared" si="12"/>
        <v>0</v>
      </c>
      <c r="X21" s="17">
        <f t="shared" si="12"/>
        <v>0</v>
      </c>
      <c r="Y21" s="17">
        <f t="shared" si="13"/>
        <v>0</v>
      </c>
      <c r="Z21" s="17">
        <f>Y21/3600</f>
        <v>0</v>
      </c>
      <c r="AA21" s="17">
        <f>0.96*Y21</f>
        <v>0</v>
      </c>
      <c r="AB21" s="17">
        <f t="shared" si="14"/>
        <v>0</v>
      </c>
      <c r="AC21" s="17">
        <f t="shared" si="15"/>
        <v>0</v>
      </c>
      <c r="AD21" s="17">
        <f t="shared" si="16"/>
        <v>0</v>
      </c>
      <c r="AE21" s="17">
        <f t="shared" si="37"/>
        <v>0</v>
      </c>
      <c r="AF21" s="17">
        <f>T21-AD21</f>
        <v>0</v>
      </c>
      <c r="AG21" s="17">
        <f t="shared" si="17"/>
        <v>0</v>
      </c>
      <c r="AH21" s="28">
        <f>0.5*'Ducati Panigale 1199 data'!$C$8*'WLTP class 3 v5'!F21^2</f>
        <v>0</v>
      </c>
      <c r="AI21" s="17">
        <f t="shared" si="18"/>
        <v>0</v>
      </c>
      <c r="AJ21" s="17" t="str">
        <f>IF(N21&lt;0, AI21, "0")</f>
        <v>0</v>
      </c>
      <c r="AK21" s="98">
        <f>AK20+AJ21</f>
        <v>0</v>
      </c>
      <c r="AL21" s="105">
        <f t="shared" si="19"/>
        <v>0</v>
      </c>
      <c r="AM21" s="98">
        <f>IF(N21 &gt; 0, AI21, )</f>
        <v>0</v>
      </c>
      <c r="AN21" s="98">
        <f t="shared" si="38"/>
        <v>0</v>
      </c>
      <c r="AO21" s="98">
        <f t="shared" si="20"/>
        <v>0</v>
      </c>
      <c r="AP21" s="27">
        <f t="shared" si="21"/>
        <v>0</v>
      </c>
      <c r="AQ21" s="27">
        <f t="shared" si="22"/>
        <v>0</v>
      </c>
      <c r="AR21" s="27">
        <f t="shared" si="23"/>
        <v>0</v>
      </c>
      <c r="AS21" s="27">
        <f t="shared" si="24"/>
        <v>0</v>
      </c>
      <c r="AT21" s="27">
        <f t="shared" si="1"/>
        <v>0</v>
      </c>
      <c r="AU21" s="27">
        <f t="shared" si="1"/>
        <v>0</v>
      </c>
      <c r="AV21" s="27">
        <f t="shared" si="25"/>
        <v>0</v>
      </c>
      <c r="AW21" s="27">
        <f t="shared" si="26"/>
        <v>0</v>
      </c>
      <c r="AX21" s="27">
        <f t="shared" si="27"/>
        <v>0</v>
      </c>
      <c r="AY21" s="27">
        <f>AN21-AW21</f>
        <v>0</v>
      </c>
      <c r="AZ21" s="110">
        <f t="shared" si="28"/>
        <v>0</v>
      </c>
      <c r="BB21" s="65">
        <v>0</v>
      </c>
      <c r="BC21" s="83">
        <f t="shared" si="29"/>
        <v>0</v>
      </c>
      <c r="BD21" s="83">
        <f t="shared" si="30"/>
        <v>0</v>
      </c>
      <c r="BE21" s="83">
        <f t="shared" si="31"/>
        <v>0</v>
      </c>
      <c r="BF21" s="83">
        <f t="shared" si="32"/>
        <v>0</v>
      </c>
      <c r="BG21" s="83">
        <f t="shared" si="33"/>
        <v>0</v>
      </c>
    </row>
    <row r="22" spans="2:59">
      <c r="B22" s="9" t="s">
        <v>32</v>
      </c>
      <c r="C22" s="9">
        <v>11</v>
      </c>
      <c r="D22" s="9">
        <v>11</v>
      </c>
      <c r="E22" s="18">
        <v>0</v>
      </c>
      <c r="F22" s="66">
        <f t="shared" si="2"/>
        <v>0</v>
      </c>
      <c r="G22" s="17">
        <f t="shared" si="34"/>
        <v>2.777777777777778E-2</v>
      </c>
      <c r="H22" s="17">
        <f t="shared" si="3"/>
        <v>6</v>
      </c>
      <c r="I22" s="28">
        <f>'Ducati Panigale 1199 data'!$C$8*G22</f>
        <v>7.7222222222222223</v>
      </c>
      <c r="J22" s="28">
        <f>'Ducati Panigale 1199 data'!$C$8*'Ducati Panigale 1199 data'!$C$15*'Ducati Panigale 1199 data'!$C$10</f>
        <v>54.543600000000005</v>
      </c>
      <c r="K22" s="28">
        <f>(0.5*'Ducati Panigale 1199 data'!$C$12)*'Ducati Panigale 1199 data'!$C$14*'Ducati Panigale 1199 data'!$C$11*F22^2</f>
        <v>0</v>
      </c>
      <c r="L22" s="28">
        <f t="shared" si="4"/>
        <v>62.265822222222226</v>
      </c>
      <c r="M22" s="28">
        <f t="shared" si="0"/>
        <v>0</v>
      </c>
      <c r="N22" s="17">
        <f t="shared" si="5"/>
        <v>0</v>
      </c>
      <c r="O22" s="105">
        <f t="shared" si="6"/>
        <v>0</v>
      </c>
      <c r="P22" s="105">
        <f t="shared" si="7"/>
        <v>0</v>
      </c>
      <c r="Q22" s="105">
        <f t="shared" si="35"/>
        <v>0</v>
      </c>
      <c r="R22" s="27">
        <f t="shared" si="8"/>
        <v>0</v>
      </c>
      <c r="S22" s="98">
        <f t="shared" si="9"/>
        <v>0</v>
      </c>
      <c r="T22" s="17">
        <f t="shared" si="36"/>
        <v>0</v>
      </c>
      <c r="U22" s="17">
        <f t="shared" si="10"/>
        <v>0</v>
      </c>
      <c r="V22" s="17">
        <f t="shared" si="11"/>
        <v>0</v>
      </c>
      <c r="W22" s="17">
        <f t="shared" si="12"/>
        <v>0</v>
      </c>
      <c r="X22" s="17">
        <f t="shared" si="12"/>
        <v>0</v>
      </c>
      <c r="Y22" s="17">
        <f t="shared" si="13"/>
        <v>0</v>
      </c>
      <c r="Z22" s="17">
        <f>Y22/3600</f>
        <v>0</v>
      </c>
      <c r="AA22" s="17">
        <f>0.96*Y22</f>
        <v>0</v>
      </c>
      <c r="AB22" s="17">
        <f t="shared" si="14"/>
        <v>0</v>
      </c>
      <c r="AC22" s="17">
        <f t="shared" si="15"/>
        <v>0</v>
      </c>
      <c r="AD22" s="17">
        <f t="shared" si="16"/>
        <v>0</v>
      </c>
      <c r="AE22" s="17">
        <f t="shared" si="37"/>
        <v>0</v>
      </c>
      <c r="AF22" s="17">
        <f>T22-AD22</f>
        <v>0</v>
      </c>
      <c r="AG22" s="17">
        <f t="shared" si="17"/>
        <v>0</v>
      </c>
      <c r="AH22" s="28">
        <f>0.5*'Ducati Panigale 1199 data'!$C$8*'WLTP class 3 v5'!F22^2</f>
        <v>0</v>
      </c>
      <c r="AI22" s="17">
        <f t="shared" si="18"/>
        <v>0</v>
      </c>
      <c r="AJ22" s="17" t="str">
        <f>IF(N22&lt;0, AI22, "0")</f>
        <v>0</v>
      </c>
      <c r="AK22" s="98">
        <f>AK21+AJ22</f>
        <v>0</v>
      </c>
      <c r="AL22" s="105">
        <f t="shared" si="19"/>
        <v>0</v>
      </c>
      <c r="AM22" s="98">
        <f>IF(N22 &gt; 0, AI22, )</f>
        <v>0</v>
      </c>
      <c r="AN22" s="98">
        <f t="shared" si="38"/>
        <v>0</v>
      </c>
      <c r="AO22" s="98">
        <f t="shared" si="20"/>
        <v>0</v>
      </c>
      <c r="AP22" s="27">
        <f t="shared" si="21"/>
        <v>0</v>
      </c>
      <c r="AQ22" s="27">
        <f t="shared" si="22"/>
        <v>0</v>
      </c>
      <c r="AR22" s="27">
        <f t="shared" si="23"/>
        <v>0</v>
      </c>
      <c r="AS22" s="27">
        <f t="shared" si="24"/>
        <v>0</v>
      </c>
      <c r="AT22" s="27">
        <f t="shared" si="1"/>
        <v>0</v>
      </c>
      <c r="AU22" s="27">
        <f t="shared" si="1"/>
        <v>0</v>
      </c>
      <c r="AV22" s="27">
        <f t="shared" si="25"/>
        <v>0</v>
      </c>
      <c r="AW22" s="27">
        <f t="shared" si="26"/>
        <v>0</v>
      </c>
      <c r="AX22" s="27">
        <f t="shared" si="27"/>
        <v>0</v>
      </c>
      <c r="AY22" s="27">
        <f>AN22-AW22</f>
        <v>0</v>
      </c>
      <c r="AZ22" s="110">
        <f t="shared" si="28"/>
        <v>0</v>
      </c>
      <c r="BB22" s="65">
        <v>0</v>
      </c>
      <c r="BC22" s="83">
        <f t="shared" si="29"/>
        <v>0</v>
      </c>
      <c r="BD22" s="83">
        <f t="shared" si="30"/>
        <v>0</v>
      </c>
      <c r="BE22" s="83">
        <f t="shared" si="31"/>
        <v>0</v>
      </c>
      <c r="BF22" s="83">
        <f t="shared" si="32"/>
        <v>0</v>
      </c>
      <c r="BG22" s="83">
        <f t="shared" si="33"/>
        <v>0</v>
      </c>
    </row>
    <row r="23" spans="2:59">
      <c r="B23" s="9" t="s">
        <v>32</v>
      </c>
      <c r="C23" s="9">
        <v>12</v>
      </c>
      <c r="D23" s="9">
        <v>12</v>
      </c>
      <c r="E23" s="18">
        <v>0.2</v>
      </c>
      <c r="F23" s="66">
        <f t="shared" si="2"/>
        <v>5.5555555555555552E-2</v>
      </c>
      <c r="G23" s="17">
        <f t="shared" si="34"/>
        <v>0.2361111111111111</v>
      </c>
      <c r="H23" s="17">
        <f t="shared" si="3"/>
        <v>6.5</v>
      </c>
      <c r="I23" s="28">
        <f>'Ducati Panigale 1199 data'!$C$8*G23</f>
        <v>65.638888888888886</v>
      </c>
      <c r="J23" s="28">
        <f>'Ducati Panigale 1199 data'!$C$8*'Ducati Panigale 1199 data'!$C$15*'Ducati Panigale 1199 data'!$C$10</f>
        <v>54.543600000000005</v>
      </c>
      <c r="K23" s="28">
        <f>(0.5*'Ducati Panigale 1199 data'!$C$12)*'Ducati Panigale 1199 data'!$C$14*'Ducati Panigale 1199 data'!$C$11*F23^2</f>
        <v>4.3668981481481483E-4</v>
      </c>
      <c r="L23" s="28">
        <f t="shared" si="4"/>
        <v>120.1829255787037</v>
      </c>
      <c r="M23" s="28">
        <f t="shared" si="0"/>
        <v>6.676829198816872</v>
      </c>
      <c r="N23" s="17">
        <f t="shared" si="5"/>
        <v>6.6768291988168723E-3</v>
      </c>
      <c r="O23" s="105">
        <f t="shared" si="6"/>
        <v>0</v>
      </c>
      <c r="P23" s="105">
        <f t="shared" si="7"/>
        <v>0</v>
      </c>
      <c r="Q23" s="105">
        <f t="shared" si="35"/>
        <v>0</v>
      </c>
      <c r="R23" s="27">
        <f t="shared" si="8"/>
        <v>0</v>
      </c>
      <c r="S23" s="98">
        <f t="shared" si="9"/>
        <v>6.6768291988168723E-3</v>
      </c>
      <c r="T23" s="17">
        <f t="shared" si="36"/>
        <v>6.6768291988168723E-3</v>
      </c>
      <c r="U23" s="17">
        <f t="shared" si="10"/>
        <v>1.8546747774491313E-6</v>
      </c>
      <c r="V23" s="17">
        <f t="shared" si="11"/>
        <v>0</v>
      </c>
      <c r="W23" s="17">
        <f t="shared" si="12"/>
        <v>0</v>
      </c>
      <c r="X23" s="17">
        <f t="shared" si="12"/>
        <v>0</v>
      </c>
      <c r="Y23" s="17">
        <f t="shared" si="13"/>
        <v>0</v>
      </c>
      <c r="Z23" s="17">
        <f>Y23/3600</f>
        <v>0</v>
      </c>
      <c r="AA23" s="17">
        <f>0.96*Y23</f>
        <v>0</v>
      </c>
      <c r="AB23" s="17">
        <f t="shared" si="14"/>
        <v>0</v>
      </c>
      <c r="AC23" s="17">
        <f t="shared" si="15"/>
        <v>0</v>
      </c>
      <c r="AD23" s="17">
        <f t="shared" si="16"/>
        <v>0</v>
      </c>
      <c r="AE23" s="17">
        <f t="shared" si="37"/>
        <v>0</v>
      </c>
      <c r="AF23" s="17">
        <f>T23-AD23</f>
        <v>6.6768291988168723E-3</v>
      </c>
      <c r="AG23" s="17">
        <f t="shared" si="17"/>
        <v>1.8546747774491313E-6</v>
      </c>
      <c r="AH23" s="28">
        <f>0.5*'Ducati Panigale 1199 data'!$C$8*'WLTP class 3 v5'!F23^2</f>
        <v>0.42901234567901231</v>
      </c>
      <c r="AI23" s="17">
        <f t="shared" si="18"/>
        <v>4.2901234567901232E-4</v>
      </c>
      <c r="AJ23" s="17" t="str">
        <f>IF(N23&lt;0, AI23, "0")</f>
        <v>0</v>
      </c>
      <c r="AK23" s="98">
        <f>AK22+AJ23</f>
        <v>0</v>
      </c>
      <c r="AL23" s="105">
        <f t="shared" si="19"/>
        <v>0</v>
      </c>
      <c r="AM23" s="98">
        <f>IF(N23 &gt; 0, AI23, )</f>
        <v>4.2901234567901232E-4</v>
      </c>
      <c r="AN23" s="98">
        <f t="shared" si="38"/>
        <v>4.2901234567901232E-4</v>
      </c>
      <c r="AO23" s="98">
        <f t="shared" si="20"/>
        <v>1.1917009602194786E-7</v>
      </c>
      <c r="AP23" s="27">
        <f t="shared" si="21"/>
        <v>0</v>
      </c>
      <c r="AQ23" s="27">
        <f t="shared" si="22"/>
        <v>0</v>
      </c>
      <c r="AR23" s="27">
        <f t="shared" si="23"/>
        <v>0</v>
      </c>
      <c r="AS23" s="27">
        <f t="shared" si="24"/>
        <v>0</v>
      </c>
      <c r="AT23" s="27">
        <f t="shared" si="1"/>
        <v>0</v>
      </c>
      <c r="AU23" s="27">
        <f t="shared" si="1"/>
        <v>0</v>
      </c>
      <c r="AV23" s="27">
        <f t="shared" si="25"/>
        <v>0</v>
      </c>
      <c r="AW23" s="27">
        <f t="shared" si="26"/>
        <v>0</v>
      </c>
      <c r="AX23" s="27">
        <f t="shared" si="27"/>
        <v>0</v>
      </c>
      <c r="AY23" s="27">
        <f>AN23-AW23</f>
        <v>4.2901234567901232E-4</v>
      </c>
      <c r="AZ23" s="110">
        <f t="shared" si="28"/>
        <v>1.1917009602194786E-7</v>
      </c>
      <c r="BB23" s="65">
        <v>0</v>
      </c>
      <c r="BC23" s="83">
        <f t="shared" si="29"/>
        <v>0</v>
      </c>
      <c r="BD23" s="83">
        <f t="shared" si="30"/>
        <v>0</v>
      </c>
      <c r="BE23" s="83">
        <f t="shared" si="31"/>
        <v>0</v>
      </c>
      <c r="BF23" s="83">
        <f t="shared" si="32"/>
        <v>0</v>
      </c>
      <c r="BG23" s="83">
        <f t="shared" si="33"/>
        <v>0</v>
      </c>
    </row>
    <row r="24" spans="2:59">
      <c r="B24" s="9" t="s">
        <v>32</v>
      </c>
      <c r="C24" s="9">
        <v>13</v>
      </c>
      <c r="D24" s="9">
        <v>13</v>
      </c>
      <c r="E24" s="18">
        <v>1.7</v>
      </c>
      <c r="F24" s="66">
        <f t="shared" si="2"/>
        <v>0.47222222222222221</v>
      </c>
      <c r="G24" s="17">
        <f t="shared" si="34"/>
        <v>0.72222222222222221</v>
      </c>
      <c r="H24" s="17">
        <f t="shared" si="3"/>
        <v>7</v>
      </c>
      <c r="I24" s="28">
        <f>'Ducati Panigale 1199 data'!$C$8*G24</f>
        <v>200.77777777777777</v>
      </c>
      <c r="J24" s="28">
        <f>'Ducati Panigale 1199 data'!$C$8*'Ducati Panigale 1199 data'!$C$15*'Ducati Panigale 1199 data'!$C$10</f>
        <v>54.543600000000005</v>
      </c>
      <c r="K24" s="28">
        <f>(0.5*'Ducati Panigale 1199 data'!$C$12)*'Ducati Panigale 1199 data'!$C$14*'Ducati Panigale 1199 data'!$C$11*F24^2</f>
        <v>3.1550839120370371E-2</v>
      </c>
      <c r="L24" s="28">
        <f t="shared" si="4"/>
        <v>255.35292861689814</v>
      </c>
      <c r="M24" s="28">
        <f t="shared" si="0"/>
        <v>120.58332740242412</v>
      </c>
      <c r="N24" s="17">
        <f t="shared" si="5"/>
        <v>0.12058332740242411</v>
      </c>
      <c r="O24" s="105">
        <f t="shared" si="6"/>
        <v>0</v>
      </c>
      <c r="P24" s="105">
        <f t="shared" si="7"/>
        <v>0</v>
      </c>
      <c r="Q24" s="105">
        <f t="shared" si="35"/>
        <v>0</v>
      </c>
      <c r="R24" s="27">
        <f t="shared" si="8"/>
        <v>0</v>
      </c>
      <c r="S24" s="98">
        <f t="shared" si="9"/>
        <v>0.12058332740242411</v>
      </c>
      <c r="T24" s="17">
        <f t="shared" si="36"/>
        <v>0.12726015660124099</v>
      </c>
      <c r="U24" s="17">
        <f t="shared" si="10"/>
        <v>3.5350043500344716E-5</v>
      </c>
      <c r="V24" s="17">
        <f t="shared" si="11"/>
        <v>0</v>
      </c>
      <c r="W24" s="17">
        <f t="shared" si="12"/>
        <v>0</v>
      </c>
      <c r="X24" s="17">
        <f t="shared" si="12"/>
        <v>0</v>
      </c>
      <c r="Y24" s="17">
        <f t="shared" si="13"/>
        <v>0</v>
      </c>
      <c r="Z24" s="17">
        <f>Y24/3600</f>
        <v>0</v>
      </c>
      <c r="AA24" s="17">
        <f>0.96*Y24</f>
        <v>0</v>
      </c>
      <c r="AB24" s="17">
        <f t="shared" si="14"/>
        <v>0</v>
      </c>
      <c r="AC24" s="17">
        <f t="shared" si="15"/>
        <v>0</v>
      </c>
      <c r="AD24" s="17">
        <f t="shared" si="16"/>
        <v>0</v>
      </c>
      <c r="AE24" s="17">
        <f t="shared" si="37"/>
        <v>0</v>
      </c>
      <c r="AF24" s="17">
        <f>T24-AD24</f>
        <v>0.12726015660124099</v>
      </c>
      <c r="AG24" s="17">
        <f t="shared" si="17"/>
        <v>3.5350043500344716E-5</v>
      </c>
      <c r="AH24" s="28">
        <f>0.5*'Ducati Panigale 1199 data'!$C$8*'WLTP class 3 v5'!F24^2</f>
        <v>30.996141975308642</v>
      </c>
      <c r="AI24" s="17">
        <f t="shared" si="18"/>
        <v>3.0996141975308641E-2</v>
      </c>
      <c r="AJ24" s="17" t="str">
        <f>IF(N24&lt;0, AI24, "0")</f>
        <v>0</v>
      </c>
      <c r="AK24" s="98">
        <f>AK23+AJ24</f>
        <v>0</v>
      </c>
      <c r="AL24" s="105">
        <f t="shared" si="19"/>
        <v>0</v>
      </c>
      <c r="AM24" s="98">
        <f>IF(N24 &gt; 0, AI24, )</f>
        <v>3.0996141975308641E-2</v>
      </c>
      <c r="AN24" s="98">
        <f t="shared" si="38"/>
        <v>3.142515432098765E-2</v>
      </c>
      <c r="AO24" s="98">
        <f t="shared" si="20"/>
        <v>8.7292095336076809E-6</v>
      </c>
      <c r="AP24" s="27">
        <f t="shared" si="21"/>
        <v>0</v>
      </c>
      <c r="AQ24" s="27">
        <f t="shared" si="22"/>
        <v>0</v>
      </c>
      <c r="AR24" s="27">
        <f t="shared" si="23"/>
        <v>0</v>
      </c>
      <c r="AS24" s="27">
        <f t="shared" si="24"/>
        <v>0</v>
      </c>
      <c r="AT24" s="27">
        <f t="shared" si="1"/>
        <v>0</v>
      </c>
      <c r="AU24" s="27">
        <f t="shared" si="1"/>
        <v>0</v>
      </c>
      <c r="AV24" s="27">
        <f t="shared" si="25"/>
        <v>0</v>
      </c>
      <c r="AW24" s="27">
        <f t="shared" si="26"/>
        <v>0</v>
      </c>
      <c r="AX24" s="27">
        <f t="shared" si="27"/>
        <v>0</v>
      </c>
      <c r="AY24" s="27">
        <f>AN24-AW24</f>
        <v>3.142515432098765E-2</v>
      </c>
      <c r="AZ24" s="110">
        <f t="shared" si="28"/>
        <v>8.7292095336076809E-6</v>
      </c>
      <c r="BB24" s="65">
        <v>0</v>
      </c>
      <c r="BC24" s="83">
        <f t="shared" si="29"/>
        <v>0</v>
      </c>
      <c r="BD24" s="83">
        <f t="shared" si="30"/>
        <v>0</v>
      </c>
      <c r="BE24" s="83">
        <f t="shared" si="31"/>
        <v>0</v>
      </c>
      <c r="BF24" s="83">
        <f t="shared" si="32"/>
        <v>0</v>
      </c>
      <c r="BG24" s="83">
        <f t="shared" si="33"/>
        <v>0</v>
      </c>
    </row>
    <row r="25" spans="2:59">
      <c r="B25" s="9" t="s">
        <v>32</v>
      </c>
      <c r="C25" s="9">
        <v>14</v>
      </c>
      <c r="D25" s="9">
        <v>14</v>
      </c>
      <c r="E25" s="18">
        <v>5.4</v>
      </c>
      <c r="F25" s="66">
        <f t="shared" si="2"/>
        <v>1.5</v>
      </c>
      <c r="G25" s="17">
        <f t="shared" si="34"/>
        <v>1.1388888888888891</v>
      </c>
      <c r="H25" s="17">
        <f t="shared" si="3"/>
        <v>7.5</v>
      </c>
      <c r="I25" s="28">
        <f>'Ducati Panigale 1199 data'!$C$8*G25</f>
        <v>316.61111111111114</v>
      </c>
      <c r="J25" s="28">
        <f>'Ducati Panigale 1199 data'!$C$8*'Ducati Panigale 1199 data'!$C$15*'Ducati Panigale 1199 data'!$C$10</f>
        <v>54.543600000000005</v>
      </c>
      <c r="K25" s="28">
        <f>(0.5*'Ducati Panigale 1199 data'!$C$12)*'Ducati Panigale 1199 data'!$C$14*'Ducati Panigale 1199 data'!$C$11*F25^2</f>
        <v>0.31834687500000003</v>
      </c>
      <c r="L25" s="28">
        <f t="shared" si="4"/>
        <v>371.47305798611114</v>
      </c>
      <c r="M25" s="28">
        <f t="shared" si="0"/>
        <v>557.20958697916672</v>
      </c>
      <c r="N25" s="17">
        <f t="shared" si="5"/>
        <v>0.55720958697916667</v>
      </c>
      <c r="O25" s="105">
        <f t="shared" si="6"/>
        <v>0</v>
      </c>
      <c r="P25" s="105">
        <f t="shared" si="7"/>
        <v>0</v>
      </c>
      <c r="Q25" s="105">
        <f t="shared" si="35"/>
        <v>0</v>
      </c>
      <c r="R25" s="27">
        <f t="shared" si="8"/>
        <v>0</v>
      </c>
      <c r="S25" s="98">
        <f t="shared" si="9"/>
        <v>0.55720958697916667</v>
      </c>
      <c r="T25" s="17">
        <f t="shared" si="36"/>
        <v>0.68446974358040769</v>
      </c>
      <c r="U25" s="17">
        <f t="shared" si="10"/>
        <v>1.9013048432789102E-4</v>
      </c>
      <c r="V25" s="17">
        <f t="shared" si="11"/>
        <v>0</v>
      </c>
      <c r="W25" s="17">
        <f t="shared" si="12"/>
        <v>0</v>
      </c>
      <c r="X25" s="17">
        <f t="shared" si="12"/>
        <v>0</v>
      </c>
      <c r="Y25" s="17">
        <f t="shared" si="13"/>
        <v>0</v>
      </c>
      <c r="Z25" s="17">
        <f>Y25/3600</f>
        <v>0</v>
      </c>
      <c r="AA25" s="17">
        <f>0.96*Y25</f>
        <v>0</v>
      </c>
      <c r="AB25" s="17">
        <f t="shared" si="14"/>
        <v>0</v>
      </c>
      <c r="AC25" s="17">
        <f t="shared" si="15"/>
        <v>0</v>
      </c>
      <c r="AD25" s="17">
        <f t="shared" si="16"/>
        <v>0</v>
      </c>
      <c r="AE25" s="17">
        <f t="shared" si="37"/>
        <v>0</v>
      </c>
      <c r="AF25" s="17">
        <f>T25-AD25</f>
        <v>0.68446974358040769</v>
      </c>
      <c r="AG25" s="17">
        <f t="shared" si="17"/>
        <v>1.9013048432789102E-4</v>
      </c>
      <c r="AH25" s="28">
        <f>0.5*'Ducati Panigale 1199 data'!$C$8*'WLTP class 3 v5'!F25^2</f>
        <v>312.75</v>
      </c>
      <c r="AI25" s="17">
        <f t="shared" si="18"/>
        <v>0.31274999999999997</v>
      </c>
      <c r="AJ25" s="17" t="str">
        <f>IF(N25&lt;0, AI25, "0")</f>
        <v>0</v>
      </c>
      <c r="AK25" s="98">
        <f>AK24+AJ25</f>
        <v>0</v>
      </c>
      <c r="AL25" s="105">
        <f t="shared" si="19"/>
        <v>0</v>
      </c>
      <c r="AM25" s="98">
        <f>IF(N25 &gt; 0, AI25, )</f>
        <v>0.31274999999999997</v>
      </c>
      <c r="AN25" s="98">
        <f t="shared" si="38"/>
        <v>0.34417515432098761</v>
      </c>
      <c r="AO25" s="98">
        <f t="shared" si="20"/>
        <v>9.560420953360767E-5</v>
      </c>
      <c r="AP25" s="27">
        <f t="shared" si="21"/>
        <v>0</v>
      </c>
      <c r="AQ25" s="27">
        <f t="shared" si="22"/>
        <v>0</v>
      </c>
      <c r="AR25" s="27">
        <f t="shared" si="23"/>
        <v>0</v>
      </c>
      <c r="AS25" s="27">
        <f t="shared" si="24"/>
        <v>0</v>
      </c>
      <c r="AT25" s="27">
        <f t="shared" si="1"/>
        <v>0</v>
      </c>
      <c r="AU25" s="27">
        <f t="shared" si="1"/>
        <v>0</v>
      </c>
      <c r="AV25" s="27">
        <f t="shared" si="25"/>
        <v>0</v>
      </c>
      <c r="AW25" s="27">
        <f t="shared" si="26"/>
        <v>0</v>
      </c>
      <c r="AX25" s="27">
        <f t="shared" si="27"/>
        <v>0</v>
      </c>
      <c r="AY25" s="27">
        <f>AN25-AW25</f>
        <v>0.34417515432098761</v>
      </c>
      <c r="AZ25" s="110">
        <f t="shared" si="28"/>
        <v>9.560420953360767E-5</v>
      </c>
      <c r="BB25" s="65">
        <v>0</v>
      </c>
      <c r="BC25" s="83">
        <f t="shared" si="29"/>
        <v>0</v>
      </c>
      <c r="BD25" s="83">
        <f t="shared" si="30"/>
        <v>0</v>
      </c>
      <c r="BE25" s="83">
        <f t="shared" si="31"/>
        <v>0</v>
      </c>
      <c r="BF25" s="83">
        <f t="shared" si="32"/>
        <v>0</v>
      </c>
      <c r="BG25" s="83">
        <f t="shared" si="33"/>
        <v>0</v>
      </c>
    </row>
    <row r="26" spans="2:59">
      <c r="B26" s="9" t="s">
        <v>32</v>
      </c>
      <c r="C26" s="9">
        <v>15</v>
      </c>
      <c r="D26" s="9">
        <v>15</v>
      </c>
      <c r="E26" s="18">
        <v>9.9</v>
      </c>
      <c r="F26" s="66">
        <f t="shared" si="2"/>
        <v>2.75</v>
      </c>
      <c r="G26" s="17">
        <f t="shared" si="34"/>
        <v>1.0694444444444444</v>
      </c>
      <c r="H26" s="17">
        <f t="shared" si="3"/>
        <v>8</v>
      </c>
      <c r="I26" s="28">
        <f>'Ducati Panigale 1199 data'!$C$8*G26</f>
        <v>297.30555555555554</v>
      </c>
      <c r="J26" s="28">
        <f>'Ducati Panigale 1199 data'!$C$8*'Ducati Panigale 1199 data'!$C$15*'Ducati Panigale 1199 data'!$C$10</f>
        <v>54.543600000000005</v>
      </c>
      <c r="K26" s="28">
        <f>(0.5*'Ducati Panigale 1199 data'!$C$12)*'Ducati Panigale 1199 data'!$C$14*'Ducati Panigale 1199 data'!$C$11*F26^2</f>
        <v>1.06999921875</v>
      </c>
      <c r="L26" s="28">
        <f t="shared" si="4"/>
        <v>352.91915477430558</v>
      </c>
      <c r="M26" s="28">
        <f t="shared" si="0"/>
        <v>970.52767562934037</v>
      </c>
      <c r="N26" s="17">
        <f t="shared" si="5"/>
        <v>0.97052767562934039</v>
      </c>
      <c r="O26" s="105">
        <f t="shared" si="6"/>
        <v>0</v>
      </c>
      <c r="P26" s="105">
        <f t="shared" si="7"/>
        <v>0</v>
      </c>
      <c r="Q26" s="105">
        <f t="shared" si="35"/>
        <v>0</v>
      </c>
      <c r="R26" s="27">
        <f t="shared" si="8"/>
        <v>0</v>
      </c>
      <c r="S26" s="98">
        <f t="shared" si="9"/>
        <v>0.97052767562934039</v>
      </c>
      <c r="T26" s="17">
        <f t="shared" si="36"/>
        <v>1.6549974192097481</v>
      </c>
      <c r="U26" s="17">
        <f t="shared" si="10"/>
        <v>4.5972150533604114E-4</v>
      </c>
      <c r="V26" s="17">
        <f t="shared" si="11"/>
        <v>0</v>
      </c>
      <c r="W26" s="17">
        <f t="shared" si="12"/>
        <v>0</v>
      </c>
      <c r="X26" s="17">
        <f t="shared" si="12"/>
        <v>0</v>
      </c>
      <c r="Y26" s="17">
        <f t="shared" si="13"/>
        <v>0</v>
      </c>
      <c r="Z26" s="17">
        <f>Y26/3600</f>
        <v>0</v>
      </c>
      <c r="AA26" s="17">
        <f>0.96*Y26</f>
        <v>0</v>
      </c>
      <c r="AB26" s="17">
        <f t="shared" si="14"/>
        <v>0</v>
      </c>
      <c r="AC26" s="17">
        <f t="shared" si="15"/>
        <v>0</v>
      </c>
      <c r="AD26" s="17">
        <f t="shared" si="16"/>
        <v>0</v>
      </c>
      <c r="AE26" s="17">
        <f t="shared" si="37"/>
        <v>0</v>
      </c>
      <c r="AF26" s="17">
        <f>T26-AD26</f>
        <v>1.6549974192097481</v>
      </c>
      <c r="AG26" s="17">
        <f t="shared" si="17"/>
        <v>4.5972150533604114E-4</v>
      </c>
      <c r="AH26" s="28">
        <f>0.5*'Ducati Panigale 1199 data'!$C$8*'WLTP class 3 v5'!F26^2</f>
        <v>1051.1875</v>
      </c>
      <c r="AI26" s="17">
        <f t="shared" si="18"/>
        <v>1.0511874999999999</v>
      </c>
      <c r="AJ26" s="17" t="str">
        <f>IF(N26&lt;0, AI26, "0")</f>
        <v>0</v>
      </c>
      <c r="AK26" s="98">
        <f>AK25+AJ26</f>
        <v>0</v>
      </c>
      <c r="AL26" s="105">
        <f t="shared" si="19"/>
        <v>0</v>
      </c>
      <c r="AM26" s="98">
        <f>IF(N26 &gt; 0, AI26, )</f>
        <v>1.0511874999999999</v>
      </c>
      <c r="AN26" s="98">
        <f t="shared" si="38"/>
        <v>1.3953626543209876</v>
      </c>
      <c r="AO26" s="98">
        <f t="shared" si="20"/>
        <v>3.8760073731138544E-4</v>
      </c>
      <c r="AP26" s="27">
        <f t="shared" si="21"/>
        <v>0</v>
      </c>
      <c r="AQ26" s="27">
        <f t="shared" si="22"/>
        <v>0</v>
      </c>
      <c r="AR26" s="27">
        <f t="shared" si="23"/>
        <v>0</v>
      </c>
      <c r="AS26" s="27">
        <f t="shared" si="24"/>
        <v>0</v>
      </c>
      <c r="AT26" s="27">
        <f t="shared" si="1"/>
        <v>0</v>
      </c>
      <c r="AU26" s="27">
        <f t="shared" si="1"/>
        <v>0</v>
      </c>
      <c r="AV26" s="27">
        <f t="shared" si="25"/>
        <v>0</v>
      </c>
      <c r="AW26" s="27">
        <f t="shared" si="26"/>
        <v>0</v>
      </c>
      <c r="AX26" s="27">
        <f t="shared" si="27"/>
        <v>0</v>
      </c>
      <c r="AY26" s="27">
        <f>AN26-AW26</f>
        <v>1.3953626543209876</v>
      </c>
      <c r="AZ26" s="110">
        <f t="shared" si="28"/>
        <v>3.8760073731138544E-4</v>
      </c>
      <c r="BB26" s="65">
        <v>0</v>
      </c>
      <c r="BC26" s="83">
        <f t="shared" si="29"/>
        <v>0</v>
      </c>
      <c r="BD26" s="83">
        <f t="shared" si="30"/>
        <v>0</v>
      </c>
      <c r="BE26" s="83">
        <f t="shared" si="31"/>
        <v>0</v>
      </c>
      <c r="BF26" s="83">
        <f t="shared" si="32"/>
        <v>0</v>
      </c>
      <c r="BG26" s="83">
        <f t="shared" si="33"/>
        <v>0</v>
      </c>
    </row>
    <row r="27" spans="2:59">
      <c r="B27" s="9" t="s">
        <v>32</v>
      </c>
      <c r="C27" s="9">
        <v>16</v>
      </c>
      <c r="D27" s="9">
        <v>16</v>
      </c>
      <c r="E27" s="18">
        <v>13.1</v>
      </c>
      <c r="F27" s="66">
        <f t="shared" si="2"/>
        <v>3.6388888888888888</v>
      </c>
      <c r="G27" s="17">
        <f t="shared" si="34"/>
        <v>0.97222222222222199</v>
      </c>
      <c r="H27" s="17">
        <f t="shared" si="3"/>
        <v>8.5</v>
      </c>
      <c r="I27" s="28">
        <f>'Ducati Panigale 1199 data'!$C$8*G27</f>
        <v>270.27777777777771</v>
      </c>
      <c r="J27" s="28">
        <f>'Ducati Panigale 1199 data'!$C$8*'Ducati Panigale 1199 data'!$C$15*'Ducati Panigale 1199 data'!$C$10</f>
        <v>54.543600000000005</v>
      </c>
      <c r="K27" s="28">
        <f>(0.5*'Ducati Panigale 1199 data'!$C$12)*'Ducati Panigale 1199 data'!$C$14*'Ducati Panigale 1199 data'!$C$11*F27^2</f>
        <v>1.8735084780092595</v>
      </c>
      <c r="L27" s="28">
        <f t="shared" si="4"/>
        <v>326.69488625578703</v>
      </c>
      <c r="M27" s="28">
        <f t="shared" si="0"/>
        <v>1188.8063916530027</v>
      </c>
      <c r="N27" s="17">
        <f t="shared" si="5"/>
        <v>1.1888063916530027</v>
      </c>
      <c r="O27" s="105">
        <f t="shared" si="6"/>
        <v>0</v>
      </c>
      <c r="P27" s="105">
        <f t="shared" si="7"/>
        <v>0</v>
      </c>
      <c r="Q27" s="105">
        <f t="shared" si="35"/>
        <v>0</v>
      </c>
      <c r="R27" s="27">
        <f t="shared" si="8"/>
        <v>0</v>
      </c>
      <c r="S27" s="98">
        <f t="shared" si="9"/>
        <v>1.1888063916530027</v>
      </c>
      <c r="T27" s="17">
        <f t="shared" si="36"/>
        <v>2.8438038108627506</v>
      </c>
      <c r="U27" s="17">
        <f t="shared" si="10"/>
        <v>7.8994550301743067E-4</v>
      </c>
      <c r="V27" s="17">
        <f t="shared" si="11"/>
        <v>0</v>
      </c>
      <c r="W27" s="17">
        <f t="shared" si="12"/>
        <v>0</v>
      </c>
      <c r="X27" s="17">
        <f t="shared" si="12"/>
        <v>0</v>
      </c>
      <c r="Y27" s="17">
        <f t="shared" si="13"/>
        <v>0</v>
      </c>
      <c r="Z27" s="17">
        <f>Y27/3600</f>
        <v>0</v>
      </c>
      <c r="AA27" s="17">
        <f>0.96*Y27</f>
        <v>0</v>
      </c>
      <c r="AB27" s="17">
        <f t="shared" si="14"/>
        <v>0</v>
      </c>
      <c r="AC27" s="17">
        <f t="shared" si="15"/>
        <v>0</v>
      </c>
      <c r="AD27" s="17">
        <f t="shared" si="16"/>
        <v>0</v>
      </c>
      <c r="AE27" s="17">
        <f t="shared" si="37"/>
        <v>0</v>
      </c>
      <c r="AF27" s="17">
        <f>T27-AD27</f>
        <v>2.8438038108627506</v>
      </c>
      <c r="AG27" s="17">
        <f t="shared" si="17"/>
        <v>7.8994550301743067E-4</v>
      </c>
      <c r="AH27" s="28">
        <f>0.5*'Ducati Panigale 1199 data'!$C$8*'WLTP class 3 v5'!F27^2</f>
        <v>1840.5702160493827</v>
      </c>
      <c r="AI27" s="17">
        <f t="shared" si="18"/>
        <v>1.8405702160493826</v>
      </c>
      <c r="AJ27" s="17" t="str">
        <f>IF(N27&lt;0, AI27, "0")</f>
        <v>0</v>
      </c>
      <c r="AK27" s="98">
        <f>AK26+AJ27</f>
        <v>0</v>
      </c>
      <c r="AL27" s="105">
        <f t="shared" si="19"/>
        <v>0</v>
      </c>
      <c r="AM27" s="98">
        <f>IF(N27 &gt; 0, AI27, )</f>
        <v>1.8405702160493826</v>
      </c>
      <c r="AN27" s="98">
        <f t="shared" si="38"/>
        <v>3.2359328703703705</v>
      </c>
      <c r="AO27" s="98">
        <f t="shared" si="20"/>
        <v>8.9887024176954738E-4</v>
      </c>
      <c r="AP27" s="27">
        <f t="shared" si="21"/>
        <v>0</v>
      </c>
      <c r="AQ27" s="27">
        <f t="shared" si="22"/>
        <v>0</v>
      </c>
      <c r="AR27" s="27">
        <f t="shared" si="23"/>
        <v>0</v>
      </c>
      <c r="AS27" s="27">
        <f t="shared" si="24"/>
        <v>0</v>
      </c>
      <c r="AT27" s="27">
        <f t="shared" si="1"/>
        <v>0</v>
      </c>
      <c r="AU27" s="27">
        <f t="shared" si="1"/>
        <v>0</v>
      </c>
      <c r="AV27" s="27">
        <f t="shared" si="25"/>
        <v>0</v>
      </c>
      <c r="AW27" s="27">
        <f t="shared" si="26"/>
        <v>0</v>
      </c>
      <c r="AX27" s="27">
        <f t="shared" si="27"/>
        <v>0</v>
      </c>
      <c r="AY27" s="27">
        <f>AN27-AW27</f>
        <v>3.2359328703703705</v>
      </c>
      <c r="AZ27" s="110">
        <f t="shared" si="28"/>
        <v>8.9887024176954738E-4</v>
      </c>
      <c r="BB27" s="65">
        <v>0</v>
      </c>
      <c r="BC27" s="83">
        <f t="shared" si="29"/>
        <v>0</v>
      </c>
      <c r="BD27" s="83">
        <f t="shared" si="30"/>
        <v>0</v>
      </c>
      <c r="BE27" s="83">
        <f t="shared" si="31"/>
        <v>0</v>
      </c>
      <c r="BF27" s="83">
        <f t="shared" si="32"/>
        <v>0</v>
      </c>
      <c r="BG27" s="83">
        <f t="shared" si="33"/>
        <v>0</v>
      </c>
    </row>
    <row r="28" spans="2:59">
      <c r="B28" s="9" t="s">
        <v>32</v>
      </c>
      <c r="C28" s="9">
        <v>17</v>
      </c>
      <c r="D28" s="9">
        <v>17</v>
      </c>
      <c r="E28" s="18">
        <v>16.899999999999999</v>
      </c>
      <c r="F28" s="66">
        <f t="shared" si="2"/>
        <v>4.6944444444444446</v>
      </c>
      <c r="G28" s="17">
        <f t="shared" si="34"/>
        <v>1.1944444444444444</v>
      </c>
      <c r="H28" s="17">
        <f t="shared" si="3"/>
        <v>9</v>
      </c>
      <c r="I28" s="28">
        <f>'Ducati Panigale 1199 data'!$C$8*G28</f>
        <v>332.05555555555554</v>
      </c>
      <c r="J28" s="28">
        <f>'Ducati Panigale 1199 data'!$C$8*'Ducati Panigale 1199 data'!$C$15*'Ducati Panigale 1199 data'!$C$10</f>
        <v>54.543600000000005</v>
      </c>
      <c r="K28" s="28">
        <f>(0.5*'Ducati Panigale 1199 data'!$C$12)*'Ducati Panigale 1199 data'!$C$14*'Ducati Panigale 1199 data'!$C$11*F28^2</f>
        <v>3.1180744502314819</v>
      </c>
      <c r="L28" s="28">
        <f t="shared" si="4"/>
        <v>389.71723000578703</v>
      </c>
      <c r="M28" s="28">
        <f t="shared" si="0"/>
        <v>1829.5058853049447</v>
      </c>
      <c r="N28" s="17">
        <f t="shared" si="5"/>
        <v>1.8295058853049448</v>
      </c>
      <c r="O28" s="105">
        <f t="shared" si="6"/>
        <v>0</v>
      </c>
      <c r="P28" s="105">
        <f t="shared" si="7"/>
        <v>0</v>
      </c>
      <c r="Q28" s="105">
        <f t="shared" si="35"/>
        <v>0</v>
      </c>
      <c r="R28" s="27">
        <f t="shared" si="8"/>
        <v>0</v>
      </c>
      <c r="S28" s="98">
        <f t="shared" si="9"/>
        <v>1.8295058853049448</v>
      </c>
      <c r="T28" s="17">
        <f t="shared" si="36"/>
        <v>4.6733096961676956</v>
      </c>
      <c r="U28" s="17">
        <f t="shared" si="10"/>
        <v>1.2981415822688044E-3</v>
      </c>
      <c r="V28" s="17">
        <f t="shared" si="11"/>
        <v>0</v>
      </c>
      <c r="W28" s="17">
        <f t="shared" si="12"/>
        <v>0</v>
      </c>
      <c r="X28" s="17">
        <f t="shared" si="12"/>
        <v>0</v>
      </c>
      <c r="Y28" s="17">
        <f t="shared" si="13"/>
        <v>0</v>
      </c>
      <c r="Z28" s="17">
        <f>Y28/3600</f>
        <v>0</v>
      </c>
      <c r="AA28" s="17">
        <f>0.96*Y28</f>
        <v>0</v>
      </c>
      <c r="AB28" s="17">
        <f t="shared" si="14"/>
        <v>0</v>
      </c>
      <c r="AC28" s="17">
        <f t="shared" si="15"/>
        <v>0</v>
      </c>
      <c r="AD28" s="17">
        <f t="shared" si="16"/>
        <v>0</v>
      </c>
      <c r="AE28" s="17">
        <f t="shared" si="37"/>
        <v>0</v>
      </c>
      <c r="AF28" s="17">
        <f>T28-AD28</f>
        <v>4.6733096961676956</v>
      </c>
      <c r="AG28" s="17">
        <f t="shared" si="17"/>
        <v>1.2981415822688044E-3</v>
      </c>
      <c r="AH28" s="28">
        <f>0.5*'Ducati Panigale 1199 data'!$C$8*'WLTP class 3 v5'!F28^2</f>
        <v>3063.2554012345681</v>
      </c>
      <c r="AI28" s="17">
        <f t="shared" si="18"/>
        <v>3.0632554012345681</v>
      </c>
      <c r="AJ28" s="17" t="str">
        <f>IF(N28&lt;0, AI28, "0")</f>
        <v>0</v>
      </c>
      <c r="AK28" s="98">
        <f>AK27+AJ28</f>
        <v>0</v>
      </c>
      <c r="AL28" s="105">
        <f t="shared" si="19"/>
        <v>0</v>
      </c>
      <c r="AM28" s="98">
        <f>IF(N28 &gt; 0, AI28, )</f>
        <v>3.0632554012345681</v>
      </c>
      <c r="AN28" s="98">
        <f t="shared" si="38"/>
        <v>6.2991882716049385</v>
      </c>
      <c r="AO28" s="98">
        <f t="shared" si="20"/>
        <v>1.7497745198902608E-3</v>
      </c>
      <c r="AP28" s="27">
        <f t="shared" si="21"/>
        <v>0</v>
      </c>
      <c r="AQ28" s="27">
        <f t="shared" si="22"/>
        <v>0</v>
      </c>
      <c r="AR28" s="27">
        <f t="shared" si="23"/>
        <v>0</v>
      </c>
      <c r="AS28" s="27">
        <f t="shared" si="24"/>
        <v>0</v>
      </c>
      <c r="AT28" s="27">
        <f t="shared" si="1"/>
        <v>0</v>
      </c>
      <c r="AU28" s="27">
        <f t="shared" si="1"/>
        <v>0</v>
      </c>
      <c r="AV28" s="27">
        <f t="shared" si="25"/>
        <v>0</v>
      </c>
      <c r="AW28" s="27">
        <f t="shared" si="26"/>
        <v>0</v>
      </c>
      <c r="AX28" s="27">
        <f t="shared" si="27"/>
        <v>0</v>
      </c>
      <c r="AY28" s="27">
        <f>AN28-AW28</f>
        <v>6.2991882716049385</v>
      </c>
      <c r="AZ28" s="110">
        <f t="shared" si="28"/>
        <v>1.7497745198902608E-3</v>
      </c>
      <c r="BB28" s="65">
        <v>0</v>
      </c>
      <c r="BC28" s="83">
        <f t="shared" si="29"/>
        <v>0</v>
      </c>
      <c r="BD28" s="83">
        <f t="shared" si="30"/>
        <v>0</v>
      </c>
      <c r="BE28" s="83">
        <f t="shared" si="31"/>
        <v>0</v>
      </c>
      <c r="BF28" s="83">
        <f t="shared" si="32"/>
        <v>0</v>
      </c>
      <c r="BG28" s="83">
        <f t="shared" si="33"/>
        <v>0</v>
      </c>
    </row>
    <row r="29" spans="2:59">
      <c r="B29" s="9" t="s">
        <v>32</v>
      </c>
      <c r="C29" s="9">
        <v>18</v>
      </c>
      <c r="D29" s="9">
        <v>18</v>
      </c>
      <c r="E29" s="18">
        <v>21.7</v>
      </c>
      <c r="F29" s="66">
        <f t="shared" si="2"/>
        <v>6.0277777777777777</v>
      </c>
      <c r="G29" s="17">
        <f t="shared" si="34"/>
        <v>1.2638888888888891</v>
      </c>
      <c r="H29" s="17">
        <f t="shared" si="3"/>
        <v>9.5</v>
      </c>
      <c r="I29" s="28">
        <f>'Ducati Panigale 1199 data'!$C$8*G29</f>
        <v>351.36111111111114</v>
      </c>
      <c r="J29" s="28">
        <f>'Ducati Panigale 1199 data'!$C$8*'Ducati Panigale 1199 data'!$C$15*'Ducati Panigale 1199 data'!$C$10</f>
        <v>54.543600000000005</v>
      </c>
      <c r="K29" s="28">
        <f>(0.5*'Ducati Panigale 1199 data'!$C$12)*'Ducati Panigale 1199 data'!$C$14*'Ducati Panigale 1199 data'!$C$11*F29^2</f>
        <v>5.1408216724537041</v>
      </c>
      <c r="L29" s="28">
        <f t="shared" si="4"/>
        <v>411.04553278356485</v>
      </c>
      <c r="M29" s="28">
        <f t="shared" si="0"/>
        <v>2477.6911281675993</v>
      </c>
      <c r="N29" s="17">
        <f t="shared" si="5"/>
        <v>2.4776911281675993</v>
      </c>
      <c r="O29" s="105">
        <f t="shared" si="6"/>
        <v>0</v>
      </c>
      <c r="P29" s="105">
        <f t="shared" si="7"/>
        <v>0</v>
      </c>
      <c r="Q29" s="105">
        <f t="shared" si="35"/>
        <v>0</v>
      </c>
      <c r="R29" s="27">
        <f t="shared" si="8"/>
        <v>0</v>
      </c>
      <c r="S29" s="98">
        <f t="shared" si="9"/>
        <v>2.4776911281675993</v>
      </c>
      <c r="T29" s="17">
        <f t="shared" si="36"/>
        <v>7.1510008243352949</v>
      </c>
      <c r="U29" s="17">
        <f t="shared" si="10"/>
        <v>1.9863891178709151E-3</v>
      </c>
      <c r="V29" s="17">
        <f t="shared" si="11"/>
        <v>0</v>
      </c>
      <c r="W29" s="17">
        <f t="shared" si="12"/>
        <v>0</v>
      </c>
      <c r="X29" s="17">
        <f t="shared" si="12"/>
        <v>0</v>
      </c>
      <c r="Y29" s="17">
        <f t="shared" si="13"/>
        <v>0</v>
      </c>
      <c r="Z29" s="17">
        <f>Y29/3600</f>
        <v>0</v>
      </c>
      <c r="AA29" s="17">
        <f>0.96*Y29</f>
        <v>0</v>
      </c>
      <c r="AB29" s="17">
        <f t="shared" si="14"/>
        <v>0</v>
      </c>
      <c r="AC29" s="17">
        <f t="shared" si="15"/>
        <v>0</v>
      </c>
      <c r="AD29" s="17">
        <f t="shared" si="16"/>
        <v>0</v>
      </c>
      <c r="AE29" s="17">
        <f t="shared" si="37"/>
        <v>0</v>
      </c>
      <c r="AF29" s="17">
        <f>T29-AD29</f>
        <v>7.1510008243352949</v>
      </c>
      <c r="AG29" s="17">
        <f t="shared" si="17"/>
        <v>1.9863891178709151E-3</v>
      </c>
      <c r="AH29" s="28">
        <f>0.5*'Ducati Panigale 1199 data'!$C$8*'WLTP class 3 v5'!F29^2</f>
        <v>5050.4405864197524</v>
      </c>
      <c r="AI29" s="17">
        <f t="shared" si="18"/>
        <v>5.0504405864197528</v>
      </c>
      <c r="AJ29" s="17" t="str">
        <f>IF(N29&lt;0, AI29, "0")</f>
        <v>0</v>
      </c>
      <c r="AK29" s="98">
        <f>AK28+AJ29</f>
        <v>0</v>
      </c>
      <c r="AL29" s="105">
        <f t="shared" si="19"/>
        <v>0</v>
      </c>
      <c r="AM29" s="98">
        <f>IF(N29 &gt; 0, AI29, )</f>
        <v>5.0504405864197528</v>
      </c>
      <c r="AN29" s="98">
        <f t="shared" si="38"/>
        <v>11.34962885802469</v>
      </c>
      <c r="AO29" s="98">
        <f t="shared" si="20"/>
        <v>3.1526746827846364E-3</v>
      </c>
      <c r="AP29" s="27">
        <f t="shared" si="21"/>
        <v>0</v>
      </c>
      <c r="AQ29" s="27">
        <f t="shared" si="22"/>
        <v>0</v>
      </c>
      <c r="AR29" s="27">
        <f t="shared" si="23"/>
        <v>0</v>
      </c>
      <c r="AS29" s="27">
        <f t="shared" si="24"/>
        <v>0</v>
      </c>
      <c r="AT29" s="27">
        <f t="shared" si="1"/>
        <v>0</v>
      </c>
      <c r="AU29" s="27">
        <f t="shared" si="1"/>
        <v>0</v>
      </c>
      <c r="AV29" s="27">
        <f t="shared" si="25"/>
        <v>0</v>
      </c>
      <c r="AW29" s="27">
        <f t="shared" si="26"/>
        <v>0</v>
      </c>
      <c r="AX29" s="27">
        <f t="shared" si="27"/>
        <v>0</v>
      </c>
      <c r="AY29" s="27">
        <f>AN29-AW29</f>
        <v>11.34962885802469</v>
      </c>
      <c r="AZ29" s="110">
        <f t="shared" si="28"/>
        <v>3.1526746827846364E-3</v>
      </c>
      <c r="BB29" s="65">
        <v>0</v>
      </c>
      <c r="BC29" s="83">
        <f t="shared" si="29"/>
        <v>0</v>
      </c>
      <c r="BD29" s="83">
        <f t="shared" si="30"/>
        <v>0</v>
      </c>
      <c r="BE29" s="83">
        <f t="shared" si="31"/>
        <v>0</v>
      </c>
      <c r="BF29" s="83">
        <f t="shared" si="32"/>
        <v>0</v>
      </c>
      <c r="BG29" s="83">
        <f t="shared" si="33"/>
        <v>0</v>
      </c>
    </row>
    <row r="30" spans="2:59">
      <c r="B30" s="9" t="s">
        <v>32</v>
      </c>
      <c r="C30" s="9">
        <v>19</v>
      </c>
      <c r="D30" s="9">
        <v>19</v>
      </c>
      <c r="E30" s="18">
        <v>26</v>
      </c>
      <c r="F30" s="66">
        <f t="shared" si="2"/>
        <v>7.2222222222222223</v>
      </c>
      <c r="G30" s="17">
        <f t="shared" si="34"/>
        <v>0.80555555555555558</v>
      </c>
      <c r="H30" s="17">
        <f t="shared" si="3"/>
        <v>10</v>
      </c>
      <c r="I30" s="28">
        <f>'Ducati Panigale 1199 data'!$C$8*G30</f>
        <v>223.94444444444446</v>
      </c>
      <c r="J30" s="28">
        <f>'Ducati Panigale 1199 data'!$C$8*'Ducati Panigale 1199 data'!$C$15*'Ducati Panigale 1199 data'!$C$10</f>
        <v>54.543600000000005</v>
      </c>
      <c r="K30" s="28">
        <f>(0.5*'Ducati Panigale 1199 data'!$C$12)*'Ducati Panigale 1199 data'!$C$14*'Ducati Panigale 1199 data'!$C$11*F30^2</f>
        <v>7.3800578703703712</v>
      </c>
      <c r="L30" s="28">
        <f t="shared" si="4"/>
        <v>285.86810231481485</v>
      </c>
      <c r="M30" s="28">
        <f t="shared" si="0"/>
        <v>2064.6029611625518</v>
      </c>
      <c r="N30" s="17">
        <f t="shared" si="5"/>
        <v>2.0646029611625516</v>
      </c>
      <c r="O30" s="105">
        <f t="shared" si="6"/>
        <v>0</v>
      </c>
      <c r="P30" s="105">
        <f t="shared" si="7"/>
        <v>0</v>
      </c>
      <c r="Q30" s="105">
        <f t="shared" si="35"/>
        <v>0</v>
      </c>
      <c r="R30" s="27">
        <f t="shared" si="8"/>
        <v>0</v>
      </c>
      <c r="S30" s="98">
        <f t="shared" si="9"/>
        <v>2.0646029611625516</v>
      </c>
      <c r="T30" s="17">
        <f t="shared" si="36"/>
        <v>9.2156037854978461</v>
      </c>
      <c r="U30" s="17">
        <f t="shared" si="10"/>
        <v>2.5598899404160685E-3</v>
      </c>
      <c r="V30" s="17">
        <f t="shared" si="11"/>
        <v>0</v>
      </c>
      <c r="W30" s="17">
        <f t="shared" si="12"/>
        <v>0</v>
      </c>
      <c r="X30" s="17">
        <f t="shared" si="12"/>
        <v>0</v>
      </c>
      <c r="Y30" s="17">
        <f t="shared" si="13"/>
        <v>0</v>
      </c>
      <c r="Z30" s="17">
        <f>Y30/3600</f>
        <v>0</v>
      </c>
      <c r="AA30" s="17">
        <f>0.96*Y30</f>
        <v>0</v>
      </c>
      <c r="AB30" s="17">
        <f t="shared" si="14"/>
        <v>0</v>
      </c>
      <c r="AC30" s="17">
        <f t="shared" si="15"/>
        <v>0</v>
      </c>
      <c r="AD30" s="17">
        <f t="shared" si="16"/>
        <v>0</v>
      </c>
      <c r="AE30" s="17">
        <f t="shared" si="37"/>
        <v>0</v>
      </c>
      <c r="AF30" s="17">
        <f>T30-AD30</f>
        <v>9.2156037854978461</v>
      </c>
      <c r="AG30" s="17">
        <f t="shared" si="17"/>
        <v>2.5598899404160685E-3</v>
      </c>
      <c r="AH30" s="28">
        <f>0.5*'Ducati Panigale 1199 data'!$C$8*'WLTP class 3 v5'!F30^2</f>
        <v>7250.308641975309</v>
      </c>
      <c r="AI30" s="17">
        <f t="shared" si="18"/>
        <v>7.2503086419753089</v>
      </c>
      <c r="AJ30" s="17" t="str">
        <f>IF(N30&lt;0, AI30, "0")</f>
        <v>0</v>
      </c>
      <c r="AK30" s="98">
        <f>AK29+AJ30</f>
        <v>0</v>
      </c>
      <c r="AL30" s="105">
        <f t="shared" si="19"/>
        <v>0</v>
      </c>
      <c r="AM30" s="98">
        <f>IF(N30 &gt; 0, AI30, )</f>
        <v>7.2503086419753089</v>
      </c>
      <c r="AN30" s="98">
        <f t="shared" si="38"/>
        <v>18.599937499999999</v>
      </c>
      <c r="AO30" s="98">
        <f t="shared" si="20"/>
        <v>5.1666493055555554E-3</v>
      </c>
      <c r="AP30" s="27">
        <f t="shared" si="21"/>
        <v>0</v>
      </c>
      <c r="AQ30" s="27">
        <f t="shared" si="22"/>
        <v>0</v>
      </c>
      <c r="AR30" s="27">
        <f t="shared" si="23"/>
        <v>0</v>
      </c>
      <c r="AS30" s="27">
        <f t="shared" si="24"/>
        <v>0</v>
      </c>
      <c r="AT30" s="27">
        <f t="shared" si="1"/>
        <v>0</v>
      </c>
      <c r="AU30" s="27">
        <f t="shared" si="1"/>
        <v>0</v>
      </c>
      <c r="AV30" s="27">
        <f t="shared" si="25"/>
        <v>0</v>
      </c>
      <c r="AW30" s="27">
        <f t="shared" si="26"/>
        <v>0</v>
      </c>
      <c r="AX30" s="27">
        <f t="shared" si="27"/>
        <v>0</v>
      </c>
      <c r="AY30" s="27">
        <f>AN30-AW30</f>
        <v>18.599937499999999</v>
      </c>
      <c r="AZ30" s="110">
        <f t="shared" si="28"/>
        <v>5.1666493055555554E-3</v>
      </c>
      <c r="BB30" s="65">
        <v>0</v>
      </c>
      <c r="BC30" s="83">
        <f t="shared" si="29"/>
        <v>0</v>
      </c>
      <c r="BD30" s="83">
        <f t="shared" si="30"/>
        <v>0</v>
      </c>
      <c r="BE30" s="83">
        <f t="shared" si="31"/>
        <v>0</v>
      </c>
      <c r="BF30" s="83">
        <f t="shared" si="32"/>
        <v>0</v>
      </c>
      <c r="BG30" s="83">
        <f t="shared" si="33"/>
        <v>0</v>
      </c>
    </row>
    <row r="31" spans="2:59">
      <c r="B31" s="9" t="s">
        <v>32</v>
      </c>
      <c r="C31" s="9">
        <v>20</v>
      </c>
      <c r="D31" s="9">
        <v>20</v>
      </c>
      <c r="E31" s="18">
        <v>27.5</v>
      </c>
      <c r="F31" s="66">
        <f t="shared" si="2"/>
        <v>7.6388888888888893</v>
      </c>
      <c r="G31" s="17">
        <f t="shared" si="34"/>
        <v>0.29166666666666685</v>
      </c>
      <c r="H31" s="17">
        <f t="shared" si="3"/>
        <v>10.5</v>
      </c>
      <c r="I31" s="28">
        <f>'Ducati Panigale 1199 data'!$C$8*G31</f>
        <v>81.083333333333385</v>
      </c>
      <c r="J31" s="28">
        <f>'Ducati Panigale 1199 data'!$C$8*'Ducati Panigale 1199 data'!$C$15*'Ducati Panigale 1199 data'!$C$10</f>
        <v>54.543600000000005</v>
      </c>
      <c r="K31" s="28">
        <f>(0.5*'Ducati Panigale 1199 data'!$C$12)*'Ducati Panigale 1199 data'!$C$14*'Ducati Panigale 1199 data'!$C$11*F31^2</f>
        <v>8.2561668113425934</v>
      </c>
      <c r="L31" s="28">
        <f t="shared" si="4"/>
        <v>143.88310014467598</v>
      </c>
      <c r="M31" s="28">
        <f t="shared" si="0"/>
        <v>1099.1070149940526</v>
      </c>
      <c r="N31" s="17">
        <f t="shared" si="5"/>
        <v>1.0991070149940527</v>
      </c>
      <c r="O31" s="105">
        <f t="shared" si="6"/>
        <v>0</v>
      </c>
      <c r="P31" s="105">
        <f t="shared" si="7"/>
        <v>0</v>
      </c>
      <c r="Q31" s="105">
        <f t="shared" si="35"/>
        <v>0</v>
      </c>
      <c r="R31" s="27">
        <f t="shared" si="8"/>
        <v>0</v>
      </c>
      <c r="S31" s="98">
        <f t="shared" si="9"/>
        <v>1.0991070149940527</v>
      </c>
      <c r="T31" s="17">
        <f t="shared" si="36"/>
        <v>10.314710800491898</v>
      </c>
      <c r="U31" s="17">
        <f t="shared" si="10"/>
        <v>2.8651974445810828E-3</v>
      </c>
      <c r="V31" s="17">
        <f t="shared" si="11"/>
        <v>0</v>
      </c>
      <c r="W31" s="17">
        <f t="shared" si="12"/>
        <v>0</v>
      </c>
      <c r="X31" s="17">
        <f t="shared" si="12"/>
        <v>0</v>
      </c>
      <c r="Y31" s="17">
        <f t="shared" si="13"/>
        <v>0</v>
      </c>
      <c r="Z31" s="17">
        <f>Y31/3600</f>
        <v>0</v>
      </c>
      <c r="AA31" s="17">
        <f>0.96*Y31</f>
        <v>0</v>
      </c>
      <c r="AB31" s="17">
        <f t="shared" si="14"/>
        <v>0</v>
      </c>
      <c r="AC31" s="17">
        <f t="shared" si="15"/>
        <v>0</v>
      </c>
      <c r="AD31" s="17">
        <f t="shared" si="16"/>
        <v>0</v>
      </c>
      <c r="AE31" s="17">
        <f t="shared" si="37"/>
        <v>0</v>
      </c>
      <c r="AF31" s="17">
        <f>T31-AD31</f>
        <v>10.314710800491898</v>
      </c>
      <c r="AG31" s="17">
        <f t="shared" si="17"/>
        <v>2.8651974445810828E-3</v>
      </c>
      <c r="AH31" s="28">
        <f>0.5*'Ducati Panigale 1199 data'!$C$8*'WLTP class 3 v5'!F31^2</f>
        <v>8111.0146604938273</v>
      </c>
      <c r="AI31" s="17">
        <f t="shared" si="18"/>
        <v>8.1110146604938276</v>
      </c>
      <c r="AJ31" s="17" t="str">
        <f>IF(N31&lt;0, AI31, "0")</f>
        <v>0</v>
      </c>
      <c r="AK31" s="98">
        <f>AK30+AJ31</f>
        <v>0</v>
      </c>
      <c r="AL31" s="105">
        <f t="shared" si="19"/>
        <v>0</v>
      </c>
      <c r="AM31" s="98">
        <f>IF(N31 &gt; 0, AI31, )</f>
        <v>8.1110146604938276</v>
      </c>
      <c r="AN31" s="98">
        <f t="shared" si="38"/>
        <v>26.710952160493825</v>
      </c>
      <c r="AO31" s="98">
        <f t="shared" si="20"/>
        <v>7.4197089334705072E-3</v>
      </c>
      <c r="AP31" s="27">
        <f t="shared" si="21"/>
        <v>0</v>
      </c>
      <c r="AQ31" s="27">
        <f t="shared" si="22"/>
        <v>0</v>
      </c>
      <c r="AR31" s="27">
        <f t="shared" si="23"/>
        <v>0</v>
      </c>
      <c r="AS31" s="27">
        <f t="shared" si="24"/>
        <v>0</v>
      </c>
      <c r="AT31" s="27">
        <f t="shared" si="1"/>
        <v>0</v>
      </c>
      <c r="AU31" s="27">
        <f t="shared" si="1"/>
        <v>0</v>
      </c>
      <c r="AV31" s="27">
        <f t="shared" si="25"/>
        <v>0</v>
      </c>
      <c r="AW31" s="27">
        <f t="shared" si="26"/>
        <v>0</v>
      </c>
      <c r="AX31" s="27">
        <f t="shared" si="27"/>
        <v>0</v>
      </c>
      <c r="AY31" s="27">
        <f>AN31-AW31</f>
        <v>26.710952160493825</v>
      </c>
      <c r="AZ31" s="110">
        <f t="shared" si="28"/>
        <v>7.4197089334705072E-3</v>
      </c>
      <c r="BB31" s="65">
        <v>0</v>
      </c>
      <c r="BC31" s="83">
        <f t="shared" si="29"/>
        <v>0</v>
      </c>
      <c r="BD31" s="83">
        <f t="shared" si="30"/>
        <v>0</v>
      </c>
      <c r="BE31" s="83">
        <f t="shared" si="31"/>
        <v>0</v>
      </c>
      <c r="BF31" s="83">
        <f t="shared" si="32"/>
        <v>0</v>
      </c>
      <c r="BG31" s="83">
        <f t="shared" si="33"/>
        <v>0</v>
      </c>
    </row>
    <row r="32" spans="2:59">
      <c r="B32" s="9" t="s">
        <v>32</v>
      </c>
      <c r="C32" s="9">
        <v>21</v>
      </c>
      <c r="D32" s="9">
        <v>21</v>
      </c>
      <c r="E32" s="18">
        <v>28.1</v>
      </c>
      <c r="F32" s="66">
        <f t="shared" si="2"/>
        <v>7.8055555555555554</v>
      </c>
      <c r="G32" s="17">
        <f t="shared" si="34"/>
        <v>0.1111111111111112</v>
      </c>
      <c r="H32" s="17">
        <f t="shared" si="3"/>
        <v>11</v>
      </c>
      <c r="I32" s="28">
        <f>'Ducati Panigale 1199 data'!$C$8*G32</f>
        <v>30.888888888888914</v>
      </c>
      <c r="J32" s="28">
        <f>'Ducati Panigale 1199 data'!$C$8*'Ducati Panigale 1199 data'!$C$15*'Ducati Panigale 1199 data'!$C$10</f>
        <v>54.543600000000005</v>
      </c>
      <c r="K32" s="28">
        <f>(0.5*'Ducati Panigale 1199 data'!$C$12)*'Ducati Panigale 1199 data'!$C$14*'Ducati Panigale 1199 data'!$C$11*F32^2</f>
        <v>8.6203661168981487</v>
      </c>
      <c r="L32" s="28">
        <f t="shared" si="4"/>
        <v>94.052855005787066</v>
      </c>
      <c r="M32" s="28">
        <f t="shared" si="0"/>
        <v>734.13478490628233</v>
      </c>
      <c r="N32" s="17">
        <f t="shared" si="5"/>
        <v>0.73413478490628237</v>
      </c>
      <c r="O32" s="105">
        <f t="shared" si="6"/>
        <v>0</v>
      </c>
      <c r="P32" s="105">
        <f t="shared" si="7"/>
        <v>0</v>
      </c>
      <c r="Q32" s="105">
        <f t="shared" si="35"/>
        <v>0</v>
      </c>
      <c r="R32" s="27">
        <f t="shared" si="8"/>
        <v>0</v>
      </c>
      <c r="S32" s="98">
        <f t="shared" si="9"/>
        <v>0.73413478490628237</v>
      </c>
      <c r="T32" s="17">
        <f t="shared" si="36"/>
        <v>11.048845585398182</v>
      </c>
      <c r="U32" s="17">
        <f t="shared" si="10"/>
        <v>3.0691237737217169E-3</v>
      </c>
      <c r="V32" s="17">
        <f t="shared" si="11"/>
        <v>0</v>
      </c>
      <c r="W32" s="17">
        <f t="shared" si="12"/>
        <v>0</v>
      </c>
      <c r="X32" s="17">
        <f t="shared" si="12"/>
        <v>0</v>
      </c>
      <c r="Y32" s="17">
        <f t="shared" si="13"/>
        <v>0</v>
      </c>
      <c r="Z32" s="17">
        <f>Y32/3600</f>
        <v>0</v>
      </c>
      <c r="AA32" s="17">
        <f>0.96*Y32</f>
        <v>0</v>
      </c>
      <c r="AB32" s="17">
        <f t="shared" si="14"/>
        <v>0</v>
      </c>
      <c r="AC32" s="17">
        <f t="shared" si="15"/>
        <v>0</v>
      </c>
      <c r="AD32" s="17">
        <f t="shared" si="16"/>
        <v>0</v>
      </c>
      <c r="AE32" s="17">
        <f t="shared" si="37"/>
        <v>0</v>
      </c>
      <c r="AF32" s="17">
        <f>T32-AD32</f>
        <v>11.048845585398182</v>
      </c>
      <c r="AG32" s="17">
        <f t="shared" si="17"/>
        <v>3.0691237737217169E-3</v>
      </c>
      <c r="AH32" s="28">
        <f>0.5*'Ducati Panigale 1199 data'!$C$8*'WLTP class 3 v5'!F32^2</f>
        <v>8468.8109567901229</v>
      </c>
      <c r="AI32" s="17">
        <f t="shared" si="18"/>
        <v>8.4688109567901222</v>
      </c>
      <c r="AJ32" s="17" t="str">
        <f>IF(N32&lt;0, AI32, "0")</f>
        <v>0</v>
      </c>
      <c r="AK32" s="98">
        <f>AK31+AJ32</f>
        <v>0</v>
      </c>
      <c r="AL32" s="105">
        <f t="shared" si="19"/>
        <v>0</v>
      </c>
      <c r="AM32" s="98">
        <f>IF(N32 &gt; 0, AI32, )</f>
        <v>8.4688109567901222</v>
      </c>
      <c r="AN32" s="98">
        <f t="shared" si="38"/>
        <v>35.179763117283947</v>
      </c>
      <c r="AO32" s="98">
        <f t="shared" si="20"/>
        <v>9.7721564214677623E-3</v>
      </c>
      <c r="AP32" s="27">
        <f t="shared" si="21"/>
        <v>0</v>
      </c>
      <c r="AQ32" s="27">
        <f t="shared" si="22"/>
        <v>0</v>
      </c>
      <c r="AR32" s="27">
        <f t="shared" si="23"/>
        <v>0</v>
      </c>
      <c r="AS32" s="27">
        <f t="shared" si="24"/>
        <v>0</v>
      </c>
      <c r="AT32" s="27">
        <f t="shared" si="1"/>
        <v>0</v>
      </c>
      <c r="AU32" s="27">
        <f t="shared" si="1"/>
        <v>0</v>
      </c>
      <c r="AV32" s="27">
        <f t="shared" si="25"/>
        <v>0</v>
      </c>
      <c r="AW32" s="27">
        <f t="shared" si="26"/>
        <v>0</v>
      </c>
      <c r="AX32" s="27">
        <f t="shared" si="27"/>
        <v>0</v>
      </c>
      <c r="AY32" s="27">
        <f>AN32-AW32</f>
        <v>35.179763117283947</v>
      </c>
      <c r="AZ32" s="110">
        <f t="shared" si="28"/>
        <v>9.7721564214677623E-3</v>
      </c>
      <c r="BB32" s="65">
        <v>0</v>
      </c>
      <c r="BC32" s="83">
        <f t="shared" si="29"/>
        <v>0</v>
      </c>
      <c r="BD32" s="83">
        <f t="shared" si="30"/>
        <v>0</v>
      </c>
      <c r="BE32" s="83">
        <f t="shared" si="31"/>
        <v>0</v>
      </c>
      <c r="BF32" s="83">
        <f t="shared" si="32"/>
        <v>0</v>
      </c>
      <c r="BG32" s="83">
        <f t="shared" si="33"/>
        <v>0</v>
      </c>
    </row>
    <row r="33" spans="2:59">
      <c r="B33" s="9" t="s">
        <v>32</v>
      </c>
      <c r="C33" s="9">
        <v>22</v>
      </c>
      <c r="D33" s="9">
        <v>22</v>
      </c>
      <c r="E33" s="18">
        <v>28.3</v>
      </c>
      <c r="F33" s="66">
        <f t="shared" si="2"/>
        <v>7.8611111111111107</v>
      </c>
      <c r="G33" s="17">
        <f t="shared" si="34"/>
        <v>9.7222222222222127E-2</v>
      </c>
      <c r="H33" s="17">
        <f t="shared" si="3"/>
        <v>11.5</v>
      </c>
      <c r="I33" s="28">
        <f>'Ducati Panigale 1199 data'!$C$8*G33</f>
        <v>27.02777777777775</v>
      </c>
      <c r="J33" s="28">
        <f>'Ducati Panigale 1199 data'!$C$8*'Ducati Panigale 1199 data'!$C$15*'Ducati Panigale 1199 data'!$C$10</f>
        <v>54.543600000000005</v>
      </c>
      <c r="K33" s="28">
        <f>(0.5*'Ducati Panigale 1199 data'!$C$12)*'Ducati Panigale 1199 data'!$C$14*'Ducati Panigale 1199 data'!$C$11*F33^2</f>
        <v>8.7435126446759259</v>
      </c>
      <c r="L33" s="28">
        <f t="shared" si="4"/>
        <v>90.314890422453686</v>
      </c>
      <c r="M33" s="28">
        <f t="shared" si="0"/>
        <v>709.97538859873316</v>
      </c>
      <c r="N33" s="17">
        <f t="shared" si="5"/>
        <v>0.70997538859873321</v>
      </c>
      <c r="O33" s="105">
        <f t="shared" si="6"/>
        <v>0</v>
      </c>
      <c r="P33" s="105">
        <f t="shared" si="7"/>
        <v>0</v>
      </c>
      <c r="Q33" s="105">
        <f t="shared" si="35"/>
        <v>0</v>
      </c>
      <c r="R33" s="27">
        <f t="shared" si="8"/>
        <v>0</v>
      </c>
      <c r="S33" s="98">
        <f t="shared" si="9"/>
        <v>0.70997538859873321</v>
      </c>
      <c r="T33" s="17">
        <f t="shared" si="36"/>
        <v>11.758820973996915</v>
      </c>
      <c r="U33" s="17">
        <f t="shared" si="10"/>
        <v>3.2663391594435877E-3</v>
      </c>
      <c r="V33" s="17">
        <f t="shared" si="11"/>
        <v>0</v>
      </c>
      <c r="W33" s="17">
        <f t="shared" si="12"/>
        <v>0</v>
      </c>
      <c r="X33" s="17">
        <f t="shared" si="12"/>
        <v>0</v>
      </c>
      <c r="Y33" s="17">
        <f t="shared" si="13"/>
        <v>0</v>
      </c>
      <c r="Z33" s="17">
        <f>Y33/3600</f>
        <v>0</v>
      </c>
      <c r="AA33" s="17">
        <f>0.96*Y33</f>
        <v>0</v>
      </c>
      <c r="AB33" s="17">
        <f t="shared" si="14"/>
        <v>0</v>
      </c>
      <c r="AC33" s="17">
        <f t="shared" si="15"/>
        <v>0</v>
      </c>
      <c r="AD33" s="17">
        <f t="shared" si="16"/>
        <v>0</v>
      </c>
      <c r="AE33" s="17">
        <f t="shared" si="37"/>
        <v>0</v>
      </c>
      <c r="AF33" s="17">
        <f>T33-AD33</f>
        <v>11.758820973996915</v>
      </c>
      <c r="AG33" s="17">
        <f t="shared" si="17"/>
        <v>3.2663391594435877E-3</v>
      </c>
      <c r="AH33" s="28">
        <f>0.5*'Ducati Panigale 1199 data'!$C$8*'WLTP class 3 v5'!F33^2</f>
        <v>8589.7924382716046</v>
      </c>
      <c r="AI33" s="17">
        <f t="shared" si="18"/>
        <v>8.5897924382716049</v>
      </c>
      <c r="AJ33" s="17" t="str">
        <f>IF(N33&lt;0, AI33, "0")</f>
        <v>0</v>
      </c>
      <c r="AK33" s="98">
        <f>AK32+AJ33</f>
        <v>0</v>
      </c>
      <c r="AL33" s="105">
        <f t="shared" si="19"/>
        <v>0</v>
      </c>
      <c r="AM33" s="98">
        <f>IF(N33 &gt; 0, AI33, )</f>
        <v>8.5897924382716049</v>
      </c>
      <c r="AN33" s="98">
        <f t="shared" si="38"/>
        <v>43.769555555555556</v>
      </c>
      <c r="AO33" s="98">
        <f t="shared" si="20"/>
        <v>1.2158209876543209E-2</v>
      </c>
      <c r="AP33" s="27">
        <f t="shared" si="21"/>
        <v>0</v>
      </c>
      <c r="AQ33" s="27">
        <f t="shared" si="22"/>
        <v>0</v>
      </c>
      <c r="AR33" s="27">
        <f t="shared" si="23"/>
        <v>0</v>
      </c>
      <c r="AS33" s="27">
        <f t="shared" si="24"/>
        <v>0</v>
      </c>
      <c r="AT33" s="27">
        <f t="shared" si="1"/>
        <v>0</v>
      </c>
      <c r="AU33" s="27">
        <f t="shared" si="1"/>
        <v>0</v>
      </c>
      <c r="AV33" s="27">
        <f t="shared" si="25"/>
        <v>0</v>
      </c>
      <c r="AW33" s="27">
        <f t="shared" si="26"/>
        <v>0</v>
      </c>
      <c r="AX33" s="27">
        <f t="shared" si="27"/>
        <v>0</v>
      </c>
      <c r="AY33" s="27">
        <f>AN33-AW33</f>
        <v>43.769555555555556</v>
      </c>
      <c r="AZ33" s="110">
        <f t="shared" si="28"/>
        <v>1.2158209876543209E-2</v>
      </c>
      <c r="BB33" s="65">
        <v>0</v>
      </c>
      <c r="BC33" s="83">
        <f t="shared" si="29"/>
        <v>0</v>
      </c>
      <c r="BD33" s="83">
        <f t="shared" si="30"/>
        <v>0</v>
      </c>
      <c r="BE33" s="83">
        <f t="shared" si="31"/>
        <v>0</v>
      </c>
      <c r="BF33" s="83">
        <f t="shared" si="32"/>
        <v>0</v>
      </c>
      <c r="BG33" s="83">
        <f t="shared" si="33"/>
        <v>0</v>
      </c>
    </row>
    <row r="34" spans="2:59">
      <c r="B34" s="9" t="s">
        <v>32</v>
      </c>
      <c r="C34" s="9">
        <v>23</v>
      </c>
      <c r="D34" s="9">
        <v>23</v>
      </c>
      <c r="E34" s="18">
        <v>28.8</v>
      </c>
      <c r="F34" s="66">
        <f t="shared" si="2"/>
        <v>8</v>
      </c>
      <c r="G34" s="17">
        <f t="shared" si="34"/>
        <v>0.1111111111111112</v>
      </c>
      <c r="H34" s="17">
        <f t="shared" si="3"/>
        <v>12</v>
      </c>
      <c r="I34" s="28">
        <f>'Ducati Panigale 1199 data'!$C$8*G34</f>
        <v>30.888888888888914</v>
      </c>
      <c r="J34" s="28">
        <f>'Ducati Panigale 1199 data'!$C$8*'Ducati Panigale 1199 data'!$C$15*'Ducati Panigale 1199 data'!$C$10</f>
        <v>54.543600000000005</v>
      </c>
      <c r="K34" s="28">
        <f>(0.5*'Ducati Panigale 1199 data'!$C$12)*'Ducati Panigale 1199 data'!$C$14*'Ducati Panigale 1199 data'!$C$11*F34^2</f>
        <v>9.055200000000001</v>
      </c>
      <c r="L34" s="28">
        <f t="shared" si="4"/>
        <v>94.487688888888911</v>
      </c>
      <c r="M34" s="28">
        <f t="shared" si="0"/>
        <v>755.90151111111129</v>
      </c>
      <c r="N34" s="17">
        <f t="shared" si="5"/>
        <v>0.75590151111111126</v>
      </c>
      <c r="O34" s="105">
        <f t="shared" si="6"/>
        <v>0</v>
      </c>
      <c r="P34" s="105">
        <f t="shared" si="7"/>
        <v>0</v>
      </c>
      <c r="Q34" s="105">
        <f t="shared" si="35"/>
        <v>0</v>
      </c>
      <c r="R34" s="27">
        <f t="shared" si="8"/>
        <v>0</v>
      </c>
      <c r="S34" s="98">
        <f t="shared" si="9"/>
        <v>0.75590151111111126</v>
      </c>
      <c r="T34" s="17">
        <f t="shared" si="36"/>
        <v>12.514722485108026</v>
      </c>
      <c r="U34" s="17">
        <f t="shared" si="10"/>
        <v>3.4763118014188958E-3</v>
      </c>
      <c r="V34" s="17">
        <f t="shared" si="11"/>
        <v>0</v>
      </c>
      <c r="W34" s="17">
        <f t="shared" si="12"/>
        <v>0</v>
      </c>
      <c r="X34" s="17">
        <f t="shared" si="12"/>
        <v>0</v>
      </c>
      <c r="Y34" s="17">
        <f t="shared" si="13"/>
        <v>0</v>
      </c>
      <c r="Z34" s="17">
        <f>Y34/3600</f>
        <v>0</v>
      </c>
      <c r="AA34" s="17">
        <f>0.96*Y34</f>
        <v>0</v>
      </c>
      <c r="AB34" s="17">
        <f t="shared" si="14"/>
        <v>0</v>
      </c>
      <c r="AC34" s="17">
        <f t="shared" si="15"/>
        <v>0</v>
      </c>
      <c r="AD34" s="17">
        <f t="shared" si="16"/>
        <v>0</v>
      </c>
      <c r="AE34" s="17">
        <f t="shared" si="37"/>
        <v>0</v>
      </c>
      <c r="AF34" s="17">
        <f>T34-AD34</f>
        <v>12.514722485108026</v>
      </c>
      <c r="AG34" s="17">
        <f t="shared" si="17"/>
        <v>3.4763118014188958E-3</v>
      </c>
      <c r="AH34" s="28">
        <f>0.5*'Ducati Panigale 1199 data'!$C$8*'WLTP class 3 v5'!F34^2</f>
        <v>8896</v>
      </c>
      <c r="AI34" s="17">
        <f t="shared" si="18"/>
        <v>8.8960000000000008</v>
      </c>
      <c r="AJ34" s="17" t="str">
        <f>IF(N34&lt;0, AI34, "0")</f>
        <v>0</v>
      </c>
      <c r="AK34" s="98">
        <f>AK33+AJ34</f>
        <v>0</v>
      </c>
      <c r="AL34" s="105">
        <f t="shared" si="19"/>
        <v>0</v>
      </c>
      <c r="AM34" s="98">
        <f>IF(N34 &gt; 0, AI34, )</f>
        <v>8.8960000000000008</v>
      </c>
      <c r="AN34" s="98">
        <f t="shared" si="38"/>
        <v>52.665555555555557</v>
      </c>
      <c r="AO34" s="98">
        <f t="shared" si="20"/>
        <v>1.4629320987654321E-2</v>
      </c>
      <c r="AP34" s="27">
        <f t="shared" si="21"/>
        <v>0</v>
      </c>
      <c r="AQ34" s="27">
        <f t="shared" si="22"/>
        <v>0</v>
      </c>
      <c r="AR34" s="27">
        <f t="shared" si="23"/>
        <v>0</v>
      </c>
      <c r="AS34" s="27">
        <f t="shared" si="24"/>
        <v>0</v>
      </c>
      <c r="AT34" s="27">
        <f t="shared" si="1"/>
        <v>0</v>
      </c>
      <c r="AU34" s="27">
        <f t="shared" si="1"/>
        <v>0</v>
      </c>
      <c r="AV34" s="27">
        <f t="shared" si="25"/>
        <v>0</v>
      </c>
      <c r="AW34" s="27">
        <f t="shared" si="26"/>
        <v>0</v>
      </c>
      <c r="AX34" s="27">
        <f t="shared" si="27"/>
        <v>0</v>
      </c>
      <c r="AY34" s="27">
        <f>AN34-AW34</f>
        <v>52.665555555555557</v>
      </c>
      <c r="AZ34" s="110">
        <f t="shared" si="28"/>
        <v>1.4629320987654321E-2</v>
      </c>
      <c r="BB34" s="65">
        <v>0</v>
      </c>
      <c r="BC34" s="83">
        <f t="shared" si="29"/>
        <v>0</v>
      </c>
      <c r="BD34" s="83">
        <f t="shared" si="30"/>
        <v>0</v>
      </c>
      <c r="BE34" s="83">
        <f t="shared" si="31"/>
        <v>0</v>
      </c>
      <c r="BF34" s="83">
        <f t="shared" si="32"/>
        <v>0</v>
      </c>
      <c r="BG34" s="83">
        <f t="shared" si="33"/>
        <v>0</v>
      </c>
    </row>
    <row r="35" spans="2:59">
      <c r="B35" s="9" t="s">
        <v>32</v>
      </c>
      <c r="C35" s="9">
        <v>24</v>
      </c>
      <c r="D35" s="9">
        <v>24</v>
      </c>
      <c r="E35" s="18">
        <v>29.1</v>
      </c>
      <c r="F35" s="66">
        <f t="shared" si="2"/>
        <v>8.0833333333333339</v>
      </c>
      <c r="G35" s="17">
        <f t="shared" si="34"/>
        <v>0.27777777777777779</v>
      </c>
      <c r="H35" s="17">
        <f t="shared" si="3"/>
        <v>12.5</v>
      </c>
      <c r="I35" s="28">
        <f>'Ducati Panigale 1199 data'!$C$8*G35</f>
        <v>77.222222222222229</v>
      </c>
      <c r="J35" s="28">
        <f>'Ducati Panigale 1199 data'!$C$8*'Ducati Panigale 1199 data'!$C$15*'Ducati Panigale 1199 data'!$C$10</f>
        <v>54.543600000000005</v>
      </c>
      <c r="K35" s="28">
        <f>(0.5*'Ducati Panigale 1199 data'!$C$12)*'Ducati Panigale 1199 data'!$C$14*'Ducati Panigale 1199 data'!$C$11*F35^2</f>
        <v>9.2448325520833361</v>
      </c>
      <c r="L35" s="28">
        <f t="shared" si="4"/>
        <v>141.01065477430555</v>
      </c>
      <c r="M35" s="28">
        <f t="shared" si="0"/>
        <v>1139.8361260923032</v>
      </c>
      <c r="N35" s="17">
        <f t="shared" si="5"/>
        <v>1.1398361260923031</v>
      </c>
      <c r="O35" s="105">
        <f t="shared" si="6"/>
        <v>0</v>
      </c>
      <c r="P35" s="105">
        <f t="shared" si="7"/>
        <v>0</v>
      </c>
      <c r="Q35" s="105">
        <f t="shared" si="35"/>
        <v>0</v>
      </c>
      <c r="R35" s="27">
        <f t="shared" si="8"/>
        <v>0</v>
      </c>
      <c r="S35" s="98">
        <f t="shared" si="9"/>
        <v>1.1398361260923031</v>
      </c>
      <c r="T35" s="17">
        <f t="shared" si="36"/>
        <v>13.654558611200329</v>
      </c>
      <c r="U35" s="17">
        <f t="shared" si="10"/>
        <v>3.792932947555647E-3</v>
      </c>
      <c r="V35" s="17">
        <f t="shared" si="11"/>
        <v>0</v>
      </c>
      <c r="W35" s="17">
        <f t="shared" si="12"/>
        <v>0</v>
      </c>
      <c r="X35" s="17">
        <f t="shared" si="12"/>
        <v>0</v>
      </c>
      <c r="Y35" s="17">
        <f t="shared" si="13"/>
        <v>0</v>
      </c>
      <c r="Z35" s="17">
        <f>Y35/3600</f>
        <v>0</v>
      </c>
      <c r="AA35" s="17">
        <f>0.96*Y35</f>
        <v>0</v>
      </c>
      <c r="AB35" s="17">
        <f t="shared" si="14"/>
        <v>0</v>
      </c>
      <c r="AC35" s="17">
        <f t="shared" si="15"/>
        <v>0</v>
      </c>
      <c r="AD35" s="17">
        <f t="shared" si="16"/>
        <v>0</v>
      </c>
      <c r="AE35" s="17">
        <f t="shared" si="37"/>
        <v>0</v>
      </c>
      <c r="AF35" s="17">
        <f>T35-AD35</f>
        <v>13.654558611200329</v>
      </c>
      <c r="AG35" s="17">
        <f t="shared" si="17"/>
        <v>3.792932947555647E-3</v>
      </c>
      <c r="AH35" s="28">
        <f>0.5*'Ducati Panigale 1199 data'!$C$8*'WLTP class 3 v5'!F35^2</f>
        <v>9082.2986111111113</v>
      </c>
      <c r="AI35" s="17">
        <f t="shared" si="18"/>
        <v>9.0822986111111117</v>
      </c>
      <c r="AJ35" s="17" t="str">
        <f>IF(N35&lt;0, AI35, "0")</f>
        <v>0</v>
      </c>
      <c r="AK35" s="98">
        <f>AK34+AJ35</f>
        <v>0</v>
      </c>
      <c r="AL35" s="105">
        <f t="shared" si="19"/>
        <v>0</v>
      </c>
      <c r="AM35" s="98">
        <f>IF(N35 &gt; 0, AI35, )</f>
        <v>9.0822986111111117</v>
      </c>
      <c r="AN35" s="98">
        <f t="shared" si="38"/>
        <v>61.74785416666667</v>
      </c>
      <c r="AO35" s="98">
        <f t="shared" si="20"/>
        <v>1.7152181712962965E-2</v>
      </c>
      <c r="AP35" s="27">
        <f t="shared" si="21"/>
        <v>0</v>
      </c>
      <c r="AQ35" s="27">
        <f t="shared" si="22"/>
        <v>0</v>
      </c>
      <c r="AR35" s="27">
        <f t="shared" si="23"/>
        <v>0</v>
      </c>
      <c r="AS35" s="27">
        <f t="shared" si="24"/>
        <v>0</v>
      </c>
      <c r="AT35" s="27">
        <f t="shared" si="1"/>
        <v>0</v>
      </c>
      <c r="AU35" s="27">
        <f t="shared" si="1"/>
        <v>0</v>
      </c>
      <c r="AV35" s="27">
        <f t="shared" si="25"/>
        <v>0</v>
      </c>
      <c r="AW35" s="27">
        <f t="shared" si="26"/>
        <v>0</v>
      </c>
      <c r="AX35" s="27">
        <f t="shared" si="27"/>
        <v>0</v>
      </c>
      <c r="AY35" s="27">
        <f>AN35-AW35</f>
        <v>61.74785416666667</v>
      </c>
      <c r="AZ35" s="110">
        <f t="shared" si="28"/>
        <v>1.7152181712962965E-2</v>
      </c>
      <c r="BB35" s="65">
        <v>0</v>
      </c>
      <c r="BC35" s="83">
        <f t="shared" si="29"/>
        <v>0</v>
      </c>
      <c r="BD35" s="83">
        <f t="shared" si="30"/>
        <v>0</v>
      </c>
      <c r="BE35" s="83">
        <f t="shared" si="31"/>
        <v>0</v>
      </c>
      <c r="BF35" s="83">
        <f t="shared" si="32"/>
        <v>0</v>
      </c>
      <c r="BG35" s="83">
        <f t="shared" si="33"/>
        <v>0</v>
      </c>
    </row>
    <row r="36" spans="2:59">
      <c r="B36" s="9" t="s">
        <v>32</v>
      </c>
      <c r="C36" s="9">
        <v>25</v>
      </c>
      <c r="D36" s="9">
        <v>25</v>
      </c>
      <c r="E36" s="18">
        <v>30.8</v>
      </c>
      <c r="F36" s="66">
        <f t="shared" si="2"/>
        <v>8.5555555555555554</v>
      </c>
      <c r="G36" s="17">
        <f t="shared" si="34"/>
        <v>0.38888888888888851</v>
      </c>
      <c r="H36" s="17">
        <f t="shared" si="3"/>
        <v>13</v>
      </c>
      <c r="I36" s="28">
        <f>'Ducati Panigale 1199 data'!$C$8*G36</f>
        <v>108.111111111111</v>
      </c>
      <c r="J36" s="28">
        <f>'Ducati Panigale 1199 data'!$C$8*'Ducati Panigale 1199 data'!$C$15*'Ducati Panigale 1199 data'!$C$10</f>
        <v>54.543600000000005</v>
      </c>
      <c r="K36" s="28">
        <f>(0.5*'Ducati Panigale 1199 data'!$C$12)*'Ducati Panigale 1199 data'!$C$14*'Ducati Panigale 1199 data'!$C$11*F36^2</f>
        <v>10.356535648148149</v>
      </c>
      <c r="L36" s="28">
        <f t="shared" si="4"/>
        <v>173.01124675925914</v>
      </c>
      <c r="M36" s="28">
        <f t="shared" si="0"/>
        <v>1480.2073333847725</v>
      </c>
      <c r="N36" s="17">
        <f t="shared" si="5"/>
        <v>1.4802073333847725</v>
      </c>
      <c r="O36" s="105">
        <f t="shared" si="6"/>
        <v>0</v>
      </c>
      <c r="P36" s="105">
        <f t="shared" si="7"/>
        <v>0</v>
      </c>
      <c r="Q36" s="105">
        <f t="shared" si="35"/>
        <v>0</v>
      </c>
      <c r="R36" s="27">
        <f t="shared" si="8"/>
        <v>0</v>
      </c>
      <c r="S36" s="98">
        <f t="shared" si="9"/>
        <v>1.4802073333847725</v>
      </c>
      <c r="T36" s="17">
        <f t="shared" si="36"/>
        <v>15.134765944585101</v>
      </c>
      <c r="U36" s="17">
        <f t="shared" si="10"/>
        <v>4.2041016512736392E-3</v>
      </c>
      <c r="V36" s="17">
        <f t="shared" si="11"/>
        <v>0</v>
      </c>
      <c r="W36" s="17">
        <f t="shared" si="12"/>
        <v>0</v>
      </c>
      <c r="X36" s="17">
        <f t="shared" si="12"/>
        <v>0</v>
      </c>
      <c r="Y36" s="17">
        <f t="shared" si="13"/>
        <v>0</v>
      </c>
      <c r="Z36" s="17">
        <f>Y36/3600</f>
        <v>0</v>
      </c>
      <c r="AA36" s="17">
        <f>0.96*Y36</f>
        <v>0</v>
      </c>
      <c r="AB36" s="17">
        <f t="shared" si="14"/>
        <v>0</v>
      </c>
      <c r="AC36" s="17">
        <f t="shared" si="15"/>
        <v>0</v>
      </c>
      <c r="AD36" s="17">
        <f t="shared" si="16"/>
        <v>0</v>
      </c>
      <c r="AE36" s="17">
        <f t="shared" si="37"/>
        <v>0</v>
      </c>
      <c r="AF36" s="17">
        <f>T36-AD36</f>
        <v>15.134765944585101</v>
      </c>
      <c r="AG36" s="17">
        <f t="shared" si="17"/>
        <v>4.2041016512736392E-3</v>
      </c>
      <c r="AH36" s="28">
        <f>0.5*'Ducati Panigale 1199 data'!$C$8*'WLTP class 3 v5'!F36^2</f>
        <v>10174.456790123457</v>
      </c>
      <c r="AI36" s="17">
        <f t="shared" si="18"/>
        <v>10.174456790123457</v>
      </c>
      <c r="AJ36" s="17" t="str">
        <f>IF(N36&lt;0, AI36, "0")</f>
        <v>0</v>
      </c>
      <c r="AK36" s="98">
        <f>AK35+AJ36</f>
        <v>0</v>
      </c>
      <c r="AL36" s="105">
        <f>AK36/3600</f>
        <v>0</v>
      </c>
      <c r="AM36" s="98">
        <f>IF(N36 &gt; 0, AI36, )</f>
        <v>10.174456790123457</v>
      </c>
      <c r="AN36" s="98">
        <f t="shared" si="38"/>
        <v>71.922310956790128</v>
      </c>
      <c r="AO36" s="98">
        <f t="shared" si="20"/>
        <v>1.9978419710219481E-2</v>
      </c>
      <c r="AP36" s="27">
        <f t="shared" si="21"/>
        <v>0</v>
      </c>
      <c r="AQ36" s="27">
        <f t="shared" si="22"/>
        <v>0</v>
      </c>
      <c r="AR36" s="27">
        <f t="shared" si="23"/>
        <v>0</v>
      </c>
      <c r="AS36" s="27">
        <f t="shared" si="24"/>
        <v>0</v>
      </c>
      <c r="AT36" s="27">
        <f t="shared" si="1"/>
        <v>0</v>
      </c>
      <c r="AU36" s="27">
        <f t="shared" si="1"/>
        <v>0</v>
      </c>
      <c r="AV36" s="27">
        <f t="shared" si="25"/>
        <v>0</v>
      </c>
      <c r="AW36" s="27">
        <f t="shared" si="26"/>
        <v>0</v>
      </c>
      <c r="AX36" s="27">
        <f t="shared" si="27"/>
        <v>0</v>
      </c>
      <c r="AY36" s="27">
        <f>AN36-AW36</f>
        <v>71.922310956790128</v>
      </c>
      <c r="AZ36" s="110">
        <f t="shared" si="28"/>
        <v>1.9978419710219481E-2</v>
      </c>
      <c r="BB36" s="65">
        <v>0</v>
      </c>
      <c r="BC36" s="83">
        <f t="shared" si="29"/>
        <v>0</v>
      </c>
      <c r="BD36" s="83">
        <f t="shared" si="30"/>
        <v>0</v>
      </c>
      <c r="BE36" s="83">
        <f t="shared" si="31"/>
        <v>0</v>
      </c>
      <c r="BF36" s="83">
        <f t="shared" si="32"/>
        <v>0</v>
      </c>
      <c r="BG36" s="83">
        <f t="shared" si="33"/>
        <v>0</v>
      </c>
    </row>
    <row r="37" spans="2:59">
      <c r="B37" s="9" t="s">
        <v>32</v>
      </c>
      <c r="C37" s="9">
        <v>26</v>
      </c>
      <c r="D37" s="9">
        <v>26</v>
      </c>
      <c r="E37" s="18">
        <v>31.9</v>
      </c>
      <c r="F37" s="66">
        <f t="shared" si="2"/>
        <v>8.8611111111111107</v>
      </c>
      <c r="G37" s="17">
        <f t="shared" si="34"/>
        <v>0.45833333333333343</v>
      </c>
      <c r="H37" s="17">
        <f t="shared" si="3"/>
        <v>13.5</v>
      </c>
      <c r="I37" s="28">
        <f>'Ducati Panigale 1199 data'!$C$8*G37</f>
        <v>127.41666666666669</v>
      </c>
      <c r="J37" s="28">
        <f>'Ducati Panigale 1199 data'!$C$8*'Ducati Panigale 1199 data'!$C$15*'Ducati Panigale 1199 data'!$C$10</f>
        <v>54.543600000000005</v>
      </c>
      <c r="K37" s="28">
        <f>(0.5*'Ducati Panigale 1199 data'!$C$12)*'Ducati Panigale 1199 data'!$C$14*'Ducati Panigale 1199 data'!$C$11*F37^2</f>
        <v>11.109498061342594</v>
      </c>
      <c r="L37" s="28">
        <f t="shared" si="4"/>
        <v>193.06976472800929</v>
      </c>
      <c r="M37" s="28">
        <f t="shared" si="0"/>
        <v>1710.8126374509711</v>
      </c>
      <c r="N37" s="17">
        <f t="shared" si="5"/>
        <v>1.7108126374509711</v>
      </c>
      <c r="O37" s="105">
        <f t="shared" si="6"/>
        <v>0</v>
      </c>
      <c r="P37" s="105">
        <f t="shared" si="7"/>
        <v>0</v>
      </c>
      <c r="Q37" s="105">
        <f t="shared" si="35"/>
        <v>0</v>
      </c>
      <c r="R37" s="27">
        <f t="shared" si="8"/>
        <v>0</v>
      </c>
      <c r="S37" s="98">
        <f t="shared" si="9"/>
        <v>1.7108126374509711</v>
      </c>
      <c r="T37" s="17">
        <f t="shared" si="36"/>
        <v>16.845578582036072</v>
      </c>
      <c r="U37" s="17">
        <f t="shared" si="10"/>
        <v>4.6793273838989088E-3</v>
      </c>
      <c r="V37" s="17">
        <f t="shared" si="11"/>
        <v>0</v>
      </c>
      <c r="W37" s="17">
        <f t="shared" si="12"/>
        <v>0</v>
      </c>
      <c r="X37" s="17">
        <f t="shared" si="12"/>
        <v>0</v>
      </c>
      <c r="Y37" s="17">
        <f t="shared" si="13"/>
        <v>0</v>
      </c>
      <c r="Z37" s="17">
        <f>Y37/3600</f>
        <v>0</v>
      </c>
      <c r="AA37" s="17">
        <f>0.96*Y37</f>
        <v>0</v>
      </c>
      <c r="AB37" s="17">
        <f t="shared" si="14"/>
        <v>0</v>
      </c>
      <c r="AC37" s="17">
        <f t="shared" si="15"/>
        <v>0</v>
      </c>
      <c r="AD37" s="17">
        <f t="shared" si="16"/>
        <v>0</v>
      </c>
      <c r="AE37" s="17">
        <f t="shared" si="37"/>
        <v>0</v>
      </c>
      <c r="AF37" s="17">
        <f>T37-AD37</f>
        <v>16.845578582036072</v>
      </c>
      <c r="AG37" s="17">
        <f t="shared" si="17"/>
        <v>4.6793273838989088E-3</v>
      </c>
      <c r="AH37" s="28">
        <f>0.5*'Ducati Panigale 1199 data'!$C$8*'WLTP class 3 v5'!F37^2</f>
        <v>10914.181327160493</v>
      </c>
      <c r="AI37" s="17">
        <f t="shared" si="18"/>
        <v>10.914181327160493</v>
      </c>
      <c r="AJ37" s="17" t="str">
        <f>IF(N37&lt;0, AI37, "0")</f>
        <v>0</v>
      </c>
      <c r="AK37" s="98">
        <f>AK36+AJ37</f>
        <v>0</v>
      </c>
      <c r="AL37" s="105">
        <f t="shared" si="19"/>
        <v>0</v>
      </c>
      <c r="AM37" s="98">
        <f>IF(N37 &gt; 0, AI37, )</f>
        <v>10.914181327160493</v>
      </c>
      <c r="AN37" s="98">
        <f t="shared" si="38"/>
        <v>82.836492283950619</v>
      </c>
      <c r="AO37" s="98">
        <f t="shared" si="20"/>
        <v>2.3010136745541837E-2</v>
      </c>
      <c r="AP37" s="27">
        <f t="shared" si="21"/>
        <v>0</v>
      </c>
      <c r="AQ37" s="27">
        <f t="shared" si="22"/>
        <v>0</v>
      </c>
      <c r="AR37" s="27">
        <f t="shared" si="23"/>
        <v>0</v>
      </c>
      <c r="AS37" s="27">
        <f t="shared" si="24"/>
        <v>0</v>
      </c>
      <c r="AT37" s="27">
        <f t="shared" si="1"/>
        <v>0</v>
      </c>
      <c r="AU37" s="27">
        <f t="shared" si="1"/>
        <v>0</v>
      </c>
      <c r="AV37" s="27">
        <f t="shared" si="25"/>
        <v>0</v>
      </c>
      <c r="AW37" s="27">
        <f t="shared" si="26"/>
        <v>0</v>
      </c>
      <c r="AX37" s="27">
        <f t="shared" si="27"/>
        <v>0</v>
      </c>
      <c r="AY37" s="27">
        <f>AN37-AW37</f>
        <v>82.836492283950619</v>
      </c>
      <c r="AZ37" s="110">
        <f t="shared" si="28"/>
        <v>2.3010136745541837E-2</v>
      </c>
      <c r="BB37" s="65">
        <v>0</v>
      </c>
      <c r="BC37" s="83">
        <f t="shared" si="29"/>
        <v>0</v>
      </c>
      <c r="BD37" s="83">
        <f t="shared" si="30"/>
        <v>0</v>
      </c>
      <c r="BE37" s="83">
        <f t="shared" si="31"/>
        <v>0</v>
      </c>
      <c r="BF37" s="83">
        <f t="shared" si="32"/>
        <v>0</v>
      </c>
      <c r="BG37" s="83">
        <f t="shared" si="33"/>
        <v>0</v>
      </c>
    </row>
    <row r="38" spans="2:59">
      <c r="B38" s="9" t="s">
        <v>32</v>
      </c>
      <c r="C38" s="9">
        <v>27</v>
      </c>
      <c r="D38" s="9">
        <v>27</v>
      </c>
      <c r="E38" s="18">
        <v>34.1</v>
      </c>
      <c r="F38" s="66">
        <f t="shared" si="2"/>
        <v>9.4722222222222214</v>
      </c>
      <c r="G38" s="17">
        <f t="shared" si="34"/>
        <v>0.65277777777777812</v>
      </c>
      <c r="H38" s="17">
        <f t="shared" si="3"/>
        <v>14</v>
      </c>
      <c r="I38" s="28">
        <f>'Ducati Panigale 1199 data'!$C$8*G38</f>
        <v>181.47222222222231</v>
      </c>
      <c r="J38" s="28">
        <f>'Ducati Panigale 1199 data'!$C$8*'Ducati Panigale 1199 data'!$C$15*'Ducati Panigale 1199 data'!$C$10</f>
        <v>54.543600000000005</v>
      </c>
      <c r="K38" s="28">
        <f>(0.5*'Ducati Panigale 1199 data'!$C$12)*'Ducati Panigale 1199 data'!$C$14*'Ducati Panigale 1199 data'!$C$11*F38^2</f>
        <v>12.69468208912037</v>
      </c>
      <c r="L38" s="28">
        <f t="shared" si="4"/>
        <v>248.71050431134267</v>
      </c>
      <c r="M38" s="28">
        <f t="shared" si="0"/>
        <v>2355.8411658379955</v>
      </c>
      <c r="N38" s="17">
        <f t="shared" si="5"/>
        <v>2.3558411658379956</v>
      </c>
      <c r="O38" s="105">
        <f t="shared" si="6"/>
        <v>0</v>
      </c>
      <c r="P38" s="105">
        <f t="shared" si="7"/>
        <v>0</v>
      </c>
      <c r="Q38" s="105">
        <f t="shared" si="35"/>
        <v>0</v>
      </c>
      <c r="R38" s="27">
        <f t="shared" si="8"/>
        <v>0</v>
      </c>
      <c r="S38" s="98">
        <f t="shared" si="9"/>
        <v>2.3558411658379956</v>
      </c>
      <c r="T38" s="17">
        <f t="shared" si="36"/>
        <v>19.20141974787407</v>
      </c>
      <c r="U38" s="17">
        <f t="shared" si="10"/>
        <v>5.3337277077427974E-3</v>
      </c>
      <c r="V38" s="17">
        <f t="shared" si="11"/>
        <v>0</v>
      </c>
      <c r="W38" s="17">
        <f t="shared" si="12"/>
        <v>0</v>
      </c>
      <c r="X38" s="17">
        <f t="shared" si="12"/>
        <v>0</v>
      </c>
      <c r="Y38" s="17">
        <f t="shared" si="13"/>
        <v>0</v>
      </c>
      <c r="Z38" s="17">
        <f>Y38/3600</f>
        <v>0</v>
      </c>
      <c r="AA38" s="17">
        <f>0.96*Y38</f>
        <v>0</v>
      </c>
      <c r="AB38" s="17">
        <f t="shared" si="14"/>
        <v>0</v>
      </c>
      <c r="AC38" s="17">
        <f t="shared" si="15"/>
        <v>0</v>
      </c>
      <c r="AD38" s="17">
        <f t="shared" si="16"/>
        <v>0</v>
      </c>
      <c r="AE38" s="17">
        <f t="shared" si="37"/>
        <v>0</v>
      </c>
      <c r="AF38" s="17">
        <f>T38-AD38</f>
        <v>19.20141974787407</v>
      </c>
      <c r="AG38" s="17">
        <f t="shared" si="17"/>
        <v>5.3337277077427974E-3</v>
      </c>
      <c r="AH38" s="28">
        <f>0.5*'Ducati Panigale 1199 data'!$C$8*'WLTP class 3 v5'!F38^2</f>
        <v>12471.496141975307</v>
      </c>
      <c r="AI38" s="17">
        <f t="shared" si="18"/>
        <v>12.471496141975306</v>
      </c>
      <c r="AJ38" s="17" t="str">
        <f>IF(N38&lt;0, AI38, "0")</f>
        <v>0</v>
      </c>
      <c r="AK38" s="98">
        <f>AK37+AJ38</f>
        <v>0</v>
      </c>
      <c r="AL38" s="105">
        <f t="shared" si="19"/>
        <v>0</v>
      </c>
      <c r="AM38" s="98">
        <f>IF(N38 &gt; 0, AI38, )</f>
        <v>12.471496141975306</v>
      </c>
      <c r="AN38" s="98">
        <f t="shared" si="38"/>
        <v>95.307988425925927</v>
      </c>
      <c r="AO38" s="98">
        <f t="shared" si="20"/>
        <v>2.647444122942387E-2</v>
      </c>
      <c r="AP38" s="27">
        <f t="shared" si="21"/>
        <v>0</v>
      </c>
      <c r="AQ38" s="27">
        <f t="shared" si="22"/>
        <v>0</v>
      </c>
      <c r="AR38" s="27">
        <f t="shared" si="23"/>
        <v>0</v>
      </c>
      <c r="AS38" s="27">
        <f t="shared" si="24"/>
        <v>0</v>
      </c>
      <c r="AT38" s="27">
        <f t="shared" si="1"/>
        <v>0</v>
      </c>
      <c r="AU38" s="27">
        <f t="shared" si="1"/>
        <v>0</v>
      </c>
      <c r="AV38" s="27">
        <f t="shared" si="25"/>
        <v>0</v>
      </c>
      <c r="AW38" s="27">
        <f t="shared" si="26"/>
        <v>0</v>
      </c>
      <c r="AX38" s="27">
        <f t="shared" si="27"/>
        <v>0</v>
      </c>
      <c r="AY38" s="27">
        <f>AN38-AW38</f>
        <v>95.307988425925927</v>
      </c>
      <c r="AZ38" s="110">
        <f t="shared" si="28"/>
        <v>2.647444122942387E-2</v>
      </c>
      <c r="BB38" s="65">
        <v>0</v>
      </c>
      <c r="BC38" s="83">
        <f t="shared" si="29"/>
        <v>0</v>
      </c>
      <c r="BD38" s="83">
        <f t="shared" si="30"/>
        <v>0</v>
      </c>
      <c r="BE38" s="83">
        <f t="shared" si="31"/>
        <v>0</v>
      </c>
      <c r="BF38" s="83">
        <f t="shared" si="32"/>
        <v>0</v>
      </c>
      <c r="BG38" s="83">
        <f t="shared" si="33"/>
        <v>0</v>
      </c>
    </row>
    <row r="39" spans="2:59">
      <c r="B39" s="9" t="s">
        <v>32</v>
      </c>
      <c r="C39" s="9">
        <v>28</v>
      </c>
      <c r="D39" s="9">
        <v>28</v>
      </c>
      <c r="E39" s="18">
        <v>36.6</v>
      </c>
      <c r="F39" s="66">
        <f t="shared" si="2"/>
        <v>10.166666666666666</v>
      </c>
      <c r="G39" s="17">
        <f t="shared" si="34"/>
        <v>0.69444444444444442</v>
      </c>
      <c r="H39" s="17">
        <f t="shared" si="3"/>
        <v>14.5</v>
      </c>
      <c r="I39" s="28">
        <f>'Ducati Panigale 1199 data'!$C$8*G39</f>
        <v>193.05555555555554</v>
      </c>
      <c r="J39" s="28">
        <f>'Ducati Panigale 1199 data'!$C$8*'Ducati Panigale 1199 data'!$C$15*'Ducati Panigale 1199 data'!$C$10</f>
        <v>54.543600000000005</v>
      </c>
      <c r="K39" s="28">
        <f>(0.5*'Ducati Panigale 1199 data'!$C$12)*'Ducati Panigale 1199 data'!$C$14*'Ducati Panigale 1199 data'!$C$11*F39^2</f>
        <v>14.624305208333334</v>
      </c>
      <c r="L39" s="28">
        <f t="shared" si="4"/>
        <v>262.22346076388885</v>
      </c>
      <c r="M39" s="28">
        <f t="shared" si="0"/>
        <v>2665.9385177662029</v>
      </c>
      <c r="N39" s="17">
        <f t="shared" si="5"/>
        <v>2.6659385177662029</v>
      </c>
      <c r="O39" s="105">
        <f t="shared" si="6"/>
        <v>0</v>
      </c>
      <c r="P39" s="105">
        <f t="shared" si="7"/>
        <v>0</v>
      </c>
      <c r="Q39" s="105">
        <f t="shared" si="35"/>
        <v>0</v>
      </c>
      <c r="R39" s="27">
        <f t="shared" si="8"/>
        <v>0</v>
      </c>
      <c r="S39" s="98">
        <f t="shared" si="9"/>
        <v>2.6659385177662029</v>
      </c>
      <c r="T39" s="17">
        <f t="shared" si="36"/>
        <v>21.867358265640274</v>
      </c>
      <c r="U39" s="17">
        <f t="shared" si="10"/>
        <v>6.0742661849000762E-3</v>
      </c>
      <c r="V39" s="17">
        <f t="shared" si="11"/>
        <v>0</v>
      </c>
      <c r="W39" s="17">
        <f t="shared" si="12"/>
        <v>0</v>
      </c>
      <c r="X39" s="17">
        <f t="shared" si="12"/>
        <v>0</v>
      </c>
      <c r="Y39" s="17">
        <f t="shared" si="13"/>
        <v>0</v>
      </c>
      <c r="Z39" s="17">
        <f>Y39/3600</f>
        <v>0</v>
      </c>
      <c r="AA39" s="17">
        <f>0.96*Y39</f>
        <v>0</v>
      </c>
      <c r="AB39" s="17">
        <f t="shared" si="14"/>
        <v>0</v>
      </c>
      <c r="AC39" s="17">
        <f t="shared" si="15"/>
        <v>0</v>
      </c>
      <c r="AD39" s="17">
        <f t="shared" si="16"/>
        <v>0</v>
      </c>
      <c r="AE39" s="17">
        <f t="shared" si="37"/>
        <v>0</v>
      </c>
      <c r="AF39" s="17">
        <f>T39-AD39</f>
        <v>21.867358265640274</v>
      </c>
      <c r="AG39" s="17">
        <f t="shared" si="17"/>
        <v>6.0742661849000762E-3</v>
      </c>
      <c r="AH39" s="28">
        <f>0.5*'Ducati Panigale 1199 data'!$C$8*'WLTP class 3 v5'!F39^2</f>
        <v>14367.194444444443</v>
      </c>
      <c r="AI39" s="17">
        <f t="shared" si="18"/>
        <v>14.367194444444443</v>
      </c>
      <c r="AJ39" s="17" t="str">
        <f>IF(N39&lt;0, AI39, "0")</f>
        <v>0</v>
      </c>
      <c r="AK39" s="98">
        <f>AK38+AJ39</f>
        <v>0</v>
      </c>
      <c r="AL39" s="105">
        <f t="shared" si="19"/>
        <v>0</v>
      </c>
      <c r="AM39" s="98">
        <f>IF(N39 &gt; 0, AI39, )</f>
        <v>14.367194444444443</v>
      </c>
      <c r="AN39" s="98">
        <f t="shared" si="38"/>
        <v>109.67518287037038</v>
      </c>
      <c r="AO39" s="98">
        <f t="shared" si="20"/>
        <v>3.0465328575102882E-2</v>
      </c>
      <c r="AP39" s="27">
        <f t="shared" si="21"/>
        <v>0</v>
      </c>
      <c r="AQ39" s="27">
        <f t="shared" si="22"/>
        <v>0</v>
      </c>
      <c r="AR39" s="27">
        <f t="shared" si="23"/>
        <v>0</v>
      </c>
      <c r="AS39" s="27">
        <f t="shared" si="24"/>
        <v>0</v>
      </c>
      <c r="AT39" s="27">
        <f t="shared" si="1"/>
        <v>0</v>
      </c>
      <c r="AU39" s="27">
        <f t="shared" si="1"/>
        <v>0</v>
      </c>
      <c r="AV39" s="27">
        <f t="shared" si="25"/>
        <v>0</v>
      </c>
      <c r="AW39" s="27">
        <f t="shared" si="26"/>
        <v>0</v>
      </c>
      <c r="AX39" s="27">
        <f t="shared" si="27"/>
        <v>0</v>
      </c>
      <c r="AY39" s="27">
        <f>AN39-AW39</f>
        <v>109.67518287037038</v>
      </c>
      <c r="AZ39" s="110">
        <f t="shared" si="28"/>
        <v>3.0465328575102882E-2</v>
      </c>
      <c r="BB39" s="65">
        <v>0</v>
      </c>
      <c r="BC39" s="83">
        <f t="shared" si="29"/>
        <v>0</v>
      </c>
      <c r="BD39" s="83">
        <f t="shared" si="30"/>
        <v>0</v>
      </c>
      <c r="BE39" s="83">
        <f t="shared" si="31"/>
        <v>0</v>
      </c>
      <c r="BF39" s="83">
        <f t="shared" si="32"/>
        <v>0</v>
      </c>
      <c r="BG39" s="83">
        <f t="shared" si="33"/>
        <v>0</v>
      </c>
    </row>
    <row r="40" spans="2:59">
      <c r="B40" s="9" t="s">
        <v>32</v>
      </c>
      <c r="C40" s="9">
        <v>29</v>
      </c>
      <c r="D40" s="9">
        <v>29</v>
      </c>
      <c r="E40" s="18">
        <v>39.1</v>
      </c>
      <c r="F40" s="66">
        <f t="shared" si="2"/>
        <v>10.861111111111111</v>
      </c>
      <c r="G40" s="17">
        <f t="shared" si="34"/>
        <v>0.65277777777777712</v>
      </c>
      <c r="H40" s="17">
        <f t="shared" si="3"/>
        <v>15</v>
      </c>
      <c r="I40" s="28">
        <f>'Ducati Panigale 1199 data'!$C$8*G40</f>
        <v>181.47222222222203</v>
      </c>
      <c r="J40" s="28">
        <f>'Ducati Panigale 1199 data'!$C$8*'Ducati Panigale 1199 data'!$C$15*'Ducati Panigale 1199 data'!$C$10</f>
        <v>54.543600000000005</v>
      </c>
      <c r="K40" s="28">
        <f>(0.5*'Ducati Panigale 1199 data'!$C$12)*'Ducati Panigale 1199 data'!$C$14*'Ducati Panigale 1199 data'!$C$11*F40^2</f>
        <v>16.690393894675928</v>
      </c>
      <c r="L40" s="28">
        <f t="shared" si="4"/>
        <v>252.70621611689796</v>
      </c>
      <c r="M40" s="28">
        <f t="shared" si="0"/>
        <v>2744.670291714086</v>
      </c>
      <c r="N40" s="17">
        <f t="shared" si="5"/>
        <v>2.7446702917140859</v>
      </c>
      <c r="O40" s="105">
        <f t="shared" si="6"/>
        <v>0</v>
      </c>
      <c r="P40" s="105">
        <f t="shared" si="7"/>
        <v>0</v>
      </c>
      <c r="Q40" s="105">
        <f t="shared" si="35"/>
        <v>0</v>
      </c>
      <c r="R40" s="27">
        <f t="shared" si="8"/>
        <v>0</v>
      </c>
      <c r="S40" s="98">
        <f t="shared" si="9"/>
        <v>2.7446702917140859</v>
      </c>
      <c r="T40" s="17">
        <f t="shared" si="36"/>
        <v>24.61202855735436</v>
      </c>
      <c r="U40" s="17">
        <f t="shared" si="10"/>
        <v>6.8366745992651003E-3</v>
      </c>
      <c r="V40" s="17">
        <f t="shared" si="11"/>
        <v>0</v>
      </c>
      <c r="W40" s="17">
        <f t="shared" si="12"/>
        <v>0</v>
      </c>
      <c r="X40" s="17">
        <f t="shared" si="12"/>
        <v>0</v>
      </c>
      <c r="Y40" s="17">
        <f t="shared" si="13"/>
        <v>0</v>
      </c>
      <c r="Z40" s="17">
        <f>Y40/3600</f>
        <v>0</v>
      </c>
      <c r="AA40" s="17">
        <f>0.96*Y40</f>
        <v>0</v>
      </c>
      <c r="AB40" s="17">
        <f t="shared" si="14"/>
        <v>0</v>
      </c>
      <c r="AC40" s="17">
        <f t="shared" si="15"/>
        <v>0</v>
      </c>
      <c r="AD40" s="17">
        <f t="shared" si="16"/>
        <v>0</v>
      </c>
      <c r="AE40" s="17">
        <f t="shared" si="37"/>
        <v>0</v>
      </c>
      <c r="AF40" s="17">
        <f>T40-AD40</f>
        <v>24.61202855735436</v>
      </c>
      <c r="AG40" s="17">
        <f t="shared" si="17"/>
        <v>6.8366745992651003E-3</v>
      </c>
      <c r="AH40" s="28">
        <f>0.5*'Ducati Panigale 1199 data'!$C$8*'WLTP class 3 v5'!F40^2</f>
        <v>16396.959104938269</v>
      </c>
      <c r="AI40" s="17">
        <f t="shared" si="18"/>
        <v>16.396959104938269</v>
      </c>
      <c r="AJ40" s="17" t="str">
        <f>IF(N40&lt;0, AI40, "0")</f>
        <v>0</v>
      </c>
      <c r="AK40" s="98">
        <f>AK39+AJ40</f>
        <v>0</v>
      </c>
      <c r="AL40" s="105">
        <f t="shared" si="19"/>
        <v>0</v>
      </c>
      <c r="AM40" s="98">
        <f>IF(N40 &gt; 0, AI40, )</f>
        <v>16.396959104938269</v>
      </c>
      <c r="AN40" s="98">
        <f t="shared" si="38"/>
        <v>126.07214197530865</v>
      </c>
      <c r="AO40" s="98">
        <f t="shared" si="20"/>
        <v>3.5020039437585734E-2</v>
      </c>
      <c r="AP40" s="27">
        <f t="shared" si="21"/>
        <v>0</v>
      </c>
      <c r="AQ40" s="27">
        <f t="shared" si="22"/>
        <v>0</v>
      </c>
      <c r="AR40" s="27">
        <f t="shared" si="23"/>
        <v>0</v>
      </c>
      <c r="AS40" s="27">
        <f t="shared" si="24"/>
        <v>0</v>
      </c>
      <c r="AT40" s="27">
        <f t="shared" si="1"/>
        <v>0</v>
      </c>
      <c r="AU40" s="27">
        <f t="shared" si="1"/>
        <v>0</v>
      </c>
      <c r="AV40" s="27">
        <f t="shared" si="25"/>
        <v>0</v>
      </c>
      <c r="AW40" s="27">
        <f t="shared" si="26"/>
        <v>0</v>
      </c>
      <c r="AX40" s="27">
        <f t="shared" si="27"/>
        <v>0</v>
      </c>
      <c r="AY40" s="27">
        <f>AN40-AW40</f>
        <v>126.07214197530865</v>
      </c>
      <c r="AZ40" s="110">
        <f t="shared" si="28"/>
        <v>3.5020039437585734E-2</v>
      </c>
      <c r="BB40" s="65">
        <v>0</v>
      </c>
      <c r="BC40" s="83">
        <f t="shared" si="29"/>
        <v>0</v>
      </c>
      <c r="BD40" s="83">
        <f t="shared" si="30"/>
        <v>0</v>
      </c>
      <c r="BE40" s="83">
        <f t="shared" si="31"/>
        <v>0</v>
      </c>
      <c r="BF40" s="83">
        <f t="shared" si="32"/>
        <v>0</v>
      </c>
      <c r="BG40" s="83">
        <f t="shared" si="33"/>
        <v>0</v>
      </c>
    </row>
    <row r="41" spans="2:59">
      <c r="B41" s="9" t="s">
        <v>32</v>
      </c>
      <c r="C41" s="9">
        <v>30</v>
      </c>
      <c r="D41" s="9">
        <v>30</v>
      </c>
      <c r="E41" s="18">
        <v>41.3</v>
      </c>
      <c r="F41" s="66">
        <f t="shared" si="2"/>
        <v>11.472222222222221</v>
      </c>
      <c r="G41" s="17">
        <f t="shared" si="34"/>
        <v>0.47222222222222199</v>
      </c>
      <c r="H41" s="17">
        <f t="shared" si="3"/>
        <v>15.5</v>
      </c>
      <c r="I41" s="28">
        <f>'Ducati Panigale 1199 data'!$C$8*G41</f>
        <v>131.27777777777771</v>
      </c>
      <c r="J41" s="28">
        <f>'Ducati Panigale 1199 data'!$C$8*'Ducati Panigale 1199 data'!$C$15*'Ducati Panigale 1199 data'!$C$10</f>
        <v>54.543600000000005</v>
      </c>
      <c r="K41" s="28">
        <f>(0.5*'Ducati Panigale 1199 data'!$C$12)*'Ducati Panigale 1199 data'!$C$14*'Ducati Panigale 1199 data'!$C$11*F41^2</f>
        <v>18.621436255787035</v>
      </c>
      <c r="L41" s="28">
        <f t="shared" si="4"/>
        <v>204.44281403356476</v>
      </c>
      <c r="M41" s="28">
        <f t="shared" si="0"/>
        <v>2345.4133943295064</v>
      </c>
      <c r="N41" s="17">
        <f t="shared" si="5"/>
        <v>2.3454133943295066</v>
      </c>
      <c r="O41" s="105">
        <f t="shared" si="6"/>
        <v>0</v>
      </c>
      <c r="P41" s="105">
        <f t="shared" si="7"/>
        <v>0</v>
      </c>
      <c r="Q41" s="105">
        <f t="shared" si="35"/>
        <v>0</v>
      </c>
      <c r="R41" s="27">
        <f t="shared" si="8"/>
        <v>0</v>
      </c>
      <c r="S41" s="98">
        <f t="shared" si="9"/>
        <v>2.3454133943295066</v>
      </c>
      <c r="T41" s="17">
        <f t="shared" si="36"/>
        <v>26.957441951683869</v>
      </c>
      <c r="U41" s="17">
        <f t="shared" si="10"/>
        <v>7.488178319912186E-3</v>
      </c>
      <c r="V41" s="17">
        <f t="shared" si="11"/>
        <v>0</v>
      </c>
      <c r="W41" s="17">
        <f t="shared" si="12"/>
        <v>0</v>
      </c>
      <c r="X41" s="17">
        <f t="shared" si="12"/>
        <v>0</v>
      </c>
      <c r="Y41" s="17">
        <f t="shared" si="13"/>
        <v>0</v>
      </c>
      <c r="Z41" s="17">
        <f>Y41/3600</f>
        <v>0</v>
      </c>
      <c r="AA41" s="17">
        <f>0.96*Y41</f>
        <v>0</v>
      </c>
      <c r="AB41" s="17">
        <f t="shared" si="14"/>
        <v>0</v>
      </c>
      <c r="AC41" s="17">
        <f t="shared" si="15"/>
        <v>0</v>
      </c>
      <c r="AD41" s="17">
        <f t="shared" si="16"/>
        <v>0</v>
      </c>
      <c r="AE41" s="17">
        <f t="shared" si="37"/>
        <v>0</v>
      </c>
      <c r="AF41" s="17">
        <f>T41-AD41</f>
        <v>26.957441951683869</v>
      </c>
      <c r="AG41" s="17">
        <f t="shared" si="17"/>
        <v>7.488178319912186E-3</v>
      </c>
      <c r="AH41" s="28">
        <f>0.5*'Ducati Panigale 1199 data'!$C$8*'WLTP class 3 v5'!F41^2</f>
        <v>18294.05169753086</v>
      </c>
      <c r="AI41" s="17">
        <f t="shared" si="18"/>
        <v>18.294051697530861</v>
      </c>
      <c r="AJ41" s="17" t="str">
        <f>IF(N41&lt;0, AI41, "0")</f>
        <v>0</v>
      </c>
      <c r="AK41" s="98">
        <f>AK40+AJ41</f>
        <v>0</v>
      </c>
      <c r="AL41" s="105">
        <f t="shared" si="19"/>
        <v>0</v>
      </c>
      <c r="AM41" s="98">
        <f>IF(N41 &gt; 0, AI41, )</f>
        <v>18.294051697530861</v>
      </c>
      <c r="AN41" s="98">
        <f t="shared" si="38"/>
        <v>144.36619367283953</v>
      </c>
      <c r="AO41" s="98">
        <f t="shared" si="20"/>
        <v>4.0101720464677644E-2</v>
      </c>
      <c r="AP41" s="27">
        <f t="shared" si="21"/>
        <v>0</v>
      </c>
      <c r="AQ41" s="27">
        <f t="shared" si="22"/>
        <v>0</v>
      </c>
      <c r="AR41" s="27">
        <f t="shared" si="23"/>
        <v>0</v>
      </c>
      <c r="AS41" s="27">
        <f t="shared" si="24"/>
        <v>0</v>
      </c>
      <c r="AT41" s="27">
        <f t="shared" si="1"/>
        <v>0</v>
      </c>
      <c r="AU41" s="27">
        <f t="shared" si="1"/>
        <v>0</v>
      </c>
      <c r="AV41" s="27">
        <f t="shared" si="25"/>
        <v>0</v>
      </c>
      <c r="AW41" s="27">
        <f t="shared" si="26"/>
        <v>0</v>
      </c>
      <c r="AX41" s="27">
        <f t="shared" si="27"/>
        <v>0</v>
      </c>
      <c r="AY41" s="27">
        <f>AN41-AW41</f>
        <v>144.36619367283953</v>
      </c>
      <c r="AZ41" s="110">
        <f t="shared" si="28"/>
        <v>4.0101720464677644E-2</v>
      </c>
      <c r="BB41" s="65">
        <v>0</v>
      </c>
      <c r="BC41" s="83">
        <f t="shared" si="29"/>
        <v>0</v>
      </c>
      <c r="BD41" s="83">
        <f t="shared" si="30"/>
        <v>0</v>
      </c>
      <c r="BE41" s="83">
        <f t="shared" si="31"/>
        <v>0</v>
      </c>
      <c r="BF41" s="83">
        <f t="shared" si="32"/>
        <v>0</v>
      </c>
      <c r="BG41" s="83">
        <f t="shared" si="33"/>
        <v>0</v>
      </c>
    </row>
    <row r="42" spans="2:59">
      <c r="B42" s="9" t="s">
        <v>32</v>
      </c>
      <c r="C42" s="9">
        <v>31</v>
      </c>
      <c r="D42" s="9">
        <v>31</v>
      </c>
      <c r="E42" s="18">
        <v>42.5</v>
      </c>
      <c r="F42" s="66">
        <f t="shared" si="2"/>
        <v>11.805555555555555</v>
      </c>
      <c r="G42" s="17">
        <f t="shared" si="34"/>
        <v>0.27777777777777779</v>
      </c>
      <c r="H42" s="17">
        <f t="shared" si="3"/>
        <v>16</v>
      </c>
      <c r="I42" s="28">
        <f>'Ducati Panigale 1199 data'!$C$8*G42</f>
        <v>77.222222222222229</v>
      </c>
      <c r="J42" s="28">
        <f>'Ducati Panigale 1199 data'!$C$8*'Ducati Panigale 1199 data'!$C$15*'Ducati Panigale 1199 data'!$C$10</f>
        <v>54.543600000000005</v>
      </c>
      <c r="K42" s="28">
        <f>(0.5*'Ducati Panigale 1199 data'!$C$12)*'Ducati Panigale 1199 data'!$C$14*'Ducati Panigale 1199 data'!$C$11*F42^2</f>
        <v>19.719274450231481</v>
      </c>
      <c r="L42" s="28">
        <f t="shared" si="4"/>
        <v>151.48509667245372</v>
      </c>
      <c r="M42" s="28">
        <f t="shared" si="0"/>
        <v>1788.3657246053565</v>
      </c>
      <c r="N42" s="17">
        <f t="shared" si="5"/>
        <v>1.7883657246053566</v>
      </c>
      <c r="O42" s="105">
        <f t="shared" si="6"/>
        <v>0</v>
      </c>
      <c r="P42" s="105">
        <f t="shared" si="7"/>
        <v>0</v>
      </c>
      <c r="Q42" s="105">
        <f t="shared" si="35"/>
        <v>0</v>
      </c>
      <c r="R42" s="27">
        <f t="shared" si="8"/>
        <v>0</v>
      </c>
      <c r="S42" s="98">
        <f t="shared" si="9"/>
        <v>1.7883657246053566</v>
      </c>
      <c r="T42" s="17">
        <f t="shared" si="36"/>
        <v>28.745807676289225</v>
      </c>
      <c r="U42" s="17">
        <f t="shared" si="10"/>
        <v>7.9849465767470075E-3</v>
      </c>
      <c r="V42" s="17">
        <f t="shared" si="11"/>
        <v>0</v>
      </c>
      <c r="W42" s="17">
        <f t="shared" si="12"/>
        <v>0</v>
      </c>
      <c r="X42" s="17">
        <f t="shared" si="12"/>
        <v>0</v>
      </c>
      <c r="Y42" s="17">
        <f t="shared" si="13"/>
        <v>0</v>
      </c>
      <c r="Z42" s="17">
        <f>Y42/3600</f>
        <v>0</v>
      </c>
      <c r="AA42" s="17">
        <f>0.96*Y42</f>
        <v>0</v>
      </c>
      <c r="AB42" s="17">
        <f t="shared" si="14"/>
        <v>0</v>
      </c>
      <c r="AC42" s="17">
        <f t="shared" si="15"/>
        <v>0</v>
      </c>
      <c r="AD42" s="17">
        <f t="shared" si="16"/>
        <v>0</v>
      </c>
      <c r="AE42" s="17">
        <f t="shared" si="37"/>
        <v>0</v>
      </c>
      <c r="AF42" s="17">
        <f>T42-AD42</f>
        <v>28.745807676289225</v>
      </c>
      <c r="AG42" s="17">
        <f t="shared" si="17"/>
        <v>7.9849465767470075E-3</v>
      </c>
      <c r="AH42" s="28">
        <f>0.5*'Ducati Panigale 1199 data'!$C$8*'WLTP class 3 v5'!F42^2</f>
        <v>19372.5887345679</v>
      </c>
      <c r="AI42" s="17">
        <f t="shared" si="18"/>
        <v>19.372588734567902</v>
      </c>
      <c r="AJ42" s="17" t="str">
        <f>IF(N42&lt;0, AI42, "0")</f>
        <v>0</v>
      </c>
      <c r="AK42" s="98">
        <f>AK41+AJ42</f>
        <v>0</v>
      </c>
      <c r="AL42" s="105">
        <f t="shared" si="19"/>
        <v>0</v>
      </c>
      <c r="AM42" s="98">
        <f>IF(N42 &gt; 0, AI42, )</f>
        <v>19.372588734567902</v>
      </c>
      <c r="AN42" s="98">
        <f t="shared" si="38"/>
        <v>163.73878240740743</v>
      </c>
      <c r="AO42" s="98">
        <f t="shared" si="20"/>
        <v>4.548299511316873E-2</v>
      </c>
      <c r="AP42" s="27">
        <f t="shared" si="21"/>
        <v>0</v>
      </c>
      <c r="AQ42" s="27">
        <f t="shared" si="22"/>
        <v>0</v>
      </c>
      <c r="AR42" s="27">
        <f t="shared" si="23"/>
        <v>0</v>
      </c>
      <c r="AS42" s="27">
        <f t="shared" si="24"/>
        <v>0</v>
      </c>
      <c r="AT42" s="27">
        <f t="shared" si="1"/>
        <v>0</v>
      </c>
      <c r="AU42" s="27">
        <f t="shared" si="1"/>
        <v>0</v>
      </c>
      <c r="AV42" s="27">
        <f t="shared" si="25"/>
        <v>0</v>
      </c>
      <c r="AW42" s="27">
        <f t="shared" si="26"/>
        <v>0</v>
      </c>
      <c r="AX42" s="27">
        <f t="shared" si="27"/>
        <v>0</v>
      </c>
      <c r="AY42" s="27">
        <f>AN42-AW42</f>
        <v>163.73878240740743</v>
      </c>
      <c r="AZ42" s="110">
        <f t="shared" si="28"/>
        <v>4.548299511316873E-2</v>
      </c>
      <c r="BB42" s="65">
        <v>0</v>
      </c>
      <c r="BC42" s="83">
        <f t="shared" si="29"/>
        <v>0</v>
      </c>
      <c r="BD42" s="83">
        <f t="shared" si="30"/>
        <v>0</v>
      </c>
      <c r="BE42" s="83">
        <f t="shared" si="31"/>
        <v>0</v>
      </c>
      <c r="BF42" s="83">
        <f t="shared" si="32"/>
        <v>0</v>
      </c>
      <c r="BG42" s="83">
        <f t="shared" si="33"/>
        <v>0</v>
      </c>
    </row>
    <row r="43" spans="2:59">
      <c r="B43" s="9" t="s">
        <v>32</v>
      </c>
      <c r="C43" s="9">
        <v>32</v>
      </c>
      <c r="D43" s="9">
        <v>32</v>
      </c>
      <c r="E43" s="18">
        <v>43.3</v>
      </c>
      <c r="F43" s="66">
        <f t="shared" si="2"/>
        <v>12.027777777777779</v>
      </c>
      <c r="G43" s="17">
        <f t="shared" si="34"/>
        <v>0.19444444444444425</v>
      </c>
      <c r="H43" s="17">
        <f t="shared" si="3"/>
        <v>16.5</v>
      </c>
      <c r="I43" s="28">
        <f>'Ducati Panigale 1199 data'!$C$8*G43</f>
        <v>54.0555555555555</v>
      </c>
      <c r="J43" s="28">
        <f>'Ducati Panigale 1199 data'!$C$8*'Ducati Panigale 1199 data'!$C$15*'Ducati Panigale 1199 data'!$C$10</f>
        <v>54.543600000000005</v>
      </c>
      <c r="K43" s="28">
        <f>(0.5*'Ducati Panigale 1199 data'!$C$12)*'Ducati Panigale 1199 data'!$C$14*'Ducati Panigale 1199 data'!$C$11*F43^2</f>
        <v>20.468634172453712</v>
      </c>
      <c r="L43" s="28">
        <f t="shared" si="4"/>
        <v>129.06778972800922</v>
      </c>
      <c r="M43" s="28">
        <f t="shared" si="0"/>
        <v>1552.3986931174443</v>
      </c>
      <c r="N43" s="17">
        <f t="shared" si="5"/>
        <v>1.5523986931174443</v>
      </c>
      <c r="O43" s="105">
        <f t="shared" si="6"/>
        <v>0</v>
      </c>
      <c r="P43" s="105">
        <f t="shared" si="7"/>
        <v>0</v>
      </c>
      <c r="Q43" s="105">
        <f t="shared" si="35"/>
        <v>0</v>
      </c>
      <c r="R43" s="27">
        <f t="shared" si="8"/>
        <v>0</v>
      </c>
      <c r="S43" s="98">
        <f t="shared" si="9"/>
        <v>1.5523986931174443</v>
      </c>
      <c r="T43" s="17">
        <f t="shared" si="36"/>
        <v>30.298206369406667</v>
      </c>
      <c r="U43" s="17">
        <f t="shared" si="10"/>
        <v>8.4161684359462963E-3</v>
      </c>
      <c r="V43" s="17">
        <f t="shared" si="11"/>
        <v>0</v>
      </c>
      <c r="W43" s="17">
        <f t="shared" si="12"/>
        <v>0</v>
      </c>
      <c r="X43" s="17">
        <f t="shared" si="12"/>
        <v>0</v>
      </c>
      <c r="Y43" s="17">
        <f t="shared" si="13"/>
        <v>0</v>
      </c>
      <c r="Z43" s="17">
        <f>Y43/3600</f>
        <v>0</v>
      </c>
      <c r="AA43" s="17">
        <f>0.96*Y43</f>
        <v>0</v>
      </c>
      <c r="AB43" s="17">
        <f t="shared" si="14"/>
        <v>0</v>
      </c>
      <c r="AC43" s="17">
        <f t="shared" si="15"/>
        <v>0</v>
      </c>
      <c r="AD43" s="17">
        <f t="shared" si="16"/>
        <v>0</v>
      </c>
      <c r="AE43" s="17">
        <f t="shared" si="37"/>
        <v>0</v>
      </c>
      <c r="AF43" s="17">
        <f>T43-AD43</f>
        <v>30.298206369406667</v>
      </c>
      <c r="AG43" s="17">
        <f t="shared" si="17"/>
        <v>8.4161684359462963E-3</v>
      </c>
      <c r="AH43" s="28">
        <f>0.5*'Ducati Panigale 1199 data'!$C$8*'WLTP class 3 v5'!F43^2</f>
        <v>20108.77391975309</v>
      </c>
      <c r="AI43" s="17">
        <f t="shared" si="18"/>
        <v>20.108773919753091</v>
      </c>
      <c r="AJ43" s="17" t="str">
        <f>IF(N43&lt;0, AI43, "0")</f>
        <v>0</v>
      </c>
      <c r="AK43" s="98">
        <f>AK42+AJ43</f>
        <v>0</v>
      </c>
      <c r="AL43" s="105">
        <f t="shared" si="19"/>
        <v>0</v>
      </c>
      <c r="AM43" s="98">
        <f>IF(N43 &gt; 0, AI43, )</f>
        <v>20.108773919753091</v>
      </c>
      <c r="AN43" s="98">
        <f t="shared" si="38"/>
        <v>183.84755632716053</v>
      </c>
      <c r="AO43" s="98">
        <f t="shared" si="20"/>
        <v>5.1068765646433478E-2</v>
      </c>
      <c r="AP43" s="27">
        <f t="shared" si="21"/>
        <v>0</v>
      </c>
      <c r="AQ43" s="27">
        <f t="shared" si="22"/>
        <v>0</v>
      </c>
      <c r="AR43" s="27">
        <f t="shared" si="23"/>
        <v>0</v>
      </c>
      <c r="AS43" s="27">
        <f t="shared" si="24"/>
        <v>0</v>
      </c>
      <c r="AT43" s="27">
        <f t="shared" si="1"/>
        <v>0</v>
      </c>
      <c r="AU43" s="27">
        <f t="shared" si="1"/>
        <v>0</v>
      </c>
      <c r="AV43" s="27">
        <f t="shared" si="25"/>
        <v>0</v>
      </c>
      <c r="AW43" s="27">
        <f t="shared" si="26"/>
        <v>0</v>
      </c>
      <c r="AX43" s="27">
        <f t="shared" si="27"/>
        <v>0</v>
      </c>
      <c r="AY43" s="27">
        <f>AN43-AW43</f>
        <v>183.84755632716053</v>
      </c>
      <c r="AZ43" s="110">
        <f t="shared" si="28"/>
        <v>5.1068765646433478E-2</v>
      </c>
      <c r="BB43" s="65">
        <v>0</v>
      </c>
      <c r="BC43" s="83">
        <f t="shared" si="29"/>
        <v>0</v>
      </c>
      <c r="BD43" s="83">
        <f t="shared" si="30"/>
        <v>0</v>
      </c>
      <c r="BE43" s="83">
        <f t="shared" si="31"/>
        <v>0</v>
      </c>
      <c r="BF43" s="83">
        <f t="shared" si="32"/>
        <v>0</v>
      </c>
      <c r="BG43" s="83">
        <f t="shared" si="33"/>
        <v>0</v>
      </c>
    </row>
    <row r="44" spans="2:59">
      <c r="B44" s="9" t="s">
        <v>32</v>
      </c>
      <c r="C44" s="9">
        <v>33</v>
      </c>
      <c r="D44" s="9">
        <v>33</v>
      </c>
      <c r="E44" s="18">
        <v>43.9</v>
      </c>
      <c r="F44" s="66">
        <f t="shared" si="2"/>
        <v>12.194444444444445</v>
      </c>
      <c r="G44" s="17">
        <f t="shared" si="34"/>
        <v>0.15277777777777798</v>
      </c>
      <c r="H44" s="17">
        <f t="shared" si="3"/>
        <v>17</v>
      </c>
      <c r="I44" s="28">
        <f>'Ducati Panigale 1199 data'!$C$8*G44</f>
        <v>42.472222222222278</v>
      </c>
      <c r="J44" s="28">
        <f>'Ducati Panigale 1199 data'!$C$8*'Ducati Panigale 1199 data'!$C$15*'Ducati Panigale 1199 data'!$C$10</f>
        <v>54.543600000000005</v>
      </c>
      <c r="K44" s="28">
        <f>(0.5*'Ducati Panigale 1199 data'!$C$12)*'Ducati Panigale 1199 data'!$C$14*'Ducati Panigale 1199 data'!$C$11*F44^2</f>
        <v>21.039824450231485</v>
      </c>
      <c r="L44" s="28">
        <f t="shared" si="4"/>
        <v>118.05564667245378</v>
      </c>
      <c r="M44" s="28">
        <f t="shared" si="0"/>
        <v>1439.6230247002002</v>
      </c>
      <c r="N44" s="17">
        <f t="shared" si="5"/>
        <v>1.4396230247002002</v>
      </c>
      <c r="O44" s="105">
        <f t="shared" si="6"/>
        <v>0</v>
      </c>
      <c r="P44" s="105">
        <f t="shared" si="7"/>
        <v>0</v>
      </c>
      <c r="Q44" s="105">
        <f t="shared" si="35"/>
        <v>0</v>
      </c>
      <c r="R44" s="27">
        <f t="shared" si="8"/>
        <v>0</v>
      </c>
      <c r="S44" s="98">
        <f t="shared" si="9"/>
        <v>1.4396230247002002</v>
      </c>
      <c r="T44" s="17">
        <f t="shared" si="36"/>
        <v>31.737829394106868</v>
      </c>
      <c r="U44" s="17">
        <f t="shared" si="10"/>
        <v>8.8160637205852415E-3</v>
      </c>
      <c r="V44" s="17">
        <f t="shared" si="11"/>
        <v>0</v>
      </c>
      <c r="W44" s="17">
        <f t="shared" si="12"/>
        <v>0</v>
      </c>
      <c r="X44" s="17">
        <f t="shared" si="12"/>
        <v>0</v>
      </c>
      <c r="Y44" s="17">
        <f t="shared" si="13"/>
        <v>0</v>
      </c>
      <c r="Z44" s="17">
        <f>Y44/3600</f>
        <v>0</v>
      </c>
      <c r="AA44" s="17">
        <f>0.96*Y44</f>
        <v>0</v>
      </c>
      <c r="AB44" s="17">
        <f t="shared" si="14"/>
        <v>0</v>
      </c>
      <c r="AC44" s="17">
        <f t="shared" si="15"/>
        <v>0</v>
      </c>
      <c r="AD44" s="17">
        <f t="shared" si="16"/>
        <v>0</v>
      </c>
      <c r="AE44" s="17">
        <f t="shared" si="37"/>
        <v>0</v>
      </c>
      <c r="AF44" s="17">
        <f>T44-AD44</f>
        <v>31.737829394106868</v>
      </c>
      <c r="AG44" s="17">
        <f t="shared" si="17"/>
        <v>8.8160637205852415E-3</v>
      </c>
      <c r="AH44" s="28">
        <f>0.5*'Ducati Panigale 1199 data'!$C$8*'WLTP class 3 v5'!F44^2</f>
        <v>20669.922067901236</v>
      </c>
      <c r="AI44" s="17">
        <f t="shared" si="18"/>
        <v>20.669922067901236</v>
      </c>
      <c r="AJ44" s="17" t="str">
        <f>IF(N44&lt;0, AI44, "0")</f>
        <v>0</v>
      </c>
      <c r="AK44" s="98">
        <f>AK43+AJ44</f>
        <v>0</v>
      </c>
      <c r="AL44" s="105">
        <f t="shared" si="19"/>
        <v>0</v>
      </c>
      <c r="AM44" s="98">
        <f>IF(N44 &gt; 0, AI44, )</f>
        <v>20.669922067901236</v>
      </c>
      <c r="AN44" s="98">
        <f t="shared" si="38"/>
        <v>204.51747839506177</v>
      </c>
      <c r="AO44" s="98">
        <f t="shared" si="20"/>
        <v>5.6810410665294936E-2</v>
      </c>
      <c r="AP44" s="27">
        <f t="shared" si="21"/>
        <v>0</v>
      </c>
      <c r="AQ44" s="27">
        <f t="shared" si="22"/>
        <v>0</v>
      </c>
      <c r="AR44" s="27">
        <f t="shared" si="23"/>
        <v>0</v>
      </c>
      <c r="AS44" s="27">
        <f t="shared" si="24"/>
        <v>0</v>
      </c>
      <c r="AT44" s="27">
        <f t="shared" si="1"/>
        <v>0</v>
      </c>
      <c r="AU44" s="27">
        <f t="shared" si="1"/>
        <v>0</v>
      </c>
      <c r="AV44" s="27">
        <f t="shared" si="25"/>
        <v>0</v>
      </c>
      <c r="AW44" s="27">
        <f t="shared" si="26"/>
        <v>0</v>
      </c>
      <c r="AX44" s="27">
        <f t="shared" si="27"/>
        <v>0</v>
      </c>
      <c r="AY44" s="27">
        <f>AN44-AW44</f>
        <v>204.51747839506177</v>
      </c>
      <c r="AZ44" s="110">
        <f t="shared" si="28"/>
        <v>5.6810410665294936E-2</v>
      </c>
      <c r="BB44" s="65">
        <v>0</v>
      </c>
      <c r="BC44" s="83">
        <f t="shared" si="29"/>
        <v>0</v>
      </c>
      <c r="BD44" s="83">
        <f t="shared" si="30"/>
        <v>0</v>
      </c>
      <c r="BE44" s="83">
        <f t="shared" si="31"/>
        <v>0</v>
      </c>
      <c r="BF44" s="83">
        <f t="shared" si="32"/>
        <v>0</v>
      </c>
      <c r="BG44" s="83">
        <f t="shared" si="33"/>
        <v>0</v>
      </c>
    </row>
    <row r="45" spans="2:59">
      <c r="B45" s="9" t="s">
        <v>32</v>
      </c>
      <c r="C45" s="9">
        <v>34</v>
      </c>
      <c r="D45" s="9">
        <v>34</v>
      </c>
      <c r="E45" s="18">
        <v>44.4</v>
      </c>
      <c r="F45" s="66">
        <f t="shared" si="2"/>
        <v>12.333333333333334</v>
      </c>
      <c r="G45" s="17">
        <f t="shared" si="34"/>
        <v>8.3333333333333523E-2</v>
      </c>
      <c r="H45" s="17">
        <f t="shared" si="3"/>
        <v>17.5</v>
      </c>
      <c r="I45" s="28">
        <f>'Ducati Panigale 1199 data'!$C$8*G45</f>
        <v>23.166666666666721</v>
      </c>
      <c r="J45" s="28">
        <f>'Ducati Panigale 1199 data'!$C$8*'Ducati Panigale 1199 data'!$C$15*'Ducati Panigale 1199 data'!$C$10</f>
        <v>54.543600000000005</v>
      </c>
      <c r="K45" s="28">
        <f>(0.5*'Ducati Panigale 1199 data'!$C$12)*'Ducati Panigale 1199 data'!$C$14*'Ducati Panigale 1199 data'!$C$11*F45^2</f>
        <v>21.521820833333337</v>
      </c>
      <c r="L45" s="28">
        <f t="shared" si="4"/>
        <v>99.232087500000063</v>
      </c>
      <c r="M45" s="28">
        <f t="shared" si="0"/>
        <v>1223.8624125000008</v>
      </c>
      <c r="N45" s="17">
        <f t="shared" si="5"/>
        <v>1.2238624125000008</v>
      </c>
      <c r="O45" s="105">
        <f t="shared" si="6"/>
        <v>0</v>
      </c>
      <c r="P45" s="105">
        <f t="shared" si="7"/>
        <v>0</v>
      </c>
      <c r="Q45" s="105">
        <f t="shared" si="35"/>
        <v>0</v>
      </c>
      <c r="R45" s="27">
        <f t="shared" si="8"/>
        <v>0</v>
      </c>
      <c r="S45" s="98">
        <f t="shared" si="9"/>
        <v>1.2238624125000008</v>
      </c>
      <c r="T45" s="17">
        <f t="shared" si="36"/>
        <v>32.961691806606865</v>
      </c>
      <c r="U45" s="17">
        <f t="shared" si="10"/>
        <v>9.15602550183524E-3</v>
      </c>
      <c r="V45" s="17">
        <f t="shared" si="11"/>
        <v>0</v>
      </c>
      <c r="W45" s="17">
        <f t="shared" si="12"/>
        <v>0</v>
      </c>
      <c r="X45" s="17">
        <f t="shared" si="12"/>
        <v>0</v>
      </c>
      <c r="Y45" s="17">
        <f t="shared" si="13"/>
        <v>0</v>
      </c>
      <c r="Z45" s="17">
        <f>Y45/3600</f>
        <v>0</v>
      </c>
      <c r="AA45" s="17">
        <f>0.96*Y45</f>
        <v>0</v>
      </c>
      <c r="AB45" s="17">
        <f t="shared" si="14"/>
        <v>0</v>
      </c>
      <c r="AC45" s="17">
        <f t="shared" si="15"/>
        <v>0</v>
      </c>
      <c r="AD45" s="17">
        <f t="shared" si="16"/>
        <v>0</v>
      </c>
      <c r="AE45" s="17">
        <f t="shared" si="37"/>
        <v>0</v>
      </c>
      <c r="AF45" s="17">
        <f>T45-AD45</f>
        <v>32.961691806606865</v>
      </c>
      <c r="AG45" s="17">
        <f t="shared" si="17"/>
        <v>9.15602550183524E-3</v>
      </c>
      <c r="AH45" s="28">
        <f>0.5*'Ducati Panigale 1199 data'!$C$8*'WLTP class 3 v5'!F45^2</f>
        <v>21143.444444444445</v>
      </c>
      <c r="AI45" s="17">
        <f t="shared" si="18"/>
        <v>21.143444444444444</v>
      </c>
      <c r="AJ45" s="17" t="str">
        <f>IF(N45&lt;0, AI45, "0")</f>
        <v>0</v>
      </c>
      <c r="AK45" s="98">
        <f>AK44+AJ45</f>
        <v>0</v>
      </c>
      <c r="AL45" s="105">
        <f t="shared" si="19"/>
        <v>0</v>
      </c>
      <c r="AM45" s="98">
        <f>IF(N45 &gt; 0, AI45, )</f>
        <v>21.143444444444444</v>
      </c>
      <c r="AN45" s="98">
        <f t="shared" si="38"/>
        <v>225.66092283950621</v>
      </c>
      <c r="AO45" s="98">
        <f t="shared" si="20"/>
        <v>6.2683589677640608E-2</v>
      </c>
      <c r="AP45" s="27">
        <f t="shared" si="21"/>
        <v>0</v>
      </c>
      <c r="AQ45" s="27">
        <f t="shared" si="22"/>
        <v>0</v>
      </c>
      <c r="AR45" s="27">
        <f t="shared" si="23"/>
        <v>0</v>
      </c>
      <c r="AS45" s="27">
        <f t="shared" si="24"/>
        <v>0</v>
      </c>
      <c r="AT45" s="27">
        <f t="shared" si="1"/>
        <v>0</v>
      </c>
      <c r="AU45" s="27">
        <f t="shared" si="1"/>
        <v>0</v>
      </c>
      <c r="AV45" s="27">
        <f t="shared" si="25"/>
        <v>0</v>
      </c>
      <c r="AW45" s="27">
        <f t="shared" si="26"/>
        <v>0</v>
      </c>
      <c r="AX45" s="27">
        <f t="shared" si="27"/>
        <v>0</v>
      </c>
      <c r="AY45" s="27">
        <f>AN45-AW45</f>
        <v>225.66092283950621</v>
      </c>
      <c r="AZ45" s="110">
        <f t="shared" si="28"/>
        <v>6.2683589677640608E-2</v>
      </c>
      <c r="BB45" s="65">
        <v>0</v>
      </c>
      <c r="BC45" s="83">
        <f t="shared" si="29"/>
        <v>0</v>
      </c>
      <c r="BD45" s="83">
        <f t="shared" si="30"/>
        <v>0</v>
      </c>
      <c r="BE45" s="83">
        <f t="shared" si="31"/>
        <v>0</v>
      </c>
      <c r="BF45" s="83">
        <f t="shared" si="32"/>
        <v>0</v>
      </c>
      <c r="BG45" s="83">
        <f t="shared" si="33"/>
        <v>0</v>
      </c>
    </row>
    <row r="46" spans="2:59">
      <c r="B46" s="9" t="s">
        <v>32</v>
      </c>
      <c r="C46" s="9">
        <v>35</v>
      </c>
      <c r="D46" s="9">
        <v>35</v>
      </c>
      <c r="E46" s="18">
        <v>44.5</v>
      </c>
      <c r="F46" s="66">
        <f t="shared" si="2"/>
        <v>12.361111111111111</v>
      </c>
      <c r="G46" s="17">
        <f t="shared" si="34"/>
        <v>-2.7777777777777186E-2</v>
      </c>
      <c r="H46" s="17">
        <f t="shared" si="3"/>
        <v>18</v>
      </c>
      <c r="I46" s="28">
        <f>'Ducati Panigale 1199 data'!$C$8*G46</f>
        <v>-7.722222222222058</v>
      </c>
      <c r="J46" s="28">
        <f>'Ducati Panigale 1199 data'!$C$8*'Ducati Panigale 1199 data'!$C$15*'Ducati Panigale 1199 data'!$C$10</f>
        <v>54.543600000000005</v>
      </c>
      <c r="K46" s="28">
        <f>(0.5*'Ducati Panigale 1199 data'!$C$12)*'Ducati Panigale 1199 data'!$C$14*'Ducati Panigale 1199 data'!$C$11*F46^2</f>
        <v>21.618875144675926</v>
      </c>
      <c r="L46" s="28">
        <f t="shared" si="4"/>
        <v>68.44025292245388</v>
      </c>
      <c r="M46" s="28">
        <f t="shared" si="0"/>
        <v>845.99757084699934</v>
      </c>
      <c r="N46" s="17">
        <f t="shared" si="5"/>
        <v>0.84599757084699934</v>
      </c>
      <c r="O46" s="105">
        <f t="shared" si="6"/>
        <v>0</v>
      </c>
      <c r="P46" s="105">
        <f t="shared" si="7"/>
        <v>0</v>
      </c>
      <c r="Q46" s="105">
        <f t="shared" si="35"/>
        <v>0</v>
      </c>
      <c r="R46" s="27">
        <f t="shared" si="8"/>
        <v>0</v>
      </c>
      <c r="S46" s="98">
        <f t="shared" si="9"/>
        <v>0.84599757084699934</v>
      </c>
      <c r="T46" s="17">
        <f t="shared" si="36"/>
        <v>33.807689377453862</v>
      </c>
      <c r="U46" s="17">
        <f t="shared" si="10"/>
        <v>9.3910248270705175E-3</v>
      </c>
      <c r="V46" s="17">
        <f t="shared" si="11"/>
        <v>0</v>
      </c>
      <c r="W46" s="17">
        <f t="shared" si="12"/>
        <v>0</v>
      </c>
      <c r="X46" s="17">
        <f t="shared" si="12"/>
        <v>0</v>
      </c>
      <c r="Y46" s="17">
        <f t="shared" si="13"/>
        <v>0</v>
      </c>
      <c r="Z46" s="17">
        <f>Y46/3600</f>
        <v>0</v>
      </c>
      <c r="AA46" s="17">
        <f>0.96*Y46</f>
        <v>0</v>
      </c>
      <c r="AB46" s="17">
        <f t="shared" si="14"/>
        <v>0</v>
      </c>
      <c r="AC46" s="17">
        <f t="shared" si="15"/>
        <v>0</v>
      </c>
      <c r="AD46" s="17">
        <f t="shared" si="16"/>
        <v>0</v>
      </c>
      <c r="AE46" s="17">
        <f t="shared" si="37"/>
        <v>0</v>
      </c>
      <c r="AF46" s="17">
        <f>T46-AD46</f>
        <v>33.807689377453862</v>
      </c>
      <c r="AG46" s="17">
        <f t="shared" si="17"/>
        <v>9.3910248270705175E-3</v>
      </c>
      <c r="AH46" s="28">
        <f>0.5*'Ducati Panigale 1199 data'!$C$8*'WLTP class 3 v5'!F46^2</f>
        <v>21238.792438271605</v>
      </c>
      <c r="AI46" s="17">
        <f t="shared" si="18"/>
        <v>21.238792438271606</v>
      </c>
      <c r="AJ46" s="17" t="str">
        <f>IF(N46&lt;0, AI46, "0")</f>
        <v>0</v>
      </c>
      <c r="AK46" s="98">
        <f>AK45+AJ46</f>
        <v>0</v>
      </c>
      <c r="AL46" s="105">
        <f t="shared" si="19"/>
        <v>0</v>
      </c>
      <c r="AM46" s="98">
        <f>IF(N46 &gt; 0, AI46, )</f>
        <v>21.238792438271606</v>
      </c>
      <c r="AN46" s="98">
        <f t="shared" si="38"/>
        <v>246.89971527777783</v>
      </c>
      <c r="AO46" s="98">
        <f t="shared" si="20"/>
        <v>6.8583254243827177E-2</v>
      </c>
      <c r="AP46" s="27">
        <f t="shared" si="21"/>
        <v>0</v>
      </c>
      <c r="AQ46" s="27">
        <f t="shared" si="22"/>
        <v>0</v>
      </c>
      <c r="AR46" s="27">
        <f t="shared" si="23"/>
        <v>0</v>
      </c>
      <c r="AS46" s="27">
        <f t="shared" si="24"/>
        <v>0</v>
      </c>
      <c r="AT46" s="27">
        <f t="shared" si="1"/>
        <v>0</v>
      </c>
      <c r="AU46" s="27">
        <f t="shared" si="1"/>
        <v>0</v>
      </c>
      <c r="AV46" s="27">
        <f t="shared" si="25"/>
        <v>0</v>
      </c>
      <c r="AW46" s="27">
        <f t="shared" si="26"/>
        <v>0</v>
      </c>
      <c r="AX46" s="27">
        <f t="shared" si="27"/>
        <v>0</v>
      </c>
      <c r="AY46" s="27">
        <f>AN46-AW46</f>
        <v>246.89971527777783</v>
      </c>
      <c r="AZ46" s="110">
        <f t="shared" si="28"/>
        <v>6.8583254243827177E-2</v>
      </c>
      <c r="BB46" s="65">
        <v>0</v>
      </c>
      <c r="BC46" s="83">
        <f t="shared" si="29"/>
        <v>0</v>
      </c>
      <c r="BD46" s="83">
        <f t="shared" si="30"/>
        <v>0</v>
      </c>
      <c r="BE46" s="83">
        <f t="shared" si="31"/>
        <v>0</v>
      </c>
      <c r="BF46" s="83">
        <f t="shared" si="32"/>
        <v>0</v>
      </c>
      <c r="BG46" s="83">
        <f t="shared" si="33"/>
        <v>0</v>
      </c>
    </row>
    <row r="47" spans="2:59">
      <c r="B47" s="9" t="s">
        <v>32</v>
      </c>
      <c r="C47" s="9">
        <v>36</v>
      </c>
      <c r="D47" s="9">
        <v>36</v>
      </c>
      <c r="E47" s="18">
        <v>44.2</v>
      </c>
      <c r="F47" s="66">
        <f t="shared" si="2"/>
        <v>12.277777777777779</v>
      </c>
      <c r="G47" s="17">
        <f t="shared" si="34"/>
        <v>-0.24999999999999961</v>
      </c>
      <c r="H47" s="17">
        <f t="shared" si="3"/>
        <v>18.5</v>
      </c>
      <c r="I47" s="28">
        <f>'Ducati Panigale 1199 data'!$C$8*G47</f>
        <v>-69.499999999999886</v>
      </c>
      <c r="J47" s="28">
        <f>'Ducati Panigale 1199 data'!$C$8*'Ducati Panigale 1199 data'!$C$15*'Ducati Panigale 1199 data'!$C$10</f>
        <v>54.543600000000005</v>
      </c>
      <c r="K47" s="28">
        <f>(0.5*'Ducati Panigale 1199 data'!$C$12)*'Ducati Panigale 1199 data'!$C$14*'Ducati Panigale 1199 data'!$C$11*F47^2</f>
        <v>21.328367245370377</v>
      </c>
      <c r="L47" s="28">
        <f t="shared" si="4"/>
        <v>6.3719672453704952</v>
      </c>
      <c r="M47" s="28">
        <f t="shared" si="0"/>
        <v>78.233597845937751</v>
      </c>
      <c r="N47" s="17">
        <f t="shared" si="5"/>
        <v>7.8233597845937752E-2</v>
      </c>
      <c r="O47" s="105">
        <f t="shared" si="6"/>
        <v>0</v>
      </c>
      <c r="P47" s="105">
        <f t="shared" si="7"/>
        <v>0</v>
      </c>
      <c r="Q47" s="105">
        <f t="shared" si="35"/>
        <v>0</v>
      </c>
      <c r="R47" s="27">
        <f t="shared" si="8"/>
        <v>0</v>
      </c>
      <c r="S47" s="98">
        <f t="shared" si="9"/>
        <v>7.8233597845937752E-2</v>
      </c>
      <c r="T47" s="17">
        <f t="shared" si="36"/>
        <v>33.885922975299799</v>
      </c>
      <c r="U47" s="17">
        <f t="shared" si="10"/>
        <v>9.4127563820277215E-3</v>
      </c>
      <c r="V47" s="17">
        <f t="shared" si="11"/>
        <v>0</v>
      </c>
      <c r="W47" s="17">
        <f t="shared" si="12"/>
        <v>0</v>
      </c>
      <c r="X47" s="17">
        <f t="shared" si="12"/>
        <v>0</v>
      </c>
      <c r="Y47" s="17">
        <f t="shared" si="13"/>
        <v>0</v>
      </c>
      <c r="Z47" s="17">
        <f>Y47/3600</f>
        <v>0</v>
      </c>
      <c r="AA47" s="17">
        <f>0.96*Y47</f>
        <v>0</v>
      </c>
      <c r="AB47" s="17">
        <f t="shared" si="14"/>
        <v>0</v>
      </c>
      <c r="AC47" s="17">
        <f t="shared" si="15"/>
        <v>0</v>
      </c>
      <c r="AD47" s="17">
        <f t="shared" si="16"/>
        <v>0</v>
      </c>
      <c r="AE47" s="17">
        <f t="shared" si="37"/>
        <v>0</v>
      </c>
      <c r="AF47" s="17">
        <f>T47-AD47</f>
        <v>33.885922975299799</v>
      </c>
      <c r="AG47" s="17">
        <f t="shared" si="17"/>
        <v>9.4127563820277215E-3</v>
      </c>
      <c r="AH47" s="28">
        <f>0.5*'Ducati Panigale 1199 data'!$C$8*'WLTP class 3 v5'!F47^2</f>
        <v>20953.391975308645</v>
      </c>
      <c r="AI47" s="17">
        <f t="shared" si="18"/>
        <v>20.953391975308644</v>
      </c>
      <c r="AJ47" s="17" t="str">
        <f>IF(N47&lt;0, AI47, "0")</f>
        <v>0</v>
      </c>
      <c r="AK47" s="98">
        <f>AK46+AJ47</f>
        <v>0</v>
      </c>
      <c r="AL47" s="105">
        <f t="shared" si="19"/>
        <v>0</v>
      </c>
      <c r="AM47" s="98">
        <f>IF(N47 &gt; 0, AI47, )</f>
        <v>20.953391975308644</v>
      </c>
      <c r="AN47" s="98">
        <f t="shared" si="38"/>
        <v>267.85310725308648</v>
      </c>
      <c r="AO47" s="98">
        <f t="shared" si="20"/>
        <v>7.4403640903635132E-2</v>
      </c>
      <c r="AP47" s="27">
        <f t="shared" si="21"/>
        <v>0</v>
      </c>
      <c r="AQ47" s="27">
        <f t="shared" si="22"/>
        <v>0</v>
      </c>
      <c r="AR47" s="27">
        <f t="shared" si="23"/>
        <v>0</v>
      </c>
      <c r="AS47" s="27">
        <f t="shared" si="24"/>
        <v>0</v>
      </c>
      <c r="AT47" s="27">
        <f t="shared" si="1"/>
        <v>0</v>
      </c>
      <c r="AU47" s="27">
        <f t="shared" si="1"/>
        <v>0</v>
      </c>
      <c r="AV47" s="27">
        <f t="shared" si="25"/>
        <v>0</v>
      </c>
      <c r="AW47" s="27">
        <f t="shared" si="26"/>
        <v>0</v>
      </c>
      <c r="AX47" s="27">
        <f t="shared" si="27"/>
        <v>0</v>
      </c>
      <c r="AY47" s="27">
        <f>AN47-AW47</f>
        <v>267.85310725308648</v>
      </c>
      <c r="AZ47" s="110">
        <f t="shared" si="28"/>
        <v>7.4403640903635132E-2</v>
      </c>
      <c r="BB47" s="65">
        <v>0</v>
      </c>
      <c r="BC47" s="83">
        <f t="shared" si="29"/>
        <v>0</v>
      </c>
      <c r="BD47" s="83">
        <f t="shared" si="30"/>
        <v>0</v>
      </c>
      <c r="BE47" s="83">
        <f t="shared" si="31"/>
        <v>0</v>
      </c>
      <c r="BF47" s="83">
        <f t="shared" si="32"/>
        <v>0</v>
      </c>
      <c r="BG47" s="83">
        <f t="shared" si="33"/>
        <v>0</v>
      </c>
    </row>
    <row r="48" spans="2:59">
      <c r="B48" s="9" t="s">
        <v>32</v>
      </c>
      <c r="C48" s="9">
        <v>37</v>
      </c>
      <c r="D48" s="9">
        <v>37</v>
      </c>
      <c r="E48" s="18">
        <v>42.7</v>
      </c>
      <c r="F48" s="66">
        <f t="shared" si="2"/>
        <v>11.861111111111111</v>
      </c>
      <c r="G48" s="17">
        <f t="shared" si="34"/>
        <v>-0.59722222222222276</v>
      </c>
      <c r="H48" s="17">
        <f t="shared" si="3"/>
        <v>19</v>
      </c>
      <c r="I48" s="28">
        <f>'Ducati Panigale 1199 data'!$C$8*G48</f>
        <v>-166.02777777777794</v>
      </c>
      <c r="J48" s="28">
        <f>'Ducati Panigale 1199 data'!$C$8*'Ducati Panigale 1199 data'!$C$15*'Ducati Panigale 1199 data'!$C$10</f>
        <v>54.543600000000005</v>
      </c>
      <c r="K48" s="28">
        <f>(0.5*'Ducati Panigale 1199 data'!$C$12)*'Ducati Panigale 1199 data'!$C$14*'Ducati Panigale 1199 data'!$C$11*F48^2</f>
        <v>19.905304311342594</v>
      </c>
      <c r="L48" s="28">
        <f t="shared" si="4"/>
        <v>-91.578873466435354</v>
      </c>
      <c r="M48" s="28">
        <f t="shared" si="0"/>
        <v>-1086.2271936157749</v>
      </c>
      <c r="N48" s="17">
        <f t="shared" si="5"/>
        <v>-1.086227193615775</v>
      </c>
      <c r="O48" s="105">
        <f t="shared" si="6"/>
        <v>-1.086227193615775</v>
      </c>
      <c r="P48" s="105">
        <f t="shared" si="7"/>
        <v>1.086227193615775</v>
      </c>
      <c r="Q48" s="105">
        <f t="shared" si="35"/>
        <v>1.086227193615775</v>
      </c>
      <c r="R48" s="27">
        <f t="shared" si="8"/>
        <v>3.0172977600438194E-4</v>
      </c>
      <c r="S48" s="98">
        <f t="shared" si="9"/>
        <v>0</v>
      </c>
      <c r="T48" s="17">
        <f t="shared" si="36"/>
        <v>33.885922975299799</v>
      </c>
      <c r="U48" s="17">
        <f t="shared" si="10"/>
        <v>9.4127563820277215E-3</v>
      </c>
      <c r="V48" s="17">
        <f t="shared" si="11"/>
        <v>1.0319158339349863</v>
      </c>
      <c r="W48" s="17">
        <f t="shared" si="12"/>
        <v>0.99063920057758681</v>
      </c>
      <c r="X48" s="17">
        <f t="shared" si="12"/>
        <v>0.95101363255448335</v>
      </c>
      <c r="Y48" s="17">
        <f t="shared" si="13"/>
        <v>0.94150349622893847</v>
      </c>
      <c r="Z48" s="17">
        <f>Y48/3600</f>
        <v>2.615287489524829E-4</v>
      </c>
      <c r="AA48" s="17">
        <f>0.96*Y48</f>
        <v>0.90384335637978086</v>
      </c>
      <c r="AB48" s="17">
        <f t="shared" si="14"/>
        <v>0.86768962212458955</v>
      </c>
      <c r="AC48" s="17">
        <f t="shared" si="15"/>
        <v>0.82430514101836005</v>
      </c>
      <c r="AD48" s="17">
        <f t="shared" si="16"/>
        <v>0.82430514101836005</v>
      </c>
      <c r="AE48" s="17">
        <f t="shared" si="37"/>
        <v>2.289736502828778E-4</v>
      </c>
      <c r="AF48" s="17">
        <f>T48-AD48</f>
        <v>33.061617834281442</v>
      </c>
      <c r="AG48" s="17">
        <f t="shared" si="17"/>
        <v>9.183782731744845E-3</v>
      </c>
      <c r="AH48" s="28">
        <f>0.5*'Ducati Panigale 1199 data'!$C$8*'WLTP class 3 v5'!F48^2</f>
        <v>19555.347993827159</v>
      </c>
      <c r="AI48" s="17">
        <f t="shared" si="18"/>
        <v>19.555347993827159</v>
      </c>
      <c r="AJ48" s="17">
        <f>IF(N48&lt;0, AI48, "0")</f>
        <v>19.555347993827159</v>
      </c>
      <c r="AK48" s="98">
        <f>AK47+AJ48</f>
        <v>19.555347993827159</v>
      </c>
      <c r="AL48" s="105">
        <f t="shared" si="19"/>
        <v>5.4320411093964332E-3</v>
      </c>
      <c r="AM48" s="98">
        <f>IF(N48 &gt; 0, AI48, )</f>
        <v>0</v>
      </c>
      <c r="AN48" s="98">
        <f t="shared" si="38"/>
        <v>267.85310725308648</v>
      </c>
      <c r="AO48" s="98">
        <f t="shared" si="20"/>
        <v>7.4403640903635132E-2</v>
      </c>
      <c r="AP48" s="27">
        <f t="shared" si="21"/>
        <v>18.577580594135799</v>
      </c>
      <c r="AQ48" s="27">
        <f t="shared" si="22"/>
        <v>17.834477370370365</v>
      </c>
      <c r="AR48" s="27">
        <f t="shared" si="23"/>
        <v>17.12109827555555</v>
      </c>
      <c r="AS48" s="27">
        <f t="shared" si="24"/>
        <v>16.949887292799993</v>
      </c>
      <c r="AT48" s="27">
        <f t="shared" si="1"/>
        <v>16.271891801087992</v>
      </c>
      <c r="AU48" s="27">
        <f t="shared" si="1"/>
        <v>15.621016129044472</v>
      </c>
      <c r="AV48" s="27">
        <f t="shared" si="25"/>
        <v>14.839965322592247</v>
      </c>
      <c r="AW48" s="27">
        <f t="shared" si="26"/>
        <v>14.839965322592247</v>
      </c>
      <c r="AX48" s="27">
        <f t="shared" si="27"/>
        <v>4.1222125896089572E-3</v>
      </c>
      <c r="AY48" s="27">
        <f>AN48-AW48</f>
        <v>253.01314193049424</v>
      </c>
      <c r="AZ48" s="110">
        <f t="shared" si="28"/>
        <v>7.0281428314026173E-2</v>
      </c>
      <c r="BB48" s="65">
        <v>1.0862271936157799</v>
      </c>
      <c r="BC48" s="83">
        <f t="shared" si="29"/>
        <v>0.97760447425420194</v>
      </c>
      <c r="BD48" s="83">
        <f t="shared" si="30"/>
        <v>0.92872425054149177</v>
      </c>
      <c r="BE48" s="83">
        <f t="shared" si="31"/>
        <v>0.89157528051983204</v>
      </c>
      <c r="BF48" s="83">
        <f t="shared" si="32"/>
        <v>0.83808076368864204</v>
      </c>
      <c r="BG48" s="83">
        <f t="shared" si="33"/>
        <v>0.83808076368864204</v>
      </c>
    </row>
    <row r="49" spans="2:59">
      <c r="B49" s="9" t="s">
        <v>32</v>
      </c>
      <c r="C49" s="9">
        <v>38</v>
      </c>
      <c r="D49" s="9">
        <v>38</v>
      </c>
      <c r="E49" s="18">
        <v>39.9</v>
      </c>
      <c r="F49" s="66">
        <f t="shared" si="2"/>
        <v>11.083333333333334</v>
      </c>
      <c r="G49" s="17">
        <f t="shared" si="34"/>
        <v>-0.79166666666666707</v>
      </c>
      <c r="H49" s="17">
        <f t="shared" si="3"/>
        <v>19.5</v>
      </c>
      <c r="I49" s="28">
        <f>'Ducati Panigale 1199 data'!$C$8*G49</f>
        <v>-220.08333333333346</v>
      </c>
      <c r="J49" s="28">
        <f>'Ducati Panigale 1199 data'!$C$8*'Ducati Panigale 1199 data'!$C$15*'Ducati Panigale 1199 data'!$C$10</f>
        <v>54.543600000000005</v>
      </c>
      <c r="K49" s="28">
        <f>(0.5*'Ducati Panigale 1199 data'!$C$12)*'Ducati Panigale 1199 data'!$C$14*'Ducati Panigale 1199 data'!$C$11*F49^2</f>
        <v>17.380363802083338</v>
      </c>
      <c r="L49" s="28">
        <f t="shared" si="4"/>
        <v>-148.15936953125012</v>
      </c>
      <c r="M49" s="28">
        <f t="shared" si="0"/>
        <v>-1642.0996789713556</v>
      </c>
      <c r="N49" s="17">
        <f t="shared" si="5"/>
        <v>-1.6420996789713556</v>
      </c>
      <c r="O49" s="105">
        <f t="shared" si="6"/>
        <v>-1.6420996789713556</v>
      </c>
      <c r="P49" s="105">
        <f t="shared" si="7"/>
        <v>1.6420996789713556</v>
      </c>
      <c r="Q49" s="105">
        <f t="shared" si="35"/>
        <v>2.7283268725871306</v>
      </c>
      <c r="R49" s="27">
        <f t="shared" si="8"/>
        <v>7.5786857571864743E-4</v>
      </c>
      <c r="S49" s="98">
        <f t="shared" si="9"/>
        <v>0</v>
      </c>
      <c r="T49" s="17">
        <f t="shared" si="36"/>
        <v>33.885922975299799</v>
      </c>
      <c r="U49" s="17">
        <f t="shared" si="10"/>
        <v>9.4127563820277215E-3</v>
      </c>
      <c r="V49" s="17">
        <f t="shared" si="11"/>
        <v>2.591910528957774</v>
      </c>
      <c r="W49" s="17">
        <f t="shared" si="12"/>
        <v>2.488234107799463</v>
      </c>
      <c r="X49" s="17">
        <f t="shared" si="12"/>
        <v>2.3887047434874842</v>
      </c>
      <c r="Y49" s="17">
        <f t="shared" si="13"/>
        <v>2.3648176960526093</v>
      </c>
      <c r="Z49" s="17">
        <f>Y49/3600</f>
        <v>6.5689380445905815E-4</v>
      </c>
      <c r="AA49" s="17">
        <f>0.96*Y49</f>
        <v>2.2702249882105048</v>
      </c>
      <c r="AB49" s="17">
        <f t="shared" si="14"/>
        <v>2.1794159886820843</v>
      </c>
      <c r="AC49" s="17">
        <f t="shared" si="15"/>
        <v>2.0704451892479798</v>
      </c>
      <c r="AD49" s="17">
        <f t="shared" si="16"/>
        <v>2.0704451892479798</v>
      </c>
      <c r="AE49" s="17">
        <f t="shared" si="37"/>
        <v>5.751236636799944E-4</v>
      </c>
      <c r="AF49" s="17">
        <f>T49-AD49</f>
        <v>31.815477786051819</v>
      </c>
      <c r="AG49" s="17">
        <f t="shared" si="17"/>
        <v>8.8376327183477266E-3</v>
      </c>
      <c r="AH49" s="28">
        <f>0.5*'Ducati Panigale 1199 data'!$C$8*'WLTP class 3 v5'!F49^2</f>
        <v>17074.798611111113</v>
      </c>
      <c r="AI49" s="17">
        <f t="shared" si="18"/>
        <v>17.074798611111113</v>
      </c>
      <c r="AJ49" s="17">
        <f>IF(N49&lt;0, AI49, "0")</f>
        <v>17.074798611111113</v>
      </c>
      <c r="AK49" s="98">
        <f>AK48+AJ49</f>
        <v>36.630146604938275</v>
      </c>
      <c r="AL49" s="105">
        <f t="shared" si="19"/>
        <v>1.0175040723593966E-2</v>
      </c>
      <c r="AM49" s="98">
        <f>IF(N49 &gt; 0, AI49, )</f>
        <v>0</v>
      </c>
      <c r="AN49" s="98">
        <f t="shared" si="38"/>
        <v>267.85310725308648</v>
      </c>
      <c r="AO49" s="98">
        <f t="shared" si="20"/>
        <v>7.4403640903635132E-2</v>
      </c>
      <c r="AP49" s="27">
        <f t="shared" si="21"/>
        <v>16.221058680555558</v>
      </c>
      <c r="AQ49" s="27">
        <f t="shared" si="22"/>
        <v>15.572216333333335</v>
      </c>
      <c r="AR49" s="27">
        <f t="shared" si="23"/>
        <v>14.949327680000001</v>
      </c>
      <c r="AS49" s="27">
        <f t="shared" si="24"/>
        <v>14.799834403200002</v>
      </c>
      <c r="AT49" s="27">
        <f t="shared" si="1"/>
        <v>14.207841027072002</v>
      </c>
      <c r="AU49" s="27">
        <f t="shared" si="1"/>
        <v>13.639527385989121</v>
      </c>
      <c r="AV49" s="27">
        <f t="shared" si="25"/>
        <v>12.957551016689663</v>
      </c>
      <c r="AW49" s="27">
        <f t="shared" si="26"/>
        <v>12.957551016689663</v>
      </c>
      <c r="AX49" s="27">
        <f t="shared" si="27"/>
        <v>3.59931972685824E-3</v>
      </c>
      <c r="AY49" s="27">
        <f>AN49-AW49</f>
        <v>254.89555623639683</v>
      </c>
      <c r="AZ49" s="110">
        <f t="shared" si="28"/>
        <v>7.0804321176776902E-2</v>
      </c>
      <c r="BB49" s="65">
        <v>1.64209967897136</v>
      </c>
      <c r="BC49" s="83">
        <f t="shared" si="29"/>
        <v>1.477889711074224</v>
      </c>
      <c r="BD49" s="83">
        <f t="shared" si="30"/>
        <v>1.4039952255205126</v>
      </c>
      <c r="BE49" s="83">
        <f t="shared" si="31"/>
        <v>1.347835416499692</v>
      </c>
      <c r="BF49" s="83">
        <f t="shared" si="32"/>
        <v>1.2669652915097103</v>
      </c>
      <c r="BG49" s="83">
        <f t="shared" si="33"/>
        <v>1.2669652915097103</v>
      </c>
    </row>
    <row r="50" spans="2:59">
      <c r="B50" s="9" t="s">
        <v>32</v>
      </c>
      <c r="C50" s="9">
        <v>39</v>
      </c>
      <c r="D50" s="9">
        <v>39</v>
      </c>
      <c r="E50" s="18">
        <v>37</v>
      </c>
      <c r="F50" s="66">
        <f t="shared" si="2"/>
        <v>10.277777777777779</v>
      </c>
      <c r="G50" s="17">
        <f t="shared" si="34"/>
        <v>-0.73611111111111072</v>
      </c>
      <c r="H50" s="17">
        <f t="shared" si="3"/>
        <v>20</v>
      </c>
      <c r="I50" s="28">
        <f>'Ducati Panigale 1199 data'!$C$8*G50</f>
        <v>-204.63888888888877</v>
      </c>
      <c r="J50" s="28">
        <f>'Ducati Panigale 1199 data'!$C$8*'Ducati Panigale 1199 data'!$C$15*'Ducati Panigale 1199 data'!$C$10</f>
        <v>54.543600000000005</v>
      </c>
      <c r="K50" s="28">
        <f>(0.5*'Ducati Panigale 1199 data'!$C$12)*'Ducati Panigale 1199 data'!$C$14*'Ducati Panigale 1199 data'!$C$11*F50^2</f>
        <v>14.945708912037041</v>
      </c>
      <c r="L50" s="28">
        <f t="shared" si="4"/>
        <v>-135.14957997685173</v>
      </c>
      <c r="M50" s="28">
        <f t="shared" si="0"/>
        <v>-1389.0373497620874</v>
      </c>
      <c r="N50" s="17">
        <f t="shared" si="5"/>
        <v>-1.3890373497620874</v>
      </c>
      <c r="O50" s="105">
        <f t="shared" si="6"/>
        <v>-1.3890373497620874</v>
      </c>
      <c r="P50" s="105">
        <f t="shared" si="7"/>
        <v>1.3890373497620874</v>
      </c>
      <c r="Q50" s="105">
        <f t="shared" si="35"/>
        <v>4.1173642223492184</v>
      </c>
      <c r="R50" s="27">
        <f t="shared" si="8"/>
        <v>1.1437122839858939E-3</v>
      </c>
      <c r="S50" s="98">
        <f t="shared" si="9"/>
        <v>0</v>
      </c>
      <c r="T50" s="17">
        <f t="shared" si="36"/>
        <v>33.885922975299799</v>
      </c>
      <c r="U50" s="17">
        <f t="shared" si="10"/>
        <v>9.4127563820277215E-3</v>
      </c>
      <c r="V50" s="17">
        <f t="shared" si="11"/>
        <v>3.9114960112317574</v>
      </c>
      <c r="W50" s="17">
        <f t="shared" si="12"/>
        <v>3.7550361707824869</v>
      </c>
      <c r="X50" s="17">
        <f t="shared" si="12"/>
        <v>3.6048347239511873</v>
      </c>
      <c r="Y50" s="17">
        <f t="shared" si="13"/>
        <v>3.5687863767116754</v>
      </c>
      <c r="Z50" s="17">
        <f>Y50/3600</f>
        <v>9.9132954908657655E-4</v>
      </c>
      <c r="AA50" s="17">
        <f>0.96*Y50</f>
        <v>3.4260349216432084</v>
      </c>
      <c r="AB50" s="17">
        <f t="shared" si="14"/>
        <v>3.2889935247774802</v>
      </c>
      <c r="AC50" s="17">
        <f t="shared" si="15"/>
        <v>3.1245438485386061</v>
      </c>
      <c r="AD50" s="17">
        <f t="shared" si="16"/>
        <v>3.1245438485386061</v>
      </c>
      <c r="AE50" s="17">
        <f t="shared" si="37"/>
        <v>8.6792884681627944E-4</v>
      </c>
      <c r="AF50" s="17">
        <f>T50-AD50</f>
        <v>30.761379126761192</v>
      </c>
      <c r="AG50" s="17">
        <f t="shared" si="17"/>
        <v>8.5448275352114425E-3</v>
      </c>
      <c r="AH50" s="28">
        <f>0.5*'Ducati Panigale 1199 data'!$C$8*'WLTP class 3 v5'!F50^2</f>
        <v>14682.9475308642</v>
      </c>
      <c r="AI50" s="17">
        <f t="shared" si="18"/>
        <v>14.682947530864199</v>
      </c>
      <c r="AJ50" s="17">
        <f>IF(N50&lt;0, AI50, "0")</f>
        <v>14.682947530864199</v>
      </c>
      <c r="AK50" s="98">
        <f>AK49+AJ50</f>
        <v>51.313094135802473</v>
      </c>
      <c r="AL50" s="105">
        <f t="shared" si="19"/>
        <v>1.4253637259945131E-2</v>
      </c>
      <c r="AM50" s="98">
        <f>IF(N50 &gt; 0, AI50, )</f>
        <v>0</v>
      </c>
      <c r="AN50" s="98">
        <f t="shared" si="38"/>
        <v>267.85310725308648</v>
      </c>
      <c r="AO50" s="98">
        <f t="shared" si="20"/>
        <v>7.4403640903635132E-2</v>
      </c>
      <c r="AP50" s="27">
        <f t="shared" si="21"/>
        <v>13.948800154320988</v>
      </c>
      <c r="AQ50" s="27">
        <f t="shared" si="22"/>
        <v>13.390848148148148</v>
      </c>
      <c r="AR50" s="27">
        <f t="shared" si="23"/>
        <v>12.855214222222221</v>
      </c>
      <c r="AS50" s="27">
        <f t="shared" si="24"/>
        <v>12.726662079999999</v>
      </c>
      <c r="AT50" s="27">
        <f t="shared" si="1"/>
        <v>12.217595596799999</v>
      </c>
      <c r="AU50" s="27">
        <f t="shared" si="1"/>
        <v>11.728891772927998</v>
      </c>
      <c r="AV50" s="27">
        <f t="shared" si="25"/>
        <v>11.142447184281597</v>
      </c>
      <c r="AW50" s="27">
        <f t="shared" si="26"/>
        <v>11.142447184281597</v>
      </c>
      <c r="AX50" s="27">
        <f t="shared" si="27"/>
        <v>3.0951242178559992E-3</v>
      </c>
      <c r="AY50" s="27">
        <f>AN50-AW50</f>
        <v>256.71066006880488</v>
      </c>
      <c r="AZ50" s="110">
        <f t="shared" si="28"/>
        <v>7.130851668577913E-2</v>
      </c>
      <c r="BB50" s="65">
        <v>1.38903734976209</v>
      </c>
      <c r="BC50" s="83">
        <f t="shared" si="29"/>
        <v>1.250133614785881</v>
      </c>
      <c r="BD50" s="83">
        <f t="shared" si="30"/>
        <v>1.1876269340465868</v>
      </c>
      <c r="BE50" s="83">
        <f t="shared" si="31"/>
        <v>1.1401218566847233</v>
      </c>
      <c r="BF50" s="83">
        <f t="shared" si="32"/>
        <v>1.0717145452836399</v>
      </c>
      <c r="BG50" s="83">
        <f t="shared" si="33"/>
        <v>1.0717145452836399</v>
      </c>
    </row>
    <row r="51" spans="2:59">
      <c r="B51" s="9" t="s">
        <v>32</v>
      </c>
      <c r="C51" s="9">
        <v>40</v>
      </c>
      <c r="D51" s="9">
        <v>40</v>
      </c>
      <c r="E51" s="18">
        <v>34.6</v>
      </c>
      <c r="F51" s="66">
        <f t="shared" si="2"/>
        <v>9.6111111111111107</v>
      </c>
      <c r="G51" s="17">
        <f t="shared" si="34"/>
        <v>-0.65277777777777812</v>
      </c>
      <c r="H51" s="17">
        <f t="shared" si="3"/>
        <v>20.5</v>
      </c>
      <c r="I51" s="28">
        <f>'Ducati Panigale 1199 data'!$C$8*G51</f>
        <v>-181.47222222222231</v>
      </c>
      <c r="J51" s="28">
        <f>'Ducati Panigale 1199 data'!$C$8*'Ducati Panigale 1199 data'!$C$15*'Ducati Panigale 1199 data'!$C$10</f>
        <v>54.543600000000005</v>
      </c>
      <c r="K51" s="28">
        <f>(0.5*'Ducati Panigale 1199 data'!$C$12)*'Ducati Panigale 1199 data'!$C$14*'Ducati Panigale 1199 data'!$C$11*F51^2</f>
        <v>13.069689467592594</v>
      </c>
      <c r="L51" s="28">
        <f t="shared" si="4"/>
        <v>-113.85893275462972</v>
      </c>
      <c r="M51" s="28">
        <f t="shared" si="0"/>
        <v>-1094.3108536972745</v>
      </c>
      <c r="N51" s="17">
        <f t="shared" si="5"/>
        <v>-1.0943108536972745</v>
      </c>
      <c r="O51" s="105">
        <f t="shared" si="6"/>
        <v>-1.0943108536972745</v>
      </c>
      <c r="P51" s="105">
        <f t="shared" si="7"/>
        <v>1.0943108536972745</v>
      </c>
      <c r="Q51" s="105">
        <f t="shared" si="35"/>
        <v>5.2116750760464932</v>
      </c>
      <c r="R51" s="27">
        <f t="shared" si="8"/>
        <v>1.4476875211240259E-3</v>
      </c>
      <c r="S51" s="98">
        <f t="shared" si="9"/>
        <v>0</v>
      </c>
      <c r="T51" s="17">
        <f t="shared" si="36"/>
        <v>33.885922975299799</v>
      </c>
      <c r="U51" s="17">
        <f t="shared" si="10"/>
        <v>9.4127563820277215E-3</v>
      </c>
      <c r="V51" s="17">
        <f t="shared" si="11"/>
        <v>4.9510913222441681</v>
      </c>
      <c r="W51" s="17">
        <f t="shared" si="12"/>
        <v>4.7530476693544008</v>
      </c>
      <c r="X51" s="17">
        <f t="shared" si="12"/>
        <v>4.5629257625802246</v>
      </c>
      <c r="Y51" s="17">
        <f t="shared" si="13"/>
        <v>4.5172965049544223</v>
      </c>
      <c r="Z51" s="17">
        <f>Y51/3600</f>
        <v>1.2548045847095618E-3</v>
      </c>
      <c r="AA51" s="17">
        <f>0.96*Y51</f>
        <v>4.3366046447562452</v>
      </c>
      <c r="AB51" s="17">
        <f t="shared" si="14"/>
        <v>4.1631404589659953</v>
      </c>
      <c r="AC51" s="17">
        <f t="shared" si="15"/>
        <v>3.9549834360176952</v>
      </c>
      <c r="AD51" s="17">
        <f t="shared" si="16"/>
        <v>3.9549834360176952</v>
      </c>
      <c r="AE51" s="17">
        <f t="shared" si="37"/>
        <v>1.0986065100049153E-3</v>
      </c>
      <c r="AF51" s="17">
        <f>T51-AD51</f>
        <v>29.930939539282104</v>
      </c>
      <c r="AG51" s="17">
        <f t="shared" si="17"/>
        <v>8.3141498720228062E-3</v>
      </c>
      <c r="AH51" s="28">
        <f>0.5*'Ducati Panigale 1199 data'!$C$8*'WLTP class 3 v5'!F51^2</f>
        <v>12839.910493827161</v>
      </c>
      <c r="AI51" s="17">
        <f t="shared" si="18"/>
        <v>12.839910493827162</v>
      </c>
      <c r="AJ51" s="17">
        <f>IF(N51&lt;0, AI51, "0")</f>
        <v>12.839910493827162</v>
      </c>
      <c r="AK51" s="98">
        <f>AK50+AJ51</f>
        <v>64.153004629629635</v>
      </c>
      <c r="AL51" s="105">
        <f t="shared" si="19"/>
        <v>1.7820279063786009E-2</v>
      </c>
      <c r="AM51" s="98">
        <f>IF(N51 &gt; 0, AI51, )</f>
        <v>0</v>
      </c>
      <c r="AN51" s="98">
        <f t="shared" si="38"/>
        <v>267.85310725308648</v>
      </c>
      <c r="AO51" s="98">
        <f t="shared" si="20"/>
        <v>7.4403640903635132E-2</v>
      </c>
      <c r="AP51" s="27">
        <f t="shared" si="21"/>
        <v>12.197914969135804</v>
      </c>
      <c r="AQ51" s="27">
        <f t="shared" si="22"/>
        <v>11.709998370370371</v>
      </c>
      <c r="AR51" s="27">
        <f t="shared" si="23"/>
        <v>11.241598435555556</v>
      </c>
      <c r="AS51" s="27">
        <f t="shared" si="24"/>
        <v>11.1291824512</v>
      </c>
      <c r="AT51" s="27">
        <f t="shared" si="1"/>
        <v>10.684015153152</v>
      </c>
      <c r="AU51" s="27">
        <f t="shared" si="1"/>
        <v>10.256654547025919</v>
      </c>
      <c r="AV51" s="27">
        <f t="shared" si="25"/>
        <v>9.743821819674622</v>
      </c>
      <c r="AW51" s="27">
        <f t="shared" si="26"/>
        <v>9.743821819674622</v>
      </c>
      <c r="AX51" s="27">
        <f t="shared" si="27"/>
        <v>2.7066171721318393E-3</v>
      </c>
      <c r="AY51" s="27">
        <f>AN51-AW51</f>
        <v>258.10928543341186</v>
      </c>
      <c r="AZ51" s="110">
        <f t="shared" si="28"/>
        <v>7.1697023731503287E-2</v>
      </c>
      <c r="BB51" s="65">
        <v>1.0943108536972701</v>
      </c>
      <c r="BC51" s="83">
        <f t="shared" si="29"/>
        <v>0.98487976832754309</v>
      </c>
      <c r="BD51" s="83">
        <f t="shared" si="30"/>
        <v>0.93563577991116587</v>
      </c>
      <c r="BE51" s="83">
        <f t="shared" si="31"/>
        <v>0.89821034871471916</v>
      </c>
      <c r="BF51" s="83">
        <f t="shared" si="32"/>
        <v>0.844317727791836</v>
      </c>
      <c r="BG51" s="83">
        <f t="shared" si="33"/>
        <v>0.844317727791836</v>
      </c>
    </row>
    <row r="52" spans="2:59">
      <c r="B52" s="9" t="s">
        <v>32</v>
      </c>
      <c r="C52" s="9">
        <v>41</v>
      </c>
      <c r="D52" s="9">
        <v>41</v>
      </c>
      <c r="E52" s="18">
        <v>32.299999999999997</v>
      </c>
      <c r="F52" s="66">
        <f t="shared" si="2"/>
        <v>8.9722222222222214</v>
      </c>
      <c r="G52" s="17">
        <f t="shared" si="34"/>
        <v>-0.7777777777777779</v>
      </c>
      <c r="H52" s="17">
        <f t="shared" si="3"/>
        <v>21</v>
      </c>
      <c r="I52" s="28">
        <f>'Ducati Panigale 1199 data'!$C$8*G52</f>
        <v>-216.22222222222226</v>
      </c>
      <c r="J52" s="28">
        <f>'Ducati Panigale 1199 data'!$C$8*'Ducati Panigale 1199 data'!$C$15*'Ducati Panigale 1199 data'!$C$10</f>
        <v>54.543600000000005</v>
      </c>
      <c r="K52" s="28">
        <f>(0.5*'Ducati Panigale 1199 data'!$C$12)*'Ducati Panigale 1199 data'!$C$14*'Ducati Panigale 1199 data'!$C$11*F52^2</f>
        <v>11.389852922453702</v>
      </c>
      <c r="L52" s="28">
        <f t="shared" si="4"/>
        <v>-150.28876929976855</v>
      </c>
      <c r="M52" s="28">
        <f t="shared" si="0"/>
        <v>-1348.4242356618122</v>
      </c>
      <c r="N52" s="17">
        <f t="shared" si="5"/>
        <v>-1.3484242356618121</v>
      </c>
      <c r="O52" s="105">
        <f t="shared" si="6"/>
        <v>-1.3484242356618121</v>
      </c>
      <c r="P52" s="105">
        <f t="shared" si="7"/>
        <v>1.3484242356618121</v>
      </c>
      <c r="Q52" s="105">
        <f t="shared" si="35"/>
        <v>6.5600993117083055</v>
      </c>
      <c r="R52" s="27">
        <f t="shared" si="8"/>
        <v>1.8222498088078627E-3</v>
      </c>
      <c r="S52" s="98">
        <f t="shared" si="9"/>
        <v>0</v>
      </c>
      <c r="T52" s="17">
        <f t="shared" si="36"/>
        <v>33.885922975299799</v>
      </c>
      <c r="U52" s="17">
        <f t="shared" si="10"/>
        <v>9.4127563820277215E-3</v>
      </c>
      <c r="V52" s="17">
        <f t="shared" si="11"/>
        <v>6.2320943461228904</v>
      </c>
      <c r="W52" s="17">
        <f t="shared" si="12"/>
        <v>5.982810572277975</v>
      </c>
      <c r="X52" s="17">
        <f t="shared" si="12"/>
        <v>5.7434981493868555</v>
      </c>
      <c r="Y52" s="17">
        <f t="shared" si="13"/>
        <v>5.6860631678929874</v>
      </c>
      <c r="Z52" s="17">
        <f>Y52/3600</f>
        <v>1.5794619910813855E-3</v>
      </c>
      <c r="AA52" s="17">
        <f>0.96*Y52</f>
        <v>5.4586206411772675</v>
      </c>
      <c r="AB52" s="17">
        <f t="shared" si="14"/>
        <v>5.2402758155301763</v>
      </c>
      <c r="AC52" s="17">
        <f t="shared" si="15"/>
        <v>4.9782620247536675</v>
      </c>
      <c r="AD52" s="17">
        <f t="shared" si="16"/>
        <v>4.9782620247536675</v>
      </c>
      <c r="AE52" s="17">
        <f t="shared" si="37"/>
        <v>1.3828505624315743E-3</v>
      </c>
      <c r="AF52" s="17">
        <f>T52-AD52</f>
        <v>28.907660950546131</v>
      </c>
      <c r="AG52" s="17">
        <f t="shared" si="17"/>
        <v>8.0299058195961465E-3</v>
      </c>
      <c r="AH52" s="28">
        <f>0.5*'Ducati Panigale 1199 data'!$C$8*'WLTP class 3 v5'!F52^2</f>
        <v>11189.607253086417</v>
      </c>
      <c r="AI52" s="17">
        <f t="shared" si="18"/>
        <v>11.189607253086416</v>
      </c>
      <c r="AJ52" s="17">
        <f>IF(N52&lt;0, AI52, "0")</f>
        <v>11.189607253086416</v>
      </c>
      <c r="AK52" s="98">
        <f>AK51+AJ52</f>
        <v>75.342611882716056</v>
      </c>
      <c r="AL52" s="105">
        <f t="shared" si="19"/>
        <v>2.0928503300754461E-2</v>
      </c>
      <c r="AM52" s="98">
        <f>IF(N52 &gt; 0, AI52, )</f>
        <v>0</v>
      </c>
      <c r="AN52" s="98">
        <f t="shared" si="38"/>
        <v>267.85310725308648</v>
      </c>
      <c r="AO52" s="98">
        <f t="shared" si="20"/>
        <v>7.4403640903635132E-2</v>
      </c>
      <c r="AP52" s="27">
        <f t="shared" si="21"/>
        <v>10.630126890432095</v>
      </c>
      <c r="AQ52" s="27">
        <f t="shared" si="22"/>
        <v>10.20492181481481</v>
      </c>
      <c r="AR52" s="27">
        <f t="shared" si="23"/>
        <v>9.7967249422222178</v>
      </c>
      <c r="AS52" s="27">
        <f t="shared" si="24"/>
        <v>9.6987576927999957</v>
      </c>
      <c r="AT52" s="27">
        <f t="shared" si="1"/>
        <v>9.3108073850879958</v>
      </c>
      <c r="AU52" s="27">
        <f t="shared" si="1"/>
        <v>8.9383750896844756</v>
      </c>
      <c r="AV52" s="27">
        <f t="shared" si="25"/>
        <v>8.491456335200251</v>
      </c>
      <c r="AW52" s="27">
        <f t="shared" si="26"/>
        <v>8.491456335200251</v>
      </c>
      <c r="AX52" s="27">
        <f t="shared" si="27"/>
        <v>2.3587378708889587E-3</v>
      </c>
      <c r="AY52" s="27">
        <f>AN52-AW52</f>
        <v>259.36165091788621</v>
      </c>
      <c r="AZ52" s="110">
        <f t="shared" si="28"/>
        <v>7.2044903032746174E-2</v>
      </c>
      <c r="BB52" s="65">
        <v>1.3484242356618099</v>
      </c>
      <c r="BC52" s="83">
        <f t="shared" si="29"/>
        <v>1.213581812095629</v>
      </c>
      <c r="BD52" s="83">
        <f t="shared" si="30"/>
        <v>1.1529027214908474</v>
      </c>
      <c r="BE52" s="83">
        <f t="shared" si="31"/>
        <v>1.1067866126312134</v>
      </c>
      <c r="BF52" s="83">
        <f t="shared" si="32"/>
        <v>1.0403794158733406</v>
      </c>
      <c r="BG52" s="83">
        <f t="shared" si="33"/>
        <v>1.0403794158733406</v>
      </c>
    </row>
    <row r="53" spans="2:59">
      <c r="B53" s="9" t="s">
        <v>32</v>
      </c>
      <c r="C53" s="9">
        <v>42</v>
      </c>
      <c r="D53" s="9">
        <v>42</v>
      </c>
      <c r="E53" s="18">
        <v>29</v>
      </c>
      <c r="F53" s="66">
        <f t="shared" si="2"/>
        <v>8.0555555555555554</v>
      </c>
      <c r="G53" s="17">
        <f t="shared" si="34"/>
        <v>-0.99999999999999933</v>
      </c>
      <c r="H53" s="17">
        <f t="shared" si="3"/>
        <v>21.5</v>
      </c>
      <c r="I53" s="28">
        <f>'Ducati Panigale 1199 data'!$C$8*G53</f>
        <v>-277.99999999999983</v>
      </c>
      <c r="J53" s="28">
        <f>'Ducati Panigale 1199 data'!$C$8*'Ducati Panigale 1199 data'!$C$15*'Ducati Panigale 1199 data'!$C$10</f>
        <v>54.543600000000005</v>
      </c>
      <c r="K53" s="28">
        <f>(0.5*'Ducati Panigale 1199 data'!$C$12)*'Ducati Panigale 1199 data'!$C$14*'Ducati Panigale 1199 data'!$C$11*F53^2</f>
        <v>9.1814033564814821</v>
      </c>
      <c r="L53" s="28">
        <f t="shared" si="4"/>
        <v>-214.27499664351836</v>
      </c>
      <c r="M53" s="28">
        <f t="shared" si="0"/>
        <v>-1726.1041396283424</v>
      </c>
      <c r="N53" s="17">
        <f t="shared" si="5"/>
        <v>-1.7261041396283423</v>
      </c>
      <c r="O53" s="105">
        <f t="shared" si="6"/>
        <v>-1.7261041396283423</v>
      </c>
      <c r="P53" s="105">
        <f t="shared" si="7"/>
        <v>1.7261041396283423</v>
      </c>
      <c r="Q53" s="105">
        <f t="shared" si="35"/>
        <v>8.2862034513366485</v>
      </c>
      <c r="R53" s="27">
        <f t="shared" si="8"/>
        <v>2.3017231809268467E-3</v>
      </c>
      <c r="S53" s="98">
        <f t="shared" si="9"/>
        <v>0</v>
      </c>
      <c r="T53" s="17">
        <f t="shared" si="36"/>
        <v>33.885922975299799</v>
      </c>
      <c r="U53" s="17">
        <f t="shared" si="10"/>
        <v>9.4127563820277215E-3</v>
      </c>
      <c r="V53" s="17">
        <f t="shared" si="11"/>
        <v>7.8718932787698153</v>
      </c>
      <c r="W53" s="17">
        <f t="shared" si="12"/>
        <v>7.5570175476190222</v>
      </c>
      <c r="X53" s="17">
        <f t="shared" si="12"/>
        <v>7.2547368457142607</v>
      </c>
      <c r="Y53" s="17">
        <f t="shared" si="13"/>
        <v>7.1821894772571184</v>
      </c>
      <c r="Z53" s="17">
        <f>Y53/3600</f>
        <v>1.9950526325714217E-3</v>
      </c>
      <c r="AA53" s="17">
        <f>0.96*Y53</f>
        <v>6.8949018981668333</v>
      </c>
      <c r="AB53" s="17">
        <f t="shared" si="14"/>
        <v>6.6191058222401598</v>
      </c>
      <c r="AC53" s="17">
        <f t="shared" si="15"/>
        <v>6.2881505311281511</v>
      </c>
      <c r="AD53" s="17">
        <f t="shared" si="16"/>
        <v>6.2881505311281511</v>
      </c>
      <c r="AE53" s="17">
        <f t="shared" si="37"/>
        <v>1.7467084808689309E-3</v>
      </c>
      <c r="AF53" s="17">
        <f>T53-AD53</f>
        <v>27.597772444171646</v>
      </c>
      <c r="AG53" s="17">
        <f t="shared" si="17"/>
        <v>7.6660479011587904E-3</v>
      </c>
      <c r="AH53" s="28">
        <f>0.5*'Ducati Panigale 1199 data'!$C$8*'WLTP class 3 v5'!F53^2</f>
        <v>9019.9845679012342</v>
      </c>
      <c r="AI53" s="17">
        <f t="shared" si="18"/>
        <v>9.0199845679012345</v>
      </c>
      <c r="AJ53" s="17">
        <f>IF(N53&lt;0, AI53, "0")</f>
        <v>9.0199845679012345</v>
      </c>
      <c r="AK53" s="98">
        <f>AK52+AJ53</f>
        <v>84.362596450617289</v>
      </c>
      <c r="AL53" s="105">
        <f t="shared" si="19"/>
        <v>2.3434054569615913E-2</v>
      </c>
      <c r="AM53" s="98">
        <f>IF(N53 &gt; 0, AI53, )</f>
        <v>0</v>
      </c>
      <c r="AN53" s="98">
        <f t="shared" si="38"/>
        <v>267.85310725308648</v>
      </c>
      <c r="AO53" s="98">
        <f t="shared" si="20"/>
        <v>7.4403640903635132E-2</v>
      </c>
      <c r="AP53" s="27">
        <f t="shared" si="21"/>
        <v>8.5689853395061721</v>
      </c>
      <c r="AQ53" s="27">
        <f t="shared" si="22"/>
        <v>8.2262259259259256</v>
      </c>
      <c r="AR53" s="27">
        <f t="shared" si="23"/>
        <v>7.8971768888888887</v>
      </c>
      <c r="AS53" s="27">
        <f t="shared" si="24"/>
        <v>7.81820512</v>
      </c>
      <c r="AT53" s="27">
        <f t="shared" si="1"/>
        <v>7.5054769152</v>
      </c>
      <c r="AU53" s="27">
        <f t="shared" si="1"/>
        <v>7.2052578385919999</v>
      </c>
      <c r="AV53" s="27">
        <f t="shared" si="25"/>
        <v>6.8449949466623998</v>
      </c>
      <c r="AW53" s="27">
        <f t="shared" si="26"/>
        <v>6.8449949466623998</v>
      </c>
      <c r="AX53" s="27">
        <f t="shared" si="27"/>
        <v>1.901387485184E-3</v>
      </c>
      <c r="AY53" s="27">
        <f>AN53-AW53</f>
        <v>261.0081123064241</v>
      </c>
      <c r="AZ53" s="110">
        <f t="shared" si="28"/>
        <v>7.2502253418451137E-2</v>
      </c>
      <c r="BB53" s="65">
        <v>1.7261041396283401</v>
      </c>
      <c r="BC53" s="83">
        <f t="shared" si="29"/>
        <v>1.5534937256655061</v>
      </c>
      <c r="BD53" s="83">
        <f t="shared" si="30"/>
        <v>1.4758190393822308</v>
      </c>
      <c r="BE53" s="83">
        <f t="shared" si="31"/>
        <v>1.4167862778069416</v>
      </c>
      <c r="BF53" s="83">
        <f t="shared" si="32"/>
        <v>1.3317791011385249</v>
      </c>
      <c r="BG53" s="83">
        <f t="shared" si="33"/>
        <v>1.3317791011385249</v>
      </c>
    </row>
    <row r="54" spans="2:59">
      <c r="B54" s="9" t="s">
        <v>32</v>
      </c>
      <c r="C54" s="9">
        <v>43</v>
      </c>
      <c r="D54" s="9">
        <v>43</v>
      </c>
      <c r="E54" s="18">
        <v>25.1</v>
      </c>
      <c r="F54" s="66">
        <f t="shared" si="2"/>
        <v>6.9722222222222223</v>
      </c>
      <c r="G54" s="17">
        <f t="shared" si="34"/>
        <v>-0.94444444444444453</v>
      </c>
      <c r="H54" s="17">
        <f t="shared" si="3"/>
        <v>22</v>
      </c>
      <c r="I54" s="28">
        <f>'Ducati Panigale 1199 data'!$C$8*G54</f>
        <v>-262.5555555555556</v>
      </c>
      <c r="J54" s="28">
        <f>'Ducati Panigale 1199 data'!$C$8*'Ducati Panigale 1199 data'!$C$15*'Ducati Panigale 1199 data'!$C$10</f>
        <v>54.543600000000005</v>
      </c>
      <c r="K54" s="28">
        <f>(0.5*'Ducati Panigale 1199 data'!$C$12)*'Ducati Panigale 1199 data'!$C$14*'Ducati Panigale 1199 data'!$C$11*F54^2</f>
        <v>6.8779737557870382</v>
      </c>
      <c r="L54" s="28">
        <f t="shared" si="4"/>
        <v>-201.13398179976858</v>
      </c>
      <c r="M54" s="28">
        <f t="shared" si="0"/>
        <v>-1402.3508175483864</v>
      </c>
      <c r="N54" s="17">
        <f t="shared" si="5"/>
        <v>-1.4023508175483865</v>
      </c>
      <c r="O54" s="105">
        <f t="shared" si="6"/>
        <v>-1.4023508175483865</v>
      </c>
      <c r="P54" s="105">
        <f t="shared" si="7"/>
        <v>1.4023508175483865</v>
      </c>
      <c r="Q54" s="105">
        <f t="shared" si="35"/>
        <v>9.688554268885035</v>
      </c>
      <c r="R54" s="27">
        <f t="shared" si="8"/>
        <v>2.6912650746902874E-3</v>
      </c>
      <c r="S54" s="98">
        <f t="shared" si="9"/>
        <v>0</v>
      </c>
      <c r="T54" s="17">
        <f t="shared" si="36"/>
        <v>33.885922975299799</v>
      </c>
      <c r="U54" s="17">
        <f t="shared" si="10"/>
        <v>9.4127563820277215E-3</v>
      </c>
      <c r="V54" s="17">
        <f t="shared" si="11"/>
        <v>9.2041265554407836</v>
      </c>
      <c r="W54" s="17">
        <f t="shared" si="12"/>
        <v>8.8359614932231523</v>
      </c>
      <c r="X54" s="17">
        <f t="shared" si="12"/>
        <v>8.4825230334942265</v>
      </c>
      <c r="Y54" s="17">
        <f t="shared" si="13"/>
        <v>8.3976978031592839</v>
      </c>
      <c r="Z54" s="17">
        <f>Y54/3600</f>
        <v>2.3326938342109124E-3</v>
      </c>
      <c r="AA54" s="17">
        <f>0.96*Y54</f>
        <v>8.0617898910329124</v>
      </c>
      <c r="AB54" s="17">
        <f t="shared" si="14"/>
        <v>7.7393182953915955</v>
      </c>
      <c r="AC54" s="17">
        <f t="shared" si="15"/>
        <v>7.3523523806220155</v>
      </c>
      <c r="AD54" s="17">
        <f t="shared" si="16"/>
        <v>7.3523523806220155</v>
      </c>
      <c r="AE54" s="17">
        <f t="shared" si="37"/>
        <v>2.0423201057283378E-3</v>
      </c>
      <c r="AF54" s="17">
        <f>T54-AD54</f>
        <v>26.533570594677784</v>
      </c>
      <c r="AG54" s="17">
        <f t="shared" si="17"/>
        <v>7.3704362762993846E-3</v>
      </c>
      <c r="AH54" s="28">
        <f>0.5*'Ducati Panigale 1199 data'!$C$8*'WLTP class 3 v5'!F54^2</f>
        <v>6757.0516975308647</v>
      </c>
      <c r="AI54" s="17">
        <f t="shared" si="18"/>
        <v>6.7570516975308648</v>
      </c>
      <c r="AJ54" s="17">
        <f>IF(N54&lt;0, AI54, "0")</f>
        <v>6.7570516975308648</v>
      </c>
      <c r="AK54" s="98">
        <f>AK53+AJ54</f>
        <v>91.119648148148158</v>
      </c>
      <c r="AL54" s="105">
        <f t="shared" si="19"/>
        <v>2.5311013374485599E-2</v>
      </c>
      <c r="AM54" s="98">
        <f>IF(N54 &gt; 0, AI54, )</f>
        <v>0</v>
      </c>
      <c r="AN54" s="98">
        <f t="shared" si="38"/>
        <v>267.85310725308648</v>
      </c>
      <c r="AO54" s="98">
        <f t="shared" si="20"/>
        <v>7.4403640903635132E-2</v>
      </c>
      <c r="AP54" s="27">
        <f t="shared" si="21"/>
        <v>6.4191991126543213</v>
      </c>
      <c r="AQ54" s="27">
        <f t="shared" si="22"/>
        <v>6.1624311481481486</v>
      </c>
      <c r="AR54" s="27">
        <f t="shared" si="23"/>
        <v>5.9159339022222222</v>
      </c>
      <c r="AS54" s="27">
        <f t="shared" si="24"/>
        <v>5.8567745632000001</v>
      </c>
      <c r="AT54" s="27">
        <f t="shared" si="1"/>
        <v>5.6225035806720003</v>
      </c>
      <c r="AU54" s="27">
        <f t="shared" si="1"/>
        <v>5.3976034374451203</v>
      </c>
      <c r="AV54" s="27">
        <f t="shared" si="25"/>
        <v>5.1277232655728637</v>
      </c>
      <c r="AW54" s="27">
        <f t="shared" si="26"/>
        <v>5.1277232655728637</v>
      </c>
      <c r="AX54" s="27">
        <f t="shared" si="27"/>
        <v>1.4243675737702398E-3</v>
      </c>
      <c r="AY54" s="27">
        <f>AN54-AW54</f>
        <v>262.72538398751362</v>
      </c>
      <c r="AZ54" s="110">
        <f t="shared" si="28"/>
        <v>7.2979273329864897E-2</v>
      </c>
      <c r="BB54" s="65">
        <v>1.4023508175483901</v>
      </c>
      <c r="BC54" s="83">
        <f t="shared" si="29"/>
        <v>1.2621157357935511</v>
      </c>
      <c r="BD54" s="83">
        <f t="shared" si="30"/>
        <v>1.1990099490038735</v>
      </c>
      <c r="BE54" s="83">
        <f t="shared" si="31"/>
        <v>1.1510495510437184</v>
      </c>
      <c r="BF54" s="83">
        <f t="shared" si="32"/>
        <v>1.0819865779810953</v>
      </c>
      <c r="BG54" s="83">
        <f t="shared" si="33"/>
        <v>1.0819865779810953</v>
      </c>
    </row>
    <row r="55" spans="2:59">
      <c r="B55" s="9" t="s">
        <v>32</v>
      </c>
      <c r="C55" s="9">
        <v>44</v>
      </c>
      <c r="D55" s="9">
        <v>44</v>
      </c>
      <c r="E55" s="18">
        <v>22.2</v>
      </c>
      <c r="F55" s="66">
        <f t="shared" si="2"/>
        <v>6.166666666666667</v>
      </c>
      <c r="G55" s="17">
        <f t="shared" si="34"/>
        <v>-0.5833333333333337</v>
      </c>
      <c r="H55" s="17">
        <f t="shared" si="3"/>
        <v>22.5</v>
      </c>
      <c r="I55" s="28">
        <f>'Ducati Panigale 1199 data'!$C$8*G55</f>
        <v>-162.16666666666677</v>
      </c>
      <c r="J55" s="28">
        <f>'Ducati Panigale 1199 data'!$C$8*'Ducati Panigale 1199 data'!$C$15*'Ducati Panigale 1199 data'!$C$10</f>
        <v>54.543600000000005</v>
      </c>
      <c r="K55" s="28">
        <f>(0.5*'Ducati Panigale 1199 data'!$C$12)*'Ducati Panigale 1199 data'!$C$14*'Ducati Panigale 1199 data'!$C$11*F55^2</f>
        <v>5.3804552083333341</v>
      </c>
      <c r="L55" s="28">
        <f t="shared" si="4"/>
        <v>-102.24261145833344</v>
      </c>
      <c r="M55" s="28">
        <f t="shared" si="0"/>
        <v>-630.49610399305629</v>
      </c>
      <c r="N55" s="17">
        <f t="shared" si="5"/>
        <v>-0.63049610399305633</v>
      </c>
      <c r="O55" s="105">
        <f t="shared" si="6"/>
        <v>-0.63049610399305633</v>
      </c>
      <c r="P55" s="105">
        <f t="shared" si="7"/>
        <v>0.63049610399305633</v>
      </c>
      <c r="Q55" s="105">
        <f t="shared" si="35"/>
        <v>10.319050372878092</v>
      </c>
      <c r="R55" s="27">
        <f t="shared" si="8"/>
        <v>2.8664028813550255E-3</v>
      </c>
      <c r="S55" s="98">
        <f t="shared" si="9"/>
        <v>0</v>
      </c>
      <c r="T55" s="17">
        <f t="shared" si="36"/>
        <v>33.885922975299799</v>
      </c>
      <c r="U55" s="17">
        <f t="shared" si="10"/>
        <v>9.4127563820277215E-3</v>
      </c>
      <c r="V55" s="17">
        <f t="shared" si="11"/>
        <v>9.8030978542341867</v>
      </c>
      <c r="W55" s="17">
        <f t="shared" si="12"/>
        <v>9.4109739400648191</v>
      </c>
      <c r="X55" s="17">
        <f t="shared" si="12"/>
        <v>9.0345349824622261</v>
      </c>
      <c r="Y55" s="17">
        <f t="shared" si="13"/>
        <v>8.9441896326376042</v>
      </c>
      <c r="Z55" s="17">
        <f>Y55/3600</f>
        <v>2.4844971201771122E-3</v>
      </c>
      <c r="AA55" s="17">
        <f>0.96*Y55</f>
        <v>8.5864220473320998</v>
      </c>
      <c r="AB55" s="17">
        <f t="shared" si="14"/>
        <v>8.2429651654388163</v>
      </c>
      <c r="AC55" s="17">
        <f t="shared" si="15"/>
        <v>7.8308169071668754</v>
      </c>
      <c r="AD55" s="17">
        <f t="shared" si="16"/>
        <v>7.8308169071668754</v>
      </c>
      <c r="AE55" s="17">
        <f t="shared" si="37"/>
        <v>2.1752269186574654E-3</v>
      </c>
      <c r="AF55" s="17">
        <f>T55-AD55</f>
        <v>26.055106068132922</v>
      </c>
      <c r="AG55" s="17">
        <f t="shared" si="17"/>
        <v>7.2375294633702557E-3</v>
      </c>
      <c r="AH55" s="28">
        <f>0.5*'Ducati Panigale 1199 data'!$C$8*'WLTP class 3 v5'!F55^2</f>
        <v>5285.8611111111113</v>
      </c>
      <c r="AI55" s="17">
        <f t="shared" si="18"/>
        <v>5.2858611111111111</v>
      </c>
      <c r="AJ55" s="17">
        <f>IF(N55&lt;0, AI55, "0")</f>
        <v>5.2858611111111111</v>
      </c>
      <c r="AK55" s="98">
        <f>AK54+AJ55</f>
        <v>96.405509259259276</v>
      </c>
      <c r="AL55" s="105">
        <f t="shared" si="19"/>
        <v>2.6779308127572021E-2</v>
      </c>
      <c r="AM55" s="98">
        <f>IF(N55 &gt; 0, AI55, )</f>
        <v>0</v>
      </c>
      <c r="AN55" s="98">
        <f t="shared" si="38"/>
        <v>267.85310725308648</v>
      </c>
      <c r="AO55" s="98">
        <f t="shared" si="20"/>
        <v>7.4403640903635132E-2</v>
      </c>
      <c r="AP55" s="27">
        <f t="shared" si="21"/>
        <v>5.0215680555555551</v>
      </c>
      <c r="AQ55" s="27">
        <f t="shared" si="22"/>
        <v>4.8207053333333327</v>
      </c>
      <c r="AR55" s="27">
        <f t="shared" si="23"/>
        <v>4.6278771199999991</v>
      </c>
      <c r="AS55" s="27">
        <f t="shared" si="24"/>
        <v>4.5815983487999992</v>
      </c>
      <c r="AT55" s="27">
        <f t="shared" si="1"/>
        <v>4.3983344148479988</v>
      </c>
      <c r="AU55" s="27">
        <f t="shared" si="1"/>
        <v>4.2224010382540786</v>
      </c>
      <c r="AV55" s="27">
        <f t="shared" si="25"/>
        <v>4.0112809863413741</v>
      </c>
      <c r="AW55" s="27">
        <f t="shared" si="26"/>
        <v>4.0112809863413741</v>
      </c>
      <c r="AX55" s="27">
        <f t="shared" si="27"/>
        <v>1.1142447184281595E-3</v>
      </c>
      <c r="AY55" s="27">
        <f>AN55-AW55</f>
        <v>263.8418262667451</v>
      </c>
      <c r="AZ55" s="110">
        <f t="shared" si="28"/>
        <v>7.3289396185206968E-2</v>
      </c>
      <c r="BB55" s="65">
        <v>0.630496103993056</v>
      </c>
      <c r="BC55" s="83">
        <f t="shared" si="29"/>
        <v>0.56744649359375043</v>
      </c>
      <c r="BD55" s="83">
        <f t="shared" si="30"/>
        <v>0.5390741689140629</v>
      </c>
      <c r="BE55" s="83">
        <f t="shared" si="31"/>
        <v>0.51751120215750035</v>
      </c>
      <c r="BF55" s="83">
        <f t="shared" si="32"/>
        <v>0.48646053002805029</v>
      </c>
      <c r="BG55" s="83">
        <f t="shared" si="33"/>
        <v>0.48646053002805029</v>
      </c>
    </row>
    <row r="56" spans="2:59">
      <c r="B56" s="9" t="s">
        <v>32</v>
      </c>
      <c r="C56" s="9">
        <v>45</v>
      </c>
      <c r="D56" s="9">
        <v>45</v>
      </c>
      <c r="E56" s="18">
        <v>20.9</v>
      </c>
      <c r="F56" s="66">
        <f t="shared" si="2"/>
        <v>5.8055555555555554</v>
      </c>
      <c r="G56" s="17">
        <f t="shared" si="34"/>
        <v>-0.25000000000000011</v>
      </c>
      <c r="H56" s="17">
        <f t="shared" si="3"/>
        <v>23</v>
      </c>
      <c r="I56" s="28">
        <f>'Ducati Panigale 1199 data'!$C$8*G56</f>
        <v>-69.500000000000028</v>
      </c>
      <c r="J56" s="28">
        <f>'Ducati Panigale 1199 data'!$C$8*'Ducati Panigale 1199 data'!$C$15*'Ducati Panigale 1199 data'!$C$10</f>
        <v>54.543600000000005</v>
      </c>
      <c r="K56" s="28">
        <f>(0.5*'Ducati Panigale 1199 data'!$C$12)*'Ducati Panigale 1199 data'!$C$14*'Ducati Panigale 1199 data'!$C$11*F56^2</f>
        <v>4.7687619502314815</v>
      </c>
      <c r="L56" s="28">
        <f t="shared" si="4"/>
        <v>-10.187638049768541</v>
      </c>
      <c r="M56" s="28">
        <f t="shared" si="0"/>
        <v>-59.144898677822916</v>
      </c>
      <c r="N56" s="17">
        <f t="shared" si="5"/>
        <v>-5.9144898677822917E-2</v>
      </c>
      <c r="O56" s="105">
        <f t="shared" si="6"/>
        <v>-5.9144898677822917E-2</v>
      </c>
      <c r="P56" s="105">
        <f t="shared" si="7"/>
        <v>5.9144898677822917E-2</v>
      </c>
      <c r="Q56" s="105">
        <f t="shared" si="35"/>
        <v>10.378195271555915</v>
      </c>
      <c r="R56" s="27">
        <f t="shared" si="8"/>
        <v>2.882832019876643E-3</v>
      </c>
      <c r="S56" s="98">
        <f t="shared" si="9"/>
        <v>0</v>
      </c>
      <c r="T56" s="17">
        <f t="shared" si="36"/>
        <v>33.885922975299799</v>
      </c>
      <c r="U56" s="17">
        <f t="shared" si="10"/>
        <v>9.4127563820277215E-3</v>
      </c>
      <c r="V56" s="17">
        <f t="shared" si="11"/>
        <v>9.8592855079781199</v>
      </c>
      <c r="W56" s="17">
        <f t="shared" si="12"/>
        <v>9.464914087658995</v>
      </c>
      <c r="X56" s="17">
        <f t="shared" si="12"/>
        <v>9.0863175241526353</v>
      </c>
      <c r="Y56" s="17">
        <f t="shared" si="13"/>
        <v>8.9954543489111085</v>
      </c>
      <c r="Z56" s="17">
        <f>Y56/3600</f>
        <v>2.4987373191419746E-3</v>
      </c>
      <c r="AA56" s="17">
        <f>0.96*Y56</f>
        <v>8.635636174954664</v>
      </c>
      <c r="AB56" s="17">
        <f t="shared" si="14"/>
        <v>8.2902107279564774</v>
      </c>
      <c r="AC56" s="17">
        <f t="shared" si="15"/>
        <v>7.8757001915586535</v>
      </c>
      <c r="AD56" s="17">
        <f t="shared" si="16"/>
        <v>7.8757001915586535</v>
      </c>
      <c r="AE56" s="17">
        <f t="shared" si="37"/>
        <v>2.1876944976551814E-3</v>
      </c>
      <c r="AF56" s="17">
        <f>T56-AD56</f>
        <v>26.010222783741145</v>
      </c>
      <c r="AG56" s="17">
        <f t="shared" si="17"/>
        <v>7.2250618843725401E-3</v>
      </c>
      <c r="AH56" s="28">
        <f>0.5*'Ducati Panigale 1199 data'!$C$8*'WLTP class 3 v5'!F56^2</f>
        <v>4684.9220679012342</v>
      </c>
      <c r="AI56" s="17">
        <f t="shared" si="18"/>
        <v>4.6849220679012342</v>
      </c>
      <c r="AJ56" s="17">
        <f>IF(N56&lt;0, AI56, "0")</f>
        <v>4.6849220679012342</v>
      </c>
      <c r="AK56" s="98">
        <f>AK55+AJ56</f>
        <v>101.09043132716052</v>
      </c>
      <c r="AL56" s="105">
        <f t="shared" si="19"/>
        <v>2.8080675368655699E-2</v>
      </c>
      <c r="AM56" s="98">
        <f>IF(N56 &gt; 0, AI56, )</f>
        <v>0</v>
      </c>
      <c r="AN56" s="98">
        <f t="shared" si="38"/>
        <v>267.85310725308648</v>
      </c>
      <c r="AO56" s="98">
        <f t="shared" si="20"/>
        <v>7.4403640903635132E-2</v>
      </c>
      <c r="AP56" s="27">
        <f t="shared" si="21"/>
        <v>4.4506759645061722</v>
      </c>
      <c r="AQ56" s="27">
        <f t="shared" si="22"/>
        <v>4.2726489259259255</v>
      </c>
      <c r="AR56" s="27">
        <f t="shared" si="23"/>
        <v>4.101742968888888</v>
      </c>
      <c r="AS56" s="27">
        <f t="shared" si="24"/>
        <v>4.060725539199999</v>
      </c>
      <c r="AT56" s="27">
        <f t="shared" si="1"/>
        <v>3.8982965176319988</v>
      </c>
      <c r="AU56" s="27">
        <f t="shared" si="1"/>
        <v>3.7423646569267186</v>
      </c>
      <c r="AV56" s="27">
        <f t="shared" si="25"/>
        <v>3.5552464240803827</v>
      </c>
      <c r="AW56" s="27">
        <f t="shared" si="26"/>
        <v>3.5552464240803827</v>
      </c>
      <c r="AX56" s="27">
        <f t="shared" si="27"/>
        <v>9.8756845113343972E-4</v>
      </c>
      <c r="AY56" s="27">
        <f>AN56-AW56</f>
        <v>264.29786082900608</v>
      </c>
      <c r="AZ56" s="110">
        <f t="shared" si="28"/>
        <v>7.3416072452501688E-2</v>
      </c>
      <c r="BB56" s="65">
        <v>5.9144898677822903E-2</v>
      </c>
      <c r="BC56" s="83">
        <f t="shared" si="29"/>
        <v>5.3230408810040611E-2</v>
      </c>
      <c r="BD56" s="83">
        <f t="shared" si="30"/>
        <v>5.056888836953858E-2</v>
      </c>
      <c r="BE56" s="83">
        <f t="shared" si="31"/>
        <v>4.8546132834757033E-2</v>
      </c>
      <c r="BF56" s="83">
        <f t="shared" si="32"/>
        <v>4.5633364864671608E-2</v>
      </c>
      <c r="BG56" s="83">
        <f t="shared" si="33"/>
        <v>4.5633364864671608E-2</v>
      </c>
    </row>
    <row r="57" spans="2:59">
      <c r="B57" s="9" t="s">
        <v>32</v>
      </c>
      <c r="C57" s="9">
        <v>46</v>
      </c>
      <c r="D57" s="9">
        <v>46</v>
      </c>
      <c r="E57" s="18">
        <v>20.399999999999999</v>
      </c>
      <c r="F57" s="66">
        <f t="shared" si="2"/>
        <v>5.666666666666667</v>
      </c>
      <c r="G57" s="17">
        <f t="shared" si="34"/>
        <v>-0.19444444444444425</v>
      </c>
      <c r="H57" s="17">
        <f t="shared" si="3"/>
        <v>23.5</v>
      </c>
      <c r="I57" s="28">
        <f>'Ducati Panigale 1199 data'!$C$8*G57</f>
        <v>-54.0555555555555</v>
      </c>
      <c r="J57" s="28">
        <f>'Ducati Panigale 1199 data'!$C$8*'Ducati Panigale 1199 data'!$C$15*'Ducati Panigale 1199 data'!$C$10</f>
        <v>54.543600000000005</v>
      </c>
      <c r="K57" s="28">
        <f>(0.5*'Ducati Panigale 1199 data'!$C$12)*'Ducati Panigale 1199 data'!$C$14*'Ducati Panigale 1199 data'!$C$11*F57^2</f>
        <v>4.5433208333333344</v>
      </c>
      <c r="L57" s="28">
        <f t="shared" si="4"/>
        <v>5.031365277777839</v>
      </c>
      <c r="M57" s="28">
        <f t="shared" si="0"/>
        <v>28.511069907407755</v>
      </c>
      <c r="N57" s="17">
        <f t="shared" si="5"/>
        <v>2.8511069907407757E-2</v>
      </c>
      <c r="O57" s="105">
        <f t="shared" si="6"/>
        <v>0</v>
      </c>
      <c r="P57" s="105">
        <f t="shared" si="7"/>
        <v>0</v>
      </c>
      <c r="Q57" s="105">
        <f t="shared" si="35"/>
        <v>10.378195271555915</v>
      </c>
      <c r="R57" s="27">
        <f t="shared" si="8"/>
        <v>2.882832019876643E-3</v>
      </c>
      <c r="S57" s="98">
        <f t="shared" si="9"/>
        <v>2.8511069907407757E-2</v>
      </c>
      <c r="T57" s="17">
        <f t="shared" si="36"/>
        <v>33.914434045207209</v>
      </c>
      <c r="U57" s="17">
        <f t="shared" si="10"/>
        <v>9.4206761236686684E-3</v>
      </c>
      <c r="V57" s="17">
        <f t="shared" si="11"/>
        <v>9.8592855079781199</v>
      </c>
      <c r="W57" s="17">
        <f t="shared" si="12"/>
        <v>9.464914087658995</v>
      </c>
      <c r="X57" s="17">
        <f t="shared" si="12"/>
        <v>9.0863175241526353</v>
      </c>
      <c r="Y57" s="17">
        <f t="shared" si="13"/>
        <v>8.9954543489111085</v>
      </c>
      <c r="Z57" s="17">
        <f>Y57/3600</f>
        <v>2.4987373191419746E-3</v>
      </c>
      <c r="AA57" s="17">
        <f>0.96*Y57</f>
        <v>8.635636174954664</v>
      </c>
      <c r="AB57" s="17">
        <f t="shared" si="14"/>
        <v>8.2902107279564774</v>
      </c>
      <c r="AC57" s="17">
        <f t="shared" si="15"/>
        <v>7.8757001915586535</v>
      </c>
      <c r="AD57" s="17">
        <f t="shared" si="16"/>
        <v>7.8757001915586535</v>
      </c>
      <c r="AE57" s="17">
        <f t="shared" si="37"/>
        <v>2.1876944976551814E-3</v>
      </c>
      <c r="AF57" s="17">
        <f>T57-AD57</f>
        <v>26.038733853648555</v>
      </c>
      <c r="AG57" s="17">
        <f t="shared" si="17"/>
        <v>7.2329816260134879E-3</v>
      </c>
      <c r="AH57" s="28">
        <f>0.5*'Ducati Panigale 1199 data'!$C$8*'WLTP class 3 v5'!F57^2</f>
        <v>4463.4444444444453</v>
      </c>
      <c r="AI57" s="17">
        <f t="shared" si="18"/>
        <v>4.4634444444444457</v>
      </c>
      <c r="AJ57" s="17" t="str">
        <f>IF(N57&lt;0, AI57, "0")</f>
        <v>0</v>
      </c>
      <c r="AK57" s="98">
        <f>AK56+AJ57</f>
        <v>101.09043132716052</v>
      </c>
      <c r="AL57" s="105">
        <f t="shared" si="19"/>
        <v>2.8080675368655699E-2</v>
      </c>
      <c r="AM57" s="98">
        <f>IF(N57 &gt; 0, AI57, )</f>
        <v>4.4634444444444457</v>
      </c>
      <c r="AN57" s="98">
        <f t="shared" si="38"/>
        <v>272.31655169753094</v>
      </c>
      <c r="AO57" s="98">
        <f t="shared" si="20"/>
        <v>7.5643486582647482E-2</v>
      </c>
      <c r="AP57" s="27">
        <f t="shared" si="21"/>
        <v>0</v>
      </c>
      <c r="AQ57" s="27">
        <f t="shared" si="22"/>
        <v>0</v>
      </c>
      <c r="AR57" s="27">
        <f t="shared" si="23"/>
        <v>0</v>
      </c>
      <c r="AS57" s="27">
        <f t="shared" si="24"/>
        <v>0</v>
      </c>
      <c r="AT57" s="27">
        <f t="shared" si="1"/>
        <v>0</v>
      </c>
      <c r="AU57" s="27">
        <f t="shared" si="1"/>
        <v>0</v>
      </c>
      <c r="AV57" s="27">
        <f t="shared" si="25"/>
        <v>0</v>
      </c>
      <c r="AW57" s="27">
        <f t="shared" si="26"/>
        <v>0</v>
      </c>
      <c r="AX57" s="27">
        <f t="shared" si="27"/>
        <v>0</v>
      </c>
      <c r="AY57" s="27">
        <f>AN57-AW57</f>
        <v>272.31655169753094</v>
      </c>
      <c r="AZ57" s="110">
        <f t="shared" si="28"/>
        <v>7.5643486582647482E-2</v>
      </c>
      <c r="BB57" s="65">
        <v>0</v>
      </c>
      <c r="BC57" s="83">
        <f t="shared" si="29"/>
        <v>0</v>
      </c>
      <c r="BD57" s="83">
        <f t="shared" si="30"/>
        <v>0</v>
      </c>
      <c r="BE57" s="83">
        <f t="shared" si="31"/>
        <v>0</v>
      </c>
      <c r="BF57" s="83">
        <f t="shared" si="32"/>
        <v>0</v>
      </c>
      <c r="BG57" s="83">
        <f t="shared" si="33"/>
        <v>0</v>
      </c>
    </row>
    <row r="58" spans="2:59">
      <c r="B58" s="9" t="s">
        <v>32</v>
      </c>
      <c r="C58" s="9">
        <v>47</v>
      </c>
      <c r="D58" s="9">
        <v>47</v>
      </c>
      <c r="E58" s="18">
        <v>19.5</v>
      </c>
      <c r="F58" s="66">
        <f t="shared" si="2"/>
        <v>5.416666666666667</v>
      </c>
      <c r="G58" s="17">
        <f t="shared" si="34"/>
        <v>-0.27777777777777779</v>
      </c>
      <c r="H58" s="17">
        <f t="shared" si="3"/>
        <v>24</v>
      </c>
      <c r="I58" s="28">
        <f>'Ducati Panigale 1199 data'!$C$8*G58</f>
        <v>-77.222222222222229</v>
      </c>
      <c r="J58" s="28">
        <f>'Ducati Panigale 1199 data'!$C$8*'Ducati Panigale 1199 data'!$C$15*'Ducati Panigale 1199 data'!$C$10</f>
        <v>54.543600000000005</v>
      </c>
      <c r="K58" s="28">
        <f>(0.5*'Ducati Panigale 1199 data'!$C$12)*'Ducati Panigale 1199 data'!$C$14*'Ducati Panigale 1199 data'!$C$11*F58^2</f>
        <v>4.1512825520833347</v>
      </c>
      <c r="L58" s="28">
        <f t="shared" si="4"/>
        <v>-18.52733967013889</v>
      </c>
      <c r="M58" s="28">
        <f t="shared" si="0"/>
        <v>-100.35642321325233</v>
      </c>
      <c r="N58" s="17">
        <f t="shared" si="5"/>
        <v>-0.10035642321325233</v>
      </c>
      <c r="O58" s="105">
        <f t="shared" si="6"/>
        <v>-0.10035642321325233</v>
      </c>
      <c r="P58" s="105">
        <f t="shared" si="7"/>
        <v>0.10035642321325233</v>
      </c>
      <c r="Q58" s="105">
        <f t="shared" si="35"/>
        <v>10.478551694769168</v>
      </c>
      <c r="R58" s="27">
        <f t="shared" si="8"/>
        <v>2.9107088041025468E-3</v>
      </c>
      <c r="S58" s="98">
        <f t="shared" si="9"/>
        <v>0</v>
      </c>
      <c r="T58" s="17">
        <f t="shared" si="36"/>
        <v>33.914434045207209</v>
      </c>
      <c r="U58" s="17">
        <f t="shared" si="10"/>
        <v>9.4206761236686684E-3</v>
      </c>
      <c r="V58" s="17">
        <f t="shared" si="11"/>
        <v>9.9546241100307089</v>
      </c>
      <c r="W58" s="17">
        <f t="shared" si="12"/>
        <v>9.556439145629481</v>
      </c>
      <c r="X58" s="17">
        <f t="shared" si="12"/>
        <v>9.1741815798043014</v>
      </c>
      <c r="Y58" s="17">
        <f t="shared" si="13"/>
        <v>9.0824397640062582</v>
      </c>
      <c r="Z58" s="17">
        <f>Y58/3600</f>
        <v>2.5228999344461826E-3</v>
      </c>
      <c r="AA58" s="17">
        <f>0.96*Y58</f>
        <v>8.7191421734460075</v>
      </c>
      <c r="AB58" s="17">
        <f t="shared" si="14"/>
        <v>8.3703764865081673</v>
      </c>
      <c r="AC58" s="17">
        <f t="shared" si="15"/>
        <v>7.9518576621827588</v>
      </c>
      <c r="AD58" s="17">
        <f t="shared" si="16"/>
        <v>7.9518576621827588</v>
      </c>
      <c r="AE58" s="17">
        <f t="shared" si="37"/>
        <v>2.2088493506063219E-3</v>
      </c>
      <c r="AF58" s="17">
        <f>T58-AD58</f>
        <v>25.962576383024448</v>
      </c>
      <c r="AG58" s="17">
        <f t="shared" si="17"/>
        <v>7.2118267730623469E-3</v>
      </c>
      <c r="AH58" s="28">
        <f>0.5*'Ducati Panigale 1199 data'!$C$8*'WLTP class 3 v5'!F58^2</f>
        <v>4078.2986111111118</v>
      </c>
      <c r="AI58" s="17">
        <f t="shared" si="18"/>
        <v>4.0782986111111121</v>
      </c>
      <c r="AJ58" s="17">
        <f>IF(N58&lt;0, AI58, "0")</f>
        <v>4.0782986111111121</v>
      </c>
      <c r="AK58" s="98">
        <f>AK57+AJ58</f>
        <v>105.16872993827162</v>
      </c>
      <c r="AL58" s="105">
        <f t="shared" si="19"/>
        <v>2.9213536093964342E-2</v>
      </c>
      <c r="AM58" s="98">
        <f>IF(N58 &gt; 0, AI58, )</f>
        <v>0</v>
      </c>
      <c r="AN58" s="98">
        <f t="shared" si="38"/>
        <v>272.31655169753094</v>
      </c>
      <c r="AO58" s="98">
        <f t="shared" si="20"/>
        <v>7.5643486582647482E-2</v>
      </c>
      <c r="AP58" s="27">
        <f t="shared" si="21"/>
        <v>3.8743836805555563</v>
      </c>
      <c r="AQ58" s="27">
        <f t="shared" si="22"/>
        <v>3.7194083333333339</v>
      </c>
      <c r="AR58" s="27">
        <f t="shared" si="23"/>
        <v>3.5706320000000003</v>
      </c>
      <c r="AS58" s="27">
        <f t="shared" si="24"/>
        <v>3.5349256800000002</v>
      </c>
      <c r="AT58" s="27">
        <f t="shared" si="1"/>
        <v>3.3935286528000002</v>
      </c>
      <c r="AU58" s="27">
        <f t="shared" si="1"/>
        <v>3.257787506688</v>
      </c>
      <c r="AV58" s="27">
        <f t="shared" si="25"/>
        <v>3.0948981313535997</v>
      </c>
      <c r="AW58" s="27">
        <f t="shared" si="26"/>
        <v>3.0948981313535997</v>
      </c>
      <c r="AX58" s="27">
        <f t="shared" si="27"/>
        <v>8.5969392537599992E-4</v>
      </c>
      <c r="AY58" s="27">
        <f>AN58-AW58</f>
        <v>269.22165356617734</v>
      </c>
      <c r="AZ58" s="110">
        <f t="shared" si="28"/>
        <v>7.4783792657271489E-2</v>
      </c>
      <c r="BB58" s="65">
        <v>0.100356423213252</v>
      </c>
      <c r="BC58" s="83">
        <f t="shared" si="29"/>
        <v>9.03207808919268E-2</v>
      </c>
      <c r="BD58" s="83">
        <f t="shared" si="30"/>
        <v>8.580474184733046E-2</v>
      </c>
      <c r="BE58" s="83">
        <f t="shared" si="31"/>
        <v>8.2372552173437238E-2</v>
      </c>
      <c r="BF58" s="83">
        <f t="shared" si="32"/>
        <v>7.7430199043031001E-2</v>
      </c>
      <c r="BG58" s="83">
        <f t="shared" si="33"/>
        <v>7.7430199043031001E-2</v>
      </c>
    </row>
    <row r="59" spans="2:59">
      <c r="B59" s="9" t="s">
        <v>32</v>
      </c>
      <c r="C59" s="9">
        <v>48</v>
      </c>
      <c r="D59" s="9">
        <v>48</v>
      </c>
      <c r="E59" s="18">
        <v>18.399999999999999</v>
      </c>
      <c r="F59" s="66">
        <f t="shared" si="2"/>
        <v>5.1111111111111107</v>
      </c>
      <c r="G59" s="17">
        <f t="shared" si="34"/>
        <v>-0.23611111111111099</v>
      </c>
      <c r="H59" s="17">
        <f t="shared" si="3"/>
        <v>24.5</v>
      </c>
      <c r="I59" s="28">
        <f>'Ducati Panigale 1199 data'!$C$8*G59</f>
        <v>-65.638888888888857</v>
      </c>
      <c r="J59" s="28">
        <f>'Ducati Panigale 1199 data'!$C$8*'Ducati Panigale 1199 data'!$C$15*'Ducati Panigale 1199 data'!$C$10</f>
        <v>54.543600000000005</v>
      </c>
      <c r="K59" s="28">
        <f>(0.5*'Ducati Panigale 1199 data'!$C$12)*'Ducati Panigale 1199 data'!$C$14*'Ducati Panigale 1199 data'!$C$11*F59^2</f>
        <v>3.6961425925925924</v>
      </c>
      <c r="L59" s="28">
        <f t="shared" si="4"/>
        <v>-7.3991462962962604</v>
      </c>
      <c r="M59" s="28">
        <f t="shared" si="0"/>
        <v>-37.817858847736439</v>
      </c>
      <c r="N59" s="17">
        <f t="shared" si="5"/>
        <v>-3.7817858847736439E-2</v>
      </c>
      <c r="O59" s="105">
        <f t="shared" si="6"/>
        <v>-3.7817858847736439E-2</v>
      </c>
      <c r="P59" s="105">
        <f t="shared" si="7"/>
        <v>3.7817858847736439E-2</v>
      </c>
      <c r="Q59" s="105">
        <f t="shared" si="35"/>
        <v>10.516369553616904</v>
      </c>
      <c r="R59" s="27">
        <f t="shared" si="8"/>
        <v>2.9212137648935844E-3</v>
      </c>
      <c r="S59" s="98">
        <f t="shared" si="9"/>
        <v>0</v>
      </c>
      <c r="T59" s="17">
        <f t="shared" si="36"/>
        <v>33.914434045207209</v>
      </c>
      <c r="U59" s="17">
        <f t="shared" si="10"/>
        <v>9.4206761236686684E-3</v>
      </c>
      <c r="V59" s="17">
        <f t="shared" si="11"/>
        <v>9.9905510759360592</v>
      </c>
      <c r="W59" s="17">
        <f t="shared" si="12"/>
        <v>9.5909290328986163</v>
      </c>
      <c r="X59" s="17">
        <f t="shared" si="12"/>
        <v>9.2072918715826706</v>
      </c>
      <c r="Y59" s="17">
        <f t="shared" si="13"/>
        <v>9.1152189528668437</v>
      </c>
      <c r="Z59" s="17">
        <f>Y59/3600</f>
        <v>2.5320052646852342E-3</v>
      </c>
      <c r="AA59" s="17">
        <f>0.96*Y59</f>
        <v>8.7506101947521699</v>
      </c>
      <c r="AB59" s="17">
        <f t="shared" si="14"/>
        <v>8.4005857869620826</v>
      </c>
      <c r="AC59" s="17">
        <f t="shared" si="15"/>
        <v>7.9805564976139785</v>
      </c>
      <c r="AD59" s="17">
        <f t="shared" si="16"/>
        <v>7.9805564976139785</v>
      </c>
      <c r="AE59" s="17">
        <f t="shared" si="37"/>
        <v>2.2168212493372161E-3</v>
      </c>
      <c r="AF59" s="17">
        <f>T59-AD59</f>
        <v>25.93387754759323</v>
      </c>
      <c r="AG59" s="17">
        <f t="shared" si="17"/>
        <v>7.2038548743314527E-3</v>
      </c>
      <c r="AH59" s="28">
        <f>0.5*'Ducati Panigale 1199 data'!$C$8*'WLTP class 3 v5'!F59^2</f>
        <v>3631.1604938271598</v>
      </c>
      <c r="AI59" s="17">
        <f t="shared" si="18"/>
        <v>3.63116049382716</v>
      </c>
      <c r="AJ59" s="17">
        <f>IF(N59&lt;0, AI59, "0")</f>
        <v>3.63116049382716</v>
      </c>
      <c r="AK59" s="98">
        <f>AK58+AJ59</f>
        <v>108.79989043209878</v>
      </c>
      <c r="AL59" s="105">
        <f t="shared" si="19"/>
        <v>3.0222191786694105E-2</v>
      </c>
      <c r="AM59" s="98">
        <f>IF(N59 &gt; 0, AI59, )</f>
        <v>0</v>
      </c>
      <c r="AN59" s="98">
        <f t="shared" si="38"/>
        <v>272.31655169753094</v>
      </c>
      <c r="AO59" s="98">
        <f t="shared" si="20"/>
        <v>7.5643486582647482E-2</v>
      </c>
      <c r="AP59" s="27">
        <f t="shared" si="21"/>
        <v>3.4496024691358018</v>
      </c>
      <c r="AQ59" s="27">
        <f t="shared" si="22"/>
        <v>3.3116183703703697</v>
      </c>
      <c r="AR59" s="27">
        <f t="shared" si="23"/>
        <v>3.1791536355555547</v>
      </c>
      <c r="AS59" s="27">
        <f t="shared" si="24"/>
        <v>3.1473620991999991</v>
      </c>
      <c r="AT59" s="27">
        <f t="shared" si="1"/>
        <v>3.021467615231999</v>
      </c>
      <c r="AU59" s="27">
        <f t="shared" si="1"/>
        <v>2.9006089106227191</v>
      </c>
      <c r="AV59" s="27">
        <f t="shared" si="25"/>
        <v>2.7555784650915829</v>
      </c>
      <c r="AW59" s="27">
        <f t="shared" si="26"/>
        <v>2.7555784650915829</v>
      </c>
      <c r="AX59" s="27">
        <f t="shared" si="27"/>
        <v>7.6543846252543973E-4</v>
      </c>
      <c r="AY59" s="27">
        <f>AN59-AW59</f>
        <v>269.56097323243938</v>
      </c>
      <c r="AZ59" s="110">
        <f t="shared" si="28"/>
        <v>7.4878048120122054E-2</v>
      </c>
      <c r="BB59" s="65">
        <v>3.7817858847736398E-2</v>
      </c>
      <c r="BC59" s="83">
        <f t="shared" si="29"/>
        <v>3.4036072962962759E-2</v>
      </c>
      <c r="BD59" s="83">
        <f t="shared" si="30"/>
        <v>3.2334269314814618E-2</v>
      </c>
      <c r="BE59" s="83">
        <f t="shared" si="31"/>
        <v>3.1040898542222032E-2</v>
      </c>
      <c r="BF59" s="83">
        <f t="shared" si="32"/>
        <v>2.9178444629688709E-2</v>
      </c>
      <c r="BG59" s="83">
        <f t="shared" si="33"/>
        <v>2.9178444629688709E-2</v>
      </c>
    </row>
    <row r="60" spans="2:59">
      <c r="B60" s="9" t="s">
        <v>32</v>
      </c>
      <c r="C60" s="9">
        <v>49</v>
      </c>
      <c r="D60" s="9">
        <v>49</v>
      </c>
      <c r="E60" s="18">
        <v>17.8</v>
      </c>
      <c r="F60" s="66">
        <f t="shared" si="2"/>
        <v>4.9444444444444446</v>
      </c>
      <c r="G60" s="17">
        <f t="shared" si="34"/>
        <v>-8.3333333333333037E-2</v>
      </c>
      <c r="H60" s="17">
        <f t="shared" si="3"/>
        <v>25</v>
      </c>
      <c r="I60" s="28">
        <f>'Ducati Panigale 1199 data'!$C$8*G60</f>
        <v>-23.166666666666586</v>
      </c>
      <c r="J60" s="28">
        <f>'Ducati Panigale 1199 data'!$C$8*'Ducati Panigale 1199 data'!$C$15*'Ducati Panigale 1199 data'!$C$10</f>
        <v>54.543600000000005</v>
      </c>
      <c r="K60" s="28">
        <f>(0.5*'Ducati Panigale 1199 data'!$C$12)*'Ducati Panigale 1199 data'!$C$14*'Ducati Panigale 1199 data'!$C$11*F60^2</f>
        <v>3.4590200231481485</v>
      </c>
      <c r="L60" s="28">
        <f t="shared" si="4"/>
        <v>34.835953356481568</v>
      </c>
      <c r="M60" s="28">
        <f t="shared" si="0"/>
        <v>172.24443604038109</v>
      </c>
      <c r="N60" s="17">
        <f t="shared" si="5"/>
        <v>0.17224443604038109</v>
      </c>
      <c r="O60" s="105">
        <f t="shared" si="6"/>
        <v>0</v>
      </c>
      <c r="P60" s="105">
        <f t="shared" si="7"/>
        <v>0</v>
      </c>
      <c r="Q60" s="105">
        <f t="shared" si="35"/>
        <v>10.516369553616904</v>
      </c>
      <c r="R60" s="27">
        <f t="shared" si="8"/>
        <v>2.9212137648935844E-3</v>
      </c>
      <c r="S60" s="98">
        <f t="shared" si="9"/>
        <v>0.17224443604038109</v>
      </c>
      <c r="T60" s="17">
        <f t="shared" si="36"/>
        <v>34.086678481247588</v>
      </c>
      <c r="U60" s="17">
        <f t="shared" si="10"/>
        <v>9.4685218003465518E-3</v>
      </c>
      <c r="V60" s="17">
        <f t="shared" si="11"/>
        <v>9.9905510759360592</v>
      </c>
      <c r="W60" s="17">
        <f t="shared" si="12"/>
        <v>9.5909290328986163</v>
      </c>
      <c r="X60" s="17">
        <f t="shared" si="12"/>
        <v>9.2072918715826706</v>
      </c>
      <c r="Y60" s="17">
        <f t="shared" si="13"/>
        <v>9.1152189528668437</v>
      </c>
      <c r="Z60" s="17">
        <f>Y60/3600</f>
        <v>2.5320052646852342E-3</v>
      </c>
      <c r="AA60" s="17">
        <f>0.96*Y60</f>
        <v>8.7506101947521699</v>
      </c>
      <c r="AB60" s="17">
        <f t="shared" si="14"/>
        <v>8.4005857869620826</v>
      </c>
      <c r="AC60" s="17">
        <f t="shared" si="15"/>
        <v>7.9805564976139785</v>
      </c>
      <c r="AD60" s="17">
        <f t="shared" si="16"/>
        <v>7.9805564976139785</v>
      </c>
      <c r="AE60" s="17">
        <f t="shared" si="37"/>
        <v>2.2168212493372161E-3</v>
      </c>
      <c r="AF60" s="17">
        <f>T60-AD60</f>
        <v>26.10612198363361</v>
      </c>
      <c r="AG60" s="17">
        <f t="shared" si="17"/>
        <v>7.2517005510093361E-3</v>
      </c>
      <c r="AH60" s="28">
        <f>0.5*'Ducati Panigale 1199 data'!$C$8*'WLTP class 3 v5'!F60^2</f>
        <v>3398.2067901234568</v>
      </c>
      <c r="AI60" s="17">
        <f t="shared" si="18"/>
        <v>3.3982067901234569</v>
      </c>
      <c r="AJ60" s="17" t="str">
        <f>IF(N60&lt;0, AI60, "0")</f>
        <v>0</v>
      </c>
      <c r="AK60" s="98">
        <f>AK59+AJ60</f>
        <v>108.79989043209878</v>
      </c>
      <c r="AL60" s="105">
        <f t="shared" si="19"/>
        <v>3.0222191786694105E-2</v>
      </c>
      <c r="AM60" s="98">
        <f>IF(N60 &gt; 0, AI60, )</f>
        <v>3.3982067901234569</v>
      </c>
      <c r="AN60" s="98">
        <f t="shared" si="38"/>
        <v>275.71475848765442</v>
      </c>
      <c r="AO60" s="98">
        <f t="shared" si="20"/>
        <v>7.6587432913237344E-2</v>
      </c>
      <c r="AP60" s="27">
        <f t="shared" si="21"/>
        <v>0</v>
      </c>
      <c r="AQ60" s="27">
        <f t="shared" si="22"/>
        <v>0</v>
      </c>
      <c r="AR60" s="27">
        <f t="shared" si="23"/>
        <v>0</v>
      </c>
      <c r="AS60" s="27">
        <f t="shared" si="24"/>
        <v>0</v>
      </c>
      <c r="AT60" s="27">
        <f t="shared" si="1"/>
        <v>0</v>
      </c>
      <c r="AU60" s="27">
        <f t="shared" si="1"/>
        <v>0</v>
      </c>
      <c r="AV60" s="27">
        <f t="shared" si="25"/>
        <v>0</v>
      </c>
      <c r="AW60" s="27">
        <f t="shared" si="26"/>
        <v>0</v>
      </c>
      <c r="AX60" s="27">
        <f t="shared" si="27"/>
        <v>0</v>
      </c>
      <c r="AY60" s="27">
        <f>AN60-AW60</f>
        <v>275.71475848765442</v>
      </c>
      <c r="AZ60" s="110">
        <f t="shared" si="28"/>
        <v>7.6587432913237344E-2</v>
      </c>
      <c r="BB60" s="65">
        <v>0</v>
      </c>
      <c r="BC60" s="83">
        <f t="shared" si="29"/>
        <v>0</v>
      </c>
      <c r="BD60" s="83">
        <f t="shared" si="30"/>
        <v>0</v>
      </c>
      <c r="BE60" s="83">
        <f t="shared" si="31"/>
        <v>0</v>
      </c>
      <c r="BF60" s="83">
        <f t="shared" si="32"/>
        <v>0</v>
      </c>
      <c r="BG60" s="83">
        <f t="shared" si="33"/>
        <v>0</v>
      </c>
    </row>
    <row r="61" spans="2:59">
      <c r="B61" s="9" t="s">
        <v>32</v>
      </c>
      <c r="C61" s="9">
        <v>50</v>
      </c>
      <c r="D61" s="9">
        <v>50</v>
      </c>
      <c r="E61" s="18">
        <v>17.8</v>
      </c>
      <c r="F61" s="66">
        <f t="shared" si="2"/>
        <v>4.9444444444444446</v>
      </c>
      <c r="G61" s="17">
        <f t="shared" si="34"/>
        <v>-5.5555555555555851E-2</v>
      </c>
      <c r="H61" s="17">
        <f t="shared" si="3"/>
        <v>25.5</v>
      </c>
      <c r="I61" s="28">
        <f>'Ducati Panigale 1199 data'!$C$8*G61</f>
        <v>-15.444444444444526</v>
      </c>
      <c r="J61" s="28">
        <f>'Ducati Panigale 1199 data'!$C$8*'Ducati Panigale 1199 data'!$C$15*'Ducati Panigale 1199 data'!$C$10</f>
        <v>54.543600000000005</v>
      </c>
      <c r="K61" s="28">
        <f>(0.5*'Ducati Panigale 1199 data'!$C$12)*'Ducati Panigale 1199 data'!$C$14*'Ducati Panigale 1199 data'!$C$11*F61^2</f>
        <v>3.4590200231481485</v>
      </c>
      <c r="L61" s="28">
        <f t="shared" si="4"/>
        <v>42.558175578703626</v>
      </c>
      <c r="M61" s="28">
        <f t="shared" si="0"/>
        <v>210.42653480581237</v>
      </c>
      <c r="N61" s="17">
        <f t="shared" si="5"/>
        <v>0.21042653480581236</v>
      </c>
      <c r="O61" s="105">
        <f t="shared" si="6"/>
        <v>0</v>
      </c>
      <c r="P61" s="105">
        <f t="shared" si="7"/>
        <v>0</v>
      </c>
      <c r="Q61" s="105">
        <f t="shared" si="35"/>
        <v>10.516369553616904</v>
      </c>
      <c r="R61" s="27">
        <f t="shared" si="8"/>
        <v>2.9212137648935844E-3</v>
      </c>
      <c r="S61" s="98">
        <f t="shared" si="9"/>
        <v>0.21042653480581236</v>
      </c>
      <c r="T61" s="17">
        <f t="shared" si="36"/>
        <v>34.297105016053401</v>
      </c>
      <c r="U61" s="17">
        <f t="shared" si="10"/>
        <v>9.5269736155703891E-3</v>
      </c>
      <c r="V61" s="17">
        <f t="shared" si="11"/>
        <v>9.9905510759360592</v>
      </c>
      <c r="W61" s="17">
        <f t="shared" si="12"/>
        <v>9.5909290328986163</v>
      </c>
      <c r="X61" s="17">
        <f t="shared" si="12"/>
        <v>9.2072918715826706</v>
      </c>
      <c r="Y61" s="17">
        <f t="shared" si="13"/>
        <v>9.1152189528668437</v>
      </c>
      <c r="Z61" s="17">
        <f>Y61/3600</f>
        <v>2.5320052646852342E-3</v>
      </c>
      <c r="AA61" s="17">
        <f>0.96*Y61</f>
        <v>8.7506101947521699</v>
      </c>
      <c r="AB61" s="17">
        <f t="shared" si="14"/>
        <v>8.4005857869620826</v>
      </c>
      <c r="AC61" s="17">
        <f t="shared" si="15"/>
        <v>7.9805564976139785</v>
      </c>
      <c r="AD61" s="17">
        <f t="shared" si="16"/>
        <v>7.9805564976139785</v>
      </c>
      <c r="AE61" s="17">
        <f t="shared" si="37"/>
        <v>2.2168212493372161E-3</v>
      </c>
      <c r="AF61" s="17">
        <f>T61-AD61</f>
        <v>26.316548518439422</v>
      </c>
      <c r="AG61" s="17">
        <f t="shared" si="17"/>
        <v>7.3101523662331726E-3</v>
      </c>
      <c r="AH61" s="28">
        <f>0.5*'Ducati Panigale 1199 data'!$C$8*'WLTP class 3 v5'!F61^2</f>
        <v>3398.2067901234568</v>
      </c>
      <c r="AI61" s="17">
        <f t="shared" si="18"/>
        <v>3.3982067901234569</v>
      </c>
      <c r="AJ61" s="17" t="str">
        <f>IF(N61&lt;0, AI61, "0")</f>
        <v>0</v>
      </c>
      <c r="AK61" s="98">
        <f>AK60+AJ61</f>
        <v>108.79989043209878</v>
      </c>
      <c r="AL61" s="105">
        <f t="shared" si="19"/>
        <v>3.0222191786694105E-2</v>
      </c>
      <c r="AM61" s="98">
        <f>IF(N61 &gt; 0, AI61, )</f>
        <v>3.3982067901234569</v>
      </c>
      <c r="AN61" s="98">
        <f t="shared" si="38"/>
        <v>279.1129652777779</v>
      </c>
      <c r="AO61" s="98">
        <f t="shared" si="20"/>
        <v>7.7531379243827192E-2</v>
      </c>
      <c r="AP61" s="27">
        <f t="shared" si="21"/>
        <v>0</v>
      </c>
      <c r="AQ61" s="27">
        <f t="shared" si="22"/>
        <v>0</v>
      </c>
      <c r="AR61" s="27">
        <f t="shared" si="23"/>
        <v>0</v>
      </c>
      <c r="AS61" s="27">
        <f t="shared" si="24"/>
        <v>0</v>
      </c>
      <c r="AT61" s="27">
        <f t="shared" si="1"/>
        <v>0</v>
      </c>
      <c r="AU61" s="27">
        <f t="shared" si="1"/>
        <v>0</v>
      </c>
      <c r="AV61" s="27">
        <f t="shared" si="25"/>
        <v>0</v>
      </c>
      <c r="AW61" s="27">
        <f t="shared" si="26"/>
        <v>0</v>
      </c>
      <c r="AX61" s="27">
        <f t="shared" si="27"/>
        <v>0</v>
      </c>
      <c r="AY61" s="27">
        <f>AN61-AW61</f>
        <v>279.1129652777779</v>
      </c>
      <c r="AZ61" s="110">
        <f t="shared" si="28"/>
        <v>7.7531379243827192E-2</v>
      </c>
      <c r="BB61" s="65">
        <v>0</v>
      </c>
      <c r="BC61" s="83">
        <f t="shared" si="29"/>
        <v>0</v>
      </c>
      <c r="BD61" s="83">
        <f t="shared" si="30"/>
        <v>0</v>
      </c>
      <c r="BE61" s="83">
        <f t="shared" si="31"/>
        <v>0</v>
      </c>
      <c r="BF61" s="83">
        <f t="shared" si="32"/>
        <v>0</v>
      </c>
      <c r="BG61" s="83">
        <f t="shared" si="33"/>
        <v>0</v>
      </c>
    </row>
    <row r="62" spans="2:59">
      <c r="B62" s="9" t="s">
        <v>32</v>
      </c>
      <c r="C62" s="9">
        <v>51</v>
      </c>
      <c r="D62" s="9">
        <v>51</v>
      </c>
      <c r="E62" s="18">
        <v>17.399999999999999</v>
      </c>
      <c r="F62" s="66">
        <f t="shared" si="2"/>
        <v>4.833333333333333</v>
      </c>
      <c r="G62" s="17">
        <f t="shared" si="34"/>
        <v>-0.29166666666666685</v>
      </c>
      <c r="H62" s="17">
        <f t="shared" si="3"/>
        <v>26</v>
      </c>
      <c r="I62" s="28">
        <f>'Ducati Panigale 1199 data'!$C$8*G62</f>
        <v>-81.083333333333385</v>
      </c>
      <c r="J62" s="28">
        <f>'Ducati Panigale 1199 data'!$C$8*'Ducati Panigale 1199 data'!$C$15*'Ducati Panigale 1199 data'!$C$10</f>
        <v>54.543600000000005</v>
      </c>
      <c r="K62" s="28">
        <f>(0.5*'Ducati Panigale 1199 data'!$C$12)*'Ducati Panigale 1199 data'!$C$14*'Ducati Panigale 1199 data'!$C$11*F62^2</f>
        <v>3.305305208333333</v>
      </c>
      <c r="L62" s="28">
        <f t="shared" si="4"/>
        <v>-23.234428125000047</v>
      </c>
      <c r="M62" s="28">
        <f t="shared" si="0"/>
        <v>-112.29973593750022</v>
      </c>
      <c r="N62" s="17">
        <f t="shared" si="5"/>
        <v>-0.11229973593750021</v>
      </c>
      <c r="O62" s="105">
        <f t="shared" si="6"/>
        <v>-0.11229973593750021</v>
      </c>
      <c r="P62" s="105">
        <f t="shared" si="7"/>
        <v>0.11229973593750021</v>
      </c>
      <c r="Q62" s="105">
        <f t="shared" si="35"/>
        <v>10.628669289554404</v>
      </c>
      <c r="R62" s="27">
        <f t="shared" si="8"/>
        <v>2.9524081359873344E-3</v>
      </c>
      <c r="S62" s="98">
        <f t="shared" si="9"/>
        <v>0</v>
      </c>
      <c r="T62" s="17">
        <f t="shared" si="36"/>
        <v>34.297105016053401</v>
      </c>
      <c r="U62" s="17">
        <f t="shared" si="10"/>
        <v>9.5269736155703891E-3</v>
      </c>
      <c r="V62" s="17">
        <f t="shared" si="11"/>
        <v>10.097235825076684</v>
      </c>
      <c r="W62" s="17">
        <f t="shared" si="12"/>
        <v>9.6933463920736163</v>
      </c>
      <c r="X62" s="17">
        <f t="shared" si="12"/>
        <v>9.3056125363906705</v>
      </c>
      <c r="Y62" s="17">
        <f t="shared" si="13"/>
        <v>9.2125564110267639</v>
      </c>
      <c r="Z62" s="17">
        <f>Y62/3600</f>
        <v>2.5590434475074343E-3</v>
      </c>
      <c r="AA62" s="17">
        <f>0.96*Y62</f>
        <v>8.8440541545856934</v>
      </c>
      <c r="AB62" s="17">
        <f t="shared" si="14"/>
        <v>8.4902919884022658</v>
      </c>
      <c r="AC62" s="17">
        <f t="shared" si="15"/>
        <v>8.065777388982152</v>
      </c>
      <c r="AD62" s="17">
        <f t="shared" si="16"/>
        <v>8.065777388982152</v>
      </c>
      <c r="AE62" s="17">
        <f t="shared" si="37"/>
        <v>2.240493719161709E-3</v>
      </c>
      <c r="AF62" s="17">
        <f>T62-AD62</f>
        <v>26.231327627071249</v>
      </c>
      <c r="AG62" s="17">
        <f t="shared" si="17"/>
        <v>7.2864798964086801E-3</v>
      </c>
      <c r="AH62" s="28">
        <f>0.5*'Ducati Panigale 1199 data'!$C$8*'WLTP class 3 v5'!F62^2</f>
        <v>3247.1944444444439</v>
      </c>
      <c r="AI62" s="17">
        <f t="shared" si="18"/>
        <v>3.2471944444444438</v>
      </c>
      <c r="AJ62" s="17">
        <f>IF(N62&lt;0, AI62, "0")</f>
        <v>3.2471944444444438</v>
      </c>
      <c r="AK62" s="98">
        <f>AK61+AJ62</f>
        <v>112.04708487654322</v>
      </c>
      <c r="AL62" s="105">
        <f t="shared" si="19"/>
        <v>3.1124190243484229E-2</v>
      </c>
      <c r="AM62" s="98">
        <f>IF(N62 &gt; 0, AI62, )</f>
        <v>0</v>
      </c>
      <c r="AN62" s="98">
        <f t="shared" si="38"/>
        <v>279.1129652777779</v>
      </c>
      <c r="AO62" s="98">
        <f t="shared" si="20"/>
        <v>7.7531379243827192E-2</v>
      </c>
      <c r="AP62" s="27">
        <f t="shared" si="21"/>
        <v>3.0848347222222214</v>
      </c>
      <c r="AQ62" s="27">
        <f t="shared" si="22"/>
        <v>2.9614413333333323</v>
      </c>
      <c r="AR62" s="27">
        <f t="shared" si="23"/>
        <v>2.8429836799999988</v>
      </c>
      <c r="AS62" s="27">
        <f t="shared" si="24"/>
        <v>2.8145538431999988</v>
      </c>
      <c r="AT62" s="27">
        <f t="shared" si="1"/>
        <v>2.7019716894719989</v>
      </c>
      <c r="AU62" s="27">
        <f t="shared" si="1"/>
        <v>2.5938928218931188</v>
      </c>
      <c r="AV62" s="27">
        <f t="shared" si="25"/>
        <v>2.4641981807984625</v>
      </c>
      <c r="AW62" s="27">
        <f t="shared" si="26"/>
        <v>2.4641981807984625</v>
      </c>
      <c r="AX62" s="27">
        <f t="shared" si="27"/>
        <v>6.8449949466623959E-4</v>
      </c>
      <c r="AY62" s="27">
        <f>AN62-AW62</f>
        <v>276.64876709697944</v>
      </c>
      <c r="AZ62" s="110">
        <f t="shared" si="28"/>
        <v>7.6846879749160962E-2</v>
      </c>
      <c r="BB62" s="65">
        <v>0.11229973593750001</v>
      </c>
      <c r="BC62" s="83">
        <f t="shared" si="29"/>
        <v>0.10106976234375001</v>
      </c>
      <c r="BD62" s="83">
        <f t="shared" si="30"/>
        <v>9.6016274226562504E-2</v>
      </c>
      <c r="BE62" s="83">
        <f t="shared" si="31"/>
        <v>9.2175623257500006E-2</v>
      </c>
      <c r="BF62" s="83">
        <f t="shared" si="32"/>
        <v>8.6645085862049998E-2</v>
      </c>
      <c r="BG62" s="83">
        <f t="shared" si="33"/>
        <v>8.6645085862049998E-2</v>
      </c>
    </row>
    <row r="63" spans="2:59">
      <c r="B63" s="9" t="s">
        <v>32</v>
      </c>
      <c r="C63" s="9">
        <v>52</v>
      </c>
      <c r="D63" s="9">
        <v>52</v>
      </c>
      <c r="E63" s="18">
        <v>15.7</v>
      </c>
      <c r="F63" s="66">
        <f t="shared" si="2"/>
        <v>4.3611111111111107</v>
      </c>
      <c r="G63" s="17">
        <f t="shared" si="34"/>
        <v>-0.5972222222222221</v>
      </c>
      <c r="H63" s="17">
        <f t="shared" si="3"/>
        <v>26.5</v>
      </c>
      <c r="I63" s="28">
        <f>'Ducati Panigale 1199 data'!$C$8*G63</f>
        <v>-166.02777777777774</v>
      </c>
      <c r="J63" s="28">
        <f>'Ducati Panigale 1199 data'!$C$8*'Ducati Panigale 1199 data'!$C$15*'Ducati Panigale 1199 data'!$C$10</f>
        <v>54.543600000000005</v>
      </c>
      <c r="K63" s="28">
        <f>(0.5*'Ducati Panigale 1199 data'!$C$12)*'Ducati Panigale 1199 data'!$C$14*'Ducati Panigale 1199 data'!$C$11*F63^2</f>
        <v>2.6909918113425926</v>
      </c>
      <c r="L63" s="28">
        <f t="shared" si="4"/>
        <v>-108.79318596643515</v>
      </c>
      <c r="M63" s="28">
        <f t="shared" si="0"/>
        <v>-474.45917213139768</v>
      </c>
      <c r="N63" s="17">
        <f t="shared" si="5"/>
        <v>-0.47445917213139766</v>
      </c>
      <c r="O63" s="105">
        <f t="shared" si="6"/>
        <v>-0.47445917213139766</v>
      </c>
      <c r="P63" s="105">
        <f t="shared" si="7"/>
        <v>0.47445917213139766</v>
      </c>
      <c r="Q63" s="105">
        <f t="shared" si="35"/>
        <v>11.103128461685802</v>
      </c>
      <c r="R63" s="27">
        <f t="shared" si="8"/>
        <v>3.0842023504682784E-3</v>
      </c>
      <c r="S63" s="98">
        <f t="shared" si="9"/>
        <v>0</v>
      </c>
      <c r="T63" s="17">
        <f t="shared" si="36"/>
        <v>34.297105016053401</v>
      </c>
      <c r="U63" s="17">
        <f t="shared" si="10"/>
        <v>9.5269736155703891E-3</v>
      </c>
      <c r="V63" s="17">
        <f t="shared" si="11"/>
        <v>10.547972038601511</v>
      </c>
      <c r="W63" s="17">
        <f t="shared" si="12"/>
        <v>10.12605315705745</v>
      </c>
      <c r="X63" s="17">
        <f t="shared" si="12"/>
        <v>9.7210110307751521</v>
      </c>
      <c r="Y63" s="17">
        <f t="shared" si="13"/>
        <v>9.6238009204674011</v>
      </c>
      <c r="Z63" s="17">
        <f>Y63/3600</f>
        <v>2.673278033463167E-3</v>
      </c>
      <c r="AA63" s="17">
        <f>0.96*Y63</f>
        <v>9.2388488836487053</v>
      </c>
      <c r="AB63" s="17">
        <f t="shared" si="14"/>
        <v>8.8692949283027573</v>
      </c>
      <c r="AC63" s="17">
        <f t="shared" si="15"/>
        <v>8.4258301818876191</v>
      </c>
      <c r="AD63" s="17">
        <f t="shared" si="16"/>
        <v>8.4258301818876191</v>
      </c>
      <c r="AE63" s="17">
        <f t="shared" si="37"/>
        <v>2.340508383857672E-3</v>
      </c>
      <c r="AF63" s="17">
        <f>T63-AD63</f>
        <v>25.871274834165781</v>
      </c>
      <c r="AG63" s="17">
        <f t="shared" si="17"/>
        <v>7.1864652317127171E-3</v>
      </c>
      <c r="AH63" s="28">
        <f>0.5*'Ducati Panigale 1199 data'!$C$8*'WLTP class 3 v5'!F63^2</f>
        <v>2643.6813271604933</v>
      </c>
      <c r="AI63" s="17">
        <f t="shared" si="18"/>
        <v>2.6436813271604933</v>
      </c>
      <c r="AJ63" s="17">
        <f>IF(N63&lt;0, AI63, "0")</f>
        <v>2.6436813271604933</v>
      </c>
      <c r="AK63" s="98">
        <f>AK62+AJ63</f>
        <v>114.69076620370372</v>
      </c>
      <c r="AL63" s="105">
        <f t="shared" si="19"/>
        <v>3.1858546167695477E-2</v>
      </c>
      <c r="AM63" s="98">
        <f>IF(N63 &gt; 0, AI63, )</f>
        <v>0</v>
      </c>
      <c r="AN63" s="98">
        <f t="shared" si="38"/>
        <v>279.1129652777779</v>
      </c>
      <c r="AO63" s="98">
        <f t="shared" si="20"/>
        <v>7.7531379243827192E-2</v>
      </c>
      <c r="AP63" s="27">
        <f t="shared" si="21"/>
        <v>2.5114972608024684</v>
      </c>
      <c r="AQ63" s="27">
        <f t="shared" si="22"/>
        <v>2.4110373703703694</v>
      </c>
      <c r="AR63" s="27">
        <f t="shared" si="23"/>
        <v>2.3145958755555545</v>
      </c>
      <c r="AS63" s="27">
        <f t="shared" si="24"/>
        <v>2.2914499167999991</v>
      </c>
      <c r="AT63" s="27">
        <f t="shared" si="1"/>
        <v>2.199791920127999</v>
      </c>
      <c r="AU63" s="27">
        <f t="shared" si="1"/>
        <v>2.1118002433228789</v>
      </c>
      <c r="AV63" s="27">
        <f t="shared" si="25"/>
        <v>2.0062102311567349</v>
      </c>
      <c r="AW63" s="27">
        <f t="shared" si="26"/>
        <v>2.0062102311567349</v>
      </c>
      <c r="AX63" s="27">
        <f t="shared" si="27"/>
        <v>5.5728061976575971E-4</v>
      </c>
      <c r="AY63" s="27">
        <f>AN63-AW63</f>
        <v>277.10675504662117</v>
      </c>
      <c r="AZ63" s="110">
        <f t="shared" si="28"/>
        <v>7.6974098624061432E-2</v>
      </c>
      <c r="BB63" s="65">
        <v>0.47445917213139799</v>
      </c>
      <c r="BC63" s="83">
        <f t="shared" si="29"/>
        <v>0.4270132549182582</v>
      </c>
      <c r="BD63" s="83">
        <f t="shared" si="30"/>
        <v>0.40566259217234529</v>
      </c>
      <c r="BE63" s="83">
        <f t="shared" si="31"/>
        <v>0.38943608848545147</v>
      </c>
      <c r="BF63" s="83">
        <f t="shared" si="32"/>
        <v>0.36606992317632436</v>
      </c>
      <c r="BG63" s="83">
        <f t="shared" si="33"/>
        <v>0.36606992317632436</v>
      </c>
    </row>
    <row r="64" spans="2:59">
      <c r="B64" s="9" t="s">
        <v>32</v>
      </c>
      <c r="C64" s="9">
        <v>53</v>
      </c>
      <c r="D64" s="9">
        <v>53</v>
      </c>
      <c r="E64" s="18">
        <v>13.1</v>
      </c>
      <c r="F64" s="66">
        <f t="shared" si="2"/>
        <v>3.6388888888888888</v>
      </c>
      <c r="G64" s="17">
        <f t="shared" si="34"/>
        <v>-0.49999999999999994</v>
      </c>
      <c r="H64" s="17">
        <f t="shared" si="3"/>
        <v>27</v>
      </c>
      <c r="I64" s="28">
        <f>'Ducati Panigale 1199 data'!$C$8*G64</f>
        <v>-138.99999999999997</v>
      </c>
      <c r="J64" s="28">
        <f>'Ducati Panigale 1199 data'!$C$8*'Ducati Panigale 1199 data'!$C$15*'Ducati Panigale 1199 data'!$C$10</f>
        <v>54.543600000000005</v>
      </c>
      <c r="K64" s="28">
        <f>(0.5*'Ducati Panigale 1199 data'!$C$12)*'Ducati Panigale 1199 data'!$C$14*'Ducati Panigale 1199 data'!$C$11*F64^2</f>
        <v>1.8735084780092595</v>
      </c>
      <c r="L64" s="28">
        <f t="shared" si="4"/>
        <v>-82.582891521990717</v>
      </c>
      <c r="M64" s="28">
        <f t="shared" si="0"/>
        <v>-300.50996637168845</v>
      </c>
      <c r="N64" s="17">
        <f t="shared" si="5"/>
        <v>-0.30050996637168848</v>
      </c>
      <c r="O64" s="105">
        <f t="shared" si="6"/>
        <v>-0.30050996637168848</v>
      </c>
      <c r="P64" s="105">
        <f t="shared" si="7"/>
        <v>0.30050996637168848</v>
      </c>
      <c r="Q64" s="105">
        <f t="shared" si="35"/>
        <v>11.403638428057491</v>
      </c>
      <c r="R64" s="27">
        <f t="shared" si="8"/>
        <v>3.1676773411270808E-3</v>
      </c>
      <c r="S64" s="98">
        <f t="shared" si="9"/>
        <v>0</v>
      </c>
      <c r="T64" s="17">
        <f t="shared" si="36"/>
        <v>34.297105016053401</v>
      </c>
      <c r="U64" s="17">
        <f t="shared" si="10"/>
        <v>9.5269736155703891E-3</v>
      </c>
      <c r="V64" s="17">
        <f t="shared" si="11"/>
        <v>10.833456506654615</v>
      </c>
      <c r="W64" s="17">
        <f t="shared" si="12"/>
        <v>10.400118246388431</v>
      </c>
      <c r="X64" s="17">
        <f t="shared" si="12"/>
        <v>9.9841135165328936</v>
      </c>
      <c r="Y64" s="17">
        <f t="shared" si="13"/>
        <v>9.8842723813675644</v>
      </c>
      <c r="Z64" s="17">
        <f>Y64/3600</f>
        <v>2.7456312170465458E-3</v>
      </c>
      <c r="AA64" s="17">
        <f>0.96*Y64</f>
        <v>9.4889014861128622</v>
      </c>
      <c r="AB64" s="17">
        <f t="shared" si="14"/>
        <v>9.109345426668348</v>
      </c>
      <c r="AC64" s="17">
        <f t="shared" si="15"/>
        <v>8.6538781553349295</v>
      </c>
      <c r="AD64" s="17">
        <f t="shared" si="16"/>
        <v>8.6538781553349295</v>
      </c>
      <c r="AE64" s="17">
        <f t="shared" si="37"/>
        <v>2.4038550431485914E-3</v>
      </c>
      <c r="AF64" s="17">
        <f>T64-AD64</f>
        <v>25.643226860718471</v>
      </c>
      <c r="AG64" s="17">
        <f t="shared" si="17"/>
        <v>7.1231185724217978E-3</v>
      </c>
      <c r="AH64" s="28">
        <f>0.5*'Ducati Panigale 1199 data'!$C$8*'WLTP class 3 v5'!F64^2</f>
        <v>1840.5702160493827</v>
      </c>
      <c r="AI64" s="17">
        <f t="shared" si="18"/>
        <v>1.8405702160493826</v>
      </c>
      <c r="AJ64" s="17">
        <f>IF(N64&lt;0, AI64, "0")</f>
        <v>1.8405702160493826</v>
      </c>
      <c r="AK64" s="98">
        <f>AK63+AJ64</f>
        <v>116.5313364197531</v>
      </c>
      <c r="AL64" s="105">
        <f t="shared" si="19"/>
        <v>3.2369815672153641E-2</v>
      </c>
      <c r="AM64" s="98">
        <f>IF(N64 &gt; 0, AI64, )</f>
        <v>0</v>
      </c>
      <c r="AN64" s="98">
        <f t="shared" si="38"/>
        <v>279.1129652777779</v>
      </c>
      <c r="AO64" s="98">
        <f t="shared" si="20"/>
        <v>7.7531379243827192E-2</v>
      </c>
      <c r="AP64" s="27">
        <f t="shared" si="21"/>
        <v>1.7485417052469134</v>
      </c>
      <c r="AQ64" s="27">
        <f t="shared" si="22"/>
        <v>1.6786000370370369</v>
      </c>
      <c r="AR64" s="27">
        <f t="shared" si="23"/>
        <v>1.6114560355555554</v>
      </c>
      <c r="AS64" s="27">
        <f t="shared" si="24"/>
        <v>1.5953414751999999</v>
      </c>
      <c r="AT64" s="27">
        <f t="shared" si="1"/>
        <v>1.5315278161919998</v>
      </c>
      <c r="AU64" s="27">
        <f t="shared" si="1"/>
        <v>1.4702667035443198</v>
      </c>
      <c r="AV64" s="27">
        <f t="shared" si="25"/>
        <v>1.3967533683671036</v>
      </c>
      <c r="AW64" s="27">
        <f t="shared" si="26"/>
        <v>1.3967533683671036</v>
      </c>
      <c r="AX64" s="27">
        <f t="shared" si="27"/>
        <v>3.8798704676863992E-4</v>
      </c>
      <c r="AY64" s="27">
        <f>AN64-AW64</f>
        <v>277.71621190941079</v>
      </c>
      <c r="AZ64" s="110">
        <f t="shared" si="28"/>
        <v>7.7143392197058555E-2</v>
      </c>
      <c r="BB64" s="65">
        <v>0.30050996637168798</v>
      </c>
      <c r="BC64" s="83">
        <f t="shared" si="29"/>
        <v>0.27045896973451916</v>
      </c>
      <c r="BD64" s="83">
        <f t="shared" si="30"/>
        <v>0.25693602124779319</v>
      </c>
      <c r="BE64" s="83">
        <f t="shared" si="31"/>
        <v>0.24665858039788147</v>
      </c>
      <c r="BF64" s="83">
        <f t="shared" si="32"/>
        <v>0.23185906557400857</v>
      </c>
      <c r="BG64" s="83">
        <f t="shared" si="33"/>
        <v>0.23185906557400857</v>
      </c>
    </row>
    <row r="65" spans="2:59">
      <c r="B65" s="9" t="s">
        <v>32</v>
      </c>
      <c r="C65" s="9">
        <v>54</v>
      </c>
      <c r="D65" s="9">
        <v>54</v>
      </c>
      <c r="E65" s="18">
        <v>12.1</v>
      </c>
      <c r="F65" s="66">
        <f t="shared" si="2"/>
        <v>3.3611111111111112</v>
      </c>
      <c r="G65" s="17">
        <f t="shared" si="34"/>
        <v>-0.15277777777777773</v>
      </c>
      <c r="H65" s="17">
        <f t="shared" si="3"/>
        <v>27.5</v>
      </c>
      <c r="I65" s="28">
        <f>'Ducati Panigale 1199 data'!$C$8*G65</f>
        <v>-42.472222222222207</v>
      </c>
      <c r="J65" s="28">
        <f>'Ducati Panigale 1199 data'!$C$8*'Ducati Panigale 1199 data'!$C$15*'Ducati Panigale 1199 data'!$C$10</f>
        <v>54.543600000000005</v>
      </c>
      <c r="K65" s="28">
        <f>(0.5*'Ducati Panigale 1199 data'!$C$12)*'Ducati Panigale 1199 data'!$C$14*'Ducati Panigale 1199 data'!$C$11*F65^2</f>
        <v>1.5983938946759262</v>
      </c>
      <c r="L65" s="28">
        <f t="shared" si="4"/>
        <v>13.669771672453724</v>
      </c>
      <c r="M65" s="28">
        <f t="shared" si="0"/>
        <v>45.945621454636125</v>
      </c>
      <c r="N65" s="17">
        <f t="shared" si="5"/>
        <v>4.5945621454636126E-2</v>
      </c>
      <c r="O65" s="105">
        <f t="shared" si="6"/>
        <v>0</v>
      </c>
      <c r="P65" s="105">
        <f t="shared" si="7"/>
        <v>0</v>
      </c>
      <c r="Q65" s="105">
        <f t="shared" si="35"/>
        <v>11.403638428057491</v>
      </c>
      <c r="R65" s="27">
        <f t="shared" si="8"/>
        <v>3.1676773411270808E-3</v>
      </c>
      <c r="S65" s="98">
        <f t="shared" si="9"/>
        <v>4.5945621454636126E-2</v>
      </c>
      <c r="T65" s="17">
        <f t="shared" si="36"/>
        <v>34.343050637508036</v>
      </c>
      <c r="U65" s="17">
        <f t="shared" si="10"/>
        <v>9.5397362881966766E-3</v>
      </c>
      <c r="V65" s="17">
        <f t="shared" si="11"/>
        <v>10.833456506654615</v>
      </c>
      <c r="W65" s="17">
        <f t="shared" si="12"/>
        <v>10.400118246388431</v>
      </c>
      <c r="X65" s="17">
        <f t="shared" si="12"/>
        <v>9.9841135165328936</v>
      </c>
      <c r="Y65" s="17">
        <f t="shared" si="13"/>
        <v>9.8842723813675644</v>
      </c>
      <c r="Z65" s="17">
        <f>Y65/3600</f>
        <v>2.7456312170465458E-3</v>
      </c>
      <c r="AA65" s="17">
        <f>0.96*Y65</f>
        <v>9.4889014861128622</v>
      </c>
      <c r="AB65" s="17">
        <f t="shared" si="14"/>
        <v>9.109345426668348</v>
      </c>
      <c r="AC65" s="17">
        <f t="shared" si="15"/>
        <v>8.6538781553349295</v>
      </c>
      <c r="AD65" s="17">
        <f t="shared" si="16"/>
        <v>8.6538781553349295</v>
      </c>
      <c r="AE65" s="17">
        <f t="shared" si="37"/>
        <v>2.4038550431485914E-3</v>
      </c>
      <c r="AF65" s="17">
        <f>T65-AD65</f>
        <v>25.689172482173106</v>
      </c>
      <c r="AG65" s="17">
        <f t="shared" si="17"/>
        <v>7.1358812450480853E-3</v>
      </c>
      <c r="AH65" s="28">
        <f>0.5*'Ducati Panigale 1199 data'!$C$8*'WLTP class 3 v5'!F65^2</f>
        <v>1570.2924382716049</v>
      </c>
      <c r="AI65" s="17">
        <f t="shared" si="18"/>
        <v>1.5702924382716048</v>
      </c>
      <c r="AJ65" s="17" t="str">
        <f>IF(N65&lt;0, AI65, "0")</f>
        <v>0</v>
      </c>
      <c r="AK65" s="98">
        <f>AK64+AJ65</f>
        <v>116.5313364197531</v>
      </c>
      <c r="AL65" s="105">
        <f t="shared" si="19"/>
        <v>3.2369815672153641E-2</v>
      </c>
      <c r="AM65" s="98">
        <f>IF(N65 &gt; 0, AI65, )</f>
        <v>1.5702924382716048</v>
      </c>
      <c r="AN65" s="98">
        <f t="shared" si="38"/>
        <v>280.68325771604952</v>
      </c>
      <c r="AO65" s="98">
        <f t="shared" si="20"/>
        <v>7.7967571587791537E-2</v>
      </c>
      <c r="AP65" s="27">
        <f t="shared" si="21"/>
        <v>0</v>
      </c>
      <c r="AQ65" s="27">
        <f t="shared" si="22"/>
        <v>0</v>
      </c>
      <c r="AR65" s="27">
        <f t="shared" si="23"/>
        <v>0</v>
      </c>
      <c r="AS65" s="27">
        <f t="shared" si="24"/>
        <v>0</v>
      </c>
      <c r="AT65" s="27">
        <f t="shared" si="1"/>
        <v>0</v>
      </c>
      <c r="AU65" s="27">
        <f t="shared" si="1"/>
        <v>0</v>
      </c>
      <c r="AV65" s="27">
        <f t="shared" si="25"/>
        <v>0</v>
      </c>
      <c r="AW65" s="27">
        <f t="shared" si="26"/>
        <v>0</v>
      </c>
      <c r="AX65" s="27">
        <f t="shared" si="27"/>
        <v>0</v>
      </c>
      <c r="AY65" s="27">
        <f>AN65-AW65</f>
        <v>280.68325771604952</v>
      </c>
      <c r="AZ65" s="110">
        <f t="shared" si="28"/>
        <v>7.7967571587791537E-2</v>
      </c>
      <c r="BB65" s="65">
        <v>0</v>
      </c>
      <c r="BC65" s="83">
        <f t="shared" si="29"/>
        <v>0</v>
      </c>
      <c r="BD65" s="83">
        <f t="shared" si="30"/>
        <v>0</v>
      </c>
      <c r="BE65" s="83">
        <f t="shared" si="31"/>
        <v>0</v>
      </c>
      <c r="BF65" s="83">
        <f t="shared" si="32"/>
        <v>0</v>
      </c>
      <c r="BG65" s="83">
        <f t="shared" si="33"/>
        <v>0</v>
      </c>
    </row>
    <row r="66" spans="2:59">
      <c r="B66" s="9" t="s">
        <v>32</v>
      </c>
      <c r="C66" s="9">
        <v>55</v>
      </c>
      <c r="D66" s="9">
        <v>55</v>
      </c>
      <c r="E66" s="18">
        <v>12</v>
      </c>
      <c r="F66" s="66">
        <f t="shared" si="2"/>
        <v>3.3333333333333335</v>
      </c>
      <c r="G66" s="17">
        <f t="shared" si="34"/>
        <v>-1.388888888888884E-2</v>
      </c>
      <c r="H66" s="17">
        <f t="shared" si="3"/>
        <v>28</v>
      </c>
      <c r="I66" s="28">
        <f>'Ducati Panigale 1199 data'!$C$8*G66</f>
        <v>-3.8611111111110974</v>
      </c>
      <c r="J66" s="28">
        <f>'Ducati Panigale 1199 data'!$C$8*'Ducati Panigale 1199 data'!$C$15*'Ducati Panigale 1199 data'!$C$10</f>
        <v>54.543600000000005</v>
      </c>
      <c r="K66" s="28">
        <f>(0.5*'Ducati Panigale 1199 data'!$C$12)*'Ducati Panigale 1199 data'!$C$14*'Ducati Panigale 1199 data'!$C$11*F66^2</f>
        <v>1.5720833333333337</v>
      </c>
      <c r="L66" s="28">
        <f t="shared" si="4"/>
        <v>52.254572222222237</v>
      </c>
      <c r="M66" s="28">
        <f t="shared" si="0"/>
        <v>174.18190740740746</v>
      </c>
      <c r="N66" s="17">
        <f t="shared" si="5"/>
        <v>0.17418190740740747</v>
      </c>
      <c r="O66" s="105">
        <f t="shared" si="6"/>
        <v>0</v>
      </c>
      <c r="P66" s="105">
        <f t="shared" si="7"/>
        <v>0</v>
      </c>
      <c r="Q66" s="105">
        <f t="shared" si="35"/>
        <v>11.403638428057491</v>
      </c>
      <c r="R66" s="27">
        <f t="shared" si="8"/>
        <v>3.1676773411270808E-3</v>
      </c>
      <c r="S66" s="98">
        <f t="shared" si="9"/>
        <v>0.17418190740740747</v>
      </c>
      <c r="T66" s="17">
        <f t="shared" si="36"/>
        <v>34.517232544915444</v>
      </c>
      <c r="U66" s="17">
        <f t="shared" si="10"/>
        <v>9.5881201513654014E-3</v>
      </c>
      <c r="V66" s="17">
        <f t="shared" si="11"/>
        <v>10.833456506654615</v>
      </c>
      <c r="W66" s="17">
        <f t="shared" si="12"/>
        <v>10.400118246388431</v>
      </c>
      <c r="X66" s="17">
        <f t="shared" si="12"/>
        <v>9.9841135165328936</v>
      </c>
      <c r="Y66" s="17">
        <f t="shared" si="13"/>
        <v>9.8842723813675644</v>
      </c>
      <c r="Z66" s="17">
        <f>Y66/3600</f>
        <v>2.7456312170465458E-3</v>
      </c>
      <c r="AA66" s="17">
        <f>0.96*Y66</f>
        <v>9.4889014861128622</v>
      </c>
      <c r="AB66" s="17">
        <f t="shared" si="14"/>
        <v>9.109345426668348</v>
      </c>
      <c r="AC66" s="17">
        <f t="shared" si="15"/>
        <v>8.6538781553349295</v>
      </c>
      <c r="AD66" s="17">
        <f t="shared" si="16"/>
        <v>8.6538781553349295</v>
      </c>
      <c r="AE66" s="17">
        <f t="shared" si="37"/>
        <v>2.4038550431485914E-3</v>
      </c>
      <c r="AF66" s="17">
        <f>T66-AD66</f>
        <v>25.863354389580515</v>
      </c>
      <c r="AG66" s="17">
        <f t="shared" si="17"/>
        <v>7.1842651082168092E-3</v>
      </c>
      <c r="AH66" s="28">
        <f>0.5*'Ducati Panigale 1199 data'!$C$8*'WLTP class 3 v5'!F66^2</f>
        <v>1544.4444444444446</v>
      </c>
      <c r="AI66" s="17">
        <f t="shared" si="18"/>
        <v>1.5444444444444445</v>
      </c>
      <c r="AJ66" s="17" t="str">
        <f>IF(N66&lt;0, AI66, "0")</f>
        <v>0</v>
      </c>
      <c r="AK66" s="98">
        <f>AK65+AJ66</f>
        <v>116.5313364197531</v>
      </c>
      <c r="AL66" s="105">
        <f t="shared" si="19"/>
        <v>3.2369815672153641E-2</v>
      </c>
      <c r="AM66" s="98">
        <f>IF(N66 &gt; 0, AI66, )</f>
        <v>1.5444444444444445</v>
      </c>
      <c r="AN66" s="98">
        <f t="shared" si="38"/>
        <v>282.22770216049395</v>
      </c>
      <c r="AO66" s="98">
        <f t="shared" si="20"/>
        <v>7.8396583933470543E-2</v>
      </c>
      <c r="AP66" s="27">
        <f t="shared" si="21"/>
        <v>0</v>
      </c>
      <c r="AQ66" s="27">
        <f t="shared" si="22"/>
        <v>0</v>
      </c>
      <c r="AR66" s="27">
        <f t="shared" si="23"/>
        <v>0</v>
      </c>
      <c r="AS66" s="27">
        <f t="shared" si="24"/>
        <v>0</v>
      </c>
      <c r="AT66" s="27">
        <f t="shared" si="1"/>
        <v>0</v>
      </c>
      <c r="AU66" s="27">
        <f t="shared" si="1"/>
        <v>0</v>
      </c>
      <c r="AV66" s="27">
        <f t="shared" si="25"/>
        <v>0</v>
      </c>
      <c r="AW66" s="27">
        <f t="shared" si="26"/>
        <v>0</v>
      </c>
      <c r="AX66" s="27">
        <f t="shared" si="27"/>
        <v>0</v>
      </c>
      <c r="AY66" s="27">
        <f>AN66-AW66</f>
        <v>282.22770216049395</v>
      </c>
      <c r="AZ66" s="110">
        <f t="shared" si="28"/>
        <v>7.8396583933470543E-2</v>
      </c>
      <c r="BB66" s="65">
        <v>0</v>
      </c>
      <c r="BC66" s="83">
        <f t="shared" si="29"/>
        <v>0</v>
      </c>
      <c r="BD66" s="83">
        <f t="shared" si="30"/>
        <v>0</v>
      </c>
      <c r="BE66" s="83">
        <f t="shared" si="31"/>
        <v>0</v>
      </c>
      <c r="BF66" s="83">
        <f t="shared" si="32"/>
        <v>0</v>
      </c>
      <c r="BG66" s="83">
        <f t="shared" si="33"/>
        <v>0</v>
      </c>
    </row>
    <row r="67" spans="2:59">
      <c r="B67" s="9" t="s">
        <v>32</v>
      </c>
      <c r="C67" s="9">
        <v>56</v>
      </c>
      <c r="D67" s="9">
        <v>56</v>
      </c>
      <c r="E67" s="18">
        <v>12</v>
      </c>
      <c r="F67" s="66">
        <f t="shared" si="2"/>
        <v>3.3333333333333335</v>
      </c>
      <c r="G67" s="17">
        <f t="shared" si="34"/>
        <v>0</v>
      </c>
      <c r="H67" s="17">
        <f t="shared" si="3"/>
        <v>28.5</v>
      </c>
      <c r="I67" s="28">
        <f>'Ducati Panigale 1199 data'!$C$8*G67</f>
        <v>0</v>
      </c>
      <c r="J67" s="28">
        <f>'Ducati Panigale 1199 data'!$C$8*'Ducati Panigale 1199 data'!$C$15*'Ducati Panigale 1199 data'!$C$10</f>
        <v>54.543600000000005</v>
      </c>
      <c r="K67" s="28">
        <f>(0.5*'Ducati Panigale 1199 data'!$C$12)*'Ducati Panigale 1199 data'!$C$14*'Ducati Panigale 1199 data'!$C$11*F67^2</f>
        <v>1.5720833333333337</v>
      </c>
      <c r="L67" s="28">
        <f t="shared" si="4"/>
        <v>56.115683333333337</v>
      </c>
      <c r="M67" s="28">
        <f t="shared" si="0"/>
        <v>187.05227777777779</v>
      </c>
      <c r="N67" s="17">
        <f t="shared" si="5"/>
        <v>0.18705227777777778</v>
      </c>
      <c r="O67" s="105">
        <f t="shared" si="6"/>
        <v>0</v>
      </c>
      <c r="P67" s="105">
        <f t="shared" si="7"/>
        <v>0</v>
      </c>
      <c r="Q67" s="105">
        <f t="shared" si="35"/>
        <v>11.403638428057491</v>
      </c>
      <c r="R67" s="27">
        <f t="shared" si="8"/>
        <v>3.1676773411270808E-3</v>
      </c>
      <c r="S67" s="98">
        <f t="shared" si="9"/>
        <v>0.18705227777777778</v>
      </c>
      <c r="T67" s="17">
        <f t="shared" si="36"/>
        <v>34.704284822693225</v>
      </c>
      <c r="U67" s="17">
        <f t="shared" si="10"/>
        <v>9.6400791174147855E-3</v>
      </c>
      <c r="V67" s="17">
        <f t="shared" si="11"/>
        <v>10.833456506654615</v>
      </c>
      <c r="W67" s="17">
        <f t="shared" si="12"/>
        <v>10.400118246388431</v>
      </c>
      <c r="X67" s="17">
        <f t="shared" si="12"/>
        <v>9.9841135165328936</v>
      </c>
      <c r="Y67" s="17">
        <f t="shared" si="13"/>
        <v>9.8842723813675644</v>
      </c>
      <c r="Z67" s="17">
        <f>Y67/3600</f>
        <v>2.7456312170465458E-3</v>
      </c>
      <c r="AA67" s="17">
        <f>0.96*Y67</f>
        <v>9.4889014861128622</v>
      </c>
      <c r="AB67" s="17">
        <f t="shared" si="14"/>
        <v>9.109345426668348</v>
      </c>
      <c r="AC67" s="17">
        <f t="shared" si="15"/>
        <v>8.6538781553349295</v>
      </c>
      <c r="AD67" s="17">
        <f t="shared" si="16"/>
        <v>8.6538781553349295</v>
      </c>
      <c r="AE67" s="17">
        <f t="shared" si="37"/>
        <v>2.4038550431485914E-3</v>
      </c>
      <c r="AF67" s="17">
        <f>T67-AD67</f>
        <v>26.050406667358295</v>
      </c>
      <c r="AG67" s="17">
        <f t="shared" si="17"/>
        <v>7.2362240742661933E-3</v>
      </c>
      <c r="AH67" s="28">
        <f>0.5*'Ducati Panigale 1199 data'!$C$8*'WLTP class 3 v5'!F67^2</f>
        <v>1544.4444444444446</v>
      </c>
      <c r="AI67" s="17">
        <f t="shared" si="18"/>
        <v>1.5444444444444445</v>
      </c>
      <c r="AJ67" s="17" t="str">
        <f>IF(N67&lt;0, AI67, "0")</f>
        <v>0</v>
      </c>
      <c r="AK67" s="98">
        <f>AK66+AJ67</f>
        <v>116.5313364197531</v>
      </c>
      <c r="AL67" s="105">
        <f t="shared" si="19"/>
        <v>3.2369815672153641E-2</v>
      </c>
      <c r="AM67" s="98">
        <f>IF(N67 &gt; 0, AI67, )</f>
        <v>1.5444444444444445</v>
      </c>
      <c r="AN67" s="98">
        <f t="shared" si="38"/>
        <v>283.77214660493837</v>
      </c>
      <c r="AO67" s="98">
        <f t="shared" si="20"/>
        <v>7.8825596279149548E-2</v>
      </c>
      <c r="AP67" s="27">
        <f t="shared" si="21"/>
        <v>0</v>
      </c>
      <c r="AQ67" s="27">
        <f t="shared" si="22"/>
        <v>0</v>
      </c>
      <c r="AR67" s="27">
        <f t="shared" si="23"/>
        <v>0</v>
      </c>
      <c r="AS67" s="27">
        <f t="shared" si="24"/>
        <v>0</v>
      </c>
      <c r="AT67" s="27">
        <f t="shared" si="1"/>
        <v>0</v>
      </c>
      <c r="AU67" s="27">
        <f t="shared" si="1"/>
        <v>0</v>
      </c>
      <c r="AV67" s="27">
        <f t="shared" si="25"/>
        <v>0</v>
      </c>
      <c r="AW67" s="27">
        <f t="shared" si="26"/>
        <v>0</v>
      </c>
      <c r="AX67" s="27">
        <f t="shared" si="27"/>
        <v>0</v>
      </c>
      <c r="AY67" s="27">
        <f>AN67-AW67</f>
        <v>283.77214660493837</v>
      </c>
      <c r="AZ67" s="110">
        <f t="shared" si="28"/>
        <v>7.8825596279149548E-2</v>
      </c>
      <c r="BB67" s="65">
        <v>0</v>
      </c>
      <c r="BC67" s="83">
        <f t="shared" si="29"/>
        <v>0</v>
      </c>
      <c r="BD67" s="83">
        <f t="shared" si="30"/>
        <v>0</v>
      </c>
      <c r="BE67" s="83">
        <f t="shared" si="31"/>
        <v>0</v>
      </c>
      <c r="BF67" s="83">
        <f t="shared" si="32"/>
        <v>0</v>
      </c>
      <c r="BG67" s="83">
        <f t="shared" si="33"/>
        <v>0</v>
      </c>
    </row>
    <row r="68" spans="2:59">
      <c r="B68" s="9" t="s">
        <v>32</v>
      </c>
      <c r="C68" s="9">
        <v>57</v>
      </c>
      <c r="D68" s="9">
        <v>57</v>
      </c>
      <c r="E68" s="18">
        <v>12</v>
      </c>
      <c r="F68" s="66">
        <f t="shared" si="2"/>
        <v>3.3333333333333335</v>
      </c>
      <c r="G68" s="17">
        <f t="shared" si="34"/>
        <v>4.1666666666666761E-2</v>
      </c>
      <c r="H68" s="17">
        <f t="shared" si="3"/>
        <v>29</v>
      </c>
      <c r="I68" s="28">
        <f>'Ducati Panigale 1199 data'!$C$8*G68</f>
        <v>11.583333333333361</v>
      </c>
      <c r="J68" s="28">
        <f>'Ducati Panigale 1199 data'!$C$8*'Ducati Panigale 1199 data'!$C$15*'Ducati Panigale 1199 data'!$C$10</f>
        <v>54.543600000000005</v>
      </c>
      <c r="K68" s="28">
        <f>(0.5*'Ducati Panigale 1199 data'!$C$12)*'Ducati Panigale 1199 data'!$C$14*'Ducati Panigale 1199 data'!$C$11*F68^2</f>
        <v>1.5720833333333337</v>
      </c>
      <c r="L68" s="28">
        <f t="shared" si="4"/>
        <v>67.699016666666708</v>
      </c>
      <c r="M68" s="28">
        <f t="shared" si="0"/>
        <v>225.66338888888905</v>
      </c>
      <c r="N68" s="17">
        <f t="shared" si="5"/>
        <v>0.22566338888888904</v>
      </c>
      <c r="O68" s="105">
        <f t="shared" si="6"/>
        <v>0</v>
      </c>
      <c r="P68" s="105">
        <f t="shared" si="7"/>
        <v>0</v>
      </c>
      <c r="Q68" s="105">
        <f t="shared" si="35"/>
        <v>11.403638428057491</v>
      </c>
      <c r="R68" s="27">
        <f t="shared" si="8"/>
        <v>3.1676773411270808E-3</v>
      </c>
      <c r="S68" s="98">
        <f t="shared" si="9"/>
        <v>0.22566338888888904</v>
      </c>
      <c r="T68" s="17">
        <f t="shared" si="36"/>
        <v>34.929948211582115</v>
      </c>
      <c r="U68" s="17">
        <f t="shared" si="10"/>
        <v>9.7027633921061424E-3</v>
      </c>
      <c r="V68" s="17">
        <f t="shared" si="11"/>
        <v>10.833456506654615</v>
      </c>
      <c r="W68" s="17">
        <f t="shared" si="12"/>
        <v>10.400118246388431</v>
      </c>
      <c r="X68" s="17">
        <f t="shared" si="12"/>
        <v>9.9841135165328936</v>
      </c>
      <c r="Y68" s="17">
        <f t="shared" si="13"/>
        <v>9.8842723813675644</v>
      </c>
      <c r="Z68" s="17">
        <f>Y68/3600</f>
        <v>2.7456312170465458E-3</v>
      </c>
      <c r="AA68" s="17">
        <f>0.96*Y68</f>
        <v>9.4889014861128622</v>
      </c>
      <c r="AB68" s="17">
        <f t="shared" si="14"/>
        <v>9.109345426668348</v>
      </c>
      <c r="AC68" s="17">
        <f t="shared" si="15"/>
        <v>8.6538781553349295</v>
      </c>
      <c r="AD68" s="17">
        <f t="shared" si="16"/>
        <v>8.6538781553349295</v>
      </c>
      <c r="AE68" s="17">
        <f t="shared" si="37"/>
        <v>2.4038550431485914E-3</v>
      </c>
      <c r="AF68" s="17">
        <f>T68-AD68</f>
        <v>26.276070056247185</v>
      </c>
      <c r="AG68" s="17">
        <f t="shared" si="17"/>
        <v>7.2989083489575519E-3</v>
      </c>
      <c r="AH68" s="28">
        <f>0.5*'Ducati Panigale 1199 data'!$C$8*'WLTP class 3 v5'!F68^2</f>
        <v>1544.4444444444446</v>
      </c>
      <c r="AI68" s="17">
        <f t="shared" si="18"/>
        <v>1.5444444444444445</v>
      </c>
      <c r="AJ68" s="17" t="str">
        <f>IF(N68&lt;0, AI68, "0")</f>
        <v>0</v>
      </c>
      <c r="AK68" s="98">
        <f>AK67+AJ68</f>
        <v>116.5313364197531</v>
      </c>
      <c r="AL68" s="105">
        <f t="shared" si="19"/>
        <v>3.2369815672153641E-2</v>
      </c>
      <c r="AM68" s="98">
        <f>IF(N68 &gt; 0, AI68, )</f>
        <v>1.5444444444444445</v>
      </c>
      <c r="AN68" s="98">
        <f t="shared" si="38"/>
        <v>285.31659104938279</v>
      </c>
      <c r="AO68" s="98">
        <f t="shared" si="20"/>
        <v>7.9254608624828554E-2</v>
      </c>
      <c r="AP68" s="27">
        <f t="shared" si="21"/>
        <v>0</v>
      </c>
      <c r="AQ68" s="27">
        <f t="shared" si="22"/>
        <v>0</v>
      </c>
      <c r="AR68" s="27">
        <f t="shared" si="23"/>
        <v>0</v>
      </c>
      <c r="AS68" s="27">
        <f t="shared" si="24"/>
        <v>0</v>
      </c>
      <c r="AT68" s="27">
        <f t="shared" si="1"/>
        <v>0</v>
      </c>
      <c r="AU68" s="27">
        <f t="shared" si="1"/>
        <v>0</v>
      </c>
      <c r="AV68" s="27">
        <f t="shared" si="25"/>
        <v>0</v>
      </c>
      <c r="AW68" s="27">
        <f t="shared" si="26"/>
        <v>0</v>
      </c>
      <c r="AX68" s="27">
        <f t="shared" si="27"/>
        <v>0</v>
      </c>
      <c r="AY68" s="27">
        <f>AN68-AW68</f>
        <v>285.31659104938279</v>
      </c>
      <c r="AZ68" s="110">
        <f t="shared" si="28"/>
        <v>7.9254608624828554E-2</v>
      </c>
      <c r="BB68" s="65">
        <v>0</v>
      </c>
      <c r="BC68" s="83">
        <f t="shared" si="29"/>
        <v>0</v>
      </c>
      <c r="BD68" s="83">
        <f t="shared" si="30"/>
        <v>0</v>
      </c>
      <c r="BE68" s="83">
        <f t="shared" si="31"/>
        <v>0</v>
      </c>
      <c r="BF68" s="83">
        <f t="shared" si="32"/>
        <v>0</v>
      </c>
      <c r="BG68" s="83">
        <f t="shared" si="33"/>
        <v>0</v>
      </c>
    </row>
    <row r="69" spans="2:59">
      <c r="B69" s="9" t="s">
        <v>32</v>
      </c>
      <c r="C69" s="9">
        <v>58</v>
      </c>
      <c r="D69" s="9">
        <v>58</v>
      </c>
      <c r="E69" s="18">
        <v>12.3</v>
      </c>
      <c r="F69" s="66">
        <f t="shared" si="2"/>
        <v>3.4166666666666665</v>
      </c>
      <c r="G69" s="17">
        <f t="shared" si="34"/>
        <v>8.3333333333333287E-2</v>
      </c>
      <c r="H69" s="17">
        <f t="shared" si="3"/>
        <v>29.5</v>
      </c>
      <c r="I69" s="28">
        <f>'Ducati Panigale 1199 data'!$C$8*G69</f>
        <v>23.166666666666654</v>
      </c>
      <c r="J69" s="28">
        <f>'Ducati Panigale 1199 data'!$C$8*'Ducati Panigale 1199 data'!$C$15*'Ducati Panigale 1199 data'!$C$10</f>
        <v>54.543600000000005</v>
      </c>
      <c r="K69" s="28">
        <f>(0.5*'Ducati Panigale 1199 data'!$C$12)*'Ducati Panigale 1199 data'!$C$14*'Ducati Panigale 1199 data'!$C$11*F69^2</f>
        <v>1.6516700520833334</v>
      </c>
      <c r="L69" s="28">
        <f t="shared" si="4"/>
        <v>79.361936718749988</v>
      </c>
      <c r="M69" s="28">
        <f t="shared" si="0"/>
        <v>271.15328378906247</v>
      </c>
      <c r="N69" s="17">
        <f t="shared" si="5"/>
        <v>0.27115328378906245</v>
      </c>
      <c r="O69" s="105">
        <f t="shared" si="6"/>
        <v>0</v>
      </c>
      <c r="P69" s="105">
        <f t="shared" si="7"/>
        <v>0</v>
      </c>
      <c r="Q69" s="105">
        <f t="shared" si="35"/>
        <v>11.403638428057491</v>
      </c>
      <c r="R69" s="27">
        <f t="shared" si="8"/>
        <v>3.1676773411270808E-3</v>
      </c>
      <c r="S69" s="98">
        <f t="shared" si="9"/>
        <v>0.27115328378906245</v>
      </c>
      <c r="T69" s="17">
        <f t="shared" si="36"/>
        <v>35.201101495371176</v>
      </c>
      <c r="U69" s="17">
        <f t="shared" si="10"/>
        <v>9.7780837487142155E-3</v>
      </c>
      <c r="V69" s="17">
        <f t="shared" si="11"/>
        <v>10.833456506654615</v>
      </c>
      <c r="W69" s="17">
        <f t="shared" si="12"/>
        <v>10.400118246388431</v>
      </c>
      <c r="X69" s="17">
        <f t="shared" si="12"/>
        <v>9.9841135165328936</v>
      </c>
      <c r="Y69" s="17">
        <f t="shared" si="13"/>
        <v>9.8842723813675644</v>
      </c>
      <c r="Z69" s="17">
        <f>Y69/3600</f>
        <v>2.7456312170465458E-3</v>
      </c>
      <c r="AA69" s="17">
        <f>0.96*Y69</f>
        <v>9.4889014861128622</v>
      </c>
      <c r="AB69" s="17">
        <f t="shared" si="14"/>
        <v>9.109345426668348</v>
      </c>
      <c r="AC69" s="17">
        <f t="shared" si="15"/>
        <v>8.6538781553349295</v>
      </c>
      <c r="AD69" s="17">
        <f t="shared" si="16"/>
        <v>8.6538781553349295</v>
      </c>
      <c r="AE69" s="17">
        <f t="shared" si="37"/>
        <v>2.4038550431485914E-3</v>
      </c>
      <c r="AF69" s="17">
        <f>T69-AD69</f>
        <v>26.547223340036247</v>
      </c>
      <c r="AG69" s="17">
        <f t="shared" si="17"/>
        <v>7.3742287055656242E-3</v>
      </c>
      <c r="AH69" s="28">
        <f>0.5*'Ducati Panigale 1199 data'!$C$8*'WLTP class 3 v5'!F69^2</f>
        <v>1622.6319444444443</v>
      </c>
      <c r="AI69" s="17">
        <f t="shared" si="18"/>
        <v>1.6226319444444444</v>
      </c>
      <c r="AJ69" s="17" t="str">
        <f>IF(N69&lt;0, AI69, "0")</f>
        <v>0</v>
      </c>
      <c r="AK69" s="98">
        <f>AK68+AJ69</f>
        <v>116.5313364197531</v>
      </c>
      <c r="AL69" s="105">
        <f t="shared" si="19"/>
        <v>3.2369815672153641E-2</v>
      </c>
      <c r="AM69" s="98">
        <f>IF(N69 &gt; 0, AI69, )</f>
        <v>1.6226319444444444</v>
      </c>
      <c r="AN69" s="98">
        <f t="shared" si="38"/>
        <v>286.93922299382723</v>
      </c>
      <c r="AO69" s="98">
        <f t="shared" si="20"/>
        <v>7.970533972050757E-2</v>
      </c>
      <c r="AP69" s="27">
        <f t="shared" si="21"/>
        <v>0</v>
      </c>
      <c r="AQ69" s="27">
        <f t="shared" si="22"/>
        <v>0</v>
      </c>
      <c r="AR69" s="27">
        <f t="shared" si="23"/>
        <v>0</v>
      </c>
      <c r="AS69" s="27">
        <f t="shared" si="24"/>
        <v>0</v>
      </c>
      <c r="AT69" s="27">
        <f t="shared" si="1"/>
        <v>0</v>
      </c>
      <c r="AU69" s="27">
        <f t="shared" si="1"/>
        <v>0</v>
      </c>
      <c r="AV69" s="27">
        <f t="shared" si="25"/>
        <v>0</v>
      </c>
      <c r="AW69" s="27">
        <f t="shared" si="26"/>
        <v>0</v>
      </c>
      <c r="AX69" s="27">
        <f t="shared" si="27"/>
        <v>0</v>
      </c>
      <c r="AY69" s="27">
        <f>AN69-AW69</f>
        <v>286.93922299382723</v>
      </c>
      <c r="AZ69" s="110">
        <f t="shared" si="28"/>
        <v>7.970533972050757E-2</v>
      </c>
      <c r="BB69" s="65">
        <v>0</v>
      </c>
      <c r="BC69" s="83">
        <f t="shared" si="29"/>
        <v>0</v>
      </c>
      <c r="BD69" s="83">
        <f t="shared" si="30"/>
        <v>0</v>
      </c>
      <c r="BE69" s="83">
        <f t="shared" si="31"/>
        <v>0</v>
      </c>
      <c r="BF69" s="83">
        <f t="shared" si="32"/>
        <v>0</v>
      </c>
      <c r="BG69" s="83">
        <f t="shared" si="33"/>
        <v>0</v>
      </c>
    </row>
    <row r="70" spans="2:59">
      <c r="B70" s="9" t="s">
        <v>32</v>
      </c>
      <c r="C70" s="9">
        <v>59</v>
      </c>
      <c r="D70" s="9">
        <v>59</v>
      </c>
      <c r="E70" s="18">
        <v>12.6</v>
      </c>
      <c r="F70" s="66">
        <f t="shared" si="2"/>
        <v>3.5</v>
      </c>
      <c r="G70" s="17">
        <f t="shared" si="34"/>
        <v>0.33333333333333315</v>
      </c>
      <c r="H70" s="17">
        <f t="shared" si="3"/>
        <v>30</v>
      </c>
      <c r="I70" s="28">
        <f>'Ducati Panigale 1199 data'!$C$8*G70</f>
        <v>92.666666666666615</v>
      </c>
      <c r="J70" s="28">
        <f>'Ducati Panigale 1199 data'!$C$8*'Ducati Panigale 1199 data'!$C$15*'Ducati Panigale 1199 data'!$C$10</f>
        <v>54.543600000000005</v>
      </c>
      <c r="K70" s="28">
        <f>(0.5*'Ducati Panigale 1199 data'!$C$12)*'Ducati Panigale 1199 data'!$C$14*'Ducati Panigale 1199 data'!$C$11*F70^2</f>
        <v>1.7332218750000001</v>
      </c>
      <c r="L70" s="28">
        <f t="shared" si="4"/>
        <v>148.94348854166662</v>
      </c>
      <c r="M70" s="28">
        <f t="shared" si="0"/>
        <v>521.30220989583313</v>
      </c>
      <c r="N70" s="17">
        <f t="shared" si="5"/>
        <v>0.52130220989583309</v>
      </c>
      <c r="O70" s="105">
        <f t="shared" si="6"/>
        <v>0</v>
      </c>
      <c r="P70" s="105">
        <f t="shared" si="7"/>
        <v>0</v>
      </c>
      <c r="Q70" s="105">
        <f t="shared" si="35"/>
        <v>11.403638428057491</v>
      </c>
      <c r="R70" s="27">
        <f t="shared" si="8"/>
        <v>3.1676773411270808E-3</v>
      </c>
      <c r="S70" s="98">
        <f t="shared" si="9"/>
        <v>0.52130220989583309</v>
      </c>
      <c r="T70" s="17">
        <f t="shared" si="36"/>
        <v>35.722403705267013</v>
      </c>
      <c r="U70" s="17">
        <f t="shared" si="10"/>
        <v>9.9228899181297257E-3</v>
      </c>
      <c r="V70" s="17">
        <f t="shared" si="11"/>
        <v>10.833456506654615</v>
      </c>
      <c r="W70" s="17">
        <f t="shared" si="12"/>
        <v>10.400118246388431</v>
      </c>
      <c r="X70" s="17">
        <f t="shared" si="12"/>
        <v>9.9841135165328936</v>
      </c>
      <c r="Y70" s="17">
        <f t="shared" si="13"/>
        <v>9.8842723813675644</v>
      </c>
      <c r="Z70" s="17">
        <f>Y70/3600</f>
        <v>2.7456312170465458E-3</v>
      </c>
      <c r="AA70" s="17">
        <f>0.96*Y70</f>
        <v>9.4889014861128622</v>
      </c>
      <c r="AB70" s="17">
        <f t="shared" si="14"/>
        <v>9.109345426668348</v>
      </c>
      <c r="AC70" s="17">
        <f t="shared" si="15"/>
        <v>8.6538781553349295</v>
      </c>
      <c r="AD70" s="17">
        <f t="shared" si="16"/>
        <v>8.6538781553349295</v>
      </c>
      <c r="AE70" s="17">
        <f t="shared" si="37"/>
        <v>2.4038550431485914E-3</v>
      </c>
      <c r="AF70" s="17">
        <f>T70-AD70</f>
        <v>27.068525549932083</v>
      </c>
      <c r="AG70" s="17">
        <f t="shared" si="17"/>
        <v>7.5190348749811344E-3</v>
      </c>
      <c r="AH70" s="28">
        <f>0.5*'Ducati Panigale 1199 data'!$C$8*'WLTP class 3 v5'!F70^2</f>
        <v>1702.75</v>
      </c>
      <c r="AI70" s="17">
        <f t="shared" si="18"/>
        <v>1.70275</v>
      </c>
      <c r="AJ70" s="17" t="str">
        <f>IF(N70&lt;0, AI70, "0")</f>
        <v>0</v>
      </c>
      <c r="AK70" s="98">
        <f>AK69+AJ70</f>
        <v>116.5313364197531</v>
      </c>
      <c r="AL70" s="105">
        <f t="shared" si="19"/>
        <v>3.2369815672153641E-2</v>
      </c>
      <c r="AM70" s="98">
        <f>IF(N70 &gt; 0, AI70, )</f>
        <v>1.70275</v>
      </c>
      <c r="AN70" s="98">
        <f t="shared" si="38"/>
        <v>288.64197299382721</v>
      </c>
      <c r="AO70" s="98">
        <f t="shared" si="20"/>
        <v>8.0178325831618671E-2</v>
      </c>
      <c r="AP70" s="27">
        <f t="shared" si="21"/>
        <v>0</v>
      </c>
      <c r="AQ70" s="27">
        <f t="shared" si="22"/>
        <v>0</v>
      </c>
      <c r="AR70" s="27">
        <f t="shared" si="23"/>
        <v>0</v>
      </c>
      <c r="AS70" s="27">
        <f t="shared" si="24"/>
        <v>0</v>
      </c>
      <c r="AT70" s="27">
        <f t="shared" si="1"/>
        <v>0</v>
      </c>
      <c r="AU70" s="27">
        <f t="shared" si="1"/>
        <v>0</v>
      </c>
      <c r="AV70" s="27">
        <f t="shared" si="25"/>
        <v>0</v>
      </c>
      <c r="AW70" s="27">
        <f t="shared" si="26"/>
        <v>0</v>
      </c>
      <c r="AX70" s="27">
        <f t="shared" si="27"/>
        <v>0</v>
      </c>
      <c r="AY70" s="27">
        <f>AN70-AW70</f>
        <v>288.64197299382721</v>
      </c>
      <c r="AZ70" s="110">
        <f t="shared" si="28"/>
        <v>8.0178325831618671E-2</v>
      </c>
      <c r="BB70" s="65">
        <v>0</v>
      </c>
      <c r="BC70" s="83">
        <f t="shared" si="29"/>
        <v>0</v>
      </c>
      <c r="BD70" s="83">
        <f t="shared" si="30"/>
        <v>0</v>
      </c>
      <c r="BE70" s="83">
        <f t="shared" si="31"/>
        <v>0</v>
      </c>
      <c r="BF70" s="83">
        <f t="shared" si="32"/>
        <v>0</v>
      </c>
      <c r="BG70" s="83">
        <f t="shared" si="33"/>
        <v>0</v>
      </c>
    </row>
    <row r="71" spans="2:59">
      <c r="B71" s="9" t="s">
        <v>32</v>
      </c>
      <c r="C71" s="9">
        <v>60</v>
      </c>
      <c r="D71" s="9">
        <v>60</v>
      </c>
      <c r="E71" s="18">
        <v>14.7</v>
      </c>
      <c r="F71" s="66">
        <f t="shared" si="2"/>
        <v>4.083333333333333</v>
      </c>
      <c r="G71" s="17">
        <f t="shared" si="34"/>
        <v>0.37500000000000011</v>
      </c>
      <c r="H71" s="17">
        <f t="shared" si="3"/>
        <v>30.5</v>
      </c>
      <c r="I71" s="28">
        <f>'Ducati Panigale 1199 data'!$C$8*G71</f>
        <v>104.25000000000003</v>
      </c>
      <c r="J71" s="28">
        <f>'Ducati Panigale 1199 data'!$C$8*'Ducati Panigale 1199 data'!$C$15*'Ducati Panigale 1199 data'!$C$10</f>
        <v>54.543600000000005</v>
      </c>
      <c r="K71" s="28">
        <f>(0.5*'Ducati Panigale 1199 data'!$C$12)*'Ducati Panigale 1199 data'!$C$14*'Ducati Panigale 1199 data'!$C$11*F71^2</f>
        <v>2.3591075520833331</v>
      </c>
      <c r="L71" s="28">
        <f t="shared" si="4"/>
        <v>161.15270755208337</v>
      </c>
      <c r="M71" s="28">
        <f t="shared" si="0"/>
        <v>658.04022250434036</v>
      </c>
      <c r="N71" s="17">
        <f t="shared" si="5"/>
        <v>0.65804022250434036</v>
      </c>
      <c r="O71" s="105">
        <f t="shared" si="6"/>
        <v>0</v>
      </c>
      <c r="P71" s="105">
        <f t="shared" si="7"/>
        <v>0</v>
      </c>
      <c r="Q71" s="105">
        <f t="shared" si="35"/>
        <v>11.403638428057491</v>
      </c>
      <c r="R71" s="27">
        <f t="shared" si="8"/>
        <v>3.1676773411270808E-3</v>
      </c>
      <c r="S71" s="98">
        <f t="shared" si="9"/>
        <v>0.65804022250434036</v>
      </c>
      <c r="T71" s="17">
        <f t="shared" si="36"/>
        <v>36.380443927771353</v>
      </c>
      <c r="U71" s="17">
        <f t="shared" si="10"/>
        <v>1.0105678868825376E-2</v>
      </c>
      <c r="V71" s="17">
        <f t="shared" si="11"/>
        <v>10.833456506654615</v>
      </c>
      <c r="W71" s="17">
        <f t="shared" si="12"/>
        <v>10.400118246388431</v>
      </c>
      <c r="X71" s="17">
        <f t="shared" si="12"/>
        <v>9.9841135165328936</v>
      </c>
      <c r="Y71" s="17">
        <f t="shared" si="13"/>
        <v>9.8842723813675644</v>
      </c>
      <c r="Z71" s="17">
        <f>Y71/3600</f>
        <v>2.7456312170465458E-3</v>
      </c>
      <c r="AA71" s="17">
        <f>0.96*Y71</f>
        <v>9.4889014861128622</v>
      </c>
      <c r="AB71" s="17">
        <f t="shared" si="14"/>
        <v>9.109345426668348</v>
      </c>
      <c r="AC71" s="17">
        <f t="shared" si="15"/>
        <v>8.6538781553349295</v>
      </c>
      <c r="AD71" s="17">
        <f t="shared" si="16"/>
        <v>8.6538781553349295</v>
      </c>
      <c r="AE71" s="17">
        <f t="shared" si="37"/>
        <v>2.4038550431485914E-3</v>
      </c>
      <c r="AF71" s="17">
        <f>T71-AD71</f>
        <v>27.726565772436423</v>
      </c>
      <c r="AG71" s="17">
        <f t="shared" si="17"/>
        <v>7.7018238256767839E-3</v>
      </c>
      <c r="AH71" s="28">
        <f>0.5*'Ducati Panigale 1199 data'!$C$8*'WLTP class 3 v5'!F71^2</f>
        <v>2317.6319444444439</v>
      </c>
      <c r="AI71" s="17">
        <f t="shared" si="18"/>
        <v>2.317631944444444</v>
      </c>
      <c r="AJ71" s="17" t="str">
        <f>IF(N71&lt;0, AI71, "0")</f>
        <v>0</v>
      </c>
      <c r="AK71" s="98">
        <f>AK70+AJ71</f>
        <v>116.5313364197531</v>
      </c>
      <c r="AL71" s="105">
        <f t="shared" si="19"/>
        <v>3.2369815672153641E-2</v>
      </c>
      <c r="AM71" s="98">
        <f>IF(N71 &gt; 0, AI71, )</f>
        <v>2.317631944444444</v>
      </c>
      <c r="AN71" s="98">
        <f t="shared" si="38"/>
        <v>290.95960493827164</v>
      </c>
      <c r="AO71" s="98">
        <f t="shared" si="20"/>
        <v>8.0822112482853231E-2</v>
      </c>
      <c r="AP71" s="27">
        <f t="shared" si="21"/>
        <v>0</v>
      </c>
      <c r="AQ71" s="27">
        <f t="shared" si="22"/>
        <v>0</v>
      </c>
      <c r="AR71" s="27">
        <f t="shared" si="23"/>
        <v>0</v>
      </c>
      <c r="AS71" s="27">
        <f t="shared" si="24"/>
        <v>0</v>
      </c>
      <c r="AT71" s="27">
        <f t="shared" si="1"/>
        <v>0</v>
      </c>
      <c r="AU71" s="27">
        <f t="shared" si="1"/>
        <v>0</v>
      </c>
      <c r="AV71" s="27">
        <f t="shared" si="25"/>
        <v>0</v>
      </c>
      <c r="AW71" s="27">
        <f t="shared" si="26"/>
        <v>0</v>
      </c>
      <c r="AX71" s="27">
        <f t="shared" si="27"/>
        <v>0</v>
      </c>
      <c r="AY71" s="27">
        <f>AN71-AW71</f>
        <v>290.95960493827164</v>
      </c>
      <c r="AZ71" s="110">
        <f t="shared" si="28"/>
        <v>8.0822112482853231E-2</v>
      </c>
      <c r="BB71" s="65">
        <v>0</v>
      </c>
      <c r="BC71" s="83">
        <f t="shared" si="29"/>
        <v>0</v>
      </c>
      <c r="BD71" s="83">
        <f t="shared" si="30"/>
        <v>0</v>
      </c>
      <c r="BE71" s="83">
        <f t="shared" si="31"/>
        <v>0</v>
      </c>
      <c r="BF71" s="83">
        <f t="shared" si="32"/>
        <v>0</v>
      </c>
      <c r="BG71" s="83">
        <f t="shared" si="33"/>
        <v>0</v>
      </c>
    </row>
    <row r="72" spans="2:59">
      <c r="B72" s="9" t="s">
        <v>32</v>
      </c>
      <c r="C72" s="9">
        <v>61</v>
      </c>
      <c r="D72" s="9">
        <v>61</v>
      </c>
      <c r="E72" s="18">
        <v>15.3</v>
      </c>
      <c r="F72" s="66">
        <f t="shared" si="2"/>
        <v>4.25</v>
      </c>
      <c r="G72" s="17">
        <f t="shared" si="34"/>
        <v>0.16666666666666682</v>
      </c>
      <c r="H72" s="17">
        <f t="shared" si="3"/>
        <v>31</v>
      </c>
      <c r="I72" s="28">
        <f>'Ducati Panigale 1199 data'!$C$8*G72</f>
        <v>46.333333333333378</v>
      </c>
      <c r="J72" s="28">
        <f>'Ducati Panigale 1199 data'!$C$8*'Ducati Panigale 1199 data'!$C$15*'Ducati Panigale 1199 data'!$C$10</f>
        <v>54.543600000000005</v>
      </c>
      <c r="K72" s="28">
        <f>(0.5*'Ducati Panigale 1199 data'!$C$12)*'Ducati Panigale 1199 data'!$C$14*'Ducati Panigale 1199 data'!$C$11*F72^2</f>
        <v>2.5556179687500005</v>
      </c>
      <c r="L72" s="28">
        <f t="shared" si="4"/>
        <v>103.43255130208338</v>
      </c>
      <c r="M72" s="28">
        <f t="shared" si="0"/>
        <v>439.58834303385436</v>
      </c>
      <c r="N72" s="17">
        <f t="shared" si="5"/>
        <v>0.43958834303385436</v>
      </c>
      <c r="O72" s="105">
        <f t="shared" si="6"/>
        <v>0</v>
      </c>
      <c r="P72" s="105">
        <f t="shared" si="7"/>
        <v>0</v>
      </c>
      <c r="Q72" s="105">
        <f t="shared" si="35"/>
        <v>11.403638428057491</v>
      </c>
      <c r="R72" s="27">
        <f t="shared" si="8"/>
        <v>3.1676773411270808E-3</v>
      </c>
      <c r="S72" s="98">
        <f t="shared" si="9"/>
        <v>0.43958834303385436</v>
      </c>
      <c r="T72" s="17">
        <f t="shared" si="36"/>
        <v>36.820032270805207</v>
      </c>
      <c r="U72" s="17">
        <f t="shared" si="10"/>
        <v>1.0227786741890335E-2</v>
      </c>
      <c r="V72" s="17">
        <f t="shared" si="11"/>
        <v>10.833456506654615</v>
      </c>
      <c r="W72" s="17">
        <f t="shared" si="12"/>
        <v>10.400118246388431</v>
      </c>
      <c r="X72" s="17">
        <f t="shared" si="12"/>
        <v>9.9841135165328936</v>
      </c>
      <c r="Y72" s="17">
        <f t="shared" si="13"/>
        <v>9.8842723813675644</v>
      </c>
      <c r="Z72" s="17">
        <f>Y72/3600</f>
        <v>2.7456312170465458E-3</v>
      </c>
      <c r="AA72" s="17">
        <f>0.96*Y72</f>
        <v>9.4889014861128622</v>
      </c>
      <c r="AB72" s="17">
        <f t="shared" si="14"/>
        <v>9.109345426668348</v>
      </c>
      <c r="AC72" s="17">
        <f t="shared" si="15"/>
        <v>8.6538781553349295</v>
      </c>
      <c r="AD72" s="17">
        <f t="shared" si="16"/>
        <v>8.6538781553349295</v>
      </c>
      <c r="AE72" s="17">
        <f t="shared" si="37"/>
        <v>2.4038550431485914E-3</v>
      </c>
      <c r="AF72" s="17">
        <f>T72-AD72</f>
        <v>28.166154115470277</v>
      </c>
      <c r="AG72" s="17">
        <f t="shared" si="17"/>
        <v>7.8239316987417443E-3</v>
      </c>
      <c r="AH72" s="28">
        <f>0.5*'Ducati Panigale 1199 data'!$C$8*'WLTP class 3 v5'!F72^2</f>
        <v>2510.6875</v>
      </c>
      <c r="AI72" s="17">
        <f t="shared" si="18"/>
        <v>2.5106875</v>
      </c>
      <c r="AJ72" s="17" t="str">
        <f>IF(N72&lt;0, AI72, "0")</f>
        <v>0</v>
      </c>
      <c r="AK72" s="98">
        <f>AK71+AJ72</f>
        <v>116.5313364197531</v>
      </c>
      <c r="AL72" s="105">
        <f t="shared" si="19"/>
        <v>3.2369815672153641E-2</v>
      </c>
      <c r="AM72" s="98">
        <f>IF(N72 &gt; 0, AI72, )</f>
        <v>2.5106875</v>
      </c>
      <c r="AN72" s="98">
        <f t="shared" si="38"/>
        <v>293.47029243827166</v>
      </c>
      <c r="AO72" s="98">
        <f t="shared" si="20"/>
        <v>8.1519525677297686E-2</v>
      </c>
      <c r="AP72" s="27">
        <f t="shared" si="21"/>
        <v>0</v>
      </c>
      <c r="AQ72" s="27">
        <f t="shared" si="22"/>
        <v>0</v>
      </c>
      <c r="AR72" s="27">
        <f t="shared" si="23"/>
        <v>0</v>
      </c>
      <c r="AS72" s="27">
        <f t="shared" si="24"/>
        <v>0</v>
      </c>
      <c r="AT72" s="27">
        <f t="shared" si="1"/>
        <v>0</v>
      </c>
      <c r="AU72" s="27">
        <f t="shared" si="1"/>
        <v>0</v>
      </c>
      <c r="AV72" s="27">
        <f t="shared" si="25"/>
        <v>0</v>
      </c>
      <c r="AW72" s="27">
        <f t="shared" si="26"/>
        <v>0</v>
      </c>
      <c r="AX72" s="27">
        <f t="shared" si="27"/>
        <v>0</v>
      </c>
      <c r="AY72" s="27">
        <f>AN72-AW72</f>
        <v>293.47029243827166</v>
      </c>
      <c r="AZ72" s="110">
        <f t="shared" si="28"/>
        <v>8.1519525677297686E-2</v>
      </c>
      <c r="BB72" s="65">
        <v>0</v>
      </c>
      <c r="BC72" s="83">
        <f t="shared" si="29"/>
        <v>0</v>
      </c>
      <c r="BD72" s="83">
        <f t="shared" si="30"/>
        <v>0</v>
      </c>
      <c r="BE72" s="83">
        <f t="shared" si="31"/>
        <v>0</v>
      </c>
      <c r="BF72" s="83">
        <f t="shared" si="32"/>
        <v>0</v>
      </c>
      <c r="BG72" s="83">
        <f t="shared" si="33"/>
        <v>0</v>
      </c>
    </row>
    <row r="73" spans="2:59">
      <c r="B73" s="9" t="s">
        <v>32</v>
      </c>
      <c r="C73" s="9">
        <v>62</v>
      </c>
      <c r="D73" s="9">
        <v>62</v>
      </c>
      <c r="E73" s="18">
        <v>15.9</v>
      </c>
      <c r="F73" s="66">
        <f t="shared" si="2"/>
        <v>4.416666666666667</v>
      </c>
      <c r="G73" s="17">
        <f t="shared" si="34"/>
        <v>0.12499999999999981</v>
      </c>
      <c r="H73" s="17">
        <f t="shared" si="3"/>
        <v>31.5</v>
      </c>
      <c r="I73" s="28">
        <f>'Ducati Panigale 1199 data'!$C$8*G73</f>
        <v>34.749999999999943</v>
      </c>
      <c r="J73" s="28">
        <f>'Ducati Panigale 1199 data'!$C$8*'Ducati Panigale 1199 data'!$C$15*'Ducati Panigale 1199 data'!$C$10</f>
        <v>54.543600000000005</v>
      </c>
      <c r="K73" s="28">
        <f>(0.5*'Ducati Panigale 1199 data'!$C$12)*'Ducati Panigale 1199 data'!$C$14*'Ducati Panigale 1199 data'!$C$11*F73^2</f>
        <v>2.7599888020833339</v>
      </c>
      <c r="L73" s="28">
        <f t="shared" si="4"/>
        <v>92.053588802083269</v>
      </c>
      <c r="M73" s="28">
        <f t="shared" si="0"/>
        <v>406.57001720920113</v>
      </c>
      <c r="N73" s="17">
        <f t="shared" si="5"/>
        <v>0.40657001720920111</v>
      </c>
      <c r="O73" s="105">
        <f t="shared" si="6"/>
        <v>0</v>
      </c>
      <c r="P73" s="105">
        <f t="shared" si="7"/>
        <v>0</v>
      </c>
      <c r="Q73" s="105">
        <f t="shared" si="35"/>
        <v>11.403638428057491</v>
      </c>
      <c r="R73" s="27">
        <f t="shared" si="8"/>
        <v>3.1676773411270808E-3</v>
      </c>
      <c r="S73" s="98">
        <f t="shared" si="9"/>
        <v>0.40657001720920111</v>
      </c>
      <c r="T73" s="17">
        <f t="shared" si="36"/>
        <v>37.226602288014405</v>
      </c>
      <c r="U73" s="17">
        <f t="shared" si="10"/>
        <v>1.034072285778178E-2</v>
      </c>
      <c r="V73" s="17">
        <f t="shared" si="11"/>
        <v>10.833456506654615</v>
      </c>
      <c r="W73" s="17">
        <f t="shared" si="12"/>
        <v>10.400118246388431</v>
      </c>
      <c r="X73" s="17">
        <f t="shared" si="12"/>
        <v>9.9841135165328936</v>
      </c>
      <c r="Y73" s="17">
        <f t="shared" si="13"/>
        <v>9.8842723813675644</v>
      </c>
      <c r="Z73" s="17">
        <f>Y73/3600</f>
        <v>2.7456312170465458E-3</v>
      </c>
      <c r="AA73" s="17">
        <f>0.96*Y73</f>
        <v>9.4889014861128622</v>
      </c>
      <c r="AB73" s="17">
        <f t="shared" si="14"/>
        <v>9.109345426668348</v>
      </c>
      <c r="AC73" s="17">
        <f t="shared" si="15"/>
        <v>8.6538781553349295</v>
      </c>
      <c r="AD73" s="17">
        <f t="shared" si="16"/>
        <v>8.6538781553349295</v>
      </c>
      <c r="AE73" s="17">
        <f t="shared" si="37"/>
        <v>2.4038550431485914E-3</v>
      </c>
      <c r="AF73" s="17">
        <f>T73-AD73</f>
        <v>28.572724132679475</v>
      </c>
      <c r="AG73" s="17">
        <f t="shared" si="17"/>
        <v>7.9368678146331875E-3</v>
      </c>
      <c r="AH73" s="28">
        <f>0.5*'Ducati Panigale 1199 data'!$C$8*'WLTP class 3 v5'!F73^2</f>
        <v>2711.4652777777778</v>
      </c>
      <c r="AI73" s="17">
        <f t="shared" si="18"/>
        <v>2.7114652777777777</v>
      </c>
      <c r="AJ73" s="17" t="str">
        <f>IF(N73&lt;0, AI73, "0")</f>
        <v>0</v>
      </c>
      <c r="AK73" s="98">
        <f>AK72+AJ73</f>
        <v>116.5313364197531</v>
      </c>
      <c r="AL73" s="105">
        <f t="shared" si="19"/>
        <v>3.2369815672153641E-2</v>
      </c>
      <c r="AM73" s="98">
        <f>IF(N73 &gt; 0, AI73, )</f>
        <v>2.7114652777777777</v>
      </c>
      <c r="AN73" s="98">
        <f t="shared" si="38"/>
        <v>296.18175771604945</v>
      </c>
      <c r="AO73" s="98">
        <f t="shared" si="20"/>
        <v>8.2272710476680402E-2</v>
      </c>
      <c r="AP73" s="27">
        <f t="shared" si="21"/>
        <v>0</v>
      </c>
      <c r="AQ73" s="27">
        <f t="shared" si="22"/>
        <v>0</v>
      </c>
      <c r="AR73" s="27">
        <f t="shared" si="23"/>
        <v>0</v>
      </c>
      <c r="AS73" s="27">
        <f t="shared" si="24"/>
        <v>0</v>
      </c>
      <c r="AT73" s="27">
        <f t="shared" si="1"/>
        <v>0</v>
      </c>
      <c r="AU73" s="27">
        <f t="shared" si="1"/>
        <v>0</v>
      </c>
      <c r="AV73" s="27">
        <f t="shared" si="25"/>
        <v>0</v>
      </c>
      <c r="AW73" s="27">
        <f t="shared" si="26"/>
        <v>0</v>
      </c>
      <c r="AX73" s="27">
        <f t="shared" si="27"/>
        <v>0</v>
      </c>
      <c r="AY73" s="27">
        <f>AN73-AW73</f>
        <v>296.18175771604945</v>
      </c>
      <c r="AZ73" s="110">
        <f t="shared" si="28"/>
        <v>8.2272710476680402E-2</v>
      </c>
      <c r="BB73" s="65">
        <v>0</v>
      </c>
      <c r="BC73" s="83">
        <f t="shared" si="29"/>
        <v>0</v>
      </c>
      <c r="BD73" s="83">
        <f t="shared" si="30"/>
        <v>0</v>
      </c>
      <c r="BE73" s="83">
        <f t="shared" si="31"/>
        <v>0</v>
      </c>
      <c r="BF73" s="83">
        <f t="shared" si="32"/>
        <v>0</v>
      </c>
      <c r="BG73" s="83">
        <f t="shared" si="33"/>
        <v>0</v>
      </c>
    </row>
    <row r="74" spans="2:59">
      <c r="B74" s="9" t="s">
        <v>32</v>
      </c>
      <c r="C74" s="9">
        <v>63</v>
      </c>
      <c r="D74" s="9">
        <v>63</v>
      </c>
      <c r="E74" s="18">
        <v>16.2</v>
      </c>
      <c r="F74" s="66">
        <f t="shared" si="2"/>
        <v>4.5</v>
      </c>
      <c r="G74" s="17">
        <f t="shared" si="34"/>
        <v>0.16666666666666682</v>
      </c>
      <c r="H74" s="17">
        <f t="shared" si="3"/>
        <v>32</v>
      </c>
      <c r="I74" s="28">
        <f>'Ducati Panigale 1199 data'!$C$8*G74</f>
        <v>46.333333333333378</v>
      </c>
      <c r="J74" s="28">
        <f>'Ducati Panigale 1199 data'!$C$8*'Ducati Panigale 1199 data'!$C$15*'Ducati Panigale 1199 data'!$C$10</f>
        <v>54.543600000000005</v>
      </c>
      <c r="K74" s="28">
        <f>(0.5*'Ducati Panigale 1199 data'!$C$12)*'Ducati Panigale 1199 data'!$C$14*'Ducati Panigale 1199 data'!$C$11*F74^2</f>
        <v>2.8651218750000003</v>
      </c>
      <c r="L74" s="28">
        <f t="shared" si="4"/>
        <v>103.74205520833338</v>
      </c>
      <c r="M74" s="28">
        <f t="shared" si="0"/>
        <v>466.8392484375002</v>
      </c>
      <c r="N74" s="17">
        <f t="shared" si="5"/>
        <v>0.46683924843750019</v>
      </c>
      <c r="O74" s="105">
        <f t="shared" si="6"/>
        <v>0</v>
      </c>
      <c r="P74" s="105">
        <f t="shared" si="7"/>
        <v>0</v>
      </c>
      <c r="Q74" s="105">
        <f t="shared" si="35"/>
        <v>11.403638428057491</v>
      </c>
      <c r="R74" s="27">
        <f t="shared" si="8"/>
        <v>3.1676773411270808E-3</v>
      </c>
      <c r="S74" s="98">
        <f t="shared" si="9"/>
        <v>0.46683924843750019</v>
      </c>
      <c r="T74" s="17">
        <f t="shared" si="36"/>
        <v>37.693441536451907</v>
      </c>
      <c r="U74" s="17">
        <f t="shared" si="10"/>
        <v>1.0470400426792197E-2</v>
      </c>
      <c r="V74" s="17">
        <f t="shared" si="11"/>
        <v>10.833456506654615</v>
      </c>
      <c r="W74" s="17">
        <f t="shared" si="12"/>
        <v>10.400118246388431</v>
      </c>
      <c r="X74" s="17">
        <f t="shared" si="12"/>
        <v>9.9841135165328936</v>
      </c>
      <c r="Y74" s="17">
        <f t="shared" si="13"/>
        <v>9.8842723813675644</v>
      </c>
      <c r="Z74" s="17">
        <f>Y74/3600</f>
        <v>2.7456312170465458E-3</v>
      </c>
      <c r="AA74" s="17">
        <f>0.96*Y74</f>
        <v>9.4889014861128622</v>
      </c>
      <c r="AB74" s="17">
        <f t="shared" si="14"/>
        <v>9.109345426668348</v>
      </c>
      <c r="AC74" s="17">
        <f t="shared" si="15"/>
        <v>8.6538781553349295</v>
      </c>
      <c r="AD74" s="17">
        <f t="shared" si="16"/>
        <v>8.6538781553349295</v>
      </c>
      <c r="AE74" s="17">
        <f t="shared" si="37"/>
        <v>2.4038550431485914E-3</v>
      </c>
      <c r="AF74" s="17">
        <f>T74-AD74</f>
        <v>29.039563381116977</v>
      </c>
      <c r="AG74" s="17">
        <f t="shared" si="17"/>
        <v>8.0665453836436043E-3</v>
      </c>
      <c r="AH74" s="28">
        <f>0.5*'Ducati Panigale 1199 data'!$C$8*'WLTP class 3 v5'!F74^2</f>
        <v>2814.75</v>
      </c>
      <c r="AI74" s="17">
        <f t="shared" si="18"/>
        <v>2.8147500000000001</v>
      </c>
      <c r="AJ74" s="17" t="str">
        <f>IF(N74&lt;0, AI74, "0")</f>
        <v>0</v>
      </c>
      <c r="AK74" s="98">
        <f>AK73+AJ74</f>
        <v>116.5313364197531</v>
      </c>
      <c r="AL74" s="105">
        <f t="shared" si="19"/>
        <v>3.2369815672153641E-2</v>
      </c>
      <c r="AM74" s="98">
        <f>IF(N74 &gt; 0, AI74, )</f>
        <v>2.8147500000000001</v>
      </c>
      <c r="AN74" s="98">
        <f t="shared" si="38"/>
        <v>298.99650771604945</v>
      </c>
      <c r="AO74" s="98">
        <f t="shared" si="20"/>
        <v>8.3054585476680404E-2</v>
      </c>
      <c r="AP74" s="27">
        <f t="shared" si="21"/>
        <v>0</v>
      </c>
      <c r="AQ74" s="27">
        <f t="shared" si="22"/>
        <v>0</v>
      </c>
      <c r="AR74" s="27">
        <f t="shared" si="23"/>
        <v>0</v>
      </c>
      <c r="AS74" s="27">
        <f t="shared" si="24"/>
        <v>0</v>
      </c>
      <c r="AT74" s="27">
        <f t="shared" si="1"/>
        <v>0</v>
      </c>
      <c r="AU74" s="27">
        <f t="shared" si="1"/>
        <v>0</v>
      </c>
      <c r="AV74" s="27">
        <f t="shared" si="25"/>
        <v>0</v>
      </c>
      <c r="AW74" s="27">
        <f t="shared" si="26"/>
        <v>0</v>
      </c>
      <c r="AX74" s="27">
        <f t="shared" si="27"/>
        <v>0</v>
      </c>
      <c r="AY74" s="27">
        <f>AN74-AW74</f>
        <v>298.99650771604945</v>
      </c>
      <c r="AZ74" s="110">
        <f t="shared" si="28"/>
        <v>8.3054585476680404E-2</v>
      </c>
      <c r="BB74" s="65">
        <v>0</v>
      </c>
      <c r="BC74" s="83">
        <f t="shared" si="29"/>
        <v>0</v>
      </c>
      <c r="BD74" s="83">
        <f t="shared" si="30"/>
        <v>0</v>
      </c>
      <c r="BE74" s="83">
        <f t="shared" si="31"/>
        <v>0</v>
      </c>
      <c r="BF74" s="83">
        <f t="shared" si="32"/>
        <v>0</v>
      </c>
      <c r="BG74" s="83">
        <f t="shared" si="33"/>
        <v>0</v>
      </c>
    </row>
    <row r="75" spans="2:59">
      <c r="B75" s="9" t="s">
        <v>32</v>
      </c>
      <c r="C75" s="9">
        <v>64</v>
      </c>
      <c r="D75" s="9">
        <v>64</v>
      </c>
      <c r="E75" s="18">
        <v>17.100000000000001</v>
      </c>
      <c r="F75" s="66">
        <f t="shared" si="2"/>
        <v>4.75</v>
      </c>
      <c r="G75" s="17">
        <f t="shared" si="34"/>
        <v>0.2222222222222224</v>
      </c>
      <c r="H75" s="17">
        <f t="shared" si="3"/>
        <v>32.5</v>
      </c>
      <c r="I75" s="28">
        <f>'Ducati Panigale 1199 data'!$C$8*G75</f>
        <v>61.777777777777828</v>
      </c>
      <c r="J75" s="28">
        <f>'Ducati Panigale 1199 data'!$C$8*'Ducati Panigale 1199 data'!$C$15*'Ducati Panigale 1199 data'!$C$10</f>
        <v>54.543600000000005</v>
      </c>
      <c r="K75" s="28">
        <f>(0.5*'Ducati Panigale 1199 data'!$C$12)*'Ducati Panigale 1199 data'!$C$14*'Ducati Panigale 1199 data'!$C$11*F75^2</f>
        <v>3.1923117187500005</v>
      </c>
      <c r="L75" s="28">
        <f t="shared" si="4"/>
        <v>119.51368949652783</v>
      </c>
      <c r="M75" s="28">
        <f t="shared" ref="M75:M138" si="39">L75*F75</f>
        <v>567.69002510850714</v>
      </c>
      <c r="N75" s="17">
        <f t="shared" si="5"/>
        <v>0.56769002510850719</v>
      </c>
      <c r="O75" s="105">
        <f t="shared" si="6"/>
        <v>0</v>
      </c>
      <c r="P75" s="105">
        <f t="shared" si="7"/>
        <v>0</v>
      </c>
      <c r="Q75" s="105">
        <f t="shared" si="35"/>
        <v>11.403638428057491</v>
      </c>
      <c r="R75" s="27">
        <f t="shared" si="8"/>
        <v>3.1676773411270808E-3</v>
      </c>
      <c r="S75" s="98">
        <f t="shared" si="9"/>
        <v>0.56769002510850719</v>
      </c>
      <c r="T75" s="17">
        <f t="shared" si="36"/>
        <v>38.261131561560411</v>
      </c>
      <c r="U75" s="17">
        <f t="shared" si="10"/>
        <v>1.0628092100433447E-2</v>
      </c>
      <c r="V75" s="17">
        <f t="shared" si="11"/>
        <v>10.833456506654615</v>
      </c>
      <c r="W75" s="17">
        <f t="shared" si="12"/>
        <v>10.400118246388431</v>
      </c>
      <c r="X75" s="17">
        <f t="shared" si="12"/>
        <v>9.9841135165328936</v>
      </c>
      <c r="Y75" s="17">
        <f t="shared" si="13"/>
        <v>9.8842723813675644</v>
      </c>
      <c r="Z75" s="17">
        <f>Y75/3600</f>
        <v>2.7456312170465458E-3</v>
      </c>
      <c r="AA75" s="17">
        <f>0.96*Y75</f>
        <v>9.4889014861128622</v>
      </c>
      <c r="AB75" s="17">
        <f t="shared" si="14"/>
        <v>9.109345426668348</v>
      </c>
      <c r="AC75" s="17">
        <f t="shared" si="15"/>
        <v>8.6538781553349295</v>
      </c>
      <c r="AD75" s="17">
        <f t="shared" si="16"/>
        <v>8.6538781553349295</v>
      </c>
      <c r="AE75" s="17">
        <f t="shared" si="37"/>
        <v>2.4038550431485914E-3</v>
      </c>
      <c r="AF75" s="17">
        <f>T75-AD75</f>
        <v>29.607253406225482</v>
      </c>
      <c r="AG75" s="17">
        <f t="shared" si="17"/>
        <v>8.2242370572848562E-3</v>
      </c>
      <c r="AH75" s="28">
        <f>0.5*'Ducati Panigale 1199 data'!$C$8*'WLTP class 3 v5'!F75^2</f>
        <v>3136.1875</v>
      </c>
      <c r="AI75" s="17">
        <f t="shared" si="18"/>
        <v>3.1361875000000001</v>
      </c>
      <c r="AJ75" s="17" t="str">
        <f>IF(N75&lt;0, AI75, "0")</f>
        <v>0</v>
      </c>
      <c r="AK75" s="98">
        <f>AK74+AJ75</f>
        <v>116.5313364197531</v>
      </c>
      <c r="AL75" s="105">
        <f t="shared" si="19"/>
        <v>3.2369815672153641E-2</v>
      </c>
      <c r="AM75" s="98">
        <f>IF(N75 &gt; 0, AI75, )</f>
        <v>3.1361875000000001</v>
      </c>
      <c r="AN75" s="98">
        <f t="shared" si="38"/>
        <v>302.13269521604946</v>
      </c>
      <c r="AO75" s="98">
        <f t="shared" si="20"/>
        <v>8.3925748671124845E-2</v>
      </c>
      <c r="AP75" s="27">
        <f t="shared" si="21"/>
        <v>0</v>
      </c>
      <c r="AQ75" s="27">
        <f t="shared" si="22"/>
        <v>0</v>
      </c>
      <c r="AR75" s="27">
        <f t="shared" si="23"/>
        <v>0</v>
      </c>
      <c r="AS75" s="27">
        <f t="shared" si="24"/>
        <v>0</v>
      </c>
      <c r="AT75" s="27">
        <f t="shared" ref="AT75:AU138" si="40">0.96*AS75</f>
        <v>0</v>
      </c>
      <c r="AU75" s="27">
        <f t="shared" si="40"/>
        <v>0</v>
      </c>
      <c r="AV75" s="27">
        <f t="shared" si="25"/>
        <v>0</v>
      </c>
      <c r="AW75" s="27">
        <f t="shared" si="26"/>
        <v>0</v>
      </c>
      <c r="AX75" s="27">
        <f t="shared" si="27"/>
        <v>0</v>
      </c>
      <c r="AY75" s="27">
        <f>AN75-AW75</f>
        <v>302.13269521604946</v>
      </c>
      <c r="AZ75" s="110">
        <f t="shared" si="28"/>
        <v>8.3925748671124845E-2</v>
      </c>
      <c r="BB75" s="65">
        <v>0</v>
      </c>
      <c r="BC75" s="83">
        <f t="shared" si="29"/>
        <v>0</v>
      </c>
      <c r="BD75" s="83">
        <f t="shared" si="30"/>
        <v>0</v>
      </c>
      <c r="BE75" s="83">
        <f t="shared" si="31"/>
        <v>0</v>
      </c>
      <c r="BF75" s="83">
        <f t="shared" si="32"/>
        <v>0</v>
      </c>
      <c r="BG75" s="83">
        <f t="shared" si="33"/>
        <v>0</v>
      </c>
    </row>
    <row r="76" spans="2:59">
      <c r="B76" s="9" t="s">
        <v>32</v>
      </c>
      <c r="C76" s="9">
        <v>65</v>
      </c>
      <c r="D76" s="9">
        <v>65</v>
      </c>
      <c r="E76" s="18">
        <v>17.8</v>
      </c>
      <c r="F76" s="66">
        <f t="shared" ref="F76:F139" si="41">(E76*1000)/3600</f>
        <v>4.9444444444444446</v>
      </c>
      <c r="G76" s="17">
        <f t="shared" si="34"/>
        <v>0.1388888888888889</v>
      </c>
      <c r="H76" s="17">
        <f t="shared" ref="H76:H139" si="42">($D77-0)/2</f>
        <v>33</v>
      </c>
      <c r="I76" s="28">
        <f>'Ducati Panigale 1199 data'!$C$8*G76</f>
        <v>38.611111111111114</v>
      </c>
      <c r="J76" s="28">
        <f>'Ducati Panigale 1199 data'!$C$8*'Ducati Panigale 1199 data'!$C$15*'Ducati Panigale 1199 data'!$C$10</f>
        <v>54.543600000000005</v>
      </c>
      <c r="K76" s="28">
        <f>(0.5*'Ducati Panigale 1199 data'!$C$12)*'Ducati Panigale 1199 data'!$C$14*'Ducati Panigale 1199 data'!$C$11*F76^2</f>
        <v>3.4590200231481485</v>
      </c>
      <c r="L76" s="28">
        <f t="shared" ref="L76:L139" si="43">I76+J76+K76</f>
        <v>96.613731134259254</v>
      </c>
      <c r="M76" s="28">
        <f t="shared" si="39"/>
        <v>477.70122616383742</v>
      </c>
      <c r="N76" s="17">
        <f t="shared" ref="N76:N139" si="44">M76/1000</f>
        <v>0.47770122616383742</v>
      </c>
      <c r="O76" s="105">
        <f t="shared" ref="O76:O139" si="45">IF(N76&lt;0,N76,)</f>
        <v>0</v>
      </c>
      <c r="P76" s="105">
        <f t="shared" ref="P76:P139" si="46">-O76</f>
        <v>0</v>
      </c>
      <c r="Q76" s="105">
        <f t="shared" si="35"/>
        <v>11.403638428057491</v>
      </c>
      <c r="R76" s="27">
        <f t="shared" ref="R76:R139" si="47">Q76/3600</f>
        <v>3.1676773411270808E-3</v>
      </c>
      <c r="S76" s="98">
        <f t="shared" ref="S76:S139" si="48">IF(N76&gt;0,N76,)</f>
        <v>0.47770122616383742</v>
      </c>
      <c r="T76" s="17">
        <f t="shared" si="36"/>
        <v>38.738832787724249</v>
      </c>
      <c r="U76" s="17">
        <f t="shared" ref="U76:U139" si="49">T76/3600</f>
        <v>1.0760786885478959E-2</v>
      </c>
      <c r="V76" s="17">
        <f t="shared" ref="V76:V139" si="50">0.95*Q76</f>
        <v>10.833456506654615</v>
      </c>
      <c r="W76" s="17">
        <f t="shared" ref="W76:X139" si="51">0.96*V76</f>
        <v>10.400118246388431</v>
      </c>
      <c r="X76" s="17">
        <f t="shared" si="51"/>
        <v>9.9841135165328936</v>
      </c>
      <c r="Y76" s="17">
        <f t="shared" ref="Y76:Y139" si="52">0.99*X76</f>
        <v>9.8842723813675644</v>
      </c>
      <c r="Z76" s="17">
        <f>Y76/3600</f>
        <v>2.7456312170465458E-3</v>
      </c>
      <c r="AA76" s="17">
        <f>0.96*Y76</f>
        <v>9.4889014861128622</v>
      </c>
      <c r="AB76" s="17">
        <f t="shared" ref="AB76:AB139" si="53">0.96*AA76</f>
        <v>9.109345426668348</v>
      </c>
      <c r="AC76" s="17">
        <f t="shared" ref="AC76:AC139" si="54">0.95*AB76</f>
        <v>8.6538781553349295</v>
      </c>
      <c r="AD76" s="17">
        <f t="shared" ref="AD76:AD139" si="55">AC76</f>
        <v>8.6538781553349295</v>
      </c>
      <c r="AE76" s="17">
        <f t="shared" si="37"/>
        <v>2.4038550431485914E-3</v>
      </c>
      <c r="AF76" s="17">
        <f>T76-AD76</f>
        <v>30.084954632389319</v>
      </c>
      <c r="AG76" s="17">
        <f t="shared" ref="AG76:AG139" si="56">AF76/3600</f>
        <v>8.3569318423303666E-3</v>
      </c>
      <c r="AH76" s="28">
        <f>0.5*'Ducati Panigale 1199 data'!$C$8*'WLTP class 3 v5'!F76^2</f>
        <v>3398.2067901234568</v>
      </c>
      <c r="AI76" s="17">
        <f t="shared" ref="AI76:AI139" si="57">AH76/1000</f>
        <v>3.3982067901234569</v>
      </c>
      <c r="AJ76" s="17" t="str">
        <f>IF(N76&lt;0, AI76, "0")</f>
        <v>0</v>
      </c>
      <c r="AK76" s="98">
        <f>AK75+AJ76</f>
        <v>116.5313364197531</v>
      </c>
      <c r="AL76" s="105">
        <f t="shared" ref="AL76:AL139" si="58">AK76/3600</f>
        <v>3.2369815672153641E-2</v>
      </c>
      <c r="AM76" s="98">
        <f>IF(N76 &gt; 0, AI76, )</f>
        <v>3.3982067901234569</v>
      </c>
      <c r="AN76" s="98">
        <f t="shared" si="38"/>
        <v>305.53090200617294</v>
      </c>
      <c r="AO76" s="98">
        <f t="shared" ref="AO76:AO139" si="59">AN76/3600</f>
        <v>8.4869695001714707E-2</v>
      </c>
      <c r="AP76" s="27">
        <f t="shared" ref="AP76:AP139" si="60">0.95*AJ76</f>
        <v>0</v>
      </c>
      <c r="AQ76" s="27">
        <f t="shared" ref="AQ76:AQ139" si="61">0.96*AP76</f>
        <v>0</v>
      </c>
      <c r="AR76" s="27">
        <f t="shared" ref="AR76:AR139" si="62">0.96*AQ76</f>
        <v>0</v>
      </c>
      <c r="AS76" s="27">
        <f t="shared" ref="AS76:AS139" si="63">0.99*AR76</f>
        <v>0</v>
      </c>
      <c r="AT76" s="27">
        <f t="shared" si="40"/>
        <v>0</v>
      </c>
      <c r="AU76" s="27">
        <f t="shared" si="40"/>
        <v>0</v>
      </c>
      <c r="AV76" s="27">
        <f t="shared" ref="AV76:AV139" si="64">0.95*AU76</f>
        <v>0</v>
      </c>
      <c r="AW76" s="27">
        <f t="shared" ref="AW76:AW139" si="65">AV76</f>
        <v>0</v>
      </c>
      <c r="AX76" s="27">
        <f t="shared" ref="AX76:AX139" si="66">AW76/3600</f>
        <v>0</v>
      </c>
      <c r="AY76" s="27">
        <f>AN76-AW76</f>
        <v>305.53090200617294</v>
      </c>
      <c r="AZ76" s="110">
        <f t="shared" ref="AZ76:AZ139" si="67">AY76/3600</f>
        <v>8.4869695001714707E-2</v>
      </c>
      <c r="BB76" s="65">
        <v>0</v>
      </c>
      <c r="BC76" s="83">
        <f t="shared" ref="BC76:BC139" si="68">0.9*BB76</f>
        <v>0</v>
      </c>
      <c r="BD76" s="83">
        <f t="shared" ref="BD76:BD139" si="69">0.95*BC76</f>
        <v>0</v>
      </c>
      <c r="BE76" s="83">
        <f t="shared" ref="BE76:BE139" si="70">0.96*BD76</f>
        <v>0</v>
      </c>
      <c r="BF76" s="83">
        <f t="shared" ref="BF76:BF139" si="71">0.94*BE76</f>
        <v>0</v>
      </c>
      <c r="BG76" s="83">
        <f t="shared" ref="BG76:BG139" si="72">BF76</f>
        <v>0</v>
      </c>
    </row>
    <row r="77" spans="2:59">
      <c r="B77" s="9" t="s">
        <v>32</v>
      </c>
      <c r="C77" s="9">
        <v>66</v>
      </c>
      <c r="D77" s="9">
        <v>66</v>
      </c>
      <c r="E77" s="18">
        <v>18.100000000000001</v>
      </c>
      <c r="F77" s="66">
        <f t="shared" si="41"/>
        <v>5.0277777777777777</v>
      </c>
      <c r="G77" s="17">
        <f t="shared" ref="G77:G140" si="73">($E78-$E76)/2/3.6</f>
        <v>8.3333333333333037E-2</v>
      </c>
      <c r="H77" s="17">
        <f t="shared" si="42"/>
        <v>33.5</v>
      </c>
      <c r="I77" s="28">
        <f>'Ducati Panigale 1199 data'!$C$8*G77</f>
        <v>23.166666666666586</v>
      </c>
      <c r="J77" s="28">
        <f>'Ducati Panigale 1199 data'!$C$8*'Ducati Panigale 1199 data'!$C$15*'Ducati Panigale 1199 data'!$C$10</f>
        <v>54.543600000000005</v>
      </c>
      <c r="K77" s="28">
        <f>(0.5*'Ducati Panigale 1199 data'!$C$12)*'Ducati Panigale 1199 data'!$C$14*'Ducati Panigale 1199 data'!$C$11*F77^2</f>
        <v>3.5765987557870371</v>
      </c>
      <c r="L77" s="28">
        <f t="shared" si="43"/>
        <v>81.28686542245363</v>
      </c>
      <c r="M77" s="28">
        <f t="shared" si="39"/>
        <v>408.69229559622516</v>
      </c>
      <c r="N77" s="17">
        <f t="shared" si="44"/>
        <v>0.40869229559622516</v>
      </c>
      <c r="O77" s="105">
        <f t="shared" si="45"/>
        <v>0</v>
      </c>
      <c r="P77" s="105">
        <f t="shared" si="46"/>
        <v>0</v>
      </c>
      <c r="Q77" s="105">
        <f t="shared" ref="Q77:Q140" si="74">P77+Q76</f>
        <v>11.403638428057491</v>
      </c>
      <c r="R77" s="27">
        <f t="shared" si="47"/>
        <v>3.1676773411270808E-3</v>
      </c>
      <c r="S77" s="98">
        <f t="shared" si="48"/>
        <v>0.40869229559622516</v>
      </c>
      <c r="T77" s="17">
        <f t="shared" ref="T77:T140" si="75">S77+T76</f>
        <v>39.147525083320474</v>
      </c>
      <c r="U77" s="17">
        <f t="shared" si="49"/>
        <v>1.0874312523144577E-2</v>
      </c>
      <c r="V77" s="17">
        <f t="shared" si="50"/>
        <v>10.833456506654615</v>
      </c>
      <c r="W77" s="17">
        <f t="shared" si="51"/>
        <v>10.400118246388431</v>
      </c>
      <c r="X77" s="17">
        <f t="shared" si="51"/>
        <v>9.9841135165328936</v>
      </c>
      <c r="Y77" s="17">
        <f t="shared" si="52"/>
        <v>9.8842723813675644</v>
      </c>
      <c r="Z77" s="17">
        <f>Y77/3600</f>
        <v>2.7456312170465458E-3</v>
      </c>
      <c r="AA77" s="17">
        <f>0.96*Y77</f>
        <v>9.4889014861128622</v>
      </c>
      <c r="AB77" s="17">
        <f t="shared" si="53"/>
        <v>9.109345426668348</v>
      </c>
      <c r="AC77" s="17">
        <f t="shared" si="54"/>
        <v>8.6538781553349295</v>
      </c>
      <c r="AD77" s="17">
        <f t="shared" si="55"/>
        <v>8.6538781553349295</v>
      </c>
      <c r="AE77" s="17">
        <f t="shared" ref="AE77:AE140" si="76">AD77/3600</f>
        <v>2.4038550431485914E-3</v>
      </c>
      <c r="AF77" s="17">
        <f>T77-AD77</f>
        <v>30.493646927985544</v>
      </c>
      <c r="AG77" s="17">
        <f t="shared" si="56"/>
        <v>8.4704574799959846E-3</v>
      </c>
      <c r="AH77" s="28">
        <f>0.5*'Ducati Panigale 1199 data'!$C$8*'WLTP class 3 v5'!F77^2</f>
        <v>3513.7183641975307</v>
      </c>
      <c r="AI77" s="17">
        <f t="shared" si="57"/>
        <v>3.5137183641975307</v>
      </c>
      <c r="AJ77" s="17" t="str">
        <f>IF(N77&lt;0, AI77, "0")</f>
        <v>0</v>
      </c>
      <c r="AK77" s="98">
        <f>AK76+AJ77</f>
        <v>116.5313364197531</v>
      </c>
      <c r="AL77" s="105">
        <f t="shared" si="58"/>
        <v>3.2369815672153641E-2</v>
      </c>
      <c r="AM77" s="98">
        <f>IF(N77 &gt; 0, AI77, )</f>
        <v>3.5137183641975307</v>
      </c>
      <c r="AN77" s="98">
        <f t="shared" ref="AN77:AN140" si="77">AM77+AN76</f>
        <v>309.04462037037047</v>
      </c>
      <c r="AO77" s="98">
        <f t="shared" si="59"/>
        <v>8.5845727880658459E-2</v>
      </c>
      <c r="AP77" s="27">
        <f t="shared" si="60"/>
        <v>0</v>
      </c>
      <c r="AQ77" s="27">
        <f t="shared" si="61"/>
        <v>0</v>
      </c>
      <c r="AR77" s="27">
        <f t="shared" si="62"/>
        <v>0</v>
      </c>
      <c r="AS77" s="27">
        <f t="shared" si="63"/>
        <v>0</v>
      </c>
      <c r="AT77" s="27">
        <f t="shared" si="40"/>
        <v>0</v>
      </c>
      <c r="AU77" s="27">
        <f t="shared" si="40"/>
        <v>0</v>
      </c>
      <c r="AV77" s="27">
        <f t="shared" si="64"/>
        <v>0</v>
      </c>
      <c r="AW77" s="27">
        <f t="shared" si="65"/>
        <v>0</v>
      </c>
      <c r="AX77" s="27">
        <f t="shared" si="66"/>
        <v>0</v>
      </c>
      <c r="AY77" s="27">
        <f>AN77-AW77</f>
        <v>309.04462037037047</v>
      </c>
      <c r="AZ77" s="110">
        <f t="shared" si="67"/>
        <v>8.5845727880658459E-2</v>
      </c>
      <c r="BB77" s="65">
        <v>0</v>
      </c>
      <c r="BC77" s="83">
        <f t="shared" si="68"/>
        <v>0</v>
      </c>
      <c r="BD77" s="83">
        <f t="shared" si="69"/>
        <v>0</v>
      </c>
      <c r="BE77" s="83">
        <f t="shared" si="70"/>
        <v>0</v>
      </c>
      <c r="BF77" s="83">
        <f t="shared" si="71"/>
        <v>0</v>
      </c>
      <c r="BG77" s="83">
        <f t="shared" si="72"/>
        <v>0</v>
      </c>
    </row>
    <row r="78" spans="2:59">
      <c r="B78" s="9" t="s">
        <v>32</v>
      </c>
      <c r="C78" s="9">
        <v>67</v>
      </c>
      <c r="D78" s="9">
        <v>67</v>
      </c>
      <c r="E78" s="18">
        <v>18.399999999999999</v>
      </c>
      <c r="F78" s="66">
        <f t="shared" si="41"/>
        <v>5.1111111111111107</v>
      </c>
      <c r="G78" s="17">
        <f t="shared" si="73"/>
        <v>0.30555555555555547</v>
      </c>
      <c r="H78" s="17">
        <f t="shared" si="42"/>
        <v>34</v>
      </c>
      <c r="I78" s="28">
        <f>'Ducati Panigale 1199 data'!$C$8*G78</f>
        <v>84.944444444444414</v>
      </c>
      <c r="J78" s="28">
        <f>'Ducati Panigale 1199 data'!$C$8*'Ducati Panigale 1199 data'!$C$15*'Ducati Panigale 1199 data'!$C$10</f>
        <v>54.543600000000005</v>
      </c>
      <c r="K78" s="28">
        <f>(0.5*'Ducati Panigale 1199 data'!$C$12)*'Ducati Panigale 1199 data'!$C$14*'Ducati Panigale 1199 data'!$C$11*F78^2</f>
        <v>3.6961425925925924</v>
      </c>
      <c r="L78" s="28">
        <f t="shared" si="43"/>
        <v>143.18418703703702</v>
      </c>
      <c r="M78" s="28">
        <f t="shared" si="39"/>
        <v>731.83028930041144</v>
      </c>
      <c r="N78" s="17">
        <f t="shared" si="44"/>
        <v>0.73183028930041139</v>
      </c>
      <c r="O78" s="105">
        <f t="shared" si="45"/>
        <v>0</v>
      </c>
      <c r="P78" s="105">
        <f t="shared" si="46"/>
        <v>0</v>
      </c>
      <c r="Q78" s="105">
        <f t="shared" si="74"/>
        <v>11.403638428057491</v>
      </c>
      <c r="R78" s="27">
        <f t="shared" si="47"/>
        <v>3.1676773411270808E-3</v>
      </c>
      <c r="S78" s="98">
        <f t="shared" si="48"/>
        <v>0.73183028930041139</v>
      </c>
      <c r="T78" s="17">
        <f t="shared" si="75"/>
        <v>39.879355372620886</v>
      </c>
      <c r="U78" s="17">
        <f t="shared" si="49"/>
        <v>1.1077598714616914E-2</v>
      </c>
      <c r="V78" s="17">
        <f t="shared" si="50"/>
        <v>10.833456506654615</v>
      </c>
      <c r="W78" s="17">
        <f t="shared" si="51"/>
        <v>10.400118246388431</v>
      </c>
      <c r="X78" s="17">
        <f t="shared" si="51"/>
        <v>9.9841135165328936</v>
      </c>
      <c r="Y78" s="17">
        <f t="shared" si="52"/>
        <v>9.8842723813675644</v>
      </c>
      <c r="Z78" s="17">
        <f>Y78/3600</f>
        <v>2.7456312170465458E-3</v>
      </c>
      <c r="AA78" s="17">
        <f>0.96*Y78</f>
        <v>9.4889014861128622</v>
      </c>
      <c r="AB78" s="17">
        <f t="shared" si="53"/>
        <v>9.109345426668348</v>
      </c>
      <c r="AC78" s="17">
        <f t="shared" si="54"/>
        <v>8.6538781553349295</v>
      </c>
      <c r="AD78" s="17">
        <f t="shared" si="55"/>
        <v>8.6538781553349295</v>
      </c>
      <c r="AE78" s="17">
        <f t="shared" si="76"/>
        <v>2.4038550431485914E-3</v>
      </c>
      <c r="AF78" s="17">
        <f>T78-AD78</f>
        <v>31.225477217285956</v>
      </c>
      <c r="AG78" s="17">
        <f t="shared" si="56"/>
        <v>8.6737436714683213E-3</v>
      </c>
      <c r="AH78" s="28">
        <f>0.5*'Ducati Panigale 1199 data'!$C$8*'WLTP class 3 v5'!F78^2</f>
        <v>3631.1604938271598</v>
      </c>
      <c r="AI78" s="17">
        <f t="shared" si="57"/>
        <v>3.63116049382716</v>
      </c>
      <c r="AJ78" s="17" t="str">
        <f>IF(N78&lt;0, AI78, "0")</f>
        <v>0</v>
      </c>
      <c r="AK78" s="98">
        <f>AK77+AJ78</f>
        <v>116.5313364197531</v>
      </c>
      <c r="AL78" s="105">
        <f t="shared" si="58"/>
        <v>3.2369815672153641E-2</v>
      </c>
      <c r="AM78" s="98">
        <f>IF(N78 &gt; 0, AI78, )</f>
        <v>3.63116049382716</v>
      </c>
      <c r="AN78" s="98">
        <f t="shared" si="77"/>
        <v>312.67578086419763</v>
      </c>
      <c r="AO78" s="98">
        <f t="shared" si="59"/>
        <v>8.6854383573388233E-2</v>
      </c>
      <c r="AP78" s="27">
        <f t="shared" si="60"/>
        <v>0</v>
      </c>
      <c r="AQ78" s="27">
        <f t="shared" si="61"/>
        <v>0</v>
      </c>
      <c r="AR78" s="27">
        <f t="shared" si="62"/>
        <v>0</v>
      </c>
      <c r="AS78" s="27">
        <f t="shared" si="63"/>
        <v>0</v>
      </c>
      <c r="AT78" s="27">
        <f t="shared" si="40"/>
        <v>0</v>
      </c>
      <c r="AU78" s="27">
        <f t="shared" si="40"/>
        <v>0</v>
      </c>
      <c r="AV78" s="27">
        <f t="shared" si="64"/>
        <v>0</v>
      </c>
      <c r="AW78" s="27">
        <f t="shared" si="65"/>
        <v>0</v>
      </c>
      <c r="AX78" s="27">
        <f t="shared" si="66"/>
        <v>0</v>
      </c>
      <c r="AY78" s="27">
        <f>AN78-AW78</f>
        <v>312.67578086419763</v>
      </c>
      <c r="AZ78" s="110">
        <f t="shared" si="67"/>
        <v>8.6854383573388233E-2</v>
      </c>
      <c r="BB78" s="65">
        <v>0</v>
      </c>
      <c r="BC78" s="83">
        <f t="shared" si="68"/>
        <v>0</v>
      </c>
      <c r="BD78" s="83">
        <f t="shared" si="69"/>
        <v>0</v>
      </c>
      <c r="BE78" s="83">
        <f t="shared" si="70"/>
        <v>0</v>
      </c>
      <c r="BF78" s="83">
        <f t="shared" si="71"/>
        <v>0</v>
      </c>
      <c r="BG78" s="83">
        <f t="shared" si="72"/>
        <v>0</v>
      </c>
    </row>
    <row r="79" spans="2:59">
      <c r="B79" s="9" t="s">
        <v>32</v>
      </c>
      <c r="C79" s="9">
        <v>68</v>
      </c>
      <c r="D79" s="9">
        <v>68</v>
      </c>
      <c r="E79" s="18">
        <v>20.3</v>
      </c>
      <c r="F79" s="66">
        <f t="shared" si="41"/>
        <v>5.6388888888888893</v>
      </c>
      <c r="G79" s="17">
        <f t="shared" si="73"/>
        <v>0.66666666666666674</v>
      </c>
      <c r="H79" s="17">
        <f t="shared" si="42"/>
        <v>34.5</v>
      </c>
      <c r="I79" s="28">
        <f>'Ducati Panigale 1199 data'!$C$8*G79</f>
        <v>185.33333333333334</v>
      </c>
      <c r="J79" s="28">
        <f>'Ducati Panigale 1199 data'!$C$8*'Ducati Panigale 1199 data'!$C$15*'Ducati Panigale 1199 data'!$C$10</f>
        <v>54.543600000000005</v>
      </c>
      <c r="K79" s="28">
        <f>(0.5*'Ducati Panigale 1199 data'!$C$12)*'Ducati Panigale 1199 data'!$C$14*'Ducati Panigale 1199 data'!$C$11*F79^2</f>
        <v>4.4988876446759276</v>
      </c>
      <c r="L79" s="28">
        <f t="shared" si="43"/>
        <v>244.37582097800927</v>
      </c>
      <c r="M79" s="28">
        <f t="shared" si="39"/>
        <v>1378.0081016259969</v>
      </c>
      <c r="N79" s="17">
        <f t="shared" si="44"/>
        <v>1.3780081016259969</v>
      </c>
      <c r="O79" s="105">
        <f t="shared" si="45"/>
        <v>0</v>
      </c>
      <c r="P79" s="105">
        <f t="shared" si="46"/>
        <v>0</v>
      </c>
      <c r="Q79" s="105">
        <f t="shared" si="74"/>
        <v>11.403638428057491</v>
      </c>
      <c r="R79" s="27">
        <f t="shared" si="47"/>
        <v>3.1676773411270808E-3</v>
      </c>
      <c r="S79" s="98">
        <f t="shared" si="48"/>
        <v>1.3780081016259969</v>
      </c>
      <c r="T79" s="17">
        <f t="shared" si="75"/>
        <v>41.25736347424688</v>
      </c>
      <c r="U79" s="17">
        <f t="shared" si="49"/>
        <v>1.1460378742846356E-2</v>
      </c>
      <c r="V79" s="17">
        <f t="shared" si="50"/>
        <v>10.833456506654615</v>
      </c>
      <c r="W79" s="17">
        <f t="shared" si="51"/>
        <v>10.400118246388431</v>
      </c>
      <c r="X79" s="17">
        <f t="shared" si="51"/>
        <v>9.9841135165328936</v>
      </c>
      <c r="Y79" s="17">
        <f t="shared" si="52"/>
        <v>9.8842723813675644</v>
      </c>
      <c r="Z79" s="17">
        <f>Y79/3600</f>
        <v>2.7456312170465458E-3</v>
      </c>
      <c r="AA79" s="17">
        <f>0.96*Y79</f>
        <v>9.4889014861128622</v>
      </c>
      <c r="AB79" s="17">
        <f t="shared" si="53"/>
        <v>9.109345426668348</v>
      </c>
      <c r="AC79" s="17">
        <f t="shared" si="54"/>
        <v>8.6538781553349295</v>
      </c>
      <c r="AD79" s="17">
        <f t="shared" si="55"/>
        <v>8.6538781553349295</v>
      </c>
      <c r="AE79" s="17">
        <f t="shared" si="76"/>
        <v>2.4038550431485914E-3</v>
      </c>
      <c r="AF79" s="17">
        <f>T79-AD79</f>
        <v>32.60348531891195</v>
      </c>
      <c r="AG79" s="17">
        <f t="shared" si="56"/>
        <v>9.0565236996977636E-3</v>
      </c>
      <c r="AH79" s="28">
        <f>0.5*'Ducati Panigale 1199 data'!$C$8*'WLTP class 3 v5'!F79^2</f>
        <v>4419.7924382716055</v>
      </c>
      <c r="AI79" s="17">
        <f t="shared" si="57"/>
        <v>4.4197924382716058</v>
      </c>
      <c r="AJ79" s="17" t="str">
        <f>IF(N79&lt;0, AI79, "0")</f>
        <v>0</v>
      </c>
      <c r="AK79" s="98">
        <f>AK78+AJ79</f>
        <v>116.5313364197531</v>
      </c>
      <c r="AL79" s="105">
        <f t="shared" si="58"/>
        <v>3.2369815672153641E-2</v>
      </c>
      <c r="AM79" s="98">
        <f>IF(N79 &gt; 0, AI79, )</f>
        <v>4.4197924382716058</v>
      </c>
      <c r="AN79" s="98">
        <f t="shared" si="77"/>
        <v>317.09557330246923</v>
      </c>
      <c r="AO79" s="98">
        <f t="shared" si="59"/>
        <v>8.8082103695130337E-2</v>
      </c>
      <c r="AP79" s="27">
        <f t="shared" si="60"/>
        <v>0</v>
      </c>
      <c r="AQ79" s="27">
        <f t="shared" si="61"/>
        <v>0</v>
      </c>
      <c r="AR79" s="27">
        <f t="shared" si="62"/>
        <v>0</v>
      </c>
      <c r="AS79" s="27">
        <f t="shared" si="63"/>
        <v>0</v>
      </c>
      <c r="AT79" s="27">
        <f t="shared" si="40"/>
        <v>0</v>
      </c>
      <c r="AU79" s="27">
        <f t="shared" si="40"/>
        <v>0</v>
      </c>
      <c r="AV79" s="27">
        <f t="shared" si="64"/>
        <v>0</v>
      </c>
      <c r="AW79" s="27">
        <f t="shared" si="65"/>
        <v>0</v>
      </c>
      <c r="AX79" s="27">
        <f t="shared" si="66"/>
        <v>0</v>
      </c>
      <c r="AY79" s="27">
        <f>AN79-AW79</f>
        <v>317.09557330246923</v>
      </c>
      <c r="AZ79" s="110">
        <f t="shared" si="67"/>
        <v>8.8082103695130337E-2</v>
      </c>
      <c r="BB79" s="65">
        <v>0</v>
      </c>
      <c r="BC79" s="83">
        <f t="shared" si="68"/>
        <v>0</v>
      </c>
      <c r="BD79" s="83">
        <f t="shared" si="69"/>
        <v>0</v>
      </c>
      <c r="BE79" s="83">
        <f t="shared" si="70"/>
        <v>0</v>
      </c>
      <c r="BF79" s="83">
        <f t="shared" si="71"/>
        <v>0</v>
      </c>
      <c r="BG79" s="83">
        <f t="shared" si="72"/>
        <v>0</v>
      </c>
    </row>
    <row r="80" spans="2:59">
      <c r="B80" s="9" t="s">
        <v>32</v>
      </c>
      <c r="C80" s="9">
        <v>69</v>
      </c>
      <c r="D80" s="9">
        <v>69</v>
      </c>
      <c r="E80" s="18">
        <v>23.2</v>
      </c>
      <c r="F80" s="66">
        <f t="shared" si="41"/>
        <v>6.4444444444444446</v>
      </c>
      <c r="G80" s="17">
        <f t="shared" si="73"/>
        <v>0.86111111111111094</v>
      </c>
      <c r="H80" s="17">
        <f t="shared" si="42"/>
        <v>35</v>
      </c>
      <c r="I80" s="28">
        <f>'Ducati Panigale 1199 data'!$C$8*G80</f>
        <v>239.38888888888883</v>
      </c>
      <c r="J80" s="28">
        <f>'Ducati Panigale 1199 data'!$C$8*'Ducati Panigale 1199 data'!$C$15*'Ducati Panigale 1199 data'!$C$10</f>
        <v>54.543600000000005</v>
      </c>
      <c r="K80" s="28">
        <f>(0.5*'Ducati Panigale 1199 data'!$C$12)*'Ducati Panigale 1199 data'!$C$14*'Ducati Panigale 1199 data'!$C$11*F80^2</f>
        <v>5.8760981481481496</v>
      </c>
      <c r="L80" s="28">
        <f t="shared" si="43"/>
        <v>299.808587037037</v>
      </c>
      <c r="M80" s="28">
        <f t="shared" si="39"/>
        <v>1932.0997831275718</v>
      </c>
      <c r="N80" s="17">
        <f t="shared" si="44"/>
        <v>1.9320997831275717</v>
      </c>
      <c r="O80" s="105">
        <f t="shared" si="45"/>
        <v>0</v>
      </c>
      <c r="P80" s="105">
        <f t="shared" si="46"/>
        <v>0</v>
      </c>
      <c r="Q80" s="105">
        <f t="shared" si="74"/>
        <v>11.403638428057491</v>
      </c>
      <c r="R80" s="27">
        <f t="shared" si="47"/>
        <v>3.1676773411270808E-3</v>
      </c>
      <c r="S80" s="98">
        <f t="shared" si="48"/>
        <v>1.9320997831275717</v>
      </c>
      <c r="T80" s="17">
        <f t="shared" si="75"/>
        <v>43.189463257374449</v>
      </c>
      <c r="U80" s="17">
        <f t="shared" si="49"/>
        <v>1.1997073127048457E-2</v>
      </c>
      <c r="V80" s="17">
        <f t="shared" si="50"/>
        <v>10.833456506654615</v>
      </c>
      <c r="W80" s="17">
        <f t="shared" si="51"/>
        <v>10.400118246388431</v>
      </c>
      <c r="X80" s="17">
        <f t="shared" si="51"/>
        <v>9.9841135165328936</v>
      </c>
      <c r="Y80" s="17">
        <f t="shared" si="52"/>
        <v>9.8842723813675644</v>
      </c>
      <c r="Z80" s="17">
        <f>Y80/3600</f>
        <v>2.7456312170465458E-3</v>
      </c>
      <c r="AA80" s="17">
        <f>0.96*Y80</f>
        <v>9.4889014861128622</v>
      </c>
      <c r="AB80" s="17">
        <f t="shared" si="53"/>
        <v>9.109345426668348</v>
      </c>
      <c r="AC80" s="17">
        <f t="shared" si="54"/>
        <v>8.6538781553349295</v>
      </c>
      <c r="AD80" s="17">
        <f t="shared" si="55"/>
        <v>8.6538781553349295</v>
      </c>
      <c r="AE80" s="17">
        <f t="shared" si="76"/>
        <v>2.4038550431485914E-3</v>
      </c>
      <c r="AF80" s="17">
        <f>T80-AD80</f>
        <v>34.535585102039519</v>
      </c>
      <c r="AG80" s="17">
        <f t="shared" si="56"/>
        <v>9.5932180838998668E-3</v>
      </c>
      <c r="AH80" s="28">
        <f>0.5*'Ducati Panigale 1199 data'!$C$8*'WLTP class 3 v5'!F80^2</f>
        <v>5772.7901234567908</v>
      </c>
      <c r="AI80" s="17">
        <f t="shared" si="57"/>
        <v>5.7727901234567911</v>
      </c>
      <c r="AJ80" s="17" t="str">
        <f>IF(N80&lt;0, AI80, "0")</f>
        <v>0</v>
      </c>
      <c r="AK80" s="98">
        <f>AK79+AJ80</f>
        <v>116.5313364197531</v>
      </c>
      <c r="AL80" s="105">
        <f t="shared" si="58"/>
        <v>3.2369815672153641E-2</v>
      </c>
      <c r="AM80" s="98">
        <f>IF(N80 &gt; 0, AI80, )</f>
        <v>5.7727901234567911</v>
      </c>
      <c r="AN80" s="98">
        <f t="shared" si="77"/>
        <v>322.86836342592602</v>
      </c>
      <c r="AO80" s="98">
        <f t="shared" si="59"/>
        <v>8.9685656507201672E-2</v>
      </c>
      <c r="AP80" s="27">
        <f t="shared" si="60"/>
        <v>0</v>
      </c>
      <c r="AQ80" s="27">
        <f t="shared" si="61"/>
        <v>0</v>
      </c>
      <c r="AR80" s="27">
        <f t="shared" si="62"/>
        <v>0</v>
      </c>
      <c r="AS80" s="27">
        <f t="shared" si="63"/>
        <v>0</v>
      </c>
      <c r="AT80" s="27">
        <f t="shared" si="40"/>
        <v>0</v>
      </c>
      <c r="AU80" s="27">
        <f t="shared" si="40"/>
        <v>0</v>
      </c>
      <c r="AV80" s="27">
        <f t="shared" si="64"/>
        <v>0</v>
      </c>
      <c r="AW80" s="27">
        <f t="shared" si="65"/>
        <v>0</v>
      </c>
      <c r="AX80" s="27">
        <f t="shared" si="66"/>
        <v>0</v>
      </c>
      <c r="AY80" s="27">
        <f>AN80-AW80</f>
        <v>322.86836342592602</v>
      </c>
      <c r="AZ80" s="110">
        <f t="shared" si="67"/>
        <v>8.9685656507201672E-2</v>
      </c>
      <c r="BB80" s="65">
        <v>0</v>
      </c>
      <c r="BC80" s="83">
        <f t="shared" si="68"/>
        <v>0</v>
      </c>
      <c r="BD80" s="83">
        <f t="shared" si="69"/>
        <v>0</v>
      </c>
      <c r="BE80" s="83">
        <f t="shared" si="70"/>
        <v>0</v>
      </c>
      <c r="BF80" s="83">
        <f t="shared" si="71"/>
        <v>0</v>
      </c>
      <c r="BG80" s="83">
        <f t="shared" si="72"/>
        <v>0</v>
      </c>
    </row>
    <row r="81" spans="2:59">
      <c r="B81" s="9" t="s">
        <v>32</v>
      </c>
      <c r="C81" s="9">
        <v>70</v>
      </c>
      <c r="D81" s="9">
        <v>70</v>
      </c>
      <c r="E81" s="18">
        <v>26.5</v>
      </c>
      <c r="F81" s="66">
        <f t="shared" si="41"/>
        <v>7.3611111111111107</v>
      </c>
      <c r="G81" s="17">
        <f t="shared" si="73"/>
        <v>0.91666666666666685</v>
      </c>
      <c r="H81" s="17">
        <f t="shared" si="42"/>
        <v>35.5</v>
      </c>
      <c r="I81" s="28">
        <f>'Ducati Panigale 1199 data'!$C$8*G81</f>
        <v>254.83333333333337</v>
      </c>
      <c r="J81" s="28">
        <f>'Ducati Panigale 1199 data'!$C$8*'Ducati Panigale 1199 data'!$C$15*'Ducati Panigale 1199 data'!$C$10</f>
        <v>54.543600000000005</v>
      </c>
      <c r="K81" s="28">
        <f>(0.5*'Ducati Panigale 1199 data'!$C$12)*'Ducati Panigale 1199 data'!$C$14*'Ducati Panigale 1199 data'!$C$11*F81^2</f>
        <v>7.6666355613425923</v>
      </c>
      <c r="L81" s="28">
        <f t="shared" si="43"/>
        <v>317.04356889467601</v>
      </c>
      <c r="M81" s="28">
        <f t="shared" si="39"/>
        <v>2333.7929376969205</v>
      </c>
      <c r="N81" s="17">
        <f t="shared" si="44"/>
        <v>2.3337929376969204</v>
      </c>
      <c r="O81" s="105">
        <f t="shared" si="45"/>
        <v>0</v>
      </c>
      <c r="P81" s="105">
        <f t="shared" si="46"/>
        <v>0</v>
      </c>
      <c r="Q81" s="105">
        <f t="shared" si="74"/>
        <v>11.403638428057491</v>
      </c>
      <c r="R81" s="27">
        <f t="shared" si="47"/>
        <v>3.1676773411270808E-3</v>
      </c>
      <c r="S81" s="98">
        <f t="shared" si="48"/>
        <v>2.3337929376969204</v>
      </c>
      <c r="T81" s="17">
        <f t="shared" si="75"/>
        <v>45.523256195071369</v>
      </c>
      <c r="U81" s="17">
        <f t="shared" si="49"/>
        <v>1.2645348943075381E-2</v>
      </c>
      <c r="V81" s="17">
        <f t="shared" si="50"/>
        <v>10.833456506654615</v>
      </c>
      <c r="W81" s="17">
        <f t="shared" si="51"/>
        <v>10.400118246388431</v>
      </c>
      <c r="X81" s="17">
        <f t="shared" si="51"/>
        <v>9.9841135165328936</v>
      </c>
      <c r="Y81" s="17">
        <f t="shared" si="52"/>
        <v>9.8842723813675644</v>
      </c>
      <c r="Z81" s="17">
        <f>Y81/3600</f>
        <v>2.7456312170465458E-3</v>
      </c>
      <c r="AA81" s="17">
        <f>0.96*Y81</f>
        <v>9.4889014861128622</v>
      </c>
      <c r="AB81" s="17">
        <f t="shared" si="53"/>
        <v>9.109345426668348</v>
      </c>
      <c r="AC81" s="17">
        <f t="shared" si="54"/>
        <v>8.6538781553349295</v>
      </c>
      <c r="AD81" s="17">
        <f t="shared" si="55"/>
        <v>8.6538781553349295</v>
      </c>
      <c r="AE81" s="17">
        <f t="shared" si="76"/>
        <v>2.4038550431485914E-3</v>
      </c>
      <c r="AF81" s="17">
        <f>T81-AD81</f>
        <v>36.869378039736439</v>
      </c>
      <c r="AG81" s="17">
        <f t="shared" si="56"/>
        <v>1.0241493899926788E-2</v>
      </c>
      <c r="AH81" s="28">
        <f>0.5*'Ducati Panigale 1199 data'!$C$8*'WLTP class 3 v5'!F81^2</f>
        <v>7531.8479938271594</v>
      </c>
      <c r="AI81" s="17">
        <f t="shared" si="57"/>
        <v>7.5318479938271592</v>
      </c>
      <c r="AJ81" s="17" t="str">
        <f>IF(N81&lt;0, AI81, "0")</f>
        <v>0</v>
      </c>
      <c r="AK81" s="98">
        <f>AK80+AJ81</f>
        <v>116.5313364197531</v>
      </c>
      <c r="AL81" s="105">
        <f t="shared" si="58"/>
        <v>3.2369815672153641E-2</v>
      </c>
      <c r="AM81" s="98">
        <f>IF(N81 &gt; 0, AI81, )</f>
        <v>7.5318479938271592</v>
      </c>
      <c r="AN81" s="98">
        <f t="shared" si="77"/>
        <v>330.40021141975319</v>
      </c>
      <c r="AO81" s="98">
        <f t="shared" si="59"/>
        <v>9.1777836505487001E-2</v>
      </c>
      <c r="AP81" s="27">
        <f t="shared" si="60"/>
        <v>0</v>
      </c>
      <c r="AQ81" s="27">
        <f t="shared" si="61"/>
        <v>0</v>
      </c>
      <c r="AR81" s="27">
        <f t="shared" si="62"/>
        <v>0</v>
      </c>
      <c r="AS81" s="27">
        <f t="shared" si="63"/>
        <v>0</v>
      </c>
      <c r="AT81" s="27">
        <f t="shared" si="40"/>
        <v>0</v>
      </c>
      <c r="AU81" s="27">
        <f t="shared" si="40"/>
        <v>0</v>
      </c>
      <c r="AV81" s="27">
        <f t="shared" si="64"/>
        <v>0</v>
      </c>
      <c r="AW81" s="27">
        <f t="shared" si="65"/>
        <v>0</v>
      </c>
      <c r="AX81" s="27">
        <f t="shared" si="66"/>
        <v>0</v>
      </c>
      <c r="AY81" s="27">
        <f>AN81-AW81</f>
        <v>330.40021141975319</v>
      </c>
      <c r="AZ81" s="110">
        <f t="shared" si="67"/>
        <v>9.1777836505487001E-2</v>
      </c>
      <c r="BB81" s="65">
        <v>0</v>
      </c>
      <c r="BC81" s="83">
        <f t="shared" si="68"/>
        <v>0</v>
      </c>
      <c r="BD81" s="83">
        <f t="shared" si="69"/>
        <v>0</v>
      </c>
      <c r="BE81" s="83">
        <f t="shared" si="70"/>
        <v>0</v>
      </c>
      <c r="BF81" s="83">
        <f t="shared" si="71"/>
        <v>0</v>
      </c>
      <c r="BG81" s="83">
        <f t="shared" si="72"/>
        <v>0</v>
      </c>
    </row>
    <row r="82" spans="2:59">
      <c r="B82" s="9" t="s">
        <v>32</v>
      </c>
      <c r="C82" s="9">
        <v>71</v>
      </c>
      <c r="D82" s="9">
        <v>71</v>
      </c>
      <c r="E82" s="18">
        <v>29.8</v>
      </c>
      <c r="F82" s="66">
        <f t="shared" si="41"/>
        <v>8.2777777777777786</v>
      </c>
      <c r="G82" s="17">
        <f t="shared" si="73"/>
        <v>0.84722222222222243</v>
      </c>
      <c r="H82" s="17">
        <f t="shared" si="42"/>
        <v>36</v>
      </c>
      <c r="I82" s="28">
        <f>'Ducati Panigale 1199 data'!$C$8*G82</f>
        <v>235.52777777777783</v>
      </c>
      <c r="J82" s="28">
        <f>'Ducati Panigale 1199 data'!$C$8*'Ducati Panigale 1199 data'!$C$15*'Ducati Panigale 1199 data'!$C$10</f>
        <v>54.543600000000005</v>
      </c>
      <c r="K82" s="28">
        <f>(0.5*'Ducati Panigale 1199 data'!$C$12)*'Ducati Panigale 1199 data'!$C$14*'Ducati Panigale 1199 data'!$C$11*F82^2</f>
        <v>9.6949505787037076</v>
      </c>
      <c r="L82" s="28">
        <f t="shared" si="43"/>
        <v>299.76632835648155</v>
      </c>
      <c r="M82" s="28">
        <f t="shared" si="39"/>
        <v>2481.3990513953199</v>
      </c>
      <c r="N82" s="17">
        <f t="shared" si="44"/>
        <v>2.4813990513953201</v>
      </c>
      <c r="O82" s="105">
        <f t="shared" si="45"/>
        <v>0</v>
      </c>
      <c r="P82" s="105">
        <f t="shared" si="46"/>
        <v>0</v>
      </c>
      <c r="Q82" s="105">
        <f t="shared" si="74"/>
        <v>11.403638428057491</v>
      </c>
      <c r="R82" s="27">
        <f t="shared" si="47"/>
        <v>3.1676773411270808E-3</v>
      </c>
      <c r="S82" s="98">
        <f t="shared" si="48"/>
        <v>2.4813990513953201</v>
      </c>
      <c r="T82" s="17">
        <f t="shared" si="75"/>
        <v>48.00465524646669</v>
      </c>
      <c r="U82" s="17">
        <f t="shared" si="49"/>
        <v>1.3334626457351858E-2</v>
      </c>
      <c r="V82" s="17">
        <f t="shared" si="50"/>
        <v>10.833456506654615</v>
      </c>
      <c r="W82" s="17">
        <f t="shared" si="51"/>
        <v>10.400118246388431</v>
      </c>
      <c r="X82" s="17">
        <f t="shared" si="51"/>
        <v>9.9841135165328936</v>
      </c>
      <c r="Y82" s="17">
        <f t="shared" si="52"/>
        <v>9.8842723813675644</v>
      </c>
      <c r="Z82" s="17">
        <f>Y82/3600</f>
        <v>2.7456312170465458E-3</v>
      </c>
      <c r="AA82" s="17">
        <f>0.96*Y82</f>
        <v>9.4889014861128622</v>
      </c>
      <c r="AB82" s="17">
        <f t="shared" si="53"/>
        <v>9.109345426668348</v>
      </c>
      <c r="AC82" s="17">
        <f t="shared" si="54"/>
        <v>8.6538781553349295</v>
      </c>
      <c r="AD82" s="17">
        <f t="shared" si="55"/>
        <v>8.6538781553349295</v>
      </c>
      <c r="AE82" s="17">
        <f t="shared" si="76"/>
        <v>2.4038550431485914E-3</v>
      </c>
      <c r="AF82" s="17">
        <f>T82-AD82</f>
        <v>39.350777091131761</v>
      </c>
      <c r="AG82" s="17">
        <f t="shared" si="56"/>
        <v>1.0930771414203266E-2</v>
      </c>
      <c r="AH82" s="28">
        <f>0.5*'Ducati Panigale 1199 data'!$C$8*'WLTP class 3 v5'!F82^2</f>
        <v>9524.5030864197561</v>
      </c>
      <c r="AI82" s="17">
        <f t="shared" si="57"/>
        <v>9.524503086419756</v>
      </c>
      <c r="AJ82" s="17" t="str">
        <f>IF(N82&lt;0, AI82, "0")</f>
        <v>0</v>
      </c>
      <c r="AK82" s="98">
        <f>AK81+AJ82</f>
        <v>116.5313364197531</v>
      </c>
      <c r="AL82" s="105">
        <f t="shared" si="58"/>
        <v>3.2369815672153641E-2</v>
      </c>
      <c r="AM82" s="98">
        <f>IF(N82 &gt; 0, AI82, )</f>
        <v>9.524503086419756</v>
      </c>
      <c r="AN82" s="98">
        <f t="shared" si="77"/>
        <v>339.92471450617296</v>
      </c>
      <c r="AO82" s="98">
        <f t="shared" si="59"/>
        <v>9.442353180727027E-2</v>
      </c>
      <c r="AP82" s="27">
        <f t="shared" si="60"/>
        <v>0</v>
      </c>
      <c r="AQ82" s="27">
        <f t="shared" si="61"/>
        <v>0</v>
      </c>
      <c r="AR82" s="27">
        <f t="shared" si="62"/>
        <v>0</v>
      </c>
      <c r="AS82" s="27">
        <f t="shared" si="63"/>
        <v>0</v>
      </c>
      <c r="AT82" s="27">
        <f t="shared" si="40"/>
        <v>0</v>
      </c>
      <c r="AU82" s="27">
        <f t="shared" si="40"/>
        <v>0</v>
      </c>
      <c r="AV82" s="27">
        <f t="shared" si="64"/>
        <v>0</v>
      </c>
      <c r="AW82" s="27">
        <f t="shared" si="65"/>
        <v>0</v>
      </c>
      <c r="AX82" s="27">
        <f t="shared" si="66"/>
        <v>0</v>
      </c>
      <c r="AY82" s="27">
        <f>AN82-AW82</f>
        <v>339.92471450617296</v>
      </c>
      <c r="AZ82" s="110">
        <f t="shared" si="67"/>
        <v>9.442353180727027E-2</v>
      </c>
      <c r="BB82" s="65">
        <v>0</v>
      </c>
      <c r="BC82" s="83">
        <f t="shared" si="68"/>
        <v>0</v>
      </c>
      <c r="BD82" s="83">
        <f t="shared" si="69"/>
        <v>0</v>
      </c>
      <c r="BE82" s="83">
        <f t="shared" si="70"/>
        <v>0</v>
      </c>
      <c r="BF82" s="83">
        <f t="shared" si="71"/>
        <v>0</v>
      </c>
      <c r="BG82" s="83">
        <f t="shared" si="72"/>
        <v>0</v>
      </c>
    </row>
    <row r="83" spans="2:59">
      <c r="B83" s="9" t="s">
        <v>32</v>
      </c>
      <c r="C83" s="9">
        <v>72</v>
      </c>
      <c r="D83" s="9">
        <v>72</v>
      </c>
      <c r="E83" s="18">
        <v>32.6</v>
      </c>
      <c r="F83" s="66">
        <f t="shared" si="41"/>
        <v>9.0555555555555554</v>
      </c>
      <c r="G83" s="17">
        <f t="shared" si="73"/>
        <v>0.63888888888888862</v>
      </c>
      <c r="H83" s="17">
        <f t="shared" si="42"/>
        <v>36.5</v>
      </c>
      <c r="I83" s="28">
        <f>'Ducati Panigale 1199 data'!$C$8*G83</f>
        <v>177.61111111111103</v>
      </c>
      <c r="J83" s="28">
        <f>'Ducati Panigale 1199 data'!$C$8*'Ducati Panigale 1199 data'!$C$15*'Ducati Panigale 1199 data'!$C$10</f>
        <v>54.543600000000005</v>
      </c>
      <c r="K83" s="28">
        <f>(0.5*'Ducati Panigale 1199 data'!$C$12)*'Ducati Panigale 1199 data'!$C$14*'Ducati Panigale 1199 data'!$C$11*F83^2</f>
        <v>11.602411689814817</v>
      </c>
      <c r="L83" s="28">
        <f t="shared" si="43"/>
        <v>243.75712280092586</v>
      </c>
      <c r="M83" s="28">
        <f t="shared" si="39"/>
        <v>2207.356167586162</v>
      </c>
      <c r="N83" s="17">
        <f t="shared" si="44"/>
        <v>2.2073561675861622</v>
      </c>
      <c r="O83" s="105">
        <f t="shared" si="45"/>
        <v>0</v>
      </c>
      <c r="P83" s="105">
        <f t="shared" si="46"/>
        <v>0</v>
      </c>
      <c r="Q83" s="105">
        <f t="shared" si="74"/>
        <v>11.403638428057491</v>
      </c>
      <c r="R83" s="27">
        <f t="shared" si="47"/>
        <v>3.1676773411270808E-3</v>
      </c>
      <c r="S83" s="98">
        <f t="shared" si="48"/>
        <v>2.2073561675861622</v>
      </c>
      <c r="T83" s="17">
        <f t="shared" si="75"/>
        <v>50.212011414052853</v>
      </c>
      <c r="U83" s="17">
        <f t="shared" si="49"/>
        <v>1.3947780948348015E-2</v>
      </c>
      <c r="V83" s="17">
        <f t="shared" si="50"/>
        <v>10.833456506654615</v>
      </c>
      <c r="W83" s="17">
        <f t="shared" si="51"/>
        <v>10.400118246388431</v>
      </c>
      <c r="X83" s="17">
        <f t="shared" si="51"/>
        <v>9.9841135165328936</v>
      </c>
      <c r="Y83" s="17">
        <f t="shared" si="52"/>
        <v>9.8842723813675644</v>
      </c>
      <c r="Z83" s="17">
        <f>Y83/3600</f>
        <v>2.7456312170465458E-3</v>
      </c>
      <c r="AA83" s="17">
        <f>0.96*Y83</f>
        <v>9.4889014861128622</v>
      </c>
      <c r="AB83" s="17">
        <f t="shared" si="53"/>
        <v>9.109345426668348</v>
      </c>
      <c r="AC83" s="17">
        <f t="shared" si="54"/>
        <v>8.6538781553349295</v>
      </c>
      <c r="AD83" s="17">
        <f t="shared" si="55"/>
        <v>8.6538781553349295</v>
      </c>
      <c r="AE83" s="17">
        <f t="shared" si="76"/>
        <v>2.4038550431485914E-3</v>
      </c>
      <c r="AF83" s="17">
        <f>T83-AD83</f>
        <v>41.558133258717923</v>
      </c>
      <c r="AG83" s="17">
        <f t="shared" si="56"/>
        <v>1.1543925905199422E-2</v>
      </c>
      <c r="AH83" s="28">
        <f>0.5*'Ducati Panigale 1199 data'!$C$8*'WLTP class 3 v5'!F83^2</f>
        <v>11398.429012345679</v>
      </c>
      <c r="AI83" s="17">
        <f t="shared" si="57"/>
        <v>11.39842901234568</v>
      </c>
      <c r="AJ83" s="17" t="str">
        <f>IF(N83&lt;0, AI83, "0")</f>
        <v>0</v>
      </c>
      <c r="AK83" s="98">
        <f>AK82+AJ83</f>
        <v>116.5313364197531</v>
      </c>
      <c r="AL83" s="105">
        <f t="shared" si="58"/>
        <v>3.2369815672153641E-2</v>
      </c>
      <c r="AM83" s="98">
        <f>IF(N83 &gt; 0, AI83, )</f>
        <v>11.39842901234568</v>
      </c>
      <c r="AN83" s="98">
        <f t="shared" si="77"/>
        <v>351.32314351851863</v>
      </c>
      <c r="AO83" s="98">
        <f t="shared" si="59"/>
        <v>9.7589762088477403E-2</v>
      </c>
      <c r="AP83" s="27">
        <f t="shared" si="60"/>
        <v>0</v>
      </c>
      <c r="AQ83" s="27">
        <f t="shared" si="61"/>
        <v>0</v>
      </c>
      <c r="AR83" s="27">
        <f t="shared" si="62"/>
        <v>0</v>
      </c>
      <c r="AS83" s="27">
        <f t="shared" si="63"/>
        <v>0</v>
      </c>
      <c r="AT83" s="27">
        <f t="shared" si="40"/>
        <v>0</v>
      </c>
      <c r="AU83" s="27">
        <f t="shared" si="40"/>
        <v>0</v>
      </c>
      <c r="AV83" s="27">
        <f t="shared" si="64"/>
        <v>0</v>
      </c>
      <c r="AW83" s="27">
        <f t="shared" si="65"/>
        <v>0</v>
      </c>
      <c r="AX83" s="27">
        <f t="shared" si="66"/>
        <v>0</v>
      </c>
      <c r="AY83" s="27">
        <f>AN83-AW83</f>
        <v>351.32314351851863</v>
      </c>
      <c r="AZ83" s="110">
        <f t="shared" si="67"/>
        <v>9.7589762088477403E-2</v>
      </c>
      <c r="BB83" s="65">
        <v>0</v>
      </c>
      <c r="BC83" s="83">
        <f t="shared" si="68"/>
        <v>0</v>
      </c>
      <c r="BD83" s="83">
        <f t="shared" si="69"/>
        <v>0</v>
      </c>
      <c r="BE83" s="83">
        <f t="shared" si="70"/>
        <v>0</v>
      </c>
      <c r="BF83" s="83">
        <f t="shared" si="71"/>
        <v>0</v>
      </c>
      <c r="BG83" s="83">
        <f t="shared" si="72"/>
        <v>0</v>
      </c>
    </row>
    <row r="84" spans="2:59">
      <c r="B84" s="9" t="s">
        <v>32</v>
      </c>
      <c r="C84" s="9">
        <v>73</v>
      </c>
      <c r="D84" s="9">
        <v>73</v>
      </c>
      <c r="E84" s="18">
        <v>34.4</v>
      </c>
      <c r="F84" s="66">
        <f t="shared" si="41"/>
        <v>9.5555555555555554</v>
      </c>
      <c r="G84" s="17">
        <f t="shared" si="73"/>
        <v>0.40277777777777757</v>
      </c>
      <c r="H84" s="17">
        <f t="shared" si="42"/>
        <v>37</v>
      </c>
      <c r="I84" s="28">
        <f>'Ducati Panigale 1199 data'!$C$8*G84</f>
        <v>111.97222222222216</v>
      </c>
      <c r="J84" s="28">
        <f>'Ducati Panigale 1199 data'!$C$8*'Ducati Panigale 1199 data'!$C$15*'Ducati Panigale 1199 data'!$C$10</f>
        <v>54.543600000000005</v>
      </c>
      <c r="K84" s="28">
        <f>(0.5*'Ducati Panigale 1199 data'!$C$12)*'Ducati Panigale 1199 data'!$C$14*'Ducati Panigale 1199 data'!$C$11*F84^2</f>
        <v>12.919031481481481</v>
      </c>
      <c r="L84" s="28">
        <f t="shared" si="43"/>
        <v>179.43485370370365</v>
      </c>
      <c r="M84" s="28">
        <f t="shared" si="39"/>
        <v>1714.5997131687238</v>
      </c>
      <c r="N84" s="17">
        <f t="shared" si="44"/>
        <v>1.7145997131687238</v>
      </c>
      <c r="O84" s="105">
        <f t="shared" si="45"/>
        <v>0</v>
      </c>
      <c r="P84" s="105">
        <f t="shared" si="46"/>
        <v>0</v>
      </c>
      <c r="Q84" s="105">
        <f t="shared" si="74"/>
        <v>11.403638428057491</v>
      </c>
      <c r="R84" s="27">
        <f t="shared" si="47"/>
        <v>3.1676773411270808E-3</v>
      </c>
      <c r="S84" s="98">
        <f t="shared" si="48"/>
        <v>1.7145997131687238</v>
      </c>
      <c r="T84" s="17">
        <f t="shared" si="75"/>
        <v>51.926611127221577</v>
      </c>
      <c r="U84" s="17">
        <f t="shared" si="49"/>
        <v>1.4424058646450438E-2</v>
      </c>
      <c r="V84" s="17">
        <f t="shared" si="50"/>
        <v>10.833456506654615</v>
      </c>
      <c r="W84" s="17">
        <f t="shared" si="51"/>
        <v>10.400118246388431</v>
      </c>
      <c r="X84" s="17">
        <f t="shared" si="51"/>
        <v>9.9841135165328936</v>
      </c>
      <c r="Y84" s="17">
        <f t="shared" si="52"/>
        <v>9.8842723813675644</v>
      </c>
      <c r="Z84" s="17">
        <f>Y84/3600</f>
        <v>2.7456312170465458E-3</v>
      </c>
      <c r="AA84" s="17">
        <f>0.96*Y84</f>
        <v>9.4889014861128622</v>
      </c>
      <c r="AB84" s="17">
        <f t="shared" si="53"/>
        <v>9.109345426668348</v>
      </c>
      <c r="AC84" s="17">
        <f t="shared" si="54"/>
        <v>8.6538781553349295</v>
      </c>
      <c r="AD84" s="17">
        <f t="shared" si="55"/>
        <v>8.6538781553349295</v>
      </c>
      <c r="AE84" s="17">
        <f t="shared" si="76"/>
        <v>2.4038550431485914E-3</v>
      </c>
      <c r="AF84" s="17">
        <f>T84-AD84</f>
        <v>43.272732971886647</v>
      </c>
      <c r="AG84" s="17">
        <f t="shared" si="56"/>
        <v>1.2020203603301846E-2</v>
      </c>
      <c r="AH84" s="28">
        <f>0.5*'Ducati Panigale 1199 data'!$C$8*'WLTP class 3 v5'!F84^2</f>
        <v>12691.9012345679</v>
      </c>
      <c r="AI84" s="17">
        <f t="shared" si="57"/>
        <v>12.691901234567901</v>
      </c>
      <c r="AJ84" s="17" t="str">
        <f>IF(N84&lt;0, AI84, "0")</f>
        <v>0</v>
      </c>
      <c r="AK84" s="98">
        <f>AK83+AJ84</f>
        <v>116.5313364197531</v>
      </c>
      <c r="AL84" s="105">
        <f t="shared" si="58"/>
        <v>3.2369815672153641E-2</v>
      </c>
      <c r="AM84" s="98">
        <f>IF(N84 &gt; 0, AI84, )</f>
        <v>12.691901234567901</v>
      </c>
      <c r="AN84" s="98">
        <f t="shared" si="77"/>
        <v>364.01504475308656</v>
      </c>
      <c r="AO84" s="98">
        <f t="shared" si="59"/>
        <v>0.10111529020919072</v>
      </c>
      <c r="AP84" s="27">
        <f t="shared" si="60"/>
        <v>0</v>
      </c>
      <c r="AQ84" s="27">
        <f t="shared" si="61"/>
        <v>0</v>
      </c>
      <c r="AR84" s="27">
        <f t="shared" si="62"/>
        <v>0</v>
      </c>
      <c r="AS84" s="27">
        <f t="shared" si="63"/>
        <v>0</v>
      </c>
      <c r="AT84" s="27">
        <f t="shared" si="40"/>
        <v>0</v>
      </c>
      <c r="AU84" s="27">
        <f t="shared" si="40"/>
        <v>0</v>
      </c>
      <c r="AV84" s="27">
        <f t="shared" si="64"/>
        <v>0</v>
      </c>
      <c r="AW84" s="27">
        <f t="shared" si="65"/>
        <v>0</v>
      </c>
      <c r="AX84" s="27">
        <f t="shared" si="66"/>
        <v>0</v>
      </c>
      <c r="AY84" s="27">
        <f>AN84-AW84</f>
        <v>364.01504475308656</v>
      </c>
      <c r="AZ84" s="110">
        <f t="shared" si="67"/>
        <v>0.10111529020919072</v>
      </c>
      <c r="BB84" s="65">
        <v>0</v>
      </c>
      <c r="BC84" s="83">
        <f t="shared" si="68"/>
        <v>0</v>
      </c>
      <c r="BD84" s="83">
        <f t="shared" si="69"/>
        <v>0</v>
      </c>
      <c r="BE84" s="83">
        <f t="shared" si="70"/>
        <v>0</v>
      </c>
      <c r="BF84" s="83">
        <f t="shared" si="71"/>
        <v>0</v>
      </c>
      <c r="BG84" s="83">
        <f t="shared" si="72"/>
        <v>0</v>
      </c>
    </row>
    <row r="85" spans="2:59">
      <c r="B85" s="9" t="s">
        <v>32</v>
      </c>
      <c r="C85" s="9">
        <v>74</v>
      </c>
      <c r="D85" s="9">
        <v>74</v>
      </c>
      <c r="E85" s="18">
        <v>35.5</v>
      </c>
      <c r="F85" s="66">
        <f t="shared" si="41"/>
        <v>9.8611111111111107</v>
      </c>
      <c r="G85" s="17">
        <f t="shared" si="73"/>
        <v>0.27777777777777779</v>
      </c>
      <c r="H85" s="17">
        <f t="shared" si="42"/>
        <v>37.5</v>
      </c>
      <c r="I85" s="28">
        <f>'Ducati Panigale 1199 data'!$C$8*G85</f>
        <v>77.222222222222229</v>
      </c>
      <c r="J85" s="28">
        <f>'Ducati Panigale 1199 data'!$C$8*'Ducati Panigale 1199 data'!$C$15*'Ducati Panigale 1199 data'!$C$10</f>
        <v>54.543600000000005</v>
      </c>
      <c r="K85" s="28">
        <f>(0.5*'Ducati Panigale 1199 data'!$C$12)*'Ducati Panigale 1199 data'!$C$14*'Ducati Panigale 1199 data'!$C$11*F85^2</f>
        <v>13.758458478009258</v>
      </c>
      <c r="L85" s="28">
        <f t="shared" si="43"/>
        <v>145.52428070023149</v>
      </c>
      <c r="M85" s="28">
        <f t="shared" si="39"/>
        <v>1435.031101349505</v>
      </c>
      <c r="N85" s="17">
        <f t="shared" si="44"/>
        <v>1.435031101349505</v>
      </c>
      <c r="O85" s="105">
        <f t="shared" si="45"/>
        <v>0</v>
      </c>
      <c r="P85" s="105">
        <f t="shared" si="46"/>
        <v>0</v>
      </c>
      <c r="Q85" s="105">
        <f t="shared" si="74"/>
        <v>11.403638428057491</v>
      </c>
      <c r="R85" s="27">
        <f t="shared" si="47"/>
        <v>3.1676773411270808E-3</v>
      </c>
      <c r="S85" s="98">
        <f t="shared" si="48"/>
        <v>1.435031101349505</v>
      </c>
      <c r="T85" s="17">
        <f t="shared" si="75"/>
        <v>53.361642228571078</v>
      </c>
      <c r="U85" s="17">
        <f t="shared" si="49"/>
        <v>1.4822678396825299E-2</v>
      </c>
      <c r="V85" s="17">
        <f t="shared" si="50"/>
        <v>10.833456506654615</v>
      </c>
      <c r="W85" s="17">
        <f t="shared" si="51"/>
        <v>10.400118246388431</v>
      </c>
      <c r="X85" s="17">
        <f t="shared" si="51"/>
        <v>9.9841135165328936</v>
      </c>
      <c r="Y85" s="17">
        <f t="shared" si="52"/>
        <v>9.8842723813675644</v>
      </c>
      <c r="Z85" s="17">
        <f>Y85/3600</f>
        <v>2.7456312170465458E-3</v>
      </c>
      <c r="AA85" s="17">
        <f>0.96*Y85</f>
        <v>9.4889014861128622</v>
      </c>
      <c r="AB85" s="17">
        <f t="shared" si="53"/>
        <v>9.109345426668348</v>
      </c>
      <c r="AC85" s="17">
        <f t="shared" si="54"/>
        <v>8.6538781553349295</v>
      </c>
      <c r="AD85" s="17">
        <f t="shared" si="55"/>
        <v>8.6538781553349295</v>
      </c>
      <c r="AE85" s="17">
        <f t="shared" si="76"/>
        <v>2.4038550431485914E-3</v>
      </c>
      <c r="AF85" s="17">
        <f>T85-AD85</f>
        <v>44.707764073236149</v>
      </c>
      <c r="AG85" s="17">
        <f t="shared" si="56"/>
        <v>1.2418823353676708E-2</v>
      </c>
      <c r="AH85" s="28">
        <f>0.5*'Ducati Panigale 1199 data'!$C$8*'WLTP class 3 v5'!F85^2</f>
        <v>13516.57021604938</v>
      </c>
      <c r="AI85" s="17">
        <f t="shared" si="57"/>
        <v>13.516570216049381</v>
      </c>
      <c r="AJ85" s="17" t="str">
        <f>IF(N85&lt;0, AI85, "0")</f>
        <v>0</v>
      </c>
      <c r="AK85" s="98">
        <f>AK84+AJ85</f>
        <v>116.5313364197531</v>
      </c>
      <c r="AL85" s="105">
        <f t="shared" si="58"/>
        <v>3.2369815672153641E-2</v>
      </c>
      <c r="AM85" s="98">
        <f>IF(N85 &gt; 0, AI85, )</f>
        <v>13.516570216049381</v>
      </c>
      <c r="AN85" s="98">
        <f t="shared" si="77"/>
        <v>377.53161496913594</v>
      </c>
      <c r="AO85" s="98">
        <f t="shared" si="59"/>
        <v>0.1048698930469822</v>
      </c>
      <c r="AP85" s="27">
        <f t="shared" si="60"/>
        <v>0</v>
      </c>
      <c r="AQ85" s="27">
        <f t="shared" si="61"/>
        <v>0</v>
      </c>
      <c r="AR85" s="27">
        <f t="shared" si="62"/>
        <v>0</v>
      </c>
      <c r="AS85" s="27">
        <f t="shared" si="63"/>
        <v>0</v>
      </c>
      <c r="AT85" s="27">
        <f t="shared" si="40"/>
        <v>0</v>
      </c>
      <c r="AU85" s="27">
        <f t="shared" si="40"/>
        <v>0</v>
      </c>
      <c r="AV85" s="27">
        <f t="shared" si="64"/>
        <v>0</v>
      </c>
      <c r="AW85" s="27">
        <f t="shared" si="65"/>
        <v>0</v>
      </c>
      <c r="AX85" s="27">
        <f t="shared" si="66"/>
        <v>0</v>
      </c>
      <c r="AY85" s="27">
        <f>AN85-AW85</f>
        <v>377.53161496913594</v>
      </c>
      <c r="AZ85" s="110">
        <f t="shared" si="67"/>
        <v>0.1048698930469822</v>
      </c>
      <c r="BB85" s="65">
        <v>0</v>
      </c>
      <c r="BC85" s="83">
        <f t="shared" si="68"/>
        <v>0</v>
      </c>
      <c r="BD85" s="83">
        <f t="shared" si="69"/>
        <v>0</v>
      </c>
      <c r="BE85" s="83">
        <f t="shared" si="70"/>
        <v>0</v>
      </c>
      <c r="BF85" s="83">
        <f t="shared" si="71"/>
        <v>0</v>
      </c>
      <c r="BG85" s="83">
        <f t="shared" si="72"/>
        <v>0</v>
      </c>
    </row>
    <row r="86" spans="2:59">
      <c r="B86" s="9" t="s">
        <v>32</v>
      </c>
      <c r="C86" s="9">
        <v>75</v>
      </c>
      <c r="D86" s="9">
        <v>75</v>
      </c>
      <c r="E86" s="18">
        <v>36.4</v>
      </c>
      <c r="F86" s="66">
        <f t="shared" si="41"/>
        <v>10.111111111111111</v>
      </c>
      <c r="G86" s="17">
        <f t="shared" si="73"/>
        <v>0.26388888888888867</v>
      </c>
      <c r="H86" s="17">
        <f t="shared" si="42"/>
        <v>38</v>
      </c>
      <c r="I86" s="28">
        <f>'Ducati Panigale 1199 data'!$C$8*G86</f>
        <v>73.361111111111057</v>
      </c>
      <c r="J86" s="28">
        <f>'Ducati Panigale 1199 data'!$C$8*'Ducati Panigale 1199 data'!$C$15*'Ducati Panigale 1199 data'!$C$10</f>
        <v>54.543600000000005</v>
      </c>
      <c r="K86" s="28">
        <f>(0.5*'Ducati Panigale 1199 data'!$C$12)*'Ducati Panigale 1199 data'!$C$14*'Ducati Panigale 1199 data'!$C$11*F86^2</f>
        <v>14.464913425925927</v>
      </c>
      <c r="L86" s="28">
        <f t="shared" si="43"/>
        <v>142.36962453703697</v>
      </c>
      <c r="M86" s="28">
        <f t="shared" si="39"/>
        <v>1439.5150925411515</v>
      </c>
      <c r="N86" s="17">
        <f t="shared" si="44"/>
        <v>1.4395150925411515</v>
      </c>
      <c r="O86" s="105">
        <f t="shared" si="45"/>
        <v>0</v>
      </c>
      <c r="P86" s="105">
        <f t="shared" si="46"/>
        <v>0</v>
      </c>
      <c r="Q86" s="105">
        <f t="shared" si="74"/>
        <v>11.403638428057491</v>
      </c>
      <c r="R86" s="27">
        <f t="shared" si="47"/>
        <v>3.1676773411270808E-3</v>
      </c>
      <c r="S86" s="98">
        <f t="shared" si="48"/>
        <v>1.4395150925411515</v>
      </c>
      <c r="T86" s="17">
        <f t="shared" si="75"/>
        <v>54.801157321112228</v>
      </c>
      <c r="U86" s="17">
        <f t="shared" si="49"/>
        <v>1.5222543700308953E-2</v>
      </c>
      <c r="V86" s="17">
        <f t="shared" si="50"/>
        <v>10.833456506654615</v>
      </c>
      <c r="W86" s="17">
        <f t="shared" si="51"/>
        <v>10.400118246388431</v>
      </c>
      <c r="X86" s="17">
        <f t="shared" si="51"/>
        <v>9.9841135165328936</v>
      </c>
      <c r="Y86" s="17">
        <f t="shared" si="52"/>
        <v>9.8842723813675644</v>
      </c>
      <c r="Z86" s="17">
        <f>Y86/3600</f>
        <v>2.7456312170465458E-3</v>
      </c>
      <c r="AA86" s="17">
        <f>0.96*Y86</f>
        <v>9.4889014861128622</v>
      </c>
      <c r="AB86" s="17">
        <f t="shared" si="53"/>
        <v>9.109345426668348</v>
      </c>
      <c r="AC86" s="17">
        <f t="shared" si="54"/>
        <v>8.6538781553349295</v>
      </c>
      <c r="AD86" s="17">
        <f t="shared" si="55"/>
        <v>8.6538781553349295</v>
      </c>
      <c r="AE86" s="17">
        <f t="shared" si="76"/>
        <v>2.4038550431485914E-3</v>
      </c>
      <c r="AF86" s="17">
        <f>T86-AD86</f>
        <v>46.147279165777299</v>
      </c>
      <c r="AG86" s="17">
        <f t="shared" si="56"/>
        <v>1.2818688657160361E-2</v>
      </c>
      <c r="AH86" s="28">
        <f>0.5*'Ducati Panigale 1199 data'!$C$8*'WLTP class 3 v5'!F86^2</f>
        <v>14210.604938271603</v>
      </c>
      <c r="AI86" s="17">
        <f t="shared" si="57"/>
        <v>14.210604938271603</v>
      </c>
      <c r="AJ86" s="17" t="str">
        <f>IF(N86&lt;0, AI86, "0")</f>
        <v>0</v>
      </c>
      <c r="AK86" s="98">
        <f>AK85+AJ86</f>
        <v>116.5313364197531</v>
      </c>
      <c r="AL86" s="105">
        <f t="shared" si="58"/>
        <v>3.2369815672153641E-2</v>
      </c>
      <c r="AM86" s="98">
        <f>IF(N86 &gt; 0, AI86, )</f>
        <v>14.210604938271603</v>
      </c>
      <c r="AN86" s="98">
        <f t="shared" si="77"/>
        <v>391.74221990740756</v>
      </c>
      <c r="AO86" s="98">
        <f t="shared" si="59"/>
        <v>0.10881728330761321</v>
      </c>
      <c r="AP86" s="27">
        <f t="shared" si="60"/>
        <v>0</v>
      </c>
      <c r="AQ86" s="27">
        <f t="shared" si="61"/>
        <v>0</v>
      </c>
      <c r="AR86" s="27">
        <f t="shared" si="62"/>
        <v>0</v>
      </c>
      <c r="AS86" s="27">
        <f t="shared" si="63"/>
        <v>0</v>
      </c>
      <c r="AT86" s="27">
        <f t="shared" si="40"/>
        <v>0</v>
      </c>
      <c r="AU86" s="27">
        <f t="shared" si="40"/>
        <v>0</v>
      </c>
      <c r="AV86" s="27">
        <f t="shared" si="64"/>
        <v>0</v>
      </c>
      <c r="AW86" s="27">
        <f t="shared" si="65"/>
        <v>0</v>
      </c>
      <c r="AX86" s="27">
        <f t="shared" si="66"/>
        <v>0</v>
      </c>
      <c r="AY86" s="27">
        <f>AN86-AW86</f>
        <v>391.74221990740756</v>
      </c>
      <c r="AZ86" s="110">
        <f t="shared" si="67"/>
        <v>0.10881728330761321</v>
      </c>
      <c r="BB86" s="65">
        <v>0</v>
      </c>
      <c r="BC86" s="83">
        <f t="shared" si="68"/>
        <v>0</v>
      </c>
      <c r="BD86" s="83">
        <f t="shared" si="69"/>
        <v>0</v>
      </c>
      <c r="BE86" s="83">
        <f t="shared" si="70"/>
        <v>0</v>
      </c>
      <c r="BF86" s="83">
        <f t="shared" si="71"/>
        <v>0</v>
      </c>
      <c r="BG86" s="83">
        <f t="shared" si="72"/>
        <v>0</v>
      </c>
    </row>
    <row r="87" spans="2:59">
      <c r="B87" s="9" t="s">
        <v>32</v>
      </c>
      <c r="C87" s="9">
        <v>76</v>
      </c>
      <c r="D87" s="9">
        <v>76</v>
      </c>
      <c r="E87" s="18">
        <v>37.4</v>
      </c>
      <c r="F87" s="66">
        <f t="shared" si="41"/>
        <v>10.388888888888889</v>
      </c>
      <c r="G87" s="17">
        <f t="shared" si="73"/>
        <v>0.29166666666666685</v>
      </c>
      <c r="H87" s="17">
        <f t="shared" si="42"/>
        <v>38.5</v>
      </c>
      <c r="I87" s="28">
        <f>'Ducati Panigale 1199 data'!$C$8*G87</f>
        <v>81.083333333333385</v>
      </c>
      <c r="J87" s="28">
        <f>'Ducati Panigale 1199 data'!$C$8*'Ducati Panigale 1199 data'!$C$15*'Ducati Panigale 1199 data'!$C$10</f>
        <v>54.543600000000005</v>
      </c>
      <c r="K87" s="28">
        <f>(0.5*'Ducati Panigale 1199 data'!$C$12)*'Ducati Panigale 1199 data'!$C$14*'Ducati Panigale 1199 data'!$C$11*F87^2</f>
        <v>15.270606134259262</v>
      </c>
      <c r="L87" s="28">
        <f t="shared" si="43"/>
        <v>150.89753946759265</v>
      </c>
      <c r="M87" s="28">
        <f t="shared" si="39"/>
        <v>1567.657771135546</v>
      </c>
      <c r="N87" s="17">
        <f t="shared" si="44"/>
        <v>1.5676577711355459</v>
      </c>
      <c r="O87" s="105">
        <f t="shared" si="45"/>
        <v>0</v>
      </c>
      <c r="P87" s="105">
        <f t="shared" si="46"/>
        <v>0</v>
      </c>
      <c r="Q87" s="105">
        <f t="shared" si="74"/>
        <v>11.403638428057491</v>
      </c>
      <c r="R87" s="27">
        <f t="shared" si="47"/>
        <v>3.1676773411270808E-3</v>
      </c>
      <c r="S87" s="98">
        <f t="shared" si="48"/>
        <v>1.5676577711355459</v>
      </c>
      <c r="T87" s="17">
        <f t="shared" si="75"/>
        <v>56.368815092247772</v>
      </c>
      <c r="U87" s="17">
        <f t="shared" si="49"/>
        <v>1.5658004192291047E-2</v>
      </c>
      <c r="V87" s="17">
        <f t="shared" si="50"/>
        <v>10.833456506654615</v>
      </c>
      <c r="W87" s="17">
        <f t="shared" si="51"/>
        <v>10.400118246388431</v>
      </c>
      <c r="X87" s="17">
        <f t="shared" si="51"/>
        <v>9.9841135165328936</v>
      </c>
      <c r="Y87" s="17">
        <f t="shared" si="52"/>
        <v>9.8842723813675644</v>
      </c>
      <c r="Z87" s="17">
        <f>Y87/3600</f>
        <v>2.7456312170465458E-3</v>
      </c>
      <c r="AA87" s="17">
        <f>0.96*Y87</f>
        <v>9.4889014861128622</v>
      </c>
      <c r="AB87" s="17">
        <f t="shared" si="53"/>
        <v>9.109345426668348</v>
      </c>
      <c r="AC87" s="17">
        <f t="shared" si="54"/>
        <v>8.6538781553349295</v>
      </c>
      <c r="AD87" s="17">
        <f t="shared" si="55"/>
        <v>8.6538781553349295</v>
      </c>
      <c r="AE87" s="17">
        <f t="shared" si="76"/>
        <v>2.4038550431485914E-3</v>
      </c>
      <c r="AF87" s="17">
        <f>T87-AD87</f>
        <v>47.714936936912842</v>
      </c>
      <c r="AG87" s="17">
        <f t="shared" si="56"/>
        <v>1.3254149149142457E-2</v>
      </c>
      <c r="AH87" s="28">
        <f>0.5*'Ducati Panigale 1199 data'!$C$8*'WLTP class 3 v5'!F87^2</f>
        <v>15002.132716049386</v>
      </c>
      <c r="AI87" s="17">
        <f t="shared" si="57"/>
        <v>15.002132716049386</v>
      </c>
      <c r="AJ87" s="17" t="str">
        <f>IF(N87&lt;0, AI87, "0")</f>
        <v>0</v>
      </c>
      <c r="AK87" s="98">
        <f>AK86+AJ87</f>
        <v>116.5313364197531</v>
      </c>
      <c r="AL87" s="105">
        <f t="shared" si="58"/>
        <v>3.2369815672153641E-2</v>
      </c>
      <c r="AM87" s="98">
        <f>IF(N87 &gt; 0, AI87, )</f>
        <v>15.002132716049386</v>
      </c>
      <c r="AN87" s="98">
        <f t="shared" si="77"/>
        <v>406.74435262345696</v>
      </c>
      <c r="AO87" s="98">
        <f t="shared" si="59"/>
        <v>0.11298454239540472</v>
      </c>
      <c r="AP87" s="27">
        <f t="shared" si="60"/>
        <v>0</v>
      </c>
      <c r="AQ87" s="27">
        <f t="shared" si="61"/>
        <v>0</v>
      </c>
      <c r="AR87" s="27">
        <f t="shared" si="62"/>
        <v>0</v>
      </c>
      <c r="AS87" s="27">
        <f t="shared" si="63"/>
        <v>0</v>
      </c>
      <c r="AT87" s="27">
        <f t="shared" si="40"/>
        <v>0</v>
      </c>
      <c r="AU87" s="27">
        <f t="shared" si="40"/>
        <v>0</v>
      </c>
      <c r="AV87" s="27">
        <f t="shared" si="64"/>
        <v>0</v>
      </c>
      <c r="AW87" s="27">
        <f t="shared" si="65"/>
        <v>0</v>
      </c>
      <c r="AX87" s="27">
        <f t="shared" si="66"/>
        <v>0</v>
      </c>
      <c r="AY87" s="27">
        <f>AN87-AW87</f>
        <v>406.74435262345696</v>
      </c>
      <c r="AZ87" s="110">
        <f t="shared" si="67"/>
        <v>0.11298454239540472</v>
      </c>
      <c r="BB87" s="65">
        <v>0</v>
      </c>
      <c r="BC87" s="83">
        <f t="shared" si="68"/>
        <v>0</v>
      </c>
      <c r="BD87" s="83">
        <f t="shared" si="69"/>
        <v>0</v>
      </c>
      <c r="BE87" s="83">
        <f t="shared" si="70"/>
        <v>0</v>
      </c>
      <c r="BF87" s="83">
        <f t="shared" si="71"/>
        <v>0</v>
      </c>
      <c r="BG87" s="83">
        <f t="shared" si="72"/>
        <v>0</v>
      </c>
    </row>
    <row r="88" spans="2:59">
      <c r="B88" s="9" t="s">
        <v>32</v>
      </c>
      <c r="C88" s="9">
        <v>77</v>
      </c>
      <c r="D88" s="9">
        <v>77</v>
      </c>
      <c r="E88" s="18">
        <v>38.5</v>
      </c>
      <c r="F88" s="66">
        <f t="shared" si="41"/>
        <v>10.694444444444445</v>
      </c>
      <c r="G88" s="17">
        <f t="shared" si="73"/>
        <v>0.26388888888888867</v>
      </c>
      <c r="H88" s="17">
        <f t="shared" si="42"/>
        <v>39</v>
      </c>
      <c r="I88" s="28">
        <f>'Ducati Panigale 1199 data'!$C$8*G88</f>
        <v>73.361111111111057</v>
      </c>
      <c r="J88" s="28">
        <f>'Ducati Panigale 1199 data'!$C$8*'Ducati Panigale 1199 data'!$C$15*'Ducati Panigale 1199 data'!$C$10</f>
        <v>54.543600000000005</v>
      </c>
      <c r="K88" s="28">
        <f>(0.5*'Ducati Panigale 1199 data'!$C$12)*'Ducati Panigale 1199 data'!$C$14*'Ducati Panigale 1199 data'!$C$11*F88^2</f>
        <v>16.182086950231483</v>
      </c>
      <c r="L88" s="28">
        <f t="shared" si="43"/>
        <v>144.08679806134253</v>
      </c>
      <c r="M88" s="28">
        <f t="shared" si="39"/>
        <v>1540.9282570449132</v>
      </c>
      <c r="N88" s="17">
        <f t="shared" si="44"/>
        <v>1.5409282570449132</v>
      </c>
      <c r="O88" s="105">
        <f t="shared" si="45"/>
        <v>0</v>
      </c>
      <c r="P88" s="105">
        <f t="shared" si="46"/>
        <v>0</v>
      </c>
      <c r="Q88" s="105">
        <f t="shared" si="74"/>
        <v>11.403638428057491</v>
      </c>
      <c r="R88" s="27">
        <f t="shared" si="47"/>
        <v>3.1676773411270808E-3</v>
      </c>
      <c r="S88" s="98">
        <f t="shared" si="48"/>
        <v>1.5409282570449132</v>
      </c>
      <c r="T88" s="17">
        <f t="shared" si="75"/>
        <v>57.909743349292683</v>
      </c>
      <c r="U88" s="17">
        <f t="shared" si="49"/>
        <v>1.6086039819247968E-2</v>
      </c>
      <c r="V88" s="17">
        <f t="shared" si="50"/>
        <v>10.833456506654615</v>
      </c>
      <c r="W88" s="17">
        <f t="shared" si="51"/>
        <v>10.400118246388431</v>
      </c>
      <c r="X88" s="17">
        <f t="shared" si="51"/>
        <v>9.9841135165328936</v>
      </c>
      <c r="Y88" s="17">
        <f t="shared" si="52"/>
        <v>9.8842723813675644</v>
      </c>
      <c r="Z88" s="17">
        <f>Y88/3600</f>
        <v>2.7456312170465458E-3</v>
      </c>
      <c r="AA88" s="17">
        <f>0.96*Y88</f>
        <v>9.4889014861128622</v>
      </c>
      <c r="AB88" s="17">
        <f t="shared" si="53"/>
        <v>9.109345426668348</v>
      </c>
      <c r="AC88" s="17">
        <f t="shared" si="54"/>
        <v>8.6538781553349295</v>
      </c>
      <c r="AD88" s="17">
        <f t="shared" si="55"/>
        <v>8.6538781553349295</v>
      </c>
      <c r="AE88" s="17">
        <f t="shared" si="76"/>
        <v>2.4038550431485914E-3</v>
      </c>
      <c r="AF88" s="17">
        <f>T88-AD88</f>
        <v>49.255865193957753</v>
      </c>
      <c r="AG88" s="17">
        <f t="shared" si="56"/>
        <v>1.3682184776099376E-2</v>
      </c>
      <c r="AH88" s="28">
        <f>0.5*'Ducati Panigale 1199 data'!$C$8*'WLTP class 3 v5'!F88^2</f>
        <v>15897.588734567902</v>
      </c>
      <c r="AI88" s="17">
        <f t="shared" si="57"/>
        <v>15.897588734567902</v>
      </c>
      <c r="AJ88" s="17" t="str">
        <f>IF(N88&lt;0, AI88, "0")</f>
        <v>0</v>
      </c>
      <c r="AK88" s="98">
        <f>AK87+AJ88</f>
        <v>116.5313364197531</v>
      </c>
      <c r="AL88" s="105">
        <f t="shared" si="58"/>
        <v>3.2369815672153641E-2</v>
      </c>
      <c r="AM88" s="98">
        <f>IF(N88 &gt; 0, AI88, )</f>
        <v>15.897588734567902</v>
      </c>
      <c r="AN88" s="98">
        <f t="shared" si="77"/>
        <v>422.64194135802484</v>
      </c>
      <c r="AO88" s="98">
        <f t="shared" si="59"/>
        <v>0.11740053926611801</v>
      </c>
      <c r="AP88" s="27">
        <f t="shared" si="60"/>
        <v>0</v>
      </c>
      <c r="AQ88" s="27">
        <f t="shared" si="61"/>
        <v>0</v>
      </c>
      <c r="AR88" s="27">
        <f t="shared" si="62"/>
        <v>0</v>
      </c>
      <c r="AS88" s="27">
        <f t="shared" si="63"/>
        <v>0</v>
      </c>
      <c r="AT88" s="27">
        <f t="shared" si="40"/>
        <v>0</v>
      </c>
      <c r="AU88" s="27">
        <f t="shared" si="40"/>
        <v>0</v>
      </c>
      <c r="AV88" s="27">
        <f t="shared" si="64"/>
        <v>0</v>
      </c>
      <c r="AW88" s="27">
        <f t="shared" si="65"/>
        <v>0</v>
      </c>
      <c r="AX88" s="27">
        <f t="shared" si="66"/>
        <v>0</v>
      </c>
      <c r="AY88" s="27">
        <f>AN88-AW88</f>
        <v>422.64194135802484</v>
      </c>
      <c r="AZ88" s="110">
        <f t="shared" si="67"/>
        <v>0.11740053926611801</v>
      </c>
      <c r="BB88" s="65">
        <v>0</v>
      </c>
      <c r="BC88" s="83">
        <f t="shared" si="68"/>
        <v>0</v>
      </c>
      <c r="BD88" s="83">
        <f t="shared" si="69"/>
        <v>0</v>
      </c>
      <c r="BE88" s="83">
        <f t="shared" si="70"/>
        <v>0</v>
      </c>
      <c r="BF88" s="83">
        <f t="shared" si="71"/>
        <v>0</v>
      </c>
      <c r="BG88" s="83">
        <f t="shared" si="72"/>
        <v>0</v>
      </c>
    </row>
    <row r="89" spans="2:59">
      <c r="B89" s="9" t="s">
        <v>32</v>
      </c>
      <c r="C89" s="9">
        <v>78</v>
      </c>
      <c r="D89" s="9">
        <v>78</v>
      </c>
      <c r="E89" s="18">
        <v>39.299999999999997</v>
      </c>
      <c r="F89" s="66">
        <f t="shared" si="41"/>
        <v>10.916666666666666</v>
      </c>
      <c r="G89" s="17">
        <f t="shared" si="73"/>
        <v>0.1388888888888889</v>
      </c>
      <c r="H89" s="17">
        <f t="shared" si="42"/>
        <v>39.5</v>
      </c>
      <c r="I89" s="28">
        <f>'Ducati Panigale 1199 data'!$C$8*G89</f>
        <v>38.611111111111114</v>
      </c>
      <c r="J89" s="28">
        <f>'Ducati Panigale 1199 data'!$C$8*'Ducati Panigale 1199 data'!$C$15*'Ducati Panigale 1199 data'!$C$10</f>
        <v>54.543600000000005</v>
      </c>
      <c r="K89" s="28">
        <f>(0.5*'Ducati Panigale 1199 data'!$C$12)*'Ducati Panigale 1199 data'!$C$14*'Ducati Panigale 1199 data'!$C$11*F89^2</f>
        <v>16.861576302083332</v>
      </c>
      <c r="L89" s="28">
        <f t="shared" si="43"/>
        <v>110.01628741319445</v>
      </c>
      <c r="M89" s="28">
        <f t="shared" si="39"/>
        <v>1201.0111375940394</v>
      </c>
      <c r="N89" s="17">
        <f t="shared" si="44"/>
        <v>1.2010111375940393</v>
      </c>
      <c r="O89" s="105">
        <f t="shared" si="45"/>
        <v>0</v>
      </c>
      <c r="P89" s="105">
        <f t="shared" si="46"/>
        <v>0</v>
      </c>
      <c r="Q89" s="105">
        <f t="shared" si="74"/>
        <v>11.403638428057491</v>
      </c>
      <c r="R89" s="27">
        <f t="shared" si="47"/>
        <v>3.1676773411270808E-3</v>
      </c>
      <c r="S89" s="98">
        <f t="shared" si="48"/>
        <v>1.2010111375940393</v>
      </c>
      <c r="T89" s="17">
        <f t="shared" si="75"/>
        <v>59.110754486886719</v>
      </c>
      <c r="U89" s="17">
        <f t="shared" si="49"/>
        <v>1.64196540241352E-2</v>
      </c>
      <c r="V89" s="17">
        <f t="shared" si="50"/>
        <v>10.833456506654615</v>
      </c>
      <c r="W89" s="17">
        <f t="shared" si="51"/>
        <v>10.400118246388431</v>
      </c>
      <c r="X89" s="17">
        <f t="shared" si="51"/>
        <v>9.9841135165328936</v>
      </c>
      <c r="Y89" s="17">
        <f t="shared" si="52"/>
        <v>9.8842723813675644</v>
      </c>
      <c r="Z89" s="17">
        <f>Y89/3600</f>
        <v>2.7456312170465458E-3</v>
      </c>
      <c r="AA89" s="17">
        <f>0.96*Y89</f>
        <v>9.4889014861128622</v>
      </c>
      <c r="AB89" s="17">
        <f t="shared" si="53"/>
        <v>9.109345426668348</v>
      </c>
      <c r="AC89" s="17">
        <f t="shared" si="54"/>
        <v>8.6538781553349295</v>
      </c>
      <c r="AD89" s="17">
        <f t="shared" si="55"/>
        <v>8.6538781553349295</v>
      </c>
      <c r="AE89" s="17">
        <f t="shared" si="76"/>
        <v>2.4038550431485914E-3</v>
      </c>
      <c r="AF89" s="17">
        <f>T89-AD89</f>
        <v>50.45687633155179</v>
      </c>
      <c r="AG89" s="17">
        <f t="shared" si="56"/>
        <v>1.4015798980986609E-2</v>
      </c>
      <c r="AH89" s="28">
        <f>0.5*'Ducati Panigale 1199 data'!$C$8*'WLTP class 3 v5'!F89^2</f>
        <v>16565.131944444442</v>
      </c>
      <c r="AI89" s="17">
        <f t="shared" si="57"/>
        <v>16.565131944444442</v>
      </c>
      <c r="AJ89" s="17" t="str">
        <f>IF(N89&lt;0, AI89, "0")</f>
        <v>0</v>
      </c>
      <c r="AK89" s="98">
        <f>AK88+AJ89</f>
        <v>116.5313364197531</v>
      </c>
      <c r="AL89" s="105">
        <f t="shared" si="58"/>
        <v>3.2369815672153641E-2</v>
      </c>
      <c r="AM89" s="98">
        <f>IF(N89 &gt; 0, AI89, )</f>
        <v>16.565131944444442</v>
      </c>
      <c r="AN89" s="98">
        <f t="shared" si="77"/>
        <v>439.20707330246927</v>
      </c>
      <c r="AO89" s="98">
        <f t="shared" si="59"/>
        <v>0.12200196480624147</v>
      </c>
      <c r="AP89" s="27">
        <f t="shared" si="60"/>
        <v>0</v>
      </c>
      <c r="AQ89" s="27">
        <f t="shared" si="61"/>
        <v>0</v>
      </c>
      <c r="AR89" s="27">
        <f t="shared" si="62"/>
        <v>0</v>
      </c>
      <c r="AS89" s="27">
        <f t="shared" si="63"/>
        <v>0</v>
      </c>
      <c r="AT89" s="27">
        <f t="shared" si="40"/>
        <v>0</v>
      </c>
      <c r="AU89" s="27">
        <f t="shared" si="40"/>
        <v>0</v>
      </c>
      <c r="AV89" s="27">
        <f t="shared" si="64"/>
        <v>0</v>
      </c>
      <c r="AW89" s="27">
        <f t="shared" si="65"/>
        <v>0</v>
      </c>
      <c r="AX89" s="27">
        <f t="shared" si="66"/>
        <v>0</v>
      </c>
      <c r="AY89" s="27">
        <f>AN89-AW89</f>
        <v>439.20707330246927</v>
      </c>
      <c r="AZ89" s="110">
        <f t="shared" si="67"/>
        <v>0.12200196480624147</v>
      </c>
      <c r="BB89" s="65">
        <v>0</v>
      </c>
      <c r="BC89" s="83">
        <f t="shared" si="68"/>
        <v>0</v>
      </c>
      <c r="BD89" s="83">
        <f t="shared" si="69"/>
        <v>0</v>
      </c>
      <c r="BE89" s="83">
        <f t="shared" si="70"/>
        <v>0</v>
      </c>
      <c r="BF89" s="83">
        <f t="shared" si="71"/>
        <v>0</v>
      </c>
      <c r="BG89" s="83">
        <f t="shared" si="72"/>
        <v>0</v>
      </c>
    </row>
    <row r="90" spans="2:59">
      <c r="B90" s="9" t="s">
        <v>32</v>
      </c>
      <c r="C90" s="9">
        <v>79</v>
      </c>
      <c r="D90" s="9">
        <v>79</v>
      </c>
      <c r="E90" s="18">
        <v>39.5</v>
      </c>
      <c r="F90" s="66">
        <f t="shared" si="41"/>
        <v>10.972222222222221</v>
      </c>
      <c r="G90" s="17">
        <f t="shared" si="73"/>
        <v>-4.1666666666666269E-2</v>
      </c>
      <c r="H90" s="17">
        <f t="shared" si="42"/>
        <v>40</v>
      </c>
      <c r="I90" s="28">
        <f>'Ducati Panigale 1199 data'!$C$8*G90</f>
        <v>-11.583333333333222</v>
      </c>
      <c r="J90" s="28">
        <f>'Ducati Panigale 1199 data'!$C$8*'Ducati Panigale 1199 data'!$C$15*'Ducati Panigale 1199 data'!$C$10</f>
        <v>54.543600000000005</v>
      </c>
      <c r="K90" s="28">
        <f>(0.5*'Ducati Panigale 1199 data'!$C$12)*'Ducati Panigale 1199 data'!$C$14*'Ducati Panigale 1199 data'!$C$11*F90^2</f>
        <v>17.033632089120371</v>
      </c>
      <c r="L90" s="28">
        <f t="shared" si="43"/>
        <v>59.993898755787157</v>
      </c>
      <c r="M90" s="28">
        <f t="shared" si="39"/>
        <v>658.26638912599788</v>
      </c>
      <c r="N90" s="17">
        <f t="shared" si="44"/>
        <v>0.65826638912599789</v>
      </c>
      <c r="O90" s="105">
        <f t="shared" si="45"/>
        <v>0</v>
      </c>
      <c r="P90" s="105">
        <f t="shared" si="46"/>
        <v>0</v>
      </c>
      <c r="Q90" s="105">
        <f t="shared" si="74"/>
        <v>11.403638428057491</v>
      </c>
      <c r="R90" s="27">
        <f t="shared" si="47"/>
        <v>3.1676773411270808E-3</v>
      </c>
      <c r="S90" s="98">
        <f t="shared" si="48"/>
        <v>0.65826638912599789</v>
      </c>
      <c r="T90" s="17">
        <f t="shared" si="75"/>
        <v>59.769020876012718</v>
      </c>
      <c r="U90" s="17">
        <f t="shared" si="49"/>
        <v>1.6602505798892421E-2</v>
      </c>
      <c r="V90" s="17">
        <f t="shared" si="50"/>
        <v>10.833456506654615</v>
      </c>
      <c r="W90" s="17">
        <f t="shared" si="51"/>
        <v>10.400118246388431</v>
      </c>
      <c r="X90" s="17">
        <f t="shared" si="51"/>
        <v>9.9841135165328936</v>
      </c>
      <c r="Y90" s="17">
        <f t="shared" si="52"/>
        <v>9.8842723813675644</v>
      </c>
      <c r="Z90" s="17">
        <f>Y90/3600</f>
        <v>2.7456312170465458E-3</v>
      </c>
      <c r="AA90" s="17">
        <f>0.96*Y90</f>
        <v>9.4889014861128622</v>
      </c>
      <c r="AB90" s="17">
        <f t="shared" si="53"/>
        <v>9.109345426668348</v>
      </c>
      <c r="AC90" s="17">
        <f t="shared" si="54"/>
        <v>8.6538781553349295</v>
      </c>
      <c r="AD90" s="17">
        <f t="shared" si="55"/>
        <v>8.6538781553349295</v>
      </c>
      <c r="AE90" s="17">
        <f t="shared" si="76"/>
        <v>2.4038550431485914E-3</v>
      </c>
      <c r="AF90" s="17">
        <f>T90-AD90</f>
        <v>51.115142720677788</v>
      </c>
      <c r="AG90" s="17">
        <f t="shared" si="56"/>
        <v>1.4198650755743831E-2</v>
      </c>
      <c r="AH90" s="28">
        <f>0.5*'Ducati Panigale 1199 data'!$C$8*'WLTP class 3 v5'!F90^2</f>
        <v>16734.162808641973</v>
      </c>
      <c r="AI90" s="17">
        <f t="shared" si="57"/>
        <v>16.734162808641972</v>
      </c>
      <c r="AJ90" s="17" t="str">
        <f>IF(N90&lt;0, AI90, "0")</f>
        <v>0</v>
      </c>
      <c r="AK90" s="98">
        <f>AK89+AJ90</f>
        <v>116.5313364197531</v>
      </c>
      <c r="AL90" s="105">
        <f t="shared" si="58"/>
        <v>3.2369815672153641E-2</v>
      </c>
      <c r="AM90" s="98">
        <f>IF(N90 &gt; 0, AI90, )</f>
        <v>16.734162808641972</v>
      </c>
      <c r="AN90" s="98">
        <f t="shared" si="77"/>
        <v>455.94123611111127</v>
      </c>
      <c r="AO90" s="98">
        <f t="shared" si="59"/>
        <v>0.12665034336419759</v>
      </c>
      <c r="AP90" s="27">
        <f t="shared" si="60"/>
        <v>0</v>
      </c>
      <c r="AQ90" s="27">
        <f t="shared" si="61"/>
        <v>0</v>
      </c>
      <c r="AR90" s="27">
        <f t="shared" si="62"/>
        <v>0</v>
      </c>
      <c r="AS90" s="27">
        <f t="shared" si="63"/>
        <v>0</v>
      </c>
      <c r="AT90" s="27">
        <f t="shared" si="40"/>
        <v>0</v>
      </c>
      <c r="AU90" s="27">
        <f t="shared" si="40"/>
        <v>0</v>
      </c>
      <c r="AV90" s="27">
        <f t="shared" si="64"/>
        <v>0</v>
      </c>
      <c r="AW90" s="27">
        <f t="shared" si="65"/>
        <v>0</v>
      </c>
      <c r="AX90" s="27">
        <f t="shared" si="66"/>
        <v>0</v>
      </c>
      <c r="AY90" s="27">
        <f>AN90-AW90</f>
        <v>455.94123611111127</v>
      </c>
      <c r="AZ90" s="110">
        <f t="shared" si="67"/>
        <v>0.12665034336419759</v>
      </c>
      <c r="BB90" s="65">
        <v>0</v>
      </c>
      <c r="BC90" s="83">
        <f t="shared" si="68"/>
        <v>0</v>
      </c>
      <c r="BD90" s="83">
        <f t="shared" si="69"/>
        <v>0</v>
      </c>
      <c r="BE90" s="83">
        <f t="shared" si="70"/>
        <v>0</v>
      </c>
      <c r="BF90" s="83">
        <f t="shared" si="71"/>
        <v>0</v>
      </c>
      <c r="BG90" s="83">
        <f t="shared" si="72"/>
        <v>0</v>
      </c>
    </row>
    <row r="91" spans="2:59">
      <c r="B91" s="9" t="s">
        <v>32</v>
      </c>
      <c r="C91" s="9">
        <v>80</v>
      </c>
      <c r="D91" s="9">
        <v>80</v>
      </c>
      <c r="E91" s="18">
        <v>39</v>
      </c>
      <c r="F91" s="66">
        <f t="shared" si="41"/>
        <v>10.833333333333334</v>
      </c>
      <c r="G91" s="17">
        <f t="shared" si="73"/>
        <v>-0.1388888888888889</v>
      </c>
      <c r="H91" s="17">
        <f t="shared" si="42"/>
        <v>40.5</v>
      </c>
      <c r="I91" s="28">
        <f>'Ducati Panigale 1199 data'!$C$8*G91</f>
        <v>-38.611111111111114</v>
      </c>
      <c r="J91" s="28">
        <f>'Ducati Panigale 1199 data'!$C$8*'Ducati Panigale 1199 data'!$C$15*'Ducati Panigale 1199 data'!$C$10</f>
        <v>54.543600000000005</v>
      </c>
      <c r="K91" s="28">
        <f>(0.5*'Ducati Panigale 1199 data'!$C$12)*'Ducati Panigale 1199 data'!$C$14*'Ducati Panigale 1199 data'!$C$11*F91^2</f>
        <v>16.605130208333339</v>
      </c>
      <c r="L91" s="28">
        <f t="shared" si="43"/>
        <v>32.537619097222233</v>
      </c>
      <c r="M91" s="28">
        <f t="shared" si="39"/>
        <v>352.49087355324087</v>
      </c>
      <c r="N91" s="17">
        <f t="shared" si="44"/>
        <v>0.35249087355324088</v>
      </c>
      <c r="O91" s="105">
        <f t="shared" si="45"/>
        <v>0</v>
      </c>
      <c r="P91" s="105">
        <f t="shared" si="46"/>
        <v>0</v>
      </c>
      <c r="Q91" s="105">
        <f t="shared" si="74"/>
        <v>11.403638428057491</v>
      </c>
      <c r="R91" s="27">
        <f t="shared" si="47"/>
        <v>3.1676773411270808E-3</v>
      </c>
      <c r="S91" s="98">
        <f t="shared" si="48"/>
        <v>0.35249087355324088</v>
      </c>
      <c r="T91" s="17">
        <f t="shared" si="75"/>
        <v>60.121511749565961</v>
      </c>
      <c r="U91" s="17">
        <f t="shared" si="49"/>
        <v>1.6700419930434991E-2</v>
      </c>
      <c r="V91" s="17">
        <f t="shared" si="50"/>
        <v>10.833456506654615</v>
      </c>
      <c r="W91" s="17">
        <f t="shared" si="51"/>
        <v>10.400118246388431</v>
      </c>
      <c r="X91" s="17">
        <f t="shared" si="51"/>
        <v>9.9841135165328936</v>
      </c>
      <c r="Y91" s="17">
        <f t="shared" si="52"/>
        <v>9.8842723813675644</v>
      </c>
      <c r="Z91" s="17">
        <f>Y91/3600</f>
        <v>2.7456312170465458E-3</v>
      </c>
      <c r="AA91" s="17">
        <f>0.96*Y91</f>
        <v>9.4889014861128622</v>
      </c>
      <c r="AB91" s="17">
        <f t="shared" si="53"/>
        <v>9.109345426668348</v>
      </c>
      <c r="AC91" s="17">
        <f t="shared" si="54"/>
        <v>8.6538781553349295</v>
      </c>
      <c r="AD91" s="17">
        <f t="shared" si="55"/>
        <v>8.6538781553349295</v>
      </c>
      <c r="AE91" s="17">
        <f t="shared" si="76"/>
        <v>2.4038550431485914E-3</v>
      </c>
      <c r="AF91" s="17">
        <f>T91-AD91</f>
        <v>51.467633594231032</v>
      </c>
      <c r="AG91" s="17">
        <f t="shared" si="56"/>
        <v>1.4296564887286398E-2</v>
      </c>
      <c r="AH91" s="28">
        <f>0.5*'Ducati Panigale 1199 data'!$C$8*'WLTP class 3 v5'!F91^2</f>
        <v>16313.194444444447</v>
      </c>
      <c r="AI91" s="17">
        <f t="shared" si="57"/>
        <v>16.313194444444449</v>
      </c>
      <c r="AJ91" s="17" t="str">
        <f>IF(N91&lt;0, AI91, "0")</f>
        <v>0</v>
      </c>
      <c r="AK91" s="98">
        <f>AK90+AJ91</f>
        <v>116.5313364197531</v>
      </c>
      <c r="AL91" s="105">
        <f t="shared" si="58"/>
        <v>3.2369815672153641E-2</v>
      </c>
      <c r="AM91" s="98">
        <f>IF(N91 &gt; 0, AI91, )</f>
        <v>16.313194444444449</v>
      </c>
      <c r="AN91" s="98">
        <f t="shared" si="77"/>
        <v>472.2544305555557</v>
      </c>
      <c r="AO91" s="98">
        <f t="shared" si="59"/>
        <v>0.13118178626543214</v>
      </c>
      <c r="AP91" s="27">
        <f t="shared" si="60"/>
        <v>0</v>
      </c>
      <c r="AQ91" s="27">
        <f t="shared" si="61"/>
        <v>0</v>
      </c>
      <c r="AR91" s="27">
        <f t="shared" si="62"/>
        <v>0</v>
      </c>
      <c r="AS91" s="27">
        <f t="shared" si="63"/>
        <v>0</v>
      </c>
      <c r="AT91" s="27">
        <f t="shared" si="40"/>
        <v>0</v>
      </c>
      <c r="AU91" s="27">
        <f t="shared" si="40"/>
        <v>0</v>
      </c>
      <c r="AV91" s="27">
        <f t="shared" si="64"/>
        <v>0</v>
      </c>
      <c r="AW91" s="27">
        <f t="shared" si="65"/>
        <v>0</v>
      </c>
      <c r="AX91" s="27">
        <f t="shared" si="66"/>
        <v>0</v>
      </c>
      <c r="AY91" s="27">
        <f>AN91-AW91</f>
        <v>472.2544305555557</v>
      </c>
      <c r="AZ91" s="110">
        <f t="shared" si="67"/>
        <v>0.13118178626543214</v>
      </c>
      <c r="BB91" s="65">
        <v>0</v>
      </c>
      <c r="BC91" s="83">
        <f t="shared" si="68"/>
        <v>0</v>
      </c>
      <c r="BD91" s="83">
        <f t="shared" si="69"/>
        <v>0</v>
      </c>
      <c r="BE91" s="83">
        <f t="shared" si="70"/>
        <v>0</v>
      </c>
      <c r="BF91" s="83">
        <f t="shared" si="71"/>
        <v>0</v>
      </c>
      <c r="BG91" s="83">
        <f t="shared" si="72"/>
        <v>0</v>
      </c>
    </row>
    <row r="92" spans="2:59">
      <c r="B92" s="9" t="s">
        <v>32</v>
      </c>
      <c r="C92" s="9">
        <v>81</v>
      </c>
      <c r="D92" s="9">
        <v>81</v>
      </c>
      <c r="E92" s="18">
        <v>38.5</v>
      </c>
      <c r="F92" s="66">
        <f t="shared" si="41"/>
        <v>10.694444444444445</v>
      </c>
      <c r="G92" s="17">
        <f t="shared" si="73"/>
        <v>-0.23611111111111149</v>
      </c>
      <c r="H92" s="17">
        <f t="shared" si="42"/>
        <v>41</v>
      </c>
      <c r="I92" s="28">
        <f>'Ducati Panigale 1199 data'!$C$8*G92</f>
        <v>-65.638888888888999</v>
      </c>
      <c r="J92" s="28">
        <f>'Ducati Panigale 1199 data'!$C$8*'Ducati Panigale 1199 data'!$C$15*'Ducati Panigale 1199 data'!$C$10</f>
        <v>54.543600000000005</v>
      </c>
      <c r="K92" s="28">
        <f>(0.5*'Ducati Panigale 1199 data'!$C$12)*'Ducati Panigale 1199 data'!$C$14*'Ducati Panigale 1199 data'!$C$11*F92^2</f>
        <v>16.182086950231483</v>
      </c>
      <c r="L92" s="28">
        <f t="shared" si="43"/>
        <v>5.0867980613424884</v>
      </c>
      <c r="M92" s="28">
        <f t="shared" si="39"/>
        <v>54.400479267134948</v>
      </c>
      <c r="N92" s="17">
        <f t="shared" si="44"/>
        <v>5.4400479267134948E-2</v>
      </c>
      <c r="O92" s="105">
        <f t="shared" si="45"/>
        <v>0</v>
      </c>
      <c r="P92" s="105">
        <f t="shared" si="46"/>
        <v>0</v>
      </c>
      <c r="Q92" s="105">
        <f t="shared" si="74"/>
        <v>11.403638428057491</v>
      </c>
      <c r="R92" s="27">
        <f t="shared" si="47"/>
        <v>3.1676773411270808E-3</v>
      </c>
      <c r="S92" s="98">
        <f t="shared" si="48"/>
        <v>5.4400479267134948E-2</v>
      </c>
      <c r="T92" s="17">
        <f t="shared" si="75"/>
        <v>60.175912228833099</v>
      </c>
      <c r="U92" s="17">
        <f t="shared" si="49"/>
        <v>1.6715531174675859E-2</v>
      </c>
      <c r="V92" s="17">
        <f t="shared" si="50"/>
        <v>10.833456506654615</v>
      </c>
      <c r="W92" s="17">
        <f t="shared" si="51"/>
        <v>10.400118246388431</v>
      </c>
      <c r="X92" s="17">
        <f t="shared" si="51"/>
        <v>9.9841135165328936</v>
      </c>
      <c r="Y92" s="17">
        <f t="shared" si="52"/>
        <v>9.8842723813675644</v>
      </c>
      <c r="Z92" s="17">
        <f>Y92/3600</f>
        <v>2.7456312170465458E-3</v>
      </c>
      <c r="AA92" s="17">
        <f>0.96*Y92</f>
        <v>9.4889014861128622</v>
      </c>
      <c r="AB92" s="17">
        <f t="shared" si="53"/>
        <v>9.109345426668348</v>
      </c>
      <c r="AC92" s="17">
        <f t="shared" si="54"/>
        <v>8.6538781553349295</v>
      </c>
      <c r="AD92" s="17">
        <f t="shared" si="55"/>
        <v>8.6538781553349295</v>
      </c>
      <c r="AE92" s="17">
        <f t="shared" si="76"/>
        <v>2.4038550431485914E-3</v>
      </c>
      <c r="AF92" s="17">
        <f>T92-AD92</f>
        <v>51.522034073498169</v>
      </c>
      <c r="AG92" s="17">
        <f t="shared" si="56"/>
        <v>1.4311676131527269E-2</v>
      </c>
      <c r="AH92" s="28">
        <f>0.5*'Ducati Panigale 1199 data'!$C$8*'WLTP class 3 v5'!F92^2</f>
        <v>15897.588734567902</v>
      </c>
      <c r="AI92" s="17">
        <f t="shared" si="57"/>
        <v>15.897588734567902</v>
      </c>
      <c r="AJ92" s="17" t="str">
        <f>IF(N92&lt;0, AI92, "0")</f>
        <v>0</v>
      </c>
      <c r="AK92" s="98">
        <f>AK91+AJ92</f>
        <v>116.5313364197531</v>
      </c>
      <c r="AL92" s="105">
        <f t="shared" si="58"/>
        <v>3.2369815672153641E-2</v>
      </c>
      <c r="AM92" s="98">
        <f>IF(N92 &gt; 0, AI92, )</f>
        <v>15.897588734567902</v>
      </c>
      <c r="AN92" s="98">
        <f t="shared" si="77"/>
        <v>488.15201929012358</v>
      </c>
      <c r="AO92" s="98">
        <f t="shared" si="59"/>
        <v>0.13559778313614543</v>
      </c>
      <c r="AP92" s="27">
        <f t="shared" si="60"/>
        <v>0</v>
      </c>
      <c r="AQ92" s="27">
        <f t="shared" si="61"/>
        <v>0</v>
      </c>
      <c r="AR92" s="27">
        <f t="shared" si="62"/>
        <v>0</v>
      </c>
      <c r="AS92" s="27">
        <f t="shared" si="63"/>
        <v>0</v>
      </c>
      <c r="AT92" s="27">
        <f t="shared" si="40"/>
        <v>0</v>
      </c>
      <c r="AU92" s="27">
        <f t="shared" si="40"/>
        <v>0</v>
      </c>
      <c r="AV92" s="27">
        <f t="shared" si="64"/>
        <v>0</v>
      </c>
      <c r="AW92" s="27">
        <f t="shared" si="65"/>
        <v>0</v>
      </c>
      <c r="AX92" s="27">
        <f t="shared" si="66"/>
        <v>0</v>
      </c>
      <c r="AY92" s="27">
        <f>AN92-AW92</f>
        <v>488.15201929012358</v>
      </c>
      <c r="AZ92" s="110">
        <f t="shared" si="67"/>
        <v>0.13559778313614543</v>
      </c>
      <c r="BB92" s="65">
        <v>0</v>
      </c>
      <c r="BC92" s="83">
        <f t="shared" si="68"/>
        <v>0</v>
      </c>
      <c r="BD92" s="83">
        <f t="shared" si="69"/>
        <v>0</v>
      </c>
      <c r="BE92" s="83">
        <f t="shared" si="70"/>
        <v>0</v>
      </c>
      <c r="BF92" s="83">
        <f t="shared" si="71"/>
        <v>0</v>
      </c>
      <c r="BG92" s="83">
        <f t="shared" si="72"/>
        <v>0</v>
      </c>
    </row>
    <row r="93" spans="2:59">
      <c r="B93" s="9" t="s">
        <v>32</v>
      </c>
      <c r="C93" s="9">
        <v>82</v>
      </c>
      <c r="D93" s="9">
        <v>82</v>
      </c>
      <c r="E93" s="18">
        <v>37.299999999999997</v>
      </c>
      <c r="F93" s="66">
        <f t="shared" si="41"/>
        <v>10.361111111111111</v>
      </c>
      <c r="G93" s="17">
        <f t="shared" si="73"/>
        <v>-0.20833333333333331</v>
      </c>
      <c r="H93" s="17">
        <f t="shared" si="42"/>
        <v>41.5</v>
      </c>
      <c r="I93" s="28">
        <f>'Ducati Panigale 1199 data'!$C$8*G93</f>
        <v>-57.916666666666664</v>
      </c>
      <c r="J93" s="28">
        <f>'Ducati Panigale 1199 data'!$C$8*'Ducati Panigale 1199 data'!$C$15*'Ducati Panigale 1199 data'!$C$10</f>
        <v>54.543600000000005</v>
      </c>
      <c r="K93" s="28">
        <f>(0.5*'Ducati Panigale 1199 data'!$C$12)*'Ducati Panigale 1199 data'!$C$14*'Ducati Panigale 1199 data'!$C$11*F93^2</f>
        <v>15.189054311342593</v>
      </c>
      <c r="L93" s="28">
        <f t="shared" si="43"/>
        <v>11.815987644675934</v>
      </c>
      <c r="M93" s="28">
        <f t="shared" si="39"/>
        <v>122.42676087400342</v>
      </c>
      <c r="N93" s="17">
        <f t="shared" si="44"/>
        <v>0.12242676087400342</v>
      </c>
      <c r="O93" s="105">
        <f t="shared" si="45"/>
        <v>0</v>
      </c>
      <c r="P93" s="105">
        <f t="shared" si="46"/>
        <v>0</v>
      </c>
      <c r="Q93" s="105">
        <f t="shared" si="74"/>
        <v>11.403638428057491</v>
      </c>
      <c r="R93" s="27">
        <f t="shared" si="47"/>
        <v>3.1676773411270808E-3</v>
      </c>
      <c r="S93" s="98">
        <f t="shared" si="48"/>
        <v>0.12242676087400342</v>
      </c>
      <c r="T93" s="17">
        <f t="shared" si="75"/>
        <v>60.298338989707105</v>
      </c>
      <c r="U93" s="17">
        <f t="shared" si="49"/>
        <v>1.6749538608251974E-2</v>
      </c>
      <c r="V93" s="17">
        <f t="shared" si="50"/>
        <v>10.833456506654615</v>
      </c>
      <c r="W93" s="17">
        <f t="shared" si="51"/>
        <v>10.400118246388431</v>
      </c>
      <c r="X93" s="17">
        <f t="shared" si="51"/>
        <v>9.9841135165328936</v>
      </c>
      <c r="Y93" s="17">
        <f t="shared" si="52"/>
        <v>9.8842723813675644</v>
      </c>
      <c r="Z93" s="17">
        <f>Y93/3600</f>
        <v>2.7456312170465458E-3</v>
      </c>
      <c r="AA93" s="17">
        <f>0.96*Y93</f>
        <v>9.4889014861128622</v>
      </c>
      <c r="AB93" s="17">
        <f t="shared" si="53"/>
        <v>9.109345426668348</v>
      </c>
      <c r="AC93" s="17">
        <f t="shared" si="54"/>
        <v>8.6538781553349295</v>
      </c>
      <c r="AD93" s="17">
        <f t="shared" si="55"/>
        <v>8.6538781553349295</v>
      </c>
      <c r="AE93" s="17">
        <f t="shared" si="76"/>
        <v>2.4038550431485914E-3</v>
      </c>
      <c r="AF93" s="17">
        <f>T93-AD93</f>
        <v>51.644460834372175</v>
      </c>
      <c r="AG93" s="17">
        <f t="shared" si="56"/>
        <v>1.4345683565103382E-2</v>
      </c>
      <c r="AH93" s="28">
        <f>0.5*'Ducati Panigale 1199 data'!$C$8*'WLTP class 3 v5'!F93^2</f>
        <v>14922.014660493825</v>
      </c>
      <c r="AI93" s="17">
        <f t="shared" si="57"/>
        <v>14.922014660493826</v>
      </c>
      <c r="AJ93" s="17" t="str">
        <f>IF(N93&lt;0, AI93, "0")</f>
        <v>0</v>
      </c>
      <c r="AK93" s="98">
        <f>AK92+AJ93</f>
        <v>116.5313364197531</v>
      </c>
      <c r="AL93" s="105">
        <f t="shared" si="58"/>
        <v>3.2369815672153641E-2</v>
      </c>
      <c r="AM93" s="98">
        <f>IF(N93 &gt; 0, AI93, )</f>
        <v>14.922014660493826</v>
      </c>
      <c r="AN93" s="98">
        <f t="shared" si="77"/>
        <v>503.07403395061738</v>
      </c>
      <c r="AO93" s="98">
        <f t="shared" si="59"/>
        <v>0.13974278720850483</v>
      </c>
      <c r="AP93" s="27">
        <f t="shared" si="60"/>
        <v>0</v>
      </c>
      <c r="AQ93" s="27">
        <f t="shared" si="61"/>
        <v>0</v>
      </c>
      <c r="AR93" s="27">
        <f t="shared" si="62"/>
        <v>0</v>
      </c>
      <c r="AS93" s="27">
        <f t="shared" si="63"/>
        <v>0</v>
      </c>
      <c r="AT93" s="27">
        <f t="shared" si="40"/>
        <v>0</v>
      </c>
      <c r="AU93" s="27">
        <f t="shared" si="40"/>
        <v>0</v>
      </c>
      <c r="AV93" s="27">
        <f t="shared" si="64"/>
        <v>0</v>
      </c>
      <c r="AW93" s="27">
        <f t="shared" si="65"/>
        <v>0</v>
      </c>
      <c r="AX93" s="27">
        <f t="shared" si="66"/>
        <v>0</v>
      </c>
      <c r="AY93" s="27">
        <f>AN93-AW93</f>
        <v>503.07403395061738</v>
      </c>
      <c r="AZ93" s="110">
        <f t="shared" si="67"/>
        <v>0.13974278720850483</v>
      </c>
      <c r="BB93" s="65">
        <v>0</v>
      </c>
      <c r="BC93" s="83">
        <f t="shared" si="68"/>
        <v>0</v>
      </c>
      <c r="BD93" s="83">
        <f t="shared" si="69"/>
        <v>0</v>
      </c>
      <c r="BE93" s="83">
        <f t="shared" si="70"/>
        <v>0</v>
      </c>
      <c r="BF93" s="83">
        <f t="shared" si="71"/>
        <v>0</v>
      </c>
      <c r="BG93" s="83">
        <f t="shared" si="72"/>
        <v>0</v>
      </c>
    </row>
    <row r="94" spans="2:59">
      <c r="B94" s="9" t="s">
        <v>32</v>
      </c>
      <c r="C94" s="9">
        <v>83</v>
      </c>
      <c r="D94" s="9">
        <v>83</v>
      </c>
      <c r="E94" s="18">
        <v>37</v>
      </c>
      <c r="F94" s="66">
        <f t="shared" si="41"/>
        <v>10.277777777777779</v>
      </c>
      <c r="G94" s="17">
        <f t="shared" si="73"/>
        <v>-8.3333333333332538E-2</v>
      </c>
      <c r="H94" s="17">
        <f t="shared" si="42"/>
        <v>42</v>
      </c>
      <c r="I94" s="28">
        <f>'Ducati Panigale 1199 data'!$C$8*G94</f>
        <v>-23.166666666666444</v>
      </c>
      <c r="J94" s="28">
        <f>'Ducati Panigale 1199 data'!$C$8*'Ducati Panigale 1199 data'!$C$15*'Ducati Panigale 1199 data'!$C$10</f>
        <v>54.543600000000005</v>
      </c>
      <c r="K94" s="28">
        <f>(0.5*'Ducati Panigale 1199 data'!$C$12)*'Ducati Panigale 1199 data'!$C$14*'Ducati Panigale 1199 data'!$C$11*F94^2</f>
        <v>14.945708912037041</v>
      </c>
      <c r="L94" s="28">
        <f t="shared" si="43"/>
        <v>46.322642245370602</v>
      </c>
      <c r="M94" s="28">
        <f t="shared" si="39"/>
        <v>476.0938230774201</v>
      </c>
      <c r="N94" s="17">
        <f t="shared" si="44"/>
        <v>0.4760938230774201</v>
      </c>
      <c r="O94" s="105">
        <f t="shared" si="45"/>
        <v>0</v>
      </c>
      <c r="P94" s="105">
        <f t="shared" si="46"/>
        <v>0</v>
      </c>
      <c r="Q94" s="105">
        <f t="shared" si="74"/>
        <v>11.403638428057491</v>
      </c>
      <c r="R94" s="27">
        <f t="shared" si="47"/>
        <v>3.1676773411270808E-3</v>
      </c>
      <c r="S94" s="98">
        <f t="shared" si="48"/>
        <v>0.4760938230774201</v>
      </c>
      <c r="T94" s="17">
        <f t="shared" si="75"/>
        <v>60.774432812784525</v>
      </c>
      <c r="U94" s="17">
        <f t="shared" si="49"/>
        <v>1.6881786892440145E-2</v>
      </c>
      <c r="V94" s="17">
        <f t="shared" si="50"/>
        <v>10.833456506654615</v>
      </c>
      <c r="W94" s="17">
        <f t="shared" si="51"/>
        <v>10.400118246388431</v>
      </c>
      <c r="X94" s="17">
        <f t="shared" si="51"/>
        <v>9.9841135165328936</v>
      </c>
      <c r="Y94" s="17">
        <f t="shared" si="52"/>
        <v>9.8842723813675644</v>
      </c>
      <c r="Z94" s="17">
        <f>Y94/3600</f>
        <v>2.7456312170465458E-3</v>
      </c>
      <c r="AA94" s="17">
        <f>0.96*Y94</f>
        <v>9.4889014861128622</v>
      </c>
      <c r="AB94" s="17">
        <f t="shared" si="53"/>
        <v>9.109345426668348</v>
      </c>
      <c r="AC94" s="17">
        <f t="shared" si="54"/>
        <v>8.6538781553349295</v>
      </c>
      <c r="AD94" s="17">
        <f t="shared" si="55"/>
        <v>8.6538781553349295</v>
      </c>
      <c r="AE94" s="17">
        <f t="shared" si="76"/>
        <v>2.4038550431485914E-3</v>
      </c>
      <c r="AF94" s="17">
        <f>T94-AD94</f>
        <v>52.120554657449595</v>
      </c>
      <c r="AG94" s="17">
        <f t="shared" si="56"/>
        <v>1.4477931849291555E-2</v>
      </c>
      <c r="AH94" s="28">
        <f>0.5*'Ducati Panigale 1199 data'!$C$8*'WLTP class 3 v5'!F94^2</f>
        <v>14682.9475308642</v>
      </c>
      <c r="AI94" s="17">
        <f t="shared" si="57"/>
        <v>14.682947530864199</v>
      </c>
      <c r="AJ94" s="17" t="str">
        <f>IF(N94&lt;0, AI94, "0")</f>
        <v>0</v>
      </c>
      <c r="AK94" s="98">
        <f>AK93+AJ94</f>
        <v>116.5313364197531</v>
      </c>
      <c r="AL94" s="105">
        <f t="shared" si="58"/>
        <v>3.2369815672153641E-2</v>
      </c>
      <c r="AM94" s="98">
        <f>IF(N94 &gt; 0, AI94, )</f>
        <v>14.682947530864199</v>
      </c>
      <c r="AN94" s="98">
        <f t="shared" si="77"/>
        <v>517.7569814814816</v>
      </c>
      <c r="AO94" s="98">
        <f t="shared" si="59"/>
        <v>0.14382138374485601</v>
      </c>
      <c r="AP94" s="27">
        <f t="shared" si="60"/>
        <v>0</v>
      </c>
      <c r="AQ94" s="27">
        <f t="shared" si="61"/>
        <v>0</v>
      </c>
      <c r="AR94" s="27">
        <f t="shared" si="62"/>
        <v>0</v>
      </c>
      <c r="AS94" s="27">
        <f t="shared" si="63"/>
        <v>0</v>
      </c>
      <c r="AT94" s="27">
        <f t="shared" si="40"/>
        <v>0</v>
      </c>
      <c r="AU94" s="27">
        <f t="shared" si="40"/>
        <v>0</v>
      </c>
      <c r="AV94" s="27">
        <f t="shared" si="64"/>
        <v>0</v>
      </c>
      <c r="AW94" s="27">
        <f t="shared" si="65"/>
        <v>0</v>
      </c>
      <c r="AX94" s="27">
        <f t="shared" si="66"/>
        <v>0</v>
      </c>
      <c r="AY94" s="27">
        <f>AN94-AW94</f>
        <v>517.7569814814816</v>
      </c>
      <c r="AZ94" s="110">
        <f t="shared" si="67"/>
        <v>0.14382138374485601</v>
      </c>
      <c r="BB94" s="65">
        <v>0</v>
      </c>
      <c r="BC94" s="83">
        <f t="shared" si="68"/>
        <v>0</v>
      </c>
      <c r="BD94" s="83">
        <f t="shared" si="69"/>
        <v>0</v>
      </c>
      <c r="BE94" s="83">
        <f t="shared" si="70"/>
        <v>0</v>
      </c>
      <c r="BF94" s="83">
        <f t="shared" si="71"/>
        <v>0</v>
      </c>
      <c r="BG94" s="83">
        <f t="shared" si="72"/>
        <v>0</v>
      </c>
    </row>
    <row r="95" spans="2:59">
      <c r="B95" s="9" t="s">
        <v>32</v>
      </c>
      <c r="C95" s="9">
        <v>84</v>
      </c>
      <c r="D95" s="9">
        <v>84</v>
      </c>
      <c r="E95" s="18">
        <v>36.700000000000003</v>
      </c>
      <c r="F95" s="66">
        <f t="shared" si="41"/>
        <v>10.194444444444445</v>
      </c>
      <c r="G95" s="17">
        <f t="shared" si="73"/>
        <v>-0.15277777777777798</v>
      </c>
      <c r="H95" s="17">
        <f t="shared" si="42"/>
        <v>42.5</v>
      </c>
      <c r="I95" s="28">
        <f>'Ducati Panigale 1199 data'!$C$8*G95</f>
        <v>-42.472222222222278</v>
      </c>
      <c r="J95" s="28">
        <f>'Ducati Panigale 1199 data'!$C$8*'Ducati Panigale 1199 data'!$C$15*'Ducati Panigale 1199 data'!$C$10</f>
        <v>54.543600000000005</v>
      </c>
      <c r="K95" s="28">
        <f>(0.5*'Ducati Panigale 1199 data'!$C$12)*'Ducati Panigale 1199 data'!$C$14*'Ducati Panigale 1199 data'!$C$11*F95^2</f>
        <v>14.704328616898151</v>
      </c>
      <c r="L95" s="28">
        <f t="shared" si="43"/>
        <v>26.775706394675879</v>
      </c>
      <c r="M95" s="28">
        <f t="shared" si="39"/>
        <v>272.96345130127912</v>
      </c>
      <c r="N95" s="17">
        <f t="shared" si="44"/>
        <v>0.27296345130127914</v>
      </c>
      <c r="O95" s="105">
        <f t="shared" si="45"/>
        <v>0</v>
      </c>
      <c r="P95" s="105">
        <f t="shared" si="46"/>
        <v>0</v>
      </c>
      <c r="Q95" s="105">
        <f t="shared" si="74"/>
        <v>11.403638428057491</v>
      </c>
      <c r="R95" s="27">
        <f t="shared" si="47"/>
        <v>3.1676773411270808E-3</v>
      </c>
      <c r="S95" s="98">
        <f t="shared" si="48"/>
        <v>0.27296345130127914</v>
      </c>
      <c r="T95" s="17">
        <f t="shared" si="75"/>
        <v>61.047396264085805</v>
      </c>
      <c r="U95" s="17">
        <f t="shared" si="49"/>
        <v>1.6957610073357169E-2</v>
      </c>
      <c r="V95" s="17">
        <f t="shared" si="50"/>
        <v>10.833456506654615</v>
      </c>
      <c r="W95" s="17">
        <f t="shared" si="51"/>
        <v>10.400118246388431</v>
      </c>
      <c r="X95" s="17">
        <f t="shared" si="51"/>
        <v>9.9841135165328936</v>
      </c>
      <c r="Y95" s="17">
        <f t="shared" si="52"/>
        <v>9.8842723813675644</v>
      </c>
      <c r="Z95" s="17">
        <f>Y95/3600</f>
        <v>2.7456312170465458E-3</v>
      </c>
      <c r="AA95" s="17">
        <f>0.96*Y95</f>
        <v>9.4889014861128622</v>
      </c>
      <c r="AB95" s="17">
        <f t="shared" si="53"/>
        <v>9.109345426668348</v>
      </c>
      <c r="AC95" s="17">
        <f t="shared" si="54"/>
        <v>8.6538781553349295</v>
      </c>
      <c r="AD95" s="17">
        <f t="shared" si="55"/>
        <v>8.6538781553349295</v>
      </c>
      <c r="AE95" s="17">
        <f t="shared" si="76"/>
        <v>2.4038550431485914E-3</v>
      </c>
      <c r="AF95" s="17">
        <f>T95-AD95</f>
        <v>52.393518108750875</v>
      </c>
      <c r="AG95" s="17">
        <f t="shared" si="56"/>
        <v>1.4553755030208577E-2</v>
      </c>
      <c r="AH95" s="28">
        <f>0.5*'Ducati Panigale 1199 data'!$C$8*'WLTP class 3 v5'!F95^2</f>
        <v>14445.810956790125</v>
      </c>
      <c r="AI95" s="17">
        <f t="shared" si="57"/>
        <v>14.445810956790124</v>
      </c>
      <c r="AJ95" s="17" t="str">
        <f>IF(N95&lt;0, AI95, "0")</f>
        <v>0</v>
      </c>
      <c r="AK95" s="98">
        <f>AK94+AJ95</f>
        <v>116.5313364197531</v>
      </c>
      <c r="AL95" s="105">
        <f t="shared" si="58"/>
        <v>3.2369815672153641E-2</v>
      </c>
      <c r="AM95" s="98">
        <f>IF(N95 &gt; 0, AI95, )</f>
        <v>14.445810956790124</v>
      </c>
      <c r="AN95" s="98">
        <f t="shared" si="77"/>
        <v>532.20279243827167</v>
      </c>
      <c r="AO95" s="98">
        <f t="shared" si="59"/>
        <v>0.14783410901063102</v>
      </c>
      <c r="AP95" s="27">
        <f t="shared" si="60"/>
        <v>0</v>
      </c>
      <c r="AQ95" s="27">
        <f t="shared" si="61"/>
        <v>0</v>
      </c>
      <c r="AR95" s="27">
        <f t="shared" si="62"/>
        <v>0</v>
      </c>
      <c r="AS95" s="27">
        <f t="shared" si="63"/>
        <v>0</v>
      </c>
      <c r="AT95" s="27">
        <f t="shared" si="40"/>
        <v>0</v>
      </c>
      <c r="AU95" s="27">
        <f t="shared" si="40"/>
        <v>0</v>
      </c>
      <c r="AV95" s="27">
        <f t="shared" si="64"/>
        <v>0</v>
      </c>
      <c r="AW95" s="27">
        <f t="shared" si="65"/>
        <v>0</v>
      </c>
      <c r="AX95" s="27">
        <f t="shared" si="66"/>
        <v>0</v>
      </c>
      <c r="AY95" s="27">
        <f>AN95-AW95</f>
        <v>532.20279243827167</v>
      </c>
      <c r="AZ95" s="110">
        <f t="shared" si="67"/>
        <v>0.14783410901063102</v>
      </c>
      <c r="BB95" s="65">
        <v>0</v>
      </c>
      <c r="BC95" s="83">
        <f t="shared" si="68"/>
        <v>0</v>
      </c>
      <c r="BD95" s="83">
        <f t="shared" si="69"/>
        <v>0</v>
      </c>
      <c r="BE95" s="83">
        <f t="shared" si="70"/>
        <v>0</v>
      </c>
      <c r="BF95" s="83">
        <f t="shared" si="71"/>
        <v>0</v>
      </c>
      <c r="BG95" s="83">
        <f t="shared" si="72"/>
        <v>0</v>
      </c>
    </row>
    <row r="96" spans="2:59">
      <c r="B96" s="9" t="s">
        <v>32</v>
      </c>
      <c r="C96" s="9">
        <v>85</v>
      </c>
      <c r="D96" s="9">
        <v>85</v>
      </c>
      <c r="E96" s="18">
        <v>35.9</v>
      </c>
      <c r="F96" s="66">
        <f t="shared" si="41"/>
        <v>9.9722222222222214</v>
      </c>
      <c r="G96" s="17">
        <f t="shared" si="73"/>
        <v>-0.19444444444444522</v>
      </c>
      <c r="H96" s="17">
        <f t="shared" si="42"/>
        <v>43</v>
      </c>
      <c r="I96" s="28">
        <f>'Ducati Panigale 1199 data'!$C$8*G96</f>
        <v>-54.05555555555577</v>
      </c>
      <c r="J96" s="28">
        <f>'Ducati Panigale 1199 data'!$C$8*'Ducati Panigale 1199 data'!$C$15*'Ducati Panigale 1199 data'!$C$10</f>
        <v>54.543600000000005</v>
      </c>
      <c r="K96" s="28">
        <f>(0.5*'Ducati Panigale 1199 data'!$C$12)*'Ducati Panigale 1199 data'!$C$14*'Ducati Panigale 1199 data'!$C$11*F96^2</f>
        <v>14.070255005787036</v>
      </c>
      <c r="L96" s="28">
        <f t="shared" si="43"/>
        <v>14.558299450231271</v>
      </c>
      <c r="M96" s="28">
        <f t="shared" si="39"/>
        <v>145.17859729536184</v>
      </c>
      <c r="N96" s="17">
        <f t="shared" si="44"/>
        <v>0.14517859729536184</v>
      </c>
      <c r="O96" s="105">
        <f t="shared" si="45"/>
        <v>0</v>
      </c>
      <c r="P96" s="105">
        <f t="shared" si="46"/>
        <v>0</v>
      </c>
      <c r="Q96" s="105">
        <f t="shared" si="74"/>
        <v>11.403638428057491</v>
      </c>
      <c r="R96" s="27">
        <f t="shared" si="47"/>
        <v>3.1676773411270808E-3</v>
      </c>
      <c r="S96" s="98">
        <f t="shared" si="48"/>
        <v>0.14517859729536184</v>
      </c>
      <c r="T96" s="17">
        <f t="shared" si="75"/>
        <v>61.192574861381168</v>
      </c>
      <c r="U96" s="17">
        <f t="shared" si="49"/>
        <v>1.6997937461494767E-2</v>
      </c>
      <c r="V96" s="17">
        <f t="shared" si="50"/>
        <v>10.833456506654615</v>
      </c>
      <c r="W96" s="17">
        <f t="shared" si="51"/>
        <v>10.400118246388431</v>
      </c>
      <c r="X96" s="17">
        <f t="shared" si="51"/>
        <v>9.9841135165328936</v>
      </c>
      <c r="Y96" s="17">
        <f t="shared" si="52"/>
        <v>9.8842723813675644</v>
      </c>
      <c r="Z96" s="17">
        <f>Y96/3600</f>
        <v>2.7456312170465458E-3</v>
      </c>
      <c r="AA96" s="17">
        <f>0.96*Y96</f>
        <v>9.4889014861128622</v>
      </c>
      <c r="AB96" s="17">
        <f t="shared" si="53"/>
        <v>9.109345426668348</v>
      </c>
      <c r="AC96" s="17">
        <f t="shared" si="54"/>
        <v>8.6538781553349295</v>
      </c>
      <c r="AD96" s="17">
        <f t="shared" si="55"/>
        <v>8.6538781553349295</v>
      </c>
      <c r="AE96" s="17">
        <f t="shared" si="76"/>
        <v>2.4038550431485914E-3</v>
      </c>
      <c r="AF96" s="17">
        <f>T96-AD96</f>
        <v>52.538696706046238</v>
      </c>
      <c r="AG96" s="17">
        <f t="shared" si="56"/>
        <v>1.4594082418346177E-2</v>
      </c>
      <c r="AH96" s="28">
        <f>0.5*'Ducati Panigale 1199 data'!$C$8*'WLTP class 3 v5'!F96^2</f>
        <v>13822.885030864194</v>
      </c>
      <c r="AI96" s="17">
        <f t="shared" si="57"/>
        <v>13.822885030864194</v>
      </c>
      <c r="AJ96" s="17" t="str">
        <f>IF(N96&lt;0, AI96, "0")</f>
        <v>0</v>
      </c>
      <c r="AK96" s="98">
        <f>AK95+AJ96</f>
        <v>116.5313364197531</v>
      </c>
      <c r="AL96" s="105">
        <f t="shared" si="58"/>
        <v>3.2369815672153641E-2</v>
      </c>
      <c r="AM96" s="98">
        <f>IF(N96 &gt; 0, AI96, )</f>
        <v>13.822885030864194</v>
      </c>
      <c r="AN96" s="98">
        <f t="shared" si="77"/>
        <v>546.02567746913587</v>
      </c>
      <c r="AO96" s="98">
        <f t="shared" si="59"/>
        <v>0.15167379929698219</v>
      </c>
      <c r="AP96" s="27">
        <f t="shared" si="60"/>
        <v>0</v>
      </c>
      <c r="AQ96" s="27">
        <f t="shared" si="61"/>
        <v>0</v>
      </c>
      <c r="AR96" s="27">
        <f t="shared" si="62"/>
        <v>0</v>
      </c>
      <c r="AS96" s="27">
        <f t="shared" si="63"/>
        <v>0</v>
      </c>
      <c r="AT96" s="27">
        <f t="shared" si="40"/>
        <v>0</v>
      </c>
      <c r="AU96" s="27">
        <f t="shared" si="40"/>
        <v>0</v>
      </c>
      <c r="AV96" s="27">
        <f t="shared" si="64"/>
        <v>0</v>
      </c>
      <c r="AW96" s="27">
        <f t="shared" si="65"/>
        <v>0</v>
      </c>
      <c r="AX96" s="27">
        <f t="shared" si="66"/>
        <v>0</v>
      </c>
      <c r="AY96" s="27">
        <f>AN96-AW96</f>
        <v>546.02567746913587</v>
      </c>
      <c r="AZ96" s="110">
        <f t="shared" si="67"/>
        <v>0.15167379929698219</v>
      </c>
      <c r="BB96" s="65">
        <v>0</v>
      </c>
      <c r="BC96" s="83">
        <f t="shared" si="68"/>
        <v>0</v>
      </c>
      <c r="BD96" s="83">
        <f t="shared" si="69"/>
        <v>0</v>
      </c>
      <c r="BE96" s="83">
        <f t="shared" si="70"/>
        <v>0</v>
      </c>
      <c r="BF96" s="83">
        <f t="shared" si="71"/>
        <v>0</v>
      </c>
      <c r="BG96" s="83">
        <f t="shared" si="72"/>
        <v>0</v>
      </c>
    </row>
    <row r="97" spans="2:59">
      <c r="B97" s="9" t="s">
        <v>32</v>
      </c>
      <c r="C97" s="9">
        <v>86</v>
      </c>
      <c r="D97" s="9">
        <v>86</v>
      </c>
      <c r="E97" s="18">
        <v>35.299999999999997</v>
      </c>
      <c r="F97" s="66">
        <f t="shared" si="41"/>
        <v>9.8055555555555554</v>
      </c>
      <c r="G97" s="17">
        <f t="shared" si="73"/>
        <v>-0.18055555555555516</v>
      </c>
      <c r="H97" s="17">
        <f t="shared" si="42"/>
        <v>43.5</v>
      </c>
      <c r="I97" s="28">
        <f>'Ducati Panigale 1199 data'!$C$8*G97</f>
        <v>-50.194444444444336</v>
      </c>
      <c r="J97" s="28">
        <f>'Ducati Panigale 1199 data'!$C$8*'Ducati Panigale 1199 data'!$C$15*'Ducati Panigale 1199 data'!$C$10</f>
        <v>54.543600000000005</v>
      </c>
      <c r="K97" s="28">
        <f>(0.5*'Ducati Panigale 1199 data'!$C$12)*'Ducati Panigale 1199 data'!$C$14*'Ducati Panigale 1199 data'!$C$11*F97^2</f>
        <v>13.603870283564817</v>
      </c>
      <c r="L97" s="28">
        <f t="shared" si="43"/>
        <v>17.953025839120485</v>
      </c>
      <c r="M97" s="28">
        <f t="shared" si="39"/>
        <v>176.0393922558203</v>
      </c>
      <c r="N97" s="17">
        <f t="shared" si="44"/>
        <v>0.1760393922558203</v>
      </c>
      <c r="O97" s="105">
        <f t="shared" si="45"/>
        <v>0</v>
      </c>
      <c r="P97" s="105">
        <f t="shared" si="46"/>
        <v>0</v>
      </c>
      <c r="Q97" s="105">
        <f t="shared" si="74"/>
        <v>11.403638428057491</v>
      </c>
      <c r="R97" s="27">
        <f t="shared" si="47"/>
        <v>3.1676773411270808E-3</v>
      </c>
      <c r="S97" s="98">
        <f t="shared" si="48"/>
        <v>0.1760393922558203</v>
      </c>
      <c r="T97" s="17">
        <f t="shared" si="75"/>
        <v>61.368614253636991</v>
      </c>
      <c r="U97" s="17">
        <f t="shared" si="49"/>
        <v>1.704683729267694E-2</v>
      </c>
      <c r="V97" s="17">
        <f t="shared" si="50"/>
        <v>10.833456506654615</v>
      </c>
      <c r="W97" s="17">
        <f t="shared" si="51"/>
        <v>10.400118246388431</v>
      </c>
      <c r="X97" s="17">
        <f t="shared" si="51"/>
        <v>9.9841135165328936</v>
      </c>
      <c r="Y97" s="17">
        <f t="shared" si="52"/>
        <v>9.8842723813675644</v>
      </c>
      <c r="Z97" s="17">
        <f>Y97/3600</f>
        <v>2.7456312170465458E-3</v>
      </c>
      <c r="AA97" s="17">
        <f>0.96*Y97</f>
        <v>9.4889014861128622</v>
      </c>
      <c r="AB97" s="17">
        <f t="shared" si="53"/>
        <v>9.109345426668348</v>
      </c>
      <c r="AC97" s="17">
        <f t="shared" si="54"/>
        <v>8.6538781553349295</v>
      </c>
      <c r="AD97" s="17">
        <f t="shared" si="55"/>
        <v>8.6538781553349295</v>
      </c>
      <c r="AE97" s="17">
        <f t="shared" si="76"/>
        <v>2.4038550431485914E-3</v>
      </c>
      <c r="AF97" s="17">
        <f>T97-AD97</f>
        <v>52.714736098302062</v>
      </c>
      <c r="AG97" s="17">
        <f t="shared" si="56"/>
        <v>1.464298224952835E-2</v>
      </c>
      <c r="AH97" s="28">
        <f>0.5*'Ducati Panigale 1199 data'!$C$8*'WLTP class 3 v5'!F97^2</f>
        <v>13364.699845679012</v>
      </c>
      <c r="AI97" s="17">
        <f t="shared" si="57"/>
        <v>13.364699845679011</v>
      </c>
      <c r="AJ97" s="17" t="str">
        <f>IF(N97&lt;0, AI97, "0")</f>
        <v>0</v>
      </c>
      <c r="AK97" s="98">
        <f>AK96+AJ97</f>
        <v>116.5313364197531</v>
      </c>
      <c r="AL97" s="105">
        <f t="shared" si="58"/>
        <v>3.2369815672153641E-2</v>
      </c>
      <c r="AM97" s="98">
        <f>IF(N97 &gt; 0, AI97, )</f>
        <v>13.364699845679011</v>
      </c>
      <c r="AN97" s="98">
        <f t="shared" si="77"/>
        <v>559.39037731481483</v>
      </c>
      <c r="AO97" s="98">
        <f t="shared" si="59"/>
        <v>0.15538621592078189</v>
      </c>
      <c r="AP97" s="27">
        <f t="shared" si="60"/>
        <v>0</v>
      </c>
      <c r="AQ97" s="27">
        <f t="shared" si="61"/>
        <v>0</v>
      </c>
      <c r="AR97" s="27">
        <f t="shared" si="62"/>
        <v>0</v>
      </c>
      <c r="AS97" s="27">
        <f t="shared" si="63"/>
        <v>0</v>
      </c>
      <c r="AT97" s="27">
        <f t="shared" si="40"/>
        <v>0</v>
      </c>
      <c r="AU97" s="27">
        <f t="shared" si="40"/>
        <v>0</v>
      </c>
      <c r="AV97" s="27">
        <f t="shared" si="64"/>
        <v>0</v>
      </c>
      <c r="AW97" s="27">
        <f t="shared" si="65"/>
        <v>0</v>
      </c>
      <c r="AX97" s="27">
        <f t="shared" si="66"/>
        <v>0</v>
      </c>
      <c r="AY97" s="27">
        <f>AN97-AW97</f>
        <v>559.39037731481483</v>
      </c>
      <c r="AZ97" s="110">
        <f t="shared" si="67"/>
        <v>0.15538621592078189</v>
      </c>
      <c r="BB97" s="65">
        <v>0</v>
      </c>
      <c r="BC97" s="83">
        <f t="shared" si="68"/>
        <v>0</v>
      </c>
      <c r="BD97" s="83">
        <f t="shared" si="69"/>
        <v>0</v>
      </c>
      <c r="BE97" s="83">
        <f t="shared" si="70"/>
        <v>0</v>
      </c>
      <c r="BF97" s="83">
        <f t="shared" si="71"/>
        <v>0</v>
      </c>
      <c r="BG97" s="83">
        <f t="shared" si="72"/>
        <v>0</v>
      </c>
    </row>
    <row r="98" spans="2:59">
      <c r="B98" s="9" t="s">
        <v>32</v>
      </c>
      <c r="C98" s="9">
        <v>87</v>
      </c>
      <c r="D98" s="9">
        <v>87</v>
      </c>
      <c r="E98" s="18">
        <v>34.6</v>
      </c>
      <c r="F98" s="66">
        <f t="shared" si="41"/>
        <v>9.6111111111111107</v>
      </c>
      <c r="G98" s="17">
        <f t="shared" si="73"/>
        <v>-0.15277777777777699</v>
      </c>
      <c r="H98" s="17">
        <f t="shared" si="42"/>
        <v>44</v>
      </c>
      <c r="I98" s="28">
        <f>'Ducati Panigale 1199 data'!$C$8*G98</f>
        <v>-42.472222222222001</v>
      </c>
      <c r="J98" s="28">
        <f>'Ducati Panigale 1199 data'!$C$8*'Ducati Panigale 1199 data'!$C$15*'Ducati Panigale 1199 data'!$C$10</f>
        <v>54.543600000000005</v>
      </c>
      <c r="K98" s="28">
        <f>(0.5*'Ducati Panigale 1199 data'!$C$12)*'Ducati Panigale 1199 data'!$C$14*'Ducati Panigale 1199 data'!$C$11*F98^2</f>
        <v>13.069689467592594</v>
      </c>
      <c r="L98" s="28">
        <f t="shared" si="43"/>
        <v>25.1410672453706</v>
      </c>
      <c r="M98" s="28">
        <f t="shared" si="39"/>
        <v>241.63359074717297</v>
      </c>
      <c r="N98" s="17">
        <f t="shared" si="44"/>
        <v>0.24163359074717297</v>
      </c>
      <c r="O98" s="105">
        <f t="shared" si="45"/>
        <v>0</v>
      </c>
      <c r="P98" s="105">
        <f t="shared" si="46"/>
        <v>0</v>
      </c>
      <c r="Q98" s="105">
        <f t="shared" si="74"/>
        <v>11.403638428057491</v>
      </c>
      <c r="R98" s="27">
        <f t="shared" si="47"/>
        <v>3.1676773411270808E-3</v>
      </c>
      <c r="S98" s="98">
        <f t="shared" si="48"/>
        <v>0.24163359074717297</v>
      </c>
      <c r="T98" s="17">
        <f t="shared" si="75"/>
        <v>61.610247844384162</v>
      </c>
      <c r="U98" s="17">
        <f t="shared" si="49"/>
        <v>1.7113957734551155E-2</v>
      </c>
      <c r="V98" s="17">
        <f t="shared" si="50"/>
        <v>10.833456506654615</v>
      </c>
      <c r="W98" s="17">
        <f t="shared" si="51"/>
        <v>10.400118246388431</v>
      </c>
      <c r="X98" s="17">
        <f t="shared" si="51"/>
        <v>9.9841135165328936</v>
      </c>
      <c r="Y98" s="17">
        <f t="shared" si="52"/>
        <v>9.8842723813675644</v>
      </c>
      <c r="Z98" s="17">
        <f>Y98/3600</f>
        <v>2.7456312170465458E-3</v>
      </c>
      <c r="AA98" s="17">
        <f>0.96*Y98</f>
        <v>9.4889014861128622</v>
      </c>
      <c r="AB98" s="17">
        <f t="shared" si="53"/>
        <v>9.109345426668348</v>
      </c>
      <c r="AC98" s="17">
        <f t="shared" si="54"/>
        <v>8.6538781553349295</v>
      </c>
      <c r="AD98" s="17">
        <f t="shared" si="55"/>
        <v>8.6538781553349295</v>
      </c>
      <c r="AE98" s="17">
        <f t="shared" si="76"/>
        <v>2.4038550431485914E-3</v>
      </c>
      <c r="AF98" s="17">
        <f>T98-AD98</f>
        <v>52.956369689049232</v>
      </c>
      <c r="AG98" s="17">
        <f t="shared" si="56"/>
        <v>1.4710102691402565E-2</v>
      </c>
      <c r="AH98" s="28">
        <f>0.5*'Ducati Panigale 1199 data'!$C$8*'WLTP class 3 v5'!F98^2</f>
        <v>12839.910493827161</v>
      </c>
      <c r="AI98" s="17">
        <f t="shared" si="57"/>
        <v>12.839910493827162</v>
      </c>
      <c r="AJ98" s="17" t="str">
        <f>IF(N98&lt;0, AI98, "0")</f>
        <v>0</v>
      </c>
      <c r="AK98" s="98">
        <f>AK97+AJ98</f>
        <v>116.5313364197531</v>
      </c>
      <c r="AL98" s="105">
        <f t="shared" si="58"/>
        <v>3.2369815672153641E-2</v>
      </c>
      <c r="AM98" s="98">
        <f>IF(N98 &gt; 0, AI98, )</f>
        <v>12.839910493827162</v>
      </c>
      <c r="AN98" s="98">
        <f t="shared" si="77"/>
        <v>572.23028780864195</v>
      </c>
      <c r="AO98" s="98">
        <f t="shared" si="59"/>
        <v>0.15895285772462275</v>
      </c>
      <c r="AP98" s="27">
        <f t="shared" si="60"/>
        <v>0</v>
      </c>
      <c r="AQ98" s="27">
        <f t="shared" si="61"/>
        <v>0</v>
      </c>
      <c r="AR98" s="27">
        <f t="shared" si="62"/>
        <v>0</v>
      </c>
      <c r="AS98" s="27">
        <f t="shared" si="63"/>
        <v>0</v>
      </c>
      <c r="AT98" s="27">
        <f t="shared" si="40"/>
        <v>0</v>
      </c>
      <c r="AU98" s="27">
        <f t="shared" si="40"/>
        <v>0</v>
      </c>
      <c r="AV98" s="27">
        <f t="shared" si="64"/>
        <v>0</v>
      </c>
      <c r="AW98" s="27">
        <f t="shared" si="65"/>
        <v>0</v>
      </c>
      <c r="AX98" s="27">
        <f t="shared" si="66"/>
        <v>0</v>
      </c>
      <c r="AY98" s="27">
        <f>AN98-AW98</f>
        <v>572.23028780864195</v>
      </c>
      <c r="AZ98" s="110">
        <f t="shared" si="67"/>
        <v>0.15895285772462275</v>
      </c>
      <c r="BB98" s="65">
        <v>0</v>
      </c>
      <c r="BC98" s="83">
        <f t="shared" si="68"/>
        <v>0</v>
      </c>
      <c r="BD98" s="83">
        <f t="shared" si="69"/>
        <v>0</v>
      </c>
      <c r="BE98" s="83">
        <f t="shared" si="70"/>
        <v>0</v>
      </c>
      <c r="BF98" s="83">
        <f t="shared" si="71"/>
        <v>0</v>
      </c>
      <c r="BG98" s="83">
        <f t="shared" si="72"/>
        <v>0</v>
      </c>
    </row>
    <row r="99" spans="2:59">
      <c r="B99" s="9" t="s">
        <v>32</v>
      </c>
      <c r="C99" s="9">
        <v>88</v>
      </c>
      <c r="D99" s="9">
        <v>88</v>
      </c>
      <c r="E99" s="18">
        <v>34.200000000000003</v>
      </c>
      <c r="F99" s="66">
        <f t="shared" si="41"/>
        <v>9.5</v>
      </c>
      <c r="G99" s="17">
        <f t="shared" si="73"/>
        <v>-0.37500000000000039</v>
      </c>
      <c r="H99" s="17">
        <f t="shared" si="42"/>
        <v>44.5</v>
      </c>
      <c r="I99" s="28">
        <f>'Ducati Panigale 1199 data'!$C$8*G99</f>
        <v>-104.25000000000011</v>
      </c>
      <c r="J99" s="28">
        <f>'Ducati Panigale 1199 data'!$C$8*'Ducati Panigale 1199 data'!$C$15*'Ducati Panigale 1199 data'!$C$10</f>
        <v>54.543600000000005</v>
      </c>
      <c r="K99" s="28">
        <f>(0.5*'Ducati Panigale 1199 data'!$C$12)*'Ducati Panigale 1199 data'!$C$14*'Ducati Panigale 1199 data'!$C$11*F99^2</f>
        <v>12.769246875000002</v>
      </c>
      <c r="L99" s="28">
        <f t="shared" si="43"/>
        <v>-36.937153125000108</v>
      </c>
      <c r="M99" s="28">
        <f t="shared" si="39"/>
        <v>-350.90295468750105</v>
      </c>
      <c r="N99" s="17">
        <f t="shared" si="44"/>
        <v>-0.35090295468750105</v>
      </c>
      <c r="O99" s="105">
        <f t="shared" si="45"/>
        <v>-0.35090295468750105</v>
      </c>
      <c r="P99" s="105">
        <f t="shared" si="46"/>
        <v>0.35090295468750105</v>
      </c>
      <c r="Q99" s="105">
        <f t="shared" si="74"/>
        <v>11.754541382744991</v>
      </c>
      <c r="R99" s="27">
        <f t="shared" si="47"/>
        <v>3.2651503840958307E-3</v>
      </c>
      <c r="S99" s="98">
        <f t="shared" si="48"/>
        <v>0</v>
      </c>
      <c r="T99" s="17">
        <f t="shared" si="75"/>
        <v>61.610247844384162</v>
      </c>
      <c r="U99" s="17">
        <f t="shared" si="49"/>
        <v>1.7113957734551155E-2</v>
      </c>
      <c r="V99" s="17">
        <f t="shared" si="50"/>
        <v>11.166814313607741</v>
      </c>
      <c r="W99" s="17">
        <f t="shared" si="51"/>
        <v>10.720141741063431</v>
      </c>
      <c r="X99" s="17">
        <f t="shared" si="51"/>
        <v>10.291336071420893</v>
      </c>
      <c r="Y99" s="17">
        <f t="shared" si="52"/>
        <v>10.188422710706684</v>
      </c>
      <c r="Z99" s="17">
        <f>Y99/3600</f>
        <v>2.8301174196407454E-3</v>
      </c>
      <c r="AA99" s="17">
        <f>0.96*Y99</f>
        <v>9.7808858022784158</v>
      </c>
      <c r="AB99" s="17">
        <f t="shared" si="53"/>
        <v>9.3896503701872795</v>
      </c>
      <c r="AC99" s="17">
        <f t="shared" si="54"/>
        <v>8.920167851677915</v>
      </c>
      <c r="AD99" s="17">
        <f t="shared" si="55"/>
        <v>8.920167851677915</v>
      </c>
      <c r="AE99" s="17">
        <f t="shared" si="76"/>
        <v>2.4778244032438654E-3</v>
      </c>
      <c r="AF99" s="17">
        <f>T99-AD99</f>
        <v>52.690079992706245</v>
      </c>
      <c r="AG99" s="17">
        <f t="shared" si="56"/>
        <v>1.463613333130729E-2</v>
      </c>
      <c r="AH99" s="28">
        <f>0.5*'Ducati Panigale 1199 data'!$C$8*'WLTP class 3 v5'!F99^2</f>
        <v>12544.75</v>
      </c>
      <c r="AI99" s="17">
        <f t="shared" si="57"/>
        <v>12.544750000000001</v>
      </c>
      <c r="AJ99" s="17">
        <f>IF(N99&lt;0, AI99, "0")</f>
        <v>12.544750000000001</v>
      </c>
      <c r="AK99" s="98">
        <f>AK98+AJ99</f>
        <v>129.0760864197531</v>
      </c>
      <c r="AL99" s="105">
        <f t="shared" si="58"/>
        <v>3.5854468449931419E-2</v>
      </c>
      <c r="AM99" s="98">
        <f>IF(N99 &gt; 0, AI99, )</f>
        <v>0</v>
      </c>
      <c r="AN99" s="98">
        <f t="shared" si="77"/>
        <v>572.23028780864195</v>
      </c>
      <c r="AO99" s="98">
        <f t="shared" si="59"/>
        <v>0.15895285772462275</v>
      </c>
      <c r="AP99" s="27">
        <f t="shared" si="60"/>
        <v>11.917512499999999</v>
      </c>
      <c r="AQ99" s="27">
        <f t="shared" si="61"/>
        <v>11.440811999999999</v>
      </c>
      <c r="AR99" s="27">
        <f t="shared" si="62"/>
        <v>10.983179519999998</v>
      </c>
      <c r="AS99" s="27">
        <f t="shared" si="63"/>
        <v>10.873347724799999</v>
      </c>
      <c r="AT99" s="27">
        <f t="shared" si="40"/>
        <v>10.438413815807998</v>
      </c>
      <c r="AU99" s="27">
        <f t="shared" si="40"/>
        <v>10.020877263175677</v>
      </c>
      <c r="AV99" s="27">
        <f t="shared" si="64"/>
        <v>9.5198334000168927</v>
      </c>
      <c r="AW99" s="27">
        <f t="shared" si="65"/>
        <v>9.5198334000168927</v>
      </c>
      <c r="AX99" s="27">
        <f t="shared" si="66"/>
        <v>2.6443981666713591E-3</v>
      </c>
      <c r="AY99" s="27">
        <f>AN99-AW99</f>
        <v>562.71045440862508</v>
      </c>
      <c r="AZ99" s="110">
        <f t="shared" si="67"/>
        <v>0.15630845955795142</v>
      </c>
      <c r="BB99" s="65">
        <v>0.35090295468750099</v>
      </c>
      <c r="BC99" s="83">
        <f t="shared" si="68"/>
        <v>0.3158126592187509</v>
      </c>
      <c r="BD99" s="83">
        <f t="shared" si="69"/>
        <v>0.30002202625781332</v>
      </c>
      <c r="BE99" s="83">
        <f t="shared" si="70"/>
        <v>0.28802114520750077</v>
      </c>
      <c r="BF99" s="83">
        <f t="shared" si="71"/>
        <v>0.27073987649505071</v>
      </c>
      <c r="BG99" s="83">
        <f t="shared" si="72"/>
        <v>0.27073987649505071</v>
      </c>
    </row>
    <row r="100" spans="2:59">
      <c r="B100" s="9" t="s">
        <v>32</v>
      </c>
      <c r="C100" s="9">
        <v>89</v>
      </c>
      <c r="D100" s="9">
        <v>89</v>
      </c>
      <c r="E100" s="18">
        <v>31.9</v>
      </c>
      <c r="F100" s="66">
        <f t="shared" si="41"/>
        <v>8.8611111111111107</v>
      </c>
      <c r="G100" s="17">
        <f t="shared" si="73"/>
        <v>-0.95833333333333359</v>
      </c>
      <c r="H100" s="17">
        <f t="shared" si="42"/>
        <v>45</v>
      </c>
      <c r="I100" s="28">
        <f>'Ducati Panigale 1199 data'!$C$8*G100</f>
        <v>-266.41666666666674</v>
      </c>
      <c r="J100" s="28">
        <f>'Ducati Panigale 1199 data'!$C$8*'Ducati Panigale 1199 data'!$C$15*'Ducati Panigale 1199 data'!$C$10</f>
        <v>54.543600000000005</v>
      </c>
      <c r="K100" s="28">
        <f>(0.5*'Ducati Panigale 1199 data'!$C$12)*'Ducati Panigale 1199 data'!$C$14*'Ducati Panigale 1199 data'!$C$11*F100^2</f>
        <v>11.109498061342594</v>
      </c>
      <c r="L100" s="28">
        <f t="shared" si="43"/>
        <v>-200.76356860532414</v>
      </c>
      <c r="M100" s="28">
        <f t="shared" si="39"/>
        <v>-1778.9882884749554</v>
      </c>
      <c r="N100" s="17">
        <f t="shared" si="44"/>
        <v>-1.7789882884749555</v>
      </c>
      <c r="O100" s="105">
        <f t="shared" si="45"/>
        <v>-1.7789882884749555</v>
      </c>
      <c r="P100" s="105">
        <f t="shared" si="46"/>
        <v>1.7789882884749555</v>
      </c>
      <c r="Q100" s="105">
        <f t="shared" si="74"/>
        <v>13.533529671219947</v>
      </c>
      <c r="R100" s="27">
        <f t="shared" si="47"/>
        <v>3.7593137975610964E-3</v>
      </c>
      <c r="S100" s="98">
        <f t="shared" si="48"/>
        <v>0</v>
      </c>
      <c r="T100" s="17">
        <f t="shared" si="75"/>
        <v>61.610247844384162</v>
      </c>
      <c r="U100" s="17">
        <f t="shared" si="49"/>
        <v>1.7113957734551155E-2</v>
      </c>
      <c r="V100" s="17">
        <f t="shared" si="50"/>
        <v>12.856853187658949</v>
      </c>
      <c r="W100" s="17">
        <f t="shared" si="51"/>
        <v>12.342579060152591</v>
      </c>
      <c r="X100" s="17">
        <f t="shared" si="51"/>
        <v>11.848875897746487</v>
      </c>
      <c r="Y100" s="17">
        <f t="shared" si="52"/>
        <v>11.730387138769022</v>
      </c>
      <c r="Z100" s="17">
        <f>Y100/3600</f>
        <v>3.2584408718802837E-3</v>
      </c>
      <c r="AA100" s="17">
        <f>0.96*Y100</f>
        <v>11.261171653218261</v>
      </c>
      <c r="AB100" s="17">
        <f t="shared" si="53"/>
        <v>10.81072478708953</v>
      </c>
      <c r="AC100" s="17">
        <f t="shared" si="54"/>
        <v>10.270188547735053</v>
      </c>
      <c r="AD100" s="17">
        <f t="shared" si="55"/>
        <v>10.270188547735053</v>
      </c>
      <c r="AE100" s="17">
        <f t="shared" si="76"/>
        <v>2.8528301521486259E-3</v>
      </c>
      <c r="AF100" s="17">
        <f>T100-AD100</f>
        <v>51.340059296649109</v>
      </c>
      <c r="AG100" s="17">
        <f t="shared" si="56"/>
        <v>1.4261127582402531E-2</v>
      </c>
      <c r="AH100" s="28">
        <f>0.5*'Ducati Panigale 1199 data'!$C$8*'WLTP class 3 v5'!F100^2</f>
        <v>10914.181327160493</v>
      </c>
      <c r="AI100" s="17">
        <f t="shared" si="57"/>
        <v>10.914181327160493</v>
      </c>
      <c r="AJ100" s="17">
        <f>IF(N100&lt;0, AI100, "0")</f>
        <v>10.914181327160493</v>
      </c>
      <c r="AK100" s="98">
        <f>AK99+AJ100</f>
        <v>139.99026774691359</v>
      </c>
      <c r="AL100" s="105">
        <f t="shared" si="58"/>
        <v>3.8886185485253771E-2</v>
      </c>
      <c r="AM100" s="98">
        <f>IF(N100 &gt; 0, AI100, )</f>
        <v>0</v>
      </c>
      <c r="AN100" s="98">
        <f t="shared" si="77"/>
        <v>572.23028780864195</v>
      </c>
      <c r="AO100" s="98">
        <f t="shared" si="59"/>
        <v>0.15895285772462275</v>
      </c>
      <c r="AP100" s="27">
        <f t="shared" si="60"/>
        <v>10.368472260802468</v>
      </c>
      <c r="AQ100" s="27">
        <f t="shared" si="61"/>
        <v>9.9537333703703688</v>
      </c>
      <c r="AR100" s="27">
        <f t="shared" si="62"/>
        <v>9.5555840355555528</v>
      </c>
      <c r="AS100" s="27">
        <f t="shared" si="63"/>
        <v>9.4600281951999978</v>
      </c>
      <c r="AT100" s="27">
        <f t="shared" si="40"/>
        <v>9.081627067391997</v>
      </c>
      <c r="AU100" s="27">
        <f t="shared" si="40"/>
        <v>8.7183619846963172</v>
      </c>
      <c r="AV100" s="27">
        <f t="shared" si="64"/>
        <v>8.2824438854615003</v>
      </c>
      <c r="AW100" s="27">
        <f t="shared" si="65"/>
        <v>8.2824438854615003</v>
      </c>
      <c r="AX100" s="27">
        <f t="shared" si="66"/>
        <v>2.300678857072639E-3</v>
      </c>
      <c r="AY100" s="27">
        <f>AN100-AW100</f>
        <v>563.94784392318047</v>
      </c>
      <c r="AZ100" s="110">
        <f t="shared" si="67"/>
        <v>0.15665217886755012</v>
      </c>
      <c r="BB100" s="65">
        <v>1.7789882884749599</v>
      </c>
      <c r="BC100" s="83">
        <f t="shared" si="68"/>
        <v>1.6010894596274641</v>
      </c>
      <c r="BD100" s="83">
        <f t="shared" si="69"/>
        <v>1.5210349866460908</v>
      </c>
      <c r="BE100" s="83">
        <f t="shared" si="70"/>
        <v>1.4601935871802472</v>
      </c>
      <c r="BF100" s="83">
        <f t="shared" si="71"/>
        <v>1.3725819719494323</v>
      </c>
      <c r="BG100" s="83">
        <f t="shared" si="72"/>
        <v>1.3725819719494323</v>
      </c>
    </row>
    <row r="101" spans="2:59">
      <c r="B101" s="9" t="s">
        <v>32</v>
      </c>
      <c r="C101" s="9">
        <v>90</v>
      </c>
      <c r="D101" s="9">
        <v>90</v>
      </c>
      <c r="E101" s="18">
        <v>27.3</v>
      </c>
      <c r="F101" s="66">
        <f t="shared" si="41"/>
        <v>7.583333333333333</v>
      </c>
      <c r="G101" s="17">
        <f t="shared" si="73"/>
        <v>-1.3749999999999998</v>
      </c>
      <c r="H101" s="17">
        <f t="shared" si="42"/>
        <v>45.5</v>
      </c>
      <c r="I101" s="28">
        <f>'Ducati Panigale 1199 data'!$C$8*G101</f>
        <v>-382.24999999999994</v>
      </c>
      <c r="J101" s="28">
        <f>'Ducati Panigale 1199 data'!$C$8*'Ducati Panigale 1199 data'!$C$15*'Ducati Panigale 1199 data'!$C$10</f>
        <v>54.543600000000005</v>
      </c>
      <c r="K101" s="28">
        <f>(0.5*'Ducati Panigale 1199 data'!$C$12)*'Ducati Panigale 1199 data'!$C$14*'Ducati Panigale 1199 data'!$C$11*F101^2</f>
        <v>8.1365138020833339</v>
      </c>
      <c r="L101" s="28">
        <f t="shared" si="43"/>
        <v>-319.56988619791656</v>
      </c>
      <c r="M101" s="28">
        <f t="shared" si="39"/>
        <v>-2423.4049703342007</v>
      </c>
      <c r="N101" s="17">
        <f t="shared" si="44"/>
        <v>-2.4234049703342007</v>
      </c>
      <c r="O101" s="105">
        <f t="shared" si="45"/>
        <v>-2.4234049703342007</v>
      </c>
      <c r="P101" s="105">
        <f t="shared" si="46"/>
        <v>2.4234049703342007</v>
      </c>
      <c r="Q101" s="105">
        <f t="shared" si="74"/>
        <v>15.956934641554147</v>
      </c>
      <c r="R101" s="27">
        <f t="shared" si="47"/>
        <v>4.4324818448761519E-3</v>
      </c>
      <c r="S101" s="98">
        <f t="shared" si="48"/>
        <v>0</v>
      </c>
      <c r="T101" s="17">
        <f t="shared" si="75"/>
        <v>61.610247844384162</v>
      </c>
      <c r="U101" s="17">
        <f t="shared" si="49"/>
        <v>1.7113957734551155E-2</v>
      </c>
      <c r="V101" s="17">
        <f t="shared" si="50"/>
        <v>15.159087909476439</v>
      </c>
      <c r="W101" s="17">
        <f t="shared" si="51"/>
        <v>14.55272439309738</v>
      </c>
      <c r="X101" s="17">
        <f t="shared" si="51"/>
        <v>13.970615417373484</v>
      </c>
      <c r="Y101" s="17">
        <f t="shared" si="52"/>
        <v>13.830909263199748</v>
      </c>
      <c r="Z101" s="17">
        <f>Y101/3600</f>
        <v>3.8419192397777077E-3</v>
      </c>
      <c r="AA101" s="17">
        <f>0.96*Y101</f>
        <v>13.277672892671758</v>
      </c>
      <c r="AB101" s="17">
        <f t="shared" si="53"/>
        <v>12.746565976964886</v>
      </c>
      <c r="AC101" s="17">
        <f t="shared" si="54"/>
        <v>12.109237678116642</v>
      </c>
      <c r="AD101" s="17">
        <f t="shared" si="55"/>
        <v>12.109237678116642</v>
      </c>
      <c r="AE101" s="17">
        <f t="shared" si="76"/>
        <v>3.3636771328101785E-3</v>
      </c>
      <c r="AF101" s="17">
        <f>T101-AD101</f>
        <v>49.50101016626752</v>
      </c>
      <c r="AG101" s="17">
        <f t="shared" si="56"/>
        <v>1.3750280601740978E-2</v>
      </c>
      <c r="AH101" s="28">
        <f>0.5*'Ducati Panigale 1199 data'!$C$8*'WLTP class 3 v5'!F101^2</f>
        <v>7993.4652777777774</v>
      </c>
      <c r="AI101" s="17">
        <f t="shared" si="57"/>
        <v>7.9934652777777773</v>
      </c>
      <c r="AJ101" s="17">
        <f>IF(N101&lt;0, AI101, "0")</f>
        <v>7.9934652777777773</v>
      </c>
      <c r="AK101" s="98">
        <f>AK100+AJ101</f>
        <v>147.98373302469136</v>
      </c>
      <c r="AL101" s="105">
        <f t="shared" si="58"/>
        <v>4.1106592506858712E-2</v>
      </c>
      <c r="AM101" s="98">
        <f>IF(N101 &gt; 0, AI101, )</f>
        <v>0</v>
      </c>
      <c r="AN101" s="98">
        <f t="shared" si="77"/>
        <v>572.23028780864195</v>
      </c>
      <c r="AO101" s="98">
        <f t="shared" si="59"/>
        <v>0.15895285772462275</v>
      </c>
      <c r="AP101" s="27">
        <f t="shared" si="60"/>
        <v>7.5937920138888879</v>
      </c>
      <c r="AQ101" s="27">
        <f t="shared" si="61"/>
        <v>7.2900403333333319</v>
      </c>
      <c r="AR101" s="27">
        <f t="shared" si="62"/>
        <v>6.9984387199999984</v>
      </c>
      <c r="AS101" s="27">
        <f t="shared" si="63"/>
        <v>6.9284543327999986</v>
      </c>
      <c r="AT101" s="27">
        <f t="shared" si="40"/>
        <v>6.6513161594879984</v>
      </c>
      <c r="AU101" s="27">
        <f t="shared" si="40"/>
        <v>6.3852635131084785</v>
      </c>
      <c r="AV101" s="27">
        <f t="shared" si="64"/>
        <v>6.0660003374530547</v>
      </c>
      <c r="AW101" s="27">
        <f t="shared" si="65"/>
        <v>6.0660003374530547</v>
      </c>
      <c r="AX101" s="27">
        <f t="shared" si="66"/>
        <v>1.6850000937369597E-3</v>
      </c>
      <c r="AY101" s="27">
        <f>AN101-AW101</f>
        <v>566.16428747118891</v>
      </c>
      <c r="AZ101" s="110">
        <f t="shared" si="67"/>
        <v>0.1572678576308858</v>
      </c>
      <c r="BB101" s="65">
        <v>2.4234049703342002</v>
      </c>
      <c r="BC101" s="83">
        <f t="shared" si="68"/>
        <v>2.1810644733007805</v>
      </c>
      <c r="BD101" s="83">
        <f t="shared" si="69"/>
        <v>2.0720112496357412</v>
      </c>
      <c r="BE101" s="83">
        <f t="shared" si="70"/>
        <v>1.9891307996503116</v>
      </c>
      <c r="BF101" s="83">
        <f t="shared" si="71"/>
        <v>1.8697829516712927</v>
      </c>
      <c r="BG101" s="83">
        <f t="shared" si="72"/>
        <v>1.8697829516712927</v>
      </c>
    </row>
    <row r="102" spans="2:59">
      <c r="B102" s="9" t="s">
        <v>32</v>
      </c>
      <c r="C102" s="9">
        <v>91</v>
      </c>
      <c r="D102" s="9">
        <v>91</v>
      </c>
      <c r="E102" s="18">
        <v>22</v>
      </c>
      <c r="F102" s="66">
        <f t="shared" si="41"/>
        <v>6.1111111111111107</v>
      </c>
      <c r="G102" s="17">
        <f t="shared" si="73"/>
        <v>-1.4305555555555556</v>
      </c>
      <c r="H102" s="17">
        <f t="shared" si="42"/>
        <v>46</v>
      </c>
      <c r="I102" s="28">
        <f>'Ducati Panigale 1199 data'!$C$8*G102</f>
        <v>-397.69444444444446</v>
      </c>
      <c r="J102" s="28">
        <f>'Ducati Panigale 1199 data'!$C$8*'Ducati Panigale 1199 data'!$C$15*'Ducati Panigale 1199 data'!$C$10</f>
        <v>54.543600000000005</v>
      </c>
      <c r="K102" s="28">
        <f>(0.5*'Ducati Panigale 1199 data'!$C$12)*'Ducati Panigale 1199 data'!$C$14*'Ducati Panigale 1199 data'!$C$11*F102^2</f>
        <v>5.2839467592592593</v>
      </c>
      <c r="L102" s="28">
        <f t="shared" si="43"/>
        <v>-337.86689768518517</v>
      </c>
      <c r="M102" s="28">
        <f t="shared" si="39"/>
        <v>-2064.7421525205759</v>
      </c>
      <c r="N102" s="17">
        <f t="shared" si="44"/>
        <v>-2.064742152520576</v>
      </c>
      <c r="O102" s="105">
        <f t="shared" si="45"/>
        <v>-2.064742152520576</v>
      </c>
      <c r="P102" s="105">
        <f t="shared" si="46"/>
        <v>2.064742152520576</v>
      </c>
      <c r="Q102" s="105">
        <f t="shared" si="74"/>
        <v>18.021676794074722</v>
      </c>
      <c r="R102" s="27">
        <f t="shared" si="47"/>
        <v>5.0060213316874226E-3</v>
      </c>
      <c r="S102" s="98">
        <f t="shared" si="48"/>
        <v>0</v>
      </c>
      <c r="T102" s="17">
        <f t="shared" si="75"/>
        <v>61.610247844384162</v>
      </c>
      <c r="U102" s="17">
        <f t="shared" si="49"/>
        <v>1.7113957734551155E-2</v>
      </c>
      <c r="V102" s="17">
        <f t="shared" si="50"/>
        <v>17.120592954370984</v>
      </c>
      <c r="W102" s="17">
        <f t="shared" si="51"/>
        <v>16.435769236196144</v>
      </c>
      <c r="X102" s="17">
        <f t="shared" si="51"/>
        <v>15.778338466748298</v>
      </c>
      <c r="Y102" s="17">
        <f t="shared" si="52"/>
        <v>15.620555082080815</v>
      </c>
      <c r="Z102" s="17">
        <f>Y102/3600</f>
        <v>4.3390430783557818E-3</v>
      </c>
      <c r="AA102" s="17">
        <f>0.96*Y102</f>
        <v>14.995732878797581</v>
      </c>
      <c r="AB102" s="17">
        <f t="shared" si="53"/>
        <v>14.395903563645676</v>
      </c>
      <c r="AC102" s="17">
        <f t="shared" si="54"/>
        <v>13.676108385463392</v>
      </c>
      <c r="AD102" s="17">
        <f t="shared" si="55"/>
        <v>13.676108385463392</v>
      </c>
      <c r="AE102" s="17">
        <f t="shared" si="76"/>
        <v>3.7989189959620534E-3</v>
      </c>
      <c r="AF102" s="17">
        <f>T102-AD102</f>
        <v>47.934139458920768</v>
      </c>
      <c r="AG102" s="17">
        <f t="shared" si="56"/>
        <v>1.3315038738589103E-2</v>
      </c>
      <c r="AH102" s="28">
        <f>0.5*'Ducati Panigale 1199 data'!$C$8*'WLTP class 3 v5'!F102^2</f>
        <v>5191.049382716049</v>
      </c>
      <c r="AI102" s="17">
        <f t="shared" si="57"/>
        <v>5.1910493827160487</v>
      </c>
      <c r="AJ102" s="17">
        <f>IF(N102&lt;0, AI102, "0")</f>
        <v>5.1910493827160487</v>
      </c>
      <c r="AK102" s="98">
        <f>AK101+AJ102</f>
        <v>153.17478240740741</v>
      </c>
      <c r="AL102" s="105">
        <f t="shared" si="58"/>
        <v>4.2548550668724282E-2</v>
      </c>
      <c r="AM102" s="98">
        <f>IF(N102 &gt; 0, AI102, )</f>
        <v>0</v>
      </c>
      <c r="AN102" s="98">
        <f t="shared" si="77"/>
        <v>572.23028780864195</v>
      </c>
      <c r="AO102" s="98">
        <f t="shared" si="59"/>
        <v>0.15895285772462275</v>
      </c>
      <c r="AP102" s="27">
        <f t="shared" si="60"/>
        <v>4.9314969135802462</v>
      </c>
      <c r="AQ102" s="27">
        <f t="shared" si="61"/>
        <v>4.7342370370370359</v>
      </c>
      <c r="AR102" s="27">
        <f t="shared" si="62"/>
        <v>4.5448675555555544</v>
      </c>
      <c r="AS102" s="27">
        <f t="shared" si="63"/>
        <v>4.4994188799999986</v>
      </c>
      <c r="AT102" s="27">
        <f t="shared" si="40"/>
        <v>4.3194421247999983</v>
      </c>
      <c r="AU102" s="27">
        <f t="shared" si="40"/>
        <v>4.1466644398079984</v>
      </c>
      <c r="AV102" s="27">
        <f t="shared" si="64"/>
        <v>3.9393312178175983</v>
      </c>
      <c r="AW102" s="27">
        <f t="shared" si="65"/>
        <v>3.9393312178175983</v>
      </c>
      <c r="AX102" s="27">
        <f t="shared" si="66"/>
        <v>1.0942586716159994E-3</v>
      </c>
      <c r="AY102" s="27">
        <f>AN102-AW102</f>
        <v>568.29095659082429</v>
      </c>
      <c r="AZ102" s="110">
        <f t="shared" si="67"/>
        <v>0.15785859905300675</v>
      </c>
      <c r="BB102" s="65">
        <v>2.06474215252058</v>
      </c>
      <c r="BC102" s="83">
        <f t="shared" si="68"/>
        <v>1.858267937268522</v>
      </c>
      <c r="BD102" s="83">
        <f t="shared" si="69"/>
        <v>1.7653545404050959</v>
      </c>
      <c r="BE102" s="83">
        <f t="shared" si="70"/>
        <v>1.6947403587888921</v>
      </c>
      <c r="BF102" s="83">
        <f t="shared" si="71"/>
        <v>1.5930559372615585</v>
      </c>
      <c r="BG102" s="83">
        <f t="shared" si="72"/>
        <v>1.5930559372615585</v>
      </c>
    </row>
    <row r="103" spans="2:59">
      <c r="B103" s="9" t="s">
        <v>32</v>
      </c>
      <c r="C103" s="9">
        <v>92</v>
      </c>
      <c r="D103" s="9">
        <v>92</v>
      </c>
      <c r="E103" s="18">
        <v>17</v>
      </c>
      <c r="F103" s="66">
        <f t="shared" si="41"/>
        <v>4.7222222222222223</v>
      </c>
      <c r="G103" s="17">
        <f t="shared" si="73"/>
        <v>-1.0833333333333335</v>
      </c>
      <c r="H103" s="17">
        <f t="shared" si="42"/>
        <v>46.5</v>
      </c>
      <c r="I103" s="28">
        <f>'Ducati Panigale 1199 data'!$C$8*G103</f>
        <v>-301.16666666666669</v>
      </c>
      <c r="J103" s="28">
        <f>'Ducati Panigale 1199 data'!$C$8*'Ducati Panigale 1199 data'!$C$15*'Ducati Panigale 1199 data'!$C$10</f>
        <v>54.543600000000005</v>
      </c>
      <c r="K103" s="28">
        <f>(0.5*'Ducati Panigale 1199 data'!$C$12)*'Ducati Panigale 1199 data'!$C$14*'Ducati Panigale 1199 data'!$C$11*F103^2</f>
        <v>3.1550839120370373</v>
      </c>
      <c r="L103" s="28">
        <f t="shared" si="43"/>
        <v>-243.46798275462965</v>
      </c>
      <c r="M103" s="28">
        <f t="shared" si="39"/>
        <v>-1149.7099185635288</v>
      </c>
      <c r="N103" s="17">
        <f t="shared" si="44"/>
        <v>-1.1497099185635289</v>
      </c>
      <c r="O103" s="105">
        <f t="shared" si="45"/>
        <v>-1.1497099185635289</v>
      </c>
      <c r="P103" s="105">
        <f t="shared" si="46"/>
        <v>1.1497099185635289</v>
      </c>
      <c r="Q103" s="105">
        <f t="shared" si="74"/>
        <v>19.171386712638252</v>
      </c>
      <c r="R103" s="27">
        <f t="shared" si="47"/>
        <v>5.3253851979550701E-3</v>
      </c>
      <c r="S103" s="98">
        <f t="shared" si="48"/>
        <v>0</v>
      </c>
      <c r="T103" s="17">
        <f t="shared" si="75"/>
        <v>61.610247844384162</v>
      </c>
      <c r="U103" s="17">
        <f t="shared" si="49"/>
        <v>1.7113957734551155E-2</v>
      </c>
      <c r="V103" s="17">
        <f t="shared" si="50"/>
        <v>18.212817377006338</v>
      </c>
      <c r="W103" s="17">
        <f t="shared" si="51"/>
        <v>17.484304681926083</v>
      </c>
      <c r="X103" s="17">
        <f t="shared" si="51"/>
        <v>16.784932494649041</v>
      </c>
      <c r="Y103" s="17">
        <f t="shared" si="52"/>
        <v>16.61708316970255</v>
      </c>
      <c r="Z103" s="17">
        <f>Y103/3600</f>
        <v>4.6158564360284857E-3</v>
      </c>
      <c r="AA103" s="17">
        <f>0.96*Y103</f>
        <v>15.952399842914447</v>
      </c>
      <c r="AB103" s="17">
        <f t="shared" si="53"/>
        <v>15.314303849197868</v>
      </c>
      <c r="AC103" s="17">
        <f t="shared" si="54"/>
        <v>14.548588656737975</v>
      </c>
      <c r="AD103" s="17">
        <f t="shared" si="55"/>
        <v>14.548588656737975</v>
      </c>
      <c r="AE103" s="17">
        <f t="shared" si="76"/>
        <v>4.0412746268716597E-3</v>
      </c>
      <c r="AF103" s="17">
        <f>T103-AD103</f>
        <v>47.061659187646185</v>
      </c>
      <c r="AG103" s="17">
        <f t="shared" si="56"/>
        <v>1.3072683107679495E-2</v>
      </c>
      <c r="AH103" s="28">
        <f>0.5*'Ducati Panigale 1199 data'!$C$8*'WLTP class 3 v5'!F103^2</f>
        <v>3099.6141975308642</v>
      </c>
      <c r="AI103" s="17">
        <f t="shared" si="57"/>
        <v>3.0996141975308644</v>
      </c>
      <c r="AJ103" s="17">
        <f>IF(N103&lt;0, AI103, "0")</f>
        <v>3.0996141975308644</v>
      </c>
      <c r="AK103" s="98">
        <f>AK102+AJ103</f>
        <v>156.27439660493826</v>
      </c>
      <c r="AL103" s="105">
        <f t="shared" si="58"/>
        <v>4.3409554612482852E-2</v>
      </c>
      <c r="AM103" s="98">
        <f>IF(N103 &gt; 0, AI103, )</f>
        <v>0</v>
      </c>
      <c r="AN103" s="98">
        <f t="shared" si="77"/>
        <v>572.23028780864195</v>
      </c>
      <c r="AO103" s="98">
        <f t="shared" si="59"/>
        <v>0.15895285772462275</v>
      </c>
      <c r="AP103" s="27">
        <f t="shared" si="60"/>
        <v>2.944633487654321</v>
      </c>
      <c r="AQ103" s="27">
        <f t="shared" si="61"/>
        <v>2.826848148148148</v>
      </c>
      <c r="AR103" s="27">
        <f t="shared" si="62"/>
        <v>2.7137742222222219</v>
      </c>
      <c r="AS103" s="27">
        <f t="shared" si="63"/>
        <v>2.6866364799999998</v>
      </c>
      <c r="AT103" s="27">
        <f t="shared" si="40"/>
        <v>2.5791710207999996</v>
      </c>
      <c r="AU103" s="27">
        <f t="shared" si="40"/>
        <v>2.4760041799679997</v>
      </c>
      <c r="AV103" s="27">
        <f t="shared" si="64"/>
        <v>2.3522039709695997</v>
      </c>
      <c r="AW103" s="27">
        <f t="shared" si="65"/>
        <v>2.3522039709695997</v>
      </c>
      <c r="AX103" s="27">
        <f t="shared" si="66"/>
        <v>6.5338999193599991E-4</v>
      </c>
      <c r="AY103" s="27">
        <f>AN103-AW103</f>
        <v>569.87808383767231</v>
      </c>
      <c r="AZ103" s="110">
        <f t="shared" si="67"/>
        <v>0.15829946773268674</v>
      </c>
      <c r="BB103" s="65">
        <v>1.14970991856353</v>
      </c>
      <c r="BC103" s="83">
        <f t="shared" si="68"/>
        <v>1.0347389267071769</v>
      </c>
      <c r="BD103" s="83">
        <f t="shared" si="69"/>
        <v>0.98300198037181807</v>
      </c>
      <c r="BE103" s="83">
        <f t="shared" si="70"/>
        <v>0.94368190115694528</v>
      </c>
      <c r="BF103" s="83">
        <f t="shared" si="71"/>
        <v>0.88706098708752856</v>
      </c>
      <c r="BG103" s="83">
        <f t="shared" si="72"/>
        <v>0.88706098708752856</v>
      </c>
    </row>
    <row r="104" spans="2:59">
      <c r="B104" s="9" t="s">
        <v>32</v>
      </c>
      <c r="C104" s="9">
        <v>93</v>
      </c>
      <c r="D104" s="9">
        <v>93</v>
      </c>
      <c r="E104" s="18">
        <v>14.2</v>
      </c>
      <c r="F104" s="66">
        <f t="shared" si="41"/>
        <v>3.9444444444444446</v>
      </c>
      <c r="G104" s="17">
        <f t="shared" si="73"/>
        <v>-0.69444444444444442</v>
      </c>
      <c r="H104" s="17">
        <f t="shared" si="42"/>
        <v>47</v>
      </c>
      <c r="I104" s="28">
        <f>'Ducati Panigale 1199 data'!$C$8*G104</f>
        <v>-193.05555555555554</v>
      </c>
      <c r="J104" s="28">
        <f>'Ducati Panigale 1199 data'!$C$8*'Ducati Panigale 1199 data'!$C$15*'Ducati Panigale 1199 data'!$C$10</f>
        <v>54.543600000000005</v>
      </c>
      <c r="K104" s="28">
        <f>(0.5*'Ducati Panigale 1199 data'!$C$12)*'Ducati Panigale 1199 data'!$C$14*'Ducati Panigale 1199 data'!$C$11*F104^2</f>
        <v>2.2013533564814822</v>
      </c>
      <c r="L104" s="28">
        <f t="shared" si="43"/>
        <v>-136.31060219907405</v>
      </c>
      <c r="M104" s="28">
        <f t="shared" si="39"/>
        <v>-537.66959756301435</v>
      </c>
      <c r="N104" s="17">
        <f t="shared" si="44"/>
        <v>-0.53766959756301436</v>
      </c>
      <c r="O104" s="105">
        <f t="shared" si="45"/>
        <v>-0.53766959756301436</v>
      </c>
      <c r="P104" s="105">
        <f t="shared" si="46"/>
        <v>0.53766959756301436</v>
      </c>
      <c r="Q104" s="105">
        <f t="shared" si="74"/>
        <v>19.709056310201266</v>
      </c>
      <c r="R104" s="27">
        <f t="shared" si="47"/>
        <v>5.4747378639447963E-3</v>
      </c>
      <c r="S104" s="98">
        <f t="shared" si="48"/>
        <v>0</v>
      </c>
      <c r="T104" s="17">
        <f t="shared" si="75"/>
        <v>61.610247844384162</v>
      </c>
      <c r="U104" s="17">
        <f t="shared" si="49"/>
        <v>1.7113957734551155E-2</v>
      </c>
      <c r="V104" s="17">
        <f t="shared" si="50"/>
        <v>18.723603494691201</v>
      </c>
      <c r="W104" s="17">
        <f t="shared" si="51"/>
        <v>17.974659354903551</v>
      </c>
      <c r="X104" s="17">
        <f t="shared" si="51"/>
        <v>17.255672980707409</v>
      </c>
      <c r="Y104" s="17">
        <f t="shared" si="52"/>
        <v>17.083116250900336</v>
      </c>
      <c r="Z104" s="17">
        <f>Y104/3600</f>
        <v>4.7453100696945374E-3</v>
      </c>
      <c r="AA104" s="17">
        <f>0.96*Y104</f>
        <v>16.399791600864322</v>
      </c>
      <c r="AB104" s="17">
        <f t="shared" si="53"/>
        <v>15.743799936829749</v>
      </c>
      <c r="AC104" s="17">
        <f t="shared" si="54"/>
        <v>14.956609939988262</v>
      </c>
      <c r="AD104" s="17">
        <f t="shared" si="55"/>
        <v>14.956609939988262</v>
      </c>
      <c r="AE104" s="17">
        <f t="shared" si="76"/>
        <v>4.1546138722189617E-3</v>
      </c>
      <c r="AF104" s="17">
        <f>T104-AD104</f>
        <v>46.6536379043959</v>
      </c>
      <c r="AG104" s="17">
        <f t="shared" si="56"/>
        <v>1.2959343862332195E-2</v>
      </c>
      <c r="AH104" s="28">
        <f>0.5*'Ducati Panigale 1199 data'!$C$8*'WLTP class 3 v5'!F104^2</f>
        <v>2162.6512345679016</v>
      </c>
      <c r="AI104" s="17">
        <f t="shared" si="57"/>
        <v>2.1626512345679014</v>
      </c>
      <c r="AJ104" s="17">
        <f>IF(N104&lt;0, AI104, "0")</f>
        <v>2.1626512345679014</v>
      </c>
      <c r="AK104" s="98">
        <f>AK103+AJ104</f>
        <v>158.43704783950616</v>
      </c>
      <c r="AL104" s="105">
        <f t="shared" si="58"/>
        <v>4.401029106652949E-2</v>
      </c>
      <c r="AM104" s="98">
        <f>IF(N104 &gt; 0, AI104, )</f>
        <v>0</v>
      </c>
      <c r="AN104" s="98">
        <f t="shared" si="77"/>
        <v>572.23028780864195</v>
      </c>
      <c r="AO104" s="98">
        <f t="shared" si="59"/>
        <v>0.15895285772462275</v>
      </c>
      <c r="AP104" s="27">
        <f t="shared" si="60"/>
        <v>2.0545186728395062</v>
      </c>
      <c r="AQ104" s="27">
        <f t="shared" si="61"/>
        <v>1.9723379259259259</v>
      </c>
      <c r="AR104" s="27">
        <f t="shared" si="62"/>
        <v>1.8934444088888889</v>
      </c>
      <c r="AS104" s="27">
        <f t="shared" si="63"/>
        <v>1.8745099647999999</v>
      </c>
      <c r="AT104" s="27">
        <f t="shared" si="40"/>
        <v>1.7995295662079998</v>
      </c>
      <c r="AU104" s="27">
        <f t="shared" si="40"/>
        <v>1.7275483835596797</v>
      </c>
      <c r="AV104" s="27">
        <f t="shared" si="64"/>
        <v>1.6411709643816956</v>
      </c>
      <c r="AW104" s="27">
        <f t="shared" si="65"/>
        <v>1.6411709643816956</v>
      </c>
      <c r="AX104" s="27">
        <f t="shared" si="66"/>
        <v>4.5588082343935992E-4</v>
      </c>
      <c r="AY104" s="27">
        <f>AN104-AW104</f>
        <v>570.58911684426027</v>
      </c>
      <c r="AZ104" s="110">
        <f t="shared" si="67"/>
        <v>0.15849697690118342</v>
      </c>
      <c r="BB104" s="65">
        <v>0.53766959756301402</v>
      </c>
      <c r="BC104" s="83">
        <f t="shared" si="68"/>
        <v>0.48390263780671261</v>
      </c>
      <c r="BD104" s="83">
        <f t="shared" si="69"/>
        <v>0.45970750591637694</v>
      </c>
      <c r="BE104" s="83">
        <f t="shared" si="70"/>
        <v>0.44131920567972183</v>
      </c>
      <c r="BF104" s="83">
        <f t="shared" si="71"/>
        <v>0.41484005333893847</v>
      </c>
      <c r="BG104" s="83">
        <f t="shared" si="72"/>
        <v>0.41484005333893847</v>
      </c>
    </row>
    <row r="105" spans="2:59">
      <c r="B105" s="9" t="s">
        <v>32</v>
      </c>
      <c r="C105" s="9">
        <v>94</v>
      </c>
      <c r="D105" s="9">
        <v>94</v>
      </c>
      <c r="E105" s="18">
        <v>12</v>
      </c>
      <c r="F105" s="66">
        <f t="shared" si="41"/>
        <v>3.3333333333333335</v>
      </c>
      <c r="G105" s="17">
        <f t="shared" si="73"/>
        <v>-0.70833333333333326</v>
      </c>
      <c r="H105" s="17">
        <f t="shared" si="42"/>
        <v>47.5</v>
      </c>
      <c r="I105" s="28">
        <f>'Ducati Panigale 1199 data'!$C$8*G105</f>
        <v>-196.91666666666666</v>
      </c>
      <c r="J105" s="28">
        <f>'Ducati Panigale 1199 data'!$C$8*'Ducati Panigale 1199 data'!$C$15*'Ducati Panigale 1199 data'!$C$10</f>
        <v>54.543600000000005</v>
      </c>
      <c r="K105" s="28">
        <f>(0.5*'Ducati Panigale 1199 data'!$C$12)*'Ducati Panigale 1199 data'!$C$14*'Ducati Panigale 1199 data'!$C$11*F105^2</f>
        <v>1.5720833333333337</v>
      </c>
      <c r="L105" s="28">
        <f t="shared" si="43"/>
        <v>-140.80098333333333</v>
      </c>
      <c r="M105" s="28">
        <f t="shared" si="39"/>
        <v>-469.33661111111115</v>
      </c>
      <c r="N105" s="17">
        <f t="shared" si="44"/>
        <v>-0.46933661111111113</v>
      </c>
      <c r="O105" s="105">
        <f t="shared" si="45"/>
        <v>-0.46933661111111113</v>
      </c>
      <c r="P105" s="105">
        <f t="shared" si="46"/>
        <v>0.46933661111111113</v>
      </c>
      <c r="Q105" s="105">
        <f t="shared" si="74"/>
        <v>20.178392921312376</v>
      </c>
      <c r="R105" s="27">
        <f t="shared" si="47"/>
        <v>5.6051091448089934E-3</v>
      </c>
      <c r="S105" s="98">
        <f t="shared" si="48"/>
        <v>0</v>
      </c>
      <c r="T105" s="17">
        <f t="shared" si="75"/>
        <v>61.610247844384162</v>
      </c>
      <c r="U105" s="17">
        <f t="shared" si="49"/>
        <v>1.7113957734551155E-2</v>
      </c>
      <c r="V105" s="17">
        <f t="shared" si="50"/>
        <v>19.169473275246755</v>
      </c>
      <c r="W105" s="17">
        <f t="shared" si="51"/>
        <v>18.402694344236885</v>
      </c>
      <c r="X105" s="17">
        <f t="shared" si="51"/>
        <v>17.666586570467409</v>
      </c>
      <c r="Y105" s="17">
        <f t="shared" si="52"/>
        <v>17.489920704762735</v>
      </c>
      <c r="Z105" s="17">
        <f>Y105/3600</f>
        <v>4.8583113068785379E-3</v>
      </c>
      <c r="AA105" s="17">
        <f>0.96*Y105</f>
        <v>16.790323876572224</v>
      </c>
      <c r="AB105" s="17">
        <f t="shared" si="53"/>
        <v>16.118710921509333</v>
      </c>
      <c r="AC105" s="17">
        <f t="shared" si="54"/>
        <v>15.312775375433866</v>
      </c>
      <c r="AD105" s="17">
        <f t="shared" si="55"/>
        <v>15.312775375433866</v>
      </c>
      <c r="AE105" s="17">
        <f t="shared" si="76"/>
        <v>4.2535487153982964E-3</v>
      </c>
      <c r="AF105" s="17">
        <f>T105-AD105</f>
        <v>46.297472468950296</v>
      </c>
      <c r="AG105" s="17">
        <f t="shared" si="56"/>
        <v>1.286040901915286E-2</v>
      </c>
      <c r="AH105" s="28">
        <f>0.5*'Ducati Panigale 1199 data'!$C$8*'WLTP class 3 v5'!F105^2</f>
        <v>1544.4444444444446</v>
      </c>
      <c r="AI105" s="17">
        <f t="shared" si="57"/>
        <v>1.5444444444444445</v>
      </c>
      <c r="AJ105" s="17">
        <f>IF(N105&lt;0, AI105, "0")</f>
        <v>1.5444444444444445</v>
      </c>
      <c r="AK105" s="98">
        <f>AK104+AJ105</f>
        <v>159.98149228395062</v>
      </c>
      <c r="AL105" s="105">
        <f t="shared" si="58"/>
        <v>4.4439303412208503E-2</v>
      </c>
      <c r="AM105" s="98">
        <f>IF(N105 &gt; 0, AI105, )</f>
        <v>0</v>
      </c>
      <c r="AN105" s="98">
        <f t="shared" si="77"/>
        <v>572.23028780864195</v>
      </c>
      <c r="AO105" s="98">
        <f t="shared" si="59"/>
        <v>0.15895285772462275</v>
      </c>
      <c r="AP105" s="27">
        <f t="shared" si="60"/>
        <v>1.4672222222222222</v>
      </c>
      <c r="AQ105" s="27">
        <f t="shared" si="61"/>
        <v>1.4085333333333332</v>
      </c>
      <c r="AR105" s="27">
        <f t="shared" si="62"/>
        <v>1.3521919999999998</v>
      </c>
      <c r="AS105" s="27">
        <f t="shared" si="63"/>
        <v>1.3386700799999998</v>
      </c>
      <c r="AT105" s="27">
        <f t="shared" si="40"/>
        <v>1.2851232767999998</v>
      </c>
      <c r="AU105" s="27">
        <f t="shared" si="40"/>
        <v>1.2337183457279999</v>
      </c>
      <c r="AV105" s="27">
        <f t="shared" si="64"/>
        <v>1.1720324284415999</v>
      </c>
      <c r="AW105" s="27">
        <f t="shared" si="65"/>
        <v>1.1720324284415999</v>
      </c>
      <c r="AX105" s="27">
        <f t="shared" si="66"/>
        <v>3.2556456345599999E-4</v>
      </c>
      <c r="AY105" s="27">
        <f>AN105-AW105</f>
        <v>571.05825538020031</v>
      </c>
      <c r="AZ105" s="110">
        <f t="shared" si="67"/>
        <v>0.15862729316116675</v>
      </c>
      <c r="BB105" s="65">
        <v>0.46933661111111102</v>
      </c>
      <c r="BC105" s="83">
        <f t="shared" si="68"/>
        <v>0.42240294999999994</v>
      </c>
      <c r="BD105" s="83">
        <f t="shared" si="69"/>
        <v>0.40128280249999992</v>
      </c>
      <c r="BE105" s="83">
        <f t="shared" si="70"/>
        <v>0.38523149039999993</v>
      </c>
      <c r="BF105" s="83">
        <f t="shared" si="71"/>
        <v>0.36211760097599993</v>
      </c>
      <c r="BG105" s="83">
        <f t="shared" si="72"/>
        <v>0.36211760097599993</v>
      </c>
    </row>
    <row r="106" spans="2:59">
      <c r="B106" s="9" t="s">
        <v>32</v>
      </c>
      <c r="C106" s="9">
        <v>95</v>
      </c>
      <c r="D106" s="9">
        <v>95</v>
      </c>
      <c r="E106" s="18">
        <v>9.1</v>
      </c>
      <c r="F106" s="66">
        <f t="shared" si="41"/>
        <v>2.5277777777777777</v>
      </c>
      <c r="G106" s="17">
        <f t="shared" si="73"/>
        <v>-0.86111111111111116</v>
      </c>
      <c r="H106" s="17">
        <f t="shared" si="42"/>
        <v>48</v>
      </c>
      <c r="I106" s="28">
        <f>'Ducati Panigale 1199 data'!$C$8*G106</f>
        <v>-239.38888888888891</v>
      </c>
      <c r="J106" s="28">
        <f>'Ducati Panigale 1199 data'!$C$8*'Ducati Panigale 1199 data'!$C$15*'Ducati Panigale 1199 data'!$C$10</f>
        <v>54.543600000000005</v>
      </c>
      <c r="K106" s="28">
        <f>(0.5*'Ducati Panigale 1199 data'!$C$12)*'Ducati Panigale 1199 data'!$C$14*'Ducati Panigale 1199 data'!$C$11*F106^2</f>
        <v>0.90405708912037042</v>
      </c>
      <c r="L106" s="28">
        <f t="shared" si="43"/>
        <v>-183.94123179976856</v>
      </c>
      <c r="M106" s="28">
        <f t="shared" si="39"/>
        <v>-464.96255816052604</v>
      </c>
      <c r="N106" s="17">
        <f t="shared" si="44"/>
        <v>-0.46496255816052606</v>
      </c>
      <c r="O106" s="105">
        <f t="shared" si="45"/>
        <v>-0.46496255816052606</v>
      </c>
      <c r="P106" s="105">
        <f t="shared" si="46"/>
        <v>0.46496255816052606</v>
      </c>
      <c r="Q106" s="105">
        <f t="shared" si="74"/>
        <v>20.643355479472902</v>
      </c>
      <c r="R106" s="27">
        <f t="shared" si="47"/>
        <v>5.7342654109646951E-3</v>
      </c>
      <c r="S106" s="98">
        <f t="shared" si="48"/>
        <v>0</v>
      </c>
      <c r="T106" s="17">
        <f t="shared" si="75"/>
        <v>61.610247844384162</v>
      </c>
      <c r="U106" s="17">
        <f t="shared" si="49"/>
        <v>1.7113957734551155E-2</v>
      </c>
      <c r="V106" s="17">
        <f t="shared" si="50"/>
        <v>19.611187705499255</v>
      </c>
      <c r="W106" s="17">
        <f t="shared" si="51"/>
        <v>18.826740197279285</v>
      </c>
      <c r="X106" s="17">
        <f t="shared" si="51"/>
        <v>18.073670589388112</v>
      </c>
      <c r="Y106" s="17">
        <f t="shared" si="52"/>
        <v>17.89293388349423</v>
      </c>
      <c r="Z106" s="17">
        <f>Y106/3600</f>
        <v>4.9702594120817302E-3</v>
      </c>
      <c r="AA106" s="17">
        <f>0.96*Y106</f>
        <v>17.17721652815446</v>
      </c>
      <c r="AB106" s="17">
        <f t="shared" si="53"/>
        <v>16.490127867028281</v>
      </c>
      <c r="AC106" s="17">
        <f t="shared" si="54"/>
        <v>15.665621473676866</v>
      </c>
      <c r="AD106" s="17">
        <f t="shared" si="55"/>
        <v>15.665621473676866</v>
      </c>
      <c r="AE106" s="17">
        <f t="shared" si="76"/>
        <v>4.3515615204657966E-3</v>
      </c>
      <c r="AF106" s="17">
        <f>T106-AD106</f>
        <v>45.944626370707297</v>
      </c>
      <c r="AG106" s="17">
        <f t="shared" si="56"/>
        <v>1.2762396214085361E-2</v>
      </c>
      <c r="AH106" s="28">
        <f>0.5*'Ducati Panigale 1199 data'!$C$8*'WLTP class 3 v5'!F106^2</f>
        <v>888.16280864197518</v>
      </c>
      <c r="AI106" s="17">
        <f t="shared" si="57"/>
        <v>0.88816280864197517</v>
      </c>
      <c r="AJ106" s="17">
        <f>IF(N106&lt;0, AI106, "0")</f>
        <v>0.88816280864197517</v>
      </c>
      <c r="AK106" s="98">
        <f>AK105+AJ106</f>
        <v>160.86965509259258</v>
      </c>
      <c r="AL106" s="105">
        <f t="shared" si="58"/>
        <v>4.4686015303497938E-2</v>
      </c>
      <c r="AM106" s="98">
        <f>IF(N106 &gt; 0, AI106, )</f>
        <v>0</v>
      </c>
      <c r="AN106" s="98">
        <f t="shared" si="77"/>
        <v>572.23028780864195</v>
      </c>
      <c r="AO106" s="98">
        <f t="shared" si="59"/>
        <v>0.15895285772462275</v>
      </c>
      <c r="AP106" s="27">
        <f t="shared" si="60"/>
        <v>0.84375466820987632</v>
      </c>
      <c r="AQ106" s="27">
        <f t="shared" si="61"/>
        <v>0.81000448148148119</v>
      </c>
      <c r="AR106" s="27">
        <f t="shared" si="62"/>
        <v>0.77760430222222188</v>
      </c>
      <c r="AS106" s="27">
        <f t="shared" si="63"/>
        <v>0.76982825919999964</v>
      </c>
      <c r="AT106" s="27">
        <f t="shared" si="40"/>
        <v>0.73903512883199962</v>
      </c>
      <c r="AU106" s="27">
        <f t="shared" si="40"/>
        <v>0.70947372367871964</v>
      </c>
      <c r="AV106" s="27">
        <f t="shared" si="64"/>
        <v>0.67400003749478365</v>
      </c>
      <c r="AW106" s="27">
        <f t="shared" si="65"/>
        <v>0.67400003749478365</v>
      </c>
      <c r="AX106" s="27">
        <f t="shared" si="66"/>
        <v>1.872222326374399E-4</v>
      </c>
      <c r="AY106" s="27">
        <f>AN106-AW106</f>
        <v>571.55628777114714</v>
      </c>
      <c r="AZ106" s="110">
        <f t="shared" si="67"/>
        <v>0.15876563549198533</v>
      </c>
      <c r="BB106" s="65">
        <v>0.46496255816052601</v>
      </c>
      <c r="BC106" s="83">
        <f t="shared" si="68"/>
        <v>0.41846630234447341</v>
      </c>
      <c r="BD106" s="83">
        <f t="shared" si="69"/>
        <v>0.39754298722724973</v>
      </c>
      <c r="BE106" s="83">
        <f t="shared" si="70"/>
        <v>0.38164126773815971</v>
      </c>
      <c r="BF106" s="83">
        <f t="shared" si="71"/>
        <v>0.35874279167387008</v>
      </c>
      <c r="BG106" s="83">
        <f t="shared" si="72"/>
        <v>0.35874279167387008</v>
      </c>
    </row>
    <row r="107" spans="2:59">
      <c r="B107" s="9" t="s">
        <v>32</v>
      </c>
      <c r="C107" s="9">
        <v>96</v>
      </c>
      <c r="D107" s="9">
        <v>96</v>
      </c>
      <c r="E107" s="18">
        <v>5.8</v>
      </c>
      <c r="F107" s="66">
        <f t="shared" si="41"/>
        <v>1.6111111111111112</v>
      </c>
      <c r="G107" s="17">
        <f t="shared" si="73"/>
        <v>-0.76388888888888884</v>
      </c>
      <c r="H107" s="17">
        <f t="shared" si="42"/>
        <v>48.5</v>
      </c>
      <c r="I107" s="28">
        <f>'Ducati Panigale 1199 data'!$C$8*G107</f>
        <v>-212.36111111111109</v>
      </c>
      <c r="J107" s="28">
        <f>'Ducati Panigale 1199 data'!$C$8*'Ducati Panigale 1199 data'!$C$15*'Ducati Panigale 1199 data'!$C$10</f>
        <v>54.543600000000005</v>
      </c>
      <c r="K107" s="28">
        <f>(0.5*'Ducati Panigale 1199 data'!$C$12)*'Ducati Panigale 1199 data'!$C$14*'Ducati Panigale 1199 data'!$C$11*F107^2</f>
        <v>0.36725613425925935</v>
      </c>
      <c r="L107" s="28">
        <f t="shared" si="43"/>
        <v>-157.45025497685182</v>
      </c>
      <c r="M107" s="28">
        <f t="shared" si="39"/>
        <v>-253.66985524048351</v>
      </c>
      <c r="N107" s="17">
        <f t="shared" si="44"/>
        <v>-0.25366985524048352</v>
      </c>
      <c r="O107" s="105">
        <f t="shared" si="45"/>
        <v>-0.25366985524048352</v>
      </c>
      <c r="P107" s="105">
        <f t="shared" si="46"/>
        <v>0.25366985524048352</v>
      </c>
      <c r="Q107" s="105">
        <f t="shared" si="74"/>
        <v>20.897025334713387</v>
      </c>
      <c r="R107" s="27">
        <f t="shared" si="47"/>
        <v>5.8047292596426076E-3</v>
      </c>
      <c r="S107" s="98">
        <f t="shared" si="48"/>
        <v>0</v>
      </c>
      <c r="T107" s="17">
        <f t="shared" si="75"/>
        <v>61.610247844384162</v>
      </c>
      <c r="U107" s="17">
        <f t="shared" si="49"/>
        <v>1.7113957734551155E-2</v>
      </c>
      <c r="V107" s="17">
        <f t="shared" si="50"/>
        <v>19.852174067977717</v>
      </c>
      <c r="W107" s="17">
        <f t="shared" si="51"/>
        <v>19.058087105258608</v>
      </c>
      <c r="X107" s="17">
        <f t="shared" si="51"/>
        <v>18.295763621048263</v>
      </c>
      <c r="Y107" s="17">
        <f t="shared" si="52"/>
        <v>18.112805984837781</v>
      </c>
      <c r="Z107" s="17">
        <f>Y107/3600</f>
        <v>5.0313349957882723E-3</v>
      </c>
      <c r="AA107" s="17">
        <f>0.96*Y107</f>
        <v>17.388293745444269</v>
      </c>
      <c r="AB107" s="17">
        <f t="shared" si="53"/>
        <v>16.692761995626498</v>
      </c>
      <c r="AC107" s="17">
        <f t="shared" si="54"/>
        <v>15.858123895845171</v>
      </c>
      <c r="AD107" s="17">
        <f t="shared" si="55"/>
        <v>15.858123895845171</v>
      </c>
      <c r="AE107" s="17">
        <f t="shared" si="76"/>
        <v>4.4050344155125475E-3</v>
      </c>
      <c r="AF107" s="17">
        <f>T107-AD107</f>
        <v>45.752123948538994</v>
      </c>
      <c r="AG107" s="17">
        <f t="shared" si="56"/>
        <v>1.270892331903861E-2</v>
      </c>
      <c r="AH107" s="28">
        <f>0.5*'Ducati Panigale 1199 data'!$C$8*'WLTP class 3 v5'!F107^2</f>
        <v>360.79938271604942</v>
      </c>
      <c r="AI107" s="17">
        <f t="shared" si="57"/>
        <v>0.36079938271604944</v>
      </c>
      <c r="AJ107" s="17">
        <f>IF(N107&lt;0, AI107, "0")</f>
        <v>0.36079938271604944</v>
      </c>
      <c r="AK107" s="98">
        <f>AK106+AJ107</f>
        <v>161.23045447530862</v>
      </c>
      <c r="AL107" s="105">
        <f t="shared" si="58"/>
        <v>4.4786237354252391E-2</v>
      </c>
      <c r="AM107" s="98">
        <f>IF(N107 &gt; 0, AI107, )</f>
        <v>0</v>
      </c>
      <c r="AN107" s="98">
        <f t="shared" si="77"/>
        <v>572.23028780864195</v>
      </c>
      <c r="AO107" s="98">
        <f t="shared" si="59"/>
        <v>0.15895285772462275</v>
      </c>
      <c r="AP107" s="27">
        <f t="shared" si="60"/>
        <v>0.34275941358024697</v>
      </c>
      <c r="AQ107" s="27">
        <f t="shared" si="61"/>
        <v>0.32904903703703708</v>
      </c>
      <c r="AR107" s="27">
        <f t="shared" si="62"/>
        <v>0.31588707555555556</v>
      </c>
      <c r="AS107" s="27">
        <f t="shared" si="63"/>
        <v>0.31272820480000002</v>
      </c>
      <c r="AT107" s="27">
        <f t="shared" si="40"/>
        <v>0.30021907660800001</v>
      </c>
      <c r="AU107" s="27">
        <f t="shared" si="40"/>
        <v>0.28821031354367999</v>
      </c>
      <c r="AV107" s="27">
        <f t="shared" si="64"/>
        <v>0.273799797866496</v>
      </c>
      <c r="AW107" s="27">
        <f t="shared" si="65"/>
        <v>0.273799797866496</v>
      </c>
      <c r="AX107" s="27">
        <f t="shared" si="66"/>
        <v>7.6055499407360006E-5</v>
      </c>
      <c r="AY107" s="27">
        <f>AN107-AW107</f>
        <v>571.9564880107755</v>
      </c>
      <c r="AZ107" s="110">
        <f t="shared" si="67"/>
        <v>0.15887680222521541</v>
      </c>
      <c r="BB107" s="65">
        <v>0.25366985524048402</v>
      </c>
      <c r="BC107" s="83">
        <f t="shared" si="68"/>
        <v>0.22830286971643562</v>
      </c>
      <c r="BD107" s="83">
        <f t="shared" si="69"/>
        <v>0.21688772623061384</v>
      </c>
      <c r="BE107" s="83">
        <f t="shared" si="70"/>
        <v>0.20821221718138927</v>
      </c>
      <c r="BF107" s="83">
        <f t="shared" si="71"/>
        <v>0.19571948415050591</v>
      </c>
      <c r="BG107" s="83">
        <f t="shared" si="72"/>
        <v>0.19571948415050591</v>
      </c>
    </row>
    <row r="108" spans="2:59">
      <c r="B108" s="9" t="s">
        <v>32</v>
      </c>
      <c r="C108" s="9">
        <v>97</v>
      </c>
      <c r="D108" s="9">
        <v>97</v>
      </c>
      <c r="E108" s="18">
        <v>3.6</v>
      </c>
      <c r="F108" s="66">
        <f t="shared" si="41"/>
        <v>1</v>
      </c>
      <c r="G108" s="17">
        <f t="shared" si="73"/>
        <v>-0.49999999999999994</v>
      </c>
      <c r="H108" s="17">
        <f t="shared" si="42"/>
        <v>49</v>
      </c>
      <c r="I108" s="28">
        <f>'Ducati Panigale 1199 data'!$C$8*G108</f>
        <v>-138.99999999999997</v>
      </c>
      <c r="J108" s="28">
        <f>'Ducati Panigale 1199 data'!$C$8*'Ducati Panigale 1199 data'!$C$15*'Ducati Panigale 1199 data'!$C$10</f>
        <v>54.543600000000005</v>
      </c>
      <c r="K108" s="28">
        <f>(0.5*'Ducati Panigale 1199 data'!$C$12)*'Ducati Panigale 1199 data'!$C$14*'Ducati Panigale 1199 data'!$C$11*F108^2</f>
        <v>0.14148750000000002</v>
      </c>
      <c r="L108" s="28">
        <f t="shared" si="43"/>
        <v>-84.314912499999977</v>
      </c>
      <c r="M108" s="28">
        <f t="shared" si="39"/>
        <v>-84.314912499999977</v>
      </c>
      <c r="N108" s="17">
        <f t="shared" si="44"/>
        <v>-8.4314912499999978E-2</v>
      </c>
      <c r="O108" s="105">
        <f t="shared" si="45"/>
        <v>-8.4314912499999978E-2</v>
      </c>
      <c r="P108" s="105">
        <f t="shared" si="46"/>
        <v>8.4314912499999978E-2</v>
      </c>
      <c r="Q108" s="105">
        <f t="shared" si="74"/>
        <v>20.981340247213385</v>
      </c>
      <c r="R108" s="27">
        <f t="shared" si="47"/>
        <v>5.8281500686703852E-3</v>
      </c>
      <c r="S108" s="98">
        <f t="shared" si="48"/>
        <v>0</v>
      </c>
      <c r="T108" s="17">
        <f t="shared" si="75"/>
        <v>61.610247844384162</v>
      </c>
      <c r="U108" s="17">
        <f t="shared" si="49"/>
        <v>1.7113957734551155E-2</v>
      </c>
      <c r="V108" s="17">
        <f t="shared" si="50"/>
        <v>19.932273234852715</v>
      </c>
      <c r="W108" s="17">
        <f t="shared" si="51"/>
        <v>19.134982305458607</v>
      </c>
      <c r="X108" s="17">
        <f t="shared" si="51"/>
        <v>18.369583013240263</v>
      </c>
      <c r="Y108" s="17">
        <f t="shared" si="52"/>
        <v>18.185887183107859</v>
      </c>
      <c r="Z108" s="17">
        <f>Y108/3600</f>
        <v>5.0516353286410715E-3</v>
      </c>
      <c r="AA108" s="17">
        <f>0.96*Y108</f>
        <v>17.458451695783545</v>
      </c>
      <c r="AB108" s="17">
        <f t="shared" si="53"/>
        <v>16.760113627952201</v>
      </c>
      <c r="AC108" s="17">
        <f t="shared" si="54"/>
        <v>15.92210794655459</v>
      </c>
      <c r="AD108" s="17">
        <f t="shared" si="55"/>
        <v>15.92210794655459</v>
      </c>
      <c r="AE108" s="17">
        <f t="shared" si="76"/>
        <v>4.4228077629318305E-3</v>
      </c>
      <c r="AF108" s="17">
        <f>T108-AD108</f>
        <v>45.688139897829572</v>
      </c>
      <c r="AG108" s="17">
        <f t="shared" si="56"/>
        <v>1.2691149971619325E-2</v>
      </c>
      <c r="AH108" s="28">
        <f>0.5*'Ducati Panigale 1199 data'!$C$8*'WLTP class 3 v5'!F108^2</f>
        <v>139</v>
      </c>
      <c r="AI108" s="17">
        <f t="shared" si="57"/>
        <v>0.13900000000000001</v>
      </c>
      <c r="AJ108" s="17">
        <f>IF(N108&lt;0, AI108, "0")</f>
        <v>0.13900000000000001</v>
      </c>
      <c r="AK108" s="98">
        <f>AK107+AJ108</f>
        <v>161.36945447530863</v>
      </c>
      <c r="AL108" s="105">
        <f t="shared" si="58"/>
        <v>4.4824848465363505E-2</v>
      </c>
      <c r="AM108" s="98">
        <f>IF(N108 &gt; 0, AI108, )</f>
        <v>0</v>
      </c>
      <c r="AN108" s="98">
        <f t="shared" si="77"/>
        <v>572.23028780864195</v>
      </c>
      <c r="AO108" s="98">
        <f t="shared" si="59"/>
        <v>0.15895285772462275</v>
      </c>
      <c r="AP108" s="27">
        <f t="shared" si="60"/>
        <v>0.13205</v>
      </c>
      <c r="AQ108" s="27">
        <f t="shared" si="61"/>
        <v>0.12676799999999999</v>
      </c>
      <c r="AR108" s="27">
        <f t="shared" si="62"/>
        <v>0.12169727999999999</v>
      </c>
      <c r="AS108" s="27">
        <f t="shared" si="63"/>
        <v>0.12048030719999998</v>
      </c>
      <c r="AT108" s="27">
        <f t="shared" si="40"/>
        <v>0.11566109491199998</v>
      </c>
      <c r="AU108" s="27">
        <f t="shared" si="40"/>
        <v>0.11103465111551998</v>
      </c>
      <c r="AV108" s="27">
        <f t="shared" si="64"/>
        <v>0.10548291855974398</v>
      </c>
      <c r="AW108" s="27">
        <f t="shared" si="65"/>
        <v>0.10548291855974398</v>
      </c>
      <c r="AX108" s="27">
        <f t="shared" si="66"/>
        <v>2.9300810711039995E-5</v>
      </c>
      <c r="AY108" s="27">
        <f>AN108-AW108</f>
        <v>572.12480489008226</v>
      </c>
      <c r="AZ108" s="110">
        <f t="shared" si="67"/>
        <v>0.15892355691391175</v>
      </c>
      <c r="BB108" s="65">
        <v>8.4314912500000005E-2</v>
      </c>
      <c r="BC108" s="83">
        <f t="shared" si="68"/>
        <v>7.5883421250000013E-2</v>
      </c>
      <c r="BD108" s="83">
        <f t="shared" si="69"/>
        <v>7.2089250187500009E-2</v>
      </c>
      <c r="BE108" s="83">
        <f t="shared" si="70"/>
        <v>6.9205680180000007E-2</v>
      </c>
      <c r="BF108" s="83">
        <f t="shared" si="71"/>
        <v>6.5053339369200006E-2</v>
      </c>
      <c r="BG108" s="83">
        <f t="shared" si="72"/>
        <v>6.5053339369200006E-2</v>
      </c>
    </row>
    <row r="109" spans="2:59">
      <c r="B109" s="9" t="s">
        <v>32</v>
      </c>
      <c r="C109" s="9">
        <v>98</v>
      </c>
      <c r="D109" s="9">
        <v>98</v>
      </c>
      <c r="E109" s="18">
        <v>2.2000000000000002</v>
      </c>
      <c r="F109" s="66">
        <f t="shared" si="41"/>
        <v>0.61111111111111116</v>
      </c>
      <c r="G109" s="17">
        <f t="shared" si="73"/>
        <v>-0.5</v>
      </c>
      <c r="H109" s="17">
        <f t="shared" si="42"/>
        <v>49.5</v>
      </c>
      <c r="I109" s="28">
        <f>'Ducati Panigale 1199 data'!$C$8*G109</f>
        <v>-139</v>
      </c>
      <c r="J109" s="28">
        <f>'Ducati Panigale 1199 data'!$C$8*'Ducati Panigale 1199 data'!$C$15*'Ducati Panigale 1199 data'!$C$10</f>
        <v>54.543600000000005</v>
      </c>
      <c r="K109" s="28">
        <f>(0.5*'Ducati Panigale 1199 data'!$C$12)*'Ducati Panigale 1199 data'!$C$14*'Ducati Panigale 1199 data'!$C$11*F109^2</f>
        <v>5.2839467592592608E-2</v>
      </c>
      <c r="L109" s="28">
        <f t="shared" si="43"/>
        <v>-84.403560532407411</v>
      </c>
      <c r="M109" s="28">
        <f t="shared" si="39"/>
        <v>-51.57995365869342</v>
      </c>
      <c r="N109" s="17">
        <f t="shared" si="44"/>
        <v>-5.1579953658693417E-2</v>
      </c>
      <c r="O109" s="105">
        <f t="shared" si="45"/>
        <v>-5.1579953658693417E-2</v>
      </c>
      <c r="P109" s="105">
        <f t="shared" si="46"/>
        <v>5.1579953658693417E-2</v>
      </c>
      <c r="Q109" s="105">
        <f t="shared" si="74"/>
        <v>21.032920200872077</v>
      </c>
      <c r="R109" s="27">
        <f t="shared" si="47"/>
        <v>5.8424778335755771E-3</v>
      </c>
      <c r="S109" s="98">
        <f t="shared" si="48"/>
        <v>0</v>
      </c>
      <c r="T109" s="17">
        <f t="shared" si="75"/>
        <v>61.610247844384162</v>
      </c>
      <c r="U109" s="17">
        <f t="shared" si="49"/>
        <v>1.7113957734551155E-2</v>
      </c>
      <c r="V109" s="17">
        <f t="shared" si="50"/>
        <v>19.981274190828472</v>
      </c>
      <c r="W109" s="17">
        <f t="shared" si="51"/>
        <v>19.182023223195333</v>
      </c>
      <c r="X109" s="17">
        <f t="shared" si="51"/>
        <v>18.414742294267519</v>
      </c>
      <c r="Y109" s="17">
        <f t="shared" si="52"/>
        <v>18.230594871324843</v>
      </c>
      <c r="Z109" s="17">
        <f>Y109/3600</f>
        <v>5.0640541309235673E-3</v>
      </c>
      <c r="AA109" s="17">
        <f>0.96*Y109</f>
        <v>17.501371076471848</v>
      </c>
      <c r="AB109" s="17">
        <f t="shared" si="53"/>
        <v>16.801316233412972</v>
      </c>
      <c r="AC109" s="17">
        <f t="shared" si="54"/>
        <v>15.961250421742323</v>
      </c>
      <c r="AD109" s="17">
        <f t="shared" si="55"/>
        <v>15.961250421742323</v>
      </c>
      <c r="AE109" s="17">
        <f t="shared" si="76"/>
        <v>4.4336806727062004E-3</v>
      </c>
      <c r="AF109" s="17">
        <f>T109-AD109</f>
        <v>45.648997422641841</v>
      </c>
      <c r="AG109" s="17">
        <f t="shared" si="56"/>
        <v>1.2680277061844956E-2</v>
      </c>
      <c r="AH109" s="28">
        <f>0.5*'Ducati Panigale 1199 data'!$C$8*'WLTP class 3 v5'!F109^2</f>
        <v>51.910493827160501</v>
      </c>
      <c r="AI109" s="17">
        <f t="shared" si="57"/>
        <v>5.1910493827160502E-2</v>
      </c>
      <c r="AJ109" s="17">
        <f>IF(N109&lt;0, AI109, "0")</f>
        <v>5.1910493827160502E-2</v>
      </c>
      <c r="AK109" s="98">
        <f>AK108+AJ109</f>
        <v>161.42136496913579</v>
      </c>
      <c r="AL109" s="105">
        <f t="shared" si="58"/>
        <v>4.4839268046982163E-2</v>
      </c>
      <c r="AM109" s="98">
        <f>IF(N109 &gt; 0, AI109, )</f>
        <v>0</v>
      </c>
      <c r="AN109" s="98">
        <f t="shared" si="77"/>
        <v>572.23028780864195</v>
      </c>
      <c r="AO109" s="98">
        <f t="shared" si="59"/>
        <v>0.15895285772462275</v>
      </c>
      <c r="AP109" s="27">
        <f t="shared" si="60"/>
        <v>4.9314969135802474E-2</v>
      </c>
      <c r="AQ109" s="27">
        <f t="shared" si="61"/>
        <v>4.7342370370370375E-2</v>
      </c>
      <c r="AR109" s="27">
        <f t="shared" si="62"/>
        <v>4.5448675555555561E-2</v>
      </c>
      <c r="AS109" s="27">
        <f t="shared" si="63"/>
        <v>4.4994188800000008E-2</v>
      </c>
      <c r="AT109" s="27">
        <f t="shared" si="40"/>
        <v>4.3194421248000006E-2</v>
      </c>
      <c r="AU109" s="27">
        <f t="shared" si="40"/>
        <v>4.1466644398080003E-2</v>
      </c>
      <c r="AV109" s="27">
        <f t="shared" si="64"/>
        <v>3.9393312178176002E-2</v>
      </c>
      <c r="AW109" s="27">
        <f t="shared" si="65"/>
        <v>3.9393312178176002E-2</v>
      </c>
      <c r="AX109" s="27">
        <f t="shared" si="66"/>
        <v>1.094258671616E-5</v>
      </c>
      <c r="AY109" s="27">
        <f>AN109-AW109</f>
        <v>572.19089449646378</v>
      </c>
      <c r="AZ109" s="110">
        <f t="shared" si="67"/>
        <v>0.15894191513790662</v>
      </c>
      <c r="BB109" s="65">
        <v>5.1579953658693403E-2</v>
      </c>
      <c r="BC109" s="83">
        <f t="shared" si="68"/>
        <v>4.6421958292824063E-2</v>
      </c>
      <c r="BD109" s="83">
        <f t="shared" si="69"/>
        <v>4.4100860378182859E-2</v>
      </c>
      <c r="BE109" s="83">
        <f t="shared" si="70"/>
        <v>4.233682596305554E-2</v>
      </c>
      <c r="BF109" s="83">
        <f t="shared" si="71"/>
        <v>3.9796616405272205E-2</v>
      </c>
      <c r="BG109" s="83">
        <f t="shared" si="72"/>
        <v>3.9796616405272205E-2</v>
      </c>
    </row>
    <row r="110" spans="2:59">
      <c r="B110" s="9" t="s">
        <v>32</v>
      </c>
      <c r="C110" s="9">
        <v>99</v>
      </c>
      <c r="D110" s="9">
        <v>99</v>
      </c>
      <c r="E110" s="18">
        <v>0</v>
      </c>
      <c r="F110" s="66">
        <f t="shared" si="41"/>
        <v>0</v>
      </c>
      <c r="G110" s="17">
        <f t="shared" si="73"/>
        <v>-0.30555555555555558</v>
      </c>
      <c r="H110" s="17">
        <f t="shared" si="42"/>
        <v>50</v>
      </c>
      <c r="I110" s="28">
        <f>'Ducati Panigale 1199 data'!$C$8*G110</f>
        <v>-84.944444444444457</v>
      </c>
      <c r="J110" s="28">
        <f>'Ducati Panigale 1199 data'!$C$8*'Ducati Panigale 1199 data'!$C$15*'Ducati Panigale 1199 data'!$C$10</f>
        <v>54.543600000000005</v>
      </c>
      <c r="K110" s="28">
        <f>(0.5*'Ducati Panigale 1199 data'!$C$12)*'Ducati Panigale 1199 data'!$C$14*'Ducati Panigale 1199 data'!$C$11*F110^2</f>
        <v>0</v>
      </c>
      <c r="L110" s="28">
        <f t="shared" si="43"/>
        <v>-30.400844444444452</v>
      </c>
      <c r="M110" s="28">
        <f t="shared" si="39"/>
        <v>0</v>
      </c>
      <c r="N110" s="17">
        <f t="shared" si="44"/>
        <v>0</v>
      </c>
      <c r="O110" s="105">
        <f t="shared" si="45"/>
        <v>0</v>
      </c>
      <c r="P110" s="105">
        <f t="shared" si="46"/>
        <v>0</v>
      </c>
      <c r="Q110" s="105">
        <f t="shared" si="74"/>
        <v>21.032920200872077</v>
      </c>
      <c r="R110" s="27">
        <f t="shared" si="47"/>
        <v>5.8424778335755771E-3</v>
      </c>
      <c r="S110" s="98">
        <f t="shared" si="48"/>
        <v>0</v>
      </c>
      <c r="T110" s="17">
        <f t="shared" si="75"/>
        <v>61.610247844384162</v>
      </c>
      <c r="U110" s="17">
        <f t="shared" si="49"/>
        <v>1.7113957734551155E-2</v>
      </c>
      <c r="V110" s="17">
        <f t="shared" si="50"/>
        <v>19.981274190828472</v>
      </c>
      <c r="W110" s="17">
        <f t="shared" si="51"/>
        <v>19.182023223195333</v>
      </c>
      <c r="X110" s="17">
        <f t="shared" si="51"/>
        <v>18.414742294267519</v>
      </c>
      <c r="Y110" s="17">
        <f t="shared" si="52"/>
        <v>18.230594871324843</v>
      </c>
      <c r="Z110" s="17">
        <f>Y110/3600</f>
        <v>5.0640541309235673E-3</v>
      </c>
      <c r="AA110" s="17">
        <f>0.96*Y110</f>
        <v>17.501371076471848</v>
      </c>
      <c r="AB110" s="17">
        <f t="shared" si="53"/>
        <v>16.801316233412972</v>
      </c>
      <c r="AC110" s="17">
        <f t="shared" si="54"/>
        <v>15.961250421742323</v>
      </c>
      <c r="AD110" s="17">
        <f t="shared" si="55"/>
        <v>15.961250421742323</v>
      </c>
      <c r="AE110" s="17">
        <f t="shared" si="76"/>
        <v>4.4336806727062004E-3</v>
      </c>
      <c r="AF110" s="17">
        <f>T110-AD110</f>
        <v>45.648997422641841</v>
      </c>
      <c r="AG110" s="17">
        <f t="shared" si="56"/>
        <v>1.2680277061844956E-2</v>
      </c>
      <c r="AH110" s="28">
        <f>0.5*'Ducati Panigale 1199 data'!$C$8*'WLTP class 3 v5'!F110^2</f>
        <v>0</v>
      </c>
      <c r="AI110" s="17">
        <f t="shared" si="57"/>
        <v>0</v>
      </c>
      <c r="AJ110" s="17" t="str">
        <f>IF(N110&lt;0, AI110, "0")</f>
        <v>0</v>
      </c>
      <c r="AK110" s="98">
        <f>AK109+AJ110</f>
        <v>161.42136496913579</v>
      </c>
      <c r="AL110" s="105">
        <f t="shared" si="58"/>
        <v>4.4839268046982163E-2</v>
      </c>
      <c r="AM110" s="98">
        <f>IF(N110 &gt; 0, AI110, )</f>
        <v>0</v>
      </c>
      <c r="AN110" s="98">
        <f t="shared" si="77"/>
        <v>572.23028780864195</v>
      </c>
      <c r="AO110" s="98">
        <f t="shared" si="59"/>
        <v>0.15895285772462275</v>
      </c>
      <c r="AP110" s="27">
        <f t="shared" si="60"/>
        <v>0</v>
      </c>
      <c r="AQ110" s="27">
        <f t="shared" si="61"/>
        <v>0</v>
      </c>
      <c r="AR110" s="27">
        <f t="shared" si="62"/>
        <v>0</v>
      </c>
      <c r="AS110" s="27">
        <f t="shared" si="63"/>
        <v>0</v>
      </c>
      <c r="AT110" s="27">
        <f t="shared" si="40"/>
        <v>0</v>
      </c>
      <c r="AU110" s="27">
        <f t="shared" si="40"/>
        <v>0</v>
      </c>
      <c r="AV110" s="27">
        <f t="shared" si="64"/>
        <v>0</v>
      </c>
      <c r="AW110" s="27">
        <f t="shared" si="65"/>
        <v>0</v>
      </c>
      <c r="AX110" s="27">
        <f t="shared" si="66"/>
        <v>0</v>
      </c>
      <c r="AY110" s="27">
        <f>AN110-AW110</f>
        <v>572.23028780864195</v>
      </c>
      <c r="AZ110" s="110">
        <f t="shared" si="67"/>
        <v>0.15895285772462275</v>
      </c>
      <c r="BB110" s="65">
        <v>0</v>
      </c>
      <c r="BC110" s="83">
        <f t="shared" si="68"/>
        <v>0</v>
      </c>
      <c r="BD110" s="83">
        <f t="shared" si="69"/>
        <v>0</v>
      </c>
      <c r="BE110" s="83">
        <f t="shared" si="70"/>
        <v>0</v>
      </c>
      <c r="BF110" s="83">
        <f t="shared" si="71"/>
        <v>0</v>
      </c>
      <c r="BG110" s="83">
        <f t="shared" si="72"/>
        <v>0</v>
      </c>
    </row>
    <row r="111" spans="2:59">
      <c r="B111" s="9" t="s">
        <v>32</v>
      </c>
      <c r="C111" s="9">
        <v>100</v>
      </c>
      <c r="D111" s="9">
        <v>100</v>
      </c>
      <c r="E111" s="18">
        <v>0</v>
      </c>
      <c r="F111" s="66">
        <f t="shared" si="41"/>
        <v>0</v>
      </c>
      <c r="G111" s="17">
        <f t="shared" si="73"/>
        <v>0</v>
      </c>
      <c r="H111" s="17">
        <f t="shared" si="42"/>
        <v>50.5</v>
      </c>
      <c r="I111" s="28">
        <f>'Ducati Panigale 1199 data'!$C$8*G111</f>
        <v>0</v>
      </c>
      <c r="J111" s="28">
        <f>'Ducati Panigale 1199 data'!$C$8*'Ducati Panigale 1199 data'!$C$15*'Ducati Panigale 1199 data'!$C$10</f>
        <v>54.543600000000005</v>
      </c>
      <c r="K111" s="28">
        <f>(0.5*'Ducati Panigale 1199 data'!$C$12)*'Ducati Panigale 1199 data'!$C$14*'Ducati Panigale 1199 data'!$C$11*F111^2</f>
        <v>0</v>
      </c>
      <c r="L111" s="28">
        <f t="shared" si="43"/>
        <v>54.543600000000005</v>
      </c>
      <c r="M111" s="28">
        <f t="shared" si="39"/>
        <v>0</v>
      </c>
      <c r="N111" s="17">
        <f t="shared" si="44"/>
        <v>0</v>
      </c>
      <c r="O111" s="105">
        <f t="shared" si="45"/>
        <v>0</v>
      </c>
      <c r="P111" s="105">
        <f t="shared" si="46"/>
        <v>0</v>
      </c>
      <c r="Q111" s="105">
        <f t="shared" si="74"/>
        <v>21.032920200872077</v>
      </c>
      <c r="R111" s="27">
        <f t="shared" si="47"/>
        <v>5.8424778335755771E-3</v>
      </c>
      <c r="S111" s="98">
        <f t="shared" si="48"/>
        <v>0</v>
      </c>
      <c r="T111" s="17">
        <f t="shared" si="75"/>
        <v>61.610247844384162</v>
      </c>
      <c r="U111" s="17">
        <f t="shared" si="49"/>
        <v>1.7113957734551155E-2</v>
      </c>
      <c r="V111" s="17">
        <f t="shared" si="50"/>
        <v>19.981274190828472</v>
      </c>
      <c r="W111" s="17">
        <f t="shared" si="51"/>
        <v>19.182023223195333</v>
      </c>
      <c r="X111" s="17">
        <f t="shared" si="51"/>
        <v>18.414742294267519</v>
      </c>
      <c r="Y111" s="17">
        <f t="shared" si="52"/>
        <v>18.230594871324843</v>
      </c>
      <c r="Z111" s="17">
        <f>Y111/3600</f>
        <v>5.0640541309235673E-3</v>
      </c>
      <c r="AA111" s="17">
        <f>0.96*Y111</f>
        <v>17.501371076471848</v>
      </c>
      <c r="AB111" s="17">
        <f t="shared" si="53"/>
        <v>16.801316233412972</v>
      </c>
      <c r="AC111" s="17">
        <f t="shared" si="54"/>
        <v>15.961250421742323</v>
      </c>
      <c r="AD111" s="17">
        <f t="shared" si="55"/>
        <v>15.961250421742323</v>
      </c>
      <c r="AE111" s="17">
        <f t="shared" si="76"/>
        <v>4.4336806727062004E-3</v>
      </c>
      <c r="AF111" s="17">
        <f>T111-AD111</f>
        <v>45.648997422641841</v>
      </c>
      <c r="AG111" s="17">
        <f t="shared" si="56"/>
        <v>1.2680277061844956E-2</v>
      </c>
      <c r="AH111" s="28">
        <f>0.5*'Ducati Panigale 1199 data'!$C$8*'WLTP class 3 v5'!F111^2</f>
        <v>0</v>
      </c>
      <c r="AI111" s="17">
        <f t="shared" si="57"/>
        <v>0</v>
      </c>
      <c r="AJ111" s="17" t="str">
        <f>IF(N111&lt;0, AI111, "0")</f>
        <v>0</v>
      </c>
      <c r="AK111" s="98">
        <f>AK110+AJ111</f>
        <v>161.42136496913579</v>
      </c>
      <c r="AL111" s="105">
        <f t="shared" si="58"/>
        <v>4.4839268046982163E-2</v>
      </c>
      <c r="AM111" s="98">
        <f>IF(N111 &gt; 0, AI111, )</f>
        <v>0</v>
      </c>
      <c r="AN111" s="98">
        <f t="shared" si="77"/>
        <v>572.23028780864195</v>
      </c>
      <c r="AO111" s="98">
        <f t="shared" si="59"/>
        <v>0.15895285772462275</v>
      </c>
      <c r="AP111" s="27">
        <f t="shared" si="60"/>
        <v>0</v>
      </c>
      <c r="AQ111" s="27">
        <f t="shared" si="61"/>
        <v>0</v>
      </c>
      <c r="AR111" s="27">
        <f t="shared" si="62"/>
        <v>0</v>
      </c>
      <c r="AS111" s="27">
        <f t="shared" si="63"/>
        <v>0</v>
      </c>
      <c r="AT111" s="27">
        <f t="shared" si="40"/>
        <v>0</v>
      </c>
      <c r="AU111" s="27">
        <f t="shared" si="40"/>
        <v>0</v>
      </c>
      <c r="AV111" s="27">
        <f t="shared" si="64"/>
        <v>0</v>
      </c>
      <c r="AW111" s="27">
        <f t="shared" si="65"/>
        <v>0</v>
      </c>
      <c r="AX111" s="27">
        <f t="shared" si="66"/>
        <v>0</v>
      </c>
      <c r="AY111" s="27">
        <f>AN111-AW111</f>
        <v>572.23028780864195</v>
      </c>
      <c r="AZ111" s="110">
        <f t="shared" si="67"/>
        <v>0.15895285772462275</v>
      </c>
      <c r="BB111" s="65">
        <v>0</v>
      </c>
      <c r="BC111" s="83">
        <f t="shared" si="68"/>
        <v>0</v>
      </c>
      <c r="BD111" s="83">
        <f t="shared" si="69"/>
        <v>0</v>
      </c>
      <c r="BE111" s="83">
        <f t="shared" si="70"/>
        <v>0</v>
      </c>
      <c r="BF111" s="83">
        <f t="shared" si="71"/>
        <v>0</v>
      </c>
      <c r="BG111" s="83">
        <f t="shared" si="72"/>
        <v>0</v>
      </c>
    </row>
    <row r="112" spans="2:59">
      <c r="B112" s="9" t="s">
        <v>32</v>
      </c>
      <c r="C112" s="9">
        <v>101</v>
      </c>
      <c r="D112" s="9">
        <v>101</v>
      </c>
      <c r="E112" s="18">
        <v>0</v>
      </c>
      <c r="F112" s="66">
        <f t="shared" si="41"/>
        <v>0</v>
      </c>
      <c r="G112" s="17">
        <f t="shared" si="73"/>
        <v>0</v>
      </c>
      <c r="H112" s="17">
        <f t="shared" si="42"/>
        <v>51</v>
      </c>
      <c r="I112" s="28">
        <f>'Ducati Panigale 1199 data'!$C$8*G112</f>
        <v>0</v>
      </c>
      <c r="J112" s="28">
        <f>'Ducati Panigale 1199 data'!$C$8*'Ducati Panigale 1199 data'!$C$15*'Ducati Panigale 1199 data'!$C$10</f>
        <v>54.543600000000005</v>
      </c>
      <c r="K112" s="28">
        <f>(0.5*'Ducati Panigale 1199 data'!$C$12)*'Ducati Panigale 1199 data'!$C$14*'Ducati Panigale 1199 data'!$C$11*F112^2</f>
        <v>0</v>
      </c>
      <c r="L112" s="28">
        <f t="shared" si="43"/>
        <v>54.543600000000005</v>
      </c>
      <c r="M112" s="28">
        <f t="shared" si="39"/>
        <v>0</v>
      </c>
      <c r="N112" s="17">
        <f t="shared" si="44"/>
        <v>0</v>
      </c>
      <c r="O112" s="105">
        <f t="shared" si="45"/>
        <v>0</v>
      </c>
      <c r="P112" s="105">
        <f t="shared" si="46"/>
        <v>0</v>
      </c>
      <c r="Q112" s="105">
        <f t="shared" si="74"/>
        <v>21.032920200872077</v>
      </c>
      <c r="R112" s="27">
        <f t="shared" si="47"/>
        <v>5.8424778335755771E-3</v>
      </c>
      <c r="S112" s="98">
        <f t="shared" si="48"/>
        <v>0</v>
      </c>
      <c r="T112" s="17">
        <f t="shared" si="75"/>
        <v>61.610247844384162</v>
      </c>
      <c r="U112" s="17">
        <f t="shared" si="49"/>
        <v>1.7113957734551155E-2</v>
      </c>
      <c r="V112" s="17">
        <f t="shared" si="50"/>
        <v>19.981274190828472</v>
      </c>
      <c r="W112" s="17">
        <f t="shared" si="51"/>
        <v>19.182023223195333</v>
      </c>
      <c r="X112" s="17">
        <f t="shared" si="51"/>
        <v>18.414742294267519</v>
      </c>
      <c r="Y112" s="17">
        <f t="shared" si="52"/>
        <v>18.230594871324843</v>
      </c>
      <c r="Z112" s="17">
        <f>Y112/3600</f>
        <v>5.0640541309235673E-3</v>
      </c>
      <c r="AA112" s="17">
        <f>0.96*Y112</f>
        <v>17.501371076471848</v>
      </c>
      <c r="AB112" s="17">
        <f t="shared" si="53"/>
        <v>16.801316233412972</v>
      </c>
      <c r="AC112" s="17">
        <f t="shared" si="54"/>
        <v>15.961250421742323</v>
      </c>
      <c r="AD112" s="17">
        <f t="shared" si="55"/>
        <v>15.961250421742323</v>
      </c>
      <c r="AE112" s="17">
        <f t="shared" si="76"/>
        <v>4.4336806727062004E-3</v>
      </c>
      <c r="AF112" s="17">
        <f>T112-AD112</f>
        <v>45.648997422641841</v>
      </c>
      <c r="AG112" s="17">
        <f t="shared" si="56"/>
        <v>1.2680277061844956E-2</v>
      </c>
      <c r="AH112" s="28">
        <f>0.5*'Ducati Panigale 1199 data'!$C$8*'WLTP class 3 v5'!F112^2</f>
        <v>0</v>
      </c>
      <c r="AI112" s="17">
        <f t="shared" si="57"/>
        <v>0</v>
      </c>
      <c r="AJ112" s="17" t="str">
        <f>IF(N112&lt;0, AI112, "0")</f>
        <v>0</v>
      </c>
      <c r="AK112" s="98">
        <f>AK111+AJ112</f>
        <v>161.42136496913579</v>
      </c>
      <c r="AL112" s="105">
        <f t="shared" si="58"/>
        <v>4.4839268046982163E-2</v>
      </c>
      <c r="AM112" s="98">
        <f>IF(N112 &gt; 0, AI112, )</f>
        <v>0</v>
      </c>
      <c r="AN112" s="98">
        <f t="shared" si="77"/>
        <v>572.23028780864195</v>
      </c>
      <c r="AO112" s="98">
        <f t="shared" si="59"/>
        <v>0.15895285772462275</v>
      </c>
      <c r="AP112" s="27">
        <f t="shared" si="60"/>
        <v>0</v>
      </c>
      <c r="AQ112" s="27">
        <f t="shared" si="61"/>
        <v>0</v>
      </c>
      <c r="AR112" s="27">
        <f t="shared" si="62"/>
        <v>0</v>
      </c>
      <c r="AS112" s="27">
        <f t="shared" si="63"/>
        <v>0</v>
      </c>
      <c r="AT112" s="27">
        <f t="shared" si="40"/>
        <v>0</v>
      </c>
      <c r="AU112" s="27">
        <f t="shared" si="40"/>
        <v>0</v>
      </c>
      <c r="AV112" s="27">
        <f t="shared" si="64"/>
        <v>0</v>
      </c>
      <c r="AW112" s="27">
        <f t="shared" si="65"/>
        <v>0</v>
      </c>
      <c r="AX112" s="27">
        <f t="shared" si="66"/>
        <v>0</v>
      </c>
      <c r="AY112" s="27">
        <f>AN112-AW112</f>
        <v>572.23028780864195</v>
      </c>
      <c r="AZ112" s="110">
        <f t="shared" si="67"/>
        <v>0.15895285772462275</v>
      </c>
      <c r="BB112" s="65">
        <v>0</v>
      </c>
      <c r="BC112" s="83">
        <f t="shared" si="68"/>
        <v>0</v>
      </c>
      <c r="BD112" s="83">
        <f t="shared" si="69"/>
        <v>0</v>
      </c>
      <c r="BE112" s="83">
        <f t="shared" si="70"/>
        <v>0</v>
      </c>
      <c r="BF112" s="83">
        <f t="shared" si="71"/>
        <v>0</v>
      </c>
      <c r="BG112" s="83">
        <f t="shared" si="72"/>
        <v>0</v>
      </c>
    </row>
    <row r="113" spans="2:59">
      <c r="B113" s="9" t="s">
        <v>32</v>
      </c>
      <c r="C113" s="9">
        <v>102</v>
      </c>
      <c r="D113" s="9">
        <v>102</v>
      </c>
      <c r="E113" s="18">
        <v>0</v>
      </c>
      <c r="F113" s="66">
        <f t="shared" si="41"/>
        <v>0</v>
      </c>
      <c r="G113" s="17">
        <f t="shared" si="73"/>
        <v>0</v>
      </c>
      <c r="H113" s="17">
        <f t="shared" si="42"/>
        <v>51.5</v>
      </c>
      <c r="I113" s="28">
        <f>'Ducati Panigale 1199 data'!$C$8*G113</f>
        <v>0</v>
      </c>
      <c r="J113" s="28">
        <f>'Ducati Panigale 1199 data'!$C$8*'Ducati Panigale 1199 data'!$C$15*'Ducati Panigale 1199 data'!$C$10</f>
        <v>54.543600000000005</v>
      </c>
      <c r="K113" s="28">
        <f>(0.5*'Ducati Panigale 1199 data'!$C$12)*'Ducati Panigale 1199 data'!$C$14*'Ducati Panigale 1199 data'!$C$11*F113^2</f>
        <v>0</v>
      </c>
      <c r="L113" s="28">
        <f t="shared" si="43"/>
        <v>54.543600000000005</v>
      </c>
      <c r="M113" s="28">
        <f t="shared" si="39"/>
        <v>0</v>
      </c>
      <c r="N113" s="17">
        <f t="shared" si="44"/>
        <v>0</v>
      </c>
      <c r="O113" s="105">
        <f t="shared" si="45"/>
        <v>0</v>
      </c>
      <c r="P113" s="105">
        <f t="shared" si="46"/>
        <v>0</v>
      </c>
      <c r="Q113" s="105">
        <f t="shared" si="74"/>
        <v>21.032920200872077</v>
      </c>
      <c r="R113" s="27">
        <f t="shared" si="47"/>
        <v>5.8424778335755771E-3</v>
      </c>
      <c r="S113" s="98">
        <f t="shared" si="48"/>
        <v>0</v>
      </c>
      <c r="T113" s="17">
        <f t="shared" si="75"/>
        <v>61.610247844384162</v>
      </c>
      <c r="U113" s="17">
        <f t="shared" si="49"/>
        <v>1.7113957734551155E-2</v>
      </c>
      <c r="V113" s="17">
        <f t="shared" si="50"/>
        <v>19.981274190828472</v>
      </c>
      <c r="W113" s="17">
        <f t="shared" si="51"/>
        <v>19.182023223195333</v>
      </c>
      <c r="X113" s="17">
        <f t="shared" si="51"/>
        <v>18.414742294267519</v>
      </c>
      <c r="Y113" s="17">
        <f t="shared" si="52"/>
        <v>18.230594871324843</v>
      </c>
      <c r="Z113" s="17">
        <f>Y113/3600</f>
        <v>5.0640541309235673E-3</v>
      </c>
      <c r="AA113" s="17">
        <f>0.96*Y113</f>
        <v>17.501371076471848</v>
      </c>
      <c r="AB113" s="17">
        <f t="shared" si="53"/>
        <v>16.801316233412972</v>
      </c>
      <c r="AC113" s="17">
        <f t="shared" si="54"/>
        <v>15.961250421742323</v>
      </c>
      <c r="AD113" s="17">
        <f t="shared" si="55"/>
        <v>15.961250421742323</v>
      </c>
      <c r="AE113" s="17">
        <f t="shared" si="76"/>
        <v>4.4336806727062004E-3</v>
      </c>
      <c r="AF113" s="17">
        <f>T113-AD113</f>
        <v>45.648997422641841</v>
      </c>
      <c r="AG113" s="17">
        <f t="shared" si="56"/>
        <v>1.2680277061844956E-2</v>
      </c>
      <c r="AH113" s="28">
        <f>0.5*'Ducati Panigale 1199 data'!$C$8*'WLTP class 3 v5'!F113^2</f>
        <v>0</v>
      </c>
      <c r="AI113" s="17">
        <f t="shared" si="57"/>
        <v>0</v>
      </c>
      <c r="AJ113" s="17" t="str">
        <f>IF(N113&lt;0, AI113, "0")</f>
        <v>0</v>
      </c>
      <c r="AK113" s="98">
        <f>AK112+AJ113</f>
        <v>161.42136496913579</v>
      </c>
      <c r="AL113" s="105">
        <f t="shared" si="58"/>
        <v>4.4839268046982163E-2</v>
      </c>
      <c r="AM113" s="98">
        <f>IF(N113 &gt; 0, AI113, )</f>
        <v>0</v>
      </c>
      <c r="AN113" s="98">
        <f t="shared" si="77"/>
        <v>572.23028780864195</v>
      </c>
      <c r="AO113" s="98">
        <f t="shared" si="59"/>
        <v>0.15895285772462275</v>
      </c>
      <c r="AP113" s="27">
        <f t="shared" si="60"/>
        <v>0</v>
      </c>
      <c r="AQ113" s="27">
        <f t="shared" si="61"/>
        <v>0</v>
      </c>
      <c r="AR113" s="27">
        <f t="shared" si="62"/>
        <v>0</v>
      </c>
      <c r="AS113" s="27">
        <f t="shared" si="63"/>
        <v>0</v>
      </c>
      <c r="AT113" s="27">
        <f t="shared" si="40"/>
        <v>0</v>
      </c>
      <c r="AU113" s="27">
        <f t="shared" si="40"/>
        <v>0</v>
      </c>
      <c r="AV113" s="27">
        <f t="shared" si="64"/>
        <v>0</v>
      </c>
      <c r="AW113" s="27">
        <f t="shared" si="65"/>
        <v>0</v>
      </c>
      <c r="AX113" s="27">
        <f t="shared" si="66"/>
        <v>0</v>
      </c>
      <c r="AY113" s="27">
        <f>AN113-AW113</f>
        <v>572.23028780864195</v>
      </c>
      <c r="AZ113" s="110">
        <f t="shared" si="67"/>
        <v>0.15895285772462275</v>
      </c>
      <c r="BB113" s="65">
        <v>0</v>
      </c>
      <c r="BC113" s="83">
        <f t="shared" si="68"/>
        <v>0</v>
      </c>
      <c r="BD113" s="83">
        <f t="shared" si="69"/>
        <v>0</v>
      </c>
      <c r="BE113" s="83">
        <f t="shared" si="70"/>
        <v>0</v>
      </c>
      <c r="BF113" s="83">
        <f t="shared" si="71"/>
        <v>0</v>
      </c>
      <c r="BG113" s="83">
        <f t="shared" si="72"/>
        <v>0</v>
      </c>
    </row>
    <row r="114" spans="2:59">
      <c r="B114" s="9" t="s">
        <v>32</v>
      </c>
      <c r="C114" s="9">
        <v>103</v>
      </c>
      <c r="D114" s="9">
        <v>103</v>
      </c>
      <c r="E114" s="18">
        <v>0</v>
      </c>
      <c r="F114" s="66">
        <f t="shared" si="41"/>
        <v>0</v>
      </c>
      <c r="G114" s="17">
        <f t="shared" si="73"/>
        <v>0</v>
      </c>
      <c r="H114" s="17">
        <f t="shared" si="42"/>
        <v>52</v>
      </c>
      <c r="I114" s="28">
        <f>'Ducati Panigale 1199 data'!$C$8*G114</f>
        <v>0</v>
      </c>
      <c r="J114" s="28">
        <f>'Ducati Panigale 1199 data'!$C$8*'Ducati Panigale 1199 data'!$C$15*'Ducati Panigale 1199 data'!$C$10</f>
        <v>54.543600000000005</v>
      </c>
      <c r="K114" s="28">
        <f>(0.5*'Ducati Panigale 1199 data'!$C$12)*'Ducati Panigale 1199 data'!$C$14*'Ducati Panigale 1199 data'!$C$11*F114^2</f>
        <v>0</v>
      </c>
      <c r="L114" s="28">
        <f t="shared" si="43"/>
        <v>54.543600000000005</v>
      </c>
      <c r="M114" s="28">
        <f t="shared" si="39"/>
        <v>0</v>
      </c>
      <c r="N114" s="17">
        <f t="shared" si="44"/>
        <v>0</v>
      </c>
      <c r="O114" s="105">
        <f t="shared" si="45"/>
        <v>0</v>
      </c>
      <c r="P114" s="105">
        <f t="shared" si="46"/>
        <v>0</v>
      </c>
      <c r="Q114" s="105">
        <f t="shared" si="74"/>
        <v>21.032920200872077</v>
      </c>
      <c r="R114" s="27">
        <f t="shared" si="47"/>
        <v>5.8424778335755771E-3</v>
      </c>
      <c r="S114" s="98">
        <f t="shared" si="48"/>
        <v>0</v>
      </c>
      <c r="T114" s="17">
        <f t="shared" si="75"/>
        <v>61.610247844384162</v>
      </c>
      <c r="U114" s="17">
        <f t="shared" si="49"/>
        <v>1.7113957734551155E-2</v>
      </c>
      <c r="V114" s="17">
        <f t="shared" si="50"/>
        <v>19.981274190828472</v>
      </c>
      <c r="W114" s="17">
        <f t="shared" si="51"/>
        <v>19.182023223195333</v>
      </c>
      <c r="X114" s="17">
        <f t="shared" si="51"/>
        <v>18.414742294267519</v>
      </c>
      <c r="Y114" s="17">
        <f t="shared" si="52"/>
        <v>18.230594871324843</v>
      </c>
      <c r="Z114" s="17">
        <f>Y114/3600</f>
        <v>5.0640541309235673E-3</v>
      </c>
      <c r="AA114" s="17">
        <f>0.96*Y114</f>
        <v>17.501371076471848</v>
      </c>
      <c r="AB114" s="17">
        <f t="shared" si="53"/>
        <v>16.801316233412972</v>
      </c>
      <c r="AC114" s="17">
        <f t="shared" si="54"/>
        <v>15.961250421742323</v>
      </c>
      <c r="AD114" s="17">
        <f t="shared" si="55"/>
        <v>15.961250421742323</v>
      </c>
      <c r="AE114" s="17">
        <f t="shared" si="76"/>
        <v>4.4336806727062004E-3</v>
      </c>
      <c r="AF114" s="17">
        <f>T114-AD114</f>
        <v>45.648997422641841</v>
      </c>
      <c r="AG114" s="17">
        <f t="shared" si="56"/>
        <v>1.2680277061844956E-2</v>
      </c>
      <c r="AH114" s="28">
        <f>0.5*'Ducati Panigale 1199 data'!$C$8*'WLTP class 3 v5'!F114^2</f>
        <v>0</v>
      </c>
      <c r="AI114" s="17">
        <f t="shared" si="57"/>
        <v>0</v>
      </c>
      <c r="AJ114" s="17" t="str">
        <f>IF(N114&lt;0, AI114, "0")</f>
        <v>0</v>
      </c>
      <c r="AK114" s="98">
        <f>AK113+AJ114</f>
        <v>161.42136496913579</v>
      </c>
      <c r="AL114" s="105">
        <f t="shared" si="58"/>
        <v>4.4839268046982163E-2</v>
      </c>
      <c r="AM114" s="98">
        <f>IF(N114 &gt; 0, AI114, )</f>
        <v>0</v>
      </c>
      <c r="AN114" s="98">
        <f t="shared" si="77"/>
        <v>572.23028780864195</v>
      </c>
      <c r="AO114" s="98">
        <f t="shared" si="59"/>
        <v>0.15895285772462275</v>
      </c>
      <c r="AP114" s="27">
        <f t="shared" si="60"/>
        <v>0</v>
      </c>
      <c r="AQ114" s="27">
        <f t="shared" si="61"/>
        <v>0</v>
      </c>
      <c r="AR114" s="27">
        <f t="shared" si="62"/>
        <v>0</v>
      </c>
      <c r="AS114" s="27">
        <f t="shared" si="63"/>
        <v>0</v>
      </c>
      <c r="AT114" s="27">
        <f t="shared" si="40"/>
        <v>0</v>
      </c>
      <c r="AU114" s="27">
        <f t="shared" si="40"/>
        <v>0</v>
      </c>
      <c r="AV114" s="27">
        <f t="shared" si="64"/>
        <v>0</v>
      </c>
      <c r="AW114" s="27">
        <f t="shared" si="65"/>
        <v>0</v>
      </c>
      <c r="AX114" s="27">
        <f t="shared" si="66"/>
        <v>0</v>
      </c>
      <c r="AY114" s="27">
        <f>AN114-AW114</f>
        <v>572.23028780864195</v>
      </c>
      <c r="AZ114" s="110">
        <f t="shared" si="67"/>
        <v>0.15895285772462275</v>
      </c>
      <c r="BB114" s="65">
        <v>0</v>
      </c>
      <c r="BC114" s="83">
        <f t="shared" si="68"/>
        <v>0</v>
      </c>
      <c r="BD114" s="83">
        <f t="shared" si="69"/>
        <v>0</v>
      </c>
      <c r="BE114" s="83">
        <f t="shared" si="70"/>
        <v>0</v>
      </c>
      <c r="BF114" s="83">
        <f t="shared" si="71"/>
        <v>0</v>
      </c>
      <c r="BG114" s="83">
        <f t="shared" si="72"/>
        <v>0</v>
      </c>
    </row>
    <row r="115" spans="2:59">
      <c r="B115" s="9" t="s">
        <v>32</v>
      </c>
      <c r="C115" s="9">
        <v>104</v>
      </c>
      <c r="D115" s="9">
        <v>104</v>
      </c>
      <c r="E115" s="18">
        <v>0</v>
      </c>
      <c r="F115" s="66">
        <f t="shared" si="41"/>
        <v>0</v>
      </c>
      <c r="G115" s="17">
        <f t="shared" si="73"/>
        <v>0</v>
      </c>
      <c r="H115" s="17">
        <f t="shared" si="42"/>
        <v>52.5</v>
      </c>
      <c r="I115" s="28">
        <f>'Ducati Panigale 1199 data'!$C$8*G115</f>
        <v>0</v>
      </c>
      <c r="J115" s="28">
        <f>'Ducati Panigale 1199 data'!$C$8*'Ducati Panigale 1199 data'!$C$15*'Ducati Panigale 1199 data'!$C$10</f>
        <v>54.543600000000005</v>
      </c>
      <c r="K115" s="28">
        <f>(0.5*'Ducati Panigale 1199 data'!$C$12)*'Ducati Panigale 1199 data'!$C$14*'Ducati Panigale 1199 data'!$C$11*F115^2</f>
        <v>0</v>
      </c>
      <c r="L115" s="28">
        <f t="shared" si="43"/>
        <v>54.543600000000005</v>
      </c>
      <c r="M115" s="28">
        <f t="shared" si="39"/>
        <v>0</v>
      </c>
      <c r="N115" s="17">
        <f t="shared" si="44"/>
        <v>0</v>
      </c>
      <c r="O115" s="105">
        <f t="shared" si="45"/>
        <v>0</v>
      </c>
      <c r="P115" s="105">
        <f t="shared" si="46"/>
        <v>0</v>
      </c>
      <c r="Q115" s="105">
        <f t="shared" si="74"/>
        <v>21.032920200872077</v>
      </c>
      <c r="R115" s="27">
        <f t="shared" si="47"/>
        <v>5.8424778335755771E-3</v>
      </c>
      <c r="S115" s="98">
        <f t="shared" si="48"/>
        <v>0</v>
      </c>
      <c r="T115" s="17">
        <f t="shared" si="75"/>
        <v>61.610247844384162</v>
      </c>
      <c r="U115" s="17">
        <f t="shared" si="49"/>
        <v>1.7113957734551155E-2</v>
      </c>
      <c r="V115" s="17">
        <f t="shared" si="50"/>
        <v>19.981274190828472</v>
      </c>
      <c r="W115" s="17">
        <f t="shared" si="51"/>
        <v>19.182023223195333</v>
      </c>
      <c r="X115" s="17">
        <f t="shared" si="51"/>
        <v>18.414742294267519</v>
      </c>
      <c r="Y115" s="17">
        <f t="shared" si="52"/>
        <v>18.230594871324843</v>
      </c>
      <c r="Z115" s="17">
        <f>Y115/3600</f>
        <v>5.0640541309235673E-3</v>
      </c>
      <c r="AA115" s="17">
        <f>0.96*Y115</f>
        <v>17.501371076471848</v>
      </c>
      <c r="AB115" s="17">
        <f t="shared" si="53"/>
        <v>16.801316233412972</v>
      </c>
      <c r="AC115" s="17">
        <f t="shared" si="54"/>
        <v>15.961250421742323</v>
      </c>
      <c r="AD115" s="17">
        <f t="shared" si="55"/>
        <v>15.961250421742323</v>
      </c>
      <c r="AE115" s="17">
        <f t="shared" si="76"/>
        <v>4.4336806727062004E-3</v>
      </c>
      <c r="AF115" s="17">
        <f>T115-AD115</f>
        <v>45.648997422641841</v>
      </c>
      <c r="AG115" s="17">
        <f t="shared" si="56"/>
        <v>1.2680277061844956E-2</v>
      </c>
      <c r="AH115" s="28">
        <f>0.5*'Ducati Panigale 1199 data'!$C$8*'WLTP class 3 v5'!F115^2</f>
        <v>0</v>
      </c>
      <c r="AI115" s="17">
        <f t="shared" si="57"/>
        <v>0</v>
      </c>
      <c r="AJ115" s="17" t="str">
        <f>IF(N115&lt;0, AI115, "0")</f>
        <v>0</v>
      </c>
      <c r="AK115" s="98">
        <f>AK114+AJ115</f>
        <v>161.42136496913579</v>
      </c>
      <c r="AL115" s="105">
        <f t="shared" si="58"/>
        <v>4.4839268046982163E-2</v>
      </c>
      <c r="AM115" s="98">
        <f>IF(N115 &gt; 0, AI115, )</f>
        <v>0</v>
      </c>
      <c r="AN115" s="98">
        <f t="shared" si="77"/>
        <v>572.23028780864195</v>
      </c>
      <c r="AO115" s="98">
        <f t="shared" si="59"/>
        <v>0.15895285772462275</v>
      </c>
      <c r="AP115" s="27">
        <f t="shared" si="60"/>
        <v>0</v>
      </c>
      <c r="AQ115" s="27">
        <f t="shared" si="61"/>
        <v>0</v>
      </c>
      <c r="AR115" s="27">
        <f t="shared" si="62"/>
        <v>0</v>
      </c>
      <c r="AS115" s="27">
        <f t="shared" si="63"/>
        <v>0</v>
      </c>
      <c r="AT115" s="27">
        <f t="shared" si="40"/>
        <v>0</v>
      </c>
      <c r="AU115" s="27">
        <f t="shared" si="40"/>
        <v>0</v>
      </c>
      <c r="AV115" s="27">
        <f t="shared" si="64"/>
        <v>0</v>
      </c>
      <c r="AW115" s="27">
        <f t="shared" si="65"/>
        <v>0</v>
      </c>
      <c r="AX115" s="27">
        <f t="shared" si="66"/>
        <v>0</v>
      </c>
      <c r="AY115" s="27">
        <f>AN115-AW115</f>
        <v>572.23028780864195</v>
      </c>
      <c r="AZ115" s="110">
        <f t="shared" si="67"/>
        <v>0.15895285772462275</v>
      </c>
      <c r="BB115" s="65">
        <v>0</v>
      </c>
      <c r="BC115" s="83">
        <f t="shared" si="68"/>
        <v>0</v>
      </c>
      <c r="BD115" s="83">
        <f t="shared" si="69"/>
        <v>0</v>
      </c>
      <c r="BE115" s="83">
        <f t="shared" si="70"/>
        <v>0</v>
      </c>
      <c r="BF115" s="83">
        <f t="shared" si="71"/>
        <v>0</v>
      </c>
      <c r="BG115" s="83">
        <f t="shared" si="72"/>
        <v>0</v>
      </c>
    </row>
    <row r="116" spans="2:59">
      <c r="B116" s="9" t="s">
        <v>32</v>
      </c>
      <c r="C116" s="9">
        <v>105</v>
      </c>
      <c r="D116" s="9">
        <v>105</v>
      </c>
      <c r="E116" s="18">
        <v>0</v>
      </c>
      <c r="F116" s="66">
        <f t="shared" si="41"/>
        <v>0</v>
      </c>
      <c r="G116" s="17">
        <f t="shared" si="73"/>
        <v>0</v>
      </c>
      <c r="H116" s="17">
        <f t="shared" si="42"/>
        <v>53</v>
      </c>
      <c r="I116" s="28">
        <f>'Ducati Panigale 1199 data'!$C$8*G116</f>
        <v>0</v>
      </c>
      <c r="J116" s="28">
        <f>'Ducati Panigale 1199 data'!$C$8*'Ducati Panigale 1199 data'!$C$15*'Ducati Panigale 1199 data'!$C$10</f>
        <v>54.543600000000005</v>
      </c>
      <c r="K116" s="28">
        <f>(0.5*'Ducati Panigale 1199 data'!$C$12)*'Ducati Panigale 1199 data'!$C$14*'Ducati Panigale 1199 data'!$C$11*F116^2</f>
        <v>0</v>
      </c>
      <c r="L116" s="28">
        <f t="shared" si="43"/>
        <v>54.543600000000005</v>
      </c>
      <c r="M116" s="28">
        <f t="shared" si="39"/>
        <v>0</v>
      </c>
      <c r="N116" s="17">
        <f t="shared" si="44"/>
        <v>0</v>
      </c>
      <c r="O116" s="105">
        <f t="shared" si="45"/>
        <v>0</v>
      </c>
      <c r="P116" s="105">
        <f t="shared" si="46"/>
        <v>0</v>
      </c>
      <c r="Q116" s="105">
        <f t="shared" si="74"/>
        <v>21.032920200872077</v>
      </c>
      <c r="R116" s="27">
        <f t="shared" si="47"/>
        <v>5.8424778335755771E-3</v>
      </c>
      <c r="S116" s="98">
        <f t="shared" si="48"/>
        <v>0</v>
      </c>
      <c r="T116" s="17">
        <f t="shared" si="75"/>
        <v>61.610247844384162</v>
      </c>
      <c r="U116" s="17">
        <f t="shared" si="49"/>
        <v>1.7113957734551155E-2</v>
      </c>
      <c r="V116" s="17">
        <f t="shared" si="50"/>
        <v>19.981274190828472</v>
      </c>
      <c r="W116" s="17">
        <f t="shared" si="51"/>
        <v>19.182023223195333</v>
      </c>
      <c r="X116" s="17">
        <f t="shared" si="51"/>
        <v>18.414742294267519</v>
      </c>
      <c r="Y116" s="17">
        <f t="shared" si="52"/>
        <v>18.230594871324843</v>
      </c>
      <c r="Z116" s="17">
        <f>Y116/3600</f>
        <v>5.0640541309235673E-3</v>
      </c>
      <c r="AA116" s="17">
        <f>0.96*Y116</f>
        <v>17.501371076471848</v>
      </c>
      <c r="AB116" s="17">
        <f t="shared" si="53"/>
        <v>16.801316233412972</v>
      </c>
      <c r="AC116" s="17">
        <f t="shared" si="54"/>
        <v>15.961250421742323</v>
      </c>
      <c r="AD116" s="17">
        <f t="shared" si="55"/>
        <v>15.961250421742323</v>
      </c>
      <c r="AE116" s="17">
        <f t="shared" si="76"/>
        <v>4.4336806727062004E-3</v>
      </c>
      <c r="AF116" s="17">
        <f>T116-AD116</f>
        <v>45.648997422641841</v>
      </c>
      <c r="AG116" s="17">
        <f t="shared" si="56"/>
        <v>1.2680277061844956E-2</v>
      </c>
      <c r="AH116" s="28">
        <f>0.5*'Ducati Panigale 1199 data'!$C$8*'WLTP class 3 v5'!F116^2</f>
        <v>0</v>
      </c>
      <c r="AI116" s="17">
        <f t="shared" si="57"/>
        <v>0</v>
      </c>
      <c r="AJ116" s="17" t="str">
        <f>IF(N116&lt;0, AI116, "0")</f>
        <v>0</v>
      </c>
      <c r="AK116" s="98">
        <f>AK115+AJ116</f>
        <v>161.42136496913579</v>
      </c>
      <c r="AL116" s="105">
        <f t="shared" si="58"/>
        <v>4.4839268046982163E-2</v>
      </c>
      <c r="AM116" s="98">
        <f>IF(N116 &gt; 0, AI116, )</f>
        <v>0</v>
      </c>
      <c r="AN116" s="98">
        <f t="shared" si="77"/>
        <v>572.23028780864195</v>
      </c>
      <c r="AO116" s="98">
        <f t="shared" si="59"/>
        <v>0.15895285772462275</v>
      </c>
      <c r="AP116" s="27">
        <f t="shared" si="60"/>
        <v>0</v>
      </c>
      <c r="AQ116" s="27">
        <f t="shared" si="61"/>
        <v>0</v>
      </c>
      <c r="AR116" s="27">
        <f t="shared" si="62"/>
        <v>0</v>
      </c>
      <c r="AS116" s="27">
        <f t="shared" si="63"/>
        <v>0</v>
      </c>
      <c r="AT116" s="27">
        <f t="shared" si="40"/>
        <v>0</v>
      </c>
      <c r="AU116" s="27">
        <f t="shared" si="40"/>
        <v>0</v>
      </c>
      <c r="AV116" s="27">
        <f t="shared" si="64"/>
        <v>0</v>
      </c>
      <c r="AW116" s="27">
        <f t="shared" si="65"/>
        <v>0</v>
      </c>
      <c r="AX116" s="27">
        <f t="shared" si="66"/>
        <v>0</v>
      </c>
      <c r="AY116" s="27">
        <f>AN116-AW116</f>
        <v>572.23028780864195</v>
      </c>
      <c r="AZ116" s="110">
        <f t="shared" si="67"/>
        <v>0.15895285772462275</v>
      </c>
      <c r="BB116" s="65">
        <v>0</v>
      </c>
      <c r="BC116" s="83">
        <f t="shared" si="68"/>
        <v>0</v>
      </c>
      <c r="BD116" s="83">
        <f t="shared" si="69"/>
        <v>0</v>
      </c>
      <c r="BE116" s="83">
        <f t="shared" si="70"/>
        <v>0</v>
      </c>
      <c r="BF116" s="83">
        <f t="shared" si="71"/>
        <v>0</v>
      </c>
      <c r="BG116" s="83">
        <f t="shared" si="72"/>
        <v>0</v>
      </c>
    </row>
    <row r="117" spans="2:59">
      <c r="B117" s="9" t="s">
        <v>32</v>
      </c>
      <c r="C117" s="9">
        <v>106</v>
      </c>
      <c r="D117" s="9">
        <v>106</v>
      </c>
      <c r="E117" s="18">
        <v>0</v>
      </c>
      <c r="F117" s="66">
        <f t="shared" si="41"/>
        <v>0</v>
      </c>
      <c r="G117" s="17">
        <f t="shared" si="73"/>
        <v>0</v>
      </c>
      <c r="H117" s="17">
        <f t="shared" si="42"/>
        <v>53.5</v>
      </c>
      <c r="I117" s="28">
        <f>'Ducati Panigale 1199 data'!$C$8*G117</f>
        <v>0</v>
      </c>
      <c r="J117" s="28">
        <f>'Ducati Panigale 1199 data'!$C$8*'Ducati Panigale 1199 data'!$C$15*'Ducati Panigale 1199 data'!$C$10</f>
        <v>54.543600000000005</v>
      </c>
      <c r="K117" s="28">
        <f>(0.5*'Ducati Panigale 1199 data'!$C$12)*'Ducati Panigale 1199 data'!$C$14*'Ducati Panigale 1199 data'!$C$11*F117^2</f>
        <v>0</v>
      </c>
      <c r="L117" s="28">
        <f t="shared" si="43"/>
        <v>54.543600000000005</v>
      </c>
      <c r="M117" s="28">
        <f t="shared" si="39"/>
        <v>0</v>
      </c>
      <c r="N117" s="17">
        <f t="shared" si="44"/>
        <v>0</v>
      </c>
      <c r="O117" s="105">
        <f t="shared" si="45"/>
        <v>0</v>
      </c>
      <c r="P117" s="105">
        <f t="shared" si="46"/>
        <v>0</v>
      </c>
      <c r="Q117" s="105">
        <f t="shared" si="74"/>
        <v>21.032920200872077</v>
      </c>
      <c r="R117" s="27">
        <f t="shared" si="47"/>
        <v>5.8424778335755771E-3</v>
      </c>
      <c r="S117" s="98">
        <f t="shared" si="48"/>
        <v>0</v>
      </c>
      <c r="T117" s="17">
        <f t="shared" si="75"/>
        <v>61.610247844384162</v>
      </c>
      <c r="U117" s="17">
        <f t="shared" si="49"/>
        <v>1.7113957734551155E-2</v>
      </c>
      <c r="V117" s="17">
        <f t="shared" si="50"/>
        <v>19.981274190828472</v>
      </c>
      <c r="W117" s="17">
        <f t="shared" si="51"/>
        <v>19.182023223195333</v>
      </c>
      <c r="X117" s="17">
        <f t="shared" si="51"/>
        <v>18.414742294267519</v>
      </c>
      <c r="Y117" s="17">
        <f t="shared" si="52"/>
        <v>18.230594871324843</v>
      </c>
      <c r="Z117" s="17">
        <f>Y117/3600</f>
        <v>5.0640541309235673E-3</v>
      </c>
      <c r="AA117" s="17">
        <f>0.96*Y117</f>
        <v>17.501371076471848</v>
      </c>
      <c r="AB117" s="17">
        <f t="shared" si="53"/>
        <v>16.801316233412972</v>
      </c>
      <c r="AC117" s="17">
        <f t="shared" si="54"/>
        <v>15.961250421742323</v>
      </c>
      <c r="AD117" s="17">
        <f t="shared" si="55"/>
        <v>15.961250421742323</v>
      </c>
      <c r="AE117" s="17">
        <f t="shared" si="76"/>
        <v>4.4336806727062004E-3</v>
      </c>
      <c r="AF117" s="17">
        <f>T117-AD117</f>
        <v>45.648997422641841</v>
      </c>
      <c r="AG117" s="17">
        <f t="shared" si="56"/>
        <v>1.2680277061844956E-2</v>
      </c>
      <c r="AH117" s="28">
        <f>0.5*'Ducati Panigale 1199 data'!$C$8*'WLTP class 3 v5'!F117^2</f>
        <v>0</v>
      </c>
      <c r="AI117" s="17">
        <f t="shared" si="57"/>
        <v>0</v>
      </c>
      <c r="AJ117" s="17" t="str">
        <f>IF(N117&lt;0, AI117, "0")</f>
        <v>0</v>
      </c>
      <c r="AK117" s="98">
        <f>AK116+AJ117</f>
        <v>161.42136496913579</v>
      </c>
      <c r="AL117" s="105">
        <f t="shared" si="58"/>
        <v>4.4839268046982163E-2</v>
      </c>
      <c r="AM117" s="98">
        <f>IF(N117 &gt; 0, AI117, )</f>
        <v>0</v>
      </c>
      <c r="AN117" s="98">
        <f t="shared" si="77"/>
        <v>572.23028780864195</v>
      </c>
      <c r="AO117" s="98">
        <f t="shared" si="59"/>
        <v>0.15895285772462275</v>
      </c>
      <c r="AP117" s="27">
        <f t="shared" si="60"/>
        <v>0</v>
      </c>
      <c r="AQ117" s="27">
        <f t="shared" si="61"/>
        <v>0</v>
      </c>
      <c r="AR117" s="27">
        <f t="shared" si="62"/>
        <v>0</v>
      </c>
      <c r="AS117" s="27">
        <f t="shared" si="63"/>
        <v>0</v>
      </c>
      <c r="AT117" s="27">
        <f t="shared" si="40"/>
        <v>0</v>
      </c>
      <c r="AU117" s="27">
        <f t="shared" si="40"/>
        <v>0</v>
      </c>
      <c r="AV117" s="27">
        <f t="shared" si="64"/>
        <v>0</v>
      </c>
      <c r="AW117" s="27">
        <f t="shared" si="65"/>
        <v>0</v>
      </c>
      <c r="AX117" s="27">
        <f t="shared" si="66"/>
        <v>0</v>
      </c>
      <c r="AY117" s="27">
        <f>AN117-AW117</f>
        <v>572.23028780864195</v>
      </c>
      <c r="AZ117" s="110">
        <f t="shared" si="67"/>
        <v>0.15895285772462275</v>
      </c>
      <c r="BB117" s="65">
        <v>0</v>
      </c>
      <c r="BC117" s="83">
        <f t="shared" si="68"/>
        <v>0</v>
      </c>
      <c r="BD117" s="83">
        <f t="shared" si="69"/>
        <v>0</v>
      </c>
      <c r="BE117" s="83">
        <f t="shared" si="70"/>
        <v>0</v>
      </c>
      <c r="BF117" s="83">
        <f t="shared" si="71"/>
        <v>0</v>
      </c>
      <c r="BG117" s="83">
        <f t="shared" si="72"/>
        <v>0</v>
      </c>
    </row>
    <row r="118" spans="2:59">
      <c r="B118" s="9" t="s">
        <v>32</v>
      </c>
      <c r="C118" s="9">
        <v>107</v>
      </c>
      <c r="D118" s="9">
        <v>107</v>
      </c>
      <c r="E118" s="18">
        <v>0</v>
      </c>
      <c r="F118" s="66">
        <f t="shared" si="41"/>
        <v>0</v>
      </c>
      <c r="G118" s="17">
        <f t="shared" si="73"/>
        <v>0</v>
      </c>
      <c r="H118" s="17">
        <f t="shared" si="42"/>
        <v>54</v>
      </c>
      <c r="I118" s="28">
        <f>'Ducati Panigale 1199 data'!$C$8*G118</f>
        <v>0</v>
      </c>
      <c r="J118" s="28">
        <f>'Ducati Panigale 1199 data'!$C$8*'Ducati Panigale 1199 data'!$C$15*'Ducati Panigale 1199 data'!$C$10</f>
        <v>54.543600000000005</v>
      </c>
      <c r="K118" s="28">
        <f>(0.5*'Ducati Panigale 1199 data'!$C$12)*'Ducati Panigale 1199 data'!$C$14*'Ducati Panigale 1199 data'!$C$11*F118^2</f>
        <v>0</v>
      </c>
      <c r="L118" s="28">
        <f t="shared" si="43"/>
        <v>54.543600000000005</v>
      </c>
      <c r="M118" s="28">
        <f t="shared" si="39"/>
        <v>0</v>
      </c>
      <c r="N118" s="17">
        <f t="shared" si="44"/>
        <v>0</v>
      </c>
      <c r="O118" s="105">
        <f t="shared" si="45"/>
        <v>0</v>
      </c>
      <c r="P118" s="105">
        <f t="shared" si="46"/>
        <v>0</v>
      </c>
      <c r="Q118" s="105">
        <f t="shared" si="74"/>
        <v>21.032920200872077</v>
      </c>
      <c r="R118" s="27">
        <f t="shared" si="47"/>
        <v>5.8424778335755771E-3</v>
      </c>
      <c r="S118" s="98">
        <f t="shared" si="48"/>
        <v>0</v>
      </c>
      <c r="T118" s="17">
        <f t="shared" si="75"/>
        <v>61.610247844384162</v>
      </c>
      <c r="U118" s="17">
        <f t="shared" si="49"/>
        <v>1.7113957734551155E-2</v>
      </c>
      <c r="V118" s="17">
        <f t="shared" si="50"/>
        <v>19.981274190828472</v>
      </c>
      <c r="W118" s="17">
        <f t="shared" si="51"/>
        <v>19.182023223195333</v>
      </c>
      <c r="X118" s="17">
        <f t="shared" si="51"/>
        <v>18.414742294267519</v>
      </c>
      <c r="Y118" s="17">
        <f t="shared" si="52"/>
        <v>18.230594871324843</v>
      </c>
      <c r="Z118" s="17">
        <f>Y118/3600</f>
        <v>5.0640541309235673E-3</v>
      </c>
      <c r="AA118" s="17">
        <f>0.96*Y118</f>
        <v>17.501371076471848</v>
      </c>
      <c r="AB118" s="17">
        <f t="shared" si="53"/>
        <v>16.801316233412972</v>
      </c>
      <c r="AC118" s="17">
        <f t="shared" si="54"/>
        <v>15.961250421742323</v>
      </c>
      <c r="AD118" s="17">
        <f t="shared" si="55"/>
        <v>15.961250421742323</v>
      </c>
      <c r="AE118" s="17">
        <f t="shared" si="76"/>
        <v>4.4336806727062004E-3</v>
      </c>
      <c r="AF118" s="17">
        <f>T118-AD118</f>
        <v>45.648997422641841</v>
      </c>
      <c r="AG118" s="17">
        <f t="shared" si="56"/>
        <v>1.2680277061844956E-2</v>
      </c>
      <c r="AH118" s="28">
        <f>0.5*'Ducati Panigale 1199 data'!$C$8*'WLTP class 3 v5'!F118^2</f>
        <v>0</v>
      </c>
      <c r="AI118" s="17">
        <f t="shared" si="57"/>
        <v>0</v>
      </c>
      <c r="AJ118" s="17" t="str">
        <f>IF(N118&lt;0, AI118, "0")</f>
        <v>0</v>
      </c>
      <c r="AK118" s="98">
        <f>AK117+AJ118</f>
        <v>161.42136496913579</v>
      </c>
      <c r="AL118" s="105">
        <f t="shared" si="58"/>
        <v>4.4839268046982163E-2</v>
      </c>
      <c r="AM118" s="98">
        <f>IF(N118 &gt; 0, AI118, )</f>
        <v>0</v>
      </c>
      <c r="AN118" s="98">
        <f t="shared" si="77"/>
        <v>572.23028780864195</v>
      </c>
      <c r="AO118" s="98">
        <f t="shared" si="59"/>
        <v>0.15895285772462275</v>
      </c>
      <c r="AP118" s="27">
        <f t="shared" si="60"/>
        <v>0</v>
      </c>
      <c r="AQ118" s="27">
        <f t="shared" si="61"/>
        <v>0</v>
      </c>
      <c r="AR118" s="27">
        <f t="shared" si="62"/>
        <v>0</v>
      </c>
      <c r="AS118" s="27">
        <f t="shared" si="63"/>
        <v>0</v>
      </c>
      <c r="AT118" s="27">
        <f t="shared" si="40"/>
        <v>0</v>
      </c>
      <c r="AU118" s="27">
        <f t="shared" si="40"/>
        <v>0</v>
      </c>
      <c r="AV118" s="27">
        <f t="shared" si="64"/>
        <v>0</v>
      </c>
      <c r="AW118" s="27">
        <f t="shared" si="65"/>
        <v>0</v>
      </c>
      <c r="AX118" s="27">
        <f t="shared" si="66"/>
        <v>0</v>
      </c>
      <c r="AY118" s="27">
        <f>AN118-AW118</f>
        <v>572.23028780864195</v>
      </c>
      <c r="AZ118" s="110">
        <f t="shared" si="67"/>
        <v>0.15895285772462275</v>
      </c>
      <c r="BB118" s="65">
        <v>0</v>
      </c>
      <c r="BC118" s="83">
        <f t="shared" si="68"/>
        <v>0</v>
      </c>
      <c r="BD118" s="83">
        <f t="shared" si="69"/>
        <v>0</v>
      </c>
      <c r="BE118" s="83">
        <f t="shared" si="70"/>
        <v>0</v>
      </c>
      <c r="BF118" s="83">
        <f t="shared" si="71"/>
        <v>0</v>
      </c>
      <c r="BG118" s="83">
        <f t="shared" si="72"/>
        <v>0</v>
      </c>
    </row>
    <row r="119" spans="2:59">
      <c r="B119" s="9" t="s">
        <v>32</v>
      </c>
      <c r="C119" s="9">
        <v>108</v>
      </c>
      <c r="D119" s="9">
        <v>108</v>
      </c>
      <c r="E119" s="18">
        <v>0</v>
      </c>
      <c r="F119" s="66">
        <f t="shared" si="41"/>
        <v>0</v>
      </c>
      <c r="G119" s="17">
        <f t="shared" si="73"/>
        <v>0</v>
      </c>
      <c r="H119" s="17">
        <f t="shared" si="42"/>
        <v>54.5</v>
      </c>
      <c r="I119" s="28">
        <f>'Ducati Panigale 1199 data'!$C$8*G119</f>
        <v>0</v>
      </c>
      <c r="J119" s="28">
        <f>'Ducati Panigale 1199 data'!$C$8*'Ducati Panigale 1199 data'!$C$15*'Ducati Panigale 1199 data'!$C$10</f>
        <v>54.543600000000005</v>
      </c>
      <c r="K119" s="28">
        <f>(0.5*'Ducati Panigale 1199 data'!$C$12)*'Ducati Panigale 1199 data'!$C$14*'Ducati Panigale 1199 data'!$C$11*F119^2</f>
        <v>0</v>
      </c>
      <c r="L119" s="28">
        <f t="shared" si="43"/>
        <v>54.543600000000005</v>
      </c>
      <c r="M119" s="28">
        <f t="shared" si="39"/>
        <v>0</v>
      </c>
      <c r="N119" s="17">
        <f t="shared" si="44"/>
        <v>0</v>
      </c>
      <c r="O119" s="105">
        <f t="shared" si="45"/>
        <v>0</v>
      </c>
      <c r="P119" s="105">
        <f t="shared" si="46"/>
        <v>0</v>
      </c>
      <c r="Q119" s="105">
        <f t="shared" si="74"/>
        <v>21.032920200872077</v>
      </c>
      <c r="R119" s="27">
        <f t="shared" si="47"/>
        <v>5.8424778335755771E-3</v>
      </c>
      <c r="S119" s="98">
        <f t="shared" si="48"/>
        <v>0</v>
      </c>
      <c r="T119" s="17">
        <f t="shared" si="75"/>
        <v>61.610247844384162</v>
      </c>
      <c r="U119" s="17">
        <f t="shared" si="49"/>
        <v>1.7113957734551155E-2</v>
      </c>
      <c r="V119" s="17">
        <f t="shared" si="50"/>
        <v>19.981274190828472</v>
      </c>
      <c r="W119" s="17">
        <f t="shared" si="51"/>
        <v>19.182023223195333</v>
      </c>
      <c r="X119" s="17">
        <f t="shared" si="51"/>
        <v>18.414742294267519</v>
      </c>
      <c r="Y119" s="17">
        <f t="shared" si="52"/>
        <v>18.230594871324843</v>
      </c>
      <c r="Z119" s="17">
        <f>Y119/3600</f>
        <v>5.0640541309235673E-3</v>
      </c>
      <c r="AA119" s="17">
        <f>0.96*Y119</f>
        <v>17.501371076471848</v>
      </c>
      <c r="AB119" s="17">
        <f t="shared" si="53"/>
        <v>16.801316233412972</v>
      </c>
      <c r="AC119" s="17">
        <f t="shared" si="54"/>
        <v>15.961250421742323</v>
      </c>
      <c r="AD119" s="17">
        <f t="shared" si="55"/>
        <v>15.961250421742323</v>
      </c>
      <c r="AE119" s="17">
        <f t="shared" si="76"/>
        <v>4.4336806727062004E-3</v>
      </c>
      <c r="AF119" s="17">
        <f>T119-AD119</f>
        <v>45.648997422641841</v>
      </c>
      <c r="AG119" s="17">
        <f t="shared" si="56"/>
        <v>1.2680277061844956E-2</v>
      </c>
      <c r="AH119" s="28">
        <f>0.5*'Ducati Panigale 1199 data'!$C$8*'WLTP class 3 v5'!F119^2</f>
        <v>0</v>
      </c>
      <c r="AI119" s="17">
        <f t="shared" si="57"/>
        <v>0</v>
      </c>
      <c r="AJ119" s="17" t="str">
        <f>IF(N119&lt;0, AI119, "0")</f>
        <v>0</v>
      </c>
      <c r="AK119" s="98">
        <f>AK118+AJ119</f>
        <v>161.42136496913579</v>
      </c>
      <c r="AL119" s="105">
        <f t="shared" si="58"/>
        <v>4.4839268046982163E-2</v>
      </c>
      <c r="AM119" s="98">
        <f>IF(N119 &gt; 0, AI119, )</f>
        <v>0</v>
      </c>
      <c r="AN119" s="98">
        <f t="shared" si="77"/>
        <v>572.23028780864195</v>
      </c>
      <c r="AO119" s="98">
        <f t="shared" si="59"/>
        <v>0.15895285772462275</v>
      </c>
      <c r="AP119" s="27">
        <f t="shared" si="60"/>
        <v>0</v>
      </c>
      <c r="AQ119" s="27">
        <f t="shared" si="61"/>
        <v>0</v>
      </c>
      <c r="AR119" s="27">
        <f t="shared" si="62"/>
        <v>0</v>
      </c>
      <c r="AS119" s="27">
        <f t="shared" si="63"/>
        <v>0</v>
      </c>
      <c r="AT119" s="27">
        <f t="shared" si="40"/>
        <v>0</v>
      </c>
      <c r="AU119" s="27">
        <f t="shared" si="40"/>
        <v>0</v>
      </c>
      <c r="AV119" s="27">
        <f t="shared" si="64"/>
        <v>0</v>
      </c>
      <c r="AW119" s="27">
        <f t="shared" si="65"/>
        <v>0</v>
      </c>
      <c r="AX119" s="27">
        <f t="shared" si="66"/>
        <v>0</v>
      </c>
      <c r="AY119" s="27">
        <f>AN119-AW119</f>
        <v>572.23028780864195</v>
      </c>
      <c r="AZ119" s="110">
        <f t="shared" si="67"/>
        <v>0.15895285772462275</v>
      </c>
      <c r="BB119" s="65">
        <v>0</v>
      </c>
      <c r="BC119" s="83">
        <f t="shared" si="68"/>
        <v>0</v>
      </c>
      <c r="BD119" s="83">
        <f t="shared" si="69"/>
        <v>0</v>
      </c>
      <c r="BE119" s="83">
        <f t="shared" si="70"/>
        <v>0</v>
      </c>
      <c r="BF119" s="83">
        <f t="shared" si="71"/>
        <v>0</v>
      </c>
      <c r="BG119" s="83">
        <f t="shared" si="72"/>
        <v>0</v>
      </c>
    </row>
    <row r="120" spans="2:59">
      <c r="B120" s="9" t="s">
        <v>32</v>
      </c>
      <c r="C120" s="9">
        <v>109</v>
      </c>
      <c r="D120" s="9">
        <v>109</v>
      </c>
      <c r="E120" s="18">
        <v>0</v>
      </c>
      <c r="F120" s="66">
        <f t="shared" si="41"/>
        <v>0</v>
      </c>
      <c r="G120" s="17">
        <f t="shared" si="73"/>
        <v>0</v>
      </c>
      <c r="H120" s="17">
        <f t="shared" si="42"/>
        <v>55</v>
      </c>
      <c r="I120" s="28">
        <f>'Ducati Panigale 1199 data'!$C$8*G120</f>
        <v>0</v>
      </c>
      <c r="J120" s="28">
        <f>'Ducati Panigale 1199 data'!$C$8*'Ducati Panigale 1199 data'!$C$15*'Ducati Panigale 1199 data'!$C$10</f>
        <v>54.543600000000005</v>
      </c>
      <c r="K120" s="28">
        <f>(0.5*'Ducati Panigale 1199 data'!$C$12)*'Ducati Panigale 1199 data'!$C$14*'Ducati Panigale 1199 data'!$C$11*F120^2</f>
        <v>0</v>
      </c>
      <c r="L120" s="28">
        <f t="shared" si="43"/>
        <v>54.543600000000005</v>
      </c>
      <c r="M120" s="28">
        <f t="shared" si="39"/>
        <v>0</v>
      </c>
      <c r="N120" s="17">
        <f t="shared" si="44"/>
        <v>0</v>
      </c>
      <c r="O120" s="105">
        <f t="shared" si="45"/>
        <v>0</v>
      </c>
      <c r="P120" s="105">
        <f t="shared" si="46"/>
        <v>0</v>
      </c>
      <c r="Q120" s="105">
        <f t="shared" si="74"/>
        <v>21.032920200872077</v>
      </c>
      <c r="R120" s="27">
        <f t="shared" si="47"/>
        <v>5.8424778335755771E-3</v>
      </c>
      <c r="S120" s="98">
        <f t="shared" si="48"/>
        <v>0</v>
      </c>
      <c r="T120" s="17">
        <f t="shared" si="75"/>
        <v>61.610247844384162</v>
      </c>
      <c r="U120" s="17">
        <f t="shared" si="49"/>
        <v>1.7113957734551155E-2</v>
      </c>
      <c r="V120" s="17">
        <f t="shared" si="50"/>
        <v>19.981274190828472</v>
      </c>
      <c r="W120" s="17">
        <f t="shared" si="51"/>
        <v>19.182023223195333</v>
      </c>
      <c r="X120" s="17">
        <f t="shared" si="51"/>
        <v>18.414742294267519</v>
      </c>
      <c r="Y120" s="17">
        <f t="shared" si="52"/>
        <v>18.230594871324843</v>
      </c>
      <c r="Z120" s="17">
        <f>Y120/3600</f>
        <v>5.0640541309235673E-3</v>
      </c>
      <c r="AA120" s="17">
        <f>0.96*Y120</f>
        <v>17.501371076471848</v>
      </c>
      <c r="AB120" s="17">
        <f t="shared" si="53"/>
        <v>16.801316233412972</v>
      </c>
      <c r="AC120" s="17">
        <f t="shared" si="54"/>
        <v>15.961250421742323</v>
      </c>
      <c r="AD120" s="17">
        <f t="shared" si="55"/>
        <v>15.961250421742323</v>
      </c>
      <c r="AE120" s="17">
        <f t="shared" si="76"/>
        <v>4.4336806727062004E-3</v>
      </c>
      <c r="AF120" s="17">
        <f>T120-AD120</f>
        <v>45.648997422641841</v>
      </c>
      <c r="AG120" s="17">
        <f t="shared" si="56"/>
        <v>1.2680277061844956E-2</v>
      </c>
      <c r="AH120" s="28">
        <f>0.5*'Ducati Panigale 1199 data'!$C$8*'WLTP class 3 v5'!F120^2</f>
        <v>0</v>
      </c>
      <c r="AI120" s="17">
        <f t="shared" si="57"/>
        <v>0</v>
      </c>
      <c r="AJ120" s="17" t="str">
        <f>IF(N120&lt;0, AI120, "0")</f>
        <v>0</v>
      </c>
      <c r="AK120" s="98">
        <f>AK119+AJ120</f>
        <v>161.42136496913579</v>
      </c>
      <c r="AL120" s="105">
        <f t="shared" si="58"/>
        <v>4.4839268046982163E-2</v>
      </c>
      <c r="AM120" s="98">
        <f>IF(N120 &gt; 0, AI120, )</f>
        <v>0</v>
      </c>
      <c r="AN120" s="98">
        <f t="shared" si="77"/>
        <v>572.23028780864195</v>
      </c>
      <c r="AO120" s="98">
        <f t="shared" si="59"/>
        <v>0.15895285772462275</v>
      </c>
      <c r="AP120" s="27">
        <f t="shared" si="60"/>
        <v>0</v>
      </c>
      <c r="AQ120" s="27">
        <f t="shared" si="61"/>
        <v>0</v>
      </c>
      <c r="AR120" s="27">
        <f t="shared" si="62"/>
        <v>0</v>
      </c>
      <c r="AS120" s="27">
        <f t="shared" si="63"/>
        <v>0</v>
      </c>
      <c r="AT120" s="27">
        <f t="shared" si="40"/>
        <v>0</v>
      </c>
      <c r="AU120" s="27">
        <f t="shared" si="40"/>
        <v>0</v>
      </c>
      <c r="AV120" s="27">
        <f t="shared" si="64"/>
        <v>0</v>
      </c>
      <c r="AW120" s="27">
        <f t="shared" si="65"/>
        <v>0</v>
      </c>
      <c r="AX120" s="27">
        <f t="shared" si="66"/>
        <v>0</v>
      </c>
      <c r="AY120" s="27">
        <f>AN120-AW120</f>
        <v>572.23028780864195</v>
      </c>
      <c r="AZ120" s="110">
        <f t="shared" si="67"/>
        <v>0.15895285772462275</v>
      </c>
      <c r="BB120" s="65">
        <v>0</v>
      </c>
      <c r="BC120" s="83">
        <f t="shared" si="68"/>
        <v>0</v>
      </c>
      <c r="BD120" s="83">
        <f t="shared" si="69"/>
        <v>0</v>
      </c>
      <c r="BE120" s="83">
        <f t="shared" si="70"/>
        <v>0</v>
      </c>
      <c r="BF120" s="83">
        <f t="shared" si="71"/>
        <v>0</v>
      </c>
      <c r="BG120" s="83">
        <f t="shared" si="72"/>
        <v>0</v>
      </c>
    </row>
    <row r="121" spans="2:59">
      <c r="B121" s="9" t="s">
        <v>32</v>
      </c>
      <c r="C121" s="9">
        <v>110</v>
      </c>
      <c r="D121" s="9">
        <v>110</v>
      </c>
      <c r="E121" s="18">
        <v>0</v>
      </c>
      <c r="F121" s="66">
        <f t="shared" si="41"/>
        <v>0</v>
      </c>
      <c r="G121" s="17">
        <f t="shared" si="73"/>
        <v>0</v>
      </c>
      <c r="H121" s="17">
        <f t="shared" si="42"/>
        <v>55.5</v>
      </c>
      <c r="I121" s="28">
        <f>'Ducati Panigale 1199 data'!$C$8*G121</f>
        <v>0</v>
      </c>
      <c r="J121" s="28">
        <f>'Ducati Panigale 1199 data'!$C$8*'Ducati Panigale 1199 data'!$C$15*'Ducati Panigale 1199 data'!$C$10</f>
        <v>54.543600000000005</v>
      </c>
      <c r="K121" s="28">
        <f>(0.5*'Ducati Panigale 1199 data'!$C$12)*'Ducati Panigale 1199 data'!$C$14*'Ducati Panigale 1199 data'!$C$11*F121^2</f>
        <v>0</v>
      </c>
      <c r="L121" s="28">
        <f t="shared" si="43"/>
        <v>54.543600000000005</v>
      </c>
      <c r="M121" s="28">
        <f t="shared" si="39"/>
        <v>0</v>
      </c>
      <c r="N121" s="17">
        <f t="shared" si="44"/>
        <v>0</v>
      </c>
      <c r="O121" s="105">
        <f t="shared" si="45"/>
        <v>0</v>
      </c>
      <c r="P121" s="105">
        <f t="shared" si="46"/>
        <v>0</v>
      </c>
      <c r="Q121" s="105">
        <f t="shared" si="74"/>
        <v>21.032920200872077</v>
      </c>
      <c r="R121" s="27">
        <f t="shared" si="47"/>
        <v>5.8424778335755771E-3</v>
      </c>
      <c r="S121" s="98">
        <f t="shared" si="48"/>
        <v>0</v>
      </c>
      <c r="T121" s="17">
        <f t="shared" si="75"/>
        <v>61.610247844384162</v>
      </c>
      <c r="U121" s="17">
        <f t="shared" si="49"/>
        <v>1.7113957734551155E-2</v>
      </c>
      <c r="V121" s="17">
        <f t="shared" si="50"/>
        <v>19.981274190828472</v>
      </c>
      <c r="W121" s="17">
        <f t="shared" si="51"/>
        <v>19.182023223195333</v>
      </c>
      <c r="X121" s="17">
        <f t="shared" si="51"/>
        <v>18.414742294267519</v>
      </c>
      <c r="Y121" s="17">
        <f t="shared" si="52"/>
        <v>18.230594871324843</v>
      </c>
      <c r="Z121" s="17">
        <f>Y121/3600</f>
        <v>5.0640541309235673E-3</v>
      </c>
      <c r="AA121" s="17">
        <f>0.96*Y121</f>
        <v>17.501371076471848</v>
      </c>
      <c r="AB121" s="17">
        <f t="shared" si="53"/>
        <v>16.801316233412972</v>
      </c>
      <c r="AC121" s="17">
        <f t="shared" si="54"/>
        <v>15.961250421742323</v>
      </c>
      <c r="AD121" s="17">
        <f t="shared" si="55"/>
        <v>15.961250421742323</v>
      </c>
      <c r="AE121" s="17">
        <f t="shared" si="76"/>
        <v>4.4336806727062004E-3</v>
      </c>
      <c r="AF121" s="17">
        <f>T121-AD121</f>
        <v>45.648997422641841</v>
      </c>
      <c r="AG121" s="17">
        <f t="shared" si="56"/>
        <v>1.2680277061844956E-2</v>
      </c>
      <c r="AH121" s="28">
        <f>0.5*'Ducati Panigale 1199 data'!$C$8*'WLTP class 3 v5'!F121^2</f>
        <v>0</v>
      </c>
      <c r="AI121" s="17">
        <f t="shared" si="57"/>
        <v>0</v>
      </c>
      <c r="AJ121" s="17" t="str">
        <f>IF(N121&lt;0, AI121, "0")</f>
        <v>0</v>
      </c>
      <c r="AK121" s="98">
        <f>AK120+AJ121</f>
        <v>161.42136496913579</v>
      </c>
      <c r="AL121" s="105">
        <f t="shared" si="58"/>
        <v>4.4839268046982163E-2</v>
      </c>
      <c r="AM121" s="98">
        <f>IF(N121 &gt; 0, AI121, )</f>
        <v>0</v>
      </c>
      <c r="AN121" s="98">
        <f t="shared" si="77"/>
        <v>572.23028780864195</v>
      </c>
      <c r="AO121" s="98">
        <f t="shared" si="59"/>
        <v>0.15895285772462275</v>
      </c>
      <c r="AP121" s="27">
        <f t="shared" si="60"/>
        <v>0</v>
      </c>
      <c r="AQ121" s="27">
        <f t="shared" si="61"/>
        <v>0</v>
      </c>
      <c r="AR121" s="27">
        <f t="shared" si="62"/>
        <v>0</v>
      </c>
      <c r="AS121" s="27">
        <f t="shared" si="63"/>
        <v>0</v>
      </c>
      <c r="AT121" s="27">
        <f t="shared" si="40"/>
        <v>0</v>
      </c>
      <c r="AU121" s="27">
        <f t="shared" si="40"/>
        <v>0</v>
      </c>
      <c r="AV121" s="27">
        <f t="shared" si="64"/>
        <v>0</v>
      </c>
      <c r="AW121" s="27">
        <f t="shared" si="65"/>
        <v>0</v>
      </c>
      <c r="AX121" s="27">
        <f t="shared" si="66"/>
        <v>0</v>
      </c>
      <c r="AY121" s="27">
        <f>AN121-AW121</f>
        <v>572.23028780864195</v>
      </c>
      <c r="AZ121" s="110">
        <f t="shared" si="67"/>
        <v>0.15895285772462275</v>
      </c>
      <c r="BB121" s="65">
        <v>0</v>
      </c>
      <c r="BC121" s="83">
        <f t="shared" si="68"/>
        <v>0</v>
      </c>
      <c r="BD121" s="83">
        <f t="shared" si="69"/>
        <v>0</v>
      </c>
      <c r="BE121" s="83">
        <f t="shared" si="70"/>
        <v>0</v>
      </c>
      <c r="BF121" s="83">
        <f t="shared" si="71"/>
        <v>0</v>
      </c>
      <c r="BG121" s="83">
        <f t="shared" si="72"/>
        <v>0</v>
      </c>
    </row>
    <row r="122" spans="2:59">
      <c r="B122" s="9" t="s">
        <v>32</v>
      </c>
      <c r="C122" s="9">
        <v>111</v>
      </c>
      <c r="D122" s="9">
        <v>111</v>
      </c>
      <c r="E122" s="18">
        <v>0</v>
      </c>
      <c r="F122" s="66">
        <f t="shared" si="41"/>
        <v>0</v>
      </c>
      <c r="G122" s="17">
        <f t="shared" si="73"/>
        <v>0</v>
      </c>
      <c r="H122" s="17">
        <f t="shared" si="42"/>
        <v>56</v>
      </c>
      <c r="I122" s="28">
        <f>'Ducati Panigale 1199 data'!$C$8*G122</f>
        <v>0</v>
      </c>
      <c r="J122" s="28">
        <f>'Ducati Panigale 1199 data'!$C$8*'Ducati Panigale 1199 data'!$C$15*'Ducati Panigale 1199 data'!$C$10</f>
        <v>54.543600000000005</v>
      </c>
      <c r="K122" s="28">
        <f>(0.5*'Ducati Panigale 1199 data'!$C$12)*'Ducati Panigale 1199 data'!$C$14*'Ducati Panigale 1199 data'!$C$11*F122^2</f>
        <v>0</v>
      </c>
      <c r="L122" s="28">
        <f t="shared" si="43"/>
        <v>54.543600000000005</v>
      </c>
      <c r="M122" s="28">
        <f t="shared" si="39"/>
        <v>0</v>
      </c>
      <c r="N122" s="17">
        <f t="shared" si="44"/>
        <v>0</v>
      </c>
      <c r="O122" s="105">
        <f t="shared" si="45"/>
        <v>0</v>
      </c>
      <c r="P122" s="105">
        <f t="shared" si="46"/>
        <v>0</v>
      </c>
      <c r="Q122" s="105">
        <f t="shared" si="74"/>
        <v>21.032920200872077</v>
      </c>
      <c r="R122" s="27">
        <f t="shared" si="47"/>
        <v>5.8424778335755771E-3</v>
      </c>
      <c r="S122" s="98">
        <f t="shared" si="48"/>
        <v>0</v>
      </c>
      <c r="T122" s="17">
        <f t="shared" si="75"/>
        <v>61.610247844384162</v>
      </c>
      <c r="U122" s="17">
        <f t="shared" si="49"/>
        <v>1.7113957734551155E-2</v>
      </c>
      <c r="V122" s="17">
        <f t="shared" si="50"/>
        <v>19.981274190828472</v>
      </c>
      <c r="W122" s="17">
        <f t="shared" si="51"/>
        <v>19.182023223195333</v>
      </c>
      <c r="X122" s="17">
        <f t="shared" si="51"/>
        <v>18.414742294267519</v>
      </c>
      <c r="Y122" s="17">
        <f t="shared" si="52"/>
        <v>18.230594871324843</v>
      </c>
      <c r="Z122" s="17">
        <f>Y122/3600</f>
        <v>5.0640541309235673E-3</v>
      </c>
      <c r="AA122" s="17">
        <f>0.96*Y122</f>
        <v>17.501371076471848</v>
      </c>
      <c r="AB122" s="17">
        <f t="shared" si="53"/>
        <v>16.801316233412972</v>
      </c>
      <c r="AC122" s="17">
        <f t="shared" si="54"/>
        <v>15.961250421742323</v>
      </c>
      <c r="AD122" s="17">
        <f t="shared" si="55"/>
        <v>15.961250421742323</v>
      </c>
      <c r="AE122" s="17">
        <f t="shared" si="76"/>
        <v>4.4336806727062004E-3</v>
      </c>
      <c r="AF122" s="17">
        <f>T122-AD122</f>
        <v>45.648997422641841</v>
      </c>
      <c r="AG122" s="17">
        <f t="shared" si="56"/>
        <v>1.2680277061844956E-2</v>
      </c>
      <c r="AH122" s="28">
        <f>0.5*'Ducati Panigale 1199 data'!$C$8*'WLTP class 3 v5'!F122^2</f>
        <v>0</v>
      </c>
      <c r="AI122" s="17">
        <f t="shared" si="57"/>
        <v>0</v>
      </c>
      <c r="AJ122" s="17" t="str">
        <f>IF(N122&lt;0, AI122, "0")</f>
        <v>0</v>
      </c>
      <c r="AK122" s="98">
        <f>AK121+AJ122</f>
        <v>161.42136496913579</v>
      </c>
      <c r="AL122" s="105">
        <f t="shared" si="58"/>
        <v>4.4839268046982163E-2</v>
      </c>
      <c r="AM122" s="98">
        <f>IF(N122 &gt; 0, AI122, )</f>
        <v>0</v>
      </c>
      <c r="AN122" s="98">
        <f t="shared" si="77"/>
        <v>572.23028780864195</v>
      </c>
      <c r="AO122" s="98">
        <f t="shared" si="59"/>
        <v>0.15895285772462275</v>
      </c>
      <c r="AP122" s="27">
        <f t="shared" si="60"/>
        <v>0</v>
      </c>
      <c r="AQ122" s="27">
        <f t="shared" si="61"/>
        <v>0</v>
      </c>
      <c r="AR122" s="27">
        <f t="shared" si="62"/>
        <v>0</v>
      </c>
      <c r="AS122" s="27">
        <f t="shared" si="63"/>
        <v>0</v>
      </c>
      <c r="AT122" s="27">
        <f t="shared" si="40"/>
        <v>0</v>
      </c>
      <c r="AU122" s="27">
        <f t="shared" si="40"/>
        <v>0</v>
      </c>
      <c r="AV122" s="27">
        <f t="shared" si="64"/>
        <v>0</v>
      </c>
      <c r="AW122" s="27">
        <f t="shared" si="65"/>
        <v>0</v>
      </c>
      <c r="AX122" s="27">
        <f t="shared" si="66"/>
        <v>0</v>
      </c>
      <c r="AY122" s="27">
        <f>AN122-AW122</f>
        <v>572.23028780864195</v>
      </c>
      <c r="AZ122" s="110">
        <f t="shared" si="67"/>
        <v>0.15895285772462275</v>
      </c>
      <c r="BB122" s="65">
        <v>0</v>
      </c>
      <c r="BC122" s="83">
        <f t="shared" si="68"/>
        <v>0</v>
      </c>
      <c r="BD122" s="83">
        <f t="shared" si="69"/>
        <v>0</v>
      </c>
      <c r="BE122" s="83">
        <f t="shared" si="70"/>
        <v>0</v>
      </c>
      <c r="BF122" s="83">
        <f t="shared" si="71"/>
        <v>0</v>
      </c>
      <c r="BG122" s="83">
        <f t="shared" si="72"/>
        <v>0</v>
      </c>
    </row>
    <row r="123" spans="2:59">
      <c r="B123" s="9" t="s">
        <v>32</v>
      </c>
      <c r="C123" s="9">
        <v>112</v>
      </c>
      <c r="D123" s="9">
        <v>112</v>
      </c>
      <c r="E123" s="18">
        <v>0</v>
      </c>
      <c r="F123" s="66">
        <f t="shared" si="41"/>
        <v>0</v>
      </c>
      <c r="G123" s="17">
        <f t="shared" si="73"/>
        <v>0</v>
      </c>
      <c r="H123" s="17">
        <f t="shared" si="42"/>
        <v>56.5</v>
      </c>
      <c r="I123" s="28">
        <f>'Ducati Panigale 1199 data'!$C$8*G123</f>
        <v>0</v>
      </c>
      <c r="J123" s="28">
        <f>'Ducati Panigale 1199 data'!$C$8*'Ducati Panigale 1199 data'!$C$15*'Ducati Panigale 1199 data'!$C$10</f>
        <v>54.543600000000005</v>
      </c>
      <c r="K123" s="28">
        <f>(0.5*'Ducati Panigale 1199 data'!$C$12)*'Ducati Panigale 1199 data'!$C$14*'Ducati Panigale 1199 data'!$C$11*F123^2</f>
        <v>0</v>
      </c>
      <c r="L123" s="28">
        <f t="shared" si="43"/>
        <v>54.543600000000005</v>
      </c>
      <c r="M123" s="28">
        <f t="shared" si="39"/>
        <v>0</v>
      </c>
      <c r="N123" s="17">
        <f t="shared" si="44"/>
        <v>0</v>
      </c>
      <c r="O123" s="105">
        <f t="shared" si="45"/>
        <v>0</v>
      </c>
      <c r="P123" s="105">
        <f t="shared" si="46"/>
        <v>0</v>
      </c>
      <c r="Q123" s="105">
        <f t="shared" si="74"/>
        <v>21.032920200872077</v>
      </c>
      <c r="R123" s="27">
        <f t="shared" si="47"/>
        <v>5.8424778335755771E-3</v>
      </c>
      <c r="S123" s="98">
        <f t="shared" si="48"/>
        <v>0</v>
      </c>
      <c r="T123" s="17">
        <f t="shared" si="75"/>
        <v>61.610247844384162</v>
      </c>
      <c r="U123" s="17">
        <f t="shared" si="49"/>
        <v>1.7113957734551155E-2</v>
      </c>
      <c r="V123" s="17">
        <f t="shared" si="50"/>
        <v>19.981274190828472</v>
      </c>
      <c r="W123" s="17">
        <f t="shared" si="51"/>
        <v>19.182023223195333</v>
      </c>
      <c r="X123" s="17">
        <f t="shared" si="51"/>
        <v>18.414742294267519</v>
      </c>
      <c r="Y123" s="17">
        <f t="shared" si="52"/>
        <v>18.230594871324843</v>
      </c>
      <c r="Z123" s="17">
        <f>Y123/3600</f>
        <v>5.0640541309235673E-3</v>
      </c>
      <c r="AA123" s="17">
        <f>0.96*Y123</f>
        <v>17.501371076471848</v>
      </c>
      <c r="AB123" s="17">
        <f t="shared" si="53"/>
        <v>16.801316233412972</v>
      </c>
      <c r="AC123" s="17">
        <f t="shared" si="54"/>
        <v>15.961250421742323</v>
      </c>
      <c r="AD123" s="17">
        <f t="shared" si="55"/>
        <v>15.961250421742323</v>
      </c>
      <c r="AE123" s="17">
        <f t="shared" si="76"/>
        <v>4.4336806727062004E-3</v>
      </c>
      <c r="AF123" s="17">
        <f>T123-AD123</f>
        <v>45.648997422641841</v>
      </c>
      <c r="AG123" s="17">
        <f t="shared" si="56"/>
        <v>1.2680277061844956E-2</v>
      </c>
      <c r="AH123" s="28">
        <f>0.5*'Ducati Panigale 1199 data'!$C$8*'WLTP class 3 v5'!F123^2</f>
        <v>0</v>
      </c>
      <c r="AI123" s="17">
        <f t="shared" si="57"/>
        <v>0</v>
      </c>
      <c r="AJ123" s="17" t="str">
        <f>IF(N123&lt;0, AI123, "0")</f>
        <v>0</v>
      </c>
      <c r="AK123" s="98">
        <f>AK122+AJ123</f>
        <v>161.42136496913579</v>
      </c>
      <c r="AL123" s="105">
        <f t="shared" si="58"/>
        <v>4.4839268046982163E-2</v>
      </c>
      <c r="AM123" s="98">
        <f>IF(N123 &gt; 0, AI123, )</f>
        <v>0</v>
      </c>
      <c r="AN123" s="98">
        <f t="shared" si="77"/>
        <v>572.23028780864195</v>
      </c>
      <c r="AO123" s="98">
        <f t="shared" si="59"/>
        <v>0.15895285772462275</v>
      </c>
      <c r="AP123" s="27">
        <f t="shared" si="60"/>
        <v>0</v>
      </c>
      <c r="AQ123" s="27">
        <f t="shared" si="61"/>
        <v>0</v>
      </c>
      <c r="AR123" s="27">
        <f t="shared" si="62"/>
        <v>0</v>
      </c>
      <c r="AS123" s="27">
        <f t="shared" si="63"/>
        <v>0</v>
      </c>
      <c r="AT123" s="27">
        <f t="shared" si="40"/>
        <v>0</v>
      </c>
      <c r="AU123" s="27">
        <f t="shared" si="40"/>
        <v>0</v>
      </c>
      <c r="AV123" s="27">
        <f t="shared" si="64"/>
        <v>0</v>
      </c>
      <c r="AW123" s="27">
        <f t="shared" si="65"/>
        <v>0</v>
      </c>
      <c r="AX123" s="27">
        <f t="shared" si="66"/>
        <v>0</v>
      </c>
      <c r="AY123" s="27">
        <f>AN123-AW123</f>
        <v>572.23028780864195</v>
      </c>
      <c r="AZ123" s="110">
        <f t="shared" si="67"/>
        <v>0.15895285772462275</v>
      </c>
      <c r="BB123" s="65">
        <v>0</v>
      </c>
      <c r="BC123" s="83">
        <f t="shared" si="68"/>
        <v>0</v>
      </c>
      <c r="BD123" s="83">
        <f t="shared" si="69"/>
        <v>0</v>
      </c>
      <c r="BE123" s="83">
        <f t="shared" si="70"/>
        <v>0</v>
      </c>
      <c r="BF123" s="83">
        <f t="shared" si="71"/>
        <v>0</v>
      </c>
      <c r="BG123" s="83">
        <f t="shared" si="72"/>
        <v>0</v>
      </c>
    </row>
    <row r="124" spans="2:59">
      <c r="B124" s="9" t="s">
        <v>32</v>
      </c>
      <c r="C124" s="9">
        <v>113</v>
      </c>
      <c r="D124" s="9">
        <v>113</v>
      </c>
      <c r="E124" s="18">
        <v>0</v>
      </c>
      <c r="F124" s="66">
        <f t="shared" si="41"/>
        <v>0</v>
      </c>
      <c r="G124" s="17">
        <f t="shared" si="73"/>
        <v>0</v>
      </c>
      <c r="H124" s="17">
        <f t="shared" si="42"/>
        <v>57</v>
      </c>
      <c r="I124" s="28">
        <f>'Ducati Panigale 1199 data'!$C$8*G124</f>
        <v>0</v>
      </c>
      <c r="J124" s="28">
        <f>'Ducati Panigale 1199 data'!$C$8*'Ducati Panigale 1199 data'!$C$15*'Ducati Panigale 1199 data'!$C$10</f>
        <v>54.543600000000005</v>
      </c>
      <c r="K124" s="28">
        <f>(0.5*'Ducati Panigale 1199 data'!$C$12)*'Ducati Panigale 1199 data'!$C$14*'Ducati Panigale 1199 data'!$C$11*F124^2</f>
        <v>0</v>
      </c>
      <c r="L124" s="28">
        <f t="shared" si="43"/>
        <v>54.543600000000005</v>
      </c>
      <c r="M124" s="28">
        <f t="shared" si="39"/>
        <v>0</v>
      </c>
      <c r="N124" s="17">
        <f t="shared" si="44"/>
        <v>0</v>
      </c>
      <c r="O124" s="105">
        <f t="shared" si="45"/>
        <v>0</v>
      </c>
      <c r="P124" s="105">
        <f t="shared" si="46"/>
        <v>0</v>
      </c>
      <c r="Q124" s="105">
        <f t="shared" si="74"/>
        <v>21.032920200872077</v>
      </c>
      <c r="R124" s="27">
        <f t="shared" si="47"/>
        <v>5.8424778335755771E-3</v>
      </c>
      <c r="S124" s="98">
        <f t="shared" si="48"/>
        <v>0</v>
      </c>
      <c r="T124" s="17">
        <f t="shared" si="75"/>
        <v>61.610247844384162</v>
      </c>
      <c r="U124" s="17">
        <f t="shared" si="49"/>
        <v>1.7113957734551155E-2</v>
      </c>
      <c r="V124" s="17">
        <f t="shared" si="50"/>
        <v>19.981274190828472</v>
      </c>
      <c r="W124" s="17">
        <f t="shared" si="51"/>
        <v>19.182023223195333</v>
      </c>
      <c r="X124" s="17">
        <f t="shared" si="51"/>
        <v>18.414742294267519</v>
      </c>
      <c r="Y124" s="17">
        <f t="shared" si="52"/>
        <v>18.230594871324843</v>
      </c>
      <c r="Z124" s="17">
        <f>Y124/3600</f>
        <v>5.0640541309235673E-3</v>
      </c>
      <c r="AA124" s="17">
        <f>0.96*Y124</f>
        <v>17.501371076471848</v>
      </c>
      <c r="AB124" s="17">
        <f t="shared" si="53"/>
        <v>16.801316233412972</v>
      </c>
      <c r="AC124" s="17">
        <f t="shared" si="54"/>
        <v>15.961250421742323</v>
      </c>
      <c r="AD124" s="17">
        <f t="shared" si="55"/>
        <v>15.961250421742323</v>
      </c>
      <c r="AE124" s="17">
        <f t="shared" si="76"/>
        <v>4.4336806727062004E-3</v>
      </c>
      <c r="AF124" s="17">
        <f>T124-AD124</f>
        <v>45.648997422641841</v>
      </c>
      <c r="AG124" s="17">
        <f t="shared" si="56"/>
        <v>1.2680277061844956E-2</v>
      </c>
      <c r="AH124" s="28">
        <f>0.5*'Ducati Panigale 1199 data'!$C$8*'WLTP class 3 v5'!F124^2</f>
        <v>0</v>
      </c>
      <c r="AI124" s="17">
        <f t="shared" si="57"/>
        <v>0</v>
      </c>
      <c r="AJ124" s="17" t="str">
        <f>IF(N124&lt;0, AI124, "0")</f>
        <v>0</v>
      </c>
      <c r="AK124" s="98">
        <f>AK123+AJ124</f>
        <v>161.42136496913579</v>
      </c>
      <c r="AL124" s="105">
        <f t="shared" si="58"/>
        <v>4.4839268046982163E-2</v>
      </c>
      <c r="AM124" s="98">
        <f>IF(N124 &gt; 0, AI124, )</f>
        <v>0</v>
      </c>
      <c r="AN124" s="98">
        <f t="shared" si="77"/>
        <v>572.23028780864195</v>
      </c>
      <c r="AO124" s="98">
        <f t="shared" si="59"/>
        <v>0.15895285772462275</v>
      </c>
      <c r="AP124" s="27">
        <f t="shared" si="60"/>
        <v>0</v>
      </c>
      <c r="AQ124" s="27">
        <f t="shared" si="61"/>
        <v>0</v>
      </c>
      <c r="AR124" s="27">
        <f t="shared" si="62"/>
        <v>0</v>
      </c>
      <c r="AS124" s="27">
        <f t="shared" si="63"/>
        <v>0</v>
      </c>
      <c r="AT124" s="27">
        <f t="shared" si="40"/>
        <v>0</v>
      </c>
      <c r="AU124" s="27">
        <f t="shared" si="40"/>
        <v>0</v>
      </c>
      <c r="AV124" s="27">
        <f t="shared" si="64"/>
        <v>0</v>
      </c>
      <c r="AW124" s="27">
        <f t="shared" si="65"/>
        <v>0</v>
      </c>
      <c r="AX124" s="27">
        <f t="shared" si="66"/>
        <v>0</v>
      </c>
      <c r="AY124" s="27">
        <f>AN124-AW124</f>
        <v>572.23028780864195</v>
      </c>
      <c r="AZ124" s="110">
        <f t="shared" si="67"/>
        <v>0.15895285772462275</v>
      </c>
      <c r="BB124" s="65">
        <v>0</v>
      </c>
      <c r="BC124" s="83">
        <f t="shared" si="68"/>
        <v>0</v>
      </c>
      <c r="BD124" s="83">
        <f t="shared" si="69"/>
        <v>0</v>
      </c>
      <c r="BE124" s="83">
        <f t="shared" si="70"/>
        <v>0</v>
      </c>
      <c r="BF124" s="83">
        <f t="shared" si="71"/>
        <v>0</v>
      </c>
      <c r="BG124" s="83">
        <f t="shared" si="72"/>
        <v>0</v>
      </c>
    </row>
    <row r="125" spans="2:59">
      <c r="B125" s="9" t="s">
        <v>32</v>
      </c>
      <c r="C125" s="9">
        <v>114</v>
      </c>
      <c r="D125" s="9">
        <v>114</v>
      </c>
      <c r="E125" s="18">
        <v>0</v>
      </c>
      <c r="F125" s="66">
        <f t="shared" si="41"/>
        <v>0</v>
      </c>
      <c r="G125" s="17">
        <f t="shared" si="73"/>
        <v>0</v>
      </c>
      <c r="H125" s="17">
        <f t="shared" si="42"/>
        <v>57.5</v>
      </c>
      <c r="I125" s="28">
        <f>'Ducati Panigale 1199 data'!$C$8*G125</f>
        <v>0</v>
      </c>
      <c r="J125" s="28">
        <f>'Ducati Panigale 1199 data'!$C$8*'Ducati Panigale 1199 data'!$C$15*'Ducati Panigale 1199 data'!$C$10</f>
        <v>54.543600000000005</v>
      </c>
      <c r="K125" s="28">
        <f>(0.5*'Ducati Panigale 1199 data'!$C$12)*'Ducati Panigale 1199 data'!$C$14*'Ducati Panigale 1199 data'!$C$11*F125^2</f>
        <v>0</v>
      </c>
      <c r="L125" s="28">
        <f t="shared" si="43"/>
        <v>54.543600000000005</v>
      </c>
      <c r="M125" s="28">
        <f t="shared" si="39"/>
        <v>0</v>
      </c>
      <c r="N125" s="17">
        <f t="shared" si="44"/>
        <v>0</v>
      </c>
      <c r="O125" s="105">
        <f t="shared" si="45"/>
        <v>0</v>
      </c>
      <c r="P125" s="105">
        <f t="shared" si="46"/>
        <v>0</v>
      </c>
      <c r="Q125" s="105">
        <f t="shared" si="74"/>
        <v>21.032920200872077</v>
      </c>
      <c r="R125" s="27">
        <f t="shared" si="47"/>
        <v>5.8424778335755771E-3</v>
      </c>
      <c r="S125" s="98">
        <f t="shared" si="48"/>
        <v>0</v>
      </c>
      <c r="T125" s="17">
        <f t="shared" si="75"/>
        <v>61.610247844384162</v>
      </c>
      <c r="U125" s="17">
        <f t="shared" si="49"/>
        <v>1.7113957734551155E-2</v>
      </c>
      <c r="V125" s="17">
        <f t="shared" si="50"/>
        <v>19.981274190828472</v>
      </c>
      <c r="W125" s="17">
        <f t="shared" si="51"/>
        <v>19.182023223195333</v>
      </c>
      <c r="X125" s="17">
        <f t="shared" si="51"/>
        <v>18.414742294267519</v>
      </c>
      <c r="Y125" s="17">
        <f t="shared" si="52"/>
        <v>18.230594871324843</v>
      </c>
      <c r="Z125" s="17">
        <f>Y125/3600</f>
        <v>5.0640541309235673E-3</v>
      </c>
      <c r="AA125" s="17">
        <f>0.96*Y125</f>
        <v>17.501371076471848</v>
      </c>
      <c r="AB125" s="17">
        <f t="shared" si="53"/>
        <v>16.801316233412972</v>
      </c>
      <c r="AC125" s="17">
        <f t="shared" si="54"/>
        <v>15.961250421742323</v>
      </c>
      <c r="AD125" s="17">
        <f t="shared" si="55"/>
        <v>15.961250421742323</v>
      </c>
      <c r="AE125" s="17">
        <f t="shared" si="76"/>
        <v>4.4336806727062004E-3</v>
      </c>
      <c r="AF125" s="17">
        <f>T125-AD125</f>
        <v>45.648997422641841</v>
      </c>
      <c r="AG125" s="17">
        <f t="shared" si="56"/>
        <v>1.2680277061844956E-2</v>
      </c>
      <c r="AH125" s="28">
        <f>0.5*'Ducati Panigale 1199 data'!$C$8*'WLTP class 3 v5'!F125^2</f>
        <v>0</v>
      </c>
      <c r="AI125" s="17">
        <f t="shared" si="57"/>
        <v>0</v>
      </c>
      <c r="AJ125" s="17" t="str">
        <f>IF(N125&lt;0, AI125, "0")</f>
        <v>0</v>
      </c>
      <c r="AK125" s="98">
        <f>AK124+AJ125</f>
        <v>161.42136496913579</v>
      </c>
      <c r="AL125" s="105">
        <f t="shared" si="58"/>
        <v>4.4839268046982163E-2</v>
      </c>
      <c r="AM125" s="98">
        <f>IF(N125 &gt; 0, AI125, )</f>
        <v>0</v>
      </c>
      <c r="AN125" s="98">
        <f t="shared" si="77"/>
        <v>572.23028780864195</v>
      </c>
      <c r="AO125" s="98">
        <f t="shared" si="59"/>
        <v>0.15895285772462275</v>
      </c>
      <c r="AP125" s="27">
        <f t="shared" si="60"/>
        <v>0</v>
      </c>
      <c r="AQ125" s="27">
        <f t="shared" si="61"/>
        <v>0</v>
      </c>
      <c r="AR125" s="27">
        <f t="shared" si="62"/>
        <v>0</v>
      </c>
      <c r="AS125" s="27">
        <f t="shared" si="63"/>
        <v>0</v>
      </c>
      <c r="AT125" s="27">
        <f t="shared" si="40"/>
        <v>0</v>
      </c>
      <c r="AU125" s="27">
        <f t="shared" si="40"/>
        <v>0</v>
      </c>
      <c r="AV125" s="27">
        <f t="shared" si="64"/>
        <v>0</v>
      </c>
      <c r="AW125" s="27">
        <f t="shared" si="65"/>
        <v>0</v>
      </c>
      <c r="AX125" s="27">
        <f t="shared" si="66"/>
        <v>0</v>
      </c>
      <c r="AY125" s="27">
        <f>AN125-AW125</f>
        <v>572.23028780864195</v>
      </c>
      <c r="AZ125" s="110">
        <f t="shared" si="67"/>
        <v>0.15895285772462275</v>
      </c>
      <c r="BB125" s="65">
        <v>0</v>
      </c>
      <c r="BC125" s="83">
        <f t="shared" si="68"/>
        <v>0</v>
      </c>
      <c r="BD125" s="83">
        <f t="shared" si="69"/>
        <v>0</v>
      </c>
      <c r="BE125" s="83">
        <f t="shared" si="70"/>
        <v>0</v>
      </c>
      <c r="BF125" s="83">
        <f t="shared" si="71"/>
        <v>0</v>
      </c>
      <c r="BG125" s="83">
        <f t="shared" si="72"/>
        <v>0</v>
      </c>
    </row>
    <row r="126" spans="2:59">
      <c r="B126" s="9" t="s">
        <v>32</v>
      </c>
      <c r="C126" s="9">
        <v>115</v>
      </c>
      <c r="D126" s="9">
        <v>115</v>
      </c>
      <c r="E126" s="18">
        <v>0</v>
      </c>
      <c r="F126" s="66">
        <f t="shared" si="41"/>
        <v>0</v>
      </c>
      <c r="G126" s="17">
        <f t="shared" si="73"/>
        <v>0</v>
      </c>
      <c r="H126" s="17">
        <f t="shared" si="42"/>
        <v>58</v>
      </c>
      <c r="I126" s="28">
        <f>'Ducati Panigale 1199 data'!$C$8*G126</f>
        <v>0</v>
      </c>
      <c r="J126" s="28">
        <f>'Ducati Panigale 1199 data'!$C$8*'Ducati Panigale 1199 data'!$C$15*'Ducati Panigale 1199 data'!$C$10</f>
        <v>54.543600000000005</v>
      </c>
      <c r="K126" s="28">
        <f>(0.5*'Ducati Panigale 1199 data'!$C$12)*'Ducati Panigale 1199 data'!$C$14*'Ducati Panigale 1199 data'!$C$11*F126^2</f>
        <v>0</v>
      </c>
      <c r="L126" s="28">
        <f t="shared" si="43"/>
        <v>54.543600000000005</v>
      </c>
      <c r="M126" s="28">
        <f t="shared" si="39"/>
        <v>0</v>
      </c>
      <c r="N126" s="17">
        <f t="shared" si="44"/>
        <v>0</v>
      </c>
      <c r="O126" s="105">
        <f t="shared" si="45"/>
        <v>0</v>
      </c>
      <c r="P126" s="105">
        <f t="shared" si="46"/>
        <v>0</v>
      </c>
      <c r="Q126" s="105">
        <f t="shared" si="74"/>
        <v>21.032920200872077</v>
      </c>
      <c r="R126" s="27">
        <f t="shared" si="47"/>
        <v>5.8424778335755771E-3</v>
      </c>
      <c r="S126" s="98">
        <f t="shared" si="48"/>
        <v>0</v>
      </c>
      <c r="T126" s="17">
        <f t="shared" si="75"/>
        <v>61.610247844384162</v>
      </c>
      <c r="U126" s="17">
        <f t="shared" si="49"/>
        <v>1.7113957734551155E-2</v>
      </c>
      <c r="V126" s="17">
        <f t="shared" si="50"/>
        <v>19.981274190828472</v>
      </c>
      <c r="W126" s="17">
        <f t="shared" si="51"/>
        <v>19.182023223195333</v>
      </c>
      <c r="X126" s="17">
        <f t="shared" si="51"/>
        <v>18.414742294267519</v>
      </c>
      <c r="Y126" s="17">
        <f t="shared" si="52"/>
        <v>18.230594871324843</v>
      </c>
      <c r="Z126" s="17">
        <f>Y126/3600</f>
        <v>5.0640541309235673E-3</v>
      </c>
      <c r="AA126" s="17">
        <f>0.96*Y126</f>
        <v>17.501371076471848</v>
      </c>
      <c r="AB126" s="17">
        <f t="shared" si="53"/>
        <v>16.801316233412972</v>
      </c>
      <c r="AC126" s="17">
        <f t="shared" si="54"/>
        <v>15.961250421742323</v>
      </c>
      <c r="AD126" s="17">
        <f t="shared" si="55"/>
        <v>15.961250421742323</v>
      </c>
      <c r="AE126" s="17">
        <f t="shared" si="76"/>
        <v>4.4336806727062004E-3</v>
      </c>
      <c r="AF126" s="17">
        <f>T126-AD126</f>
        <v>45.648997422641841</v>
      </c>
      <c r="AG126" s="17">
        <f t="shared" si="56"/>
        <v>1.2680277061844956E-2</v>
      </c>
      <c r="AH126" s="28">
        <f>0.5*'Ducati Panigale 1199 data'!$C$8*'WLTP class 3 v5'!F126^2</f>
        <v>0</v>
      </c>
      <c r="AI126" s="17">
        <f t="shared" si="57"/>
        <v>0</v>
      </c>
      <c r="AJ126" s="17" t="str">
        <f>IF(N126&lt;0, AI126, "0")</f>
        <v>0</v>
      </c>
      <c r="AK126" s="98">
        <f>AK125+AJ126</f>
        <v>161.42136496913579</v>
      </c>
      <c r="AL126" s="105">
        <f t="shared" si="58"/>
        <v>4.4839268046982163E-2</v>
      </c>
      <c r="AM126" s="98">
        <f>IF(N126 &gt; 0, AI126, )</f>
        <v>0</v>
      </c>
      <c r="AN126" s="98">
        <f t="shared" si="77"/>
        <v>572.23028780864195</v>
      </c>
      <c r="AO126" s="98">
        <f t="shared" si="59"/>
        <v>0.15895285772462275</v>
      </c>
      <c r="AP126" s="27">
        <f t="shared" si="60"/>
        <v>0</v>
      </c>
      <c r="AQ126" s="27">
        <f t="shared" si="61"/>
        <v>0</v>
      </c>
      <c r="AR126" s="27">
        <f t="shared" si="62"/>
        <v>0</v>
      </c>
      <c r="AS126" s="27">
        <f t="shared" si="63"/>
        <v>0</v>
      </c>
      <c r="AT126" s="27">
        <f t="shared" si="40"/>
        <v>0</v>
      </c>
      <c r="AU126" s="27">
        <f t="shared" si="40"/>
        <v>0</v>
      </c>
      <c r="AV126" s="27">
        <f t="shared" si="64"/>
        <v>0</v>
      </c>
      <c r="AW126" s="27">
        <f t="shared" si="65"/>
        <v>0</v>
      </c>
      <c r="AX126" s="27">
        <f t="shared" si="66"/>
        <v>0</v>
      </c>
      <c r="AY126" s="27">
        <f>AN126-AW126</f>
        <v>572.23028780864195</v>
      </c>
      <c r="AZ126" s="110">
        <f t="shared" si="67"/>
        <v>0.15895285772462275</v>
      </c>
      <c r="BB126" s="65">
        <v>0</v>
      </c>
      <c r="BC126" s="83">
        <f t="shared" si="68"/>
        <v>0</v>
      </c>
      <c r="BD126" s="83">
        <f t="shared" si="69"/>
        <v>0</v>
      </c>
      <c r="BE126" s="83">
        <f t="shared" si="70"/>
        <v>0</v>
      </c>
      <c r="BF126" s="83">
        <f t="shared" si="71"/>
        <v>0</v>
      </c>
      <c r="BG126" s="83">
        <f t="shared" si="72"/>
        <v>0</v>
      </c>
    </row>
    <row r="127" spans="2:59">
      <c r="B127" s="9" t="s">
        <v>32</v>
      </c>
      <c r="C127" s="9">
        <v>116</v>
      </c>
      <c r="D127" s="9">
        <v>116</v>
      </c>
      <c r="E127" s="18">
        <v>0</v>
      </c>
      <c r="F127" s="66">
        <f t="shared" si="41"/>
        <v>0</v>
      </c>
      <c r="G127" s="17">
        <f t="shared" si="73"/>
        <v>0</v>
      </c>
      <c r="H127" s="17">
        <f t="shared" si="42"/>
        <v>58.5</v>
      </c>
      <c r="I127" s="28">
        <f>'Ducati Panigale 1199 data'!$C$8*G127</f>
        <v>0</v>
      </c>
      <c r="J127" s="28">
        <f>'Ducati Panigale 1199 data'!$C$8*'Ducati Panigale 1199 data'!$C$15*'Ducati Panigale 1199 data'!$C$10</f>
        <v>54.543600000000005</v>
      </c>
      <c r="K127" s="28">
        <f>(0.5*'Ducati Panigale 1199 data'!$C$12)*'Ducati Panigale 1199 data'!$C$14*'Ducati Panigale 1199 data'!$C$11*F127^2</f>
        <v>0</v>
      </c>
      <c r="L127" s="28">
        <f t="shared" si="43"/>
        <v>54.543600000000005</v>
      </c>
      <c r="M127" s="28">
        <f t="shared" si="39"/>
        <v>0</v>
      </c>
      <c r="N127" s="17">
        <f t="shared" si="44"/>
        <v>0</v>
      </c>
      <c r="O127" s="105">
        <f t="shared" si="45"/>
        <v>0</v>
      </c>
      <c r="P127" s="105">
        <f t="shared" si="46"/>
        <v>0</v>
      </c>
      <c r="Q127" s="105">
        <f t="shared" si="74"/>
        <v>21.032920200872077</v>
      </c>
      <c r="R127" s="27">
        <f t="shared" si="47"/>
        <v>5.8424778335755771E-3</v>
      </c>
      <c r="S127" s="98">
        <f t="shared" si="48"/>
        <v>0</v>
      </c>
      <c r="T127" s="17">
        <f t="shared" si="75"/>
        <v>61.610247844384162</v>
      </c>
      <c r="U127" s="17">
        <f t="shared" si="49"/>
        <v>1.7113957734551155E-2</v>
      </c>
      <c r="V127" s="17">
        <f t="shared" si="50"/>
        <v>19.981274190828472</v>
      </c>
      <c r="W127" s="17">
        <f t="shared" si="51"/>
        <v>19.182023223195333</v>
      </c>
      <c r="X127" s="17">
        <f t="shared" si="51"/>
        <v>18.414742294267519</v>
      </c>
      <c r="Y127" s="17">
        <f t="shared" si="52"/>
        <v>18.230594871324843</v>
      </c>
      <c r="Z127" s="17">
        <f>Y127/3600</f>
        <v>5.0640541309235673E-3</v>
      </c>
      <c r="AA127" s="17">
        <f>0.96*Y127</f>
        <v>17.501371076471848</v>
      </c>
      <c r="AB127" s="17">
        <f t="shared" si="53"/>
        <v>16.801316233412972</v>
      </c>
      <c r="AC127" s="17">
        <f t="shared" si="54"/>
        <v>15.961250421742323</v>
      </c>
      <c r="AD127" s="17">
        <f t="shared" si="55"/>
        <v>15.961250421742323</v>
      </c>
      <c r="AE127" s="17">
        <f t="shared" si="76"/>
        <v>4.4336806727062004E-3</v>
      </c>
      <c r="AF127" s="17">
        <f>T127-AD127</f>
        <v>45.648997422641841</v>
      </c>
      <c r="AG127" s="17">
        <f t="shared" si="56"/>
        <v>1.2680277061844956E-2</v>
      </c>
      <c r="AH127" s="28">
        <f>0.5*'Ducati Panigale 1199 data'!$C$8*'WLTP class 3 v5'!F127^2</f>
        <v>0</v>
      </c>
      <c r="AI127" s="17">
        <f t="shared" si="57"/>
        <v>0</v>
      </c>
      <c r="AJ127" s="17" t="str">
        <f>IF(N127&lt;0, AI127, "0")</f>
        <v>0</v>
      </c>
      <c r="AK127" s="98">
        <f>AK126+AJ127</f>
        <v>161.42136496913579</v>
      </c>
      <c r="AL127" s="105">
        <f t="shared" si="58"/>
        <v>4.4839268046982163E-2</v>
      </c>
      <c r="AM127" s="98">
        <f>IF(N127 &gt; 0, AI127, )</f>
        <v>0</v>
      </c>
      <c r="AN127" s="98">
        <f t="shared" si="77"/>
        <v>572.23028780864195</v>
      </c>
      <c r="AO127" s="98">
        <f t="shared" si="59"/>
        <v>0.15895285772462275</v>
      </c>
      <c r="AP127" s="27">
        <f t="shared" si="60"/>
        <v>0</v>
      </c>
      <c r="AQ127" s="27">
        <f t="shared" si="61"/>
        <v>0</v>
      </c>
      <c r="AR127" s="27">
        <f t="shared" si="62"/>
        <v>0</v>
      </c>
      <c r="AS127" s="27">
        <f t="shared" si="63"/>
        <v>0</v>
      </c>
      <c r="AT127" s="27">
        <f t="shared" si="40"/>
        <v>0</v>
      </c>
      <c r="AU127" s="27">
        <f t="shared" si="40"/>
        <v>0</v>
      </c>
      <c r="AV127" s="27">
        <f t="shared" si="64"/>
        <v>0</v>
      </c>
      <c r="AW127" s="27">
        <f t="shared" si="65"/>
        <v>0</v>
      </c>
      <c r="AX127" s="27">
        <f t="shared" si="66"/>
        <v>0</v>
      </c>
      <c r="AY127" s="27">
        <f>AN127-AW127</f>
        <v>572.23028780864195</v>
      </c>
      <c r="AZ127" s="110">
        <f t="shared" si="67"/>
        <v>0.15895285772462275</v>
      </c>
      <c r="BB127" s="65">
        <v>0</v>
      </c>
      <c r="BC127" s="83">
        <f t="shared" si="68"/>
        <v>0</v>
      </c>
      <c r="BD127" s="83">
        <f t="shared" si="69"/>
        <v>0</v>
      </c>
      <c r="BE127" s="83">
        <f t="shared" si="70"/>
        <v>0</v>
      </c>
      <c r="BF127" s="83">
        <f t="shared" si="71"/>
        <v>0</v>
      </c>
      <c r="BG127" s="83">
        <f t="shared" si="72"/>
        <v>0</v>
      </c>
    </row>
    <row r="128" spans="2:59">
      <c r="B128" s="9" t="s">
        <v>32</v>
      </c>
      <c r="C128" s="9">
        <v>117</v>
      </c>
      <c r="D128" s="9">
        <v>117</v>
      </c>
      <c r="E128" s="18">
        <v>0</v>
      </c>
      <c r="F128" s="66">
        <f t="shared" si="41"/>
        <v>0</v>
      </c>
      <c r="G128" s="17">
        <f t="shared" si="73"/>
        <v>0</v>
      </c>
      <c r="H128" s="17">
        <f t="shared" si="42"/>
        <v>59</v>
      </c>
      <c r="I128" s="28">
        <f>'Ducati Panigale 1199 data'!$C$8*G128</f>
        <v>0</v>
      </c>
      <c r="J128" s="28">
        <f>'Ducati Panigale 1199 data'!$C$8*'Ducati Panigale 1199 data'!$C$15*'Ducati Panigale 1199 data'!$C$10</f>
        <v>54.543600000000005</v>
      </c>
      <c r="K128" s="28">
        <f>(0.5*'Ducati Panigale 1199 data'!$C$12)*'Ducati Panigale 1199 data'!$C$14*'Ducati Panigale 1199 data'!$C$11*F128^2</f>
        <v>0</v>
      </c>
      <c r="L128" s="28">
        <f t="shared" si="43"/>
        <v>54.543600000000005</v>
      </c>
      <c r="M128" s="28">
        <f t="shared" si="39"/>
        <v>0</v>
      </c>
      <c r="N128" s="17">
        <f t="shared" si="44"/>
        <v>0</v>
      </c>
      <c r="O128" s="105">
        <f t="shared" si="45"/>
        <v>0</v>
      </c>
      <c r="P128" s="105">
        <f t="shared" si="46"/>
        <v>0</v>
      </c>
      <c r="Q128" s="105">
        <f t="shared" si="74"/>
        <v>21.032920200872077</v>
      </c>
      <c r="R128" s="27">
        <f t="shared" si="47"/>
        <v>5.8424778335755771E-3</v>
      </c>
      <c r="S128" s="98">
        <f t="shared" si="48"/>
        <v>0</v>
      </c>
      <c r="T128" s="17">
        <f t="shared" si="75"/>
        <v>61.610247844384162</v>
      </c>
      <c r="U128" s="17">
        <f t="shared" si="49"/>
        <v>1.7113957734551155E-2</v>
      </c>
      <c r="V128" s="17">
        <f t="shared" si="50"/>
        <v>19.981274190828472</v>
      </c>
      <c r="W128" s="17">
        <f t="shared" si="51"/>
        <v>19.182023223195333</v>
      </c>
      <c r="X128" s="17">
        <f t="shared" si="51"/>
        <v>18.414742294267519</v>
      </c>
      <c r="Y128" s="17">
        <f t="shared" si="52"/>
        <v>18.230594871324843</v>
      </c>
      <c r="Z128" s="17">
        <f>Y128/3600</f>
        <v>5.0640541309235673E-3</v>
      </c>
      <c r="AA128" s="17">
        <f>0.96*Y128</f>
        <v>17.501371076471848</v>
      </c>
      <c r="AB128" s="17">
        <f t="shared" si="53"/>
        <v>16.801316233412972</v>
      </c>
      <c r="AC128" s="17">
        <f t="shared" si="54"/>
        <v>15.961250421742323</v>
      </c>
      <c r="AD128" s="17">
        <f t="shared" si="55"/>
        <v>15.961250421742323</v>
      </c>
      <c r="AE128" s="17">
        <f t="shared" si="76"/>
        <v>4.4336806727062004E-3</v>
      </c>
      <c r="AF128" s="17">
        <f>T128-AD128</f>
        <v>45.648997422641841</v>
      </c>
      <c r="AG128" s="17">
        <f t="shared" si="56"/>
        <v>1.2680277061844956E-2</v>
      </c>
      <c r="AH128" s="28">
        <f>0.5*'Ducati Panigale 1199 data'!$C$8*'WLTP class 3 v5'!F128^2</f>
        <v>0</v>
      </c>
      <c r="AI128" s="17">
        <f t="shared" si="57"/>
        <v>0</v>
      </c>
      <c r="AJ128" s="17" t="str">
        <f>IF(N128&lt;0, AI128, "0")</f>
        <v>0</v>
      </c>
      <c r="AK128" s="98">
        <f>AK127+AJ128</f>
        <v>161.42136496913579</v>
      </c>
      <c r="AL128" s="105">
        <f t="shared" si="58"/>
        <v>4.4839268046982163E-2</v>
      </c>
      <c r="AM128" s="98">
        <f>IF(N128 &gt; 0, AI128, )</f>
        <v>0</v>
      </c>
      <c r="AN128" s="98">
        <f t="shared" si="77"/>
        <v>572.23028780864195</v>
      </c>
      <c r="AO128" s="98">
        <f t="shared" si="59"/>
        <v>0.15895285772462275</v>
      </c>
      <c r="AP128" s="27">
        <f t="shared" si="60"/>
        <v>0</v>
      </c>
      <c r="AQ128" s="27">
        <f t="shared" si="61"/>
        <v>0</v>
      </c>
      <c r="AR128" s="27">
        <f t="shared" si="62"/>
        <v>0</v>
      </c>
      <c r="AS128" s="27">
        <f t="shared" si="63"/>
        <v>0</v>
      </c>
      <c r="AT128" s="27">
        <f t="shared" si="40"/>
        <v>0</v>
      </c>
      <c r="AU128" s="27">
        <f t="shared" si="40"/>
        <v>0</v>
      </c>
      <c r="AV128" s="27">
        <f t="shared" si="64"/>
        <v>0</v>
      </c>
      <c r="AW128" s="27">
        <f t="shared" si="65"/>
        <v>0</v>
      </c>
      <c r="AX128" s="27">
        <f t="shared" si="66"/>
        <v>0</v>
      </c>
      <c r="AY128" s="27">
        <f>AN128-AW128</f>
        <v>572.23028780864195</v>
      </c>
      <c r="AZ128" s="110">
        <f t="shared" si="67"/>
        <v>0.15895285772462275</v>
      </c>
      <c r="BB128" s="65">
        <v>0</v>
      </c>
      <c r="BC128" s="83">
        <f t="shared" si="68"/>
        <v>0</v>
      </c>
      <c r="BD128" s="83">
        <f t="shared" si="69"/>
        <v>0</v>
      </c>
      <c r="BE128" s="83">
        <f t="shared" si="70"/>
        <v>0</v>
      </c>
      <c r="BF128" s="83">
        <f t="shared" si="71"/>
        <v>0</v>
      </c>
      <c r="BG128" s="83">
        <f t="shared" si="72"/>
        <v>0</v>
      </c>
    </row>
    <row r="129" spans="2:59">
      <c r="B129" s="9" t="s">
        <v>32</v>
      </c>
      <c r="C129" s="9">
        <v>118</v>
      </c>
      <c r="D129" s="9">
        <v>118</v>
      </c>
      <c r="E129" s="18">
        <v>0</v>
      </c>
      <c r="F129" s="66">
        <f t="shared" si="41"/>
        <v>0</v>
      </c>
      <c r="G129" s="17">
        <f t="shared" si="73"/>
        <v>0</v>
      </c>
      <c r="H129" s="17">
        <f t="shared" si="42"/>
        <v>59.5</v>
      </c>
      <c r="I129" s="28">
        <f>'Ducati Panigale 1199 data'!$C$8*G129</f>
        <v>0</v>
      </c>
      <c r="J129" s="28">
        <f>'Ducati Panigale 1199 data'!$C$8*'Ducati Panigale 1199 data'!$C$15*'Ducati Panigale 1199 data'!$C$10</f>
        <v>54.543600000000005</v>
      </c>
      <c r="K129" s="28">
        <f>(0.5*'Ducati Panigale 1199 data'!$C$12)*'Ducati Panigale 1199 data'!$C$14*'Ducati Panigale 1199 data'!$C$11*F129^2</f>
        <v>0</v>
      </c>
      <c r="L129" s="28">
        <f t="shared" si="43"/>
        <v>54.543600000000005</v>
      </c>
      <c r="M129" s="28">
        <f t="shared" si="39"/>
        <v>0</v>
      </c>
      <c r="N129" s="17">
        <f t="shared" si="44"/>
        <v>0</v>
      </c>
      <c r="O129" s="105">
        <f t="shared" si="45"/>
        <v>0</v>
      </c>
      <c r="P129" s="105">
        <f t="shared" si="46"/>
        <v>0</v>
      </c>
      <c r="Q129" s="105">
        <f t="shared" si="74"/>
        <v>21.032920200872077</v>
      </c>
      <c r="R129" s="27">
        <f t="shared" si="47"/>
        <v>5.8424778335755771E-3</v>
      </c>
      <c r="S129" s="98">
        <f t="shared" si="48"/>
        <v>0</v>
      </c>
      <c r="T129" s="17">
        <f t="shared" si="75"/>
        <v>61.610247844384162</v>
      </c>
      <c r="U129" s="17">
        <f t="shared" si="49"/>
        <v>1.7113957734551155E-2</v>
      </c>
      <c r="V129" s="17">
        <f t="shared" si="50"/>
        <v>19.981274190828472</v>
      </c>
      <c r="W129" s="17">
        <f t="shared" si="51"/>
        <v>19.182023223195333</v>
      </c>
      <c r="X129" s="17">
        <f t="shared" si="51"/>
        <v>18.414742294267519</v>
      </c>
      <c r="Y129" s="17">
        <f t="shared" si="52"/>
        <v>18.230594871324843</v>
      </c>
      <c r="Z129" s="17">
        <f>Y129/3600</f>
        <v>5.0640541309235673E-3</v>
      </c>
      <c r="AA129" s="17">
        <f>0.96*Y129</f>
        <v>17.501371076471848</v>
      </c>
      <c r="AB129" s="17">
        <f t="shared" si="53"/>
        <v>16.801316233412972</v>
      </c>
      <c r="AC129" s="17">
        <f t="shared" si="54"/>
        <v>15.961250421742323</v>
      </c>
      <c r="AD129" s="17">
        <f t="shared" si="55"/>
        <v>15.961250421742323</v>
      </c>
      <c r="AE129" s="17">
        <f t="shared" si="76"/>
        <v>4.4336806727062004E-3</v>
      </c>
      <c r="AF129" s="17">
        <f>T129-AD129</f>
        <v>45.648997422641841</v>
      </c>
      <c r="AG129" s="17">
        <f t="shared" si="56"/>
        <v>1.2680277061844956E-2</v>
      </c>
      <c r="AH129" s="28">
        <f>0.5*'Ducati Panigale 1199 data'!$C$8*'WLTP class 3 v5'!F129^2</f>
        <v>0</v>
      </c>
      <c r="AI129" s="17">
        <f t="shared" si="57"/>
        <v>0</v>
      </c>
      <c r="AJ129" s="17" t="str">
        <f>IF(N129&lt;0, AI129, "0")</f>
        <v>0</v>
      </c>
      <c r="AK129" s="98">
        <f>AK128+AJ129</f>
        <v>161.42136496913579</v>
      </c>
      <c r="AL129" s="105">
        <f t="shared" si="58"/>
        <v>4.4839268046982163E-2</v>
      </c>
      <c r="AM129" s="98">
        <f>IF(N129 &gt; 0, AI129, )</f>
        <v>0</v>
      </c>
      <c r="AN129" s="98">
        <f t="shared" si="77"/>
        <v>572.23028780864195</v>
      </c>
      <c r="AO129" s="98">
        <f t="shared" si="59"/>
        <v>0.15895285772462275</v>
      </c>
      <c r="AP129" s="27">
        <f t="shared" si="60"/>
        <v>0</v>
      </c>
      <c r="AQ129" s="27">
        <f t="shared" si="61"/>
        <v>0</v>
      </c>
      <c r="AR129" s="27">
        <f t="shared" si="62"/>
        <v>0</v>
      </c>
      <c r="AS129" s="27">
        <f t="shared" si="63"/>
        <v>0</v>
      </c>
      <c r="AT129" s="27">
        <f t="shared" si="40"/>
        <v>0</v>
      </c>
      <c r="AU129" s="27">
        <f t="shared" si="40"/>
        <v>0</v>
      </c>
      <c r="AV129" s="27">
        <f t="shared" si="64"/>
        <v>0</v>
      </c>
      <c r="AW129" s="27">
        <f t="shared" si="65"/>
        <v>0</v>
      </c>
      <c r="AX129" s="27">
        <f t="shared" si="66"/>
        <v>0</v>
      </c>
      <c r="AY129" s="27">
        <f>AN129-AW129</f>
        <v>572.23028780864195</v>
      </c>
      <c r="AZ129" s="110">
        <f t="shared" si="67"/>
        <v>0.15895285772462275</v>
      </c>
      <c r="BB129" s="65">
        <v>0</v>
      </c>
      <c r="BC129" s="83">
        <f t="shared" si="68"/>
        <v>0</v>
      </c>
      <c r="BD129" s="83">
        <f t="shared" si="69"/>
        <v>0</v>
      </c>
      <c r="BE129" s="83">
        <f t="shared" si="70"/>
        <v>0</v>
      </c>
      <c r="BF129" s="83">
        <f t="shared" si="71"/>
        <v>0</v>
      </c>
      <c r="BG129" s="83">
        <f t="shared" si="72"/>
        <v>0</v>
      </c>
    </row>
    <row r="130" spans="2:59">
      <c r="B130" s="9" t="s">
        <v>32</v>
      </c>
      <c r="C130" s="9">
        <v>119</v>
      </c>
      <c r="D130" s="9">
        <v>119</v>
      </c>
      <c r="E130" s="18">
        <v>0</v>
      </c>
      <c r="F130" s="66">
        <f t="shared" si="41"/>
        <v>0</v>
      </c>
      <c r="G130" s="17">
        <f t="shared" si="73"/>
        <v>0</v>
      </c>
      <c r="H130" s="17">
        <f t="shared" si="42"/>
        <v>60</v>
      </c>
      <c r="I130" s="28">
        <f>'Ducati Panigale 1199 data'!$C$8*G130</f>
        <v>0</v>
      </c>
      <c r="J130" s="28">
        <f>'Ducati Panigale 1199 data'!$C$8*'Ducati Panigale 1199 data'!$C$15*'Ducati Panigale 1199 data'!$C$10</f>
        <v>54.543600000000005</v>
      </c>
      <c r="K130" s="28">
        <f>(0.5*'Ducati Panigale 1199 data'!$C$12)*'Ducati Panigale 1199 data'!$C$14*'Ducati Panigale 1199 data'!$C$11*F130^2</f>
        <v>0</v>
      </c>
      <c r="L130" s="28">
        <f t="shared" si="43"/>
        <v>54.543600000000005</v>
      </c>
      <c r="M130" s="28">
        <f t="shared" si="39"/>
        <v>0</v>
      </c>
      <c r="N130" s="17">
        <f t="shared" si="44"/>
        <v>0</v>
      </c>
      <c r="O130" s="105">
        <f t="shared" si="45"/>
        <v>0</v>
      </c>
      <c r="P130" s="105">
        <f t="shared" si="46"/>
        <v>0</v>
      </c>
      <c r="Q130" s="105">
        <f t="shared" si="74"/>
        <v>21.032920200872077</v>
      </c>
      <c r="R130" s="27">
        <f t="shared" si="47"/>
        <v>5.8424778335755771E-3</v>
      </c>
      <c r="S130" s="98">
        <f t="shared" si="48"/>
        <v>0</v>
      </c>
      <c r="T130" s="17">
        <f t="shared" si="75"/>
        <v>61.610247844384162</v>
      </c>
      <c r="U130" s="17">
        <f t="shared" si="49"/>
        <v>1.7113957734551155E-2</v>
      </c>
      <c r="V130" s="17">
        <f t="shared" si="50"/>
        <v>19.981274190828472</v>
      </c>
      <c r="W130" s="17">
        <f t="shared" si="51"/>
        <v>19.182023223195333</v>
      </c>
      <c r="X130" s="17">
        <f t="shared" si="51"/>
        <v>18.414742294267519</v>
      </c>
      <c r="Y130" s="17">
        <f t="shared" si="52"/>
        <v>18.230594871324843</v>
      </c>
      <c r="Z130" s="17">
        <f>Y130/3600</f>
        <v>5.0640541309235673E-3</v>
      </c>
      <c r="AA130" s="17">
        <f>0.96*Y130</f>
        <v>17.501371076471848</v>
      </c>
      <c r="AB130" s="17">
        <f t="shared" si="53"/>
        <v>16.801316233412972</v>
      </c>
      <c r="AC130" s="17">
        <f t="shared" si="54"/>
        <v>15.961250421742323</v>
      </c>
      <c r="AD130" s="17">
        <f t="shared" si="55"/>
        <v>15.961250421742323</v>
      </c>
      <c r="AE130" s="17">
        <f t="shared" si="76"/>
        <v>4.4336806727062004E-3</v>
      </c>
      <c r="AF130" s="17">
        <f>T130-AD130</f>
        <v>45.648997422641841</v>
      </c>
      <c r="AG130" s="17">
        <f t="shared" si="56"/>
        <v>1.2680277061844956E-2</v>
      </c>
      <c r="AH130" s="28">
        <f>0.5*'Ducati Panigale 1199 data'!$C$8*'WLTP class 3 v5'!F130^2</f>
        <v>0</v>
      </c>
      <c r="AI130" s="17">
        <f t="shared" si="57"/>
        <v>0</v>
      </c>
      <c r="AJ130" s="17" t="str">
        <f>IF(N130&lt;0, AI130, "0")</f>
        <v>0</v>
      </c>
      <c r="AK130" s="98">
        <f>AK129+AJ130</f>
        <v>161.42136496913579</v>
      </c>
      <c r="AL130" s="105">
        <f t="shared" si="58"/>
        <v>4.4839268046982163E-2</v>
      </c>
      <c r="AM130" s="98">
        <f>IF(N130 &gt; 0, AI130, )</f>
        <v>0</v>
      </c>
      <c r="AN130" s="98">
        <f t="shared" si="77"/>
        <v>572.23028780864195</v>
      </c>
      <c r="AO130" s="98">
        <f t="shared" si="59"/>
        <v>0.15895285772462275</v>
      </c>
      <c r="AP130" s="27">
        <f t="shared" si="60"/>
        <v>0</v>
      </c>
      <c r="AQ130" s="27">
        <f t="shared" si="61"/>
        <v>0</v>
      </c>
      <c r="AR130" s="27">
        <f t="shared" si="62"/>
        <v>0</v>
      </c>
      <c r="AS130" s="27">
        <f t="shared" si="63"/>
        <v>0</v>
      </c>
      <c r="AT130" s="27">
        <f t="shared" si="40"/>
        <v>0</v>
      </c>
      <c r="AU130" s="27">
        <f t="shared" si="40"/>
        <v>0</v>
      </c>
      <c r="AV130" s="27">
        <f t="shared" si="64"/>
        <v>0</v>
      </c>
      <c r="AW130" s="27">
        <f t="shared" si="65"/>
        <v>0</v>
      </c>
      <c r="AX130" s="27">
        <f t="shared" si="66"/>
        <v>0</v>
      </c>
      <c r="AY130" s="27">
        <f>AN130-AW130</f>
        <v>572.23028780864195</v>
      </c>
      <c r="AZ130" s="110">
        <f t="shared" si="67"/>
        <v>0.15895285772462275</v>
      </c>
      <c r="BB130" s="65">
        <v>0</v>
      </c>
      <c r="BC130" s="83">
        <f t="shared" si="68"/>
        <v>0</v>
      </c>
      <c r="BD130" s="83">
        <f t="shared" si="69"/>
        <v>0</v>
      </c>
      <c r="BE130" s="83">
        <f t="shared" si="70"/>
        <v>0</v>
      </c>
      <c r="BF130" s="83">
        <f t="shared" si="71"/>
        <v>0</v>
      </c>
      <c r="BG130" s="83">
        <f t="shared" si="72"/>
        <v>0</v>
      </c>
    </row>
    <row r="131" spans="2:59">
      <c r="B131" s="9" t="s">
        <v>32</v>
      </c>
      <c r="C131" s="9">
        <v>120</v>
      </c>
      <c r="D131" s="9">
        <v>120</v>
      </c>
      <c r="E131" s="18">
        <v>0</v>
      </c>
      <c r="F131" s="66">
        <f t="shared" si="41"/>
        <v>0</v>
      </c>
      <c r="G131" s="17">
        <f t="shared" si="73"/>
        <v>0</v>
      </c>
      <c r="H131" s="17">
        <f t="shared" si="42"/>
        <v>60.5</v>
      </c>
      <c r="I131" s="28">
        <f>'Ducati Panigale 1199 data'!$C$8*G131</f>
        <v>0</v>
      </c>
      <c r="J131" s="28">
        <f>'Ducati Panigale 1199 data'!$C$8*'Ducati Panigale 1199 data'!$C$15*'Ducati Panigale 1199 data'!$C$10</f>
        <v>54.543600000000005</v>
      </c>
      <c r="K131" s="28">
        <f>(0.5*'Ducati Panigale 1199 data'!$C$12)*'Ducati Panigale 1199 data'!$C$14*'Ducati Panigale 1199 data'!$C$11*F131^2</f>
        <v>0</v>
      </c>
      <c r="L131" s="28">
        <f t="shared" si="43"/>
        <v>54.543600000000005</v>
      </c>
      <c r="M131" s="28">
        <f t="shared" si="39"/>
        <v>0</v>
      </c>
      <c r="N131" s="17">
        <f t="shared" si="44"/>
        <v>0</v>
      </c>
      <c r="O131" s="105">
        <f t="shared" si="45"/>
        <v>0</v>
      </c>
      <c r="P131" s="105">
        <f t="shared" si="46"/>
        <v>0</v>
      </c>
      <c r="Q131" s="105">
        <f t="shared" si="74"/>
        <v>21.032920200872077</v>
      </c>
      <c r="R131" s="27">
        <f t="shared" si="47"/>
        <v>5.8424778335755771E-3</v>
      </c>
      <c r="S131" s="98">
        <f t="shared" si="48"/>
        <v>0</v>
      </c>
      <c r="T131" s="17">
        <f t="shared" si="75"/>
        <v>61.610247844384162</v>
      </c>
      <c r="U131" s="17">
        <f t="shared" si="49"/>
        <v>1.7113957734551155E-2</v>
      </c>
      <c r="V131" s="17">
        <f t="shared" si="50"/>
        <v>19.981274190828472</v>
      </c>
      <c r="W131" s="17">
        <f t="shared" si="51"/>
        <v>19.182023223195333</v>
      </c>
      <c r="X131" s="17">
        <f t="shared" si="51"/>
        <v>18.414742294267519</v>
      </c>
      <c r="Y131" s="17">
        <f t="shared" si="52"/>
        <v>18.230594871324843</v>
      </c>
      <c r="Z131" s="17">
        <f>Y131/3600</f>
        <v>5.0640541309235673E-3</v>
      </c>
      <c r="AA131" s="17">
        <f>0.96*Y131</f>
        <v>17.501371076471848</v>
      </c>
      <c r="AB131" s="17">
        <f t="shared" si="53"/>
        <v>16.801316233412972</v>
      </c>
      <c r="AC131" s="17">
        <f t="shared" si="54"/>
        <v>15.961250421742323</v>
      </c>
      <c r="AD131" s="17">
        <f t="shared" si="55"/>
        <v>15.961250421742323</v>
      </c>
      <c r="AE131" s="17">
        <f t="shared" si="76"/>
        <v>4.4336806727062004E-3</v>
      </c>
      <c r="AF131" s="17">
        <f>T131-AD131</f>
        <v>45.648997422641841</v>
      </c>
      <c r="AG131" s="17">
        <f t="shared" si="56"/>
        <v>1.2680277061844956E-2</v>
      </c>
      <c r="AH131" s="28">
        <f>0.5*'Ducati Panigale 1199 data'!$C$8*'WLTP class 3 v5'!F131^2</f>
        <v>0</v>
      </c>
      <c r="AI131" s="17">
        <f t="shared" si="57"/>
        <v>0</v>
      </c>
      <c r="AJ131" s="17" t="str">
        <f>IF(N131&lt;0, AI131, "0")</f>
        <v>0</v>
      </c>
      <c r="AK131" s="98">
        <f>AK130+AJ131</f>
        <v>161.42136496913579</v>
      </c>
      <c r="AL131" s="105">
        <f t="shared" si="58"/>
        <v>4.4839268046982163E-2</v>
      </c>
      <c r="AM131" s="98">
        <f>IF(N131 &gt; 0, AI131, )</f>
        <v>0</v>
      </c>
      <c r="AN131" s="98">
        <f t="shared" si="77"/>
        <v>572.23028780864195</v>
      </c>
      <c r="AO131" s="98">
        <f t="shared" si="59"/>
        <v>0.15895285772462275</v>
      </c>
      <c r="AP131" s="27">
        <f t="shared" si="60"/>
        <v>0</v>
      </c>
      <c r="AQ131" s="27">
        <f t="shared" si="61"/>
        <v>0</v>
      </c>
      <c r="AR131" s="27">
        <f t="shared" si="62"/>
        <v>0</v>
      </c>
      <c r="AS131" s="27">
        <f t="shared" si="63"/>
        <v>0</v>
      </c>
      <c r="AT131" s="27">
        <f t="shared" si="40"/>
        <v>0</v>
      </c>
      <c r="AU131" s="27">
        <f t="shared" si="40"/>
        <v>0</v>
      </c>
      <c r="AV131" s="27">
        <f t="shared" si="64"/>
        <v>0</v>
      </c>
      <c r="AW131" s="27">
        <f t="shared" si="65"/>
        <v>0</v>
      </c>
      <c r="AX131" s="27">
        <f t="shared" si="66"/>
        <v>0</v>
      </c>
      <c r="AY131" s="27">
        <f>AN131-AW131</f>
        <v>572.23028780864195</v>
      </c>
      <c r="AZ131" s="110">
        <f t="shared" si="67"/>
        <v>0.15895285772462275</v>
      </c>
      <c r="BB131" s="65">
        <v>0</v>
      </c>
      <c r="BC131" s="83">
        <f t="shared" si="68"/>
        <v>0</v>
      </c>
      <c r="BD131" s="83">
        <f t="shared" si="69"/>
        <v>0</v>
      </c>
      <c r="BE131" s="83">
        <f t="shared" si="70"/>
        <v>0</v>
      </c>
      <c r="BF131" s="83">
        <f t="shared" si="71"/>
        <v>0</v>
      </c>
      <c r="BG131" s="83">
        <f t="shared" si="72"/>
        <v>0</v>
      </c>
    </row>
    <row r="132" spans="2:59">
      <c r="B132" s="9" t="s">
        <v>32</v>
      </c>
      <c r="C132" s="9">
        <v>121</v>
      </c>
      <c r="D132" s="9">
        <v>121</v>
      </c>
      <c r="E132" s="18">
        <v>0</v>
      </c>
      <c r="F132" s="66">
        <f t="shared" si="41"/>
        <v>0</v>
      </c>
      <c r="G132" s="17">
        <f t="shared" si="73"/>
        <v>0</v>
      </c>
      <c r="H132" s="17">
        <f t="shared" si="42"/>
        <v>61</v>
      </c>
      <c r="I132" s="28">
        <f>'Ducati Panigale 1199 data'!$C$8*G132</f>
        <v>0</v>
      </c>
      <c r="J132" s="28">
        <f>'Ducati Panigale 1199 data'!$C$8*'Ducati Panigale 1199 data'!$C$15*'Ducati Panigale 1199 data'!$C$10</f>
        <v>54.543600000000005</v>
      </c>
      <c r="K132" s="28">
        <f>(0.5*'Ducati Panigale 1199 data'!$C$12)*'Ducati Panigale 1199 data'!$C$14*'Ducati Panigale 1199 data'!$C$11*F132^2</f>
        <v>0</v>
      </c>
      <c r="L132" s="28">
        <f t="shared" si="43"/>
        <v>54.543600000000005</v>
      </c>
      <c r="M132" s="28">
        <f t="shared" si="39"/>
        <v>0</v>
      </c>
      <c r="N132" s="17">
        <f t="shared" si="44"/>
        <v>0</v>
      </c>
      <c r="O132" s="105">
        <f t="shared" si="45"/>
        <v>0</v>
      </c>
      <c r="P132" s="105">
        <f t="shared" si="46"/>
        <v>0</v>
      </c>
      <c r="Q132" s="105">
        <f t="shared" si="74"/>
        <v>21.032920200872077</v>
      </c>
      <c r="R132" s="27">
        <f t="shared" si="47"/>
        <v>5.8424778335755771E-3</v>
      </c>
      <c r="S132" s="98">
        <f t="shared" si="48"/>
        <v>0</v>
      </c>
      <c r="T132" s="17">
        <f t="shared" si="75"/>
        <v>61.610247844384162</v>
      </c>
      <c r="U132" s="17">
        <f t="shared" si="49"/>
        <v>1.7113957734551155E-2</v>
      </c>
      <c r="V132" s="17">
        <f t="shared" si="50"/>
        <v>19.981274190828472</v>
      </c>
      <c r="W132" s="17">
        <f t="shared" si="51"/>
        <v>19.182023223195333</v>
      </c>
      <c r="X132" s="17">
        <f t="shared" si="51"/>
        <v>18.414742294267519</v>
      </c>
      <c r="Y132" s="17">
        <f t="shared" si="52"/>
        <v>18.230594871324843</v>
      </c>
      <c r="Z132" s="17">
        <f>Y132/3600</f>
        <v>5.0640541309235673E-3</v>
      </c>
      <c r="AA132" s="17">
        <f>0.96*Y132</f>
        <v>17.501371076471848</v>
      </c>
      <c r="AB132" s="17">
        <f t="shared" si="53"/>
        <v>16.801316233412972</v>
      </c>
      <c r="AC132" s="17">
        <f t="shared" si="54"/>
        <v>15.961250421742323</v>
      </c>
      <c r="AD132" s="17">
        <f t="shared" si="55"/>
        <v>15.961250421742323</v>
      </c>
      <c r="AE132" s="17">
        <f t="shared" si="76"/>
        <v>4.4336806727062004E-3</v>
      </c>
      <c r="AF132" s="17">
        <f>T132-AD132</f>
        <v>45.648997422641841</v>
      </c>
      <c r="AG132" s="17">
        <f t="shared" si="56"/>
        <v>1.2680277061844956E-2</v>
      </c>
      <c r="AH132" s="28">
        <f>0.5*'Ducati Panigale 1199 data'!$C$8*'WLTP class 3 v5'!F132^2</f>
        <v>0</v>
      </c>
      <c r="AI132" s="17">
        <f t="shared" si="57"/>
        <v>0</v>
      </c>
      <c r="AJ132" s="17" t="str">
        <f>IF(N132&lt;0, AI132, "0")</f>
        <v>0</v>
      </c>
      <c r="AK132" s="98">
        <f>AK131+AJ132</f>
        <v>161.42136496913579</v>
      </c>
      <c r="AL132" s="105">
        <f t="shared" si="58"/>
        <v>4.4839268046982163E-2</v>
      </c>
      <c r="AM132" s="98">
        <f>IF(N132 &gt; 0, AI132, )</f>
        <v>0</v>
      </c>
      <c r="AN132" s="98">
        <f t="shared" si="77"/>
        <v>572.23028780864195</v>
      </c>
      <c r="AO132" s="98">
        <f t="shared" si="59"/>
        <v>0.15895285772462275</v>
      </c>
      <c r="AP132" s="27">
        <f t="shared" si="60"/>
        <v>0</v>
      </c>
      <c r="AQ132" s="27">
        <f t="shared" si="61"/>
        <v>0</v>
      </c>
      <c r="AR132" s="27">
        <f t="shared" si="62"/>
        <v>0</v>
      </c>
      <c r="AS132" s="27">
        <f t="shared" si="63"/>
        <v>0</v>
      </c>
      <c r="AT132" s="27">
        <f t="shared" si="40"/>
        <v>0</v>
      </c>
      <c r="AU132" s="27">
        <f t="shared" si="40"/>
        <v>0</v>
      </c>
      <c r="AV132" s="27">
        <f t="shared" si="64"/>
        <v>0</v>
      </c>
      <c r="AW132" s="27">
        <f t="shared" si="65"/>
        <v>0</v>
      </c>
      <c r="AX132" s="27">
        <f t="shared" si="66"/>
        <v>0</v>
      </c>
      <c r="AY132" s="27">
        <f>AN132-AW132</f>
        <v>572.23028780864195</v>
      </c>
      <c r="AZ132" s="110">
        <f t="shared" si="67"/>
        <v>0.15895285772462275</v>
      </c>
      <c r="BB132" s="65">
        <v>0</v>
      </c>
      <c r="BC132" s="83">
        <f t="shared" si="68"/>
        <v>0</v>
      </c>
      <c r="BD132" s="83">
        <f t="shared" si="69"/>
        <v>0</v>
      </c>
      <c r="BE132" s="83">
        <f t="shared" si="70"/>
        <v>0</v>
      </c>
      <c r="BF132" s="83">
        <f t="shared" si="71"/>
        <v>0</v>
      </c>
      <c r="BG132" s="83">
        <f t="shared" si="72"/>
        <v>0</v>
      </c>
    </row>
    <row r="133" spans="2:59">
      <c r="B133" s="9" t="s">
        <v>32</v>
      </c>
      <c r="C133" s="9">
        <v>122</v>
      </c>
      <c r="D133" s="9">
        <v>122</v>
      </c>
      <c r="E133" s="18">
        <v>0</v>
      </c>
      <c r="F133" s="66">
        <f t="shared" si="41"/>
        <v>0</v>
      </c>
      <c r="G133" s="17">
        <f t="shared" si="73"/>
        <v>0</v>
      </c>
      <c r="H133" s="17">
        <f t="shared" si="42"/>
        <v>61.5</v>
      </c>
      <c r="I133" s="28">
        <f>'Ducati Panigale 1199 data'!$C$8*G133</f>
        <v>0</v>
      </c>
      <c r="J133" s="28">
        <f>'Ducati Panigale 1199 data'!$C$8*'Ducati Panigale 1199 data'!$C$15*'Ducati Panigale 1199 data'!$C$10</f>
        <v>54.543600000000005</v>
      </c>
      <c r="K133" s="28">
        <f>(0.5*'Ducati Panigale 1199 data'!$C$12)*'Ducati Panigale 1199 data'!$C$14*'Ducati Panigale 1199 data'!$C$11*F133^2</f>
        <v>0</v>
      </c>
      <c r="L133" s="28">
        <f t="shared" si="43"/>
        <v>54.543600000000005</v>
      </c>
      <c r="M133" s="28">
        <f t="shared" si="39"/>
        <v>0</v>
      </c>
      <c r="N133" s="17">
        <f t="shared" si="44"/>
        <v>0</v>
      </c>
      <c r="O133" s="105">
        <f t="shared" si="45"/>
        <v>0</v>
      </c>
      <c r="P133" s="105">
        <f t="shared" si="46"/>
        <v>0</v>
      </c>
      <c r="Q133" s="105">
        <f t="shared" si="74"/>
        <v>21.032920200872077</v>
      </c>
      <c r="R133" s="27">
        <f t="shared" si="47"/>
        <v>5.8424778335755771E-3</v>
      </c>
      <c r="S133" s="98">
        <f t="shared" si="48"/>
        <v>0</v>
      </c>
      <c r="T133" s="17">
        <f t="shared" si="75"/>
        <v>61.610247844384162</v>
      </c>
      <c r="U133" s="17">
        <f t="shared" si="49"/>
        <v>1.7113957734551155E-2</v>
      </c>
      <c r="V133" s="17">
        <f t="shared" si="50"/>
        <v>19.981274190828472</v>
      </c>
      <c r="W133" s="17">
        <f t="shared" si="51"/>
        <v>19.182023223195333</v>
      </c>
      <c r="X133" s="17">
        <f t="shared" si="51"/>
        <v>18.414742294267519</v>
      </c>
      <c r="Y133" s="17">
        <f t="shared" si="52"/>
        <v>18.230594871324843</v>
      </c>
      <c r="Z133" s="17">
        <f>Y133/3600</f>
        <v>5.0640541309235673E-3</v>
      </c>
      <c r="AA133" s="17">
        <f>0.96*Y133</f>
        <v>17.501371076471848</v>
      </c>
      <c r="AB133" s="17">
        <f t="shared" si="53"/>
        <v>16.801316233412972</v>
      </c>
      <c r="AC133" s="17">
        <f t="shared" si="54"/>
        <v>15.961250421742323</v>
      </c>
      <c r="AD133" s="17">
        <f t="shared" si="55"/>
        <v>15.961250421742323</v>
      </c>
      <c r="AE133" s="17">
        <f t="shared" si="76"/>
        <v>4.4336806727062004E-3</v>
      </c>
      <c r="AF133" s="17">
        <f>T133-AD133</f>
        <v>45.648997422641841</v>
      </c>
      <c r="AG133" s="17">
        <f t="shared" si="56"/>
        <v>1.2680277061844956E-2</v>
      </c>
      <c r="AH133" s="28">
        <f>0.5*'Ducati Panigale 1199 data'!$C$8*'WLTP class 3 v5'!F133^2</f>
        <v>0</v>
      </c>
      <c r="AI133" s="17">
        <f t="shared" si="57"/>
        <v>0</v>
      </c>
      <c r="AJ133" s="17" t="str">
        <f>IF(N133&lt;0, AI133, "0")</f>
        <v>0</v>
      </c>
      <c r="AK133" s="98">
        <f>AK132+AJ133</f>
        <v>161.42136496913579</v>
      </c>
      <c r="AL133" s="105">
        <f t="shared" si="58"/>
        <v>4.4839268046982163E-2</v>
      </c>
      <c r="AM133" s="98">
        <f>IF(N133 &gt; 0, AI133, )</f>
        <v>0</v>
      </c>
      <c r="AN133" s="98">
        <f t="shared" si="77"/>
        <v>572.23028780864195</v>
      </c>
      <c r="AO133" s="98">
        <f t="shared" si="59"/>
        <v>0.15895285772462275</v>
      </c>
      <c r="AP133" s="27">
        <f t="shared" si="60"/>
        <v>0</v>
      </c>
      <c r="AQ133" s="27">
        <f t="shared" si="61"/>
        <v>0</v>
      </c>
      <c r="AR133" s="27">
        <f t="shared" si="62"/>
        <v>0</v>
      </c>
      <c r="AS133" s="27">
        <f t="shared" si="63"/>
        <v>0</v>
      </c>
      <c r="AT133" s="27">
        <f t="shared" si="40"/>
        <v>0</v>
      </c>
      <c r="AU133" s="27">
        <f t="shared" si="40"/>
        <v>0</v>
      </c>
      <c r="AV133" s="27">
        <f t="shared" si="64"/>
        <v>0</v>
      </c>
      <c r="AW133" s="27">
        <f t="shared" si="65"/>
        <v>0</v>
      </c>
      <c r="AX133" s="27">
        <f t="shared" si="66"/>
        <v>0</v>
      </c>
      <c r="AY133" s="27">
        <f>AN133-AW133</f>
        <v>572.23028780864195</v>
      </c>
      <c r="AZ133" s="110">
        <f t="shared" si="67"/>
        <v>0.15895285772462275</v>
      </c>
      <c r="BB133" s="65">
        <v>0</v>
      </c>
      <c r="BC133" s="83">
        <f t="shared" si="68"/>
        <v>0</v>
      </c>
      <c r="BD133" s="83">
        <f t="shared" si="69"/>
        <v>0</v>
      </c>
      <c r="BE133" s="83">
        <f t="shared" si="70"/>
        <v>0</v>
      </c>
      <c r="BF133" s="83">
        <f t="shared" si="71"/>
        <v>0</v>
      </c>
      <c r="BG133" s="83">
        <f t="shared" si="72"/>
        <v>0</v>
      </c>
    </row>
    <row r="134" spans="2:59">
      <c r="B134" s="9" t="s">
        <v>32</v>
      </c>
      <c r="C134" s="9">
        <v>123</v>
      </c>
      <c r="D134" s="9">
        <v>123</v>
      </c>
      <c r="E134" s="18">
        <v>0</v>
      </c>
      <c r="F134" s="66">
        <f t="shared" si="41"/>
        <v>0</v>
      </c>
      <c r="G134" s="17">
        <f t="shared" si="73"/>
        <v>0</v>
      </c>
      <c r="H134" s="17">
        <f t="shared" si="42"/>
        <v>62</v>
      </c>
      <c r="I134" s="28">
        <f>'Ducati Panigale 1199 data'!$C$8*G134</f>
        <v>0</v>
      </c>
      <c r="J134" s="28">
        <f>'Ducati Panigale 1199 data'!$C$8*'Ducati Panigale 1199 data'!$C$15*'Ducati Panigale 1199 data'!$C$10</f>
        <v>54.543600000000005</v>
      </c>
      <c r="K134" s="28">
        <f>(0.5*'Ducati Panigale 1199 data'!$C$12)*'Ducati Panigale 1199 data'!$C$14*'Ducati Panigale 1199 data'!$C$11*F134^2</f>
        <v>0</v>
      </c>
      <c r="L134" s="28">
        <f t="shared" si="43"/>
        <v>54.543600000000005</v>
      </c>
      <c r="M134" s="28">
        <f t="shared" si="39"/>
        <v>0</v>
      </c>
      <c r="N134" s="17">
        <f t="shared" si="44"/>
        <v>0</v>
      </c>
      <c r="O134" s="105">
        <f t="shared" si="45"/>
        <v>0</v>
      </c>
      <c r="P134" s="105">
        <f t="shared" si="46"/>
        <v>0</v>
      </c>
      <c r="Q134" s="105">
        <f t="shared" si="74"/>
        <v>21.032920200872077</v>
      </c>
      <c r="R134" s="27">
        <f t="shared" si="47"/>
        <v>5.8424778335755771E-3</v>
      </c>
      <c r="S134" s="98">
        <f t="shared" si="48"/>
        <v>0</v>
      </c>
      <c r="T134" s="17">
        <f t="shared" si="75"/>
        <v>61.610247844384162</v>
      </c>
      <c r="U134" s="17">
        <f t="shared" si="49"/>
        <v>1.7113957734551155E-2</v>
      </c>
      <c r="V134" s="17">
        <f t="shared" si="50"/>
        <v>19.981274190828472</v>
      </c>
      <c r="W134" s="17">
        <f t="shared" si="51"/>
        <v>19.182023223195333</v>
      </c>
      <c r="X134" s="17">
        <f t="shared" si="51"/>
        <v>18.414742294267519</v>
      </c>
      <c r="Y134" s="17">
        <f t="shared" si="52"/>
        <v>18.230594871324843</v>
      </c>
      <c r="Z134" s="17">
        <f>Y134/3600</f>
        <v>5.0640541309235673E-3</v>
      </c>
      <c r="AA134" s="17">
        <f>0.96*Y134</f>
        <v>17.501371076471848</v>
      </c>
      <c r="AB134" s="17">
        <f t="shared" si="53"/>
        <v>16.801316233412972</v>
      </c>
      <c r="AC134" s="17">
        <f t="shared" si="54"/>
        <v>15.961250421742323</v>
      </c>
      <c r="AD134" s="17">
        <f t="shared" si="55"/>
        <v>15.961250421742323</v>
      </c>
      <c r="AE134" s="17">
        <f t="shared" si="76"/>
        <v>4.4336806727062004E-3</v>
      </c>
      <c r="AF134" s="17">
        <f>T134-AD134</f>
        <v>45.648997422641841</v>
      </c>
      <c r="AG134" s="17">
        <f t="shared" si="56"/>
        <v>1.2680277061844956E-2</v>
      </c>
      <c r="AH134" s="28">
        <f>0.5*'Ducati Panigale 1199 data'!$C$8*'WLTP class 3 v5'!F134^2</f>
        <v>0</v>
      </c>
      <c r="AI134" s="17">
        <f t="shared" si="57"/>
        <v>0</v>
      </c>
      <c r="AJ134" s="17" t="str">
        <f>IF(N134&lt;0, AI134, "0")</f>
        <v>0</v>
      </c>
      <c r="AK134" s="98">
        <f>AK133+AJ134</f>
        <v>161.42136496913579</v>
      </c>
      <c r="AL134" s="105">
        <f t="shared" si="58"/>
        <v>4.4839268046982163E-2</v>
      </c>
      <c r="AM134" s="98">
        <f>IF(N134 &gt; 0, AI134, )</f>
        <v>0</v>
      </c>
      <c r="AN134" s="98">
        <f t="shared" si="77"/>
        <v>572.23028780864195</v>
      </c>
      <c r="AO134" s="98">
        <f t="shared" si="59"/>
        <v>0.15895285772462275</v>
      </c>
      <c r="AP134" s="27">
        <f t="shared" si="60"/>
        <v>0</v>
      </c>
      <c r="AQ134" s="27">
        <f t="shared" si="61"/>
        <v>0</v>
      </c>
      <c r="AR134" s="27">
        <f t="shared" si="62"/>
        <v>0</v>
      </c>
      <c r="AS134" s="27">
        <f t="shared" si="63"/>
        <v>0</v>
      </c>
      <c r="AT134" s="27">
        <f t="shared" si="40"/>
        <v>0</v>
      </c>
      <c r="AU134" s="27">
        <f t="shared" si="40"/>
        <v>0</v>
      </c>
      <c r="AV134" s="27">
        <f t="shared" si="64"/>
        <v>0</v>
      </c>
      <c r="AW134" s="27">
        <f t="shared" si="65"/>
        <v>0</v>
      </c>
      <c r="AX134" s="27">
        <f t="shared" si="66"/>
        <v>0</v>
      </c>
      <c r="AY134" s="27">
        <f>AN134-AW134</f>
        <v>572.23028780864195</v>
      </c>
      <c r="AZ134" s="110">
        <f t="shared" si="67"/>
        <v>0.15895285772462275</v>
      </c>
      <c r="BB134" s="65">
        <v>0</v>
      </c>
      <c r="BC134" s="83">
        <f t="shared" si="68"/>
        <v>0</v>
      </c>
      <c r="BD134" s="83">
        <f t="shared" si="69"/>
        <v>0</v>
      </c>
      <c r="BE134" s="83">
        <f t="shared" si="70"/>
        <v>0</v>
      </c>
      <c r="BF134" s="83">
        <f t="shared" si="71"/>
        <v>0</v>
      </c>
      <c r="BG134" s="83">
        <f t="shared" si="72"/>
        <v>0</v>
      </c>
    </row>
    <row r="135" spans="2:59">
      <c r="B135" s="9" t="s">
        <v>32</v>
      </c>
      <c r="C135" s="9">
        <v>124</v>
      </c>
      <c r="D135" s="9">
        <v>124</v>
      </c>
      <c r="E135" s="18">
        <v>0</v>
      </c>
      <c r="F135" s="66">
        <f t="shared" si="41"/>
        <v>0</v>
      </c>
      <c r="G135" s="17">
        <f t="shared" si="73"/>
        <v>0</v>
      </c>
      <c r="H135" s="17">
        <f t="shared" si="42"/>
        <v>62.5</v>
      </c>
      <c r="I135" s="28">
        <f>'Ducati Panigale 1199 data'!$C$8*G135</f>
        <v>0</v>
      </c>
      <c r="J135" s="28">
        <f>'Ducati Panigale 1199 data'!$C$8*'Ducati Panigale 1199 data'!$C$15*'Ducati Panigale 1199 data'!$C$10</f>
        <v>54.543600000000005</v>
      </c>
      <c r="K135" s="28">
        <f>(0.5*'Ducati Panigale 1199 data'!$C$12)*'Ducati Panigale 1199 data'!$C$14*'Ducati Panigale 1199 data'!$C$11*F135^2</f>
        <v>0</v>
      </c>
      <c r="L135" s="28">
        <f t="shared" si="43"/>
        <v>54.543600000000005</v>
      </c>
      <c r="M135" s="28">
        <f t="shared" si="39"/>
        <v>0</v>
      </c>
      <c r="N135" s="17">
        <f t="shared" si="44"/>
        <v>0</v>
      </c>
      <c r="O135" s="105">
        <f t="shared" si="45"/>
        <v>0</v>
      </c>
      <c r="P135" s="105">
        <f t="shared" si="46"/>
        <v>0</v>
      </c>
      <c r="Q135" s="105">
        <f t="shared" si="74"/>
        <v>21.032920200872077</v>
      </c>
      <c r="R135" s="27">
        <f t="shared" si="47"/>
        <v>5.8424778335755771E-3</v>
      </c>
      <c r="S135" s="98">
        <f t="shared" si="48"/>
        <v>0</v>
      </c>
      <c r="T135" s="17">
        <f t="shared" si="75"/>
        <v>61.610247844384162</v>
      </c>
      <c r="U135" s="17">
        <f t="shared" si="49"/>
        <v>1.7113957734551155E-2</v>
      </c>
      <c r="V135" s="17">
        <f t="shared" si="50"/>
        <v>19.981274190828472</v>
      </c>
      <c r="W135" s="17">
        <f t="shared" si="51"/>
        <v>19.182023223195333</v>
      </c>
      <c r="X135" s="17">
        <f t="shared" si="51"/>
        <v>18.414742294267519</v>
      </c>
      <c r="Y135" s="17">
        <f t="shared" si="52"/>
        <v>18.230594871324843</v>
      </c>
      <c r="Z135" s="17">
        <f>Y135/3600</f>
        <v>5.0640541309235673E-3</v>
      </c>
      <c r="AA135" s="17">
        <f>0.96*Y135</f>
        <v>17.501371076471848</v>
      </c>
      <c r="AB135" s="17">
        <f t="shared" si="53"/>
        <v>16.801316233412972</v>
      </c>
      <c r="AC135" s="17">
        <f t="shared" si="54"/>
        <v>15.961250421742323</v>
      </c>
      <c r="AD135" s="17">
        <f t="shared" si="55"/>
        <v>15.961250421742323</v>
      </c>
      <c r="AE135" s="17">
        <f t="shared" si="76"/>
        <v>4.4336806727062004E-3</v>
      </c>
      <c r="AF135" s="17">
        <f>T135-AD135</f>
        <v>45.648997422641841</v>
      </c>
      <c r="AG135" s="17">
        <f t="shared" si="56"/>
        <v>1.2680277061844956E-2</v>
      </c>
      <c r="AH135" s="28">
        <f>0.5*'Ducati Panigale 1199 data'!$C$8*'WLTP class 3 v5'!F135^2</f>
        <v>0</v>
      </c>
      <c r="AI135" s="17">
        <f t="shared" si="57"/>
        <v>0</v>
      </c>
      <c r="AJ135" s="17" t="str">
        <f>IF(N135&lt;0, AI135, "0")</f>
        <v>0</v>
      </c>
      <c r="AK135" s="98">
        <f>AK134+AJ135</f>
        <v>161.42136496913579</v>
      </c>
      <c r="AL135" s="105">
        <f t="shared" si="58"/>
        <v>4.4839268046982163E-2</v>
      </c>
      <c r="AM135" s="98">
        <f>IF(N135 &gt; 0, AI135, )</f>
        <v>0</v>
      </c>
      <c r="AN135" s="98">
        <f t="shared" si="77"/>
        <v>572.23028780864195</v>
      </c>
      <c r="AO135" s="98">
        <f t="shared" si="59"/>
        <v>0.15895285772462275</v>
      </c>
      <c r="AP135" s="27">
        <f t="shared" si="60"/>
        <v>0</v>
      </c>
      <c r="AQ135" s="27">
        <f t="shared" si="61"/>
        <v>0</v>
      </c>
      <c r="AR135" s="27">
        <f t="shared" si="62"/>
        <v>0</v>
      </c>
      <c r="AS135" s="27">
        <f t="shared" si="63"/>
        <v>0</v>
      </c>
      <c r="AT135" s="27">
        <f t="shared" si="40"/>
        <v>0</v>
      </c>
      <c r="AU135" s="27">
        <f t="shared" si="40"/>
        <v>0</v>
      </c>
      <c r="AV135" s="27">
        <f t="shared" si="64"/>
        <v>0</v>
      </c>
      <c r="AW135" s="27">
        <f t="shared" si="65"/>
        <v>0</v>
      </c>
      <c r="AX135" s="27">
        <f t="shared" si="66"/>
        <v>0</v>
      </c>
      <c r="AY135" s="27">
        <f>AN135-AW135</f>
        <v>572.23028780864195</v>
      </c>
      <c r="AZ135" s="110">
        <f t="shared" si="67"/>
        <v>0.15895285772462275</v>
      </c>
      <c r="BB135" s="65">
        <v>0</v>
      </c>
      <c r="BC135" s="83">
        <f t="shared" si="68"/>
        <v>0</v>
      </c>
      <c r="BD135" s="83">
        <f t="shared" si="69"/>
        <v>0</v>
      </c>
      <c r="BE135" s="83">
        <f t="shared" si="70"/>
        <v>0</v>
      </c>
      <c r="BF135" s="83">
        <f t="shared" si="71"/>
        <v>0</v>
      </c>
      <c r="BG135" s="83">
        <f t="shared" si="72"/>
        <v>0</v>
      </c>
    </row>
    <row r="136" spans="2:59">
      <c r="B136" s="9" t="s">
        <v>32</v>
      </c>
      <c r="C136" s="9">
        <v>125</v>
      </c>
      <c r="D136" s="9">
        <v>125</v>
      </c>
      <c r="E136" s="18">
        <v>0</v>
      </c>
      <c r="F136" s="66">
        <f t="shared" si="41"/>
        <v>0</v>
      </c>
      <c r="G136" s="17">
        <f t="shared" si="73"/>
        <v>0</v>
      </c>
      <c r="H136" s="17">
        <f t="shared" si="42"/>
        <v>63</v>
      </c>
      <c r="I136" s="28">
        <f>'Ducati Panigale 1199 data'!$C$8*G136</f>
        <v>0</v>
      </c>
      <c r="J136" s="28">
        <f>'Ducati Panigale 1199 data'!$C$8*'Ducati Panigale 1199 data'!$C$15*'Ducati Panigale 1199 data'!$C$10</f>
        <v>54.543600000000005</v>
      </c>
      <c r="K136" s="28">
        <f>(0.5*'Ducati Panigale 1199 data'!$C$12)*'Ducati Panigale 1199 data'!$C$14*'Ducati Panigale 1199 data'!$C$11*F136^2</f>
        <v>0</v>
      </c>
      <c r="L136" s="28">
        <f t="shared" si="43"/>
        <v>54.543600000000005</v>
      </c>
      <c r="M136" s="28">
        <f t="shared" si="39"/>
        <v>0</v>
      </c>
      <c r="N136" s="17">
        <f t="shared" si="44"/>
        <v>0</v>
      </c>
      <c r="O136" s="105">
        <f t="shared" si="45"/>
        <v>0</v>
      </c>
      <c r="P136" s="105">
        <f t="shared" si="46"/>
        <v>0</v>
      </c>
      <c r="Q136" s="105">
        <f t="shared" si="74"/>
        <v>21.032920200872077</v>
      </c>
      <c r="R136" s="27">
        <f t="shared" si="47"/>
        <v>5.8424778335755771E-3</v>
      </c>
      <c r="S136" s="98">
        <f t="shared" si="48"/>
        <v>0</v>
      </c>
      <c r="T136" s="17">
        <f t="shared" si="75"/>
        <v>61.610247844384162</v>
      </c>
      <c r="U136" s="17">
        <f t="shared" si="49"/>
        <v>1.7113957734551155E-2</v>
      </c>
      <c r="V136" s="17">
        <f t="shared" si="50"/>
        <v>19.981274190828472</v>
      </c>
      <c r="W136" s="17">
        <f t="shared" si="51"/>
        <v>19.182023223195333</v>
      </c>
      <c r="X136" s="17">
        <f t="shared" si="51"/>
        <v>18.414742294267519</v>
      </c>
      <c r="Y136" s="17">
        <f t="shared" si="52"/>
        <v>18.230594871324843</v>
      </c>
      <c r="Z136" s="17">
        <f>Y136/3600</f>
        <v>5.0640541309235673E-3</v>
      </c>
      <c r="AA136" s="17">
        <f>0.96*Y136</f>
        <v>17.501371076471848</v>
      </c>
      <c r="AB136" s="17">
        <f t="shared" si="53"/>
        <v>16.801316233412972</v>
      </c>
      <c r="AC136" s="17">
        <f t="shared" si="54"/>
        <v>15.961250421742323</v>
      </c>
      <c r="AD136" s="17">
        <f t="shared" si="55"/>
        <v>15.961250421742323</v>
      </c>
      <c r="AE136" s="17">
        <f t="shared" si="76"/>
        <v>4.4336806727062004E-3</v>
      </c>
      <c r="AF136" s="17">
        <f>T136-AD136</f>
        <v>45.648997422641841</v>
      </c>
      <c r="AG136" s="17">
        <f t="shared" si="56"/>
        <v>1.2680277061844956E-2</v>
      </c>
      <c r="AH136" s="28">
        <f>0.5*'Ducati Panigale 1199 data'!$C$8*'WLTP class 3 v5'!F136^2</f>
        <v>0</v>
      </c>
      <c r="AI136" s="17">
        <f t="shared" si="57"/>
        <v>0</v>
      </c>
      <c r="AJ136" s="17" t="str">
        <f>IF(N136&lt;0, AI136, "0")</f>
        <v>0</v>
      </c>
      <c r="AK136" s="98">
        <f>AK135+AJ136</f>
        <v>161.42136496913579</v>
      </c>
      <c r="AL136" s="105">
        <f t="shared" si="58"/>
        <v>4.4839268046982163E-2</v>
      </c>
      <c r="AM136" s="98">
        <f>IF(N136 &gt; 0, AI136, )</f>
        <v>0</v>
      </c>
      <c r="AN136" s="98">
        <f t="shared" si="77"/>
        <v>572.23028780864195</v>
      </c>
      <c r="AO136" s="98">
        <f t="shared" si="59"/>
        <v>0.15895285772462275</v>
      </c>
      <c r="AP136" s="27">
        <f t="shared" si="60"/>
        <v>0</v>
      </c>
      <c r="AQ136" s="27">
        <f t="shared" si="61"/>
        <v>0</v>
      </c>
      <c r="AR136" s="27">
        <f t="shared" si="62"/>
        <v>0</v>
      </c>
      <c r="AS136" s="27">
        <f t="shared" si="63"/>
        <v>0</v>
      </c>
      <c r="AT136" s="27">
        <f t="shared" si="40"/>
        <v>0</v>
      </c>
      <c r="AU136" s="27">
        <f t="shared" si="40"/>
        <v>0</v>
      </c>
      <c r="AV136" s="27">
        <f t="shared" si="64"/>
        <v>0</v>
      </c>
      <c r="AW136" s="27">
        <f t="shared" si="65"/>
        <v>0</v>
      </c>
      <c r="AX136" s="27">
        <f t="shared" si="66"/>
        <v>0</v>
      </c>
      <c r="AY136" s="27">
        <f>AN136-AW136</f>
        <v>572.23028780864195</v>
      </c>
      <c r="AZ136" s="110">
        <f t="shared" si="67"/>
        <v>0.15895285772462275</v>
      </c>
      <c r="BB136" s="65">
        <v>0</v>
      </c>
      <c r="BC136" s="83">
        <f t="shared" si="68"/>
        <v>0</v>
      </c>
      <c r="BD136" s="83">
        <f t="shared" si="69"/>
        <v>0</v>
      </c>
      <c r="BE136" s="83">
        <f t="shared" si="70"/>
        <v>0</v>
      </c>
      <c r="BF136" s="83">
        <f t="shared" si="71"/>
        <v>0</v>
      </c>
      <c r="BG136" s="83">
        <f t="shared" si="72"/>
        <v>0</v>
      </c>
    </row>
    <row r="137" spans="2:59">
      <c r="B137" s="9" t="s">
        <v>32</v>
      </c>
      <c r="C137" s="9">
        <v>126</v>
      </c>
      <c r="D137" s="9">
        <v>126</v>
      </c>
      <c r="E137" s="18">
        <v>0</v>
      </c>
      <c r="F137" s="66">
        <f t="shared" si="41"/>
        <v>0</v>
      </c>
      <c r="G137" s="17">
        <f t="shared" si="73"/>
        <v>0</v>
      </c>
      <c r="H137" s="17">
        <f t="shared" si="42"/>
        <v>63.5</v>
      </c>
      <c r="I137" s="28">
        <f>'Ducati Panigale 1199 data'!$C$8*G137</f>
        <v>0</v>
      </c>
      <c r="J137" s="28">
        <f>'Ducati Panigale 1199 data'!$C$8*'Ducati Panigale 1199 data'!$C$15*'Ducati Panigale 1199 data'!$C$10</f>
        <v>54.543600000000005</v>
      </c>
      <c r="K137" s="28">
        <f>(0.5*'Ducati Panigale 1199 data'!$C$12)*'Ducati Panigale 1199 data'!$C$14*'Ducati Panigale 1199 data'!$C$11*F137^2</f>
        <v>0</v>
      </c>
      <c r="L137" s="28">
        <f t="shared" si="43"/>
        <v>54.543600000000005</v>
      </c>
      <c r="M137" s="28">
        <f t="shared" si="39"/>
        <v>0</v>
      </c>
      <c r="N137" s="17">
        <f t="shared" si="44"/>
        <v>0</v>
      </c>
      <c r="O137" s="105">
        <f t="shared" si="45"/>
        <v>0</v>
      </c>
      <c r="P137" s="105">
        <f t="shared" si="46"/>
        <v>0</v>
      </c>
      <c r="Q137" s="105">
        <f t="shared" si="74"/>
        <v>21.032920200872077</v>
      </c>
      <c r="R137" s="27">
        <f t="shared" si="47"/>
        <v>5.8424778335755771E-3</v>
      </c>
      <c r="S137" s="98">
        <f t="shared" si="48"/>
        <v>0</v>
      </c>
      <c r="T137" s="17">
        <f t="shared" si="75"/>
        <v>61.610247844384162</v>
      </c>
      <c r="U137" s="17">
        <f t="shared" si="49"/>
        <v>1.7113957734551155E-2</v>
      </c>
      <c r="V137" s="17">
        <f t="shared" si="50"/>
        <v>19.981274190828472</v>
      </c>
      <c r="W137" s="17">
        <f t="shared" si="51"/>
        <v>19.182023223195333</v>
      </c>
      <c r="X137" s="17">
        <f t="shared" si="51"/>
        <v>18.414742294267519</v>
      </c>
      <c r="Y137" s="17">
        <f t="shared" si="52"/>
        <v>18.230594871324843</v>
      </c>
      <c r="Z137" s="17">
        <f>Y137/3600</f>
        <v>5.0640541309235673E-3</v>
      </c>
      <c r="AA137" s="17">
        <f>0.96*Y137</f>
        <v>17.501371076471848</v>
      </c>
      <c r="AB137" s="17">
        <f t="shared" si="53"/>
        <v>16.801316233412972</v>
      </c>
      <c r="AC137" s="17">
        <f t="shared" si="54"/>
        <v>15.961250421742323</v>
      </c>
      <c r="AD137" s="17">
        <f t="shared" si="55"/>
        <v>15.961250421742323</v>
      </c>
      <c r="AE137" s="17">
        <f t="shared" si="76"/>
        <v>4.4336806727062004E-3</v>
      </c>
      <c r="AF137" s="17">
        <f>T137-AD137</f>
        <v>45.648997422641841</v>
      </c>
      <c r="AG137" s="17">
        <f t="shared" si="56"/>
        <v>1.2680277061844956E-2</v>
      </c>
      <c r="AH137" s="28">
        <f>0.5*'Ducati Panigale 1199 data'!$C$8*'WLTP class 3 v5'!F137^2</f>
        <v>0</v>
      </c>
      <c r="AI137" s="17">
        <f t="shared" si="57"/>
        <v>0</v>
      </c>
      <c r="AJ137" s="17" t="str">
        <f>IF(N137&lt;0, AI137, "0")</f>
        <v>0</v>
      </c>
      <c r="AK137" s="98">
        <f>AK136+AJ137</f>
        <v>161.42136496913579</v>
      </c>
      <c r="AL137" s="105">
        <f t="shared" si="58"/>
        <v>4.4839268046982163E-2</v>
      </c>
      <c r="AM137" s="98">
        <f>IF(N137 &gt; 0, AI137, )</f>
        <v>0</v>
      </c>
      <c r="AN137" s="98">
        <f t="shared" si="77"/>
        <v>572.23028780864195</v>
      </c>
      <c r="AO137" s="98">
        <f t="shared" si="59"/>
        <v>0.15895285772462275</v>
      </c>
      <c r="AP137" s="27">
        <f t="shared" si="60"/>
        <v>0</v>
      </c>
      <c r="AQ137" s="27">
        <f t="shared" si="61"/>
        <v>0</v>
      </c>
      <c r="AR137" s="27">
        <f t="shared" si="62"/>
        <v>0</v>
      </c>
      <c r="AS137" s="27">
        <f t="shared" si="63"/>
        <v>0</v>
      </c>
      <c r="AT137" s="27">
        <f t="shared" si="40"/>
        <v>0</v>
      </c>
      <c r="AU137" s="27">
        <f t="shared" si="40"/>
        <v>0</v>
      </c>
      <c r="AV137" s="27">
        <f t="shared" si="64"/>
        <v>0</v>
      </c>
      <c r="AW137" s="27">
        <f t="shared" si="65"/>
        <v>0</v>
      </c>
      <c r="AX137" s="27">
        <f t="shared" si="66"/>
        <v>0</v>
      </c>
      <c r="AY137" s="27">
        <f>AN137-AW137</f>
        <v>572.23028780864195</v>
      </c>
      <c r="AZ137" s="110">
        <f t="shared" si="67"/>
        <v>0.15895285772462275</v>
      </c>
      <c r="BB137" s="65">
        <v>0</v>
      </c>
      <c r="BC137" s="83">
        <f t="shared" si="68"/>
        <v>0</v>
      </c>
      <c r="BD137" s="83">
        <f t="shared" si="69"/>
        <v>0</v>
      </c>
      <c r="BE137" s="83">
        <f t="shared" si="70"/>
        <v>0</v>
      </c>
      <c r="BF137" s="83">
        <f t="shared" si="71"/>
        <v>0</v>
      </c>
      <c r="BG137" s="83">
        <f t="shared" si="72"/>
        <v>0</v>
      </c>
    </row>
    <row r="138" spans="2:59">
      <c r="B138" s="9" t="s">
        <v>32</v>
      </c>
      <c r="C138" s="9">
        <v>127</v>
      </c>
      <c r="D138" s="9">
        <v>127</v>
      </c>
      <c r="E138" s="18">
        <v>0</v>
      </c>
      <c r="F138" s="66">
        <f t="shared" si="41"/>
        <v>0</v>
      </c>
      <c r="G138" s="17">
        <f t="shared" si="73"/>
        <v>0</v>
      </c>
      <c r="H138" s="17">
        <f t="shared" si="42"/>
        <v>64</v>
      </c>
      <c r="I138" s="28">
        <f>'Ducati Panigale 1199 data'!$C$8*G138</f>
        <v>0</v>
      </c>
      <c r="J138" s="28">
        <f>'Ducati Panigale 1199 data'!$C$8*'Ducati Panigale 1199 data'!$C$15*'Ducati Panigale 1199 data'!$C$10</f>
        <v>54.543600000000005</v>
      </c>
      <c r="K138" s="28">
        <f>(0.5*'Ducati Panigale 1199 data'!$C$12)*'Ducati Panigale 1199 data'!$C$14*'Ducati Panigale 1199 data'!$C$11*F138^2</f>
        <v>0</v>
      </c>
      <c r="L138" s="28">
        <f t="shared" si="43"/>
        <v>54.543600000000005</v>
      </c>
      <c r="M138" s="28">
        <f t="shared" si="39"/>
        <v>0</v>
      </c>
      <c r="N138" s="17">
        <f t="shared" si="44"/>
        <v>0</v>
      </c>
      <c r="O138" s="105">
        <f t="shared" si="45"/>
        <v>0</v>
      </c>
      <c r="P138" s="105">
        <f t="shared" si="46"/>
        <v>0</v>
      </c>
      <c r="Q138" s="105">
        <f t="shared" si="74"/>
        <v>21.032920200872077</v>
      </c>
      <c r="R138" s="27">
        <f t="shared" si="47"/>
        <v>5.8424778335755771E-3</v>
      </c>
      <c r="S138" s="98">
        <f t="shared" si="48"/>
        <v>0</v>
      </c>
      <c r="T138" s="17">
        <f t="shared" si="75"/>
        <v>61.610247844384162</v>
      </c>
      <c r="U138" s="17">
        <f t="shared" si="49"/>
        <v>1.7113957734551155E-2</v>
      </c>
      <c r="V138" s="17">
        <f t="shared" si="50"/>
        <v>19.981274190828472</v>
      </c>
      <c r="W138" s="17">
        <f t="shared" si="51"/>
        <v>19.182023223195333</v>
      </c>
      <c r="X138" s="17">
        <f t="shared" si="51"/>
        <v>18.414742294267519</v>
      </c>
      <c r="Y138" s="17">
        <f t="shared" si="52"/>
        <v>18.230594871324843</v>
      </c>
      <c r="Z138" s="17">
        <f>Y138/3600</f>
        <v>5.0640541309235673E-3</v>
      </c>
      <c r="AA138" s="17">
        <f>0.96*Y138</f>
        <v>17.501371076471848</v>
      </c>
      <c r="AB138" s="17">
        <f t="shared" si="53"/>
        <v>16.801316233412972</v>
      </c>
      <c r="AC138" s="17">
        <f t="shared" si="54"/>
        <v>15.961250421742323</v>
      </c>
      <c r="AD138" s="17">
        <f t="shared" si="55"/>
        <v>15.961250421742323</v>
      </c>
      <c r="AE138" s="17">
        <f t="shared" si="76"/>
        <v>4.4336806727062004E-3</v>
      </c>
      <c r="AF138" s="17">
        <f>T138-AD138</f>
        <v>45.648997422641841</v>
      </c>
      <c r="AG138" s="17">
        <f t="shared" si="56"/>
        <v>1.2680277061844956E-2</v>
      </c>
      <c r="AH138" s="28">
        <f>0.5*'Ducati Panigale 1199 data'!$C$8*'WLTP class 3 v5'!F138^2</f>
        <v>0</v>
      </c>
      <c r="AI138" s="17">
        <f t="shared" si="57"/>
        <v>0</v>
      </c>
      <c r="AJ138" s="17" t="str">
        <f>IF(N138&lt;0, AI138, "0")</f>
        <v>0</v>
      </c>
      <c r="AK138" s="98">
        <f>AK137+AJ138</f>
        <v>161.42136496913579</v>
      </c>
      <c r="AL138" s="105">
        <f t="shared" si="58"/>
        <v>4.4839268046982163E-2</v>
      </c>
      <c r="AM138" s="98">
        <f>IF(N138 &gt; 0, AI138, )</f>
        <v>0</v>
      </c>
      <c r="AN138" s="98">
        <f t="shared" si="77"/>
        <v>572.23028780864195</v>
      </c>
      <c r="AO138" s="98">
        <f t="shared" si="59"/>
        <v>0.15895285772462275</v>
      </c>
      <c r="AP138" s="27">
        <f t="shared" si="60"/>
        <v>0</v>
      </c>
      <c r="AQ138" s="27">
        <f t="shared" si="61"/>
        <v>0</v>
      </c>
      <c r="AR138" s="27">
        <f t="shared" si="62"/>
        <v>0</v>
      </c>
      <c r="AS138" s="27">
        <f t="shared" si="63"/>
        <v>0</v>
      </c>
      <c r="AT138" s="27">
        <f t="shared" si="40"/>
        <v>0</v>
      </c>
      <c r="AU138" s="27">
        <f t="shared" si="40"/>
        <v>0</v>
      </c>
      <c r="AV138" s="27">
        <f t="shared" si="64"/>
        <v>0</v>
      </c>
      <c r="AW138" s="27">
        <f t="shared" si="65"/>
        <v>0</v>
      </c>
      <c r="AX138" s="27">
        <f t="shared" si="66"/>
        <v>0</v>
      </c>
      <c r="AY138" s="27">
        <f>AN138-AW138</f>
        <v>572.23028780864195</v>
      </c>
      <c r="AZ138" s="110">
        <f t="shared" si="67"/>
        <v>0.15895285772462275</v>
      </c>
      <c r="BB138" s="65">
        <v>0</v>
      </c>
      <c r="BC138" s="83">
        <f t="shared" si="68"/>
        <v>0</v>
      </c>
      <c r="BD138" s="83">
        <f t="shared" si="69"/>
        <v>0</v>
      </c>
      <c r="BE138" s="83">
        <f t="shared" si="70"/>
        <v>0</v>
      </c>
      <c r="BF138" s="83">
        <f t="shared" si="71"/>
        <v>0</v>
      </c>
      <c r="BG138" s="83">
        <f t="shared" si="72"/>
        <v>0</v>
      </c>
    </row>
    <row r="139" spans="2:59">
      <c r="B139" s="9" t="s">
        <v>32</v>
      </c>
      <c r="C139" s="9">
        <v>128</v>
      </c>
      <c r="D139" s="9">
        <v>128</v>
      </c>
      <c r="E139" s="18">
        <v>0</v>
      </c>
      <c r="F139" s="66">
        <f t="shared" si="41"/>
        <v>0</v>
      </c>
      <c r="G139" s="17">
        <f t="shared" si="73"/>
        <v>0</v>
      </c>
      <c r="H139" s="17">
        <f t="shared" si="42"/>
        <v>64.5</v>
      </c>
      <c r="I139" s="28">
        <f>'Ducati Panigale 1199 data'!$C$8*G139</f>
        <v>0</v>
      </c>
      <c r="J139" s="28">
        <f>'Ducati Panigale 1199 data'!$C$8*'Ducati Panigale 1199 data'!$C$15*'Ducati Panigale 1199 data'!$C$10</f>
        <v>54.543600000000005</v>
      </c>
      <c r="K139" s="28">
        <f>(0.5*'Ducati Panigale 1199 data'!$C$12)*'Ducati Panigale 1199 data'!$C$14*'Ducati Panigale 1199 data'!$C$11*F139^2</f>
        <v>0</v>
      </c>
      <c r="L139" s="28">
        <f t="shared" si="43"/>
        <v>54.543600000000005</v>
      </c>
      <c r="M139" s="28">
        <f t="shared" ref="M139:M202" si="78">L139*F139</f>
        <v>0</v>
      </c>
      <c r="N139" s="17">
        <f t="shared" si="44"/>
        <v>0</v>
      </c>
      <c r="O139" s="105">
        <f t="shared" si="45"/>
        <v>0</v>
      </c>
      <c r="P139" s="105">
        <f t="shared" si="46"/>
        <v>0</v>
      </c>
      <c r="Q139" s="105">
        <f t="shared" si="74"/>
        <v>21.032920200872077</v>
      </c>
      <c r="R139" s="27">
        <f t="shared" si="47"/>
        <v>5.8424778335755771E-3</v>
      </c>
      <c r="S139" s="98">
        <f t="shared" si="48"/>
        <v>0</v>
      </c>
      <c r="T139" s="17">
        <f t="shared" si="75"/>
        <v>61.610247844384162</v>
      </c>
      <c r="U139" s="17">
        <f t="shared" si="49"/>
        <v>1.7113957734551155E-2</v>
      </c>
      <c r="V139" s="17">
        <f t="shared" si="50"/>
        <v>19.981274190828472</v>
      </c>
      <c r="W139" s="17">
        <f t="shared" si="51"/>
        <v>19.182023223195333</v>
      </c>
      <c r="X139" s="17">
        <f t="shared" si="51"/>
        <v>18.414742294267519</v>
      </c>
      <c r="Y139" s="17">
        <f t="shared" si="52"/>
        <v>18.230594871324843</v>
      </c>
      <c r="Z139" s="17">
        <f>Y139/3600</f>
        <v>5.0640541309235673E-3</v>
      </c>
      <c r="AA139" s="17">
        <f>0.96*Y139</f>
        <v>17.501371076471848</v>
      </c>
      <c r="AB139" s="17">
        <f t="shared" si="53"/>
        <v>16.801316233412972</v>
      </c>
      <c r="AC139" s="17">
        <f t="shared" si="54"/>
        <v>15.961250421742323</v>
      </c>
      <c r="AD139" s="17">
        <f t="shared" si="55"/>
        <v>15.961250421742323</v>
      </c>
      <c r="AE139" s="17">
        <f t="shared" si="76"/>
        <v>4.4336806727062004E-3</v>
      </c>
      <c r="AF139" s="17">
        <f>T139-AD139</f>
        <v>45.648997422641841</v>
      </c>
      <c r="AG139" s="17">
        <f t="shared" si="56"/>
        <v>1.2680277061844956E-2</v>
      </c>
      <c r="AH139" s="28">
        <f>0.5*'Ducati Panigale 1199 data'!$C$8*'WLTP class 3 v5'!F139^2</f>
        <v>0</v>
      </c>
      <c r="AI139" s="17">
        <f t="shared" si="57"/>
        <v>0</v>
      </c>
      <c r="AJ139" s="17" t="str">
        <f>IF(N139&lt;0, AI139, "0")</f>
        <v>0</v>
      </c>
      <c r="AK139" s="98">
        <f>AK138+AJ139</f>
        <v>161.42136496913579</v>
      </c>
      <c r="AL139" s="105">
        <f t="shared" si="58"/>
        <v>4.4839268046982163E-2</v>
      </c>
      <c r="AM139" s="98">
        <f>IF(N139 &gt; 0, AI139, )</f>
        <v>0</v>
      </c>
      <c r="AN139" s="98">
        <f t="shared" si="77"/>
        <v>572.23028780864195</v>
      </c>
      <c r="AO139" s="98">
        <f t="shared" si="59"/>
        <v>0.15895285772462275</v>
      </c>
      <c r="AP139" s="27">
        <f t="shared" si="60"/>
        <v>0</v>
      </c>
      <c r="AQ139" s="27">
        <f t="shared" si="61"/>
        <v>0</v>
      </c>
      <c r="AR139" s="27">
        <f t="shared" si="62"/>
        <v>0</v>
      </c>
      <c r="AS139" s="27">
        <f t="shared" si="63"/>
        <v>0</v>
      </c>
      <c r="AT139" s="27">
        <f t="shared" ref="AT139:AU202" si="79">0.96*AS139</f>
        <v>0</v>
      </c>
      <c r="AU139" s="27">
        <f t="shared" si="79"/>
        <v>0</v>
      </c>
      <c r="AV139" s="27">
        <f t="shared" si="64"/>
        <v>0</v>
      </c>
      <c r="AW139" s="27">
        <f t="shared" si="65"/>
        <v>0</v>
      </c>
      <c r="AX139" s="27">
        <f t="shared" si="66"/>
        <v>0</v>
      </c>
      <c r="AY139" s="27">
        <f>AN139-AW139</f>
        <v>572.23028780864195</v>
      </c>
      <c r="AZ139" s="110">
        <f t="shared" si="67"/>
        <v>0.15895285772462275</v>
      </c>
      <c r="BB139" s="65">
        <v>0</v>
      </c>
      <c r="BC139" s="83">
        <f t="shared" si="68"/>
        <v>0</v>
      </c>
      <c r="BD139" s="83">
        <f t="shared" si="69"/>
        <v>0</v>
      </c>
      <c r="BE139" s="83">
        <f t="shared" si="70"/>
        <v>0</v>
      </c>
      <c r="BF139" s="83">
        <f t="shared" si="71"/>
        <v>0</v>
      </c>
      <c r="BG139" s="83">
        <f t="shared" si="72"/>
        <v>0</v>
      </c>
    </row>
    <row r="140" spans="2:59">
      <c r="B140" s="9" t="s">
        <v>32</v>
      </c>
      <c r="C140" s="9">
        <v>129</v>
      </c>
      <c r="D140" s="9">
        <v>129</v>
      </c>
      <c r="E140" s="18">
        <v>0</v>
      </c>
      <c r="F140" s="66">
        <f t="shared" ref="F140:F203" si="80">(E140*1000)/3600</f>
        <v>0</v>
      </c>
      <c r="G140" s="17">
        <f t="shared" si="73"/>
        <v>0</v>
      </c>
      <c r="H140" s="17">
        <f t="shared" ref="H140:H203" si="81">($D141-0)/2</f>
        <v>65</v>
      </c>
      <c r="I140" s="28">
        <f>'Ducati Panigale 1199 data'!$C$8*G140</f>
        <v>0</v>
      </c>
      <c r="J140" s="28">
        <f>'Ducati Panigale 1199 data'!$C$8*'Ducati Panigale 1199 data'!$C$15*'Ducati Panigale 1199 data'!$C$10</f>
        <v>54.543600000000005</v>
      </c>
      <c r="K140" s="28">
        <f>(0.5*'Ducati Panigale 1199 data'!$C$12)*'Ducati Panigale 1199 data'!$C$14*'Ducati Panigale 1199 data'!$C$11*F140^2</f>
        <v>0</v>
      </c>
      <c r="L140" s="28">
        <f t="shared" ref="L140:L203" si="82">I140+J140+K140</f>
        <v>54.543600000000005</v>
      </c>
      <c r="M140" s="28">
        <f t="shared" si="78"/>
        <v>0</v>
      </c>
      <c r="N140" s="17">
        <f t="shared" ref="N140:N203" si="83">M140/1000</f>
        <v>0</v>
      </c>
      <c r="O140" s="105">
        <f t="shared" ref="O140:O203" si="84">IF(N140&lt;0,N140,)</f>
        <v>0</v>
      </c>
      <c r="P140" s="105">
        <f t="shared" ref="P140:P203" si="85">-O140</f>
        <v>0</v>
      </c>
      <c r="Q140" s="105">
        <f t="shared" si="74"/>
        <v>21.032920200872077</v>
      </c>
      <c r="R140" s="27">
        <f t="shared" ref="R140:R203" si="86">Q140/3600</f>
        <v>5.8424778335755771E-3</v>
      </c>
      <c r="S140" s="98">
        <f t="shared" ref="S140:S203" si="87">IF(N140&gt;0,N140,)</f>
        <v>0</v>
      </c>
      <c r="T140" s="17">
        <f t="shared" si="75"/>
        <v>61.610247844384162</v>
      </c>
      <c r="U140" s="17">
        <f t="shared" ref="U140:U203" si="88">T140/3600</f>
        <v>1.7113957734551155E-2</v>
      </c>
      <c r="V140" s="17">
        <f t="shared" ref="V140:V203" si="89">0.95*Q140</f>
        <v>19.981274190828472</v>
      </c>
      <c r="W140" s="17">
        <f t="shared" ref="W140:X203" si="90">0.96*V140</f>
        <v>19.182023223195333</v>
      </c>
      <c r="X140" s="17">
        <f t="shared" si="90"/>
        <v>18.414742294267519</v>
      </c>
      <c r="Y140" s="17">
        <f t="shared" ref="Y140:Y203" si="91">0.99*X140</f>
        <v>18.230594871324843</v>
      </c>
      <c r="Z140" s="17">
        <f>Y140/3600</f>
        <v>5.0640541309235673E-3</v>
      </c>
      <c r="AA140" s="17">
        <f>0.96*Y140</f>
        <v>17.501371076471848</v>
      </c>
      <c r="AB140" s="17">
        <f t="shared" ref="AB140:AB203" si="92">0.96*AA140</f>
        <v>16.801316233412972</v>
      </c>
      <c r="AC140" s="17">
        <f t="shared" ref="AC140:AC203" si="93">0.95*AB140</f>
        <v>15.961250421742323</v>
      </c>
      <c r="AD140" s="17">
        <f t="shared" ref="AD140:AD203" si="94">AC140</f>
        <v>15.961250421742323</v>
      </c>
      <c r="AE140" s="17">
        <f t="shared" si="76"/>
        <v>4.4336806727062004E-3</v>
      </c>
      <c r="AF140" s="17">
        <f>T140-AD140</f>
        <v>45.648997422641841</v>
      </c>
      <c r="AG140" s="17">
        <f t="shared" ref="AG140:AG203" si="95">AF140/3600</f>
        <v>1.2680277061844956E-2</v>
      </c>
      <c r="AH140" s="28">
        <f>0.5*'Ducati Panigale 1199 data'!$C$8*'WLTP class 3 v5'!F140^2</f>
        <v>0</v>
      </c>
      <c r="AI140" s="17">
        <f t="shared" ref="AI140:AI203" si="96">AH140/1000</f>
        <v>0</v>
      </c>
      <c r="AJ140" s="17" t="str">
        <f>IF(N140&lt;0, AI140, "0")</f>
        <v>0</v>
      </c>
      <c r="AK140" s="98">
        <f>AK139+AJ140</f>
        <v>161.42136496913579</v>
      </c>
      <c r="AL140" s="105">
        <f t="shared" ref="AL140:AL203" si="97">AK140/3600</f>
        <v>4.4839268046982163E-2</v>
      </c>
      <c r="AM140" s="98">
        <f>IF(N140 &gt; 0, AI140, )</f>
        <v>0</v>
      </c>
      <c r="AN140" s="98">
        <f t="shared" si="77"/>
        <v>572.23028780864195</v>
      </c>
      <c r="AO140" s="98">
        <f t="shared" ref="AO140:AO203" si="98">AN140/3600</f>
        <v>0.15895285772462275</v>
      </c>
      <c r="AP140" s="27">
        <f t="shared" ref="AP140:AP203" si="99">0.95*AJ140</f>
        <v>0</v>
      </c>
      <c r="AQ140" s="27">
        <f t="shared" ref="AQ140:AQ203" si="100">0.96*AP140</f>
        <v>0</v>
      </c>
      <c r="AR140" s="27">
        <f t="shared" ref="AR140:AR203" si="101">0.96*AQ140</f>
        <v>0</v>
      </c>
      <c r="AS140" s="27">
        <f t="shared" ref="AS140:AS203" si="102">0.99*AR140</f>
        <v>0</v>
      </c>
      <c r="AT140" s="27">
        <f t="shared" si="79"/>
        <v>0</v>
      </c>
      <c r="AU140" s="27">
        <f t="shared" si="79"/>
        <v>0</v>
      </c>
      <c r="AV140" s="27">
        <f t="shared" ref="AV140:AV203" si="103">0.95*AU140</f>
        <v>0</v>
      </c>
      <c r="AW140" s="27">
        <f t="shared" ref="AW140:AW203" si="104">AV140</f>
        <v>0</v>
      </c>
      <c r="AX140" s="27">
        <f t="shared" ref="AX140:AX203" si="105">AW140/3600</f>
        <v>0</v>
      </c>
      <c r="AY140" s="27">
        <f>AN140-AW140</f>
        <v>572.23028780864195</v>
      </c>
      <c r="AZ140" s="110">
        <f t="shared" ref="AZ140:AZ203" si="106">AY140/3600</f>
        <v>0.15895285772462275</v>
      </c>
      <c r="BB140" s="65">
        <v>0</v>
      </c>
      <c r="BC140" s="83">
        <f t="shared" ref="BC140:BC203" si="107">0.9*BB140</f>
        <v>0</v>
      </c>
      <c r="BD140" s="83">
        <f t="shared" ref="BD140:BD203" si="108">0.95*BC140</f>
        <v>0</v>
      </c>
      <c r="BE140" s="83">
        <f t="shared" ref="BE140:BE203" si="109">0.96*BD140</f>
        <v>0</v>
      </c>
      <c r="BF140" s="83">
        <f t="shared" ref="BF140:BF203" si="110">0.94*BE140</f>
        <v>0</v>
      </c>
      <c r="BG140" s="83">
        <f t="shared" ref="BG140:BG203" si="111">BF140</f>
        <v>0</v>
      </c>
    </row>
    <row r="141" spans="2:59">
      <c r="B141" s="9" t="s">
        <v>32</v>
      </c>
      <c r="C141" s="9">
        <v>130</v>
      </c>
      <c r="D141" s="9">
        <v>130</v>
      </c>
      <c r="E141" s="18">
        <v>0</v>
      </c>
      <c r="F141" s="66">
        <f t="shared" si="80"/>
        <v>0</v>
      </c>
      <c r="G141" s="17">
        <f t="shared" ref="G141:G204" si="112">($E142-$E140)/2/3.6</f>
        <v>0</v>
      </c>
      <c r="H141" s="17">
        <f t="shared" si="81"/>
        <v>65.5</v>
      </c>
      <c r="I141" s="28">
        <f>'Ducati Panigale 1199 data'!$C$8*G141</f>
        <v>0</v>
      </c>
      <c r="J141" s="28">
        <f>'Ducati Panigale 1199 data'!$C$8*'Ducati Panigale 1199 data'!$C$15*'Ducati Panigale 1199 data'!$C$10</f>
        <v>54.543600000000005</v>
      </c>
      <c r="K141" s="28">
        <f>(0.5*'Ducati Panigale 1199 data'!$C$12)*'Ducati Panigale 1199 data'!$C$14*'Ducati Panigale 1199 data'!$C$11*F141^2</f>
        <v>0</v>
      </c>
      <c r="L141" s="28">
        <f t="shared" si="82"/>
        <v>54.543600000000005</v>
      </c>
      <c r="M141" s="28">
        <f t="shared" si="78"/>
        <v>0</v>
      </c>
      <c r="N141" s="17">
        <f t="shared" si="83"/>
        <v>0</v>
      </c>
      <c r="O141" s="105">
        <f t="shared" si="84"/>
        <v>0</v>
      </c>
      <c r="P141" s="105">
        <f t="shared" si="85"/>
        <v>0</v>
      </c>
      <c r="Q141" s="105">
        <f t="shared" ref="Q141:Q204" si="113">P141+Q140</f>
        <v>21.032920200872077</v>
      </c>
      <c r="R141" s="27">
        <f t="shared" si="86"/>
        <v>5.8424778335755771E-3</v>
      </c>
      <c r="S141" s="98">
        <f t="shared" si="87"/>
        <v>0</v>
      </c>
      <c r="T141" s="17">
        <f t="shared" ref="T141:T204" si="114">S141+T140</f>
        <v>61.610247844384162</v>
      </c>
      <c r="U141" s="17">
        <f t="shared" si="88"/>
        <v>1.7113957734551155E-2</v>
      </c>
      <c r="V141" s="17">
        <f t="shared" si="89"/>
        <v>19.981274190828472</v>
      </c>
      <c r="W141" s="17">
        <f t="shared" si="90"/>
        <v>19.182023223195333</v>
      </c>
      <c r="X141" s="17">
        <f t="shared" si="90"/>
        <v>18.414742294267519</v>
      </c>
      <c r="Y141" s="17">
        <f t="shared" si="91"/>
        <v>18.230594871324843</v>
      </c>
      <c r="Z141" s="17">
        <f>Y141/3600</f>
        <v>5.0640541309235673E-3</v>
      </c>
      <c r="AA141" s="17">
        <f>0.96*Y141</f>
        <v>17.501371076471848</v>
      </c>
      <c r="AB141" s="17">
        <f t="shared" si="92"/>
        <v>16.801316233412972</v>
      </c>
      <c r="AC141" s="17">
        <f t="shared" si="93"/>
        <v>15.961250421742323</v>
      </c>
      <c r="AD141" s="17">
        <f t="shared" si="94"/>
        <v>15.961250421742323</v>
      </c>
      <c r="AE141" s="17">
        <f t="shared" ref="AE141:AE204" si="115">AD141/3600</f>
        <v>4.4336806727062004E-3</v>
      </c>
      <c r="AF141" s="17">
        <f>T141-AD141</f>
        <v>45.648997422641841</v>
      </c>
      <c r="AG141" s="17">
        <f t="shared" si="95"/>
        <v>1.2680277061844956E-2</v>
      </c>
      <c r="AH141" s="28">
        <f>0.5*'Ducati Panigale 1199 data'!$C$8*'WLTP class 3 v5'!F141^2</f>
        <v>0</v>
      </c>
      <c r="AI141" s="17">
        <f t="shared" si="96"/>
        <v>0</v>
      </c>
      <c r="AJ141" s="17" t="str">
        <f>IF(N141&lt;0, AI141, "0")</f>
        <v>0</v>
      </c>
      <c r="AK141" s="98">
        <f>AK140+AJ141</f>
        <v>161.42136496913579</v>
      </c>
      <c r="AL141" s="105">
        <f t="shared" si="97"/>
        <v>4.4839268046982163E-2</v>
      </c>
      <c r="AM141" s="98">
        <f>IF(N141 &gt; 0, AI141, )</f>
        <v>0</v>
      </c>
      <c r="AN141" s="98">
        <f t="shared" ref="AN141:AN204" si="116">AM141+AN140</f>
        <v>572.23028780864195</v>
      </c>
      <c r="AO141" s="98">
        <f t="shared" si="98"/>
        <v>0.15895285772462275</v>
      </c>
      <c r="AP141" s="27">
        <f t="shared" si="99"/>
        <v>0</v>
      </c>
      <c r="AQ141" s="27">
        <f t="shared" si="100"/>
        <v>0</v>
      </c>
      <c r="AR141" s="27">
        <f t="shared" si="101"/>
        <v>0</v>
      </c>
      <c r="AS141" s="27">
        <f t="shared" si="102"/>
        <v>0</v>
      </c>
      <c r="AT141" s="27">
        <f t="shared" si="79"/>
        <v>0</v>
      </c>
      <c r="AU141" s="27">
        <f t="shared" si="79"/>
        <v>0</v>
      </c>
      <c r="AV141" s="27">
        <f t="shared" si="103"/>
        <v>0</v>
      </c>
      <c r="AW141" s="27">
        <f t="shared" si="104"/>
        <v>0</v>
      </c>
      <c r="AX141" s="27">
        <f t="shared" si="105"/>
        <v>0</v>
      </c>
      <c r="AY141" s="27">
        <f>AN141-AW141</f>
        <v>572.23028780864195</v>
      </c>
      <c r="AZ141" s="110">
        <f t="shared" si="106"/>
        <v>0.15895285772462275</v>
      </c>
      <c r="BB141" s="65">
        <v>0</v>
      </c>
      <c r="BC141" s="83">
        <f t="shared" si="107"/>
        <v>0</v>
      </c>
      <c r="BD141" s="83">
        <f t="shared" si="108"/>
        <v>0</v>
      </c>
      <c r="BE141" s="83">
        <f t="shared" si="109"/>
        <v>0</v>
      </c>
      <c r="BF141" s="83">
        <f t="shared" si="110"/>
        <v>0</v>
      </c>
      <c r="BG141" s="83">
        <f t="shared" si="111"/>
        <v>0</v>
      </c>
    </row>
    <row r="142" spans="2:59">
      <c r="B142" s="9" t="s">
        <v>32</v>
      </c>
      <c r="C142" s="9">
        <v>131</v>
      </c>
      <c r="D142" s="9">
        <v>131</v>
      </c>
      <c r="E142" s="18">
        <v>0</v>
      </c>
      <c r="F142" s="66">
        <f t="shared" si="80"/>
        <v>0</v>
      </c>
      <c r="G142" s="17">
        <f t="shared" si="112"/>
        <v>0</v>
      </c>
      <c r="H142" s="17">
        <f t="shared" si="81"/>
        <v>66</v>
      </c>
      <c r="I142" s="28">
        <f>'Ducati Panigale 1199 data'!$C$8*G142</f>
        <v>0</v>
      </c>
      <c r="J142" s="28">
        <f>'Ducati Panigale 1199 data'!$C$8*'Ducati Panigale 1199 data'!$C$15*'Ducati Panigale 1199 data'!$C$10</f>
        <v>54.543600000000005</v>
      </c>
      <c r="K142" s="28">
        <f>(0.5*'Ducati Panigale 1199 data'!$C$12)*'Ducati Panigale 1199 data'!$C$14*'Ducati Panigale 1199 data'!$C$11*F142^2</f>
        <v>0</v>
      </c>
      <c r="L142" s="28">
        <f t="shared" si="82"/>
        <v>54.543600000000005</v>
      </c>
      <c r="M142" s="28">
        <f t="shared" si="78"/>
        <v>0</v>
      </c>
      <c r="N142" s="17">
        <f t="shared" si="83"/>
        <v>0</v>
      </c>
      <c r="O142" s="105">
        <f t="shared" si="84"/>
        <v>0</v>
      </c>
      <c r="P142" s="105">
        <f t="shared" si="85"/>
        <v>0</v>
      </c>
      <c r="Q142" s="105">
        <f t="shared" si="113"/>
        <v>21.032920200872077</v>
      </c>
      <c r="R142" s="27">
        <f t="shared" si="86"/>
        <v>5.8424778335755771E-3</v>
      </c>
      <c r="S142" s="98">
        <f t="shared" si="87"/>
        <v>0</v>
      </c>
      <c r="T142" s="17">
        <f t="shared" si="114"/>
        <v>61.610247844384162</v>
      </c>
      <c r="U142" s="17">
        <f t="shared" si="88"/>
        <v>1.7113957734551155E-2</v>
      </c>
      <c r="V142" s="17">
        <f t="shared" si="89"/>
        <v>19.981274190828472</v>
      </c>
      <c r="W142" s="17">
        <f t="shared" si="90"/>
        <v>19.182023223195333</v>
      </c>
      <c r="X142" s="17">
        <f t="shared" si="90"/>
        <v>18.414742294267519</v>
      </c>
      <c r="Y142" s="17">
        <f t="shared" si="91"/>
        <v>18.230594871324843</v>
      </c>
      <c r="Z142" s="17">
        <f>Y142/3600</f>
        <v>5.0640541309235673E-3</v>
      </c>
      <c r="AA142" s="17">
        <f>0.96*Y142</f>
        <v>17.501371076471848</v>
      </c>
      <c r="AB142" s="17">
        <f t="shared" si="92"/>
        <v>16.801316233412972</v>
      </c>
      <c r="AC142" s="17">
        <f t="shared" si="93"/>
        <v>15.961250421742323</v>
      </c>
      <c r="AD142" s="17">
        <f t="shared" si="94"/>
        <v>15.961250421742323</v>
      </c>
      <c r="AE142" s="17">
        <f t="shared" si="115"/>
        <v>4.4336806727062004E-3</v>
      </c>
      <c r="AF142" s="17">
        <f>T142-AD142</f>
        <v>45.648997422641841</v>
      </c>
      <c r="AG142" s="17">
        <f t="shared" si="95"/>
        <v>1.2680277061844956E-2</v>
      </c>
      <c r="AH142" s="28">
        <f>0.5*'Ducati Panigale 1199 data'!$C$8*'WLTP class 3 v5'!F142^2</f>
        <v>0</v>
      </c>
      <c r="AI142" s="17">
        <f t="shared" si="96"/>
        <v>0</v>
      </c>
      <c r="AJ142" s="17" t="str">
        <f>IF(N142&lt;0, AI142, "0")</f>
        <v>0</v>
      </c>
      <c r="AK142" s="98">
        <f>AK141+AJ142</f>
        <v>161.42136496913579</v>
      </c>
      <c r="AL142" s="105">
        <f t="shared" si="97"/>
        <v>4.4839268046982163E-2</v>
      </c>
      <c r="AM142" s="98">
        <f>IF(N142 &gt; 0, AI142, )</f>
        <v>0</v>
      </c>
      <c r="AN142" s="98">
        <f t="shared" si="116"/>
        <v>572.23028780864195</v>
      </c>
      <c r="AO142" s="98">
        <f t="shared" si="98"/>
        <v>0.15895285772462275</v>
      </c>
      <c r="AP142" s="27">
        <f t="shared" si="99"/>
        <v>0</v>
      </c>
      <c r="AQ142" s="27">
        <f t="shared" si="100"/>
        <v>0</v>
      </c>
      <c r="AR142" s="27">
        <f t="shared" si="101"/>
        <v>0</v>
      </c>
      <c r="AS142" s="27">
        <f t="shared" si="102"/>
        <v>0</v>
      </c>
      <c r="AT142" s="27">
        <f t="shared" si="79"/>
        <v>0</v>
      </c>
      <c r="AU142" s="27">
        <f t="shared" si="79"/>
        <v>0</v>
      </c>
      <c r="AV142" s="27">
        <f t="shared" si="103"/>
        <v>0</v>
      </c>
      <c r="AW142" s="27">
        <f t="shared" si="104"/>
        <v>0</v>
      </c>
      <c r="AX142" s="27">
        <f t="shared" si="105"/>
        <v>0</v>
      </c>
      <c r="AY142" s="27">
        <f>AN142-AW142</f>
        <v>572.23028780864195</v>
      </c>
      <c r="AZ142" s="110">
        <f t="shared" si="106"/>
        <v>0.15895285772462275</v>
      </c>
      <c r="BB142" s="65">
        <v>0</v>
      </c>
      <c r="BC142" s="83">
        <f t="shared" si="107"/>
        <v>0</v>
      </c>
      <c r="BD142" s="83">
        <f t="shared" si="108"/>
        <v>0</v>
      </c>
      <c r="BE142" s="83">
        <f t="shared" si="109"/>
        <v>0</v>
      </c>
      <c r="BF142" s="83">
        <f t="shared" si="110"/>
        <v>0</v>
      </c>
      <c r="BG142" s="83">
        <f t="shared" si="111"/>
        <v>0</v>
      </c>
    </row>
    <row r="143" spans="2:59">
      <c r="B143" s="9" t="s">
        <v>32</v>
      </c>
      <c r="C143" s="9">
        <v>132</v>
      </c>
      <c r="D143" s="9">
        <v>132</v>
      </c>
      <c r="E143" s="18">
        <v>0</v>
      </c>
      <c r="F143" s="66">
        <f t="shared" si="80"/>
        <v>0</v>
      </c>
      <c r="G143" s="17">
        <f t="shared" si="112"/>
        <v>0</v>
      </c>
      <c r="H143" s="17">
        <f t="shared" si="81"/>
        <v>66.5</v>
      </c>
      <c r="I143" s="28">
        <f>'Ducati Panigale 1199 data'!$C$8*G143</f>
        <v>0</v>
      </c>
      <c r="J143" s="28">
        <f>'Ducati Panigale 1199 data'!$C$8*'Ducati Panigale 1199 data'!$C$15*'Ducati Panigale 1199 data'!$C$10</f>
        <v>54.543600000000005</v>
      </c>
      <c r="K143" s="28">
        <f>(0.5*'Ducati Panigale 1199 data'!$C$12)*'Ducati Panigale 1199 data'!$C$14*'Ducati Panigale 1199 data'!$C$11*F143^2</f>
        <v>0</v>
      </c>
      <c r="L143" s="28">
        <f t="shared" si="82"/>
        <v>54.543600000000005</v>
      </c>
      <c r="M143" s="28">
        <f t="shared" si="78"/>
        <v>0</v>
      </c>
      <c r="N143" s="17">
        <f t="shared" si="83"/>
        <v>0</v>
      </c>
      <c r="O143" s="105">
        <f t="shared" si="84"/>
        <v>0</v>
      </c>
      <c r="P143" s="105">
        <f t="shared" si="85"/>
        <v>0</v>
      </c>
      <c r="Q143" s="105">
        <f t="shared" si="113"/>
        <v>21.032920200872077</v>
      </c>
      <c r="R143" s="27">
        <f t="shared" si="86"/>
        <v>5.8424778335755771E-3</v>
      </c>
      <c r="S143" s="98">
        <f t="shared" si="87"/>
        <v>0</v>
      </c>
      <c r="T143" s="17">
        <f t="shared" si="114"/>
        <v>61.610247844384162</v>
      </c>
      <c r="U143" s="17">
        <f t="shared" si="88"/>
        <v>1.7113957734551155E-2</v>
      </c>
      <c r="V143" s="17">
        <f t="shared" si="89"/>
        <v>19.981274190828472</v>
      </c>
      <c r="W143" s="17">
        <f t="shared" si="90"/>
        <v>19.182023223195333</v>
      </c>
      <c r="X143" s="17">
        <f t="shared" si="90"/>
        <v>18.414742294267519</v>
      </c>
      <c r="Y143" s="17">
        <f t="shared" si="91"/>
        <v>18.230594871324843</v>
      </c>
      <c r="Z143" s="17">
        <f>Y143/3600</f>
        <v>5.0640541309235673E-3</v>
      </c>
      <c r="AA143" s="17">
        <f>0.96*Y143</f>
        <v>17.501371076471848</v>
      </c>
      <c r="AB143" s="17">
        <f t="shared" si="92"/>
        <v>16.801316233412972</v>
      </c>
      <c r="AC143" s="17">
        <f t="shared" si="93"/>
        <v>15.961250421742323</v>
      </c>
      <c r="AD143" s="17">
        <f t="shared" si="94"/>
        <v>15.961250421742323</v>
      </c>
      <c r="AE143" s="17">
        <f t="shared" si="115"/>
        <v>4.4336806727062004E-3</v>
      </c>
      <c r="AF143" s="17">
        <f>T143-AD143</f>
        <v>45.648997422641841</v>
      </c>
      <c r="AG143" s="17">
        <f t="shared" si="95"/>
        <v>1.2680277061844956E-2</v>
      </c>
      <c r="AH143" s="28">
        <f>0.5*'Ducati Panigale 1199 data'!$C$8*'WLTP class 3 v5'!F143^2</f>
        <v>0</v>
      </c>
      <c r="AI143" s="17">
        <f t="shared" si="96"/>
        <v>0</v>
      </c>
      <c r="AJ143" s="17" t="str">
        <f>IF(N143&lt;0, AI143, "0")</f>
        <v>0</v>
      </c>
      <c r="AK143" s="98">
        <f>AK142+AJ143</f>
        <v>161.42136496913579</v>
      </c>
      <c r="AL143" s="105">
        <f t="shared" si="97"/>
        <v>4.4839268046982163E-2</v>
      </c>
      <c r="AM143" s="98">
        <f>IF(N143 &gt; 0, AI143, )</f>
        <v>0</v>
      </c>
      <c r="AN143" s="98">
        <f t="shared" si="116"/>
        <v>572.23028780864195</v>
      </c>
      <c r="AO143" s="98">
        <f t="shared" si="98"/>
        <v>0.15895285772462275</v>
      </c>
      <c r="AP143" s="27">
        <f t="shared" si="99"/>
        <v>0</v>
      </c>
      <c r="AQ143" s="27">
        <f t="shared" si="100"/>
        <v>0</v>
      </c>
      <c r="AR143" s="27">
        <f t="shared" si="101"/>
        <v>0</v>
      </c>
      <c r="AS143" s="27">
        <f t="shared" si="102"/>
        <v>0</v>
      </c>
      <c r="AT143" s="27">
        <f t="shared" si="79"/>
        <v>0</v>
      </c>
      <c r="AU143" s="27">
        <f t="shared" si="79"/>
        <v>0</v>
      </c>
      <c r="AV143" s="27">
        <f t="shared" si="103"/>
        <v>0</v>
      </c>
      <c r="AW143" s="27">
        <f t="shared" si="104"/>
        <v>0</v>
      </c>
      <c r="AX143" s="27">
        <f t="shared" si="105"/>
        <v>0</v>
      </c>
      <c r="AY143" s="27">
        <f>AN143-AW143</f>
        <v>572.23028780864195</v>
      </c>
      <c r="AZ143" s="110">
        <f t="shared" si="106"/>
        <v>0.15895285772462275</v>
      </c>
      <c r="BB143" s="65">
        <v>0</v>
      </c>
      <c r="BC143" s="83">
        <f t="shared" si="107"/>
        <v>0</v>
      </c>
      <c r="BD143" s="83">
        <f t="shared" si="108"/>
        <v>0</v>
      </c>
      <c r="BE143" s="83">
        <f t="shared" si="109"/>
        <v>0</v>
      </c>
      <c r="BF143" s="83">
        <f t="shared" si="110"/>
        <v>0</v>
      </c>
      <c r="BG143" s="83">
        <f t="shared" si="111"/>
        <v>0</v>
      </c>
    </row>
    <row r="144" spans="2:59">
      <c r="B144" s="9" t="s">
        <v>32</v>
      </c>
      <c r="C144" s="9">
        <v>133</v>
      </c>
      <c r="D144" s="9">
        <v>133</v>
      </c>
      <c r="E144" s="18">
        <v>0</v>
      </c>
      <c r="F144" s="66">
        <f t="shared" si="80"/>
        <v>0</v>
      </c>
      <c r="G144" s="17">
        <f t="shared" si="112"/>
        <v>0</v>
      </c>
      <c r="H144" s="17">
        <f t="shared" si="81"/>
        <v>67</v>
      </c>
      <c r="I144" s="28">
        <f>'Ducati Panigale 1199 data'!$C$8*G144</f>
        <v>0</v>
      </c>
      <c r="J144" s="28">
        <f>'Ducati Panigale 1199 data'!$C$8*'Ducati Panigale 1199 data'!$C$15*'Ducati Panigale 1199 data'!$C$10</f>
        <v>54.543600000000005</v>
      </c>
      <c r="K144" s="28">
        <f>(0.5*'Ducati Panigale 1199 data'!$C$12)*'Ducati Panigale 1199 data'!$C$14*'Ducati Panigale 1199 data'!$C$11*F144^2</f>
        <v>0</v>
      </c>
      <c r="L144" s="28">
        <f t="shared" si="82"/>
        <v>54.543600000000005</v>
      </c>
      <c r="M144" s="28">
        <f t="shared" si="78"/>
        <v>0</v>
      </c>
      <c r="N144" s="17">
        <f t="shared" si="83"/>
        <v>0</v>
      </c>
      <c r="O144" s="105">
        <f t="shared" si="84"/>
        <v>0</v>
      </c>
      <c r="P144" s="105">
        <f t="shared" si="85"/>
        <v>0</v>
      </c>
      <c r="Q144" s="105">
        <f t="shared" si="113"/>
        <v>21.032920200872077</v>
      </c>
      <c r="R144" s="27">
        <f t="shared" si="86"/>
        <v>5.8424778335755771E-3</v>
      </c>
      <c r="S144" s="98">
        <f t="shared" si="87"/>
        <v>0</v>
      </c>
      <c r="T144" s="17">
        <f t="shared" si="114"/>
        <v>61.610247844384162</v>
      </c>
      <c r="U144" s="17">
        <f t="shared" si="88"/>
        <v>1.7113957734551155E-2</v>
      </c>
      <c r="V144" s="17">
        <f t="shared" si="89"/>
        <v>19.981274190828472</v>
      </c>
      <c r="W144" s="17">
        <f t="shared" si="90"/>
        <v>19.182023223195333</v>
      </c>
      <c r="X144" s="17">
        <f t="shared" si="90"/>
        <v>18.414742294267519</v>
      </c>
      <c r="Y144" s="17">
        <f t="shared" si="91"/>
        <v>18.230594871324843</v>
      </c>
      <c r="Z144" s="17">
        <f>Y144/3600</f>
        <v>5.0640541309235673E-3</v>
      </c>
      <c r="AA144" s="17">
        <f>0.96*Y144</f>
        <v>17.501371076471848</v>
      </c>
      <c r="AB144" s="17">
        <f t="shared" si="92"/>
        <v>16.801316233412972</v>
      </c>
      <c r="AC144" s="17">
        <f t="shared" si="93"/>
        <v>15.961250421742323</v>
      </c>
      <c r="AD144" s="17">
        <f t="shared" si="94"/>
        <v>15.961250421742323</v>
      </c>
      <c r="AE144" s="17">
        <f t="shared" si="115"/>
        <v>4.4336806727062004E-3</v>
      </c>
      <c r="AF144" s="17">
        <f>T144-AD144</f>
        <v>45.648997422641841</v>
      </c>
      <c r="AG144" s="17">
        <f t="shared" si="95"/>
        <v>1.2680277061844956E-2</v>
      </c>
      <c r="AH144" s="28">
        <f>0.5*'Ducati Panigale 1199 data'!$C$8*'WLTP class 3 v5'!F144^2</f>
        <v>0</v>
      </c>
      <c r="AI144" s="17">
        <f t="shared" si="96"/>
        <v>0</v>
      </c>
      <c r="AJ144" s="17" t="str">
        <f>IF(N144&lt;0, AI144, "0")</f>
        <v>0</v>
      </c>
      <c r="AK144" s="98">
        <f>AK143+AJ144</f>
        <v>161.42136496913579</v>
      </c>
      <c r="AL144" s="105">
        <f t="shared" si="97"/>
        <v>4.4839268046982163E-2</v>
      </c>
      <c r="AM144" s="98">
        <f>IF(N144 &gt; 0, AI144, )</f>
        <v>0</v>
      </c>
      <c r="AN144" s="98">
        <f t="shared" si="116"/>
        <v>572.23028780864195</v>
      </c>
      <c r="AO144" s="98">
        <f t="shared" si="98"/>
        <v>0.15895285772462275</v>
      </c>
      <c r="AP144" s="27">
        <f t="shared" si="99"/>
        <v>0</v>
      </c>
      <c r="AQ144" s="27">
        <f t="shared" si="100"/>
        <v>0</v>
      </c>
      <c r="AR144" s="27">
        <f t="shared" si="101"/>
        <v>0</v>
      </c>
      <c r="AS144" s="27">
        <f t="shared" si="102"/>
        <v>0</v>
      </c>
      <c r="AT144" s="27">
        <f t="shared" si="79"/>
        <v>0</v>
      </c>
      <c r="AU144" s="27">
        <f t="shared" si="79"/>
        <v>0</v>
      </c>
      <c r="AV144" s="27">
        <f t="shared" si="103"/>
        <v>0</v>
      </c>
      <c r="AW144" s="27">
        <f t="shared" si="104"/>
        <v>0</v>
      </c>
      <c r="AX144" s="27">
        <f t="shared" si="105"/>
        <v>0</v>
      </c>
      <c r="AY144" s="27">
        <f>AN144-AW144</f>
        <v>572.23028780864195</v>
      </c>
      <c r="AZ144" s="110">
        <f t="shared" si="106"/>
        <v>0.15895285772462275</v>
      </c>
      <c r="BB144" s="65">
        <v>0</v>
      </c>
      <c r="BC144" s="83">
        <f t="shared" si="107"/>
        <v>0</v>
      </c>
      <c r="BD144" s="83">
        <f t="shared" si="108"/>
        <v>0</v>
      </c>
      <c r="BE144" s="83">
        <f t="shared" si="109"/>
        <v>0</v>
      </c>
      <c r="BF144" s="83">
        <f t="shared" si="110"/>
        <v>0</v>
      </c>
      <c r="BG144" s="83">
        <f t="shared" si="111"/>
        <v>0</v>
      </c>
    </row>
    <row r="145" spans="2:59">
      <c r="B145" s="9" t="s">
        <v>32</v>
      </c>
      <c r="C145" s="9">
        <v>134</v>
      </c>
      <c r="D145" s="9">
        <v>134</v>
      </c>
      <c r="E145" s="18">
        <v>0</v>
      </c>
      <c r="F145" s="66">
        <f t="shared" si="80"/>
        <v>0</v>
      </c>
      <c r="G145" s="17">
        <f t="shared" si="112"/>
        <v>0</v>
      </c>
      <c r="H145" s="17">
        <f t="shared" si="81"/>
        <v>67.5</v>
      </c>
      <c r="I145" s="28">
        <f>'Ducati Panigale 1199 data'!$C$8*G145</f>
        <v>0</v>
      </c>
      <c r="J145" s="28">
        <f>'Ducati Panigale 1199 data'!$C$8*'Ducati Panigale 1199 data'!$C$15*'Ducati Panigale 1199 data'!$C$10</f>
        <v>54.543600000000005</v>
      </c>
      <c r="K145" s="28">
        <f>(0.5*'Ducati Panigale 1199 data'!$C$12)*'Ducati Panigale 1199 data'!$C$14*'Ducati Panigale 1199 data'!$C$11*F145^2</f>
        <v>0</v>
      </c>
      <c r="L145" s="28">
        <f t="shared" si="82"/>
        <v>54.543600000000005</v>
      </c>
      <c r="M145" s="28">
        <f t="shared" si="78"/>
        <v>0</v>
      </c>
      <c r="N145" s="17">
        <f t="shared" si="83"/>
        <v>0</v>
      </c>
      <c r="O145" s="105">
        <f t="shared" si="84"/>
        <v>0</v>
      </c>
      <c r="P145" s="105">
        <f t="shared" si="85"/>
        <v>0</v>
      </c>
      <c r="Q145" s="105">
        <f t="shared" si="113"/>
        <v>21.032920200872077</v>
      </c>
      <c r="R145" s="27">
        <f t="shared" si="86"/>
        <v>5.8424778335755771E-3</v>
      </c>
      <c r="S145" s="98">
        <f t="shared" si="87"/>
        <v>0</v>
      </c>
      <c r="T145" s="17">
        <f t="shared" si="114"/>
        <v>61.610247844384162</v>
      </c>
      <c r="U145" s="17">
        <f t="shared" si="88"/>
        <v>1.7113957734551155E-2</v>
      </c>
      <c r="V145" s="17">
        <f t="shared" si="89"/>
        <v>19.981274190828472</v>
      </c>
      <c r="W145" s="17">
        <f t="shared" si="90"/>
        <v>19.182023223195333</v>
      </c>
      <c r="X145" s="17">
        <f t="shared" si="90"/>
        <v>18.414742294267519</v>
      </c>
      <c r="Y145" s="17">
        <f t="shared" si="91"/>
        <v>18.230594871324843</v>
      </c>
      <c r="Z145" s="17">
        <f>Y145/3600</f>
        <v>5.0640541309235673E-3</v>
      </c>
      <c r="AA145" s="17">
        <f>0.96*Y145</f>
        <v>17.501371076471848</v>
      </c>
      <c r="AB145" s="17">
        <f t="shared" si="92"/>
        <v>16.801316233412972</v>
      </c>
      <c r="AC145" s="17">
        <f t="shared" si="93"/>
        <v>15.961250421742323</v>
      </c>
      <c r="AD145" s="17">
        <f t="shared" si="94"/>
        <v>15.961250421742323</v>
      </c>
      <c r="AE145" s="17">
        <f t="shared" si="115"/>
        <v>4.4336806727062004E-3</v>
      </c>
      <c r="AF145" s="17">
        <f>T145-AD145</f>
        <v>45.648997422641841</v>
      </c>
      <c r="AG145" s="17">
        <f t="shared" si="95"/>
        <v>1.2680277061844956E-2</v>
      </c>
      <c r="AH145" s="28">
        <f>0.5*'Ducati Panigale 1199 data'!$C$8*'WLTP class 3 v5'!F145^2</f>
        <v>0</v>
      </c>
      <c r="AI145" s="17">
        <f t="shared" si="96"/>
        <v>0</v>
      </c>
      <c r="AJ145" s="17" t="str">
        <f>IF(N145&lt;0, AI145, "0")</f>
        <v>0</v>
      </c>
      <c r="AK145" s="98">
        <f>AK144+AJ145</f>
        <v>161.42136496913579</v>
      </c>
      <c r="AL145" s="105">
        <f t="shared" si="97"/>
        <v>4.4839268046982163E-2</v>
      </c>
      <c r="AM145" s="98">
        <f>IF(N145 &gt; 0, AI145, )</f>
        <v>0</v>
      </c>
      <c r="AN145" s="98">
        <f t="shared" si="116"/>
        <v>572.23028780864195</v>
      </c>
      <c r="AO145" s="98">
        <f t="shared" si="98"/>
        <v>0.15895285772462275</v>
      </c>
      <c r="AP145" s="27">
        <f t="shared" si="99"/>
        <v>0</v>
      </c>
      <c r="AQ145" s="27">
        <f t="shared" si="100"/>
        <v>0</v>
      </c>
      <c r="AR145" s="27">
        <f t="shared" si="101"/>
        <v>0</v>
      </c>
      <c r="AS145" s="27">
        <f t="shared" si="102"/>
        <v>0</v>
      </c>
      <c r="AT145" s="27">
        <f t="shared" si="79"/>
        <v>0</v>
      </c>
      <c r="AU145" s="27">
        <f t="shared" si="79"/>
        <v>0</v>
      </c>
      <c r="AV145" s="27">
        <f t="shared" si="103"/>
        <v>0</v>
      </c>
      <c r="AW145" s="27">
        <f t="shared" si="104"/>
        <v>0</v>
      </c>
      <c r="AX145" s="27">
        <f t="shared" si="105"/>
        <v>0</v>
      </c>
      <c r="AY145" s="27">
        <f>AN145-AW145</f>
        <v>572.23028780864195</v>
      </c>
      <c r="AZ145" s="110">
        <f t="shared" si="106"/>
        <v>0.15895285772462275</v>
      </c>
      <c r="BB145" s="65">
        <v>0</v>
      </c>
      <c r="BC145" s="83">
        <f t="shared" si="107"/>
        <v>0</v>
      </c>
      <c r="BD145" s="83">
        <f t="shared" si="108"/>
        <v>0</v>
      </c>
      <c r="BE145" s="83">
        <f t="shared" si="109"/>
        <v>0</v>
      </c>
      <c r="BF145" s="83">
        <f t="shared" si="110"/>
        <v>0</v>
      </c>
      <c r="BG145" s="83">
        <f t="shared" si="111"/>
        <v>0</v>
      </c>
    </row>
    <row r="146" spans="2:59">
      <c r="B146" s="9" t="s">
        <v>32</v>
      </c>
      <c r="C146" s="9">
        <v>135</v>
      </c>
      <c r="D146" s="9">
        <v>135</v>
      </c>
      <c r="E146" s="18">
        <v>0</v>
      </c>
      <c r="F146" s="66">
        <f t="shared" si="80"/>
        <v>0</v>
      </c>
      <c r="G146" s="17">
        <f t="shared" si="112"/>
        <v>0</v>
      </c>
      <c r="H146" s="17">
        <f t="shared" si="81"/>
        <v>68</v>
      </c>
      <c r="I146" s="28">
        <f>'Ducati Panigale 1199 data'!$C$8*G146</f>
        <v>0</v>
      </c>
      <c r="J146" s="28">
        <f>'Ducati Panigale 1199 data'!$C$8*'Ducati Panigale 1199 data'!$C$15*'Ducati Panigale 1199 data'!$C$10</f>
        <v>54.543600000000005</v>
      </c>
      <c r="K146" s="28">
        <f>(0.5*'Ducati Panigale 1199 data'!$C$12)*'Ducati Panigale 1199 data'!$C$14*'Ducati Panigale 1199 data'!$C$11*F146^2</f>
        <v>0</v>
      </c>
      <c r="L146" s="28">
        <f t="shared" si="82"/>
        <v>54.543600000000005</v>
      </c>
      <c r="M146" s="28">
        <f t="shared" si="78"/>
        <v>0</v>
      </c>
      <c r="N146" s="17">
        <f t="shared" si="83"/>
        <v>0</v>
      </c>
      <c r="O146" s="105">
        <f t="shared" si="84"/>
        <v>0</v>
      </c>
      <c r="P146" s="105">
        <f t="shared" si="85"/>
        <v>0</v>
      </c>
      <c r="Q146" s="105">
        <f t="shared" si="113"/>
        <v>21.032920200872077</v>
      </c>
      <c r="R146" s="27">
        <f t="shared" si="86"/>
        <v>5.8424778335755771E-3</v>
      </c>
      <c r="S146" s="98">
        <f t="shared" si="87"/>
        <v>0</v>
      </c>
      <c r="T146" s="17">
        <f t="shared" si="114"/>
        <v>61.610247844384162</v>
      </c>
      <c r="U146" s="17">
        <f t="shared" si="88"/>
        <v>1.7113957734551155E-2</v>
      </c>
      <c r="V146" s="17">
        <f t="shared" si="89"/>
        <v>19.981274190828472</v>
      </c>
      <c r="W146" s="17">
        <f t="shared" si="90"/>
        <v>19.182023223195333</v>
      </c>
      <c r="X146" s="17">
        <f t="shared" si="90"/>
        <v>18.414742294267519</v>
      </c>
      <c r="Y146" s="17">
        <f t="shared" si="91"/>
        <v>18.230594871324843</v>
      </c>
      <c r="Z146" s="17">
        <f>Y146/3600</f>
        <v>5.0640541309235673E-3</v>
      </c>
      <c r="AA146" s="17">
        <f>0.96*Y146</f>
        <v>17.501371076471848</v>
      </c>
      <c r="AB146" s="17">
        <f t="shared" si="92"/>
        <v>16.801316233412972</v>
      </c>
      <c r="AC146" s="17">
        <f t="shared" si="93"/>
        <v>15.961250421742323</v>
      </c>
      <c r="AD146" s="17">
        <f t="shared" si="94"/>
        <v>15.961250421742323</v>
      </c>
      <c r="AE146" s="17">
        <f t="shared" si="115"/>
        <v>4.4336806727062004E-3</v>
      </c>
      <c r="AF146" s="17">
        <f>T146-AD146</f>
        <v>45.648997422641841</v>
      </c>
      <c r="AG146" s="17">
        <f t="shared" si="95"/>
        <v>1.2680277061844956E-2</v>
      </c>
      <c r="AH146" s="28">
        <f>0.5*'Ducati Panigale 1199 data'!$C$8*'WLTP class 3 v5'!F146^2</f>
        <v>0</v>
      </c>
      <c r="AI146" s="17">
        <f t="shared" si="96"/>
        <v>0</v>
      </c>
      <c r="AJ146" s="17" t="str">
        <f>IF(N146&lt;0, AI146, "0")</f>
        <v>0</v>
      </c>
      <c r="AK146" s="98">
        <f>AK145+AJ146</f>
        <v>161.42136496913579</v>
      </c>
      <c r="AL146" s="105">
        <f t="shared" si="97"/>
        <v>4.4839268046982163E-2</v>
      </c>
      <c r="AM146" s="98">
        <f>IF(N146 &gt; 0, AI146, )</f>
        <v>0</v>
      </c>
      <c r="AN146" s="98">
        <f t="shared" si="116"/>
        <v>572.23028780864195</v>
      </c>
      <c r="AO146" s="98">
        <f t="shared" si="98"/>
        <v>0.15895285772462275</v>
      </c>
      <c r="AP146" s="27">
        <f t="shared" si="99"/>
        <v>0</v>
      </c>
      <c r="AQ146" s="27">
        <f t="shared" si="100"/>
        <v>0</v>
      </c>
      <c r="AR146" s="27">
        <f t="shared" si="101"/>
        <v>0</v>
      </c>
      <c r="AS146" s="27">
        <f t="shared" si="102"/>
        <v>0</v>
      </c>
      <c r="AT146" s="27">
        <f t="shared" si="79"/>
        <v>0</v>
      </c>
      <c r="AU146" s="27">
        <f t="shared" si="79"/>
        <v>0</v>
      </c>
      <c r="AV146" s="27">
        <f t="shared" si="103"/>
        <v>0</v>
      </c>
      <c r="AW146" s="27">
        <f t="shared" si="104"/>
        <v>0</v>
      </c>
      <c r="AX146" s="27">
        <f t="shared" si="105"/>
        <v>0</v>
      </c>
      <c r="AY146" s="27">
        <f>AN146-AW146</f>
        <v>572.23028780864195</v>
      </c>
      <c r="AZ146" s="110">
        <f t="shared" si="106"/>
        <v>0.15895285772462275</v>
      </c>
      <c r="BB146" s="65">
        <v>0</v>
      </c>
      <c r="BC146" s="83">
        <f t="shared" si="107"/>
        <v>0</v>
      </c>
      <c r="BD146" s="83">
        <f t="shared" si="108"/>
        <v>0</v>
      </c>
      <c r="BE146" s="83">
        <f t="shared" si="109"/>
        <v>0</v>
      </c>
      <c r="BF146" s="83">
        <f t="shared" si="110"/>
        <v>0</v>
      </c>
      <c r="BG146" s="83">
        <f t="shared" si="111"/>
        <v>0</v>
      </c>
    </row>
    <row r="147" spans="2:59">
      <c r="B147" s="9" t="s">
        <v>32</v>
      </c>
      <c r="C147" s="9">
        <v>136</v>
      </c>
      <c r="D147" s="9">
        <v>136</v>
      </c>
      <c r="E147" s="18">
        <v>0</v>
      </c>
      <c r="F147" s="66">
        <f t="shared" si="80"/>
        <v>0</v>
      </c>
      <c r="G147" s="17">
        <f t="shared" si="112"/>
        <v>0</v>
      </c>
      <c r="H147" s="17">
        <f t="shared" si="81"/>
        <v>68.5</v>
      </c>
      <c r="I147" s="28">
        <f>'Ducati Panigale 1199 data'!$C$8*G147</f>
        <v>0</v>
      </c>
      <c r="J147" s="28">
        <f>'Ducati Panigale 1199 data'!$C$8*'Ducati Panigale 1199 data'!$C$15*'Ducati Panigale 1199 data'!$C$10</f>
        <v>54.543600000000005</v>
      </c>
      <c r="K147" s="28">
        <f>(0.5*'Ducati Panigale 1199 data'!$C$12)*'Ducati Panigale 1199 data'!$C$14*'Ducati Panigale 1199 data'!$C$11*F147^2</f>
        <v>0</v>
      </c>
      <c r="L147" s="28">
        <f t="shared" si="82"/>
        <v>54.543600000000005</v>
      </c>
      <c r="M147" s="28">
        <f t="shared" si="78"/>
        <v>0</v>
      </c>
      <c r="N147" s="17">
        <f t="shared" si="83"/>
        <v>0</v>
      </c>
      <c r="O147" s="105">
        <f t="shared" si="84"/>
        <v>0</v>
      </c>
      <c r="P147" s="105">
        <f t="shared" si="85"/>
        <v>0</v>
      </c>
      <c r="Q147" s="105">
        <f t="shared" si="113"/>
        <v>21.032920200872077</v>
      </c>
      <c r="R147" s="27">
        <f t="shared" si="86"/>
        <v>5.8424778335755771E-3</v>
      </c>
      <c r="S147" s="98">
        <f t="shared" si="87"/>
        <v>0</v>
      </c>
      <c r="T147" s="17">
        <f t="shared" si="114"/>
        <v>61.610247844384162</v>
      </c>
      <c r="U147" s="17">
        <f t="shared" si="88"/>
        <v>1.7113957734551155E-2</v>
      </c>
      <c r="V147" s="17">
        <f t="shared" si="89"/>
        <v>19.981274190828472</v>
      </c>
      <c r="W147" s="17">
        <f t="shared" si="90"/>
        <v>19.182023223195333</v>
      </c>
      <c r="X147" s="17">
        <f t="shared" si="90"/>
        <v>18.414742294267519</v>
      </c>
      <c r="Y147" s="17">
        <f t="shared" si="91"/>
        <v>18.230594871324843</v>
      </c>
      <c r="Z147" s="17">
        <f>Y147/3600</f>
        <v>5.0640541309235673E-3</v>
      </c>
      <c r="AA147" s="17">
        <f>0.96*Y147</f>
        <v>17.501371076471848</v>
      </c>
      <c r="AB147" s="17">
        <f t="shared" si="92"/>
        <v>16.801316233412972</v>
      </c>
      <c r="AC147" s="17">
        <f t="shared" si="93"/>
        <v>15.961250421742323</v>
      </c>
      <c r="AD147" s="17">
        <f t="shared" si="94"/>
        <v>15.961250421742323</v>
      </c>
      <c r="AE147" s="17">
        <f t="shared" si="115"/>
        <v>4.4336806727062004E-3</v>
      </c>
      <c r="AF147" s="17">
        <f>T147-AD147</f>
        <v>45.648997422641841</v>
      </c>
      <c r="AG147" s="17">
        <f t="shared" si="95"/>
        <v>1.2680277061844956E-2</v>
      </c>
      <c r="AH147" s="28">
        <f>0.5*'Ducati Panigale 1199 data'!$C$8*'WLTP class 3 v5'!F147^2</f>
        <v>0</v>
      </c>
      <c r="AI147" s="17">
        <f t="shared" si="96"/>
        <v>0</v>
      </c>
      <c r="AJ147" s="17" t="str">
        <f>IF(N147&lt;0, AI147, "0")</f>
        <v>0</v>
      </c>
      <c r="AK147" s="98">
        <f>AK146+AJ147</f>
        <v>161.42136496913579</v>
      </c>
      <c r="AL147" s="105">
        <f t="shared" si="97"/>
        <v>4.4839268046982163E-2</v>
      </c>
      <c r="AM147" s="98">
        <f>IF(N147 &gt; 0, AI147, )</f>
        <v>0</v>
      </c>
      <c r="AN147" s="98">
        <f t="shared" si="116"/>
        <v>572.23028780864195</v>
      </c>
      <c r="AO147" s="98">
        <f t="shared" si="98"/>
        <v>0.15895285772462275</v>
      </c>
      <c r="AP147" s="27">
        <f t="shared" si="99"/>
        <v>0</v>
      </c>
      <c r="AQ147" s="27">
        <f t="shared" si="100"/>
        <v>0</v>
      </c>
      <c r="AR147" s="27">
        <f t="shared" si="101"/>
        <v>0</v>
      </c>
      <c r="AS147" s="27">
        <f t="shared" si="102"/>
        <v>0</v>
      </c>
      <c r="AT147" s="27">
        <f t="shared" si="79"/>
        <v>0</v>
      </c>
      <c r="AU147" s="27">
        <f t="shared" si="79"/>
        <v>0</v>
      </c>
      <c r="AV147" s="27">
        <f t="shared" si="103"/>
        <v>0</v>
      </c>
      <c r="AW147" s="27">
        <f t="shared" si="104"/>
        <v>0</v>
      </c>
      <c r="AX147" s="27">
        <f t="shared" si="105"/>
        <v>0</v>
      </c>
      <c r="AY147" s="27">
        <f>AN147-AW147</f>
        <v>572.23028780864195</v>
      </c>
      <c r="AZ147" s="110">
        <f t="shared" si="106"/>
        <v>0.15895285772462275</v>
      </c>
      <c r="BB147" s="65">
        <v>0</v>
      </c>
      <c r="BC147" s="83">
        <f t="shared" si="107"/>
        <v>0</v>
      </c>
      <c r="BD147" s="83">
        <f t="shared" si="108"/>
        <v>0</v>
      </c>
      <c r="BE147" s="83">
        <f t="shared" si="109"/>
        <v>0</v>
      </c>
      <c r="BF147" s="83">
        <f t="shared" si="110"/>
        <v>0</v>
      </c>
      <c r="BG147" s="83">
        <f t="shared" si="111"/>
        <v>0</v>
      </c>
    </row>
    <row r="148" spans="2:59">
      <c r="B148" s="9" t="s">
        <v>32</v>
      </c>
      <c r="C148" s="9">
        <v>137</v>
      </c>
      <c r="D148" s="9">
        <v>137</v>
      </c>
      <c r="E148" s="18">
        <v>0</v>
      </c>
      <c r="F148" s="66">
        <f t="shared" si="80"/>
        <v>0</v>
      </c>
      <c r="G148" s="17">
        <f t="shared" si="112"/>
        <v>2.777777777777778E-2</v>
      </c>
      <c r="H148" s="17">
        <f t="shared" si="81"/>
        <v>69</v>
      </c>
      <c r="I148" s="28">
        <f>'Ducati Panigale 1199 data'!$C$8*G148</f>
        <v>7.7222222222222223</v>
      </c>
      <c r="J148" s="28">
        <f>'Ducati Panigale 1199 data'!$C$8*'Ducati Panigale 1199 data'!$C$15*'Ducati Panigale 1199 data'!$C$10</f>
        <v>54.543600000000005</v>
      </c>
      <c r="K148" s="28">
        <f>(0.5*'Ducati Panigale 1199 data'!$C$12)*'Ducati Panigale 1199 data'!$C$14*'Ducati Panigale 1199 data'!$C$11*F148^2</f>
        <v>0</v>
      </c>
      <c r="L148" s="28">
        <f t="shared" si="82"/>
        <v>62.265822222222226</v>
      </c>
      <c r="M148" s="28">
        <f t="shared" si="78"/>
        <v>0</v>
      </c>
      <c r="N148" s="17">
        <f t="shared" si="83"/>
        <v>0</v>
      </c>
      <c r="O148" s="105">
        <f t="shared" si="84"/>
        <v>0</v>
      </c>
      <c r="P148" s="105">
        <f t="shared" si="85"/>
        <v>0</v>
      </c>
      <c r="Q148" s="105">
        <f t="shared" si="113"/>
        <v>21.032920200872077</v>
      </c>
      <c r="R148" s="27">
        <f t="shared" si="86"/>
        <v>5.8424778335755771E-3</v>
      </c>
      <c r="S148" s="98">
        <f t="shared" si="87"/>
        <v>0</v>
      </c>
      <c r="T148" s="17">
        <f t="shared" si="114"/>
        <v>61.610247844384162</v>
      </c>
      <c r="U148" s="17">
        <f t="shared" si="88"/>
        <v>1.7113957734551155E-2</v>
      </c>
      <c r="V148" s="17">
        <f t="shared" si="89"/>
        <v>19.981274190828472</v>
      </c>
      <c r="W148" s="17">
        <f t="shared" si="90"/>
        <v>19.182023223195333</v>
      </c>
      <c r="X148" s="17">
        <f t="shared" si="90"/>
        <v>18.414742294267519</v>
      </c>
      <c r="Y148" s="17">
        <f t="shared" si="91"/>
        <v>18.230594871324843</v>
      </c>
      <c r="Z148" s="17">
        <f>Y148/3600</f>
        <v>5.0640541309235673E-3</v>
      </c>
      <c r="AA148" s="17">
        <f>0.96*Y148</f>
        <v>17.501371076471848</v>
      </c>
      <c r="AB148" s="17">
        <f t="shared" si="92"/>
        <v>16.801316233412972</v>
      </c>
      <c r="AC148" s="17">
        <f t="shared" si="93"/>
        <v>15.961250421742323</v>
      </c>
      <c r="AD148" s="17">
        <f t="shared" si="94"/>
        <v>15.961250421742323</v>
      </c>
      <c r="AE148" s="17">
        <f t="shared" si="115"/>
        <v>4.4336806727062004E-3</v>
      </c>
      <c r="AF148" s="17">
        <f>T148-AD148</f>
        <v>45.648997422641841</v>
      </c>
      <c r="AG148" s="17">
        <f t="shared" si="95"/>
        <v>1.2680277061844956E-2</v>
      </c>
      <c r="AH148" s="28">
        <f>0.5*'Ducati Panigale 1199 data'!$C$8*'WLTP class 3 v5'!F148^2</f>
        <v>0</v>
      </c>
      <c r="AI148" s="17">
        <f t="shared" si="96"/>
        <v>0</v>
      </c>
      <c r="AJ148" s="17" t="str">
        <f>IF(N148&lt;0, AI148, "0")</f>
        <v>0</v>
      </c>
      <c r="AK148" s="98">
        <f>AK147+AJ148</f>
        <v>161.42136496913579</v>
      </c>
      <c r="AL148" s="105">
        <f t="shared" si="97"/>
        <v>4.4839268046982163E-2</v>
      </c>
      <c r="AM148" s="98">
        <f>IF(N148 &gt; 0, AI148, )</f>
        <v>0</v>
      </c>
      <c r="AN148" s="98">
        <f t="shared" si="116"/>
        <v>572.23028780864195</v>
      </c>
      <c r="AO148" s="98">
        <f t="shared" si="98"/>
        <v>0.15895285772462275</v>
      </c>
      <c r="AP148" s="27">
        <f t="shared" si="99"/>
        <v>0</v>
      </c>
      <c r="AQ148" s="27">
        <f t="shared" si="100"/>
        <v>0</v>
      </c>
      <c r="AR148" s="27">
        <f t="shared" si="101"/>
        <v>0</v>
      </c>
      <c r="AS148" s="27">
        <f t="shared" si="102"/>
        <v>0</v>
      </c>
      <c r="AT148" s="27">
        <f t="shared" si="79"/>
        <v>0</v>
      </c>
      <c r="AU148" s="27">
        <f t="shared" si="79"/>
        <v>0</v>
      </c>
      <c r="AV148" s="27">
        <f t="shared" si="103"/>
        <v>0</v>
      </c>
      <c r="AW148" s="27">
        <f t="shared" si="104"/>
        <v>0</v>
      </c>
      <c r="AX148" s="27">
        <f t="shared" si="105"/>
        <v>0</v>
      </c>
      <c r="AY148" s="27">
        <f>AN148-AW148</f>
        <v>572.23028780864195</v>
      </c>
      <c r="AZ148" s="110">
        <f t="shared" si="106"/>
        <v>0.15895285772462275</v>
      </c>
      <c r="BB148" s="65">
        <v>0</v>
      </c>
      <c r="BC148" s="83">
        <f t="shared" si="107"/>
        <v>0</v>
      </c>
      <c r="BD148" s="83">
        <f t="shared" si="108"/>
        <v>0</v>
      </c>
      <c r="BE148" s="83">
        <f t="shared" si="109"/>
        <v>0</v>
      </c>
      <c r="BF148" s="83">
        <f t="shared" si="110"/>
        <v>0</v>
      </c>
      <c r="BG148" s="83">
        <f t="shared" si="111"/>
        <v>0</v>
      </c>
    </row>
    <row r="149" spans="2:59">
      <c r="B149" s="9" t="s">
        <v>32</v>
      </c>
      <c r="C149" s="9">
        <v>138</v>
      </c>
      <c r="D149" s="9">
        <v>138</v>
      </c>
      <c r="E149" s="18">
        <v>0.2</v>
      </c>
      <c r="F149" s="66">
        <f t="shared" si="80"/>
        <v>5.5555555555555552E-2</v>
      </c>
      <c r="G149" s="17">
        <f t="shared" si="112"/>
        <v>0.2638888888888889</v>
      </c>
      <c r="H149" s="17">
        <f t="shared" si="81"/>
        <v>69.5</v>
      </c>
      <c r="I149" s="28">
        <f>'Ducati Panigale 1199 data'!$C$8*G149</f>
        <v>73.361111111111114</v>
      </c>
      <c r="J149" s="28">
        <f>'Ducati Panigale 1199 data'!$C$8*'Ducati Panigale 1199 data'!$C$15*'Ducati Panigale 1199 data'!$C$10</f>
        <v>54.543600000000005</v>
      </c>
      <c r="K149" s="28">
        <f>(0.5*'Ducati Panigale 1199 data'!$C$12)*'Ducati Panigale 1199 data'!$C$14*'Ducati Panigale 1199 data'!$C$11*F149^2</f>
        <v>4.3668981481481483E-4</v>
      </c>
      <c r="L149" s="28">
        <f t="shared" si="82"/>
        <v>127.90514780092593</v>
      </c>
      <c r="M149" s="28">
        <f t="shared" si="78"/>
        <v>7.1058415444958847</v>
      </c>
      <c r="N149" s="17">
        <f t="shared" si="83"/>
        <v>7.1058415444958849E-3</v>
      </c>
      <c r="O149" s="105">
        <f t="shared" si="84"/>
        <v>0</v>
      </c>
      <c r="P149" s="105">
        <f t="shared" si="85"/>
        <v>0</v>
      </c>
      <c r="Q149" s="105">
        <f t="shared" si="113"/>
        <v>21.032920200872077</v>
      </c>
      <c r="R149" s="27">
        <f t="shared" si="86"/>
        <v>5.8424778335755771E-3</v>
      </c>
      <c r="S149" s="98">
        <f t="shared" si="87"/>
        <v>7.1058415444958849E-3</v>
      </c>
      <c r="T149" s="17">
        <f t="shared" si="114"/>
        <v>61.617353685928656</v>
      </c>
      <c r="U149" s="17">
        <f t="shared" si="88"/>
        <v>1.7115931579424627E-2</v>
      </c>
      <c r="V149" s="17">
        <f t="shared" si="89"/>
        <v>19.981274190828472</v>
      </c>
      <c r="W149" s="17">
        <f t="shared" si="90"/>
        <v>19.182023223195333</v>
      </c>
      <c r="X149" s="17">
        <f t="shared" si="90"/>
        <v>18.414742294267519</v>
      </c>
      <c r="Y149" s="17">
        <f t="shared" si="91"/>
        <v>18.230594871324843</v>
      </c>
      <c r="Z149" s="17">
        <f>Y149/3600</f>
        <v>5.0640541309235673E-3</v>
      </c>
      <c r="AA149" s="17">
        <f>0.96*Y149</f>
        <v>17.501371076471848</v>
      </c>
      <c r="AB149" s="17">
        <f t="shared" si="92"/>
        <v>16.801316233412972</v>
      </c>
      <c r="AC149" s="17">
        <f t="shared" si="93"/>
        <v>15.961250421742323</v>
      </c>
      <c r="AD149" s="17">
        <f t="shared" si="94"/>
        <v>15.961250421742323</v>
      </c>
      <c r="AE149" s="17">
        <f t="shared" si="115"/>
        <v>4.4336806727062004E-3</v>
      </c>
      <c r="AF149" s="17">
        <f>T149-AD149</f>
        <v>45.656103264186335</v>
      </c>
      <c r="AG149" s="17">
        <f t="shared" si="95"/>
        <v>1.2682250906718427E-2</v>
      </c>
      <c r="AH149" s="28">
        <f>0.5*'Ducati Panigale 1199 data'!$C$8*'WLTP class 3 v5'!F149^2</f>
        <v>0.42901234567901231</v>
      </c>
      <c r="AI149" s="17">
        <f t="shared" si="96"/>
        <v>4.2901234567901232E-4</v>
      </c>
      <c r="AJ149" s="17" t="str">
        <f>IF(N149&lt;0, AI149, "0")</f>
        <v>0</v>
      </c>
      <c r="AK149" s="98">
        <f>AK148+AJ149</f>
        <v>161.42136496913579</v>
      </c>
      <c r="AL149" s="105">
        <f t="shared" si="97"/>
        <v>4.4839268046982163E-2</v>
      </c>
      <c r="AM149" s="98">
        <f>IF(N149 &gt; 0, AI149, )</f>
        <v>4.2901234567901232E-4</v>
      </c>
      <c r="AN149" s="98">
        <f t="shared" si="116"/>
        <v>572.2307168209876</v>
      </c>
      <c r="AO149" s="98">
        <f t="shared" si="98"/>
        <v>0.15895297689471877</v>
      </c>
      <c r="AP149" s="27">
        <f t="shared" si="99"/>
        <v>0</v>
      </c>
      <c r="AQ149" s="27">
        <f t="shared" si="100"/>
        <v>0</v>
      </c>
      <c r="AR149" s="27">
        <f t="shared" si="101"/>
        <v>0</v>
      </c>
      <c r="AS149" s="27">
        <f t="shared" si="102"/>
        <v>0</v>
      </c>
      <c r="AT149" s="27">
        <f t="shared" si="79"/>
        <v>0</v>
      </c>
      <c r="AU149" s="27">
        <f t="shared" si="79"/>
        <v>0</v>
      </c>
      <c r="AV149" s="27">
        <f t="shared" si="103"/>
        <v>0</v>
      </c>
      <c r="AW149" s="27">
        <f t="shared" si="104"/>
        <v>0</v>
      </c>
      <c r="AX149" s="27">
        <f t="shared" si="105"/>
        <v>0</v>
      </c>
      <c r="AY149" s="27">
        <f>AN149-AW149</f>
        <v>572.2307168209876</v>
      </c>
      <c r="AZ149" s="110">
        <f t="shared" si="106"/>
        <v>0.15895297689471877</v>
      </c>
      <c r="BB149" s="65">
        <v>0</v>
      </c>
      <c r="BC149" s="83">
        <f t="shared" si="107"/>
        <v>0</v>
      </c>
      <c r="BD149" s="83">
        <f t="shared" si="108"/>
        <v>0</v>
      </c>
      <c r="BE149" s="83">
        <f t="shared" si="109"/>
        <v>0</v>
      </c>
      <c r="BF149" s="83">
        <f t="shared" si="110"/>
        <v>0</v>
      </c>
      <c r="BG149" s="83">
        <f t="shared" si="111"/>
        <v>0</v>
      </c>
    </row>
    <row r="150" spans="2:59">
      <c r="B150" s="9" t="s">
        <v>32</v>
      </c>
      <c r="C150" s="9">
        <v>139</v>
      </c>
      <c r="D150" s="9">
        <v>139</v>
      </c>
      <c r="E150" s="18">
        <v>1.9</v>
      </c>
      <c r="F150" s="66">
        <f t="shared" si="80"/>
        <v>0.52777777777777779</v>
      </c>
      <c r="G150" s="17">
        <f t="shared" si="112"/>
        <v>0.81944444444444431</v>
      </c>
      <c r="H150" s="17">
        <f t="shared" si="81"/>
        <v>70</v>
      </c>
      <c r="I150" s="28">
        <f>'Ducati Panigale 1199 data'!$C$8*G150</f>
        <v>227.80555555555551</v>
      </c>
      <c r="J150" s="28">
        <f>'Ducati Panigale 1199 data'!$C$8*'Ducati Panigale 1199 data'!$C$15*'Ducati Panigale 1199 data'!$C$10</f>
        <v>54.543600000000005</v>
      </c>
      <c r="K150" s="28">
        <f>(0.5*'Ducati Panigale 1199 data'!$C$12)*'Ducati Panigale 1199 data'!$C$14*'Ducati Panigale 1199 data'!$C$11*F150^2</f>
        <v>3.9411255787037046E-2</v>
      </c>
      <c r="L150" s="28">
        <f t="shared" si="82"/>
        <v>282.38856681134257</v>
      </c>
      <c r="M150" s="28">
        <f t="shared" si="78"/>
        <v>149.03841026154191</v>
      </c>
      <c r="N150" s="17">
        <f t="shared" si="83"/>
        <v>0.14903841026154191</v>
      </c>
      <c r="O150" s="105">
        <f t="shared" si="84"/>
        <v>0</v>
      </c>
      <c r="P150" s="105">
        <f t="shared" si="85"/>
        <v>0</v>
      </c>
      <c r="Q150" s="105">
        <f t="shared" si="113"/>
        <v>21.032920200872077</v>
      </c>
      <c r="R150" s="27">
        <f t="shared" si="86"/>
        <v>5.8424778335755771E-3</v>
      </c>
      <c r="S150" s="98">
        <f t="shared" si="87"/>
        <v>0.14903841026154191</v>
      </c>
      <c r="T150" s="17">
        <f t="shared" si="114"/>
        <v>61.766392096190195</v>
      </c>
      <c r="U150" s="17">
        <f t="shared" si="88"/>
        <v>1.7157331137830609E-2</v>
      </c>
      <c r="V150" s="17">
        <f t="shared" si="89"/>
        <v>19.981274190828472</v>
      </c>
      <c r="W150" s="17">
        <f t="shared" si="90"/>
        <v>19.182023223195333</v>
      </c>
      <c r="X150" s="17">
        <f t="shared" si="90"/>
        <v>18.414742294267519</v>
      </c>
      <c r="Y150" s="17">
        <f t="shared" si="91"/>
        <v>18.230594871324843</v>
      </c>
      <c r="Z150" s="17">
        <f>Y150/3600</f>
        <v>5.0640541309235673E-3</v>
      </c>
      <c r="AA150" s="17">
        <f>0.96*Y150</f>
        <v>17.501371076471848</v>
      </c>
      <c r="AB150" s="17">
        <f t="shared" si="92"/>
        <v>16.801316233412972</v>
      </c>
      <c r="AC150" s="17">
        <f t="shared" si="93"/>
        <v>15.961250421742323</v>
      </c>
      <c r="AD150" s="17">
        <f t="shared" si="94"/>
        <v>15.961250421742323</v>
      </c>
      <c r="AE150" s="17">
        <f t="shared" si="115"/>
        <v>4.4336806727062004E-3</v>
      </c>
      <c r="AF150" s="17">
        <f>T150-AD150</f>
        <v>45.805141674447874</v>
      </c>
      <c r="AG150" s="17">
        <f t="shared" si="95"/>
        <v>1.2723650465124409E-2</v>
      </c>
      <c r="AH150" s="28">
        <f>0.5*'Ducati Panigale 1199 data'!$C$8*'WLTP class 3 v5'!F150^2</f>
        <v>38.718364197530867</v>
      </c>
      <c r="AI150" s="17">
        <f t="shared" si="96"/>
        <v>3.8718364197530865E-2</v>
      </c>
      <c r="AJ150" s="17" t="str">
        <f>IF(N150&lt;0, AI150, "0")</f>
        <v>0</v>
      </c>
      <c r="AK150" s="98">
        <f>AK149+AJ150</f>
        <v>161.42136496913579</v>
      </c>
      <c r="AL150" s="105">
        <f t="shared" si="97"/>
        <v>4.4839268046982163E-2</v>
      </c>
      <c r="AM150" s="98">
        <f>IF(N150 &gt; 0, AI150, )</f>
        <v>3.8718364197530865E-2</v>
      </c>
      <c r="AN150" s="98">
        <f t="shared" si="116"/>
        <v>572.2694351851851</v>
      </c>
      <c r="AO150" s="98">
        <f t="shared" si="98"/>
        <v>0.15896373199588476</v>
      </c>
      <c r="AP150" s="27">
        <f t="shared" si="99"/>
        <v>0</v>
      </c>
      <c r="AQ150" s="27">
        <f t="shared" si="100"/>
        <v>0</v>
      </c>
      <c r="AR150" s="27">
        <f t="shared" si="101"/>
        <v>0</v>
      </c>
      <c r="AS150" s="27">
        <f t="shared" si="102"/>
        <v>0</v>
      </c>
      <c r="AT150" s="27">
        <f t="shared" si="79"/>
        <v>0</v>
      </c>
      <c r="AU150" s="27">
        <f t="shared" si="79"/>
        <v>0</v>
      </c>
      <c r="AV150" s="27">
        <f t="shared" si="103"/>
        <v>0</v>
      </c>
      <c r="AW150" s="27">
        <f t="shared" si="104"/>
        <v>0</v>
      </c>
      <c r="AX150" s="27">
        <f t="shared" si="105"/>
        <v>0</v>
      </c>
      <c r="AY150" s="27">
        <f>AN150-AW150</f>
        <v>572.2694351851851</v>
      </c>
      <c r="AZ150" s="110">
        <f t="shared" si="106"/>
        <v>0.15896373199588476</v>
      </c>
      <c r="BB150" s="65">
        <v>0</v>
      </c>
      <c r="BC150" s="83">
        <f t="shared" si="107"/>
        <v>0</v>
      </c>
      <c r="BD150" s="83">
        <f t="shared" si="108"/>
        <v>0</v>
      </c>
      <c r="BE150" s="83">
        <f t="shared" si="109"/>
        <v>0</v>
      </c>
      <c r="BF150" s="83">
        <f t="shared" si="110"/>
        <v>0</v>
      </c>
      <c r="BG150" s="83">
        <f t="shared" si="111"/>
        <v>0</v>
      </c>
    </row>
    <row r="151" spans="2:59">
      <c r="B151" s="9" t="s">
        <v>32</v>
      </c>
      <c r="C151" s="9">
        <v>140</v>
      </c>
      <c r="D151" s="9">
        <v>140</v>
      </c>
      <c r="E151" s="18">
        <v>6.1</v>
      </c>
      <c r="F151" s="66">
        <f t="shared" si="80"/>
        <v>1.6944444444444444</v>
      </c>
      <c r="G151" s="17">
        <f t="shared" si="112"/>
        <v>1.3611111111111109</v>
      </c>
      <c r="H151" s="17">
        <f t="shared" si="81"/>
        <v>70.5</v>
      </c>
      <c r="I151" s="28">
        <f>'Ducati Panigale 1199 data'!$C$8*G151</f>
        <v>378.38888888888886</v>
      </c>
      <c r="J151" s="28">
        <f>'Ducati Panigale 1199 data'!$C$8*'Ducati Panigale 1199 data'!$C$15*'Ducati Panigale 1199 data'!$C$10</f>
        <v>54.543600000000005</v>
      </c>
      <c r="K151" s="28">
        <f>(0.5*'Ducati Panigale 1199 data'!$C$12)*'Ducati Panigale 1199 data'!$C$14*'Ducati Panigale 1199 data'!$C$11*F151^2</f>
        <v>0.40623070023148156</v>
      </c>
      <c r="L151" s="28">
        <f t="shared" si="82"/>
        <v>433.33871958912039</v>
      </c>
      <c r="M151" s="28">
        <f t="shared" si="78"/>
        <v>734.26838597045401</v>
      </c>
      <c r="N151" s="17">
        <f t="shared" si="83"/>
        <v>0.73426838597045396</v>
      </c>
      <c r="O151" s="105">
        <f t="shared" si="84"/>
        <v>0</v>
      </c>
      <c r="P151" s="105">
        <f t="shared" si="85"/>
        <v>0</v>
      </c>
      <c r="Q151" s="105">
        <f t="shared" si="113"/>
        <v>21.032920200872077</v>
      </c>
      <c r="R151" s="27">
        <f t="shared" si="86"/>
        <v>5.8424778335755771E-3</v>
      </c>
      <c r="S151" s="98">
        <f t="shared" si="87"/>
        <v>0.73426838597045396</v>
      </c>
      <c r="T151" s="17">
        <f t="shared" si="114"/>
        <v>62.500660482160647</v>
      </c>
      <c r="U151" s="17">
        <f t="shared" si="88"/>
        <v>1.7361294578377956E-2</v>
      </c>
      <c r="V151" s="17">
        <f t="shared" si="89"/>
        <v>19.981274190828472</v>
      </c>
      <c r="W151" s="17">
        <f t="shared" si="90"/>
        <v>19.182023223195333</v>
      </c>
      <c r="X151" s="17">
        <f t="shared" si="90"/>
        <v>18.414742294267519</v>
      </c>
      <c r="Y151" s="17">
        <f t="shared" si="91"/>
        <v>18.230594871324843</v>
      </c>
      <c r="Z151" s="17">
        <f>Y151/3600</f>
        <v>5.0640541309235673E-3</v>
      </c>
      <c r="AA151" s="17">
        <f>0.96*Y151</f>
        <v>17.501371076471848</v>
      </c>
      <c r="AB151" s="17">
        <f t="shared" si="92"/>
        <v>16.801316233412972</v>
      </c>
      <c r="AC151" s="17">
        <f t="shared" si="93"/>
        <v>15.961250421742323</v>
      </c>
      <c r="AD151" s="17">
        <f t="shared" si="94"/>
        <v>15.961250421742323</v>
      </c>
      <c r="AE151" s="17">
        <f t="shared" si="115"/>
        <v>4.4336806727062004E-3</v>
      </c>
      <c r="AF151" s="17">
        <f>T151-AD151</f>
        <v>46.539410060418327</v>
      </c>
      <c r="AG151" s="17">
        <f t="shared" si="95"/>
        <v>1.2927613905671757E-2</v>
      </c>
      <c r="AH151" s="28">
        <f>0.5*'Ducati Panigale 1199 data'!$C$8*'WLTP class 3 v5'!F151^2</f>
        <v>399.08873456790121</v>
      </c>
      <c r="AI151" s="17">
        <f t="shared" si="96"/>
        <v>0.39908873456790123</v>
      </c>
      <c r="AJ151" s="17" t="str">
        <f>IF(N151&lt;0, AI151, "0")</f>
        <v>0</v>
      </c>
      <c r="AK151" s="98">
        <f>AK150+AJ151</f>
        <v>161.42136496913579</v>
      </c>
      <c r="AL151" s="105">
        <f t="shared" si="97"/>
        <v>4.4839268046982163E-2</v>
      </c>
      <c r="AM151" s="98">
        <f>IF(N151 &gt; 0, AI151, )</f>
        <v>0.39908873456790123</v>
      </c>
      <c r="AN151" s="98">
        <f t="shared" si="116"/>
        <v>572.66852391975306</v>
      </c>
      <c r="AO151" s="98">
        <f t="shared" si="98"/>
        <v>0.15907458997770918</v>
      </c>
      <c r="AP151" s="27">
        <f t="shared" si="99"/>
        <v>0</v>
      </c>
      <c r="AQ151" s="27">
        <f t="shared" si="100"/>
        <v>0</v>
      </c>
      <c r="AR151" s="27">
        <f t="shared" si="101"/>
        <v>0</v>
      </c>
      <c r="AS151" s="27">
        <f t="shared" si="102"/>
        <v>0</v>
      </c>
      <c r="AT151" s="27">
        <f t="shared" si="79"/>
        <v>0</v>
      </c>
      <c r="AU151" s="27">
        <f t="shared" si="79"/>
        <v>0</v>
      </c>
      <c r="AV151" s="27">
        <f t="shared" si="103"/>
        <v>0</v>
      </c>
      <c r="AW151" s="27">
        <f t="shared" si="104"/>
        <v>0</v>
      </c>
      <c r="AX151" s="27">
        <f t="shared" si="105"/>
        <v>0</v>
      </c>
      <c r="AY151" s="27">
        <f>AN151-AW151</f>
        <v>572.66852391975306</v>
      </c>
      <c r="AZ151" s="110">
        <f t="shared" si="106"/>
        <v>0.15907458997770918</v>
      </c>
      <c r="BB151" s="65">
        <v>0</v>
      </c>
      <c r="BC151" s="83">
        <f t="shared" si="107"/>
        <v>0</v>
      </c>
      <c r="BD151" s="83">
        <f t="shared" si="108"/>
        <v>0</v>
      </c>
      <c r="BE151" s="83">
        <f t="shared" si="109"/>
        <v>0</v>
      </c>
      <c r="BF151" s="83">
        <f t="shared" si="110"/>
        <v>0</v>
      </c>
      <c r="BG151" s="83">
        <f t="shared" si="111"/>
        <v>0</v>
      </c>
    </row>
    <row r="152" spans="2:59">
      <c r="B152" s="9" t="s">
        <v>32</v>
      </c>
      <c r="C152" s="9">
        <v>141</v>
      </c>
      <c r="D152" s="9">
        <v>141</v>
      </c>
      <c r="E152" s="18">
        <v>11.7</v>
      </c>
      <c r="F152" s="66">
        <f t="shared" si="80"/>
        <v>3.25</v>
      </c>
      <c r="G152" s="17">
        <f t="shared" si="112"/>
        <v>1.4305555555555554</v>
      </c>
      <c r="H152" s="17">
        <f t="shared" si="81"/>
        <v>71</v>
      </c>
      <c r="I152" s="28">
        <f>'Ducati Panigale 1199 data'!$C$8*G152</f>
        <v>397.6944444444444</v>
      </c>
      <c r="J152" s="28">
        <f>'Ducati Panigale 1199 data'!$C$8*'Ducati Panigale 1199 data'!$C$15*'Ducati Panigale 1199 data'!$C$10</f>
        <v>54.543600000000005</v>
      </c>
      <c r="K152" s="28">
        <f>(0.5*'Ducati Panigale 1199 data'!$C$12)*'Ducati Panigale 1199 data'!$C$14*'Ducati Panigale 1199 data'!$C$11*F152^2</f>
        <v>1.4944617187500002</v>
      </c>
      <c r="L152" s="28">
        <f t="shared" si="82"/>
        <v>453.73250616319444</v>
      </c>
      <c r="M152" s="28">
        <f t="shared" si="78"/>
        <v>1474.6306450303819</v>
      </c>
      <c r="N152" s="17">
        <f t="shared" si="83"/>
        <v>1.4746306450303819</v>
      </c>
      <c r="O152" s="105">
        <f t="shared" si="84"/>
        <v>0</v>
      </c>
      <c r="P152" s="105">
        <f t="shared" si="85"/>
        <v>0</v>
      </c>
      <c r="Q152" s="105">
        <f t="shared" si="113"/>
        <v>21.032920200872077</v>
      </c>
      <c r="R152" s="27">
        <f t="shared" si="86"/>
        <v>5.8424778335755771E-3</v>
      </c>
      <c r="S152" s="98">
        <f t="shared" si="87"/>
        <v>1.4746306450303819</v>
      </c>
      <c r="T152" s="17">
        <f t="shared" si="114"/>
        <v>63.975291127191028</v>
      </c>
      <c r="U152" s="17">
        <f t="shared" si="88"/>
        <v>1.7770914201997508E-2</v>
      </c>
      <c r="V152" s="17">
        <f t="shared" si="89"/>
        <v>19.981274190828472</v>
      </c>
      <c r="W152" s="17">
        <f t="shared" si="90"/>
        <v>19.182023223195333</v>
      </c>
      <c r="X152" s="17">
        <f t="shared" si="90"/>
        <v>18.414742294267519</v>
      </c>
      <c r="Y152" s="17">
        <f t="shared" si="91"/>
        <v>18.230594871324843</v>
      </c>
      <c r="Z152" s="17">
        <f>Y152/3600</f>
        <v>5.0640541309235673E-3</v>
      </c>
      <c r="AA152" s="17">
        <f>0.96*Y152</f>
        <v>17.501371076471848</v>
      </c>
      <c r="AB152" s="17">
        <f t="shared" si="92"/>
        <v>16.801316233412972</v>
      </c>
      <c r="AC152" s="17">
        <f t="shared" si="93"/>
        <v>15.961250421742323</v>
      </c>
      <c r="AD152" s="17">
        <f t="shared" si="94"/>
        <v>15.961250421742323</v>
      </c>
      <c r="AE152" s="17">
        <f t="shared" si="115"/>
        <v>4.4336806727062004E-3</v>
      </c>
      <c r="AF152" s="17">
        <f>T152-AD152</f>
        <v>48.014040705448707</v>
      </c>
      <c r="AG152" s="17">
        <f t="shared" si="95"/>
        <v>1.3337233529291307E-2</v>
      </c>
      <c r="AH152" s="28">
        <f>0.5*'Ducati Panigale 1199 data'!$C$8*'WLTP class 3 v5'!F152^2</f>
        <v>1468.1875</v>
      </c>
      <c r="AI152" s="17">
        <f t="shared" si="96"/>
        <v>1.4681875</v>
      </c>
      <c r="AJ152" s="17" t="str">
        <f>IF(N152&lt;0, AI152, "0")</f>
        <v>0</v>
      </c>
      <c r="AK152" s="98">
        <f>AK151+AJ152</f>
        <v>161.42136496913579</v>
      </c>
      <c r="AL152" s="105">
        <f t="shared" si="97"/>
        <v>4.4839268046982163E-2</v>
      </c>
      <c r="AM152" s="98">
        <f>IF(N152 &gt; 0, AI152, )</f>
        <v>1.4681875</v>
      </c>
      <c r="AN152" s="98">
        <f t="shared" si="116"/>
        <v>574.13671141975306</v>
      </c>
      <c r="AO152" s="98">
        <f t="shared" si="98"/>
        <v>0.15948241983882031</v>
      </c>
      <c r="AP152" s="27">
        <f t="shared" si="99"/>
        <v>0</v>
      </c>
      <c r="AQ152" s="27">
        <f t="shared" si="100"/>
        <v>0</v>
      </c>
      <c r="AR152" s="27">
        <f t="shared" si="101"/>
        <v>0</v>
      </c>
      <c r="AS152" s="27">
        <f t="shared" si="102"/>
        <v>0</v>
      </c>
      <c r="AT152" s="27">
        <f t="shared" si="79"/>
        <v>0</v>
      </c>
      <c r="AU152" s="27">
        <f t="shared" si="79"/>
        <v>0</v>
      </c>
      <c r="AV152" s="27">
        <f t="shared" si="103"/>
        <v>0</v>
      </c>
      <c r="AW152" s="27">
        <f t="shared" si="104"/>
        <v>0</v>
      </c>
      <c r="AX152" s="27">
        <f t="shared" si="105"/>
        <v>0</v>
      </c>
      <c r="AY152" s="27">
        <f>AN152-AW152</f>
        <v>574.13671141975306</v>
      </c>
      <c r="AZ152" s="110">
        <f t="shared" si="106"/>
        <v>0.15948241983882031</v>
      </c>
      <c r="BB152" s="65">
        <v>0</v>
      </c>
      <c r="BC152" s="83">
        <f t="shared" si="107"/>
        <v>0</v>
      </c>
      <c r="BD152" s="83">
        <f t="shared" si="108"/>
        <v>0</v>
      </c>
      <c r="BE152" s="83">
        <f t="shared" si="109"/>
        <v>0</v>
      </c>
      <c r="BF152" s="83">
        <f t="shared" si="110"/>
        <v>0</v>
      </c>
      <c r="BG152" s="83">
        <f t="shared" si="111"/>
        <v>0</v>
      </c>
    </row>
    <row r="153" spans="2:59">
      <c r="B153" s="9" t="s">
        <v>32</v>
      </c>
      <c r="C153" s="9">
        <v>142</v>
      </c>
      <c r="D153" s="9">
        <v>142</v>
      </c>
      <c r="E153" s="18">
        <v>16.399999999999999</v>
      </c>
      <c r="F153" s="66">
        <f t="shared" si="80"/>
        <v>4.5555555555555554</v>
      </c>
      <c r="G153" s="17">
        <f t="shared" si="112"/>
        <v>0.99999999999999989</v>
      </c>
      <c r="H153" s="17">
        <f t="shared" si="81"/>
        <v>71.5</v>
      </c>
      <c r="I153" s="28">
        <f>'Ducati Panigale 1199 data'!$C$8*G153</f>
        <v>277.99999999999994</v>
      </c>
      <c r="J153" s="28">
        <f>'Ducati Panigale 1199 data'!$C$8*'Ducati Panigale 1199 data'!$C$15*'Ducati Panigale 1199 data'!$C$10</f>
        <v>54.543600000000005</v>
      </c>
      <c r="K153" s="28">
        <f>(0.5*'Ducati Panigale 1199 data'!$C$12)*'Ducati Panigale 1199 data'!$C$14*'Ducati Panigale 1199 data'!$C$11*F153^2</f>
        <v>2.9363023148148151</v>
      </c>
      <c r="L153" s="28">
        <f t="shared" si="82"/>
        <v>335.47990231481481</v>
      </c>
      <c r="M153" s="28">
        <f t="shared" si="78"/>
        <v>1528.2973327674897</v>
      </c>
      <c r="N153" s="17">
        <f t="shared" si="83"/>
        <v>1.5282973327674898</v>
      </c>
      <c r="O153" s="105">
        <f t="shared" si="84"/>
        <v>0</v>
      </c>
      <c r="P153" s="105">
        <f t="shared" si="85"/>
        <v>0</v>
      </c>
      <c r="Q153" s="105">
        <f t="shared" si="113"/>
        <v>21.032920200872077</v>
      </c>
      <c r="R153" s="27">
        <f t="shared" si="86"/>
        <v>5.8424778335755771E-3</v>
      </c>
      <c r="S153" s="98">
        <f t="shared" si="87"/>
        <v>1.5282973327674898</v>
      </c>
      <c r="T153" s="17">
        <f t="shared" si="114"/>
        <v>65.503588459958522</v>
      </c>
      <c r="U153" s="17">
        <f t="shared" si="88"/>
        <v>1.8195441238877366E-2</v>
      </c>
      <c r="V153" s="17">
        <f t="shared" si="89"/>
        <v>19.981274190828472</v>
      </c>
      <c r="W153" s="17">
        <f t="shared" si="90"/>
        <v>19.182023223195333</v>
      </c>
      <c r="X153" s="17">
        <f t="shared" si="90"/>
        <v>18.414742294267519</v>
      </c>
      <c r="Y153" s="17">
        <f t="shared" si="91"/>
        <v>18.230594871324843</v>
      </c>
      <c r="Z153" s="17">
        <f>Y153/3600</f>
        <v>5.0640541309235673E-3</v>
      </c>
      <c r="AA153" s="17">
        <f>0.96*Y153</f>
        <v>17.501371076471848</v>
      </c>
      <c r="AB153" s="17">
        <f t="shared" si="92"/>
        <v>16.801316233412972</v>
      </c>
      <c r="AC153" s="17">
        <f t="shared" si="93"/>
        <v>15.961250421742323</v>
      </c>
      <c r="AD153" s="17">
        <f t="shared" si="94"/>
        <v>15.961250421742323</v>
      </c>
      <c r="AE153" s="17">
        <f t="shared" si="115"/>
        <v>4.4336806727062004E-3</v>
      </c>
      <c r="AF153" s="17">
        <f>T153-AD153</f>
        <v>49.542338038216201</v>
      </c>
      <c r="AG153" s="17">
        <f t="shared" si="95"/>
        <v>1.3761760566171167E-2</v>
      </c>
      <c r="AH153" s="28">
        <f>0.5*'Ducati Panigale 1199 data'!$C$8*'WLTP class 3 v5'!F153^2</f>
        <v>2884.679012345679</v>
      </c>
      <c r="AI153" s="17">
        <f t="shared" si="96"/>
        <v>2.8846790123456789</v>
      </c>
      <c r="AJ153" s="17" t="str">
        <f>IF(N153&lt;0, AI153, "0")</f>
        <v>0</v>
      </c>
      <c r="AK153" s="98">
        <f>AK152+AJ153</f>
        <v>161.42136496913579</v>
      </c>
      <c r="AL153" s="105">
        <f t="shared" si="97"/>
        <v>4.4839268046982163E-2</v>
      </c>
      <c r="AM153" s="98">
        <f>IF(N153 &gt; 0, AI153, )</f>
        <v>2.8846790123456789</v>
      </c>
      <c r="AN153" s="98">
        <f t="shared" si="116"/>
        <v>577.02139043209877</v>
      </c>
      <c r="AO153" s="98">
        <f t="shared" si="98"/>
        <v>0.16028371956447188</v>
      </c>
      <c r="AP153" s="27">
        <f t="shared" si="99"/>
        <v>0</v>
      </c>
      <c r="AQ153" s="27">
        <f t="shared" si="100"/>
        <v>0</v>
      </c>
      <c r="AR153" s="27">
        <f t="shared" si="101"/>
        <v>0</v>
      </c>
      <c r="AS153" s="27">
        <f t="shared" si="102"/>
        <v>0</v>
      </c>
      <c r="AT153" s="27">
        <f t="shared" si="79"/>
        <v>0</v>
      </c>
      <c r="AU153" s="27">
        <f t="shared" si="79"/>
        <v>0</v>
      </c>
      <c r="AV153" s="27">
        <f t="shared" si="103"/>
        <v>0</v>
      </c>
      <c r="AW153" s="27">
        <f t="shared" si="104"/>
        <v>0</v>
      </c>
      <c r="AX153" s="27">
        <f t="shared" si="105"/>
        <v>0</v>
      </c>
      <c r="AY153" s="27">
        <f>AN153-AW153</f>
        <v>577.02139043209877</v>
      </c>
      <c r="AZ153" s="110">
        <f t="shared" si="106"/>
        <v>0.16028371956447188</v>
      </c>
      <c r="BB153" s="65">
        <v>0</v>
      </c>
      <c r="BC153" s="83">
        <f t="shared" si="107"/>
        <v>0</v>
      </c>
      <c r="BD153" s="83">
        <f t="shared" si="108"/>
        <v>0</v>
      </c>
      <c r="BE153" s="83">
        <f t="shared" si="109"/>
        <v>0</v>
      </c>
      <c r="BF153" s="83">
        <f t="shared" si="110"/>
        <v>0</v>
      </c>
      <c r="BG153" s="83">
        <f t="shared" si="111"/>
        <v>0</v>
      </c>
    </row>
    <row r="154" spans="2:59">
      <c r="B154" s="9" t="s">
        <v>32</v>
      </c>
      <c r="C154" s="9">
        <v>143</v>
      </c>
      <c r="D154" s="9">
        <v>143</v>
      </c>
      <c r="E154" s="18">
        <v>18.899999999999999</v>
      </c>
      <c r="F154" s="66">
        <f t="shared" si="80"/>
        <v>5.25</v>
      </c>
      <c r="G154" s="17">
        <f t="shared" si="112"/>
        <v>0.4861111111111111</v>
      </c>
      <c r="H154" s="17">
        <f t="shared" si="81"/>
        <v>72</v>
      </c>
      <c r="I154" s="28">
        <f>'Ducati Panigale 1199 data'!$C$8*G154</f>
        <v>135.13888888888889</v>
      </c>
      <c r="J154" s="28">
        <f>'Ducati Panigale 1199 data'!$C$8*'Ducati Panigale 1199 data'!$C$15*'Ducati Panigale 1199 data'!$C$10</f>
        <v>54.543600000000005</v>
      </c>
      <c r="K154" s="28">
        <f>(0.5*'Ducati Panigale 1199 data'!$C$12)*'Ducati Panigale 1199 data'!$C$14*'Ducati Panigale 1199 data'!$C$11*F154^2</f>
        <v>3.8997492187500002</v>
      </c>
      <c r="L154" s="28">
        <f t="shared" si="82"/>
        <v>193.58223810763889</v>
      </c>
      <c r="M154" s="28">
        <f t="shared" si="78"/>
        <v>1016.3067500651041</v>
      </c>
      <c r="N154" s="17">
        <f t="shared" si="83"/>
        <v>1.0163067500651042</v>
      </c>
      <c r="O154" s="105">
        <f t="shared" si="84"/>
        <v>0</v>
      </c>
      <c r="P154" s="105">
        <f t="shared" si="85"/>
        <v>0</v>
      </c>
      <c r="Q154" s="105">
        <f t="shared" si="113"/>
        <v>21.032920200872077</v>
      </c>
      <c r="R154" s="27">
        <f t="shared" si="86"/>
        <v>5.8424778335755771E-3</v>
      </c>
      <c r="S154" s="98">
        <f t="shared" si="87"/>
        <v>1.0163067500651042</v>
      </c>
      <c r="T154" s="17">
        <f t="shared" si="114"/>
        <v>66.51989521002362</v>
      </c>
      <c r="U154" s="17">
        <f t="shared" si="88"/>
        <v>1.8477748669451007E-2</v>
      </c>
      <c r="V154" s="17">
        <f t="shared" si="89"/>
        <v>19.981274190828472</v>
      </c>
      <c r="W154" s="17">
        <f t="shared" si="90"/>
        <v>19.182023223195333</v>
      </c>
      <c r="X154" s="17">
        <f t="shared" si="90"/>
        <v>18.414742294267519</v>
      </c>
      <c r="Y154" s="17">
        <f t="shared" si="91"/>
        <v>18.230594871324843</v>
      </c>
      <c r="Z154" s="17">
        <f>Y154/3600</f>
        <v>5.0640541309235673E-3</v>
      </c>
      <c r="AA154" s="17">
        <f>0.96*Y154</f>
        <v>17.501371076471848</v>
      </c>
      <c r="AB154" s="17">
        <f t="shared" si="92"/>
        <v>16.801316233412972</v>
      </c>
      <c r="AC154" s="17">
        <f t="shared" si="93"/>
        <v>15.961250421742323</v>
      </c>
      <c r="AD154" s="17">
        <f t="shared" si="94"/>
        <v>15.961250421742323</v>
      </c>
      <c r="AE154" s="17">
        <f t="shared" si="115"/>
        <v>4.4336806727062004E-3</v>
      </c>
      <c r="AF154" s="17">
        <f>T154-AD154</f>
        <v>50.558644788281299</v>
      </c>
      <c r="AG154" s="17">
        <f t="shared" si="95"/>
        <v>1.4044067996744805E-2</v>
      </c>
      <c r="AH154" s="28">
        <f>0.5*'Ducati Panigale 1199 data'!$C$8*'WLTP class 3 v5'!F154^2</f>
        <v>3831.1875</v>
      </c>
      <c r="AI154" s="17">
        <f t="shared" si="96"/>
        <v>3.8311875</v>
      </c>
      <c r="AJ154" s="17" t="str">
        <f>IF(N154&lt;0, AI154, "0")</f>
        <v>0</v>
      </c>
      <c r="AK154" s="98">
        <f>AK153+AJ154</f>
        <v>161.42136496913579</v>
      </c>
      <c r="AL154" s="105">
        <f t="shared" si="97"/>
        <v>4.4839268046982163E-2</v>
      </c>
      <c r="AM154" s="98">
        <f>IF(N154 &gt; 0, AI154, )</f>
        <v>3.8311875</v>
      </c>
      <c r="AN154" s="98">
        <f t="shared" si="116"/>
        <v>580.85257793209882</v>
      </c>
      <c r="AO154" s="98">
        <f t="shared" si="98"/>
        <v>0.16134793831447189</v>
      </c>
      <c r="AP154" s="27">
        <f t="shared" si="99"/>
        <v>0</v>
      </c>
      <c r="AQ154" s="27">
        <f t="shared" si="100"/>
        <v>0</v>
      </c>
      <c r="AR154" s="27">
        <f t="shared" si="101"/>
        <v>0</v>
      </c>
      <c r="AS154" s="27">
        <f t="shared" si="102"/>
        <v>0</v>
      </c>
      <c r="AT154" s="27">
        <f t="shared" si="79"/>
        <v>0</v>
      </c>
      <c r="AU154" s="27">
        <f t="shared" si="79"/>
        <v>0</v>
      </c>
      <c r="AV154" s="27">
        <f t="shared" si="103"/>
        <v>0</v>
      </c>
      <c r="AW154" s="27">
        <f t="shared" si="104"/>
        <v>0</v>
      </c>
      <c r="AX154" s="27">
        <f t="shared" si="105"/>
        <v>0</v>
      </c>
      <c r="AY154" s="27">
        <f>AN154-AW154</f>
        <v>580.85257793209882</v>
      </c>
      <c r="AZ154" s="110">
        <f t="shared" si="106"/>
        <v>0.16134793831447189</v>
      </c>
      <c r="BB154" s="65">
        <v>0</v>
      </c>
      <c r="BC154" s="83">
        <f t="shared" si="107"/>
        <v>0</v>
      </c>
      <c r="BD154" s="83">
        <f t="shared" si="108"/>
        <v>0</v>
      </c>
      <c r="BE154" s="83">
        <f t="shared" si="109"/>
        <v>0</v>
      </c>
      <c r="BF154" s="83">
        <f t="shared" si="110"/>
        <v>0</v>
      </c>
      <c r="BG154" s="83">
        <f t="shared" si="111"/>
        <v>0</v>
      </c>
    </row>
    <row r="155" spans="2:59">
      <c r="B155" s="9" t="s">
        <v>32</v>
      </c>
      <c r="C155" s="9">
        <v>144</v>
      </c>
      <c r="D155" s="9">
        <v>144</v>
      </c>
      <c r="E155" s="18">
        <v>19.899999999999999</v>
      </c>
      <c r="F155" s="66">
        <f t="shared" si="80"/>
        <v>5.5277777777777777</v>
      </c>
      <c r="G155" s="17">
        <f t="shared" si="112"/>
        <v>0.26388888888888917</v>
      </c>
      <c r="H155" s="17">
        <f t="shared" si="81"/>
        <v>72.5</v>
      </c>
      <c r="I155" s="28">
        <f>'Ducati Panigale 1199 data'!$C$8*G155</f>
        <v>73.361111111111185</v>
      </c>
      <c r="J155" s="28">
        <f>'Ducati Panigale 1199 data'!$C$8*'Ducati Panigale 1199 data'!$C$15*'Ducati Panigale 1199 data'!$C$10</f>
        <v>54.543600000000005</v>
      </c>
      <c r="K155" s="28">
        <f>(0.5*'Ducati Panigale 1199 data'!$C$12)*'Ducati Panigale 1199 data'!$C$14*'Ducati Panigale 1199 data'!$C$11*F155^2</f>
        <v>4.3233383391203706</v>
      </c>
      <c r="L155" s="28">
        <f t="shared" si="82"/>
        <v>132.22804945023157</v>
      </c>
      <c r="M155" s="28">
        <f t="shared" si="78"/>
        <v>730.92727334989115</v>
      </c>
      <c r="N155" s="17">
        <f t="shared" si="83"/>
        <v>0.73092727334989116</v>
      </c>
      <c r="O155" s="105">
        <f t="shared" si="84"/>
        <v>0</v>
      </c>
      <c r="P155" s="105">
        <f t="shared" si="85"/>
        <v>0</v>
      </c>
      <c r="Q155" s="105">
        <f t="shared" si="113"/>
        <v>21.032920200872077</v>
      </c>
      <c r="R155" s="27">
        <f t="shared" si="86"/>
        <v>5.8424778335755771E-3</v>
      </c>
      <c r="S155" s="98">
        <f t="shared" si="87"/>
        <v>0.73092727334989116</v>
      </c>
      <c r="T155" s="17">
        <f t="shared" si="114"/>
        <v>67.250822483373511</v>
      </c>
      <c r="U155" s="17">
        <f t="shared" si="88"/>
        <v>1.868078402315931E-2</v>
      </c>
      <c r="V155" s="17">
        <f t="shared" si="89"/>
        <v>19.981274190828472</v>
      </c>
      <c r="W155" s="17">
        <f t="shared" si="90"/>
        <v>19.182023223195333</v>
      </c>
      <c r="X155" s="17">
        <f t="shared" si="90"/>
        <v>18.414742294267519</v>
      </c>
      <c r="Y155" s="17">
        <f t="shared" si="91"/>
        <v>18.230594871324843</v>
      </c>
      <c r="Z155" s="17">
        <f>Y155/3600</f>
        <v>5.0640541309235673E-3</v>
      </c>
      <c r="AA155" s="17">
        <f>0.96*Y155</f>
        <v>17.501371076471848</v>
      </c>
      <c r="AB155" s="17">
        <f t="shared" si="92"/>
        <v>16.801316233412972</v>
      </c>
      <c r="AC155" s="17">
        <f t="shared" si="93"/>
        <v>15.961250421742323</v>
      </c>
      <c r="AD155" s="17">
        <f t="shared" si="94"/>
        <v>15.961250421742323</v>
      </c>
      <c r="AE155" s="17">
        <f t="shared" si="115"/>
        <v>4.4336806727062004E-3</v>
      </c>
      <c r="AF155" s="17">
        <f>T155-AD155</f>
        <v>51.289572061631191</v>
      </c>
      <c r="AG155" s="17">
        <f t="shared" si="95"/>
        <v>1.4247103350453108E-2</v>
      </c>
      <c r="AH155" s="28">
        <f>0.5*'Ducati Panigale 1199 data'!$C$8*'WLTP class 3 v5'!F155^2</f>
        <v>4247.329475308642</v>
      </c>
      <c r="AI155" s="17">
        <f t="shared" si="96"/>
        <v>4.2473294753086419</v>
      </c>
      <c r="AJ155" s="17" t="str">
        <f>IF(N155&lt;0, AI155, "0")</f>
        <v>0</v>
      </c>
      <c r="AK155" s="98">
        <f>AK154+AJ155</f>
        <v>161.42136496913579</v>
      </c>
      <c r="AL155" s="105">
        <f t="shared" si="97"/>
        <v>4.4839268046982163E-2</v>
      </c>
      <c r="AM155" s="98">
        <f>IF(N155 &gt; 0, AI155, )</f>
        <v>4.2473294753086419</v>
      </c>
      <c r="AN155" s="98">
        <f t="shared" si="116"/>
        <v>585.0999074074075</v>
      </c>
      <c r="AO155" s="98">
        <f t="shared" si="98"/>
        <v>0.16252775205761319</v>
      </c>
      <c r="AP155" s="27">
        <f t="shared" si="99"/>
        <v>0</v>
      </c>
      <c r="AQ155" s="27">
        <f t="shared" si="100"/>
        <v>0</v>
      </c>
      <c r="AR155" s="27">
        <f t="shared" si="101"/>
        <v>0</v>
      </c>
      <c r="AS155" s="27">
        <f t="shared" si="102"/>
        <v>0</v>
      </c>
      <c r="AT155" s="27">
        <f t="shared" si="79"/>
        <v>0</v>
      </c>
      <c r="AU155" s="27">
        <f t="shared" si="79"/>
        <v>0</v>
      </c>
      <c r="AV155" s="27">
        <f t="shared" si="103"/>
        <v>0</v>
      </c>
      <c r="AW155" s="27">
        <f t="shared" si="104"/>
        <v>0</v>
      </c>
      <c r="AX155" s="27">
        <f t="shared" si="105"/>
        <v>0</v>
      </c>
      <c r="AY155" s="27">
        <f>AN155-AW155</f>
        <v>585.0999074074075</v>
      </c>
      <c r="AZ155" s="110">
        <f t="shared" si="106"/>
        <v>0.16252775205761319</v>
      </c>
      <c r="BB155" s="65">
        <v>0</v>
      </c>
      <c r="BC155" s="83">
        <f t="shared" si="107"/>
        <v>0</v>
      </c>
      <c r="BD155" s="83">
        <f t="shared" si="108"/>
        <v>0</v>
      </c>
      <c r="BE155" s="83">
        <f t="shared" si="109"/>
        <v>0</v>
      </c>
      <c r="BF155" s="83">
        <f t="shared" si="110"/>
        <v>0</v>
      </c>
      <c r="BG155" s="83">
        <f t="shared" si="111"/>
        <v>0</v>
      </c>
    </row>
    <row r="156" spans="2:59">
      <c r="B156" s="9" t="s">
        <v>32</v>
      </c>
      <c r="C156" s="9">
        <v>145</v>
      </c>
      <c r="D156" s="9">
        <v>145</v>
      </c>
      <c r="E156" s="18">
        <v>20.8</v>
      </c>
      <c r="F156" s="66">
        <f t="shared" si="80"/>
        <v>5.7777777777777777</v>
      </c>
      <c r="G156" s="17">
        <f t="shared" si="112"/>
        <v>0.40277777777777807</v>
      </c>
      <c r="H156" s="17">
        <f t="shared" si="81"/>
        <v>73</v>
      </c>
      <c r="I156" s="28">
        <f>'Ducati Panigale 1199 data'!$C$8*G156</f>
        <v>111.9722222222223</v>
      </c>
      <c r="J156" s="28">
        <f>'Ducati Panigale 1199 data'!$C$8*'Ducati Panigale 1199 data'!$C$15*'Ducati Panigale 1199 data'!$C$10</f>
        <v>54.543600000000005</v>
      </c>
      <c r="K156" s="28">
        <f>(0.5*'Ducati Panigale 1199 data'!$C$12)*'Ducati Panigale 1199 data'!$C$14*'Ducati Panigale 1199 data'!$C$11*F156^2</f>
        <v>4.7232370370370376</v>
      </c>
      <c r="L156" s="28">
        <f t="shared" si="82"/>
        <v>171.23905925925936</v>
      </c>
      <c r="M156" s="28">
        <f t="shared" si="78"/>
        <v>989.38123127572078</v>
      </c>
      <c r="N156" s="17">
        <f t="shared" si="83"/>
        <v>0.98938123127572075</v>
      </c>
      <c r="O156" s="105">
        <f t="shared" si="84"/>
        <v>0</v>
      </c>
      <c r="P156" s="105">
        <f t="shared" si="85"/>
        <v>0</v>
      </c>
      <c r="Q156" s="105">
        <f t="shared" si="113"/>
        <v>21.032920200872077</v>
      </c>
      <c r="R156" s="27">
        <f t="shared" si="86"/>
        <v>5.8424778335755771E-3</v>
      </c>
      <c r="S156" s="98">
        <f t="shared" si="87"/>
        <v>0.98938123127572075</v>
      </c>
      <c r="T156" s="17">
        <f t="shared" si="114"/>
        <v>68.240203714649226</v>
      </c>
      <c r="U156" s="17">
        <f t="shared" si="88"/>
        <v>1.8955612142958118E-2</v>
      </c>
      <c r="V156" s="17">
        <f t="shared" si="89"/>
        <v>19.981274190828472</v>
      </c>
      <c r="W156" s="17">
        <f t="shared" si="90"/>
        <v>19.182023223195333</v>
      </c>
      <c r="X156" s="17">
        <f t="shared" si="90"/>
        <v>18.414742294267519</v>
      </c>
      <c r="Y156" s="17">
        <f t="shared" si="91"/>
        <v>18.230594871324843</v>
      </c>
      <c r="Z156" s="17">
        <f>Y156/3600</f>
        <v>5.0640541309235673E-3</v>
      </c>
      <c r="AA156" s="17">
        <f>0.96*Y156</f>
        <v>17.501371076471848</v>
      </c>
      <c r="AB156" s="17">
        <f t="shared" si="92"/>
        <v>16.801316233412972</v>
      </c>
      <c r="AC156" s="17">
        <f t="shared" si="93"/>
        <v>15.961250421742323</v>
      </c>
      <c r="AD156" s="17">
        <f t="shared" si="94"/>
        <v>15.961250421742323</v>
      </c>
      <c r="AE156" s="17">
        <f t="shared" si="115"/>
        <v>4.4336806727062004E-3</v>
      </c>
      <c r="AF156" s="17">
        <f>T156-AD156</f>
        <v>52.278953292906905</v>
      </c>
      <c r="AG156" s="17">
        <f t="shared" si="95"/>
        <v>1.4521931470251917E-2</v>
      </c>
      <c r="AH156" s="28">
        <f>0.5*'Ducati Panigale 1199 data'!$C$8*'WLTP class 3 v5'!F156^2</f>
        <v>4640.1975308641977</v>
      </c>
      <c r="AI156" s="17">
        <f t="shared" si="96"/>
        <v>4.6401975308641976</v>
      </c>
      <c r="AJ156" s="17" t="str">
        <f>IF(N156&lt;0, AI156, "0")</f>
        <v>0</v>
      </c>
      <c r="AK156" s="98">
        <f>AK155+AJ156</f>
        <v>161.42136496913579</v>
      </c>
      <c r="AL156" s="105">
        <f t="shared" si="97"/>
        <v>4.4839268046982163E-2</v>
      </c>
      <c r="AM156" s="98">
        <f>IF(N156 &gt; 0, AI156, )</f>
        <v>4.6401975308641976</v>
      </c>
      <c r="AN156" s="98">
        <f t="shared" si="116"/>
        <v>589.74010493827166</v>
      </c>
      <c r="AO156" s="98">
        <f t="shared" si="98"/>
        <v>0.16381669581618657</v>
      </c>
      <c r="AP156" s="27">
        <f t="shared" si="99"/>
        <v>0</v>
      </c>
      <c r="AQ156" s="27">
        <f t="shared" si="100"/>
        <v>0</v>
      </c>
      <c r="AR156" s="27">
        <f t="shared" si="101"/>
        <v>0</v>
      </c>
      <c r="AS156" s="27">
        <f t="shared" si="102"/>
        <v>0</v>
      </c>
      <c r="AT156" s="27">
        <f t="shared" si="79"/>
        <v>0</v>
      </c>
      <c r="AU156" s="27">
        <f t="shared" si="79"/>
        <v>0</v>
      </c>
      <c r="AV156" s="27">
        <f t="shared" si="103"/>
        <v>0</v>
      </c>
      <c r="AW156" s="27">
        <f t="shared" si="104"/>
        <v>0</v>
      </c>
      <c r="AX156" s="27">
        <f t="shared" si="105"/>
        <v>0</v>
      </c>
      <c r="AY156" s="27">
        <f>AN156-AW156</f>
        <v>589.74010493827166</v>
      </c>
      <c r="AZ156" s="110">
        <f t="shared" si="106"/>
        <v>0.16381669581618657</v>
      </c>
      <c r="BB156" s="65">
        <v>0</v>
      </c>
      <c r="BC156" s="83">
        <f t="shared" si="107"/>
        <v>0</v>
      </c>
      <c r="BD156" s="83">
        <f t="shared" si="108"/>
        <v>0</v>
      </c>
      <c r="BE156" s="83">
        <f t="shared" si="109"/>
        <v>0</v>
      </c>
      <c r="BF156" s="83">
        <f t="shared" si="110"/>
        <v>0</v>
      </c>
      <c r="BG156" s="83">
        <f t="shared" si="111"/>
        <v>0</v>
      </c>
    </row>
    <row r="157" spans="2:59">
      <c r="B157" s="9" t="s">
        <v>32</v>
      </c>
      <c r="C157" s="9">
        <v>146</v>
      </c>
      <c r="D157" s="9">
        <v>146</v>
      </c>
      <c r="E157" s="18">
        <v>22.8</v>
      </c>
      <c r="F157" s="66">
        <f t="shared" si="80"/>
        <v>6.333333333333333</v>
      </c>
      <c r="G157" s="17">
        <f t="shared" si="112"/>
        <v>0.63888888888888862</v>
      </c>
      <c r="H157" s="17">
        <f t="shared" si="81"/>
        <v>73.5</v>
      </c>
      <c r="I157" s="28">
        <f>'Ducati Panigale 1199 data'!$C$8*G157</f>
        <v>177.61111111111103</v>
      </c>
      <c r="J157" s="28">
        <f>'Ducati Panigale 1199 data'!$C$8*'Ducati Panigale 1199 data'!$C$15*'Ducati Panigale 1199 data'!$C$10</f>
        <v>54.543600000000005</v>
      </c>
      <c r="K157" s="28">
        <f>(0.5*'Ducati Panigale 1199 data'!$C$12)*'Ducati Panigale 1199 data'!$C$14*'Ducati Panigale 1199 data'!$C$11*F157^2</f>
        <v>5.6752208333333334</v>
      </c>
      <c r="L157" s="28">
        <f t="shared" si="82"/>
        <v>237.82993194444435</v>
      </c>
      <c r="M157" s="28">
        <f t="shared" si="78"/>
        <v>1506.2562356481476</v>
      </c>
      <c r="N157" s="17">
        <f t="shared" si="83"/>
        <v>1.5062562356481477</v>
      </c>
      <c r="O157" s="105">
        <f t="shared" si="84"/>
        <v>0</v>
      </c>
      <c r="P157" s="105">
        <f t="shared" si="85"/>
        <v>0</v>
      </c>
      <c r="Q157" s="105">
        <f t="shared" si="113"/>
        <v>21.032920200872077</v>
      </c>
      <c r="R157" s="27">
        <f t="shared" si="86"/>
        <v>5.8424778335755771E-3</v>
      </c>
      <c r="S157" s="98">
        <f t="shared" si="87"/>
        <v>1.5062562356481477</v>
      </c>
      <c r="T157" s="17">
        <f t="shared" si="114"/>
        <v>69.746459950297378</v>
      </c>
      <c r="U157" s="17">
        <f t="shared" si="88"/>
        <v>1.9374016652860381E-2</v>
      </c>
      <c r="V157" s="17">
        <f t="shared" si="89"/>
        <v>19.981274190828472</v>
      </c>
      <c r="W157" s="17">
        <f t="shared" si="90"/>
        <v>19.182023223195333</v>
      </c>
      <c r="X157" s="17">
        <f t="shared" si="90"/>
        <v>18.414742294267519</v>
      </c>
      <c r="Y157" s="17">
        <f t="shared" si="91"/>
        <v>18.230594871324843</v>
      </c>
      <c r="Z157" s="17">
        <f>Y157/3600</f>
        <v>5.0640541309235673E-3</v>
      </c>
      <c r="AA157" s="17">
        <f>0.96*Y157</f>
        <v>17.501371076471848</v>
      </c>
      <c r="AB157" s="17">
        <f t="shared" si="92"/>
        <v>16.801316233412972</v>
      </c>
      <c r="AC157" s="17">
        <f t="shared" si="93"/>
        <v>15.961250421742323</v>
      </c>
      <c r="AD157" s="17">
        <f t="shared" si="94"/>
        <v>15.961250421742323</v>
      </c>
      <c r="AE157" s="17">
        <f t="shared" si="115"/>
        <v>4.4336806727062004E-3</v>
      </c>
      <c r="AF157" s="17">
        <f>T157-AD157</f>
        <v>53.785209528555058</v>
      </c>
      <c r="AG157" s="17">
        <f t="shared" si="95"/>
        <v>1.4940335980154183E-2</v>
      </c>
      <c r="AH157" s="28">
        <f>0.5*'Ducati Panigale 1199 data'!$C$8*'WLTP class 3 v5'!F157^2</f>
        <v>5575.4444444444443</v>
      </c>
      <c r="AI157" s="17">
        <f t="shared" si="96"/>
        <v>5.575444444444444</v>
      </c>
      <c r="AJ157" s="17" t="str">
        <f>IF(N157&lt;0, AI157, "0")</f>
        <v>0</v>
      </c>
      <c r="AK157" s="98">
        <f>AK156+AJ157</f>
        <v>161.42136496913579</v>
      </c>
      <c r="AL157" s="105">
        <f t="shared" si="97"/>
        <v>4.4839268046982163E-2</v>
      </c>
      <c r="AM157" s="98">
        <f>IF(N157 &gt; 0, AI157, )</f>
        <v>5.575444444444444</v>
      </c>
      <c r="AN157" s="98">
        <f t="shared" si="116"/>
        <v>595.31554938271609</v>
      </c>
      <c r="AO157" s="98">
        <f t="shared" si="98"/>
        <v>0.1653654303840878</v>
      </c>
      <c r="AP157" s="27">
        <f t="shared" si="99"/>
        <v>0</v>
      </c>
      <c r="AQ157" s="27">
        <f t="shared" si="100"/>
        <v>0</v>
      </c>
      <c r="AR157" s="27">
        <f t="shared" si="101"/>
        <v>0</v>
      </c>
      <c r="AS157" s="27">
        <f t="shared" si="102"/>
        <v>0</v>
      </c>
      <c r="AT157" s="27">
        <f t="shared" si="79"/>
        <v>0</v>
      </c>
      <c r="AU157" s="27">
        <f t="shared" si="79"/>
        <v>0</v>
      </c>
      <c r="AV157" s="27">
        <f t="shared" si="103"/>
        <v>0</v>
      </c>
      <c r="AW157" s="27">
        <f t="shared" si="104"/>
        <v>0</v>
      </c>
      <c r="AX157" s="27">
        <f t="shared" si="105"/>
        <v>0</v>
      </c>
      <c r="AY157" s="27">
        <f>AN157-AW157</f>
        <v>595.31554938271609</v>
      </c>
      <c r="AZ157" s="110">
        <f t="shared" si="106"/>
        <v>0.1653654303840878</v>
      </c>
      <c r="BB157" s="65">
        <v>0</v>
      </c>
      <c r="BC157" s="83">
        <f t="shared" si="107"/>
        <v>0</v>
      </c>
      <c r="BD157" s="83">
        <f t="shared" si="108"/>
        <v>0</v>
      </c>
      <c r="BE157" s="83">
        <f t="shared" si="109"/>
        <v>0</v>
      </c>
      <c r="BF157" s="83">
        <f t="shared" si="110"/>
        <v>0</v>
      </c>
      <c r="BG157" s="83">
        <f t="shared" si="111"/>
        <v>0</v>
      </c>
    </row>
    <row r="158" spans="2:59">
      <c r="B158" s="9" t="s">
        <v>32</v>
      </c>
      <c r="C158" s="9">
        <v>147</v>
      </c>
      <c r="D158" s="9">
        <v>147</v>
      </c>
      <c r="E158" s="18">
        <v>25.4</v>
      </c>
      <c r="F158" s="66">
        <f t="shared" si="80"/>
        <v>7.0555555555555554</v>
      </c>
      <c r="G158" s="17">
        <f t="shared" si="112"/>
        <v>0.68055555555555536</v>
      </c>
      <c r="H158" s="17">
        <f t="shared" si="81"/>
        <v>74</v>
      </c>
      <c r="I158" s="28">
        <f>'Ducati Panigale 1199 data'!$C$8*G158</f>
        <v>189.1944444444444</v>
      </c>
      <c r="J158" s="28">
        <f>'Ducati Panigale 1199 data'!$C$8*'Ducati Panigale 1199 data'!$C$15*'Ducati Panigale 1199 data'!$C$10</f>
        <v>54.543600000000005</v>
      </c>
      <c r="K158" s="28">
        <f>(0.5*'Ducati Panigale 1199 data'!$C$12)*'Ducati Panigale 1199 data'!$C$14*'Ducati Panigale 1199 data'!$C$11*F158^2</f>
        <v>7.0433700231481486</v>
      </c>
      <c r="L158" s="28">
        <f t="shared" si="82"/>
        <v>250.78141446759255</v>
      </c>
      <c r="M158" s="28">
        <f t="shared" si="78"/>
        <v>1769.402202076903</v>
      </c>
      <c r="N158" s="17">
        <f t="shared" si="83"/>
        <v>1.7694022020769029</v>
      </c>
      <c r="O158" s="105">
        <f t="shared" si="84"/>
        <v>0</v>
      </c>
      <c r="P158" s="105">
        <f t="shared" si="85"/>
        <v>0</v>
      </c>
      <c r="Q158" s="105">
        <f t="shared" si="113"/>
        <v>21.032920200872077</v>
      </c>
      <c r="R158" s="27">
        <f t="shared" si="86"/>
        <v>5.8424778335755771E-3</v>
      </c>
      <c r="S158" s="98">
        <f t="shared" si="87"/>
        <v>1.7694022020769029</v>
      </c>
      <c r="T158" s="17">
        <f t="shared" si="114"/>
        <v>71.515862152374282</v>
      </c>
      <c r="U158" s="17">
        <f t="shared" si="88"/>
        <v>1.986551726454841E-2</v>
      </c>
      <c r="V158" s="17">
        <f t="shared" si="89"/>
        <v>19.981274190828472</v>
      </c>
      <c r="W158" s="17">
        <f t="shared" si="90"/>
        <v>19.182023223195333</v>
      </c>
      <c r="X158" s="17">
        <f t="shared" si="90"/>
        <v>18.414742294267519</v>
      </c>
      <c r="Y158" s="17">
        <f t="shared" si="91"/>
        <v>18.230594871324843</v>
      </c>
      <c r="Z158" s="17">
        <f>Y158/3600</f>
        <v>5.0640541309235673E-3</v>
      </c>
      <c r="AA158" s="17">
        <f>0.96*Y158</f>
        <v>17.501371076471848</v>
      </c>
      <c r="AB158" s="17">
        <f t="shared" si="92"/>
        <v>16.801316233412972</v>
      </c>
      <c r="AC158" s="17">
        <f t="shared" si="93"/>
        <v>15.961250421742323</v>
      </c>
      <c r="AD158" s="17">
        <f t="shared" si="94"/>
        <v>15.961250421742323</v>
      </c>
      <c r="AE158" s="17">
        <f t="shared" si="115"/>
        <v>4.4336806727062004E-3</v>
      </c>
      <c r="AF158" s="17">
        <f>T158-AD158</f>
        <v>55.554611730631962</v>
      </c>
      <c r="AG158" s="17">
        <f t="shared" si="95"/>
        <v>1.5431836591842212E-2</v>
      </c>
      <c r="AH158" s="28">
        <f>0.5*'Ducati Panigale 1199 data'!$C$8*'WLTP class 3 v5'!F158^2</f>
        <v>6919.5401234567898</v>
      </c>
      <c r="AI158" s="17">
        <f t="shared" si="96"/>
        <v>6.9195401234567901</v>
      </c>
      <c r="AJ158" s="17" t="str">
        <f>IF(N158&lt;0, AI158, "0")</f>
        <v>0</v>
      </c>
      <c r="AK158" s="98">
        <f>AK157+AJ158</f>
        <v>161.42136496913579</v>
      </c>
      <c r="AL158" s="105">
        <f t="shared" si="97"/>
        <v>4.4839268046982163E-2</v>
      </c>
      <c r="AM158" s="98">
        <f>IF(N158 &gt; 0, AI158, )</f>
        <v>6.9195401234567901</v>
      </c>
      <c r="AN158" s="98">
        <f t="shared" si="116"/>
        <v>602.23508950617293</v>
      </c>
      <c r="AO158" s="98">
        <f t="shared" si="98"/>
        <v>0.1672875248628258</v>
      </c>
      <c r="AP158" s="27">
        <f t="shared" si="99"/>
        <v>0</v>
      </c>
      <c r="AQ158" s="27">
        <f t="shared" si="100"/>
        <v>0</v>
      </c>
      <c r="AR158" s="27">
        <f t="shared" si="101"/>
        <v>0</v>
      </c>
      <c r="AS158" s="27">
        <f t="shared" si="102"/>
        <v>0</v>
      </c>
      <c r="AT158" s="27">
        <f t="shared" si="79"/>
        <v>0</v>
      </c>
      <c r="AU158" s="27">
        <f t="shared" si="79"/>
        <v>0</v>
      </c>
      <c r="AV158" s="27">
        <f t="shared" si="103"/>
        <v>0</v>
      </c>
      <c r="AW158" s="27">
        <f t="shared" si="104"/>
        <v>0</v>
      </c>
      <c r="AX158" s="27">
        <f t="shared" si="105"/>
        <v>0</v>
      </c>
      <c r="AY158" s="27">
        <f>AN158-AW158</f>
        <v>602.23508950617293</v>
      </c>
      <c r="AZ158" s="110">
        <f t="shared" si="106"/>
        <v>0.1672875248628258</v>
      </c>
      <c r="BB158" s="65">
        <v>0</v>
      </c>
      <c r="BC158" s="83">
        <f t="shared" si="107"/>
        <v>0</v>
      </c>
      <c r="BD158" s="83">
        <f t="shared" si="108"/>
        <v>0</v>
      </c>
      <c r="BE158" s="83">
        <f t="shared" si="109"/>
        <v>0</v>
      </c>
      <c r="BF158" s="83">
        <f t="shared" si="110"/>
        <v>0</v>
      </c>
      <c r="BG158" s="83">
        <f t="shared" si="111"/>
        <v>0</v>
      </c>
    </row>
    <row r="159" spans="2:59">
      <c r="B159" s="9" t="s">
        <v>32</v>
      </c>
      <c r="C159" s="9">
        <v>148</v>
      </c>
      <c r="D159" s="9">
        <v>148</v>
      </c>
      <c r="E159" s="18">
        <v>27.7</v>
      </c>
      <c r="F159" s="66">
        <f t="shared" si="80"/>
        <v>7.6944444444444446</v>
      </c>
      <c r="G159" s="17">
        <f t="shared" si="112"/>
        <v>0.5277777777777779</v>
      </c>
      <c r="H159" s="17">
        <f t="shared" si="81"/>
        <v>74.5</v>
      </c>
      <c r="I159" s="28">
        <f>'Ducati Panigale 1199 data'!$C$8*G159</f>
        <v>146.72222222222226</v>
      </c>
      <c r="J159" s="28">
        <f>'Ducati Panigale 1199 data'!$C$8*'Ducati Panigale 1199 data'!$C$15*'Ducati Panigale 1199 data'!$C$10</f>
        <v>54.543600000000005</v>
      </c>
      <c r="K159" s="28">
        <f>(0.5*'Ducati Panigale 1199 data'!$C$12)*'Ducati Panigale 1199 data'!$C$14*'Ducati Panigale 1199 data'!$C$11*F159^2</f>
        <v>8.3766932002314825</v>
      </c>
      <c r="L159" s="28">
        <f t="shared" si="82"/>
        <v>209.64251542245373</v>
      </c>
      <c r="M159" s="28">
        <f t="shared" si="78"/>
        <v>1613.0826881116579</v>
      </c>
      <c r="N159" s="17">
        <f t="shared" si="83"/>
        <v>1.613082688111658</v>
      </c>
      <c r="O159" s="105">
        <f t="shared" si="84"/>
        <v>0</v>
      </c>
      <c r="P159" s="105">
        <f t="shared" si="85"/>
        <v>0</v>
      </c>
      <c r="Q159" s="105">
        <f t="shared" si="113"/>
        <v>21.032920200872077</v>
      </c>
      <c r="R159" s="27">
        <f t="shared" si="86"/>
        <v>5.8424778335755771E-3</v>
      </c>
      <c r="S159" s="98">
        <f t="shared" si="87"/>
        <v>1.613082688111658</v>
      </c>
      <c r="T159" s="17">
        <f t="shared" si="114"/>
        <v>73.128944840485943</v>
      </c>
      <c r="U159" s="17">
        <f t="shared" si="88"/>
        <v>2.0313595789023874E-2</v>
      </c>
      <c r="V159" s="17">
        <f t="shared" si="89"/>
        <v>19.981274190828472</v>
      </c>
      <c r="W159" s="17">
        <f t="shared" si="90"/>
        <v>19.182023223195333</v>
      </c>
      <c r="X159" s="17">
        <f t="shared" si="90"/>
        <v>18.414742294267519</v>
      </c>
      <c r="Y159" s="17">
        <f t="shared" si="91"/>
        <v>18.230594871324843</v>
      </c>
      <c r="Z159" s="17">
        <f>Y159/3600</f>
        <v>5.0640541309235673E-3</v>
      </c>
      <c r="AA159" s="17">
        <f>0.96*Y159</f>
        <v>17.501371076471848</v>
      </c>
      <c r="AB159" s="17">
        <f t="shared" si="92"/>
        <v>16.801316233412972</v>
      </c>
      <c r="AC159" s="17">
        <f t="shared" si="93"/>
        <v>15.961250421742323</v>
      </c>
      <c r="AD159" s="17">
        <f t="shared" si="94"/>
        <v>15.961250421742323</v>
      </c>
      <c r="AE159" s="17">
        <f t="shared" si="115"/>
        <v>4.4336806727062004E-3</v>
      </c>
      <c r="AF159" s="17">
        <f>T159-AD159</f>
        <v>57.167694418743622</v>
      </c>
      <c r="AG159" s="17">
        <f t="shared" si="95"/>
        <v>1.5879915116317672E-2</v>
      </c>
      <c r="AH159" s="28">
        <f>0.5*'Ducati Panigale 1199 data'!$C$8*'WLTP class 3 v5'!F159^2</f>
        <v>8229.422067901236</v>
      </c>
      <c r="AI159" s="17">
        <f t="shared" si="96"/>
        <v>8.2294220679012362</v>
      </c>
      <c r="AJ159" s="17" t="str">
        <f>IF(N159&lt;0, AI159, "0")</f>
        <v>0</v>
      </c>
      <c r="AK159" s="98">
        <f>AK158+AJ159</f>
        <v>161.42136496913579</v>
      </c>
      <c r="AL159" s="105">
        <f t="shared" si="97"/>
        <v>4.4839268046982163E-2</v>
      </c>
      <c r="AM159" s="98">
        <f>IF(N159 &gt; 0, AI159, )</f>
        <v>8.2294220679012362</v>
      </c>
      <c r="AN159" s="98">
        <f t="shared" si="116"/>
        <v>610.46451157407421</v>
      </c>
      <c r="AO159" s="98">
        <f t="shared" si="98"/>
        <v>0.16957347543724283</v>
      </c>
      <c r="AP159" s="27">
        <f t="shared" si="99"/>
        <v>0</v>
      </c>
      <c r="AQ159" s="27">
        <f t="shared" si="100"/>
        <v>0</v>
      </c>
      <c r="AR159" s="27">
        <f t="shared" si="101"/>
        <v>0</v>
      </c>
      <c r="AS159" s="27">
        <f t="shared" si="102"/>
        <v>0</v>
      </c>
      <c r="AT159" s="27">
        <f t="shared" si="79"/>
        <v>0</v>
      </c>
      <c r="AU159" s="27">
        <f t="shared" si="79"/>
        <v>0</v>
      </c>
      <c r="AV159" s="27">
        <f t="shared" si="103"/>
        <v>0</v>
      </c>
      <c r="AW159" s="27">
        <f t="shared" si="104"/>
        <v>0</v>
      </c>
      <c r="AX159" s="27">
        <f t="shared" si="105"/>
        <v>0</v>
      </c>
      <c r="AY159" s="27">
        <f>AN159-AW159</f>
        <v>610.46451157407421</v>
      </c>
      <c r="AZ159" s="110">
        <f t="shared" si="106"/>
        <v>0.16957347543724283</v>
      </c>
      <c r="BB159" s="65">
        <v>0</v>
      </c>
      <c r="BC159" s="83">
        <f t="shared" si="107"/>
        <v>0</v>
      </c>
      <c r="BD159" s="83">
        <f t="shared" si="108"/>
        <v>0</v>
      </c>
      <c r="BE159" s="83">
        <f t="shared" si="109"/>
        <v>0</v>
      </c>
      <c r="BF159" s="83">
        <f t="shared" si="110"/>
        <v>0</v>
      </c>
      <c r="BG159" s="83">
        <f t="shared" si="111"/>
        <v>0</v>
      </c>
    </row>
    <row r="160" spans="2:59">
      <c r="B160" s="9" t="s">
        <v>32</v>
      </c>
      <c r="C160" s="9">
        <v>149</v>
      </c>
      <c r="D160" s="9">
        <v>149</v>
      </c>
      <c r="E160" s="18">
        <v>29.2</v>
      </c>
      <c r="F160" s="66">
        <f t="shared" si="80"/>
        <v>8.1111111111111107</v>
      </c>
      <c r="G160" s="17">
        <f t="shared" si="112"/>
        <v>0.29166666666666685</v>
      </c>
      <c r="H160" s="17">
        <f t="shared" si="81"/>
        <v>75</v>
      </c>
      <c r="I160" s="28">
        <f>'Ducati Panigale 1199 data'!$C$8*G160</f>
        <v>81.083333333333385</v>
      </c>
      <c r="J160" s="28">
        <f>'Ducati Panigale 1199 data'!$C$8*'Ducati Panigale 1199 data'!$C$15*'Ducati Panigale 1199 data'!$C$10</f>
        <v>54.543600000000005</v>
      </c>
      <c r="K160" s="28">
        <f>(0.5*'Ducati Panigale 1199 data'!$C$12)*'Ducati Panigale 1199 data'!$C$14*'Ducati Panigale 1199 data'!$C$11*F160^2</f>
        <v>9.3084800925925926</v>
      </c>
      <c r="L160" s="28">
        <f t="shared" si="82"/>
        <v>144.93541342592599</v>
      </c>
      <c r="M160" s="28">
        <f t="shared" si="78"/>
        <v>1175.5872422325108</v>
      </c>
      <c r="N160" s="17">
        <f t="shared" si="83"/>
        <v>1.1755872422325109</v>
      </c>
      <c r="O160" s="105">
        <f t="shared" si="84"/>
        <v>0</v>
      </c>
      <c r="P160" s="105">
        <f t="shared" si="85"/>
        <v>0</v>
      </c>
      <c r="Q160" s="105">
        <f t="shared" si="113"/>
        <v>21.032920200872077</v>
      </c>
      <c r="R160" s="27">
        <f t="shared" si="86"/>
        <v>5.8424778335755771E-3</v>
      </c>
      <c r="S160" s="98">
        <f t="shared" si="87"/>
        <v>1.1755872422325109</v>
      </c>
      <c r="T160" s="17">
        <f t="shared" si="114"/>
        <v>74.304532082718453</v>
      </c>
      <c r="U160" s="17">
        <f t="shared" si="88"/>
        <v>2.0640147800755126E-2</v>
      </c>
      <c r="V160" s="17">
        <f t="shared" si="89"/>
        <v>19.981274190828472</v>
      </c>
      <c r="W160" s="17">
        <f t="shared" si="90"/>
        <v>19.182023223195333</v>
      </c>
      <c r="X160" s="17">
        <f t="shared" si="90"/>
        <v>18.414742294267519</v>
      </c>
      <c r="Y160" s="17">
        <f t="shared" si="91"/>
        <v>18.230594871324843</v>
      </c>
      <c r="Z160" s="17">
        <f>Y160/3600</f>
        <v>5.0640541309235673E-3</v>
      </c>
      <c r="AA160" s="17">
        <f>0.96*Y160</f>
        <v>17.501371076471848</v>
      </c>
      <c r="AB160" s="17">
        <f t="shared" si="92"/>
        <v>16.801316233412972</v>
      </c>
      <c r="AC160" s="17">
        <f t="shared" si="93"/>
        <v>15.961250421742323</v>
      </c>
      <c r="AD160" s="17">
        <f t="shared" si="94"/>
        <v>15.961250421742323</v>
      </c>
      <c r="AE160" s="17">
        <f t="shared" si="115"/>
        <v>4.4336806727062004E-3</v>
      </c>
      <c r="AF160" s="17">
        <f>T160-AD160</f>
        <v>58.343281660976132</v>
      </c>
      <c r="AG160" s="17">
        <f t="shared" si="95"/>
        <v>1.6206467128048924E-2</v>
      </c>
      <c r="AH160" s="28">
        <f>0.5*'Ducati Panigale 1199 data'!$C$8*'WLTP class 3 v5'!F160^2</f>
        <v>9144.8271604938254</v>
      </c>
      <c r="AI160" s="17">
        <f t="shared" si="96"/>
        <v>9.1448271604938256</v>
      </c>
      <c r="AJ160" s="17" t="str">
        <f>IF(N160&lt;0, AI160, "0")</f>
        <v>0</v>
      </c>
      <c r="AK160" s="98">
        <f>AK159+AJ160</f>
        <v>161.42136496913579</v>
      </c>
      <c r="AL160" s="105">
        <f t="shared" si="97"/>
        <v>4.4839268046982163E-2</v>
      </c>
      <c r="AM160" s="98">
        <f>IF(N160 &gt; 0, AI160, )</f>
        <v>9.1448271604938256</v>
      </c>
      <c r="AN160" s="98">
        <f t="shared" si="116"/>
        <v>619.60933873456804</v>
      </c>
      <c r="AO160" s="98">
        <f t="shared" si="98"/>
        <v>0.17211370520404667</v>
      </c>
      <c r="AP160" s="27">
        <f t="shared" si="99"/>
        <v>0</v>
      </c>
      <c r="AQ160" s="27">
        <f t="shared" si="100"/>
        <v>0</v>
      </c>
      <c r="AR160" s="27">
        <f t="shared" si="101"/>
        <v>0</v>
      </c>
      <c r="AS160" s="27">
        <f t="shared" si="102"/>
        <v>0</v>
      </c>
      <c r="AT160" s="27">
        <f t="shared" si="79"/>
        <v>0</v>
      </c>
      <c r="AU160" s="27">
        <f t="shared" si="79"/>
        <v>0</v>
      </c>
      <c r="AV160" s="27">
        <f t="shared" si="103"/>
        <v>0</v>
      </c>
      <c r="AW160" s="27">
        <f t="shared" si="104"/>
        <v>0</v>
      </c>
      <c r="AX160" s="27">
        <f t="shared" si="105"/>
        <v>0</v>
      </c>
      <c r="AY160" s="27">
        <f>AN160-AW160</f>
        <v>619.60933873456804</v>
      </c>
      <c r="AZ160" s="110">
        <f t="shared" si="106"/>
        <v>0.17211370520404667</v>
      </c>
      <c r="BB160" s="65">
        <v>0</v>
      </c>
      <c r="BC160" s="83">
        <f t="shared" si="107"/>
        <v>0</v>
      </c>
      <c r="BD160" s="83">
        <f t="shared" si="108"/>
        <v>0</v>
      </c>
      <c r="BE160" s="83">
        <f t="shared" si="109"/>
        <v>0</v>
      </c>
      <c r="BF160" s="83">
        <f t="shared" si="110"/>
        <v>0</v>
      </c>
      <c r="BG160" s="83">
        <f t="shared" si="111"/>
        <v>0</v>
      </c>
    </row>
    <row r="161" spans="2:59">
      <c r="B161" s="9" t="s">
        <v>32</v>
      </c>
      <c r="C161" s="9">
        <v>150</v>
      </c>
      <c r="D161" s="9">
        <v>150</v>
      </c>
      <c r="E161" s="18">
        <v>29.8</v>
      </c>
      <c r="F161" s="66">
        <f t="shared" si="80"/>
        <v>8.2777777777777786</v>
      </c>
      <c r="G161" s="17">
        <f t="shared" si="112"/>
        <v>2.7777777777777679E-2</v>
      </c>
      <c r="H161" s="17">
        <f t="shared" si="81"/>
        <v>75.5</v>
      </c>
      <c r="I161" s="28">
        <f>'Ducati Panigale 1199 data'!$C$8*G161</f>
        <v>7.7222222222221948</v>
      </c>
      <c r="J161" s="28">
        <f>'Ducati Panigale 1199 data'!$C$8*'Ducati Panigale 1199 data'!$C$15*'Ducati Panigale 1199 data'!$C$10</f>
        <v>54.543600000000005</v>
      </c>
      <c r="K161" s="28">
        <f>(0.5*'Ducati Panigale 1199 data'!$C$12)*'Ducati Panigale 1199 data'!$C$14*'Ducati Panigale 1199 data'!$C$11*F161^2</f>
        <v>9.6949505787037076</v>
      </c>
      <c r="L161" s="28">
        <f t="shared" si="82"/>
        <v>71.960772800925909</v>
      </c>
      <c r="M161" s="28">
        <f t="shared" si="78"/>
        <v>595.67528596322006</v>
      </c>
      <c r="N161" s="17">
        <f t="shared" si="83"/>
        <v>0.59567528596322006</v>
      </c>
      <c r="O161" s="105">
        <f t="shared" si="84"/>
        <v>0</v>
      </c>
      <c r="P161" s="105">
        <f t="shared" si="85"/>
        <v>0</v>
      </c>
      <c r="Q161" s="105">
        <f t="shared" si="113"/>
        <v>21.032920200872077</v>
      </c>
      <c r="R161" s="27">
        <f t="shared" si="86"/>
        <v>5.8424778335755771E-3</v>
      </c>
      <c r="S161" s="98">
        <f t="shared" si="87"/>
        <v>0.59567528596322006</v>
      </c>
      <c r="T161" s="17">
        <f t="shared" si="114"/>
        <v>74.900207368681677</v>
      </c>
      <c r="U161" s="17">
        <f t="shared" si="88"/>
        <v>2.0805613157967133E-2</v>
      </c>
      <c r="V161" s="17">
        <f t="shared" si="89"/>
        <v>19.981274190828472</v>
      </c>
      <c r="W161" s="17">
        <f t="shared" si="90"/>
        <v>19.182023223195333</v>
      </c>
      <c r="X161" s="17">
        <f t="shared" si="90"/>
        <v>18.414742294267519</v>
      </c>
      <c r="Y161" s="17">
        <f t="shared" si="91"/>
        <v>18.230594871324843</v>
      </c>
      <c r="Z161" s="17">
        <f>Y161/3600</f>
        <v>5.0640541309235673E-3</v>
      </c>
      <c r="AA161" s="17">
        <f>0.96*Y161</f>
        <v>17.501371076471848</v>
      </c>
      <c r="AB161" s="17">
        <f t="shared" si="92"/>
        <v>16.801316233412972</v>
      </c>
      <c r="AC161" s="17">
        <f t="shared" si="93"/>
        <v>15.961250421742323</v>
      </c>
      <c r="AD161" s="17">
        <f t="shared" si="94"/>
        <v>15.961250421742323</v>
      </c>
      <c r="AE161" s="17">
        <f t="shared" si="115"/>
        <v>4.4336806727062004E-3</v>
      </c>
      <c r="AF161" s="17">
        <f>T161-AD161</f>
        <v>58.938956946939356</v>
      </c>
      <c r="AG161" s="17">
        <f t="shared" si="95"/>
        <v>1.6371932485260931E-2</v>
      </c>
      <c r="AH161" s="28">
        <f>0.5*'Ducati Panigale 1199 data'!$C$8*'WLTP class 3 v5'!F161^2</f>
        <v>9524.5030864197561</v>
      </c>
      <c r="AI161" s="17">
        <f t="shared" si="96"/>
        <v>9.524503086419756</v>
      </c>
      <c r="AJ161" s="17" t="str">
        <f>IF(N161&lt;0, AI161, "0")</f>
        <v>0</v>
      </c>
      <c r="AK161" s="98">
        <f>AK160+AJ161</f>
        <v>161.42136496913579</v>
      </c>
      <c r="AL161" s="105">
        <f t="shared" si="97"/>
        <v>4.4839268046982163E-2</v>
      </c>
      <c r="AM161" s="98">
        <f>IF(N161 &gt; 0, AI161, )</f>
        <v>9.524503086419756</v>
      </c>
      <c r="AN161" s="98">
        <f t="shared" si="116"/>
        <v>629.13384182098775</v>
      </c>
      <c r="AO161" s="98">
        <f t="shared" si="98"/>
        <v>0.17475940050582994</v>
      </c>
      <c r="AP161" s="27">
        <f t="shared" si="99"/>
        <v>0</v>
      </c>
      <c r="AQ161" s="27">
        <f t="shared" si="100"/>
        <v>0</v>
      </c>
      <c r="AR161" s="27">
        <f t="shared" si="101"/>
        <v>0</v>
      </c>
      <c r="AS161" s="27">
        <f t="shared" si="102"/>
        <v>0</v>
      </c>
      <c r="AT161" s="27">
        <f t="shared" si="79"/>
        <v>0</v>
      </c>
      <c r="AU161" s="27">
        <f t="shared" si="79"/>
        <v>0</v>
      </c>
      <c r="AV161" s="27">
        <f t="shared" si="103"/>
        <v>0</v>
      </c>
      <c r="AW161" s="27">
        <f t="shared" si="104"/>
        <v>0</v>
      </c>
      <c r="AX161" s="27">
        <f t="shared" si="105"/>
        <v>0</v>
      </c>
      <c r="AY161" s="27">
        <f>AN161-AW161</f>
        <v>629.13384182098775</v>
      </c>
      <c r="AZ161" s="110">
        <f t="shared" si="106"/>
        <v>0.17475940050582994</v>
      </c>
      <c r="BB161" s="65">
        <v>0</v>
      </c>
      <c r="BC161" s="83">
        <f t="shared" si="107"/>
        <v>0</v>
      </c>
      <c r="BD161" s="83">
        <f t="shared" si="108"/>
        <v>0</v>
      </c>
      <c r="BE161" s="83">
        <f t="shared" si="109"/>
        <v>0</v>
      </c>
      <c r="BF161" s="83">
        <f t="shared" si="110"/>
        <v>0</v>
      </c>
      <c r="BG161" s="83">
        <f t="shared" si="111"/>
        <v>0</v>
      </c>
    </row>
    <row r="162" spans="2:59">
      <c r="B162" s="9" t="s">
        <v>32</v>
      </c>
      <c r="C162" s="9">
        <v>151</v>
      </c>
      <c r="D162" s="9">
        <v>151</v>
      </c>
      <c r="E162" s="18">
        <v>29.4</v>
      </c>
      <c r="F162" s="66">
        <f t="shared" si="80"/>
        <v>8.1666666666666661</v>
      </c>
      <c r="G162" s="17">
        <f t="shared" si="112"/>
        <v>-0.36111111111111133</v>
      </c>
      <c r="H162" s="17">
        <f t="shared" si="81"/>
        <v>76</v>
      </c>
      <c r="I162" s="28">
        <f>'Ducati Panigale 1199 data'!$C$8*G162</f>
        <v>-100.38888888888894</v>
      </c>
      <c r="J162" s="28">
        <f>'Ducati Panigale 1199 data'!$C$8*'Ducati Panigale 1199 data'!$C$15*'Ducati Panigale 1199 data'!$C$10</f>
        <v>54.543600000000005</v>
      </c>
      <c r="K162" s="28">
        <f>(0.5*'Ducati Panigale 1199 data'!$C$12)*'Ducati Panigale 1199 data'!$C$14*'Ducati Panigale 1199 data'!$C$11*F162^2</f>
        <v>9.4364302083333325</v>
      </c>
      <c r="L162" s="28">
        <f t="shared" si="82"/>
        <v>-36.408858680555603</v>
      </c>
      <c r="M162" s="28">
        <f t="shared" si="78"/>
        <v>-297.33901255787072</v>
      </c>
      <c r="N162" s="17">
        <f t="shared" si="83"/>
        <v>-0.29733901255787071</v>
      </c>
      <c r="O162" s="105">
        <f t="shared" si="84"/>
        <v>-0.29733901255787071</v>
      </c>
      <c r="P162" s="105">
        <f t="shared" si="85"/>
        <v>0.29733901255787071</v>
      </c>
      <c r="Q162" s="105">
        <f t="shared" si="113"/>
        <v>21.330259213429947</v>
      </c>
      <c r="R162" s="27">
        <f t="shared" si="86"/>
        <v>5.925072003730541E-3</v>
      </c>
      <c r="S162" s="98">
        <f t="shared" si="87"/>
        <v>0</v>
      </c>
      <c r="T162" s="17">
        <f t="shared" si="114"/>
        <v>74.900207368681677</v>
      </c>
      <c r="U162" s="17">
        <f t="shared" si="88"/>
        <v>2.0805613157967133E-2</v>
      </c>
      <c r="V162" s="17">
        <f t="shared" si="89"/>
        <v>20.263746252758448</v>
      </c>
      <c r="W162" s="17">
        <f t="shared" si="90"/>
        <v>19.453196402648111</v>
      </c>
      <c r="X162" s="17">
        <f t="shared" si="90"/>
        <v>18.675068546542185</v>
      </c>
      <c r="Y162" s="17">
        <f t="shared" si="91"/>
        <v>18.488317861076762</v>
      </c>
      <c r="Z162" s="17">
        <f>Y162/3600</f>
        <v>5.1356438502991007E-3</v>
      </c>
      <c r="AA162" s="17">
        <f>0.96*Y162</f>
        <v>17.74878514663369</v>
      </c>
      <c r="AB162" s="17">
        <f t="shared" si="92"/>
        <v>17.038833740768343</v>
      </c>
      <c r="AC162" s="17">
        <f t="shared" si="93"/>
        <v>16.186892053729924</v>
      </c>
      <c r="AD162" s="17">
        <f t="shared" si="94"/>
        <v>16.186892053729924</v>
      </c>
      <c r="AE162" s="17">
        <f t="shared" si="115"/>
        <v>4.4963589038138681E-3</v>
      </c>
      <c r="AF162" s="17">
        <f>T162-AD162</f>
        <v>58.713315314951757</v>
      </c>
      <c r="AG162" s="17">
        <f t="shared" si="95"/>
        <v>1.6309254254153267E-2</v>
      </c>
      <c r="AH162" s="28">
        <f>0.5*'Ducati Panigale 1199 data'!$C$8*'WLTP class 3 v5'!F162^2</f>
        <v>9270.5277777777756</v>
      </c>
      <c r="AI162" s="17">
        <f t="shared" si="96"/>
        <v>9.2705277777777759</v>
      </c>
      <c r="AJ162" s="17">
        <f>IF(N162&lt;0, AI162, "0")</f>
        <v>9.2705277777777759</v>
      </c>
      <c r="AK162" s="98">
        <f>AK161+AJ162</f>
        <v>170.69189274691357</v>
      </c>
      <c r="AL162" s="105">
        <f t="shared" si="97"/>
        <v>4.7414414651920436E-2</v>
      </c>
      <c r="AM162" s="98">
        <f>IF(N162 &gt; 0, AI162, )</f>
        <v>0</v>
      </c>
      <c r="AN162" s="98">
        <f t="shared" si="116"/>
        <v>629.13384182098775</v>
      </c>
      <c r="AO162" s="98">
        <f t="shared" si="98"/>
        <v>0.17475940050582994</v>
      </c>
      <c r="AP162" s="27">
        <f t="shared" si="99"/>
        <v>8.807001388888887</v>
      </c>
      <c r="AQ162" s="27">
        <f t="shared" si="100"/>
        <v>8.4547213333333318</v>
      </c>
      <c r="AR162" s="27">
        <f t="shared" si="101"/>
        <v>8.1165324799999983</v>
      </c>
      <c r="AS162" s="27">
        <f t="shared" si="102"/>
        <v>8.0353671551999977</v>
      </c>
      <c r="AT162" s="27">
        <f t="shared" si="79"/>
        <v>7.7139524689919972</v>
      </c>
      <c r="AU162" s="27">
        <f t="shared" si="79"/>
        <v>7.4053943702323171</v>
      </c>
      <c r="AV162" s="27">
        <f t="shared" si="103"/>
        <v>7.0351246517207011</v>
      </c>
      <c r="AW162" s="27">
        <f t="shared" si="104"/>
        <v>7.0351246517207011</v>
      </c>
      <c r="AX162" s="27">
        <f t="shared" si="105"/>
        <v>1.9542012921446392E-3</v>
      </c>
      <c r="AY162" s="27">
        <f>AN162-AW162</f>
        <v>622.09871716926705</v>
      </c>
      <c r="AZ162" s="110">
        <f t="shared" si="106"/>
        <v>0.17280519921368528</v>
      </c>
      <c r="BB162" s="65">
        <v>0.29733901255787099</v>
      </c>
      <c r="BC162" s="83">
        <f t="shared" si="107"/>
        <v>0.26760511130208392</v>
      </c>
      <c r="BD162" s="83">
        <f t="shared" si="108"/>
        <v>0.25422485573697973</v>
      </c>
      <c r="BE162" s="83">
        <f t="shared" si="109"/>
        <v>0.24405586150750053</v>
      </c>
      <c r="BF162" s="83">
        <f t="shared" si="110"/>
        <v>0.22941250981705047</v>
      </c>
      <c r="BG162" s="83">
        <f t="shared" si="111"/>
        <v>0.22941250981705047</v>
      </c>
    </row>
    <row r="163" spans="2:59">
      <c r="B163" s="9" t="s">
        <v>32</v>
      </c>
      <c r="C163" s="9">
        <v>152</v>
      </c>
      <c r="D163" s="9">
        <v>152</v>
      </c>
      <c r="E163" s="18">
        <v>27.2</v>
      </c>
      <c r="F163" s="66">
        <f t="shared" si="80"/>
        <v>7.5555555555555554</v>
      </c>
      <c r="G163" s="17">
        <f t="shared" si="112"/>
        <v>-0.94444444444444398</v>
      </c>
      <c r="H163" s="17">
        <f t="shared" si="81"/>
        <v>76.5</v>
      </c>
      <c r="I163" s="28">
        <f>'Ducati Panigale 1199 data'!$C$8*G163</f>
        <v>-262.55555555555543</v>
      </c>
      <c r="J163" s="28">
        <f>'Ducati Panigale 1199 data'!$C$8*'Ducati Panigale 1199 data'!$C$15*'Ducati Panigale 1199 data'!$C$10</f>
        <v>54.543600000000005</v>
      </c>
      <c r="K163" s="28">
        <f>(0.5*'Ducati Panigale 1199 data'!$C$12)*'Ducati Panigale 1199 data'!$C$14*'Ducati Panigale 1199 data'!$C$11*F163^2</f>
        <v>8.0770148148148149</v>
      </c>
      <c r="L163" s="28">
        <f t="shared" si="82"/>
        <v>-199.93494074074061</v>
      </c>
      <c r="M163" s="28">
        <f t="shared" si="78"/>
        <v>-1510.6195522633734</v>
      </c>
      <c r="N163" s="17">
        <f t="shared" si="83"/>
        <v>-1.5106195522633734</v>
      </c>
      <c r="O163" s="105">
        <f t="shared" si="84"/>
        <v>-1.5106195522633734</v>
      </c>
      <c r="P163" s="105">
        <f t="shared" si="85"/>
        <v>1.5106195522633734</v>
      </c>
      <c r="Q163" s="105">
        <f t="shared" si="113"/>
        <v>22.840878765693322</v>
      </c>
      <c r="R163" s="27">
        <f t="shared" si="86"/>
        <v>6.3446885460259226E-3</v>
      </c>
      <c r="S163" s="98">
        <f t="shared" si="87"/>
        <v>0</v>
      </c>
      <c r="T163" s="17">
        <f t="shared" si="114"/>
        <v>74.900207368681677</v>
      </c>
      <c r="U163" s="17">
        <f t="shared" si="88"/>
        <v>2.0805613157967133E-2</v>
      </c>
      <c r="V163" s="17">
        <f t="shared" si="89"/>
        <v>21.698834827408653</v>
      </c>
      <c r="W163" s="17">
        <f t="shared" si="90"/>
        <v>20.830881434312307</v>
      </c>
      <c r="X163" s="17">
        <f t="shared" si="90"/>
        <v>19.997646176939814</v>
      </c>
      <c r="Y163" s="17">
        <f t="shared" si="91"/>
        <v>19.797669715170414</v>
      </c>
      <c r="Z163" s="17">
        <f>Y163/3600</f>
        <v>5.4993526986584487E-3</v>
      </c>
      <c r="AA163" s="17">
        <f>0.96*Y163</f>
        <v>19.005762926563598</v>
      </c>
      <c r="AB163" s="17">
        <f t="shared" si="92"/>
        <v>18.245532409501052</v>
      </c>
      <c r="AC163" s="17">
        <f t="shared" si="93"/>
        <v>17.333255789025998</v>
      </c>
      <c r="AD163" s="17">
        <f t="shared" si="94"/>
        <v>17.333255789025998</v>
      </c>
      <c r="AE163" s="17">
        <f t="shared" si="115"/>
        <v>4.8147932747294436E-3</v>
      </c>
      <c r="AF163" s="17">
        <f>T163-AD163</f>
        <v>57.566951579655679</v>
      </c>
      <c r="AG163" s="17">
        <f t="shared" si="95"/>
        <v>1.5990819883237688E-2</v>
      </c>
      <c r="AH163" s="28">
        <f>0.5*'Ducati Panigale 1199 data'!$C$8*'WLTP class 3 v5'!F163^2</f>
        <v>7935.0123456790125</v>
      </c>
      <c r="AI163" s="17">
        <f t="shared" si="96"/>
        <v>7.935012345679012</v>
      </c>
      <c r="AJ163" s="17">
        <f>IF(N163&lt;0, AI163, "0")</f>
        <v>7.935012345679012</v>
      </c>
      <c r="AK163" s="98">
        <f>AK162+AJ163</f>
        <v>178.62690509259258</v>
      </c>
      <c r="AL163" s="105">
        <f t="shared" si="97"/>
        <v>4.9618584747942382E-2</v>
      </c>
      <c r="AM163" s="98">
        <f>IF(N163 &gt; 0, AI163, )</f>
        <v>0</v>
      </c>
      <c r="AN163" s="98">
        <f t="shared" si="116"/>
        <v>629.13384182098775</v>
      </c>
      <c r="AO163" s="98">
        <f t="shared" si="98"/>
        <v>0.17475940050582994</v>
      </c>
      <c r="AP163" s="27">
        <f t="shared" si="99"/>
        <v>7.538261728395061</v>
      </c>
      <c r="AQ163" s="27">
        <f t="shared" si="100"/>
        <v>7.2367312592592583</v>
      </c>
      <c r="AR163" s="27">
        <f t="shared" si="101"/>
        <v>6.9472620088888881</v>
      </c>
      <c r="AS163" s="27">
        <f t="shared" si="102"/>
        <v>6.8777893887999992</v>
      </c>
      <c r="AT163" s="27">
        <f t="shared" si="79"/>
        <v>6.6026778132479986</v>
      </c>
      <c r="AU163" s="27">
        <f t="shared" si="79"/>
        <v>6.338570700718078</v>
      </c>
      <c r="AV163" s="27">
        <f t="shared" si="103"/>
        <v>6.0216421656821737</v>
      </c>
      <c r="AW163" s="27">
        <f t="shared" si="104"/>
        <v>6.0216421656821737</v>
      </c>
      <c r="AX163" s="27">
        <f t="shared" si="105"/>
        <v>1.6726783793561593E-3</v>
      </c>
      <c r="AY163" s="27">
        <f>AN163-AW163</f>
        <v>623.11219965530563</v>
      </c>
      <c r="AZ163" s="110">
        <f t="shared" si="106"/>
        <v>0.17308672212647377</v>
      </c>
      <c r="BB163" s="65">
        <v>1.5106195522633701</v>
      </c>
      <c r="BC163" s="83">
        <f t="shared" si="107"/>
        <v>1.359557597037033</v>
      </c>
      <c r="BD163" s="83">
        <f t="shared" si="108"/>
        <v>1.2915797171851813</v>
      </c>
      <c r="BE163" s="83">
        <f t="shared" si="109"/>
        <v>1.239916528497774</v>
      </c>
      <c r="BF163" s="83">
        <f t="shared" si="110"/>
        <v>1.1655215367879075</v>
      </c>
      <c r="BG163" s="83">
        <f t="shared" si="111"/>
        <v>1.1655215367879075</v>
      </c>
    </row>
    <row r="164" spans="2:59">
      <c r="B164" s="9" t="s">
        <v>32</v>
      </c>
      <c r="C164" s="9">
        <v>153</v>
      </c>
      <c r="D164" s="9">
        <v>153</v>
      </c>
      <c r="E164" s="18">
        <v>22.6</v>
      </c>
      <c r="F164" s="66">
        <f t="shared" si="80"/>
        <v>6.2777777777777777</v>
      </c>
      <c r="G164" s="17">
        <f t="shared" si="112"/>
        <v>-1.3749999999999998</v>
      </c>
      <c r="H164" s="17">
        <f t="shared" si="81"/>
        <v>77</v>
      </c>
      <c r="I164" s="28">
        <f>'Ducati Panigale 1199 data'!$C$8*G164</f>
        <v>-382.24999999999994</v>
      </c>
      <c r="J164" s="28">
        <f>'Ducati Panigale 1199 data'!$C$8*'Ducati Panigale 1199 data'!$C$15*'Ducati Panigale 1199 data'!$C$10</f>
        <v>54.543600000000005</v>
      </c>
      <c r="K164" s="28">
        <f>(0.5*'Ducati Panigale 1199 data'!$C$12)*'Ducati Panigale 1199 data'!$C$14*'Ducati Panigale 1199 data'!$C$11*F164^2</f>
        <v>5.5760922453703712</v>
      </c>
      <c r="L164" s="28">
        <f t="shared" si="82"/>
        <v>-322.13030775462954</v>
      </c>
      <c r="M164" s="28">
        <f t="shared" si="78"/>
        <v>-2022.2624875707299</v>
      </c>
      <c r="N164" s="17">
        <f t="shared" si="83"/>
        <v>-2.02226248757073</v>
      </c>
      <c r="O164" s="105">
        <f t="shared" si="84"/>
        <v>-2.02226248757073</v>
      </c>
      <c r="P164" s="105">
        <f t="shared" si="85"/>
        <v>2.02226248757073</v>
      </c>
      <c r="Q164" s="105">
        <f t="shared" si="113"/>
        <v>24.863141253264054</v>
      </c>
      <c r="R164" s="27">
        <f t="shared" si="86"/>
        <v>6.9064281259066818E-3</v>
      </c>
      <c r="S164" s="98">
        <f t="shared" si="87"/>
        <v>0</v>
      </c>
      <c r="T164" s="17">
        <f t="shared" si="114"/>
        <v>74.900207368681677</v>
      </c>
      <c r="U164" s="17">
        <f t="shared" si="88"/>
        <v>2.0805613157967133E-2</v>
      </c>
      <c r="V164" s="17">
        <f t="shared" si="89"/>
        <v>23.619984190600849</v>
      </c>
      <c r="W164" s="17">
        <f t="shared" si="90"/>
        <v>22.675184822976814</v>
      </c>
      <c r="X164" s="17">
        <f t="shared" si="90"/>
        <v>21.76817743005774</v>
      </c>
      <c r="Y164" s="17">
        <f t="shared" si="91"/>
        <v>21.550495655757164</v>
      </c>
      <c r="Z164" s="17">
        <f>Y164/3600</f>
        <v>5.9862487932658788E-3</v>
      </c>
      <c r="AA164" s="17">
        <f>0.96*Y164</f>
        <v>20.688475829526876</v>
      </c>
      <c r="AB164" s="17">
        <f t="shared" si="92"/>
        <v>19.860936796345801</v>
      </c>
      <c r="AC164" s="17">
        <f t="shared" si="93"/>
        <v>18.867889956528511</v>
      </c>
      <c r="AD164" s="17">
        <f t="shared" si="94"/>
        <v>18.867889956528511</v>
      </c>
      <c r="AE164" s="17">
        <f t="shared" si="115"/>
        <v>5.2410805434801424E-3</v>
      </c>
      <c r="AF164" s="17">
        <f>T164-AD164</f>
        <v>56.032317412153162</v>
      </c>
      <c r="AG164" s="17">
        <f t="shared" si="95"/>
        <v>1.556453261448699E-2</v>
      </c>
      <c r="AH164" s="28">
        <f>0.5*'Ducati Panigale 1199 data'!$C$8*'WLTP class 3 v5'!F164^2</f>
        <v>5478.058641975309</v>
      </c>
      <c r="AI164" s="17">
        <f t="shared" si="96"/>
        <v>5.4780586419753092</v>
      </c>
      <c r="AJ164" s="17">
        <f>IF(N164&lt;0, AI164, "0")</f>
        <v>5.4780586419753092</v>
      </c>
      <c r="AK164" s="98">
        <f>AK163+AJ164</f>
        <v>184.10496373456789</v>
      </c>
      <c r="AL164" s="105">
        <f t="shared" si="97"/>
        <v>5.1140267704046637E-2</v>
      </c>
      <c r="AM164" s="98">
        <f>IF(N164 &gt; 0, AI164, )</f>
        <v>0</v>
      </c>
      <c r="AN164" s="98">
        <f t="shared" si="116"/>
        <v>629.13384182098775</v>
      </c>
      <c r="AO164" s="98">
        <f t="shared" si="98"/>
        <v>0.17475940050582994</v>
      </c>
      <c r="AP164" s="27">
        <f t="shared" si="99"/>
        <v>5.2041557098765434</v>
      </c>
      <c r="AQ164" s="27">
        <f t="shared" si="100"/>
        <v>4.9959894814814811</v>
      </c>
      <c r="AR164" s="27">
        <f t="shared" si="101"/>
        <v>4.796149902222222</v>
      </c>
      <c r="AS164" s="27">
        <f t="shared" si="102"/>
        <v>4.7481884031999995</v>
      </c>
      <c r="AT164" s="27">
        <f t="shared" si="79"/>
        <v>4.5582608670719997</v>
      </c>
      <c r="AU164" s="27">
        <f t="shared" si="79"/>
        <v>4.3759304323891195</v>
      </c>
      <c r="AV164" s="27">
        <f t="shared" si="103"/>
        <v>4.1571339107696632</v>
      </c>
      <c r="AW164" s="27">
        <f t="shared" si="104"/>
        <v>4.1571339107696632</v>
      </c>
      <c r="AX164" s="27">
        <f t="shared" si="105"/>
        <v>1.1547594196582398E-3</v>
      </c>
      <c r="AY164" s="27">
        <f>AN164-AW164</f>
        <v>624.97670791021812</v>
      </c>
      <c r="AZ164" s="110">
        <f t="shared" si="106"/>
        <v>0.17360464108617171</v>
      </c>
      <c r="BB164" s="65">
        <v>2.02226248757073</v>
      </c>
      <c r="BC164" s="83">
        <f t="shared" si="107"/>
        <v>1.8200362388136571</v>
      </c>
      <c r="BD164" s="83">
        <f t="shared" si="108"/>
        <v>1.729034426872974</v>
      </c>
      <c r="BE164" s="83">
        <f t="shared" si="109"/>
        <v>1.6598730497980549</v>
      </c>
      <c r="BF164" s="83">
        <f t="shared" si="110"/>
        <v>1.5602806668101716</v>
      </c>
      <c r="BG164" s="83">
        <f t="shared" si="111"/>
        <v>1.5602806668101716</v>
      </c>
    </row>
    <row r="165" spans="2:59">
      <c r="B165" s="9" t="s">
        <v>32</v>
      </c>
      <c r="C165" s="9">
        <v>154</v>
      </c>
      <c r="D165" s="9">
        <v>154</v>
      </c>
      <c r="E165" s="18">
        <v>17.3</v>
      </c>
      <c r="F165" s="66">
        <f t="shared" si="80"/>
        <v>4.8055555555555554</v>
      </c>
      <c r="G165" s="17">
        <f t="shared" si="112"/>
        <v>-1.2916666666666667</v>
      </c>
      <c r="H165" s="17">
        <f t="shared" si="81"/>
        <v>77.5</v>
      </c>
      <c r="I165" s="28">
        <f>'Ducati Panigale 1199 data'!$C$8*G165</f>
        <v>-359.08333333333337</v>
      </c>
      <c r="J165" s="28">
        <f>'Ducati Panigale 1199 data'!$C$8*'Ducati Panigale 1199 data'!$C$15*'Ducati Panigale 1199 data'!$C$10</f>
        <v>54.543600000000005</v>
      </c>
      <c r="K165" s="28">
        <f>(0.5*'Ducati Panigale 1199 data'!$C$12)*'Ducati Panigale 1199 data'!$C$14*'Ducati Panigale 1199 data'!$C$11*F165^2</f>
        <v>3.2674223668981486</v>
      </c>
      <c r="L165" s="28">
        <f t="shared" si="82"/>
        <v>-301.27231096643521</v>
      </c>
      <c r="M165" s="28">
        <f t="shared" si="78"/>
        <v>-1447.7808276998137</v>
      </c>
      <c r="N165" s="17">
        <f t="shared" si="83"/>
        <v>-1.4477808276998136</v>
      </c>
      <c r="O165" s="105">
        <f t="shared" si="84"/>
        <v>-1.4477808276998136</v>
      </c>
      <c r="P165" s="105">
        <f t="shared" si="85"/>
        <v>1.4477808276998136</v>
      </c>
      <c r="Q165" s="105">
        <f t="shared" si="113"/>
        <v>26.310922080963866</v>
      </c>
      <c r="R165" s="27">
        <f t="shared" si="86"/>
        <v>7.3085894669344077E-3</v>
      </c>
      <c r="S165" s="98">
        <f t="shared" si="87"/>
        <v>0</v>
      </c>
      <c r="T165" s="17">
        <f t="shared" si="114"/>
        <v>74.900207368681677</v>
      </c>
      <c r="U165" s="17">
        <f t="shared" si="88"/>
        <v>2.0805613157967133E-2</v>
      </c>
      <c r="V165" s="17">
        <f t="shared" si="89"/>
        <v>24.995375976915671</v>
      </c>
      <c r="W165" s="17">
        <f t="shared" si="90"/>
        <v>23.995560937839045</v>
      </c>
      <c r="X165" s="17">
        <f t="shared" si="90"/>
        <v>23.035738500325483</v>
      </c>
      <c r="Y165" s="17">
        <f t="shared" si="91"/>
        <v>22.805381115322227</v>
      </c>
      <c r="Z165" s="17">
        <f>Y165/3600</f>
        <v>6.3348280875895075E-3</v>
      </c>
      <c r="AA165" s="17">
        <f>0.96*Y165</f>
        <v>21.893165870709336</v>
      </c>
      <c r="AB165" s="17">
        <f t="shared" si="92"/>
        <v>21.017439235880961</v>
      </c>
      <c r="AC165" s="17">
        <f t="shared" si="93"/>
        <v>19.966567274086913</v>
      </c>
      <c r="AD165" s="17">
        <f t="shared" si="94"/>
        <v>19.966567274086913</v>
      </c>
      <c r="AE165" s="17">
        <f t="shared" si="115"/>
        <v>5.5462686872463649E-3</v>
      </c>
      <c r="AF165" s="17">
        <f>T165-AD165</f>
        <v>54.933640094594764</v>
      </c>
      <c r="AG165" s="17">
        <f t="shared" si="95"/>
        <v>1.5259344470720767E-2</v>
      </c>
      <c r="AH165" s="28">
        <f>0.5*'Ducati Panigale 1199 data'!$C$8*'WLTP class 3 v5'!F165^2</f>
        <v>3209.9776234567903</v>
      </c>
      <c r="AI165" s="17">
        <f t="shared" si="96"/>
        <v>3.2099776234567905</v>
      </c>
      <c r="AJ165" s="17">
        <f>IF(N165&lt;0, AI165, "0")</f>
        <v>3.2099776234567905</v>
      </c>
      <c r="AK165" s="98">
        <f>AK164+AJ165</f>
        <v>187.31494135802467</v>
      </c>
      <c r="AL165" s="105">
        <f t="shared" si="97"/>
        <v>5.2031928155006853E-2</v>
      </c>
      <c r="AM165" s="98">
        <f>IF(N165 &gt; 0, AI165, )</f>
        <v>0</v>
      </c>
      <c r="AN165" s="98">
        <f t="shared" si="116"/>
        <v>629.13384182098775</v>
      </c>
      <c r="AO165" s="98">
        <f t="shared" si="98"/>
        <v>0.17475940050582994</v>
      </c>
      <c r="AP165" s="27">
        <f t="shared" si="99"/>
        <v>3.0494787422839509</v>
      </c>
      <c r="AQ165" s="27">
        <f t="shared" si="100"/>
        <v>2.9274995925925928</v>
      </c>
      <c r="AR165" s="27">
        <f t="shared" si="101"/>
        <v>2.810399608888889</v>
      </c>
      <c r="AS165" s="27">
        <f t="shared" si="102"/>
        <v>2.7822956128</v>
      </c>
      <c r="AT165" s="27">
        <f t="shared" si="79"/>
        <v>2.671003788288</v>
      </c>
      <c r="AU165" s="27">
        <f t="shared" si="79"/>
        <v>2.5641636367564797</v>
      </c>
      <c r="AV165" s="27">
        <f t="shared" si="103"/>
        <v>2.4359554549186555</v>
      </c>
      <c r="AW165" s="27">
        <f t="shared" si="104"/>
        <v>2.4359554549186555</v>
      </c>
      <c r="AX165" s="27">
        <f t="shared" si="105"/>
        <v>6.7665429303295983E-4</v>
      </c>
      <c r="AY165" s="27">
        <f>AN165-AW165</f>
        <v>626.69788636606904</v>
      </c>
      <c r="AZ165" s="110">
        <f t="shared" si="106"/>
        <v>0.17408274621279696</v>
      </c>
      <c r="BB165" s="65">
        <v>1.4477808276998101</v>
      </c>
      <c r="BC165" s="83">
        <f t="shared" si="107"/>
        <v>1.3030027449298291</v>
      </c>
      <c r="BD165" s="83">
        <f t="shared" si="108"/>
        <v>1.2378526076833376</v>
      </c>
      <c r="BE165" s="83">
        <f t="shared" si="109"/>
        <v>1.1883385033760041</v>
      </c>
      <c r="BF165" s="83">
        <f t="shared" si="110"/>
        <v>1.1170381931734439</v>
      </c>
      <c r="BG165" s="83">
        <f t="shared" si="111"/>
        <v>1.1170381931734439</v>
      </c>
    </row>
    <row r="166" spans="2:59">
      <c r="B166" s="9" t="s">
        <v>32</v>
      </c>
      <c r="C166" s="9">
        <v>155</v>
      </c>
      <c r="D166" s="9">
        <v>155</v>
      </c>
      <c r="E166" s="18">
        <v>13.3</v>
      </c>
      <c r="F166" s="66">
        <f t="shared" si="80"/>
        <v>3.6944444444444446</v>
      </c>
      <c r="G166" s="17">
        <f t="shared" si="112"/>
        <v>-0.73611111111111116</v>
      </c>
      <c r="H166" s="17">
        <f t="shared" si="81"/>
        <v>78</v>
      </c>
      <c r="I166" s="28">
        <f>'Ducati Panigale 1199 data'!$C$8*G166</f>
        <v>-204.63888888888891</v>
      </c>
      <c r="J166" s="28">
        <f>'Ducati Panigale 1199 data'!$C$8*'Ducati Panigale 1199 data'!$C$15*'Ducati Panigale 1199 data'!$C$10</f>
        <v>54.543600000000005</v>
      </c>
      <c r="K166" s="28">
        <f>(0.5*'Ducati Panigale 1199 data'!$C$12)*'Ducati Panigale 1199 data'!$C$14*'Ducati Panigale 1199 data'!$C$11*F166^2</f>
        <v>1.9311515335648153</v>
      </c>
      <c r="L166" s="28">
        <f t="shared" si="82"/>
        <v>-148.1641373553241</v>
      </c>
      <c r="M166" s="28">
        <f t="shared" si="78"/>
        <v>-547.38417411828073</v>
      </c>
      <c r="N166" s="17">
        <f t="shared" si="83"/>
        <v>-0.54738417411828078</v>
      </c>
      <c r="O166" s="105">
        <f t="shared" si="84"/>
        <v>-0.54738417411828078</v>
      </c>
      <c r="P166" s="105">
        <f t="shared" si="85"/>
        <v>0.54738417411828078</v>
      </c>
      <c r="Q166" s="105">
        <f t="shared" si="113"/>
        <v>26.858306255082148</v>
      </c>
      <c r="R166" s="27">
        <f t="shared" si="86"/>
        <v>7.4606406264117074E-3</v>
      </c>
      <c r="S166" s="98">
        <f t="shared" si="87"/>
        <v>0</v>
      </c>
      <c r="T166" s="17">
        <f t="shared" si="114"/>
        <v>74.900207368681677</v>
      </c>
      <c r="U166" s="17">
        <f t="shared" si="88"/>
        <v>2.0805613157967133E-2</v>
      </c>
      <c r="V166" s="17">
        <f t="shared" si="89"/>
        <v>25.51539094232804</v>
      </c>
      <c r="W166" s="17">
        <f t="shared" si="90"/>
        <v>24.494775304634917</v>
      </c>
      <c r="X166" s="17">
        <f t="shared" si="90"/>
        <v>23.514984292449519</v>
      </c>
      <c r="Y166" s="17">
        <f t="shared" si="91"/>
        <v>23.279834449525023</v>
      </c>
      <c r="Z166" s="17">
        <f>Y166/3600</f>
        <v>6.4666206804236178E-3</v>
      </c>
      <c r="AA166" s="17">
        <f>0.96*Y166</f>
        <v>22.348641071544019</v>
      </c>
      <c r="AB166" s="17">
        <f t="shared" si="92"/>
        <v>21.454695428682257</v>
      </c>
      <c r="AC166" s="17">
        <f t="shared" si="93"/>
        <v>20.381960657248143</v>
      </c>
      <c r="AD166" s="17">
        <f t="shared" si="94"/>
        <v>20.381960657248143</v>
      </c>
      <c r="AE166" s="17">
        <f t="shared" si="115"/>
        <v>5.6616557381244841E-3</v>
      </c>
      <c r="AF166" s="17">
        <f>T166-AD166</f>
        <v>54.518246711433534</v>
      </c>
      <c r="AG166" s="17">
        <f t="shared" si="95"/>
        <v>1.5143957419842648E-2</v>
      </c>
      <c r="AH166" s="28">
        <f>0.5*'Ducati Panigale 1199 data'!$C$8*'WLTP class 3 v5'!F166^2</f>
        <v>1897.1998456790125</v>
      </c>
      <c r="AI166" s="17">
        <f t="shared" si="96"/>
        <v>1.8971998456790125</v>
      </c>
      <c r="AJ166" s="17">
        <f>IF(N166&lt;0, AI166, "0")</f>
        <v>1.8971998456790125</v>
      </c>
      <c r="AK166" s="98">
        <f>AK165+AJ166</f>
        <v>189.21214120370368</v>
      </c>
      <c r="AL166" s="105">
        <f t="shared" si="97"/>
        <v>5.2558928112139913E-2</v>
      </c>
      <c r="AM166" s="98">
        <f>IF(N166 &gt; 0, AI166, )</f>
        <v>0</v>
      </c>
      <c r="AN166" s="98">
        <f t="shared" si="116"/>
        <v>629.13384182098775</v>
      </c>
      <c r="AO166" s="98">
        <f t="shared" si="98"/>
        <v>0.17475940050582994</v>
      </c>
      <c r="AP166" s="27">
        <f t="shared" si="99"/>
        <v>1.8023398533950616</v>
      </c>
      <c r="AQ166" s="27">
        <f t="shared" si="100"/>
        <v>1.7302462592592591</v>
      </c>
      <c r="AR166" s="27">
        <f t="shared" si="101"/>
        <v>1.6610364088888887</v>
      </c>
      <c r="AS166" s="27">
        <f t="shared" si="102"/>
        <v>1.6444260447999999</v>
      </c>
      <c r="AT166" s="27">
        <f t="shared" si="79"/>
        <v>1.5786490030079998</v>
      </c>
      <c r="AU166" s="27">
        <f t="shared" si="79"/>
        <v>1.5155030428876797</v>
      </c>
      <c r="AV166" s="27">
        <f t="shared" si="103"/>
        <v>1.4397278907432955</v>
      </c>
      <c r="AW166" s="27">
        <f t="shared" si="104"/>
        <v>1.4397278907432955</v>
      </c>
      <c r="AX166" s="27">
        <f t="shared" si="105"/>
        <v>3.9992441409535985E-4</v>
      </c>
      <c r="AY166" s="27">
        <f>AN166-AW166</f>
        <v>627.6941139302445</v>
      </c>
      <c r="AZ166" s="110">
        <f t="shared" si="106"/>
        <v>0.17435947609173458</v>
      </c>
      <c r="BB166" s="65">
        <v>0.547384174118281</v>
      </c>
      <c r="BC166" s="83">
        <f t="shared" si="107"/>
        <v>0.49264575670645289</v>
      </c>
      <c r="BD166" s="83">
        <f t="shared" si="108"/>
        <v>0.46801346887113021</v>
      </c>
      <c r="BE166" s="83">
        <f t="shared" si="109"/>
        <v>0.44929293011628496</v>
      </c>
      <c r="BF166" s="83">
        <f t="shared" si="110"/>
        <v>0.42233535430930785</v>
      </c>
      <c r="BG166" s="83">
        <f t="shared" si="111"/>
        <v>0.42233535430930785</v>
      </c>
    </row>
    <row r="167" spans="2:59">
      <c r="B167" s="9" t="s">
        <v>32</v>
      </c>
      <c r="C167" s="9">
        <v>156</v>
      </c>
      <c r="D167" s="9">
        <v>156</v>
      </c>
      <c r="E167" s="18">
        <v>12</v>
      </c>
      <c r="F167" s="66">
        <f t="shared" si="80"/>
        <v>3.3333333333333335</v>
      </c>
      <c r="G167" s="17">
        <f t="shared" si="112"/>
        <v>-9.7222222222222363E-2</v>
      </c>
      <c r="H167" s="17">
        <f t="shared" si="81"/>
        <v>78.5</v>
      </c>
      <c r="I167" s="28">
        <f>'Ducati Panigale 1199 data'!$C$8*G167</f>
        <v>-27.027777777777818</v>
      </c>
      <c r="J167" s="28">
        <f>'Ducati Panigale 1199 data'!$C$8*'Ducati Panigale 1199 data'!$C$15*'Ducati Panigale 1199 data'!$C$10</f>
        <v>54.543600000000005</v>
      </c>
      <c r="K167" s="28">
        <f>(0.5*'Ducati Panigale 1199 data'!$C$12)*'Ducati Panigale 1199 data'!$C$14*'Ducati Panigale 1199 data'!$C$11*F167^2</f>
        <v>1.5720833333333337</v>
      </c>
      <c r="L167" s="28">
        <f t="shared" si="82"/>
        <v>29.087905555555523</v>
      </c>
      <c r="M167" s="28">
        <f t="shared" si="78"/>
        <v>96.95968518518508</v>
      </c>
      <c r="N167" s="17">
        <f t="shared" si="83"/>
        <v>9.6959685185185079E-2</v>
      </c>
      <c r="O167" s="105">
        <f t="shared" si="84"/>
        <v>0</v>
      </c>
      <c r="P167" s="105">
        <f t="shared" si="85"/>
        <v>0</v>
      </c>
      <c r="Q167" s="105">
        <f t="shared" si="113"/>
        <v>26.858306255082148</v>
      </c>
      <c r="R167" s="27">
        <f t="shared" si="86"/>
        <v>7.4606406264117074E-3</v>
      </c>
      <c r="S167" s="98">
        <f t="shared" si="87"/>
        <v>9.6959685185185079E-2</v>
      </c>
      <c r="T167" s="17">
        <f t="shared" si="114"/>
        <v>74.99716705386686</v>
      </c>
      <c r="U167" s="17">
        <f t="shared" si="88"/>
        <v>2.0832546403851907E-2</v>
      </c>
      <c r="V167" s="17">
        <f t="shared" si="89"/>
        <v>25.51539094232804</v>
      </c>
      <c r="W167" s="17">
        <f t="shared" si="90"/>
        <v>24.494775304634917</v>
      </c>
      <c r="X167" s="17">
        <f t="shared" si="90"/>
        <v>23.514984292449519</v>
      </c>
      <c r="Y167" s="17">
        <f t="shared" si="91"/>
        <v>23.279834449525023</v>
      </c>
      <c r="Z167" s="17">
        <f>Y167/3600</f>
        <v>6.4666206804236178E-3</v>
      </c>
      <c r="AA167" s="17">
        <f>0.96*Y167</f>
        <v>22.348641071544019</v>
      </c>
      <c r="AB167" s="17">
        <f t="shared" si="92"/>
        <v>21.454695428682257</v>
      </c>
      <c r="AC167" s="17">
        <f t="shared" si="93"/>
        <v>20.381960657248143</v>
      </c>
      <c r="AD167" s="17">
        <f t="shared" si="94"/>
        <v>20.381960657248143</v>
      </c>
      <c r="AE167" s="17">
        <f t="shared" si="115"/>
        <v>5.6616557381244841E-3</v>
      </c>
      <c r="AF167" s="17">
        <f>T167-AD167</f>
        <v>54.615206396618717</v>
      </c>
      <c r="AG167" s="17">
        <f t="shared" si="95"/>
        <v>1.5170890665727422E-2</v>
      </c>
      <c r="AH167" s="28">
        <f>0.5*'Ducati Panigale 1199 data'!$C$8*'WLTP class 3 v5'!F167^2</f>
        <v>1544.4444444444446</v>
      </c>
      <c r="AI167" s="17">
        <f t="shared" si="96"/>
        <v>1.5444444444444445</v>
      </c>
      <c r="AJ167" s="17" t="str">
        <f>IF(N167&lt;0, AI167, "0")</f>
        <v>0</v>
      </c>
      <c r="AK167" s="98">
        <f>AK166+AJ167</f>
        <v>189.21214120370368</v>
      </c>
      <c r="AL167" s="105">
        <f t="shared" si="97"/>
        <v>5.2558928112139913E-2</v>
      </c>
      <c r="AM167" s="98">
        <f>IF(N167 &gt; 0, AI167, )</f>
        <v>1.5444444444444445</v>
      </c>
      <c r="AN167" s="98">
        <f t="shared" si="116"/>
        <v>630.67828626543223</v>
      </c>
      <c r="AO167" s="98">
        <f t="shared" si="98"/>
        <v>0.17518841285150896</v>
      </c>
      <c r="AP167" s="27">
        <f t="shared" si="99"/>
        <v>0</v>
      </c>
      <c r="AQ167" s="27">
        <f t="shared" si="100"/>
        <v>0</v>
      </c>
      <c r="AR167" s="27">
        <f t="shared" si="101"/>
        <v>0</v>
      </c>
      <c r="AS167" s="27">
        <f t="shared" si="102"/>
        <v>0</v>
      </c>
      <c r="AT167" s="27">
        <f t="shared" si="79"/>
        <v>0</v>
      </c>
      <c r="AU167" s="27">
        <f t="shared" si="79"/>
        <v>0</v>
      </c>
      <c r="AV167" s="27">
        <f t="shared" si="103"/>
        <v>0</v>
      </c>
      <c r="AW167" s="27">
        <f t="shared" si="104"/>
        <v>0</v>
      </c>
      <c r="AX167" s="27">
        <f t="shared" si="105"/>
        <v>0</v>
      </c>
      <c r="AY167" s="27">
        <f>AN167-AW167</f>
        <v>630.67828626543223</v>
      </c>
      <c r="AZ167" s="110">
        <f t="shared" si="106"/>
        <v>0.17518841285150896</v>
      </c>
      <c r="BB167" s="65">
        <v>0</v>
      </c>
      <c r="BC167" s="83">
        <f t="shared" si="107"/>
        <v>0</v>
      </c>
      <c r="BD167" s="83">
        <f t="shared" si="108"/>
        <v>0</v>
      </c>
      <c r="BE167" s="83">
        <f t="shared" si="109"/>
        <v>0</v>
      </c>
      <c r="BF167" s="83">
        <f t="shared" si="110"/>
        <v>0</v>
      </c>
      <c r="BG167" s="83">
        <f t="shared" si="111"/>
        <v>0</v>
      </c>
    </row>
    <row r="168" spans="2:59">
      <c r="B168" s="9" t="s">
        <v>32</v>
      </c>
      <c r="C168" s="9">
        <v>157</v>
      </c>
      <c r="D168" s="9">
        <v>157</v>
      </c>
      <c r="E168" s="18">
        <v>12.6</v>
      </c>
      <c r="F168" s="66">
        <f t="shared" si="80"/>
        <v>3.5</v>
      </c>
      <c r="G168" s="17">
        <f t="shared" si="112"/>
        <v>0.29166666666666663</v>
      </c>
      <c r="H168" s="17">
        <f t="shared" si="81"/>
        <v>79</v>
      </c>
      <c r="I168" s="28">
        <f>'Ducati Panigale 1199 data'!$C$8*G168</f>
        <v>81.083333333333329</v>
      </c>
      <c r="J168" s="28">
        <f>'Ducati Panigale 1199 data'!$C$8*'Ducati Panigale 1199 data'!$C$15*'Ducati Panigale 1199 data'!$C$10</f>
        <v>54.543600000000005</v>
      </c>
      <c r="K168" s="28">
        <f>(0.5*'Ducati Panigale 1199 data'!$C$12)*'Ducati Panigale 1199 data'!$C$14*'Ducati Panigale 1199 data'!$C$11*F168^2</f>
        <v>1.7332218750000001</v>
      </c>
      <c r="L168" s="28">
        <f t="shared" si="82"/>
        <v>137.36015520833334</v>
      </c>
      <c r="M168" s="28">
        <f t="shared" si="78"/>
        <v>480.76054322916667</v>
      </c>
      <c r="N168" s="17">
        <f t="shared" si="83"/>
        <v>0.48076054322916667</v>
      </c>
      <c r="O168" s="105">
        <f t="shared" si="84"/>
        <v>0</v>
      </c>
      <c r="P168" s="105">
        <f t="shared" si="85"/>
        <v>0</v>
      </c>
      <c r="Q168" s="105">
        <f t="shared" si="113"/>
        <v>26.858306255082148</v>
      </c>
      <c r="R168" s="27">
        <f t="shared" si="86"/>
        <v>7.4606406264117074E-3</v>
      </c>
      <c r="S168" s="98">
        <f t="shared" si="87"/>
        <v>0.48076054322916667</v>
      </c>
      <c r="T168" s="17">
        <f t="shared" si="114"/>
        <v>75.477927597096027</v>
      </c>
      <c r="U168" s="17">
        <f t="shared" si="88"/>
        <v>2.0966090999193342E-2</v>
      </c>
      <c r="V168" s="17">
        <f t="shared" si="89"/>
        <v>25.51539094232804</v>
      </c>
      <c r="W168" s="17">
        <f t="shared" si="90"/>
        <v>24.494775304634917</v>
      </c>
      <c r="X168" s="17">
        <f t="shared" si="90"/>
        <v>23.514984292449519</v>
      </c>
      <c r="Y168" s="17">
        <f t="shared" si="91"/>
        <v>23.279834449525023</v>
      </c>
      <c r="Z168" s="17">
        <f>Y168/3600</f>
        <v>6.4666206804236178E-3</v>
      </c>
      <c r="AA168" s="17">
        <f>0.96*Y168</f>
        <v>22.348641071544019</v>
      </c>
      <c r="AB168" s="17">
        <f t="shared" si="92"/>
        <v>21.454695428682257</v>
      </c>
      <c r="AC168" s="17">
        <f t="shared" si="93"/>
        <v>20.381960657248143</v>
      </c>
      <c r="AD168" s="17">
        <f t="shared" si="94"/>
        <v>20.381960657248143</v>
      </c>
      <c r="AE168" s="17">
        <f t="shared" si="115"/>
        <v>5.6616557381244841E-3</v>
      </c>
      <c r="AF168" s="17">
        <f>T168-AD168</f>
        <v>55.095966939847884</v>
      </c>
      <c r="AG168" s="17">
        <f t="shared" si="95"/>
        <v>1.5304435261068857E-2</v>
      </c>
      <c r="AH168" s="28">
        <f>0.5*'Ducati Panigale 1199 data'!$C$8*'WLTP class 3 v5'!F168^2</f>
        <v>1702.75</v>
      </c>
      <c r="AI168" s="17">
        <f t="shared" si="96"/>
        <v>1.70275</v>
      </c>
      <c r="AJ168" s="17" t="str">
        <f>IF(N168&lt;0, AI168, "0")</f>
        <v>0</v>
      </c>
      <c r="AK168" s="98">
        <f>AK167+AJ168</f>
        <v>189.21214120370368</v>
      </c>
      <c r="AL168" s="105">
        <f t="shared" si="97"/>
        <v>5.2558928112139913E-2</v>
      </c>
      <c r="AM168" s="98">
        <f>IF(N168 &gt; 0, AI168, )</f>
        <v>1.70275</v>
      </c>
      <c r="AN168" s="98">
        <f t="shared" si="116"/>
        <v>632.38103626543227</v>
      </c>
      <c r="AO168" s="98">
        <f t="shared" si="98"/>
        <v>0.17566139896262006</v>
      </c>
      <c r="AP168" s="27">
        <f t="shared" si="99"/>
        <v>0</v>
      </c>
      <c r="AQ168" s="27">
        <f t="shared" si="100"/>
        <v>0</v>
      </c>
      <c r="AR168" s="27">
        <f t="shared" si="101"/>
        <v>0</v>
      </c>
      <c r="AS168" s="27">
        <f t="shared" si="102"/>
        <v>0</v>
      </c>
      <c r="AT168" s="27">
        <f t="shared" si="79"/>
        <v>0</v>
      </c>
      <c r="AU168" s="27">
        <f t="shared" si="79"/>
        <v>0</v>
      </c>
      <c r="AV168" s="27">
        <f t="shared" si="103"/>
        <v>0</v>
      </c>
      <c r="AW168" s="27">
        <f t="shared" si="104"/>
        <v>0</v>
      </c>
      <c r="AX168" s="27">
        <f t="shared" si="105"/>
        <v>0</v>
      </c>
      <c r="AY168" s="27">
        <f>AN168-AW168</f>
        <v>632.38103626543227</v>
      </c>
      <c r="AZ168" s="110">
        <f t="shared" si="106"/>
        <v>0.17566139896262006</v>
      </c>
      <c r="BB168" s="65">
        <v>0</v>
      </c>
      <c r="BC168" s="83">
        <f t="shared" si="107"/>
        <v>0</v>
      </c>
      <c r="BD168" s="83">
        <f t="shared" si="108"/>
        <v>0</v>
      </c>
      <c r="BE168" s="83">
        <f t="shared" si="109"/>
        <v>0</v>
      </c>
      <c r="BF168" s="83">
        <f t="shared" si="110"/>
        <v>0</v>
      </c>
      <c r="BG168" s="83">
        <f t="shared" si="111"/>
        <v>0</v>
      </c>
    </row>
    <row r="169" spans="2:59">
      <c r="B169" s="9" t="s">
        <v>32</v>
      </c>
      <c r="C169" s="9">
        <v>158</v>
      </c>
      <c r="D169" s="9">
        <v>158</v>
      </c>
      <c r="E169" s="18">
        <v>14.1</v>
      </c>
      <c r="F169" s="66">
        <f t="shared" si="80"/>
        <v>3.9166666666666665</v>
      </c>
      <c r="G169" s="17">
        <f t="shared" si="112"/>
        <v>0.63888888888888884</v>
      </c>
      <c r="H169" s="17">
        <f t="shared" si="81"/>
        <v>79.5</v>
      </c>
      <c r="I169" s="28">
        <f>'Ducati Panigale 1199 data'!$C$8*G169</f>
        <v>177.61111111111109</v>
      </c>
      <c r="J169" s="28">
        <f>'Ducati Panigale 1199 data'!$C$8*'Ducati Panigale 1199 data'!$C$15*'Ducati Panigale 1199 data'!$C$10</f>
        <v>54.543600000000005</v>
      </c>
      <c r="K169" s="28">
        <f>(0.5*'Ducati Panigale 1199 data'!$C$12)*'Ducati Panigale 1199 data'!$C$14*'Ducati Panigale 1199 data'!$C$11*F169^2</f>
        <v>2.1704575520833336</v>
      </c>
      <c r="L169" s="28">
        <f t="shared" si="82"/>
        <v>234.3251686631944</v>
      </c>
      <c r="M169" s="28">
        <f t="shared" si="78"/>
        <v>917.77357726417802</v>
      </c>
      <c r="N169" s="17">
        <f t="shared" si="83"/>
        <v>0.91777357726417796</v>
      </c>
      <c r="O169" s="105">
        <f t="shared" si="84"/>
        <v>0</v>
      </c>
      <c r="P169" s="105">
        <f t="shared" si="85"/>
        <v>0</v>
      </c>
      <c r="Q169" s="105">
        <f t="shared" si="113"/>
        <v>26.858306255082148</v>
      </c>
      <c r="R169" s="27">
        <f t="shared" si="86"/>
        <v>7.4606406264117074E-3</v>
      </c>
      <c r="S169" s="98">
        <f t="shared" si="87"/>
        <v>0.91777357726417796</v>
      </c>
      <c r="T169" s="17">
        <f t="shared" si="114"/>
        <v>76.395701174360198</v>
      </c>
      <c r="U169" s="17">
        <f t="shared" si="88"/>
        <v>2.1221028103988945E-2</v>
      </c>
      <c r="V169" s="17">
        <f t="shared" si="89"/>
        <v>25.51539094232804</v>
      </c>
      <c r="W169" s="17">
        <f t="shared" si="90"/>
        <v>24.494775304634917</v>
      </c>
      <c r="X169" s="17">
        <f t="shared" si="90"/>
        <v>23.514984292449519</v>
      </c>
      <c r="Y169" s="17">
        <f t="shared" si="91"/>
        <v>23.279834449525023</v>
      </c>
      <c r="Z169" s="17">
        <f>Y169/3600</f>
        <v>6.4666206804236178E-3</v>
      </c>
      <c r="AA169" s="17">
        <f>0.96*Y169</f>
        <v>22.348641071544019</v>
      </c>
      <c r="AB169" s="17">
        <f t="shared" si="92"/>
        <v>21.454695428682257</v>
      </c>
      <c r="AC169" s="17">
        <f t="shared" si="93"/>
        <v>20.381960657248143</v>
      </c>
      <c r="AD169" s="17">
        <f t="shared" si="94"/>
        <v>20.381960657248143</v>
      </c>
      <c r="AE169" s="17">
        <f t="shared" si="115"/>
        <v>5.6616557381244841E-3</v>
      </c>
      <c r="AF169" s="17">
        <f>T169-AD169</f>
        <v>56.013740517112055</v>
      </c>
      <c r="AG169" s="17">
        <f t="shared" si="95"/>
        <v>1.555937236586446E-2</v>
      </c>
      <c r="AH169" s="28">
        <f>0.5*'Ducati Panigale 1199 data'!$C$8*'WLTP class 3 v5'!F169^2</f>
        <v>2132.2986111111109</v>
      </c>
      <c r="AI169" s="17">
        <f t="shared" si="96"/>
        <v>2.1322986111111111</v>
      </c>
      <c r="AJ169" s="17" t="str">
        <f>IF(N169&lt;0, AI169, "0")</f>
        <v>0</v>
      </c>
      <c r="AK169" s="98">
        <f>AK168+AJ169</f>
        <v>189.21214120370368</v>
      </c>
      <c r="AL169" s="105">
        <f t="shared" si="97"/>
        <v>5.2558928112139913E-2</v>
      </c>
      <c r="AM169" s="98">
        <f>IF(N169 &gt; 0, AI169, )</f>
        <v>2.1322986111111111</v>
      </c>
      <c r="AN169" s="98">
        <f t="shared" si="116"/>
        <v>634.51333487654335</v>
      </c>
      <c r="AO169" s="98">
        <f t="shared" si="98"/>
        <v>0.17625370413237315</v>
      </c>
      <c r="AP169" s="27">
        <f t="shared" si="99"/>
        <v>0</v>
      </c>
      <c r="AQ169" s="27">
        <f t="shared" si="100"/>
        <v>0</v>
      </c>
      <c r="AR169" s="27">
        <f t="shared" si="101"/>
        <v>0</v>
      </c>
      <c r="AS169" s="27">
        <f t="shared" si="102"/>
        <v>0</v>
      </c>
      <c r="AT169" s="27">
        <f t="shared" si="79"/>
        <v>0</v>
      </c>
      <c r="AU169" s="27">
        <f t="shared" si="79"/>
        <v>0</v>
      </c>
      <c r="AV169" s="27">
        <f t="shared" si="103"/>
        <v>0</v>
      </c>
      <c r="AW169" s="27">
        <f t="shared" si="104"/>
        <v>0</v>
      </c>
      <c r="AX169" s="27">
        <f t="shared" si="105"/>
        <v>0</v>
      </c>
      <c r="AY169" s="27">
        <f>AN169-AW169</f>
        <v>634.51333487654335</v>
      </c>
      <c r="AZ169" s="110">
        <f t="shared" si="106"/>
        <v>0.17625370413237315</v>
      </c>
      <c r="BB169" s="65">
        <v>0</v>
      </c>
      <c r="BC169" s="83">
        <f t="shared" si="107"/>
        <v>0</v>
      </c>
      <c r="BD169" s="83">
        <f t="shared" si="108"/>
        <v>0</v>
      </c>
      <c r="BE169" s="83">
        <f t="shared" si="109"/>
        <v>0</v>
      </c>
      <c r="BF169" s="83">
        <f t="shared" si="110"/>
        <v>0</v>
      </c>
      <c r="BG169" s="83">
        <f t="shared" si="111"/>
        <v>0</v>
      </c>
    </row>
    <row r="170" spans="2:59">
      <c r="B170" s="9" t="s">
        <v>32</v>
      </c>
      <c r="C170" s="9">
        <v>159</v>
      </c>
      <c r="D170" s="9">
        <v>159</v>
      </c>
      <c r="E170" s="18">
        <v>17.2</v>
      </c>
      <c r="F170" s="66">
        <f t="shared" si="80"/>
        <v>4.7777777777777777</v>
      </c>
      <c r="G170" s="17">
        <f t="shared" si="112"/>
        <v>0.83333333333333359</v>
      </c>
      <c r="H170" s="17">
        <f t="shared" si="81"/>
        <v>80</v>
      </c>
      <c r="I170" s="28">
        <f>'Ducati Panigale 1199 data'!$C$8*G170</f>
        <v>231.66666666666674</v>
      </c>
      <c r="J170" s="28">
        <f>'Ducati Panigale 1199 data'!$C$8*'Ducati Panigale 1199 data'!$C$15*'Ducati Panigale 1199 data'!$C$10</f>
        <v>54.543600000000005</v>
      </c>
      <c r="K170" s="28">
        <f>(0.5*'Ducati Panigale 1199 data'!$C$12)*'Ducati Panigale 1199 data'!$C$14*'Ducati Panigale 1199 data'!$C$11*F170^2</f>
        <v>3.2297578703703702</v>
      </c>
      <c r="L170" s="28">
        <f t="shared" si="82"/>
        <v>289.44002453703712</v>
      </c>
      <c r="M170" s="28">
        <f t="shared" si="78"/>
        <v>1382.8801172325107</v>
      </c>
      <c r="N170" s="17">
        <f t="shared" si="83"/>
        <v>1.3828801172325107</v>
      </c>
      <c r="O170" s="105">
        <f t="shared" si="84"/>
        <v>0</v>
      </c>
      <c r="P170" s="105">
        <f t="shared" si="85"/>
        <v>0</v>
      </c>
      <c r="Q170" s="105">
        <f t="shared" si="113"/>
        <v>26.858306255082148</v>
      </c>
      <c r="R170" s="27">
        <f t="shared" si="86"/>
        <v>7.4606406264117074E-3</v>
      </c>
      <c r="S170" s="98">
        <f t="shared" si="87"/>
        <v>1.3828801172325107</v>
      </c>
      <c r="T170" s="17">
        <f t="shared" si="114"/>
        <v>77.778581291592715</v>
      </c>
      <c r="U170" s="17">
        <f t="shared" si="88"/>
        <v>2.1605161469886867E-2</v>
      </c>
      <c r="V170" s="17">
        <f t="shared" si="89"/>
        <v>25.51539094232804</v>
      </c>
      <c r="W170" s="17">
        <f t="shared" si="90"/>
        <v>24.494775304634917</v>
      </c>
      <c r="X170" s="17">
        <f t="shared" si="90"/>
        <v>23.514984292449519</v>
      </c>
      <c r="Y170" s="17">
        <f t="shared" si="91"/>
        <v>23.279834449525023</v>
      </c>
      <c r="Z170" s="17">
        <f>Y170/3600</f>
        <v>6.4666206804236178E-3</v>
      </c>
      <c r="AA170" s="17">
        <f>0.96*Y170</f>
        <v>22.348641071544019</v>
      </c>
      <c r="AB170" s="17">
        <f t="shared" si="92"/>
        <v>21.454695428682257</v>
      </c>
      <c r="AC170" s="17">
        <f t="shared" si="93"/>
        <v>20.381960657248143</v>
      </c>
      <c r="AD170" s="17">
        <f t="shared" si="94"/>
        <v>20.381960657248143</v>
      </c>
      <c r="AE170" s="17">
        <f t="shared" si="115"/>
        <v>5.6616557381244841E-3</v>
      </c>
      <c r="AF170" s="17">
        <f>T170-AD170</f>
        <v>57.396620634344572</v>
      </c>
      <c r="AG170" s="17">
        <f t="shared" si="95"/>
        <v>1.594350573176238E-2</v>
      </c>
      <c r="AH170" s="28">
        <f>0.5*'Ducati Panigale 1199 data'!$C$8*'WLTP class 3 v5'!F170^2</f>
        <v>3172.9753086419751</v>
      </c>
      <c r="AI170" s="17">
        <f t="shared" si="96"/>
        <v>3.1729753086419752</v>
      </c>
      <c r="AJ170" s="17" t="str">
        <f>IF(N170&lt;0, AI170, "0")</f>
        <v>0</v>
      </c>
      <c r="AK170" s="98">
        <f>AK169+AJ170</f>
        <v>189.21214120370368</v>
      </c>
      <c r="AL170" s="105">
        <f t="shared" si="97"/>
        <v>5.2558928112139913E-2</v>
      </c>
      <c r="AM170" s="98">
        <f>IF(N170 &gt; 0, AI170, )</f>
        <v>3.1729753086419752</v>
      </c>
      <c r="AN170" s="98">
        <f t="shared" si="116"/>
        <v>637.68631018518533</v>
      </c>
      <c r="AO170" s="98">
        <f t="shared" si="98"/>
        <v>0.17713508616255147</v>
      </c>
      <c r="AP170" s="27">
        <f t="shared" si="99"/>
        <v>0</v>
      </c>
      <c r="AQ170" s="27">
        <f t="shared" si="100"/>
        <v>0</v>
      </c>
      <c r="AR170" s="27">
        <f t="shared" si="101"/>
        <v>0</v>
      </c>
      <c r="AS170" s="27">
        <f t="shared" si="102"/>
        <v>0</v>
      </c>
      <c r="AT170" s="27">
        <f t="shared" si="79"/>
        <v>0</v>
      </c>
      <c r="AU170" s="27">
        <f t="shared" si="79"/>
        <v>0</v>
      </c>
      <c r="AV170" s="27">
        <f t="shared" si="103"/>
        <v>0</v>
      </c>
      <c r="AW170" s="27">
        <f t="shared" si="104"/>
        <v>0</v>
      </c>
      <c r="AX170" s="27">
        <f t="shared" si="105"/>
        <v>0</v>
      </c>
      <c r="AY170" s="27">
        <f>AN170-AW170</f>
        <v>637.68631018518533</v>
      </c>
      <c r="AZ170" s="110">
        <f t="shared" si="106"/>
        <v>0.17713508616255147</v>
      </c>
      <c r="BB170" s="65">
        <v>0</v>
      </c>
      <c r="BC170" s="83">
        <f t="shared" si="107"/>
        <v>0</v>
      </c>
      <c r="BD170" s="83">
        <f t="shared" si="108"/>
        <v>0</v>
      </c>
      <c r="BE170" s="83">
        <f t="shared" si="109"/>
        <v>0</v>
      </c>
      <c r="BF170" s="83">
        <f t="shared" si="110"/>
        <v>0</v>
      </c>
      <c r="BG170" s="83">
        <f t="shared" si="111"/>
        <v>0</v>
      </c>
    </row>
    <row r="171" spans="2:59">
      <c r="B171" s="9" t="s">
        <v>32</v>
      </c>
      <c r="C171" s="9">
        <v>160</v>
      </c>
      <c r="D171" s="9">
        <v>160</v>
      </c>
      <c r="E171" s="18">
        <v>20.100000000000001</v>
      </c>
      <c r="F171" s="66">
        <f t="shared" si="80"/>
        <v>5.583333333333333</v>
      </c>
      <c r="G171" s="17">
        <f t="shared" si="112"/>
        <v>0.86111111111111094</v>
      </c>
      <c r="H171" s="17">
        <f t="shared" si="81"/>
        <v>80.5</v>
      </c>
      <c r="I171" s="28">
        <f>'Ducati Panigale 1199 data'!$C$8*G171</f>
        <v>239.38888888888883</v>
      </c>
      <c r="J171" s="28">
        <f>'Ducati Panigale 1199 data'!$C$8*'Ducati Panigale 1199 data'!$C$15*'Ducati Panigale 1199 data'!$C$10</f>
        <v>54.543600000000005</v>
      </c>
      <c r="K171" s="28">
        <f>(0.5*'Ducati Panigale 1199 data'!$C$12)*'Ducati Panigale 1199 data'!$C$14*'Ducati Panigale 1199 data'!$C$11*F171^2</f>
        <v>4.4106763020833331</v>
      </c>
      <c r="L171" s="28">
        <f t="shared" si="82"/>
        <v>298.34316519097217</v>
      </c>
      <c r="M171" s="28">
        <f t="shared" si="78"/>
        <v>1665.7493389829278</v>
      </c>
      <c r="N171" s="17">
        <f t="shared" si="83"/>
        <v>1.6657493389829279</v>
      </c>
      <c r="O171" s="105">
        <f t="shared" si="84"/>
        <v>0</v>
      </c>
      <c r="P171" s="105">
        <f t="shared" si="85"/>
        <v>0</v>
      </c>
      <c r="Q171" s="105">
        <f t="shared" si="113"/>
        <v>26.858306255082148</v>
      </c>
      <c r="R171" s="27">
        <f t="shared" si="86"/>
        <v>7.4606406264117074E-3</v>
      </c>
      <c r="S171" s="98">
        <f t="shared" si="87"/>
        <v>1.6657493389829279</v>
      </c>
      <c r="T171" s="17">
        <f t="shared" si="114"/>
        <v>79.444330630575649</v>
      </c>
      <c r="U171" s="17">
        <f t="shared" si="88"/>
        <v>2.2067869619604347E-2</v>
      </c>
      <c r="V171" s="17">
        <f t="shared" si="89"/>
        <v>25.51539094232804</v>
      </c>
      <c r="W171" s="17">
        <f t="shared" si="90"/>
        <v>24.494775304634917</v>
      </c>
      <c r="X171" s="17">
        <f t="shared" si="90"/>
        <v>23.514984292449519</v>
      </c>
      <c r="Y171" s="17">
        <f t="shared" si="91"/>
        <v>23.279834449525023</v>
      </c>
      <c r="Z171" s="17">
        <f>Y171/3600</f>
        <v>6.4666206804236178E-3</v>
      </c>
      <c r="AA171" s="17">
        <f>0.96*Y171</f>
        <v>22.348641071544019</v>
      </c>
      <c r="AB171" s="17">
        <f t="shared" si="92"/>
        <v>21.454695428682257</v>
      </c>
      <c r="AC171" s="17">
        <f t="shared" si="93"/>
        <v>20.381960657248143</v>
      </c>
      <c r="AD171" s="17">
        <f t="shared" si="94"/>
        <v>20.381960657248143</v>
      </c>
      <c r="AE171" s="17">
        <f t="shared" si="115"/>
        <v>5.6616557381244841E-3</v>
      </c>
      <c r="AF171" s="17">
        <f>T171-AD171</f>
        <v>59.062369973327506</v>
      </c>
      <c r="AG171" s="17">
        <f t="shared" si="95"/>
        <v>1.6406213881479864E-2</v>
      </c>
      <c r="AH171" s="28">
        <f>0.5*'Ducati Panigale 1199 data'!$C$8*'WLTP class 3 v5'!F171^2</f>
        <v>4333.1319444444443</v>
      </c>
      <c r="AI171" s="17">
        <f t="shared" si="96"/>
        <v>4.3331319444444443</v>
      </c>
      <c r="AJ171" s="17" t="str">
        <f>IF(N171&lt;0, AI171, "0")</f>
        <v>0</v>
      </c>
      <c r="AK171" s="98">
        <f>AK170+AJ171</f>
        <v>189.21214120370368</v>
      </c>
      <c r="AL171" s="105">
        <f t="shared" si="97"/>
        <v>5.2558928112139913E-2</v>
      </c>
      <c r="AM171" s="98">
        <f>IF(N171 &gt; 0, AI171, )</f>
        <v>4.3331319444444443</v>
      </c>
      <c r="AN171" s="98">
        <f t="shared" si="116"/>
        <v>642.01944212962974</v>
      </c>
      <c r="AO171" s="98">
        <f t="shared" si="98"/>
        <v>0.17833873392489716</v>
      </c>
      <c r="AP171" s="27">
        <f t="shared" si="99"/>
        <v>0</v>
      </c>
      <c r="AQ171" s="27">
        <f t="shared" si="100"/>
        <v>0</v>
      </c>
      <c r="AR171" s="27">
        <f t="shared" si="101"/>
        <v>0</v>
      </c>
      <c r="AS171" s="27">
        <f t="shared" si="102"/>
        <v>0</v>
      </c>
      <c r="AT171" s="27">
        <f t="shared" si="79"/>
        <v>0</v>
      </c>
      <c r="AU171" s="27">
        <f t="shared" si="79"/>
        <v>0</v>
      </c>
      <c r="AV171" s="27">
        <f t="shared" si="103"/>
        <v>0</v>
      </c>
      <c r="AW171" s="27">
        <f t="shared" si="104"/>
        <v>0</v>
      </c>
      <c r="AX171" s="27">
        <f t="shared" si="105"/>
        <v>0</v>
      </c>
      <c r="AY171" s="27">
        <f>AN171-AW171</f>
        <v>642.01944212962974</v>
      </c>
      <c r="AZ171" s="110">
        <f t="shared" si="106"/>
        <v>0.17833873392489716</v>
      </c>
      <c r="BB171" s="65">
        <v>0</v>
      </c>
      <c r="BC171" s="83">
        <f t="shared" si="107"/>
        <v>0</v>
      </c>
      <c r="BD171" s="83">
        <f t="shared" si="108"/>
        <v>0</v>
      </c>
      <c r="BE171" s="83">
        <f t="shared" si="109"/>
        <v>0</v>
      </c>
      <c r="BF171" s="83">
        <f t="shared" si="110"/>
        <v>0</v>
      </c>
      <c r="BG171" s="83">
        <f t="shared" si="111"/>
        <v>0</v>
      </c>
    </row>
    <row r="172" spans="2:59">
      <c r="B172" s="9" t="s">
        <v>32</v>
      </c>
      <c r="C172" s="9">
        <v>161</v>
      </c>
      <c r="D172" s="9">
        <v>161</v>
      </c>
      <c r="E172" s="18">
        <v>23.4</v>
      </c>
      <c r="F172" s="66">
        <f t="shared" si="80"/>
        <v>6.5</v>
      </c>
      <c r="G172" s="17">
        <f t="shared" si="112"/>
        <v>0.74999999999999978</v>
      </c>
      <c r="H172" s="17">
        <f t="shared" si="81"/>
        <v>81</v>
      </c>
      <c r="I172" s="28">
        <f>'Ducati Panigale 1199 data'!$C$8*G172</f>
        <v>208.49999999999994</v>
      </c>
      <c r="J172" s="28">
        <f>'Ducati Panigale 1199 data'!$C$8*'Ducati Panigale 1199 data'!$C$15*'Ducati Panigale 1199 data'!$C$10</f>
        <v>54.543600000000005</v>
      </c>
      <c r="K172" s="28">
        <f>(0.5*'Ducati Panigale 1199 data'!$C$12)*'Ducati Panigale 1199 data'!$C$14*'Ducati Panigale 1199 data'!$C$11*F172^2</f>
        <v>5.9778468750000009</v>
      </c>
      <c r="L172" s="28">
        <f t="shared" si="82"/>
        <v>269.02144687499998</v>
      </c>
      <c r="M172" s="28">
        <f t="shared" si="78"/>
        <v>1748.6394046874998</v>
      </c>
      <c r="N172" s="17">
        <f t="shared" si="83"/>
        <v>1.7486394046874998</v>
      </c>
      <c r="O172" s="105">
        <f t="shared" si="84"/>
        <v>0</v>
      </c>
      <c r="P172" s="105">
        <f t="shared" si="85"/>
        <v>0</v>
      </c>
      <c r="Q172" s="105">
        <f t="shared" si="113"/>
        <v>26.858306255082148</v>
      </c>
      <c r="R172" s="27">
        <f t="shared" si="86"/>
        <v>7.4606406264117074E-3</v>
      </c>
      <c r="S172" s="98">
        <f t="shared" si="87"/>
        <v>1.7486394046874998</v>
      </c>
      <c r="T172" s="17">
        <f t="shared" si="114"/>
        <v>81.192970035263144</v>
      </c>
      <c r="U172" s="17">
        <f t="shared" si="88"/>
        <v>2.2553602787573096E-2</v>
      </c>
      <c r="V172" s="17">
        <f t="shared" si="89"/>
        <v>25.51539094232804</v>
      </c>
      <c r="W172" s="17">
        <f t="shared" si="90"/>
        <v>24.494775304634917</v>
      </c>
      <c r="X172" s="17">
        <f t="shared" si="90"/>
        <v>23.514984292449519</v>
      </c>
      <c r="Y172" s="17">
        <f t="shared" si="91"/>
        <v>23.279834449525023</v>
      </c>
      <c r="Z172" s="17">
        <f>Y172/3600</f>
        <v>6.4666206804236178E-3</v>
      </c>
      <c r="AA172" s="17">
        <f>0.96*Y172</f>
        <v>22.348641071544019</v>
      </c>
      <c r="AB172" s="17">
        <f t="shared" si="92"/>
        <v>21.454695428682257</v>
      </c>
      <c r="AC172" s="17">
        <f t="shared" si="93"/>
        <v>20.381960657248143</v>
      </c>
      <c r="AD172" s="17">
        <f t="shared" si="94"/>
        <v>20.381960657248143</v>
      </c>
      <c r="AE172" s="17">
        <f t="shared" si="115"/>
        <v>5.6616557381244841E-3</v>
      </c>
      <c r="AF172" s="17">
        <f>T172-AD172</f>
        <v>60.811009378015001</v>
      </c>
      <c r="AG172" s="17">
        <f t="shared" si="95"/>
        <v>1.6891947049448613E-2</v>
      </c>
      <c r="AH172" s="28">
        <f>0.5*'Ducati Panigale 1199 data'!$C$8*'WLTP class 3 v5'!F172^2</f>
        <v>5872.75</v>
      </c>
      <c r="AI172" s="17">
        <f t="shared" si="96"/>
        <v>5.8727499999999999</v>
      </c>
      <c r="AJ172" s="17" t="str">
        <f>IF(N172&lt;0, AI172, "0")</f>
        <v>0</v>
      </c>
      <c r="AK172" s="98">
        <f>AK171+AJ172</f>
        <v>189.21214120370368</v>
      </c>
      <c r="AL172" s="105">
        <f t="shared" si="97"/>
        <v>5.2558928112139913E-2</v>
      </c>
      <c r="AM172" s="98">
        <f>IF(N172 &gt; 0, AI172, )</f>
        <v>5.8727499999999999</v>
      </c>
      <c r="AN172" s="98">
        <f t="shared" si="116"/>
        <v>647.89219212962973</v>
      </c>
      <c r="AO172" s="98">
        <f t="shared" si="98"/>
        <v>0.1799700533693416</v>
      </c>
      <c r="AP172" s="27">
        <f t="shared" si="99"/>
        <v>0</v>
      </c>
      <c r="AQ172" s="27">
        <f t="shared" si="100"/>
        <v>0</v>
      </c>
      <c r="AR172" s="27">
        <f t="shared" si="101"/>
        <v>0</v>
      </c>
      <c r="AS172" s="27">
        <f t="shared" si="102"/>
        <v>0</v>
      </c>
      <c r="AT172" s="27">
        <f t="shared" si="79"/>
        <v>0</v>
      </c>
      <c r="AU172" s="27">
        <f t="shared" si="79"/>
        <v>0</v>
      </c>
      <c r="AV172" s="27">
        <f t="shared" si="103"/>
        <v>0</v>
      </c>
      <c r="AW172" s="27">
        <f t="shared" si="104"/>
        <v>0</v>
      </c>
      <c r="AX172" s="27">
        <f t="shared" si="105"/>
        <v>0</v>
      </c>
      <c r="AY172" s="27">
        <f>AN172-AW172</f>
        <v>647.89219212962973</v>
      </c>
      <c r="AZ172" s="110">
        <f t="shared" si="106"/>
        <v>0.1799700533693416</v>
      </c>
      <c r="BB172" s="65">
        <v>0</v>
      </c>
      <c r="BC172" s="83">
        <f t="shared" si="107"/>
        <v>0</v>
      </c>
      <c r="BD172" s="83">
        <f t="shared" si="108"/>
        <v>0</v>
      </c>
      <c r="BE172" s="83">
        <f t="shared" si="109"/>
        <v>0</v>
      </c>
      <c r="BF172" s="83">
        <f t="shared" si="110"/>
        <v>0</v>
      </c>
      <c r="BG172" s="83">
        <f t="shared" si="111"/>
        <v>0</v>
      </c>
    </row>
    <row r="173" spans="2:59">
      <c r="B173" s="9" t="s">
        <v>32</v>
      </c>
      <c r="C173" s="9">
        <v>162</v>
      </c>
      <c r="D173" s="9">
        <v>162</v>
      </c>
      <c r="E173" s="18">
        <v>25.5</v>
      </c>
      <c r="F173" s="66">
        <f t="shared" si="80"/>
        <v>7.083333333333333</v>
      </c>
      <c r="G173" s="17">
        <f t="shared" si="112"/>
        <v>0.5833333333333337</v>
      </c>
      <c r="H173" s="17">
        <f t="shared" si="81"/>
        <v>81.5</v>
      </c>
      <c r="I173" s="28">
        <f>'Ducati Panigale 1199 data'!$C$8*G173</f>
        <v>162.16666666666677</v>
      </c>
      <c r="J173" s="28">
        <f>'Ducati Panigale 1199 data'!$C$8*'Ducati Panigale 1199 data'!$C$15*'Ducati Panigale 1199 data'!$C$10</f>
        <v>54.543600000000005</v>
      </c>
      <c r="K173" s="28">
        <f>(0.5*'Ducati Panigale 1199 data'!$C$12)*'Ducati Panigale 1199 data'!$C$14*'Ducati Panigale 1199 data'!$C$11*F173^2</f>
        <v>7.0989388020833335</v>
      </c>
      <c r="L173" s="28">
        <f t="shared" si="82"/>
        <v>223.80920546875009</v>
      </c>
      <c r="M173" s="28">
        <f t="shared" si="78"/>
        <v>1585.3152054036464</v>
      </c>
      <c r="N173" s="17">
        <f t="shared" si="83"/>
        <v>1.5853152054036463</v>
      </c>
      <c r="O173" s="105">
        <f t="shared" si="84"/>
        <v>0</v>
      </c>
      <c r="P173" s="105">
        <f t="shared" si="85"/>
        <v>0</v>
      </c>
      <c r="Q173" s="105">
        <f t="shared" si="113"/>
        <v>26.858306255082148</v>
      </c>
      <c r="R173" s="27">
        <f t="shared" si="86"/>
        <v>7.4606406264117074E-3</v>
      </c>
      <c r="S173" s="98">
        <f t="shared" si="87"/>
        <v>1.5853152054036463</v>
      </c>
      <c r="T173" s="17">
        <f t="shared" si="114"/>
        <v>82.77828524066679</v>
      </c>
      <c r="U173" s="17">
        <f t="shared" si="88"/>
        <v>2.2993968122407442E-2</v>
      </c>
      <c r="V173" s="17">
        <f t="shared" si="89"/>
        <v>25.51539094232804</v>
      </c>
      <c r="W173" s="17">
        <f t="shared" si="90"/>
        <v>24.494775304634917</v>
      </c>
      <c r="X173" s="17">
        <f t="shared" si="90"/>
        <v>23.514984292449519</v>
      </c>
      <c r="Y173" s="17">
        <f t="shared" si="91"/>
        <v>23.279834449525023</v>
      </c>
      <c r="Z173" s="17">
        <f>Y173/3600</f>
        <v>6.4666206804236178E-3</v>
      </c>
      <c r="AA173" s="17">
        <f>0.96*Y173</f>
        <v>22.348641071544019</v>
      </c>
      <c r="AB173" s="17">
        <f t="shared" si="92"/>
        <v>21.454695428682257</v>
      </c>
      <c r="AC173" s="17">
        <f t="shared" si="93"/>
        <v>20.381960657248143</v>
      </c>
      <c r="AD173" s="17">
        <f t="shared" si="94"/>
        <v>20.381960657248143</v>
      </c>
      <c r="AE173" s="17">
        <f t="shared" si="115"/>
        <v>5.6616557381244841E-3</v>
      </c>
      <c r="AF173" s="17">
        <f>T173-AD173</f>
        <v>62.396324583418647</v>
      </c>
      <c r="AG173" s="17">
        <f t="shared" si="95"/>
        <v>1.7332312384282959E-2</v>
      </c>
      <c r="AH173" s="28">
        <f>0.5*'Ducati Panigale 1199 data'!$C$8*'WLTP class 3 v5'!F173^2</f>
        <v>6974.1319444444443</v>
      </c>
      <c r="AI173" s="17">
        <f t="shared" si="96"/>
        <v>6.9741319444444443</v>
      </c>
      <c r="AJ173" s="17" t="str">
        <f>IF(N173&lt;0, AI173, "0")</f>
        <v>0</v>
      </c>
      <c r="AK173" s="98">
        <f>AK172+AJ173</f>
        <v>189.21214120370368</v>
      </c>
      <c r="AL173" s="105">
        <f t="shared" si="97"/>
        <v>5.2558928112139913E-2</v>
      </c>
      <c r="AM173" s="98">
        <f>IF(N173 &gt; 0, AI173, )</f>
        <v>6.9741319444444443</v>
      </c>
      <c r="AN173" s="98">
        <f t="shared" si="116"/>
        <v>654.86632407407421</v>
      </c>
      <c r="AO173" s="98">
        <f t="shared" si="98"/>
        <v>0.18190731224279838</v>
      </c>
      <c r="AP173" s="27">
        <f t="shared" si="99"/>
        <v>0</v>
      </c>
      <c r="AQ173" s="27">
        <f t="shared" si="100"/>
        <v>0</v>
      </c>
      <c r="AR173" s="27">
        <f t="shared" si="101"/>
        <v>0</v>
      </c>
      <c r="AS173" s="27">
        <f t="shared" si="102"/>
        <v>0</v>
      </c>
      <c r="AT173" s="27">
        <f t="shared" si="79"/>
        <v>0</v>
      </c>
      <c r="AU173" s="27">
        <f t="shared" si="79"/>
        <v>0</v>
      </c>
      <c r="AV173" s="27">
        <f t="shared" si="103"/>
        <v>0</v>
      </c>
      <c r="AW173" s="27">
        <f t="shared" si="104"/>
        <v>0</v>
      </c>
      <c r="AX173" s="27">
        <f t="shared" si="105"/>
        <v>0</v>
      </c>
      <c r="AY173" s="27">
        <f>AN173-AW173</f>
        <v>654.86632407407421</v>
      </c>
      <c r="AZ173" s="110">
        <f t="shared" si="106"/>
        <v>0.18190731224279838</v>
      </c>
      <c r="BB173" s="65">
        <v>0</v>
      </c>
      <c r="BC173" s="83">
        <f t="shared" si="107"/>
        <v>0</v>
      </c>
      <c r="BD173" s="83">
        <f t="shared" si="108"/>
        <v>0</v>
      </c>
      <c r="BE173" s="83">
        <f t="shared" si="109"/>
        <v>0</v>
      </c>
      <c r="BF173" s="83">
        <f t="shared" si="110"/>
        <v>0</v>
      </c>
      <c r="BG173" s="83">
        <f t="shared" si="111"/>
        <v>0</v>
      </c>
    </row>
    <row r="174" spans="2:59">
      <c r="B174" s="9" t="s">
        <v>32</v>
      </c>
      <c r="C174" s="9">
        <v>163</v>
      </c>
      <c r="D174" s="9">
        <v>163</v>
      </c>
      <c r="E174" s="18">
        <v>27.6</v>
      </c>
      <c r="F174" s="66">
        <f t="shared" si="80"/>
        <v>7.666666666666667</v>
      </c>
      <c r="G174" s="17">
        <f t="shared" si="112"/>
        <v>0.55555555555555558</v>
      </c>
      <c r="H174" s="17">
        <f t="shared" si="81"/>
        <v>82</v>
      </c>
      <c r="I174" s="28">
        <f>'Ducati Panigale 1199 data'!$C$8*G174</f>
        <v>154.44444444444446</v>
      </c>
      <c r="J174" s="28">
        <f>'Ducati Panigale 1199 data'!$C$8*'Ducati Panigale 1199 data'!$C$15*'Ducati Panigale 1199 data'!$C$10</f>
        <v>54.543600000000005</v>
      </c>
      <c r="K174" s="28">
        <f>(0.5*'Ducati Panigale 1199 data'!$C$12)*'Ducati Panigale 1199 data'!$C$14*'Ducati Panigale 1199 data'!$C$11*F174^2</f>
        <v>8.3163208333333358</v>
      </c>
      <c r="L174" s="28">
        <f t="shared" si="82"/>
        <v>217.30436527777778</v>
      </c>
      <c r="M174" s="28">
        <f t="shared" si="78"/>
        <v>1666.0001337962963</v>
      </c>
      <c r="N174" s="17">
        <f t="shared" si="83"/>
        <v>1.6660001337962962</v>
      </c>
      <c r="O174" s="105">
        <f t="shared" si="84"/>
        <v>0</v>
      </c>
      <c r="P174" s="105">
        <f t="shared" si="85"/>
        <v>0</v>
      </c>
      <c r="Q174" s="105">
        <f t="shared" si="113"/>
        <v>26.858306255082148</v>
      </c>
      <c r="R174" s="27">
        <f t="shared" si="86"/>
        <v>7.4606406264117074E-3</v>
      </c>
      <c r="S174" s="98">
        <f t="shared" si="87"/>
        <v>1.6660001337962962</v>
      </c>
      <c r="T174" s="17">
        <f t="shared" si="114"/>
        <v>84.444285374463092</v>
      </c>
      <c r="U174" s="17">
        <f t="shared" si="88"/>
        <v>2.3456745937350858E-2</v>
      </c>
      <c r="V174" s="17">
        <f t="shared" si="89"/>
        <v>25.51539094232804</v>
      </c>
      <c r="W174" s="17">
        <f t="shared" si="90"/>
        <v>24.494775304634917</v>
      </c>
      <c r="X174" s="17">
        <f t="shared" si="90"/>
        <v>23.514984292449519</v>
      </c>
      <c r="Y174" s="17">
        <f t="shared" si="91"/>
        <v>23.279834449525023</v>
      </c>
      <c r="Z174" s="17">
        <f>Y174/3600</f>
        <v>6.4666206804236178E-3</v>
      </c>
      <c r="AA174" s="17">
        <f>0.96*Y174</f>
        <v>22.348641071544019</v>
      </c>
      <c r="AB174" s="17">
        <f t="shared" si="92"/>
        <v>21.454695428682257</v>
      </c>
      <c r="AC174" s="17">
        <f t="shared" si="93"/>
        <v>20.381960657248143</v>
      </c>
      <c r="AD174" s="17">
        <f t="shared" si="94"/>
        <v>20.381960657248143</v>
      </c>
      <c r="AE174" s="17">
        <f t="shared" si="115"/>
        <v>5.6616557381244841E-3</v>
      </c>
      <c r="AF174" s="17">
        <f>T174-AD174</f>
        <v>64.062324717214949</v>
      </c>
      <c r="AG174" s="17">
        <f t="shared" si="95"/>
        <v>1.7795090199226374E-2</v>
      </c>
      <c r="AH174" s="28">
        <f>0.5*'Ducati Panigale 1199 data'!$C$8*'WLTP class 3 v5'!F174^2</f>
        <v>8170.1111111111122</v>
      </c>
      <c r="AI174" s="17">
        <f t="shared" si="96"/>
        <v>8.1701111111111118</v>
      </c>
      <c r="AJ174" s="17" t="str">
        <f>IF(N174&lt;0, AI174, "0")</f>
        <v>0</v>
      </c>
      <c r="AK174" s="98">
        <f>AK173+AJ174</f>
        <v>189.21214120370368</v>
      </c>
      <c r="AL174" s="105">
        <f t="shared" si="97"/>
        <v>5.2558928112139913E-2</v>
      </c>
      <c r="AM174" s="98">
        <f>IF(N174 &gt; 0, AI174, )</f>
        <v>8.1701111111111118</v>
      </c>
      <c r="AN174" s="98">
        <f t="shared" si="116"/>
        <v>663.03643518518538</v>
      </c>
      <c r="AO174" s="98">
        <f t="shared" si="98"/>
        <v>0.18417678755144037</v>
      </c>
      <c r="AP174" s="27">
        <f t="shared" si="99"/>
        <v>0</v>
      </c>
      <c r="AQ174" s="27">
        <f t="shared" si="100"/>
        <v>0</v>
      </c>
      <c r="AR174" s="27">
        <f t="shared" si="101"/>
        <v>0</v>
      </c>
      <c r="AS174" s="27">
        <f t="shared" si="102"/>
        <v>0</v>
      </c>
      <c r="AT174" s="27">
        <f t="shared" si="79"/>
        <v>0</v>
      </c>
      <c r="AU174" s="27">
        <f t="shared" si="79"/>
        <v>0</v>
      </c>
      <c r="AV174" s="27">
        <f t="shared" si="103"/>
        <v>0</v>
      </c>
      <c r="AW174" s="27">
        <f t="shared" si="104"/>
        <v>0</v>
      </c>
      <c r="AX174" s="27">
        <f t="shared" si="105"/>
        <v>0</v>
      </c>
      <c r="AY174" s="27">
        <f>AN174-AW174</f>
        <v>663.03643518518538</v>
      </c>
      <c r="AZ174" s="110">
        <f t="shared" si="106"/>
        <v>0.18417678755144037</v>
      </c>
      <c r="BB174" s="65">
        <v>0</v>
      </c>
      <c r="BC174" s="83">
        <f t="shared" si="107"/>
        <v>0</v>
      </c>
      <c r="BD174" s="83">
        <f t="shared" si="108"/>
        <v>0</v>
      </c>
      <c r="BE174" s="83">
        <f t="shared" si="109"/>
        <v>0</v>
      </c>
      <c r="BF174" s="83">
        <f t="shared" si="110"/>
        <v>0</v>
      </c>
      <c r="BG174" s="83">
        <f t="shared" si="111"/>
        <v>0</v>
      </c>
    </row>
    <row r="175" spans="2:59">
      <c r="B175" s="9" t="s">
        <v>32</v>
      </c>
      <c r="C175" s="9">
        <v>164</v>
      </c>
      <c r="D175" s="9">
        <v>164</v>
      </c>
      <c r="E175" s="18">
        <v>29.5</v>
      </c>
      <c r="F175" s="66">
        <f t="shared" si="80"/>
        <v>8.1944444444444446</v>
      </c>
      <c r="G175" s="17">
        <f t="shared" si="112"/>
        <v>0.4861111111111111</v>
      </c>
      <c r="H175" s="17">
        <f t="shared" si="81"/>
        <v>82.5</v>
      </c>
      <c r="I175" s="28">
        <f>'Ducati Panigale 1199 data'!$C$8*G175</f>
        <v>135.13888888888889</v>
      </c>
      <c r="J175" s="28">
        <f>'Ducati Panigale 1199 data'!$C$8*'Ducati Panigale 1199 data'!$C$15*'Ducati Panigale 1199 data'!$C$10</f>
        <v>54.543600000000005</v>
      </c>
      <c r="K175" s="28">
        <f>(0.5*'Ducati Panigale 1199 data'!$C$12)*'Ducati Panigale 1199 data'!$C$14*'Ducati Panigale 1199 data'!$C$11*F175^2</f>
        <v>9.5007327835648159</v>
      </c>
      <c r="L175" s="28">
        <f t="shared" si="82"/>
        <v>199.1832216724537</v>
      </c>
      <c r="M175" s="28">
        <f t="shared" si="78"/>
        <v>1632.1958442603845</v>
      </c>
      <c r="N175" s="17">
        <f t="shared" si="83"/>
        <v>1.6321958442603846</v>
      </c>
      <c r="O175" s="105">
        <f t="shared" si="84"/>
        <v>0</v>
      </c>
      <c r="P175" s="105">
        <f t="shared" si="85"/>
        <v>0</v>
      </c>
      <c r="Q175" s="105">
        <f t="shared" si="113"/>
        <v>26.858306255082148</v>
      </c>
      <c r="R175" s="27">
        <f t="shared" si="86"/>
        <v>7.4606406264117074E-3</v>
      </c>
      <c r="S175" s="98">
        <f t="shared" si="87"/>
        <v>1.6321958442603846</v>
      </c>
      <c r="T175" s="17">
        <f t="shared" si="114"/>
        <v>86.076481218723472</v>
      </c>
      <c r="U175" s="17">
        <f t="shared" si="88"/>
        <v>2.3910133671867631E-2</v>
      </c>
      <c r="V175" s="17">
        <f t="shared" si="89"/>
        <v>25.51539094232804</v>
      </c>
      <c r="W175" s="17">
        <f t="shared" si="90"/>
        <v>24.494775304634917</v>
      </c>
      <c r="X175" s="17">
        <f t="shared" si="90"/>
        <v>23.514984292449519</v>
      </c>
      <c r="Y175" s="17">
        <f t="shared" si="91"/>
        <v>23.279834449525023</v>
      </c>
      <c r="Z175" s="17">
        <f>Y175/3600</f>
        <v>6.4666206804236178E-3</v>
      </c>
      <c r="AA175" s="17">
        <f>0.96*Y175</f>
        <v>22.348641071544019</v>
      </c>
      <c r="AB175" s="17">
        <f t="shared" si="92"/>
        <v>21.454695428682257</v>
      </c>
      <c r="AC175" s="17">
        <f t="shared" si="93"/>
        <v>20.381960657248143</v>
      </c>
      <c r="AD175" s="17">
        <f t="shared" si="94"/>
        <v>20.381960657248143</v>
      </c>
      <c r="AE175" s="17">
        <f t="shared" si="115"/>
        <v>5.6616557381244841E-3</v>
      </c>
      <c r="AF175" s="17">
        <f>T175-AD175</f>
        <v>65.694520561475329</v>
      </c>
      <c r="AG175" s="17">
        <f t="shared" si="95"/>
        <v>1.8248477933743148E-2</v>
      </c>
      <c r="AH175" s="28">
        <f>0.5*'Ducati Panigale 1199 data'!$C$8*'WLTP class 3 v5'!F175^2</f>
        <v>9333.6998456790116</v>
      </c>
      <c r="AI175" s="17">
        <f t="shared" si="96"/>
        <v>9.3336998456790123</v>
      </c>
      <c r="AJ175" s="17" t="str">
        <f>IF(N175&lt;0, AI175, "0")</f>
        <v>0</v>
      </c>
      <c r="AK175" s="98">
        <f>AK174+AJ175</f>
        <v>189.21214120370368</v>
      </c>
      <c r="AL175" s="105">
        <f t="shared" si="97"/>
        <v>5.2558928112139913E-2</v>
      </c>
      <c r="AM175" s="98">
        <f>IF(N175 &gt; 0, AI175, )</f>
        <v>9.3336998456790123</v>
      </c>
      <c r="AN175" s="98">
        <f t="shared" si="116"/>
        <v>672.37013503086439</v>
      </c>
      <c r="AO175" s="98">
        <f t="shared" si="98"/>
        <v>0.18676948195301787</v>
      </c>
      <c r="AP175" s="27">
        <f t="shared" si="99"/>
        <v>0</v>
      </c>
      <c r="AQ175" s="27">
        <f t="shared" si="100"/>
        <v>0</v>
      </c>
      <c r="AR175" s="27">
        <f t="shared" si="101"/>
        <v>0</v>
      </c>
      <c r="AS175" s="27">
        <f t="shared" si="102"/>
        <v>0</v>
      </c>
      <c r="AT175" s="27">
        <f t="shared" si="79"/>
        <v>0</v>
      </c>
      <c r="AU175" s="27">
        <f t="shared" si="79"/>
        <v>0</v>
      </c>
      <c r="AV175" s="27">
        <f t="shared" si="103"/>
        <v>0</v>
      </c>
      <c r="AW175" s="27">
        <f t="shared" si="104"/>
        <v>0</v>
      </c>
      <c r="AX175" s="27">
        <f t="shared" si="105"/>
        <v>0</v>
      </c>
      <c r="AY175" s="27">
        <f>AN175-AW175</f>
        <v>672.37013503086439</v>
      </c>
      <c r="AZ175" s="110">
        <f t="shared" si="106"/>
        <v>0.18676948195301787</v>
      </c>
      <c r="BB175" s="65">
        <v>0</v>
      </c>
      <c r="BC175" s="83">
        <f t="shared" si="107"/>
        <v>0</v>
      </c>
      <c r="BD175" s="83">
        <f t="shared" si="108"/>
        <v>0</v>
      </c>
      <c r="BE175" s="83">
        <f t="shared" si="109"/>
        <v>0</v>
      </c>
      <c r="BF175" s="83">
        <f t="shared" si="110"/>
        <v>0</v>
      </c>
      <c r="BG175" s="83">
        <f t="shared" si="111"/>
        <v>0</v>
      </c>
    </row>
    <row r="176" spans="2:59">
      <c r="B176" s="9" t="s">
        <v>32</v>
      </c>
      <c r="C176" s="9">
        <v>165</v>
      </c>
      <c r="D176" s="9">
        <v>165</v>
      </c>
      <c r="E176" s="18">
        <v>31.1</v>
      </c>
      <c r="F176" s="66">
        <f t="shared" si="80"/>
        <v>8.6388888888888893</v>
      </c>
      <c r="G176" s="17">
        <f t="shared" si="112"/>
        <v>0.36111111111111133</v>
      </c>
      <c r="H176" s="17">
        <f t="shared" si="81"/>
        <v>83</v>
      </c>
      <c r="I176" s="28">
        <f>'Ducati Panigale 1199 data'!$C$8*G176</f>
        <v>100.38888888888894</v>
      </c>
      <c r="J176" s="28">
        <f>'Ducati Panigale 1199 data'!$C$8*'Ducati Panigale 1199 data'!$C$15*'Ducati Panigale 1199 data'!$C$10</f>
        <v>54.543600000000005</v>
      </c>
      <c r="K176" s="28">
        <f>(0.5*'Ducati Panigale 1199 data'!$C$12)*'Ducati Panigale 1199 data'!$C$14*'Ducati Panigale 1199 data'!$C$11*F176^2</f>
        <v>10.559268894675929</v>
      </c>
      <c r="L176" s="28">
        <f t="shared" si="82"/>
        <v>165.49175778356488</v>
      </c>
      <c r="M176" s="28">
        <f t="shared" si="78"/>
        <v>1429.6649075191299</v>
      </c>
      <c r="N176" s="17">
        <f t="shared" si="83"/>
        <v>1.4296649075191299</v>
      </c>
      <c r="O176" s="105">
        <f t="shared" si="84"/>
        <v>0</v>
      </c>
      <c r="P176" s="105">
        <f t="shared" si="85"/>
        <v>0</v>
      </c>
      <c r="Q176" s="105">
        <f t="shared" si="113"/>
        <v>26.858306255082148</v>
      </c>
      <c r="R176" s="27">
        <f t="shared" si="86"/>
        <v>7.4606406264117074E-3</v>
      </c>
      <c r="S176" s="98">
        <f t="shared" si="87"/>
        <v>1.4296649075191299</v>
      </c>
      <c r="T176" s="17">
        <f t="shared" si="114"/>
        <v>87.506146126242598</v>
      </c>
      <c r="U176" s="17">
        <f t="shared" si="88"/>
        <v>2.4307262812845166E-2</v>
      </c>
      <c r="V176" s="17">
        <f t="shared" si="89"/>
        <v>25.51539094232804</v>
      </c>
      <c r="W176" s="17">
        <f t="shared" si="90"/>
        <v>24.494775304634917</v>
      </c>
      <c r="X176" s="17">
        <f t="shared" si="90"/>
        <v>23.514984292449519</v>
      </c>
      <c r="Y176" s="17">
        <f t="shared" si="91"/>
        <v>23.279834449525023</v>
      </c>
      <c r="Z176" s="17">
        <f>Y176/3600</f>
        <v>6.4666206804236178E-3</v>
      </c>
      <c r="AA176" s="17">
        <f>0.96*Y176</f>
        <v>22.348641071544019</v>
      </c>
      <c r="AB176" s="17">
        <f t="shared" si="92"/>
        <v>21.454695428682257</v>
      </c>
      <c r="AC176" s="17">
        <f t="shared" si="93"/>
        <v>20.381960657248143</v>
      </c>
      <c r="AD176" s="17">
        <f t="shared" si="94"/>
        <v>20.381960657248143</v>
      </c>
      <c r="AE176" s="17">
        <f t="shared" si="115"/>
        <v>5.6616557381244841E-3</v>
      </c>
      <c r="AF176" s="17">
        <f>T176-AD176</f>
        <v>67.124185468994455</v>
      </c>
      <c r="AG176" s="17">
        <f t="shared" si="95"/>
        <v>1.8645607074720683E-2</v>
      </c>
      <c r="AH176" s="28">
        <f>0.5*'Ducati Panigale 1199 data'!$C$8*'WLTP class 3 v5'!F176^2</f>
        <v>10373.62577160494</v>
      </c>
      <c r="AI176" s="17">
        <f t="shared" si="96"/>
        <v>10.37362577160494</v>
      </c>
      <c r="AJ176" s="17" t="str">
        <f>IF(N176&lt;0, AI176, "0")</f>
        <v>0</v>
      </c>
      <c r="AK176" s="98">
        <f>AK175+AJ176</f>
        <v>189.21214120370368</v>
      </c>
      <c r="AL176" s="105">
        <f t="shared" si="97"/>
        <v>5.2558928112139913E-2</v>
      </c>
      <c r="AM176" s="98">
        <f>IF(N176 &gt; 0, AI176, )</f>
        <v>10.37362577160494</v>
      </c>
      <c r="AN176" s="98">
        <f t="shared" si="116"/>
        <v>682.7437608024693</v>
      </c>
      <c r="AO176" s="98">
        <f t="shared" si="98"/>
        <v>0.18965104466735258</v>
      </c>
      <c r="AP176" s="27">
        <f t="shared" si="99"/>
        <v>0</v>
      </c>
      <c r="AQ176" s="27">
        <f t="shared" si="100"/>
        <v>0</v>
      </c>
      <c r="AR176" s="27">
        <f t="shared" si="101"/>
        <v>0</v>
      </c>
      <c r="AS176" s="27">
        <f t="shared" si="102"/>
        <v>0</v>
      </c>
      <c r="AT176" s="27">
        <f t="shared" si="79"/>
        <v>0</v>
      </c>
      <c r="AU176" s="27">
        <f t="shared" si="79"/>
        <v>0</v>
      </c>
      <c r="AV176" s="27">
        <f t="shared" si="103"/>
        <v>0</v>
      </c>
      <c r="AW176" s="27">
        <f t="shared" si="104"/>
        <v>0</v>
      </c>
      <c r="AX176" s="27">
        <f t="shared" si="105"/>
        <v>0</v>
      </c>
      <c r="AY176" s="27">
        <f>AN176-AW176</f>
        <v>682.7437608024693</v>
      </c>
      <c r="AZ176" s="110">
        <f t="shared" si="106"/>
        <v>0.18965104466735258</v>
      </c>
      <c r="BB176" s="65">
        <v>0</v>
      </c>
      <c r="BC176" s="83">
        <f t="shared" si="107"/>
        <v>0</v>
      </c>
      <c r="BD176" s="83">
        <f t="shared" si="108"/>
        <v>0</v>
      </c>
      <c r="BE176" s="83">
        <f t="shared" si="109"/>
        <v>0</v>
      </c>
      <c r="BF176" s="83">
        <f t="shared" si="110"/>
        <v>0</v>
      </c>
      <c r="BG176" s="83">
        <f t="shared" si="111"/>
        <v>0</v>
      </c>
    </row>
    <row r="177" spans="2:59">
      <c r="B177" s="9" t="s">
        <v>32</v>
      </c>
      <c r="C177" s="9">
        <v>166</v>
      </c>
      <c r="D177" s="9">
        <v>166</v>
      </c>
      <c r="E177" s="18">
        <v>32.1</v>
      </c>
      <c r="F177" s="66">
        <f t="shared" si="80"/>
        <v>8.9166666666666661</v>
      </c>
      <c r="G177" s="17">
        <f t="shared" si="112"/>
        <v>0.29166666666666685</v>
      </c>
      <c r="H177" s="17">
        <f t="shared" si="81"/>
        <v>83.5</v>
      </c>
      <c r="I177" s="28">
        <f>'Ducati Panigale 1199 data'!$C$8*G177</f>
        <v>81.083333333333385</v>
      </c>
      <c r="J177" s="28">
        <f>'Ducati Panigale 1199 data'!$C$8*'Ducati Panigale 1199 data'!$C$15*'Ducati Panigale 1199 data'!$C$10</f>
        <v>54.543600000000005</v>
      </c>
      <c r="K177" s="28">
        <f>(0.5*'Ducati Panigale 1199 data'!$C$12)*'Ducati Panigale 1199 data'!$C$14*'Ducati Panigale 1199 data'!$C$11*F177^2</f>
        <v>11.249238802083333</v>
      </c>
      <c r="L177" s="28">
        <f t="shared" si="82"/>
        <v>146.87617213541674</v>
      </c>
      <c r="M177" s="28">
        <f t="shared" si="78"/>
        <v>1309.6458682074658</v>
      </c>
      <c r="N177" s="17">
        <f t="shared" si="83"/>
        <v>1.3096458682074659</v>
      </c>
      <c r="O177" s="105">
        <f t="shared" si="84"/>
        <v>0</v>
      </c>
      <c r="P177" s="105">
        <f t="shared" si="85"/>
        <v>0</v>
      </c>
      <c r="Q177" s="105">
        <f t="shared" si="113"/>
        <v>26.858306255082148</v>
      </c>
      <c r="R177" s="27">
        <f t="shared" si="86"/>
        <v>7.4606406264117074E-3</v>
      </c>
      <c r="S177" s="98">
        <f t="shared" si="87"/>
        <v>1.3096458682074659</v>
      </c>
      <c r="T177" s="17">
        <f t="shared" si="114"/>
        <v>88.815791994450066</v>
      </c>
      <c r="U177" s="17">
        <f t="shared" si="88"/>
        <v>2.4671053331791686E-2</v>
      </c>
      <c r="V177" s="17">
        <f t="shared" si="89"/>
        <v>25.51539094232804</v>
      </c>
      <c r="W177" s="17">
        <f t="shared" si="90"/>
        <v>24.494775304634917</v>
      </c>
      <c r="X177" s="17">
        <f t="shared" si="90"/>
        <v>23.514984292449519</v>
      </c>
      <c r="Y177" s="17">
        <f t="shared" si="91"/>
        <v>23.279834449525023</v>
      </c>
      <c r="Z177" s="17">
        <f>Y177/3600</f>
        <v>6.4666206804236178E-3</v>
      </c>
      <c r="AA177" s="17">
        <f>0.96*Y177</f>
        <v>22.348641071544019</v>
      </c>
      <c r="AB177" s="17">
        <f t="shared" si="92"/>
        <v>21.454695428682257</v>
      </c>
      <c r="AC177" s="17">
        <f t="shared" si="93"/>
        <v>20.381960657248143</v>
      </c>
      <c r="AD177" s="17">
        <f t="shared" si="94"/>
        <v>20.381960657248143</v>
      </c>
      <c r="AE177" s="17">
        <f t="shared" si="115"/>
        <v>5.6616557381244841E-3</v>
      </c>
      <c r="AF177" s="17">
        <f>T177-AD177</f>
        <v>68.433831337201923</v>
      </c>
      <c r="AG177" s="17">
        <f t="shared" si="95"/>
        <v>1.90093975936672E-2</v>
      </c>
      <c r="AH177" s="28">
        <f>0.5*'Ducati Panigale 1199 data'!$C$8*'WLTP class 3 v5'!F177^2</f>
        <v>11051.465277777776</v>
      </c>
      <c r="AI177" s="17">
        <f t="shared" si="96"/>
        <v>11.051465277777776</v>
      </c>
      <c r="AJ177" s="17" t="str">
        <f>IF(N177&lt;0, AI177, "0")</f>
        <v>0</v>
      </c>
      <c r="AK177" s="98">
        <f>AK176+AJ177</f>
        <v>189.21214120370368</v>
      </c>
      <c r="AL177" s="105">
        <f t="shared" si="97"/>
        <v>5.2558928112139913E-2</v>
      </c>
      <c r="AM177" s="98">
        <f>IF(N177 &gt; 0, AI177, )</f>
        <v>11.051465277777776</v>
      </c>
      <c r="AN177" s="98">
        <f t="shared" si="116"/>
        <v>693.79522608024706</v>
      </c>
      <c r="AO177" s="98">
        <f t="shared" si="98"/>
        <v>0.19272089613340196</v>
      </c>
      <c r="AP177" s="27">
        <f t="shared" si="99"/>
        <v>0</v>
      </c>
      <c r="AQ177" s="27">
        <f t="shared" si="100"/>
        <v>0</v>
      </c>
      <c r="AR177" s="27">
        <f t="shared" si="101"/>
        <v>0</v>
      </c>
      <c r="AS177" s="27">
        <f t="shared" si="102"/>
        <v>0</v>
      </c>
      <c r="AT177" s="27">
        <f t="shared" si="79"/>
        <v>0</v>
      </c>
      <c r="AU177" s="27">
        <f t="shared" si="79"/>
        <v>0</v>
      </c>
      <c r="AV177" s="27">
        <f t="shared" si="103"/>
        <v>0</v>
      </c>
      <c r="AW177" s="27">
        <f t="shared" si="104"/>
        <v>0</v>
      </c>
      <c r="AX177" s="27">
        <f t="shared" si="105"/>
        <v>0</v>
      </c>
      <c r="AY177" s="27">
        <f>AN177-AW177</f>
        <v>693.79522608024706</v>
      </c>
      <c r="AZ177" s="110">
        <f t="shared" si="106"/>
        <v>0.19272089613340196</v>
      </c>
      <c r="BB177" s="65">
        <v>0</v>
      </c>
      <c r="BC177" s="83">
        <f t="shared" si="107"/>
        <v>0</v>
      </c>
      <c r="BD177" s="83">
        <f t="shared" si="108"/>
        <v>0</v>
      </c>
      <c r="BE177" s="83">
        <f t="shared" si="109"/>
        <v>0</v>
      </c>
      <c r="BF177" s="83">
        <f t="shared" si="110"/>
        <v>0</v>
      </c>
      <c r="BG177" s="83">
        <f t="shared" si="111"/>
        <v>0</v>
      </c>
    </row>
    <row r="178" spans="2:59">
      <c r="B178" s="9" t="s">
        <v>32</v>
      </c>
      <c r="C178" s="9">
        <v>167</v>
      </c>
      <c r="D178" s="9">
        <v>167</v>
      </c>
      <c r="E178" s="18">
        <v>33.200000000000003</v>
      </c>
      <c r="F178" s="66">
        <f t="shared" si="80"/>
        <v>9.2222222222222214</v>
      </c>
      <c r="G178" s="17">
        <f t="shared" si="112"/>
        <v>0.43055555555555575</v>
      </c>
      <c r="H178" s="17">
        <f t="shared" si="81"/>
        <v>84</v>
      </c>
      <c r="I178" s="28">
        <f>'Ducati Panigale 1199 data'!$C$8*G178</f>
        <v>119.6944444444445</v>
      </c>
      <c r="J178" s="28">
        <f>'Ducati Panigale 1199 data'!$C$8*'Ducati Panigale 1199 data'!$C$15*'Ducati Panigale 1199 data'!$C$10</f>
        <v>54.543600000000005</v>
      </c>
      <c r="K178" s="28">
        <f>(0.5*'Ducati Panigale 1199 data'!$C$12)*'Ducati Panigale 1199 data'!$C$14*'Ducati Panigale 1199 data'!$C$11*F178^2</f>
        <v>12.033424537037035</v>
      </c>
      <c r="L178" s="28">
        <f t="shared" si="82"/>
        <v>186.27146898148155</v>
      </c>
      <c r="M178" s="28">
        <f t="shared" si="78"/>
        <v>1717.8368806069964</v>
      </c>
      <c r="N178" s="17">
        <f t="shared" si="83"/>
        <v>1.7178368806069964</v>
      </c>
      <c r="O178" s="105">
        <f t="shared" si="84"/>
        <v>0</v>
      </c>
      <c r="P178" s="105">
        <f t="shared" si="85"/>
        <v>0</v>
      </c>
      <c r="Q178" s="105">
        <f t="shared" si="113"/>
        <v>26.858306255082148</v>
      </c>
      <c r="R178" s="27">
        <f t="shared" si="86"/>
        <v>7.4606406264117074E-3</v>
      </c>
      <c r="S178" s="98">
        <f t="shared" si="87"/>
        <v>1.7178368806069964</v>
      </c>
      <c r="T178" s="17">
        <f t="shared" si="114"/>
        <v>90.533628875057062</v>
      </c>
      <c r="U178" s="17">
        <f t="shared" si="88"/>
        <v>2.5148230243071407E-2</v>
      </c>
      <c r="V178" s="17">
        <f t="shared" si="89"/>
        <v>25.51539094232804</v>
      </c>
      <c r="W178" s="17">
        <f t="shared" si="90"/>
        <v>24.494775304634917</v>
      </c>
      <c r="X178" s="17">
        <f t="shared" si="90"/>
        <v>23.514984292449519</v>
      </c>
      <c r="Y178" s="17">
        <f t="shared" si="91"/>
        <v>23.279834449525023</v>
      </c>
      <c r="Z178" s="17">
        <f>Y178/3600</f>
        <v>6.4666206804236178E-3</v>
      </c>
      <c r="AA178" s="17">
        <f>0.96*Y178</f>
        <v>22.348641071544019</v>
      </c>
      <c r="AB178" s="17">
        <f t="shared" si="92"/>
        <v>21.454695428682257</v>
      </c>
      <c r="AC178" s="17">
        <f t="shared" si="93"/>
        <v>20.381960657248143</v>
      </c>
      <c r="AD178" s="17">
        <f t="shared" si="94"/>
        <v>20.381960657248143</v>
      </c>
      <c r="AE178" s="17">
        <f t="shared" si="115"/>
        <v>5.6616557381244841E-3</v>
      </c>
      <c r="AF178" s="17">
        <f>T178-AD178</f>
        <v>70.151668217808918</v>
      </c>
      <c r="AG178" s="17">
        <f t="shared" si="95"/>
        <v>1.9486574504946921E-2</v>
      </c>
      <c r="AH178" s="28">
        <f>0.5*'Ducati Panigale 1199 data'!$C$8*'WLTP class 3 v5'!F178^2</f>
        <v>11821.864197530862</v>
      </c>
      <c r="AI178" s="17">
        <f t="shared" si="96"/>
        <v>11.821864197530862</v>
      </c>
      <c r="AJ178" s="17" t="str">
        <f>IF(N178&lt;0, AI178, "0")</f>
        <v>0</v>
      </c>
      <c r="AK178" s="98">
        <f>AK177+AJ178</f>
        <v>189.21214120370368</v>
      </c>
      <c r="AL178" s="105">
        <f t="shared" si="97"/>
        <v>5.2558928112139913E-2</v>
      </c>
      <c r="AM178" s="98">
        <f>IF(N178 &gt; 0, AI178, )</f>
        <v>11.821864197530862</v>
      </c>
      <c r="AN178" s="98">
        <f t="shared" si="116"/>
        <v>705.61709027777795</v>
      </c>
      <c r="AO178" s="98">
        <f t="shared" si="98"/>
        <v>0.19600474729938278</v>
      </c>
      <c r="AP178" s="27">
        <f t="shared" si="99"/>
        <v>0</v>
      </c>
      <c r="AQ178" s="27">
        <f t="shared" si="100"/>
        <v>0</v>
      </c>
      <c r="AR178" s="27">
        <f t="shared" si="101"/>
        <v>0</v>
      </c>
      <c r="AS178" s="27">
        <f t="shared" si="102"/>
        <v>0</v>
      </c>
      <c r="AT178" s="27">
        <f t="shared" si="79"/>
        <v>0</v>
      </c>
      <c r="AU178" s="27">
        <f t="shared" si="79"/>
        <v>0</v>
      </c>
      <c r="AV178" s="27">
        <f t="shared" si="103"/>
        <v>0</v>
      </c>
      <c r="AW178" s="27">
        <f t="shared" si="104"/>
        <v>0</v>
      </c>
      <c r="AX178" s="27">
        <f t="shared" si="105"/>
        <v>0</v>
      </c>
      <c r="AY178" s="27">
        <f>AN178-AW178</f>
        <v>705.61709027777795</v>
      </c>
      <c r="AZ178" s="110">
        <f t="shared" si="106"/>
        <v>0.19600474729938278</v>
      </c>
      <c r="BB178" s="65">
        <v>0</v>
      </c>
      <c r="BC178" s="83">
        <f t="shared" si="107"/>
        <v>0</v>
      </c>
      <c r="BD178" s="83">
        <f t="shared" si="108"/>
        <v>0</v>
      </c>
      <c r="BE178" s="83">
        <f t="shared" si="109"/>
        <v>0</v>
      </c>
      <c r="BF178" s="83">
        <f t="shared" si="110"/>
        <v>0</v>
      </c>
      <c r="BG178" s="83">
        <f t="shared" si="111"/>
        <v>0</v>
      </c>
    </row>
    <row r="179" spans="2:59">
      <c r="B179" s="9" t="s">
        <v>32</v>
      </c>
      <c r="C179" s="9">
        <v>168</v>
      </c>
      <c r="D179" s="9">
        <v>168</v>
      </c>
      <c r="E179" s="18">
        <v>35.200000000000003</v>
      </c>
      <c r="F179" s="66">
        <f t="shared" si="80"/>
        <v>9.7777777777777786</v>
      </c>
      <c r="G179" s="17">
        <f t="shared" si="112"/>
        <v>0.55555555555555558</v>
      </c>
      <c r="H179" s="17">
        <f t="shared" si="81"/>
        <v>84.5</v>
      </c>
      <c r="I179" s="28">
        <f>'Ducati Panigale 1199 data'!$C$8*G179</f>
        <v>154.44444444444446</v>
      </c>
      <c r="J179" s="28">
        <f>'Ducati Panigale 1199 data'!$C$8*'Ducati Panigale 1199 data'!$C$15*'Ducati Panigale 1199 data'!$C$10</f>
        <v>54.543600000000005</v>
      </c>
      <c r="K179" s="28">
        <f>(0.5*'Ducati Panigale 1199 data'!$C$12)*'Ducati Panigale 1199 data'!$C$14*'Ducati Panigale 1199 data'!$C$11*F179^2</f>
        <v>13.526903703703708</v>
      </c>
      <c r="L179" s="28">
        <f t="shared" si="82"/>
        <v>222.51494814814816</v>
      </c>
      <c r="M179" s="28">
        <f t="shared" si="78"/>
        <v>2175.7017152263379</v>
      </c>
      <c r="N179" s="17">
        <f t="shared" si="83"/>
        <v>2.1757017152263378</v>
      </c>
      <c r="O179" s="105">
        <f t="shared" si="84"/>
        <v>0</v>
      </c>
      <c r="P179" s="105">
        <f t="shared" si="85"/>
        <v>0</v>
      </c>
      <c r="Q179" s="105">
        <f t="shared" si="113"/>
        <v>26.858306255082148</v>
      </c>
      <c r="R179" s="27">
        <f t="shared" si="86"/>
        <v>7.4606406264117074E-3</v>
      </c>
      <c r="S179" s="98">
        <f t="shared" si="87"/>
        <v>2.1757017152263378</v>
      </c>
      <c r="T179" s="17">
        <f t="shared" si="114"/>
        <v>92.7093305902834</v>
      </c>
      <c r="U179" s="17">
        <f t="shared" si="88"/>
        <v>2.5752591830634278E-2</v>
      </c>
      <c r="V179" s="17">
        <f t="shared" si="89"/>
        <v>25.51539094232804</v>
      </c>
      <c r="W179" s="17">
        <f t="shared" si="90"/>
        <v>24.494775304634917</v>
      </c>
      <c r="X179" s="17">
        <f t="shared" si="90"/>
        <v>23.514984292449519</v>
      </c>
      <c r="Y179" s="17">
        <f t="shared" si="91"/>
        <v>23.279834449525023</v>
      </c>
      <c r="Z179" s="17">
        <f>Y179/3600</f>
        <v>6.4666206804236178E-3</v>
      </c>
      <c r="AA179" s="17">
        <f>0.96*Y179</f>
        <v>22.348641071544019</v>
      </c>
      <c r="AB179" s="17">
        <f t="shared" si="92"/>
        <v>21.454695428682257</v>
      </c>
      <c r="AC179" s="17">
        <f t="shared" si="93"/>
        <v>20.381960657248143</v>
      </c>
      <c r="AD179" s="17">
        <f t="shared" si="94"/>
        <v>20.381960657248143</v>
      </c>
      <c r="AE179" s="17">
        <f t="shared" si="115"/>
        <v>5.6616557381244841E-3</v>
      </c>
      <c r="AF179" s="17">
        <f>T179-AD179</f>
        <v>72.327369933035257</v>
      </c>
      <c r="AG179" s="17">
        <f t="shared" si="95"/>
        <v>2.0090936092509795E-2</v>
      </c>
      <c r="AH179" s="28">
        <f>0.5*'Ducati Panigale 1199 data'!$C$8*'WLTP class 3 v5'!F179^2</f>
        <v>13289.086419753088</v>
      </c>
      <c r="AI179" s="17">
        <f t="shared" si="96"/>
        <v>13.289086419753088</v>
      </c>
      <c r="AJ179" s="17" t="str">
        <f>IF(N179&lt;0, AI179, "0")</f>
        <v>0</v>
      </c>
      <c r="AK179" s="98">
        <f>AK178+AJ179</f>
        <v>189.21214120370368</v>
      </c>
      <c r="AL179" s="105">
        <f t="shared" si="97"/>
        <v>5.2558928112139913E-2</v>
      </c>
      <c r="AM179" s="98">
        <f>IF(N179 &gt; 0, AI179, )</f>
        <v>13.289086419753088</v>
      </c>
      <c r="AN179" s="98">
        <f t="shared" si="116"/>
        <v>718.90617669753101</v>
      </c>
      <c r="AO179" s="98">
        <f t="shared" si="98"/>
        <v>0.1996961601937586</v>
      </c>
      <c r="AP179" s="27">
        <f t="shared" si="99"/>
        <v>0</v>
      </c>
      <c r="AQ179" s="27">
        <f t="shared" si="100"/>
        <v>0</v>
      </c>
      <c r="AR179" s="27">
        <f t="shared" si="101"/>
        <v>0</v>
      </c>
      <c r="AS179" s="27">
        <f t="shared" si="102"/>
        <v>0</v>
      </c>
      <c r="AT179" s="27">
        <f t="shared" si="79"/>
        <v>0</v>
      </c>
      <c r="AU179" s="27">
        <f t="shared" si="79"/>
        <v>0</v>
      </c>
      <c r="AV179" s="27">
        <f t="shared" si="103"/>
        <v>0</v>
      </c>
      <c r="AW179" s="27">
        <f t="shared" si="104"/>
        <v>0</v>
      </c>
      <c r="AX179" s="27">
        <f t="shared" si="105"/>
        <v>0</v>
      </c>
      <c r="AY179" s="27">
        <f>AN179-AW179</f>
        <v>718.90617669753101</v>
      </c>
      <c r="AZ179" s="110">
        <f t="shared" si="106"/>
        <v>0.1996961601937586</v>
      </c>
      <c r="BB179" s="65">
        <v>0</v>
      </c>
      <c r="BC179" s="83">
        <f t="shared" si="107"/>
        <v>0</v>
      </c>
      <c r="BD179" s="83">
        <f t="shared" si="108"/>
        <v>0</v>
      </c>
      <c r="BE179" s="83">
        <f t="shared" si="109"/>
        <v>0</v>
      </c>
      <c r="BF179" s="83">
        <f t="shared" si="110"/>
        <v>0</v>
      </c>
      <c r="BG179" s="83">
        <f t="shared" si="111"/>
        <v>0</v>
      </c>
    </row>
    <row r="180" spans="2:59">
      <c r="B180" s="9" t="s">
        <v>32</v>
      </c>
      <c r="C180" s="9">
        <v>169</v>
      </c>
      <c r="D180" s="9">
        <v>169</v>
      </c>
      <c r="E180" s="18">
        <v>37.200000000000003</v>
      </c>
      <c r="F180" s="66">
        <f t="shared" si="80"/>
        <v>10.333333333333334</v>
      </c>
      <c r="G180" s="17">
        <f t="shared" si="112"/>
        <v>0.38888888888888851</v>
      </c>
      <c r="H180" s="17">
        <f t="shared" si="81"/>
        <v>85</v>
      </c>
      <c r="I180" s="28">
        <f>'Ducati Panigale 1199 data'!$C$8*G180</f>
        <v>108.111111111111</v>
      </c>
      <c r="J180" s="28">
        <f>'Ducati Panigale 1199 data'!$C$8*'Ducati Panigale 1199 data'!$C$15*'Ducati Panigale 1199 data'!$C$10</f>
        <v>54.543600000000005</v>
      </c>
      <c r="K180" s="28">
        <f>(0.5*'Ducati Panigale 1199 data'!$C$12)*'Ducati Panigale 1199 data'!$C$14*'Ducati Panigale 1199 data'!$C$11*F180^2</f>
        <v>15.107720833333337</v>
      </c>
      <c r="L180" s="28">
        <f t="shared" si="82"/>
        <v>177.76243194444433</v>
      </c>
      <c r="M180" s="28">
        <f t="shared" si="78"/>
        <v>1836.8784634259248</v>
      </c>
      <c r="N180" s="17">
        <f t="shared" si="83"/>
        <v>1.8368784634259248</v>
      </c>
      <c r="O180" s="105">
        <f t="shared" si="84"/>
        <v>0</v>
      </c>
      <c r="P180" s="105">
        <f t="shared" si="85"/>
        <v>0</v>
      </c>
      <c r="Q180" s="105">
        <f t="shared" si="113"/>
        <v>26.858306255082148</v>
      </c>
      <c r="R180" s="27">
        <f t="shared" si="86"/>
        <v>7.4606406264117074E-3</v>
      </c>
      <c r="S180" s="98">
        <f t="shared" si="87"/>
        <v>1.8368784634259248</v>
      </c>
      <c r="T180" s="17">
        <f t="shared" si="114"/>
        <v>94.546209053709319</v>
      </c>
      <c r="U180" s="17">
        <f t="shared" si="88"/>
        <v>2.6262835848252588E-2</v>
      </c>
      <c r="V180" s="17">
        <f t="shared" si="89"/>
        <v>25.51539094232804</v>
      </c>
      <c r="W180" s="17">
        <f t="shared" si="90"/>
        <v>24.494775304634917</v>
      </c>
      <c r="X180" s="17">
        <f t="shared" si="90"/>
        <v>23.514984292449519</v>
      </c>
      <c r="Y180" s="17">
        <f t="shared" si="91"/>
        <v>23.279834449525023</v>
      </c>
      <c r="Z180" s="17">
        <f>Y180/3600</f>
        <v>6.4666206804236178E-3</v>
      </c>
      <c r="AA180" s="17">
        <f>0.96*Y180</f>
        <v>22.348641071544019</v>
      </c>
      <c r="AB180" s="17">
        <f t="shared" si="92"/>
        <v>21.454695428682257</v>
      </c>
      <c r="AC180" s="17">
        <f t="shared" si="93"/>
        <v>20.381960657248143</v>
      </c>
      <c r="AD180" s="17">
        <f t="shared" si="94"/>
        <v>20.381960657248143</v>
      </c>
      <c r="AE180" s="17">
        <f t="shared" si="115"/>
        <v>5.6616557381244841E-3</v>
      </c>
      <c r="AF180" s="17">
        <f>T180-AD180</f>
        <v>74.164248396461176</v>
      </c>
      <c r="AG180" s="17">
        <f t="shared" si="95"/>
        <v>2.0601180110128105E-2</v>
      </c>
      <c r="AH180" s="28">
        <f>0.5*'Ducati Panigale 1199 data'!$C$8*'WLTP class 3 v5'!F180^2</f>
        <v>14842.111111111111</v>
      </c>
      <c r="AI180" s="17">
        <f t="shared" si="96"/>
        <v>14.842111111111111</v>
      </c>
      <c r="AJ180" s="17" t="str">
        <f>IF(N180&lt;0, AI180, "0")</f>
        <v>0</v>
      </c>
      <c r="AK180" s="98">
        <f>AK179+AJ180</f>
        <v>189.21214120370368</v>
      </c>
      <c r="AL180" s="105">
        <f t="shared" si="97"/>
        <v>5.2558928112139913E-2</v>
      </c>
      <c r="AM180" s="98">
        <f>IF(N180 &gt; 0, AI180, )</f>
        <v>14.842111111111111</v>
      </c>
      <c r="AN180" s="98">
        <f t="shared" si="116"/>
        <v>733.74828780864209</v>
      </c>
      <c r="AO180" s="98">
        <f t="shared" si="98"/>
        <v>0.20381896883573392</v>
      </c>
      <c r="AP180" s="27">
        <f t="shared" si="99"/>
        <v>0</v>
      </c>
      <c r="AQ180" s="27">
        <f t="shared" si="100"/>
        <v>0</v>
      </c>
      <c r="AR180" s="27">
        <f t="shared" si="101"/>
        <v>0</v>
      </c>
      <c r="AS180" s="27">
        <f t="shared" si="102"/>
        <v>0</v>
      </c>
      <c r="AT180" s="27">
        <f t="shared" si="79"/>
        <v>0</v>
      </c>
      <c r="AU180" s="27">
        <f t="shared" si="79"/>
        <v>0</v>
      </c>
      <c r="AV180" s="27">
        <f t="shared" si="103"/>
        <v>0</v>
      </c>
      <c r="AW180" s="27">
        <f t="shared" si="104"/>
        <v>0</v>
      </c>
      <c r="AX180" s="27">
        <f t="shared" si="105"/>
        <v>0</v>
      </c>
      <c r="AY180" s="27">
        <f>AN180-AW180</f>
        <v>733.74828780864209</v>
      </c>
      <c r="AZ180" s="110">
        <f t="shared" si="106"/>
        <v>0.20381896883573392</v>
      </c>
      <c r="BB180" s="65">
        <v>0</v>
      </c>
      <c r="BC180" s="83">
        <f t="shared" si="107"/>
        <v>0</v>
      </c>
      <c r="BD180" s="83">
        <f t="shared" si="108"/>
        <v>0</v>
      </c>
      <c r="BE180" s="83">
        <f t="shared" si="109"/>
        <v>0</v>
      </c>
      <c r="BF180" s="83">
        <f t="shared" si="110"/>
        <v>0</v>
      </c>
      <c r="BG180" s="83">
        <f t="shared" si="111"/>
        <v>0</v>
      </c>
    </row>
    <row r="181" spans="2:59">
      <c r="B181" s="9" t="s">
        <v>32</v>
      </c>
      <c r="C181" s="9">
        <v>170</v>
      </c>
      <c r="D181" s="9">
        <v>170</v>
      </c>
      <c r="E181" s="18">
        <v>38</v>
      </c>
      <c r="F181" s="66">
        <f t="shared" si="80"/>
        <v>10.555555555555555</v>
      </c>
      <c r="G181" s="17">
        <f t="shared" si="112"/>
        <v>2.7777777777777186E-2</v>
      </c>
      <c r="H181" s="17">
        <f t="shared" si="81"/>
        <v>85.5</v>
      </c>
      <c r="I181" s="28">
        <f>'Ducati Panigale 1199 data'!$C$8*G181</f>
        <v>7.722222222222058</v>
      </c>
      <c r="J181" s="28">
        <f>'Ducati Panigale 1199 data'!$C$8*'Ducati Panigale 1199 data'!$C$15*'Ducati Panigale 1199 data'!$C$10</f>
        <v>54.543600000000005</v>
      </c>
      <c r="K181" s="28">
        <f>(0.5*'Ducati Panigale 1199 data'!$C$12)*'Ducati Panigale 1199 data'!$C$14*'Ducati Panigale 1199 data'!$C$11*F181^2</f>
        <v>15.764502314814816</v>
      </c>
      <c r="L181" s="28">
        <f t="shared" si="82"/>
        <v>78.030324537036876</v>
      </c>
      <c r="M181" s="28">
        <f t="shared" si="78"/>
        <v>823.65342566872255</v>
      </c>
      <c r="N181" s="17">
        <f t="shared" si="83"/>
        <v>0.82365342566872257</v>
      </c>
      <c r="O181" s="105">
        <f t="shared" si="84"/>
        <v>0</v>
      </c>
      <c r="P181" s="105">
        <f t="shared" si="85"/>
        <v>0</v>
      </c>
      <c r="Q181" s="105">
        <f t="shared" si="113"/>
        <v>26.858306255082148</v>
      </c>
      <c r="R181" s="27">
        <f t="shared" si="86"/>
        <v>7.4606406264117074E-3</v>
      </c>
      <c r="S181" s="98">
        <f t="shared" si="87"/>
        <v>0.82365342566872257</v>
      </c>
      <c r="T181" s="17">
        <f t="shared" si="114"/>
        <v>95.369862479378043</v>
      </c>
      <c r="U181" s="17">
        <f t="shared" si="88"/>
        <v>2.6491628466493902E-2</v>
      </c>
      <c r="V181" s="17">
        <f t="shared" si="89"/>
        <v>25.51539094232804</v>
      </c>
      <c r="W181" s="17">
        <f t="shared" si="90"/>
        <v>24.494775304634917</v>
      </c>
      <c r="X181" s="17">
        <f t="shared" si="90"/>
        <v>23.514984292449519</v>
      </c>
      <c r="Y181" s="17">
        <f t="shared" si="91"/>
        <v>23.279834449525023</v>
      </c>
      <c r="Z181" s="17">
        <f>Y181/3600</f>
        <v>6.4666206804236178E-3</v>
      </c>
      <c r="AA181" s="17">
        <f>0.96*Y181</f>
        <v>22.348641071544019</v>
      </c>
      <c r="AB181" s="17">
        <f t="shared" si="92"/>
        <v>21.454695428682257</v>
      </c>
      <c r="AC181" s="17">
        <f t="shared" si="93"/>
        <v>20.381960657248143</v>
      </c>
      <c r="AD181" s="17">
        <f t="shared" si="94"/>
        <v>20.381960657248143</v>
      </c>
      <c r="AE181" s="17">
        <f t="shared" si="115"/>
        <v>5.6616557381244841E-3</v>
      </c>
      <c r="AF181" s="17">
        <f>T181-AD181</f>
        <v>74.987901822129899</v>
      </c>
      <c r="AG181" s="17">
        <f t="shared" si="95"/>
        <v>2.0829972728369416E-2</v>
      </c>
      <c r="AH181" s="28">
        <f>0.5*'Ducati Panigale 1199 data'!$C$8*'WLTP class 3 v5'!F181^2</f>
        <v>15487.345679012345</v>
      </c>
      <c r="AI181" s="17">
        <f t="shared" si="96"/>
        <v>15.487345679012346</v>
      </c>
      <c r="AJ181" s="17" t="str">
        <f>IF(N181&lt;0, AI181, "0")</f>
        <v>0</v>
      </c>
      <c r="AK181" s="98">
        <f>AK180+AJ181</f>
        <v>189.21214120370368</v>
      </c>
      <c r="AL181" s="105">
        <f t="shared" si="97"/>
        <v>5.2558928112139913E-2</v>
      </c>
      <c r="AM181" s="98">
        <f>IF(N181 &gt; 0, AI181, )</f>
        <v>15.487345679012346</v>
      </c>
      <c r="AN181" s="98">
        <f t="shared" si="116"/>
        <v>749.23563348765447</v>
      </c>
      <c r="AO181" s="98">
        <f t="shared" si="98"/>
        <v>0.20812100930212624</v>
      </c>
      <c r="AP181" s="27">
        <f t="shared" si="99"/>
        <v>0</v>
      </c>
      <c r="AQ181" s="27">
        <f t="shared" si="100"/>
        <v>0</v>
      </c>
      <c r="AR181" s="27">
        <f t="shared" si="101"/>
        <v>0</v>
      </c>
      <c r="AS181" s="27">
        <f t="shared" si="102"/>
        <v>0</v>
      </c>
      <c r="AT181" s="27">
        <f t="shared" si="79"/>
        <v>0</v>
      </c>
      <c r="AU181" s="27">
        <f t="shared" si="79"/>
        <v>0</v>
      </c>
      <c r="AV181" s="27">
        <f t="shared" si="103"/>
        <v>0</v>
      </c>
      <c r="AW181" s="27">
        <f t="shared" si="104"/>
        <v>0</v>
      </c>
      <c r="AX181" s="27">
        <f t="shared" si="105"/>
        <v>0</v>
      </c>
      <c r="AY181" s="27">
        <f>AN181-AW181</f>
        <v>749.23563348765447</v>
      </c>
      <c r="AZ181" s="110">
        <f t="shared" si="106"/>
        <v>0.20812100930212624</v>
      </c>
      <c r="BB181" s="65">
        <v>0</v>
      </c>
      <c r="BC181" s="83">
        <f t="shared" si="107"/>
        <v>0</v>
      </c>
      <c r="BD181" s="83">
        <f t="shared" si="108"/>
        <v>0</v>
      </c>
      <c r="BE181" s="83">
        <f t="shared" si="109"/>
        <v>0</v>
      </c>
      <c r="BF181" s="83">
        <f t="shared" si="110"/>
        <v>0</v>
      </c>
      <c r="BG181" s="83">
        <f t="shared" si="111"/>
        <v>0</v>
      </c>
    </row>
    <row r="182" spans="2:59">
      <c r="B182" s="9" t="s">
        <v>32</v>
      </c>
      <c r="C182" s="9">
        <v>171</v>
      </c>
      <c r="D182" s="9">
        <v>171</v>
      </c>
      <c r="E182" s="18">
        <v>37.4</v>
      </c>
      <c r="F182" s="66">
        <f t="shared" si="80"/>
        <v>10.388888888888889</v>
      </c>
      <c r="G182" s="17">
        <f t="shared" si="112"/>
        <v>-0.40277777777777757</v>
      </c>
      <c r="H182" s="17">
        <f t="shared" si="81"/>
        <v>86</v>
      </c>
      <c r="I182" s="28">
        <f>'Ducati Panigale 1199 data'!$C$8*G182</f>
        <v>-111.97222222222216</v>
      </c>
      <c r="J182" s="28">
        <f>'Ducati Panigale 1199 data'!$C$8*'Ducati Panigale 1199 data'!$C$15*'Ducati Panigale 1199 data'!$C$10</f>
        <v>54.543600000000005</v>
      </c>
      <c r="K182" s="28">
        <f>(0.5*'Ducati Panigale 1199 data'!$C$12)*'Ducati Panigale 1199 data'!$C$14*'Ducati Panigale 1199 data'!$C$11*F182^2</f>
        <v>15.270606134259262</v>
      </c>
      <c r="L182" s="28">
        <f t="shared" si="82"/>
        <v>-42.158016087962892</v>
      </c>
      <c r="M182" s="28">
        <f t="shared" si="78"/>
        <v>-437.97494491383674</v>
      </c>
      <c r="N182" s="17">
        <f t="shared" si="83"/>
        <v>-0.43797494491383676</v>
      </c>
      <c r="O182" s="105">
        <f t="shared" si="84"/>
        <v>-0.43797494491383676</v>
      </c>
      <c r="P182" s="105">
        <f t="shared" si="85"/>
        <v>0.43797494491383676</v>
      </c>
      <c r="Q182" s="105">
        <f t="shared" si="113"/>
        <v>27.296281199995985</v>
      </c>
      <c r="R182" s="27">
        <f t="shared" si="86"/>
        <v>7.5823003333322179E-3</v>
      </c>
      <c r="S182" s="98">
        <f t="shared" si="87"/>
        <v>0</v>
      </c>
      <c r="T182" s="17">
        <f t="shared" si="114"/>
        <v>95.369862479378043</v>
      </c>
      <c r="U182" s="17">
        <f t="shared" si="88"/>
        <v>2.6491628466493902E-2</v>
      </c>
      <c r="V182" s="17">
        <f t="shared" si="89"/>
        <v>25.931467139996183</v>
      </c>
      <c r="W182" s="17">
        <f t="shared" si="90"/>
        <v>24.894208454396335</v>
      </c>
      <c r="X182" s="17">
        <f t="shared" si="90"/>
        <v>23.898440116220481</v>
      </c>
      <c r="Y182" s="17">
        <f t="shared" si="91"/>
        <v>23.659455715058275</v>
      </c>
      <c r="Z182" s="17">
        <f>Y182/3600</f>
        <v>6.5720710319606317E-3</v>
      </c>
      <c r="AA182" s="17">
        <f>0.96*Y182</f>
        <v>22.713077486455944</v>
      </c>
      <c r="AB182" s="17">
        <f t="shared" si="92"/>
        <v>21.804554386997705</v>
      </c>
      <c r="AC182" s="17">
        <f t="shared" si="93"/>
        <v>20.714326667647818</v>
      </c>
      <c r="AD182" s="17">
        <f t="shared" si="94"/>
        <v>20.714326667647818</v>
      </c>
      <c r="AE182" s="17">
        <f t="shared" si="115"/>
        <v>5.7539796299021714E-3</v>
      </c>
      <c r="AF182" s="17">
        <f>T182-AD182</f>
        <v>74.655535811730232</v>
      </c>
      <c r="AG182" s="17">
        <f t="shared" si="95"/>
        <v>2.0737648836591731E-2</v>
      </c>
      <c r="AH182" s="28">
        <f>0.5*'Ducati Panigale 1199 data'!$C$8*'WLTP class 3 v5'!F182^2</f>
        <v>15002.132716049386</v>
      </c>
      <c r="AI182" s="17">
        <f t="shared" si="96"/>
        <v>15.002132716049386</v>
      </c>
      <c r="AJ182" s="17">
        <f>IF(N182&lt;0, AI182, "0")</f>
        <v>15.002132716049386</v>
      </c>
      <c r="AK182" s="98">
        <f>AK181+AJ182</f>
        <v>204.21427391975305</v>
      </c>
      <c r="AL182" s="105">
        <f t="shared" si="97"/>
        <v>5.6726187199931402E-2</v>
      </c>
      <c r="AM182" s="98">
        <f>IF(N182 &gt; 0, AI182, )</f>
        <v>0</v>
      </c>
      <c r="AN182" s="98">
        <f t="shared" si="116"/>
        <v>749.23563348765447</v>
      </c>
      <c r="AO182" s="98">
        <f t="shared" si="98"/>
        <v>0.20812100930212624</v>
      </c>
      <c r="AP182" s="27">
        <f t="shared" si="99"/>
        <v>14.252026080246916</v>
      </c>
      <c r="AQ182" s="27">
        <f t="shared" si="100"/>
        <v>13.681945037037039</v>
      </c>
      <c r="AR182" s="27">
        <f t="shared" si="101"/>
        <v>13.134667235555558</v>
      </c>
      <c r="AS182" s="27">
        <f t="shared" si="102"/>
        <v>13.003320563200003</v>
      </c>
      <c r="AT182" s="27">
        <f t="shared" si="79"/>
        <v>12.483187740672003</v>
      </c>
      <c r="AU182" s="27">
        <f t="shared" si="79"/>
        <v>11.983860231045123</v>
      </c>
      <c r="AV182" s="27">
        <f t="shared" si="103"/>
        <v>11.384667219492865</v>
      </c>
      <c r="AW182" s="27">
        <f t="shared" si="104"/>
        <v>11.384667219492865</v>
      </c>
      <c r="AX182" s="27">
        <f t="shared" si="105"/>
        <v>3.1624075609702402E-3</v>
      </c>
      <c r="AY182" s="27">
        <f>AN182-AW182</f>
        <v>737.85096626816164</v>
      </c>
      <c r="AZ182" s="110">
        <f t="shared" si="106"/>
        <v>0.20495860174115602</v>
      </c>
      <c r="BB182" s="65">
        <v>0.43797494491383698</v>
      </c>
      <c r="BC182" s="83">
        <f t="shared" si="107"/>
        <v>0.39417745042245328</v>
      </c>
      <c r="BD182" s="83">
        <f t="shared" si="108"/>
        <v>0.37446857790133059</v>
      </c>
      <c r="BE182" s="83">
        <f t="shared" si="109"/>
        <v>0.35948983478527735</v>
      </c>
      <c r="BF182" s="83">
        <f t="shared" si="110"/>
        <v>0.33792044469816068</v>
      </c>
      <c r="BG182" s="83">
        <f t="shared" si="111"/>
        <v>0.33792044469816068</v>
      </c>
    </row>
    <row r="183" spans="2:59">
      <c r="B183" s="9" t="s">
        <v>32</v>
      </c>
      <c r="C183" s="9">
        <v>172</v>
      </c>
      <c r="D183" s="9">
        <v>172</v>
      </c>
      <c r="E183" s="18">
        <v>35.1</v>
      </c>
      <c r="F183" s="66">
        <f t="shared" si="80"/>
        <v>9.75</v>
      </c>
      <c r="G183" s="17">
        <f t="shared" si="112"/>
        <v>-0.88888888888888862</v>
      </c>
      <c r="H183" s="17">
        <f t="shared" si="81"/>
        <v>86.5</v>
      </c>
      <c r="I183" s="28">
        <f>'Ducati Panigale 1199 data'!$C$8*G183</f>
        <v>-247.11111111111103</v>
      </c>
      <c r="J183" s="28">
        <f>'Ducati Panigale 1199 data'!$C$8*'Ducati Panigale 1199 data'!$C$15*'Ducati Panigale 1199 data'!$C$10</f>
        <v>54.543600000000005</v>
      </c>
      <c r="K183" s="28">
        <f>(0.5*'Ducati Panigale 1199 data'!$C$12)*'Ducati Panigale 1199 data'!$C$14*'Ducati Panigale 1199 data'!$C$11*F183^2</f>
        <v>13.450155468750001</v>
      </c>
      <c r="L183" s="28">
        <f t="shared" si="82"/>
        <v>-179.11735564236102</v>
      </c>
      <c r="M183" s="28">
        <f t="shared" si="78"/>
        <v>-1746.3942175130198</v>
      </c>
      <c r="N183" s="17">
        <f t="shared" si="83"/>
        <v>-1.7463942175130198</v>
      </c>
      <c r="O183" s="105">
        <f t="shared" si="84"/>
        <v>-1.7463942175130198</v>
      </c>
      <c r="P183" s="105">
        <f t="shared" si="85"/>
        <v>1.7463942175130198</v>
      </c>
      <c r="Q183" s="105">
        <f t="shared" si="113"/>
        <v>29.042675417509006</v>
      </c>
      <c r="R183" s="27">
        <f t="shared" si="86"/>
        <v>8.067409838196947E-3</v>
      </c>
      <c r="S183" s="98">
        <f t="shared" si="87"/>
        <v>0</v>
      </c>
      <c r="T183" s="17">
        <f t="shared" si="114"/>
        <v>95.369862479378043</v>
      </c>
      <c r="U183" s="17">
        <f t="shared" si="88"/>
        <v>2.6491628466493902E-2</v>
      </c>
      <c r="V183" s="17">
        <f t="shared" si="89"/>
        <v>27.590541646633554</v>
      </c>
      <c r="W183" s="17">
        <f t="shared" si="90"/>
        <v>26.48691998076821</v>
      </c>
      <c r="X183" s="17">
        <f t="shared" si="90"/>
        <v>25.42744318153748</v>
      </c>
      <c r="Y183" s="17">
        <f t="shared" si="91"/>
        <v>25.173168749722105</v>
      </c>
      <c r="Z183" s="17">
        <f>Y183/3600</f>
        <v>6.9925468749228066E-3</v>
      </c>
      <c r="AA183" s="17">
        <f>0.96*Y183</f>
        <v>24.16624199973322</v>
      </c>
      <c r="AB183" s="17">
        <f t="shared" si="92"/>
        <v>23.199592319743889</v>
      </c>
      <c r="AC183" s="17">
        <f t="shared" si="93"/>
        <v>22.039612703756692</v>
      </c>
      <c r="AD183" s="17">
        <f t="shared" si="94"/>
        <v>22.039612703756692</v>
      </c>
      <c r="AE183" s="17">
        <f t="shared" si="115"/>
        <v>6.122114639932414E-3</v>
      </c>
      <c r="AF183" s="17">
        <f>T183-AD183</f>
        <v>73.330249775621354</v>
      </c>
      <c r="AG183" s="17">
        <f t="shared" si="95"/>
        <v>2.0369513826561488E-2</v>
      </c>
      <c r="AH183" s="28">
        <f>0.5*'Ducati Panigale 1199 data'!$C$8*'WLTP class 3 v5'!F183^2</f>
        <v>13213.6875</v>
      </c>
      <c r="AI183" s="17">
        <f t="shared" si="96"/>
        <v>13.213687500000001</v>
      </c>
      <c r="AJ183" s="17">
        <f>IF(N183&lt;0, AI183, "0")</f>
        <v>13.213687500000001</v>
      </c>
      <c r="AK183" s="98">
        <f>AK182+AJ183</f>
        <v>217.42796141975305</v>
      </c>
      <c r="AL183" s="105">
        <f t="shared" si="97"/>
        <v>6.0396655949931405E-2</v>
      </c>
      <c r="AM183" s="98">
        <f>IF(N183 &gt; 0, AI183, )</f>
        <v>0</v>
      </c>
      <c r="AN183" s="98">
        <f t="shared" si="116"/>
        <v>749.23563348765447</v>
      </c>
      <c r="AO183" s="98">
        <f t="shared" si="98"/>
        <v>0.20812100930212624</v>
      </c>
      <c r="AP183" s="27">
        <f t="shared" si="99"/>
        <v>12.553003125</v>
      </c>
      <c r="AQ183" s="27">
        <f t="shared" si="100"/>
        <v>12.050882999999999</v>
      </c>
      <c r="AR183" s="27">
        <f t="shared" si="101"/>
        <v>11.568847679999999</v>
      </c>
      <c r="AS183" s="27">
        <f t="shared" si="102"/>
        <v>11.453159203199998</v>
      </c>
      <c r="AT183" s="27">
        <f t="shared" si="79"/>
        <v>10.995032835071997</v>
      </c>
      <c r="AU183" s="27">
        <f t="shared" si="79"/>
        <v>10.555231521669118</v>
      </c>
      <c r="AV183" s="27">
        <f t="shared" si="103"/>
        <v>10.027469945585661</v>
      </c>
      <c r="AW183" s="27">
        <f t="shared" si="104"/>
        <v>10.027469945585661</v>
      </c>
      <c r="AX183" s="27">
        <f t="shared" si="105"/>
        <v>2.7854083182182392E-3</v>
      </c>
      <c r="AY183" s="27">
        <f>AN183-AW183</f>
        <v>739.20816354206886</v>
      </c>
      <c r="AZ183" s="110">
        <f t="shared" si="106"/>
        <v>0.20533560098390802</v>
      </c>
      <c r="BB183" s="65">
        <v>1.74639421751302</v>
      </c>
      <c r="BC183" s="83">
        <f t="shared" si="107"/>
        <v>1.5717547957617182</v>
      </c>
      <c r="BD183" s="83">
        <f t="shared" si="108"/>
        <v>1.4931670559736321</v>
      </c>
      <c r="BE183" s="83">
        <f t="shared" si="109"/>
        <v>1.4334403737346868</v>
      </c>
      <c r="BF183" s="83">
        <f t="shared" si="110"/>
        <v>1.3474339513106055</v>
      </c>
      <c r="BG183" s="83">
        <f t="shared" si="111"/>
        <v>1.3474339513106055</v>
      </c>
    </row>
    <row r="184" spans="2:59">
      <c r="B184" s="9" t="s">
        <v>32</v>
      </c>
      <c r="C184" s="9">
        <v>173</v>
      </c>
      <c r="D184" s="9">
        <v>173</v>
      </c>
      <c r="E184" s="18">
        <v>31</v>
      </c>
      <c r="F184" s="66">
        <f t="shared" si="80"/>
        <v>8.6111111111111107</v>
      </c>
      <c r="G184" s="17">
        <f t="shared" si="112"/>
        <v>-1.1111111111111112</v>
      </c>
      <c r="H184" s="17">
        <f t="shared" si="81"/>
        <v>87</v>
      </c>
      <c r="I184" s="28">
        <f>'Ducati Panigale 1199 data'!$C$8*G184</f>
        <v>-308.88888888888891</v>
      </c>
      <c r="J184" s="28">
        <f>'Ducati Panigale 1199 data'!$C$8*'Ducati Panigale 1199 data'!$C$15*'Ducati Panigale 1199 data'!$C$10</f>
        <v>54.543600000000005</v>
      </c>
      <c r="K184" s="28">
        <f>(0.5*'Ducati Panigale 1199 data'!$C$12)*'Ducati Panigale 1199 data'!$C$14*'Ducati Panigale 1199 data'!$C$11*F184^2</f>
        <v>10.491472800925926</v>
      </c>
      <c r="L184" s="28">
        <f t="shared" si="82"/>
        <v>-243.853816087963</v>
      </c>
      <c r="M184" s="28">
        <f t="shared" si="78"/>
        <v>-2099.8523052019036</v>
      </c>
      <c r="N184" s="17">
        <f t="shared" si="83"/>
        <v>-2.0998523052019036</v>
      </c>
      <c r="O184" s="105">
        <f t="shared" si="84"/>
        <v>-2.0998523052019036</v>
      </c>
      <c r="P184" s="105">
        <f t="shared" si="85"/>
        <v>2.0998523052019036</v>
      </c>
      <c r="Q184" s="105">
        <f t="shared" si="113"/>
        <v>31.142527722710909</v>
      </c>
      <c r="R184" s="27">
        <f t="shared" si="86"/>
        <v>8.6507021451974753E-3</v>
      </c>
      <c r="S184" s="98">
        <f t="shared" si="87"/>
        <v>0</v>
      </c>
      <c r="T184" s="17">
        <f t="shared" si="114"/>
        <v>95.369862479378043</v>
      </c>
      <c r="U184" s="17">
        <f t="shared" si="88"/>
        <v>2.6491628466493902E-2</v>
      </c>
      <c r="V184" s="17">
        <f t="shared" si="89"/>
        <v>29.585401336575362</v>
      </c>
      <c r="W184" s="17">
        <f t="shared" si="90"/>
        <v>28.401985283112346</v>
      </c>
      <c r="X184" s="17">
        <f t="shared" si="90"/>
        <v>27.265905871787851</v>
      </c>
      <c r="Y184" s="17">
        <f t="shared" si="91"/>
        <v>26.993246813069973</v>
      </c>
      <c r="Z184" s="17">
        <f>Y184/3600</f>
        <v>7.498124114741659E-3</v>
      </c>
      <c r="AA184" s="17">
        <f>0.96*Y184</f>
        <v>25.913516940547172</v>
      </c>
      <c r="AB184" s="17">
        <f t="shared" si="92"/>
        <v>24.876976262925286</v>
      </c>
      <c r="AC184" s="17">
        <f t="shared" si="93"/>
        <v>23.633127449779021</v>
      </c>
      <c r="AD184" s="17">
        <f t="shared" si="94"/>
        <v>23.633127449779021</v>
      </c>
      <c r="AE184" s="17">
        <f t="shared" si="115"/>
        <v>6.5647576249386174E-3</v>
      </c>
      <c r="AF184" s="17">
        <f>T184-AD184</f>
        <v>71.736735029599018</v>
      </c>
      <c r="AG184" s="17">
        <f t="shared" si="95"/>
        <v>1.9926870841555283E-2</v>
      </c>
      <c r="AH184" s="28">
        <f>0.5*'Ducati Panigale 1199 data'!$C$8*'WLTP class 3 v5'!F184^2</f>
        <v>10307.021604938271</v>
      </c>
      <c r="AI184" s="17">
        <f t="shared" si="96"/>
        <v>10.307021604938271</v>
      </c>
      <c r="AJ184" s="17">
        <f>IF(N184&lt;0, AI184, "0")</f>
        <v>10.307021604938271</v>
      </c>
      <c r="AK184" s="98">
        <f>AK183+AJ184</f>
        <v>227.7349830246913</v>
      </c>
      <c r="AL184" s="105">
        <f t="shared" si="97"/>
        <v>6.3259717506858701E-2</v>
      </c>
      <c r="AM184" s="98">
        <f>IF(N184 &gt; 0, AI184, )</f>
        <v>0</v>
      </c>
      <c r="AN184" s="98">
        <f t="shared" si="116"/>
        <v>749.23563348765447</v>
      </c>
      <c r="AO184" s="98">
        <f t="shared" si="98"/>
        <v>0.20812100930212624</v>
      </c>
      <c r="AP184" s="27">
        <f t="shared" si="99"/>
        <v>9.7916705246913569</v>
      </c>
      <c r="AQ184" s="27">
        <f t="shared" si="100"/>
        <v>9.4000037037037014</v>
      </c>
      <c r="AR184" s="27">
        <f t="shared" si="101"/>
        <v>9.0240035555555522</v>
      </c>
      <c r="AS184" s="27">
        <f t="shared" si="102"/>
        <v>8.9337635199999959</v>
      </c>
      <c r="AT184" s="27">
        <f t="shared" si="79"/>
        <v>8.5764129791999952</v>
      </c>
      <c r="AU184" s="27">
        <f t="shared" si="79"/>
        <v>8.2333564600319953</v>
      </c>
      <c r="AV184" s="27">
        <f t="shared" si="103"/>
        <v>7.8216886370303955</v>
      </c>
      <c r="AW184" s="27">
        <f t="shared" si="104"/>
        <v>7.8216886370303955</v>
      </c>
      <c r="AX184" s="27">
        <f t="shared" si="105"/>
        <v>2.1726912880639989E-3</v>
      </c>
      <c r="AY184" s="27">
        <f>AN184-AW184</f>
        <v>741.41394485062403</v>
      </c>
      <c r="AZ184" s="110">
        <f t="shared" si="106"/>
        <v>0.20594831801406224</v>
      </c>
      <c r="BB184" s="65">
        <v>2.0998523052019</v>
      </c>
      <c r="BC184" s="83">
        <f t="shared" si="107"/>
        <v>1.8898670746817101</v>
      </c>
      <c r="BD184" s="83">
        <f t="shared" si="108"/>
        <v>1.7953737209476246</v>
      </c>
      <c r="BE184" s="83">
        <f t="shared" si="109"/>
        <v>1.7235587721097196</v>
      </c>
      <c r="BF184" s="83">
        <f t="shared" si="110"/>
        <v>1.6201452457831365</v>
      </c>
      <c r="BG184" s="83">
        <f t="shared" si="111"/>
        <v>1.6201452457831365</v>
      </c>
    </row>
    <row r="185" spans="2:59">
      <c r="B185" s="9" t="s">
        <v>32</v>
      </c>
      <c r="C185" s="9">
        <v>174</v>
      </c>
      <c r="D185" s="9">
        <v>174</v>
      </c>
      <c r="E185" s="18">
        <v>27.1</v>
      </c>
      <c r="F185" s="66">
        <f t="shared" si="80"/>
        <v>7.5277777777777777</v>
      </c>
      <c r="G185" s="17">
        <f t="shared" si="112"/>
        <v>-0.79166666666666652</v>
      </c>
      <c r="H185" s="17">
        <f t="shared" si="81"/>
        <v>87.5</v>
      </c>
      <c r="I185" s="28">
        <f>'Ducati Panigale 1199 data'!$C$8*G185</f>
        <v>-220.08333333333329</v>
      </c>
      <c r="J185" s="28">
        <f>'Ducati Panigale 1199 data'!$C$8*'Ducati Panigale 1199 data'!$C$15*'Ducati Panigale 1199 data'!$C$10</f>
        <v>54.543600000000005</v>
      </c>
      <c r="K185" s="28">
        <f>(0.5*'Ducati Panigale 1199 data'!$C$12)*'Ducati Panigale 1199 data'!$C$14*'Ducati Panigale 1199 data'!$C$11*F185^2</f>
        <v>8.0177341724537037</v>
      </c>
      <c r="L185" s="28">
        <f t="shared" si="82"/>
        <v>-157.52199916087957</v>
      </c>
      <c r="M185" s="28">
        <f t="shared" si="78"/>
        <v>-1185.7906047943991</v>
      </c>
      <c r="N185" s="17">
        <f t="shared" si="83"/>
        <v>-1.1857906047943991</v>
      </c>
      <c r="O185" s="105">
        <f t="shared" si="84"/>
        <v>-1.1857906047943991</v>
      </c>
      <c r="P185" s="105">
        <f t="shared" si="85"/>
        <v>1.1857906047943991</v>
      </c>
      <c r="Q185" s="105">
        <f t="shared" si="113"/>
        <v>32.328318327505308</v>
      </c>
      <c r="R185" s="27">
        <f t="shared" si="86"/>
        <v>8.9800884243070294E-3</v>
      </c>
      <c r="S185" s="98">
        <f t="shared" si="87"/>
        <v>0</v>
      </c>
      <c r="T185" s="17">
        <f t="shared" si="114"/>
        <v>95.369862479378043</v>
      </c>
      <c r="U185" s="17">
        <f t="shared" si="88"/>
        <v>2.6491628466493902E-2</v>
      </c>
      <c r="V185" s="17">
        <f t="shared" si="89"/>
        <v>30.71190241113004</v>
      </c>
      <c r="W185" s="17">
        <f t="shared" si="90"/>
        <v>29.483426314684838</v>
      </c>
      <c r="X185" s="17">
        <f t="shared" si="90"/>
        <v>28.304089262097442</v>
      </c>
      <c r="Y185" s="17">
        <f t="shared" si="91"/>
        <v>28.021048369476468</v>
      </c>
      <c r="Z185" s="17">
        <f>Y185/3600</f>
        <v>7.7836245470767965E-3</v>
      </c>
      <c r="AA185" s="17">
        <f>0.96*Y185</f>
        <v>26.900206434697409</v>
      </c>
      <c r="AB185" s="17">
        <f t="shared" si="92"/>
        <v>25.824198177309512</v>
      </c>
      <c r="AC185" s="17">
        <f t="shared" si="93"/>
        <v>24.532988268444036</v>
      </c>
      <c r="AD185" s="17">
        <f t="shared" si="94"/>
        <v>24.532988268444036</v>
      </c>
      <c r="AE185" s="17">
        <f t="shared" si="115"/>
        <v>6.8147189634566764E-3</v>
      </c>
      <c r="AF185" s="17">
        <f>T185-AD185</f>
        <v>70.836874210934013</v>
      </c>
      <c r="AG185" s="17">
        <f t="shared" si="95"/>
        <v>1.9676909503037226E-2</v>
      </c>
      <c r="AH185" s="28">
        <f>0.5*'Ducati Panigale 1199 data'!$C$8*'WLTP class 3 v5'!F185^2</f>
        <v>7876.7739197530864</v>
      </c>
      <c r="AI185" s="17">
        <f t="shared" si="96"/>
        <v>7.8767739197530862</v>
      </c>
      <c r="AJ185" s="17">
        <f>IF(N185&lt;0, AI185, "0")</f>
        <v>7.8767739197530862</v>
      </c>
      <c r="AK185" s="98">
        <f>AK184+AJ185</f>
        <v>235.61175694444438</v>
      </c>
      <c r="AL185" s="105">
        <f t="shared" si="97"/>
        <v>6.5447710262345665E-2</v>
      </c>
      <c r="AM185" s="98">
        <f>IF(N185 &gt; 0, AI185, )</f>
        <v>0</v>
      </c>
      <c r="AN185" s="98">
        <f t="shared" si="116"/>
        <v>749.23563348765447</v>
      </c>
      <c r="AO185" s="98">
        <f t="shared" si="98"/>
        <v>0.20812100930212624</v>
      </c>
      <c r="AP185" s="27">
        <f t="shared" si="99"/>
        <v>7.4829352237654314</v>
      </c>
      <c r="AQ185" s="27">
        <f t="shared" si="100"/>
        <v>7.1836178148148138</v>
      </c>
      <c r="AR185" s="27">
        <f t="shared" si="101"/>
        <v>6.8962731022222208</v>
      </c>
      <c r="AS185" s="27">
        <f t="shared" si="102"/>
        <v>6.8273103711999985</v>
      </c>
      <c r="AT185" s="27">
        <f t="shared" si="79"/>
        <v>6.554217956351998</v>
      </c>
      <c r="AU185" s="27">
        <f t="shared" si="79"/>
        <v>6.2920492380979178</v>
      </c>
      <c r="AV185" s="27">
        <f t="shared" si="103"/>
        <v>5.9774467761930214</v>
      </c>
      <c r="AW185" s="27">
        <f t="shared" si="104"/>
        <v>5.9774467761930214</v>
      </c>
      <c r="AX185" s="27">
        <f t="shared" si="105"/>
        <v>1.6604018822758393E-3</v>
      </c>
      <c r="AY185" s="27">
        <f>AN185-AW185</f>
        <v>743.25818671146146</v>
      </c>
      <c r="AZ185" s="110">
        <f t="shared" si="106"/>
        <v>0.20646060741985039</v>
      </c>
      <c r="BB185" s="65">
        <v>1.1857906047944</v>
      </c>
      <c r="BC185" s="83">
        <f t="shared" si="107"/>
        <v>1.0672115443149601</v>
      </c>
      <c r="BD185" s="83">
        <f t="shared" si="108"/>
        <v>1.013850967099212</v>
      </c>
      <c r="BE185" s="83">
        <f t="shared" si="109"/>
        <v>0.9732969284152434</v>
      </c>
      <c r="BF185" s="83">
        <f t="shared" si="110"/>
        <v>0.91489911271032875</v>
      </c>
      <c r="BG185" s="83">
        <f t="shared" si="111"/>
        <v>0.91489911271032875</v>
      </c>
    </row>
    <row r="186" spans="2:59">
      <c r="B186" s="9" t="s">
        <v>32</v>
      </c>
      <c r="C186" s="9">
        <v>175</v>
      </c>
      <c r="D186" s="9">
        <v>175</v>
      </c>
      <c r="E186" s="18">
        <v>25.3</v>
      </c>
      <c r="F186" s="66">
        <f t="shared" si="80"/>
        <v>7.0277777777777777</v>
      </c>
      <c r="G186" s="17">
        <f t="shared" si="112"/>
        <v>-0.27777777777777779</v>
      </c>
      <c r="H186" s="17">
        <f t="shared" si="81"/>
        <v>88</v>
      </c>
      <c r="I186" s="28">
        <f>'Ducati Panigale 1199 data'!$C$8*G186</f>
        <v>-77.222222222222229</v>
      </c>
      <c r="J186" s="28">
        <f>'Ducati Panigale 1199 data'!$C$8*'Ducati Panigale 1199 data'!$C$15*'Ducati Panigale 1199 data'!$C$10</f>
        <v>54.543600000000005</v>
      </c>
      <c r="K186" s="28">
        <f>(0.5*'Ducati Panigale 1199 data'!$C$12)*'Ducati Panigale 1199 data'!$C$14*'Ducati Panigale 1199 data'!$C$11*F186^2</f>
        <v>6.9880195891203707</v>
      </c>
      <c r="L186" s="28">
        <f t="shared" si="82"/>
        <v>-15.690602633101854</v>
      </c>
      <c r="M186" s="28">
        <f t="shared" si="78"/>
        <v>-110.27006850485469</v>
      </c>
      <c r="N186" s="17">
        <f t="shared" si="83"/>
        <v>-0.11027006850485468</v>
      </c>
      <c r="O186" s="105">
        <f t="shared" si="84"/>
        <v>-0.11027006850485468</v>
      </c>
      <c r="P186" s="105">
        <f t="shared" si="85"/>
        <v>0.11027006850485468</v>
      </c>
      <c r="Q186" s="105">
        <f t="shared" si="113"/>
        <v>32.438588396010161</v>
      </c>
      <c r="R186" s="27">
        <f t="shared" si="86"/>
        <v>9.0107189988917116E-3</v>
      </c>
      <c r="S186" s="98">
        <f t="shared" si="87"/>
        <v>0</v>
      </c>
      <c r="T186" s="17">
        <f t="shared" si="114"/>
        <v>95.369862479378043</v>
      </c>
      <c r="U186" s="17">
        <f t="shared" si="88"/>
        <v>2.6491628466493902E-2</v>
      </c>
      <c r="V186" s="17">
        <f t="shared" si="89"/>
        <v>30.816658976209652</v>
      </c>
      <c r="W186" s="17">
        <f t="shared" si="90"/>
        <v>29.583992617161265</v>
      </c>
      <c r="X186" s="17">
        <f t="shared" si="90"/>
        <v>28.400632912474812</v>
      </c>
      <c r="Y186" s="17">
        <f t="shared" si="91"/>
        <v>28.116626583350065</v>
      </c>
      <c r="Z186" s="17">
        <f>Y186/3600</f>
        <v>7.8101740509305736E-3</v>
      </c>
      <c r="AA186" s="17">
        <f>0.96*Y186</f>
        <v>26.991961520016062</v>
      </c>
      <c r="AB186" s="17">
        <f t="shared" si="92"/>
        <v>25.912283059215419</v>
      </c>
      <c r="AC186" s="17">
        <f t="shared" si="93"/>
        <v>24.616668906254645</v>
      </c>
      <c r="AD186" s="17">
        <f t="shared" si="94"/>
        <v>24.616668906254645</v>
      </c>
      <c r="AE186" s="17">
        <f t="shared" si="115"/>
        <v>6.8379635850707348E-3</v>
      </c>
      <c r="AF186" s="17">
        <f>T186-AD186</f>
        <v>70.753193573123397</v>
      </c>
      <c r="AG186" s="17">
        <f t="shared" si="95"/>
        <v>1.9653664881423165E-2</v>
      </c>
      <c r="AH186" s="28">
        <f>0.5*'Ducati Panigale 1199 data'!$C$8*'WLTP class 3 v5'!F186^2</f>
        <v>6865.1628086419751</v>
      </c>
      <c r="AI186" s="17">
        <f t="shared" si="96"/>
        <v>6.8651628086419754</v>
      </c>
      <c r="AJ186" s="17">
        <f>IF(N186&lt;0, AI186, "0")</f>
        <v>6.8651628086419754</v>
      </c>
      <c r="AK186" s="98">
        <f>AK185+AJ186</f>
        <v>242.47691975308635</v>
      </c>
      <c r="AL186" s="105">
        <f t="shared" si="97"/>
        <v>6.7354699931412881E-2</v>
      </c>
      <c r="AM186" s="98">
        <f>IF(N186 &gt; 0, AI186, )</f>
        <v>0</v>
      </c>
      <c r="AN186" s="98">
        <f t="shared" si="116"/>
        <v>749.23563348765447</v>
      </c>
      <c r="AO186" s="98">
        <f t="shared" si="98"/>
        <v>0.20812100930212624</v>
      </c>
      <c r="AP186" s="27">
        <f t="shared" si="99"/>
        <v>6.521904668209876</v>
      </c>
      <c r="AQ186" s="27">
        <f t="shared" si="100"/>
        <v>6.2610284814814809</v>
      </c>
      <c r="AR186" s="27">
        <f t="shared" si="101"/>
        <v>6.0105873422222214</v>
      </c>
      <c r="AS186" s="27">
        <f t="shared" si="102"/>
        <v>5.9504814687999987</v>
      </c>
      <c r="AT186" s="27">
        <f t="shared" si="79"/>
        <v>5.7124622100479989</v>
      </c>
      <c r="AU186" s="27">
        <f t="shared" si="79"/>
        <v>5.483963721646079</v>
      </c>
      <c r="AV186" s="27">
        <f t="shared" si="103"/>
        <v>5.2097655355637746</v>
      </c>
      <c r="AW186" s="27">
        <f t="shared" si="104"/>
        <v>5.2097655355637746</v>
      </c>
      <c r="AX186" s="27">
        <f t="shared" si="105"/>
        <v>1.4471570932121597E-3</v>
      </c>
      <c r="AY186" s="27">
        <f>AN186-AW186</f>
        <v>744.02586795209072</v>
      </c>
      <c r="AZ186" s="110">
        <f t="shared" si="106"/>
        <v>0.2066738522089141</v>
      </c>
      <c r="BB186" s="65">
        <v>0.110270068504855</v>
      </c>
      <c r="BC186" s="83">
        <f t="shared" si="107"/>
        <v>9.924306165436951E-2</v>
      </c>
      <c r="BD186" s="83">
        <f t="shared" si="108"/>
        <v>9.4280908571651029E-2</v>
      </c>
      <c r="BE186" s="83">
        <f t="shared" si="109"/>
        <v>9.050967222878499E-2</v>
      </c>
      <c r="BF186" s="83">
        <f t="shared" si="110"/>
        <v>8.5079091895057884E-2</v>
      </c>
      <c r="BG186" s="83">
        <f t="shared" si="111"/>
        <v>8.5079091895057884E-2</v>
      </c>
    </row>
    <row r="187" spans="2:59">
      <c r="B187" s="9" t="s">
        <v>32</v>
      </c>
      <c r="C187" s="9">
        <v>176</v>
      </c>
      <c r="D187" s="9">
        <v>176</v>
      </c>
      <c r="E187" s="18">
        <v>25.1</v>
      </c>
      <c r="F187" s="66">
        <f t="shared" si="80"/>
        <v>6.9722222222222223</v>
      </c>
      <c r="G187" s="17">
        <f t="shared" si="112"/>
        <v>8.3333333333333037E-2</v>
      </c>
      <c r="H187" s="17">
        <f t="shared" si="81"/>
        <v>88.5</v>
      </c>
      <c r="I187" s="28">
        <f>'Ducati Panigale 1199 data'!$C$8*G187</f>
        <v>23.166666666666586</v>
      </c>
      <c r="J187" s="28">
        <f>'Ducati Panigale 1199 data'!$C$8*'Ducati Panigale 1199 data'!$C$15*'Ducati Panigale 1199 data'!$C$10</f>
        <v>54.543600000000005</v>
      </c>
      <c r="K187" s="28">
        <f>(0.5*'Ducati Panigale 1199 data'!$C$12)*'Ducati Panigale 1199 data'!$C$14*'Ducati Panigale 1199 data'!$C$11*F187^2</f>
        <v>6.8779737557870382</v>
      </c>
      <c r="L187" s="28">
        <f t="shared" si="82"/>
        <v>84.588240422453637</v>
      </c>
      <c r="M187" s="28">
        <f t="shared" si="78"/>
        <v>589.76800961210733</v>
      </c>
      <c r="N187" s="17">
        <f t="shared" si="83"/>
        <v>0.58976800961210729</v>
      </c>
      <c r="O187" s="105">
        <f t="shared" si="84"/>
        <v>0</v>
      </c>
      <c r="P187" s="105">
        <f t="shared" si="85"/>
        <v>0</v>
      </c>
      <c r="Q187" s="105">
        <f t="shared" si="113"/>
        <v>32.438588396010161</v>
      </c>
      <c r="R187" s="27">
        <f t="shared" si="86"/>
        <v>9.0107189988917116E-3</v>
      </c>
      <c r="S187" s="98">
        <f t="shared" si="87"/>
        <v>0.58976800961210729</v>
      </c>
      <c r="T187" s="17">
        <f t="shared" si="114"/>
        <v>95.959630488990143</v>
      </c>
      <c r="U187" s="17">
        <f t="shared" si="88"/>
        <v>2.6655452913608373E-2</v>
      </c>
      <c r="V187" s="17">
        <f t="shared" si="89"/>
        <v>30.816658976209652</v>
      </c>
      <c r="W187" s="17">
        <f t="shared" si="90"/>
        <v>29.583992617161265</v>
      </c>
      <c r="X187" s="17">
        <f t="shared" si="90"/>
        <v>28.400632912474812</v>
      </c>
      <c r="Y187" s="17">
        <f t="shared" si="91"/>
        <v>28.116626583350065</v>
      </c>
      <c r="Z187" s="17">
        <f>Y187/3600</f>
        <v>7.8101740509305736E-3</v>
      </c>
      <c r="AA187" s="17">
        <f>0.96*Y187</f>
        <v>26.991961520016062</v>
      </c>
      <c r="AB187" s="17">
        <f t="shared" si="92"/>
        <v>25.912283059215419</v>
      </c>
      <c r="AC187" s="17">
        <f t="shared" si="93"/>
        <v>24.616668906254645</v>
      </c>
      <c r="AD187" s="17">
        <f t="shared" si="94"/>
        <v>24.616668906254645</v>
      </c>
      <c r="AE187" s="17">
        <f t="shared" si="115"/>
        <v>6.8379635850707348E-3</v>
      </c>
      <c r="AF187" s="17">
        <f>T187-AD187</f>
        <v>71.342961582735498</v>
      </c>
      <c r="AG187" s="17">
        <f t="shared" si="95"/>
        <v>1.9817489328537639E-2</v>
      </c>
      <c r="AH187" s="28">
        <f>0.5*'Ducati Panigale 1199 data'!$C$8*'WLTP class 3 v5'!F187^2</f>
        <v>6757.0516975308647</v>
      </c>
      <c r="AI187" s="17">
        <f t="shared" si="96"/>
        <v>6.7570516975308648</v>
      </c>
      <c r="AJ187" s="17" t="str">
        <f>IF(N187&lt;0, AI187, "0")</f>
        <v>0</v>
      </c>
      <c r="AK187" s="98">
        <f>AK186+AJ187</f>
        <v>242.47691975308635</v>
      </c>
      <c r="AL187" s="105">
        <f t="shared" si="97"/>
        <v>6.7354699931412881E-2</v>
      </c>
      <c r="AM187" s="98">
        <f>IF(N187 &gt; 0, AI187, )</f>
        <v>6.7570516975308648</v>
      </c>
      <c r="AN187" s="98">
        <f t="shared" si="116"/>
        <v>755.99268518518534</v>
      </c>
      <c r="AO187" s="98">
        <f t="shared" si="98"/>
        <v>0.20999796810699592</v>
      </c>
      <c r="AP187" s="27">
        <f t="shared" si="99"/>
        <v>0</v>
      </c>
      <c r="AQ187" s="27">
        <f t="shared" si="100"/>
        <v>0</v>
      </c>
      <c r="AR187" s="27">
        <f t="shared" si="101"/>
        <v>0</v>
      </c>
      <c r="AS187" s="27">
        <f t="shared" si="102"/>
        <v>0</v>
      </c>
      <c r="AT187" s="27">
        <f t="shared" si="79"/>
        <v>0</v>
      </c>
      <c r="AU187" s="27">
        <f t="shared" si="79"/>
        <v>0</v>
      </c>
      <c r="AV187" s="27">
        <f t="shared" si="103"/>
        <v>0</v>
      </c>
      <c r="AW187" s="27">
        <f t="shared" si="104"/>
        <v>0</v>
      </c>
      <c r="AX187" s="27">
        <f t="shared" si="105"/>
        <v>0</v>
      </c>
      <c r="AY187" s="27">
        <f>AN187-AW187</f>
        <v>755.99268518518534</v>
      </c>
      <c r="AZ187" s="110">
        <f t="shared" si="106"/>
        <v>0.20999796810699592</v>
      </c>
      <c r="BB187" s="65">
        <v>0</v>
      </c>
      <c r="BC187" s="83">
        <f t="shared" si="107"/>
        <v>0</v>
      </c>
      <c r="BD187" s="83">
        <f t="shared" si="108"/>
        <v>0</v>
      </c>
      <c r="BE187" s="83">
        <f t="shared" si="109"/>
        <v>0</v>
      </c>
      <c r="BF187" s="83">
        <f t="shared" si="110"/>
        <v>0</v>
      </c>
      <c r="BG187" s="83">
        <f t="shared" si="111"/>
        <v>0</v>
      </c>
    </row>
    <row r="188" spans="2:59">
      <c r="B188" s="9" t="s">
        <v>32</v>
      </c>
      <c r="C188" s="9">
        <v>177</v>
      </c>
      <c r="D188" s="9">
        <v>177</v>
      </c>
      <c r="E188" s="18">
        <v>25.9</v>
      </c>
      <c r="F188" s="66">
        <f t="shared" si="80"/>
        <v>7.1944444444444446</v>
      </c>
      <c r="G188" s="17">
        <f t="shared" si="112"/>
        <v>0.37499999999999989</v>
      </c>
      <c r="H188" s="17">
        <f t="shared" si="81"/>
        <v>89</v>
      </c>
      <c r="I188" s="28">
        <f>'Ducati Panigale 1199 data'!$C$8*G188</f>
        <v>104.24999999999997</v>
      </c>
      <c r="J188" s="28">
        <f>'Ducati Panigale 1199 data'!$C$8*'Ducati Panigale 1199 data'!$C$15*'Ducati Panigale 1199 data'!$C$10</f>
        <v>54.543600000000005</v>
      </c>
      <c r="K188" s="28">
        <f>(0.5*'Ducati Panigale 1199 data'!$C$12)*'Ducati Panigale 1199 data'!$C$14*'Ducati Panigale 1199 data'!$C$11*F188^2</f>
        <v>7.3233973668981491</v>
      </c>
      <c r="L188" s="28">
        <f t="shared" si="82"/>
        <v>166.11699736689812</v>
      </c>
      <c r="M188" s="28">
        <f t="shared" si="78"/>
        <v>1195.1195088340726</v>
      </c>
      <c r="N188" s="17">
        <f t="shared" si="83"/>
        <v>1.1951195088340725</v>
      </c>
      <c r="O188" s="105">
        <f t="shared" si="84"/>
        <v>0</v>
      </c>
      <c r="P188" s="105">
        <f t="shared" si="85"/>
        <v>0</v>
      </c>
      <c r="Q188" s="105">
        <f t="shared" si="113"/>
        <v>32.438588396010161</v>
      </c>
      <c r="R188" s="27">
        <f t="shared" si="86"/>
        <v>9.0107189988917116E-3</v>
      </c>
      <c r="S188" s="98">
        <f t="shared" si="87"/>
        <v>1.1951195088340725</v>
      </c>
      <c r="T188" s="17">
        <f t="shared" si="114"/>
        <v>97.154749997824212</v>
      </c>
      <c r="U188" s="17">
        <f t="shared" si="88"/>
        <v>2.6987430554951172E-2</v>
      </c>
      <c r="V188" s="17">
        <f t="shared" si="89"/>
        <v>30.816658976209652</v>
      </c>
      <c r="W188" s="17">
        <f t="shared" si="90"/>
        <v>29.583992617161265</v>
      </c>
      <c r="X188" s="17">
        <f t="shared" si="90"/>
        <v>28.400632912474812</v>
      </c>
      <c r="Y188" s="17">
        <f t="shared" si="91"/>
        <v>28.116626583350065</v>
      </c>
      <c r="Z188" s="17">
        <f>Y188/3600</f>
        <v>7.8101740509305736E-3</v>
      </c>
      <c r="AA188" s="17">
        <f>0.96*Y188</f>
        <v>26.991961520016062</v>
      </c>
      <c r="AB188" s="17">
        <f t="shared" si="92"/>
        <v>25.912283059215419</v>
      </c>
      <c r="AC188" s="17">
        <f t="shared" si="93"/>
        <v>24.616668906254645</v>
      </c>
      <c r="AD188" s="17">
        <f t="shared" si="94"/>
        <v>24.616668906254645</v>
      </c>
      <c r="AE188" s="17">
        <f t="shared" si="115"/>
        <v>6.8379635850707348E-3</v>
      </c>
      <c r="AF188" s="17">
        <f>T188-AD188</f>
        <v>72.538081091569566</v>
      </c>
      <c r="AG188" s="17">
        <f t="shared" si="95"/>
        <v>2.0149466969880434E-2</v>
      </c>
      <c r="AH188" s="28">
        <f>0.5*'Ducati Panigale 1199 data'!$C$8*'WLTP class 3 v5'!F188^2</f>
        <v>7194.6442901234568</v>
      </c>
      <c r="AI188" s="17">
        <f t="shared" si="96"/>
        <v>7.1946442901234571</v>
      </c>
      <c r="AJ188" s="17" t="str">
        <f>IF(N188&lt;0, AI188, "0")</f>
        <v>0</v>
      </c>
      <c r="AK188" s="98">
        <f>AK187+AJ188</f>
        <v>242.47691975308635</v>
      </c>
      <c r="AL188" s="105">
        <f t="shared" si="97"/>
        <v>6.7354699931412881E-2</v>
      </c>
      <c r="AM188" s="98">
        <f>IF(N188 &gt; 0, AI188, )</f>
        <v>7.1946442901234571</v>
      </c>
      <c r="AN188" s="98">
        <f t="shared" si="116"/>
        <v>763.18732947530884</v>
      </c>
      <c r="AO188" s="98">
        <f t="shared" si="98"/>
        <v>0.21199648040980801</v>
      </c>
      <c r="AP188" s="27">
        <f t="shared" si="99"/>
        <v>0</v>
      </c>
      <c r="AQ188" s="27">
        <f t="shared" si="100"/>
        <v>0</v>
      </c>
      <c r="AR188" s="27">
        <f t="shared" si="101"/>
        <v>0</v>
      </c>
      <c r="AS188" s="27">
        <f t="shared" si="102"/>
        <v>0</v>
      </c>
      <c r="AT188" s="27">
        <f t="shared" si="79"/>
        <v>0</v>
      </c>
      <c r="AU188" s="27">
        <f t="shared" si="79"/>
        <v>0</v>
      </c>
      <c r="AV188" s="27">
        <f t="shared" si="103"/>
        <v>0</v>
      </c>
      <c r="AW188" s="27">
        <f t="shared" si="104"/>
        <v>0</v>
      </c>
      <c r="AX188" s="27">
        <f t="shared" si="105"/>
        <v>0</v>
      </c>
      <c r="AY188" s="27">
        <f>AN188-AW188</f>
        <v>763.18732947530884</v>
      </c>
      <c r="AZ188" s="110">
        <f t="shared" si="106"/>
        <v>0.21199648040980801</v>
      </c>
      <c r="BB188" s="65">
        <v>0</v>
      </c>
      <c r="BC188" s="83">
        <f t="shared" si="107"/>
        <v>0</v>
      </c>
      <c r="BD188" s="83">
        <f t="shared" si="108"/>
        <v>0</v>
      </c>
      <c r="BE188" s="83">
        <f t="shared" si="109"/>
        <v>0</v>
      </c>
      <c r="BF188" s="83">
        <f t="shared" si="110"/>
        <v>0</v>
      </c>
      <c r="BG188" s="83">
        <f t="shared" si="111"/>
        <v>0</v>
      </c>
    </row>
    <row r="189" spans="2:59">
      <c r="B189" s="9" t="s">
        <v>32</v>
      </c>
      <c r="C189" s="9">
        <v>178</v>
      </c>
      <c r="D189" s="9">
        <v>178</v>
      </c>
      <c r="E189" s="18">
        <v>27.8</v>
      </c>
      <c r="F189" s="66">
        <f t="shared" si="80"/>
        <v>7.7222222222222223</v>
      </c>
      <c r="G189" s="17">
        <f t="shared" si="112"/>
        <v>0.45833333333333343</v>
      </c>
      <c r="H189" s="17">
        <f t="shared" si="81"/>
        <v>89.5</v>
      </c>
      <c r="I189" s="28">
        <f>'Ducati Panigale 1199 data'!$C$8*G189</f>
        <v>127.41666666666669</v>
      </c>
      <c r="J189" s="28">
        <f>'Ducati Panigale 1199 data'!$C$8*'Ducati Panigale 1199 data'!$C$15*'Ducati Panigale 1199 data'!$C$10</f>
        <v>54.543600000000005</v>
      </c>
      <c r="K189" s="28">
        <f>(0.5*'Ducati Panigale 1199 data'!$C$12)*'Ducati Panigale 1199 data'!$C$14*'Ducati Panigale 1199 data'!$C$11*F189^2</f>
        <v>8.4372839120370386</v>
      </c>
      <c r="L189" s="28">
        <f t="shared" si="82"/>
        <v>190.39755057870372</v>
      </c>
      <c r="M189" s="28">
        <f t="shared" si="78"/>
        <v>1470.2921961355453</v>
      </c>
      <c r="N189" s="17">
        <f t="shared" si="83"/>
        <v>1.4702921961355453</v>
      </c>
      <c r="O189" s="105">
        <f t="shared" si="84"/>
        <v>0</v>
      </c>
      <c r="P189" s="105">
        <f t="shared" si="85"/>
        <v>0</v>
      </c>
      <c r="Q189" s="105">
        <f t="shared" si="113"/>
        <v>32.438588396010161</v>
      </c>
      <c r="R189" s="27">
        <f t="shared" si="86"/>
        <v>9.0107189988917116E-3</v>
      </c>
      <c r="S189" s="98">
        <f t="shared" si="87"/>
        <v>1.4702921961355453</v>
      </c>
      <c r="T189" s="17">
        <f t="shared" si="114"/>
        <v>98.625042193959757</v>
      </c>
      <c r="U189" s="17">
        <f t="shared" si="88"/>
        <v>2.739584505387771E-2</v>
      </c>
      <c r="V189" s="17">
        <f t="shared" si="89"/>
        <v>30.816658976209652</v>
      </c>
      <c r="W189" s="17">
        <f t="shared" si="90"/>
        <v>29.583992617161265</v>
      </c>
      <c r="X189" s="17">
        <f t="shared" si="90"/>
        <v>28.400632912474812</v>
      </c>
      <c r="Y189" s="17">
        <f t="shared" si="91"/>
        <v>28.116626583350065</v>
      </c>
      <c r="Z189" s="17">
        <f>Y189/3600</f>
        <v>7.8101740509305736E-3</v>
      </c>
      <c r="AA189" s="17">
        <f>0.96*Y189</f>
        <v>26.991961520016062</v>
      </c>
      <c r="AB189" s="17">
        <f t="shared" si="92"/>
        <v>25.912283059215419</v>
      </c>
      <c r="AC189" s="17">
        <f t="shared" si="93"/>
        <v>24.616668906254645</v>
      </c>
      <c r="AD189" s="17">
        <f t="shared" si="94"/>
        <v>24.616668906254645</v>
      </c>
      <c r="AE189" s="17">
        <f t="shared" si="115"/>
        <v>6.8379635850707348E-3</v>
      </c>
      <c r="AF189" s="17">
        <f>T189-AD189</f>
        <v>74.008373287705112</v>
      </c>
      <c r="AG189" s="17">
        <f t="shared" si="95"/>
        <v>2.0557881468806976E-2</v>
      </c>
      <c r="AH189" s="28">
        <f>0.5*'Ducati Panigale 1199 data'!$C$8*'WLTP class 3 v5'!F189^2</f>
        <v>8288.9475308641977</v>
      </c>
      <c r="AI189" s="17">
        <f t="shared" si="96"/>
        <v>8.2889475308641973</v>
      </c>
      <c r="AJ189" s="17" t="str">
        <f>IF(N189&lt;0, AI189, "0")</f>
        <v>0</v>
      </c>
      <c r="AK189" s="98">
        <f>AK188+AJ189</f>
        <v>242.47691975308635</v>
      </c>
      <c r="AL189" s="105">
        <f t="shared" si="97"/>
        <v>6.7354699931412881E-2</v>
      </c>
      <c r="AM189" s="98">
        <f>IF(N189 &gt; 0, AI189, )</f>
        <v>8.2889475308641973</v>
      </c>
      <c r="AN189" s="98">
        <f t="shared" si="116"/>
        <v>771.47627700617306</v>
      </c>
      <c r="AO189" s="98">
        <f t="shared" si="98"/>
        <v>0.21429896583504807</v>
      </c>
      <c r="AP189" s="27">
        <f t="shared" si="99"/>
        <v>0</v>
      </c>
      <c r="AQ189" s="27">
        <f t="shared" si="100"/>
        <v>0</v>
      </c>
      <c r="AR189" s="27">
        <f t="shared" si="101"/>
        <v>0</v>
      </c>
      <c r="AS189" s="27">
        <f t="shared" si="102"/>
        <v>0</v>
      </c>
      <c r="AT189" s="27">
        <f t="shared" si="79"/>
        <v>0</v>
      </c>
      <c r="AU189" s="27">
        <f t="shared" si="79"/>
        <v>0</v>
      </c>
      <c r="AV189" s="27">
        <f t="shared" si="103"/>
        <v>0</v>
      </c>
      <c r="AW189" s="27">
        <f t="shared" si="104"/>
        <v>0</v>
      </c>
      <c r="AX189" s="27">
        <f t="shared" si="105"/>
        <v>0</v>
      </c>
      <c r="AY189" s="27">
        <f>AN189-AW189</f>
        <v>771.47627700617306</v>
      </c>
      <c r="AZ189" s="110">
        <f t="shared" si="106"/>
        <v>0.21429896583504807</v>
      </c>
      <c r="BB189" s="65">
        <v>0</v>
      </c>
      <c r="BC189" s="83">
        <f t="shared" si="107"/>
        <v>0</v>
      </c>
      <c r="BD189" s="83">
        <f t="shared" si="108"/>
        <v>0</v>
      </c>
      <c r="BE189" s="83">
        <f t="shared" si="109"/>
        <v>0</v>
      </c>
      <c r="BF189" s="83">
        <f t="shared" si="110"/>
        <v>0</v>
      </c>
      <c r="BG189" s="83">
        <f t="shared" si="111"/>
        <v>0</v>
      </c>
    </row>
    <row r="190" spans="2:59">
      <c r="B190" s="9" t="s">
        <v>32</v>
      </c>
      <c r="C190" s="9">
        <v>179</v>
      </c>
      <c r="D190" s="9">
        <v>179</v>
      </c>
      <c r="E190" s="18">
        <v>29.2</v>
      </c>
      <c r="F190" s="66">
        <f t="shared" si="80"/>
        <v>8.1111111111111107</v>
      </c>
      <c r="G190" s="17">
        <f t="shared" si="112"/>
        <v>0.25000000000000011</v>
      </c>
      <c r="H190" s="17">
        <f t="shared" si="81"/>
        <v>90</v>
      </c>
      <c r="I190" s="28">
        <f>'Ducati Panigale 1199 data'!$C$8*G190</f>
        <v>69.500000000000028</v>
      </c>
      <c r="J190" s="28">
        <f>'Ducati Panigale 1199 data'!$C$8*'Ducati Panigale 1199 data'!$C$15*'Ducati Panigale 1199 data'!$C$10</f>
        <v>54.543600000000005</v>
      </c>
      <c r="K190" s="28">
        <f>(0.5*'Ducati Panigale 1199 data'!$C$12)*'Ducati Panigale 1199 data'!$C$14*'Ducati Panigale 1199 data'!$C$11*F190^2</f>
        <v>9.3084800925925926</v>
      </c>
      <c r="L190" s="28">
        <f t="shared" si="82"/>
        <v>133.35208009259262</v>
      </c>
      <c r="M190" s="28">
        <f t="shared" si="78"/>
        <v>1081.6335385288066</v>
      </c>
      <c r="N190" s="17">
        <f t="shared" si="83"/>
        <v>1.0816335385288067</v>
      </c>
      <c r="O190" s="105">
        <f t="shared" si="84"/>
        <v>0</v>
      </c>
      <c r="P190" s="105">
        <f t="shared" si="85"/>
        <v>0</v>
      </c>
      <c r="Q190" s="105">
        <f t="shared" si="113"/>
        <v>32.438588396010161</v>
      </c>
      <c r="R190" s="27">
        <f t="shared" si="86"/>
        <v>9.0107189988917116E-3</v>
      </c>
      <c r="S190" s="98">
        <f t="shared" si="87"/>
        <v>1.0816335385288067</v>
      </c>
      <c r="T190" s="17">
        <f t="shared" si="114"/>
        <v>99.706675732488563</v>
      </c>
      <c r="U190" s="17">
        <f t="shared" si="88"/>
        <v>2.7696298814580158E-2</v>
      </c>
      <c r="V190" s="17">
        <f t="shared" si="89"/>
        <v>30.816658976209652</v>
      </c>
      <c r="W190" s="17">
        <f t="shared" si="90"/>
        <v>29.583992617161265</v>
      </c>
      <c r="X190" s="17">
        <f t="shared" si="90"/>
        <v>28.400632912474812</v>
      </c>
      <c r="Y190" s="17">
        <f t="shared" si="91"/>
        <v>28.116626583350065</v>
      </c>
      <c r="Z190" s="17">
        <f>Y190/3600</f>
        <v>7.8101740509305736E-3</v>
      </c>
      <c r="AA190" s="17">
        <f>0.96*Y190</f>
        <v>26.991961520016062</v>
      </c>
      <c r="AB190" s="17">
        <f t="shared" si="92"/>
        <v>25.912283059215419</v>
      </c>
      <c r="AC190" s="17">
        <f t="shared" si="93"/>
        <v>24.616668906254645</v>
      </c>
      <c r="AD190" s="17">
        <f t="shared" si="94"/>
        <v>24.616668906254645</v>
      </c>
      <c r="AE190" s="17">
        <f t="shared" si="115"/>
        <v>6.8379635850707348E-3</v>
      </c>
      <c r="AF190" s="17">
        <f>T190-AD190</f>
        <v>75.090006826233918</v>
      </c>
      <c r="AG190" s="17">
        <f t="shared" si="95"/>
        <v>2.0858335229509421E-2</v>
      </c>
      <c r="AH190" s="28">
        <f>0.5*'Ducati Panigale 1199 data'!$C$8*'WLTP class 3 v5'!F190^2</f>
        <v>9144.8271604938254</v>
      </c>
      <c r="AI190" s="17">
        <f t="shared" si="96"/>
        <v>9.1448271604938256</v>
      </c>
      <c r="AJ190" s="17" t="str">
        <f>IF(N190&lt;0, AI190, "0")</f>
        <v>0</v>
      </c>
      <c r="AK190" s="98">
        <f>AK189+AJ190</f>
        <v>242.47691975308635</v>
      </c>
      <c r="AL190" s="105">
        <f t="shared" si="97"/>
        <v>6.7354699931412881E-2</v>
      </c>
      <c r="AM190" s="98">
        <f>IF(N190 &gt; 0, AI190, )</f>
        <v>9.1448271604938256</v>
      </c>
      <c r="AN190" s="98">
        <f t="shared" si="116"/>
        <v>780.6211041666669</v>
      </c>
      <c r="AO190" s="98">
        <f t="shared" si="98"/>
        <v>0.21683919560185191</v>
      </c>
      <c r="AP190" s="27">
        <f t="shared" si="99"/>
        <v>0</v>
      </c>
      <c r="AQ190" s="27">
        <f t="shared" si="100"/>
        <v>0</v>
      </c>
      <c r="AR190" s="27">
        <f t="shared" si="101"/>
        <v>0</v>
      </c>
      <c r="AS190" s="27">
        <f t="shared" si="102"/>
        <v>0</v>
      </c>
      <c r="AT190" s="27">
        <f t="shared" si="79"/>
        <v>0</v>
      </c>
      <c r="AU190" s="27">
        <f t="shared" si="79"/>
        <v>0</v>
      </c>
      <c r="AV190" s="27">
        <f t="shared" si="103"/>
        <v>0</v>
      </c>
      <c r="AW190" s="27">
        <f t="shared" si="104"/>
        <v>0</v>
      </c>
      <c r="AX190" s="27">
        <f t="shared" si="105"/>
        <v>0</v>
      </c>
      <c r="AY190" s="27">
        <f>AN190-AW190</f>
        <v>780.6211041666669</v>
      </c>
      <c r="AZ190" s="110">
        <f t="shared" si="106"/>
        <v>0.21683919560185191</v>
      </c>
      <c r="BB190" s="65">
        <v>0</v>
      </c>
      <c r="BC190" s="83">
        <f t="shared" si="107"/>
        <v>0</v>
      </c>
      <c r="BD190" s="83">
        <f t="shared" si="108"/>
        <v>0</v>
      </c>
      <c r="BE190" s="83">
        <f t="shared" si="109"/>
        <v>0</v>
      </c>
      <c r="BF190" s="83">
        <f t="shared" si="110"/>
        <v>0</v>
      </c>
      <c r="BG190" s="83">
        <f t="shared" si="111"/>
        <v>0</v>
      </c>
    </row>
    <row r="191" spans="2:59">
      <c r="B191" s="9" t="s">
        <v>32</v>
      </c>
      <c r="C191" s="9">
        <v>180</v>
      </c>
      <c r="D191" s="9">
        <v>180</v>
      </c>
      <c r="E191" s="18">
        <v>29.6</v>
      </c>
      <c r="F191" s="66">
        <f t="shared" si="80"/>
        <v>8.2222222222222214</v>
      </c>
      <c r="G191" s="17">
        <f t="shared" si="112"/>
        <v>4.1666666666666761E-2</v>
      </c>
      <c r="H191" s="17">
        <f t="shared" si="81"/>
        <v>90.5</v>
      </c>
      <c r="I191" s="28">
        <f>'Ducati Panigale 1199 data'!$C$8*G191</f>
        <v>11.583333333333361</v>
      </c>
      <c r="J191" s="28">
        <f>'Ducati Panigale 1199 data'!$C$8*'Ducati Panigale 1199 data'!$C$15*'Ducati Panigale 1199 data'!$C$10</f>
        <v>54.543600000000005</v>
      </c>
      <c r="K191" s="28">
        <f>(0.5*'Ducati Panigale 1199 data'!$C$12)*'Ducati Panigale 1199 data'!$C$14*'Ducati Panigale 1199 data'!$C$11*F191^2</f>
        <v>9.5652537037037018</v>
      </c>
      <c r="L191" s="28">
        <f t="shared" si="82"/>
        <v>75.692187037037073</v>
      </c>
      <c r="M191" s="28">
        <f t="shared" si="78"/>
        <v>622.35798230452701</v>
      </c>
      <c r="N191" s="17">
        <f t="shared" si="83"/>
        <v>0.62235798230452699</v>
      </c>
      <c r="O191" s="105">
        <f t="shared" si="84"/>
        <v>0</v>
      </c>
      <c r="P191" s="105">
        <f t="shared" si="85"/>
        <v>0</v>
      </c>
      <c r="Q191" s="105">
        <f t="shared" si="113"/>
        <v>32.438588396010161</v>
      </c>
      <c r="R191" s="27">
        <f t="shared" si="86"/>
        <v>9.0107189988917116E-3</v>
      </c>
      <c r="S191" s="98">
        <f t="shared" si="87"/>
        <v>0.62235798230452699</v>
      </c>
      <c r="T191" s="17">
        <f t="shared" si="114"/>
        <v>100.32903371479308</v>
      </c>
      <c r="U191" s="17">
        <f t="shared" si="88"/>
        <v>2.7869176031886968E-2</v>
      </c>
      <c r="V191" s="17">
        <f t="shared" si="89"/>
        <v>30.816658976209652</v>
      </c>
      <c r="W191" s="17">
        <f t="shared" si="90"/>
        <v>29.583992617161265</v>
      </c>
      <c r="X191" s="17">
        <f t="shared" si="90"/>
        <v>28.400632912474812</v>
      </c>
      <c r="Y191" s="17">
        <f t="shared" si="91"/>
        <v>28.116626583350065</v>
      </c>
      <c r="Z191" s="17">
        <f>Y191/3600</f>
        <v>7.8101740509305736E-3</v>
      </c>
      <c r="AA191" s="17">
        <f>0.96*Y191</f>
        <v>26.991961520016062</v>
      </c>
      <c r="AB191" s="17">
        <f t="shared" si="92"/>
        <v>25.912283059215419</v>
      </c>
      <c r="AC191" s="17">
        <f t="shared" si="93"/>
        <v>24.616668906254645</v>
      </c>
      <c r="AD191" s="17">
        <f t="shared" si="94"/>
        <v>24.616668906254645</v>
      </c>
      <c r="AE191" s="17">
        <f t="shared" si="115"/>
        <v>6.8379635850707348E-3</v>
      </c>
      <c r="AF191" s="17">
        <f>T191-AD191</f>
        <v>75.712364808538439</v>
      </c>
      <c r="AG191" s="17">
        <f t="shared" si="95"/>
        <v>2.1031212446816234E-2</v>
      </c>
      <c r="AH191" s="28">
        <f>0.5*'Ducati Panigale 1199 data'!$C$8*'WLTP class 3 v5'!F191^2</f>
        <v>9397.0864197530846</v>
      </c>
      <c r="AI191" s="17">
        <f t="shared" si="96"/>
        <v>9.3970864197530837</v>
      </c>
      <c r="AJ191" s="17" t="str">
        <f>IF(N191&lt;0, AI191, "0")</f>
        <v>0</v>
      </c>
      <c r="AK191" s="98">
        <f>AK190+AJ191</f>
        <v>242.47691975308635</v>
      </c>
      <c r="AL191" s="105">
        <f t="shared" si="97"/>
        <v>6.7354699931412881E-2</v>
      </c>
      <c r="AM191" s="98">
        <f>IF(N191 &gt; 0, AI191, )</f>
        <v>9.3970864197530837</v>
      </c>
      <c r="AN191" s="98">
        <f t="shared" si="116"/>
        <v>790.01819058642002</v>
      </c>
      <c r="AO191" s="98">
        <f t="shared" si="98"/>
        <v>0.21944949738511668</v>
      </c>
      <c r="AP191" s="27">
        <f t="shared" si="99"/>
        <v>0</v>
      </c>
      <c r="AQ191" s="27">
        <f t="shared" si="100"/>
        <v>0</v>
      </c>
      <c r="AR191" s="27">
        <f t="shared" si="101"/>
        <v>0</v>
      </c>
      <c r="AS191" s="27">
        <f t="shared" si="102"/>
        <v>0</v>
      </c>
      <c r="AT191" s="27">
        <f t="shared" si="79"/>
        <v>0</v>
      </c>
      <c r="AU191" s="27">
        <f t="shared" si="79"/>
        <v>0</v>
      </c>
      <c r="AV191" s="27">
        <f t="shared" si="103"/>
        <v>0</v>
      </c>
      <c r="AW191" s="27">
        <f t="shared" si="104"/>
        <v>0</v>
      </c>
      <c r="AX191" s="27">
        <f t="shared" si="105"/>
        <v>0</v>
      </c>
      <c r="AY191" s="27">
        <f>AN191-AW191</f>
        <v>790.01819058642002</v>
      </c>
      <c r="AZ191" s="110">
        <f t="shared" si="106"/>
        <v>0.21944949738511668</v>
      </c>
      <c r="BB191" s="65">
        <v>0</v>
      </c>
      <c r="BC191" s="83">
        <f t="shared" si="107"/>
        <v>0</v>
      </c>
      <c r="BD191" s="83">
        <f t="shared" si="108"/>
        <v>0</v>
      </c>
      <c r="BE191" s="83">
        <f t="shared" si="109"/>
        <v>0</v>
      </c>
      <c r="BF191" s="83">
        <f t="shared" si="110"/>
        <v>0</v>
      </c>
      <c r="BG191" s="83">
        <f t="shared" si="111"/>
        <v>0</v>
      </c>
    </row>
    <row r="192" spans="2:59">
      <c r="B192" s="9" t="s">
        <v>32</v>
      </c>
      <c r="C192" s="9">
        <v>181</v>
      </c>
      <c r="D192" s="9">
        <v>181</v>
      </c>
      <c r="E192" s="18">
        <v>29.5</v>
      </c>
      <c r="F192" s="66">
        <f t="shared" si="80"/>
        <v>8.1944444444444446</v>
      </c>
      <c r="G192" s="17">
        <f t="shared" si="112"/>
        <v>-5.5555555555555851E-2</v>
      </c>
      <c r="H192" s="17">
        <f t="shared" si="81"/>
        <v>91</v>
      </c>
      <c r="I192" s="28">
        <f>'Ducati Panigale 1199 data'!$C$8*G192</f>
        <v>-15.444444444444526</v>
      </c>
      <c r="J192" s="28">
        <f>'Ducati Panigale 1199 data'!$C$8*'Ducati Panigale 1199 data'!$C$15*'Ducati Panigale 1199 data'!$C$10</f>
        <v>54.543600000000005</v>
      </c>
      <c r="K192" s="28">
        <f>(0.5*'Ducati Panigale 1199 data'!$C$12)*'Ducati Panigale 1199 data'!$C$14*'Ducati Panigale 1199 data'!$C$11*F192^2</f>
        <v>9.5007327835648159</v>
      </c>
      <c r="L192" s="28">
        <f t="shared" si="82"/>
        <v>48.599888339120291</v>
      </c>
      <c r="M192" s="28">
        <f t="shared" si="78"/>
        <v>398.24908500112463</v>
      </c>
      <c r="N192" s="17">
        <f t="shared" si="83"/>
        <v>0.3982490850011246</v>
      </c>
      <c r="O192" s="105">
        <f t="shared" si="84"/>
        <v>0</v>
      </c>
      <c r="P192" s="105">
        <f t="shared" si="85"/>
        <v>0</v>
      </c>
      <c r="Q192" s="105">
        <f t="shared" si="113"/>
        <v>32.438588396010161</v>
      </c>
      <c r="R192" s="27">
        <f t="shared" si="86"/>
        <v>9.0107189988917116E-3</v>
      </c>
      <c r="S192" s="98">
        <f t="shared" si="87"/>
        <v>0.3982490850011246</v>
      </c>
      <c r="T192" s="17">
        <f t="shared" si="114"/>
        <v>100.72728279979421</v>
      </c>
      <c r="U192" s="17">
        <f t="shared" si="88"/>
        <v>2.7979800777720613E-2</v>
      </c>
      <c r="V192" s="17">
        <f t="shared" si="89"/>
        <v>30.816658976209652</v>
      </c>
      <c r="W192" s="17">
        <f t="shared" si="90"/>
        <v>29.583992617161265</v>
      </c>
      <c r="X192" s="17">
        <f t="shared" si="90"/>
        <v>28.400632912474812</v>
      </c>
      <c r="Y192" s="17">
        <f t="shared" si="91"/>
        <v>28.116626583350065</v>
      </c>
      <c r="Z192" s="17">
        <f>Y192/3600</f>
        <v>7.8101740509305736E-3</v>
      </c>
      <c r="AA192" s="17">
        <f>0.96*Y192</f>
        <v>26.991961520016062</v>
      </c>
      <c r="AB192" s="17">
        <f t="shared" si="92"/>
        <v>25.912283059215419</v>
      </c>
      <c r="AC192" s="17">
        <f t="shared" si="93"/>
        <v>24.616668906254645</v>
      </c>
      <c r="AD192" s="17">
        <f t="shared" si="94"/>
        <v>24.616668906254645</v>
      </c>
      <c r="AE192" s="17">
        <f t="shared" si="115"/>
        <v>6.8379635850707348E-3</v>
      </c>
      <c r="AF192" s="17">
        <f>T192-AD192</f>
        <v>76.110613893539565</v>
      </c>
      <c r="AG192" s="17">
        <f t="shared" si="95"/>
        <v>2.1141837192649879E-2</v>
      </c>
      <c r="AH192" s="28">
        <f>0.5*'Ducati Panigale 1199 data'!$C$8*'WLTP class 3 v5'!F192^2</f>
        <v>9333.6998456790116</v>
      </c>
      <c r="AI192" s="17">
        <f t="shared" si="96"/>
        <v>9.3336998456790123</v>
      </c>
      <c r="AJ192" s="17" t="str">
        <f>IF(N192&lt;0, AI192, "0")</f>
        <v>0</v>
      </c>
      <c r="AK192" s="98">
        <f>AK191+AJ192</f>
        <v>242.47691975308635</v>
      </c>
      <c r="AL192" s="105">
        <f t="shared" si="97"/>
        <v>6.7354699931412881E-2</v>
      </c>
      <c r="AM192" s="98">
        <f>IF(N192 &gt; 0, AI192, )</f>
        <v>9.3336998456790123</v>
      </c>
      <c r="AN192" s="98">
        <f t="shared" si="116"/>
        <v>799.35189043209903</v>
      </c>
      <c r="AO192" s="98">
        <f t="shared" si="98"/>
        <v>0.22204219178669418</v>
      </c>
      <c r="AP192" s="27">
        <f t="shared" si="99"/>
        <v>0</v>
      </c>
      <c r="AQ192" s="27">
        <f t="shared" si="100"/>
        <v>0</v>
      </c>
      <c r="AR192" s="27">
        <f t="shared" si="101"/>
        <v>0</v>
      </c>
      <c r="AS192" s="27">
        <f t="shared" si="102"/>
        <v>0</v>
      </c>
      <c r="AT192" s="27">
        <f t="shared" si="79"/>
        <v>0</v>
      </c>
      <c r="AU192" s="27">
        <f t="shared" si="79"/>
        <v>0</v>
      </c>
      <c r="AV192" s="27">
        <f t="shared" si="103"/>
        <v>0</v>
      </c>
      <c r="AW192" s="27">
        <f t="shared" si="104"/>
        <v>0</v>
      </c>
      <c r="AX192" s="27">
        <f t="shared" si="105"/>
        <v>0</v>
      </c>
      <c r="AY192" s="27">
        <f>AN192-AW192</f>
        <v>799.35189043209903</v>
      </c>
      <c r="AZ192" s="110">
        <f t="shared" si="106"/>
        <v>0.22204219178669418</v>
      </c>
      <c r="BB192" s="65">
        <v>0</v>
      </c>
      <c r="BC192" s="83">
        <f t="shared" si="107"/>
        <v>0</v>
      </c>
      <c r="BD192" s="83">
        <f t="shared" si="108"/>
        <v>0</v>
      </c>
      <c r="BE192" s="83">
        <f t="shared" si="109"/>
        <v>0</v>
      </c>
      <c r="BF192" s="83">
        <f t="shared" si="110"/>
        <v>0</v>
      </c>
      <c r="BG192" s="83">
        <f t="shared" si="111"/>
        <v>0</v>
      </c>
    </row>
    <row r="193" spans="2:59">
      <c r="B193" s="9" t="s">
        <v>32</v>
      </c>
      <c r="C193" s="9">
        <v>182</v>
      </c>
      <c r="D193" s="9">
        <v>182</v>
      </c>
      <c r="E193" s="18">
        <v>29.2</v>
      </c>
      <c r="F193" s="66">
        <f t="shared" si="80"/>
        <v>8.1111111111111107</v>
      </c>
      <c r="G193" s="17">
        <f t="shared" si="112"/>
        <v>-0.16666666666666657</v>
      </c>
      <c r="H193" s="17">
        <f t="shared" si="81"/>
        <v>91.5</v>
      </c>
      <c r="I193" s="28">
        <f>'Ducati Panigale 1199 data'!$C$8*G193</f>
        <v>-46.333333333333307</v>
      </c>
      <c r="J193" s="28">
        <f>'Ducati Panigale 1199 data'!$C$8*'Ducati Panigale 1199 data'!$C$15*'Ducati Panigale 1199 data'!$C$10</f>
        <v>54.543600000000005</v>
      </c>
      <c r="K193" s="28">
        <f>(0.5*'Ducati Panigale 1199 data'!$C$12)*'Ducati Panigale 1199 data'!$C$14*'Ducati Panigale 1199 data'!$C$11*F193^2</f>
        <v>9.3084800925925926</v>
      </c>
      <c r="L193" s="28">
        <f t="shared" si="82"/>
        <v>17.51874675925929</v>
      </c>
      <c r="M193" s="28">
        <f t="shared" si="78"/>
        <v>142.0965014917698</v>
      </c>
      <c r="N193" s="17">
        <f t="shared" si="83"/>
        <v>0.14209650149176981</v>
      </c>
      <c r="O193" s="105">
        <f t="shared" si="84"/>
        <v>0</v>
      </c>
      <c r="P193" s="105">
        <f t="shared" si="85"/>
        <v>0</v>
      </c>
      <c r="Q193" s="105">
        <f t="shared" si="113"/>
        <v>32.438588396010161</v>
      </c>
      <c r="R193" s="27">
        <f t="shared" si="86"/>
        <v>9.0107189988917116E-3</v>
      </c>
      <c r="S193" s="98">
        <f t="shared" si="87"/>
        <v>0.14209650149176981</v>
      </c>
      <c r="T193" s="17">
        <f t="shared" si="114"/>
        <v>100.86937930128597</v>
      </c>
      <c r="U193" s="17">
        <f t="shared" si="88"/>
        <v>2.8019272028134992E-2</v>
      </c>
      <c r="V193" s="17">
        <f t="shared" si="89"/>
        <v>30.816658976209652</v>
      </c>
      <c r="W193" s="17">
        <f t="shared" si="90"/>
        <v>29.583992617161265</v>
      </c>
      <c r="X193" s="17">
        <f t="shared" si="90"/>
        <v>28.400632912474812</v>
      </c>
      <c r="Y193" s="17">
        <f t="shared" si="91"/>
        <v>28.116626583350065</v>
      </c>
      <c r="Z193" s="17">
        <f>Y193/3600</f>
        <v>7.8101740509305736E-3</v>
      </c>
      <c r="AA193" s="17">
        <f>0.96*Y193</f>
        <v>26.991961520016062</v>
      </c>
      <c r="AB193" s="17">
        <f t="shared" si="92"/>
        <v>25.912283059215419</v>
      </c>
      <c r="AC193" s="17">
        <f t="shared" si="93"/>
        <v>24.616668906254645</v>
      </c>
      <c r="AD193" s="17">
        <f t="shared" si="94"/>
        <v>24.616668906254645</v>
      </c>
      <c r="AE193" s="17">
        <f t="shared" si="115"/>
        <v>6.8379635850707348E-3</v>
      </c>
      <c r="AF193" s="17">
        <f>T193-AD193</f>
        <v>76.252710395031329</v>
      </c>
      <c r="AG193" s="17">
        <f t="shared" si="95"/>
        <v>2.1181308443064258E-2</v>
      </c>
      <c r="AH193" s="28">
        <f>0.5*'Ducati Panigale 1199 data'!$C$8*'WLTP class 3 v5'!F193^2</f>
        <v>9144.8271604938254</v>
      </c>
      <c r="AI193" s="17">
        <f t="shared" si="96"/>
        <v>9.1448271604938256</v>
      </c>
      <c r="AJ193" s="17" t="str">
        <f>IF(N193&lt;0, AI193, "0")</f>
        <v>0</v>
      </c>
      <c r="AK193" s="98">
        <f>AK192+AJ193</f>
        <v>242.47691975308635</v>
      </c>
      <c r="AL193" s="105">
        <f t="shared" si="97"/>
        <v>6.7354699931412881E-2</v>
      </c>
      <c r="AM193" s="98">
        <f>IF(N193 &gt; 0, AI193, )</f>
        <v>9.1448271604938256</v>
      </c>
      <c r="AN193" s="98">
        <f t="shared" si="116"/>
        <v>808.49671759259286</v>
      </c>
      <c r="AO193" s="98">
        <f t="shared" si="98"/>
        <v>0.22458242155349803</v>
      </c>
      <c r="AP193" s="27">
        <f t="shared" si="99"/>
        <v>0</v>
      </c>
      <c r="AQ193" s="27">
        <f t="shared" si="100"/>
        <v>0</v>
      </c>
      <c r="AR193" s="27">
        <f t="shared" si="101"/>
        <v>0</v>
      </c>
      <c r="AS193" s="27">
        <f t="shared" si="102"/>
        <v>0</v>
      </c>
      <c r="AT193" s="27">
        <f t="shared" si="79"/>
        <v>0</v>
      </c>
      <c r="AU193" s="27">
        <f t="shared" si="79"/>
        <v>0</v>
      </c>
      <c r="AV193" s="27">
        <f t="shared" si="103"/>
        <v>0</v>
      </c>
      <c r="AW193" s="27">
        <f t="shared" si="104"/>
        <v>0</v>
      </c>
      <c r="AX193" s="27">
        <f t="shared" si="105"/>
        <v>0</v>
      </c>
      <c r="AY193" s="27">
        <f>AN193-AW193</f>
        <v>808.49671759259286</v>
      </c>
      <c r="AZ193" s="110">
        <f t="shared" si="106"/>
        <v>0.22458242155349803</v>
      </c>
      <c r="BB193" s="65">
        <v>0</v>
      </c>
      <c r="BC193" s="83">
        <f t="shared" si="107"/>
        <v>0</v>
      </c>
      <c r="BD193" s="83">
        <f t="shared" si="108"/>
        <v>0</v>
      </c>
      <c r="BE193" s="83">
        <f t="shared" si="109"/>
        <v>0</v>
      </c>
      <c r="BF193" s="83">
        <f t="shared" si="110"/>
        <v>0</v>
      </c>
      <c r="BG193" s="83">
        <f t="shared" si="111"/>
        <v>0</v>
      </c>
    </row>
    <row r="194" spans="2:59">
      <c r="B194" s="9" t="s">
        <v>32</v>
      </c>
      <c r="C194" s="9">
        <v>183</v>
      </c>
      <c r="D194" s="9">
        <v>183</v>
      </c>
      <c r="E194" s="18">
        <v>28.3</v>
      </c>
      <c r="F194" s="66">
        <f t="shared" si="80"/>
        <v>7.8611111111111107</v>
      </c>
      <c r="G194" s="17">
        <f t="shared" si="112"/>
        <v>-0.43055555555555525</v>
      </c>
      <c r="H194" s="17">
        <f t="shared" si="81"/>
        <v>92</v>
      </c>
      <c r="I194" s="28">
        <f>'Ducati Panigale 1199 data'!$C$8*G194</f>
        <v>-119.69444444444436</v>
      </c>
      <c r="J194" s="28">
        <f>'Ducati Panigale 1199 data'!$C$8*'Ducati Panigale 1199 data'!$C$15*'Ducati Panigale 1199 data'!$C$10</f>
        <v>54.543600000000005</v>
      </c>
      <c r="K194" s="28">
        <f>(0.5*'Ducati Panigale 1199 data'!$C$12)*'Ducati Panigale 1199 data'!$C$14*'Ducati Panigale 1199 data'!$C$11*F194^2</f>
        <v>8.7435126446759259</v>
      </c>
      <c r="L194" s="28">
        <f t="shared" si="82"/>
        <v>-56.407331799768421</v>
      </c>
      <c r="M194" s="28">
        <f t="shared" si="78"/>
        <v>-443.42430275929064</v>
      </c>
      <c r="N194" s="17">
        <f t="shared" si="83"/>
        <v>-0.44342430275929062</v>
      </c>
      <c r="O194" s="105">
        <f t="shared" si="84"/>
        <v>-0.44342430275929062</v>
      </c>
      <c r="P194" s="105">
        <f t="shared" si="85"/>
        <v>0.44342430275929062</v>
      </c>
      <c r="Q194" s="105">
        <f t="shared" si="113"/>
        <v>32.882012698769451</v>
      </c>
      <c r="R194" s="27">
        <f t="shared" si="86"/>
        <v>9.1338924163248472E-3</v>
      </c>
      <c r="S194" s="98">
        <f t="shared" si="87"/>
        <v>0</v>
      </c>
      <c r="T194" s="17">
        <f t="shared" si="114"/>
        <v>100.86937930128597</v>
      </c>
      <c r="U194" s="17">
        <f t="shared" si="88"/>
        <v>2.8019272028134992E-2</v>
      </c>
      <c r="V194" s="17">
        <f t="shared" si="89"/>
        <v>31.237912063830976</v>
      </c>
      <c r="W194" s="17">
        <f t="shared" si="90"/>
        <v>29.988395581277736</v>
      </c>
      <c r="X194" s="17">
        <f t="shared" si="90"/>
        <v>28.788859758026625</v>
      </c>
      <c r="Y194" s="17">
        <f t="shared" si="91"/>
        <v>28.500971160446358</v>
      </c>
      <c r="Z194" s="17">
        <f>Y194/3600</f>
        <v>7.9169364334573215E-3</v>
      </c>
      <c r="AA194" s="17">
        <f>0.96*Y194</f>
        <v>27.360932314028503</v>
      </c>
      <c r="AB194" s="17">
        <f t="shared" si="92"/>
        <v>26.26649502146736</v>
      </c>
      <c r="AC194" s="17">
        <f t="shared" si="93"/>
        <v>24.95317027039399</v>
      </c>
      <c r="AD194" s="17">
        <f t="shared" si="94"/>
        <v>24.95317027039399</v>
      </c>
      <c r="AE194" s="17">
        <f t="shared" si="115"/>
        <v>6.9314361862205529E-3</v>
      </c>
      <c r="AF194" s="17">
        <f>T194-AD194</f>
        <v>75.916209030891991</v>
      </c>
      <c r="AG194" s="17">
        <f t="shared" si="95"/>
        <v>2.1087835841914444E-2</v>
      </c>
      <c r="AH194" s="28">
        <f>0.5*'Ducati Panigale 1199 data'!$C$8*'WLTP class 3 v5'!F194^2</f>
        <v>8589.7924382716046</v>
      </c>
      <c r="AI194" s="17">
        <f t="shared" si="96"/>
        <v>8.5897924382716049</v>
      </c>
      <c r="AJ194" s="17">
        <f>IF(N194&lt;0, AI194, "0")</f>
        <v>8.5897924382716049</v>
      </c>
      <c r="AK194" s="98">
        <f>AK193+AJ194</f>
        <v>251.06671219135796</v>
      </c>
      <c r="AL194" s="105">
        <f t="shared" si="97"/>
        <v>6.974075338648833E-2</v>
      </c>
      <c r="AM194" s="98">
        <f>IF(N194 &gt; 0, AI194, )</f>
        <v>0</v>
      </c>
      <c r="AN194" s="98">
        <f t="shared" si="116"/>
        <v>808.49671759259286</v>
      </c>
      <c r="AO194" s="98">
        <f t="shared" si="98"/>
        <v>0.22458242155349803</v>
      </c>
      <c r="AP194" s="27">
        <f t="shared" si="99"/>
        <v>8.1603028163580245</v>
      </c>
      <c r="AQ194" s="27">
        <f t="shared" si="100"/>
        <v>7.8338907037037036</v>
      </c>
      <c r="AR194" s="27">
        <f t="shared" si="101"/>
        <v>7.5205350755555553</v>
      </c>
      <c r="AS194" s="27">
        <f t="shared" si="102"/>
        <v>7.4453297247999997</v>
      </c>
      <c r="AT194" s="27">
        <f t="shared" si="79"/>
        <v>7.1475165358079993</v>
      </c>
      <c r="AU194" s="27">
        <f t="shared" si="79"/>
        <v>6.861615874375679</v>
      </c>
      <c r="AV194" s="27">
        <f t="shared" si="103"/>
        <v>6.5185350806568945</v>
      </c>
      <c r="AW194" s="27">
        <f t="shared" si="104"/>
        <v>6.5185350806568945</v>
      </c>
      <c r="AX194" s="27">
        <f t="shared" si="105"/>
        <v>1.8107041890713595E-3</v>
      </c>
      <c r="AY194" s="27">
        <f>AN194-AW194</f>
        <v>801.97818251193598</v>
      </c>
      <c r="AZ194" s="110">
        <f t="shared" si="106"/>
        <v>0.22277171736442666</v>
      </c>
      <c r="BB194" s="65">
        <v>0.44342430275929101</v>
      </c>
      <c r="BC194" s="83">
        <f t="shared" si="107"/>
        <v>0.39908187248336191</v>
      </c>
      <c r="BD194" s="83">
        <f t="shared" si="108"/>
        <v>0.3791277788591938</v>
      </c>
      <c r="BE194" s="83">
        <f t="shared" si="109"/>
        <v>0.36396266770482605</v>
      </c>
      <c r="BF194" s="83">
        <f t="shared" si="110"/>
        <v>0.34212490764253645</v>
      </c>
      <c r="BG194" s="83">
        <f t="shared" si="111"/>
        <v>0.34212490764253645</v>
      </c>
    </row>
    <row r="195" spans="2:59">
      <c r="B195" s="9" t="s">
        <v>32</v>
      </c>
      <c r="C195" s="9">
        <v>184</v>
      </c>
      <c r="D195" s="9">
        <v>184</v>
      </c>
      <c r="E195" s="18">
        <v>26.1</v>
      </c>
      <c r="F195" s="66">
        <f t="shared" si="80"/>
        <v>7.25</v>
      </c>
      <c r="G195" s="17">
        <f t="shared" si="112"/>
        <v>-0.65277777777777768</v>
      </c>
      <c r="H195" s="17">
        <f t="shared" si="81"/>
        <v>92.5</v>
      </c>
      <c r="I195" s="28">
        <f>'Ducati Panigale 1199 data'!$C$8*G195</f>
        <v>-181.4722222222222</v>
      </c>
      <c r="J195" s="28">
        <f>'Ducati Panigale 1199 data'!$C$8*'Ducati Panigale 1199 data'!$C$15*'Ducati Panigale 1199 data'!$C$10</f>
        <v>54.543600000000005</v>
      </c>
      <c r="K195" s="28">
        <f>(0.5*'Ducati Panigale 1199 data'!$C$12)*'Ducati Panigale 1199 data'!$C$14*'Ducati Panigale 1199 data'!$C$11*F195^2</f>
        <v>7.4369367187500011</v>
      </c>
      <c r="L195" s="28">
        <f t="shared" si="82"/>
        <v>-119.4916855034722</v>
      </c>
      <c r="M195" s="28">
        <f t="shared" si="78"/>
        <v>-866.31471990017349</v>
      </c>
      <c r="N195" s="17">
        <f t="shared" si="83"/>
        <v>-0.8663147199001735</v>
      </c>
      <c r="O195" s="105">
        <f t="shared" si="84"/>
        <v>-0.8663147199001735</v>
      </c>
      <c r="P195" s="105">
        <f t="shared" si="85"/>
        <v>0.8663147199001735</v>
      </c>
      <c r="Q195" s="105">
        <f t="shared" si="113"/>
        <v>33.748327418669625</v>
      </c>
      <c r="R195" s="27">
        <f t="shared" si="86"/>
        <v>9.3745353940748958E-3</v>
      </c>
      <c r="S195" s="98">
        <f t="shared" si="87"/>
        <v>0</v>
      </c>
      <c r="T195" s="17">
        <f t="shared" si="114"/>
        <v>100.86937930128597</v>
      </c>
      <c r="U195" s="17">
        <f t="shared" si="88"/>
        <v>2.8019272028134992E-2</v>
      </c>
      <c r="V195" s="17">
        <f t="shared" si="89"/>
        <v>32.060911047736141</v>
      </c>
      <c r="W195" s="17">
        <f t="shared" si="90"/>
        <v>30.778474605826695</v>
      </c>
      <c r="X195" s="17">
        <f t="shared" si="90"/>
        <v>29.547335621593625</v>
      </c>
      <c r="Y195" s="17">
        <f t="shared" si="91"/>
        <v>29.251862265377689</v>
      </c>
      <c r="Z195" s="17">
        <f>Y195/3600</f>
        <v>8.1255172959382466E-3</v>
      </c>
      <c r="AA195" s="17">
        <f>0.96*Y195</f>
        <v>28.081787774762581</v>
      </c>
      <c r="AB195" s="17">
        <f t="shared" si="92"/>
        <v>26.958516263772076</v>
      </c>
      <c r="AC195" s="17">
        <f t="shared" si="93"/>
        <v>25.610590450583469</v>
      </c>
      <c r="AD195" s="17">
        <f t="shared" si="94"/>
        <v>25.610590450583469</v>
      </c>
      <c r="AE195" s="17">
        <f t="shared" si="115"/>
        <v>7.1140529029398523E-3</v>
      </c>
      <c r="AF195" s="17">
        <f>T195-AD195</f>
        <v>75.258788850702501</v>
      </c>
      <c r="AG195" s="17">
        <f t="shared" si="95"/>
        <v>2.0905219125195138E-2</v>
      </c>
      <c r="AH195" s="28">
        <f>0.5*'Ducati Panigale 1199 data'!$C$8*'WLTP class 3 v5'!F195^2</f>
        <v>7306.1875</v>
      </c>
      <c r="AI195" s="17">
        <f t="shared" si="96"/>
        <v>7.3061875000000001</v>
      </c>
      <c r="AJ195" s="17">
        <f>IF(N195&lt;0, AI195, "0")</f>
        <v>7.3061875000000001</v>
      </c>
      <c r="AK195" s="98">
        <f>AK194+AJ195</f>
        <v>258.37289969135799</v>
      </c>
      <c r="AL195" s="105">
        <f t="shared" si="97"/>
        <v>7.1770249914266102E-2</v>
      </c>
      <c r="AM195" s="98">
        <f>IF(N195 &gt; 0, AI195, )</f>
        <v>0</v>
      </c>
      <c r="AN195" s="98">
        <f t="shared" si="116"/>
        <v>808.49671759259286</v>
      </c>
      <c r="AO195" s="98">
        <f t="shared" si="98"/>
        <v>0.22458242155349803</v>
      </c>
      <c r="AP195" s="27">
        <f t="shared" si="99"/>
        <v>6.9408781249999993</v>
      </c>
      <c r="AQ195" s="27">
        <f t="shared" si="100"/>
        <v>6.6632429999999987</v>
      </c>
      <c r="AR195" s="27">
        <f t="shared" si="101"/>
        <v>6.3967132799999984</v>
      </c>
      <c r="AS195" s="27">
        <f t="shared" si="102"/>
        <v>6.3327461471999982</v>
      </c>
      <c r="AT195" s="27">
        <f t="shared" si="79"/>
        <v>6.0794363013119979</v>
      </c>
      <c r="AU195" s="27">
        <f t="shared" si="79"/>
        <v>5.8362588492595178</v>
      </c>
      <c r="AV195" s="27">
        <f t="shared" si="103"/>
        <v>5.5444459067965415</v>
      </c>
      <c r="AW195" s="27">
        <f t="shared" si="104"/>
        <v>5.5444459067965415</v>
      </c>
      <c r="AX195" s="27">
        <f t="shared" si="105"/>
        <v>1.5401238629990392E-3</v>
      </c>
      <c r="AY195" s="27">
        <f>AN195-AW195</f>
        <v>802.95227168579629</v>
      </c>
      <c r="AZ195" s="110">
        <f t="shared" si="106"/>
        <v>0.22304229769049896</v>
      </c>
      <c r="BB195" s="65">
        <v>0.86631471990017395</v>
      </c>
      <c r="BC195" s="83">
        <f t="shared" si="107"/>
        <v>0.77968324791015653</v>
      </c>
      <c r="BD195" s="83">
        <f t="shared" si="108"/>
        <v>0.74069908551464869</v>
      </c>
      <c r="BE195" s="83">
        <f t="shared" si="109"/>
        <v>0.71107112209406276</v>
      </c>
      <c r="BF195" s="83">
        <f t="shared" si="110"/>
        <v>0.66840685476841899</v>
      </c>
      <c r="BG195" s="83">
        <f t="shared" si="111"/>
        <v>0.66840685476841899</v>
      </c>
    </row>
    <row r="196" spans="2:59">
      <c r="B196" s="9" t="s">
        <v>32</v>
      </c>
      <c r="C196" s="9">
        <v>185</v>
      </c>
      <c r="D196" s="9">
        <v>185</v>
      </c>
      <c r="E196" s="18">
        <v>23.6</v>
      </c>
      <c r="F196" s="66">
        <f t="shared" si="80"/>
        <v>6.5555555555555554</v>
      </c>
      <c r="G196" s="17">
        <f t="shared" si="112"/>
        <v>-0.70833333333333348</v>
      </c>
      <c r="H196" s="17">
        <f t="shared" si="81"/>
        <v>93</v>
      </c>
      <c r="I196" s="28">
        <f>'Ducati Panigale 1199 data'!$C$8*G196</f>
        <v>-196.91666666666671</v>
      </c>
      <c r="J196" s="28">
        <f>'Ducati Panigale 1199 data'!$C$8*'Ducati Panigale 1199 data'!$C$15*'Ducati Panigale 1199 data'!$C$10</f>
        <v>54.543600000000005</v>
      </c>
      <c r="K196" s="28">
        <f>(0.5*'Ducati Panigale 1199 data'!$C$12)*'Ducati Panigale 1199 data'!$C$14*'Ducati Panigale 1199 data'!$C$11*F196^2</f>
        <v>6.0804689814814816</v>
      </c>
      <c r="L196" s="28">
        <f t="shared" si="82"/>
        <v>-136.29259768518523</v>
      </c>
      <c r="M196" s="28">
        <f t="shared" si="78"/>
        <v>-893.4736959362142</v>
      </c>
      <c r="N196" s="17">
        <f t="shared" si="83"/>
        <v>-0.89347369593621417</v>
      </c>
      <c r="O196" s="105">
        <f t="shared" si="84"/>
        <v>-0.89347369593621417</v>
      </c>
      <c r="P196" s="105">
        <f t="shared" si="85"/>
        <v>0.89347369593621417</v>
      </c>
      <c r="Q196" s="105">
        <f t="shared" si="113"/>
        <v>34.64180111460584</v>
      </c>
      <c r="R196" s="27">
        <f t="shared" si="86"/>
        <v>9.6227225318349565E-3</v>
      </c>
      <c r="S196" s="98">
        <f t="shared" si="87"/>
        <v>0</v>
      </c>
      <c r="T196" s="17">
        <f t="shared" si="114"/>
        <v>100.86937930128597</v>
      </c>
      <c r="U196" s="17">
        <f t="shared" si="88"/>
        <v>2.8019272028134992E-2</v>
      </c>
      <c r="V196" s="17">
        <f t="shared" si="89"/>
        <v>32.909711058875544</v>
      </c>
      <c r="W196" s="17">
        <f t="shared" si="90"/>
        <v>31.593322616520521</v>
      </c>
      <c r="X196" s="17">
        <f t="shared" si="90"/>
        <v>30.329589711859697</v>
      </c>
      <c r="Y196" s="17">
        <f t="shared" si="91"/>
        <v>30.026293814741098</v>
      </c>
      <c r="Z196" s="17">
        <f>Y196/3600</f>
        <v>8.3406371707614169E-3</v>
      </c>
      <c r="AA196" s="17">
        <f>0.96*Y196</f>
        <v>28.825242062151453</v>
      </c>
      <c r="AB196" s="17">
        <f t="shared" si="92"/>
        <v>27.672232379665395</v>
      </c>
      <c r="AC196" s="17">
        <f t="shared" si="93"/>
        <v>26.288620760682125</v>
      </c>
      <c r="AD196" s="17">
        <f t="shared" si="94"/>
        <v>26.288620760682125</v>
      </c>
      <c r="AE196" s="17">
        <f t="shared" si="115"/>
        <v>7.3023946557450349E-3</v>
      </c>
      <c r="AF196" s="17">
        <f>T196-AD196</f>
        <v>74.580758540603853</v>
      </c>
      <c r="AG196" s="17">
        <f t="shared" si="95"/>
        <v>2.0716877372389961E-2</v>
      </c>
      <c r="AH196" s="28">
        <f>0.5*'Ducati Panigale 1199 data'!$C$8*'WLTP class 3 v5'!F196^2</f>
        <v>5973.5679012345672</v>
      </c>
      <c r="AI196" s="17">
        <f t="shared" si="96"/>
        <v>5.973567901234567</v>
      </c>
      <c r="AJ196" s="17">
        <f>IF(N196&lt;0, AI196, "0")</f>
        <v>5.973567901234567</v>
      </c>
      <c r="AK196" s="98">
        <f>AK195+AJ196</f>
        <v>264.34646759259255</v>
      </c>
      <c r="AL196" s="105">
        <f t="shared" si="97"/>
        <v>7.3429574331275713E-2</v>
      </c>
      <c r="AM196" s="98">
        <f>IF(N196 &gt; 0, AI196, )</f>
        <v>0</v>
      </c>
      <c r="AN196" s="98">
        <f t="shared" si="116"/>
        <v>808.49671759259286</v>
      </c>
      <c r="AO196" s="98">
        <f t="shared" si="98"/>
        <v>0.22458242155349803</v>
      </c>
      <c r="AP196" s="27">
        <f t="shared" si="99"/>
        <v>5.6748895061728382</v>
      </c>
      <c r="AQ196" s="27">
        <f t="shared" si="100"/>
        <v>5.447893925925924</v>
      </c>
      <c r="AR196" s="27">
        <f t="shared" si="101"/>
        <v>5.2299781688888869</v>
      </c>
      <c r="AS196" s="27">
        <f t="shared" si="102"/>
        <v>5.1776783871999976</v>
      </c>
      <c r="AT196" s="27">
        <f t="shared" si="79"/>
        <v>4.9705712517119975</v>
      </c>
      <c r="AU196" s="27">
        <f t="shared" si="79"/>
        <v>4.7717484016435172</v>
      </c>
      <c r="AV196" s="27">
        <f t="shared" si="103"/>
        <v>4.5331609815613412</v>
      </c>
      <c r="AW196" s="27">
        <f t="shared" si="104"/>
        <v>4.5331609815613412</v>
      </c>
      <c r="AX196" s="27">
        <f t="shared" si="105"/>
        <v>1.2592113837670393E-3</v>
      </c>
      <c r="AY196" s="27">
        <f>AN196-AW196</f>
        <v>803.96355661103155</v>
      </c>
      <c r="AZ196" s="110">
        <f t="shared" si="106"/>
        <v>0.22332321016973097</v>
      </c>
      <c r="BB196" s="65">
        <v>0.89347369593621395</v>
      </c>
      <c r="BC196" s="83">
        <f t="shared" si="107"/>
        <v>0.80412632634259262</v>
      </c>
      <c r="BD196" s="83">
        <f t="shared" si="108"/>
        <v>0.76392001002546295</v>
      </c>
      <c r="BE196" s="83">
        <f t="shared" si="109"/>
        <v>0.73336320962444446</v>
      </c>
      <c r="BF196" s="83">
        <f t="shared" si="110"/>
        <v>0.68936141704697773</v>
      </c>
      <c r="BG196" s="83">
        <f t="shared" si="111"/>
        <v>0.68936141704697773</v>
      </c>
    </row>
    <row r="197" spans="2:59">
      <c r="B197" s="9" t="s">
        <v>32</v>
      </c>
      <c r="C197" s="9">
        <v>186</v>
      </c>
      <c r="D197" s="9">
        <v>186</v>
      </c>
      <c r="E197" s="18">
        <v>21</v>
      </c>
      <c r="F197" s="66">
        <f t="shared" si="80"/>
        <v>5.833333333333333</v>
      </c>
      <c r="G197" s="17">
        <f t="shared" si="112"/>
        <v>-0.65277777777777812</v>
      </c>
      <c r="H197" s="17">
        <f t="shared" si="81"/>
        <v>93.5</v>
      </c>
      <c r="I197" s="28">
        <f>'Ducati Panigale 1199 data'!$C$8*G197</f>
        <v>-181.47222222222231</v>
      </c>
      <c r="J197" s="28">
        <f>'Ducati Panigale 1199 data'!$C$8*'Ducati Panigale 1199 data'!$C$15*'Ducati Panigale 1199 data'!$C$10</f>
        <v>54.543600000000005</v>
      </c>
      <c r="K197" s="28">
        <f>(0.5*'Ducati Panigale 1199 data'!$C$12)*'Ducati Panigale 1199 data'!$C$14*'Ducati Panigale 1199 data'!$C$11*F197^2</f>
        <v>4.8145052083333333</v>
      </c>
      <c r="L197" s="28">
        <f t="shared" si="82"/>
        <v>-122.11411701388899</v>
      </c>
      <c r="M197" s="28">
        <f t="shared" si="78"/>
        <v>-712.33234924768567</v>
      </c>
      <c r="N197" s="17">
        <f t="shared" si="83"/>
        <v>-0.71233234924768563</v>
      </c>
      <c r="O197" s="105">
        <f t="shared" si="84"/>
        <v>-0.71233234924768563</v>
      </c>
      <c r="P197" s="105">
        <f t="shared" si="85"/>
        <v>0.71233234924768563</v>
      </c>
      <c r="Q197" s="105">
        <f t="shared" si="113"/>
        <v>35.354133463853529</v>
      </c>
      <c r="R197" s="27">
        <f t="shared" si="86"/>
        <v>9.8205926288482022E-3</v>
      </c>
      <c r="S197" s="98">
        <f t="shared" si="87"/>
        <v>0</v>
      </c>
      <c r="T197" s="17">
        <f t="shared" si="114"/>
        <v>100.86937930128597</v>
      </c>
      <c r="U197" s="17">
        <f t="shared" si="88"/>
        <v>2.8019272028134992E-2</v>
      </c>
      <c r="V197" s="17">
        <f t="shared" si="89"/>
        <v>33.586426790660852</v>
      </c>
      <c r="W197" s="17">
        <f t="shared" si="90"/>
        <v>32.24296971903442</v>
      </c>
      <c r="X197" s="17">
        <f t="shared" si="90"/>
        <v>30.953250930273043</v>
      </c>
      <c r="Y197" s="17">
        <f t="shared" si="91"/>
        <v>30.643718420970313</v>
      </c>
      <c r="Z197" s="17">
        <f>Y197/3600</f>
        <v>8.5121440058250862E-3</v>
      </c>
      <c r="AA197" s="17">
        <f>0.96*Y197</f>
        <v>29.417969684131499</v>
      </c>
      <c r="AB197" s="17">
        <f t="shared" si="92"/>
        <v>28.241250896766239</v>
      </c>
      <c r="AC197" s="17">
        <f t="shared" si="93"/>
        <v>26.829188351927925</v>
      </c>
      <c r="AD197" s="17">
        <f t="shared" si="94"/>
        <v>26.829188351927925</v>
      </c>
      <c r="AE197" s="17">
        <f t="shared" si="115"/>
        <v>7.4525523199799795E-3</v>
      </c>
      <c r="AF197" s="17">
        <f>T197-AD197</f>
        <v>74.040190949358049</v>
      </c>
      <c r="AG197" s="17">
        <f t="shared" si="95"/>
        <v>2.0566719708155014E-2</v>
      </c>
      <c r="AH197" s="28">
        <f>0.5*'Ducati Panigale 1199 data'!$C$8*'WLTP class 3 v5'!F197^2</f>
        <v>4729.8611111111104</v>
      </c>
      <c r="AI197" s="17">
        <f t="shared" si="96"/>
        <v>4.7298611111111102</v>
      </c>
      <c r="AJ197" s="17">
        <f>IF(N197&lt;0, AI197, "0")</f>
        <v>4.7298611111111102</v>
      </c>
      <c r="AK197" s="98">
        <f>AK196+AJ197</f>
        <v>269.07632870370367</v>
      </c>
      <c r="AL197" s="105">
        <f t="shared" si="97"/>
        <v>7.4743424639917691E-2</v>
      </c>
      <c r="AM197" s="98">
        <f>IF(N197 &gt; 0, AI197, )</f>
        <v>0</v>
      </c>
      <c r="AN197" s="98">
        <f t="shared" si="116"/>
        <v>808.49671759259286</v>
      </c>
      <c r="AO197" s="98">
        <f t="shared" si="98"/>
        <v>0.22458242155349803</v>
      </c>
      <c r="AP197" s="27">
        <f t="shared" si="99"/>
        <v>4.4933680555555542</v>
      </c>
      <c r="AQ197" s="27">
        <f t="shared" si="100"/>
        <v>4.3136333333333319</v>
      </c>
      <c r="AR197" s="27">
        <f t="shared" si="101"/>
        <v>4.1410879999999981</v>
      </c>
      <c r="AS197" s="27">
        <f t="shared" si="102"/>
        <v>4.0996771199999982</v>
      </c>
      <c r="AT197" s="27">
        <f t="shared" si="79"/>
        <v>3.9356900351999982</v>
      </c>
      <c r="AU197" s="27">
        <f t="shared" si="79"/>
        <v>3.7782624337919981</v>
      </c>
      <c r="AV197" s="27">
        <f t="shared" si="103"/>
        <v>3.589349312102398</v>
      </c>
      <c r="AW197" s="27">
        <f t="shared" si="104"/>
        <v>3.589349312102398</v>
      </c>
      <c r="AX197" s="27">
        <f t="shared" si="105"/>
        <v>9.9704147558399943E-4</v>
      </c>
      <c r="AY197" s="27">
        <f>AN197-AW197</f>
        <v>804.90736828049046</v>
      </c>
      <c r="AZ197" s="110">
        <f t="shared" si="106"/>
        <v>0.22358538007791401</v>
      </c>
      <c r="BB197" s="65">
        <v>0.71233234924768596</v>
      </c>
      <c r="BC197" s="83">
        <f t="shared" si="107"/>
        <v>0.64109911432291733</v>
      </c>
      <c r="BD197" s="83">
        <f t="shared" si="108"/>
        <v>0.60904415860677141</v>
      </c>
      <c r="BE197" s="83">
        <f t="shared" si="109"/>
        <v>0.58468239226250052</v>
      </c>
      <c r="BF197" s="83">
        <f t="shared" si="110"/>
        <v>0.54960144872675043</v>
      </c>
      <c r="BG197" s="83">
        <f t="shared" si="111"/>
        <v>0.54960144872675043</v>
      </c>
    </row>
    <row r="198" spans="2:59">
      <c r="B198" s="9" t="s">
        <v>32</v>
      </c>
      <c r="C198" s="9">
        <v>187</v>
      </c>
      <c r="D198" s="9">
        <v>187</v>
      </c>
      <c r="E198" s="18">
        <v>18.899999999999999</v>
      </c>
      <c r="F198" s="66">
        <f t="shared" si="80"/>
        <v>5.25</v>
      </c>
      <c r="G198" s="17">
        <f t="shared" si="112"/>
        <v>-0.54166666666666641</v>
      </c>
      <c r="H198" s="17">
        <f t="shared" si="81"/>
        <v>94</v>
      </c>
      <c r="I198" s="28">
        <f>'Ducati Panigale 1199 data'!$C$8*G198</f>
        <v>-150.58333333333326</v>
      </c>
      <c r="J198" s="28">
        <f>'Ducati Panigale 1199 data'!$C$8*'Ducati Panigale 1199 data'!$C$15*'Ducati Panigale 1199 data'!$C$10</f>
        <v>54.543600000000005</v>
      </c>
      <c r="K198" s="28">
        <f>(0.5*'Ducati Panigale 1199 data'!$C$12)*'Ducati Panigale 1199 data'!$C$14*'Ducati Panigale 1199 data'!$C$11*F198^2</f>
        <v>3.8997492187500002</v>
      </c>
      <c r="L198" s="28">
        <f t="shared" si="82"/>
        <v>-92.139984114583257</v>
      </c>
      <c r="M198" s="28">
        <f t="shared" si="78"/>
        <v>-483.73491660156208</v>
      </c>
      <c r="N198" s="17">
        <f t="shared" si="83"/>
        <v>-0.48373491660156209</v>
      </c>
      <c r="O198" s="105">
        <f t="shared" si="84"/>
        <v>-0.48373491660156209</v>
      </c>
      <c r="P198" s="105">
        <f t="shared" si="85"/>
        <v>0.48373491660156209</v>
      </c>
      <c r="Q198" s="105">
        <f t="shared" si="113"/>
        <v>35.837868380455092</v>
      </c>
      <c r="R198" s="27">
        <f t="shared" si="86"/>
        <v>9.954963439015304E-3</v>
      </c>
      <c r="S198" s="98">
        <f t="shared" si="87"/>
        <v>0</v>
      </c>
      <c r="T198" s="17">
        <f t="shared" si="114"/>
        <v>100.86937930128597</v>
      </c>
      <c r="U198" s="17">
        <f t="shared" si="88"/>
        <v>2.8019272028134992E-2</v>
      </c>
      <c r="V198" s="17">
        <f t="shared" si="89"/>
        <v>34.045974961432336</v>
      </c>
      <c r="W198" s="17">
        <f t="shared" si="90"/>
        <v>32.684135962975041</v>
      </c>
      <c r="X198" s="17">
        <f t="shared" si="90"/>
        <v>31.376770524456038</v>
      </c>
      <c r="Y198" s="17">
        <f t="shared" si="91"/>
        <v>31.063002819211476</v>
      </c>
      <c r="Z198" s="17">
        <f>Y198/3600</f>
        <v>8.6286118942254103E-3</v>
      </c>
      <c r="AA198" s="17">
        <f>0.96*Y198</f>
        <v>29.820482706443016</v>
      </c>
      <c r="AB198" s="17">
        <f t="shared" si="92"/>
        <v>28.627663398185295</v>
      </c>
      <c r="AC198" s="17">
        <f t="shared" si="93"/>
        <v>27.196280228276027</v>
      </c>
      <c r="AD198" s="17">
        <f t="shared" si="94"/>
        <v>27.196280228276027</v>
      </c>
      <c r="AE198" s="17">
        <f t="shared" si="115"/>
        <v>7.5545222856322298E-3</v>
      </c>
      <c r="AF198" s="17">
        <f>T198-AD198</f>
        <v>73.673099073009951</v>
      </c>
      <c r="AG198" s="17">
        <f t="shared" si="95"/>
        <v>2.0464749742502765E-2</v>
      </c>
      <c r="AH198" s="28">
        <f>0.5*'Ducati Panigale 1199 data'!$C$8*'WLTP class 3 v5'!F198^2</f>
        <v>3831.1875</v>
      </c>
      <c r="AI198" s="17">
        <f t="shared" si="96"/>
        <v>3.8311875</v>
      </c>
      <c r="AJ198" s="17">
        <f>IF(N198&lt;0, AI198, "0")</f>
        <v>3.8311875</v>
      </c>
      <c r="AK198" s="98">
        <f>AK197+AJ198</f>
        <v>272.90751620370366</v>
      </c>
      <c r="AL198" s="105">
        <f t="shared" si="97"/>
        <v>7.5807643389917689E-2</v>
      </c>
      <c r="AM198" s="98">
        <f>IF(N198 &gt; 0, AI198, )</f>
        <v>0</v>
      </c>
      <c r="AN198" s="98">
        <f t="shared" si="116"/>
        <v>808.49671759259286</v>
      </c>
      <c r="AO198" s="98">
        <f t="shared" si="98"/>
        <v>0.22458242155349803</v>
      </c>
      <c r="AP198" s="27">
        <f t="shared" si="99"/>
        <v>3.6396281249999998</v>
      </c>
      <c r="AQ198" s="27">
        <f t="shared" si="100"/>
        <v>3.4940429999999996</v>
      </c>
      <c r="AR198" s="27">
        <f t="shared" si="101"/>
        <v>3.3542812799999995</v>
      </c>
      <c r="AS198" s="27">
        <f t="shared" si="102"/>
        <v>3.3207384671999995</v>
      </c>
      <c r="AT198" s="27">
        <f t="shared" si="79"/>
        <v>3.1879089285119995</v>
      </c>
      <c r="AU198" s="27">
        <f t="shared" si="79"/>
        <v>3.0603925713715192</v>
      </c>
      <c r="AV198" s="27">
        <f t="shared" si="103"/>
        <v>2.9073729428029429</v>
      </c>
      <c r="AW198" s="27">
        <f t="shared" si="104"/>
        <v>2.9073729428029429</v>
      </c>
      <c r="AX198" s="27">
        <f t="shared" si="105"/>
        <v>8.0760359522303975E-4</v>
      </c>
      <c r="AY198" s="27">
        <f>AN198-AW198</f>
        <v>805.58934464978995</v>
      </c>
      <c r="AZ198" s="110">
        <f t="shared" si="106"/>
        <v>0.22377481795827497</v>
      </c>
      <c r="BB198" s="65">
        <v>0.48373491660156198</v>
      </c>
      <c r="BC198" s="83">
        <f t="shared" si="107"/>
        <v>0.43536142494140578</v>
      </c>
      <c r="BD198" s="83">
        <f t="shared" si="108"/>
        <v>0.41359335369433547</v>
      </c>
      <c r="BE198" s="83">
        <f t="shared" si="109"/>
        <v>0.39704961954656204</v>
      </c>
      <c r="BF198" s="83">
        <f t="shared" si="110"/>
        <v>0.37322664237376829</v>
      </c>
      <c r="BG198" s="83">
        <f t="shared" si="111"/>
        <v>0.37322664237376829</v>
      </c>
    </row>
    <row r="199" spans="2:59">
      <c r="B199" s="9" t="s">
        <v>32</v>
      </c>
      <c r="C199" s="9">
        <v>188</v>
      </c>
      <c r="D199" s="9">
        <v>188</v>
      </c>
      <c r="E199" s="18">
        <v>17.100000000000001</v>
      </c>
      <c r="F199" s="66">
        <f t="shared" si="80"/>
        <v>4.75</v>
      </c>
      <c r="G199" s="17">
        <f t="shared" si="112"/>
        <v>-0.44444444444444431</v>
      </c>
      <c r="H199" s="17">
        <f t="shared" si="81"/>
        <v>94.5</v>
      </c>
      <c r="I199" s="28">
        <f>'Ducati Panigale 1199 data'!$C$8*G199</f>
        <v>-123.55555555555551</v>
      </c>
      <c r="J199" s="28">
        <f>'Ducati Panigale 1199 data'!$C$8*'Ducati Panigale 1199 data'!$C$15*'Ducati Panigale 1199 data'!$C$10</f>
        <v>54.543600000000005</v>
      </c>
      <c r="K199" s="28">
        <f>(0.5*'Ducati Panigale 1199 data'!$C$12)*'Ducati Panigale 1199 data'!$C$14*'Ducati Panigale 1199 data'!$C$11*F199^2</f>
        <v>3.1923117187500005</v>
      </c>
      <c r="L199" s="28">
        <f t="shared" si="82"/>
        <v>-65.819643836805511</v>
      </c>
      <c r="M199" s="28">
        <f t="shared" si="78"/>
        <v>-312.64330822482617</v>
      </c>
      <c r="N199" s="17">
        <f t="shared" si="83"/>
        <v>-0.31264330822482617</v>
      </c>
      <c r="O199" s="105">
        <f t="shared" si="84"/>
        <v>-0.31264330822482617</v>
      </c>
      <c r="P199" s="105">
        <f t="shared" si="85"/>
        <v>0.31264330822482617</v>
      </c>
      <c r="Q199" s="105">
        <f t="shared" si="113"/>
        <v>36.15051168867992</v>
      </c>
      <c r="R199" s="27">
        <f t="shared" si="86"/>
        <v>1.0041808802411088E-2</v>
      </c>
      <c r="S199" s="98">
        <f t="shared" si="87"/>
        <v>0</v>
      </c>
      <c r="T199" s="17">
        <f t="shared" si="114"/>
        <v>100.86937930128597</v>
      </c>
      <c r="U199" s="17">
        <f t="shared" si="88"/>
        <v>2.8019272028134992E-2</v>
      </c>
      <c r="V199" s="17">
        <f t="shared" si="89"/>
        <v>34.342986104245924</v>
      </c>
      <c r="W199" s="17">
        <f t="shared" si="90"/>
        <v>32.969266660076087</v>
      </c>
      <c r="X199" s="17">
        <f t="shared" si="90"/>
        <v>31.650495993673044</v>
      </c>
      <c r="Y199" s="17">
        <f t="shared" si="91"/>
        <v>31.333991033736314</v>
      </c>
      <c r="Z199" s="17">
        <f>Y199/3600</f>
        <v>8.7038863982600873E-3</v>
      </c>
      <c r="AA199" s="17">
        <f>0.96*Y199</f>
        <v>30.080631392386859</v>
      </c>
      <c r="AB199" s="17">
        <f t="shared" si="92"/>
        <v>28.877406136691384</v>
      </c>
      <c r="AC199" s="17">
        <f t="shared" si="93"/>
        <v>27.433535829856815</v>
      </c>
      <c r="AD199" s="17">
        <f t="shared" si="94"/>
        <v>27.433535829856815</v>
      </c>
      <c r="AE199" s="17">
        <f t="shared" si="115"/>
        <v>7.6204266194046712E-3</v>
      </c>
      <c r="AF199" s="17">
        <f>T199-AD199</f>
        <v>73.435843471429166</v>
      </c>
      <c r="AG199" s="17">
        <f t="shared" si="95"/>
        <v>2.0398845408730323E-2</v>
      </c>
      <c r="AH199" s="28">
        <f>0.5*'Ducati Panigale 1199 data'!$C$8*'WLTP class 3 v5'!F199^2</f>
        <v>3136.1875</v>
      </c>
      <c r="AI199" s="17">
        <f t="shared" si="96"/>
        <v>3.1361875000000001</v>
      </c>
      <c r="AJ199" s="17">
        <f>IF(N199&lt;0, AI199, "0")</f>
        <v>3.1361875000000001</v>
      </c>
      <c r="AK199" s="98">
        <f>AK198+AJ199</f>
        <v>276.04370370370367</v>
      </c>
      <c r="AL199" s="105">
        <f t="shared" si="97"/>
        <v>7.667880658436213E-2</v>
      </c>
      <c r="AM199" s="98">
        <f>IF(N199 &gt; 0, AI199, )</f>
        <v>0</v>
      </c>
      <c r="AN199" s="98">
        <f t="shared" si="116"/>
        <v>808.49671759259286</v>
      </c>
      <c r="AO199" s="98">
        <f t="shared" si="98"/>
        <v>0.22458242155349803</v>
      </c>
      <c r="AP199" s="27">
        <f t="shared" si="99"/>
        <v>2.9793781249999998</v>
      </c>
      <c r="AQ199" s="27">
        <f t="shared" si="100"/>
        <v>2.8602029999999998</v>
      </c>
      <c r="AR199" s="27">
        <f t="shared" si="101"/>
        <v>2.7457948799999996</v>
      </c>
      <c r="AS199" s="27">
        <f t="shared" si="102"/>
        <v>2.7183369311999996</v>
      </c>
      <c r="AT199" s="27">
        <f t="shared" si="79"/>
        <v>2.6096034539519994</v>
      </c>
      <c r="AU199" s="27">
        <f t="shared" si="79"/>
        <v>2.5052193157939193</v>
      </c>
      <c r="AV199" s="27">
        <f t="shared" si="103"/>
        <v>2.3799583500042232</v>
      </c>
      <c r="AW199" s="27">
        <f t="shared" si="104"/>
        <v>2.3799583500042232</v>
      </c>
      <c r="AX199" s="27">
        <f t="shared" si="105"/>
        <v>6.6109954166783977E-4</v>
      </c>
      <c r="AY199" s="27">
        <f>AN199-AW199</f>
        <v>806.11675924258861</v>
      </c>
      <c r="AZ199" s="110">
        <f t="shared" si="106"/>
        <v>0.22392132201183018</v>
      </c>
      <c r="BB199" s="65">
        <v>0.312643308224826</v>
      </c>
      <c r="BC199" s="83">
        <f t="shared" si="107"/>
        <v>0.28137897740234341</v>
      </c>
      <c r="BD199" s="83">
        <f t="shared" si="108"/>
        <v>0.26731002853222624</v>
      </c>
      <c r="BE199" s="83">
        <f t="shared" si="109"/>
        <v>0.25661762739093719</v>
      </c>
      <c r="BF199" s="83">
        <f t="shared" si="110"/>
        <v>0.24122056974748093</v>
      </c>
      <c r="BG199" s="83">
        <f t="shared" si="111"/>
        <v>0.24122056974748093</v>
      </c>
    </row>
    <row r="200" spans="2:59">
      <c r="B200" s="9" t="s">
        <v>32</v>
      </c>
      <c r="C200" s="9">
        <v>189</v>
      </c>
      <c r="D200" s="9">
        <v>189</v>
      </c>
      <c r="E200" s="18">
        <v>15.7</v>
      </c>
      <c r="F200" s="66">
        <f t="shared" si="80"/>
        <v>4.3611111111111107</v>
      </c>
      <c r="G200" s="17">
        <f t="shared" si="112"/>
        <v>-0.36111111111111133</v>
      </c>
      <c r="H200" s="17">
        <f t="shared" si="81"/>
        <v>95</v>
      </c>
      <c r="I200" s="28">
        <f>'Ducati Panigale 1199 data'!$C$8*G200</f>
        <v>-100.38888888888894</v>
      </c>
      <c r="J200" s="28">
        <f>'Ducati Panigale 1199 data'!$C$8*'Ducati Panigale 1199 data'!$C$15*'Ducati Panigale 1199 data'!$C$10</f>
        <v>54.543600000000005</v>
      </c>
      <c r="K200" s="28">
        <f>(0.5*'Ducati Panigale 1199 data'!$C$12)*'Ducati Panigale 1199 data'!$C$14*'Ducati Panigale 1199 data'!$C$11*F200^2</f>
        <v>2.6909918113425926</v>
      </c>
      <c r="L200" s="28">
        <f t="shared" si="82"/>
        <v>-43.154297077546346</v>
      </c>
      <c r="M200" s="28">
        <f t="shared" si="78"/>
        <v>-188.20068447707709</v>
      </c>
      <c r="N200" s="17">
        <f t="shared" si="83"/>
        <v>-0.18820068447707708</v>
      </c>
      <c r="O200" s="105">
        <f t="shared" si="84"/>
        <v>-0.18820068447707708</v>
      </c>
      <c r="P200" s="105">
        <f t="shared" si="85"/>
        <v>0.18820068447707708</v>
      </c>
      <c r="Q200" s="105">
        <f t="shared" si="113"/>
        <v>36.338712373156994</v>
      </c>
      <c r="R200" s="27">
        <f t="shared" si="86"/>
        <v>1.0094086770321387E-2</v>
      </c>
      <c r="S200" s="98">
        <f t="shared" si="87"/>
        <v>0</v>
      </c>
      <c r="T200" s="17">
        <f t="shared" si="114"/>
        <v>100.86937930128597</v>
      </c>
      <c r="U200" s="17">
        <f t="shared" si="88"/>
        <v>2.8019272028134992E-2</v>
      </c>
      <c r="V200" s="17">
        <f t="shared" si="89"/>
        <v>34.521776754499143</v>
      </c>
      <c r="W200" s="17">
        <f t="shared" si="90"/>
        <v>33.140905684319179</v>
      </c>
      <c r="X200" s="17">
        <f t="shared" si="90"/>
        <v>31.81526945694641</v>
      </c>
      <c r="Y200" s="17">
        <f t="shared" si="91"/>
        <v>31.497116762376947</v>
      </c>
      <c r="Z200" s="17">
        <f>Y200/3600</f>
        <v>8.749199100660264E-3</v>
      </c>
      <c r="AA200" s="17">
        <f>0.96*Y200</f>
        <v>30.237232091881868</v>
      </c>
      <c r="AB200" s="17">
        <f t="shared" si="92"/>
        <v>29.027742808206593</v>
      </c>
      <c r="AC200" s="17">
        <f t="shared" si="93"/>
        <v>27.57635566779626</v>
      </c>
      <c r="AD200" s="17">
        <f t="shared" si="94"/>
        <v>27.57635566779626</v>
      </c>
      <c r="AE200" s="17">
        <f t="shared" si="115"/>
        <v>7.6600987966100728E-3</v>
      </c>
      <c r="AF200" s="17">
        <f>T200-AD200</f>
        <v>73.29302363348971</v>
      </c>
      <c r="AG200" s="17">
        <f t="shared" si="95"/>
        <v>2.0359173231524919E-2</v>
      </c>
      <c r="AH200" s="28">
        <f>0.5*'Ducati Panigale 1199 data'!$C$8*'WLTP class 3 v5'!F200^2</f>
        <v>2643.6813271604933</v>
      </c>
      <c r="AI200" s="17">
        <f t="shared" si="96"/>
        <v>2.6436813271604933</v>
      </c>
      <c r="AJ200" s="17">
        <f>IF(N200&lt;0, AI200, "0")</f>
        <v>2.6436813271604933</v>
      </c>
      <c r="AK200" s="98">
        <f>AK199+AJ200</f>
        <v>278.68738503086416</v>
      </c>
      <c r="AL200" s="105">
        <f t="shared" si="97"/>
        <v>7.7413162508573385E-2</v>
      </c>
      <c r="AM200" s="98">
        <f>IF(N200 &gt; 0, AI200, )</f>
        <v>0</v>
      </c>
      <c r="AN200" s="98">
        <f t="shared" si="116"/>
        <v>808.49671759259286</v>
      </c>
      <c r="AO200" s="98">
        <f t="shared" si="98"/>
        <v>0.22458242155349803</v>
      </c>
      <c r="AP200" s="27">
        <f t="shared" si="99"/>
        <v>2.5114972608024684</v>
      </c>
      <c r="AQ200" s="27">
        <f t="shared" si="100"/>
        <v>2.4110373703703694</v>
      </c>
      <c r="AR200" s="27">
        <f t="shared" si="101"/>
        <v>2.3145958755555545</v>
      </c>
      <c r="AS200" s="27">
        <f t="shared" si="102"/>
        <v>2.2914499167999991</v>
      </c>
      <c r="AT200" s="27">
        <f t="shared" si="79"/>
        <v>2.199791920127999</v>
      </c>
      <c r="AU200" s="27">
        <f t="shared" si="79"/>
        <v>2.1118002433228789</v>
      </c>
      <c r="AV200" s="27">
        <f t="shared" si="103"/>
        <v>2.0062102311567349</v>
      </c>
      <c r="AW200" s="27">
        <f t="shared" si="104"/>
        <v>2.0062102311567349</v>
      </c>
      <c r="AX200" s="27">
        <f t="shared" si="105"/>
        <v>5.5728061976575971E-4</v>
      </c>
      <c r="AY200" s="27">
        <f>AN200-AW200</f>
        <v>806.49050736143613</v>
      </c>
      <c r="AZ200" s="110">
        <f t="shared" si="106"/>
        <v>0.22402514093373227</v>
      </c>
      <c r="BB200" s="65">
        <v>0.188200684477077</v>
      </c>
      <c r="BC200" s="83">
        <f t="shared" si="107"/>
        <v>0.1693806160293693</v>
      </c>
      <c r="BD200" s="83">
        <f t="shared" si="108"/>
        <v>0.16091158522790083</v>
      </c>
      <c r="BE200" s="83">
        <f t="shared" si="109"/>
        <v>0.15447512181878478</v>
      </c>
      <c r="BF200" s="83">
        <f t="shared" si="110"/>
        <v>0.14520661450965769</v>
      </c>
      <c r="BG200" s="83">
        <f t="shared" si="111"/>
        <v>0.14520661450965769</v>
      </c>
    </row>
    <row r="201" spans="2:59">
      <c r="B201" s="9" t="s">
        <v>32</v>
      </c>
      <c r="C201" s="9">
        <v>190</v>
      </c>
      <c r="D201" s="9">
        <v>190</v>
      </c>
      <c r="E201" s="18">
        <v>14.5</v>
      </c>
      <c r="F201" s="66">
        <f t="shared" si="80"/>
        <v>4.0277777777777777</v>
      </c>
      <c r="G201" s="17">
        <f t="shared" si="112"/>
        <v>-0.27777777777777779</v>
      </c>
      <c r="H201" s="17">
        <f t="shared" si="81"/>
        <v>95.5</v>
      </c>
      <c r="I201" s="28">
        <f>'Ducati Panigale 1199 data'!$C$8*G201</f>
        <v>-77.222222222222229</v>
      </c>
      <c r="J201" s="28">
        <f>'Ducati Panigale 1199 data'!$C$8*'Ducati Panigale 1199 data'!$C$15*'Ducati Panigale 1199 data'!$C$10</f>
        <v>54.543600000000005</v>
      </c>
      <c r="K201" s="28">
        <f>(0.5*'Ducati Panigale 1199 data'!$C$12)*'Ducati Panigale 1199 data'!$C$14*'Ducati Panigale 1199 data'!$C$11*F201^2</f>
        <v>2.2953508391203705</v>
      </c>
      <c r="L201" s="28">
        <f t="shared" si="82"/>
        <v>-20.383271383101853</v>
      </c>
      <c r="M201" s="28">
        <f t="shared" si="78"/>
        <v>-82.099287515271357</v>
      </c>
      <c r="N201" s="17">
        <f t="shared" si="83"/>
        <v>-8.209928751527136E-2</v>
      </c>
      <c r="O201" s="105">
        <f t="shared" si="84"/>
        <v>-8.209928751527136E-2</v>
      </c>
      <c r="P201" s="105">
        <f t="shared" si="85"/>
        <v>8.209928751527136E-2</v>
      </c>
      <c r="Q201" s="105">
        <f t="shared" si="113"/>
        <v>36.420811660672264</v>
      </c>
      <c r="R201" s="27">
        <f t="shared" si="86"/>
        <v>1.0116892127964518E-2</v>
      </c>
      <c r="S201" s="98">
        <f t="shared" si="87"/>
        <v>0</v>
      </c>
      <c r="T201" s="17">
        <f t="shared" si="114"/>
        <v>100.86937930128597</v>
      </c>
      <c r="U201" s="17">
        <f t="shared" si="88"/>
        <v>2.8019272028134992E-2</v>
      </c>
      <c r="V201" s="17">
        <f t="shared" si="89"/>
        <v>34.59977107763865</v>
      </c>
      <c r="W201" s="17">
        <f t="shared" si="90"/>
        <v>33.215780234533099</v>
      </c>
      <c r="X201" s="17">
        <f t="shared" si="90"/>
        <v>31.887149025151775</v>
      </c>
      <c r="Y201" s="17">
        <f t="shared" si="91"/>
        <v>31.568277534900258</v>
      </c>
      <c r="Z201" s="17">
        <f>Y201/3600</f>
        <v>8.768965981916739E-3</v>
      </c>
      <c r="AA201" s="17">
        <f>0.96*Y201</f>
        <v>30.305546433504247</v>
      </c>
      <c r="AB201" s="17">
        <f t="shared" si="92"/>
        <v>29.093324576164076</v>
      </c>
      <c r="AC201" s="17">
        <f t="shared" si="93"/>
        <v>27.638658347355872</v>
      </c>
      <c r="AD201" s="17">
        <f t="shared" si="94"/>
        <v>27.638658347355872</v>
      </c>
      <c r="AE201" s="17">
        <f t="shared" si="115"/>
        <v>7.6774050964877423E-3</v>
      </c>
      <c r="AF201" s="17">
        <f>T201-AD201</f>
        <v>73.230720953930103</v>
      </c>
      <c r="AG201" s="17">
        <f t="shared" si="95"/>
        <v>2.0341866931647249E-2</v>
      </c>
      <c r="AH201" s="28">
        <f>0.5*'Ducati Panigale 1199 data'!$C$8*'WLTP class 3 v5'!F201^2</f>
        <v>2254.9961419753085</v>
      </c>
      <c r="AI201" s="17">
        <f t="shared" si="96"/>
        <v>2.2549961419753086</v>
      </c>
      <c r="AJ201" s="17">
        <f>IF(N201&lt;0, AI201, "0")</f>
        <v>2.2549961419753086</v>
      </c>
      <c r="AK201" s="98">
        <f>AK200+AJ201</f>
        <v>280.94238117283948</v>
      </c>
      <c r="AL201" s="105">
        <f t="shared" si="97"/>
        <v>7.8039550325788742E-2</v>
      </c>
      <c r="AM201" s="98">
        <f>IF(N201 &gt; 0, AI201, )</f>
        <v>0</v>
      </c>
      <c r="AN201" s="98">
        <f t="shared" si="116"/>
        <v>808.49671759259286</v>
      </c>
      <c r="AO201" s="98">
        <f t="shared" si="98"/>
        <v>0.22458242155349803</v>
      </c>
      <c r="AP201" s="27">
        <f t="shared" si="99"/>
        <v>2.142246334876543</v>
      </c>
      <c r="AQ201" s="27">
        <f t="shared" si="100"/>
        <v>2.0565564814814814</v>
      </c>
      <c r="AR201" s="27">
        <f t="shared" si="101"/>
        <v>1.9742942222222222</v>
      </c>
      <c r="AS201" s="27">
        <f t="shared" si="102"/>
        <v>1.95455128</v>
      </c>
      <c r="AT201" s="27">
        <f t="shared" si="79"/>
        <v>1.8763692288</v>
      </c>
      <c r="AU201" s="27">
        <f t="shared" si="79"/>
        <v>1.801314459648</v>
      </c>
      <c r="AV201" s="27">
        <f t="shared" si="103"/>
        <v>1.7112487366656</v>
      </c>
      <c r="AW201" s="27">
        <f t="shared" si="104"/>
        <v>1.7112487366656</v>
      </c>
      <c r="AX201" s="27">
        <f t="shared" si="105"/>
        <v>4.75346871296E-4</v>
      </c>
      <c r="AY201" s="27">
        <f>AN201-AW201</f>
        <v>806.78546885592721</v>
      </c>
      <c r="AZ201" s="110">
        <f t="shared" si="106"/>
        <v>0.22410707468220201</v>
      </c>
      <c r="BB201" s="65">
        <v>8.2099287515271402E-2</v>
      </c>
      <c r="BC201" s="83">
        <f t="shared" si="107"/>
        <v>7.3889358763744264E-2</v>
      </c>
      <c r="BD201" s="83">
        <f t="shared" si="108"/>
        <v>7.0194890825557049E-2</v>
      </c>
      <c r="BE201" s="83">
        <f t="shared" si="109"/>
        <v>6.738709519253476E-2</v>
      </c>
      <c r="BF201" s="83">
        <f t="shared" si="110"/>
        <v>6.3343869480982667E-2</v>
      </c>
      <c r="BG201" s="83">
        <f t="shared" si="111"/>
        <v>6.3343869480982667E-2</v>
      </c>
    </row>
    <row r="202" spans="2:59">
      <c r="B202" s="9" t="s">
        <v>32</v>
      </c>
      <c r="C202" s="9">
        <v>191</v>
      </c>
      <c r="D202" s="9">
        <v>191</v>
      </c>
      <c r="E202" s="18">
        <v>13.7</v>
      </c>
      <c r="F202" s="66">
        <f t="shared" si="80"/>
        <v>3.8055555555555554</v>
      </c>
      <c r="G202" s="17">
        <f t="shared" si="112"/>
        <v>-0.22222222222222215</v>
      </c>
      <c r="H202" s="17">
        <f t="shared" si="81"/>
        <v>96</v>
      </c>
      <c r="I202" s="28">
        <f>'Ducati Panigale 1199 data'!$C$8*G202</f>
        <v>-61.777777777777757</v>
      </c>
      <c r="J202" s="28">
        <f>'Ducati Panigale 1199 data'!$C$8*'Ducati Panigale 1199 data'!$C$15*'Ducati Panigale 1199 data'!$C$10</f>
        <v>54.543600000000005</v>
      </c>
      <c r="K202" s="28">
        <f>(0.5*'Ducati Panigale 1199 data'!$C$12)*'Ducati Panigale 1199 data'!$C$14*'Ducati Panigale 1199 data'!$C$11*F202^2</f>
        <v>2.0490577835648147</v>
      </c>
      <c r="L202" s="28">
        <f t="shared" si="82"/>
        <v>-5.185119994212938</v>
      </c>
      <c r="M202" s="28">
        <f t="shared" si="78"/>
        <v>-19.732262200199234</v>
      </c>
      <c r="N202" s="17">
        <f t="shared" si="83"/>
        <v>-1.9732262200199233E-2</v>
      </c>
      <c r="O202" s="105">
        <f t="shared" si="84"/>
        <v>-1.9732262200199233E-2</v>
      </c>
      <c r="P202" s="105">
        <f t="shared" si="85"/>
        <v>1.9732262200199233E-2</v>
      </c>
      <c r="Q202" s="105">
        <f t="shared" si="113"/>
        <v>36.440543922872465</v>
      </c>
      <c r="R202" s="27">
        <f t="shared" si="86"/>
        <v>1.0122373311909018E-2</v>
      </c>
      <c r="S202" s="98">
        <f t="shared" si="87"/>
        <v>0</v>
      </c>
      <c r="T202" s="17">
        <f t="shared" si="114"/>
        <v>100.86937930128597</v>
      </c>
      <c r="U202" s="17">
        <f t="shared" si="88"/>
        <v>2.8019272028134992E-2</v>
      </c>
      <c r="V202" s="17">
        <f t="shared" si="89"/>
        <v>34.618516726728842</v>
      </c>
      <c r="W202" s="17">
        <f t="shared" si="90"/>
        <v>33.233776057659689</v>
      </c>
      <c r="X202" s="17">
        <f t="shared" si="90"/>
        <v>31.904425015353301</v>
      </c>
      <c r="Y202" s="17">
        <f t="shared" si="91"/>
        <v>31.585380765199769</v>
      </c>
      <c r="Z202" s="17">
        <f>Y202/3600</f>
        <v>8.7737168792221577E-3</v>
      </c>
      <c r="AA202" s="17">
        <f>0.96*Y202</f>
        <v>30.321965534591776</v>
      </c>
      <c r="AB202" s="17">
        <f t="shared" si="92"/>
        <v>29.109086913208102</v>
      </c>
      <c r="AC202" s="17">
        <f t="shared" si="93"/>
        <v>27.653632567547696</v>
      </c>
      <c r="AD202" s="17">
        <f t="shared" si="94"/>
        <v>27.653632567547696</v>
      </c>
      <c r="AE202" s="17">
        <f t="shared" si="115"/>
        <v>7.6815646020965819E-3</v>
      </c>
      <c r="AF202" s="17">
        <f>T202-AD202</f>
        <v>73.215746733738285</v>
      </c>
      <c r="AG202" s="17">
        <f t="shared" si="95"/>
        <v>2.0337707426038413E-2</v>
      </c>
      <c r="AH202" s="28">
        <f>0.5*'Ducati Panigale 1199 data'!$C$8*'WLTP class 3 v5'!F202^2</f>
        <v>2013.0331790123455</v>
      </c>
      <c r="AI202" s="17">
        <f t="shared" si="96"/>
        <v>2.0130331790123455</v>
      </c>
      <c r="AJ202" s="17">
        <f>IF(N202&lt;0, AI202, "0")</f>
        <v>2.0130331790123455</v>
      </c>
      <c r="AK202" s="98">
        <f>AK201+AJ202</f>
        <v>282.9554143518518</v>
      </c>
      <c r="AL202" s="105">
        <f t="shared" si="97"/>
        <v>7.8598726208847725E-2</v>
      </c>
      <c r="AM202" s="98">
        <f>IF(N202 &gt; 0, AI202, )</f>
        <v>0</v>
      </c>
      <c r="AN202" s="98">
        <f t="shared" si="116"/>
        <v>808.49671759259286</v>
      </c>
      <c r="AO202" s="98">
        <f t="shared" si="98"/>
        <v>0.22458242155349803</v>
      </c>
      <c r="AP202" s="27">
        <f t="shared" si="99"/>
        <v>1.912381520061728</v>
      </c>
      <c r="AQ202" s="27">
        <f t="shared" si="100"/>
        <v>1.8358862592592589</v>
      </c>
      <c r="AR202" s="27">
        <f t="shared" si="101"/>
        <v>1.7624508088888884</v>
      </c>
      <c r="AS202" s="27">
        <f t="shared" si="102"/>
        <v>1.7448263007999996</v>
      </c>
      <c r="AT202" s="27">
        <f t="shared" si="79"/>
        <v>1.6750332487679995</v>
      </c>
      <c r="AU202" s="27">
        <f t="shared" si="79"/>
        <v>1.6080319188172796</v>
      </c>
      <c r="AV202" s="27">
        <f t="shared" si="103"/>
        <v>1.5276303228764154</v>
      </c>
      <c r="AW202" s="27">
        <f t="shared" si="104"/>
        <v>1.5276303228764154</v>
      </c>
      <c r="AX202" s="27">
        <f t="shared" si="105"/>
        <v>4.2434175635455983E-4</v>
      </c>
      <c r="AY202" s="27">
        <f>AN202-AW202</f>
        <v>806.9690872697164</v>
      </c>
      <c r="AZ202" s="110">
        <f t="shared" si="106"/>
        <v>0.22415807979714344</v>
      </c>
      <c r="BB202" s="65">
        <v>1.9732262200199201E-2</v>
      </c>
      <c r="BC202" s="83">
        <f t="shared" si="107"/>
        <v>1.7759035980179281E-2</v>
      </c>
      <c r="BD202" s="83">
        <f t="shared" si="108"/>
        <v>1.6871084181170316E-2</v>
      </c>
      <c r="BE202" s="83">
        <f t="shared" si="109"/>
        <v>1.6196240813923502E-2</v>
      </c>
      <c r="BF202" s="83">
        <f t="shared" si="110"/>
        <v>1.5224466365088091E-2</v>
      </c>
      <c r="BG202" s="83">
        <f t="shared" si="111"/>
        <v>1.5224466365088091E-2</v>
      </c>
    </row>
    <row r="203" spans="2:59">
      <c r="B203" s="9" t="s">
        <v>32</v>
      </c>
      <c r="C203" s="9">
        <v>192</v>
      </c>
      <c r="D203" s="9">
        <v>192</v>
      </c>
      <c r="E203" s="18">
        <v>12.9</v>
      </c>
      <c r="F203" s="66">
        <f t="shared" si="80"/>
        <v>3.5833333333333335</v>
      </c>
      <c r="G203" s="17">
        <f t="shared" si="112"/>
        <v>-0.16666666666666657</v>
      </c>
      <c r="H203" s="17">
        <f t="shared" si="81"/>
        <v>96.5</v>
      </c>
      <c r="I203" s="28">
        <f>'Ducati Panigale 1199 data'!$C$8*G203</f>
        <v>-46.333333333333307</v>
      </c>
      <c r="J203" s="28">
        <f>'Ducati Panigale 1199 data'!$C$8*'Ducati Panigale 1199 data'!$C$15*'Ducati Panigale 1199 data'!$C$10</f>
        <v>54.543600000000005</v>
      </c>
      <c r="K203" s="28">
        <f>(0.5*'Ducati Panigale 1199 data'!$C$12)*'Ducati Panigale 1199 data'!$C$14*'Ducati Panigale 1199 data'!$C$11*F203^2</f>
        <v>1.8167388020833337</v>
      </c>
      <c r="L203" s="28">
        <f t="shared" si="82"/>
        <v>10.027005468750032</v>
      </c>
      <c r="M203" s="28">
        <f t="shared" ref="M203:M266" si="117">L203*F203</f>
        <v>35.930102929687614</v>
      </c>
      <c r="N203" s="17">
        <f t="shared" si="83"/>
        <v>3.5930102929687617E-2</v>
      </c>
      <c r="O203" s="105">
        <f t="shared" si="84"/>
        <v>0</v>
      </c>
      <c r="P203" s="105">
        <f t="shared" si="85"/>
        <v>0</v>
      </c>
      <c r="Q203" s="105">
        <f t="shared" si="113"/>
        <v>36.440543922872465</v>
      </c>
      <c r="R203" s="27">
        <f t="shared" si="86"/>
        <v>1.0122373311909018E-2</v>
      </c>
      <c r="S203" s="98">
        <f t="shared" si="87"/>
        <v>3.5930102929687617E-2</v>
      </c>
      <c r="T203" s="17">
        <f t="shared" si="114"/>
        <v>100.90530940421566</v>
      </c>
      <c r="U203" s="17">
        <f t="shared" si="88"/>
        <v>2.8029252612282125E-2</v>
      </c>
      <c r="V203" s="17">
        <f t="shared" si="89"/>
        <v>34.618516726728842</v>
      </c>
      <c r="W203" s="17">
        <f t="shared" si="90"/>
        <v>33.233776057659689</v>
      </c>
      <c r="X203" s="17">
        <f t="shared" si="90"/>
        <v>31.904425015353301</v>
      </c>
      <c r="Y203" s="17">
        <f t="shared" si="91"/>
        <v>31.585380765199769</v>
      </c>
      <c r="Z203" s="17">
        <f>Y203/3600</f>
        <v>8.7737168792221577E-3</v>
      </c>
      <c r="AA203" s="17">
        <f>0.96*Y203</f>
        <v>30.321965534591776</v>
      </c>
      <c r="AB203" s="17">
        <f t="shared" si="92"/>
        <v>29.109086913208102</v>
      </c>
      <c r="AC203" s="17">
        <f t="shared" si="93"/>
        <v>27.653632567547696</v>
      </c>
      <c r="AD203" s="17">
        <f t="shared" si="94"/>
        <v>27.653632567547696</v>
      </c>
      <c r="AE203" s="17">
        <f t="shared" si="115"/>
        <v>7.6815646020965819E-3</v>
      </c>
      <c r="AF203" s="17">
        <f>T203-AD203</f>
        <v>73.251676836667968</v>
      </c>
      <c r="AG203" s="17">
        <f t="shared" si="95"/>
        <v>2.0347688010185546E-2</v>
      </c>
      <c r="AH203" s="28">
        <f>0.5*'Ducati Panigale 1199 data'!$C$8*'WLTP class 3 v5'!F203^2</f>
        <v>1784.7986111111113</v>
      </c>
      <c r="AI203" s="17">
        <f t="shared" si="96"/>
        <v>1.7847986111111114</v>
      </c>
      <c r="AJ203" s="17" t="str">
        <f>IF(N203&lt;0, AI203, "0")</f>
        <v>0</v>
      </c>
      <c r="AK203" s="98">
        <f>AK202+AJ203</f>
        <v>282.9554143518518</v>
      </c>
      <c r="AL203" s="105">
        <f t="shared" si="97"/>
        <v>7.8598726208847725E-2</v>
      </c>
      <c r="AM203" s="98">
        <f>IF(N203 &gt; 0, AI203, )</f>
        <v>1.7847986111111114</v>
      </c>
      <c r="AN203" s="98">
        <f t="shared" si="116"/>
        <v>810.28151620370397</v>
      </c>
      <c r="AO203" s="98">
        <f t="shared" si="98"/>
        <v>0.22507819894547332</v>
      </c>
      <c r="AP203" s="27">
        <f t="shared" si="99"/>
        <v>0</v>
      </c>
      <c r="AQ203" s="27">
        <f t="shared" si="100"/>
        <v>0</v>
      </c>
      <c r="AR203" s="27">
        <f t="shared" si="101"/>
        <v>0</v>
      </c>
      <c r="AS203" s="27">
        <f t="shared" si="102"/>
        <v>0</v>
      </c>
      <c r="AT203" s="27">
        <f t="shared" ref="AT203:AU266" si="118">0.96*AS203</f>
        <v>0</v>
      </c>
      <c r="AU203" s="27">
        <f t="shared" si="118"/>
        <v>0</v>
      </c>
      <c r="AV203" s="27">
        <f t="shared" si="103"/>
        <v>0</v>
      </c>
      <c r="AW203" s="27">
        <f t="shared" si="104"/>
        <v>0</v>
      </c>
      <c r="AX203" s="27">
        <f t="shared" si="105"/>
        <v>0</v>
      </c>
      <c r="AY203" s="27">
        <f>AN203-AW203</f>
        <v>810.28151620370397</v>
      </c>
      <c r="AZ203" s="110">
        <f t="shared" si="106"/>
        <v>0.22507819894547332</v>
      </c>
      <c r="BB203" s="65">
        <v>0</v>
      </c>
      <c r="BC203" s="83">
        <f t="shared" si="107"/>
        <v>0</v>
      </c>
      <c r="BD203" s="83">
        <f t="shared" si="108"/>
        <v>0</v>
      </c>
      <c r="BE203" s="83">
        <f t="shared" si="109"/>
        <v>0</v>
      </c>
      <c r="BF203" s="83">
        <f t="shared" si="110"/>
        <v>0</v>
      </c>
      <c r="BG203" s="83">
        <f t="shared" si="111"/>
        <v>0</v>
      </c>
    </row>
    <row r="204" spans="2:59">
      <c r="B204" s="9" t="s">
        <v>32</v>
      </c>
      <c r="C204" s="9">
        <v>193</v>
      </c>
      <c r="D204" s="9">
        <v>193</v>
      </c>
      <c r="E204" s="18">
        <v>12.5</v>
      </c>
      <c r="F204" s="66">
        <f t="shared" ref="F204:F267" si="119">(E204*1000)/3600</f>
        <v>3.4722222222222223</v>
      </c>
      <c r="G204" s="17">
        <f t="shared" si="112"/>
        <v>-9.7222222222222363E-2</v>
      </c>
      <c r="H204" s="17">
        <f t="shared" ref="H204:H267" si="120">($D205-0)/2</f>
        <v>97</v>
      </c>
      <c r="I204" s="28">
        <f>'Ducati Panigale 1199 data'!$C$8*G204</f>
        <v>-27.027777777777818</v>
      </c>
      <c r="J204" s="28">
        <f>'Ducati Panigale 1199 data'!$C$8*'Ducati Panigale 1199 data'!$C$15*'Ducati Panigale 1199 data'!$C$10</f>
        <v>54.543600000000005</v>
      </c>
      <c r="K204" s="28">
        <f>(0.5*'Ducati Panigale 1199 data'!$C$12)*'Ducati Panigale 1199 data'!$C$14*'Ducati Panigale 1199 data'!$C$11*F204^2</f>
        <v>1.7058195891203707</v>
      </c>
      <c r="L204" s="28">
        <f t="shared" ref="L204:L267" si="121">I204+J204+K204</f>
        <v>29.221641811342558</v>
      </c>
      <c r="M204" s="28">
        <f t="shared" si="117"/>
        <v>101.46403406716166</v>
      </c>
      <c r="N204" s="17">
        <f t="shared" ref="N204:N267" si="122">M204/1000</f>
        <v>0.10146403406716166</v>
      </c>
      <c r="O204" s="105">
        <f t="shared" ref="O204:O267" si="123">IF(N204&lt;0,N204,)</f>
        <v>0</v>
      </c>
      <c r="P204" s="105">
        <f t="shared" ref="P204:P267" si="124">-O204</f>
        <v>0</v>
      </c>
      <c r="Q204" s="105">
        <f t="shared" si="113"/>
        <v>36.440543922872465</v>
      </c>
      <c r="R204" s="27">
        <f t="shared" ref="R204:R267" si="125">Q204/3600</f>
        <v>1.0122373311909018E-2</v>
      </c>
      <c r="S204" s="98">
        <f t="shared" ref="S204:S267" si="126">IF(N204&gt;0,N204,)</f>
        <v>0.10146403406716166</v>
      </c>
      <c r="T204" s="17">
        <f t="shared" si="114"/>
        <v>101.00677343828282</v>
      </c>
      <c r="U204" s="17">
        <f t="shared" ref="U204:U267" si="127">T204/3600</f>
        <v>2.8057437066189673E-2</v>
      </c>
      <c r="V204" s="17">
        <f t="shared" ref="V204:V267" si="128">0.95*Q204</f>
        <v>34.618516726728842</v>
      </c>
      <c r="W204" s="17">
        <f t="shared" ref="W204:X267" si="129">0.96*V204</f>
        <v>33.233776057659689</v>
      </c>
      <c r="X204" s="17">
        <f t="shared" si="129"/>
        <v>31.904425015353301</v>
      </c>
      <c r="Y204" s="17">
        <f t="shared" ref="Y204:Y267" si="130">0.99*X204</f>
        <v>31.585380765199769</v>
      </c>
      <c r="Z204" s="17">
        <f>Y204/3600</f>
        <v>8.7737168792221577E-3</v>
      </c>
      <c r="AA204" s="17">
        <f>0.96*Y204</f>
        <v>30.321965534591776</v>
      </c>
      <c r="AB204" s="17">
        <f t="shared" ref="AB204:AB267" si="131">0.96*AA204</f>
        <v>29.109086913208102</v>
      </c>
      <c r="AC204" s="17">
        <f t="shared" ref="AC204:AC267" si="132">0.95*AB204</f>
        <v>27.653632567547696</v>
      </c>
      <c r="AD204" s="17">
        <f t="shared" ref="AD204:AD267" si="133">AC204</f>
        <v>27.653632567547696</v>
      </c>
      <c r="AE204" s="17">
        <f t="shared" si="115"/>
        <v>7.6815646020965819E-3</v>
      </c>
      <c r="AF204" s="17">
        <f>T204-AD204</f>
        <v>73.353140870735132</v>
      </c>
      <c r="AG204" s="17">
        <f t="shared" ref="AG204:AG267" si="134">AF204/3600</f>
        <v>2.0375872464093094E-2</v>
      </c>
      <c r="AH204" s="28">
        <f>0.5*'Ducati Panigale 1199 data'!$C$8*'WLTP class 3 v5'!F204^2</f>
        <v>1675.829475308642</v>
      </c>
      <c r="AI204" s="17">
        <f t="shared" ref="AI204:AI267" si="135">AH204/1000</f>
        <v>1.675829475308642</v>
      </c>
      <c r="AJ204" s="17" t="str">
        <f>IF(N204&lt;0, AI204, "0")</f>
        <v>0</v>
      </c>
      <c r="AK204" s="98">
        <f>AK203+AJ204</f>
        <v>282.9554143518518</v>
      </c>
      <c r="AL204" s="105">
        <f t="shared" ref="AL204:AL267" si="136">AK204/3600</f>
        <v>7.8598726208847725E-2</v>
      </c>
      <c r="AM204" s="98">
        <f>IF(N204 &gt; 0, AI204, )</f>
        <v>1.675829475308642</v>
      </c>
      <c r="AN204" s="98">
        <f t="shared" si="116"/>
        <v>811.95734567901263</v>
      </c>
      <c r="AO204" s="98">
        <f t="shared" ref="AO204:AO267" si="137">AN204/3600</f>
        <v>0.22554370713305907</v>
      </c>
      <c r="AP204" s="27">
        <f t="shared" ref="AP204:AP267" si="138">0.95*AJ204</f>
        <v>0</v>
      </c>
      <c r="AQ204" s="27">
        <f t="shared" ref="AQ204:AQ267" si="139">0.96*AP204</f>
        <v>0</v>
      </c>
      <c r="AR204" s="27">
        <f t="shared" ref="AR204:AR267" si="140">0.96*AQ204</f>
        <v>0</v>
      </c>
      <c r="AS204" s="27">
        <f t="shared" ref="AS204:AS267" si="141">0.99*AR204</f>
        <v>0</v>
      </c>
      <c r="AT204" s="27">
        <f t="shared" si="118"/>
        <v>0</v>
      </c>
      <c r="AU204" s="27">
        <f t="shared" si="118"/>
        <v>0</v>
      </c>
      <c r="AV204" s="27">
        <f t="shared" ref="AV204:AV267" si="142">0.95*AU204</f>
        <v>0</v>
      </c>
      <c r="AW204" s="27">
        <f t="shared" ref="AW204:AW267" si="143">AV204</f>
        <v>0</v>
      </c>
      <c r="AX204" s="27">
        <f t="shared" ref="AX204:AX267" si="144">AW204/3600</f>
        <v>0</v>
      </c>
      <c r="AY204" s="27">
        <f>AN204-AW204</f>
        <v>811.95734567901263</v>
      </c>
      <c r="AZ204" s="110">
        <f t="shared" ref="AZ204:AZ267" si="145">AY204/3600</f>
        <v>0.22554370713305907</v>
      </c>
      <c r="BB204" s="65">
        <v>0</v>
      </c>
      <c r="BC204" s="83">
        <f t="shared" ref="BC204:BC267" si="146">0.9*BB204</f>
        <v>0</v>
      </c>
      <c r="BD204" s="83">
        <f t="shared" ref="BD204:BD267" si="147">0.95*BC204</f>
        <v>0</v>
      </c>
      <c r="BE204" s="83">
        <f t="shared" ref="BE204:BE267" si="148">0.96*BD204</f>
        <v>0</v>
      </c>
      <c r="BF204" s="83">
        <f t="shared" ref="BF204:BF267" si="149">0.94*BE204</f>
        <v>0</v>
      </c>
      <c r="BG204" s="83">
        <f t="shared" ref="BG204:BG267" si="150">BF204</f>
        <v>0</v>
      </c>
    </row>
    <row r="205" spans="2:59">
      <c r="B205" s="9" t="s">
        <v>32</v>
      </c>
      <c r="C205" s="9">
        <v>194</v>
      </c>
      <c r="D205" s="9">
        <v>194</v>
      </c>
      <c r="E205" s="18">
        <v>12.2</v>
      </c>
      <c r="F205" s="66">
        <f t="shared" si="119"/>
        <v>3.3888888888888888</v>
      </c>
      <c r="G205" s="17">
        <f t="shared" ref="G205:G268" si="151">($E206-$E204)/2/3.6</f>
        <v>-6.9444444444444448E-2</v>
      </c>
      <c r="H205" s="17">
        <f t="shared" si="120"/>
        <v>97.5</v>
      </c>
      <c r="I205" s="28">
        <f>'Ducati Panigale 1199 data'!$C$8*G205</f>
        <v>-19.305555555555557</v>
      </c>
      <c r="J205" s="28">
        <f>'Ducati Panigale 1199 data'!$C$8*'Ducati Panigale 1199 data'!$C$15*'Ducati Panigale 1199 data'!$C$10</f>
        <v>54.543600000000005</v>
      </c>
      <c r="K205" s="28">
        <f>(0.5*'Ducati Panigale 1199 data'!$C$12)*'Ducati Panigale 1199 data'!$C$14*'Ducati Panigale 1199 data'!$C$11*F205^2</f>
        <v>1.6249228009259262</v>
      </c>
      <c r="L205" s="28">
        <f t="shared" si="121"/>
        <v>36.862967245370371</v>
      </c>
      <c r="M205" s="28">
        <f t="shared" si="117"/>
        <v>124.9245001093107</v>
      </c>
      <c r="N205" s="17">
        <f t="shared" si="122"/>
        <v>0.12492450010931069</v>
      </c>
      <c r="O205" s="105">
        <f t="shared" si="123"/>
        <v>0</v>
      </c>
      <c r="P205" s="105">
        <f t="shared" si="124"/>
        <v>0</v>
      </c>
      <c r="Q205" s="105">
        <f t="shared" ref="Q205:Q268" si="152">P205+Q204</f>
        <v>36.440543922872465</v>
      </c>
      <c r="R205" s="27">
        <f t="shared" si="125"/>
        <v>1.0122373311909018E-2</v>
      </c>
      <c r="S205" s="98">
        <f t="shared" si="126"/>
        <v>0.12492450010931069</v>
      </c>
      <c r="T205" s="17">
        <f t="shared" ref="T205:T268" si="153">S205+T204</f>
        <v>101.13169793839214</v>
      </c>
      <c r="U205" s="17">
        <f t="shared" si="127"/>
        <v>2.8092138316220039E-2</v>
      </c>
      <c r="V205" s="17">
        <f t="shared" si="128"/>
        <v>34.618516726728842</v>
      </c>
      <c r="W205" s="17">
        <f t="shared" si="129"/>
        <v>33.233776057659689</v>
      </c>
      <c r="X205" s="17">
        <f t="shared" si="129"/>
        <v>31.904425015353301</v>
      </c>
      <c r="Y205" s="17">
        <f t="shared" si="130"/>
        <v>31.585380765199769</v>
      </c>
      <c r="Z205" s="17">
        <f>Y205/3600</f>
        <v>8.7737168792221577E-3</v>
      </c>
      <c r="AA205" s="17">
        <f>0.96*Y205</f>
        <v>30.321965534591776</v>
      </c>
      <c r="AB205" s="17">
        <f t="shared" si="131"/>
        <v>29.109086913208102</v>
      </c>
      <c r="AC205" s="17">
        <f t="shared" si="132"/>
        <v>27.653632567547696</v>
      </c>
      <c r="AD205" s="17">
        <f t="shared" si="133"/>
        <v>27.653632567547696</v>
      </c>
      <c r="AE205" s="17">
        <f t="shared" ref="AE205:AE268" si="154">AD205/3600</f>
        <v>7.6815646020965819E-3</v>
      </c>
      <c r="AF205" s="17">
        <f>T205-AD205</f>
        <v>73.478065370844433</v>
      </c>
      <c r="AG205" s="17">
        <f t="shared" si="134"/>
        <v>2.0410573714123453E-2</v>
      </c>
      <c r="AH205" s="28">
        <f>0.5*'Ducati Panigale 1199 data'!$C$8*'WLTP class 3 v5'!F205^2</f>
        <v>1596.3549382716049</v>
      </c>
      <c r="AI205" s="17">
        <f t="shared" si="135"/>
        <v>1.5963549382716049</v>
      </c>
      <c r="AJ205" s="17" t="str">
        <f>IF(N205&lt;0, AI205, "0")</f>
        <v>0</v>
      </c>
      <c r="AK205" s="98">
        <f>AK204+AJ205</f>
        <v>282.9554143518518</v>
      </c>
      <c r="AL205" s="105">
        <f t="shared" si="136"/>
        <v>7.8598726208847725E-2</v>
      </c>
      <c r="AM205" s="98">
        <f>IF(N205 &gt; 0, AI205, )</f>
        <v>1.5963549382716049</v>
      </c>
      <c r="AN205" s="98">
        <f t="shared" ref="AN205:AN268" si="155">AM205+AN204</f>
        <v>813.55370061728422</v>
      </c>
      <c r="AO205" s="98">
        <f t="shared" si="137"/>
        <v>0.22598713906035672</v>
      </c>
      <c r="AP205" s="27">
        <f t="shared" si="138"/>
        <v>0</v>
      </c>
      <c r="AQ205" s="27">
        <f t="shared" si="139"/>
        <v>0</v>
      </c>
      <c r="AR205" s="27">
        <f t="shared" si="140"/>
        <v>0</v>
      </c>
      <c r="AS205" s="27">
        <f t="shared" si="141"/>
        <v>0</v>
      </c>
      <c r="AT205" s="27">
        <f t="shared" si="118"/>
        <v>0</v>
      </c>
      <c r="AU205" s="27">
        <f t="shared" si="118"/>
        <v>0</v>
      </c>
      <c r="AV205" s="27">
        <f t="shared" si="142"/>
        <v>0</v>
      </c>
      <c r="AW205" s="27">
        <f t="shared" si="143"/>
        <v>0</v>
      </c>
      <c r="AX205" s="27">
        <f t="shared" si="144"/>
        <v>0</v>
      </c>
      <c r="AY205" s="27">
        <f>AN205-AW205</f>
        <v>813.55370061728422</v>
      </c>
      <c r="AZ205" s="110">
        <f t="shared" si="145"/>
        <v>0.22598713906035672</v>
      </c>
      <c r="BB205" s="65">
        <v>0</v>
      </c>
      <c r="BC205" s="83">
        <f t="shared" si="146"/>
        <v>0</v>
      </c>
      <c r="BD205" s="83">
        <f t="shared" si="147"/>
        <v>0</v>
      </c>
      <c r="BE205" s="83">
        <f t="shared" si="148"/>
        <v>0</v>
      </c>
      <c r="BF205" s="83">
        <f t="shared" si="149"/>
        <v>0</v>
      </c>
      <c r="BG205" s="83">
        <f t="shared" si="150"/>
        <v>0</v>
      </c>
    </row>
    <row r="206" spans="2:59">
      <c r="B206" s="9" t="s">
        <v>32</v>
      </c>
      <c r="C206" s="9">
        <v>195</v>
      </c>
      <c r="D206" s="9">
        <v>195</v>
      </c>
      <c r="E206" s="18">
        <v>12</v>
      </c>
      <c r="F206" s="66">
        <f t="shared" si="119"/>
        <v>3.3333333333333335</v>
      </c>
      <c r="G206" s="17">
        <f t="shared" si="151"/>
        <v>-2.7777777777777679E-2</v>
      </c>
      <c r="H206" s="17">
        <f t="shared" si="120"/>
        <v>98</v>
      </c>
      <c r="I206" s="28">
        <f>'Ducati Panigale 1199 data'!$C$8*G206</f>
        <v>-7.7222222222221948</v>
      </c>
      <c r="J206" s="28">
        <f>'Ducati Panigale 1199 data'!$C$8*'Ducati Panigale 1199 data'!$C$15*'Ducati Panigale 1199 data'!$C$10</f>
        <v>54.543600000000005</v>
      </c>
      <c r="K206" s="28">
        <f>(0.5*'Ducati Panigale 1199 data'!$C$12)*'Ducati Panigale 1199 data'!$C$14*'Ducati Panigale 1199 data'!$C$11*F206^2</f>
        <v>1.5720833333333337</v>
      </c>
      <c r="L206" s="28">
        <f t="shared" si="121"/>
        <v>48.393461111111144</v>
      </c>
      <c r="M206" s="28">
        <f t="shared" si="117"/>
        <v>161.31153703703714</v>
      </c>
      <c r="N206" s="17">
        <f t="shared" si="122"/>
        <v>0.16131153703703713</v>
      </c>
      <c r="O206" s="105">
        <f t="shared" si="123"/>
        <v>0</v>
      </c>
      <c r="P206" s="105">
        <f t="shared" si="124"/>
        <v>0</v>
      </c>
      <c r="Q206" s="105">
        <f t="shared" si="152"/>
        <v>36.440543922872465</v>
      </c>
      <c r="R206" s="27">
        <f t="shared" si="125"/>
        <v>1.0122373311909018E-2</v>
      </c>
      <c r="S206" s="98">
        <f t="shared" si="126"/>
        <v>0.16131153703703713</v>
      </c>
      <c r="T206" s="17">
        <f t="shared" si="153"/>
        <v>101.29300947542917</v>
      </c>
      <c r="U206" s="17">
        <f t="shared" si="127"/>
        <v>2.8136947076508104E-2</v>
      </c>
      <c r="V206" s="17">
        <f t="shared" si="128"/>
        <v>34.618516726728842</v>
      </c>
      <c r="W206" s="17">
        <f t="shared" si="129"/>
        <v>33.233776057659689</v>
      </c>
      <c r="X206" s="17">
        <f t="shared" si="129"/>
        <v>31.904425015353301</v>
      </c>
      <c r="Y206" s="17">
        <f t="shared" si="130"/>
        <v>31.585380765199769</v>
      </c>
      <c r="Z206" s="17">
        <f>Y206/3600</f>
        <v>8.7737168792221577E-3</v>
      </c>
      <c r="AA206" s="17">
        <f>0.96*Y206</f>
        <v>30.321965534591776</v>
      </c>
      <c r="AB206" s="17">
        <f t="shared" si="131"/>
        <v>29.109086913208102</v>
      </c>
      <c r="AC206" s="17">
        <f t="shared" si="132"/>
        <v>27.653632567547696</v>
      </c>
      <c r="AD206" s="17">
        <f t="shared" si="133"/>
        <v>27.653632567547696</v>
      </c>
      <c r="AE206" s="17">
        <f t="shared" si="154"/>
        <v>7.6815646020965819E-3</v>
      </c>
      <c r="AF206" s="17">
        <f>T206-AD206</f>
        <v>73.639376907881484</v>
      </c>
      <c r="AG206" s="17">
        <f t="shared" si="134"/>
        <v>2.0455382474411525E-2</v>
      </c>
      <c r="AH206" s="28">
        <f>0.5*'Ducati Panigale 1199 data'!$C$8*'WLTP class 3 v5'!F206^2</f>
        <v>1544.4444444444446</v>
      </c>
      <c r="AI206" s="17">
        <f t="shared" si="135"/>
        <v>1.5444444444444445</v>
      </c>
      <c r="AJ206" s="17" t="str">
        <f>IF(N206&lt;0, AI206, "0")</f>
        <v>0</v>
      </c>
      <c r="AK206" s="98">
        <f>AK205+AJ206</f>
        <v>282.9554143518518</v>
      </c>
      <c r="AL206" s="105">
        <f t="shared" si="136"/>
        <v>7.8598726208847725E-2</v>
      </c>
      <c r="AM206" s="98">
        <f>IF(N206 &gt; 0, AI206, )</f>
        <v>1.5444444444444445</v>
      </c>
      <c r="AN206" s="98">
        <f t="shared" si="155"/>
        <v>815.0981450617287</v>
      </c>
      <c r="AO206" s="98">
        <f t="shared" si="137"/>
        <v>0.22641615140603574</v>
      </c>
      <c r="AP206" s="27">
        <f t="shared" si="138"/>
        <v>0</v>
      </c>
      <c r="AQ206" s="27">
        <f t="shared" si="139"/>
        <v>0</v>
      </c>
      <c r="AR206" s="27">
        <f t="shared" si="140"/>
        <v>0</v>
      </c>
      <c r="AS206" s="27">
        <f t="shared" si="141"/>
        <v>0</v>
      </c>
      <c r="AT206" s="27">
        <f t="shared" si="118"/>
        <v>0</v>
      </c>
      <c r="AU206" s="27">
        <f t="shared" si="118"/>
        <v>0</v>
      </c>
      <c r="AV206" s="27">
        <f t="shared" si="142"/>
        <v>0</v>
      </c>
      <c r="AW206" s="27">
        <f t="shared" si="143"/>
        <v>0</v>
      </c>
      <c r="AX206" s="27">
        <f t="shared" si="144"/>
        <v>0</v>
      </c>
      <c r="AY206" s="27">
        <f>AN206-AW206</f>
        <v>815.0981450617287</v>
      </c>
      <c r="AZ206" s="110">
        <f t="shared" si="145"/>
        <v>0.22641615140603574</v>
      </c>
      <c r="BB206" s="65">
        <v>0</v>
      </c>
      <c r="BC206" s="83">
        <f t="shared" si="146"/>
        <v>0</v>
      </c>
      <c r="BD206" s="83">
        <f t="shared" si="147"/>
        <v>0</v>
      </c>
      <c r="BE206" s="83">
        <f t="shared" si="148"/>
        <v>0</v>
      </c>
      <c r="BF206" s="83">
        <f t="shared" si="149"/>
        <v>0</v>
      </c>
      <c r="BG206" s="83">
        <f t="shared" si="150"/>
        <v>0</v>
      </c>
    </row>
    <row r="207" spans="2:59">
      <c r="B207" s="9" t="s">
        <v>32</v>
      </c>
      <c r="C207" s="9">
        <v>196</v>
      </c>
      <c r="D207" s="9">
        <v>196</v>
      </c>
      <c r="E207" s="18">
        <v>12</v>
      </c>
      <c r="F207" s="66">
        <f t="shared" si="119"/>
        <v>3.3333333333333335</v>
      </c>
      <c r="G207" s="17">
        <f t="shared" si="151"/>
        <v>0</v>
      </c>
      <c r="H207" s="17">
        <f t="shared" si="120"/>
        <v>98.5</v>
      </c>
      <c r="I207" s="28">
        <f>'Ducati Panigale 1199 data'!$C$8*G207</f>
        <v>0</v>
      </c>
      <c r="J207" s="28">
        <f>'Ducati Panigale 1199 data'!$C$8*'Ducati Panigale 1199 data'!$C$15*'Ducati Panigale 1199 data'!$C$10</f>
        <v>54.543600000000005</v>
      </c>
      <c r="K207" s="28">
        <f>(0.5*'Ducati Panigale 1199 data'!$C$12)*'Ducati Panigale 1199 data'!$C$14*'Ducati Panigale 1199 data'!$C$11*F207^2</f>
        <v>1.5720833333333337</v>
      </c>
      <c r="L207" s="28">
        <f t="shared" si="121"/>
        <v>56.115683333333337</v>
      </c>
      <c r="M207" s="28">
        <f t="shared" si="117"/>
        <v>187.05227777777779</v>
      </c>
      <c r="N207" s="17">
        <f t="shared" si="122"/>
        <v>0.18705227777777778</v>
      </c>
      <c r="O207" s="105">
        <f t="shared" si="123"/>
        <v>0</v>
      </c>
      <c r="P207" s="105">
        <f t="shared" si="124"/>
        <v>0</v>
      </c>
      <c r="Q207" s="105">
        <f t="shared" si="152"/>
        <v>36.440543922872465</v>
      </c>
      <c r="R207" s="27">
        <f t="shared" si="125"/>
        <v>1.0122373311909018E-2</v>
      </c>
      <c r="S207" s="98">
        <f t="shared" si="126"/>
        <v>0.18705227777777778</v>
      </c>
      <c r="T207" s="17">
        <f t="shared" si="153"/>
        <v>101.48006175320695</v>
      </c>
      <c r="U207" s="17">
        <f t="shared" si="127"/>
        <v>2.8188906042557488E-2</v>
      </c>
      <c r="V207" s="17">
        <f t="shared" si="128"/>
        <v>34.618516726728842</v>
      </c>
      <c r="W207" s="17">
        <f t="shared" si="129"/>
        <v>33.233776057659689</v>
      </c>
      <c r="X207" s="17">
        <f t="shared" si="129"/>
        <v>31.904425015353301</v>
      </c>
      <c r="Y207" s="17">
        <f t="shared" si="130"/>
        <v>31.585380765199769</v>
      </c>
      <c r="Z207" s="17">
        <f>Y207/3600</f>
        <v>8.7737168792221577E-3</v>
      </c>
      <c r="AA207" s="17">
        <f>0.96*Y207</f>
        <v>30.321965534591776</v>
      </c>
      <c r="AB207" s="17">
        <f t="shared" si="131"/>
        <v>29.109086913208102</v>
      </c>
      <c r="AC207" s="17">
        <f t="shared" si="132"/>
        <v>27.653632567547696</v>
      </c>
      <c r="AD207" s="17">
        <f t="shared" si="133"/>
        <v>27.653632567547696</v>
      </c>
      <c r="AE207" s="17">
        <f t="shared" si="154"/>
        <v>7.6815646020965819E-3</v>
      </c>
      <c r="AF207" s="17">
        <f>T207-AD207</f>
        <v>73.826429185659265</v>
      </c>
      <c r="AG207" s="17">
        <f t="shared" si="134"/>
        <v>2.0507341440460906E-2</v>
      </c>
      <c r="AH207" s="28">
        <f>0.5*'Ducati Panigale 1199 data'!$C$8*'WLTP class 3 v5'!F207^2</f>
        <v>1544.4444444444446</v>
      </c>
      <c r="AI207" s="17">
        <f t="shared" si="135"/>
        <v>1.5444444444444445</v>
      </c>
      <c r="AJ207" s="17" t="str">
        <f>IF(N207&lt;0, AI207, "0")</f>
        <v>0</v>
      </c>
      <c r="AK207" s="98">
        <f>AK206+AJ207</f>
        <v>282.9554143518518</v>
      </c>
      <c r="AL207" s="105">
        <f t="shared" si="136"/>
        <v>7.8598726208847725E-2</v>
      </c>
      <c r="AM207" s="98">
        <f>IF(N207 &gt; 0, AI207, )</f>
        <v>1.5444444444444445</v>
      </c>
      <c r="AN207" s="98">
        <f t="shared" si="155"/>
        <v>816.64258950617318</v>
      </c>
      <c r="AO207" s="98">
        <f t="shared" si="137"/>
        <v>0.22684516375171476</v>
      </c>
      <c r="AP207" s="27">
        <f t="shared" si="138"/>
        <v>0</v>
      </c>
      <c r="AQ207" s="27">
        <f t="shared" si="139"/>
        <v>0</v>
      </c>
      <c r="AR207" s="27">
        <f t="shared" si="140"/>
        <v>0</v>
      </c>
      <c r="AS207" s="27">
        <f t="shared" si="141"/>
        <v>0</v>
      </c>
      <c r="AT207" s="27">
        <f t="shared" si="118"/>
        <v>0</v>
      </c>
      <c r="AU207" s="27">
        <f t="shared" si="118"/>
        <v>0</v>
      </c>
      <c r="AV207" s="27">
        <f t="shared" si="142"/>
        <v>0</v>
      </c>
      <c r="AW207" s="27">
        <f t="shared" si="143"/>
        <v>0</v>
      </c>
      <c r="AX207" s="27">
        <f t="shared" si="144"/>
        <v>0</v>
      </c>
      <c r="AY207" s="27">
        <f>AN207-AW207</f>
        <v>816.64258950617318</v>
      </c>
      <c r="AZ207" s="110">
        <f t="shared" si="145"/>
        <v>0.22684516375171476</v>
      </c>
      <c r="BB207" s="65">
        <v>0</v>
      </c>
      <c r="BC207" s="83">
        <f t="shared" si="146"/>
        <v>0</v>
      </c>
      <c r="BD207" s="83">
        <f t="shared" si="147"/>
        <v>0</v>
      </c>
      <c r="BE207" s="83">
        <f t="shared" si="148"/>
        <v>0</v>
      </c>
      <c r="BF207" s="83">
        <f t="shared" si="149"/>
        <v>0</v>
      </c>
      <c r="BG207" s="83">
        <f t="shared" si="150"/>
        <v>0</v>
      </c>
    </row>
    <row r="208" spans="2:59">
      <c r="B208" s="9" t="s">
        <v>32</v>
      </c>
      <c r="C208" s="9">
        <v>197</v>
      </c>
      <c r="D208" s="9">
        <v>197</v>
      </c>
      <c r="E208" s="18">
        <v>12</v>
      </c>
      <c r="F208" s="66">
        <f t="shared" si="119"/>
        <v>3.3333333333333335</v>
      </c>
      <c r="G208" s="17">
        <f t="shared" si="151"/>
        <v>0</v>
      </c>
      <c r="H208" s="17">
        <f t="shared" si="120"/>
        <v>99</v>
      </c>
      <c r="I208" s="28">
        <f>'Ducati Panigale 1199 data'!$C$8*G208</f>
        <v>0</v>
      </c>
      <c r="J208" s="28">
        <f>'Ducati Panigale 1199 data'!$C$8*'Ducati Panigale 1199 data'!$C$15*'Ducati Panigale 1199 data'!$C$10</f>
        <v>54.543600000000005</v>
      </c>
      <c r="K208" s="28">
        <f>(0.5*'Ducati Panigale 1199 data'!$C$12)*'Ducati Panigale 1199 data'!$C$14*'Ducati Panigale 1199 data'!$C$11*F208^2</f>
        <v>1.5720833333333337</v>
      </c>
      <c r="L208" s="28">
        <f t="shared" si="121"/>
        <v>56.115683333333337</v>
      </c>
      <c r="M208" s="28">
        <f t="shared" si="117"/>
        <v>187.05227777777779</v>
      </c>
      <c r="N208" s="17">
        <f t="shared" si="122"/>
        <v>0.18705227777777778</v>
      </c>
      <c r="O208" s="105">
        <f t="shared" si="123"/>
        <v>0</v>
      </c>
      <c r="P208" s="105">
        <f t="shared" si="124"/>
        <v>0</v>
      </c>
      <c r="Q208" s="105">
        <f t="shared" si="152"/>
        <v>36.440543922872465</v>
      </c>
      <c r="R208" s="27">
        <f t="shared" si="125"/>
        <v>1.0122373311909018E-2</v>
      </c>
      <c r="S208" s="98">
        <f t="shared" si="126"/>
        <v>0.18705227777777778</v>
      </c>
      <c r="T208" s="17">
        <f t="shared" si="153"/>
        <v>101.66711403098473</v>
      </c>
      <c r="U208" s="17">
        <f t="shared" si="127"/>
        <v>2.8240865008606869E-2</v>
      </c>
      <c r="V208" s="17">
        <f t="shared" si="128"/>
        <v>34.618516726728842</v>
      </c>
      <c r="W208" s="17">
        <f t="shared" si="129"/>
        <v>33.233776057659689</v>
      </c>
      <c r="X208" s="17">
        <f t="shared" si="129"/>
        <v>31.904425015353301</v>
      </c>
      <c r="Y208" s="17">
        <f t="shared" si="130"/>
        <v>31.585380765199769</v>
      </c>
      <c r="Z208" s="17">
        <f>Y208/3600</f>
        <v>8.7737168792221577E-3</v>
      </c>
      <c r="AA208" s="17">
        <f>0.96*Y208</f>
        <v>30.321965534591776</v>
      </c>
      <c r="AB208" s="17">
        <f t="shared" si="131"/>
        <v>29.109086913208102</v>
      </c>
      <c r="AC208" s="17">
        <f t="shared" si="132"/>
        <v>27.653632567547696</v>
      </c>
      <c r="AD208" s="17">
        <f t="shared" si="133"/>
        <v>27.653632567547696</v>
      </c>
      <c r="AE208" s="17">
        <f t="shared" si="154"/>
        <v>7.6815646020965819E-3</v>
      </c>
      <c r="AF208" s="17">
        <f>T208-AD208</f>
        <v>74.013481463437046</v>
      </c>
      <c r="AG208" s="17">
        <f t="shared" si="134"/>
        <v>2.055930040651029E-2</v>
      </c>
      <c r="AH208" s="28">
        <f>0.5*'Ducati Panigale 1199 data'!$C$8*'WLTP class 3 v5'!F208^2</f>
        <v>1544.4444444444446</v>
      </c>
      <c r="AI208" s="17">
        <f t="shared" si="135"/>
        <v>1.5444444444444445</v>
      </c>
      <c r="AJ208" s="17" t="str">
        <f>IF(N208&lt;0, AI208, "0")</f>
        <v>0</v>
      </c>
      <c r="AK208" s="98">
        <f>AK207+AJ208</f>
        <v>282.9554143518518</v>
      </c>
      <c r="AL208" s="105">
        <f t="shared" si="136"/>
        <v>7.8598726208847725E-2</v>
      </c>
      <c r="AM208" s="98">
        <f>IF(N208 &gt; 0, AI208, )</f>
        <v>1.5444444444444445</v>
      </c>
      <c r="AN208" s="98">
        <f t="shared" si="155"/>
        <v>818.18703395061766</v>
      </c>
      <c r="AO208" s="98">
        <f t="shared" si="137"/>
        <v>0.22727417609739378</v>
      </c>
      <c r="AP208" s="27">
        <f t="shared" si="138"/>
        <v>0</v>
      </c>
      <c r="AQ208" s="27">
        <f t="shared" si="139"/>
        <v>0</v>
      </c>
      <c r="AR208" s="27">
        <f t="shared" si="140"/>
        <v>0</v>
      </c>
      <c r="AS208" s="27">
        <f t="shared" si="141"/>
        <v>0</v>
      </c>
      <c r="AT208" s="27">
        <f t="shared" si="118"/>
        <v>0</v>
      </c>
      <c r="AU208" s="27">
        <f t="shared" si="118"/>
        <v>0</v>
      </c>
      <c r="AV208" s="27">
        <f t="shared" si="142"/>
        <v>0</v>
      </c>
      <c r="AW208" s="27">
        <f t="shared" si="143"/>
        <v>0</v>
      </c>
      <c r="AX208" s="27">
        <f t="shared" si="144"/>
        <v>0</v>
      </c>
      <c r="AY208" s="27">
        <f>AN208-AW208</f>
        <v>818.18703395061766</v>
      </c>
      <c r="AZ208" s="110">
        <f t="shared" si="145"/>
        <v>0.22727417609739378</v>
      </c>
      <c r="BB208" s="65">
        <v>0</v>
      </c>
      <c r="BC208" s="83">
        <f t="shared" si="146"/>
        <v>0</v>
      </c>
      <c r="BD208" s="83">
        <f t="shared" si="147"/>
        <v>0</v>
      </c>
      <c r="BE208" s="83">
        <f t="shared" si="148"/>
        <v>0</v>
      </c>
      <c r="BF208" s="83">
        <f t="shared" si="149"/>
        <v>0</v>
      </c>
      <c r="BG208" s="83">
        <f t="shared" si="150"/>
        <v>0</v>
      </c>
    </row>
    <row r="209" spans="2:59">
      <c r="B209" s="9" t="s">
        <v>32</v>
      </c>
      <c r="C209" s="9">
        <v>198</v>
      </c>
      <c r="D209" s="9">
        <v>198</v>
      </c>
      <c r="E209" s="18">
        <v>12</v>
      </c>
      <c r="F209" s="66">
        <f t="shared" si="119"/>
        <v>3.3333333333333335</v>
      </c>
      <c r="G209" s="17">
        <f t="shared" si="151"/>
        <v>6.9444444444444448E-2</v>
      </c>
      <c r="H209" s="17">
        <f t="shared" si="120"/>
        <v>99.5</v>
      </c>
      <c r="I209" s="28">
        <f>'Ducati Panigale 1199 data'!$C$8*G209</f>
        <v>19.305555555555557</v>
      </c>
      <c r="J209" s="28">
        <f>'Ducati Panigale 1199 data'!$C$8*'Ducati Panigale 1199 data'!$C$15*'Ducati Panigale 1199 data'!$C$10</f>
        <v>54.543600000000005</v>
      </c>
      <c r="K209" s="28">
        <f>(0.5*'Ducati Panigale 1199 data'!$C$12)*'Ducati Panigale 1199 data'!$C$14*'Ducati Panigale 1199 data'!$C$11*F209^2</f>
        <v>1.5720833333333337</v>
      </c>
      <c r="L209" s="28">
        <f t="shared" si="121"/>
        <v>75.421238888888908</v>
      </c>
      <c r="M209" s="28">
        <f t="shared" si="117"/>
        <v>251.40412962962969</v>
      </c>
      <c r="N209" s="17">
        <f t="shared" si="122"/>
        <v>0.25140412962962971</v>
      </c>
      <c r="O209" s="105">
        <f t="shared" si="123"/>
        <v>0</v>
      </c>
      <c r="P209" s="105">
        <f t="shared" si="124"/>
        <v>0</v>
      </c>
      <c r="Q209" s="105">
        <f t="shared" si="152"/>
        <v>36.440543922872465</v>
      </c>
      <c r="R209" s="27">
        <f t="shared" si="125"/>
        <v>1.0122373311909018E-2</v>
      </c>
      <c r="S209" s="98">
        <f t="shared" si="126"/>
        <v>0.25140412962962971</v>
      </c>
      <c r="T209" s="17">
        <f t="shared" si="153"/>
        <v>101.91851816061437</v>
      </c>
      <c r="U209" s="17">
        <f t="shared" si="127"/>
        <v>2.8310699489059548E-2</v>
      </c>
      <c r="V209" s="17">
        <f t="shared" si="128"/>
        <v>34.618516726728842</v>
      </c>
      <c r="W209" s="17">
        <f t="shared" si="129"/>
        <v>33.233776057659689</v>
      </c>
      <c r="X209" s="17">
        <f t="shared" si="129"/>
        <v>31.904425015353301</v>
      </c>
      <c r="Y209" s="17">
        <f t="shared" si="130"/>
        <v>31.585380765199769</v>
      </c>
      <c r="Z209" s="17">
        <f>Y209/3600</f>
        <v>8.7737168792221577E-3</v>
      </c>
      <c r="AA209" s="17">
        <f>0.96*Y209</f>
        <v>30.321965534591776</v>
      </c>
      <c r="AB209" s="17">
        <f t="shared" si="131"/>
        <v>29.109086913208102</v>
      </c>
      <c r="AC209" s="17">
        <f t="shared" si="132"/>
        <v>27.653632567547696</v>
      </c>
      <c r="AD209" s="17">
        <f t="shared" si="133"/>
        <v>27.653632567547696</v>
      </c>
      <c r="AE209" s="17">
        <f t="shared" si="154"/>
        <v>7.6815646020965819E-3</v>
      </c>
      <c r="AF209" s="17">
        <f>T209-AD209</f>
        <v>74.26488559306668</v>
      </c>
      <c r="AG209" s="17">
        <f t="shared" si="134"/>
        <v>2.0629134886962965E-2</v>
      </c>
      <c r="AH209" s="28">
        <f>0.5*'Ducati Panigale 1199 data'!$C$8*'WLTP class 3 v5'!F209^2</f>
        <v>1544.4444444444446</v>
      </c>
      <c r="AI209" s="17">
        <f t="shared" si="135"/>
        <v>1.5444444444444445</v>
      </c>
      <c r="AJ209" s="17" t="str">
        <f>IF(N209&lt;0, AI209, "0")</f>
        <v>0</v>
      </c>
      <c r="AK209" s="98">
        <f>AK208+AJ209</f>
        <v>282.9554143518518</v>
      </c>
      <c r="AL209" s="105">
        <f t="shared" si="136"/>
        <v>7.8598726208847725E-2</v>
      </c>
      <c r="AM209" s="98">
        <f>IF(N209 &gt; 0, AI209, )</f>
        <v>1.5444444444444445</v>
      </c>
      <c r="AN209" s="98">
        <f t="shared" si="155"/>
        <v>819.73147839506214</v>
      </c>
      <c r="AO209" s="98">
        <f t="shared" si="137"/>
        <v>0.22770318844307283</v>
      </c>
      <c r="AP209" s="27">
        <f t="shared" si="138"/>
        <v>0</v>
      </c>
      <c r="AQ209" s="27">
        <f t="shared" si="139"/>
        <v>0</v>
      </c>
      <c r="AR209" s="27">
        <f t="shared" si="140"/>
        <v>0</v>
      </c>
      <c r="AS209" s="27">
        <f t="shared" si="141"/>
        <v>0</v>
      </c>
      <c r="AT209" s="27">
        <f t="shared" si="118"/>
        <v>0</v>
      </c>
      <c r="AU209" s="27">
        <f t="shared" si="118"/>
        <v>0</v>
      </c>
      <c r="AV209" s="27">
        <f t="shared" si="142"/>
        <v>0</v>
      </c>
      <c r="AW209" s="27">
        <f t="shared" si="143"/>
        <v>0</v>
      </c>
      <c r="AX209" s="27">
        <f t="shared" si="144"/>
        <v>0</v>
      </c>
      <c r="AY209" s="27">
        <f>AN209-AW209</f>
        <v>819.73147839506214</v>
      </c>
      <c r="AZ209" s="110">
        <f t="shared" si="145"/>
        <v>0.22770318844307283</v>
      </c>
      <c r="BB209" s="65">
        <v>0</v>
      </c>
      <c r="BC209" s="83">
        <f t="shared" si="146"/>
        <v>0</v>
      </c>
      <c r="BD209" s="83">
        <f t="shared" si="147"/>
        <v>0</v>
      </c>
      <c r="BE209" s="83">
        <f t="shared" si="148"/>
        <v>0</v>
      </c>
      <c r="BF209" s="83">
        <f t="shared" si="149"/>
        <v>0</v>
      </c>
      <c r="BG209" s="83">
        <f t="shared" si="150"/>
        <v>0</v>
      </c>
    </row>
    <row r="210" spans="2:59">
      <c r="B210" s="9" t="s">
        <v>32</v>
      </c>
      <c r="C210" s="9">
        <v>199</v>
      </c>
      <c r="D210" s="9">
        <v>199</v>
      </c>
      <c r="E210" s="18">
        <v>12.5</v>
      </c>
      <c r="F210" s="66">
        <f t="shared" si="119"/>
        <v>3.4722222222222223</v>
      </c>
      <c r="G210" s="17">
        <f t="shared" si="151"/>
        <v>0.1388888888888889</v>
      </c>
      <c r="H210" s="17">
        <f t="shared" si="120"/>
        <v>100</v>
      </c>
      <c r="I210" s="28">
        <f>'Ducati Panigale 1199 data'!$C$8*G210</f>
        <v>38.611111111111114</v>
      </c>
      <c r="J210" s="28">
        <f>'Ducati Panigale 1199 data'!$C$8*'Ducati Panigale 1199 data'!$C$15*'Ducati Panigale 1199 data'!$C$10</f>
        <v>54.543600000000005</v>
      </c>
      <c r="K210" s="28">
        <f>(0.5*'Ducati Panigale 1199 data'!$C$12)*'Ducati Panigale 1199 data'!$C$14*'Ducati Panigale 1199 data'!$C$11*F210^2</f>
        <v>1.7058195891203707</v>
      </c>
      <c r="L210" s="28">
        <f t="shared" si="121"/>
        <v>94.860530700231479</v>
      </c>
      <c r="M210" s="28">
        <f t="shared" si="117"/>
        <v>329.37684270913707</v>
      </c>
      <c r="N210" s="17">
        <f t="shared" si="122"/>
        <v>0.32937684270913709</v>
      </c>
      <c r="O210" s="105">
        <f t="shared" si="123"/>
        <v>0</v>
      </c>
      <c r="P210" s="105">
        <f t="shared" si="124"/>
        <v>0</v>
      </c>
      <c r="Q210" s="105">
        <f t="shared" si="152"/>
        <v>36.440543922872465</v>
      </c>
      <c r="R210" s="27">
        <f t="shared" si="125"/>
        <v>1.0122373311909018E-2</v>
      </c>
      <c r="S210" s="98">
        <f t="shared" si="126"/>
        <v>0.32937684270913709</v>
      </c>
      <c r="T210" s="17">
        <f t="shared" si="153"/>
        <v>102.24789500332351</v>
      </c>
      <c r="U210" s="17">
        <f t="shared" si="127"/>
        <v>2.8402193056478751E-2</v>
      </c>
      <c r="V210" s="17">
        <f t="shared" si="128"/>
        <v>34.618516726728842</v>
      </c>
      <c r="W210" s="17">
        <f t="shared" si="129"/>
        <v>33.233776057659689</v>
      </c>
      <c r="X210" s="17">
        <f t="shared" si="129"/>
        <v>31.904425015353301</v>
      </c>
      <c r="Y210" s="17">
        <f t="shared" si="130"/>
        <v>31.585380765199769</v>
      </c>
      <c r="Z210" s="17">
        <f>Y210/3600</f>
        <v>8.7737168792221577E-3</v>
      </c>
      <c r="AA210" s="17">
        <f>0.96*Y210</f>
        <v>30.321965534591776</v>
      </c>
      <c r="AB210" s="17">
        <f t="shared" si="131"/>
        <v>29.109086913208102</v>
      </c>
      <c r="AC210" s="17">
        <f t="shared" si="132"/>
        <v>27.653632567547696</v>
      </c>
      <c r="AD210" s="17">
        <f t="shared" si="133"/>
        <v>27.653632567547696</v>
      </c>
      <c r="AE210" s="17">
        <f t="shared" si="154"/>
        <v>7.6815646020965819E-3</v>
      </c>
      <c r="AF210" s="17">
        <f>T210-AD210</f>
        <v>74.594262435775818</v>
      </c>
      <c r="AG210" s="17">
        <f t="shared" si="134"/>
        <v>2.0720628454382172E-2</v>
      </c>
      <c r="AH210" s="28">
        <f>0.5*'Ducati Panigale 1199 data'!$C$8*'WLTP class 3 v5'!F210^2</f>
        <v>1675.829475308642</v>
      </c>
      <c r="AI210" s="17">
        <f t="shared" si="135"/>
        <v>1.675829475308642</v>
      </c>
      <c r="AJ210" s="17" t="str">
        <f>IF(N210&lt;0, AI210, "0")</f>
        <v>0</v>
      </c>
      <c r="AK210" s="98">
        <f>AK209+AJ210</f>
        <v>282.9554143518518</v>
      </c>
      <c r="AL210" s="105">
        <f t="shared" si="136"/>
        <v>7.8598726208847725E-2</v>
      </c>
      <c r="AM210" s="98">
        <f>IF(N210 &gt; 0, AI210, )</f>
        <v>1.675829475308642</v>
      </c>
      <c r="AN210" s="98">
        <f t="shared" si="155"/>
        <v>821.4073078703708</v>
      </c>
      <c r="AO210" s="98">
        <f t="shared" si="137"/>
        <v>0.22816869663065856</v>
      </c>
      <c r="AP210" s="27">
        <f t="shared" si="138"/>
        <v>0</v>
      </c>
      <c r="AQ210" s="27">
        <f t="shared" si="139"/>
        <v>0</v>
      </c>
      <c r="AR210" s="27">
        <f t="shared" si="140"/>
        <v>0</v>
      </c>
      <c r="AS210" s="27">
        <f t="shared" si="141"/>
        <v>0</v>
      </c>
      <c r="AT210" s="27">
        <f t="shared" si="118"/>
        <v>0</v>
      </c>
      <c r="AU210" s="27">
        <f t="shared" si="118"/>
        <v>0</v>
      </c>
      <c r="AV210" s="27">
        <f t="shared" si="142"/>
        <v>0</v>
      </c>
      <c r="AW210" s="27">
        <f t="shared" si="143"/>
        <v>0</v>
      </c>
      <c r="AX210" s="27">
        <f t="shared" si="144"/>
        <v>0</v>
      </c>
      <c r="AY210" s="27">
        <f>AN210-AW210</f>
        <v>821.4073078703708</v>
      </c>
      <c r="AZ210" s="110">
        <f t="shared" si="145"/>
        <v>0.22816869663065856</v>
      </c>
      <c r="BB210" s="65">
        <v>0</v>
      </c>
      <c r="BC210" s="83">
        <f t="shared" si="146"/>
        <v>0</v>
      </c>
      <c r="BD210" s="83">
        <f t="shared" si="147"/>
        <v>0</v>
      </c>
      <c r="BE210" s="83">
        <f t="shared" si="148"/>
        <v>0</v>
      </c>
      <c r="BF210" s="83">
        <f t="shared" si="149"/>
        <v>0</v>
      </c>
      <c r="BG210" s="83">
        <f t="shared" si="150"/>
        <v>0</v>
      </c>
    </row>
    <row r="211" spans="2:59">
      <c r="B211" s="9" t="s">
        <v>32</v>
      </c>
      <c r="C211" s="9">
        <v>200</v>
      </c>
      <c r="D211" s="9">
        <v>200</v>
      </c>
      <c r="E211" s="18">
        <v>13</v>
      </c>
      <c r="F211" s="66">
        <f t="shared" si="119"/>
        <v>3.6111111111111112</v>
      </c>
      <c r="G211" s="17">
        <f t="shared" si="151"/>
        <v>0.20833333333333331</v>
      </c>
      <c r="H211" s="17">
        <f t="shared" si="120"/>
        <v>100.5</v>
      </c>
      <c r="I211" s="28">
        <f>'Ducati Panigale 1199 data'!$C$8*G211</f>
        <v>57.916666666666664</v>
      </c>
      <c r="J211" s="28">
        <f>'Ducati Panigale 1199 data'!$C$8*'Ducati Panigale 1199 data'!$C$15*'Ducati Panigale 1199 data'!$C$10</f>
        <v>54.543600000000005</v>
      </c>
      <c r="K211" s="28">
        <f>(0.5*'Ducati Panigale 1199 data'!$C$12)*'Ducati Panigale 1199 data'!$C$14*'Ducati Panigale 1199 data'!$C$11*F211^2</f>
        <v>1.8450144675925928</v>
      </c>
      <c r="L211" s="28">
        <f t="shared" si="121"/>
        <v>114.30528113425926</v>
      </c>
      <c r="M211" s="28">
        <f t="shared" si="117"/>
        <v>412.76907076260289</v>
      </c>
      <c r="N211" s="17">
        <f t="shared" si="122"/>
        <v>0.41276907076260289</v>
      </c>
      <c r="O211" s="105">
        <f t="shared" si="123"/>
        <v>0</v>
      </c>
      <c r="P211" s="105">
        <f t="shared" si="124"/>
        <v>0</v>
      </c>
      <c r="Q211" s="105">
        <f t="shared" si="152"/>
        <v>36.440543922872465</v>
      </c>
      <c r="R211" s="27">
        <f t="shared" si="125"/>
        <v>1.0122373311909018E-2</v>
      </c>
      <c r="S211" s="98">
        <f t="shared" si="126"/>
        <v>0.41276907076260289</v>
      </c>
      <c r="T211" s="17">
        <f t="shared" si="153"/>
        <v>102.66066407408611</v>
      </c>
      <c r="U211" s="17">
        <f t="shared" si="127"/>
        <v>2.8516851131690588E-2</v>
      </c>
      <c r="V211" s="17">
        <f t="shared" si="128"/>
        <v>34.618516726728842</v>
      </c>
      <c r="W211" s="17">
        <f t="shared" si="129"/>
        <v>33.233776057659689</v>
      </c>
      <c r="X211" s="17">
        <f t="shared" si="129"/>
        <v>31.904425015353301</v>
      </c>
      <c r="Y211" s="17">
        <f t="shared" si="130"/>
        <v>31.585380765199769</v>
      </c>
      <c r="Z211" s="17">
        <f>Y211/3600</f>
        <v>8.7737168792221577E-3</v>
      </c>
      <c r="AA211" s="17">
        <f>0.96*Y211</f>
        <v>30.321965534591776</v>
      </c>
      <c r="AB211" s="17">
        <f t="shared" si="131"/>
        <v>29.109086913208102</v>
      </c>
      <c r="AC211" s="17">
        <f t="shared" si="132"/>
        <v>27.653632567547696</v>
      </c>
      <c r="AD211" s="17">
        <f t="shared" si="133"/>
        <v>27.653632567547696</v>
      </c>
      <c r="AE211" s="17">
        <f t="shared" si="154"/>
        <v>7.6815646020965819E-3</v>
      </c>
      <c r="AF211" s="17">
        <f>T211-AD211</f>
        <v>75.007031506538425</v>
      </c>
      <c r="AG211" s="17">
        <f t="shared" si="134"/>
        <v>2.0835286529594006E-2</v>
      </c>
      <c r="AH211" s="28">
        <f>0.5*'Ducati Panigale 1199 data'!$C$8*'WLTP class 3 v5'!F211^2</f>
        <v>1812.5771604938273</v>
      </c>
      <c r="AI211" s="17">
        <f t="shared" si="135"/>
        <v>1.8125771604938272</v>
      </c>
      <c r="AJ211" s="17" t="str">
        <f>IF(N211&lt;0, AI211, "0")</f>
        <v>0</v>
      </c>
      <c r="AK211" s="98">
        <f>AK210+AJ211</f>
        <v>282.9554143518518</v>
      </c>
      <c r="AL211" s="105">
        <f t="shared" si="136"/>
        <v>7.8598726208847725E-2</v>
      </c>
      <c r="AM211" s="98">
        <f>IF(N211 &gt; 0, AI211, )</f>
        <v>1.8125771604938272</v>
      </c>
      <c r="AN211" s="98">
        <f t="shared" si="155"/>
        <v>823.21988503086459</v>
      </c>
      <c r="AO211" s="98">
        <f t="shared" si="137"/>
        <v>0.22867219028635127</v>
      </c>
      <c r="AP211" s="27">
        <f t="shared" si="138"/>
        <v>0</v>
      </c>
      <c r="AQ211" s="27">
        <f t="shared" si="139"/>
        <v>0</v>
      </c>
      <c r="AR211" s="27">
        <f t="shared" si="140"/>
        <v>0</v>
      </c>
      <c r="AS211" s="27">
        <f t="shared" si="141"/>
        <v>0</v>
      </c>
      <c r="AT211" s="27">
        <f t="shared" si="118"/>
        <v>0</v>
      </c>
      <c r="AU211" s="27">
        <f t="shared" si="118"/>
        <v>0</v>
      </c>
      <c r="AV211" s="27">
        <f t="shared" si="142"/>
        <v>0</v>
      </c>
      <c r="AW211" s="27">
        <f t="shared" si="143"/>
        <v>0</v>
      </c>
      <c r="AX211" s="27">
        <f t="shared" si="144"/>
        <v>0</v>
      </c>
      <c r="AY211" s="27">
        <f>AN211-AW211</f>
        <v>823.21988503086459</v>
      </c>
      <c r="AZ211" s="110">
        <f t="shared" si="145"/>
        <v>0.22867219028635127</v>
      </c>
      <c r="BB211" s="65">
        <v>0</v>
      </c>
      <c r="BC211" s="83">
        <f t="shared" si="146"/>
        <v>0</v>
      </c>
      <c r="BD211" s="83">
        <f t="shared" si="147"/>
        <v>0</v>
      </c>
      <c r="BE211" s="83">
        <f t="shared" si="148"/>
        <v>0</v>
      </c>
      <c r="BF211" s="83">
        <f t="shared" si="149"/>
        <v>0</v>
      </c>
      <c r="BG211" s="83">
        <f t="shared" si="150"/>
        <v>0</v>
      </c>
    </row>
    <row r="212" spans="2:59">
      <c r="B212" s="9" t="s">
        <v>32</v>
      </c>
      <c r="C212" s="9">
        <v>201</v>
      </c>
      <c r="D212" s="9">
        <v>201</v>
      </c>
      <c r="E212" s="18">
        <v>14</v>
      </c>
      <c r="F212" s="66">
        <f t="shared" si="119"/>
        <v>3.8888888888888888</v>
      </c>
      <c r="G212" s="17">
        <f t="shared" si="151"/>
        <v>0.27777777777777779</v>
      </c>
      <c r="H212" s="17">
        <f t="shared" si="120"/>
        <v>101</v>
      </c>
      <c r="I212" s="28">
        <f>'Ducati Panigale 1199 data'!$C$8*G212</f>
        <v>77.222222222222229</v>
      </c>
      <c r="J212" s="28">
        <f>'Ducati Panigale 1199 data'!$C$8*'Ducati Panigale 1199 data'!$C$15*'Ducati Panigale 1199 data'!$C$10</f>
        <v>54.543600000000005</v>
      </c>
      <c r="K212" s="28">
        <f>(0.5*'Ducati Panigale 1199 data'!$C$12)*'Ducati Panigale 1199 data'!$C$14*'Ducati Panigale 1199 data'!$C$11*F212^2</f>
        <v>2.1397800925925927</v>
      </c>
      <c r="L212" s="28">
        <f t="shared" si="121"/>
        <v>133.90560231481481</v>
      </c>
      <c r="M212" s="28">
        <f t="shared" si="117"/>
        <v>520.74400900205762</v>
      </c>
      <c r="N212" s="17">
        <f t="shared" si="122"/>
        <v>0.52074400900205764</v>
      </c>
      <c r="O212" s="105">
        <f t="shared" si="123"/>
        <v>0</v>
      </c>
      <c r="P212" s="105">
        <f t="shared" si="124"/>
        <v>0</v>
      </c>
      <c r="Q212" s="105">
        <f t="shared" si="152"/>
        <v>36.440543922872465</v>
      </c>
      <c r="R212" s="27">
        <f t="shared" si="125"/>
        <v>1.0122373311909018E-2</v>
      </c>
      <c r="S212" s="98">
        <f t="shared" si="126"/>
        <v>0.52074400900205764</v>
      </c>
      <c r="T212" s="17">
        <f t="shared" si="153"/>
        <v>103.18140808308817</v>
      </c>
      <c r="U212" s="17">
        <f t="shared" si="127"/>
        <v>2.866150224530227E-2</v>
      </c>
      <c r="V212" s="17">
        <f t="shared" si="128"/>
        <v>34.618516726728842</v>
      </c>
      <c r="W212" s="17">
        <f t="shared" si="129"/>
        <v>33.233776057659689</v>
      </c>
      <c r="X212" s="17">
        <f t="shared" si="129"/>
        <v>31.904425015353301</v>
      </c>
      <c r="Y212" s="17">
        <f t="shared" si="130"/>
        <v>31.585380765199769</v>
      </c>
      <c r="Z212" s="17">
        <f>Y212/3600</f>
        <v>8.7737168792221577E-3</v>
      </c>
      <c r="AA212" s="17">
        <f>0.96*Y212</f>
        <v>30.321965534591776</v>
      </c>
      <c r="AB212" s="17">
        <f t="shared" si="131"/>
        <v>29.109086913208102</v>
      </c>
      <c r="AC212" s="17">
        <f t="shared" si="132"/>
        <v>27.653632567547696</v>
      </c>
      <c r="AD212" s="17">
        <f t="shared" si="133"/>
        <v>27.653632567547696</v>
      </c>
      <c r="AE212" s="17">
        <f t="shared" si="154"/>
        <v>7.6815646020965819E-3</v>
      </c>
      <c r="AF212" s="17">
        <f>T212-AD212</f>
        <v>75.527775515540469</v>
      </c>
      <c r="AG212" s="17">
        <f t="shared" si="134"/>
        <v>2.0979937643205687E-2</v>
      </c>
      <c r="AH212" s="28">
        <f>0.5*'Ducati Panigale 1199 data'!$C$8*'WLTP class 3 v5'!F212^2</f>
        <v>2102.1604938271603</v>
      </c>
      <c r="AI212" s="17">
        <f t="shared" si="135"/>
        <v>2.1021604938271601</v>
      </c>
      <c r="AJ212" s="17" t="str">
        <f>IF(N212&lt;0, AI212, "0")</f>
        <v>0</v>
      </c>
      <c r="AK212" s="98">
        <f>AK211+AJ212</f>
        <v>282.9554143518518</v>
      </c>
      <c r="AL212" s="105">
        <f t="shared" si="136"/>
        <v>7.8598726208847725E-2</v>
      </c>
      <c r="AM212" s="98">
        <f>IF(N212 &gt; 0, AI212, )</f>
        <v>2.1021604938271601</v>
      </c>
      <c r="AN212" s="98">
        <f t="shared" si="155"/>
        <v>825.3220455246917</v>
      </c>
      <c r="AO212" s="98">
        <f t="shared" si="137"/>
        <v>0.2292561237568588</v>
      </c>
      <c r="AP212" s="27">
        <f t="shared" si="138"/>
        <v>0</v>
      </c>
      <c r="AQ212" s="27">
        <f t="shared" si="139"/>
        <v>0</v>
      </c>
      <c r="AR212" s="27">
        <f t="shared" si="140"/>
        <v>0</v>
      </c>
      <c r="AS212" s="27">
        <f t="shared" si="141"/>
        <v>0</v>
      </c>
      <c r="AT212" s="27">
        <f t="shared" si="118"/>
        <v>0</v>
      </c>
      <c r="AU212" s="27">
        <f t="shared" si="118"/>
        <v>0</v>
      </c>
      <c r="AV212" s="27">
        <f t="shared" si="142"/>
        <v>0</v>
      </c>
      <c r="AW212" s="27">
        <f t="shared" si="143"/>
        <v>0</v>
      </c>
      <c r="AX212" s="27">
        <f t="shared" si="144"/>
        <v>0</v>
      </c>
      <c r="AY212" s="27">
        <f>AN212-AW212</f>
        <v>825.3220455246917</v>
      </c>
      <c r="AZ212" s="110">
        <f t="shared" si="145"/>
        <v>0.2292561237568588</v>
      </c>
      <c r="BB212" s="65">
        <v>0</v>
      </c>
      <c r="BC212" s="83">
        <f t="shared" si="146"/>
        <v>0</v>
      </c>
      <c r="BD212" s="83">
        <f t="shared" si="147"/>
        <v>0</v>
      </c>
      <c r="BE212" s="83">
        <f t="shared" si="148"/>
        <v>0</v>
      </c>
      <c r="BF212" s="83">
        <f t="shared" si="149"/>
        <v>0</v>
      </c>
      <c r="BG212" s="83">
        <f t="shared" si="150"/>
        <v>0</v>
      </c>
    </row>
    <row r="213" spans="2:59">
      <c r="B213" s="9" t="s">
        <v>32</v>
      </c>
      <c r="C213" s="9">
        <v>202</v>
      </c>
      <c r="D213" s="9">
        <v>202</v>
      </c>
      <c r="E213" s="18">
        <v>15</v>
      </c>
      <c r="F213" s="66">
        <f t="shared" si="119"/>
        <v>4.166666666666667</v>
      </c>
      <c r="G213" s="17">
        <f t="shared" si="151"/>
        <v>0.34722222222222221</v>
      </c>
      <c r="H213" s="17">
        <f t="shared" si="120"/>
        <v>101.5</v>
      </c>
      <c r="I213" s="28">
        <f>'Ducati Panigale 1199 data'!$C$8*G213</f>
        <v>96.527777777777771</v>
      </c>
      <c r="J213" s="28">
        <f>'Ducati Panigale 1199 data'!$C$8*'Ducati Panigale 1199 data'!$C$15*'Ducati Panigale 1199 data'!$C$10</f>
        <v>54.543600000000005</v>
      </c>
      <c r="K213" s="28">
        <f>(0.5*'Ducati Panigale 1199 data'!$C$12)*'Ducati Panigale 1199 data'!$C$14*'Ducati Panigale 1199 data'!$C$11*F213^2</f>
        <v>2.4563802083333339</v>
      </c>
      <c r="L213" s="28">
        <f t="shared" si="121"/>
        <v>153.52775798611111</v>
      </c>
      <c r="M213" s="28">
        <f t="shared" si="117"/>
        <v>639.69899160879629</v>
      </c>
      <c r="N213" s="17">
        <f t="shared" si="122"/>
        <v>0.63969899160879629</v>
      </c>
      <c r="O213" s="105">
        <f t="shared" si="123"/>
        <v>0</v>
      </c>
      <c r="P213" s="105">
        <f t="shared" si="124"/>
        <v>0</v>
      </c>
      <c r="Q213" s="105">
        <f t="shared" si="152"/>
        <v>36.440543922872465</v>
      </c>
      <c r="R213" s="27">
        <f t="shared" si="125"/>
        <v>1.0122373311909018E-2</v>
      </c>
      <c r="S213" s="98">
        <f t="shared" si="126"/>
        <v>0.63969899160879629</v>
      </c>
      <c r="T213" s="17">
        <f t="shared" si="153"/>
        <v>103.82110707469697</v>
      </c>
      <c r="U213" s="17">
        <f t="shared" si="127"/>
        <v>2.8839196409638047E-2</v>
      </c>
      <c r="V213" s="17">
        <f t="shared" si="128"/>
        <v>34.618516726728842</v>
      </c>
      <c r="W213" s="17">
        <f t="shared" si="129"/>
        <v>33.233776057659689</v>
      </c>
      <c r="X213" s="17">
        <f t="shared" si="129"/>
        <v>31.904425015353301</v>
      </c>
      <c r="Y213" s="17">
        <f t="shared" si="130"/>
        <v>31.585380765199769</v>
      </c>
      <c r="Z213" s="17">
        <f>Y213/3600</f>
        <v>8.7737168792221577E-3</v>
      </c>
      <c r="AA213" s="17">
        <f>0.96*Y213</f>
        <v>30.321965534591776</v>
      </c>
      <c r="AB213" s="17">
        <f t="shared" si="131"/>
        <v>29.109086913208102</v>
      </c>
      <c r="AC213" s="17">
        <f t="shared" si="132"/>
        <v>27.653632567547696</v>
      </c>
      <c r="AD213" s="17">
        <f t="shared" si="133"/>
        <v>27.653632567547696</v>
      </c>
      <c r="AE213" s="17">
        <f t="shared" si="154"/>
        <v>7.6815646020965819E-3</v>
      </c>
      <c r="AF213" s="17">
        <f>T213-AD213</f>
        <v>76.167474507149279</v>
      </c>
      <c r="AG213" s="17">
        <f t="shared" si="134"/>
        <v>2.1157631807541467E-2</v>
      </c>
      <c r="AH213" s="28">
        <f>0.5*'Ducati Panigale 1199 data'!$C$8*'WLTP class 3 v5'!F213^2</f>
        <v>2413.1944444444448</v>
      </c>
      <c r="AI213" s="17">
        <f t="shared" si="135"/>
        <v>2.4131944444444446</v>
      </c>
      <c r="AJ213" s="17" t="str">
        <f>IF(N213&lt;0, AI213, "0")</f>
        <v>0</v>
      </c>
      <c r="AK213" s="98">
        <f>AK212+AJ213</f>
        <v>282.9554143518518</v>
      </c>
      <c r="AL213" s="105">
        <f t="shared" si="136"/>
        <v>7.8598726208847725E-2</v>
      </c>
      <c r="AM213" s="98">
        <f>IF(N213 &gt; 0, AI213, )</f>
        <v>2.4131944444444446</v>
      </c>
      <c r="AN213" s="98">
        <f t="shared" si="155"/>
        <v>827.73523996913616</v>
      </c>
      <c r="AO213" s="98">
        <f t="shared" si="137"/>
        <v>0.22992645554698227</v>
      </c>
      <c r="AP213" s="27">
        <f t="shared" si="138"/>
        <v>0</v>
      </c>
      <c r="AQ213" s="27">
        <f t="shared" si="139"/>
        <v>0</v>
      </c>
      <c r="AR213" s="27">
        <f t="shared" si="140"/>
        <v>0</v>
      </c>
      <c r="AS213" s="27">
        <f t="shared" si="141"/>
        <v>0</v>
      </c>
      <c r="AT213" s="27">
        <f t="shared" si="118"/>
        <v>0</v>
      </c>
      <c r="AU213" s="27">
        <f t="shared" si="118"/>
        <v>0</v>
      </c>
      <c r="AV213" s="27">
        <f t="shared" si="142"/>
        <v>0</v>
      </c>
      <c r="AW213" s="27">
        <f t="shared" si="143"/>
        <v>0</v>
      </c>
      <c r="AX213" s="27">
        <f t="shared" si="144"/>
        <v>0</v>
      </c>
      <c r="AY213" s="27">
        <f>AN213-AW213</f>
        <v>827.73523996913616</v>
      </c>
      <c r="AZ213" s="110">
        <f t="shared" si="145"/>
        <v>0.22992645554698227</v>
      </c>
      <c r="BB213" s="65">
        <v>0</v>
      </c>
      <c r="BC213" s="83">
        <f t="shared" si="146"/>
        <v>0</v>
      </c>
      <c r="BD213" s="83">
        <f t="shared" si="147"/>
        <v>0</v>
      </c>
      <c r="BE213" s="83">
        <f t="shared" si="148"/>
        <v>0</v>
      </c>
      <c r="BF213" s="83">
        <f t="shared" si="149"/>
        <v>0</v>
      </c>
      <c r="BG213" s="83">
        <f t="shared" si="150"/>
        <v>0</v>
      </c>
    </row>
    <row r="214" spans="2:59">
      <c r="B214" s="9" t="s">
        <v>32</v>
      </c>
      <c r="C214" s="9">
        <v>203</v>
      </c>
      <c r="D214" s="9">
        <v>203</v>
      </c>
      <c r="E214" s="18">
        <v>16.5</v>
      </c>
      <c r="F214" s="66">
        <f t="shared" si="119"/>
        <v>4.583333333333333</v>
      </c>
      <c r="G214" s="17">
        <f t="shared" si="151"/>
        <v>0.55555555555555558</v>
      </c>
      <c r="H214" s="17">
        <f t="shared" si="120"/>
        <v>102</v>
      </c>
      <c r="I214" s="28">
        <f>'Ducati Panigale 1199 data'!$C$8*G214</f>
        <v>154.44444444444446</v>
      </c>
      <c r="J214" s="28">
        <f>'Ducati Panigale 1199 data'!$C$8*'Ducati Panigale 1199 data'!$C$15*'Ducati Panigale 1199 data'!$C$10</f>
        <v>54.543600000000005</v>
      </c>
      <c r="K214" s="28">
        <f>(0.5*'Ducati Panigale 1199 data'!$C$12)*'Ducati Panigale 1199 data'!$C$14*'Ducati Panigale 1199 data'!$C$11*F214^2</f>
        <v>2.9722200520833333</v>
      </c>
      <c r="L214" s="28">
        <f t="shared" si="121"/>
        <v>211.9602644965278</v>
      </c>
      <c r="M214" s="28">
        <f t="shared" si="117"/>
        <v>971.48454560908567</v>
      </c>
      <c r="N214" s="17">
        <f t="shared" si="122"/>
        <v>0.9714845456090857</v>
      </c>
      <c r="O214" s="105">
        <f t="shared" si="123"/>
        <v>0</v>
      </c>
      <c r="P214" s="105">
        <f t="shared" si="124"/>
        <v>0</v>
      </c>
      <c r="Q214" s="105">
        <f t="shared" si="152"/>
        <v>36.440543922872465</v>
      </c>
      <c r="R214" s="27">
        <f t="shared" si="125"/>
        <v>1.0122373311909018E-2</v>
      </c>
      <c r="S214" s="98">
        <f t="shared" si="126"/>
        <v>0.9714845456090857</v>
      </c>
      <c r="T214" s="17">
        <f t="shared" si="153"/>
        <v>104.79259162030606</v>
      </c>
      <c r="U214" s="17">
        <f t="shared" si="127"/>
        <v>2.9109053227862794E-2</v>
      </c>
      <c r="V214" s="17">
        <f t="shared" si="128"/>
        <v>34.618516726728842</v>
      </c>
      <c r="W214" s="17">
        <f t="shared" si="129"/>
        <v>33.233776057659689</v>
      </c>
      <c r="X214" s="17">
        <f t="shared" si="129"/>
        <v>31.904425015353301</v>
      </c>
      <c r="Y214" s="17">
        <f t="shared" si="130"/>
        <v>31.585380765199769</v>
      </c>
      <c r="Z214" s="17">
        <f>Y214/3600</f>
        <v>8.7737168792221577E-3</v>
      </c>
      <c r="AA214" s="17">
        <f>0.96*Y214</f>
        <v>30.321965534591776</v>
      </c>
      <c r="AB214" s="17">
        <f t="shared" si="131"/>
        <v>29.109086913208102</v>
      </c>
      <c r="AC214" s="17">
        <f t="shared" si="132"/>
        <v>27.653632567547696</v>
      </c>
      <c r="AD214" s="17">
        <f t="shared" si="133"/>
        <v>27.653632567547696</v>
      </c>
      <c r="AE214" s="17">
        <f t="shared" si="154"/>
        <v>7.6815646020965819E-3</v>
      </c>
      <c r="AF214" s="17">
        <f>T214-AD214</f>
        <v>77.138959052758366</v>
      </c>
      <c r="AG214" s="17">
        <f t="shared" si="134"/>
        <v>2.1427488625766211E-2</v>
      </c>
      <c r="AH214" s="28">
        <f>0.5*'Ducati Panigale 1199 data'!$C$8*'WLTP class 3 v5'!F214^2</f>
        <v>2919.9652777777774</v>
      </c>
      <c r="AI214" s="17">
        <f t="shared" si="135"/>
        <v>2.9199652777777776</v>
      </c>
      <c r="AJ214" s="17" t="str">
        <f>IF(N214&lt;0, AI214, "0")</f>
        <v>0</v>
      </c>
      <c r="AK214" s="98">
        <f>AK213+AJ214</f>
        <v>282.9554143518518</v>
      </c>
      <c r="AL214" s="105">
        <f t="shared" si="136"/>
        <v>7.8598726208847725E-2</v>
      </c>
      <c r="AM214" s="98">
        <f>IF(N214 &gt; 0, AI214, )</f>
        <v>2.9199652777777776</v>
      </c>
      <c r="AN214" s="98">
        <f t="shared" si="155"/>
        <v>830.65520524691397</v>
      </c>
      <c r="AO214" s="98">
        <f t="shared" si="137"/>
        <v>0.23073755701303167</v>
      </c>
      <c r="AP214" s="27">
        <f t="shared" si="138"/>
        <v>0</v>
      </c>
      <c r="AQ214" s="27">
        <f t="shared" si="139"/>
        <v>0</v>
      </c>
      <c r="AR214" s="27">
        <f t="shared" si="140"/>
        <v>0</v>
      </c>
      <c r="AS214" s="27">
        <f t="shared" si="141"/>
        <v>0</v>
      </c>
      <c r="AT214" s="27">
        <f t="shared" si="118"/>
        <v>0</v>
      </c>
      <c r="AU214" s="27">
        <f t="shared" si="118"/>
        <v>0</v>
      </c>
      <c r="AV214" s="27">
        <f t="shared" si="142"/>
        <v>0</v>
      </c>
      <c r="AW214" s="27">
        <f t="shared" si="143"/>
        <v>0</v>
      </c>
      <c r="AX214" s="27">
        <f t="shared" si="144"/>
        <v>0</v>
      </c>
      <c r="AY214" s="27">
        <f>AN214-AW214</f>
        <v>830.65520524691397</v>
      </c>
      <c r="AZ214" s="110">
        <f t="shared" si="145"/>
        <v>0.23073755701303167</v>
      </c>
      <c r="BB214" s="65">
        <v>0</v>
      </c>
      <c r="BC214" s="83">
        <f t="shared" si="146"/>
        <v>0</v>
      </c>
      <c r="BD214" s="83">
        <f t="shared" si="147"/>
        <v>0</v>
      </c>
      <c r="BE214" s="83">
        <f t="shared" si="148"/>
        <v>0</v>
      </c>
      <c r="BF214" s="83">
        <f t="shared" si="149"/>
        <v>0</v>
      </c>
      <c r="BG214" s="83">
        <f t="shared" si="150"/>
        <v>0</v>
      </c>
    </row>
    <row r="215" spans="2:59">
      <c r="B215" s="9" t="s">
        <v>32</v>
      </c>
      <c r="C215" s="9">
        <v>204</v>
      </c>
      <c r="D215" s="9">
        <v>204</v>
      </c>
      <c r="E215" s="18">
        <v>19</v>
      </c>
      <c r="F215" s="66">
        <f t="shared" si="119"/>
        <v>5.2777777777777777</v>
      </c>
      <c r="G215" s="17">
        <f t="shared" si="151"/>
        <v>0.65277777777777768</v>
      </c>
      <c r="H215" s="17">
        <f t="shared" si="120"/>
        <v>102.5</v>
      </c>
      <c r="I215" s="28">
        <f>'Ducati Panigale 1199 data'!$C$8*G215</f>
        <v>181.4722222222222</v>
      </c>
      <c r="J215" s="28">
        <f>'Ducati Panigale 1199 data'!$C$8*'Ducati Panigale 1199 data'!$C$15*'Ducati Panigale 1199 data'!$C$10</f>
        <v>54.543600000000005</v>
      </c>
      <c r="K215" s="28">
        <f>(0.5*'Ducati Panigale 1199 data'!$C$12)*'Ducati Panigale 1199 data'!$C$14*'Ducati Panigale 1199 data'!$C$11*F215^2</f>
        <v>3.9411255787037041</v>
      </c>
      <c r="L215" s="28">
        <f t="shared" si="121"/>
        <v>239.95694780092589</v>
      </c>
      <c r="M215" s="28">
        <f t="shared" si="117"/>
        <v>1266.4394467271088</v>
      </c>
      <c r="N215" s="17">
        <f t="shared" si="122"/>
        <v>1.2664394467271087</v>
      </c>
      <c r="O215" s="105">
        <f t="shared" si="123"/>
        <v>0</v>
      </c>
      <c r="P215" s="105">
        <f t="shared" si="124"/>
        <v>0</v>
      </c>
      <c r="Q215" s="105">
        <f t="shared" si="152"/>
        <v>36.440543922872465</v>
      </c>
      <c r="R215" s="27">
        <f t="shared" si="125"/>
        <v>1.0122373311909018E-2</v>
      </c>
      <c r="S215" s="98">
        <f t="shared" si="126"/>
        <v>1.2664394467271087</v>
      </c>
      <c r="T215" s="17">
        <f t="shared" si="153"/>
        <v>106.05903106703316</v>
      </c>
      <c r="U215" s="17">
        <f t="shared" si="127"/>
        <v>2.9460841963064768E-2</v>
      </c>
      <c r="V215" s="17">
        <f t="shared" si="128"/>
        <v>34.618516726728842</v>
      </c>
      <c r="W215" s="17">
        <f t="shared" si="129"/>
        <v>33.233776057659689</v>
      </c>
      <c r="X215" s="17">
        <f t="shared" si="129"/>
        <v>31.904425015353301</v>
      </c>
      <c r="Y215" s="17">
        <f t="shared" si="130"/>
        <v>31.585380765199769</v>
      </c>
      <c r="Z215" s="17">
        <f>Y215/3600</f>
        <v>8.7737168792221577E-3</v>
      </c>
      <c r="AA215" s="17">
        <f>0.96*Y215</f>
        <v>30.321965534591776</v>
      </c>
      <c r="AB215" s="17">
        <f t="shared" si="131"/>
        <v>29.109086913208102</v>
      </c>
      <c r="AC215" s="17">
        <f t="shared" si="132"/>
        <v>27.653632567547696</v>
      </c>
      <c r="AD215" s="17">
        <f t="shared" si="133"/>
        <v>27.653632567547696</v>
      </c>
      <c r="AE215" s="17">
        <f t="shared" si="154"/>
        <v>7.6815646020965819E-3</v>
      </c>
      <c r="AF215" s="17">
        <f>T215-AD215</f>
        <v>78.405398499485472</v>
      </c>
      <c r="AG215" s="17">
        <f t="shared" si="134"/>
        <v>2.1779277360968186E-2</v>
      </c>
      <c r="AH215" s="28">
        <f>0.5*'Ducati Panigale 1199 data'!$C$8*'WLTP class 3 v5'!F215^2</f>
        <v>3871.8364197530864</v>
      </c>
      <c r="AI215" s="17">
        <f t="shared" si="135"/>
        <v>3.8718364197530866</v>
      </c>
      <c r="AJ215" s="17" t="str">
        <f>IF(N215&lt;0, AI215, "0")</f>
        <v>0</v>
      </c>
      <c r="AK215" s="98">
        <f>AK214+AJ215</f>
        <v>282.9554143518518</v>
      </c>
      <c r="AL215" s="105">
        <f t="shared" si="136"/>
        <v>7.8598726208847725E-2</v>
      </c>
      <c r="AM215" s="98">
        <f>IF(N215 &gt; 0, AI215, )</f>
        <v>3.8718364197530866</v>
      </c>
      <c r="AN215" s="98">
        <f t="shared" si="155"/>
        <v>834.52704166666706</v>
      </c>
      <c r="AO215" s="98">
        <f t="shared" si="137"/>
        <v>0.23181306712962974</v>
      </c>
      <c r="AP215" s="27">
        <f t="shared" si="138"/>
        <v>0</v>
      </c>
      <c r="AQ215" s="27">
        <f t="shared" si="139"/>
        <v>0</v>
      </c>
      <c r="AR215" s="27">
        <f t="shared" si="140"/>
        <v>0</v>
      </c>
      <c r="AS215" s="27">
        <f t="shared" si="141"/>
        <v>0</v>
      </c>
      <c r="AT215" s="27">
        <f t="shared" si="118"/>
        <v>0</v>
      </c>
      <c r="AU215" s="27">
        <f t="shared" si="118"/>
        <v>0</v>
      </c>
      <c r="AV215" s="27">
        <f t="shared" si="142"/>
        <v>0</v>
      </c>
      <c r="AW215" s="27">
        <f t="shared" si="143"/>
        <v>0</v>
      </c>
      <c r="AX215" s="27">
        <f t="shared" si="144"/>
        <v>0</v>
      </c>
      <c r="AY215" s="27">
        <f>AN215-AW215</f>
        <v>834.52704166666706</v>
      </c>
      <c r="AZ215" s="110">
        <f t="shared" si="145"/>
        <v>0.23181306712962974</v>
      </c>
      <c r="BB215" s="65">
        <v>0</v>
      </c>
      <c r="BC215" s="83">
        <f t="shared" si="146"/>
        <v>0</v>
      </c>
      <c r="BD215" s="83">
        <f t="shared" si="147"/>
        <v>0</v>
      </c>
      <c r="BE215" s="83">
        <f t="shared" si="148"/>
        <v>0</v>
      </c>
      <c r="BF215" s="83">
        <f t="shared" si="149"/>
        <v>0</v>
      </c>
      <c r="BG215" s="83">
        <f t="shared" si="150"/>
        <v>0</v>
      </c>
    </row>
    <row r="216" spans="2:59">
      <c r="B216" s="9" t="s">
        <v>32</v>
      </c>
      <c r="C216" s="9">
        <v>205</v>
      </c>
      <c r="D216" s="9">
        <v>205</v>
      </c>
      <c r="E216" s="18">
        <v>21.2</v>
      </c>
      <c r="F216" s="66">
        <f t="shared" si="119"/>
        <v>5.8888888888888893</v>
      </c>
      <c r="G216" s="17">
        <f t="shared" si="151"/>
        <v>0.66666666666666674</v>
      </c>
      <c r="H216" s="17">
        <f t="shared" si="120"/>
        <v>103</v>
      </c>
      <c r="I216" s="28">
        <f>'Ducati Panigale 1199 data'!$C$8*G216</f>
        <v>185.33333333333334</v>
      </c>
      <c r="J216" s="28">
        <f>'Ducati Panigale 1199 data'!$C$8*'Ducati Panigale 1199 data'!$C$15*'Ducati Panigale 1199 data'!$C$10</f>
        <v>54.543600000000005</v>
      </c>
      <c r="K216" s="28">
        <f>(0.5*'Ducati Panigale 1199 data'!$C$12)*'Ducati Panigale 1199 data'!$C$14*'Ducati Panigale 1199 data'!$C$11*F216^2</f>
        <v>4.9066467592592611</v>
      </c>
      <c r="L216" s="28">
        <f t="shared" si="121"/>
        <v>244.78358009259262</v>
      </c>
      <c r="M216" s="28">
        <f t="shared" si="117"/>
        <v>1441.5033049897122</v>
      </c>
      <c r="N216" s="17">
        <f t="shared" si="122"/>
        <v>1.4415033049897121</v>
      </c>
      <c r="O216" s="105">
        <f t="shared" si="123"/>
        <v>0</v>
      </c>
      <c r="P216" s="105">
        <f t="shared" si="124"/>
        <v>0</v>
      </c>
      <c r="Q216" s="105">
        <f t="shared" si="152"/>
        <v>36.440543922872465</v>
      </c>
      <c r="R216" s="27">
        <f t="shared" si="125"/>
        <v>1.0122373311909018E-2</v>
      </c>
      <c r="S216" s="98">
        <f t="shared" si="126"/>
        <v>1.4415033049897121</v>
      </c>
      <c r="T216" s="17">
        <f t="shared" si="153"/>
        <v>107.50053437202287</v>
      </c>
      <c r="U216" s="17">
        <f t="shared" si="127"/>
        <v>2.9861259547784132E-2</v>
      </c>
      <c r="V216" s="17">
        <f t="shared" si="128"/>
        <v>34.618516726728842</v>
      </c>
      <c r="W216" s="17">
        <f t="shared" si="129"/>
        <v>33.233776057659689</v>
      </c>
      <c r="X216" s="17">
        <f t="shared" si="129"/>
        <v>31.904425015353301</v>
      </c>
      <c r="Y216" s="17">
        <f t="shared" si="130"/>
        <v>31.585380765199769</v>
      </c>
      <c r="Z216" s="17">
        <f>Y216/3600</f>
        <v>8.7737168792221577E-3</v>
      </c>
      <c r="AA216" s="17">
        <f>0.96*Y216</f>
        <v>30.321965534591776</v>
      </c>
      <c r="AB216" s="17">
        <f t="shared" si="131"/>
        <v>29.109086913208102</v>
      </c>
      <c r="AC216" s="17">
        <f t="shared" si="132"/>
        <v>27.653632567547696</v>
      </c>
      <c r="AD216" s="17">
        <f t="shared" si="133"/>
        <v>27.653632567547696</v>
      </c>
      <c r="AE216" s="17">
        <f t="shared" si="154"/>
        <v>7.6815646020965819E-3</v>
      </c>
      <c r="AF216" s="17">
        <f>T216-AD216</f>
        <v>79.846901804475181</v>
      </c>
      <c r="AG216" s="17">
        <f t="shared" si="134"/>
        <v>2.2179694945687549E-2</v>
      </c>
      <c r="AH216" s="28">
        <f>0.5*'Ducati Panigale 1199 data'!$C$8*'WLTP class 3 v5'!F216^2</f>
        <v>4820.3827160493838</v>
      </c>
      <c r="AI216" s="17">
        <f t="shared" si="135"/>
        <v>4.8203827160493837</v>
      </c>
      <c r="AJ216" s="17" t="str">
        <f>IF(N216&lt;0, AI216, "0")</f>
        <v>0</v>
      </c>
      <c r="AK216" s="98">
        <f>AK215+AJ216</f>
        <v>282.9554143518518</v>
      </c>
      <c r="AL216" s="105">
        <f t="shared" si="136"/>
        <v>7.8598726208847725E-2</v>
      </c>
      <c r="AM216" s="98">
        <f>IF(N216 &gt; 0, AI216, )</f>
        <v>4.8203827160493837</v>
      </c>
      <c r="AN216" s="98">
        <f t="shared" si="155"/>
        <v>839.34742438271644</v>
      </c>
      <c r="AO216" s="98">
        <f t="shared" si="137"/>
        <v>0.23315206232853233</v>
      </c>
      <c r="AP216" s="27">
        <f t="shared" si="138"/>
        <v>0</v>
      </c>
      <c r="AQ216" s="27">
        <f t="shared" si="139"/>
        <v>0</v>
      </c>
      <c r="AR216" s="27">
        <f t="shared" si="140"/>
        <v>0</v>
      </c>
      <c r="AS216" s="27">
        <f t="shared" si="141"/>
        <v>0</v>
      </c>
      <c r="AT216" s="27">
        <f t="shared" si="118"/>
        <v>0</v>
      </c>
      <c r="AU216" s="27">
        <f t="shared" si="118"/>
        <v>0</v>
      </c>
      <c r="AV216" s="27">
        <f t="shared" si="142"/>
        <v>0</v>
      </c>
      <c r="AW216" s="27">
        <f t="shared" si="143"/>
        <v>0</v>
      </c>
      <c r="AX216" s="27">
        <f t="shared" si="144"/>
        <v>0</v>
      </c>
      <c r="AY216" s="27">
        <f>AN216-AW216</f>
        <v>839.34742438271644</v>
      </c>
      <c r="AZ216" s="110">
        <f t="shared" si="145"/>
        <v>0.23315206232853233</v>
      </c>
      <c r="BB216" s="65">
        <v>0</v>
      </c>
      <c r="BC216" s="83">
        <f t="shared" si="146"/>
        <v>0</v>
      </c>
      <c r="BD216" s="83">
        <f t="shared" si="147"/>
        <v>0</v>
      </c>
      <c r="BE216" s="83">
        <f t="shared" si="148"/>
        <v>0</v>
      </c>
      <c r="BF216" s="83">
        <f t="shared" si="149"/>
        <v>0</v>
      </c>
      <c r="BG216" s="83">
        <f t="shared" si="150"/>
        <v>0</v>
      </c>
    </row>
    <row r="217" spans="2:59">
      <c r="B217" s="9" t="s">
        <v>32</v>
      </c>
      <c r="C217" s="9">
        <v>206</v>
      </c>
      <c r="D217" s="9">
        <v>206</v>
      </c>
      <c r="E217" s="18">
        <v>23.8</v>
      </c>
      <c r="F217" s="66">
        <f t="shared" si="119"/>
        <v>6.6111111111111107</v>
      </c>
      <c r="G217" s="17">
        <f t="shared" si="151"/>
        <v>0.79166666666666652</v>
      </c>
      <c r="H217" s="17">
        <f t="shared" si="120"/>
        <v>103.5</v>
      </c>
      <c r="I217" s="28">
        <f>'Ducati Panigale 1199 data'!$C$8*G217</f>
        <v>220.08333333333329</v>
      </c>
      <c r="J217" s="28">
        <f>'Ducati Panigale 1199 data'!$C$8*'Ducati Panigale 1199 data'!$C$15*'Ducati Panigale 1199 data'!$C$10</f>
        <v>54.543600000000005</v>
      </c>
      <c r="K217" s="28">
        <f>(0.5*'Ducati Panigale 1199 data'!$C$12)*'Ducati Panigale 1199 data'!$C$14*'Ducati Panigale 1199 data'!$C$11*F217^2</f>
        <v>6.1839644675925927</v>
      </c>
      <c r="L217" s="28">
        <f t="shared" si="121"/>
        <v>280.81089780092589</v>
      </c>
      <c r="M217" s="28">
        <f t="shared" si="117"/>
        <v>1856.4720465727878</v>
      </c>
      <c r="N217" s="17">
        <f t="shared" si="122"/>
        <v>1.8564720465727877</v>
      </c>
      <c r="O217" s="105">
        <f t="shared" si="123"/>
        <v>0</v>
      </c>
      <c r="P217" s="105">
        <f t="shared" si="124"/>
        <v>0</v>
      </c>
      <c r="Q217" s="105">
        <f t="shared" si="152"/>
        <v>36.440543922872465</v>
      </c>
      <c r="R217" s="27">
        <f t="shared" si="125"/>
        <v>1.0122373311909018E-2</v>
      </c>
      <c r="S217" s="98">
        <f t="shared" si="126"/>
        <v>1.8564720465727877</v>
      </c>
      <c r="T217" s="17">
        <f t="shared" si="153"/>
        <v>109.35700641859566</v>
      </c>
      <c r="U217" s="17">
        <f t="shared" si="127"/>
        <v>3.0376946227387683E-2</v>
      </c>
      <c r="V217" s="17">
        <f t="shared" si="128"/>
        <v>34.618516726728842</v>
      </c>
      <c r="W217" s="17">
        <f t="shared" si="129"/>
        <v>33.233776057659689</v>
      </c>
      <c r="X217" s="17">
        <f t="shared" si="129"/>
        <v>31.904425015353301</v>
      </c>
      <c r="Y217" s="17">
        <f t="shared" si="130"/>
        <v>31.585380765199769</v>
      </c>
      <c r="Z217" s="17">
        <f>Y217/3600</f>
        <v>8.7737168792221577E-3</v>
      </c>
      <c r="AA217" s="17">
        <f>0.96*Y217</f>
        <v>30.321965534591776</v>
      </c>
      <c r="AB217" s="17">
        <f t="shared" si="131"/>
        <v>29.109086913208102</v>
      </c>
      <c r="AC217" s="17">
        <f t="shared" si="132"/>
        <v>27.653632567547696</v>
      </c>
      <c r="AD217" s="17">
        <f t="shared" si="133"/>
        <v>27.653632567547696</v>
      </c>
      <c r="AE217" s="17">
        <f t="shared" si="154"/>
        <v>7.6815646020965819E-3</v>
      </c>
      <c r="AF217" s="17">
        <f>T217-AD217</f>
        <v>81.703373851047957</v>
      </c>
      <c r="AG217" s="17">
        <f t="shared" si="134"/>
        <v>2.2695381625291101E-2</v>
      </c>
      <c r="AH217" s="28">
        <f>0.5*'Ducati Panigale 1199 data'!$C$8*'WLTP class 3 v5'!F217^2</f>
        <v>6075.2438271604933</v>
      </c>
      <c r="AI217" s="17">
        <f t="shared" si="135"/>
        <v>6.0752438271604934</v>
      </c>
      <c r="AJ217" s="17" t="str">
        <f>IF(N217&lt;0, AI217, "0")</f>
        <v>0</v>
      </c>
      <c r="AK217" s="98">
        <f>AK216+AJ217</f>
        <v>282.9554143518518</v>
      </c>
      <c r="AL217" s="105">
        <f t="shared" si="136"/>
        <v>7.8598726208847725E-2</v>
      </c>
      <c r="AM217" s="98">
        <f>IF(N217 &gt; 0, AI217, )</f>
        <v>6.0752438271604934</v>
      </c>
      <c r="AN217" s="98">
        <f t="shared" si="155"/>
        <v>845.42266820987697</v>
      </c>
      <c r="AO217" s="98">
        <f t="shared" si="137"/>
        <v>0.23483963005829916</v>
      </c>
      <c r="AP217" s="27">
        <f t="shared" si="138"/>
        <v>0</v>
      </c>
      <c r="AQ217" s="27">
        <f t="shared" si="139"/>
        <v>0</v>
      </c>
      <c r="AR217" s="27">
        <f t="shared" si="140"/>
        <v>0</v>
      </c>
      <c r="AS217" s="27">
        <f t="shared" si="141"/>
        <v>0</v>
      </c>
      <c r="AT217" s="27">
        <f t="shared" si="118"/>
        <v>0</v>
      </c>
      <c r="AU217" s="27">
        <f t="shared" si="118"/>
        <v>0</v>
      </c>
      <c r="AV217" s="27">
        <f t="shared" si="142"/>
        <v>0</v>
      </c>
      <c r="AW217" s="27">
        <f t="shared" si="143"/>
        <v>0</v>
      </c>
      <c r="AX217" s="27">
        <f t="shared" si="144"/>
        <v>0</v>
      </c>
      <c r="AY217" s="27">
        <f>AN217-AW217</f>
        <v>845.42266820987697</v>
      </c>
      <c r="AZ217" s="110">
        <f t="shared" si="145"/>
        <v>0.23483963005829916</v>
      </c>
      <c r="BB217" s="65">
        <v>0</v>
      </c>
      <c r="BC217" s="83">
        <f t="shared" si="146"/>
        <v>0</v>
      </c>
      <c r="BD217" s="83">
        <f t="shared" si="147"/>
        <v>0</v>
      </c>
      <c r="BE217" s="83">
        <f t="shared" si="148"/>
        <v>0</v>
      </c>
      <c r="BF217" s="83">
        <f t="shared" si="149"/>
        <v>0</v>
      </c>
      <c r="BG217" s="83">
        <f t="shared" si="150"/>
        <v>0</v>
      </c>
    </row>
    <row r="218" spans="2:59">
      <c r="B218" s="9" t="s">
        <v>32</v>
      </c>
      <c r="C218" s="9">
        <v>207</v>
      </c>
      <c r="D218" s="9">
        <v>207</v>
      </c>
      <c r="E218" s="18">
        <v>26.9</v>
      </c>
      <c r="F218" s="66">
        <f t="shared" si="119"/>
        <v>7.4722222222222223</v>
      </c>
      <c r="G218" s="17">
        <f t="shared" si="151"/>
        <v>0.80555555555555558</v>
      </c>
      <c r="H218" s="17">
        <f t="shared" si="120"/>
        <v>104</v>
      </c>
      <c r="I218" s="28">
        <f>'Ducati Panigale 1199 data'!$C$8*G218</f>
        <v>223.94444444444446</v>
      </c>
      <c r="J218" s="28">
        <f>'Ducati Panigale 1199 data'!$C$8*'Ducati Panigale 1199 data'!$C$15*'Ducati Panigale 1199 data'!$C$10</f>
        <v>54.543600000000005</v>
      </c>
      <c r="K218" s="28">
        <f>(0.5*'Ducati Panigale 1199 data'!$C$12)*'Ducati Panigale 1199 data'!$C$14*'Ducati Panigale 1199 data'!$C$11*F218^2</f>
        <v>7.8998279224537047</v>
      </c>
      <c r="L218" s="28">
        <f t="shared" si="121"/>
        <v>286.38787236689819</v>
      </c>
      <c r="M218" s="28">
        <f t="shared" si="117"/>
        <v>2139.9538240748784</v>
      </c>
      <c r="N218" s="17">
        <f t="shared" si="122"/>
        <v>2.1399538240748783</v>
      </c>
      <c r="O218" s="105">
        <f t="shared" si="123"/>
        <v>0</v>
      </c>
      <c r="P218" s="105">
        <f t="shared" si="124"/>
        <v>0</v>
      </c>
      <c r="Q218" s="105">
        <f t="shared" si="152"/>
        <v>36.440543922872465</v>
      </c>
      <c r="R218" s="27">
        <f t="shared" si="125"/>
        <v>1.0122373311909018E-2</v>
      </c>
      <c r="S218" s="98">
        <f t="shared" si="126"/>
        <v>2.1399538240748783</v>
      </c>
      <c r="T218" s="17">
        <f t="shared" si="153"/>
        <v>111.49696024267054</v>
      </c>
      <c r="U218" s="17">
        <f t="shared" si="127"/>
        <v>3.0971377845186263E-2</v>
      </c>
      <c r="V218" s="17">
        <f t="shared" si="128"/>
        <v>34.618516726728842</v>
      </c>
      <c r="W218" s="17">
        <f t="shared" si="129"/>
        <v>33.233776057659689</v>
      </c>
      <c r="X218" s="17">
        <f t="shared" si="129"/>
        <v>31.904425015353301</v>
      </c>
      <c r="Y218" s="17">
        <f t="shared" si="130"/>
        <v>31.585380765199769</v>
      </c>
      <c r="Z218" s="17">
        <f>Y218/3600</f>
        <v>8.7737168792221577E-3</v>
      </c>
      <c r="AA218" s="17">
        <f>0.96*Y218</f>
        <v>30.321965534591776</v>
      </c>
      <c r="AB218" s="17">
        <f t="shared" si="131"/>
        <v>29.109086913208102</v>
      </c>
      <c r="AC218" s="17">
        <f t="shared" si="132"/>
        <v>27.653632567547696</v>
      </c>
      <c r="AD218" s="17">
        <f t="shared" si="133"/>
        <v>27.653632567547696</v>
      </c>
      <c r="AE218" s="17">
        <f t="shared" si="154"/>
        <v>7.6815646020965819E-3</v>
      </c>
      <c r="AF218" s="17">
        <f>T218-AD218</f>
        <v>83.84332767512285</v>
      </c>
      <c r="AG218" s="17">
        <f t="shared" si="134"/>
        <v>2.328981324308968E-2</v>
      </c>
      <c r="AH218" s="28">
        <f>0.5*'Ducati Panigale 1199 data'!$C$8*'WLTP class 3 v5'!F218^2</f>
        <v>7760.9405864197533</v>
      </c>
      <c r="AI218" s="17">
        <f t="shared" si="135"/>
        <v>7.7609405864197534</v>
      </c>
      <c r="AJ218" s="17" t="str">
        <f>IF(N218&lt;0, AI218, "0")</f>
        <v>0</v>
      </c>
      <c r="AK218" s="98">
        <f>AK217+AJ218</f>
        <v>282.9554143518518</v>
      </c>
      <c r="AL218" s="105">
        <f t="shared" si="136"/>
        <v>7.8598726208847725E-2</v>
      </c>
      <c r="AM218" s="98">
        <f>IF(N218 &gt; 0, AI218, )</f>
        <v>7.7609405864197534</v>
      </c>
      <c r="AN218" s="98">
        <f t="shared" si="155"/>
        <v>853.18360879629677</v>
      </c>
      <c r="AO218" s="98">
        <f t="shared" si="137"/>
        <v>0.2369954468878602</v>
      </c>
      <c r="AP218" s="27">
        <f t="shared" si="138"/>
        <v>0</v>
      </c>
      <c r="AQ218" s="27">
        <f t="shared" si="139"/>
        <v>0</v>
      </c>
      <c r="AR218" s="27">
        <f t="shared" si="140"/>
        <v>0</v>
      </c>
      <c r="AS218" s="27">
        <f t="shared" si="141"/>
        <v>0</v>
      </c>
      <c r="AT218" s="27">
        <f t="shared" si="118"/>
        <v>0</v>
      </c>
      <c r="AU218" s="27">
        <f t="shared" si="118"/>
        <v>0</v>
      </c>
      <c r="AV218" s="27">
        <f t="shared" si="142"/>
        <v>0</v>
      </c>
      <c r="AW218" s="27">
        <f t="shared" si="143"/>
        <v>0</v>
      </c>
      <c r="AX218" s="27">
        <f t="shared" si="144"/>
        <v>0</v>
      </c>
      <c r="AY218" s="27">
        <f>AN218-AW218</f>
        <v>853.18360879629677</v>
      </c>
      <c r="AZ218" s="110">
        <f t="shared" si="145"/>
        <v>0.2369954468878602</v>
      </c>
      <c r="BB218" s="65">
        <v>0</v>
      </c>
      <c r="BC218" s="83">
        <f t="shared" si="146"/>
        <v>0</v>
      </c>
      <c r="BD218" s="83">
        <f t="shared" si="147"/>
        <v>0</v>
      </c>
      <c r="BE218" s="83">
        <f t="shared" si="148"/>
        <v>0</v>
      </c>
      <c r="BF218" s="83">
        <f t="shared" si="149"/>
        <v>0</v>
      </c>
      <c r="BG218" s="83">
        <f t="shared" si="150"/>
        <v>0</v>
      </c>
    </row>
    <row r="219" spans="2:59">
      <c r="B219" s="9" t="s">
        <v>32</v>
      </c>
      <c r="C219" s="9">
        <v>208</v>
      </c>
      <c r="D219" s="9">
        <v>208</v>
      </c>
      <c r="E219" s="18">
        <v>29.6</v>
      </c>
      <c r="F219" s="66">
        <f t="shared" si="119"/>
        <v>8.2222222222222214</v>
      </c>
      <c r="G219" s="17">
        <f t="shared" si="151"/>
        <v>0.70833333333333348</v>
      </c>
      <c r="H219" s="17">
        <f t="shared" si="120"/>
        <v>104.5</v>
      </c>
      <c r="I219" s="28">
        <f>'Ducati Panigale 1199 data'!$C$8*G219</f>
        <v>196.91666666666671</v>
      </c>
      <c r="J219" s="28">
        <f>'Ducati Panigale 1199 data'!$C$8*'Ducati Panigale 1199 data'!$C$15*'Ducati Panigale 1199 data'!$C$10</f>
        <v>54.543600000000005</v>
      </c>
      <c r="K219" s="28">
        <f>(0.5*'Ducati Panigale 1199 data'!$C$12)*'Ducati Panigale 1199 data'!$C$14*'Ducati Panigale 1199 data'!$C$11*F219^2</f>
        <v>9.5652537037037018</v>
      </c>
      <c r="L219" s="28">
        <f t="shared" si="121"/>
        <v>261.02552037037043</v>
      </c>
      <c r="M219" s="28">
        <f t="shared" si="117"/>
        <v>2146.2098341563787</v>
      </c>
      <c r="N219" s="17">
        <f t="shared" si="122"/>
        <v>2.1462098341563789</v>
      </c>
      <c r="O219" s="105">
        <f t="shared" si="123"/>
        <v>0</v>
      </c>
      <c r="P219" s="105">
        <f t="shared" si="124"/>
        <v>0</v>
      </c>
      <c r="Q219" s="105">
        <f t="shared" si="152"/>
        <v>36.440543922872465</v>
      </c>
      <c r="R219" s="27">
        <f t="shared" si="125"/>
        <v>1.0122373311909018E-2</v>
      </c>
      <c r="S219" s="98">
        <f t="shared" si="126"/>
        <v>2.1462098341563789</v>
      </c>
      <c r="T219" s="17">
        <f t="shared" si="153"/>
        <v>113.64317007682692</v>
      </c>
      <c r="U219" s="17">
        <f t="shared" si="127"/>
        <v>3.1567547243563032E-2</v>
      </c>
      <c r="V219" s="17">
        <f t="shared" si="128"/>
        <v>34.618516726728842</v>
      </c>
      <c r="W219" s="17">
        <f t="shared" si="129"/>
        <v>33.233776057659689</v>
      </c>
      <c r="X219" s="17">
        <f t="shared" si="129"/>
        <v>31.904425015353301</v>
      </c>
      <c r="Y219" s="17">
        <f t="shared" si="130"/>
        <v>31.585380765199769</v>
      </c>
      <c r="Z219" s="17">
        <f>Y219/3600</f>
        <v>8.7737168792221577E-3</v>
      </c>
      <c r="AA219" s="17">
        <f>0.96*Y219</f>
        <v>30.321965534591776</v>
      </c>
      <c r="AB219" s="17">
        <f t="shared" si="131"/>
        <v>29.109086913208102</v>
      </c>
      <c r="AC219" s="17">
        <f t="shared" si="132"/>
        <v>27.653632567547696</v>
      </c>
      <c r="AD219" s="17">
        <f t="shared" si="133"/>
        <v>27.653632567547696</v>
      </c>
      <c r="AE219" s="17">
        <f t="shared" si="154"/>
        <v>7.6815646020965819E-3</v>
      </c>
      <c r="AF219" s="17">
        <f>T219-AD219</f>
        <v>85.989537509279216</v>
      </c>
      <c r="AG219" s="17">
        <f t="shared" si="134"/>
        <v>2.3885982641466449E-2</v>
      </c>
      <c r="AH219" s="28">
        <f>0.5*'Ducati Panigale 1199 data'!$C$8*'WLTP class 3 v5'!F219^2</f>
        <v>9397.0864197530846</v>
      </c>
      <c r="AI219" s="17">
        <f t="shared" si="135"/>
        <v>9.3970864197530837</v>
      </c>
      <c r="AJ219" s="17" t="str">
        <f>IF(N219&lt;0, AI219, "0")</f>
        <v>0</v>
      </c>
      <c r="AK219" s="98">
        <f>AK218+AJ219</f>
        <v>282.9554143518518</v>
      </c>
      <c r="AL219" s="105">
        <f t="shared" si="136"/>
        <v>7.8598726208847725E-2</v>
      </c>
      <c r="AM219" s="98">
        <f>IF(N219 &gt; 0, AI219, )</f>
        <v>9.3970864197530837</v>
      </c>
      <c r="AN219" s="98">
        <f t="shared" si="155"/>
        <v>862.58069521604989</v>
      </c>
      <c r="AO219" s="98">
        <f t="shared" si="137"/>
        <v>0.23960574867112497</v>
      </c>
      <c r="AP219" s="27">
        <f t="shared" si="138"/>
        <v>0</v>
      </c>
      <c r="AQ219" s="27">
        <f t="shared" si="139"/>
        <v>0</v>
      </c>
      <c r="AR219" s="27">
        <f t="shared" si="140"/>
        <v>0</v>
      </c>
      <c r="AS219" s="27">
        <f t="shared" si="141"/>
        <v>0</v>
      </c>
      <c r="AT219" s="27">
        <f t="shared" si="118"/>
        <v>0</v>
      </c>
      <c r="AU219" s="27">
        <f t="shared" si="118"/>
        <v>0</v>
      </c>
      <c r="AV219" s="27">
        <f t="shared" si="142"/>
        <v>0</v>
      </c>
      <c r="AW219" s="27">
        <f t="shared" si="143"/>
        <v>0</v>
      </c>
      <c r="AX219" s="27">
        <f t="shared" si="144"/>
        <v>0</v>
      </c>
      <c r="AY219" s="27">
        <f>AN219-AW219</f>
        <v>862.58069521604989</v>
      </c>
      <c r="AZ219" s="110">
        <f t="shared" si="145"/>
        <v>0.23960574867112497</v>
      </c>
      <c r="BB219" s="65">
        <v>0</v>
      </c>
      <c r="BC219" s="83">
        <f t="shared" si="146"/>
        <v>0</v>
      </c>
      <c r="BD219" s="83">
        <f t="shared" si="147"/>
        <v>0</v>
      </c>
      <c r="BE219" s="83">
        <f t="shared" si="148"/>
        <v>0</v>
      </c>
      <c r="BF219" s="83">
        <f t="shared" si="149"/>
        <v>0</v>
      </c>
      <c r="BG219" s="83">
        <f t="shared" si="150"/>
        <v>0</v>
      </c>
    </row>
    <row r="220" spans="2:59">
      <c r="B220" s="9" t="s">
        <v>32</v>
      </c>
      <c r="C220" s="9">
        <v>209</v>
      </c>
      <c r="D220" s="9">
        <v>209</v>
      </c>
      <c r="E220" s="18">
        <v>32</v>
      </c>
      <c r="F220" s="66">
        <f t="shared" si="119"/>
        <v>8.8888888888888893</v>
      </c>
      <c r="G220" s="17">
        <f t="shared" si="151"/>
        <v>0.7777777777777779</v>
      </c>
      <c r="H220" s="17">
        <f t="shared" si="120"/>
        <v>105</v>
      </c>
      <c r="I220" s="28">
        <f>'Ducati Panigale 1199 data'!$C$8*G220</f>
        <v>216.22222222222226</v>
      </c>
      <c r="J220" s="28">
        <f>'Ducati Panigale 1199 data'!$C$8*'Ducati Panigale 1199 data'!$C$15*'Ducati Panigale 1199 data'!$C$10</f>
        <v>54.543600000000005</v>
      </c>
      <c r="K220" s="28">
        <f>(0.5*'Ducati Panigale 1199 data'!$C$12)*'Ducati Panigale 1199 data'!$C$14*'Ducati Panigale 1199 data'!$C$11*F220^2</f>
        <v>11.179259259259261</v>
      </c>
      <c r="L220" s="28">
        <f t="shared" si="121"/>
        <v>281.94508148148151</v>
      </c>
      <c r="M220" s="28">
        <f t="shared" si="117"/>
        <v>2506.1785020576135</v>
      </c>
      <c r="N220" s="17">
        <f t="shared" si="122"/>
        <v>2.5061785020576135</v>
      </c>
      <c r="O220" s="105">
        <f t="shared" si="123"/>
        <v>0</v>
      </c>
      <c r="P220" s="105">
        <f t="shared" si="124"/>
        <v>0</v>
      </c>
      <c r="Q220" s="105">
        <f t="shared" si="152"/>
        <v>36.440543922872465</v>
      </c>
      <c r="R220" s="27">
        <f t="shared" si="125"/>
        <v>1.0122373311909018E-2</v>
      </c>
      <c r="S220" s="98">
        <f t="shared" si="126"/>
        <v>2.5061785020576135</v>
      </c>
      <c r="T220" s="17">
        <f t="shared" si="153"/>
        <v>116.14934857888453</v>
      </c>
      <c r="U220" s="17">
        <f t="shared" si="127"/>
        <v>3.2263707938579037E-2</v>
      </c>
      <c r="V220" s="17">
        <f t="shared" si="128"/>
        <v>34.618516726728842</v>
      </c>
      <c r="W220" s="17">
        <f t="shared" si="129"/>
        <v>33.233776057659689</v>
      </c>
      <c r="X220" s="17">
        <f t="shared" si="129"/>
        <v>31.904425015353301</v>
      </c>
      <c r="Y220" s="17">
        <f t="shared" si="130"/>
        <v>31.585380765199769</v>
      </c>
      <c r="Z220" s="17">
        <f>Y220/3600</f>
        <v>8.7737168792221577E-3</v>
      </c>
      <c r="AA220" s="17">
        <f>0.96*Y220</f>
        <v>30.321965534591776</v>
      </c>
      <c r="AB220" s="17">
        <f t="shared" si="131"/>
        <v>29.109086913208102</v>
      </c>
      <c r="AC220" s="17">
        <f t="shared" si="132"/>
        <v>27.653632567547696</v>
      </c>
      <c r="AD220" s="17">
        <f t="shared" si="133"/>
        <v>27.653632567547696</v>
      </c>
      <c r="AE220" s="17">
        <f t="shared" si="154"/>
        <v>7.6815646020965819E-3</v>
      </c>
      <c r="AF220" s="17">
        <f>T220-AD220</f>
        <v>88.495716011336839</v>
      </c>
      <c r="AG220" s="17">
        <f t="shared" si="134"/>
        <v>2.4582143336482454E-2</v>
      </c>
      <c r="AH220" s="28">
        <f>0.5*'Ducati Panigale 1199 data'!$C$8*'WLTP class 3 v5'!F220^2</f>
        <v>10982.716049382718</v>
      </c>
      <c r="AI220" s="17">
        <f t="shared" si="135"/>
        <v>10.982716049382718</v>
      </c>
      <c r="AJ220" s="17" t="str">
        <f>IF(N220&lt;0, AI220, "0")</f>
        <v>0</v>
      </c>
      <c r="AK220" s="98">
        <f>AK219+AJ220</f>
        <v>282.9554143518518</v>
      </c>
      <c r="AL220" s="105">
        <f t="shared" si="136"/>
        <v>7.8598726208847725E-2</v>
      </c>
      <c r="AM220" s="98">
        <f>IF(N220 &gt; 0, AI220, )</f>
        <v>10.982716049382718</v>
      </c>
      <c r="AN220" s="98">
        <f t="shared" si="155"/>
        <v>873.56341126543259</v>
      </c>
      <c r="AO220" s="98">
        <f t="shared" si="137"/>
        <v>0.24265650312928683</v>
      </c>
      <c r="AP220" s="27">
        <f t="shared" si="138"/>
        <v>0</v>
      </c>
      <c r="AQ220" s="27">
        <f t="shared" si="139"/>
        <v>0</v>
      </c>
      <c r="AR220" s="27">
        <f t="shared" si="140"/>
        <v>0</v>
      </c>
      <c r="AS220" s="27">
        <f t="shared" si="141"/>
        <v>0</v>
      </c>
      <c r="AT220" s="27">
        <f t="shared" si="118"/>
        <v>0</v>
      </c>
      <c r="AU220" s="27">
        <f t="shared" si="118"/>
        <v>0</v>
      </c>
      <c r="AV220" s="27">
        <f t="shared" si="142"/>
        <v>0</v>
      </c>
      <c r="AW220" s="27">
        <f t="shared" si="143"/>
        <v>0</v>
      </c>
      <c r="AX220" s="27">
        <f t="shared" si="144"/>
        <v>0</v>
      </c>
      <c r="AY220" s="27">
        <f>AN220-AW220</f>
        <v>873.56341126543259</v>
      </c>
      <c r="AZ220" s="110">
        <f t="shared" si="145"/>
        <v>0.24265650312928683</v>
      </c>
      <c r="BB220" s="65">
        <v>0</v>
      </c>
      <c r="BC220" s="83">
        <f t="shared" si="146"/>
        <v>0</v>
      </c>
      <c r="BD220" s="83">
        <f t="shared" si="147"/>
        <v>0</v>
      </c>
      <c r="BE220" s="83">
        <f t="shared" si="148"/>
        <v>0</v>
      </c>
      <c r="BF220" s="83">
        <f t="shared" si="149"/>
        <v>0</v>
      </c>
      <c r="BG220" s="83">
        <f t="shared" si="150"/>
        <v>0</v>
      </c>
    </row>
    <row r="221" spans="2:59">
      <c r="B221" s="9" t="s">
        <v>32</v>
      </c>
      <c r="C221" s="9">
        <v>210</v>
      </c>
      <c r="D221" s="9">
        <v>210</v>
      </c>
      <c r="E221" s="18">
        <v>35.200000000000003</v>
      </c>
      <c r="F221" s="66">
        <f t="shared" si="119"/>
        <v>9.7777777777777786</v>
      </c>
      <c r="G221" s="17">
        <f t="shared" si="151"/>
        <v>0.76388888888888884</v>
      </c>
      <c r="H221" s="17">
        <f t="shared" si="120"/>
        <v>105.5</v>
      </c>
      <c r="I221" s="28">
        <f>'Ducati Panigale 1199 data'!$C$8*G221</f>
        <v>212.36111111111109</v>
      </c>
      <c r="J221" s="28">
        <f>'Ducati Panigale 1199 data'!$C$8*'Ducati Panigale 1199 data'!$C$15*'Ducati Panigale 1199 data'!$C$10</f>
        <v>54.543600000000005</v>
      </c>
      <c r="K221" s="28">
        <f>(0.5*'Ducati Panigale 1199 data'!$C$12)*'Ducati Panigale 1199 data'!$C$14*'Ducati Panigale 1199 data'!$C$11*F221^2</f>
        <v>13.526903703703708</v>
      </c>
      <c r="L221" s="28">
        <f t="shared" si="121"/>
        <v>280.43161481481479</v>
      </c>
      <c r="M221" s="28">
        <f t="shared" si="117"/>
        <v>2741.9980115226335</v>
      </c>
      <c r="N221" s="17">
        <f t="shared" si="122"/>
        <v>2.7419980115226337</v>
      </c>
      <c r="O221" s="105">
        <f t="shared" si="123"/>
        <v>0</v>
      </c>
      <c r="P221" s="105">
        <f t="shared" si="124"/>
        <v>0</v>
      </c>
      <c r="Q221" s="105">
        <f t="shared" si="152"/>
        <v>36.440543922872465</v>
      </c>
      <c r="R221" s="27">
        <f t="shared" si="125"/>
        <v>1.0122373311909018E-2</v>
      </c>
      <c r="S221" s="98">
        <f t="shared" si="126"/>
        <v>2.7419980115226337</v>
      </c>
      <c r="T221" s="17">
        <f t="shared" si="153"/>
        <v>118.89134659040717</v>
      </c>
      <c r="U221" s="17">
        <f t="shared" si="127"/>
        <v>3.3025374052890882E-2</v>
      </c>
      <c r="V221" s="17">
        <f t="shared" si="128"/>
        <v>34.618516726728842</v>
      </c>
      <c r="W221" s="17">
        <f t="shared" si="129"/>
        <v>33.233776057659689</v>
      </c>
      <c r="X221" s="17">
        <f t="shared" si="129"/>
        <v>31.904425015353301</v>
      </c>
      <c r="Y221" s="17">
        <f t="shared" si="130"/>
        <v>31.585380765199769</v>
      </c>
      <c r="Z221" s="17">
        <f>Y221/3600</f>
        <v>8.7737168792221577E-3</v>
      </c>
      <c r="AA221" s="17">
        <f>0.96*Y221</f>
        <v>30.321965534591776</v>
      </c>
      <c r="AB221" s="17">
        <f t="shared" si="131"/>
        <v>29.109086913208102</v>
      </c>
      <c r="AC221" s="17">
        <f t="shared" si="132"/>
        <v>27.653632567547696</v>
      </c>
      <c r="AD221" s="17">
        <f t="shared" si="133"/>
        <v>27.653632567547696</v>
      </c>
      <c r="AE221" s="17">
        <f t="shared" si="154"/>
        <v>7.6815646020965819E-3</v>
      </c>
      <c r="AF221" s="17">
        <f>T221-AD221</f>
        <v>91.237714022859478</v>
      </c>
      <c r="AG221" s="17">
        <f t="shared" si="134"/>
        <v>2.53438094507943E-2</v>
      </c>
      <c r="AH221" s="28">
        <f>0.5*'Ducati Panigale 1199 data'!$C$8*'WLTP class 3 v5'!F221^2</f>
        <v>13289.086419753088</v>
      </c>
      <c r="AI221" s="17">
        <f t="shared" si="135"/>
        <v>13.289086419753088</v>
      </c>
      <c r="AJ221" s="17" t="str">
        <f>IF(N221&lt;0, AI221, "0")</f>
        <v>0</v>
      </c>
      <c r="AK221" s="98">
        <f>AK220+AJ221</f>
        <v>282.9554143518518</v>
      </c>
      <c r="AL221" s="105">
        <f t="shared" si="136"/>
        <v>7.8598726208847725E-2</v>
      </c>
      <c r="AM221" s="98">
        <f>IF(N221 &gt; 0, AI221, )</f>
        <v>13.289086419753088</v>
      </c>
      <c r="AN221" s="98">
        <f t="shared" si="155"/>
        <v>886.85249768518565</v>
      </c>
      <c r="AO221" s="98">
        <f t="shared" si="137"/>
        <v>0.24634791602366268</v>
      </c>
      <c r="AP221" s="27">
        <f t="shared" si="138"/>
        <v>0</v>
      </c>
      <c r="AQ221" s="27">
        <f t="shared" si="139"/>
        <v>0</v>
      </c>
      <c r="AR221" s="27">
        <f t="shared" si="140"/>
        <v>0</v>
      </c>
      <c r="AS221" s="27">
        <f t="shared" si="141"/>
        <v>0</v>
      </c>
      <c r="AT221" s="27">
        <f t="shared" si="118"/>
        <v>0</v>
      </c>
      <c r="AU221" s="27">
        <f t="shared" si="118"/>
        <v>0</v>
      </c>
      <c r="AV221" s="27">
        <f t="shared" si="142"/>
        <v>0</v>
      </c>
      <c r="AW221" s="27">
        <f t="shared" si="143"/>
        <v>0</v>
      </c>
      <c r="AX221" s="27">
        <f t="shared" si="144"/>
        <v>0</v>
      </c>
      <c r="AY221" s="27">
        <f>AN221-AW221</f>
        <v>886.85249768518565</v>
      </c>
      <c r="AZ221" s="110">
        <f t="shared" si="145"/>
        <v>0.24634791602366268</v>
      </c>
      <c r="BB221" s="65">
        <v>0</v>
      </c>
      <c r="BC221" s="83">
        <f t="shared" si="146"/>
        <v>0</v>
      </c>
      <c r="BD221" s="83">
        <f t="shared" si="147"/>
        <v>0</v>
      </c>
      <c r="BE221" s="83">
        <f t="shared" si="148"/>
        <v>0</v>
      </c>
      <c r="BF221" s="83">
        <f t="shared" si="149"/>
        <v>0</v>
      </c>
      <c r="BG221" s="83">
        <f t="shared" si="150"/>
        <v>0</v>
      </c>
    </row>
    <row r="222" spans="2:59">
      <c r="B222" s="9" t="s">
        <v>32</v>
      </c>
      <c r="C222" s="9">
        <v>211</v>
      </c>
      <c r="D222" s="9">
        <v>211</v>
      </c>
      <c r="E222" s="18">
        <v>37.5</v>
      </c>
      <c r="F222" s="66">
        <f t="shared" si="119"/>
        <v>10.416666666666666</v>
      </c>
      <c r="G222" s="17">
        <f t="shared" si="151"/>
        <v>0.55555555555555558</v>
      </c>
      <c r="H222" s="17">
        <f t="shared" si="120"/>
        <v>106</v>
      </c>
      <c r="I222" s="28">
        <f>'Ducati Panigale 1199 data'!$C$8*G222</f>
        <v>154.44444444444446</v>
      </c>
      <c r="J222" s="28">
        <f>'Ducati Panigale 1199 data'!$C$8*'Ducati Panigale 1199 data'!$C$15*'Ducati Panigale 1199 data'!$C$10</f>
        <v>54.543600000000005</v>
      </c>
      <c r="K222" s="28">
        <f>(0.5*'Ducati Panigale 1199 data'!$C$12)*'Ducati Panigale 1199 data'!$C$14*'Ducati Panigale 1199 data'!$C$11*F222^2</f>
        <v>15.352376302083332</v>
      </c>
      <c r="L222" s="28">
        <f t="shared" si="121"/>
        <v>224.3404207465278</v>
      </c>
      <c r="M222" s="28">
        <f t="shared" si="117"/>
        <v>2336.8793827763311</v>
      </c>
      <c r="N222" s="17">
        <f t="shared" si="122"/>
        <v>2.3368793827763312</v>
      </c>
      <c r="O222" s="105">
        <f t="shared" si="123"/>
        <v>0</v>
      </c>
      <c r="P222" s="105">
        <f t="shared" si="124"/>
        <v>0</v>
      </c>
      <c r="Q222" s="105">
        <f t="shared" si="152"/>
        <v>36.440543922872465</v>
      </c>
      <c r="R222" s="27">
        <f t="shared" si="125"/>
        <v>1.0122373311909018E-2</v>
      </c>
      <c r="S222" s="98">
        <f t="shared" si="126"/>
        <v>2.3368793827763312</v>
      </c>
      <c r="T222" s="17">
        <f t="shared" si="153"/>
        <v>121.2282259731835</v>
      </c>
      <c r="U222" s="17">
        <f t="shared" si="127"/>
        <v>3.3674507214773192E-2</v>
      </c>
      <c r="V222" s="17">
        <f t="shared" si="128"/>
        <v>34.618516726728842</v>
      </c>
      <c r="W222" s="17">
        <f t="shared" si="129"/>
        <v>33.233776057659689</v>
      </c>
      <c r="X222" s="17">
        <f t="shared" si="129"/>
        <v>31.904425015353301</v>
      </c>
      <c r="Y222" s="17">
        <f t="shared" si="130"/>
        <v>31.585380765199769</v>
      </c>
      <c r="Z222" s="17">
        <f>Y222/3600</f>
        <v>8.7737168792221577E-3</v>
      </c>
      <c r="AA222" s="17">
        <f>0.96*Y222</f>
        <v>30.321965534591776</v>
      </c>
      <c r="AB222" s="17">
        <f t="shared" si="131"/>
        <v>29.109086913208102</v>
      </c>
      <c r="AC222" s="17">
        <f t="shared" si="132"/>
        <v>27.653632567547696</v>
      </c>
      <c r="AD222" s="17">
        <f t="shared" si="133"/>
        <v>27.653632567547696</v>
      </c>
      <c r="AE222" s="17">
        <f t="shared" si="154"/>
        <v>7.6815646020965819E-3</v>
      </c>
      <c r="AF222" s="17">
        <f>T222-AD222</f>
        <v>93.574593405635795</v>
      </c>
      <c r="AG222" s="17">
        <f t="shared" si="134"/>
        <v>2.5992942612676609E-2</v>
      </c>
      <c r="AH222" s="28">
        <f>0.5*'Ducati Panigale 1199 data'!$C$8*'WLTP class 3 v5'!F222^2</f>
        <v>15082.465277777776</v>
      </c>
      <c r="AI222" s="17">
        <f t="shared" si="135"/>
        <v>15.082465277777775</v>
      </c>
      <c r="AJ222" s="17" t="str">
        <f>IF(N222&lt;0, AI222, "0")</f>
        <v>0</v>
      </c>
      <c r="AK222" s="98">
        <f>AK221+AJ222</f>
        <v>282.9554143518518</v>
      </c>
      <c r="AL222" s="105">
        <f t="shared" si="136"/>
        <v>7.8598726208847725E-2</v>
      </c>
      <c r="AM222" s="98">
        <f>IF(N222 &gt; 0, AI222, )</f>
        <v>15.082465277777775</v>
      </c>
      <c r="AN222" s="98">
        <f t="shared" si="155"/>
        <v>901.93496296296348</v>
      </c>
      <c r="AO222" s="98">
        <f t="shared" si="137"/>
        <v>0.25053748971193429</v>
      </c>
      <c r="AP222" s="27">
        <f t="shared" si="138"/>
        <v>0</v>
      </c>
      <c r="AQ222" s="27">
        <f t="shared" si="139"/>
        <v>0</v>
      </c>
      <c r="AR222" s="27">
        <f t="shared" si="140"/>
        <v>0</v>
      </c>
      <c r="AS222" s="27">
        <f t="shared" si="141"/>
        <v>0</v>
      </c>
      <c r="AT222" s="27">
        <f t="shared" si="118"/>
        <v>0</v>
      </c>
      <c r="AU222" s="27">
        <f t="shared" si="118"/>
        <v>0</v>
      </c>
      <c r="AV222" s="27">
        <f t="shared" si="142"/>
        <v>0</v>
      </c>
      <c r="AW222" s="27">
        <f t="shared" si="143"/>
        <v>0</v>
      </c>
      <c r="AX222" s="27">
        <f t="shared" si="144"/>
        <v>0</v>
      </c>
      <c r="AY222" s="27">
        <f>AN222-AW222</f>
        <v>901.93496296296348</v>
      </c>
      <c r="AZ222" s="110">
        <f t="shared" si="145"/>
        <v>0.25053748971193429</v>
      </c>
      <c r="BB222" s="65">
        <v>0</v>
      </c>
      <c r="BC222" s="83">
        <f t="shared" si="146"/>
        <v>0</v>
      </c>
      <c r="BD222" s="83">
        <f t="shared" si="147"/>
        <v>0</v>
      </c>
      <c r="BE222" s="83">
        <f t="shared" si="148"/>
        <v>0</v>
      </c>
      <c r="BF222" s="83">
        <f t="shared" si="149"/>
        <v>0</v>
      </c>
      <c r="BG222" s="83">
        <f t="shared" si="150"/>
        <v>0</v>
      </c>
    </row>
    <row r="223" spans="2:59">
      <c r="B223" s="9" t="s">
        <v>32</v>
      </c>
      <c r="C223" s="9">
        <v>212</v>
      </c>
      <c r="D223" s="9">
        <v>212</v>
      </c>
      <c r="E223" s="18">
        <v>39.200000000000003</v>
      </c>
      <c r="F223" s="66">
        <f t="shared" si="119"/>
        <v>10.888888888888889</v>
      </c>
      <c r="G223" s="17">
        <f t="shared" si="151"/>
        <v>0.41666666666666663</v>
      </c>
      <c r="H223" s="17">
        <f t="shared" si="120"/>
        <v>106.5</v>
      </c>
      <c r="I223" s="28">
        <f>'Ducati Panigale 1199 data'!$C$8*G223</f>
        <v>115.83333333333333</v>
      </c>
      <c r="J223" s="28">
        <f>'Ducati Panigale 1199 data'!$C$8*'Ducati Panigale 1199 data'!$C$15*'Ducati Panigale 1199 data'!$C$10</f>
        <v>54.543600000000005</v>
      </c>
      <c r="K223" s="28">
        <f>(0.5*'Ducati Panigale 1199 data'!$C$12)*'Ducati Panigale 1199 data'!$C$14*'Ducati Panigale 1199 data'!$C$11*F223^2</f>
        <v>16.775875925925931</v>
      </c>
      <c r="L223" s="28">
        <f t="shared" si="121"/>
        <v>187.15280925925927</v>
      </c>
      <c r="M223" s="28">
        <f t="shared" si="117"/>
        <v>2037.8861452674898</v>
      </c>
      <c r="N223" s="17">
        <f t="shared" si="122"/>
        <v>2.0378861452674899</v>
      </c>
      <c r="O223" s="105">
        <f t="shared" si="123"/>
        <v>0</v>
      </c>
      <c r="P223" s="105">
        <f t="shared" si="124"/>
        <v>0</v>
      </c>
      <c r="Q223" s="105">
        <f t="shared" si="152"/>
        <v>36.440543922872465</v>
      </c>
      <c r="R223" s="27">
        <f t="shared" si="125"/>
        <v>1.0122373311909018E-2</v>
      </c>
      <c r="S223" s="98">
        <f t="shared" si="126"/>
        <v>2.0378861452674899</v>
      </c>
      <c r="T223" s="17">
        <f t="shared" si="153"/>
        <v>123.26611211845099</v>
      </c>
      <c r="U223" s="17">
        <f t="shared" si="127"/>
        <v>3.4240586699569718E-2</v>
      </c>
      <c r="V223" s="17">
        <f t="shared" si="128"/>
        <v>34.618516726728842</v>
      </c>
      <c r="W223" s="17">
        <f t="shared" si="129"/>
        <v>33.233776057659689</v>
      </c>
      <c r="X223" s="17">
        <f t="shared" si="129"/>
        <v>31.904425015353301</v>
      </c>
      <c r="Y223" s="17">
        <f t="shared" si="130"/>
        <v>31.585380765199769</v>
      </c>
      <c r="Z223" s="17">
        <f>Y223/3600</f>
        <v>8.7737168792221577E-3</v>
      </c>
      <c r="AA223" s="17">
        <f>0.96*Y223</f>
        <v>30.321965534591776</v>
      </c>
      <c r="AB223" s="17">
        <f t="shared" si="131"/>
        <v>29.109086913208102</v>
      </c>
      <c r="AC223" s="17">
        <f t="shared" si="132"/>
        <v>27.653632567547696</v>
      </c>
      <c r="AD223" s="17">
        <f t="shared" si="133"/>
        <v>27.653632567547696</v>
      </c>
      <c r="AE223" s="17">
        <f t="shared" si="154"/>
        <v>7.6815646020965819E-3</v>
      </c>
      <c r="AF223" s="17">
        <f>T223-AD223</f>
        <v>95.612479550903288</v>
      </c>
      <c r="AG223" s="17">
        <f t="shared" si="134"/>
        <v>2.6559022097473135E-2</v>
      </c>
      <c r="AH223" s="28">
        <f>0.5*'Ducati Panigale 1199 data'!$C$8*'WLTP class 3 v5'!F223^2</f>
        <v>16480.93827160494</v>
      </c>
      <c r="AI223" s="17">
        <f t="shared" si="135"/>
        <v>16.480938271604941</v>
      </c>
      <c r="AJ223" s="17" t="str">
        <f>IF(N223&lt;0, AI223, "0")</f>
        <v>0</v>
      </c>
      <c r="AK223" s="98">
        <f>AK222+AJ223</f>
        <v>282.9554143518518</v>
      </c>
      <c r="AL223" s="105">
        <f t="shared" si="136"/>
        <v>7.8598726208847725E-2</v>
      </c>
      <c r="AM223" s="98">
        <f>IF(N223 &gt; 0, AI223, )</f>
        <v>16.480938271604941</v>
      </c>
      <c r="AN223" s="98">
        <f t="shared" si="155"/>
        <v>918.41590123456842</v>
      </c>
      <c r="AO223" s="98">
        <f t="shared" si="137"/>
        <v>0.25511552812071348</v>
      </c>
      <c r="AP223" s="27">
        <f t="shared" si="138"/>
        <v>0</v>
      </c>
      <c r="AQ223" s="27">
        <f t="shared" si="139"/>
        <v>0</v>
      </c>
      <c r="AR223" s="27">
        <f t="shared" si="140"/>
        <v>0</v>
      </c>
      <c r="AS223" s="27">
        <f t="shared" si="141"/>
        <v>0</v>
      </c>
      <c r="AT223" s="27">
        <f t="shared" si="118"/>
        <v>0</v>
      </c>
      <c r="AU223" s="27">
        <f t="shared" si="118"/>
        <v>0</v>
      </c>
      <c r="AV223" s="27">
        <f t="shared" si="142"/>
        <v>0</v>
      </c>
      <c r="AW223" s="27">
        <f t="shared" si="143"/>
        <v>0</v>
      </c>
      <c r="AX223" s="27">
        <f t="shared" si="144"/>
        <v>0</v>
      </c>
      <c r="AY223" s="27">
        <f>AN223-AW223</f>
        <v>918.41590123456842</v>
      </c>
      <c r="AZ223" s="110">
        <f t="shared" si="145"/>
        <v>0.25511552812071348</v>
      </c>
      <c r="BB223" s="65">
        <v>0</v>
      </c>
      <c r="BC223" s="83">
        <f t="shared" si="146"/>
        <v>0</v>
      </c>
      <c r="BD223" s="83">
        <f t="shared" si="147"/>
        <v>0</v>
      </c>
      <c r="BE223" s="83">
        <f t="shared" si="148"/>
        <v>0</v>
      </c>
      <c r="BF223" s="83">
        <f t="shared" si="149"/>
        <v>0</v>
      </c>
      <c r="BG223" s="83">
        <f t="shared" si="150"/>
        <v>0</v>
      </c>
    </row>
    <row r="224" spans="2:59">
      <c r="B224" s="9" t="s">
        <v>32</v>
      </c>
      <c r="C224" s="9">
        <v>213</v>
      </c>
      <c r="D224" s="9">
        <v>213</v>
      </c>
      <c r="E224" s="18">
        <v>40.5</v>
      </c>
      <c r="F224" s="66">
        <f t="shared" si="119"/>
        <v>11.25</v>
      </c>
      <c r="G224" s="17">
        <f t="shared" si="151"/>
        <v>0.33333333333333315</v>
      </c>
      <c r="H224" s="17">
        <f t="shared" si="120"/>
        <v>107</v>
      </c>
      <c r="I224" s="28">
        <f>'Ducati Panigale 1199 data'!$C$8*G224</f>
        <v>92.666666666666615</v>
      </c>
      <c r="J224" s="28">
        <f>'Ducati Panigale 1199 data'!$C$8*'Ducati Panigale 1199 data'!$C$15*'Ducati Panigale 1199 data'!$C$10</f>
        <v>54.543600000000005</v>
      </c>
      <c r="K224" s="28">
        <f>(0.5*'Ducati Panigale 1199 data'!$C$12)*'Ducati Panigale 1199 data'!$C$14*'Ducati Panigale 1199 data'!$C$11*F224^2</f>
        <v>17.907011718750002</v>
      </c>
      <c r="L224" s="28">
        <f t="shared" si="121"/>
        <v>165.11727838541663</v>
      </c>
      <c r="M224" s="28">
        <f t="shared" si="117"/>
        <v>1857.5693818359371</v>
      </c>
      <c r="N224" s="17">
        <f t="shared" si="122"/>
        <v>1.8575693818359371</v>
      </c>
      <c r="O224" s="105">
        <f t="shared" si="123"/>
        <v>0</v>
      </c>
      <c r="P224" s="105">
        <f t="shared" si="124"/>
        <v>0</v>
      </c>
      <c r="Q224" s="105">
        <f t="shared" si="152"/>
        <v>36.440543922872465</v>
      </c>
      <c r="R224" s="27">
        <f t="shared" si="125"/>
        <v>1.0122373311909018E-2</v>
      </c>
      <c r="S224" s="98">
        <f t="shared" si="126"/>
        <v>1.8575693818359371</v>
      </c>
      <c r="T224" s="17">
        <f t="shared" si="153"/>
        <v>125.12368150028693</v>
      </c>
      <c r="U224" s="17">
        <f t="shared" si="127"/>
        <v>3.475657819452415E-2</v>
      </c>
      <c r="V224" s="17">
        <f t="shared" si="128"/>
        <v>34.618516726728842</v>
      </c>
      <c r="W224" s="17">
        <f t="shared" si="129"/>
        <v>33.233776057659689</v>
      </c>
      <c r="X224" s="17">
        <f t="shared" si="129"/>
        <v>31.904425015353301</v>
      </c>
      <c r="Y224" s="17">
        <f t="shared" si="130"/>
        <v>31.585380765199769</v>
      </c>
      <c r="Z224" s="17">
        <f>Y224/3600</f>
        <v>8.7737168792221577E-3</v>
      </c>
      <c r="AA224" s="17">
        <f>0.96*Y224</f>
        <v>30.321965534591776</v>
      </c>
      <c r="AB224" s="17">
        <f t="shared" si="131"/>
        <v>29.109086913208102</v>
      </c>
      <c r="AC224" s="17">
        <f t="shared" si="132"/>
        <v>27.653632567547696</v>
      </c>
      <c r="AD224" s="17">
        <f t="shared" si="133"/>
        <v>27.653632567547696</v>
      </c>
      <c r="AE224" s="17">
        <f t="shared" si="154"/>
        <v>7.6815646020965819E-3</v>
      </c>
      <c r="AF224" s="17">
        <f>T224-AD224</f>
        <v>97.470048932739246</v>
      </c>
      <c r="AG224" s="17">
        <f t="shared" si="134"/>
        <v>2.7075013592427567E-2</v>
      </c>
      <c r="AH224" s="28">
        <f>0.5*'Ducati Panigale 1199 data'!$C$8*'WLTP class 3 v5'!F224^2</f>
        <v>17592.1875</v>
      </c>
      <c r="AI224" s="17">
        <f t="shared" si="135"/>
        <v>17.592187500000001</v>
      </c>
      <c r="AJ224" s="17" t="str">
        <f>IF(N224&lt;0, AI224, "0")</f>
        <v>0</v>
      </c>
      <c r="AK224" s="98">
        <f>AK223+AJ224</f>
        <v>282.9554143518518</v>
      </c>
      <c r="AL224" s="105">
        <f t="shared" si="136"/>
        <v>7.8598726208847725E-2</v>
      </c>
      <c r="AM224" s="98">
        <f>IF(N224 &gt; 0, AI224, )</f>
        <v>17.592187500000001</v>
      </c>
      <c r="AN224" s="98">
        <f t="shared" si="155"/>
        <v>936.00808873456845</v>
      </c>
      <c r="AO224" s="98">
        <f t="shared" si="137"/>
        <v>0.26000224687071344</v>
      </c>
      <c r="AP224" s="27">
        <f t="shared" si="138"/>
        <v>0</v>
      </c>
      <c r="AQ224" s="27">
        <f t="shared" si="139"/>
        <v>0</v>
      </c>
      <c r="AR224" s="27">
        <f t="shared" si="140"/>
        <v>0</v>
      </c>
      <c r="AS224" s="27">
        <f t="shared" si="141"/>
        <v>0</v>
      </c>
      <c r="AT224" s="27">
        <f t="shared" si="118"/>
        <v>0</v>
      </c>
      <c r="AU224" s="27">
        <f t="shared" si="118"/>
        <v>0</v>
      </c>
      <c r="AV224" s="27">
        <f t="shared" si="142"/>
        <v>0</v>
      </c>
      <c r="AW224" s="27">
        <f t="shared" si="143"/>
        <v>0</v>
      </c>
      <c r="AX224" s="27">
        <f t="shared" si="144"/>
        <v>0</v>
      </c>
      <c r="AY224" s="27">
        <f>AN224-AW224</f>
        <v>936.00808873456845</v>
      </c>
      <c r="AZ224" s="110">
        <f t="shared" si="145"/>
        <v>0.26000224687071344</v>
      </c>
      <c r="BB224" s="65">
        <v>0</v>
      </c>
      <c r="BC224" s="83">
        <f t="shared" si="146"/>
        <v>0</v>
      </c>
      <c r="BD224" s="83">
        <f t="shared" si="147"/>
        <v>0</v>
      </c>
      <c r="BE224" s="83">
        <f t="shared" si="148"/>
        <v>0</v>
      </c>
      <c r="BF224" s="83">
        <f t="shared" si="149"/>
        <v>0</v>
      </c>
      <c r="BG224" s="83">
        <f t="shared" si="150"/>
        <v>0</v>
      </c>
    </row>
    <row r="225" spans="2:59">
      <c r="B225" s="9" t="s">
        <v>32</v>
      </c>
      <c r="C225" s="9">
        <v>214</v>
      </c>
      <c r="D225" s="9">
        <v>214</v>
      </c>
      <c r="E225" s="18">
        <v>41.6</v>
      </c>
      <c r="F225" s="66">
        <f t="shared" si="119"/>
        <v>11.555555555555555</v>
      </c>
      <c r="G225" s="17">
        <f t="shared" si="151"/>
        <v>0.36111111111111133</v>
      </c>
      <c r="H225" s="17">
        <f t="shared" si="120"/>
        <v>107.5</v>
      </c>
      <c r="I225" s="28">
        <f>'Ducati Panigale 1199 data'!$C$8*G225</f>
        <v>100.38888888888894</v>
      </c>
      <c r="J225" s="28">
        <f>'Ducati Panigale 1199 data'!$C$8*'Ducati Panigale 1199 data'!$C$15*'Ducati Panigale 1199 data'!$C$10</f>
        <v>54.543600000000005</v>
      </c>
      <c r="K225" s="28">
        <f>(0.5*'Ducati Panigale 1199 data'!$C$12)*'Ducati Panigale 1199 data'!$C$14*'Ducati Panigale 1199 data'!$C$11*F225^2</f>
        <v>18.89294814814815</v>
      </c>
      <c r="L225" s="28">
        <f t="shared" si="121"/>
        <v>173.82543703703709</v>
      </c>
      <c r="M225" s="28">
        <f t="shared" si="117"/>
        <v>2008.6494946502064</v>
      </c>
      <c r="N225" s="17">
        <f t="shared" si="122"/>
        <v>2.0086494946502063</v>
      </c>
      <c r="O225" s="105">
        <f t="shared" si="123"/>
        <v>0</v>
      </c>
      <c r="P225" s="105">
        <f t="shared" si="124"/>
        <v>0</v>
      </c>
      <c r="Q225" s="105">
        <f t="shared" si="152"/>
        <v>36.440543922872465</v>
      </c>
      <c r="R225" s="27">
        <f t="shared" si="125"/>
        <v>1.0122373311909018E-2</v>
      </c>
      <c r="S225" s="98">
        <f t="shared" si="126"/>
        <v>2.0086494946502063</v>
      </c>
      <c r="T225" s="17">
        <f t="shared" si="153"/>
        <v>127.13233099493713</v>
      </c>
      <c r="U225" s="17">
        <f t="shared" si="127"/>
        <v>3.531453638748254E-2</v>
      </c>
      <c r="V225" s="17">
        <f t="shared" si="128"/>
        <v>34.618516726728842</v>
      </c>
      <c r="W225" s="17">
        <f t="shared" si="129"/>
        <v>33.233776057659689</v>
      </c>
      <c r="X225" s="17">
        <f t="shared" si="129"/>
        <v>31.904425015353301</v>
      </c>
      <c r="Y225" s="17">
        <f t="shared" si="130"/>
        <v>31.585380765199769</v>
      </c>
      <c r="Z225" s="17">
        <f>Y225/3600</f>
        <v>8.7737168792221577E-3</v>
      </c>
      <c r="AA225" s="17">
        <f>0.96*Y225</f>
        <v>30.321965534591776</v>
      </c>
      <c r="AB225" s="17">
        <f t="shared" si="131"/>
        <v>29.109086913208102</v>
      </c>
      <c r="AC225" s="17">
        <f t="shared" si="132"/>
        <v>27.653632567547696</v>
      </c>
      <c r="AD225" s="17">
        <f t="shared" si="133"/>
        <v>27.653632567547696</v>
      </c>
      <c r="AE225" s="17">
        <f t="shared" si="154"/>
        <v>7.6815646020965819E-3</v>
      </c>
      <c r="AF225" s="17">
        <f>T225-AD225</f>
        <v>99.478698427389446</v>
      </c>
      <c r="AG225" s="17">
        <f t="shared" si="134"/>
        <v>2.7632971785385957E-2</v>
      </c>
      <c r="AH225" s="28">
        <f>0.5*'Ducati Panigale 1199 data'!$C$8*'WLTP class 3 v5'!F225^2</f>
        <v>18560.790123456791</v>
      </c>
      <c r="AI225" s="17">
        <f t="shared" si="135"/>
        <v>18.56079012345679</v>
      </c>
      <c r="AJ225" s="17" t="str">
        <f>IF(N225&lt;0, AI225, "0")</f>
        <v>0</v>
      </c>
      <c r="AK225" s="98">
        <f>AK224+AJ225</f>
        <v>282.9554143518518</v>
      </c>
      <c r="AL225" s="105">
        <f t="shared" si="136"/>
        <v>7.8598726208847725E-2</v>
      </c>
      <c r="AM225" s="98">
        <f>IF(N225 &gt; 0, AI225, )</f>
        <v>18.56079012345679</v>
      </c>
      <c r="AN225" s="98">
        <f t="shared" si="155"/>
        <v>954.56887885802519</v>
      </c>
      <c r="AO225" s="98">
        <f t="shared" si="137"/>
        <v>0.26515802190500698</v>
      </c>
      <c r="AP225" s="27">
        <f t="shared" si="138"/>
        <v>0</v>
      </c>
      <c r="AQ225" s="27">
        <f t="shared" si="139"/>
        <v>0</v>
      </c>
      <c r="AR225" s="27">
        <f t="shared" si="140"/>
        <v>0</v>
      </c>
      <c r="AS225" s="27">
        <f t="shared" si="141"/>
        <v>0</v>
      </c>
      <c r="AT225" s="27">
        <f t="shared" si="118"/>
        <v>0</v>
      </c>
      <c r="AU225" s="27">
        <f t="shared" si="118"/>
        <v>0</v>
      </c>
      <c r="AV225" s="27">
        <f t="shared" si="142"/>
        <v>0</v>
      </c>
      <c r="AW225" s="27">
        <f t="shared" si="143"/>
        <v>0</v>
      </c>
      <c r="AX225" s="27">
        <f t="shared" si="144"/>
        <v>0</v>
      </c>
      <c r="AY225" s="27">
        <f>AN225-AW225</f>
        <v>954.56887885802519</v>
      </c>
      <c r="AZ225" s="110">
        <f t="shared" si="145"/>
        <v>0.26515802190500698</v>
      </c>
      <c r="BB225" s="65">
        <v>0</v>
      </c>
      <c r="BC225" s="83">
        <f t="shared" si="146"/>
        <v>0</v>
      </c>
      <c r="BD225" s="83">
        <f t="shared" si="147"/>
        <v>0</v>
      </c>
      <c r="BE225" s="83">
        <f t="shared" si="148"/>
        <v>0</v>
      </c>
      <c r="BF225" s="83">
        <f t="shared" si="149"/>
        <v>0</v>
      </c>
      <c r="BG225" s="83">
        <f t="shared" si="150"/>
        <v>0</v>
      </c>
    </row>
    <row r="226" spans="2:59">
      <c r="B226" s="9" t="s">
        <v>32</v>
      </c>
      <c r="C226" s="9">
        <v>215</v>
      </c>
      <c r="D226" s="9">
        <v>215</v>
      </c>
      <c r="E226" s="18">
        <v>43.1</v>
      </c>
      <c r="F226" s="66">
        <f t="shared" si="119"/>
        <v>11.972222222222221</v>
      </c>
      <c r="G226" s="17">
        <f t="shared" si="151"/>
        <v>0.47222222222222199</v>
      </c>
      <c r="H226" s="17">
        <f t="shared" si="120"/>
        <v>108</v>
      </c>
      <c r="I226" s="28">
        <f>'Ducati Panigale 1199 data'!$C$8*G226</f>
        <v>131.27777777777771</v>
      </c>
      <c r="J226" s="28">
        <f>'Ducati Panigale 1199 data'!$C$8*'Ducati Panigale 1199 data'!$C$15*'Ducati Panigale 1199 data'!$C$10</f>
        <v>54.543600000000005</v>
      </c>
      <c r="K226" s="28">
        <f>(0.5*'Ducati Panigale 1199 data'!$C$12)*'Ducati Panigale 1199 data'!$C$14*'Ducati Panigale 1199 data'!$C$11*F226^2</f>
        <v>20.279984172453705</v>
      </c>
      <c r="L226" s="28">
        <f t="shared" si="121"/>
        <v>206.10136195023142</v>
      </c>
      <c r="M226" s="28">
        <f t="shared" si="117"/>
        <v>2467.4913055708262</v>
      </c>
      <c r="N226" s="17">
        <f t="shared" si="122"/>
        <v>2.4674913055708263</v>
      </c>
      <c r="O226" s="105">
        <f t="shared" si="123"/>
        <v>0</v>
      </c>
      <c r="P226" s="105">
        <f t="shared" si="124"/>
        <v>0</v>
      </c>
      <c r="Q226" s="105">
        <f t="shared" si="152"/>
        <v>36.440543922872465</v>
      </c>
      <c r="R226" s="27">
        <f t="shared" si="125"/>
        <v>1.0122373311909018E-2</v>
      </c>
      <c r="S226" s="98">
        <f t="shared" si="126"/>
        <v>2.4674913055708263</v>
      </c>
      <c r="T226" s="17">
        <f t="shared" si="153"/>
        <v>129.59982230050795</v>
      </c>
      <c r="U226" s="17">
        <f t="shared" si="127"/>
        <v>3.5999950639029984E-2</v>
      </c>
      <c r="V226" s="17">
        <f t="shared" si="128"/>
        <v>34.618516726728842</v>
      </c>
      <c r="W226" s="17">
        <f t="shared" si="129"/>
        <v>33.233776057659689</v>
      </c>
      <c r="X226" s="17">
        <f t="shared" si="129"/>
        <v>31.904425015353301</v>
      </c>
      <c r="Y226" s="17">
        <f t="shared" si="130"/>
        <v>31.585380765199769</v>
      </c>
      <c r="Z226" s="17">
        <f>Y226/3600</f>
        <v>8.7737168792221577E-3</v>
      </c>
      <c r="AA226" s="17">
        <f>0.96*Y226</f>
        <v>30.321965534591776</v>
      </c>
      <c r="AB226" s="17">
        <f t="shared" si="131"/>
        <v>29.109086913208102</v>
      </c>
      <c r="AC226" s="17">
        <f t="shared" si="132"/>
        <v>27.653632567547696</v>
      </c>
      <c r="AD226" s="17">
        <f t="shared" si="133"/>
        <v>27.653632567547696</v>
      </c>
      <c r="AE226" s="17">
        <f t="shared" si="154"/>
        <v>7.6815646020965819E-3</v>
      </c>
      <c r="AF226" s="17">
        <f>T226-AD226</f>
        <v>101.94618973296025</v>
      </c>
      <c r="AG226" s="17">
        <f t="shared" si="134"/>
        <v>2.8318386036933402E-2</v>
      </c>
      <c r="AH226" s="28">
        <f>0.5*'Ducati Panigale 1199 data'!$C$8*'WLTP class 3 v5'!F226^2</f>
        <v>19923.440586419751</v>
      </c>
      <c r="AI226" s="17">
        <f t="shared" si="135"/>
        <v>19.923440586419751</v>
      </c>
      <c r="AJ226" s="17" t="str">
        <f>IF(N226&lt;0, AI226, "0")</f>
        <v>0</v>
      </c>
      <c r="AK226" s="98">
        <f>AK225+AJ226</f>
        <v>282.9554143518518</v>
      </c>
      <c r="AL226" s="105">
        <f t="shared" si="136"/>
        <v>7.8598726208847725E-2</v>
      </c>
      <c r="AM226" s="98">
        <f>IF(N226 &gt; 0, AI226, )</f>
        <v>19.923440586419751</v>
      </c>
      <c r="AN226" s="98">
        <f t="shared" si="155"/>
        <v>974.49231944444489</v>
      </c>
      <c r="AO226" s="98">
        <f t="shared" si="137"/>
        <v>0.27069231095679025</v>
      </c>
      <c r="AP226" s="27">
        <f t="shared" si="138"/>
        <v>0</v>
      </c>
      <c r="AQ226" s="27">
        <f t="shared" si="139"/>
        <v>0</v>
      </c>
      <c r="AR226" s="27">
        <f t="shared" si="140"/>
        <v>0</v>
      </c>
      <c r="AS226" s="27">
        <f t="shared" si="141"/>
        <v>0</v>
      </c>
      <c r="AT226" s="27">
        <f t="shared" si="118"/>
        <v>0</v>
      </c>
      <c r="AU226" s="27">
        <f t="shared" si="118"/>
        <v>0</v>
      </c>
      <c r="AV226" s="27">
        <f t="shared" si="142"/>
        <v>0</v>
      </c>
      <c r="AW226" s="27">
        <f t="shared" si="143"/>
        <v>0</v>
      </c>
      <c r="AX226" s="27">
        <f t="shared" si="144"/>
        <v>0</v>
      </c>
      <c r="AY226" s="27">
        <f>AN226-AW226</f>
        <v>974.49231944444489</v>
      </c>
      <c r="AZ226" s="110">
        <f t="shared" si="145"/>
        <v>0.27069231095679025</v>
      </c>
      <c r="BB226" s="65">
        <v>0</v>
      </c>
      <c r="BC226" s="83">
        <f t="shared" si="146"/>
        <v>0</v>
      </c>
      <c r="BD226" s="83">
        <f t="shared" si="147"/>
        <v>0</v>
      </c>
      <c r="BE226" s="83">
        <f t="shared" si="148"/>
        <v>0</v>
      </c>
      <c r="BF226" s="83">
        <f t="shared" si="149"/>
        <v>0</v>
      </c>
      <c r="BG226" s="83">
        <f t="shared" si="150"/>
        <v>0</v>
      </c>
    </row>
    <row r="227" spans="2:59">
      <c r="B227" s="9" t="s">
        <v>32</v>
      </c>
      <c r="C227" s="9">
        <v>216</v>
      </c>
      <c r="D227" s="9">
        <v>216</v>
      </c>
      <c r="E227" s="18">
        <v>45</v>
      </c>
      <c r="F227" s="66">
        <f t="shared" si="119"/>
        <v>12.5</v>
      </c>
      <c r="G227" s="17">
        <f t="shared" si="151"/>
        <v>0.55555555555555558</v>
      </c>
      <c r="H227" s="17">
        <f t="shared" si="120"/>
        <v>108.5</v>
      </c>
      <c r="I227" s="28">
        <f>'Ducati Panigale 1199 data'!$C$8*G227</f>
        <v>154.44444444444446</v>
      </c>
      <c r="J227" s="28">
        <f>'Ducati Panigale 1199 data'!$C$8*'Ducati Panigale 1199 data'!$C$15*'Ducati Panigale 1199 data'!$C$10</f>
        <v>54.543600000000005</v>
      </c>
      <c r="K227" s="28">
        <f>(0.5*'Ducati Panigale 1199 data'!$C$12)*'Ducati Panigale 1199 data'!$C$14*'Ducati Panigale 1199 data'!$C$11*F227^2</f>
        <v>22.107421875000004</v>
      </c>
      <c r="L227" s="28">
        <f t="shared" si="121"/>
        <v>231.09546631944445</v>
      </c>
      <c r="M227" s="28">
        <f t="shared" si="117"/>
        <v>2888.6933289930557</v>
      </c>
      <c r="N227" s="17">
        <f t="shared" si="122"/>
        <v>2.8886933289930559</v>
      </c>
      <c r="O227" s="105">
        <f t="shared" si="123"/>
        <v>0</v>
      </c>
      <c r="P227" s="105">
        <f t="shared" si="124"/>
        <v>0</v>
      </c>
      <c r="Q227" s="105">
        <f t="shared" si="152"/>
        <v>36.440543922872465</v>
      </c>
      <c r="R227" s="27">
        <f t="shared" si="125"/>
        <v>1.0122373311909018E-2</v>
      </c>
      <c r="S227" s="98">
        <f t="shared" si="126"/>
        <v>2.8886933289930559</v>
      </c>
      <c r="T227" s="17">
        <f t="shared" si="153"/>
        <v>132.48851562950099</v>
      </c>
      <c r="U227" s="17">
        <f t="shared" si="127"/>
        <v>3.6802365452639166E-2</v>
      </c>
      <c r="V227" s="17">
        <f t="shared" si="128"/>
        <v>34.618516726728842</v>
      </c>
      <c r="W227" s="17">
        <f t="shared" si="129"/>
        <v>33.233776057659689</v>
      </c>
      <c r="X227" s="17">
        <f t="shared" si="129"/>
        <v>31.904425015353301</v>
      </c>
      <c r="Y227" s="17">
        <f t="shared" si="130"/>
        <v>31.585380765199769</v>
      </c>
      <c r="Z227" s="17">
        <f>Y227/3600</f>
        <v>8.7737168792221577E-3</v>
      </c>
      <c r="AA227" s="17">
        <f>0.96*Y227</f>
        <v>30.321965534591776</v>
      </c>
      <c r="AB227" s="17">
        <f t="shared" si="131"/>
        <v>29.109086913208102</v>
      </c>
      <c r="AC227" s="17">
        <f t="shared" si="132"/>
        <v>27.653632567547696</v>
      </c>
      <c r="AD227" s="17">
        <f t="shared" si="133"/>
        <v>27.653632567547696</v>
      </c>
      <c r="AE227" s="17">
        <f t="shared" si="154"/>
        <v>7.6815646020965819E-3</v>
      </c>
      <c r="AF227" s="17">
        <f>T227-AD227</f>
        <v>104.83488306195329</v>
      </c>
      <c r="AG227" s="17">
        <f t="shared" si="134"/>
        <v>2.912080085054258E-2</v>
      </c>
      <c r="AH227" s="28">
        <f>0.5*'Ducati Panigale 1199 data'!$C$8*'WLTP class 3 v5'!F227^2</f>
        <v>21718.75</v>
      </c>
      <c r="AI227" s="17">
        <f t="shared" si="135"/>
        <v>21.71875</v>
      </c>
      <c r="AJ227" s="17" t="str">
        <f>IF(N227&lt;0, AI227, "0")</f>
        <v>0</v>
      </c>
      <c r="AK227" s="98">
        <f>AK226+AJ227</f>
        <v>282.9554143518518</v>
      </c>
      <c r="AL227" s="105">
        <f t="shared" si="136"/>
        <v>7.8598726208847725E-2</v>
      </c>
      <c r="AM227" s="98">
        <f>IF(N227 &gt; 0, AI227, )</f>
        <v>21.71875</v>
      </c>
      <c r="AN227" s="98">
        <f t="shared" si="155"/>
        <v>996.21106944444489</v>
      </c>
      <c r="AO227" s="98">
        <f t="shared" si="137"/>
        <v>0.27672529706790133</v>
      </c>
      <c r="AP227" s="27">
        <f t="shared" si="138"/>
        <v>0</v>
      </c>
      <c r="AQ227" s="27">
        <f t="shared" si="139"/>
        <v>0</v>
      </c>
      <c r="AR227" s="27">
        <f t="shared" si="140"/>
        <v>0</v>
      </c>
      <c r="AS227" s="27">
        <f t="shared" si="141"/>
        <v>0</v>
      </c>
      <c r="AT227" s="27">
        <f t="shared" si="118"/>
        <v>0</v>
      </c>
      <c r="AU227" s="27">
        <f t="shared" si="118"/>
        <v>0</v>
      </c>
      <c r="AV227" s="27">
        <f t="shared" si="142"/>
        <v>0</v>
      </c>
      <c r="AW227" s="27">
        <f t="shared" si="143"/>
        <v>0</v>
      </c>
      <c r="AX227" s="27">
        <f t="shared" si="144"/>
        <v>0</v>
      </c>
      <c r="AY227" s="27">
        <f>AN227-AW227</f>
        <v>996.21106944444489</v>
      </c>
      <c r="AZ227" s="110">
        <f t="shared" si="145"/>
        <v>0.27672529706790133</v>
      </c>
      <c r="BB227" s="65">
        <v>0</v>
      </c>
      <c r="BC227" s="83">
        <f t="shared" si="146"/>
        <v>0</v>
      </c>
      <c r="BD227" s="83">
        <f t="shared" si="147"/>
        <v>0</v>
      </c>
      <c r="BE227" s="83">
        <f t="shared" si="148"/>
        <v>0</v>
      </c>
      <c r="BF227" s="83">
        <f t="shared" si="149"/>
        <v>0</v>
      </c>
      <c r="BG227" s="83">
        <f t="shared" si="150"/>
        <v>0</v>
      </c>
    </row>
    <row r="228" spans="2:59">
      <c r="B228" s="9" t="s">
        <v>32</v>
      </c>
      <c r="C228" s="9">
        <v>217</v>
      </c>
      <c r="D228" s="9">
        <v>217</v>
      </c>
      <c r="E228" s="18">
        <v>47.1</v>
      </c>
      <c r="F228" s="66">
        <f t="shared" si="119"/>
        <v>13.083333333333334</v>
      </c>
      <c r="G228" s="17">
        <f t="shared" si="151"/>
        <v>0.55555555555555558</v>
      </c>
      <c r="H228" s="17">
        <f t="shared" si="120"/>
        <v>109</v>
      </c>
      <c r="I228" s="28">
        <f>'Ducati Panigale 1199 data'!$C$8*G228</f>
        <v>154.44444444444446</v>
      </c>
      <c r="J228" s="28">
        <f>'Ducati Panigale 1199 data'!$C$8*'Ducati Panigale 1199 data'!$C$15*'Ducati Panigale 1199 data'!$C$10</f>
        <v>54.543600000000005</v>
      </c>
      <c r="K228" s="28">
        <f>(0.5*'Ducati Panigale 1199 data'!$C$12)*'Ducati Panigale 1199 data'!$C$14*'Ducati Panigale 1199 data'!$C$11*F228^2</f>
        <v>24.218926302083336</v>
      </c>
      <c r="L228" s="28">
        <f t="shared" si="121"/>
        <v>233.20697074652779</v>
      </c>
      <c r="M228" s="28">
        <f t="shared" si="117"/>
        <v>3051.1245339337388</v>
      </c>
      <c r="N228" s="17">
        <f t="shared" si="122"/>
        <v>3.0511245339337387</v>
      </c>
      <c r="O228" s="105">
        <f t="shared" si="123"/>
        <v>0</v>
      </c>
      <c r="P228" s="105">
        <f t="shared" si="124"/>
        <v>0</v>
      </c>
      <c r="Q228" s="105">
        <f t="shared" si="152"/>
        <v>36.440543922872465</v>
      </c>
      <c r="R228" s="27">
        <f t="shared" si="125"/>
        <v>1.0122373311909018E-2</v>
      </c>
      <c r="S228" s="98">
        <f t="shared" si="126"/>
        <v>3.0511245339337387</v>
      </c>
      <c r="T228" s="17">
        <f t="shared" si="153"/>
        <v>135.53964016343474</v>
      </c>
      <c r="U228" s="17">
        <f t="shared" si="127"/>
        <v>3.7649900045398539E-2</v>
      </c>
      <c r="V228" s="17">
        <f t="shared" si="128"/>
        <v>34.618516726728842</v>
      </c>
      <c r="W228" s="17">
        <f t="shared" si="129"/>
        <v>33.233776057659689</v>
      </c>
      <c r="X228" s="17">
        <f t="shared" si="129"/>
        <v>31.904425015353301</v>
      </c>
      <c r="Y228" s="17">
        <f t="shared" si="130"/>
        <v>31.585380765199769</v>
      </c>
      <c r="Z228" s="17">
        <f>Y228/3600</f>
        <v>8.7737168792221577E-3</v>
      </c>
      <c r="AA228" s="17">
        <f>0.96*Y228</f>
        <v>30.321965534591776</v>
      </c>
      <c r="AB228" s="17">
        <f t="shared" si="131"/>
        <v>29.109086913208102</v>
      </c>
      <c r="AC228" s="17">
        <f t="shared" si="132"/>
        <v>27.653632567547696</v>
      </c>
      <c r="AD228" s="17">
        <f t="shared" si="133"/>
        <v>27.653632567547696</v>
      </c>
      <c r="AE228" s="17">
        <f t="shared" si="154"/>
        <v>7.6815646020965819E-3</v>
      </c>
      <c r="AF228" s="17">
        <f>T228-AD228</f>
        <v>107.88600759588704</v>
      </c>
      <c r="AG228" s="17">
        <f t="shared" si="134"/>
        <v>2.9968335443301956E-2</v>
      </c>
      <c r="AH228" s="28">
        <f>0.5*'Ducati Panigale 1199 data'!$C$8*'WLTP class 3 v5'!F228^2</f>
        <v>23793.131944444445</v>
      </c>
      <c r="AI228" s="17">
        <f t="shared" si="135"/>
        <v>23.793131944444447</v>
      </c>
      <c r="AJ228" s="17" t="str">
        <f>IF(N228&lt;0, AI228, "0")</f>
        <v>0</v>
      </c>
      <c r="AK228" s="98">
        <f>AK227+AJ228</f>
        <v>282.9554143518518</v>
      </c>
      <c r="AL228" s="105">
        <f t="shared" si="136"/>
        <v>7.8598726208847725E-2</v>
      </c>
      <c r="AM228" s="98">
        <f>IF(N228 &gt; 0, AI228, )</f>
        <v>23.793131944444447</v>
      </c>
      <c r="AN228" s="98">
        <f t="shared" si="155"/>
        <v>1020.0042013888893</v>
      </c>
      <c r="AO228" s="98">
        <f t="shared" si="137"/>
        <v>0.2833345003858026</v>
      </c>
      <c r="AP228" s="27">
        <f t="shared" si="138"/>
        <v>0</v>
      </c>
      <c r="AQ228" s="27">
        <f t="shared" si="139"/>
        <v>0</v>
      </c>
      <c r="AR228" s="27">
        <f t="shared" si="140"/>
        <v>0</v>
      </c>
      <c r="AS228" s="27">
        <f t="shared" si="141"/>
        <v>0</v>
      </c>
      <c r="AT228" s="27">
        <f t="shared" si="118"/>
        <v>0</v>
      </c>
      <c r="AU228" s="27">
        <f t="shared" si="118"/>
        <v>0</v>
      </c>
      <c r="AV228" s="27">
        <f t="shared" si="142"/>
        <v>0</v>
      </c>
      <c r="AW228" s="27">
        <f t="shared" si="143"/>
        <v>0</v>
      </c>
      <c r="AX228" s="27">
        <f t="shared" si="144"/>
        <v>0</v>
      </c>
      <c r="AY228" s="27">
        <f>AN228-AW228</f>
        <v>1020.0042013888893</v>
      </c>
      <c r="AZ228" s="110">
        <f t="shared" si="145"/>
        <v>0.2833345003858026</v>
      </c>
      <c r="BB228" s="65">
        <v>0</v>
      </c>
      <c r="BC228" s="83">
        <f t="shared" si="146"/>
        <v>0</v>
      </c>
      <c r="BD228" s="83">
        <f t="shared" si="147"/>
        <v>0</v>
      </c>
      <c r="BE228" s="83">
        <f t="shared" si="148"/>
        <v>0</v>
      </c>
      <c r="BF228" s="83">
        <f t="shared" si="149"/>
        <v>0</v>
      </c>
      <c r="BG228" s="83">
        <f t="shared" si="150"/>
        <v>0</v>
      </c>
    </row>
    <row r="229" spans="2:59">
      <c r="B229" s="9" t="s">
        <v>32</v>
      </c>
      <c r="C229" s="9">
        <v>218</v>
      </c>
      <c r="D229" s="9">
        <v>218</v>
      </c>
      <c r="E229" s="18">
        <v>49</v>
      </c>
      <c r="F229" s="66">
        <f t="shared" si="119"/>
        <v>13.611111111111111</v>
      </c>
      <c r="G229" s="17">
        <f t="shared" si="151"/>
        <v>0.4861111111111111</v>
      </c>
      <c r="H229" s="17">
        <f t="shared" si="120"/>
        <v>109.5</v>
      </c>
      <c r="I229" s="28">
        <f>'Ducati Panigale 1199 data'!$C$8*G229</f>
        <v>135.13888888888889</v>
      </c>
      <c r="J229" s="28">
        <f>'Ducati Panigale 1199 data'!$C$8*'Ducati Panigale 1199 data'!$C$15*'Ducati Panigale 1199 data'!$C$10</f>
        <v>54.543600000000005</v>
      </c>
      <c r="K229" s="28">
        <f>(0.5*'Ducati Panigale 1199 data'!$C$12)*'Ducati Panigale 1199 data'!$C$14*'Ducati Panigale 1199 data'!$C$11*F229^2</f>
        <v>26.212306134259261</v>
      </c>
      <c r="L229" s="28">
        <f t="shared" si="121"/>
        <v>215.89479502314813</v>
      </c>
      <c r="M229" s="28">
        <f t="shared" si="117"/>
        <v>2938.5680433706275</v>
      </c>
      <c r="N229" s="17">
        <f t="shared" si="122"/>
        <v>2.9385680433706276</v>
      </c>
      <c r="O229" s="105">
        <f t="shared" si="123"/>
        <v>0</v>
      </c>
      <c r="P229" s="105">
        <f t="shared" si="124"/>
        <v>0</v>
      </c>
      <c r="Q229" s="105">
        <f t="shared" si="152"/>
        <v>36.440543922872465</v>
      </c>
      <c r="R229" s="27">
        <f t="shared" si="125"/>
        <v>1.0122373311909018E-2</v>
      </c>
      <c r="S229" s="98">
        <f t="shared" si="126"/>
        <v>2.9385680433706276</v>
      </c>
      <c r="T229" s="17">
        <f t="shared" si="153"/>
        <v>138.47820820680536</v>
      </c>
      <c r="U229" s="17">
        <f t="shared" si="127"/>
        <v>3.8466168946334825E-2</v>
      </c>
      <c r="V229" s="17">
        <f t="shared" si="128"/>
        <v>34.618516726728842</v>
      </c>
      <c r="W229" s="17">
        <f t="shared" si="129"/>
        <v>33.233776057659689</v>
      </c>
      <c r="X229" s="17">
        <f t="shared" si="129"/>
        <v>31.904425015353301</v>
      </c>
      <c r="Y229" s="17">
        <f t="shared" si="130"/>
        <v>31.585380765199769</v>
      </c>
      <c r="Z229" s="17">
        <f>Y229/3600</f>
        <v>8.7737168792221577E-3</v>
      </c>
      <c r="AA229" s="17">
        <f>0.96*Y229</f>
        <v>30.321965534591776</v>
      </c>
      <c r="AB229" s="17">
        <f t="shared" si="131"/>
        <v>29.109086913208102</v>
      </c>
      <c r="AC229" s="17">
        <f t="shared" si="132"/>
        <v>27.653632567547696</v>
      </c>
      <c r="AD229" s="17">
        <f t="shared" si="133"/>
        <v>27.653632567547696</v>
      </c>
      <c r="AE229" s="17">
        <f t="shared" si="154"/>
        <v>7.6815646020965819E-3</v>
      </c>
      <c r="AF229" s="17">
        <f>T229-AD229</f>
        <v>110.82457563925766</v>
      </c>
      <c r="AG229" s="17">
        <f t="shared" si="134"/>
        <v>3.0784604344238239E-2</v>
      </c>
      <c r="AH229" s="28">
        <f>0.5*'Ducati Panigale 1199 data'!$C$8*'WLTP class 3 v5'!F229^2</f>
        <v>25751.466049382714</v>
      </c>
      <c r="AI229" s="17">
        <f t="shared" si="135"/>
        <v>25.751466049382714</v>
      </c>
      <c r="AJ229" s="17" t="str">
        <f>IF(N229&lt;0, AI229, "0")</f>
        <v>0</v>
      </c>
      <c r="AK229" s="98">
        <f>AK228+AJ229</f>
        <v>282.9554143518518</v>
      </c>
      <c r="AL229" s="105">
        <f t="shared" si="136"/>
        <v>7.8598726208847725E-2</v>
      </c>
      <c r="AM229" s="98">
        <f>IF(N229 &gt; 0, AI229, )</f>
        <v>25.751466049382714</v>
      </c>
      <c r="AN229" s="98">
        <f t="shared" si="155"/>
        <v>1045.755667438272</v>
      </c>
      <c r="AO229" s="98">
        <f t="shared" si="137"/>
        <v>0.29048768539951997</v>
      </c>
      <c r="AP229" s="27">
        <f t="shared" si="138"/>
        <v>0</v>
      </c>
      <c r="AQ229" s="27">
        <f t="shared" si="139"/>
        <v>0</v>
      </c>
      <c r="AR229" s="27">
        <f t="shared" si="140"/>
        <v>0</v>
      </c>
      <c r="AS229" s="27">
        <f t="shared" si="141"/>
        <v>0</v>
      </c>
      <c r="AT229" s="27">
        <f t="shared" si="118"/>
        <v>0</v>
      </c>
      <c r="AU229" s="27">
        <f t="shared" si="118"/>
        <v>0</v>
      </c>
      <c r="AV229" s="27">
        <f t="shared" si="142"/>
        <v>0</v>
      </c>
      <c r="AW229" s="27">
        <f t="shared" si="143"/>
        <v>0</v>
      </c>
      <c r="AX229" s="27">
        <f t="shared" si="144"/>
        <v>0</v>
      </c>
      <c r="AY229" s="27">
        <f>AN229-AW229</f>
        <v>1045.755667438272</v>
      </c>
      <c r="AZ229" s="110">
        <f t="shared" si="145"/>
        <v>0.29048768539951997</v>
      </c>
      <c r="BB229" s="65">
        <v>0</v>
      </c>
      <c r="BC229" s="83">
        <f t="shared" si="146"/>
        <v>0</v>
      </c>
      <c r="BD229" s="83">
        <f t="shared" si="147"/>
        <v>0</v>
      </c>
      <c r="BE229" s="83">
        <f t="shared" si="148"/>
        <v>0</v>
      </c>
      <c r="BF229" s="83">
        <f t="shared" si="149"/>
        <v>0</v>
      </c>
      <c r="BG229" s="83">
        <f t="shared" si="150"/>
        <v>0</v>
      </c>
    </row>
    <row r="230" spans="2:59">
      <c r="B230" s="9" t="s">
        <v>32</v>
      </c>
      <c r="C230" s="9">
        <v>219</v>
      </c>
      <c r="D230" s="9">
        <v>219</v>
      </c>
      <c r="E230" s="18">
        <v>50.6</v>
      </c>
      <c r="F230" s="66">
        <f t="shared" si="119"/>
        <v>14.055555555555555</v>
      </c>
      <c r="G230" s="17">
        <f t="shared" si="151"/>
        <v>0.38888888888888851</v>
      </c>
      <c r="H230" s="17">
        <f t="shared" si="120"/>
        <v>110</v>
      </c>
      <c r="I230" s="28">
        <f>'Ducati Panigale 1199 data'!$C$8*G230</f>
        <v>108.111111111111</v>
      </c>
      <c r="J230" s="28">
        <f>'Ducati Panigale 1199 data'!$C$8*'Ducati Panigale 1199 data'!$C$15*'Ducati Panigale 1199 data'!$C$10</f>
        <v>54.543600000000005</v>
      </c>
      <c r="K230" s="28">
        <f>(0.5*'Ducati Panigale 1199 data'!$C$12)*'Ducati Panigale 1199 data'!$C$14*'Ducati Panigale 1199 data'!$C$11*F230^2</f>
        <v>27.952078356481483</v>
      </c>
      <c r="L230" s="28">
        <f t="shared" si="121"/>
        <v>190.60678946759248</v>
      </c>
      <c r="M230" s="28">
        <f t="shared" si="117"/>
        <v>2679.0843186278275</v>
      </c>
      <c r="N230" s="17">
        <f t="shared" si="122"/>
        <v>2.6790843186278277</v>
      </c>
      <c r="O230" s="105">
        <f t="shared" si="123"/>
        <v>0</v>
      </c>
      <c r="P230" s="105">
        <f t="shared" si="124"/>
        <v>0</v>
      </c>
      <c r="Q230" s="105">
        <f t="shared" si="152"/>
        <v>36.440543922872465</v>
      </c>
      <c r="R230" s="27">
        <f t="shared" si="125"/>
        <v>1.0122373311909018E-2</v>
      </c>
      <c r="S230" s="98">
        <f t="shared" si="126"/>
        <v>2.6790843186278277</v>
      </c>
      <c r="T230" s="17">
        <f t="shared" si="153"/>
        <v>141.15729252543318</v>
      </c>
      <c r="U230" s="17">
        <f t="shared" si="127"/>
        <v>3.9210359034842553E-2</v>
      </c>
      <c r="V230" s="17">
        <f t="shared" si="128"/>
        <v>34.618516726728842</v>
      </c>
      <c r="W230" s="17">
        <f t="shared" si="129"/>
        <v>33.233776057659689</v>
      </c>
      <c r="X230" s="17">
        <f t="shared" si="129"/>
        <v>31.904425015353301</v>
      </c>
      <c r="Y230" s="17">
        <f t="shared" si="130"/>
        <v>31.585380765199769</v>
      </c>
      <c r="Z230" s="17">
        <f>Y230/3600</f>
        <v>8.7737168792221577E-3</v>
      </c>
      <c r="AA230" s="17">
        <f>0.96*Y230</f>
        <v>30.321965534591776</v>
      </c>
      <c r="AB230" s="17">
        <f t="shared" si="131"/>
        <v>29.109086913208102</v>
      </c>
      <c r="AC230" s="17">
        <f t="shared" si="132"/>
        <v>27.653632567547696</v>
      </c>
      <c r="AD230" s="17">
        <f t="shared" si="133"/>
        <v>27.653632567547696</v>
      </c>
      <c r="AE230" s="17">
        <f t="shared" si="154"/>
        <v>7.6815646020965819E-3</v>
      </c>
      <c r="AF230" s="17">
        <f>T230-AD230</f>
        <v>113.50365995788547</v>
      </c>
      <c r="AG230" s="17">
        <f t="shared" si="134"/>
        <v>3.1528794432745963E-2</v>
      </c>
      <c r="AH230" s="28">
        <f>0.5*'Ducati Panigale 1199 data'!$C$8*'WLTP class 3 v5'!F230^2</f>
        <v>27460.6512345679</v>
      </c>
      <c r="AI230" s="17">
        <f t="shared" si="135"/>
        <v>27.460651234567901</v>
      </c>
      <c r="AJ230" s="17" t="str">
        <f>IF(N230&lt;0, AI230, "0")</f>
        <v>0</v>
      </c>
      <c r="AK230" s="98">
        <f>AK229+AJ230</f>
        <v>282.9554143518518</v>
      </c>
      <c r="AL230" s="105">
        <f t="shared" si="136"/>
        <v>7.8598726208847725E-2</v>
      </c>
      <c r="AM230" s="98">
        <f>IF(N230 &gt; 0, AI230, )</f>
        <v>27.460651234567901</v>
      </c>
      <c r="AN230" s="98">
        <f t="shared" si="155"/>
        <v>1073.2163186728399</v>
      </c>
      <c r="AO230" s="98">
        <f t="shared" si="137"/>
        <v>0.29811564407578883</v>
      </c>
      <c r="AP230" s="27">
        <f t="shared" si="138"/>
        <v>0</v>
      </c>
      <c r="AQ230" s="27">
        <f t="shared" si="139"/>
        <v>0</v>
      </c>
      <c r="AR230" s="27">
        <f t="shared" si="140"/>
        <v>0</v>
      </c>
      <c r="AS230" s="27">
        <f t="shared" si="141"/>
        <v>0</v>
      </c>
      <c r="AT230" s="27">
        <f t="shared" si="118"/>
        <v>0</v>
      </c>
      <c r="AU230" s="27">
        <f t="shared" si="118"/>
        <v>0</v>
      </c>
      <c r="AV230" s="27">
        <f t="shared" si="142"/>
        <v>0</v>
      </c>
      <c r="AW230" s="27">
        <f t="shared" si="143"/>
        <v>0</v>
      </c>
      <c r="AX230" s="27">
        <f t="shared" si="144"/>
        <v>0</v>
      </c>
      <c r="AY230" s="27">
        <f>AN230-AW230</f>
        <v>1073.2163186728399</v>
      </c>
      <c r="AZ230" s="110">
        <f t="shared" si="145"/>
        <v>0.29811564407578883</v>
      </c>
      <c r="BB230" s="65">
        <v>0</v>
      </c>
      <c r="BC230" s="83">
        <f t="shared" si="146"/>
        <v>0</v>
      </c>
      <c r="BD230" s="83">
        <f t="shared" si="147"/>
        <v>0</v>
      </c>
      <c r="BE230" s="83">
        <f t="shared" si="148"/>
        <v>0</v>
      </c>
      <c r="BF230" s="83">
        <f t="shared" si="149"/>
        <v>0</v>
      </c>
      <c r="BG230" s="83">
        <f t="shared" si="150"/>
        <v>0</v>
      </c>
    </row>
    <row r="231" spans="2:59">
      <c r="B231" s="9" t="s">
        <v>32</v>
      </c>
      <c r="C231" s="9">
        <v>220</v>
      </c>
      <c r="D231" s="9">
        <v>220</v>
      </c>
      <c r="E231" s="18">
        <v>51.8</v>
      </c>
      <c r="F231" s="66">
        <f t="shared" si="119"/>
        <v>14.388888888888889</v>
      </c>
      <c r="G231" s="17">
        <f t="shared" si="151"/>
        <v>0.29166666666666685</v>
      </c>
      <c r="H231" s="17">
        <f t="shared" si="120"/>
        <v>110.5</v>
      </c>
      <c r="I231" s="28">
        <f>'Ducati Panigale 1199 data'!$C$8*G231</f>
        <v>81.083333333333385</v>
      </c>
      <c r="J231" s="28">
        <f>'Ducati Panigale 1199 data'!$C$8*'Ducati Panigale 1199 data'!$C$15*'Ducati Panigale 1199 data'!$C$10</f>
        <v>54.543600000000005</v>
      </c>
      <c r="K231" s="28">
        <f>(0.5*'Ducati Panigale 1199 data'!$C$12)*'Ducati Panigale 1199 data'!$C$14*'Ducati Panigale 1199 data'!$C$11*F231^2</f>
        <v>29.293589467592597</v>
      </c>
      <c r="L231" s="28">
        <f t="shared" si="121"/>
        <v>164.92052280092599</v>
      </c>
      <c r="M231" s="28">
        <f t="shared" si="117"/>
        <v>2373.0230780799907</v>
      </c>
      <c r="N231" s="17">
        <f t="shared" si="122"/>
        <v>2.3730230780799908</v>
      </c>
      <c r="O231" s="105">
        <f t="shared" si="123"/>
        <v>0</v>
      </c>
      <c r="P231" s="105">
        <f t="shared" si="124"/>
        <v>0</v>
      </c>
      <c r="Q231" s="105">
        <f t="shared" si="152"/>
        <v>36.440543922872465</v>
      </c>
      <c r="R231" s="27">
        <f t="shared" si="125"/>
        <v>1.0122373311909018E-2</v>
      </c>
      <c r="S231" s="98">
        <f t="shared" si="126"/>
        <v>2.3730230780799908</v>
      </c>
      <c r="T231" s="17">
        <f t="shared" si="153"/>
        <v>143.53031560351317</v>
      </c>
      <c r="U231" s="17">
        <f t="shared" si="127"/>
        <v>3.9869532112086992E-2</v>
      </c>
      <c r="V231" s="17">
        <f t="shared" si="128"/>
        <v>34.618516726728842</v>
      </c>
      <c r="W231" s="17">
        <f t="shared" si="129"/>
        <v>33.233776057659689</v>
      </c>
      <c r="X231" s="17">
        <f t="shared" si="129"/>
        <v>31.904425015353301</v>
      </c>
      <c r="Y231" s="17">
        <f t="shared" si="130"/>
        <v>31.585380765199769</v>
      </c>
      <c r="Z231" s="17">
        <f>Y231/3600</f>
        <v>8.7737168792221577E-3</v>
      </c>
      <c r="AA231" s="17">
        <f>0.96*Y231</f>
        <v>30.321965534591776</v>
      </c>
      <c r="AB231" s="17">
        <f t="shared" si="131"/>
        <v>29.109086913208102</v>
      </c>
      <c r="AC231" s="17">
        <f t="shared" si="132"/>
        <v>27.653632567547696</v>
      </c>
      <c r="AD231" s="17">
        <f t="shared" si="133"/>
        <v>27.653632567547696</v>
      </c>
      <c r="AE231" s="17">
        <f t="shared" si="154"/>
        <v>7.6815646020965819E-3</v>
      </c>
      <c r="AF231" s="17">
        <f>T231-AD231</f>
        <v>115.87668303596547</v>
      </c>
      <c r="AG231" s="17">
        <f t="shared" si="134"/>
        <v>3.2187967509990409E-2</v>
      </c>
      <c r="AH231" s="28">
        <f>0.5*'Ducati Panigale 1199 data'!$C$8*'WLTP class 3 v5'!F231^2</f>
        <v>28778.577160493827</v>
      </c>
      <c r="AI231" s="17">
        <f t="shared" si="135"/>
        <v>28.778577160493828</v>
      </c>
      <c r="AJ231" s="17" t="str">
        <f>IF(N231&lt;0, AI231, "0")</f>
        <v>0</v>
      </c>
      <c r="AK231" s="98">
        <f>AK230+AJ231</f>
        <v>282.9554143518518</v>
      </c>
      <c r="AL231" s="105">
        <f t="shared" si="136"/>
        <v>7.8598726208847725E-2</v>
      </c>
      <c r="AM231" s="98">
        <f>IF(N231 &gt; 0, AI231, )</f>
        <v>28.778577160493828</v>
      </c>
      <c r="AN231" s="98">
        <f t="shared" si="155"/>
        <v>1101.9948958333337</v>
      </c>
      <c r="AO231" s="98">
        <f t="shared" si="137"/>
        <v>0.30610969328703713</v>
      </c>
      <c r="AP231" s="27">
        <f t="shared" si="138"/>
        <v>0</v>
      </c>
      <c r="AQ231" s="27">
        <f t="shared" si="139"/>
        <v>0</v>
      </c>
      <c r="AR231" s="27">
        <f t="shared" si="140"/>
        <v>0</v>
      </c>
      <c r="AS231" s="27">
        <f t="shared" si="141"/>
        <v>0</v>
      </c>
      <c r="AT231" s="27">
        <f t="shared" si="118"/>
        <v>0</v>
      </c>
      <c r="AU231" s="27">
        <f t="shared" si="118"/>
        <v>0</v>
      </c>
      <c r="AV231" s="27">
        <f t="shared" si="142"/>
        <v>0</v>
      </c>
      <c r="AW231" s="27">
        <f t="shared" si="143"/>
        <v>0</v>
      </c>
      <c r="AX231" s="27">
        <f t="shared" si="144"/>
        <v>0</v>
      </c>
      <c r="AY231" s="27">
        <f>AN231-AW231</f>
        <v>1101.9948958333337</v>
      </c>
      <c r="AZ231" s="110">
        <f t="shared" si="145"/>
        <v>0.30610969328703713</v>
      </c>
      <c r="BB231" s="65">
        <v>0</v>
      </c>
      <c r="BC231" s="83">
        <f t="shared" si="146"/>
        <v>0</v>
      </c>
      <c r="BD231" s="83">
        <f t="shared" si="147"/>
        <v>0</v>
      </c>
      <c r="BE231" s="83">
        <f t="shared" si="148"/>
        <v>0</v>
      </c>
      <c r="BF231" s="83">
        <f t="shared" si="149"/>
        <v>0</v>
      </c>
      <c r="BG231" s="83">
        <f t="shared" si="150"/>
        <v>0</v>
      </c>
    </row>
    <row r="232" spans="2:59">
      <c r="B232" s="9" t="s">
        <v>32</v>
      </c>
      <c r="C232" s="9">
        <v>221</v>
      </c>
      <c r="D232" s="9">
        <v>221</v>
      </c>
      <c r="E232" s="18">
        <v>52.7</v>
      </c>
      <c r="F232" s="66">
        <f t="shared" si="119"/>
        <v>14.638888888888889</v>
      </c>
      <c r="G232" s="17">
        <f t="shared" si="151"/>
        <v>0.18055555555555614</v>
      </c>
      <c r="H232" s="17">
        <f t="shared" si="120"/>
        <v>111</v>
      </c>
      <c r="I232" s="28">
        <f>'Ducati Panigale 1199 data'!$C$8*G232</f>
        <v>50.194444444444606</v>
      </c>
      <c r="J232" s="28">
        <f>'Ducati Panigale 1199 data'!$C$8*'Ducati Panigale 1199 data'!$C$15*'Ducati Panigale 1199 data'!$C$10</f>
        <v>54.543600000000005</v>
      </c>
      <c r="K232" s="28">
        <f>(0.5*'Ducati Panigale 1199 data'!$C$12)*'Ducati Panigale 1199 data'!$C$14*'Ducati Panigale 1199 data'!$C$11*F232^2</f>
        <v>30.320356394675933</v>
      </c>
      <c r="L232" s="28">
        <f t="shared" si="121"/>
        <v>135.05840083912054</v>
      </c>
      <c r="M232" s="28">
        <f t="shared" si="117"/>
        <v>1977.1049233949034</v>
      </c>
      <c r="N232" s="17">
        <f t="shared" si="122"/>
        <v>1.9771049233949034</v>
      </c>
      <c r="O232" s="105">
        <f t="shared" si="123"/>
        <v>0</v>
      </c>
      <c r="P232" s="105">
        <f t="shared" si="124"/>
        <v>0</v>
      </c>
      <c r="Q232" s="105">
        <f t="shared" si="152"/>
        <v>36.440543922872465</v>
      </c>
      <c r="R232" s="27">
        <f t="shared" si="125"/>
        <v>1.0122373311909018E-2</v>
      </c>
      <c r="S232" s="98">
        <f t="shared" si="126"/>
        <v>1.9771049233949034</v>
      </c>
      <c r="T232" s="17">
        <f t="shared" si="153"/>
        <v>145.50742052690808</v>
      </c>
      <c r="U232" s="17">
        <f t="shared" si="127"/>
        <v>4.0418727924141133E-2</v>
      </c>
      <c r="V232" s="17">
        <f t="shared" si="128"/>
        <v>34.618516726728842</v>
      </c>
      <c r="W232" s="17">
        <f t="shared" si="129"/>
        <v>33.233776057659689</v>
      </c>
      <c r="X232" s="17">
        <f t="shared" si="129"/>
        <v>31.904425015353301</v>
      </c>
      <c r="Y232" s="17">
        <f t="shared" si="130"/>
        <v>31.585380765199769</v>
      </c>
      <c r="Z232" s="17">
        <f>Y232/3600</f>
        <v>8.7737168792221577E-3</v>
      </c>
      <c r="AA232" s="17">
        <f>0.96*Y232</f>
        <v>30.321965534591776</v>
      </c>
      <c r="AB232" s="17">
        <f t="shared" si="131"/>
        <v>29.109086913208102</v>
      </c>
      <c r="AC232" s="17">
        <f t="shared" si="132"/>
        <v>27.653632567547696</v>
      </c>
      <c r="AD232" s="17">
        <f t="shared" si="133"/>
        <v>27.653632567547696</v>
      </c>
      <c r="AE232" s="17">
        <f t="shared" si="154"/>
        <v>7.6815646020965819E-3</v>
      </c>
      <c r="AF232" s="17">
        <f>T232-AD232</f>
        <v>117.85378795936037</v>
      </c>
      <c r="AG232" s="17">
        <f t="shared" si="134"/>
        <v>3.273716332204455E-2</v>
      </c>
      <c r="AH232" s="28">
        <f>0.5*'Ducati Panigale 1199 data'!$C$8*'WLTP class 3 v5'!F232^2</f>
        <v>29787.292438271608</v>
      </c>
      <c r="AI232" s="17">
        <f t="shared" si="135"/>
        <v>29.78729243827161</v>
      </c>
      <c r="AJ232" s="17" t="str">
        <f>IF(N232&lt;0, AI232, "0")</f>
        <v>0</v>
      </c>
      <c r="AK232" s="98">
        <f>AK231+AJ232</f>
        <v>282.9554143518518</v>
      </c>
      <c r="AL232" s="105">
        <f t="shared" si="136"/>
        <v>7.8598726208847725E-2</v>
      </c>
      <c r="AM232" s="98">
        <f>IF(N232 &gt; 0, AI232, )</f>
        <v>29.78729243827161</v>
      </c>
      <c r="AN232" s="98">
        <f t="shared" si="155"/>
        <v>1131.7821882716053</v>
      </c>
      <c r="AO232" s="98">
        <f t="shared" si="137"/>
        <v>0.31438394118655699</v>
      </c>
      <c r="AP232" s="27">
        <f t="shared" si="138"/>
        <v>0</v>
      </c>
      <c r="AQ232" s="27">
        <f t="shared" si="139"/>
        <v>0</v>
      </c>
      <c r="AR232" s="27">
        <f t="shared" si="140"/>
        <v>0</v>
      </c>
      <c r="AS232" s="27">
        <f t="shared" si="141"/>
        <v>0</v>
      </c>
      <c r="AT232" s="27">
        <f t="shared" si="118"/>
        <v>0</v>
      </c>
      <c r="AU232" s="27">
        <f t="shared" si="118"/>
        <v>0</v>
      </c>
      <c r="AV232" s="27">
        <f t="shared" si="142"/>
        <v>0</v>
      </c>
      <c r="AW232" s="27">
        <f t="shared" si="143"/>
        <v>0</v>
      </c>
      <c r="AX232" s="27">
        <f t="shared" si="144"/>
        <v>0</v>
      </c>
      <c r="AY232" s="27">
        <f>AN232-AW232</f>
        <v>1131.7821882716053</v>
      </c>
      <c r="AZ232" s="110">
        <f t="shared" si="145"/>
        <v>0.31438394118655699</v>
      </c>
      <c r="BB232" s="65">
        <v>0</v>
      </c>
      <c r="BC232" s="83">
        <f t="shared" si="146"/>
        <v>0</v>
      </c>
      <c r="BD232" s="83">
        <f t="shared" si="147"/>
        <v>0</v>
      </c>
      <c r="BE232" s="83">
        <f t="shared" si="148"/>
        <v>0</v>
      </c>
      <c r="BF232" s="83">
        <f t="shared" si="149"/>
        <v>0</v>
      </c>
      <c r="BG232" s="83">
        <f t="shared" si="150"/>
        <v>0</v>
      </c>
    </row>
    <row r="233" spans="2:59">
      <c r="B233" s="9" t="s">
        <v>32</v>
      </c>
      <c r="C233" s="9">
        <v>222</v>
      </c>
      <c r="D233" s="9">
        <v>222</v>
      </c>
      <c r="E233" s="18">
        <v>53.1</v>
      </c>
      <c r="F233" s="66">
        <f t="shared" si="119"/>
        <v>14.75</v>
      </c>
      <c r="G233" s="17">
        <f t="shared" si="151"/>
        <v>0.11111111111111072</v>
      </c>
      <c r="H233" s="17">
        <f t="shared" si="120"/>
        <v>111.5</v>
      </c>
      <c r="I233" s="28">
        <f>'Ducati Panigale 1199 data'!$C$8*G233</f>
        <v>30.888888888888779</v>
      </c>
      <c r="J233" s="28">
        <f>'Ducati Panigale 1199 data'!$C$8*'Ducati Panigale 1199 data'!$C$15*'Ducati Panigale 1199 data'!$C$10</f>
        <v>54.543600000000005</v>
      </c>
      <c r="K233" s="28">
        <f>(0.5*'Ducati Panigale 1199 data'!$C$12)*'Ducati Panigale 1199 data'!$C$14*'Ducati Panigale 1199 data'!$C$11*F233^2</f>
        <v>30.782374218750004</v>
      </c>
      <c r="L233" s="28">
        <f t="shared" si="121"/>
        <v>116.21486310763879</v>
      </c>
      <c r="M233" s="28">
        <f t="shared" si="117"/>
        <v>1714.1692308376721</v>
      </c>
      <c r="N233" s="17">
        <f t="shared" si="122"/>
        <v>1.7141692308376721</v>
      </c>
      <c r="O233" s="105">
        <f t="shared" si="123"/>
        <v>0</v>
      </c>
      <c r="P233" s="105">
        <f t="shared" si="124"/>
        <v>0</v>
      </c>
      <c r="Q233" s="105">
        <f t="shared" si="152"/>
        <v>36.440543922872465</v>
      </c>
      <c r="R233" s="27">
        <f t="shared" si="125"/>
        <v>1.0122373311909018E-2</v>
      </c>
      <c r="S233" s="98">
        <f t="shared" si="126"/>
        <v>1.7141692308376721</v>
      </c>
      <c r="T233" s="17">
        <f t="shared" si="153"/>
        <v>147.22158975774576</v>
      </c>
      <c r="U233" s="17">
        <f t="shared" si="127"/>
        <v>4.0894886043818267E-2</v>
      </c>
      <c r="V233" s="17">
        <f t="shared" si="128"/>
        <v>34.618516726728842</v>
      </c>
      <c r="W233" s="17">
        <f t="shared" si="129"/>
        <v>33.233776057659689</v>
      </c>
      <c r="X233" s="17">
        <f t="shared" si="129"/>
        <v>31.904425015353301</v>
      </c>
      <c r="Y233" s="17">
        <f t="shared" si="130"/>
        <v>31.585380765199769</v>
      </c>
      <c r="Z233" s="17">
        <f>Y233/3600</f>
        <v>8.7737168792221577E-3</v>
      </c>
      <c r="AA233" s="17">
        <f>0.96*Y233</f>
        <v>30.321965534591776</v>
      </c>
      <c r="AB233" s="17">
        <f t="shared" si="131"/>
        <v>29.109086913208102</v>
      </c>
      <c r="AC233" s="17">
        <f t="shared" si="132"/>
        <v>27.653632567547696</v>
      </c>
      <c r="AD233" s="17">
        <f t="shared" si="133"/>
        <v>27.653632567547696</v>
      </c>
      <c r="AE233" s="17">
        <f t="shared" si="154"/>
        <v>7.6815646020965819E-3</v>
      </c>
      <c r="AF233" s="17">
        <f>T233-AD233</f>
        <v>119.56795719019806</v>
      </c>
      <c r="AG233" s="17">
        <f t="shared" si="134"/>
        <v>3.3213321441721684E-2</v>
      </c>
      <c r="AH233" s="28">
        <f>0.5*'Ducati Panigale 1199 data'!$C$8*'WLTP class 3 v5'!F233^2</f>
        <v>30241.1875</v>
      </c>
      <c r="AI233" s="17">
        <f t="shared" si="135"/>
        <v>30.241187499999999</v>
      </c>
      <c r="AJ233" s="17" t="str">
        <f>IF(N233&lt;0, AI233, "0")</f>
        <v>0</v>
      </c>
      <c r="AK233" s="98">
        <f>AK232+AJ233</f>
        <v>282.9554143518518</v>
      </c>
      <c r="AL233" s="105">
        <f t="shared" si="136"/>
        <v>7.8598726208847725E-2</v>
      </c>
      <c r="AM233" s="98">
        <f>IF(N233 &gt; 0, AI233, )</f>
        <v>30.241187499999999</v>
      </c>
      <c r="AN233" s="98">
        <f t="shared" si="155"/>
        <v>1162.0233757716053</v>
      </c>
      <c r="AO233" s="98">
        <f t="shared" si="137"/>
        <v>0.32278427104766816</v>
      </c>
      <c r="AP233" s="27">
        <f t="shared" si="138"/>
        <v>0</v>
      </c>
      <c r="AQ233" s="27">
        <f t="shared" si="139"/>
        <v>0</v>
      </c>
      <c r="AR233" s="27">
        <f t="shared" si="140"/>
        <v>0</v>
      </c>
      <c r="AS233" s="27">
        <f t="shared" si="141"/>
        <v>0</v>
      </c>
      <c r="AT233" s="27">
        <f t="shared" si="118"/>
        <v>0</v>
      </c>
      <c r="AU233" s="27">
        <f t="shared" si="118"/>
        <v>0</v>
      </c>
      <c r="AV233" s="27">
        <f t="shared" si="142"/>
        <v>0</v>
      </c>
      <c r="AW233" s="27">
        <f t="shared" si="143"/>
        <v>0</v>
      </c>
      <c r="AX233" s="27">
        <f t="shared" si="144"/>
        <v>0</v>
      </c>
      <c r="AY233" s="27">
        <f>AN233-AW233</f>
        <v>1162.0233757716053</v>
      </c>
      <c r="AZ233" s="110">
        <f t="shared" si="145"/>
        <v>0.32278427104766816</v>
      </c>
      <c r="BB233" s="65">
        <v>0</v>
      </c>
      <c r="BC233" s="83">
        <f t="shared" si="146"/>
        <v>0</v>
      </c>
      <c r="BD233" s="83">
        <f t="shared" si="147"/>
        <v>0</v>
      </c>
      <c r="BE233" s="83">
        <f t="shared" si="148"/>
        <v>0</v>
      </c>
      <c r="BF233" s="83">
        <f t="shared" si="149"/>
        <v>0</v>
      </c>
      <c r="BG233" s="83">
        <f t="shared" si="150"/>
        <v>0</v>
      </c>
    </row>
    <row r="234" spans="2:59">
      <c r="B234" s="9" t="s">
        <v>32</v>
      </c>
      <c r="C234" s="9">
        <v>223</v>
      </c>
      <c r="D234" s="9">
        <v>223</v>
      </c>
      <c r="E234" s="18">
        <v>53.5</v>
      </c>
      <c r="F234" s="66">
        <f t="shared" si="119"/>
        <v>14.861111111111111</v>
      </c>
      <c r="G234" s="17">
        <f t="shared" si="151"/>
        <v>9.7222222222221627E-2</v>
      </c>
      <c r="H234" s="17">
        <f t="shared" si="120"/>
        <v>112</v>
      </c>
      <c r="I234" s="28">
        <f>'Ducati Panigale 1199 data'!$C$8*G234</f>
        <v>27.027777777777612</v>
      </c>
      <c r="J234" s="28">
        <f>'Ducati Panigale 1199 data'!$C$8*'Ducati Panigale 1199 data'!$C$15*'Ducati Panigale 1199 data'!$C$10</f>
        <v>54.543600000000005</v>
      </c>
      <c r="K234" s="28">
        <f>(0.5*'Ducati Panigale 1199 data'!$C$12)*'Ducati Panigale 1199 data'!$C$14*'Ducati Panigale 1199 data'!$C$11*F234^2</f>
        <v>31.247885561342592</v>
      </c>
      <c r="L234" s="28">
        <f t="shared" si="121"/>
        <v>112.8192633391202</v>
      </c>
      <c r="M234" s="28">
        <f t="shared" si="117"/>
        <v>1676.6196079563695</v>
      </c>
      <c r="N234" s="17">
        <f t="shared" si="122"/>
        <v>1.6766196079563696</v>
      </c>
      <c r="O234" s="105">
        <f t="shared" si="123"/>
        <v>0</v>
      </c>
      <c r="P234" s="105">
        <f t="shared" si="124"/>
        <v>0</v>
      </c>
      <c r="Q234" s="105">
        <f t="shared" si="152"/>
        <v>36.440543922872465</v>
      </c>
      <c r="R234" s="27">
        <f t="shared" si="125"/>
        <v>1.0122373311909018E-2</v>
      </c>
      <c r="S234" s="98">
        <f t="shared" si="126"/>
        <v>1.6766196079563696</v>
      </c>
      <c r="T234" s="17">
        <f t="shared" si="153"/>
        <v>148.89820936570214</v>
      </c>
      <c r="U234" s="17">
        <f t="shared" si="127"/>
        <v>4.1360613712695039E-2</v>
      </c>
      <c r="V234" s="17">
        <f t="shared" si="128"/>
        <v>34.618516726728842</v>
      </c>
      <c r="W234" s="17">
        <f t="shared" si="129"/>
        <v>33.233776057659689</v>
      </c>
      <c r="X234" s="17">
        <f t="shared" si="129"/>
        <v>31.904425015353301</v>
      </c>
      <c r="Y234" s="17">
        <f t="shared" si="130"/>
        <v>31.585380765199769</v>
      </c>
      <c r="Z234" s="17">
        <f>Y234/3600</f>
        <v>8.7737168792221577E-3</v>
      </c>
      <c r="AA234" s="17">
        <f>0.96*Y234</f>
        <v>30.321965534591776</v>
      </c>
      <c r="AB234" s="17">
        <f t="shared" si="131"/>
        <v>29.109086913208102</v>
      </c>
      <c r="AC234" s="17">
        <f t="shared" si="132"/>
        <v>27.653632567547696</v>
      </c>
      <c r="AD234" s="17">
        <f t="shared" si="133"/>
        <v>27.653632567547696</v>
      </c>
      <c r="AE234" s="17">
        <f t="shared" si="154"/>
        <v>7.6815646020965819E-3</v>
      </c>
      <c r="AF234" s="17">
        <f>T234-AD234</f>
        <v>121.24457679815444</v>
      </c>
      <c r="AG234" s="17">
        <f t="shared" si="134"/>
        <v>3.3679049110598457E-2</v>
      </c>
      <c r="AH234" s="28">
        <f>0.5*'Ducati Panigale 1199 data'!$C$8*'WLTP class 3 v5'!F234^2</f>
        <v>30698.514660493824</v>
      </c>
      <c r="AI234" s="17">
        <f t="shared" si="135"/>
        <v>30.698514660493824</v>
      </c>
      <c r="AJ234" s="17" t="str">
        <f>IF(N234&lt;0, AI234, "0")</f>
        <v>0</v>
      </c>
      <c r="AK234" s="98">
        <f>AK233+AJ234</f>
        <v>282.9554143518518</v>
      </c>
      <c r="AL234" s="105">
        <f t="shared" si="136"/>
        <v>7.8598726208847725E-2</v>
      </c>
      <c r="AM234" s="98">
        <f>IF(N234 &gt; 0, AI234, )</f>
        <v>30.698514660493824</v>
      </c>
      <c r="AN234" s="98">
        <f t="shared" si="155"/>
        <v>1192.7218904320991</v>
      </c>
      <c r="AO234" s="98">
        <f t="shared" si="137"/>
        <v>0.33131163623113863</v>
      </c>
      <c r="AP234" s="27">
        <f t="shared" si="138"/>
        <v>0</v>
      </c>
      <c r="AQ234" s="27">
        <f t="shared" si="139"/>
        <v>0</v>
      </c>
      <c r="AR234" s="27">
        <f t="shared" si="140"/>
        <v>0</v>
      </c>
      <c r="AS234" s="27">
        <f t="shared" si="141"/>
        <v>0</v>
      </c>
      <c r="AT234" s="27">
        <f t="shared" si="118"/>
        <v>0</v>
      </c>
      <c r="AU234" s="27">
        <f t="shared" si="118"/>
        <v>0</v>
      </c>
      <c r="AV234" s="27">
        <f t="shared" si="142"/>
        <v>0</v>
      </c>
      <c r="AW234" s="27">
        <f t="shared" si="143"/>
        <v>0</v>
      </c>
      <c r="AX234" s="27">
        <f t="shared" si="144"/>
        <v>0</v>
      </c>
      <c r="AY234" s="27">
        <f>AN234-AW234</f>
        <v>1192.7218904320991</v>
      </c>
      <c r="AZ234" s="110">
        <f t="shared" si="145"/>
        <v>0.33131163623113863</v>
      </c>
      <c r="BB234" s="65">
        <v>0</v>
      </c>
      <c r="BC234" s="83">
        <f t="shared" si="146"/>
        <v>0</v>
      </c>
      <c r="BD234" s="83">
        <f t="shared" si="147"/>
        <v>0</v>
      </c>
      <c r="BE234" s="83">
        <f t="shared" si="148"/>
        <v>0</v>
      </c>
      <c r="BF234" s="83">
        <f t="shared" si="149"/>
        <v>0</v>
      </c>
      <c r="BG234" s="83">
        <f t="shared" si="150"/>
        <v>0</v>
      </c>
    </row>
    <row r="235" spans="2:59">
      <c r="B235" s="9" t="s">
        <v>32</v>
      </c>
      <c r="C235" s="9">
        <v>224</v>
      </c>
      <c r="D235" s="9">
        <v>224</v>
      </c>
      <c r="E235" s="18">
        <v>53.8</v>
      </c>
      <c r="F235" s="66">
        <f t="shared" si="119"/>
        <v>14.944444444444445</v>
      </c>
      <c r="G235" s="17">
        <f t="shared" si="151"/>
        <v>9.7222222222222612E-2</v>
      </c>
      <c r="H235" s="17">
        <f t="shared" si="120"/>
        <v>112.5</v>
      </c>
      <c r="I235" s="28">
        <f>'Ducati Panigale 1199 data'!$C$8*G235</f>
        <v>27.027777777777885</v>
      </c>
      <c r="J235" s="28">
        <f>'Ducati Panigale 1199 data'!$C$8*'Ducati Panigale 1199 data'!$C$15*'Ducati Panigale 1199 data'!$C$10</f>
        <v>54.543600000000005</v>
      </c>
      <c r="K235" s="28">
        <f>(0.5*'Ducati Panigale 1199 data'!$C$12)*'Ducati Panigale 1199 data'!$C$14*'Ducati Panigale 1199 data'!$C$11*F235^2</f>
        <v>31.599311689814819</v>
      </c>
      <c r="L235" s="28">
        <f t="shared" si="121"/>
        <v>113.17068946759269</v>
      </c>
      <c r="M235" s="28">
        <f t="shared" si="117"/>
        <v>1691.273081487913</v>
      </c>
      <c r="N235" s="17">
        <f t="shared" si="122"/>
        <v>1.6912730814879131</v>
      </c>
      <c r="O235" s="105">
        <f t="shared" si="123"/>
        <v>0</v>
      </c>
      <c r="P235" s="105">
        <f t="shared" si="124"/>
        <v>0</v>
      </c>
      <c r="Q235" s="105">
        <f t="shared" si="152"/>
        <v>36.440543922872465</v>
      </c>
      <c r="R235" s="27">
        <f t="shared" si="125"/>
        <v>1.0122373311909018E-2</v>
      </c>
      <c r="S235" s="98">
        <f t="shared" si="126"/>
        <v>1.6912730814879131</v>
      </c>
      <c r="T235" s="17">
        <f t="shared" si="153"/>
        <v>150.58948244719005</v>
      </c>
      <c r="U235" s="17">
        <f t="shared" si="127"/>
        <v>4.1830411790886125E-2</v>
      </c>
      <c r="V235" s="17">
        <f t="shared" si="128"/>
        <v>34.618516726728842</v>
      </c>
      <c r="W235" s="17">
        <f t="shared" si="129"/>
        <v>33.233776057659689</v>
      </c>
      <c r="X235" s="17">
        <f t="shared" si="129"/>
        <v>31.904425015353301</v>
      </c>
      <c r="Y235" s="17">
        <f t="shared" si="130"/>
        <v>31.585380765199769</v>
      </c>
      <c r="Z235" s="17">
        <f>Y235/3600</f>
        <v>8.7737168792221577E-3</v>
      </c>
      <c r="AA235" s="17">
        <f>0.96*Y235</f>
        <v>30.321965534591776</v>
      </c>
      <c r="AB235" s="17">
        <f t="shared" si="131"/>
        <v>29.109086913208102</v>
      </c>
      <c r="AC235" s="17">
        <f t="shared" si="132"/>
        <v>27.653632567547696</v>
      </c>
      <c r="AD235" s="17">
        <f t="shared" si="133"/>
        <v>27.653632567547696</v>
      </c>
      <c r="AE235" s="17">
        <f t="shared" si="154"/>
        <v>7.6815646020965819E-3</v>
      </c>
      <c r="AF235" s="17">
        <f>T235-AD235</f>
        <v>122.93584987964235</v>
      </c>
      <c r="AG235" s="17">
        <f t="shared" si="134"/>
        <v>3.4148847188789543E-2</v>
      </c>
      <c r="AH235" s="28">
        <f>0.5*'Ducati Panigale 1199 data'!$C$8*'WLTP class 3 v5'!F235^2</f>
        <v>31043.762345679013</v>
      </c>
      <c r="AI235" s="17">
        <f t="shared" si="135"/>
        <v>31.043762345679013</v>
      </c>
      <c r="AJ235" s="17" t="str">
        <f>IF(N235&lt;0, AI235, "0")</f>
        <v>0</v>
      </c>
      <c r="AK235" s="98">
        <f>AK234+AJ235</f>
        <v>282.9554143518518</v>
      </c>
      <c r="AL235" s="105">
        <f t="shared" si="136"/>
        <v>7.8598726208847725E-2</v>
      </c>
      <c r="AM235" s="98">
        <f>IF(N235 &gt; 0, AI235, )</f>
        <v>31.043762345679013</v>
      </c>
      <c r="AN235" s="98">
        <f t="shared" si="155"/>
        <v>1223.7656527777781</v>
      </c>
      <c r="AO235" s="98">
        <f t="shared" si="137"/>
        <v>0.33993490354938283</v>
      </c>
      <c r="AP235" s="27">
        <f t="shared" si="138"/>
        <v>0</v>
      </c>
      <c r="AQ235" s="27">
        <f t="shared" si="139"/>
        <v>0</v>
      </c>
      <c r="AR235" s="27">
        <f t="shared" si="140"/>
        <v>0</v>
      </c>
      <c r="AS235" s="27">
        <f t="shared" si="141"/>
        <v>0</v>
      </c>
      <c r="AT235" s="27">
        <f t="shared" si="118"/>
        <v>0</v>
      </c>
      <c r="AU235" s="27">
        <f t="shared" si="118"/>
        <v>0</v>
      </c>
      <c r="AV235" s="27">
        <f t="shared" si="142"/>
        <v>0</v>
      </c>
      <c r="AW235" s="27">
        <f t="shared" si="143"/>
        <v>0</v>
      </c>
      <c r="AX235" s="27">
        <f t="shared" si="144"/>
        <v>0</v>
      </c>
      <c r="AY235" s="27">
        <f>AN235-AW235</f>
        <v>1223.7656527777781</v>
      </c>
      <c r="AZ235" s="110">
        <f t="shared" si="145"/>
        <v>0.33993490354938283</v>
      </c>
      <c r="BB235" s="65">
        <v>0</v>
      </c>
      <c r="BC235" s="83">
        <f t="shared" si="146"/>
        <v>0</v>
      </c>
      <c r="BD235" s="83">
        <f t="shared" si="147"/>
        <v>0</v>
      </c>
      <c r="BE235" s="83">
        <f t="shared" si="148"/>
        <v>0</v>
      </c>
      <c r="BF235" s="83">
        <f t="shared" si="149"/>
        <v>0</v>
      </c>
      <c r="BG235" s="83">
        <f t="shared" si="150"/>
        <v>0</v>
      </c>
    </row>
    <row r="236" spans="2:59">
      <c r="B236" s="9" t="s">
        <v>32</v>
      </c>
      <c r="C236" s="9">
        <v>225</v>
      </c>
      <c r="D236" s="9">
        <v>225</v>
      </c>
      <c r="E236" s="18">
        <v>54.2</v>
      </c>
      <c r="F236" s="66">
        <f t="shared" si="119"/>
        <v>15.055555555555555</v>
      </c>
      <c r="G236" s="17">
        <f t="shared" si="151"/>
        <v>0.1388888888888889</v>
      </c>
      <c r="H236" s="17">
        <f t="shared" si="120"/>
        <v>113</v>
      </c>
      <c r="I236" s="28">
        <f>'Ducati Panigale 1199 data'!$C$8*G236</f>
        <v>38.611111111111114</v>
      </c>
      <c r="J236" s="28">
        <f>'Ducati Panigale 1199 data'!$C$8*'Ducati Panigale 1199 data'!$C$15*'Ducati Panigale 1199 data'!$C$10</f>
        <v>54.543600000000005</v>
      </c>
      <c r="K236" s="28">
        <f>(0.5*'Ducati Panigale 1199 data'!$C$12)*'Ducati Panigale 1199 data'!$C$14*'Ducati Panigale 1199 data'!$C$11*F236^2</f>
        <v>32.070936689814815</v>
      </c>
      <c r="L236" s="28">
        <f t="shared" si="121"/>
        <v>125.22564780092593</v>
      </c>
      <c r="M236" s="28">
        <f t="shared" si="117"/>
        <v>1885.3416974472736</v>
      </c>
      <c r="N236" s="17">
        <f t="shared" si="122"/>
        <v>1.8853416974472736</v>
      </c>
      <c r="O236" s="105">
        <f t="shared" si="123"/>
        <v>0</v>
      </c>
      <c r="P236" s="105">
        <f t="shared" si="124"/>
        <v>0</v>
      </c>
      <c r="Q236" s="105">
        <f t="shared" si="152"/>
        <v>36.440543922872465</v>
      </c>
      <c r="R236" s="27">
        <f t="shared" si="125"/>
        <v>1.0122373311909018E-2</v>
      </c>
      <c r="S236" s="98">
        <f t="shared" si="126"/>
        <v>1.8853416974472736</v>
      </c>
      <c r="T236" s="17">
        <f t="shared" si="153"/>
        <v>152.47482414463732</v>
      </c>
      <c r="U236" s="17">
        <f t="shared" si="127"/>
        <v>4.2354117817954812E-2</v>
      </c>
      <c r="V236" s="17">
        <f t="shared" si="128"/>
        <v>34.618516726728842</v>
      </c>
      <c r="W236" s="17">
        <f t="shared" si="129"/>
        <v>33.233776057659689</v>
      </c>
      <c r="X236" s="17">
        <f t="shared" si="129"/>
        <v>31.904425015353301</v>
      </c>
      <c r="Y236" s="17">
        <f t="shared" si="130"/>
        <v>31.585380765199769</v>
      </c>
      <c r="Z236" s="17">
        <f>Y236/3600</f>
        <v>8.7737168792221577E-3</v>
      </c>
      <c r="AA236" s="17">
        <f>0.96*Y236</f>
        <v>30.321965534591776</v>
      </c>
      <c r="AB236" s="17">
        <f t="shared" si="131"/>
        <v>29.109086913208102</v>
      </c>
      <c r="AC236" s="17">
        <f t="shared" si="132"/>
        <v>27.653632567547696</v>
      </c>
      <c r="AD236" s="17">
        <f t="shared" si="133"/>
        <v>27.653632567547696</v>
      </c>
      <c r="AE236" s="17">
        <f t="shared" si="154"/>
        <v>7.6815646020965819E-3</v>
      </c>
      <c r="AF236" s="17">
        <f>T236-AD236</f>
        <v>124.82119157708962</v>
      </c>
      <c r="AG236" s="17">
        <f t="shared" si="134"/>
        <v>3.4672553215858229E-2</v>
      </c>
      <c r="AH236" s="28">
        <f>0.5*'Ducati Panigale 1199 data'!$C$8*'WLTP class 3 v5'!F236^2</f>
        <v>31507.095679012345</v>
      </c>
      <c r="AI236" s="17">
        <f t="shared" si="135"/>
        <v>31.507095679012345</v>
      </c>
      <c r="AJ236" s="17" t="str">
        <f>IF(N236&lt;0, AI236, "0")</f>
        <v>0</v>
      </c>
      <c r="AK236" s="98">
        <f>AK235+AJ236</f>
        <v>282.9554143518518</v>
      </c>
      <c r="AL236" s="105">
        <f t="shared" si="136"/>
        <v>7.8598726208847725E-2</v>
      </c>
      <c r="AM236" s="98">
        <f>IF(N236 &gt; 0, AI236, )</f>
        <v>31.507095679012345</v>
      </c>
      <c r="AN236" s="98">
        <f t="shared" si="155"/>
        <v>1255.2727484567904</v>
      </c>
      <c r="AO236" s="98">
        <f t="shared" si="137"/>
        <v>0.34868687457133068</v>
      </c>
      <c r="AP236" s="27">
        <f t="shared" si="138"/>
        <v>0</v>
      </c>
      <c r="AQ236" s="27">
        <f t="shared" si="139"/>
        <v>0</v>
      </c>
      <c r="AR236" s="27">
        <f t="shared" si="140"/>
        <v>0</v>
      </c>
      <c r="AS236" s="27">
        <f t="shared" si="141"/>
        <v>0</v>
      </c>
      <c r="AT236" s="27">
        <f t="shared" si="118"/>
        <v>0</v>
      </c>
      <c r="AU236" s="27">
        <f t="shared" si="118"/>
        <v>0</v>
      </c>
      <c r="AV236" s="27">
        <f t="shared" si="142"/>
        <v>0</v>
      </c>
      <c r="AW236" s="27">
        <f t="shared" si="143"/>
        <v>0</v>
      </c>
      <c r="AX236" s="27">
        <f t="shared" si="144"/>
        <v>0</v>
      </c>
      <c r="AY236" s="27">
        <f>AN236-AW236</f>
        <v>1255.2727484567904</v>
      </c>
      <c r="AZ236" s="110">
        <f t="shared" si="145"/>
        <v>0.34868687457133068</v>
      </c>
      <c r="BB236" s="65">
        <v>0</v>
      </c>
      <c r="BC236" s="83">
        <f t="shared" si="146"/>
        <v>0</v>
      </c>
      <c r="BD236" s="83">
        <f t="shared" si="147"/>
        <v>0</v>
      </c>
      <c r="BE236" s="83">
        <f t="shared" si="148"/>
        <v>0</v>
      </c>
      <c r="BF236" s="83">
        <f t="shared" si="149"/>
        <v>0</v>
      </c>
      <c r="BG236" s="83">
        <f t="shared" si="150"/>
        <v>0</v>
      </c>
    </row>
    <row r="237" spans="2:59">
      <c r="B237" s="9" t="s">
        <v>32</v>
      </c>
      <c r="C237" s="9">
        <v>226</v>
      </c>
      <c r="D237" s="9">
        <v>226</v>
      </c>
      <c r="E237" s="18">
        <v>54.8</v>
      </c>
      <c r="F237" s="66">
        <f t="shared" si="119"/>
        <v>15.222222222222221</v>
      </c>
      <c r="G237" s="17">
        <f t="shared" si="151"/>
        <v>0.15277777777777699</v>
      </c>
      <c r="H237" s="17">
        <f t="shared" si="120"/>
        <v>113.5</v>
      </c>
      <c r="I237" s="28">
        <f>'Ducati Panigale 1199 data'!$C$8*G237</f>
        <v>42.472222222222001</v>
      </c>
      <c r="J237" s="28">
        <f>'Ducati Panigale 1199 data'!$C$8*'Ducati Panigale 1199 data'!$C$15*'Ducati Panigale 1199 data'!$C$10</f>
        <v>54.543600000000005</v>
      </c>
      <c r="K237" s="28">
        <f>(0.5*'Ducati Panigale 1199 data'!$C$12)*'Ducati Panigale 1199 data'!$C$14*'Ducati Panigale 1199 data'!$C$11*F237^2</f>
        <v>32.784924537037035</v>
      </c>
      <c r="L237" s="28">
        <f t="shared" si="121"/>
        <v>129.80074675925903</v>
      </c>
      <c r="M237" s="28">
        <f t="shared" si="117"/>
        <v>1975.8558117798318</v>
      </c>
      <c r="N237" s="17">
        <f t="shared" si="122"/>
        <v>1.9758558117798317</v>
      </c>
      <c r="O237" s="105">
        <f t="shared" si="123"/>
        <v>0</v>
      </c>
      <c r="P237" s="105">
        <f t="shared" si="124"/>
        <v>0</v>
      </c>
      <c r="Q237" s="105">
        <f t="shared" si="152"/>
        <v>36.440543922872465</v>
      </c>
      <c r="R237" s="27">
        <f t="shared" si="125"/>
        <v>1.0122373311909018E-2</v>
      </c>
      <c r="S237" s="98">
        <f t="shared" si="126"/>
        <v>1.9758558117798317</v>
      </c>
      <c r="T237" s="17">
        <f t="shared" si="153"/>
        <v>154.45067995641716</v>
      </c>
      <c r="U237" s="17">
        <f t="shared" si="127"/>
        <v>4.2902966654560323E-2</v>
      </c>
      <c r="V237" s="17">
        <f t="shared" si="128"/>
        <v>34.618516726728842</v>
      </c>
      <c r="W237" s="17">
        <f t="shared" si="129"/>
        <v>33.233776057659689</v>
      </c>
      <c r="X237" s="17">
        <f t="shared" si="129"/>
        <v>31.904425015353301</v>
      </c>
      <c r="Y237" s="17">
        <f t="shared" si="130"/>
        <v>31.585380765199769</v>
      </c>
      <c r="Z237" s="17">
        <f>Y237/3600</f>
        <v>8.7737168792221577E-3</v>
      </c>
      <c r="AA237" s="17">
        <f>0.96*Y237</f>
        <v>30.321965534591776</v>
      </c>
      <c r="AB237" s="17">
        <f t="shared" si="131"/>
        <v>29.109086913208102</v>
      </c>
      <c r="AC237" s="17">
        <f t="shared" si="132"/>
        <v>27.653632567547696</v>
      </c>
      <c r="AD237" s="17">
        <f t="shared" si="133"/>
        <v>27.653632567547696</v>
      </c>
      <c r="AE237" s="17">
        <f t="shared" si="154"/>
        <v>7.6815646020965819E-3</v>
      </c>
      <c r="AF237" s="17">
        <f>T237-AD237</f>
        <v>126.79704738886946</v>
      </c>
      <c r="AG237" s="17">
        <f t="shared" si="134"/>
        <v>3.5221402052463741E-2</v>
      </c>
      <c r="AH237" s="28">
        <f>0.5*'Ducati Panigale 1199 data'!$C$8*'WLTP class 3 v5'!F237^2</f>
        <v>32208.530864197528</v>
      </c>
      <c r="AI237" s="17">
        <f t="shared" si="135"/>
        <v>32.208530864197527</v>
      </c>
      <c r="AJ237" s="17" t="str">
        <f>IF(N237&lt;0, AI237, "0")</f>
        <v>0</v>
      </c>
      <c r="AK237" s="98">
        <f>AK236+AJ237</f>
        <v>282.9554143518518</v>
      </c>
      <c r="AL237" s="105">
        <f t="shared" si="136"/>
        <v>7.8598726208847725E-2</v>
      </c>
      <c r="AM237" s="98">
        <f>IF(N237 &gt; 0, AI237, )</f>
        <v>32.208530864197527</v>
      </c>
      <c r="AN237" s="98">
        <f t="shared" si="155"/>
        <v>1287.4812793209878</v>
      </c>
      <c r="AO237" s="98">
        <f t="shared" si="137"/>
        <v>0.3576336887002744</v>
      </c>
      <c r="AP237" s="27">
        <f t="shared" si="138"/>
        <v>0</v>
      </c>
      <c r="AQ237" s="27">
        <f t="shared" si="139"/>
        <v>0</v>
      </c>
      <c r="AR237" s="27">
        <f t="shared" si="140"/>
        <v>0</v>
      </c>
      <c r="AS237" s="27">
        <f t="shared" si="141"/>
        <v>0</v>
      </c>
      <c r="AT237" s="27">
        <f t="shared" si="118"/>
        <v>0</v>
      </c>
      <c r="AU237" s="27">
        <f t="shared" si="118"/>
        <v>0</v>
      </c>
      <c r="AV237" s="27">
        <f t="shared" si="142"/>
        <v>0</v>
      </c>
      <c r="AW237" s="27">
        <f t="shared" si="143"/>
        <v>0</v>
      </c>
      <c r="AX237" s="27">
        <f t="shared" si="144"/>
        <v>0</v>
      </c>
      <c r="AY237" s="27">
        <f>AN237-AW237</f>
        <v>1287.4812793209878</v>
      </c>
      <c r="AZ237" s="110">
        <f t="shared" si="145"/>
        <v>0.3576336887002744</v>
      </c>
      <c r="BB237" s="65">
        <v>0</v>
      </c>
      <c r="BC237" s="83">
        <f t="shared" si="146"/>
        <v>0</v>
      </c>
      <c r="BD237" s="83">
        <f t="shared" si="147"/>
        <v>0</v>
      </c>
      <c r="BE237" s="83">
        <f t="shared" si="148"/>
        <v>0</v>
      </c>
      <c r="BF237" s="83">
        <f t="shared" si="149"/>
        <v>0</v>
      </c>
      <c r="BG237" s="83">
        <f t="shared" si="150"/>
        <v>0</v>
      </c>
    </row>
    <row r="238" spans="2:59">
      <c r="B238" s="9" t="s">
        <v>32</v>
      </c>
      <c r="C238" s="9">
        <v>227</v>
      </c>
      <c r="D238" s="9">
        <v>227</v>
      </c>
      <c r="E238" s="18">
        <v>55.3</v>
      </c>
      <c r="F238" s="66">
        <f t="shared" si="119"/>
        <v>15.361111111111111</v>
      </c>
      <c r="G238" s="17">
        <f t="shared" si="151"/>
        <v>0.1388888888888889</v>
      </c>
      <c r="H238" s="17">
        <f t="shared" si="120"/>
        <v>114</v>
      </c>
      <c r="I238" s="28">
        <f>'Ducati Panigale 1199 data'!$C$8*G238</f>
        <v>38.611111111111114</v>
      </c>
      <c r="J238" s="28">
        <f>'Ducati Panigale 1199 data'!$C$8*'Ducati Panigale 1199 data'!$C$15*'Ducati Panigale 1199 data'!$C$10</f>
        <v>54.543600000000005</v>
      </c>
      <c r="K238" s="28">
        <f>(0.5*'Ducati Panigale 1199 data'!$C$12)*'Ducati Panigale 1199 data'!$C$14*'Ducati Panigale 1199 data'!$C$11*F238^2</f>
        <v>33.385918894675925</v>
      </c>
      <c r="L238" s="28">
        <f t="shared" si="121"/>
        <v>126.54063000578704</v>
      </c>
      <c r="M238" s="28">
        <f t="shared" si="117"/>
        <v>1943.8046775888952</v>
      </c>
      <c r="N238" s="17">
        <f t="shared" si="122"/>
        <v>1.9438046775888951</v>
      </c>
      <c r="O238" s="105">
        <f t="shared" si="123"/>
        <v>0</v>
      </c>
      <c r="P238" s="105">
        <f t="shared" si="124"/>
        <v>0</v>
      </c>
      <c r="Q238" s="105">
        <f t="shared" si="152"/>
        <v>36.440543922872465</v>
      </c>
      <c r="R238" s="27">
        <f t="shared" si="125"/>
        <v>1.0122373311909018E-2</v>
      </c>
      <c r="S238" s="98">
        <f t="shared" si="126"/>
        <v>1.9438046775888951</v>
      </c>
      <c r="T238" s="17">
        <f t="shared" si="153"/>
        <v>156.39448463400606</v>
      </c>
      <c r="U238" s="17">
        <f t="shared" si="127"/>
        <v>4.3442912398335018E-2</v>
      </c>
      <c r="V238" s="17">
        <f t="shared" si="128"/>
        <v>34.618516726728842</v>
      </c>
      <c r="W238" s="17">
        <f t="shared" si="129"/>
        <v>33.233776057659689</v>
      </c>
      <c r="X238" s="17">
        <f t="shared" si="129"/>
        <v>31.904425015353301</v>
      </c>
      <c r="Y238" s="17">
        <f t="shared" si="130"/>
        <v>31.585380765199769</v>
      </c>
      <c r="Z238" s="17">
        <f>Y238/3600</f>
        <v>8.7737168792221577E-3</v>
      </c>
      <c r="AA238" s="17">
        <f>0.96*Y238</f>
        <v>30.321965534591776</v>
      </c>
      <c r="AB238" s="17">
        <f t="shared" si="131"/>
        <v>29.109086913208102</v>
      </c>
      <c r="AC238" s="17">
        <f t="shared" si="132"/>
        <v>27.653632567547696</v>
      </c>
      <c r="AD238" s="17">
        <f t="shared" si="133"/>
        <v>27.653632567547696</v>
      </c>
      <c r="AE238" s="17">
        <f t="shared" si="154"/>
        <v>7.6815646020965819E-3</v>
      </c>
      <c r="AF238" s="17">
        <f>T238-AD238</f>
        <v>128.74085206645836</v>
      </c>
      <c r="AG238" s="17">
        <f t="shared" si="134"/>
        <v>3.5761347796238435E-2</v>
      </c>
      <c r="AH238" s="28">
        <f>0.5*'Ducati Panigale 1199 data'!$C$8*'WLTP class 3 v5'!F238^2</f>
        <v>32798.959104938265</v>
      </c>
      <c r="AI238" s="17">
        <f t="shared" si="135"/>
        <v>32.798959104938262</v>
      </c>
      <c r="AJ238" s="17" t="str">
        <f>IF(N238&lt;0, AI238, "0")</f>
        <v>0</v>
      </c>
      <c r="AK238" s="98">
        <f>AK237+AJ238</f>
        <v>282.9554143518518</v>
      </c>
      <c r="AL238" s="105">
        <f t="shared" si="136"/>
        <v>7.8598726208847725E-2</v>
      </c>
      <c r="AM238" s="98">
        <f>IF(N238 &gt; 0, AI238, )</f>
        <v>32.798959104938262</v>
      </c>
      <c r="AN238" s="98">
        <f t="shared" si="155"/>
        <v>1320.2802384259262</v>
      </c>
      <c r="AO238" s="98">
        <f t="shared" si="137"/>
        <v>0.36674451067386837</v>
      </c>
      <c r="AP238" s="27">
        <f t="shared" si="138"/>
        <v>0</v>
      </c>
      <c r="AQ238" s="27">
        <f t="shared" si="139"/>
        <v>0</v>
      </c>
      <c r="AR238" s="27">
        <f t="shared" si="140"/>
        <v>0</v>
      </c>
      <c r="AS238" s="27">
        <f t="shared" si="141"/>
        <v>0</v>
      </c>
      <c r="AT238" s="27">
        <f t="shared" si="118"/>
        <v>0</v>
      </c>
      <c r="AU238" s="27">
        <f t="shared" si="118"/>
        <v>0</v>
      </c>
      <c r="AV238" s="27">
        <f t="shared" si="142"/>
        <v>0</v>
      </c>
      <c r="AW238" s="27">
        <f t="shared" si="143"/>
        <v>0</v>
      </c>
      <c r="AX238" s="27">
        <f t="shared" si="144"/>
        <v>0</v>
      </c>
      <c r="AY238" s="27">
        <f>AN238-AW238</f>
        <v>1320.2802384259262</v>
      </c>
      <c r="AZ238" s="110">
        <f t="shared" si="145"/>
        <v>0.36674451067386837</v>
      </c>
      <c r="BB238" s="65">
        <v>0</v>
      </c>
      <c r="BC238" s="83">
        <f t="shared" si="146"/>
        <v>0</v>
      </c>
      <c r="BD238" s="83">
        <f t="shared" si="147"/>
        <v>0</v>
      </c>
      <c r="BE238" s="83">
        <f t="shared" si="148"/>
        <v>0</v>
      </c>
      <c r="BF238" s="83">
        <f t="shared" si="149"/>
        <v>0</v>
      </c>
      <c r="BG238" s="83">
        <f t="shared" si="150"/>
        <v>0</v>
      </c>
    </row>
    <row r="239" spans="2:59">
      <c r="B239" s="9" t="s">
        <v>32</v>
      </c>
      <c r="C239" s="9">
        <v>228</v>
      </c>
      <c r="D239" s="9">
        <v>228</v>
      </c>
      <c r="E239" s="18">
        <v>55.8</v>
      </c>
      <c r="F239" s="66">
        <f t="shared" si="119"/>
        <v>15.5</v>
      </c>
      <c r="G239" s="17">
        <f t="shared" si="151"/>
        <v>0.12500000000000078</v>
      </c>
      <c r="H239" s="17">
        <f t="shared" si="120"/>
        <v>114.5</v>
      </c>
      <c r="I239" s="28">
        <f>'Ducati Panigale 1199 data'!$C$8*G239</f>
        <v>34.750000000000213</v>
      </c>
      <c r="J239" s="28">
        <f>'Ducati Panigale 1199 data'!$C$8*'Ducati Panigale 1199 data'!$C$15*'Ducati Panigale 1199 data'!$C$10</f>
        <v>54.543600000000005</v>
      </c>
      <c r="K239" s="28">
        <f>(0.5*'Ducati Panigale 1199 data'!$C$12)*'Ducati Panigale 1199 data'!$C$14*'Ducati Panigale 1199 data'!$C$11*F239^2</f>
        <v>33.992371875000003</v>
      </c>
      <c r="L239" s="28">
        <f t="shared" si="121"/>
        <v>123.28597187500023</v>
      </c>
      <c r="M239" s="28">
        <f t="shared" si="117"/>
        <v>1910.9325640625036</v>
      </c>
      <c r="N239" s="17">
        <f t="shared" si="122"/>
        <v>1.9109325640625037</v>
      </c>
      <c r="O239" s="105">
        <f t="shared" si="123"/>
        <v>0</v>
      </c>
      <c r="P239" s="105">
        <f t="shared" si="124"/>
        <v>0</v>
      </c>
      <c r="Q239" s="105">
        <f t="shared" si="152"/>
        <v>36.440543922872465</v>
      </c>
      <c r="R239" s="27">
        <f t="shared" si="125"/>
        <v>1.0122373311909018E-2</v>
      </c>
      <c r="S239" s="98">
        <f t="shared" si="126"/>
        <v>1.9109325640625037</v>
      </c>
      <c r="T239" s="17">
        <f t="shared" si="153"/>
        <v>158.30541719806857</v>
      </c>
      <c r="U239" s="17">
        <f t="shared" si="127"/>
        <v>4.3973726999463489E-2</v>
      </c>
      <c r="V239" s="17">
        <f t="shared" si="128"/>
        <v>34.618516726728842</v>
      </c>
      <c r="W239" s="17">
        <f t="shared" si="129"/>
        <v>33.233776057659689</v>
      </c>
      <c r="X239" s="17">
        <f t="shared" si="129"/>
        <v>31.904425015353301</v>
      </c>
      <c r="Y239" s="17">
        <f t="shared" si="130"/>
        <v>31.585380765199769</v>
      </c>
      <c r="Z239" s="17">
        <f>Y239/3600</f>
        <v>8.7737168792221577E-3</v>
      </c>
      <c r="AA239" s="17">
        <f>0.96*Y239</f>
        <v>30.321965534591776</v>
      </c>
      <c r="AB239" s="17">
        <f t="shared" si="131"/>
        <v>29.109086913208102</v>
      </c>
      <c r="AC239" s="17">
        <f t="shared" si="132"/>
        <v>27.653632567547696</v>
      </c>
      <c r="AD239" s="17">
        <f t="shared" si="133"/>
        <v>27.653632567547696</v>
      </c>
      <c r="AE239" s="17">
        <f t="shared" si="154"/>
        <v>7.6815646020965819E-3</v>
      </c>
      <c r="AF239" s="17">
        <f>T239-AD239</f>
        <v>130.65178463052086</v>
      </c>
      <c r="AG239" s="17">
        <f t="shared" si="134"/>
        <v>3.6292162397366906E-2</v>
      </c>
      <c r="AH239" s="28">
        <f>0.5*'Ducati Panigale 1199 data'!$C$8*'WLTP class 3 v5'!F239^2</f>
        <v>33394.75</v>
      </c>
      <c r="AI239" s="17">
        <f t="shared" si="135"/>
        <v>33.394750000000002</v>
      </c>
      <c r="AJ239" s="17" t="str">
        <f>IF(N239&lt;0, AI239, "0")</f>
        <v>0</v>
      </c>
      <c r="AK239" s="98">
        <f>AK238+AJ239</f>
        <v>282.9554143518518</v>
      </c>
      <c r="AL239" s="105">
        <f t="shared" si="136"/>
        <v>7.8598726208847725E-2</v>
      </c>
      <c r="AM239" s="98">
        <f>IF(N239 &gt; 0, AI239, )</f>
        <v>33.394750000000002</v>
      </c>
      <c r="AN239" s="98">
        <f t="shared" si="155"/>
        <v>1353.6749884259261</v>
      </c>
      <c r="AO239" s="98">
        <f t="shared" si="137"/>
        <v>0.37602083011831283</v>
      </c>
      <c r="AP239" s="27">
        <f t="shared" si="138"/>
        <v>0</v>
      </c>
      <c r="AQ239" s="27">
        <f t="shared" si="139"/>
        <v>0</v>
      </c>
      <c r="AR239" s="27">
        <f t="shared" si="140"/>
        <v>0</v>
      </c>
      <c r="AS239" s="27">
        <f t="shared" si="141"/>
        <v>0</v>
      </c>
      <c r="AT239" s="27">
        <f t="shared" si="118"/>
        <v>0</v>
      </c>
      <c r="AU239" s="27">
        <f t="shared" si="118"/>
        <v>0</v>
      </c>
      <c r="AV239" s="27">
        <f t="shared" si="142"/>
        <v>0</v>
      </c>
      <c r="AW239" s="27">
        <f t="shared" si="143"/>
        <v>0</v>
      </c>
      <c r="AX239" s="27">
        <f t="shared" si="144"/>
        <v>0</v>
      </c>
      <c r="AY239" s="27">
        <f>AN239-AW239</f>
        <v>1353.6749884259261</v>
      </c>
      <c r="AZ239" s="110">
        <f t="shared" si="145"/>
        <v>0.37602083011831283</v>
      </c>
      <c r="BB239" s="65">
        <v>0</v>
      </c>
      <c r="BC239" s="83">
        <f t="shared" si="146"/>
        <v>0</v>
      </c>
      <c r="BD239" s="83">
        <f t="shared" si="147"/>
        <v>0</v>
      </c>
      <c r="BE239" s="83">
        <f t="shared" si="148"/>
        <v>0</v>
      </c>
      <c r="BF239" s="83">
        <f t="shared" si="149"/>
        <v>0</v>
      </c>
      <c r="BG239" s="83">
        <f t="shared" si="150"/>
        <v>0</v>
      </c>
    </row>
    <row r="240" spans="2:59">
      <c r="B240" s="9" t="s">
        <v>32</v>
      </c>
      <c r="C240" s="9">
        <v>229</v>
      </c>
      <c r="D240" s="9">
        <v>229</v>
      </c>
      <c r="E240" s="18">
        <v>56.2</v>
      </c>
      <c r="F240" s="66">
        <f t="shared" si="119"/>
        <v>15.611111111111111</v>
      </c>
      <c r="G240" s="17">
        <f t="shared" si="151"/>
        <v>9.7222222222222612E-2</v>
      </c>
      <c r="H240" s="17">
        <f t="shared" si="120"/>
        <v>115</v>
      </c>
      <c r="I240" s="28">
        <f>'Ducati Panigale 1199 data'!$C$8*G240</f>
        <v>27.027777777777885</v>
      </c>
      <c r="J240" s="28">
        <f>'Ducati Panigale 1199 data'!$C$8*'Ducati Panigale 1199 data'!$C$15*'Ducati Panigale 1199 data'!$C$10</f>
        <v>54.543600000000005</v>
      </c>
      <c r="K240" s="28">
        <f>(0.5*'Ducati Panigale 1199 data'!$C$12)*'Ducati Panigale 1199 data'!$C$14*'Ducati Panigale 1199 data'!$C$11*F240^2</f>
        <v>34.481464467592595</v>
      </c>
      <c r="L240" s="28">
        <f t="shared" si="121"/>
        <v>116.05284224537047</v>
      </c>
      <c r="M240" s="28">
        <f t="shared" si="117"/>
        <v>1811.7138150527278</v>
      </c>
      <c r="N240" s="17">
        <f t="shared" si="122"/>
        <v>1.8117138150527279</v>
      </c>
      <c r="O240" s="105">
        <f t="shared" si="123"/>
        <v>0</v>
      </c>
      <c r="P240" s="105">
        <f t="shared" si="124"/>
        <v>0</v>
      </c>
      <c r="Q240" s="105">
        <f t="shared" si="152"/>
        <v>36.440543922872465</v>
      </c>
      <c r="R240" s="27">
        <f t="shared" si="125"/>
        <v>1.0122373311909018E-2</v>
      </c>
      <c r="S240" s="98">
        <f t="shared" si="126"/>
        <v>1.8117138150527279</v>
      </c>
      <c r="T240" s="17">
        <f t="shared" si="153"/>
        <v>160.11713101312131</v>
      </c>
      <c r="U240" s="17">
        <f t="shared" si="127"/>
        <v>4.4476980836978139E-2</v>
      </c>
      <c r="V240" s="17">
        <f t="shared" si="128"/>
        <v>34.618516726728842</v>
      </c>
      <c r="W240" s="17">
        <f t="shared" si="129"/>
        <v>33.233776057659689</v>
      </c>
      <c r="X240" s="17">
        <f t="shared" si="129"/>
        <v>31.904425015353301</v>
      </c>
      <c r="Y240" s="17">
        <f t="shared" si="130"/>
        <v>31.585380765199769</v>
      </c>
      <c r="Z240" s="17">
        <f>Y240/3600</f>
        <v>8.7737168792221577E-3</v>
      </c>
      <c r="AA240" s="17">
        <f>0.96*Y240</f>
        <v>30.321965534591776</v>
      </c>
      <c r="AB240" s="17">
        <f t="shared" si="131"/>
        <v>29.109086913208102</v>
      </c>
      <c r="AC240" s="17">
        <f t="shared" si="132"/>
        <v>27.653632567547696</v>
      </c>
      <c r="AD240" s="17">
        <f t="shared" si="133"/>
        <v>27.653632567547696</v>
      </c>
      <c r="AE240" s="17">
        <f t="shared" si="154"/>
        <v>7.6815646020965819E-3</v>
      </c>
      <c r="AF240" s="17">
        <f>T240-AD240</f>
        <v>132.46349844557361</v>
      </c>
      <c r="AG240" s="17">
        <f t="shared" si="134"/>
        <v>3.6795416234881556E-2</v>
      </c>
      <c r="AH240" s="28">
        <f>0.5*'Ducati Panigale 1199 data'!$C$8*'WLTP class 3 v5'!F240^2</f>
        <v>33875.243827160491</v>
      </c>
      <c r="AI240" s="17">
        <f t="shared" si="135"/>
        <v>33.875243827160489</v>
      </c>
      <c r="AJ240" s="17" t="str">
        <f>IF(N240&lt;0, AI240, "0")</f>
        <v>0</v>
      </c>
      <c r="AK240" s="98">
        <f>AK239+AJ240</f>
        <v>282.9554143518518</v>
      </c>
      <c r="AL240" s="105">
        <f t="shared" si="136"/>
        <v>7.8598726208847725E-2</v>
      </c>
      <c r="AM240" s="98">
        <f>IF(N240 &gt; 0, AI240, )</f>
        <v>33.875243827160489</v>
      </c>
      <c r="AN240" s="98">
        <f t="shared" si="155"/>
        <v>1387.5502322530865</v>
      </c>
      <c r="AO240" s="98">
        <f t="shared" si="137"/>
        <v>0.38543062007030182</v>
      </c>
      <c r="AP240" s="27">
        <f t="shared" si="138"/>
        <v>0</v>
      </c>
      <c r="AQ240" s="27">
        <f t="shared" si="139"/>
        <v>0</v>
      </c>
      <c r="AR240" s="27">
        <f t="shared" si="140"/>
        <v>0</v>
      </c>
      <c r="AS240" s="27">
        <f t="shared" si="141"/>
        <v>0</v>
      </c>
      <c r="AT240" s="27">
        <f t="shared" si="118"/>
        <v>0</v>
      </c>
      <c r="AU240" s="27">
        <f t="shared" si="118"/>
        <v>0</v>
      </c>
      <c r="AV240" s="27">
        <f t="shared" si="142"/>
        <v>0</v>
      </c>
      <c r="AW240" s="27">
        <f t="shared" si="143"/>
        <v>0</v>
      </c>
      <c r="AX240" s="27">
        <f t="shared" si="144"/>
        <v>0</v>
      </c>
      <c r="AY240" s="27">
        <f>AN240-AW240</f>
        <v>1387.5502322530865</v>
      </c>
      <c r="AZ240" s="110">
        <f t="shared" si="145"/>
        <v>0.38543062007030182</v>
      </c>
      <c r="BB240" s="65">
        <v>0</v>
      </c>
      <c r="BC240" s="83">
        <f t="shared" si="146"/>
        <v>0</v>
      </c>
      <c r="BD240" s="83">
        <f t="shared" si="147"/>
        <v>0</v>
      </c>
      <c r="BE240" s="83">
        <f t="shared" si="148"/>
        <v>0</v>
      </c>
      <c r="BF240" s="83">
        <f t="shared" si="149"/>
        <v>0</v>
      </c>
      <c r="BG240" s="83">
        <f t="shared" si="150"/>
        <v>0</v>
      </c>
    </row>
    <row r="241" spans="2:59">
      <c r="B241" s="9" t="s">
        <v>32</v>
      </c>
      <c r="C241" s="9">
        <v>230</v>
      </c>
      <c r="D241" s="9">
        <v>230</v>
      </c>
      <c r="E241" s="18">
        <v>56.5</v>
      </c>
      <c r="F241" s="66">
        <f t="shared" si="119"/>
        <v>15.694444444444445</v>
      </c>
      <c r="G241" s="17">
        <f t="shared" si="151"/>
        <v>4.1666666666666269E-2</v>
      </c>
      <c r="H241" s="17">
        <f t="shared" si="120"/>
        <v>115.5</v>
      </c>
      <c r="I241" s="28">
        <f>'Ducati Panigale 1199 data'!$C$8*G241</f>
        <v>11.583333333333222</v>
      </c>
      <c r="J241" s="28">
        <f>'Ducati Panigale 1199 data'!$C$8*'Ducati Panigale 1199 data'!$C$15*'Ducati Panigale 1199 data'!$C$10</f>
        <v>54.543600000000005</v>
      </c>
      <c r="K241" s="28">
        <f>(0.5*'Ducati Panigale 1199 data'!$C$12)*'Ducati Panigale 1199 data'!$C$14*'Ducati Panigale 1199 data'!$C$11*F241^2</f>
        <v>34.850576533564819</v>
      </c>
      <c r="L241" s="28">
        <f t="shared" si="121"/>
        <v>100.97750986689805</v>
      </c>
      <c r="M241" s="28">
        <f t="shared" si="117"/>
        <v>1584.7859187443721</v>
      </c>
      <c r="N241" s="17">
        <f t="shared" si="122"/>
        <v>1.584785918744372</v>
      </c>
      <c r="O241" s="105">
        <f t="shared" si="123"/>
        <v>0</v>
      </c>
      <c r="P241" s="105">
        <f t="shared" si="124"/>
        <v>0</v>
      </c>
      <c r="Q241" s="105">
        <f t="shared" si="152"/>
        <v>36.440543922872465</v>
      </c>
      <c r="R241" s="27">
        <f t="shared" si="125"/>
        <v>1.0122373311909018E-2</v>
      </c>
      <c r="S241" s="98">
        <f t="shared" si="126"/>
        <v>1.584785918744372</v>
      </c>
      <c r="T241" s="17">
        <f t="shared" si="153"/>
        <v>161.70191693186567</v>
      </c>
      <c r="U241" s="17">
        <f t="shared" si="127"/>
        <v>4.4917199147740464E-2</v>
      </c>
      <c r="V241" s="17">
        <f t="shared" si="128"/>
        <v>34.618516726728842</v>
      </c>
      <c r="W241" s="17">
        <f t="shared" si="129"/>
        <v>33.233776057659689</v>
      </c>
      <c r="X241" s="17">
        <f t="shared" si="129"/>
        <v>31.904425015353301</v>
      </c>
      <c r="Y241" s="17">
        <f t="shared" si="130"/>
        <v>31.585380765199769</v>
      </c>
      <c r="Z241" s="17">
        <f>Y241/3600</f>
        <v>8.7737168792221577E-3</v>
      </c>
      <c r="AA241" s="17">
        <f>0.96*Y241</f>
        <v>30.321965534591776</v>
      </c>
      <c r="AB241" s="17">
        <f t="shared" si="131"/>
        <v>29.109086913208102</v>
      </c>
      <c r="AC241" s="17">
        <f t="shared" si="132"/>
        <v>27.653632567547696</v>
      </c>
      <c r="AD241" s="17">
        <f t="shared" si="133"/>
        <v>27.653632567547696</v>
      </c>
      <c r="AE241" s="17">
        <f t="shared" si="154"/>
        <v>7.6815646020965819E-3</v>
      </c>
      <c r="AF241" s="17">
        <f>T241-AD241</f>
        <v>134.04828436431796</v>
      </c>
      <c r="AG241" s="17">
        <f t="shared" si="134"/>
        <v>3.7235634545643881E-2</v>
      </c>
      <c r="AH241" s="28">
        <f>0.5*'Ducati Panigale 1199 data'!$C$8*'WLTP class 3 v5'!F241^2</f>
        <v>34237.866512345681</v>
      </c>
      <c r="AI241" s="17">
        <f t="shared" si="135"/>
        <v>34.237866512345683</v>
      </c>
      <c r="AJ241" s="17" t="str">
        <f>IF(N241&lt;0, AI241, "0")</f>
        <v>0</v>
      </c>
      <c r="AK241" s="98">
        <f>AK240+AJ241</f>
        <v>282.9554143518518</v>
      </c>
      <c r="AL241" s="105">
        <f t="shared" si="136"/>
        <v>7.8598726208847725E-2</v>
      </c>
      <c r="AM241" s="98">
        <f>IF(N241 &gt; 0, AI241, )</f>
        <v>34.237866512345683</v>
      </c>
      <c r="AN241" s="98">
        <f t="shared" si="155"/>
        <v>1421.7880987654321</v>
      </c>
      <c r="AO241" s="98">
        <f t="shared" si="137"/>
        <v>0.39494113854595336</v>
      </c>
      <c r="AP241" s="27">
        <f t="shared" si="138"/>
        <v>0</v>
      </c>
      <c r="AQ241" s="27">
        <f t="shared" si="139"/>
        <v>0</v>
      </c>
      <c r="AR241" s="27">
        <f t="shared" si="140"/>
        <v>0</v>
      </c>
      <c r="AS241" s="27">
        <f t="shared" si="141"/>
        <v>0</v>
      </c>
      <c r="AT241" s="27">
        <f t="shared" si="118"/>
        <v>0</v>
      </c>
      <c r="AU241" s="27">
        <f t="shared" si="118"/>
        <v>0</v>
      </c>
      <c r="AV241" s="27">
        <f t="shared" si="142"/>
        <v>0</v>
      </c>
      <c r="AW241" s="27">
        <f t="shared" si="143"/>
        <v>0</v>
      </c>
      <c r="AX241" s="27">
        <f t="shared" si="144"/>
        <v>0</v>
      </c>
      <c r="AY241" s="27">
        <f>AN241-AW241</f>
        <v>1421.7880987654321</v>
      </c>
      <c r="AZ241" s="110">
        <f t="shared" si="145"/>
        <v>0.39494113854595336</v>
      </c>
      <c r="BB241" s="65">
        <v>0</v>
      </c>
      <c r="BC241" s="83">
        <f t="shared" si="146"/>
        <v>0</v>
      </c>
      <c r="BD241" s="83">
        <f t="shared" si="147"/>
        <v>0</v>
      </c>
      <c r="BE241" s="83">
        <f t="shared" si="148"/>
        <v>0</v>
      </c>
      <c r="BF241" s="83">
        <f t="shared" si="149"/>
        <v>0</v>
      </c>
      <c r="BG241" s="83">
        <f t="shared" si="150"/>
        <v>0</v>
      </c>
    </row>
    <row r="242" spans="2:59">
      <c r="B242" s="9" t="s">
        <v>32</v>
      </c>
      <c r="C242" s="9">
        <v>231</v>
      </c>
      <c r="D242" s="9">
        <v>231</v>
      </c>
      <c r="E242" s="18">
        <v>56.5</v>
      </c>
      <c r="F242" s="66">
        <f t="shared" si="119"/>
        <v>15.694444444444445</v>
      </c>
      <c r="G242" s="17">
        <f t="shared" si="151"/>
        <v>-4.1666666666666269E-2</v>
      </c>
      <c r="H242" s="17">
        <f t="shared" si="120"/>
        <v>116</v>
      </c>
      <c r="I242" s="28">
        <f>'Ducati Panigale 1199 data'!$C$8*G242</f>
        <v>-11.583333333333222</v>
      </c>
      <c r="J242" s="28">
        <f>'Ducati Panigale 1199 data'!$C$8*'Ducati Panigale 1199 data'!$C$15*'Ducati Panigale 1199 data'!$C$10</f>
        <v>54.543600000000005</v>
      </c>
      <c r="K242" s="28">
        <f>(0.5*'Ducati Panigale 1199 data'!$C$12)*'Ducati Panigale 1199 data'!$C$14*'Ducati Panigale 1199 data'!$C$11*F242^2</f>
        <v>34.850576533564819</v>
      </c>
      <c r="L242" s="28">
        <f t="shared" si="121"/>
        <v>77.810843200231602</v>
      </c>
      <c r="M242" s="28">
        <f t="shared" si="117"/>
        <v>1221.1979557814127</v>
      </c>
      <c r="N242" s="17">
        <f t="shared" si="122"/>
        <v>1.2211979557814128</v>
      </c>
      <c r="O242" s="105">
        <f t="shared" si="123"/>
        <v>0</v>
      </c>
      <c r="P242" s="105">
        <f t="shared" si="124"/>
        <v>0</v>
      </c>
      <c r="Q242" s="105">
        <f t="shared" si="152"/>
        <v>36.440543922872465</v>
      </c>
      <c r="R242" s="27">
        <f t="shared" si="125"/>
        <v>1.0122373311909018E-2</v>
      </c>
      <c r="S242" s="98">
        <f t="shared" si="126"/>
        <v>1.2211979557814128</v>
      </c>
      <c r="T242" s="17">
        <f t="shared" si="153"/>
        <v>162.92311488764707</v>
      </c>
      <c r="U242" s="17">
        <f t="shared" si="127"/>
        <v>4.5256420802124185E-2</v>
      </c>
      <c r="V242" s="17">
        <f t="shared" si="128"/>
        <v>34.618516726728842</v>
      </c>
      <c r="W242" s="17">
        <f t="shared" si="129"/>
        <v>33.233776057659689</v>
      </c>
      <c r="X242" s="17">
        <f t="shared" si="129"/>
        <v>31.904425015353301</v>
      </c>
      <c r="Y242" s="17">
        <f t="shared" si="130"/>
        <v>31.585380765199769</v>
      </c>
      <c r="Z242" s="17">
        <f>Y242/3600</f>
        <v>8.7737168792221577E-3</v>
      </c>
      <c r="AA242" s="17">
        <f>0.96*Y242</f>
        <v>30.321965534591776</v>
      </c>
      <c r="AB242" s="17">
        <f t="shared" si="131"/>
        <v>29.109086913208102</v>
      </c>
      <c r="AC242" s="17">
        <f t="shared" si="132"/>
        <v>27.653632567547696</v>
      </c>
      <c r="AD242" s="17">
        <f t="shared" si="133"/>
        <v>27.653632567547696</v>
      </c>
      <c r="AE242" s="17">
        <f t="shared" si="154"/>
        <v>7.6815646020965819E-3</v>
      </c>
      <c r="AF242" s="17">
        <f>T242-AD242</f>
        <v>135.26948232009937</v>
      </c>
      <c r="AG242" s="17">
        <f t="shared" si="134"/>
        <v>3.7574856200027602E-2</v>
      </c>
      <c r="AH242" s="28">
        <f>0.5*'Ducati Panigale 1199 data'!$C$8*'WLTP class 3 v5'!F242^2</f>
        <v>34237.866512345681</v>
      </c>
      <c r="AI242" s="17">
        <f t="shared" si="135"/>
        <v>34.237866512345683</v>
      </c>
      <c r="AJ242" s="17" t="str">
        <f>IF(N242&lt;0, AI242, "0")</f>
        <v>0</v>
      </c>
      <c r="AK242" s="98">
        <f>AK241+AJ242</f>
        <v>282.9554143518518</v>
      </c>
      <c r="AL242" s="105">
        <f t="shared" si="136"/>
        <v>7.8598726208847725E-2</v>
      </c>
      <c r="AM242" s="98">
        <f>IF(N242 &gt; 0, AI242, )</f>
        <v>34.237866512345683</v>
      </c>
      <c r="AN242" s="98">
        <f t="shared" si="155"/>
        <v>1456.0259652777777</v>
      </c>
      <c r="AO242" s="98">
        <f t="shared" si="137"/>
        <v>0.4044516570216049</v>
      </c>
      <c r="AP242" s="27">
        <f t="shared" si="138"/>
        <v>0</v>
      </c>
      <c r="AQ242" s="27">
        <f t="shared" si="139"/>
        <v>0</v>
      </c>
      <c r="AR242" s="27">
        <f t="shared" si="140"/>
        <v>0</v>
      </c>
      <c r="AS242" s="27">
        <f t="shared" si="141"/>
        <v>0</v>
      </c>
      <c r="AT242" s="27">
        <f t="shared" si="118"/>
        <v>0</v>
      </c>
      <c r="AU242" s="27">
        <f t="shared" si="118"/>
        <v>0</v>
      </c>
      <c r="AV242" s="27">
        <f t="shared" si="142"/>
        <v>0</v>
      </c>
      <c r="AW242" s="27">
        <f t="shared" si="143"/>
        <v>0</v>
      </c>
      <c r="AX242" s="27">
        <f t="shared" si="144"/>
        <v>0</v>
      </c>
      <c r="AY242" s="27">
        <f>AN242-AW242</f>
        <v>1456.0259652777777</v>
      </c>
      <c r="AZ242" s="110">
        <f t="shared" si="145"/>
        <v>0.4044516570216049</v>
      </c>
      <c r="BB242" s="65">
        <v>0</v>
      </c>
      <c r="BC242" s="83">
        <f t="shared" si="146"/>
        <v>0</v>
      </c>
      <c r="BD242" s="83">
        <f t="shared" si="147"/>
        <v>0</v>
      </c>
      <c r="BE242" s="83">
        <f t="shared" si="148"/>
        <v>0</v>
      </c>
      <c r="BF242" s="83">
        <f t="shared" si="149"/>
        <v>0</v>
      </c>
      <c r="BG242" s="83">
        <f t="shared" si="150"/>
        <v>0</v>
      </c>
    </row>
    <row r="243" spans="2:59">
      <c r="B243" s="9" t="s">
        <v>32</v>
      </c>
      <c r="C243" s="9">
        <v>232</v>
      </c>
      <c r="D243" s="9">
        <v>232</v>
      </c>
      <c r="E243" s="18">
        <v>56.2</v>
      </c>
      <c r="F243" s="66">
        <f t="shared" si="119"/>
        <v>15.611111111111111</v>
      </c>
      <c r="G243" s="17">
        <f t="shared" si="151"/>
        <v>-0.2222222222222224</v>
      </c>
      <c r="H243" s="17">
        <f t="shared" si="120"/>
        <v>116.5</v>
      </c>
      <c r="I243" s="28">
        <f>'Ducati Panigale 1199 data'!$C$8*G243</f>
        <v>-61.777777777777828</v>
      </c>
      <c r="J243" s="28">
        <f>'Ducati Panigale 1199 data'!$C$8*'Ducati Panigale 1199 data'!$C$15*'Ducati Panigale 1199 data'!$C$10</f>
        <v>54.543600000000005</v>
      </c>
      <c r="K243" s="28">
        <f>(0.5*'Ducati Panigale 1199 data'!$C$12)*'Ducati Panigale 1199 data'!$C$14*'Ducati Panigale 1199 data'!$C$11*F243^2</f>
        <v>34.481464467592595</v>
      </c>
      <c r="L243" s="28">
        <f t="shared" si="121"/>
        <v>27.247286689814771</v>
      </c>
      <c r="M243" s="28">
        <f t="shared" si="117"/>
        <v>425.36041999099723</v>
      </c>
      <c r="N243" s="17">
        <f t="shared" si="122"/>
        <v>0.42536041999099722</v>
      </c>
      <c r="O243" s="105">
        <f t="shared" si="123"/>
        <v>0</v>
      </c>
      <c r="P243" s="105">
        <f t="shared" si="124"/>
        <v>0</v>
      </c>
      <c r="Q243" s="105">
        <f t="shared" si="152"/>
        <v>36.440543922872465</v>
      </c>
      <c r="R243" s="27">
        <f t="shared" si="125"/>
        <v>1.0122373311909018E-2</v>
      </c>
      <c r="S243" s="98">
        <f t="shared" si="126"/>
        <v>0.42536041999099722</v>
      </c>
      <c r="T243" s="17">
        <f t="shared" si="153"/>
        <v>163.34847530763807</v>
      </c>
      <c r="U243" s="17">
        <f t="shared" si="127"/>
        <v>4.5374576474343911E-2</v>
      </c>
      <c r="V243" s="17">
        <f t="shared" si="128"/>
        <v>34.618516726728842</v>
      </c>
      <c r="W243" s="17">
        <f t="shared" si="129"/>
        <v>33.233776057659689</v>
      </c>
      <c r="X243" s="17">
        <f t="shared" si="129"/>
        <v>31.904425015353301</v>
      </c>
      <c r="Y243" s="17">
        <f t="shared" si="130"/>
        <v>31.585380765199769</v>
      </c>
      <c r="Z243" s="17">
        <f>Y243/3600</f>
        <v>8.7737168792221577E-3</v>
      </c>
      <c r="AA243" s="17">
        <f>0.96*Y243</f>
        <v>30.321965534591776</v>
      </c>
      <c r="AB243" s="17">
        <f t="shared" si="131"/>
        <v>29.109086913208102</v>
      </c>
      <c r="AC243" s="17">
        <f t="shared" si="132"/>
        <v>27.653632567547696</v>
      </c>
      <c r="AD243" s="17">
        <f t="shared" si="133"/>
        <v>27.653632567547696</v>
      </c>
      <c r="AE243" s="17">
        <f t="shared" si="154"/>
        <v>7.6815646020965819E-3</v>
      </c>
      <c r="AF243" s="17">
        <f>T243-AD243</f>
        <v>135.69484274009037</v>
      </c>
      <c r="AG243" s="17">
        <f t="shared" si="134"/>
        <v>3.7693011872247321E-2</v>
      </c>
      <c r="AH243" s="28">
        <f>0.5*'Ducati Panigale 1199 data'!$C$8*'WLTP class 3 v5'!F243^2</f>
        <v>33875.243827160491</v>
      </c>
      <c r="AI243" s="17">
        <f t="shared" si="135"/>
        <v>33.875243827160489</v>
      </c>
      <c r="AJ243" s="17" t="str">
        <f>IF(N243&lt;0, AI243, "0")</f>
        <v>0</v>
      </c>
      <c r="AK243" s="98">
        <f>AK242+AJ243</f>
        <v>282.9554143518518</v>
      </c>
      <c r="AL243" s="105">
        <f t="shared" si="136"/>
        <v>7.8598726208847725E-2</v>
      </c>
      <c r="AM243" s="98">
        <f>IF(N243 &gt; 0, AI243, )</f>
        <v>33.875243827160489</v>
      </c>
      <c r="AN243" s="98">
        <f t="shared" si="155"/>
        <v>1489.9012091049381</v>
      </c>
      <c r="AO243" s="98">
        <f t="shared" si="137"/>
        <v>0.41386144697359389</v>
      </c>
      <c r="AP243" s="27">
        <f t="shared" si="138"/>
        <v>0</v>
      </c>
      <c r="AQ243" s="27">
        <f t="shared" si="139"/>
        <v>0</v>
      </c>
      <c r="AR243" s="27">
        <f t="shared" si="140"/>
        <v>0</v>
      </c>
      <c r="AS243" s="27">
        <f t="shared" si="141"/>
        <v>0</v>
      </c>
      <c r="AT243" s="27">
        <f t="shared" si="118"/>
        <v>0</v>
      </c>
      <c r="AU243" s="27">
        <f t="shared" si="118"/>
        <v>0</v>
      </c>
      <c r="AV243" s="27">
        <f t="shared" si="142"/>
        <v>0</v>
      </c>
      <c r="AW243" s="27">
        <f t="shared" si="143"/>
        <v>0</v>
      </c>
      <c r="AX243" s="27">
        <f t="shared" si="144"/>
        <v>0</v>
      </c>
      <c r="AY243" s="27">
        <f>AN243-AW243</f>
        <v>1489.9012091049381</v>
      </c>
      <c r="AZ243" s="110">
        <f t="shared" si="145"/>
        <v>0.41386144697359389</v>
      </c>
      <c r="BB243" s="65">
        <v>0</v>
      </c>
      <c r="BC243" s="83">
        <f t="shared" si="146"/>
        <v>0</v>
      </c>
      <c r="BD243" s="83">
        <f t="shared" si="147"/>
        <v>0</v>
      </c>
      <c r="BE243" s="83">
        <f t="shared" si="148"/>
        <v>0</v>
      </c>
      <c r="BF243" s="83">
        <f t="shared" si="149"/>
        <v>0</v>
      </c>
      <c r="BG243" s="83">
        <f t="shared" si="150"/>
        <v>0</v>
      </c>
    </row>
    <row r="244" spans="2:59">
      <c r="B244" s="9" t="s">
        <v>32</v>
      </c>
      <c r="C244" s="9">
        <v>233</v>
      </c>
      <c r="D244" s="9">
        <v>233</v>
      </c>
      <c r="E244" s="18">
        <v>54.9</v>
      </c>
      <c r="F244" s="66">
        <f t="shared" si="119"/>
        <v>15.25</v>
      </c>
      <c r="G244" s="17">
        <f t="shared" si="151"/>
        <v>-0.45833333333333393</v>
      </c>
      <c r="H244" s="17">
        <f t="shared" si="120"/>
        <v>117</v>
      </c>
      <c r="I244" s="28">
        <f>'Ducati Panigale 1199 data'!$C$8*G244</f>
        <v>-127.41666666666683</v>
      </c>
      <c r="J244" s="28">
        <f>'Ducati Panigale 1199 data'!$C$8*'Ducati Panigale 1199 data'!$C$15*'Ducati Panigale 1199 data'!$C$10</f>
        <v>54.543600000000005</v>
      </c>
      <c r="K244" s="28">
        <f>(0.5*'Ducati Panigale 1199 data'!$C$12)*'Ducati Panigale 1199 data'!$C$14*'Ducati Panigale 1199 data'!$C$11*F244^2</f>
        <v>32.904686718750007</v>
      </c>
      <c r="L244" s="28">
        <f t="shared" si="121"/>
        <v>-39.968379947916823</v>
      </c>
      <c r="M244" s="28">
        <f t="shared" si="117"/>
        <v>-609.51779420573155</v>
      </c>
      <c r="N244" s="17">
        <f t="shared" si="122"/>
        <v>-0.6095177942057316</v>
      </c>
      <c r="O244" s="105">
        <f t="shared" si="123"/>
        <v>-0.6095177942057316</v>
      </c>
      <c r="P244" s="105">
        <f t="shared" si="124"/>
        <v>0.6095177942057316</v>
      </c>
      <c r="Q244" s="105">
        <f t="shared" si="152"/>
        <v>37.050061717078194</v>
      </c>
      <c r="R244" s="27">
        <f t="shared" si="125"/>
        <v>1.0291683810299499E-2</v>
      </c>
      <c r="S244" s="98">
        <f t="shared" si="126"/>
        <v>0</v>
      </c>
      <c r="T244" s="17">
        <f t="shared" si="153"/>
        <v>163.34847530763807</v>
      </c>
      <c r="U244" s="17">
        <f t="shared" si="127"/>
        <v>4.5374576474343911E-2</v>
      </c>
      <c r="V244" s="17">
        <f t="shared" si="128"/>
        <v>35.197558631224283</v>
      </c>
      <c r="W244" s="17">
        <f t="shared" si="129"/>
        <v>33.789656285975312</v>
      </c>
      <c r="X244" s="17">
        <f t="shared" si="129"/>
        <v>32.438070034536295</v>
      </c>
      <c r="Y244" s="17">
        <f t="shared" si="130"/>
        <v>32.11368933419093</v>
      </c>
      <c r="Z244" s="17">
        <f>Y244/3600</f>
        <v>8.9204692594974811E-3</v>
      </c>
      <c r="AA244" s="17">
        <f>0.96*Y244</f>
        <v>30.82914176082329</v>
      </c>
      <c r="AB244" s="17">
        <f t="shared" si="131"/>
        <v>29.595976090390359</v>
      </c>
      <c r="AC244" s="17">
        <f t="shared" si="132"/>
        <v>28.11617728587084</v>
      </c>
      <c r="AD244" s="17">
        <f t="shared" si="133"/>
        <v>28.11617728587084</v>
      </c>
      <c r="AE244" s="17">
        <f t="shared" si="154"/>
        <v>7.8100492460752334E-3</v>
      </c>
      <c r="AF244" s="17">
        <f>T244-AD244</f>
        <v>135.23229802176724</v>
      </c>
      <c r="AG244" s="17">
        <f t="shared" si="134"/>
        <v>3.7564527228268675E-2</v>
      </c>
      <c r="AH244" s="28">
        <f>0.5*'Ducati Panigale 1199 data'!$C$8*'WLTP class 3 v5'!F244^2</f>
        <v>32326.1875</v>
      </c>
      <c r="AI244" s="17">
        <f t="shared" si="135"/>
        <v>32.326187500000003</v>
      </c>
      <c r="AJ244" s="17">
        <f>IF(N244&lt;0, AI244, "0")</f>
        <v>32.326187500000003</v>
      </c>
      <c r="AK244" s="98">
        <f>AK243+AJ244</f>
        <v>315.2816018518518</v>
      </c>
      <c r="AL244" s="105">
        <f t="shared" si="136"/>
        <v>8.7578222736625508E-2</v>
      </c>
      <c r="AM244" s="98">
        <f>IF(N244 &gt; 0, AI244, )</f>
        <v>0</v>
      </c>
      <c r="AN244" s="98">
        <f t="shared" si="155"/>
        <v>1489.9012091049381</v>
      </c>
      <c r="AO244" s="98">
        <f t="shared" si="137"/>
        <v>0.41386144697359389</v>
      </c>
      <c r="AP244" s="27">
        <f t="shared" si="138"/>
        <v>30.709878125000003</v>
      </c>
      <c r="AQ244" s="27">
        <f t="shared" si="139"/>
        <v>29.481483000000001</v>
      </c>
      <c r="AR244" s="27">
        <f t="shared" si="140"/>
        <v>28.302223680000001</v>
      </c>
      <c r="AS244" s="27">
        <f t="shared" si="141"/>
        <v>28.0192014432</v>
      </c>
      <c r="AT244" s="27">
        <f t="shared" si="118"/>
        <v>26.898433385472</v>
      </c>
      <c r="AU244" s="27">
        <f t="shared" si="118"/>
        <v>25.822496050053118</v>
      </c>
      <c r="AV244" s="27">
        <f t="shared" si="142"/>
        <v>24.53137124755046</v>
      </c>
      <c r="AW244" s="27">
        <f t="shared" si="143"/>
        <v>24.53137124755046</v>
      </c>
      <c r="AX244" s="27">
        <f t="shared" si="144"/>
        <v>6.8142697909862387E-3</v>
      </c>
      <c r="AY244" s="27">
        <f>AN244-AW244</f>
        <v>1465.3698378573877</v>
      </c>
      <c r="AZ244" s="110">
        <f t="shared" si="145"/>
        <v>0.40704717718260769</v>
      </c>
      <c r="BB244" s="65">
        <v>0.60951779420573204</v>
      </c>
      <c r="BC244" s="83">
        <f t="shared" si="146"/>
        <v>0.54856601478515887</v>
      </c>
      <c r="BD244" s="83">
        <f t="shared" si="147"/>
        <v>0.52113771404590092</v>
      </c>
      <c r="BE244" s="83">
        <f t="shared" si="148"/>
        <v>0.50029220548406483</v>
      </c>
      <c r="BF244" s="83">
        <f t="shared" si="149"/>
        <v>0.47027467315502092</v>
      </c>
      <c r="BG244" s="83">
        <f t="shared" si="150"/>
        <v>0.47027467315502092</v>
      </c>
    </row>
    <row r="245" spans="2:59">
      <c r="B245" s="9" t="s">
        <v>32</v>
      </c>
      <c r="C245" s="9">
        <v>234</v>
      </c>
      <c r="D245" s="9">
        <v>234</v>
      </c>
      <c r="E245" s="18">
        <v>52.9</v>
      </c>
      <c r="F245" s="66">
        <f t="shared" si="119"/>
        <v>14.694444444444445</v>
      </c>
      <c r="G245" s="17">
        <f t="shared" si="151"/>
        <v>-0.54166666666666641</v>
      </c>
      <c r="H245" s="17">
        <f t="shared" si="120"/>
        <v>117.5</v>
      </c>
      <c r="I245" s="28">
        <f>'Ducati Panigale 1199 data'!$C$8*G245</f>
        <v>-150.58333333333326</v>
      </c>
      <c r="J245" s="28">
        <f>'Ducati Panigale 1199 data'!$C$8*'Ducati Panigale 1199 data'!$C$15*'Ducati Panigale 1199 data'!$C$10</f>
        <v>54.543600000000005</v>
      </c>
      <c r="K245" s="28">
        <f>(0.5*'Ducati Panigale 1199 data'!$C$12)*'Ducati Panigale 1199 data'!$C$14*'Ducati Panigale 1199 data'!$C$11*F245^2</f>
        <v>30.550928616898151</v>
      </c>
      <c r="L245" s="28">
        <f t="shared" si="121"/>
        <v>-65.488804716435112</v>
      </c>
      <c r="M245" s="28">
        <f t="shared" si="117"/>
        <v>-962.32160263872709</v>
      </c>
      <c r="N245" s="17">
        <f t="shared" si="122"/>
        <v>-0.96232160263872712</v>
      </c>
      <c r="O245" s="105">
        <f t="shared" si="123"/>
        <v>-0.96232160263872712</v>
      </c>
      <c r="P245" s="105">
        <f t="shared" si="124"/>
        <v>0.96232160263872712</v>
      </c>
      <c r="Q245" s="105">
        <f t="shared" si="152"/>
        <v>38.012383319716918</v>
      </c>
      <c r="R245" s="27">
        <f t="shared" si="125"/>
        <v>1.0558995366588032E-2</v>
      </c>
      <c r="S245" s="98">
        <f t="shared" si="126"/>
        <v>0</v>
      </c>
      <c r="T245" s="17">
        <f t="shared" si="153"/>
        <v>163.34847530763807</v>
      </c>
      <c r="U245" s="17">
        <f t="shared" si="127"/>
        <v>4.5374576474343911E-2</v>
      </c>
      <c r="V245" s="17">
        <f t="shared" si="128"/>
        <v>36.111764153731073</v>
      </c>
      <c r="W245" s="17">
        <f t="shared" si="129"/>
        <v>34.667293587581831</v>
      </c>
      <c r="X245" s="17">
        <f t="shared" si="129"/>
        <v>33.280601844078554</v>
      </c>
      <c r="Y245" s="17">
        <f t="shared" si="130"/>
        <v>32.947795825637769</v>
      </c>
      <c r="Z245" s="17">
        <f>Y245/3600</f>
        <v>9.152165507121602E-3</v>
      </c>
      <c r="AA245" s="17">
        <f>0.96*Y245</f>
        <v>31.629883992612257</v>
      </c>
      <c r="AB245" s="17">
        <f t="shared" si="131"/>
        <v>30.364688632907765</v>
      </c>
      <c r="AC245" s="17">
        <f t="shared" si="132"/>
        <v>28.846454201262375</v>
      </c>
      <c r="AD245" s="17">
        <f t="shared" si="133"/>
        <v>28.846454201262375</v>
      </c>
      <c r="AE245" s="17">
        <f t="shared" si="154"/>
        <v>8.012903944795105E-3</v>
      </c>
      <c r="AF245" s="17">
        <f>T245-AD245</f>
        <v>134.50202110637571</v>
      </c>
      <c r="AG245" s="17">
        <f t="shared" si="134"/>
        <v>3.7361672529548806E-2</v>
      </c>
      <c r="AH245" s="28">
        <f>0.5*'Ducati Panigale 1199 data'!$C$8*'WLTP class 3 v5'!F245^2</f>
        <v>30013.810956790123</v>
      </c>
      <c r="AI245" s="17">
        <f t="shared" si="135"/>
        <v>30.013810956790124</v>
      </c>
      <c r="AJ245" s="17">
        <f>IF(N245&lt;0, AI245, "0")</f>
        <v>30.013810956790124</v>
      </c>
      <c r="AK245" s="98">
        <f>AK244+AJ245</f>
        <v>345.29541280864191</v>
      </c>
      <c r="AL245" s="105">
        <f t="shared" si="136"/>
        <v>9.591539244684498E-2</v>
      </c>
      <c r="AM245" s="98">
        <f>IF(N245 &gt; 0, AI245, )</f>
        <v>0</v>
      </c>
      <c r="AN245" s="98">
        <f t="shared" si="155"/>
        <v>1489.9012091049381</v>
      </c>
      <c r="AO245" s="98">
        <f t="shared" si="137"/>
        <v>0.41386144697359389</v>
      </c>
      <c r="AP245" s="27">
        <f t="shared" si="138"/>
        <v>28.513120408950616</v>
      </c>
      <c r="AQ245" s="27">
        <f t="shared" si="139"/>
        <v>27.372595592592592</v>
      </c>
      <c r="AR245" s="27">
        <f t="shared" si="140"/>
        <v>26.277691768888889</v>
      </c>
      <c r="AS245" s="27">
        <f t="shared" si="141"/>
        <v>26.0149148512</v>
      </c>
      <c r="AT245" s="27">
        <f t="shared" si="118"/>
        <v>24.974318257151999</v>
      </c>
      <c r="AU245" s="27">
        <f t="shared" si="118"/>
        <v>23.975345526865919</v>
      </c>
      <c r="AV245" s="27">
        <f t="shared" si="142"/>
        <v>22.776578250522622</v>
      </c>
      <c r="AW245" s="27">
        <f t="shared" si="143"/>
        <v>22.776578250522622</v>
      </c>
      <c r="AX245" s="27">
        <f t="shared" si="144"/>
        <v>6.3268272918118396E-3</v>
      </c>
      <c r="AY245" s="27">
        <f>AN245-AW245</f>
        <v>1467.1246308544155</v>
      </c>
      <c r="AZ245" s="110">
        <f t="shared" si="145"/>
        <v>0.40753461968178206</v>
      </c>
      <c r="BB245" s="65">
        <v>0.96232160263872701</v>
      </c>
      <c r="BC245" s="83">
        <f t="shared" si="146"/>
        <v>0.8660894423748543</v>
      </c>
      <c r="BD245" s="83">
        <f t="shared" si="147"/>
        <v>0.82278497025611153</v>
      </c>
      <c r="BE245" s="83">
        <f t="shared" si="148"/>
        <v>0.78987357144586701</v>
      </c>
      <c r="BF245" s="83">
        <f t="shared" si="149"/>
        <v>0.74248115715911489</v>
      </c>
      <c r="BG245" s="83">
        <f t="shared" si="150"/>
        <v>0.74248115715911489</v>
      </c>
    </row>
    <row r="246" spans="2:59">
      <c r="B246" s="9" t="s">
        <v>32</v>
      </c>
      <c r="C246" s="9">
        <v>235</v>
      </c>
      <c r="D246" s="9">
        <v>235</v>
      </c>
      <c r="E246" s="18">
        <v>51</v>
      </c>
      <c r="F246" s="66">
        <f t="shared" si="119"/>
        <v>14.166666666666666</v>
      </c>
      <c r="G246" s="17">
        <f t="shared" si="151"/>
        <v>-0.43055555555555575</v>
      </c>
      <c r="H246" s="17">
        <f t="shared" si="120"/>
        <v>118</v>
      </c>
      <c r="I246" s="28">
        <f>'Ducati Panigale 1199 data'!$C$8*G246</f>
        <v>-119.6944444444445</v>
      </c>
      <c r="J246" s="28">
        <f>'Ducati Panigale 1199 data'!$C$8*'Ducati Panigale 1199 data'!$C$15*'Ducati Panigale 1199 data'!$C$10</f>
        <v>54.543600000000005</v>
      </c>
      <c r="K246" s="28">
        <f>(0.5*'Ducati Panigale 1199 data'!$C$12)*'Ducati Panigale 1199 data'!$C$14*'Ducati Panigale 1199 data'!$C$11*F246^2</f>
        <v>28.395755208333334</v>
      </c>
      <c r="L246" s="28">
        <f t="shared" si="121"/>
        <v>-36.755089236111154</v>
      </c>
      <c r="M246" s="28">
        <f t="shared" si="117"/>
        <v>-520.69709751157461</v>
      </c>
      <c r="N246" s="17">
        <f t="shared" si="122"/>
        <v>-0.52069709751157456</v>
      </c>
      <c r="O246" s="105">
        <f t="shared" si="123"/>
        <v>-0.52069709751157456</v>
      </c>
      <c r="P246" s="105">
        <f t="shared" si="124"/>
        <v>0.52069709751157456</v>
      </c>
      <c r="Q246" s="105">
        <f t="shared" si="152"/>
        <v>38.53308041722849</v>
      </c>
      <c r="R246" s="27">
        <f t="shared" si="125"/>
        <v>1.0703633449230136E-2</v>
      </c>
      <c r="S246" s="98">
        <f t="shared" si="126"/>
        <v>0</v>
      </c>
      <c r="T246" s="17">
        <f t="shared" si="153"/>
        <v>163.34847530763807</v>
      </c>
      <c r="U246" s="17">
        <f t="shared" si="127"/>
        <v>4.5374576474343911E-2</v>
      </c>
      <c r="V246" s="17">
        <f t="shared" si="128"/>
        <v>36.606426396367063</v>
      </c>
      <c r="W246" s="17">
        <f t="shared" si="129"/>
        <v>35.142169340512382</v>
      </c>
      <c r="X246" s="17">
        <f t="shared" si="129"/>
        <v>33.736482566891887</v>
      </c>
      <c r="Y246" s="17">
        <f t="shared" si="130"/>
        <v>33.399117741222966</v>
      </c>
      <c r="Z246" s="17">
        <f>Y246/3600</f>
        <v>9.2775327058952691E-3</v>
      </c>
      <c r="AA246" s="17">
        <f>0.96*Y246</f>
        <v>32.063153031574046</v>
      </c>
      <c r="AB246" s="17">
        <f t="shared" si="131"/>
        <v>30.780626910311085</v>
      </c>
      <c r="AC246" s="17">
        <f t="shared" si="132"/>
        <v>29.241595564795528</v>
      </c>
      <c r="AD246" s="17">
        <f t="shared" si="133"/>
        <v>29.241595564795528</v>
      </c>
      <c r="AE246" s="17">
        <f t="shared" si="154"/>
        <v>8.1226654346654246E-3</v>
      </c>
      <c r="AF246" s="17">
        <f>T246-AD246</f>
        <v>134.10687974284255</v>
      </c>
      <c r="AG246" s="17">
        <f t="shared" si="134"/>
        <v>3.7251911039678488E-2</v>
      </c>
      <c r="AH246" s="28">
        <f>0.5*'Ducati Panigale 1199 data'!$C$8*'WLTP class 3 v5'!F246^2</f>
        <v>27896.527777777777</v>
      </c>
      <c r="AI246" s="17">
        <f t="shared" si="135"/>
        <v>27.896527777777777</v>
      </c>
      <c r="AJ246" s="17">
        <f>IF(N246&lt;0, AI246, "0")</f>
        <v>27.896527777777777</v>
      </c>
      <c r="AK246" s="98">
        <f>AK245+AJ246</f>
        <v>373.19194058641972</v>
      </c>
      <c r="AL246" s="105">
        <f t="shared" si="136"/>
        <v>0.10366442794067214</v>
      </c>
      <c r="AM246" s="98">
        <f>IF(N246 &gt; 0, AI246, )</f>
        <v>0</v>
      </c>
      <c r="AN246" s="98">
        <f t="shared" si="155"/>
        <v>1489.9012091049381</v>
      </c>
      <c r="AO246" s="98">
        <f t="shared" si="137"/>
        <v>0.41386144697359389</v>
      </c>
      <c r="AP246" s="27">
        <f t="shared" si="138"/>
        <v>26.501701388888886</v>
      </c>
      <c r="AQ246" s="27">
        <f t="shared" si="139"/>
        <v>25.441633333333328</v>
      </c>
      <c r="AR246" s="27">
        <f t="shared" si="140"/>
        <v>24.423967999999995</v>
      </c>
      <c r="AS246" s="27">
        <f t="shared" si="141"/>
        <v>24.179728319999995</v>
      </c>
      <c r="AT246" s="27">
        <f t="shared" si="118"/>
        <v>23.212539187199994</v>
      </c>
      <c r="AU246" s="27">
        <f t="shared" si="118"/>
        <v>22.284037619711992</v>
      </c>
      <c r="AV246" s="27">
        <f t="shared" si="142"/>
        <v>21.169835738726391</v>
      </c>
      <c r="AW246" s="27">
        <f t="shared" si="143"/>
        <v>21.169835738726391</v>
      </c>
      <c r="AX246" s="27">
        <f t="shared" si="144"/>
        <v>5.8805099274239978E-3</v>
      </c>
      <c r="AY246" s="27">
        <f>AN246-AW246</f>
        <v>1468.7313733662118</v>
      </c>
      <c r="AZ246" s="110">
        <f t="shared" si="145"/>
        <v>0.40798093704616994</v>
      </c>
      <c r="BB246" s="65">
        <v>0.520697097511575</v>
      </c>
      <c r="BC246" s="83">
        <f t="shared" si="146"/>
        <v>0.46862738776041751</v>
      </c>
      <c r="BD246" s="83">
        <f t="shared" si="147"/>
        <v>0.44519601837239664</v>
      </c>
      <c r="BE246" s="83">
        <f t="shared" si="148"/>
        <v>0.42738817763750075</v>
      </c>
      <c r="BF246" s="83">
        <f t="shared" si="149"/>
        <v>0.4017448869792507</v>
      </c>
      <c r="BG246" s="83">
        <f t="shared" si="150"/>
        <v>0.4017448869792507</v>
      </c>
    </row>
    <row r="247" spans="2:59">
      <c r="B247" s="9" t="s">
        <v>32</v>
      </c>
      <c r="C247" s="9">
        <v>236</v>
      </c>
      <c r="D247" s="9">
        <v>236</v>
      </c>
      <c r="E247" s="18">
        <v>49.8</v>
      </c>
      <c r="F247" s="66">
        <f t="shared" si="119"/>
        <v>13.833333333333334</v>
      </c>
      <c r="G247" s="17">
        <f t="shared" si="151"/>
        <v>-0.24999999999999961</v>
      </c>
      <c r="H247" s="17">
        <f t="shared" si="120"/>
        <v>118.5</v>
      </c>
      <c r="I247" s="28">
        <f>'Ducati Panigale 1199 data'!$C$8*G247</f>
        <v>-69.499999999999886</v>
      </c>
      <c r="J247" s="28">
        <f>'Ducati Panigale 1199 data'!$C$8*'Ducati Panigale 1199 data'!$C$15*'Ducati Panigale 1199 data'!$C$10</f>
        <v>54.543600000000005</v>
      </c>
      <c r="K247" s="28">
        <f>(0.5*'Ducati Panigale 1199 data'!$C$12)*'Ducati Panigale 1199 data'!$C$14*'Ducati Panigale 1199 data'!$C$11*F247^2</f>
        <v>27.075205208333337</v>
      </c>
      <c r="L247" s="28">
        <f t="shared" si="121"/>
        <v>12.118805208333455</v>
      </c>
      <c r="M247" s="28">
        <f t="shared" si="117"/>
        <v>167.64347204861281</v>
      </c>
      <c r="N247" s="17">
        <f t="shared" si="122"/>
        <v>0.1676434720486128</v>
      </c>
      <c r="O247" s="105">
        <f t="shared" si="123"/>
        <v>0</v>
      </c>
      <c r="P247" s="105">
        <f t="shared" si="124"/>
        <v>0</v>
      </c>
      <c r="Q247" s="105">
        <f t="shared" si="152"/>
        <v>38.53308041722849</v>
      </c>
      <c r="R247" s="27">
        <f t="shared" si="125"/>
        <v>1.0703633449230136E-2</v>
      </c>
      <c r="S247" s="98">
        <f t="shared" si="126"/>
        <v>0.1676434720486128</v>
      </c>
      <c r="T247" s="17">
        <f t="shared" si="153"/>
        <v>163.51611877968668</v>
      </c>
      <c r="U247" s="17">
        <f t="shared" si="127"/>
        <v>4.5421144105468519E-2</v>
      </c>
      <c r="V247" s="17">
        <f t="shared" si="128"/>
        <v>36.606426396367063</v>
      </c>
      <c r="W247" s="17">
        <f t="shared" si="129"/>
        <v>35.142169340512382</v>
      </c>
      <c r="X247" s="17">
        <f t="shared" si="129"/>
        <v>33.736482566891887</v>
      </c>
      <c r="Y247" s="17">
        <f t="shared" si="130"/>
        <v>33.399117741222966</v>
      </c>
      <c r="Z247" s="17">
        <f>Y247/3600</f>
        <v>9.2775327058952691E-3</v>
      </c>
      <c r="AA247" s="17">
        <f>0.96*Y247</f>
        <v>32.063153031574046</v>
      </c>
      <c r="AB247" s="17">
        <f t="shared" si="131"/>
        <v>30.780626910311085</v>
      </c>
      <c r="AC247" s="17">
        <f t="shared" si="132"/>
        <v>29.241595564795528</v>
      </c>
      <c r="AD247" s="17">
        <f t="shared" si="133"/>
        <v>29.241595564795528</v>
      </c>
      <c r="AE247" s="17">
        <f t="shared" si="154"/>
        <v>8.1226654346654246E-3</v>
      </c>
      <c r="AF247" s="17">
        <f>T247-AD247</f>
        <v>134.27452321489116</v>
      </c>
      <c r="AG247" s="17">
        <f t="shared" si="134"/>
        <v>3.7298478670803104E-2</v>
      </c>
      <c r="AH247" s="28">
        <f>0.5*'Ducati Panigale 1199 data'!$C$8*'WLTP class 3 v5'!F247^2</f>
        <v>26599.194444444445</v>
      </c>
      <c r="AI247" s="17">
        <f t="shared" si="135"/>
        <v>26.599194444444446</v>
      </c>
      <c r="AJ247" s="17" t="str">
        <f>IF(N247&lt;0, AI247, "0")</f>
        <v>0</v>
      </c>
      <c r="AK247" s="98">
        <f>AK246+AJ247</f>
        <v>373.19194058641972</v>
      </c>
      <c r="AL247" s="105">
        <f t="shared" si="136"/>
        <v>0.10366442794067214</v>
      </c>
      <c r="AM247" s="98">
        <f>IF(N247 &gt; 0, AI247, )</f>
        <v>26.599194444444446</v>
      </c>
      <c r="AN247" s="98">
        <f t="shared" si="155"/>
        <v>1516.5004035493826</v>
      </c>
      <c r="AO247" s="98">
        <f t="shared" si="137"/>
        <v>0.42125011209705071</v>
      </c>
      <c r="AP247" s="27">
        <f t="shared" si="138"/>
        <v>0</v>
      </c>
      <c r="AQ247" s="27">
        <f t="shared" si="139"/>
        <v>0</v>
      </c>
      <c r="AR247" s="27">
        <f t="shared" si="140"/>
        <v>0</v>
      </c>
      <c r="AS247" s="27">
        <f t="shared" si="141"/>
        <v>0</v>
      </c>
      <c r="AT247" s="27">
        <f t="shared" si="118"/>
        <v>0</v>
      </c>
      <c r="AU247" s="27">
        <f t="shared" si="118"/>
        <v>0</v>
      </c>
      <c r="AV247" s="27">
        <f t="shared" si="142"/>
        <v>0</v>
      </c>
      <c r="AW247" s="27">
        <f t="shared" si="143"/>
        <v>0</v>
      </c>
      <c r="AX247" s="27">
        <f t="shared" si="144"/>
        <v>0</v>
      </c>
      <c r="AY247" s="27">
        <f>AN247-AW247</f>
        <v>1516.5004035493826</v>
      </c>
      <c r="AZ247" s="110">
        <f t="shared" si="145"/>
        <v>0.42125011209705071</v>
      </c>
      <c r="BB247" s="65">
        <v>0</v>
      </c>
      <c r="BC247" s="83">
        <f t="shared" si="146"/>
        <v>0</v>
      </c>
      <c r="BD247" s="83">
        <f t="shared" si="147"/>
        <v>0</v>
      </c>
      <c r="BE247" s="83">
        <f t="shared" si="148"/>
        <v>0</v>
      </c>
      <c r="BF247" s="83">
        <f t="shared" si="149"/>
        <v>0</v>
      </c>
      <c r="BG247" s="83">
        <f t="shared" si="150"/>
        <v>0</v>
      </c>
    </row>
    <row r="248" spans="2:59">
      <c r="B248" s="9" t="s">
        <v>32</v>
      </c>
      <c r="C248" s="9">
        <v>237</v>
      </c>
      <c r="D248" s="9">
        <v>237</v>
      </c>
      <c r="E248" s="18">
        <v>49.2</v>
      </c>
      <c r="F248" s="66">
        <f t="shared" si="119"/>
        <v>13.666666666666666</v>
      </c>
      <c r="G248" s="17">
        <f t="shared" si="151"/>
        <v>-0.19444444444444425</v>
      </c>
      <c r="H248" s="17">
        <f t="shared" si="120"/>
        <v>119</v>
      </c>
      <c r="I248" s="28">
        <f>'Ducati Panigale 1199 data'!$C$8*G248</f>
        <v>-54.0555555555555</v>
      </c>
      <c r="J248" s="28">
        <f>'Ducati Panigale 1199 data'!$C$8*'Ducati Panigale 1199 data'!$C$15*'Ducati Panigale 1199 data'!$C$10</f>
        <v>54.543600000000005</v>
      </c>
      <c r="K248" s="28">
        <f>(0.5*'Ducati Panigale 1199 data'!$C$12)*'Ducati Panigale 1199 data'!$C$14*'Ducati Panigale 1199 data'!$C$11*F248^2</f>
        <v>26.426720833333334</v>
      </c>
      <c r="L248" s="28">
        <f t="shared" si="121"/>
        <v>26.914765277777839</v>
      </c>
      <c r="M248" s="28">
        <f t="shared" si="117"/>
        <v>367.83512546296379</v>
      </c>
      <c r="N248" s="17">
        <f t="shared" si="122"/>
        <v>0.36783512546296376</v>
      </c>
      <c r="O248" s="105">
        <f t="shared" si="123"/>
        <v>0</v>
      </c>
      <c r="P248" s="105">
        <f t="shared" si="124"/>
        <v>0</v>
      </c>
      <c r="Q248" s="105">
        <f t="shared" si="152"/>
        <v>38.53308041722849</v>
      </c>
      <c r="R248" s="27">
        <f t="shared" si="125"/>
        <v>1.0703633449230136E-2</v>
      </c>
      <c r="S248" s="98">
        <f t="shared" si="126"/>
        <v>0.36783512546296376</v>
      </c>
      <c r="T248" s="17">
        <f t="shared" si="153"/>
        <v>163.88395390514964</v>
      </c>
      <c r="U248" s="17">
        <f t="shared" si="127"/>
        <v>4.5523320529208232E-2</v>
      </c>
      <c r="V248" s="17">
        <f t="shared" si="128"/>
        <v>36.606426396367063</v>
      </c>
      <c r="W248" s="17">
        <f t="shared" si="129"/>
        <v>35.142169340512382</v>
      </c>
      <c r="X248" s="17">
        <f t="shared" si="129"/>
        <v>33.736482566891887</v>
      </c>
      <c r="Y248" s="17">
        <f t="shared" si="130"/>
        <v>33.399117741222966</v>
      </c>
      <c r="Z248" s="17">
        <f>Y248/3600</f>
        <v>9.2775327058952691E-3</v>
      </c>
      <c r="AA248" s="17">
        <f>0.96*Y248</f>
        <v>32.063153031574046</v>
      </c>
      <c r="AB248" s="17">
        <f t="shared" si="131"/>
        <v>30.780626910311085</v>
      </c>
      <c r="AC248" s="17">
        <f t="shared" si="132"/>
        <v>29.241595564795528</v>
      </c>
      <c r="AD248" s="17">
        <f t="shared" si="133"/>
        <v>29.241595564795528</v>
      </c>
      <c r="AE248" s="17">
        <f t="shared" si="154"/>
        <v>8.1226654346654246E-3</v>
      </c>
      <c r="AF248" s="17">
        <f>T248-AD248</f>
        <v>134.64235834035412</v>
      </c>
      <c r="AG248" s="17">
        <f t="shared" si="134"/>
        <v>3.7400655094542809E-2</v>
      </c>
      <c r="AH248" s="28">
        <f>0.5*'Ducati Panigale 1199 data'!$C$8*'WLTP class 3 v5'!F248^2</f>
        <v>25962.111111111109</v>
      </c>
      <c r="AI248" s="17">
        <f t="shared" si="135"/>
        <v>25.96211111111111</v>
      </c>
      <c r="AJ248" s="17" t="str">
        <f>IF(N248&lt;0, AI248, "0")</f>
        <v>0</v>
      </c>
      <c r="AK248" s="98">
        <f>AK247+AJ248</f>
        <v>373.19194058641972</v>
      </c>
      <c r="AL248" s="105">
        <f t="shared" si="136"/>
        <v>0.10366442794067214</v>
      </c>
      <c r="AM248" s="98">
        <f>IF(N248 &gt; 0, AI248, )</f>
        <v>25.96211111111111</v>
      </c>
      <c r="AN248" s="98">
        <f t="shared" si="155"/>
        <v>1542.4625146604938</v>
      </c>
      <c r="AO248" s="98">
        <f t="shared" si="137"/>
        <v>0.42846180962791491</v>
      </c>
      <c r="AP248" s="27">
        <f t="shared" si="138"/>
        <v>0</v>
      </c>
      <c r="AQ248" s="27">
        <f t="shared" si="139"/>
        <v>0</v>
      </c>
      <c r="AR248" s="27">
        <f t="shared" si="140"/>
        <v>0</v>
      </c>
      <c r="AS248" s="27">
        <f t="shared" si="141"/>
        <v>0</v>
      </c>
      <c r="AT248" s="27">
        <f t="shared" si="118"/>
        <v>0</v>
      </c>
      <c r="AU248" s="27">
        <f t="shared" si="118"/>
        <v>0</v>
      </c>
      <c r="AV248" s="27">
        <f t="shared" si="142"/>
        <v>0</v>
      </c>
      <c r="AW248" s="27">
        <f t="shared" si="143"/>
        <v>0</v>
      </c>
      <c r="AX248" s="27">
        <f t="shared" si="144"/>
        <v>0</v>
      </c>
      <c r="AY248" s="27">
        <f>AN248-AW248</f>
        <v>1542.4625146604938</v>
      </c>
      <c r="AZ248" s="110">
        <f t="shared" si="145"/>
        <v>0.42846180962791491</v>
      </c>
      <c r="BB248" s="65">
        <v>0</v>
      </c>
      <c r="BC248" s="83">
        <f t="shared" si="146"/>
        <v>0</v>
      </c>
      <c r="BD248" s="83">
        <f t="shared" si="147"/>
        <v>0</v>
      </c>
      <c r="BE248" s="83">
        <f t="shared" si="148"/>
        <v>0</v>
      </c>
      <c r="BF248" s="83">
        <f t="shared" si="149"/>
        <v>0</v>
      </c>
      <c r="BG248" s="83">
        <f t="shared" si="150"/>
        <v>0</v>
      </c>
    </row>
    <row r="249" spans="2:59">
      <c r="B249" s="9" t="s">
        <v>32</v>
      </c>
      <c r="C249" s="9">
        <v>238</v>
      </c>
      <c r="D249" s="9">
        <v>238</v>
      </c>
      <c r="E249" s="18">
        <v>48.4</v>
      </c>
      <c r="F249" s="66">
        <f t="shared" si="119"/>
        <v>13.444444444444445</v>
      </c>
      <c r="G249" s="17">
        <f t="shared" si="151"/>
        <v>-0.31944444444444503</v>
      </c>
      <c r="H249" s="17">
        <f t="shared" si="120"/>
        <v>119.5</v>
      </c>
      <c r="I249" s="28">
        <f>'Ducati Panigale 1199 data'!$C$8*G249</f>
        <v>-88.805555555555713</v>
      </c>
      <c r="J249" s="28">
        <f>'Ducati Panigale 1199 data'!$C$8*'Ducati Panigale 1199 data'!$C$15*'Ducati Panigale 1199 data'!$C$10</f>
        <v>54.543600000000005</v>
      </c>
      <c r="K249" s="28">
        <f>(0.5*'Ducati Panigale 1199 data'!$C$12)*'Ducati Panigale 1199 data'!$C$14*'Ducati Panigale 1199 data'!$C$11*F249^2</f>
        <v>25.574302314814819</v>
      </c>
      <c r="L249" s="28">
        <f t="shared" si="121"/>
        <v>-8.6876532407408895</v>
      </c>
      <c r="M249" s="28">
        <f t="shared" si="117"/>
        <v>-116.80067134773863</v>
      </c>
      <c r="N249" s="17">
        <f t="shared" si="122"/>
        <v>-0.11680067134773862</v>
      </c>
      <c r="O249" s="105">
        <f t="shared" si="123"/>
        <v>-0.11680067134773862</v>
      </c>
      <c r="P249" s="105">
        <f t="shared" si="124"/>
        <v>0.11680067134773862</v>
      </c>
      <c r="Q249" s="105">
        <f t="shared" si="152"/>
        <v>38.64988108857623</v>
      </c>
      <c r="R249" s="27">
        <f t="shared" si="125"/>
        <v>1.0736078080160064E-2</v>
      </c>
      <c r="S249" s="98">
        <f t="shared" si="126"/>
        <v>0</v>
      </c>
      <c r="T249" s="17">
        <f t="shared" si="153"/>
        <v>163.88395390514964</v>
      </c>
      <c r="U249" s="17">
        <f t="shared" si="127"/>
        <v>4.5523320529208232E-2</v>
      </c>
      <c r="V249" s="17">
        <f t="shared" si="128"/>
        <v>36.717387034147414</v>
      </c>
      <c r="W249" s="17">
        <f t="shared" si="129"/>
        <v>35.248691552781516</v>
      </c>
      <c r="X249" s="17">
        <f t="shared" si="129"/>
        <v>33.838743890670251</v>
      </c>
      <c r="Y249" s="17">
        <f t="shared" si="130"/>
        <v>33.500356451763551</v>
      </c>
      <c r="Z249" s="17">
        <f>Y249/3600</f>
        <v>9.3056545699343202E-3</v>
      </c>
      <c r="AA249" s="17">
        <f>0.96*Y249</f>
        <v>32.160342193693005</v>
      </c>
      <c r="AB249" s="17">
        <f t="shared" si="131"/>
        <v>30.873928505945283</v>
      </c>
      <c r="AC249" s="17">
        <f t="shared" si="132"/>
        <v>29.330232080648017</v>
      </c>
      <c r="AD249" s="17">
        <f t="shared" si="133"/>
        <v>29.330232080648017</v>
      </c>
      <c r="AE249" s="17">
        <f t="shared" si="154"/>
        <v>8.1472866890688941E-3</v>
      </c>
      <c r="AF249" s="17">
        <f>T249-AD249</f>
        <v>134.55372182450162</v>
      </c>
      <c r="AG249" s="17">
        <f t="shared" si="134"/>
        <v>3.7376033840139336E-2</v>
      </c>
      <c r="AH249" s="28">
        <f>0.5*'Ducati Panigale 1199 data'!$C$8*'WLTP class 3 v5'!F249^2</f>
        <v>25124.679012345678</v>
      </c>
      <c r="AI249" s="17">
        <f t="shared" si="135"/>
        <v>25.124679012345677</v>
      </c>
      <c r="AJ249" s="17">
        <f>IF(N249&lt;0, AI249, "0")</f>
        <v>25.124679012345677</v>
      </c>
      <c r="AK249" s="98">
        <f>AK248+AJ249</f>
        <v>398.31661959876539</v>
      </c>
      <c r="AL249" s="105">
        <f t="shared" si="136"/>
        <v>0.11064350544410149</v>
      </c>
      <c r="AM249" s="98">
        <f>IF(N249 &gt; 0, AI249, )</f>
        <v>0</v>
      </c>
      <c r="AN249" s="98">
        <f t="shared" si="155"/>
        <v>1542.4625146604938</v>
      </c>
      <c r="AO249" s="98">
        <f t="shared" si="137"/>
        <v>0.42846180962791491</v>
      </c>
      <c r="AP249" s="27">
        <f t="shared" si="138"/>
        <v>23.868445061728391</v>
      </c>
      <c r="AQ249" s="27">
        <f t="shared" si="139"/>
        <v>22.913707259259255</v>
      </c>
      <c r="AR249" s="27">
        <f t="shared" si="140"/>
        <v>21.997158968888883</v>
      </c>
      <c r="AS249" s="27">
        <f t="shared" si="141"/>
        <v>21.777187379199994</v>
      </c>
      <c r="AT249" s="27">
        <f t="shared" si="118"/>
        <v>20.906099884031992</v>
      </c>
      <c r="AU249" s="27">
        <f t="shared" si="118"/>
        <v>20.069855888670713</v>
      </c>
      <c r="AV249" s="27">
        <f t="shared" si="142"/>
        <v>19.066363094237175</v>
      </c>
      <c r="AW249" s="27">
        <f t="shared" si="143"/>
        <v>19.066363094237175</v>
      </c>
      <c r="AX249" s="27">
        <f t="shared" si="144"/>
        <v>5.2962119706214377E-3</v>
      </c>
      <c r="AY249" s="27">
        <f>AN249-AW249</f>
        <v>1523.3961515662565</v>
      </c>
      <c r="AZ249" s="110">
        <f t="shared" si="145"/>
        <v>0.4231655976572935</v>
      </c>
      <c r="BB249" s="65">
        <v>0.116800671347739</v>
      </c>
      <c r="BC249" s="83">
        <f t="shared" si="146"/>
        <v>0.1051206042129651</v>
      </c>
      <c r="BD249" s="83">
        <f t="shared" si="147"/>
        <v>9.9864574002316839E-2</v>
      </c>
      <c r="BE249" s="83">
        <f t="shared" si="148"/>
        <v>9.5869991042224156E-2</v>
      </c>
      <c r="BF249" s="83">
        <f t="shared" si="149"/>
        <v>9.0117791579690701E-2</v>
      </c>
      <c r="BG249" s="83">
        <f t="shared" si="150"/>
        <v>9.0117791579690701E-2</v>
      </c>
    </row>
    <row r="250" spans="2:59">
      <c r="B250" s="9" t="s">
        <v>32</v>
      </c>
      <c r="C250" s="9">
        <v>239</v>
      </c>
      <c r="D250" s="9">
        <v>239</v>
      </c>
      <c r="E250" s="18">
        <v>46.9</v>
      </c>
      <c r="F250" s="66">
        <f t="shared" si="119"/>
        <v>13.027777777777779</v>
      </c>
      <c r="G250" s="17">
        <f t="shared" si="151"/>
        <v>-0.56944444444444464</v>
      </c>
      <c r="H250" s="17">
        <f t="shared" si="120"/>
        <v>120</v>
      </c>
      <c r="I250" s="28">
        <f>'Ducati Panigale 1199 data'!$C$8*G250</f>
        <v>-158.3055555555556</v>
      </c>
      <c r="J250" s="28">
        <f>'Ducati Panigale 1199 data'!$C$8*'Ducati Panigale 1199 data'!$C$15*'Ducati Panigale 1199 data'!$C$10</f>
        <v>54.543600000000005</v>
      </c>
      <c r="K250" s="28">
        <f>(0.5*'Ducati Panigale 1199 data'!$C$12)*'Ducati Panigale 1199 data'!$C$14*'Ducati Panigale 1199 data'!$C$11*F250^2</f>
        <v>24.013682089120376</v>
      </c>
      <c r="L250" s="28">
        <f t="shared" si="121"/>
        <v>-79.748273466435222</v>
      </c>
      <c r="M250" s="28">
        <f t="shared" si="117"/>
        <v>-1038.9427848821701</v>
      </c>
      <c r="N250" s="17">
        <f t="shared" si="122"/>
        <v>-1.0389427848821702</v>
      </c>
      <c r="O250" s="105">
        <f t="shared" si="123"/>
        <v>-1.0389427848821702</v>
      </c>
      <c r="P250" s="105">
        <f t="shared" si="124"/>
        <v>1.0389427848821702</v>
      </c>
      <c r="Q250" s="105">
        <f t="shared" si="152"/>
        <v>39.688823873458396</v>
      </c>
      <c r="R250" s="27">
        <f t="shared" si="125"/>
        <v>1.1024673298182889E-2</v>
      </c>
      <c r="S250" s="98">
        <f t="shared" si="126"/>
        <v>0</v>
      </c>
      <c r="T250" s="17">
        <f t="shared" si="153"/>
        <v>163.88395390514964</v>
      </c>
      <c r="U250" s="17">
        <f t="shared" si="127"/>
        <v>4.5523320529208232E-2</v>
      </c>
      <c r="V250" s="17">
        <f t="shared" si="128"/>
        <v>37.704382679785475</v>
      </c>
      <c r="W250" s="17">
        <f t="shared" si="129"/>
        <v>36.196207372594053</v>
      </c>
      <c r="X250" s="17">
        <f t="shared" si="129"/>
        <v>34.748359077690289</v>
      </c>
      <c r="Y250" s="17">
        <f t="shared" si="130"/>
        <v>34.400875486913385</v>
      </c>
      <c r="Z250" s="17">
        <f>Y250/3600</f>
        <v>9.5557987463648301E-3</v>
      </c>
      <c r="AA250" s="17">
        <f>0.96*Y250</f>
        <v>33.024840467436846</v>
      </c>
      <c r="AB250" s="17">
        <f t="shared" si="131"/>
        <v>31.703846848739371</v>
      </c>
      <c r="AC250" s="17">
        <f t="shared" si="132"/>
        <v>30.118654506302402</v>
      </c>
      <c r="AD250" s="17">
        <f t="shared" si="133"/>
        <v>30.118654506302402</v>
      </c>
      <c r="AE250" s="17">
        <f t="shared" si="154"/>
        <v>8.3662929184173344E-3</v>
      </c>
      <c r="AF250" s="17">
        <f>T250-AD250</f>
        <v>133.76529939884725</v>
      </c>
      <c r="AG250" s="17">
        <f t="shared" si="134"/>
        <v>3.7157027610790899E-2</v>
      </c>
      <c r="AH250" s="28">
        <f>0.5*'Ducati Panigale 1199 data'!$C$8*'WLTP class 3 v5'!F250^2</f>
        <v>23591.496141975309</v>
      </c>
      <c r="AI250" s="17">
        <f t="shared" si="135"/>
        <v>23.591496141975309</v>
      </c>
      <c r="AJ250" s="17">
        <f>IF(N250&lt;0, AI250, "0")</f>
        <v>23.591496141975309</v>
      </c>
      <c r="AK250" s="98">
        <f>AK249+AJ250</f>
        <v>421.9081157407407</v>
      </c>
      <c r="AL250" s="105">
        <f t="shared" si="136"/>
        <v>0.11719669881687242</v>
      </c>
      <c r="AM250" s="98">
        <f>IF(N250 &gt; 0, AI250, )</f>
        <v>0</v>
      </c>
      <c r="AN250" s="98">
        <f t="shared" si="155"/>
        <v>1542.4625146604938</v>
      </c>
      <c r="AO250" s="98">
        <f t="shared" si="137"/>
        <v>0.42846180962791491</v>
      </c>
      <c r="AP250" s="27">
        <f t="shared" si="138"/>
        <v>22.411921334876542</v>
      </c>
      <c r="AQ250" s="27">
        <f t="shared" si="139"/>
        <v>21.515444481481481</v>
      </c>
      <c r="AR250" s="27">
        <f t="shared" si="140"/>
        <v>20.65482670222222</v>
      </c>
      <c r="AS250" s="27">
        <f t="shared" si="141"/>
        <v>20.448278435199999</v>
      </c>
      <c r="AT250" s="27">
        <f t="shared" si="118"/>
        <v>19.630347297791999</v>
      </c>
      <c r="AU250" s="27">
        <f t="shared" si="118"/>
        <v>18.845133405880318</v>
      </c>
      <c r="AV250" s="27">
        <f t="shared" si="142"/>
        <v>17.9028767355863</v>
      </c>
      <c r="AW250" s="27">
        <f t="shared" si="143"/>
        <v>17.9028767355863</v>
      </c>
      <c r="AX250" s="27">
        <f t="shared" si="144"/>
        <v>4.9730213154406391E-3</v>
      </c>
      <c r="AY250" s="27">
        <f>AN250-AW250</f>
        <v>1524.5596379249075</v>
      </c>
      <c r="AZ250" s="110">
        <f t="shared" si="145"/>
        <v>0.42348878831247433</v>
      </c>
      <c r="BB250" s="65">
        <v>1.03894278488217</v>
      </c>
      <c r="BC250" s="83">
        <f t="shared" si="146"/>
        <v>0.93504850639395298</v>
      </c>
      <c r="BD250" s="83">
        <f t="shared" si="147"/>
        <v>0.88829608107425528</v>
      </c>
      <c r="BE250" s="83">
        <f t="shared" si="148"/>
        <v>0.85276423783128508</v>
      </c>
      <c r="BF250" s="83">
        <f t="shared" si="149"/>
        <v>0.80159838356140789</v>
      </c>
      <c r="BG250" s="83">
        <f t="shared" si="150"/>
        <v>0.80159838356140789</v>
      </c>
    </row>
    <row r="251" spans="2:59">
      <c r="B251" s="9" t="s">
        <v>32</v>
      </c>
      <c r="C251" s="9">
        <v>240</v>
      </c>
      <c r="D251" s="9">
        <v>240</v>
      </c>
      <c r="E251" s="18">
        <v>44.3</v>
      </c>
      <c r="F251" s="66">
        <f t="shared" si="119"/>
        <v>12.305555555555555</v>
      </c>
      <c r="G251" s="17">
        <f t="shared" si="151"/>
        <v>-0.74999999999999978</v>
      </c>
      <c r="H251" s="17">
        <f t="shared" si="120"/>
        <v>120.5</v>
      </c>
      <c r="I251" s="28">
        <f>'Ducati Panigale 1199 data'!$C$8*G251</f>
        <v>-208.49999999999994</v>
      </c>
      <c r="J251" s="28">
        <f>'Ducati Panigale 1199 data'!$C$8*'Ducati Panigale 1199 data'!$C$15*'Ducati Panigale 1199 data'!$C$10</f>
        <v>54.543600000000005</v>
      </c>
      <c r="K251" s="28">
        <f>(0.5*'Ducati Panigale 1199 data'!$C$12)*'Ducati Panigale 1199 data'!$C$14*'Ducati Panigale 1199 data'!$C$11*F251^2</f>
        <v>21.42498486689815</v>
      </c>
      <c r="L251" s="28">
        <f t="shared" si="121"/>
        <v>-132.5314151331018</v>
      </c>
      <c r="M251" s="28">
        <f t="shared" si="117"/>
        <v>-1630.8726917767806</v>
      </c>
      <c r="N251" s="17">
        <f t="shared" si="122"/>
        <v>-1.6308726917767806</v>
      </c>
      <c r="O251" s="105">
        <f t="shared" si="123"/>
        <v>-1.6308726917767806</v>
      </c>
      <c r="P251" s="105">
        <f t="shared" si="124"/>
        <v>1.6308726917767806</v>
      </c>
      <c r="Q251" s="105">
        <f t="shared" si="152"/>
        <v>41.319696565235176</v>
      </c>
      <c r="R251" s="27">
        <f t="shared" si="125"/>
        <v>1.1477693490343105E-2</v>
      </c>
      <c r="S251" s="98">
        <f t="shared" si="126"/>
        <v>0</v>
      </c>
      <c r="T251" s="17">
        <f t="shared" si="153"/>
        <v>163.88395390514964</v>
      </c>
      <c r="U251" s="17">
        <f t="shared" si="127"/>
        <v>4.5523320529208232E-2</v>
      </c>
      <c r="V251" s="17">
        <f t="shared" si="128"/>
        <v>39.253711736973415</v>
      </c>
      <c r="W251" s="17">
        <f t="shared" si="129"/>
        <v>37.683563267494478</v>
      </c>
      <c r="X251" s="17">
        <f t="shared" si="129"/>
        <v>36.176220736794697</v>
      </c>
      <c r="Y251" s="17">
        <f t="shared" si="130"/>
        <v>35.814458529426751</v>
      </c>
      <c r="Z251" s="17">
        <f>Y251/3600</f>
        <v>9.9484607026185425E-3</v>
      </c>
      <c r="AA251" s="17">
        <f>0.96*Y251</f>
        <v>34.381880188249681</v>
      </c>
      <c r="AB251" s="17">
        <f t="shared" si="131"/>
        <v>33.006604980719693</v>
      </c>
      <c r="AC251" s="17">
        <f t="shared" si="132"/>
        <v>31.356274731683708</v>
      </c>
      <c r="AD251" s="17">
        <f t="shared" si="133"/>
        <v>31.356274731683708</v>
      </c>
      <c r="AE251" s="17">
        <f t="shared" si="154"/>
        <v>8.7100763143565848E-3</v>
      </c>
      <c r="AF251" s="17">
        <f>T251-AD251</f>
        <v>132.52767917346594</v>
      </c>
      <c r="AG251" s="17">
        <f t="shared" si="134"/>
        <v>3.6813244214851652E-2</v>
      </c>
      <c r="AH251" s="28">
        <f>0.5*'Ducati Panigale 1199 data'!$C$8*'WLTP class 3 v5'!F251^2</f>
        <v>21048.310956790123</v>
      </c>
      <c r="AI251" s="17">
        <f t="shared" si="135"/>
        <v>21.048310956790122</v>
      </c>
      <c r="AJ251" s="17">
        <f>IF(N251&lt;0, AI251, "0")</f>
        <v>21.048310956790122</v>
      </c>
      <c r="AK251" s="98">
        <f>AK250+AJ251</f>
        <v>442.95642669753084</v>
      </c>
      <c r="AL251" s="105">
        <f t="shared" si="136"/>
        <v>0.12304345186042523</v>
      </c>
      <c r="AM251" s="98">
        <f>IF(N251 &gt; 0, AI251, )</f>
        <v>0</v>
      </c>
      <c r="AN251" s="98">
        <f t="shared" si="155"/>
        <v>1542.4625146604938</v>
      </c>
      <c r="AO251" s="98">
        <f t="shared" si="137"/>
        <v>0.42846180962791491</v>
      </c>
      <c r="AP251" s="27">
        <f t="shared" si="138"/>
        <v>19.995895408950613</v>
      </c>
      <c r="AQ251" s="27">
        <f t="shared" si="139"/>
        <v>19.196059592592587</v>
      </c>
      <c r="AR251" s="27">
        <f t="shared" si="140"/>
        <v>18.428217208888881</v>
      </c>
      <c r="AS251" s="27">
        <f t="shared" si="141"/>
        <v>18.243935036799993</v>
      </c>
      <c r="AT251" s="27">
        <f t="shared" si="118"/>
        <v>17.514177635327993</v>
      </c>
      <c r="AU251" s="27">
        <f t="shared" si="118"/>
        <v>16.813610529914872</v>
      </c>
      <c r="AV251" s="27">
        <f t="shared" si="142"/>
        <v>15.972930003419128</v>
      </c>
      <c r="AW251" s="27">
        <f t="shared" si="143"/>
        <v>15.972930003419128</v>
      </c>
      <c r="AX251" s="27">
        <f t="shared" si="144"/>
        <v>4.4369250009497581E-3</v>
      </c>
      <c r="AY251" s="27">
        <f>AN251-AW251</f>
        <v>1526.4895846570746</v>
      </c>
      <c r="AZ251" s="110">
        <f t="shared" si="145"/>
        <v>0.42402488462696519</v>
      </c>
      <c r="BB251" s="65">
        <v>1.63087269177678</v>
      </c>
      <c r="BC251" s="83">
        <f t="shared" si="146"/>
        <v>1.4677854225991021</v>
      </c>
      <c r="BD251" s="83">
        <f t="shared" si="147"/>
        <v>1.394396151469147</v>
      </c>
      <c r="BE251" s="83">
        <f t="shared" si="148"/>
        <v>1.3386203054103811</v>
      </c>
      <c r="BF251" s="83">
        <f t="shared" si="149"/>
        <v>1.2583030870857581</v>
      </c>
      <c r="BG251" s="83">
        <f t="shared" si="150"/>
        <v>1.2583030870857581</v>
      </c>
    </row>
    <row r="252" spans="2:59">
      <c r="B252" s="9" t="s">
        <v>32</v>
      </c>
      <c r="C252" s="9">
        <v>241</v>
      </c>
      <c r="D252" s="9">
        <v>241</v>
      </c>
      <c r="E252" s="18">
        <v>41.5</v>
      </c>
      <c r="F252" s="66">
        <f t="shared" si="119"/>
        <v>11.527777777777779</v>
      </c>
      <c r="G252" s="17">
        <f t="shared" si="151"/>
        <v>-0.6666666666666663</v>
      </c>
      <c r="H252" s="17">
        <f t="shared" si="120"/>
        <v>121</v>
      </c>
      <c r="I252" s="28">
        <f>'Ducati Panigale 1199 data'!$C$8*G252</f>
        <v>-185.33333333333323</v>
      </c>
      <c r="J252" s="28">
        <f>'Ducati Panigale 1199 data'!$C$8*'Ducati Panigale 1199 data'!$C$15*'Ducati Panigale 1199 data'!$C$10</f>
        <v>54.543600000000005</v>
      </c>
      <c r="K252" s="28">
        <f>(0.5*'Ducati Panigale 1199 data'!$C$12)*'Ducati Panigale 1199 data'!$C$14*'Ducati Panigale 1199 data'!$C$11*F252^2</f>
        <v>18.802225839120371</v>
      </c>
      <c r="L252" s="28">
        <f t="shared" si="121"/>
        <v>-111.98750749421286</v>
      </c>
      <c r="M252" s="28">
        <f t="shared" si="117"/>
        <v>-1290.9671002805094</v>
      </c>
      <c r="N252" s="17">
        <f t="shared" si="122"/>
        <v>-1.2909671002805094</v>
      </c>
      <c r="O252" s="105">
        <f t="shared" si="123"/>
        <v>-1.2909671002805094</v>
      </c>
      <c r="P252" s="105">
        <f t="shared" si="124"/>
        <v>1.2909671002805094</v>
      </c>
      <c r="Q252" s="105">
        <f t="shared" si="152"/>
        <v>42.610663665515688</v>
      </c>
      <c r="R252" s="27">
        <f t="shared" si="125"/>
        <v>1.1836295462643247E-2</v>
      </c>
      <c r="S252" s="98">
        <f t="shared" si="126"/>
        <v>0</v>
      </c>
      <c r="T252" s="17">
        <f t="shared" si="153"/>
        <v>163.88395390514964</v>
      </c>
      <c r="U252" s="17">
        <f t="shared" si="127"/>
        <v>4.5523320529208232E-2</v>
      </c>
      <c r="V252" s="17">
        <f t="shared" si="128"/>
        <v>40.4801304822399</v>
      </c>
      <c r="W252" s="17">
        <f t="shared" si="129"/>
        <v>38.860925262950303</v>
      </c>
      <c r="X252" s="17">
        <f t="shared" si="129"/>
        <v>37.306488252432288</v>
      </c>
      <c r="Y252" s="17">
        <f t="shared" si="130"/>
        <v>36.933423369907963</v>
      </c>
      <c r="Z252" s="17">
        <f>Y252/3600</f>
        <v>1.0259284269418878E-2</v>
      </c>
      <c r="AA252" s="17">
        <f>0.96*Y252</f>
        <v>35.456086435111644</v>
      </c>
      <c r="AB252" s="17">
        <f t="shared" si="131"/>
        <v>34.037842977707179</v>
      </c>
      <c r="AC252" s="17">
        <f t="shared" si="132"/>
        <v>32.335950828821815</v>
      </c>
      <c r="AD252" s="17">
        <f t="shared" si="133"/>
        <v>32.335950828821815</v>
      </c>
      <c r="AE252" s="17">
        <f t="shared" si="154"/>
        <v>8.982208563561616E-3</v>
      </c>
      <c r="AF252" s="17">
        <f>T252-AD252</f>
        <v>131.54800307632783</v>
      </c>
      <c r="AG252" s="17">
        <f t="shared" si="134"/>
        <v>3.6541111965646619E-2</v>
      </c>
      <c r="AH252" s="28">
        <f>0.5*'Ducati Panigale 1199 data'!$C$8*'WLTP class 3 v5'!F252^2</f>
        <v>18471.662808641977</v>
      </c>
      <c r="AI252" s="17">
        <f t="shared" si="135"/>
        <v>18.471662808641977</v>
      </c>
      <c r="AJ252" s="17">
        <f>IF(N252&lt;0, AI252, "0")</f>
        <v>18.471662808641977</v>
      </c>
      <c r="AK252" s="98">
        <f>AK251+AJ252</f>
        <v>461.4280895061728</v>
      </c>
      <c r="AL252" s="105">
        <f t="shared" si="136"/>
        <v>0.12817446930727022</v>
      </c>
      <c r="AM252" s="98">
        <f>IF(N252 &gt; 0, AI252, )</f>
        <v>0</v>
      </c>
      <c r="AN252" s="98">
        <f t="shared" si="155"/>
        <v>1542.4625146604938</v>
      </c>
      <c r="AO252" s="98">
        <f t="shared" si="137"/>
        <v>0.42846180962791491</v>
      </c>
      <c r="AP252" s="27">
        <f t="shared" si="138"/>
        <v>17.548079668209876</v>
      </c>
      <c r="AQ252" s="27">
        <f t="shared" si="139"/>
        <v>16.846156481481479</v>
      </c>
      <c r="AR252" s="27">
        <f t="shared" si="140"/>
        <v>16.172310222222219</v>
      </c>
      <c r="AS252" s="27">
        <f t="shared" si="141"/>
        <v>16.010587119999997</v>
      </c>
      <c r="AT252" s="27">
        <f t="shared" si="118"/>
        <v>15.370163635199996</v>
      </c>
      <c r="AU252" s="27">
        <f t="shared" si="118"/>
        <v>14.755357089791994</v>
      </c>
      <c r="AV252" s="27">
        <f t="shared" si="142"/>
        <v>14.017589235302394</v>
      </c>
      <c r="AW252" s="27">
        <f t="shared" si="143"/>
        <v>14.017589235302394</v>
      </c>
      <c r="AX252" s="27">
        <f t="shared" si="144"/>
        <v>3.893774787583998E-3</v>
      </c>
      <c r="AY252" s="27">
        <f>AN252-AW252</f>
        <v>1528.4449254251913</v>
      </c>
      <c r="AZ252" s="110">
        <f t="shared" si="145"/>
        <v>0.4245680348403309</v>
      </c>
      <c r="BB252" s="65">
        <v>1.2909671002805101</v>
      </c>
      <c r="BC252" s="83">
        <f t="shared" si="146"/>
        <v>1.1618703902524592</v>
      </c>
      <c r="BD252" s="83">
        <f t="shared" si="147"/>
        <v>1.1037768707398361</v>
      </c>
      <c r="BE252" s="83">
        <f t="shared" si="148"/>
        <v>1.0596257959102426</v>
      </c>
      <c r="BF252" s="83">
        <f t="shared" si="149"/>
        <v>0.99604824815562798</v>
      </c>
      <c r="BG252" s="83">
        <f t="shared" si="150"/>
        <v>0.99604824815562798</v>
      </c>
    </row>
    <row r="253" spans="2:59">
      <c r="B253" s="9" t="s">
        <v>32</v>
      </c>
      <c r="C253" s="9">
        <v>242</v>
      </c>
      <c r="D253" s="9">
        <v>242</v>
      </c>
      <c r="E253" s="18">
        <v>39.5</v>
      </c>
      <c r="F253" s="66">
        <f t="shared" si="119"/>
        <v>10.972222222222221</v>
      </c>
      <c r="G253" s="17">
        <f t="shared" si="151"/>
        <v>-0.625</v>
      </c>
      <c r="H253" s="17">
        <f t="shared" si="120"/>
        <v>121.5</v>
      </c>
      <c r="I253" s="28">
        <f>'Ducati Panigale 1199 data'!$C$8*G253</f>
        <v>-173.75</v>
      </c>
      <c r="J253" s="28">
        <f>'Ducati Panigale 1199 data'!$C$8*'Ducati Panigale 1199 data'!$C$15*'Ducati Panigale 1199 data'!$C$10</f>
        <v>54.543600000000005</v>
      </c>
      <c r="K253" s="28">
        <f>(0.5*'Ducati Panigale 1199 data'!$C$12)*'Ducati Panigale 1199 data'!$C$14*'Ducati Panigale 1199 data'!$C$11*F253^2</f>
        <v>17.033632089120371</v>
      </c>
      <c r="L253" s="28">
        <f t="shared" si="121"/>
        <v>-102.17276791087963</v>
      </c>
      <c r="M253" s="28">
        <f t="shared" si="117"/>
        <v>-1121.062314577707</v>
      </c>
      <c r="N253" s="17">
        <f t="shared" si="122"/>
        <v>-1.121062314577707</v>
      </c>
      <c r="O253" s="105">
        <f t="shared" si="123"/>
        <v>-1.121062314577707</v>
      </c>
      <c r="P253" s="105">
        <f t="shared" si="124"/>
        <v>1.121062314577707</v>
      </c>
      <c r="Q253" s="105">
        <f t="shared" si="152"/>
        <v>43.731725980093394</v>
      </c>
      <c r="R253" s="27">
        <f t="shared" si="125"/>
        <v>1.2147701661137053E-2</v>
      </c>
      <c r="S253" s="98">
        <f t="shared" si="126"/>
        <v>0</v>
      </c>
      <c r="T253" s="17">
        <f t="shared" si="153"/>
        <v>163.88395390514964</v>
      </c>
      <c r="U253" s="17">
        <f t="shared" si="127"/>
        <v>4.5523320529208232E-2</v>
      </c>
      <c r="V253" s="17">
        <f t="shared" si="128"/>
        <v>41.54513968108872</v>
      </c>
      <c r="W253" s="17">
        <f t="shared" si="129"/>
        <v>39.883334093845171</v>
      </c>
      <c r="X253" s="17">
        <f t="shared" si="129"/>
        <v>38.288000730091362</v>
      </c>
      <c r="Y253" s="17">
        <f t="shared" si="130"/>
        <v>37.90512072279045</v>
      </c>
      <c r="Z253" s="17">
        <f>Y253/3600</f>
        <v>1.0529200200775125E-2</v>
      </c>
      <c r="AA253" s="17">
        <f>0.96*Y253</f>
        <v>36.388915893878831</v>
      </c>
      <c r="AB253" s="17">
        <f t="shared" si="131"/>
        <v>34.93335925812368</v>
      </c>
      <c r="AC253" s="17">
        <f t="shared" si="132"/>
        <v>33.186691295217493</v>
      </c>
      <c r="AD253" s="17">
        <f t="shared" si="133"/>
        <v>33.186691295217493</v>
      </c>
      <c r="AE253" s="17">
        <f t="shared" si="154"/>
        <v>9.2185253597826377E-3</v>
      </c>
      <c r="AF253" s="17">
        <f>T253-AD253</f>
        <v>130.69726260993215</v>
      </c>
      <c r="AG253" s="17">
        <f t="shared" si="134"/>
        <v>3.6304795169425599E-2</v>
      </c>
      <c r="AH253" s="28">
        <f>0.5*'Ducati Panigale 1199 data'!$C$8*'WLTP class 3 v5'!F253^2</f>
        <v>16734.162808641973</v>
      </c>
      <c r="AI253" s="17">
        <f t="shared" si="135"/>
        <v>16.734162808641972</v>
      </c>
      <c r="AJ253" s="17">
        <f>IF(N253&lt;0, AI253, "0")</f>
        <v>16.734162808641972</v>
      </c>
      <c r="AK253" s="98">
        <f>AK252+AJ253</f>
        <v>478.16225231481479</v>
      </c>
      <c r="AL253" s="105">
        <f t="shared" si="136"/>
        <v>0.13282284786522633</v>
      </c>
      <c r="AM253" s="98">
        <f>IF(N253 &gt; 0, AI253, )</f>
        <v>0</v>
      </c>
      <c r="AN253" s="98">
        <f t="shared" si="155"/>
        <v>1542.4625146604938</v>
      </c>
      <c r="AO253" s="98">
        <f t="shared" si="137"/>
        <v>0.42846180962791491</v>
      </c>
      <c r="AP253" s="27">
        <f t="shared" si="138"/>
        <v>15.897454668209873</v>
      </c>
      <c r="AQ253" s="27">
        <f t="shared" si="139"/>
        <v>15.261556481481477</v>
      </c>
      <c r="AR253" s="27">
        <f t="shared" si="140"/>
        <v>14.651094222222218</v>
      </c>
      <c r="AS253" s="27">
        <f t="shared" si="141"/>
        <v>14.504583279999995</v>
      </c>
      <c r="AT253" s="27">
        <f t="shared" si="118"/>
        <v>13.924399948799994</v>
      </c>
      <c r="AU253" s="27">
        <f t="shared" si="118"/>
        <v>13.367423950847995</v>
      </c>
      <c r="AV253" s="27">
        <f t="shared" si="142"/>
        <v>12.699052753305594</v>
      </c>
      <c r="AW253" s="27">
        <f t="shared" si="143"/>
        <v>12.699052753305594</v>
      </c>
      <c r="AX253" s="27">
        <f t="shared" si="144"/>
        <v>3.5275146536959982E-3</v>
      </c>
      <c r="AY253" s="27">
        <f>AN253-AW253</f>
        <v>1529.7634619071882</v>
      </c>
      <c r="AZ253" s="110">
        <f t="shared" si="145"/>
        <v>0.42493429497421897</v>
      </c>
      <c r="BB253" s="65">
        <v>1.1210623145777101</v>
      </c>
      <c r="BC253" s="83">
        <f t="shared" si="146"/>
        <v>1.0089560831199391</v>
      </c>
      <c r="BD253" s="83">
        <f t="shared" si="147"/>
        <v>0.95850827896394208</v>
      </c>
      <c r="BE253" s="83">
        <f t="shared" si="148"/>
        <v>0.92016794780538436</v>
      </c>
      <c r="BF253" s="83">
        <f t="shared" si="149"/>
        <v>0.86495787093706122</v>
      </c>
      <c r="BG253" s="83">
        <f t="shared" si="150"/>
        <v>0.86495787093706122</v>
      </c>
    </row>
    <row r="254" spans="2:59">
      <c r="B254" s="9" t="s">
        <v>32</v>
      </c>
      <c r="C254" s="9">
        <v>243</v>
      </c>
      <c r="D254" s="9">
        <v>243</v>
      </c>
      <c r="E254" s="18">
        <v>37</v>
      </c>
      <c r="F254" s="66">
        <f t="shared" si="119"/>
        <v>10.277777777777779</v>
      </c>
      <c r="G254" s="17">
        <f t="shared" si="151"/>
        <v>-0.68055555555555536</v>
      </c>
      <c r="H254" s="17">
        <f t="shared" si="120"/>
        <v>122</v>
      </c>
      <c r="I254" s="28">
        <f>'Ducati Panigale 1199 data'!$C$8*G254</f>
        <v>-189.1944444444444</v>
      </c>
      <c r="J254" s="28">
        <f>'Ducati Panigale 1199 data'!$C$8*'Ducati Panigale 1199 data'!$C$15*'Ducati Panigale 1199 data'!$C$10</f>
        <v>54.543600000000005</v>
      </c>
      <c r="K254" s="28">
        <f>(0.5*'Ducati Panigale 1199 data'!$C$12)*'Ducati Panigale 1199 data'!$C$14*'Ducati Panigale 1199 data'!$C$11*F254^2</f>
        <v>14.945708912037041</v>
      </c>
      <c r="L254" s="28">
        <f t="shared" si="121"/>
        <v>-119.70513553240735</v>
      </c>
      <c r="M254" s="28">
        <f t="shared" si="117"/>
        <v>-1230.3027818608534</v>
      </c>
      <c r="N254" s="17">
        <f t="shared" si="122"/>
        <v>-1.2303027818608534</v>
      </c>
      <c r="O254" s="105">
        <f t="shared" si="123"/>
        <v>-1.2303027818608534</v>
      </c>
      <c r="P254" s="105">
        <f t="shared" si="124"/>
        <v>1.2303027818608534</v>
      </c>
      <c r="Q254" s="105">
        <f t="shared" si="152"/>
        <v>44.962028761954244</v>
      </c>
      <c r="R254" s="27">
        <f t="shared" si="125"/>
        <v>1.248945243387618E-2</v>
      </c>
      <c r="S254" s="98">
        <f t="shared" si="126"/>
        <v>0</v>
      </c>
      <c r="T254" s="17">
        <f t="shared" si="153"/>
        <v>163.88395390514964</v>
      </c>
      <c r="U254" s="17">
        <f t="shared" si="127"/>
        <v>4.5523320529208232E-2</v>
      </c>
      <c r="V254" s="17">
        <f t="shared" si="128"/>
        <v>42.713927323856531</v>
      </c>
      <c r="W254" s="17">
        <f t="shared" si="129"/>
        <v>41.005370230902265</v>
      </c>
      <c r="X254" s="17">
        <f t="shared" si="129"/>
        <v>39.365155421666174</v>
      </c>
      <c r="Y254" s="17">
        <f t="shared" si="130"/>
        <v>38.971503867449513</v>
      </c>
      <c r="Z254" s="17">
        <f>Y254/3600</f>
        <v>1.0825417740958198E-2</v>
      </c>
      <c r="AA254" s="17">
        <f>0.96*Y254</f>
        <v>37.412643712751532</v>
      </c>
      <c r="AB254" s="17">
        <f t="shared" si="131"/>
        <v>35.916137964241472</v>
      </c>
      <c r="AC254" s="17">
        <f t="shared" si="132"/>
        <v>34.120331066029394</v>
      </c>
      <c r="AD254" s="17">
        <f t="shared" si="133"/>
        <v>34.120331066029394</v>
      </c>
      <c r="AE254" s="17">
        <f t="shared" si="154"/>
        <v>9.4778697405637213E-3</v>
      </c>
      <c r="AF254" s="17">
        <f>T254-AD254</f>
        <v>129.76362283912025</v>
      </c>
      <c r="AG254" s="17">
        <f t="shared" si="134"/>
        <v>3.6045450788644511E-2</v>
      </c>
      <c r="AH254" s="28">
        <f>0.5*'Ducati Panigale 1199 data'!$C$8*'WLTP class 3 v5'!F254^2</f>
        <v>14682.9475308642</v>
      </c>
      <c r="AI254" s="17">
        <f t="shared" si="135"/>
        <v>14.682947530864199</v>
      </c>
      <c r="AJ254" s="17">
        <f>IF(N254&lt;0, AI254, "0")</f>
        <v>14.682947530864199</v>
      </c>
      <c r="AK254" s="98">
        <f>AK253+AJ254</f>
        <v>492.84519984567902</v>
      </c>
      <c r="AL254" s="105">
        <f t="shared" si="136"/>
        <v>0.1369014444015775</v>
      </c>
      <c r="AM254" s="98">
        <f>IF(N254 &gt; 0, AI254, )</f>
        <v>0</v>
      </c>
      <c r="AN254" s="98">
        <f t="shared" si="155"/>
        <v>1542.4625146604938</v>
      </c>
      <c r="AO254" s="98">
        <f t="shared" si="137"/>
        <v>0.42846180962791491</v>
      </c>
      <c r="AP254" s="27">
        <f t="shared" si="138"/>
        <v>13.948800154320988</v>
      </c>
      <c r="AQ254" s="27">
        <f t="shared" si="139"/>
        <v>13.390848148148148</v>
      </c>
      <c r="AR254" s="27">
        <f t="shared" si="140"/>
        <v>12.855214222222221</v>
      </c>
      <c r="AS254" s="27">
        <f t="shared" si="141"/>
        <v>12.726662079999999</v>
      </c>
      <c r="AT254" s="27">
        <f t="shared" si="118"/>
        <v>12.217595596799999</v>
      </c>
      <c r="AU254" s="27">
        <f t="shared" si="118"/>
        <v>11.728891772927998</v>
      </c>
      <c r="AV254" s="27">
        <f t="shared" si="142"/>
        <v>11.142447184281597</v>
      </c>
      <c r="AW254" s="27">
        <f t="shared" si="143"/>
        <v>11.142447184281597</v>
      </c>
      <c r="AX254" s="27">
        <f t="shared" si="144"/>
        <v>3.0951242178559992E-3</v>
      </c>
      <c r="AY254" s="27">
        <f>AN254-AW254</f>
        <v>1531.3200674762122</v>
      </c>
      <c r="AZ254" s="110">
        <f t="shared" si="145"/>
        <v>0.42536668541005895</v>
      </c>
      <c r="BB254" s="65">
        <v>1.2303027818608501</v>
      </c>
      <c r="BC254" s="83">
        <f t="shared" si="146"/>
        <v>1.107272503674765</v>
      </c>
      <c r="BD254" s="83">
        <f t="shared" si="147"/>
        <v>1.0519088784910267</v>
      </c>
      <c r="BE254" s="83">
        <f t="shared" si="148"/>
        <v>1.0098325233513856</v>
      </c>
      <c r="BF254" s="83">
        <f t="shared" si="149"/>
        <v>0.94924257195030248</v>
      </c>
      <c r="BG254" s="83">
        <f t="shared" si="150"/>
        <v>0.94924257195030248</v>
      </c>
    </row>
    <row r="255" spans="2:59">
      <c r="B255" s="9" t="s">
        <v>32</v>
      </c>
      <c r="C255" s="9">
        <v>244</v>
      </c>
      <c r="D255" s="9">
        <v>244</v>
      </c>
      <c r="E255" s="18">
        <v>34.6</v>
      </c>
      <c r="F255" s="66">
        <f t="shared" si="119"/>
        <v>9.6111111111111107</v>
      </c>
      <c r="G255" s="17">
        <f t="shared" si="151"/>
        <v>-0.65277777777777812</v>
      </c>
      <c r="H255" s="17">
        <f t="shared" si="120"/>
        <v>122.5</v>
      </c>
      <c r="I255" s="28">
        <f>'Ducati Panigale 1199 data'!$C$8*G255</f>
        <v>-181.47222222222231</v>
      </c>
      <c r="J255" s="28">
        <f>'Ducati Panigale 1199 data'!$C$8*'Ducati Panigale 1199 data'!$C$15*'Ducati Panigale 1199 data'!$C$10</f>
        <v>54.543600000000005</v>
      </c>
      <c r="K255" s="28">
        <f>(0.5*'Ducati Panigale 1199 data'!$C$12)*'Ducati Panigale 1199 data'!$C$14*'Ducati Panigale 1199 data'!$C$11*F255^2</f>
        <v>13.069689467592594</v>
      </c>
      <c r="L255" s="28">
        <f t="shared" si="121"/>
        <v>-113.85893275462972</v>
      </c>
      <c r="M255" s="28">
        <f t="shared" si="117"/>
        <v>-1094.3108536972745</v>
      </c>
      <c r="N255" s="17">
        <f t="shared" si="122"/>
        <v>-1.0943108536972745</v>
      </c>
      <c r="O255" s="105">
        <f t="shared" si="123"/>
        <v>-1.0943108536972745</v>
      </c>
      <c r="P255" s="105">
        <f t="shared" si="124"/>
        <v>1.0943108536972745</v>
      </c>
      <c r="Q255" s="105">
        <f t="shared" si="152"/>
        <v>46.056339615651517</v>
      </c>
      <c r="R255" s="27">
        <f t="shared" si="125"/>
        <v>1.279342767101431E-2</v>
      </c>
      <c r="S255" s="98">
        <f t="shared" si="126"/>
        <v>0</v>
      </c>
      <c r="T255" s="17">
        <f t="shared" si="153"/>
        <v>163.88395390514964</v>
      </c>
      <c r="U255" s="17">
        <f t="shared" si="127"/>
        <v>4.5523320529208232E-2</v>
      </c>
      <c r="V255" s="17">
        <f t="shared" si="128"/>
        <v>43.753522634868936</v>
      </c>
      <c r="W255" s="17">
        <f t="shared" si="129"/>
        <v>42.003381729474178</v>
      </c>
      <c r="X255" s="17">
        <f t="shared" si="129"/>
        <v>40.323246460295209</v>
      </c>
      <c r="Y255" s="17">
        <f t="shared" si="130"/>
        <v>39.920013995692258</v>
      </c>
      <c r="Z255" s="17">
        <f>Y255/3600</f>
        <v>1.1088892776581183E-2</v>
      </c>
      <c r="AA255" s="17">
        <f>0.96*Y255</f>
        <v>38.323213435864567</v>
      </c>
      <c r="AB255" s="17">
        <f t="shared" si="131"/>
        <v>36.790284898429981</v>
      </c>
      <c r="AC255" s="17">
        <f t="shared" si="132"/>
        <v>34.950770653508478</v>
      </c>
      <c r="AD255" s="17">
        <f t="shared" si="133"/>
        <v>34.950770653508478</v>
      </c>
      <c r="AE255" s="17">
        <f t="shared" si="154"/>
        <v>9.7085474037523541E-3</v>
      </c>
      <c r="AF255" s="17">
        <f>T255-AD255</f>
        <v>128.93318325164117</v>
      </c>
      <c r="AG255" s="17">
        <f t="shared" si="134"/>
        <v>3.5814773125455883E-2</v>
      </c>
      <c r="AH255" s="28">
        <f>0.5*'Ducati Panigale 1199 data'!$C$8*'WLTP class 3 v5'!F255^2</f>
        <v>12839.910493827161</v>
      </c>
      <c r="AI255" s="17">
        <f t="shared" si="135"/>
        <v>12.839910493827162</v>
      </c>
      <c r="AJ255" s="17">
        <f>IF(N255&lt;0, AI255, "0")</f>
        <v>12.839910493827162</v>
      </c>
      <c r="AK255" s="98">
        <f>AK254+AJ255</f>
        <v>505.6851103395062</v>
      </c>
      <c r="AL255" s="105">
        <f t="shared" si="136"/>
        <v>0.1404680862054184</v>
      </c>
      <c r="AM255" s="98">
        <f>IF(N255 &gt; 0, AI255, )</f>
        <v>0</v>
      </c>
      <c r="AN255" s="98">
        <f t="shared" si="155"/>
        <v>1542.4625146604938</v>
      </c>
      <c r="AO255" s="98">
        <f t="shared" si="137"/>
        <v>0.42846180962791491</v>
      </c>
      <c r="AP255" s="27">
        <f t="shared" si="138"/>
        <v>12.197914969135804</v>
      </c>
      <c r="AQ255" s="27">
        <f t="shared" si="139"/>
        <v>11.709998370370371</v>
      </c>
      <c r="AR255" s="27">
        <f t="shared" si="140"/>
        <v>11.241598435555556</v>
      </c>
      <c r="AS255" s="27">
        <f t="shared" si="141"/>
        <v>11.1291824512</v>
      </c>
      <c r="AT255" s="27">
        <f t="shared" si="118"/>
        <v>10.684015153152</v>
      </c>
      <c r="AU255" s="27">
        <f t="shared" si="118"/>
        <v>10.256654547025919</v>
      </c>
      <c r="AV255" s="27">
        <f t="shared" si="142"/>
        <v>9.743821819674622</v>
      </c>
      <c r="AW255" s="27">
        <f t="shared" si="143"/>
        <v>9.743821819674622</v>
      </c>
      <c r="AX255" s="27">
        <f t="shared" si="144"/>
        <v>2.7066171721318393E-3</v>
      </c>
      <c r="AY255" s="27">
        <f>AN255-AW255</f>
        <v>1532.7186928408191</v>
      </c>
      <c r="AZ255" s="110">
        <f t="shared" si="145"/>
        <v>0.42575519245578308</v>
      </c>
      <c r="BB255" s="65">
        <v>1.0943108536972701</v>
      </c>
      <c r="BC255" s="83">
        <f t="shared" si="146"/>
        <v>0.98487976832754309</v>
      </c>
      <c r="BD255" s="83">
        <f t="shared" si="147"/>
        <v>0.93563577991116587</v>
      </c>
      <c r="BE255" s="83">
        <f t="shared" si="148"/>
        <v>0.89821034871471916</v>
      </c>
      <c r="BF255" s="83">
        <f t="shared" si="149"/>
        <v>0.844317727791836</v>
      </c>
      <c r="BG255" s="83">
        <f t="shared" si="150"/>
        <v>0.844317727791836</v>
      </c>
    </row>
    <row r="256" spans="2:59">
      <c r="B256" s="9" t="s">
        <v>32</v>
      </c>
      <c r="C256" s="9">
        <v>245</v>
      </c>
      <c r="D256" s="9">
        <v>245</v>
      </c>
      <c r="E256" s="18">
        <v>32.299999999999997</v>
      </c>
      <c r="F256" s="66">
        <f t="shared" si="119"/>
        <v>8.9722222222222214</v>
      </c>
      <c r="G256" s="17">
        <f t="shared" si="151"/>
        <v>-0.7777777777777779</v>
      </c>
      <c r="H256" s="17">
        <f t="shared" si="120"/>
        <v>123</v>
      </c>
      <c r="I256" s="28">
        <f>'Ducati Panigale 1199 data'!$C$8*G256</f>
        <v>-216.22222222222226</v>
      </c>
      <c r="J256" s="28">
        <f>'Ducati Panigale 1199 data'!$C$8*'Ducati Panigale 1199 data'!$C$15*'Ducati Panigale 1199 data'!$C$10</f>
        <v>54.543600000000005</v>
      </c>
      <c r="K256" s="28">
        <f>(0.5*'Ducati Panigale 1199 data'!$C$12)*'Ducati Panigale 1199 data'!$C$14*'Ducati Panigale 1199 data'!$C$11*F256^2</f>
        <v>11.389852922453702</v>
      </c>
      <c r="L256" s="28">
        <f t="shared" si="121"/>
        <v>-150.28876929976855</v>
      </c>
      <c r="M256" s="28">
        <f t="shared" si="117"/>
        <v>-1348.4242356618122</v>
      </c>
      <c r="N256" s="17">
        <f t="shared" si="122"/>
        <v>-1.3484242356618121</v>
      </c>
      <c r="O256" s="105">
        <f t="shared" si="123"/>
        <v>-1.3484242356618121</v>
      </c>
      <c r="P256" s="105">
        <f t="shared" si="124"/>
        <v>1.3484242356618121</v>
      </c>
      <c r="Q256" s="105">
        <f t="shared" si="152"/>
        <v>47.404763851313326</v>
      </c>
      <c r="R256" s="27">
        <f t="shared" si="125"/>
        <v>1.3167989958698147E-2</v>
      </c>
      <c r="S256" s="98">
        <f t="shared" si="126"/>
        <v>0</v>
      </c>
      <c r="T256" s="17">
        <f t="shared" si="153"/>
        <v>163.88395390514964</v>
      </c>
      <c r="U256" s="17">
        <f t="shared" si="127"/>
        <v>4.5523320529208232E-2</v>
      </c>
      <c r="V256" s="17">
        <f t="shared" si="128"/>
        <v>45.034525658747661</v>
      </c>
      <c r="W256" s="17">
        <f t="shared" si="129"/>
        <v>43.233144632397753</v>
      </c>
      <c r="X256" s="17">
        <f t="shared" si="129"/>
        <v>41.50381884710184</v>
      </c>
      <c r="Y256" s="17">
        <f t="shared" si="130"/>
        <v>41.088780658630824</v>
      </c>
      <c r="Z256" s="17">
        <f>Y256/3600</f>
        <v>1.1413550182953007E-2</v>
      </c>
      <c r="AA256" s="17">
        <f>0.96*Y256</f>
        <v>39.445229432285593</v>
      </c>
      <c r="AB256" s="17">
        <f t="shared" si="131"/>
        <v>37.867420254994165</v>
      </c>
      <c r="AC256" s="17">
        <f t="shared" si="132"/>
        <v>35.974049242244455</v>
      </c>
      <c r="AD256" s="17">
        <f t="shared" si="133"/>
        <v>35.974049242244455</v>
      </c>
      <c r="AE256" s="17">
        <f t="shared" si="154"/>
        <v>9.9927914561790156E-3</v>
      </c>
      <c r="AF256" s="17">
        <f>T256-AD256</f>
        <v>127.90990466290518</v>
      </c>
      <c r="AG256" s="17">
        <f t="shared" si="134"/>
        <v>3.5530529073029213E-2</v>
      </c>
      <c r="AH256" s="28">
        <f>0.5*'Ducati Panigale 1199 data'!$C$8*'WLTP class 3 v5'!F256^2</f>
        <v>11189.607253086417</v>
      </c>
      <c r="AI256" s="17">
        <f t="shared" si="135"/>
        <v>11.189607253086416</v>
      </c>
      <c r="AJ256" s="17">
        <f>IF(N256&lt;0, AI256, "0")</f>
        <v>11.189607253086416</v>
      </c>
      <c r="AK256" s="98">
        <f>AK255+AJ256</f>
        <v>516.87471759259256</v>
      </c>
      <c r="AL256" s="105">
        <f t="shared" si="136"/>
        <v>0.14357631044238683</v>
      </c>
      <c r="AM256" s="98">
        <f>IF(N256 &gt; 0, AI256, )</f>
        <v>0</v>
      </c>
      <c r="AN256" s="98">
        <f t="shared" si="155"/>
        <v>1542.4625146604938</v>
      </c>
      <c r="AO256" s="98">
        <f t="shared" si="137"/>
        <v>0.42846180962791491</v>
      </c>
      <c r="AP256" s="27">
        <f t="shared" si="138"/>
        <v>10.630126890432095</v>
      </c>
      <c r="AQ256" s="27">
        <f t="shared" si="139"/>
        <v>10.20492181481481</v>
      </c>
      <c r="AR256" s="27">
        <f t="shared" si="140"/>
        <v>9.7967249422222178</v>
      </c>
      <c r="AS256" s="27">
        <f t="shared" si="141"/>
        <v>9.6987576927999957</v>
      </c>
      <c r="AT256" s="27">
        <f t="shared" si="118"/>
        <v>9.3108073850879958</v>
      </c>
      <c r="AU256" s="27">
        <f t="shared" si="118"/>
        <v>8.9383750896844756</v>
      </c>
      <c r="AV256" s="27">
        <f t="shared" si="142"/>
        <v>8.491456335200251</v>
      </c>
      <c r="AW256" s="27">
        <f t="shared" si="143"/>
        <v>8.491456335200251</v>
      </c>
      <c r="AX256" s="27">
        <f t="shared" si="144"/>
        <v>2.3587378708889587E-3</v>
      </c>
      <c r="AY256" s="27">
        <f>AN256-AW256</f>
        <v>1533.9710583252936</v>
      </c>
      <c r="AZ256" s="110">
        <f t="shared" si="145"/>
        <v>0.426103071757026</v>
      </c>
      <c r="BB256" s="65">
        <v>1.3484242356618099</v>
      </c>
      <c r="BC256" s="83">
        <f t="shared" si="146"/>
        <v>1.213581812095629</v>
      </c>
      <c r="BD256" s="83">
        <f t="shared" si="147"/>
        <v>1.1529027214908474</v>
      </c>
      <c r="BE256" s="83">
        <f t="shared" si="148"/>
        <v>1.1067866126312134</v>
      </c>
      <c r="BF256" s="83">
        <f t="shared" si="149"/>
        <v>1.0403794158733406</v>
      </c>
      <c r="BG256" s="83">
        <f t="shared" si="150"/>
        <v>1.0403794158733406</v>
      </c>
    </row>
    <row r="257" spans="2:59">
      <c r="B257" s="9" t="s">
        <v>32</v>
      </c>
      <c r="C257" s="9">
        <v>246</v>
      </c>
      <c r="D257" s="9">
        <v>246</v>
      </c>
      <c r="E257" s="18">
        <v>29</v>
      </c>
      <c r="F257" s="66">
        <f t="shared" si="119"/>
        <v>8.0555555555555554</v>
      </c>
      <c r="G257" s="17">
        <f t="shared" si="151"/>
        <v>-0.99999999999999933</v>
      </c>
      <c r="H257" s="17">
        <f t="shared" si="120"/>
        <v>123.5</v>
      </c>
      <c r="I257" s="28">
        <f>'Ducati Panigale 1199 data'!$C$8*G257</f>
        <v>-277.99999999999983</v>
      </c>
      <c r="J257" s="28">
        <f>'Ducati Panigale 1199 data'!$C$8*'Ducati Panigale 1199 data'!$C$15*'Ducati Panigale 1199 data'!$C$10</f>
        <v>54.543600000000005</v>
      </c>
      <c r="K257" s="28">
        <f>(0.5*'Ducati Panigale 1199 data'!$C$12)*'Ducati Panigale 1199 data'!$C$14*'Ducati Panigale 1199 data'!$C$11*F257^2</f>
        <v>9.1814033564814821</v>
      </c>
      <c r="L257" s="28">
        <f t="shared" si="121"/>
        <v>-214.27499664351836</v>
      </c>
      <c r="M257" s="28">
        <f t="shared" si="117"/>
        <v>-1726.1041396283424</v>
      </c>
      <c r="N257" s="17">
        <f t="shared" si="122"/>
        <v>-1.7261041396283423</v>
      </c>
      <c r="O257" s="105">
        <f t="shared" si="123"/>
        <v>-1.7261041396283423</v>
      </c>
      <c r="P257" s="105">
        <f t="shared" si="124"/>
        <v>1.7261041396283423</v>
      </c>
      <c r="Q257" s="105">
        <f t="shared" si="152"/>
        <v>49.130867990941667</v>
      </c>
      <c r="R257" s="27">
        <f t="shared" si="125"/>
        <v>1.3647463330817129E-2</v>
      </c>
      <c r="S257" s="98">
        <f t="shared" si="126"/>
        <v>0</v>
      </c>
      <c r="T257" s="17">
        <f t="shared" si="153"/>
        <v>163.88395390514964</v>
      </c>
      <c r="U257" s="17">
        <f t="shared" si="127"/>
        <v>4.5523320529208232E-2</v>
      </c>
      <c r="V257" s="17">
        <f t="shared" si="128"/>
        <v>46.67432459139458</v>
      </c>
      <c r="W257" s="17">
        <f t="shared" si="129"/>
        <v>44.807351607738795</v>
      </c>
      <c r="X257" s="17">
        <f t="shared" si="129"/>
        <v>43.015057543429243</v>
      </c>
      <c r="Y257" s="17">
        <f t="shared" si="130"/>
        <v>42.584906967994954</v>
      </c>
      <c r="Z257" s="17">
        <f>Y257/3600</f>
        <v>1.1829140824443043E-2</v>
      </c>
      <c r="AA257" s="17">
        <f>0.96*Y257</f>
        <v>40.881510689275153</v>
      </c>
      <c r="AB257" s="17">
        <f t="shared" si="131"/>
        <v>39.246250261704148</v>
      </c>
      <c r="AC257" s="17">
        <f t="shared" si="132"/>
        <v>37.283937748618939</v>
      </c>
      <c r="AD257" s="17">
        <f t="shared" si="133"/>
        <v>37.283937748618939</v>
      </c>
      <c r="AE257" s="17">
        <f t="shared" si="154"/>
        <v>1.0356649374616372E-2</v>
      </c>
      <c r="AF257" s="17">
        <f>T257-AD257</f>
        <v>126.6000161565307</v>
      </c>
      <c r="AG257" s="17">
        <f t="shared" si="134"/>
        <v>3.5166671154591864E-2</v>
      </c>
      <c r="AH257" s="28">
        <f>0.5*'Ducati Panigale 1199 data'!$C$8*'WLTP class 3 v5'!F257^2</f>
        <v>9019.9845679012342</v>
      </c>
      <c r="AI257" s="17">
        <f t="shared" si="135"/>
        <v>9.0199845679012345</v>
      </c>
      <c r="AJ257" s="17">
        <f>IF(N257&lt;0, AI257, "0")</f>
        <v>9.0199845679012345</v>
      </c>
      <c r="AK257" s="98">
        <f>AK256+AJ257</f>
        <v>525.89470216049381</v>
      </c>
      <c r="AL257" s="105">
        <f t="shared" si="136"/>
        <v>0.14608186171124829</v>
      </c>
      <c r="AM257" s="98">
        <f>IF(N257 &gt; 0, AI257, )</f>
        <v>0</v>
      </c>
      <c r="AN257" s="98">
        <f t="shared" si="155"/>
        <v>1542.4625146604938</v>
      </c>
      <c r="AO257" s="98">
        <f t="shared" si="137"/>
        <v>0.42846180962791491</v>
      </c>
      <c r="AP257" s="27">
        <f t="shared" si="138"/>
        <v>8.5689853395061721</v>
      </c>
      <c r="AQ257" s="27">
        <f t="shared" si="139"/>
        <v>8.2262259259259256</v>
      </c>
      <c r="AR257" s="27">
        <f t="shared" si="140"/>
        <v>7.8971768888888887</v>
      </c>
      <c r="AS257" s="27">
        <f t="shared" si="141"/>
        <v>7.81820512</v>
      </c>
      <c r="AT257" s="27">
        <f t="shared" si="118"/>
        <v>7.5054769152</v>
      </c>
      <c r="AU257" s="27">
        <f t="shared" si="118"/>
        <v>7.2052578385919999</v>
      </c>
      <c r="AV257" s="27">
        <f t="shared" si="142"/>
        <v>6.8449949466623998</v>
      </c>
      <c r="AW257" s="27">
        <f t="shared" si="143"/>
        <v>6.8449949466623998</v>
      </c>
      <c r="AX257" s="27">
        <f t="shared" si="144"/>
        <v>1.901387485184E-3</v>
      </c>
      <c r="AY257" s="27">
        <f>AN257-AW257</f>
        <v>1535.6175197138314</v>
      </c>
      <c r="AZ257" s="110">
        <f t="shared" si="145"/>
        <v>0.42656042214273093</v>
      </c>
      <c r="BB257" s="65">
        <v>1.7261041396283401</v>
      </c>
      <c r="BC257" s="83">
        <f t="shared" si="146"/>
        <v>1.5534937256655061</v>
      </c>
      <c r="BD257" s="83">
        <f t="shared" si="147"/>
        <v>1.4758190393822308</v>
      </c>
      <c r="BE257" s="83">
        <f t="shared" si="148"/>
        <v>1.4167862778069416</v>
      </c>
      <c r="BF257" s="83">
        <f t="shared" si="149"/>
        <v>1.3317791011385249</v>
      </c>
      <c r="BG257" s="83">
        <f t="shared" si="150"/>
        <v>1.3317791011385249</v>
      </c>
    </row>
    <row r="258" spans="2:59">
      <c r="B258" s="9" t="s">
        <v>32</v>
      </c>
      <c r="C258" s="9">
        <v>247</v>
      </c>
      <c r="D258" s="9">
        <v>247</v>
      </c>
      <c r="E258" s="18">
        <v>25.1</v>
      </c>
      <c r="F258" s="66">
        <f t="shared" si="119"/>
        <v>6.9722222222222223</v>
      </c>
      <c r="G258" s="17">
        <f t="shared" si="151"/>
        <v>-0.94444444444444453</v>
      </c>
      <c r="H258" s="17">
        <f t="shared" si="120"/>
        <v>124</v>
      </c>
      <c r="I258" s="28">
        <f>'Ducati Panigale 1199 data'!$C$8*G258</f>
        <v>-262.5555555555556</v>
      </c>
      <c r="J258" s="28">
        <f>'Ducati Panigale 1199 data'!$C$8*'Ducati Panigale 1199 data'!$C$15*'Ducati Panigale 1199 data'!$C$10</f>
        <v>54.543600000000005</v>
      </c>
      <c r="K258" s="28">
        <f>(0.5*'Ducati Panigale 1199 data'!$C$12)*'Ducati Panigale 1199 data'!$C$14*'Ducati Panigale 1199 data'!$C$11*F258^2</f>
        <v>6.8779737557870382</v>
      </c>
      <c r="L258" s="28">
        <f t="shared" si="121"/>
        <v>-201.13398179976858</v>
      </c>
      <c r="M258" s="28">
        <f t="shared" si="117"/>
        <v>-1402.3508175483864</v>
      </c>
      <c r="N258" s="17">
        <f t="shared" si="122"/>
        <v>-1.4023508175483865</v>
      </c>
      <c r="O258" s="105">
        <f t="shared" si="123"/>
        <v>-1.4023508175483865</v>
      </c>
      <c r="P258" s="105">
        <f t="shared" si="124"/>
        <v>1.4023508175483865</v>
      </c>
      <c r="Q258" s="105">
        <f t="shared" si="152"/>
        <v>50.533218808490055</v>
      </c>
      <c r="R258" s="27">
        <f t="shared" si="125"/>
        <v>1.4037005224580571E-2</v>
      </c>
      <c r="S258" s="98">
        <f t="shared" si="126"/>
        <v>0</v>
      </c>
      <c r="T258" s="17">
        <f t="shared" si="153"/>
        <v>163.88395390514964</v>
      </c>
      <c r="U258" s="17">
        <f t="shared" si="127"/>
        <v>4.5523320529208232E-2</v>
      </c>
      <c r="V258" s="17">
        <f t="shared" si="128"/>
        <v>48.006557868065549</v>
      </c>
      <c r="W258" s="17">
        <f t="shared" si="129"/>
        <v>46.086295553342929</v>
      </c>
      <c r="X258" s="17">
        <f t="shared" si="129"/>
        <v>44.242843731209213</v>
      </c>
      <c r="Y258" s="17">
        <f t="shared" si="130"/>
        <v>43.800415293897117</v>
      </c>
      <c r="Z258" s="17">
        <f>Y258/3600</f>
        <v>1.2166782026082533E-2</v>
      </c>
      <c r="AA258" s="17">
        <f>0.96*Y258</f>
        <v>42.048398682141233</v>
      </c>
      <c r="AB258" s="17">
        <f t="shared" si="131"/>
        <v>40.366462734855581</v>
      </c>
      <c r="AC258" s="17">
        <f t="shared" si="132"/>
        <v>38.348139598112802</v>
      </c>
      <c r="AD258" s="17">
        <f t="shared" si="133"/>
        <v>38.348139598112802</v>
      </c>
      <c r="AE258" s="17">
        <f t="shared" si="154"/>
        <v>1.0652260999475778E-2</v>
      </c>
      <c r="AF258" s="17">
        <f>T258-AD258</f>
        <v>125.53581430703684</v>
      </c>
      <c r="AG258" s="17">
        <f t="shared" si="134"/>
        <v>3.4871059529732455E-2</v>
      </c>
      <c r="AH258" s="28">
        <f>0.5*'Ducati Panigale 1199 data'!$C$8*'WLTP class 3 v5'!F258^2</f>
        <v>6757.0516975308647</v>
      </c>
      <c r="AI258" s="17">
        <f t="shared" si="135"/>
        <v>6.7570516975308648</v>
      </c>
      <c r="AJ258" s="17">
        <f>IF(N258&lt;0, AI258, "0")</f>
        <v>6.7570516975308648</v>
      </c>
      <c r="AK258" s="98">
        <f>AK257+AJ258</f>
        <v>532.65175385802468</v>
      </c>
      <c r="AL258" s="105">
        <f t="shared" si="136"/>
        <v>0.14795882051611797</v>
      </c>
      <c r="AM258" s="98">
        <f>IF(N258 &gt; 0, AI258, )</f>
        <v>0</v>
      </c>
      <c r="AN258" s="98">
        <f t="shared" si="155"/>
        <v>1542.4625146604938</v>
      </c>
      <c r="AO258" s="98">
        <f t="shared" si="137"/>
        <v>0.42846180962791491</v>
      </c>
      <c r="AP258" s="27">
        <f t="shared" si="138"/>
        <v>6.4191991126543213</v>
      </c>
      <c r="AQ258" s="27">
        <f t="shared" si="139"/>
        <v>6.1624311481481486</v>
      </c>
      <c r="AR258" s="27">
        <f t="shared" si="140"/>
        <v>5.9159339022222222</v>
      </c>
      <c r="AS258" s="27">
        <f t="shared" si="141"/>
        <v>5.8567745632000001</v>
      </c>
      <c r="AT258" s="27">
        <f t="shared" si="118"/>
        <v>5.6225035806720003</v>
      </c>
      <c r="AU258" s="27">
        <f t="shared" si="118"/>
        <v>5.3976034374451203</v>
      </c>
      <c r="AV258" s="27">
        <f t="shared" si="142"/>
        <v>5.1277232655728637</v>
      </c>
      <c r="AW258" s="27">
        <f t="shared" si="143"/>
        <v>5.1277232655728637</v>
      </c>
      <c r="AX258" s="27">
        <f t="shared" si="144"/>
        <v>1.4243675737702398E-3</v>
      </c>
      <c r="AY258" s="27">
        <f>AN258-AW258</f>
        <v>1537.3347913949208</v>
      </c>
      <c r="AZ258" s="110">
        <f t="shared" si="145"/>
        <v>0.42703744205414468</v>
      </c>
      <c r="BB258" s="65">
        <v>1.4023508175483901</v>
      </c>
      <c r="BC258" s="83">
        <f t="shared" si="146"/>
        <v>1.2621157357935511</v>
      </c>
      <c r="BD258" s="83">
        <f t="shared" si="147"/>
        <v>1.1990099490038735</v>
      </c>
      <c r="BE258" s="83">
        <f t="shared" si="148"/>
        <v>1.1510495510437184</v>
      </c>
      <c r="BF258" s="83">
        <f t="shared" si="149"/>
        <v>1.0819865779810953</v>
      </c>
      <c r="BG258" s="83">
        <f t="shared" si="150"/>
        <v>1.0819865779810953</v>
      </c>
    </row>
    <row r="259" spans="2:59">
      <c r="B259" s="9" t="s">
        <v>32</v>
      </c>
      <c r="C259" s="9">
        <v>248</v>
      </c>
      <c r="D259" s="9">
        <v>248</v>
      </c>
      <c r="E259" s="18">
        <v>22.2</v>
      </c>
      <c r="F259" s="66">
        <f t="shared" si="119"/>
        <v>6.166666666666667</v>
      </c>
      <c r="G259" s="17">
        <f t="shared" si="151"/>
        <v>-0.5833333333333337</v>
      </c>
      <c r="H259" s="17">
        <f t="shared" si="120"/>
        <v>124.5</v>
      </c>
      <c r="I259" s="28">
        <f>'Ducati Panigale 1199 data'!$C$8*G259</f>
        <v>-162.16666666666677</v>
      </c>
      <c r="J259" s="28">
        <f>'Ducati Panigale 1199 data'!$C$8*'Ducati Panigale 1199 data'!$C$15*'Ducati Panigale 1199 data'!$C$10</f>
        <v>54.543600000000005</v>
      </c>
      <c r="K259" s="28">
        <f>(0.5*'Ducati Panigale 1199 data'!$C$12)*'Ducati Panigale 1199 data'!$C$14*'Ducati Panigale 1199 data'!$C$11*F259^2</f>
        <v>5.3804552083333341</v>
      </c>
      <c r="L259" s="28">
        <f t="shared" si="121"/>
        <v>-102.24261145833344</v>
      </c>
      <c r="M259" s="28">
        <f t="shared" si="117"/>
        <v>-630.49610399305629</v>
      </c>
      <c r="N259" s="17">
        <f t="shared" si="122"/>
        <v>-0.63049610399305633</v>
      </c>
      <c r="O259" s="105">
        <f t="shared" si="123"/>
        <v>-0.63049610399305633</v>
      </c>
      <c r="P259" s="105">
        <f t="shared" si="124"/>
        <v>0.63049610399305633</v>
      </c>
      <c r="Q259" s="105">
        <f t="shared" si="152"/>
        <v>51.163714912483108</v>
      </c>
      <c r="R259" s="27">
        <f t="shared" si="125"/>
        <v>1.4212143031245308E-2</v>
      </c>
      <c r="S259" s="98">
        <f t="shared" si="126"/>
        <v>0</v>
      </c>
      <c r="T259" s="17">
        <f t="shared" si="153"/>
        <v>163.88395390514964</v>
      </c>
      <c r="U259" s="17">
        <f t="shared" si="127"/>
        <v>4.5523320529208232E-2</v>
      </c>
      <c r="V259" s="17">
        <f t="shared" si="128"/>
        <v>48.60552916685895</v>
      </c>
      <c r="W259" s="17">
        <f t="shared" si="129"/>
        <v>46.66130800018459</v>
      </c>
      <c r="X259" s="17">
        <f t="shared" si="129"/>
        <v>44.794855680177207</v>
      </c>
      <c r="Y259" s="17">
        <f t="shared" si="130"/>
        <v>44.346907123375438</v>
      </c>
      <c r="Z259" s="17">
        <f>Y259/3600</f>
        <v>1.2318585312048732E-2</v>
      </c>
      <c r="AA259" s="17">
        <f>0.96*Y259</f>
        <v>42.573030838440417</v>
      </c>
      <c r="AB259" s="17">
        <f t="shared" si="131"/>
        <v>40.870109604902801</v>
      </c>
      <c r="AC259" s="17">
        <f t="shared" si="132"/>
        <v>38.826604124657656</v>
      </c>
      <c r="AD259" s="17">
        <f t="shared" si="133"/>
        <v>38.826604124657656</v>
      </c>
      <c r="AE259" s="17">
        <f t="shared" si="154"/>
        <v>1.0785167812404904E-2</v>
      </c>
      <c r="AF259" s="17">
        <f>T259-AD259</f>
        <v>125.05734978049199</v>
      </c>
      <c r="AG259" s="17">
        <f t="shared" si="134"/>
        <v>3.4738152716803333E-2</v>
      </c>
      <c r="AH259" s="28">
        <f>0.5*'Ducati Panigale 1199 data'!$C$8*'WLTP class 3 v5'!F259^2</f>
        <v>5285.8611111111113</v>
      </c>
      <c r="AI259" s="17">
        <f t="shared" si="135"/>
        <v>5.2858611111111111</v>
      </c>
      <c r="AJ259" s="17">
        <f>IF(N259&lt;0, AI259, "0")</f>
        <v>5.2858611111111111</v>
      </c>
      <c r="AK259" s="98">
        <f>AK258+AJ259</f>
        <v>537.93761496913578</v>
      </c>
      <c r="AL259" s="105">
        <f t="shared" si="136"/>
        <v>0.14942711526920438</v>
      </c>
      <c r="AM259" s="98">
        <f>IF(N259 &gt; 0, AI259, )</f>
        <v>0</v>
      </c>
      <c r="AN259" s="98">
        <f t="shared" si="155"/>
        <v>1542.4625146604938</v>
      </c>
      <c r="AO259" s="98">
        <f t="shared" si="137"/>
        <v>0.42846180962791491</v>
      </c>
      <c r="AP259" s="27">
        <f t="shared" si="138"/>
        <v>5.0215680555555551</v>
      </c>
      <c r="AQ259" s="27">
        <f t="shared" si="139"/>
        <v>4.8207053333333327</v>
      </c>
      <c r="AR259" s="27">
        <f t="shared" si="140"/>
        <v>4.6278771199999991</v>
      </c>
      <c r="AS259" s="27">
        <f t="shared" si="141"/>
        <v>4.5815983487999992</v>
      </c>
      <c r="AT259" s="27">
        <f t="shared" si="118"/>
        <v>4.3983344148479988</v>
      </c>
      <c r="AU259" s="27">
        <f t="shared" si="118"/>
        <v>4.2224010382540786</v>
      </c>
      <c r="AV259" s="27">
        <f t="shared" si="142"/>
        <v>4.0112809863413741</v>
      </c>
      <c r="AW259" s="27">
        <f t="shared" si="143"/>
        <v>4.0112809863413741</v>
      </c>
      <c r="AX259" s="27">
        <f t="shared" si="144"/>
        <v>1.1142447184281595E-3</v>
      </c>
      <c r="AY259" s="27">
        <f>AN259-AW259</f>
        <v>1538.4512336741525</v>
      </c>
      <c r="AZ259" s="110">
        <f t="shared" si="145"/>
        <v>0.42734756490948678</v>
      </c>
      <c r="BB259" s="65">
        <v>0.630496103993056</v>
      </c>
      <c r="BC259" s="83">
        <f t="shared" si="146"/>
        <v>0.56744649359375043</v>
      </c>
      <c r="BD259" s="83">
        <f t="shared" si="147"/>
        <v>0.5390741689140629</v>
      </c>
      <c r="BE259" s="83">
        <f t="shared" si="148"/>
        <v>0.51751120215750035</v>
      </c>
      <c r="BF259" s="83">
        <f t="shared" si="149"/>
        <v>0.48646053002805029</v>
      </c>
      <c r="BG259" s="83">
        <f t="shared" si="150"/>
        <v>0.48646053002805029</v>
      </c>
    </row>
    <row r="260" spans="2:59">
      <c r="B260" s="9" t="s">
        <v>32</v>
      </c>
      <c r="C260" s="9">
        <v>249</v>
      </c>
      <c r="D260" s="9">
        <v>249</v>
      </c>
      <c r="E260" s="18">
        <v>20.9</v>
      </c>
      <c r="F260" s="66">
        <f t="shared" si="119"/>
        <v>5.8055555555555554</v>
      </c>
      <c r="G260" s="17">
        <f t="shared" si="151"/>
        <v>-0.25000000000000011</v>
      </c>
      <c r="H260" s="17">
        <f t="shared" si="120"/>
        <v>125</v>
      </c>
      <c r="I260" s="28">
        <f>'Ducati Panigale 1199 data'!$C$8*G260</f>
        <v>-69.500000000000028</v>
      </c>
      <c r="J260" s="28">
        <f>'Ducati Panigale 1199 data'!$C$8*'Ducati Panigale 1199 data'!$C$15*'Ducati Panigale 1199 data'!$C$10</f>
        <v>54.543600000000005</v>
      </c>
      <c r="K260" s="28">
        <f>(0.5*'Ducati Panigale 1199 data'!$C$12)*'Ducati Panigale 1199 data'!$C$14*'Ducati Panigale 1199 data'!$C$11*F260^2</f>
        <v>4.7687619502314815</v>
      </c>
      <c r="L260" s="28">
        <f t="shared" si="121"/>
        <v>-10.187638049768541</v>
      </c>
      <c r="M260" s="28">
        <f t="shared" si="117"/>
        <v>-59.144898677822916</v>
      </c>
      <c r="N260" s="17">
        <f t="shared" si="122"/>
        <v>-5.9144898677822917E-2</v>
      </c>
      <c r="O260" s="105">
        <f t="shared" si="123"/>
        <v>-5.9144898677822917E-2</v>
      </c>
      <c r="P260" s="105">
        <f t="shared" si="124"/>
        <v>5.9144898677822917E-2</v>
      </c>
      <c r="Q260" s="105">
        <f t="shared" si="152"/>
        <v>51.22285981116093</v>
      </c>
      <c r="R260" s="27">
        <f t="shared" si="125"/>
        <v>1.4228572169766925E-2</v>
      </c>
      <c r="S260" s="98">
        <f t="shared" si="126"/>
        <v>0</v>
      </c>
      <c r="T260" s="17">
        <f t="shared" si="153"/>
        <v>163.88395390514964</v>
      </c>
      <c r="U260" s="17">
        <f t="shared" si="127"/>
        <v>4.5523320529208232E-2</v>
      </c>
      <c r="V260" s="17">
        <f t="shared" si="128"/>
        <v>48.661716820602884</v>
      </c>
      <c r="W260" s="17">
        <f t="shared" si="129"/>
        <v>46.715248147778766</v>
      </c>
      <c r="X260" s="17">
        <f t="shared" si="129"/>
        <v>44.846638221867615</v>
      </c>
      <c r="Y260" s="17">
        <f t="shared" si="130"/>
        <v>44.398171839648938</v>
      </c>
      <c r="Z260" s="17">
        <f>Y260/3600</f>
        <v>1.2332825511013595E-2</v>
      </c>
      <c r="AA260" s="17">
        <f>0.96*Y260</f>
        <v>42.622244966062979</v>
      </c>
      <c r="AB260" s="17">
        <f t="shared" si="131"/>
        <v>40.91735516742046</v>
      </c>
      <c r="AC260" s="17">
        <f t="shared" si="132"/>
        <v>38.871487409049436</v>
      </c>
      <c r="AD260" s="17">
        <f t="shared" si="133"/>
        <v>38.871487409049436</v>
      </c>
      <c r="AE260" s="17">
        <f t="shared" si="154"/>
        <v>1.0797635391402622E-2</v>
      </c>
      <c r="AF260" s="17">
        <f>T260-AD260</f>
        <v>125.0124664961002</v>
      </c>
      <c r="AG260" s="17">
        <f t="shared" si="134"/>
        <v>3.4725685137805613E-2</v>
      </c>
      <c r="AH260" s="28">
        <f>0.5*'Ducati Panigale 1199 data'!$C$8*'WLTP class 3 v5'!F260^2</f>
        <v>4684.9220679012342</v>
      </c>
      <c r="AI260" s="17">
        <f t="shared" si="135"/>
        <v>4.6849220679012342</v>
      </c>
      <c r="AJ260" s="17">
        <f>IF(N260&lt;0, AI260, "0")</f>
        <v>4.6849220679012342</v>
      </c>
      <c r="AK260" s="98">
        <f>AK259+AJ260</f>
        <v>542.62253703703698</v>
      </c>
      <c r="AL260" s="105">
        <f t="shared" si="136"/>
        <v>0.15072848251028806</v>
      </c>
      <c r="AM260" s="98">
        <f>IF(N260 &gt; 0, AI260, )</f>
        <v>0</v>
      </c>
      <c r="AN260" s="98">
        <f t="shared" si="155"/>
        <v>1542.4625146604938</v>
      </c>
      <c r="AO260" s="98">
        <f t="shared" si="137"/>
        <v>0.42846180962791491</v>
      </c>
      <c r="AP260" s="27">
        <f t="shared" si="138"/>
        <v>4.4506759645061722</v>
      </c>
      <c r="AQ260" s="27">
        <f t="shared" si="139"/>
        <v>4.2726489259259255</v>
      </c>
      <c r="AR260" s="27">
        <f t="shared" si="140"/>
        <v>4.101742968888888</v>
      </c>
      <c r="AS260" s="27">
        <f t="shared" si="141"/>
        <v>4.060725539199999</v>
      </c>
      <c r="AT260" s="27">
        <f t="shared" si="118"/>
        <v>3.8982965176319988</v>
      </c>
      <c r="AU260" s="27">
        <f t="shared" si="118"/>
        <v>3.7423646569267186</v>
      </c>
      <c r="AV260" s="27">
        <f t="shared" si="142"/>
        <v>3.5552464240803827</v>
      </c>
      <c r="AW260" s="27">
        <f t="shared" si="143"/>
        <v>3.5552464240803827</v>
      </c>
      <c r="AX260" s="27">
        <f t="shared" si="144"/>
        <v>9.8756845113343972E-4</v>
      </c>
      <c r="AY260" s="27">
        <f>AN260-AW260</f>
        <v>1538.9072682364133</v>
      </c>
      <c r="AZ260" s="110">
        <f t="shared" si="145"/>
        <v>0.42747424117678146</v>
      </c>
      <c r="BB260" s="65">
        <v>5.9144898677822903E-2</v>
      </c>
      <c r="BC260" s="83">
        <f t="shared" si="146"/>
        <v>5.3230408810040611E-2</v>
      </c>
      <c r="BD260" s="83">
        <f t="shared" si="147"/>
        <v>5.056888836953858E-2</v>
      </c>
      <c r="BE260" s="83">
        <f t="shared" si="148"/>
        <v>4.8546132834757033E-2</v>
      </c>
      <c r="BF260" s="83">
        <f t="shared" si="149"/>
        <v>4.5633364864671608E-2</v>
      </c>
      <c r="BG260" s="83">
        <f t="shared" si="150"/>
        <v>4.5633364864671608E-2</v>
      </c>
    </row>
    <row r="261" spans="2:59">
      <c r="B261" s="9" t="s">
        <v>32</v>
      </c>
      <c r="C261" s="9">
        <v>250</v>
      </c>
      <c r="D261" s="9">
        <v>250</v>
      </c>
      <c r="E261" s="18">
        <v>20.399999999999999</v>
      </c>
      <c r="F261" s="66">
        <f t="shared" si="119"/>
        <v>5.666666666666667</v>
      </c>
      <c r="G261" s="17">
        <f t="shared" si="151"/>
        <v>-0.19444444444444425</v>
      </c>
      <c r="H261" s="17">
        <f t="shared" si="120"/>
        <v>125.5</v>
      </c>
      <c r="I261" s="28">
        <f>'Ducati Panigale 1199 data'!$C$8*G261</f>
        <v>-54.0555555555555</v>
      </c>
      <c r="J261" s="28">
        <f>'Ducati Panigale 1199 data'!$C$8*'Ducati Panigale 1199 data'!$C$15*'Ducati Panigale 1199 data'!$C$10</f>
        <v>54.543600000000005</v>
      </c>
      <c r="K261" s="28">
        <f>(0.5*'Ducati Panigale 1199 data'!$C$12)*'Ducati Panigale 1199 data'!$C$14*'Ducati Panigale 1199 data'!$C$11*F261^2</f>
        <v>4.5433208333333344</v>
      </c>
      <c r="L261" s="28">
        <f t="shared" si="121"/>
        <v>5.031365277777839</v>
      </c>
      <c r="M261" s="28">
        <f t="shared" si="117"/>
        <v>28.511069907407755</v>
      </c>
      <c r="N261" s="17">
        <f t="shared" si="122"/>
        <v>2.8511069907407757E-2</v>
      </c>
      <c r="O261" s="105">
        <f t="shared" si="123"/>
        <v>0</v>
      </c>
      <c r="P261" s="105">
        <f t="shared" si="124"/>
        <v>0</v>
      </c>
      <c r="Q261" s="105">
        <f t="shared" si="152"/>
        <v>51.22285981116093</v>
      </c>
      <c r="R261" s="27">
        <f t="shared" si="125"/>
        <v>1.4228572169766925E-2</v>
      </c>
      <c r="S261" s="98">
        <f t="shared" si="126"/>
        <v>2.8511069907407757E-2</v>
      </c>
      <c r="T261" s="17">
        <f t="shared" si="153"/>
        <v>163.91246497505705</v>
      </c>
      <c r="U261" s="17">
        <f t="shared" si="127"/>
        <v>4.5531240270849177E-2</v>
      </c>
      <c r="V261" s="17">
        <f t="shared" si="128"/>
        <v>48.661716820602884</v>
      </c>
      <c r="W261" s="17">
        <f t="shared" si="129"/>
        <v>46.715248147778766</v>
      </c>
      <c r="X261" s="17">
        <f t="shared" si="129"/>
        <v>44.846638221867615</v>
      </c>
      <c r="Y261" s="17">
        <f t="shared" si="130"/>
        <v>44.398171839648938</v>
      </c>
      <c r="Z261" s="17">
        <f>Y261/3600</f>
        <v>1.2332825511013595E-2</v>
      </c>
      <c r="AA261" s="17">
        <f>0.96*Y261</f>
        <v>42.622244966062979</v>
      </c>
      <c r="AB261" s="17">
        <f t="shared" si="131"/>
        <v>40.91735516742046</v>
      </c>
      <c r="AC261" s="17">
        <f t="shared" si="132"/>
        <v>38.871487409049436</v>
      </c>
      <c r="AD261" s="17">
        <f t="shared" si="133"/>
        <v>38.871487409049436</v>
      </c>
      <c r="AE261" s="17">
        <f t="shared" si="154"/>
        <v>1.0797635391402622E-2</v>
      </c>
      <c r="AF261" s="17">
        <f>T261-AD261</f>
        <v>125.04097756600761</v>
      </c>
      <c r="AG261" s="17">
        <f t="shared" si="134"/>
        <v>3.4733604879446558E-2</v>
      </c>
      <c r="AH261" s="28">
        <f>0.5*'Ducati Panigale 1199 data'!$C$8*'WLTP class 3 v5'!F261^2</f>
        <v>4463.4444444444453</v>
      </c>
      <c r="AI261" s="17">
        <f t="shared" si="135"/>
        <v>4.4634444444444457</v>
      </c>
      <c r="AJ261" s="17" t="str">
        <f>IF(N261&lt;0, AI261, "0")</f>
        <v>0</v>
      </c>
      <c r="AK261" s="98">
        <f>AK260+AJ261</f>
        <v>542.62253703703698</v>
      </c>
      <c r="AL261" s="105">
        <f t="shared" si="136"/>
        <v>0.15072848251028806</v>
      </c>
      <c r="AM261" s="98">
        <f>IF(N261 &gt; 0, AI261, )</f>
        <v>4.4634444444444457</v>
      </c>
      <c r="AN261" s="98">
        <f t="shared" si="155"/>
        <v>1546.9259591049381</v>
      </c>
      <c r="AO261" s="98">
        <f t="shared" si="137"/>
        <v>0.42970165530692728</v>
      </c>
      <c r="AP261" s="27">
        <f t="shared" si="138"/>
        <v>0</v>
      </c>
      <c r="AQ261" s="27">
        <f t="shared" si="139"/>
        <v>0</v>
      </c>
      <c r="AR261" s="27">
        <f t="shared" si="140"/>
        <v>0</v>
      </c>
      <c r="AS261" s="27">
        <f t="shared" si="141"/>
        <v>0</v>
      </c>
      <c r="AT261" s="27">
        <f t="shared" si="118"/>
        <v>0</v>
      </c>
      <c r="AU261" s="27">
        <f t="shared" si="118"/>
        <v>0</v>
      </c>
      <c r="AV261" s="27">
        <f t="shared" si="142"/>
        <v>0</v>
      </c>
      <c r="AW261" s="27">
        <f t="shared" si="143"/>
        <v>0</v>
      </c>
      <c r="AX261" s="27">
        <f t="shared" si="144"/>
        <v>0</v>
      </c>
      <c r="AY261" s="27">
        <f>AN261-AW261</f>
        <v>1546.9259591049381</v>
      </c>
      <c r="AZ261" s="110">
        <f t="shared" si="145"/>
        <v>0.42970165530692728</v>
      </c>
      <c r="BB261" s="65">
        <v>0</v>
      </c>
      <c r="BC261" s="83">
        <f t="shared" si="146"/>
        <v>0</v>
      </c>
      <c r="BD261" s="83">
        <f t="shared" si="147"/>
        <v>0</v>
      </c>
      <c r="BE261" s="83">
        <f t="shared" si="148"/>
        <v>0</v>
      </c>
      <c r="BF261" s="83">
        <f t="shared" si="149"/>
        <v>0</v>
      </c>
      <c r="BG261" s="83">
        <f t="shared" si="150"/>
        <v>0</v>
      </c>
    </row>
    <row r="262" spans="2:59">
      <c r="B262" s="9" t="s">
        <v>32</v>
      </c>
      <c r="C262" s="9">
        <v>251</v>
      </c>
      <c r="D262" s="9">
        <v>251</v>
      </c>
      <c r="E262" s="18">
        <v>19.5</v>
      </c>
      <c r="F262" s="66">
        <f t="shared" si="119"/>
        <v>5.416666666666667</v>
      </c>
      <c r="G262" s="17">
        <f t="shared" si="151"/>
        <v>-0.27777777777777779</v>
      </c>
      <c r="H262" s="17">
        <f t="shared" si="120"/>
        <v>126</v>
      </c>
      <c r="I262" s="28">
        <f>'Ducati Panigale 1199 data'!$C$8*G262</f>
        <v>-77.222222222222229</v>
      </c>
      <c r="J262" s="28">
        <f>'Ducati Panigale 1199 data'!$C$8*'Ducati Panigale 1199 data'!$C$15*'Ducati Panigale 1199 data'!$C$10</f>
        <v>54.543600000000005</v>
      </c>
      <c r="K262" s="28">
        <f>(0.5*'Ducati Panigale 1199 data'!$C$12)*'Ducati Panigale 1199 data'!$C$14*'Ducati Panigale 1199 data'!$C$11*F262^2</f>
        <v>4.1512825520833347</v>
      </c>
      <c r="L262" s="28">
        <f t="shared" si="121"/>
        <v>-18.52733967013889</v>
      </c>
      <c r="M262" s="28">
        <f t="shared" si="117"/>
        <v>-100.35642321325233</v>
      </c>
      <c r="N262" s="17">
        <f t="shared" si="122"/>
        <v>-0.10035642321325233</v>
      </c>
      <c r="O262" s="105">
        <f t="shared" si="123"/>
        <v>-0.10035642321325233</v>
      </c>
      <c r="P262" s="105">
        <f t="shared" si="124"/>
        <v>0.10035642321325233</v>
      </c>
      <c r="Q262" s="105">
        <f t="shared" si="152"/>
        <v>51.323216234374179</v>
      </c>
      <c r="R262" s="27">
        <f t="shared" si="125"/>
        <v>1.4256448953992827E-2</v>
      </c>
      <c r="S262" s="98">
        <f t="shared" si="126"/>
        <v>0</v>
      </c>
      <c r="T262" s="17">
        <f t="shared" si="153"/>
        <v>163.91246497505705</v>
      </c>
      <c r="U262" s="17">
        <f t="shared" si="127"/>
        <v>4.5531240270849177E-2</v>
      </c>
      <c r="V262" s="17">
        <f t="shared" si="128"/>
        <v>48.757055422655469</v>
      </c>
      <c r="W262" s="17">
        <f t="shared" si="129"/>
        <v>46.806773205749252</v>
      </c>
      <c r="X262" s="17">
        <f t="shared" si="129"/>
        <v>44.934502277519279</v>
      </c>
      <c r="Y262" s="17">
        <f t="shared" si="130"/>
        <v>44.485157254744088</v>
      </c>
      <c r="Z262" s="17">
        <f>Y262/3600</f>
        <v>1.2356988126317803E-2</v>
      </c>
      <c r="AA262" s="17">
        <f>0.96*Y262</f>
        <v>42.705750964554326</v>
      </c>
      <c r="AB262" s="17">
        <f t="shared" si="131"/>
        <v>40.997520925972154</v>
      </c>
      <c r="AC262" s="17">
        <f t="shared" si="132"/>
        <v>38.947644879673547</v>
      </c>
      <c r="AD262" s="17">
        <f t="shared" si="133"/>
        <v>38.947644879673547</v>
      </c>
      <c r="AE262" s="17">
        <f t="shared" si="154"/>
        <v>1.0818790244353763E-2</v>
      </c>
      <c r="AF262" s="17">
        <f>T262-AD262</f>
        <v>124.9648200953835</v>
      </c>
      <c r="AG262" s="17">
        <f t="shared" si="134"/>
        <v>3.4712450026495416E-2</v>
      </c>
      <c r="AH262" s="28">
        <f>0.5*'Ducati Panigale 1199 data'!$C$8*'WLTP class 3 v5'!F262^2</f>
        <v>4078.2986111111118</v>
      </c>
      <c r="AI262" s="17">
        <f t="shared" si="135"/>
        <v>4.0782986111111121</v>
      </c>
      <c r="AJ262" s="17">
        <f>IF(N262&lt;0, AI262, "0")</f>
        <v>4.0782986111111121</v>
      </c>
      <c r="AK262" s="98">
        <f>AK261+AJ262</f>
        <v>546.70083564814809</v>
      </c>
      <c r="AL262" s="105">
        <f t="shared" si="136"/>
        <v>0.15186134323559669</v>
      </c>
      <c r="AM262" s="98">
        <f>IF(N262 &gt; 0, AI262, )</f>
        <v>0</v>
      </c>
      <c r="AN262" s="98">
        <f t="shared" si="155"/>
        <v>1546.9259591049381</v>
      </c>
      <c r="AO262" s="98">
        <f t="shared" si="137"/>
        <v>0.42970165530692728</v>
      </c>
      <c r="AP262" s="27">
        <f t="shared" si="138"/>
        <v>3.8743836805555563</v>
      </c>
      <c r="AQ262" s="27">
        <f t="shared" si="139"/>
        <v>3.7194083333333339</v>
      </c>
      <c r="AR262" s="27">
        <f t="shared" si="140"/>
        <v>3.5706320000000003</v>
      </c>
      <c r="AS262" s="27">
        <f t="shared" si="141"/>
        <v>3.5349256800000002</v>
      </c>
      <c r="AT262" s="27">
        <f t="shared" si="118"/>
        <v>3.3935286528000002</v>
      </c>
      <c r="AU262" s="27">
        <f t="shared" si="118"/>
        <v>3.257787506688</v>
      </c>
      <c r="AV262" s="27">
        <f t="shared" si="142"/>
        <v>3.0948981313535997</v>
      </c>
      <c r="AW262" s="27">
        <f t="shared" si="143"/>
        <v>3.0948981313535997</v>
      </c>
      <c r="AX262" s="27">
        <f t="shared" si="144"/>
        <v>8.5969392537599992E-4</v>
      </c>
      <c r="AY262" s="27">
        <f>AN262-AW262</f>
        <v>1543.8310609735845</v>
      </c>
      <c r="AZ262" s="110">
        <f t="shared" si="145"/>
        <v>0.42884196138155123</v>
      </c>
      <c r="BB262" s="65">
        <v>0.100356423213252</v>
      </c>
      <c r="BC262" s="83">
        <f t="shared" si="146"/>
        <v>9.03207808919268E-2</v>
      </c>
      <c r="BD262" s="83">
        <f t="shared" si="147"/>
        <v>8.580474184733046E-2</v>
      </c>
      <c r="BE262" s="83">
        <f t="shared" si="148"/>
        <v>8.2372552173437238E-2</v>
      </c>
      <c r="BF262" s="83">
        <f t="shared" si="149"/>
        <v>7.7430199043031001E-2</v>
      </c>
      <c r="BG262" s="83">
        <f t="shared" si="150"/>
        <v>7.7430199043031001E-2</v>
      </c>
    </row>
    <row r="263" spans="2:59">
      <c r="B263" s="9" t="s">
        <v>32</v>
      </c>
      <c r="C263" s="9">
        <v>252</v>
      </c>
      <c r="D263" s="9">
        <v>252</v>
      </c>
      <c r="E263" s="18">
        <v>18.399999999999999</v>
      </c>
      <c r="F263" s="66">
        <f t="shared" si="119"/>
        <v>5.1111111111111107</v>
      </c>
      <c r="G263" s="17">
        <f t="shared" si="151"/>
        <v>-0.23611111111111099</v>
      </c>
      <c r="H263" s="17">
        <f t="shared" si="120"/>
        <v>126.5</v>
      </c>
      <c r="I263" s="28">
        <f>'Ducati Panigale 1199 data'!$C$8*G263</f>
        <v>-65.638888888888857</v>
      </c>
      <c r="J263" s="28">
        <f>'Ducati Panigale 1199 data'!$C$8*'Ducati Panigale 1199 data'!$C$15*'Ducati Panigale 1199 data'!$C$10</f>
        <v>54.543600000000005</v>
      </c>
      <c r="K263" s="28">
        <f>(0.5*'Ducati Panigale 1199 data'!$C$12)*'Ducati Panigale 1199 data'!$C$14*'Ducati Panigale 1199 data'!$C$11*F263^2</f>
        <v>3.6961425925925924</v>
      </c>
      <c r="L263" s="28">
        <f t="shared" si="121"/>
        <v>-7.3991462962962604</v>
      </c>
      <c r="M263" s="28">
        <f t="shared" si="117"/>
        <v>-37.817858847736439</v>
      </c>
      <c r="N263" s="17">
        <f t="shared" si="122"/>
        <v>-3.7817858847736439E-2</v>
      </c>
      <c r="O263" s="105">
        <f t="shared" si="123"/>
        <v>-3.7817858847736439E-2</v>
      </c>
      <c r="P263" s="105">
        <f t="shared" si="124"/>
        <v>3.7817858847736439E-2</v>
      </c>
      <c r="Q263" s="105">
        <f t="shared" si="152"/>
        <v>51.361034093221917</v>
      </c>
      <c r="R263" s="27">
        <f t="shared" si="125"/>
        <v>1.4266953914783866E-2</v>
      </c>
      <c r="S263" s="98">
        <f t="shared" si="126"/>
        <v>0</v>
      </c>
      <c r="T263" s="17">
        <f t="shared" si="153"/>
        <v>163.91246497505705</v>
      </c>
      <c r="U263" s="17">
        <f t="shared" si="127"/>
        <v>4.5531240270849177E-2</v>
      </c>
      <c r="V263" s="17">
        <f t="shared" si="128"/>
        <v>48.792982388560816</v>
      </c>
      <c r="W263" s="17">
        <f t="shared" si="129"/>
        <v>46.841263093018384</v>
      </c>
      <c r="X263" s="17">
        <f t="shared" si="129"/>
        <v>44.96761256929765</v>
      </c>
      <c r="Y263" s="17">
        <f t="shared" si="130"/>
        <v>44.517936443604675</v>
      </c>
      <c r="Z263" s="17">
        <f>Y263/3600</f>
        <v>1.2366093456556855E-2</v>
      </c>
      <c r="AA263" s="17">
        <f>0.96*Y263</f>
        <v>42.737218985860487</v>
      </c>
      <c r="AB263" s="17">
        <f t="shared" si="131"/>
        <v>41.027730226426065</v>
      </c>
      <c r="AC263" s="17">
        <f t="shared" si="132"/>
        <v>38.976343715104761</v>
      </c>
      <c r="AD263" s="17">
        <f t="shared" si="133"/>
        <v>38.976343715104761</v>
      </c>
      <c r="AE263" s="17">
        <f t="shared" si="154"/>
        <v>1.0826762143084655E-2</v>
      </c>
      <c r="AF263" s="17">
        <f>T263-AD263</f>
        <v>124.93612125995229</v>
      </c>
      <c r="AG263" s="17">
        <f t="shared" si="134"/>
        <v>3.4704478127764525E-2</v>
      </c>
      <c r="AH263" s="28">
        <f>0.5*'Ducati Panigale 1199 data'!$C$8*'WLTP class 3 v5'!F263^2</f>
        <v>3631.1604938271598</v>
      </c>
      <c r="AI263" s="17">
        <f t="shared" si="135"/>
        <v>3.63116049382716</v>
      </c>
      <c r="AJ263" s="17">
        <f>IF(N263&lt;0, AI263, "0")</f>
        <v>3.63116049382716</v>
      </c>
      <c r="AK263" s="98">
        <f>AK262+AJ263</f>
        <v>550.3319961419752</v>
      </c>
      <c r="AL263" s="105">
        <f t="shared" si="136"/>
        <v>0.15286999892832645</v>
      </c>
      <c r="AM263" s="98">
        <f>IF(N263 &gt; 0, AI263, )</f>
        <v>0</v>
      </c>
      <c r="AN263" s="98">
        <f t="shared" si="155"/>
        <v>1546.9259591049381</v>
      </c>
      <c r="AO263" s="98">
        <f t="shared" si="137"/>
        <v>0.42970165530692728</v>
      </c>
      <c r="AP263" s="27">
        <f t="shared" si="138"/>
        <v>3.4496024691358018</v>
      </c>
      <c r="AQ263" s="27">
        <f t="shared" si="139"/>
        <v>3.3116183703703697</v>
      </c>
      <c r="AR263" s="27">
        <f t="shared" si="140"/>
        <v>3.1791536355555547</v>
      </c>
      <c r="AS263" s="27">
        <f t="shared" si="141"/>
        <v>3.1473620991999991</v>
      </c>
      <c r="AT263" s="27">
        <f t="shared" si="118"/>
        <v>3.021467615231999</v>
      </c>
      <c r="AU263" s="27">
        <f t="shared" si="118"/>
        <v>2.9006089106227191</v>
      </c>
      <c r="AV263" s="27">
        <f t="shared" si="142"/>
        <v>2.7555784650915829</v>
      </c>
      <c r="AW263" s="27">
        <f t="shared" si="143"/>
        <v>2.7555784650915829</v>
      </c>
      <c r="AX263" s="27">
        <f t="shared" si="144"/>
        <v>7.6543846252543973E-4</v>
      </c>
      <c r="AY263" s="27">
        <f>AN263-AW263</f>
        <v>1544.1703806398466</v>
      </c>
      <c r="AZ263" s="110">
        <f t="shared" si="145"/>
        <v>0.42893621684440181</v>
      </c>
      <c r="BB263" s="65">
        <v>3.7817858847736398E-2</v>
      </c>
      <c r="BC263" s="83">
        <f t="shared" si="146"/>
        <v>3.4036072962962759E-2</v>
      </c>
      <c r="BD263" s="83">
        <f t="shared" si="147"/>
        <v>3.2334269314814618E-2</v>
      </c>
      <c r="BE263" s="83">
        <f t="shared" si="148"/>
        <v>3.1040898542222032E-2</v>
      </c>
      <c r="BF263" s="83">
        <f t="shared" si="149"/>
        <v>2.9178444629688709E-2</v>
      </c>
      <c r="BG263" s="83">
        <f t="shared" si="150"/>
        <v>2.9178444629688709E-2</v>
      </c>
    </row>
    <row r="264" spans="2:59">
      <c r="B264" s="9" t="s">
        <v>32</v>
      </c>
      <c r="C264" s="9">
        <v>253</v>
      </c>
      <c r="D264" s="9">
        <v>253</v>
      </c>
      <c r="E264" s="18">
        <v>17.8</v>
      </c>
      <c r="F264" s="66">
        <f t="shared" si="119"/>
        <v>4.9444444444444446</v>
      </c>
      <c r="G264" s="17">
        <f t="shared" si="151"/>
        <v>-8.3333333333333037E-2</v>
      </c>
      <c r="H264" s="17">
        <f t="shared" si="120"/>
        <v>127</v>
      </c>
      <c r="I264" s="28">
        <f>'Ducati Panigale 1199 data'!$C$8*G264</f>
        <v>-23.166666666666586</v>
      </c>
      <c r="J264" s="28">
        <f>'Ducati Panigale 1199 data'!$C$8*'Ducati Panigale 1199 data'!$C$15*'Ducati Panigale 1199 data'!$C$10</f>
        <v>54.543600000000005</v>
      </c>
      <c r="K264" s="28">
        <f>(0.5*'Ducati Panigale 1199 data'!$C$12)*'Ducati Panigale 1199 data'!$C$14*'Ducati Panigale 1199 data'!$C$11*F264^2</f>
        <v>3.4590200231481485</v>
      </c>
      <c r="L264" s="28">
        <f t="shared" si="121"/>
        <v>34.835953356481568</v>
      </c>
      <c r="M264" s="28">
        <f t="shared" si="117"/>
        <v>172.24443604038109</v>
      </c>
      <c r="N264" s="17">
        <f t="shared" si="122"/>
        <v>0.17224443604038109</v>
      </c>
      <c r="O264" s="105">
        <f t="shared" si="123"/>
        <v>0</v>
      </c>
      <c r="P264" s="105">
        <f t="shared" si="124"/>
        <v>0</v>
      </c>
      <c r="Q264" s="105">
        <f t="shared" si="152"/>
        <v>51.361034093221917</v>
      </c>
      <c r="R264" s="27">
        <f t="shared" si="125"/>
        <v>1.4266953914783866E-2</v>
      </c>
      <c r="S264" s="98">
        <f t="shared" si="126"/>
        <v>0.17224443604038109</v>
      </c>
      <c r="T264" s="17">
        <f t="shared" si="153"/>
        <v>164.08470941109744</v>
      </c>
      <c r="U264" s="17">
        <f t="shared" si="127"/>
        <v>4.5579085947527062E-2</v>
      </c>
      <c r="V264" s="17">
        <f t="shared" si="128"/>
        <v>48.792982388560816</v>
      </c>
      <c r="W264" s="17">
        <f t="shared" si="129"/>
        <v>46.841263093018384</v>
      </c>
      <c r="X264" s="17">
        <f t="shared" si="129"/>
        <v>44.96761256929765</v>
      </c>
      <c r="Y264" s="17">
        <f t="shared" si="130"/>
        <v>44.517936443604675</v>
      </c>
      <c r="Z264" s="17">
        <f>Y264/3600</f>
        <v>1.2366093456556855E-2</v>
      </c>
      <c r="AA264" s="17">
        <f>0.96*Y264</f>
        <v>42.737218985860487</v>
      </c>
      <c r="AB264" s="17">
        <f t="shared" si="131"/>
        <v>41.027730226426065</v>
      </c>
      <c r="AC264" s="17">
        <f t="shared" si="132"/>
        <v>38.976343715104761</v>
      </c>
      <c r="AD264" s="17">
        <f t="shared" si="133"/>
        <v>38.976343715104761</v>
      </c>
      <c r="AE264" s="17">
        <f t="shared" si="154"/>
        <v>1.0826762143084655E-2</v>
      </c>
      <c r="AF264" s="17">
        <f>T264-AD264</f>
        <v>125.10836569599267</v>
      </c>
      <c r="AG264" s="17">
        <f t="shared" si="134"/>
        <v>3.475232380444241E-2</v>
      </c>
      <c r="AH264" s="28">
        <f>0.5*'Ducati Panigale 1199 data'!$C$8*'WLTP class 3 v5'!F264^2</f>
        <v>3398.2067901234568</v>
      </c>
      <c r="AI264" s="17">
        <f t="shared" si="135"/>
        <v>3.3982067901234569</v>
      </c>
      <c r="AJ264" s="17" t="str">
        <f>IF(N264&lt;0, AI264, "0")</f>
        <v>0</v>
      </c>
      <c r="AK264" s="98">
        <f>AK263+AJ264</f>
        <v>550.3319961419752</v>
      </c>
      <c r="AL264" s="105">
        <f t="shared" si="136"/>
        <v>0.15286999892832645</v>
      </c>
      <c r="AM264" s="98">
        <f>IF(N264 &gt; 0, AI264, )</f>
        <v>3.3982067901234569</v>
      </c>
      <c r="AN264" s="98">
        <f t="shared" si="155"/>
        <v>1550.3241658950615</v>
      </c>
      <c r="AO264" s="98">
        <f t="shared" si="137"/>
        <v>0.43064560163751708</v>
      </c>
      <c r="AP264" s="27">
        <f t="shared" si="138"/>
        <v>0</v>
      </c>
      <c r="AQ264" s="27">
        <f t="shared" si="139"/>
        <v>0</v>
      </c>
      <c r="AR264" s="27">
        <f t="shared" si="140"/>
        <v>0</v>
      </c>
      <c r="AS264" s="27">
        <f t="shared" si="141"/>
        <v>0</v>
      </c>
      <c r="AT264" s="27">
        <f t="shared" si="118"/>
        <v>0</v>
      </c>
      <c r="AU264" s="27">
        <f t="shared" si="118"/>
        <v>0</v>
      </c>
      <c r="AV264" s="27">
        <f t="shared" si="142"/>
        <v>0</v>
      </c>
      <c r="AW264" s="27">
        <f t="shared" si="143"/>
        <v>0</v>
      </c>
      <c r="AX264" s="27">
        <f t="shared" si="144"/>
        <v>0</v>
      </c>
      <c r="AY264" s="27">
        <f>AN264-AW264</f>
        <v>1550.3241658950615</v>
      </c>
      <c r="AZ264" s="110">
        <f t="shared" si="145"/>
        <v>0.43064560163751708</v>
      </c>
      <c r="BB264" s="65">
        <v>0</v>
      </c>
      <c r="BC264" s="83">
        <f t="shared" si="146"/>
        <v>0</v>
      </c>
      <c r="BD264" s="83">
        <f t="shared" si="147"/>
        <v>0</v>
      </c>
      <c r="BE264" s="83">
        <f t="shared" si="148"/>
        <v>0</v>
      </c>
      <c r="BF264" s="83">
        <f t="shared" si="149"/>
        <v>0</v>
      </c>
      <c r="BG264" s="83">
        <f t="shared" si="150"/>
        <v>0</v>
      </c>
    </row>
    <row r="265" spans="2:59">
      <c r="B265" s="9" t="s">
        <v>32</v>
      </c>
      <c r="C265" s="9">
        <v>254</v>
      </c>
      <c r="D265" s="9">
        <v>254</v>
      </c>
      <c r="E265" s="18">
        <v>17.8</v>
      </c>
      <c r="F265" s="66">
        <f t="shared" si="119"/>
        <v>4.9444444444444446</v>
      </c>
      <c r="G265" s="17">
        <f t="shared" si="151"/>
        <v>-5.5555555555555851E-2</v>
      </c>
      <c r="H265" s="17">
        <f t="shared" si="120"/>
        <v>127.5</v>
      </c>
      <c r="I265" s="28">
        <f>'Ducati Panigale 1199 data'!$C$8*G265</f>
        <v>-15.444444444444526</v>
      </c>
      <c r="J265" s="28">
        <f>'Ducati Panigale 1199 data'!$C$8*'Ducati Panigale 1199 data'!$C$15*'Ducati Panigale 1199 data'!$C$10</f>
        <v>54.543600000000005</v>
      </c>
      <c r="K265" s="28">
        <f>(0.5*'Ducati Panigale 1199 data'!$C$12)*'Ducati Panigale 1199 data'!$C$14*'Ducati Panigale 1199 data'!$C$11*F265^2</f>
        <v>3.4590200231481485</v>
      </c>
      <c r="L265" s="28">
        <f t="shared" si="121"/>
        <v>42.558175578703626</v>
      </c>
      <c r="M265" s="28">
        <f t="shared" si="117"/>
        <v>210.42653480581237</v>
      </c>
      <c r="N265" s="17">
        <f t="shared" si="122"/>
        <v>0.21042653480581236</v>
      </c>
      <c r="O265" s="105">
        <f t="shared" si="123"/>
        <v>0</v>
      </c>
      <c r="P265" s="105">
        <f t="shared" si="124"/>
        <v>0</v>
      </c>
      <c r="Q265" s="105">
        <f t="shared" si="152"/>
        <v>51.361034093221917</v>
      </c>
      <c r="R265" s="27">
        <f t="shared" si="125"/>
        <v>1.4266953914783866E-2</v>
      </c>
      <c r="S265" s="98">
        <f t="shared" si="126"/>
        <v>0.21042653480581236</v>
      </c>
      <c r="T265" s="17">
        <f t="shared" si="153"/>
        <v>164.29513594590324</v>
      </c>
      <c r="U265" s="17">
        <f t="shared" si="127"/>
        <v>4.5637537762750903E-2</v>
      </c>
      <c r="V265" s="17">
        <f t="shared" si="128"/>
        <v>48.792982388560816</v>
      </c>
      <c r="W265" s="17">
        <f t="shared" si="129"/>
        <v>46.841263093018384</v>
      </c>
      <c r="X265" s="17">
        <f t="shared" si="129"/>
        <v>44.96761256929765</v>
      </c>
      <c r="Y265" s="17">
        <f t="shared" si="130"/>
        <v>44.517936443604675</v>
      </c>
      <c r="Z265" s="17">
        <f>Y265/3600</f>
        <v>1.2366093456556855E-2</v>
      </c>
      <c r="AA265" s="17">
        <f>0.96*Y265</f>
        <v>42.737218985860487</v>
      </c>
      <c r="AB265" s="17">
        <f t="shared" si="131"/>
        <v>41.027730226426065</v>
      </c>
      <c r="AC265" s="17">
        <f t="shared" si="132"/>
        <v>38.976343715104761</v>
      </c>
      <c r="AD265" s="17">
        <f t="shared" si="133"/>
        <v>38.976343715104761</v>
      </c>
      <c r="AE265" s="17">
        <f t="shared" si="154"/>
        <v>1.0826762143084655E-2</v>
      </c>
      <c r="AF265" s="17">
        <f>T265-AD265</f>
        <v>125.31879223079848</v>
      </c>
      <c r="AG265" s="17">
        <f t="shared" si="134"/>
        <v>3.4810775619666244E-2</v>
      </c>
      <c r="AH265" s="28">
        <f>0.5*'Ducati Panigale 1199 data'!$C$8*'WLTP class 3 v5'!F265^2</f>
        <v>3398.2067901234568</v>
      </c>
      <c r="AI265" s="17">
        <f t="shared" si="135"/>
        <v>3.3982067901234569</v>
      </c>
      <c r="AJ265" s="17" t="str">
        <f>IF(N265&lt;0, AI265, "0")</f>
        <v>0</v>
      </c>
      <c r="AK265" s="98">
        <f>AK264+AJ265</f>
        <v>550.3319961419752</v>
      </c>
      <c r="AL265" s="105">
        <f t="shared" si="136"/>
        <v>0.15286999892832645</v>
      </c>
      <c r="AM265" s="98">
        <f>IF(N265 &gt; 0, AI265, )</f>
        <v>3.3982067901234569</v>
      </c>
      <c r="AN265" s="98">
        <f t="shared" si="155"/>
        <v>1553.7223726851848</v>
      </c>
      <c r="AO265" s="98">
        <f t="shared" si="137"/>
        <v>0.43158954796810689</v>
      </c>
      <c r="AP265" s="27">
        <f t="shared" si="138"/>
        <v>0</v>
      </c>
      <c r="AQ265" s="27">
        <f t="shared" si="139"/>
        <v>0</v>
      </c>
      <c r="AR265" s="27">
        <f t="shared" si="140"/>
        <v>0</v>
      </c>
      <c r="AS265" s="27">
        <f t="shared" si="141"/>
        <v>0</v>
      </c>
      <c r="AT265" s="27">
        <f t="shared" si="118"/>
        <v>0</v>
      </c>
      <c r="AU265" s="27">
        <f t="shared" si="118"/>
        <v>0</v>
      </c>
      <c r="AV265" s="27">
        <f t="shared" si="142"/>
        <v>0</v>
      </c>
      <c r="AW265" s="27">
        <f t="shared" si="143"/>
        <v>0</v>
      </c>
      <c r="AX265" s="27">
        <f t="shared" si="144"/>
        <v>0</v>
      </c>
      <c r="AY265" s="27">
        <f>AN265-AW265</f>
        <v>1553.7223726851848</v>
      </c>
      <c r="AZ265" s="110">
        <f t="shared" si="145"/>
        <v>0.43158954796810689</v>
      </c>
      <c r="BB265" s="65">
        <v>0</v>
      </c>
      <c r="BC265" s="83">
        <f t="shared" si="146"/>
        <v>0</v>
      </c>
      <c r="BD265" s="83">
        <f t="shared" si="147"/>
        <v>0</v>
      </c>
      <c r="BE265" s="83">
        <f t="shared" si="148"/>
        <v>0</v>
      </c>
      <c r="BF265" s="83">
        <f t="shared" si="149"/>
        <v>0</v>
      </c>
      <c r="BG265" s="83">
        <f t="shared" si="150"/>
        <v>0</v>
      </c>
    </row>
    <row r="266" spans="2:59">
      <c r="B266" s="9" t="s">
        <v>32</v>
      </c>
      <c r="C266" s="9">
        <v>255</v>
      </c>
      <c r="D266" s="9">
        <v>255</v>
      </c>
      <c r="E266" s="18">
        <v>17.399999999999999</v>
      </c>
      <c r="F266" s="66">
        <f t="shared" si="119"/>
        <v>4.833333333333333</v>
      </c>
      <c r="G266" s="17">
        <f t="shared" si="151"/>
        <v>-0.29166666666666685</v>
      </c>
      <c r="H266" s="17">
        <f t="shared" si="120"/>
        <v>128</v>
      </c>
      <c r="I266" s="28">
        <f>'Ducati Panigale 1199 data'!$C$8*G266</f>
        <v>-81.083333333333385</v>
      </c>
      <c r="J266" s="28">
        <f>'Ducati Panigale 1199 data'!$C$8*'Ducati Panigale 1199 data'!$C$15*'Ducati Panigale 1199 data'!$C$10</f>
        <v>54.543600000000005</v>
      </c>
      <c r="K266" s="28">
        <f>(0.5*'Ducati Panigale 1199 data'!$C$12)*'Ducati Panigale 1199 data'!$C$14*'Ducati Panigale 1199 data'!$C$11*F266^2</f>
        <v>3.305305208333333</v>
      </c>
      <c r="L266" s="28">
        <f t="shared" si="121"/>
        <v>-23.234428125000047</v>
      </c>
      <c r="M266" s="28">
        <f t="shared" si="117"/>
        <v>-112.29973593750022</v>
      </c>
      <c r="N266" s="17">
        <f t="shared" si="122"/>
        <v>-0.11229973593750021</v>
      </c>
      <c r="O266" s="105">
        <f t="shared" si="123"/>
        <v>-0.11229973593750021</v>
      </c>
      <c r="P266" s="105">
        <f t="shared" si="124"/>
        <v>0.11229973593750021</v>
      </c>
      <c r="Q266" s="105">
        <f t="shared" si="152"/>
        <v>51.473333829159415</v>
      </c>
      <c r="R266" s="27">
        <f t="shared" si="125"/>
        <v>1.4298148285877615E-2</v>
      </c>
      <c r="S266" s="98">
        <f t="shared" si="126"/>
        <v>0</v>
      </c>
      <c r="T266" s="17">
        <f t="shared" si="153"/>
        <v>164.29513594590324</v>
      </c>
      <c r="U266" s="17">
        <f t="shared" si="127"/>
        <v>4.5637537762750903E-2</v>
      </c>
      <c r="V266" s="17">
        <f t="shared" si="128"/>
        <v>48.899667137701442</v>
      </c>
      <c r="W266" s="17">
        <f t="shared" si="129"/>
        <v>46.943680452193384</v>
      </c>
      <c r="X266" s="17">
        <f t="shared" si="129"/>
        <v>45.06593323410565</v>
      </c>
      <c r="Y266" s="17">
        <f t="shared" si="130"/>
        <v>44.615273901764596</v>
      </c>
      <c r="Z266" s="17">
        <f>Y266/3600</f>
        <v>1.2393131639379055E-2</v>
      </c>
      <c r="AA266" s="17">
        <f>0.96*Y266</f>
        <v>42.830662945694009</v>
      </c>
      <c r="AB266" s="17">
        <f t="shared" si="131"/>
        <v>41.117436427866245</v>
      </c>
      <c r="AC266" s="17">
        <f t="shared" si="132"/>
        <v>39.061564606472928</v>
      </c>
      <c r="AD266" s="17">
        <f t="shared" si="133"/>
        <v>39.061564606472928</v>
      </c>
      <c r="AE266" s="17">
        <f t="shared" si="154"/>
        <v>1.0850434612909146E-2</v>
      </c>
      <c r="AF266" s="17">
        <f>T266-AD266</f>
        <v>125.23357133943031</v>
      </c>
      <c r="AG266" s="17">
        <f t="shared" si="134"/>
        <v>3.4787103149841757E-2</v>
      </c>
      <c r="AH266" s="28">
        <f>0.5*'Ducati Panigale 1199 data'!$C$8*'WLTP class 3 v5'!F266^2</f>
        <v>3247.1944444444439</v>
      </c>
      <c r="AI266" s="17">
        <f t="shared" si="135"/>
        <v>3.2471944444444438</v>
      </c>
      <c r="AJ266" s="17">
        <f>IF(N266&lt;0, AI266, "0")</f>
        <v>3.2471944444444438</v>
      </c>
      <c r="AK266" s="98">
        <f>AK265+AJ266</f>
        <v>553.5791905864196</v>
      </c>
      <c r="AL266" s="105">
        <f t="shared" si="136"/>
        <v>0.15377199738511654</v>
      </c>
      <c r="AM266" s="98">
        <f>IF(N266 &gt; 0, AI266, )</f>
        <v>0</v>
      </c>
      <c r="AN266" s="98">
        <f t="shared" si="155"/>
        <v>1553.7223726851848</v>
      </c>
      <c r="AO266" s="98">
        <f t="shared" si="137"/>
        <v>0.43158954796810689</v>
      </c>
      <c r="AP266" s="27">
        <f t="shared" si="138"/>
        <v>3.0848347222222214</v>
      </c>
      <c r="AQ266" s="27">
        <f t="shared" si="139"/>
        <v>2.9614413333333323</v>
      </c>
      <c r="AR266" s="27">
        <f t="shared" si="140"/>
        <v>2.8429836799999988</v>
      </c>
      <c r="AS266" s="27">
        <f t="shared" si="141"/>
        <v>2.8145538431999988</v>
      </c>
      <c r="AT266" s="27">
        <f t="shared" si="118"/>
        <v>2.7019716894719989</v>
      </c>
      <c r="AU266" s="27">
        <f t="shared" si="118"/>
        <v>2.5938928218931188</v>
      </c>
      <c r="AV266" s="27">
        <f t="shared" si="142"/>
        <v>2.4641981807984625</v>
      </c>
      <c r="AW266" s="27">
        <f t="shared" si="143"/>
        <v>2.4641981807984625</v>
      </c>
      <c r="AX266" s="27">
        <f t="shared" si="144"/>
        <v>6.8449949466623959E-4</v>
      </c>
      <c r="AY266" s="27">
        <f>AN266-AW266</f>
        <v>1551.2581745043863</v>
      </c>
      <c r="AZ266" s="110">
        <f t="shared" si="145"/>
        <v>0.43090504847344063</v>
      </c>
      <c r="BB266" s="65">
        <v>0.11229973593750001</v>
      </c>
      <c r="BC266" s="83">
        <f t="shared" si="146"/>
        <v>0.10106976234375001</v>
      </c>
      <c r="BD266" s="83">
        <f t="shared" si="147"/>
        <v>9.6016274226562504E-2</v>
      </c>
      <c r="BE266" s="83">
        <f t="shared" si="148"/>
        <v>9.2175623257500006E-2</v>
      </c>
      <c r="BF266" s="83">
        <f t="shared" si="149"/>
        <v>8.6645085862049998E-2</v>
      </c>
      <c r="BG266" s="83">
        <f t="shared" si="150"/>
        <v>8.6645085862049998E-2</v>
      </c>
    </row>
    <row r="267" spans="2:59">
      <c r="B267" s="9" t="s">
        <v>32</v>
      </c>
      <c r="C267" s="9">
        <v>256</v>
      </c>
      <c r="D267" s="9">
        <v>256</v>
      </c>
      <c r="E267" s="18">
        <v>15.7</v>
      </c>
      <c r="F267" s="66">
        <f t="shared" si="119"/>
        <v>4.3611111111111107</v>
      </c>
      <c r="G267" s="17">
        <f t="shared" si="151"/>
        <v>-0.40277777777777757</v>
      </c>
      <c r="H267" s="17">
        <f t="shared" si="120"/>
        <v>128.5</v>
      </c>
      <c r="I267" s="28">
        <f>'Ducati Panigale 1199 data'!$C$8*G267</f>
        <v>-111.97222222222216</v>
      </c>
      <c r="J267" s="28">
        <f>'Ducati Panigale 1199 data'!$C$8*'Ducati Panigale 1199 data'!$C$15*'Ducati Panigale 1199 data'!$C$10</f>
        <v>54.543600000000005</v>
      </c>
      <c r="K267" s="28">
        <f>(0.5*'Ducati Panigale 1199 data'!$C$12)*'Ducati Panigale 1199 data'!$C$14*'Ducati Panigale 1199 data'!$C$11*F267^2</f>
        <v>2.6909918113425926</v>
      </c>
      <c r="L267" s="28">
        <f t="shared" si="121"/>
        <v>-54.737630410879561</v>
      </c>
      <c r="M267" s="28">
        <f t="shared" ref="M267:M330" si="156">L267*F267</f>
        <v>-238.71688818078027</v>
      </c>
      <c r="N267" s="17">
        <f t="shared" si="122"/>
        <v>-0.23871688818078027</v>
      </c>
      <c r="O267" s="105">
        <f t="shared" si="123"/>
        <v>-0.23871688818078027</v>
      </c>
      <c r="P267" s="105">
        <f t="shared" si="124"/>
        <v>0.23871688818078027</v>
      </c>
      <c r="Q267" s="105">
        <f t="shared" si="152"/>
        <v>51.712050717340198</v>
      </c>
      <c r="R267" s="27">
        <f t="shared" si="125"/>
        <v>1.43644585325945E-2</v>
      </c>
      <c r="S267" s="98">
        <f t="shared" si="126"/>
        <v>0</v>
      </c>
      <c r="T267" s="17">
        <f t="shared" si="153"/>
        <v>164.29513594590324</v>
      </c>
      <c r="U267" s="17">
        <f t="shared" si="127"/>
        <v>4.5637537762750903E-2</v>
      </c>
      <c r="V267" s="17">
        <f t="shared" si="128"/>
        <v>49.126448181473187</v>
      </c>
      <c r="W267" s="17">
        <f t="shared" si="129"/>
        <v>47.161390254214254</v>
      </c>
      <c r="X267" s="17">
        <f t="shared" si="129"/>
        <v>45.274934644045679</v>
      </c>
      <c r="Y267" s="17">
        <f t="shared" si="130"/>
        <v>44.822185297605223</v>
      </c>
      <c r="Z267" s="17">
        <f>Y267/3600</f>
        <v>1.2450607027112563E-2</v>
      </c>
      <c r="AA267" s="17">
        <f>0.96*Y267</f>
        <v>43.029297885701013</v>
      </c>
      <c r="AB267" s="17">
        <f t="shared" si="131"/>
        <v>41.308125970272968</v>
      </c>
      <c r="AC267" s="17">
        <f t="shared" si="132"/>
        <v>39.242719671759318</v>
      </c>
      <c r="AD267" s="17">
        <f t="shared" si="133"/>
        <v>39.242719671759318</v>
      </c>
      <c r="AE267" s="17">
        <f t="shared" si="154"/>
        <v>1.0900755464377588E-2</v>
      </c>
      <c r="AF267" s="17">
        <f>T267-AD267</f>
        <v>125.05241627414392</v>
      </c>
      <c r="AG267" s="17">
        <f t="shared" si="134"/>
        <v>3.4736782298373313E-2</v>
      </c>
      <c r="AH267" s="28">
        <f>0.5*'Ducati Panigale 1199 data'!$C$8*'WLTP class 3 v5'!F267^2</f>
        <v>2643.6813271604933</v>
      </c>
      <c r="AI267" s="17">
        <f t="shared" si="135"/>
        <v>2.6436813271604933</v>
      </c>
      <c r="AJ267" s="17">
        <f>IF(N267&lt;0, AI267, "0")</f>
        <v>2.6436813271604933</v>
      </c>
      <c r="AK267" s="98">
        <f>AK266+AJ267</f>
        <v>556.22287191358009</v>
      </c>
      <c r="AL267" s="105">
        <f t="shared" si="136"/>
        <v>0.1545063533093278</v>
      </c>
      <c r="AM267" s="98">
        <f>IF(N267 &gt; 0, AI267, )</f>
        <v>0</v>
      </c>
      <c r="AN267" s="98">
        <f t="shared" si="155"/>
        <v>1553.7223726851848</v>
      </c>
      <c r="AO267" s="98">
        <f t="shared" si="137"/>
        <v>0.43158954796810689</v>
      </c>
      <c r="AP267" s="27">
        <f t="shared" si="138"/>
        <v>2.5114972608024684</v>
      </c>
      <c r="AQ267" s="27">
        <f t="shared" si="139"/>
        <v>2.4110373703703694</v>
      </c>
      <c r="AR267" s="27">
        <f t="shared" si="140"/>
        <v>2.3145958755555545</v>
      </c>
      <c r="AS267" s="27">
        <f t="shared" si="141"/>
        <v>2.2914499167999991</v>
      </c>
      <c r="AT267" s="27">
        <f t="shared" ref="AT267:AU330" si="157">0.96*AS267</f>
        <v>2.199791920127999</v>
      </c>
      <c r="AU267" s="27">
        <f t="shared" si="157"/>
        <v>2.1118002433228789</v>
      </c>
      <c r="AV267" s="27">
        <f t="shared" si="142"/>
        <v>2.0062102311567349</v>
      </c>
      <c r="AW267" s="27">
        <f t="shared" si="143"/>
        <v>2.0062102311567349</v>
      </c>
      <c r="AX267" s="27">
        <f t="shared" si="144"/>
        <v>5.5728061976575971E-4</v>
      </c>
      <c r="AY267" s="27">
        <f>AN267-AW267</f>
        <v>1551.7161624540281</v>
      </c>
      <c r="AZ267" s="110">
        <f t="shared" si="145"/>
        <v>0.43103226734834116</v>
      </c>
      <c r="BB267" s="65">
        <v>0.23871688818077999</v>
      </c>
      <c r="BC267" s="83">
        <f t="shared" si="146"/>
        <v>0.21484519936270199</v>
      </c>
      <c r="BD267" s="83">
        <f t="shared" si="147"/>
        <v>0.20410293939456689</v>
      </c>
      <c r="BE267" s="83">
        <f t="shared" si="148"/>
        <v>0.19593882181878422</v>
      </c>
      <c r="BF267" s="83">
        <f t="shared" si="149"/>
        <v>0.18418249250965715</v>
      </c>
      <c r="BG267" s="83">
        <f t="shared" si="150"/>
        <v>0.18418249250965715</v>
      </c>
    </row>
    <row r="268" spans="2:59">
      <c r="B268" s="9" t="s">
        <v>32</v>
      </c>
      <c r="C268" s="9">
        <v>257</v>
      </c>
      <c r="D268" s="9">
        <v>257</v>
      </c>
      <c r="E268" s="18">
        <v>14.5</v>
      </c>
      <c r="F268" s="66">
        <f t="shared" ref="F268:F331" si="158">(E268*1000)/3600</f>
        <v>4.0277777777777777</v>
      </c>
      <c r="G268" s="17">
        <f t="shared" si="151"/>
        <v>-4.1666666666666519E-2</v>
      </c>
      <c r="H268" s="17">
        <f t="shared" ref="H268:H331" si="159">($D269-0)/2</f>
        <v>129</v>
      </c>
      <c r="I268" s="28">
        <f>'Ducati Panigale 1199 data'!$C$8*G268</f>
        <v>-11.583333333333293</v>
      </c>
      <c r="J268" s="28">
        <f>'Ducati Panigale 1199 data'!$C$8*'Ducati Panigale 1199 data'!$C$15*'Ducati Panigale 1199 data'!$C$10</f>
        <v>54.543600000000005</v>
      </c>
      <c r="K268" s="28">
        <f>(0.5*'Ducati Panigale 1199 data'!$C$12)*'Ducati Panigale 1199 data'!$C$14*'Ducati Panigale 1199 data'!$C$11*F268^2</f>
        <v>2.2953508391203705</v>
      </c>
      <c r="L268" s="28">
        <f t="shared" ref="L268:L331" si="160">I268+J268+K268</f>
        <v>45.255617505787086</v>
      </c>
      <c r="M268" s="28">
        <f t="shared" si="156"/>
        <v>182.27957050942021</v>
      </c>
      <c r="N268" s="17">
        <f t="shared" ref="N268:N331" si="161">M268/1000</f>
        <v>0.1822795705094202</v>
      </c>
      <c r="O268" s="105">
        <f t="shared" ref="O268:O331" si="162">IF(N268&lt;0,N268,)</f>
        <v>0</v>
      </c>
      <c r="P268" s="105">
        <f t="shared" ref="P268:P331" si="163">-O268</f>
        <v>0</v>
      </c>
      <c r="Q268" s="105">
        <f t="shared" si="152"/>
        <v>51.712050717340198</v>
      </c>
      <c r="R268" s="27">
        <f t="shared" ref="R268:R331" si="164">Q268/3600</f>
        <v>1.43644585325945E-2</v>
      </c>
      <c r="S268" s="98">
        <f t="shared" ref="S268:S331" si="165">IF(N268&gt;0,N268,)</f>
        <v>0.1822795705094202</v>
      </c>
      <c r="T268" s="17">
        <f t="shared" si="153"/>
        <v>164.47741551641266</v>
      </c>
      <c r="U268" s="17">
        <f t="shared" ref="U268:U331" si="166">T268/3600</f>
        <v>4.5688170976781295E-2</v>
      </c>
      <c r="V268" s="17">
        <f t="shared" ref="V268:V331" si="167">0.95*Q268</f>
        <v>49.126448181473187</v>
      </c>
      <c r="W268" s="17">
        <f t="shared" ref="W268:X331" si="168">0.96*V268</f>
        <v>47.161390254214254</v>
      </c>
      <c r="X268" s="17">
        <f t="shared" si="168"/>
        <v>45.274934644045679</v>
      </c>
      <c r="Y268" s="17">
        <f t="shared" ref="Y268:Y331" si="169">0.99*X268</f>
        <v>44.822185297605223</v>
      </c>
      <c r="Z268" s="17">
        <f>Y268/3600</f>
        <v>1.2450607027112563E-2</v>
      </c>
      <c r="AA268" s="17">
        <f>0.96*Y268</f>
        <v>43.029297885701013</v>
      </c>
      <c r="AB268" s="17">
        <f t="shared" ref="AB268:AB331" si="170">0.96*AA268</f>
        <v>41.308125970272968</v>
      </c>
      <c r="AC268" s="17">
        <f t="shared" ref="AC268:AC331" si="171">0.95*AB268</f>
        <v>39.242719671759318</v>
      </c>
      <c r="AD268" s="17">
        <f t="shared" ref="AD268:AD331" si="172">AC268</f>
        <v>39.242719671759318</v>
      </c>
      <c r="AE268" s="17">
        <f t="shared" si="154"/>
        <v>1.0900755464377588E-2</v>
      </c>
      <c r="AF268" s="17">
        <f>T268-AD268</f>
        <v>125.23469584465334</v>
      </c>
      <c r="AG268" s="17">
        <f t="shared" ref="AG268:AG331" si="173">AF268/3600</f>
        <v>3.4787415512403705E-2</v>
      </c>
      <c r="AH268" s="28">
        <f>0.5*'Ducati Panigale 1199 data'!$C$8*'WLTP class 3 v5'!F268^2</f>
        <v>2254.9961419753085</v>
      </c>
      <c r="AI268" s="17">
        <f t="shared" ref="AI268:AI331" si="174">AH268/1000</f>
        <v>2.2549961419753086</v>
      </c>
      <c r="AJ268" s="17" t="str">
        <f>IF(N268&lt;0, AI268, "0")</f>
        <v>0</v>
      </c>
      <c r="AK268" s="98">
        <f>AK267+AJ268</f>
        <v>556.22287191358009</v>
      </c>
      <c r="AL268" s="105">
        <f t="shared" ref="AL268:AL331" si="175">AK268/3600</f>
        <v>0.1545063533093278</v>
      </c>
      <c r="AM268" s="98">
        <f>IF(N268 &gt; 0, AI268, )</f>
        <v>2.2549961419753086</v>
      </c>
      <c r="AN268" s="98">
        <f t="shared" si="155"/>
        <v>1555.97736882716</v>
      </c>
      <c r="AO268" s="98">
        <f t="shared" ref="AO268:AO331" si="176">AN268/3600</f>
        <v>0.43221593578532225</v>
      </c>
      <c r="AP268" s="27">
        <f t="shared" ref="AP268:AP331" si="177">0.95*AJ268</f>
        <v>0</v>
      </c>
      <c r="AQ268" s="27">
        <f t="shared" ref="AQ268:AQ331" si="178">0.96*AP268</f>
        <v>0</v>
      </c>
      <c r="AR268" s="27">
        <f t="shared" ref="AR268:AR331" si="179">0.96*AQ268</f>
        <v>0</v>
      </c>
      <c r="AS268" s="27">
        <f t="shared" ref="AS268:AS331" si="180">0.99*AR268</f>
        <v>0</v>
      </c>
      <c r="AT268" s="27">
        <f t="shared" si="157"/>
        <v>0</v>
      </c>
      <c r="AU268" s="27">
        <f t="shared" si="157"/>
        <v>0</v>
      </c>
      <c r="AV268" s="27">
        <f t="shared" ref="AV268:AV331" si="181">0.95*AU268</f>
        <v>0</v>
      </c>
      <c r="AW268" s="27">
        <f t="shared" ref="AW268:AW331" si="182">AV268</f>
        <v>0</v>
      </c>
      <c r="AX268" s="27">
        <f t="shared" ref="AX268:AX331" si="183">AW268/3600</f>
        <v>0</v>
      </c>
      <c r="AY268" s="27">
        <f>AN268-AW268</f>
        <v>1555.97736882716</v>
      </c>
      <c r="AZ268" s="110">
        <f t="shared" ref="AZ268:AZ331" si="184">AY268/3600</f>
        <v>0.43221593578532225</v>
      </c>
      <c r="BB268" s="65">
        <v>0</v>
      </c>
      <c r="BC268" s="83">
        <f t="shared" ref="BC268:BC331" si="185">0.9*BB268</f>
        <v>0</v>
      </c>
      <c r="BD268" s="83">
        <f t="shared" ref="BD268:BD331" si="186">0.95*BC268</f>
        <v>0</v>
      </c>
      <c r="BE268" s="83">
        <f t="shared" ref="BE268:BE331" si="187">0.96*BD268</f>
        <v>0</v>
      </c>
      <c r="BF268" s="83">
        <f t="shared" ref="BF268:BF331" si="188">0.94*BE268</f>
        <v>0</v>
      </c>
      <c r="BG268" s="83">
        <f t="shared" ref="BG268:BG331" si="189">BF268</f>
        <v>0</v>
      </c>
    </row>
    <row r="269" spans="2:59">
      <c r="B269" s="9" t="s">
        <v>32</v>
      </c>
      <c r="C269" s="9">
        <v>258</v>
      </c>
      <c r="D269" s="9">
        <v>258</v>
      </c>
      <c r="E269" s="18">
        <v>15.4</v>
      </c>
      <c r="F269" s="66">
        <f t="shared" si="158"/>
        <v>4.2777777777777777</v>
      </c>
      <c r="G269" s="17">
        <f t="shared" ref="G269:G332" si="190">($E270-$E268)/2/3.6</f>
        <v>0.47222222222222199</v>
      </c>
      <c r="H269" s="17">
        <f t="shared" si="159"/>
        <v>129.5</v>
      </c>
      <c r="I269" s="28">
        <f>'Ducati Panigale 1199 data'!$C$8*G269</f>
        <v>131.27777777777771</v>
      </c>
      <c r="J269" s="28">
        <f>'Ducati Panigale 1199 data'!$C$8*'Ducati Panigale 1199 data'!$C$15*'Ducati Panigale 1199 data'!$C$10</f>
        <v>54.543600000000005</v>
      </c>
      <c r="K269" s="28">
        <f>(0.5*'Ducati Panigale 1199 data'!$C$12)*'Ducati Panigale 1199 data'!$C$14*'Ducati Panigale 1199 data'!$C$11*F269^2</f>
        <v>2.5891339120370374</v>
      </c>
      <c r="L269" s="28">
        <f t="shared" si="160"/>
        <v>188.41051168981474</v>
      </c>
      <c r="M269" s="28">
        <f t="shared" si="156"/>
        <v>805.97830000642966</v>
      </c>
      <c r="N269" s="17">
        <f t="shared" si="161"/>
        <v>0.80597830000642967</v>
      </c>
      <c r="O269" s="105">
        <f t="shared" si="162"/>
        <v>0</v>
      </c>
      <c r="P269" s="105">
        <f t="shared" si="163"/>
        <v>0</v>
      </c>
      <c r="Q269" s="105">
        <f t="shared" ref="Q269:Q332" si="191">P269+Q268</f>
        <v>51.712050717340198</v>
      </c>
      <c r="R269" s="27">
        <f t="shared" si="164"/>
        <v>1.43644585325945E-2</v>
      </c>
      <c r="S269" s="98">
        <f t="shared" si="165"/>
        <v>0.80597830000642967</v>
      </c>
      <c r="T269" s="17">
        <f t="shared" ref="T269:T332" si="192">S269+T268</f>
        <v>165.28339381641908</v>
      </c>
      <c r="U269" s="17">
        <f t="shared" si="166"/>
        <v>4.5912053837894186E-2</v>
      </c>
      <c r="V269" s="17">
        <f t="shared" si="167"/>
        <v>49.126448181473187</v>
      </c>
      <c r="W269" s="17">
        <f t="shared" si="168"/>
        <v>47.161390254214254</v>
      </c>
      <c r="X269" s="17">
        <f t="shared" si="168"/>
        <v>45.274934644045679</v>
      </c>
      <c r="Y269" s="17">
        <f t="shared" si="169"/>
        <v>44.822185297605223</v>
      </c>
      <c r="Z269" s="17">
        <f>Y269/3600</f>
        <v>1.2450607027112563E-2</v>
      </c>
      <c r="AA269" s="17">
        <f>0.96*Y269</f>
        <v>43.029297885701013</v>
      </c>
      <c r="AB269" s="17">
        <f t="shared" si="170"/>
        <v>41.308125970272968</v>
      </c>
      <c r="AC269" s="17">
        <f t="shared" si="171"/>
        <v>39.242719671759318</v>
      </c>
      <c r="AD269" s="17">
        <f t="shared" si="172"/>
        <v>39.242719671759318</v>
      </c>
      <c r="AE269" s="17">
        <f t="shared" ref="AE269:AE332" si="193">AD269/3600</f>
        <v>1.0900755464377588E-2</v>
      </c>
      <c r="AF269" s="17">
        <f>T269-AD269</f>
        <v>126.04067414465976</v>
      </c>
      <c r="AG269" s="17">
        <f t="shared" si="173"/>
        <v>3.5011298373516603E-2</v>
      </c>
      <c r="AH269" s="28">
        <f>0.5*'Ducati Panigale 1199 data'!$C$8*'WLTP class 3 v5'!F269^2</f>
        <v>2543.6141975308642</v>
      </c>
      <c r="AI269" s="17">
        <f t="shared" si="174"/>
        <v>2.5436141975308644</v>
      </c>
      <c r="AJ269" s="17" t="str">
        <f>IF(N269&lt;0, AI269, "0")</f>
        <v>0</v>
      </c>
      <c r="AK269" s="98">
        <f>AK268+AJ269</f>
        <v>556.22287191358009</v>
      </c>
      <c r="AL269" s="105">
        <f t="shared" si="175"/>
        <v>0.1545063533093278</v>
      </c>
      <c r="AM269" s="98">
        <f>IF(N269 &gt; 0, AI269, )</f>
        <v>2.5436141975308644</v>
      </c>
      <c r="AN269" s="98">
        <f t="shared" ref="AN269:AN332" si="194">AM269+AN268</f>
        <v>1558.5209830246908</v>
      </c>
      <c r="AO269" s="98">
        <f t="shared" si="176"/>
        <v>0.43292249528463633</v>
      </c>
      <c r="AP269" s="27">
        <f t="shared" si="177"/>
        <v>0</v>
      </c>
      <c r="AQ269" s="27">
        <f t="shared" si="178"/>
        <v>0</v>
      </c>
      <c r="AR269" s="27">
        <f t="shared" si="179"/>
        <v>0</v>
      </c>
      <c r="AS269" s="27">
        <f t="shared" si="180"/>
        <v>0</v>
      </c>
      <c r="AT269" s="27">
        <f t="shared" si="157"/>
        <v>0</v>
      </c>
      <c r="AU269" s="27">
        <f t="shared" si="157"/>
        <v>0</v>
      </c>
      <c r="AV269" s="27">
        <f t="shared" si="181"/>
        <v>0</v>
      </c>
      <c r="AW269" s="27">
        <f t="shared" si="182"/>
        <v>0</v>
      </c>
      <c r="AX269" s="27">
        <f t="shared" si="183"/>
        <v>0</v>
      </c>
      <c r="AY269" s="27">
        <f>AN269-AW269</f>
        <v>1558.5209830246908</v>
      </c>
      <c r="AZ269" s="110">
        <f t="shared" si="184"/>
        <v>0.43292249528463633</v>
      </c>
      <c r="BB269" s="65">
        <v>0</v>
      </c>
      <c r="BC269" s="83">
        <f t="shared" si="185"/>
        <v>0</v>
      </c>
      <c r="BD269" s="83">
        <f t="shared" si="186"/>
        <v>0</v>
      </c>
      <c r="BE269" s="83">
        <f t="shared" si="187"/>
        <v>0</v>
      </c>
      <c r="BF269" s="83">
        <f t="shared" si="188"/>
        <v>0</v>
      </c>
      <c r="BG269" s="83">
        <f t="shared" si="189"/>
        <v>0</v>
      </c>
    </row>
    <row r="270" spans="2:59">
      <c r="B270" s="9" t="s">
        <v>32</v>
      </c>
      <c r="C270" s="9">
        <v>259</v>
      </c>
      <c r="D270" s="9">
        <v>259</v>
      </c>
      <c r="E270" s="18">
        <v>17.899999999999999</v>
      </c>
      <c r="F270" s="66">
        <f t="shared" si="158"/>
        <v>4.9722222222222223</v>
      </c>
      <c r="G270" s="17">
        <f t="shared" si="190"/>
        <v>0.72222222222222232</v>
      </c>
      <c r="H270" s="17">
        <f t="shared" si="159"/>
        <v>130</v>
      </c>
      <c r="I270" s="28">
        <f>'Ducati Panigale 1199 data'!$C$8*G270</f>
        <v>200.7777777777778</v>
      </c>
      <c r="J270" s="28">
        <f>'Ducati Panigale 1199 data'!$C$8*'Ducati Panigale 1199 data'!$C$15*'Ducati Panigale 1199 data'!$C$10</f>
        <v>54.543600000000005</v>
      </c>
      <c r="K270" s="28">
        <f>(0.5*'Ducati Panigale 1199 data'!$C$12)*'Ducati Panigale 1199 data'!$C$14*'Ducati Panigale 1199 data'!$C$11*F270^2</f>
        <v>3.4979945891203705</v>
      </c>
      <c r="L270" s="28">
        <f t="shared" si="160"/>
        <v>258.81937236689816</v>
      </c>
      <c r="M270" s="28">
        <f t="shared" si="156"/>
        <v>1286.9074348242993</v>
      </c>
      <c r="N270" s="17">
        <f t="shared" si="161"/>
        <v>1.2869074348242993</v>
      </c>
      <c r="O270" s="105">
        <f t="shared" si="162"/>
        <v>0</v>
      </c>
      <c r="P270" s="105">
        <f t="shared" si="163"/>
        <v>0</v>
      </c>
      <c r="Q270" s="105">
        <f t="shared" si="191"/>
        <v>51.712050717340198</v>
      </c>
      <c r="R270" s="27">
        <f t="shared" si="164"/>
        <v>1.43644585325945E-2</v>
      </c>
      <c r="S270" s="98">
        <f t="shared" si="165"/>
        <v>1.2869074348242993</v>
      </c>
      <c r="T270" s="17">
        <f t="shared" si="192"/>
        <v>166.57030125124336</v>
      </c>
      <c r="U270" s="17">
        <f t="shared" si="166"/>
        <v>4.6269528125345377E-2</v>
      </c>
      <c r="V270" s="17">
        <f t="shared" si="167"/>
        <v>49.126448181473187</v>
      </c>
      <c r="W270" s="17">
        <f t="shared" si="168"/>
        <v>47.161390254214254</v>
      </c>
      <c r="X270" s="17">
        <f t="shared" si="168"/>
        <v>45.274934644045679</v>
      </c>
      <c r="Y270" s="17">
        <f t="shared" si="169"/>
        <v>44.822185297605223</v>
      </c>
      <c r="Z270" s="17">
        <f>Y270/3600</f>
        <v>1.2450607027112563E-2</v>
      </c>
      <c r="AA270" s="17">
        <f>0.96*Y270</f>
        <v>43.029297885701013</v>
      </c>
      <c r="AB270" s="17">
        <f t="shared" si="170"/>
        <v>41.308125970272968</v>
      </c>
      <c r="AC270" s="17">
        <f t="shared" si="171"/>
        <v>39.242719671759318</v>
      </c>
      <c r="AD270" s="17">
        <f t="shared" si="172"/>
        <v>39.242719671759318</v>
      </c>
      <c r="AE270" s="17">
        <f t="shared" si="193"/>
        <v>1.0900755464377588E-2</v>
      </c>
      <c r="AF270" s="17">
        <f>T270-AD270</f>
        <v>127.32758157948405</v>
      </c>
      <c r="AG270" s="17">
        <f t="shared" si="173"/>
        <v>3.5368772660967794E-2</v>
      </c>
      <c r="AH270" s="28">
        <f>0.5*'Ducati Panigale 1199 data'!$C$8*'WLTP class 3 v5'!F270^2</f>
        <v>3436.4961419753085</v>
      </c>
      <c r="AI270" s="17">
        <f t="shared" si="174"/>
        <v>3.4364961419753084</v>
      </c>
      <c r="AJ270" s="17" t="str">
        <f>IF(N270&lt;0, AI270, "0")</f>
        <v>0</v>
      </c>
      <c r="AK270" s="98">
        <f>AK269+AJ270</f>
        <v>556.22287191358009</v>
      </c>
      <c r="AL270" s="105">
        <f t="shared" si="175"/>
        <v>0.1545063533093278</v>
      </c>
      <c r="AM270" s="98">
        <f>IF(N270 &gt; 0, AI270, )</f>
        <v>3.4364961419753084</v>
      </c>
      <c r="AN270" s="98">
        <f t="shared" si="194"/>
        <v>1561.9574791666662</v>
      </c>
      <c r="AO270" s="98">
        <f t="shared" si="176"/>
        <v>0.43387707754629617</v>
      </c>
      <c r="AP270" s="27">
        <f t="shared" si="177"/>
        <v>0</v>
      </c>
      <c r="AQ270" s="27">
        <f t="shared" si="178"/>
        <v>0</v>
      </c>
      <c r="AR270" s="27">
        <f t="shared" si="179"/>
        <v>0</v>
      </c>
      <c r="AS270" s="27">
        <f t="shared" si="180"/>
        <v>0</v>
      </c>
      <c r="AT270" s="27">
        <f t="shared" si="157"/>
        <v>0</v>
      </c>
      <c r="AU270" s="27">
        <f t="shared" si="157"/>
        <v>0</v>
      </c>
      <c r="AV270" s="27">
        <f t="shared" si="181"/>
        <v>0</v>
      </c>
      <c r="AW270" s="27">
        <f t="shared" si="182"/>
        <v>0</v>
      </c>
      <c r="AX270" s="27">
        <f t="shared" si="183"/>
        <v>0</v>
      </c>
      <c r="AY270" s="27">
        <f>AN270-AW270</f>
        <v>1561.9574791666662</v>
      </c>
      <c r="AZ270" s="110">
        <f t="shared" si="184"/>
        <v>0.43387707754629617</v>
      </c>
      <c r="BB270" s="65">
        <v>0</v>
      </c>
      <c r="BC270" s="83">
        <f t="shared" si="185"/>
        <v>0</v>
      </c>
      <c r="BD270" s="83">
        <f t="shared" si="186"/>
        <v>0</v>
      </c>
      <c r="BE270" s="83">
        <f t="shared" si="187"/>
        <v>0</v>
      </c>
      <c r="BF270" s="83">
        <f t="shared" si="188"/>
        <v>0</v>
      </c>
      <c r="BG270" s="83">
        <f t="shared" si="189"/>
        <v>0</v>
      </c>
    </row>
    <row r="271" spans="2:59">
      <c r="B271" s="9" t="s">
        <v>32</v>
      </c>
      <c r="C271" s="9">
        <v>260</v>
      </c>
      <c r="D271" s="9">
        <v>260</v>
      </c>
      <c r="E271" s="18">
        <v>20.6</v>
      </c>
      <c r="F271" s="66">
        <f t="shared" si="158"/>
        <v>5.7222222222222223</v>
      </c>
      <c r="G271" s="17">
        <f t="shared" si="190"/>
        <v>0.73611111111111116</v>
      </c>
      <c r="H271" s="17">
        <f t="shared" si="159"/>
        <v>130.5</v>
      </c>
      <c r="I271" s="28">
        <f>'Ducati Panigale 1199 data'!$C$8*G271</f>
        <v>204.63888888888891</v>
      </c>
      <c r="J271" s="28">
        <f>'Ducati Panigale 1199 data'!$C$8*'Ducati Panigale 1199 data'!$C$15*'Ducati Panigale 1199 data'!$C$10</f>
        <v>54.543600000000005</v>
      </c>
      <c r="K271" s="28">
        <f>(0.5*'Ducati Panigale 1199 data'!$C$12)*'Ducati Panigale 1199 data'!$C$14*'Ducati Panigale 1199 data'!$C$11*F271^2</f>
        <v>4.6328422453703713</v>
      </c>
      <c r="L271" s="28">
        <f t="shared" si="160"/>
        <v>263.81533113425934</v>
      </c>
      <c r="M271" s="28">
        <f t="shared" si="156"/>
        <v>1509.609950379373</v>
      </c>
      <c r="N271" s="17">
        <f t="shared" si="161"/>
        <v>1.509609950379373</v>
      </c>
      <c r="O271" s="105">
        <f t="shared" si="162"/>
        <v>0</v>
      </c>
      <c r="P271" s="105">
        <f t="shared" si="163"/>
        <v>0</v>
      </c>
      <c r="Q271" s="105">
        <f t="shared" si="191"/>
        <v>51.712050717340198</v>
      </c>
      <c r="R271" s="27">
        <f t="shared" si="164"/>
        <v>1.43644585325945E-2</v>
      </c>
      <c r="S271" s="98">
        <f t="shared" si="165"/>
        <v>1.509609950379373</v>
      </c>
      <c r="T271" s="17">
        <f t="shared" si="192"/>
        <v>168.07991120162274</v>
      </c>
      <c r="U271" s="17">
        <f t="shared" si="166"/>
        <v>4.6688864222672981E-2</v>
      </c>
      <c r="V271" s="17">
        <f t="shared" si="167"/>
        <v>49.126448181473187</v>
      </c>
      <c r="W271" s="17">
        <f t="shared" si="168"/>
        <v>47.161390254214254</v>
      </c>
      <c r="X271" s="17">
        <f t="shared" si="168"/>
        <v>45.274934644045679</v>
      </c>
      <c r="Y271" s="17">
        <f t="shared" si="169"/>
        <v>44.822185297605223</v>
      </c>
      <c r="Z271" s="17">
        <f>Y271/3600</f>
        <v>1.2450607027112563E-2</v>
      </c>
      <c r="AA271" s="17">
        <f>0.96*Y271</f>
        <v>43.029297885701013</v>
      </c>
      <c r="AB271" s="17">
        <f t="shared" si="170"/>
        <v>41.308125970272968</v>
      </c>
      <c r="AC271" s="17">
        <f t="shared" si="171"/>
        <v>39.242719671759318</v>
      </c>
      <c r="AD271" s="17">
        <f t="shared" si="172"/>
        <v>39.242719671759318</v>
      </c>
      <c r="AE271" s="17">
        <f t="shared" si="193"/>
        <v>1.0900755464377588E-2</v>
      </c>
      <c r="AF271" s="17">
        <f>T271-AD271</f>
        <v>128.83719152986342</v>
      </c>
      <c r="AG271" s="17">
        <f t="shared" si="173"/>
        <v>3.5788108758295391E-2</v>
      </c>
      <c r="AH271" s="28">
        <f>0.5*'Ducati Panigale 1199 data'!$C$8*'WLTP class 3 v5'!F271^2</f>
        <v>4551.391975308642</v>
      </c>
      <c r="AI271" s="17">
        <f t="shared" si="174"/>
        <v>4.5513919753086416</v>
      </c>
      <c r="AJ271" s="17" t="str">
        <f>IF(N271&lt;0, AI271, "0")</f>
        <v>0</v>
      </c>
      <c r="AK271" s="98">
        <f>AK270+AJ271</f>
        <v>556.22287191358009</v>
      </c>
      <c r="AL271" s="105">
        <f t="shared" si="175"/>
        <v>0.1545063533093278</v>
      </c>
      <c r="AM271" s="98">
        <f>IF(N271 &gt; 0, AI271, )</f>
        <v>4.5513919753086416</v>
      </c>
      <c r="AN271" s="98">
        <f t="shared" si="194"/>
        <v>1566.5088711419749</v>
      </c>
      <c r="AO271" s="98">
        <f t="shared" si="176"/>
        <v>0.43514135309499302</v>
      </c>
      <c r="AP271" s="27">
        <f t="shared" si="177"/>
        <v>0</v>
      </c>
      <c r="AQ271" s="27">
        <f t="shared" si="178"/>
        <v>0</v>
      </c>
      <c r="AR271" s="27">
        <f t="shared" si="179"/>
        <v>0</v>
      </c>
      <c r="AS271" s="27">
        <f t="shared" si="180"/>
        <v>0</v>
      </c>
      <c r="AT271" s="27">
        <f t="shared" si="157"/>
        <v>0</v>
      </c>
      <c r="AU271" s="27">
        <f t="shared" si="157"/>
        <v>0</v>
      </c>
      <c r="AV271" s="27">
        <f t="shared" si="181"/>
        <v>0</v>
      </c>
      <c r="AW271" s="27">
        <f t="shared" si="182"/>
        <v>0</v>
      </c>
      <c r="AX271" s="27">
        <f t="shared" si="183"/>
        <v>0</v>
      </c>
      <c r="AY271" s="27">
        <f>AN271-AW271</f>
        <v>1566.5088711419749</v>
      </c>
      <c r="AZ271" s="110">
        <f t="shared" si="184"/>
        <v>0.43514135309499302</v>
      </c>
      <c r="BB271" s="65">
        <v>0</v>
      </c>
      <c r="BC271" s="83">
        <f t="shared" si="185"/>
        <v>0</v>
      </c>
      <c r="BD271" s="83">
        <f t="shared" si="186"/>
        <v>0</v>
      </c>
      <c r="BE271" s="83">
        <f t="shared" si="187"/>
        <v>0</v>
      </c>
      <c r="BF271" s="83">
        <f t="shared" si="188"/>
        <v>0</v>
      </c>
      <c r="BG271" s="83">
        <f t="shared" si="189"/>
        <v>0</v>
      </c>
    </row>
    <row r="272" spans="2:59">
      <c r="B272" s="9" t="s">
        <v>32</v>
      </c>
      <c r="C272" s="9">
        <v>261</v>
      </c>
      <c r="D272" s="9">
        <v>261</v>
      </c>
      <c r="E272" s="18">
        <v>23.2</v>
      </c>
      <c r="F272" s="66">
        <f t="shared" si="158"/>
        <v>6.4444444444444446</v>
      </c>
      <c r="G272" s="17">
        <f t="shared" si="190"/>
        <v>0.70833333333333304</v>
      </c>
      <c r="H272" s="17">
        <f t="shared" si="159"/>
        <v>131</v>
      </c>
      <c r="I272" s="28">
        <f>'Ducati Panigale 1199 data'!$C$8*G272</f>
        <v>196.91666666666657</v>
      </c>
      <c r="J272" s="28">
        <f>'Ducati Panigale 1199 data'!$C$8*'Ducati Panigale 1199 data'!$C$15*'Ducati Panigale 1199 data'!$C$10</f>
        <v>54.543600000000005</v>
      </c>
      <c r="K272" s="28">
        <f>(0.5*'Ducati Panigale 1199 data'!$C$12)*'Ducati Panigale 1199 data'!$C$14*'Ducati Panigale 1199 data'!$C$11*F272^2</f>
        <v>5.8760981481481496</v>
      </c>
      <c r="L272" s="28">
        <f t="shared" si="160"/>
        <v>257.33636481481471</v>
      </c>
      <c r="M272" s="28">
        <f t="shared" si="156"/>
        <v>1658.3899065843616</v>
      </c>
      <c r="N272" s="17">
        <f t="shared" si="161"/>
        <v>1.6583899065843617</v>
      </c>
      <c r="O272" s="105">
        <f t="shared" si="162"/>
        <v>0</v>
      </c>
      <c r="P272" s="105">
        <f t="shared" si="163"/>
        <v>0</v>
      </c>
      <c r="Q272" s="105">
        <f t="shared" si="191"/>
        <v>51.712050717340198</v>
      </c>
      <c r="R272" s="27">
        <f t="shared" si="164"/>
        <v>1.43644585325945E-2</v>
      </c>
      <c r="S272" s="98">
        <f t="shared" si="165"/>
        <v>1.6583899065843617</v>
      </c>
      <c r="T272" s="17">
        <f t="shared" si="192"/>
        <v>169.73830110820711</v>
      </c>
      <c r="U272" s="17">
        <f t="shared" si="166"/>
        <v>4.7149528085613089E-2</v>
      </c>
      <c r="V272" s="17">
        <f t="shared" si="167"/>
        <v>49.126448181473187</v>
      </c>
      <c r="W272" s="17">
        <f t="shared" si="168"/>
        <v>47.161390254214254</v>
      </c>
      <c r="X272" s="17">
        <f t="shared" si="168"/>
        <v>45.274934644045679</v>
      </c>
      <c r="Y272" s="17">
        <f t="shared" si="169"/>
        <v>44.822185297605223</v>
      </c>
      <c r="Z272" s="17">
        <f>Y272/3600</f>
        <v>1.2450607027112563E-2</v>
      </c>
      <c r="AA272" s="17">
        <f>0.96*Y272</f>
        <v>43.029297885701013</v>
      </c>
      <c r="AB272" s="17">
        <f t="shared" si="170"/>
        <v>41.308125970272968</v>
      </c>
      <c r="AC272" s="17">
        <f t="shared" si="171"/>
        <v>39.242719671759318</v>
      </c>
      <c r="AD272" s="17">
        <f t="shared" si="172"/>
        <v>39.242719671759318</v>
      </c>
      <c r="AE272" s="17">
        <f t="shared" si="193"/>
        <v>1.0900755464377588E-2</v>
      </c>
      <c r="AF272" s="17">
        <f>T272-AD272</f>
        <v>130.49558143644779</v>
      </c>
      <c r="AG272" s="17">
        <f t="shared" si="173"/>
        <v>3.6248772621235499E-2</v>
      </c>
      <c r="AH272" s="28">
        <f>0.5*'Ducati Panigale 1199 data'!$C$8*'WLTP class 3 v5'!F272^2</f>
        <v>5772.7901234567908</v>
      </c>
      <c r="AI272" s="17">
        <f t="shared" si="174"/>
        <v>5.7727901234567911</v>
      </c>
      <c r="AJ272" s="17" t="str">
        <f>IF(N272&lt;0, AI272, "0")</f>
        <v>0</v>
      </c>
      <c r="AK272" s="98">
        <f>AK271+AJ272</f>
        <v>556.22287191358009</v>
      </c>
      <c r="AL272" s="105">
        <f t="shared" si="175"/>
        <v>0.1545063533093278</v>
      </c>
      <c r="AM272" s="98">
        <f>IF(N272 &gt; 0, AI272, )</f>
        <v>5.7727901234567911</v>
      </c>
      <c r="AN272" s="98">
        <f t="shared" si="194"/>
        <v>1572.2816612654317</v>
      </c>
      <c r="AO272" s="98">
        <f t="shared" si="176"/>
        <v>0.43674490590706438</v>
      </c>
      <c r="AP272" s="27">
        <f t="shared" si="177"/>
        <v>0</v>
      </c>
      <c r="AQ272" s="27">
        <f t="shared" si="178"/>
        <v>0</v>
      </c>
      <c r="AR272" s="27">
        <f t="shared" si="179"/>
        <v>0</v>
      </c>
      <c r="AS272" s="27">
        <f t="shared" si="180"/>
        <v>0</v>
      </c>
      <c r="AT272" s="27">
        <f t="shared" si="157"/>
        <v>0</v>
      </c>
      <c r="AU272" s="27">
        <f t="shared" si="157"/>
        <v>0</v>
      </c>
      <c r="AV272" s="27">
        <f t="shared" si="181"/>
        <v>0</v>
      </c>
      <c r="AW272" s="27">
        <f t="shared" si="182"/>
        <v>0</v>
      </c>
      <c r="AX272" s="27">
        <f t="shared" si="183"/>
        <v>0</v>
      </c>
      <c r="AY272" s="27">
        <f>AN272-AW272</f>
        <v>1572.2816612654317</v>
      </c>
      <c r="AZ272" s="110">
        <f t="shared" si="184"/>
        <v>0.43674490590706438</v>
      </c>
      <c r="BB272" s="65">
        <v>0</v>
      </c>
      <c r="BC272" s="83">
        <f t="shared" si="185"/>
        <v>0</v>
      </c>
      <c r="BD272" s="83">
        <f t="shared" si="186"/>
        <v>0</v>
      </c>
      <c r="BE272" s="83">
        <f t="shared" si="187"/>
        <v>0</v>
      </c>
      <c r="BF272" s="83">
        <f t="shared" si="188"/>
        <v>0</v>
      </c>
      <c r="BG272" s="83">
        <f t="shared" si="189"/>
        <v>0</v>
      </c>
    </row>
    <row r="273" spans="2:59">
      <c r="B273" s="9" t="s">
        <v>32</v>
      </c>
      <c r="C273" s="9">
        <v>262</v>
      </c>
      <c r="D273" s="9">
        <v>262</v>
      </c>
      <c r="E273" s="18">
        <v>25.7</v>
      </c>
      <c r="F273" s="66">
        <f t="shared" si="158"/>
        <v>7.1388888888888893</v>
      </c>
      <c r="G273" s="17">
        <f t="shared" si="190"/>
        <v>0.76388888888888884</v>
      </c>
      <c r="H273" s="17">
        <f t="shared" si="159"/>
        <v>131.5</v>
      </c>
      <c r="I273" s="28">
        <f>'Ducati Panigale 1199 data'!$C$8*G273</f>
        <v>212.36111111111109</v>
      </c>
      <c r="J273" s="28">
        <f>'Ducati Panigale 1199 data'!$C$8*'Ducati Panigale 1199 data'!$C$15*'Ducati Panigale 1199 data'!$C$10</f>
        <v>54.543600000000005</v>
      </c>
      <c r="K273" s="28">
        <f>(0.5*'Ducati Panigale 1199 data'!$C$12)*'Ducati Panigale 1199 data'!$C$14*'Ducati Panigale 1199 data'!$C$11*F273^2</f>
        <v>7.2107313946759275</v>
      </c>
      <c r="L273" s="28">
        <f t="shared" si="160"/>
        <v>274.11544250578703</v>
      </c>
      <c r="M273" s="28">
        <f t="shared" si="156"/>
        <v>1956.8796867774242</v>
      </c>
      <c r="N273" s="17">
        <f t="shared" si="161"/>
        <v>1.9568796867774243</v>
      </c>
      <c r="O273" s="105">
        <f t="shared" si="162"/>
        <v>0</v>
      </c>
      <c r="P273" s="105">
        <f t="shared" si="163"/>
        <v>0</v>
      </c>
      <c r="Q273" s="105">
        <f t="shared" si="191"/>
        <v>51.712050717340198</v>
      </c>
      <c r="R273" s="27">
        <f t="shared" si="164"/>
        <v>1.43644585325945E-2</v>
      </c>
      <c r="S273" s="98">
        <f t="shared" si="165"/>
        <v>1.9568796867774243</v>
      </c>
      <c r="T273" s="17">
        <f t="shared" si="192"/>
        <v>171.69518079498454</v>
      </c>
      <c r="U273" s="17">
        <f t="shared" si="166"/>
        <v>4.7693105776384595E-2</v>
      </c>
      <c r="V273" s="17">
        <f t="shared" si="167"/>
        <v>49.126448181473187</v>
      </c>
      <c r="W273" s="17">
        <f t="shared" si="168"/>
        <v>47.161390254214254</v>
      </c>
      <c r="X273" s="17">
        <f t="shared" si="168"/>
        <v>45.274934644045679</v>
      </c>
      <c r="Y273" s="17">
        <f t="shared" si="169"/>
        <v>44.822185297605223</v>
      </c>
      <c r="Z273" s="17">
        <f>Y273/3600</f>
        <v>1.2450607027112563E-2</v>
      </c>
      <c r="AA273" s="17">
        <f>0.96*Y273</f>
        <v>43.029297885701013</v>
      </c>
      <c r="AB273" s="17">
        <f t="shared" si="170"/>
        <v>41.308125970272968</v>
      </c>
      <c r="AC273" s="17">
        <f t="shared" si="171"/>
        <v>39.242719671759318</v>
      </c>
      <c r="AD273" s="17">
        <f t="shared" si="172"/>
        <v>39.242719671759318</v>
      </c>
      <c r="AE273" s="17">
        <f t="shared" si="193"/>
        <v>1.0900755464377588E-2</v>
      </c>
      <c r="AF273" s="17">
        <f>T273-AD273</f>
        <v>132.45246112322522</v>
      </c>
      <c r="AG273" s="17">
        <f t="shared" si="173"/>
        <v>3.6792350312007005E-2</v>
      </c>
      <c r="AH273" s="28">
        <f>0.5*'Ducati Panigale 1199 data'!$C$8*'WLTP class 3 v5'!F273^2</f>
        <v>7083.9591049382725</v>
      </c>
      <c r="AI273" s="17">
        <f t="shared" si="174"/>
        <v>7.0839591049382724</v>
      </c>
      <c r="AJ273" s="17" t="str">
        <f>IF(N273&lt;0, AI273, "0")</f>
        <v>0</v>
      </c>
      <c r="AK273" s="98">
        <f>AK272+AJ273</f>
        <v>556.22287191358009</v>
      </c>
      <c r="AL273" s="105">
        <f t="shared" si="175"/>
        <v>0.1545063533093278</v>
      </c>
      <c r="AM273" s="98">
        <f>IF(N273 &gt; 0, AI273, )</f>
        <v>7.0839591049382724</v>
      </c>
      <c r="AN273" s="98">
        <f t="shared" si="194"/>
        <v>1579.3656203703699</v>
      </c>
      <c r="AO273" s="98">
        <f t="shared" si="176"/>
        <v>0.43871267232510275</v>
      </c>
      <c r="AP273" s="27">
        <f t="shared" si="177"/>
        <v>0</v>
      </c>
      <c r="AQ273" s="27">
        <f t="shared" si="178"/>
        <v>0</v>
      </c>
      <c r="AR273" s="27">
        <f t="shared" si="179"/>
        <v>0</v>
      </c>
      <c r="AS273" s="27">
        <f t="shared" si="180"/>
        <v>0</v>
      </c>
      <c r="AT273" s="27">
        <f t="shared" si="157"/>
        <v>0</v>
      </c>
      <c r="AU273" s="27">
        <f t="shared" si="157"/>
        <v>0</v>
      </c>
      <c r="AV273" s="27">
        <f t="shared" si="181"/>
        <v>0</v>
      </c>
      <c r="AW273" s="27">
        <f t="shared" si="182"/>
        <v>0</v>
      </c>
      <c r="AX273" s="27">
        <f t="shared" si="183"/>
        <v>0</v>
      </c>
      <c r="AY273" s="27">
        <f>AN273-AW273</f>
        <v>1579.3656203703699</v>
      </c>
      <c r="AZ273" s="110">
        <f t="shared" si="184"/>
        <v>0.43871267232510275</v>
      </c>
      <c r="BB273" s="65">
        <v>0</v>
      </c>
      <c r="BC273" s="83">
        <f t="shared" si="185"/>
        <v>0</v>
      </c>
      <c r="BD273" s="83">
        <f t="shared" si="186"/>
        <v>0</v>
      </c>
      <c r="BE273" s="83">
        <f t="shared" si="187"/>
        <v>0</v>
      </c>
      <c r="BF273" s="83">
        <f t="shared" si="188"/>
        <v>0</v>
      </c>
      <c r="BG273" s="83">
        <f t="shared" si="189"/>
        <v>0</v>
      </c>
    </row>
    <row r="274" spans="2:59">
      <c r="B274" s="9" t="s">
        <v>32</v>
      </c>
      <c r="C274" s="9">
        <v>263</v>
      </c>
      <c r="D274" s="9">
        <v>263</v>
      </c>
      <c r="E274" s="18">
        <v>28.7</v>
      </c>
      <c r="F274" s="66">
        <f t="shared" si="158"/>
        <v>7.9722222222222223</v>
      </c>
      <c r="G274" s="17">
        <f t="shared" si="190"/>
        <v>0.94444444444444453</v>
      </c>
      <c r="H274" s="17">
        <f t="shared" si="159"/>
        <v>132</v>
      </c>
      <c r="I274" s="28">
        <f>'Ducati Panigale 1199 data'!$C$8*G274</f>
        <v>262.5555555555556</v>
      </c>
      <c r="J274" s="28">
        <f>'Ducati Panigale 1199 data'!$C$8*'Ducati Panigale 1199 data'!$C$15*'Ducati Panigale 1199 data'!$C$10</f>
        <v>54.543600000000005</v>
      </c>
      <c r="K274" s="28">
        <f>(0.5*'Ducati Panigale 1199 data'!$C$12)*'Ducati Panigale 1199 data'!$C$14*'Ducati Panigale 1199 data'!$C$11*F274^2</f>
        <v>8.9924258391203722</v>
      </c>
      <c r="L274" s="28">
        <f t="shared" si="160"/>
        <v>326.09158139467598</v>
      </c>
      <c r="M274" s="28">
        <f t="shared" si="156"/>
        <v>2599.6745516742226</v>
      </c>
      <c r="N274" s="17">
        <f t="shared" si="161"/>
        <v>2.5996745516742226</v>
      </c>
      <c r="O274" s="105">
        <f t="shared" si="162"/>
        <v>0</v>
      </c>
      <c r="P274" s="105">
        <f t="shared" si="163"/>
        <v>0</v>
      </c>
      <c r="Q274" s="105">
        <f t="shared" si="191"/>
        <v>51.712050717340198</v>
      </c>
      <c r="R274" s="27">
        <f t="shared" si="164"/>
        <v>1.43644585325945E-2</v>
      </c>
      <c r="S274" s="98">
        <f t="shared" si="165"/>
        <v>2.5996745516742226</v>
      </c>
      <c r="T274" s="17">
        <f t="shared" si="192"/>
        <v>174.29485534665875</v>
      </c>
      <c r="U274" s="17">
        <f t="shared" si="166"/>
        <v>4.8415237596294097E-2</v>
      </c>
      <c r="V274" s="17">
        <f t="shared" si="167"/>
        <v>49.126448181473187</v>
      </c>
      <c r="W274" s="17">
        <f t="shared" si="168"/>
        <v>47.161390254214254</v>
      </c>
      <c r="X274" s="17">
        <f t="shared" si="168"/>
        <v>45.274934644045679</v>
      </c>
      <c r="Y274" s="17">
        <f t="shared" si="169"/>
        <v>44.822185297605223</v>
      </c>
      <c r="Z274" s="17">
        <f>Y274/3600</f>
        <v>1.2450607027112563E-2</v>
      </c>
      <c r="AA274" s="17">
        <f>0.96*Y274</f>
        <v>43.029297885701013</v>
      </c>
      <c r="AB274" s="17">
        <f t="shared" si="170"/>
        <v>41.308125970272968</v>
      </c>
      <c r="AC274" s="17">
        <f t="shared" si="171"/>
        <v>39.242719671759318</v>
      </c>
      <c r="AD274" s="17">
        <f t="shared" si="172"/>
        <v>39.242719671759318</v>
      </c>
      <c r="AE274" s="17">
        <f t="shared" si="193"/>
        <v>1.0900755464377588E-2</v>
      </c>
      <c r="AF274" s="17">
        <f>T274-AD274</f>
        <v>135.05213567489943</v>
      </c>
      <c r="AG274" s="17">
        <f t="shared" si="173"/>
        <v>3.7514482131916507E-2</v>
      </c>
      <c r="AH274" s="28">
        <f>0.5*'Ducati Panigale 1199 data'!$C$8*'WLTP class 3 v5'!F274^2</f>
        <v>8834.3294753086429</v>
      </c>
      <c r="AI274" s="17">
        <f t="shared" si="174"/>
        <v>8.8343294753086425</v>
      </c>
      <c r="AJ274" s="17" t="str">
        <f>IF(N274&lt;0, AI274, "0")</f>
        <v>0</v>
      </c>
      <c r="AK274" s="98">
        <f>AK273+AJ274</f>
        <v>556.22287191358009</v>
      </c>
      <c r="AL274" s="105">
        <f t="shared" si="175"/>
        <v>0.1545063533093278</v>
      </c>
      <c r="AM274" s="98">
        <f>IF(N274 &gt; 0, AI274, )</f>
        <v>8.8343294753086425</v>
      </c>
      <c r="AN274" s="98">
        <f t="shared" si="194"/>
        <v>1588.1999498456785</v>
      </c>
      <c r="AO274" s="98">
        <f t="shared" si="176"/>
        <v>0.44116665273491068</v>
      </c>
      <c r="AP274" s="27">
        <f t="shared" si="177"/>
        <v>0</v>
      </c>
      <c r="AQ274" s="27">
        <f t="shared" si="178"/>
        <v>0</v>
      </c>
      <c r="AR274" s="27">
        <f t="shared" si="179"/>
        <v>0</v>
      </c>
      <c r="AS274" s="27">
        <f t="shared" si="180"/>
        <v>0</v>
      </c>
      <c r="AT274" s="27">
        <f t="shared" si="157"/>
        <v>0</v>
      </c>
      <c r="AU274" s="27">
        <f t="shared" si="157"/>
        <v>0</v>
      </c>
      <c r="AV274" s="27">
        <f t="shared" si="181"/>
        <v>0</v>
      </c>
      <c r="AW274" s="27">
        <f t="shared" si="182"/>
        <v>0</v>
      </c>
      <c r="AX274" s="27">
        <f t="shared" si="183"/>
        <v>0</v>
      </c>
      <c r="AY274" s="27">
        <f>AN274-AW274</f>
        <v>1588.1999498456785</v>
      </c>
      <c r="AZ274" s="110">
        <f t="shared" si="184"/>
        <v>0.44116665273491068</v>
      </c>
      <c r="BB274" s="65">
        <v>0</v>
      </c>
      <c r="BC274" s="83">
        <f t="shared" si="185"/>
        <v>0</v>
      </c>
      <c r="BD274" s="83">
        <f t="shared" si="186"/>
        <v>0</v>
      </c>
      <c r="BE274" s="83">
        <f t="shared" si="187"/>
        <v>0</v>
      </c>
      <c r="BF274" s="83">
        <f t="shared" si="188"/>
        <v>0</v>
      </c>
      <c r="BG274" s="83">
        <f t="shared" si="189"/>
        <v>0</v>
      </c>
    </row>
    <row r="275" spans="2:59">
      <c r="B275" s="9" t="s">
        <v>32</v>
      </c>
      <c r="C275" s="9">
        <v>264</v>
      </c>
      <c r="D275" s="9">
        <v>264</v>
      </c>
      <c r="E275" s="18">
        <v>32.5</v>
      </c>
      <c r="F275" s="66">
        <f t="shared" si="158"/>
        <v>9.0277777777777786</v>
      </c>
      <c r="G275" s="17">
        <f t="shared" si="190"/>
        <v>1.0277777777777781</v>
      </c>
      <c r="H275" s="17">
        <f t="shared" si="159"/>
        <v>132.5</v>
      </c>
      <c r="I275" s="28">
        <f>'Ducati Panigale 1199 data'!$C$8*G275</f>
        <v>285.72222222222234</v>
      </c>
      <c r="J275" s="28">
        <f>'Ducati Panigale 1199 data'!$C$8*'Ducati Panigale 1199 data'!$C$15*'Ducati Panigale 1199 data'!$C$10</f>
        <v>54.543600000000005</v>
      </c>
      <c r="K275" s="28">
        <f>(0.5*'Ducati Panigale 1199 data'!$C$12)*'Ducati Panigale 1199 data'!$C$14*'Ducati Panigale 1199 data'!$C$11*F275^2</f>
        <v>11.531340422453706</v>
      </c>
      <c r="L275" s="28">
        <f t="shared" si="160"/>
        <v>351.79716264467606</v>
      </c>
      <c r="M275" s="28">
        <f t="shared" si="156"/>
        <v>3175.9466072088812</v>
      </c>
      <c r="N275" s="17">
        <f t="shared" si="161"/>
        <v>3.1759466072088811</v>
      </c>
      <c r="O275" s="105">
        <f t="shared" si="162"/>
        <v>0</v>
      </c>
      <c r="P275" s="105">
        <f t="shared" si="163"/>
        <v>0</v>
      </c>
      <c r="Q275" s="105">
        <f t="shared" si="191"/>
        <v>51.712050717340198</v>
      </c>
      <c r="R275" s="27">
        <f t="shared" si="164"/>
        <v>1.43644585325945E-2</v>
      </c>
      <c r="S275" s="98">
        <f t="shared" si="165"/>
        <v>3.1759466072088811</v>
      </c>
      <c r="T275" s="17">
        <f t="shared" si="192"/>
        <v>177.47080195386764</v>
      </c>
      <c r="U275" s="17">
        <f t="shared" si="166"/>
        <v>4.9297444987185454E-2</v>
      </c>
      <c r="V275" s="17">
        <f t="shared" si="167"/>
        <v>49.126448181473187</v>
      </c>
      <c r="W275" s="17">
        <f t="shared" si="168"/>
        <v>47.161390254214254</v>
      </c>
      <c r="X275" s="17">
        <f t="shared" si="168"/>
        <v>45.274934644045679</v>
      </c>
      <c r="Y275" s="17">
        <f t="shared" si="169"/>
        <v>44.822185297605223</v>
      </c>
      <c r="Z275" s="17">
        <f>Y275/3600</f>
        <v>1.2450607027112563E-2</v>
      </c>
      <c r="AA275" s="17">
        <f>0.96*Y275</f>
        <v>43.029297885701013</v>
      </c>
      <c r="AB275" s="17">
        <f t="shared" si="170"/>
        <v>41.308125970272968</v>
      </c>
      <c r="AC275" s="17">
        <f t="shared" si="171"/>
        <v>39.242719671759318</v>
      </c>
      <c r="AD275" s="17">
        <f t="shared" si="172"/>
        <v>39.242719671759318</v>
      </c>
      <c r="AE275" s="17">
        <f t="shared" si="193"/>
        <v>1.0900755464377588E-2</v>
      </c>
      <c r="AF275" s="17">
        <f>T275-AD275</f>
        <v>138.22808228210832</v>
      </c>
      <c r="AG275" s="17">
        <f t="shared" si="173"/>
        <v>3.8396689522807864E-2</v>
      </c>
      <c r="AH275" s="28">
        <f>0.5*'Ducati Panigale 1199 data'!$C$8*'WLTP class 3 v5'!F275^2</f>
        <v>11328.60725308642</v>
      </c>
      <c r="AI275" s="17">
        <f t="shared" si="174"/>
        <v>11.328607253086421</v>
      </c>
      <c r="AJ275" s="17" t="str">
        <f>IF(N275&lt;0, AI275, "0")</f>
        <v>0</v>
      </c>
      <c r="AK275" s="98">
        <f>AK274+AJ275</f>
        <v>556.22287191358009</v>
      </c>
      <c r="AL275" s="105">
        <f t="shared" si="175"/>
        <v>0.1545063533093278</v>
      </c>
      <c r="AM275" s="98">
        <f>IF(N275 &gt; 0, AI275, )</f>
        <v>11.328607253086421</v>
      </c>
      <c r="AN275" s="98">
        <f t="shared" si="194"/>
        <v>1599.5285570987648</v>
      </c>
      <c r="AO275" s="98">
        <f t="shared" si="176"/>
        <v>0.44431348808299026</v>
      </c>
      <c r="AP275" s="27">
        <f t="shared" si="177"/>
        <v>0</v>
      </c>
      <c r="AQ275" s="27">
        <f t="shared" si="178"/>
        <v>0</v>
      </c>
      <c r="AR275" s="27">
        <f t="shared" si="179"/>
        <v>0</v>
      </c>
      <c r="AS275" s="27">
        <f t="shared" si="180"/>
        <v>0</v>
      </c>
      <c r="AT275" s="27">
        <f t="shared" si="157"/>
        <v>0</v>
      </c>
      <c r="AU275" s="27">
        <f t="shared" si="157"/>
        <v>0</v>
      </c>
      <c r="AV275" s="27">
        <f t="shared" si="181"/>
        <v>0</v>
      </c>
      <c r="AW275" s="27">
        <f t="shared" si="182"/>
        <v>0</v>
      </c>
      <c r="AX275" s="27">
        <f t="shared" si="183"/>
        <v>0</v>
      </c>
      <c r="AY275" s="27">
        <f>AN275-AW275</f>
        <v>1599.5285570987648</v>
      </c>
      <c r="AZ275" s="110">
        <f t="shared" si="184"/>
        <v>0.44431348808299026</v>
      </c>
      <c r="BB275" s="65">
        <v>0</v>
      </c>
      <c r="BC275" s="83">
        <f t="shared" si="185"/>
        <v>0</v>
      </c>
      <c r="BD275" s="83">
        <f t="shared" si="186"/>
        <v>0</v>
      </c>
      <c r="BE275" s="83">
        <f t="shared" si="187"/>
        <v>0</v>
      </c>
      <c r="BF275" s="83">
        <f t="shared" si="188"/>
        <v>0</v>
      </c>
      <c r="BG275" s="83">
        <f t="shared" si="189"/>
        <v>0</v>
      </c>
    </row>
    <row r="276" spans="2:59">
      <c r="B276" s="9" t="s">
        <v>32</v>
      </c>
      <c r="C276" s="9">
        <v>265</v>
      </c>
      <c r="D276" s="9">
        <v>265</v>
      </c>
      <c r="E276" s="18">
        <v>36.1</v>
      </c>
      <c r="F276" s="66">
        <f t="shared" si="158"/>
        <v>10.027777777777779</v>
      </c>
      <c r="G276" s="17">
        <f t="shared" si="190"/>
        <v>0.90277777777777779</v>
      </c>
      <c r="H276" s="17">
        <f t="shared" si="159"/>
        <v>133</v>
      </c>
      <c r="I276" s="28">
        <f>'Ducati Panigale 1199 data'!$C$8*G276</f>
        <v>250.97222222222223</v>
      </c>
      <c r="J276" s="28">
        <f>'Ducati Panigale 1199 data'!$C$8*'Ducati Panigale 1199 data'!$C$15*'Ducati Panigale 1199 data'!$C$10</f>
        <v>54.543600000000005</v>
      </c>
      <c r="K276" s="28">
        <f>(0.5*'Ducati Panigale 1199 data'!$C$12)*'Ducati Panigale 1199 data'!$C$14*'Ducati Panigale 1199 data'!$C$11*F276^2</f>
        <v>14.227463339120373</v>
      </c>
      <c r="L276" s="28">
        <f t="shared" si="160"/>
        <v>319.74328556134265</v>
      </c>
      <c r="M276" s="28">
        <f t="shared" si="156"/>
        <v>3206.3146135456864</v>
      </c>
      <c r="N276" s="17">
        <f t="shared" si="161"/>
        <v>3.2063146135456866</v>
      </c>
      <c r="O276" s="105">
        <f t="shared" si="162"/>
        <v>0</v>
      </c>
      <c r="P276" s="105">
        <f t="shared" si="163"/>
        <v>0</v>
      </c>
      <c r="Q276" s="105">
        <f t="shared" si="191"/>
        <v>51.712050717340198</v>
      </c>
      <c r="R276" s="27">
        <f t="shared" si="164"/>
        <v>1.43644585325945E-2</v>
      </c>
      <c r="S276" s="98">
        <f t="shared" si="165"/>
        <v>3.2063146135456866</v>
      </c>
      <c r="T276" s="17">
        <f t="shared" si="192"/>
        <v>180.67711656741332</v>
      </c>
      <c r="U276" s="17">
        <f t="shared" si="166"/>
        <v>5.0188087935392589E-2</v>
      </c>
      <c r="V276" s="17">
        <f t="shared" si="167"/>
        <v>49.126448181473187</v>
      </c>
      <c r="W276" s="17">
        <f t="shared" si="168"/>
        <v>47.161390254214254</v>
      </c>
      <c r="X276" s="17">
        <f t="shared" si="168"/>
        <v>45.274934644045679</v>
      </c>
      <c r="Y276" s="17">
        <f t="shared" si="169"/>
        <v>44.822185297605223</v>
      </c>
      <c r="Z276" s="17">
        <f>Y276/3600</f>
        <v>1.2450607027112563E-2</v>
      </c>
      <c r="AA276" s="17">
        <f>0.96*Y276</f>
        <v>43.029297885701013</v>
      </c>
      <c r="AB276" s="17">
        <f t="shared" si="170"/>
        <v>41.308125970272968</v>
      </c>
      <c r="AC276" s="17">
        <f t="shared" si="171"/>
        <v>39.242719671759318</v>
      </c>
      <c r="AD276" s="17">
        <f t="shared" si="172"/>
        <v>39.242719671759318</v>
      </c>
      <c r="AE276" s="17">
        <f t="shared" si="193"/>
        <v>1.0900755464377588E-2</v>
      </c>
      <c r="AF276" s="17">
        <f>T276-AD276</f>
        <v>141.434396895654</v>
      </c>
      <c r="AG276" s="17">
        <f t="shared" si="173"/>
        <v>3.9287332471014999E-2</v>
      </c>
      <c r="AH276" s="28">
        <f>0.5*'Ducati Panigale 1199 data'!$C$8*'WLTP class 3 v5'!F276^2</f>
        <v>13977.329475308643</v>
      </c>
      <c r="AI276" s="17">
        <f t="shared" si="174"/>
        <v>13.977329475308643</v>
      </c>
      <c r="AJ276" s="17" t="str">
        <f>IF(N276&lt;0, AI276, "0")</f>
        <v>0</v>
      </c>
      <c r="AK276" s="98">
        <f>AK275+AJ276</f>
        <v>556.22287191358009</v>
      </c>
      <c r="AL276" s="105">
        <f t="shared" si="175"/>
        <v>0.1545063533093278</v>
      </c>
      <c r="AM276" s="98">
        <f>IF(N276 &gt; 0, AI276, )</f>
        <v>13.977329475308643</v>
      </c>
      <c r="AN276" s="98">
        <f t="shared" si="194"/>
        <v>1613.5058865740734</v>
      </c>
      <c r="AO276" s="98">
        <f t="shared" si="176"/>
        <v>0.44819607960390928</v>
      </c>
      <c r="AP276" s="27">
        <f t="shared" si="177"/>
        <v>0</v>
      </c>
      <c r="AQ276" s="27">
        <f t="shared" si="178"/>
        <v>0</v>
      </c>
      <c r="AR276" s="27">
        <f t="shared" si="179"/>
        <v>0</v>
      </c>
      <c r="AS276" s="27">
        <f t="shared" si="180"/>
        <v>0</v>
      </c>
      <c r="AT276" s="27">
        <f t="shared" si="157"/>
        <v>0</v>
      </c>
      <c r="AU276" s="27">
        <f t="shared" si="157"/>
        <v>0</v>
      </c>
      <c r="AV276" s="27">
        <f t="shared" si="181"/>
        <v>0</v>
      </c>
      <c r="AW276" s="27">
        <f t="shared" si="182"/>
        <v>0</v>
      </c>
      <c r="AX276" s="27">
        <f t="shared" si="183"/>
        <v>0</v>
      </c>
      <c r="AY276" s="27">
        <f>AN276-AW276</f>
        <v>1613.5058865740734</v>
      </c>
      <c r="AZ276" s="110">
        <f t="shared" si="184"/>
        <v>0.44819607960390928</v>
      </c>
      <c r="BB276" s="65">
        <v>0</v>
      </c>
      <c r="BC276" s="83">
        <f t="shared" si="185"/>
        <v>0</v>
      </c>
      <c r="BD276" s="83">
        <f t="shared" si="186"/>
        <v>0</v>
      </c>
      <c r="BE276" s="83">
        <f t="shared" si="187"/>
        <v>0</v>
      </c>
      <c r="BF276" s="83">
        <f t="shared" si="188"/>
        <v>0</v>
      </c>
      <c r="BG276" s="83">
        <f t="shared" si="189"/>
        <v>0</v>
      </c>
    </row>
    <row r="277" spans="2:59">
      <c r="B277" s="9" t="s">
        <v>32</v>
      </c>
      <c r="C277" s="9">
        <v>266</v>
      </c>
      <c r="D277" s="9">
        <v>266</v>
      </c>
      <c r="E277" s="18">
        <v>39</v>
      </c>
      <c r="F277" s="66">
        <f t="shared" si="158"/>
        <v>10.833333333333334</v>
      </c>
      <c r="G277" s="17">
        <f t="shared" si="190"/>
        <v>0.65277777777777712</v>
      </c>
      <c r="H277" s="17">
        <f t="shared" si="159"/>
        <v>133.5</v>
      </c>
      <c r="I277" s="28">
        <f>'Ducati Panigale 1199 data'!$C$8*G277</f>
        <v>181.47222222222203</v>
      </c>
      <c r="J277" s="28">
        <f>'Ducati Panigale 1199 data'!$C$8*'Ducati Panigale 1199 data'!$C$15*'Ducati Panigale 1199 data'!$C$10</f>
        <v>54.543600000000005</v>
      </c>
      <c r="K277" s="28">
        <f>(0.5*'Ducati Panigale 1199 data'!$C$12)*'Ducati Panigale 1199 data'!$C$14*'Ducati Panigale 1199 data'!$C$11*F277^2</f>
        <v>16.605130208333339</v>
      </c>
      <c r="L277" s="28">
        <f t="shared" si="160"/>
        <v>252.62095243055538</v>
      </c>
      <c r="M277" s="28">
        <f t="shared" si="156"/>
        <v>2736.7269846643499</v>
      </c>
      <c r="N277" s="17">
        <f t="shared" si="161"/>
        <v>2.73672698466435</v>
      </c>
      <c r="O277" s="105">
        <f t="shared" si="162"/>
        <v>0</v>
      </c>
      <c r="P277" s="105">
        <f t="shared" si="163"/>
        <v>0</v>
      </c>
      <c r="Q277" s="105">
        <f t="shared" si="191"/>
        <v>51.712050717340198</v>
      </c>
      <c r="R277" s="27">
        <f t="shared" si="164"/>
        <v>1.43644585325945E-2</v>
      </c>
      <c r="S277" s="98">
        <f t="shared" si="165"/>
        <v>2.73672698466435</v>
      </c>
      <c r="T277" s="17">
        <f t="shared" si="192"/>
        <v>183.41384355207768</v>
      </c>
      <c r="U277" s="17">
        <f t="shared" si="166"/>
        <v>5.0948289875577132E-2</v>
      </c>
      <c r="V277" s="17">
        <f t="shared" si="167"/>
        <v>49.126448181473187</v>
      </c>
      <c r="W277" s="17">
        <f t="shared" si="168"/>
        <v>47.161390254214254</v>
      </c>
      <c r="X277" s="17">
        <f t="shared" si="168"/>
        <v>45.274934644045679</v>
      </c>
      <c r="Y277" s="17">
        <f t="shared" si="169"/>
        <v>44.822185297605223</v>
      </c>
      <c r="Z277" s="17">
        <f>Y277/3600</f>
        <v>1.2450607027112563E-2</v>
      </c>
      <c r="AA277" s="17">
        <f>0.96*Y277</f>
        <v>43.029297885701013</v>
      </c>
      <c r="AB277" s="17">
        <f t="shared" si="170"/>
        <v>41.308125970272968</v>
      </c>
      <c r="AC277" s="17">
        <f t="shared" si="171"/>
        <v>39.242719671759318</v>
      </c>
      <c r="AD277" s="17">
        <f t="shared" si="172"/>
        <v>39.242719671759318</v>
      </c>
      <c r="AE277" s="17">
        <f t="shared" si="193"/>
        <v>1.0900755464377588E-2</v>
      </c>
      <c r="AF277" s="17">
        <f>T277-AD277</f>
        <v>144.17112388031836</v>
      </c>
      <c r="AG277" s="17">
        <f t="shared" si="173"/>
        <v>4.0047534411199542E-2</v>
      </c>
      <c r="AH277" s="28">
        <f>0.5*'Ducati Panigale 1199 data'!$C$8*'WLTP class 3 v5'!F277^2</f>
        <v>16313.194444444447</v>
      </c>
      <c r="AI277" s="17">
        <f t="shared" si="174"/>
        <v>16.313194444444449</v>
      </c>
      <c r="AJ277" s="17" t="str">
        <f>IF(N277&lt;0, AI277, "0")</f>
        <v>0</v>
      </c>
      <c r="AK277" s="98">
        <f>AK276+AJ277</f>
        <v>556.22287191358009</v>
      </c>
      <c r="AL277" s="105">
        <f t="shared" si="175"/>
        <v>0.1545063533093278</v>
      </c>
      <c r="AM277" s="98">
        <f>IF(N277 &gt; 0, AI277, )</f>
        <v>16.313194444444449</v>
      </c>
      <c r="AN277" s="98">
        <f t="shared" si="194"/>
        <v>1629.8190810185179</v>
      </c>
      <c r="AO277" s="98">
        <f t="shared" si="176"/>
        <v>0.45272752250514386</v>
      </c>
      <c r="AP277" s="27">
        <f t="shared" si="177"/>
        <v>0</v>
      </c>
      <c r="AQ277" s="27">
        <f t="shared" si="178"/>
        <v>0</v>
      </c>
      <c r="AR277" s="27">
        <f t="shared" si="179"/>
        <v>0</v>
      </c>
      <c r="AS277" s="27">
        <f t="shared" si="180"/>
        <v>0</v>
      </c>
      <c r="AT277" s="27">
        <f t="shared" si="157"/>
        <v>0</v>
      </c>
      <c r="AU277" s="27">
        <f t="shared" si="157"/>
        <v>0</v>
      </c>
      <c r="AV277" s="27">
        <f t="shared" si="181"/>
        <v>0</v>
      </c>
      <c r="AW277" s="27">
        <f t="shared" si="182"/>
        <v>0</v>
      </c>
      <c r="AX277" s="27">
        <f t="shared" si="183"/>
        <v>0</v>
      </c>
      <c r="AY277" s="27">
        <f>AN277-AW277</f>
        <v>1629.8190810185179</v>
      </c>
      <c r="AZ277" s="110">
        <f t="shared" si="184"/>
        <v>0.45272752250514386</v>
      </c>
      <c r="BB277" s="65">
        <v>0</v>
      </c>
      <c r="BC277" s="83">
        <f t="shared" si="185"/>
        <v>0</v>
      </c>
      <c r="BD277" s="83">
        <f t="shared" si="186"/>
        <v>0</v>
      </c>
      <c r="BE277" s="83">
        <f t="shared" si="187"/>
        <v>0</v>
      </c>
      <c r="BF277" s="83">
        <f t="shared" si="188"/>
        <v>0</v>
      </c>
      <c r="BG277" s="83">
        <f t="shared" si="189"/>
        <v>0</v>
      </c>
    </row>
    <row r="278" spans="2:59">
      <c r="B278" s="9" t="s">
        <v>32</v>
      </c>
      <c r="C278" s="9">
        <v>267</v>
      </c>
      <c r="D278" s="9">
        <v>267</v>
      </c>
      <c r="E278" s="18">
        <v>40.799999999999997</v>
      </c>
      <c r="F278" s="66">
        <f t="shared" si="158"/>
        <v>11.333333333333334</v>
      </c>
      <c r="G278" s="17">
        <f t="shared" si="190"/>
        <v>0.54166666666666641</v>
      </c>
      <c r="H278" s="17">
        <f t="shared" si="159"/>
        <v>134</v>
      </c>
      <c r="I278" s="28">
        <f>'Ducati Panigale 1199 data'!$C$8*G278</f>
        <v>150.58333333333326</v>
      </c>
      <c r="J278" s="28">
        <f>'Ducati Panigale 1199 data'!$C$8*'Ducati Panigale 1199 data'!$C$15*'Ducati Panigale 1199 data'!$C$10</f>
        <v>54.543600000000005</v>
      </c>
      <c r="K278" s="28">
        <f>(0.5*'Ducati Panigale 1199 data'!$C$12)*'Ducati Panigale 1199 data'!$C$14*'Ducati Panigale 1199 data'!$C$11*F278^2</f>
        <v>18.173283333333337</v>
      </c>
      <c r="L278" s="28">
        <f t="shared" si="160"/>
        <v>223.30021666666659</v>
      </c>
      <c r="M278" s="28">
        <f t="shared" si="156"/>
        <v>2530.7357888888882</v>
      </c>
      <c r="N278" s="17">
        <f t="shared" si="161"/>
        <v>2.5307357888888884</v>
      </c>
      <c r="O278" s="105">
        <f t="shared" si="162"/>
        <v>0</v>
      </c>
      <c r="P278" s="105">
        <f t="shared" si="163"/>
        <v>0</v>
      </c>
      <c r="Q278" s="105">
        <f t="shared" si="191"/>
        <v>51.712050717340198</v>
      </c>
      <c r="R278" s="27">
        <f t="shared" si="164"/>
        <v>1.43644585325945E-2</v>
      </c>
      <c r="S278" s="98">
        <f t="shared" si="165"/>
        <v>2.5307357888888884</v>
      </c>
      <c r="T278" s="17">
        <f t="shared" si="192"/>
        <v>185.94457934096656</v>
      </c>
      <c r="U278" s="17">
        <f t="shared" si="166"/>
        <v>5.1651272039157377E-2</v>
      </c>
      <c r="V278" s="17">
        <f t="shared" si="167"/>
        <v>49.126448181473187</v>
      </c>
      <c r="W278" s="17">
        <f t="shared" si="168"/>
        <v>47.161390254214254</v>
      </c>
      <c r="X278" s="17">
        <f t="shared" si="168"/>
        <v>45.274934644045679</v>
      </c>
      <c r="Y278" s="17">
        <f t="shared" si="169"/>
        <v>44.822185297605223</v>
      </c>
      <c r="Z278" s="17">
        <f>Y278/3600</f>
        <v>1.2450607027112563E-2</v>
      </c>
      <c r="AA278" s="17">
        <f>0.96*Y278</f>
        <v>43.029297885701013</v>
      </c>
      <c r="AB278" s="17">
        <f t="shared" si="170"/>
        <v>41.308125970272968</v>
      </c>
      <c r="AC278" s="17">
        <f t="shared" si="171"/>
        <v>39.242719671759318</v>
      </c>
      <c r="AD278" s="17">
        <f t="shared" si="172"/>
        <v>39.242719671759318</v>
      </c>
      <c r="AE278" s="17">
        <f t="shared" si="193"/>
        <v>1.0900755464377588E-2</v>
      </c>
      <c r="AF278" s="17">
        <f>T278-AD278</f>
        <v>146.70185966920724</v>
      </c>
      <c r="AG278" s="17">
        <f t="shared" si="173"/>
        <v>4.0750516574779787E-2</v>
      </c>
      <c r="AH278" s="28">
        <f>0.5*'Ducati Panigale 1199 data'!$C$8*'WLTP class 3 v5'!F278^2</f>
        <v>17853.777777777781</v>
      </c>
      <c r="AI278" s="17">
        <f t="shared" si="174"/>
        <v>17.853777777777783</v>
      </c>
      <c r="AJ278" s="17" t="str">
        <f>IF(N278&lt;0, AI278, "0")</f>
        <v>0</v>
      </c>
      <c r="AK278" s="98">
        <f>AK277+AJ278</f>
        <v>556.22287191358009</v>
      </c>
      <c r="AL278" s="105">
        <f t="shared" si="175"/>
        <v>0.1545063533093278</v>
      </c>
      <c r="AM278" s="98">
        <f>IF(N278 &gt; 0, AI278, )</f>
        <v>17.853777777777783</v>
      </c>
      <c r="AN278" s="98">
        <f t="shared" si="194"/>
        <v>1647.6728587962957</v>
      </c>
      <c r="AO278" s="98">
        <f t="shared" si="176"/>
        <v>0.45768690522119326</v>
      </c>
      <c r="AP278" s="27">
        <f t="shared" si="177"/>
        <v>0</v>
      </c>
      <c r="AQ278" s="27">
        <f t="shared" si="178"/>
        <v>0</v>
      </c>
      <c r="AR278" s="27">
        <f t="shared" si="179"/>
        <v>0</v>
      </c>
      <c r="AS278" s="27">
        <f t="shared" si="180"/>
        <v>0</v>
      </c>
      <c r="AT278" s="27">
        <f t="shared" si="157"/>
        <v>0</v>
      </c>
      <c r="AU278" s="27">
        <f t="shared" si="157"/>
        <v>0</v>
      </c>
      <c r="AV278" s="27">
        <f t="shared" si="181"/>
        <v>0</v>
      </c>
      <c r="AW278" s="27">
        <f t="shared" si="182"/>
        <v>0</v>
      </c>
      <c r="AX278" s="27">
        <f t="shared" si="183"/>
        <v>0</v>
      </c>
      <c r="AY278" s="27">
        <f>AN278-AW278</f>
        <v>1647.6728587962957</v>
      </c>
      <c r="AZ278" s="110">
        <f t="shared" si="184"/>
        <v>0.45768690522119326</v>
      </c>
      <c r="BB278" s="65">
        <v>0</v>
      </c>
      <c r="BC278" s="83">
        <f t="shared" si="185"/>
        <v>0</v>
      </c>
      <c r="BD278" s="83">
        <f t="shared" si="186"/>
        <v>0</v>
      </c>
      <c r="BE278" s="83">
        <f t="shared" si="187"/>
        <v>0</v>
      </c>
      <c r="BF278" s="83">
        <f t="shared" si="188"/>
        <v>0</v>
      </c>
      <c r="BG278" s="83">
        <f t="shared" si="189"/>
        <v>0</v>
      </c>
    </row>
    <row r="279" spans="2:59">
      <c r="B279" s="9" t="s">
        <v>32</v>
      </c>
      <c r="C279" s="9">
        <v>268</v>
      </c>
      <c r="D279" s="9">
        <v>268</v>
      </c>
      <c r="E279" s="18">
        <v>42.9</v>
      </c>
      <c r="F279" s="66">
        <f t="shared" si="158"/>
        <v>11.916666666666666</v>
      </c>
      <c r="G279" s="17">
        <f t="shared" si="190"/>
        <v>0.50000000000000022</v>
      </c>
      <c r="H279" s="17">
        <f t="shared" si="159"/>
        <v>134.5</v>
      </c>
      <c r="I279" s="28">
        <f>'Ducati Panigale 1199 data'!$C$8*G279</f>
        <v>139.00000000000006</v>
      </c>
      <c r="J279" s="28">
        <f>'Ducati Panigale 1199 data'!$C$8*'Ducati Panigale 1199 data'!$C$15*'Ducati Panigale 1199 data'!$C$10</f>
        <v>54.543600000000005</v>
      </c>
      <c r="K279" s="28">
        <f>(0.5*'Ducati Panigale 1199 data'!$C$12)*'Ducati Panigale 1199 data'!$C$14*'Ducati Panigale 1199 data'!$C$11*F279^2</f>
        <v>20.092207552083334</v>
      </c>
      <c r="L279" s="28">
        <f t="shared" si="160"/>
        <v>213.63580755208338</v>
      </c>
      <c r="M279" s="28">
        <f t="shared" si="156"/>
        <v>2545.8267066623266</v>
      </c>
      <c r="N279" s="17">
        <f t="shared" si="161"/>
        <v>2.5458267066623268</v>
      </c>
      <c r="O279" s="105">
        <f t="shared" si="162"/>
        <v>0</v>
      </c>
      <c r="P279" s="105">
        <f t="shared" si="163"/>
        <v>0</v>
      </c>
      <c r="Q279" s="105">
        <f t="shared" si="191"/>
        <v>51.712050717340198</v>
      </c>
      <c r="R279" s="27">
        <f t="shared" si="164"/>
        <v>1.43644585325945E-2</v>
      </c>
      <c r="S279" s="98">
        <f t="shared" si="165"/>
        <v>2.5458267066623268</v>
      </c>
      <c r="T279" s="17">
        <f t="shared" si="192"/>
        <v>188.49040604762888</v>
      </c>
      <c r="U279" s="17">
        <f t="shared" si="166"/>
        <v>5.2358446124341353E-2</v>
      </c>
      <c r="V279" s="17">
        <f t="shared" si="167"/>
        <v>49.126448181473187</v>
      </c>
      <c r="W279" s="17">
        <f t="shared" si="168"/>
        <v>47.161390254214254</v>
      </c>
      <c r="X279" s="17">
        <f t="shared" si="168"/>
        <v>45.274934644045679</v>
      </c>
      <c r="Y279" s="17">
        <f t="shared" si="169"/>
        <v>44.822185297605223</v>
      </c>
      <c r="Z279" s="17">
        <f>Y279/3600</f>
        <v>1.2450607027112563E-2</v>
      </c>
      <c r="AA279" s="17">
        <f>0.96*Y279</f>
        <v>43.029297885701013</v>
      </c>
      <c r="AB279" s="17">
        <f t="shared" si="170"/>
        <v>41.308125970272968</v>
      </c>
      <c r="AC279" s="17">
        <f t="shared" si="171"/>
        <v>39.242719671759318</v>
      </c>
      <c r="AD279" s="17">
        <f t="shared" si="172"/>
        <v>39.242719671759318</v>
      </c>
      <c r="AE279" s="17">
        <f t="shared" si="193"/>
        <v>1.0900755464377588E-2</v>
      </c>
      <c r="AF279" s="17">
        <f>T279-AD279</f>
        <v>149.24768637586956</v>
      </c>
      <c r="AG279" s="17">
        <f t="shared" si="173"/>
        <v>4.145769065996377E-2</v>
      </c>
      <c r="AH279" s="28">
        <f>0.5*'Ducati Panigale 1199 data'!$C$8*'WLTP class 3 v5'!F279^2</f>
        <v>19738.965277777777</v>
      </c>
      <c r="AI279" s="17">
        <f t="shared" si="174"/>
        <v>19.738965277777776</v>
      </c>
      <c r="AJ279" s="17" t="str">
        <f>IF(N279&lt;0, AI279, "0")</f>
        <v>0</v>
      </c>
      <c r="AK279" s="98">
        <f>AK278+AJ279</f>
        <v>556.22287191358009</v>
      </c>
      <c r="AL279" s="105">
        <f t="shared" si="175"/>
        <v>0.1545063533093278</v>
      </c>
      <c r="AM279" s="98">
        <f>IF(N279 &gt; 0, AI279, )</f>
        <v>19.738965277777776</v>
      </c>
      <c r="AN279" s="98">
        <f t="shared" si="194"/>
        <v>1667.4118240740736</v>
      </c>
      <c r="AO279" s="98">
        <f t="shared" si="176"/>
        <v>0.46316995113168713</v>
      </c>
      <c r="AP279" s="27">
        <f t="shared" si="177"/>
        <v>0</v>
      </c>
      <c r="AQ279" s="27">
        <f t="shared" si="178"/>
        <v>0</v>
      </c>
      <c r="AR279" s="27">
        <f t="shared" si="179"/>
        <v>0</v>
      </c>
      <c r="AS279" s="27">
        <f t="shared" si="180"/>
        <v>0</v>
      </c>
      <c r="AT279" s="27">
        <f t="shared" si="157"/>
        <v>0</v>
      </c>
      <c r="AU279" s="27">
        <f t="shared" si="157"/>
        <v>0</v>
      </c>
      <c r="AV279" s="27">
        <f t="shared" si="181"/>
        <v>0</v>
      </c>
      <c r="AW279" s="27">
        <f t="shared" si="182"/>
        <v>0</v>
      </c>
      <c r="AX279" s="27">
        <f t="shared" si="183"/>
        <v>0</v>
      </c>
      <c r="AY279" s="27">
        <f>AN279-AW279</f>
        <v>1667.4118240740736</v>
      </c>
      <c r="AZ279" s="110">
        <f t="shared" si="184"/>
        <v>0.46316995113168713</v>
      </c>
      <c r="BB279" s="65">
        <v>0</v>
      </c>
      <c r="BC279" s="83">
        <f t="shared" si="185"/>
        <v>0</v>
      </c>
      <c r="BD279" s="83">
        <f t="shared" si="186"/>
        <v>0</v>
      </c>
      <c r="BE279" s="83">
        <f t="shared" si="187"/>
        <v>0</v>
      </c>
      <c r="BF279" s="83">
        <f t="shared" si="188"/>
        <v>0</v>
      </c>
      <c r="BG279" s="83">
        <f t="shared" si="189"/>
        <v>0</v>
      </c>
    </row>
    <row r="280" spans="2:59">
      <c r="B280" s="9" t="s">
        <v>32</v>
      </c>
      <c r="C280" s="9">
        <v>269</v>
      </c>
      <c r="D280" s="9">
        <v>269</v>
      </c>
      <c r="E280" s="18">
        <v>44.4</v>
      </c>
      <c r="F280" s="66">
        <f t="shared" si="158"/>
        <v>12.333333333333334</v>
      </c>
      <c r="G280" s="17">
        <f t="shared" si="190"/>
        <v>0.41666666666666663</v>
      </c>
      <c r="H280" s="17">
        <f t="shared" si="159"/>
        <v>135</v>
      </c>
      <c r="I280" s="28">
        <f>'Ducati Panigale 1199 data'!$C$8*G280</f>
        <v>115.83333333333333</v>
      </c>
      <c r="J280" s="28">
        <f>'Ducati Panigale 1199 data'!$C$8*'Ducati Panigale 1199 data'!$C$15*'Ducati Panigale 1199 data'!$C$10</f>
        <v>54.543600000000005</v>
      </c>
      <c r="K280" s="28">
        <f>(0.5*'Ducati Panigale 1199 data'!$C$12)*'Ducati Panigale 1199 data'!$C$14*'Ducati Panigale 1199 data'!$C$11*F280^2</f>
        <v>21.521820833333337</v>
      </c>
      <c r="L280" s="28">
        <f t="shared" si="160"/>
        <v>191.89875416666666</v>
      </c>
      <c r="M280" s="28">
        <f t="shared" si="156"/>
        <v>2366.7513013888888</v>
      </c>
      <c r="N280" s="17">
        <f t="shared" si="161"/>
        <v>2.3667513013888888</v>
      </c>
      <c r="O280" s="105">
        <f t="shared" si="162"/>
        <v>0</v>
      </c>
      <c r="P280" s="105">
        <f t="shared" si="163"/>
        <v>0</v>
      </c>
      <c r="Q280" s="105">
        <f t="shared" si="191"/>
        <v>51.712050717340198</v>
      </c>
      <c r="R280" s="27">
        <f t="shared" si="164"/>
        <v>1.43644585325945E-2</v>
      </c>
      <c r="S280" s="98">
        <f t="shared" si="165"/>
        <v>2.3667513013888888</v>
      </c>
      <c r="T280" s="17">
        <f t="shared" si="192"/>
        <v>190.85715734901777</v>
      </c>
      <c r="U280" s="17">
        <f t="shared" si="166"/>
        <v>5.3015877041393822E-2</v>
      </c>
      <c r="V280" s="17">
        <f t="shared" si="167"/>
        <v>49.126448181473187</v>
      </c>
      <c r="W280" s="17">
        <f t="shared" si="168"/>
        <v>47.161390254214254</v>
      </c>
      <c r="X280" s="17">
        <f t="shared" si="168"/>
        <v>45.274934644045679</v>
      </c>
      <c r="Y280" s="17">
        <f t="shared" si="169"/>
        <v>44.822185297605223</v>
      </c>
      <c r="Z280" s="17">
        <f>Y280/3600</f>
        <v>1.2450607027112563E-2</v>
      </c>
      <c r="AA280" s="17">
        <f>0.96*Y280</f>
        <v>43.029297885701013</v>
      </c>
      <c r="AB280" s="17">
        <f t="shared" si="170"/>
        <v>41.308125970272968</v>
      </c>
      <c r="AC280" s="17">
        <f t="shared" si="171"/>
        <v>39.242719671759318</v>
      </c>
      <c r="AD280" s="17">
        <f t="shared" si="172"/>
        <v>39.242719671759318</v>
      </c>
      <c r="AE280" s="17">
        <f t="shared" si="193"/>
        <v>1.0900755464377588E-2</v>
      </c>
      <c r="AF280" s="17">
        <f>T280-AD280</f>
        <v>151.61443767725845</v>
      </c>
      <c r="AG280" s="17">
        <f t="shared" si="173"/>
        <v>4.2115121577016239E-2</v>
      </c>
      <c r="AH280" s="28">
        <f>0.5*'Ducati Panigale 1199 data'!$C$8*'WLTP class 3 v5'!F280^2</f>
        <v>21143.444444444445</v>
      </c>
      <c r="AI280" s="17">
        <f t="shared" si="174"/>
        <v>21.143444444444444</v>
      </c>
      <c r="AJ280" s="17" t="str">
        <f>IF(N280&lt;0, AI280, "0")</f>
        <v>0</v>
      </c>
      <c r="AK280" s="98">
        <f>AK279+AJ280</f>
        <v>556.22287191358009</v>
      </c>
      <c r="AL280" s="105">
        <f t="shared" si="175"/>
        <v>0.1545063533093278</v>
      </c>
      <c r="AM280" s="98">
        <f>IF(N280 &gt; 0, AI280, )</f>
        <v>21.143444444444444</v>
      </c>
      <c r="AN280" s="98">
        <f t="shared" si="194"/>
        <v>1688.555268518518</v>
      </c>
      <c r="AO280" s="98">
        <f t="shared" si="176"/>
        <v>0.46904313014403276</v>
      </c>
      <c r="AP280" s="27">
        <f t="shared" si="177"/>
        <v>0</v>
      </c>
      <c r="AQ280" s="27">
        <f t="shared" si="178"/>
        <v>0</v>
      </c>
      <c r="AR280" s="27">
        <f t="shared" si="179"/>
        <v>0</v>
      </c>
      <c r="AS280" s="27">
        <f t="shared" si="180"/>
        <v>0</v>
      </c>
      <c r="AT280" s="27">
        <f t="shared" si="157"/>
        <v>0</v>
      </c>
      <c r="AU280" s="27">
        <f t="shared" si="157"/>
        <v>0</v>
      </c>
      <c r="AV280" s="27">
        <f t="shared" si="181"/>
        <v>0</v>
      </c>
      <c r="AW280" s="27">
        <f t="shared" si="182"/>
        <v>0</v>
      </c>
      <c r="AX280" s="27">
        <f t="shared" si="183"/>
        <v>0</v>
      </c>
      <c r="AY280" s="27">
        <f>AN280-AW280</f>
        <v>1688.555268518518</v>
      </c>
      <c r="AZ280" s="110">
        <f t="shared" si="184"/>
        <v>0.46904313014403276</v>
      </c>
      <c r="BB280" s="65">
        <v>0</v>
      </c>
      <c r="BC280" s="83">
        <f t="shared" si="185"/>
        <v>0</v>
      </c>
      <c r="BD280" s="83">
        <f t="shared" si="186"/>
        <v>0</v>
      </c>
      <c r="BE280" s="83">
        <f t="shared" si="187"/>
        <v>0</v>
      </c>
      <c r="BF280" s="83">
        <f t="shared" si="188"/>
        <v>0</v>
      </c>
      <c r="BG280" s="83">
        <f t="shared" si="189"/>
        <v>0</v>
      </c>
    </row>
    <row r="281" spans="2:59">
      <c r="B281" s="9" t="s">
        <v>32</v>
      </c>
      <c r="C281" s="9">
        <v>270</v>
      </c>
      <c r="D281" s="9">
        <v>270</v>
      </c>
      <c r="E281" s="18">
        <v>45.9</v>
      </c>
      <c r="F281" s="66">
        <f t="shared" si="158"/>
        <v>12.75</v>
      </c>
      <c r="G281" s="17">
        <f t="shared" si="190"/>
        <v>0.2222222222222224</v>
      </c>
      <c r="H281" s="17">
        <f t="shared" si="159"/>
        <v>135.5</v>
      </c>
      <c r="I281" s="28">
        <f>'Ducati Panigale 1199 data'!$C$8*G281</f>
        <v>61.777777777777828</v>
      </c>
      <c r="J281" s="28">
        <f>'Ducati Panigale 1199 data'!$C$8*'Ducati Panigale 1199 data'!$C$15*'Ducati Panigale 1199 data'!$C$10</f>
        <v>54.543600000000005</v>
      </c>
      <c r="K281" s="28">
        <f>(0.5*'Ducati Panigale 1199 data'!$C$12)*'Ducati Panigale 1199 data'!$C$14*'Ducati Panigale 1199 data'!$C$11*F281^2</f>
        <v>23.000561718750003</v>
      </c>
      <c r="L281" s="28">
        <f t="shared" si="160"/>
        <v>139.32193949652782</v>
      </c>
      <c r="M281" s="28">
        <f t="shared" si="156"/>
        <v>1776.3547285807297</v>
      </c>
      <c r="N281" s="17">
        <f t="shared" si="161"/>
        <v>1.7763547285807297</v>
      </c>
      <c r="O281" s="105">
        <f t="shared" si="162"/>
        <v>0</v>
      </c>
      <c r="P281" s="105">
        <f t="shared" si="163"/>
        <v>0</v>
      </c>
      <c r="Q281" s="105">
        <f t="shared" si="191"/>
        <v>51.712050717340198</v>
      </c>
      <c r="R281" s="27">
        <f t="shared" si="164"/>
        <v>1.43644585325945E-2</v>
      </c>
      <c r="S281" s="98">
        <f t="shared" si="165"/>
        <v>1.7763547285807297</v>
      </c>
      <c r="T281" s="17">
        <f t="shared" si="192"/>
        <v>192.63351207759851</v>
      </c>
      <c r="U281" s="17">
        <f t="shared" si="166"/>
        <v>5.3509308910444031E-2</v>
      </c>
      <c r="V281" s="17">
        <f t="shared" si="167"/>
        <v>49.126448181473187</v>
      </c>
      <c r="W281" s="17">
        <f t="shared" si="168"/>
        <v>47.161390254214254</v>
      </c>
      <c r="X281" s="17">
        <f t="shared" si="168"/>
        <v>45.274934644045679</v>
      </c>
      <c r="Y281" s="17">
        <f t="shared" si="169"/>
        <v>44.822185297605223</v>
      </c>
      <c r="Z281" s="17">
        <f>Y281/3600</f>
        <v>1.2450607027112563E-2</v>
      </c>
      <c r="AA281" s="17">
        <f>0.96*Y281</f>
        <v>43.029297885701013</v>
      </c>
      <c r="AB281" s="17">
        <f t="shared" si="170"/>
        <v>41.308125970272968</v>
      </c>
      <c r="AC281" s="17">
        <f t="shared" si="171"/>
        <v>39.242719671759318</v>
      </c>
      <c r="AD281" s="17">
        <f t="shared" si="172"/>
        <v>39.242719671759318</v>
      </c>
      <c r="AE281" s="17">
        <f t="shared" si="193"/>
        <v>1.0900755464377588E-2</v>
      </c>
      <c r="AF281" s="17">
        <f>T281-AD281</f>
        <v>153.39079240583919</v>
      </c>
      <c r="AG281" s="17">
        <f t="shared" si="173"/>
        <v>4.2608553446066441E-2</v>
      </c>
      <c r="AH281" s="28">
        <f>0.5*'Ducati Panigale 1199 data'!$C$8*'WLTP class 3 v5'!F281^2</f>
        <v>22596.1875</v>
      </c>
      <c r="AI281" s="17">
        <f t="shared" si="174"/>
        <v>22.596187499999999</v>
      </c>
      <c r="AJ281" s="17" t="str">
        <f>IF(N281&lt;0, AI281, "0")</f>
        <v>0</v>
      </c>
      <c r="AK281" s="98">
        <f>AK280+AJ281</f>
        <v>556.22287191358009</v>
      </c>
      <c r="AL281" s="105">
        <f t="shared" si="175"/>
        <v>0.1545063533093278</v>
      </c>
      <c r="AM281" s="98">
        <f>IF(N281 &gt; 0, AI281, )</f>
        <v>22.596187499999999</v>
      </c>
      <c r="AN281" s="98">
        <f t="shared" si="194"/>
        <v>1711.151456018518</v>
      </c>
      <c r="AO281" s="98">
        <f t="shared" si="176"/>
        <v>0.47531984889403278</v>
      </c>
      <c r="AP281" s="27">
        <f t="shared" si="177"/>
        <v>0</v>
      </c>
      <c r="AQ281" s="27">
        <f t="shared" si="178"/>
        <v>0</v>
      </c>
      <c r="AR281" s="27">
        <f t="shared" si="179"/>
        <v>0</v>
      </c>
      <c r="AS281" s="27">
        <f t="shared" si="180"/>
        <v>0</v>
      </c>
      <c r="AT281" s="27">
        <f t="shared" si="157"/>
        <v>0</v>
      </c>
      <c r="AU281" s="27">
        <f t="shared" si="157"/>
        <v>0</v>
      </c>
      <c r="AV281" s="27">
        <f t="shared" si="181"/>
        <v>0</v>
      </c>
      <c r="AW281" s="27">
        <f t="shared" si="182"/>
        <v>0</v>
      </c>
      <c r="AX281" s="27">
        <f t="shared" si="183"/>
        <v>0</v>
      </c>
      <c r="AY281" s="27">
        <f>AN281-AW281</f>
        <v>1711.151456018518</v>
      </c>
      <c r="AZ281" s="110">
        <f t="shared" si="184"/>
        <v>0.47531984889403278</v>
      </c>
      <c r="BB281" s="65">
        <v>0</v>
      </c>
      <c r="BC281" s="83">
        <f t="shared" si="185"/>
        <v>0</v>
      </c>
      <c r="BD281" s="83">
        <f t="shared" si="186"/>
        <v>0</v>
      </c>
      <c r="BE281" s="83">
        <f t="shared" si="187"/>
        <v>0</v>
      </c>
      <c r="BF281" s="83">
        <f t="shared" si="188"/>
        <v>0</v>
      </c>
      <c r="BG281" s="83">
        <f t="shared" si="189"/>
        <v>0</v>
      </c>
    </row>
    <row r="282" spans="2:59">
      <c r="B282" s="9" t="s">
        <v>32</v>
      </c>
      <c r="C282" s="9">
        <v>271</v>
      </c>
      <c r="D282" s="9">
        <v>271</v>
      </c>
      <c r="E282" s="18">
        <v>46</v>
      </c>
      <c r="F282" s="66">
        <f t="shared" si="158"/>
        <v>12.777777777777779</v>
      </c>
      <c r="G282" s="17">
        <f t="shared" si="190"/>
        <v>-4.1666666666666269E-2</v>
      </c>
      <c r="H282" s="17">
        <f t="shared" si="159"/>
        <v>136</v>
      </c>
      <c r="I282" s="28">
        <f>'Ducati Panigale 1199 data'!$C$8*G282</f>
        <v>-11.583333333333222</v>
      </c>
      <c r="J282" s="28">
        <f>'Ducati Panigale 1199 data'!$C$8*'Ducati Panigale 1199 data'!$C$15*'Ducati Panigale 1199 data'!$C$10</f>
        <v>54.543600000000005</v>
      </c>
      <c r="K282" s="28">
        <f>(0.5*'Ducati Panigale 1199 data'!$C$12)*'Ducati Panigale 1199 data'!$C$14*'Ducati Panigale 1199 data'!$C$11*F282^2</f>
        <v>23.100891203703707</v>
      </c>
      <c r="L282" s="28">
        <f t="shared" si="160"/>
        <v>66.061157870370494</v>
      </c>
      <c r="M282" s="28">
        <f t="shared" si="156"/>
        <v>844.11479501028964</v>
      </c>
      <c r="N282" s="17">
        <f t="shared" si="161"/>
        <v>0.84411479501028963</v>
      </c>
      <c r="O282" s="105">
        <f t="shared" si="162"/>
        <v>0</v>
      </c>
      <c r="P282" s="105">
        <f t="shared" si="163"/>
        <v>0</v>
      </c>
      <c r="Q282" s="105">
        <f t="shared" si="191"/>
        <v>51.712050717340198</v>
      </c>
      <c r="R282" s="27">
        <f t="shared" si="164"/>
        <v>1.43644585325945E-2</v>
      </c>
      <c r="S282" s="98">
        <f t="shared" si="165"/>
        <v>0.84411479501028963</v>
      </c>
      <c r="T282" s="17">
        <f t="shared" si="192"/>
        <v>193.47762687260879</v>
      </c>
      <c r="U282" s="17">
        <f t="shared" si="166"/>
        <v>5.3743785242391331E-2</v>
      </c>
      <c r="V282" s="17">
        <f t="shared" si="167"/>
        <v>49.126448181473187</v>
      </c>
      <c r="W282" s="17">
        <f t="shared" si="168"/>
        <v>47.161390254214254</v>
      </c>
      <c r="X282" s="17">
        <f t="shared" si="168"/>
        <v>45.274934644045679</v>
      </c>
      <c r="Y282" s="17">
        <f t="shared" si="169"/>
        <v>44.822185297605223</v>
      </c>
      <c r="Z282" s="17">
        <f>Y282/3600</f>
        <v>1.2450607027112563E-2</v>
      </c>
      <c r="AA282" s="17">
        <f>0.96*Y282</f>
        <v>43.029297885701013</v>
      </c>
      <c r="AB282" s="17">
        <f t="shared" si="170"/>
        <v>41.308125970272968</v>
      </c>
      <c r="AC282" s="17">
        <f t="shared" si="171"/>
        <v>39.242719671759318</v>
      </c>
      <c r="AD282" s="17">
        <f t="shared" si="172"/>
        <v>39.242719671759318</v>
      </c>
      <c r="AE282" s="17">
        <f t="shared" si="193"/>
        <v>1.0900755464377588E-2</v>
      </c>
      <c r="AF282" s="17">
        <f>T282-AD282</f>
        <v>154.23490720084948</v>
      </c>
      <c r="AG282" s="17">
        <f t="shared" si="173"/>
        <v>4.2843029778013741E-2</v>
      </c>
      <c r="AH282" s="28">
        <f>0.5*'Ducati Panigale 1199 data'!$C$8*'WLTP class 3 v5'!F282^2</f>
        <v>22694.753086419754</v>
      </c>
      <c r="AI282" s="17">
        <f t="shared" si="174"/>
        <v>22.694753086419755</v>
      </c>
      <c r="AJ282" s="17" t="str">
        <f>IF(N282&lt;0, AI282, "0")</f>
        <v>0</v>
      </c>
      <c r="AK282" s="98">
        <f>AK281+AJ282</f>
        <v>556.22287191358009</v>
      </c>
      <c r="AL282" s="105">
        <f t="shared" si="175"/>
        <v>0.1545063533093278</v>
      </c>
      <c r="AM282" s="98">
        <f>IF(N282 &gt; 0, AI282, )</f>
        <v>22.694753086419755</v>
      </c>
      <c r="AN282" s="98">
        <f t="shared" si="194"/>
        <v>1733.8462091049378</v>
      </c>
      <c r="AO282" s="98">
        <f t="shared" si="176"/>
        <v>0.48162394697359384</v>
      </c>
      <c r="AP282" s="27">
        <f t="shared" si="177"/>
        <v>0</v>
      </c>
      <c r="AQ282" s="27">
        <f t="shared" si="178"/>
        <v>0</v>
      </c>
      <c r="AR282" s="27">
        <f t="shared" si="179"/>
        <v>0</v>
      </c>
      <c r="AS282" s="27">
        <f t="shared" si="180"/>
        <v>0</v>
      </c>
      <c r="AT282" s="27">
        <f t="shared" si="157"/>
        <v>0</v>
      </c>
      <c r="AU282" s="27">
        <f t="shared" si="157"/>
        <v>0</v>
      </c>
      <c r="AV282" s="27">
        <f t="shared" si="181"/>
        <v>0</v>
      </c>
      <c r="AW282" s="27">
        <f t="shared" si="182"/>
        <v>0</v>
      </c>
      <c r="AX282" s="27">
        <f t="shared" si="183"/>
        <v>0</v>
      </c>
      <c r="AY282" s="27">
        <f>AN282-AW282</f>
        <v>1733.8462091049378</v>
      </c>
      <c r="AZ282" s="110">
        <f t="shared" si="184"/>
        <v>0.48162394697359384</v>
      </c>
      <c r="BB282" s="65">
        <v>0</v>
      </c>
      <c r="BC282" s="83">
        <f t="shared" si="185"/>
        <v>0</v>
      </c>
      <c r="BD282" s="83">
        <f t="shared" si="186"/>
        <v>0</v>
      </c>
      <c r="BE282" s="83">
        <f t="shared" si="187"/>
        <v>0</v>
      </c>
      <c r="BF282" s="83">
        <f t="shared" si="188"/>
        <v>0</v>
      </c>
      <c r="BG282" s="83">
        <f t="shared" si="189"/>
        <v>0</v>
      </c>
    </row>
    <row r="283" spans="2:59">
      <c r="B283" s="9" t="s">
        <v>32</v>
      </c>
      <c r="C283" s="9">
        <v>272</v>
      </c>
      <c r="D283" s="9">
        <v>272</v>
      </c>
      <c r="E283" s="18">
        <v>45.6</v>
      </c>
      <c r="F283" s="66">
        <f t="shared" si="158"/>
        <v>12.666666666666666</v>
      </c>
      <c r="G283" s="17">
        <f t="shared" si="190"/>
        <v>-9.7222222222222612E-2</v>
      </c>
      <c r="H283" s="17">
        <f t="shared" si="159"/>
        <v>136.5</v>
      </c>
      <c r="I283" s="28">
        <f>'Ducati Panigale 1199 data'!$C$8*G283</f>
        <v>-27.027777777777885</v>
      </c>
      <c r="J283" s="28">
        <f>'Ducati Panigale 1199 data'!$C$8*'Ducati Panigale 1199 data'!$C$15*'Ducati Panigale 1199 data'!$C$10</f>
        <v>54.543600000000005</v>
      </c>
      <c r="K283" s="28">
        <f>(0.5*'Ducati Panigale 1199 data'!$C$12)*'Ducati Panigale 1199 data'!$C$14*'Ducati Panigale 1199 data'!$C$11*F283^2</f>
        <v>22.700883333333334</v>
      </c>
      <c r="L283" s="28">
        <f t="shared" si="160"/>
        <v>50.21670555555545</v>
      </c>
      <c r="M283" s="28">
        <f t="shared" si="156"/>
        <v>636.07827037036895</v>
      </c>
      <c r="N283" s="17">
        <f t="shared" si="161"/>
        <v>0.6360782703703689</v>
      </c>
      <c r="O283" s="105">
        <f t="shared" si="162"/>
        <v>0</v>
      </c>
      <c r="P283" s="105">
        <f t="shared" si="163"/>
        <v>0</v>
      </c>
      <c r="Q283" s="105">
        <f t="shared" si="191"/>
        <v>51.712050717340198</v>
      </c>
      <c r="R283" s="27">
        <f t="shared" si="164"/>
        <v>1.43644585325945E-2</v>
      </c>
      <c r="S283" s="98">
        <f t="shared" si="165"/>
        <v>0.6360782703703689</v>
      </c>
      <c r="T283" s="17">
        <f t="shared" si="192"/>
        <v>194.11370514297917</v>
      </c>
      <c r="U283" s="17">
        <f t="shared" si="166"/>
        <v>5.3920473650827548E-2</v>
      </c>
      <c r="V283" s="17">
        <f t="shared" si="167"/>
        <v>49.126448181473187</v>
      </c>
      <c r="W283" s="17">
        <f t="shared" si="168"/>
        <v>47.161390254214254</v>
      </c>
      <c r="X283" s="17">
        <f t="shared" si="168"/>
        <v>45.274934644045679</v>
      </c>
      <c r="Y283" s="17">
        <f t="shared" si="169"/>
        <v>44.822185297605223</v>
      </c>
      <c r="Z283" s="17">
        <f>Y283/3600</f>
        <v>1.2450607027112563E-2</v>
      </c>
      <c r="AA283" s="17">
        <f>0.96*Y283</f>
        <v>43.029297885701013</v>
      </c>
      <c r="AB283" s="17">
        <f t="shared" si="170"/>
        <v>41.308125970272968</v>
      </c>
      <c r="AC283" s="17">
        <f t="shared" si="171"/>
        <v>39.242719671759318</v>
      </c>
      <c r="AD283" s="17">
        <f t="shared" si="172"/>
        <v>39.242719671759318</v>
      </c>
      <c r="AE283" s="17">
        <f t="shared" si="193"/>
        <v>1.0900755464377588E-2</v>
      </c>
      <c r="AF283" s="17">
        <f>T283-AD283</f>
        <v>154.87098547121985</v>
      </c>
      <c r="AG283" s="17">
        <f t="shared" si="173"/>
        <v>4.3019718186449958E-2</v>
      </c>
      <c r="AH283" s="28">
        <f>0.5*'Ducati Panigale 1199 data'!$C$8*'WLTP class 3 v5'!F283^2</f>
        <v>22301.777777777777</v>
      </c>
      <c r="AI283" s="17">
        <f t="shared" si="174"/>
        <v>22.301777777777776</v>
      </c>
      <c r="AJ283" s="17" t="str">
        <f>IF(N283&lt;0, AI283, "0")</f>
        <v>0</v>
      </c>
      <c r="AK283" s="98">
        <f>AK282+AJ283</f>
        <v>556.22287191358009</v>
      </c>
      <c r="AL283" s="105">
        <f t="shared" si="175"/>
        <v>0.1545063533093278</v>
      </c>
      <c r="AM283" s="98">
        <f>IF(N283 &gt; 0, AI283, )</f>
        <v>22.301777777777776</v>
      </c>
      <c r="AN283" s="98">
        <f t="shared" si="194"/>
        <v>1756.1479868827155</v>
      </c>
      <c r="AO283" s="98">
        <f t="shared" si="176"/>
        <v>0.48781888524519873</v>
      </c>
      <c r="AP283" s="27">
        <f t="shared" si="177"/>
        <v>0</v>
      </c>
      <c r="AQ283" s="27">
        <f t="shared" si="178"/>
        <v>0</v>
      </c>
      <c r="AR283" s="27">
        <f t="shared" si="179"/>
        <v>0</v>
      </c>
      <c r="AS283" s="27">
        <f t="shared" si="180"/>
        <v>0</v>
      </c>
      <c r="AT283" s="27">
        <f t="shared" si="157"/>
        <v>0</v>
      </c>
      <c r="AU283" s="27">
        <f t="shared" si="157"/>
        <v>0</v>
      </c>
      <c r="AV283" s="27">
        <f t="shared" si="181"/>
        <v>0</v>
      </c>
      <c r="AW283" s="27">
        <f t="shared" si="182"/>
        <v>0</v>
      </c>
      <c r="AX283" s="27">
        <f t="shared" si="183"/>
        <v>0</v>
      </c>
      <c r="AY283" s="27">
        <f>AN283-AW283</f>
        <v>1756.1479868827155</v>
      </c>
      <c r="AZ283" s="110">
        <f t="shared" si="184"/>
        <v>0.48781888524519873</v>
      </c>
      <c r="BB283" s="65">
        <v>0</v>
      </c>
      <c r="BC283" s="83">
        <f t="shared" si="185"/>
        <v>0</v>
      </c>
      <c r="BD283" s="83">
        <f t="shared" si="186"/>
        <v>0</v>
      </c>
      <c r="BE283" s="83">
        <f t="shared" si="187"/>
        <v>0</v>
      </c>
      <c r="BF283" s="83">
        <f t="shared" si="188"/>
        <v>0</v>
      </c>
      <c r="BG283" s="83">
        <f t="shared" si="189"/>
        <v>0</v>
      </c>
    </row>
    <row r="284" spans="2:59">
      <c r="B284" s="9" t="s">
        <v>32</v>
      </c>
      <c r="C284" s="9">
        <v>273</v>
      </c>
      <c r="D284" s="9">
        <v>273</v>
      </c>
      <c r="E284" s="18">
        <v>45.3</v>
      </c>
      <c r="F284" s="66">
        <f t="shared" si="158"/>
        <v>12.583333333333334</v>
      </c>
      <c r="G284" s="17">
        <f t="shared" si="190"/>
        <v>-0.26388888888888867</v>
      </c>
      <c r="H284" s="17">
        <f t="shared" si="159"/>
        <v>137</v>
      </c>
      <c r="I284" s="28">
        <f>'Ducati Panigale 1199 data'!$C$8*G284</f>
        <v>-73.361111111111057</v>
      </c>
      <c r="J284" s="28">
        <f>'Ducati Panigale 1199 data'!$C$8*'Ducati Panigale 1199 data'!$C$15*'Ducati Panigale 1199 data'!$C$10</f>
        <v>54.543600000000005</v>
      </c>
      <c r="K284" s="28">
        <f>(0.5*'Ducati Panigale 1199 data'!$C$12)*'Ducati Panigale 1199 data'!$C$14*'Ducati Panigale 1199 data'!$C$11*F284^2</f>
        <v>22.40317005208334</v>
      </c>
      <c r="L284" s="28">
        <f t="shared" si="160"/>
        <v>3.5856589409722872</v>
      </c>
      <c r="M284" s="28">
        <f t="shared" si="156"/>
        <v>45.119541673901281</v>
      </c>
      <c r="N284" s="17">
        <f t="shared" si="161"/>
        <v>4.5119541673901281E-2</v>
      </c>
      <c r="O284" s="105">
        <f t="shared" si="162"/>
        <v>0</v>
      </c>
      <c r="P284" s="105">
        <f t="shared" si="163"/>
        <v>0</v>
      </c>
      <c r="Q284" s="105">
        <f t="shared" si="191"/>
        <v>51.712050717340198</v>
      </c>
      <c r="R284" s="27">
        <f t="shared" si="164"/>
        <v>1.43644585325945E-2</v>
      </c>
      <c r="S284" s="98">
        <f t="shared" si="165"/>
        <v>4.5119541673901281E-2</v>
      </c>
      <c r="T284" s="17">
        <f t="shared" si="192"/>
        <v>194.15882468465307</v>
      </c>
      <c r="U284" s="17">
        <f t="shared" si="166"/>
        <v>5.3933006856848077E-2</v>
      </c>
      <c r="V284" s="17">
        <f t="shared" si="167"/>
        <v>49.126448181473187</v>
      </c>
      <c r="W284" s="17">
        <f t="shared" si="168"/>
        <v>47.161390254214254</v>
      </c>
      <c r="X284" s="17">
        <f t="shared" si="168"/>
        <v>45.274934644045679</v>
      </c>
      <c r="Y284" s="17">
        <f t="shared" si="169"/>
        <v>44.822185297605223</v>
      </c>
      <c r="Z284" s="17">
        <f>Y284/3600</f>
        <v>1.2450607027112563E-2</v>
      </c>
      <c r="AA284" s="17">
        <f>0.96*Y284</f>
        <v>43.029297885701013</v>
      </c>
      <c r="AB284" s="17">
        <f t="shared" si="170"/>
        <v>41.308125970272968</v>
      </c>
      <c r="AC284" s="17">
        <f t="shared" si="171"/>
        <v>39.242719671759318</v>
      </c>
      <c r="AD284" s="17">
        <f t="shared" si="172"/>
        <v>39.242719671759318</v>
      </c>
      <c r="AE284" s="17">
        <f t="shared" si="193"/>
        <v>1.0900755464377588E-2</v>
      </c>
      <c r="AF284" s="17">
        <f>T284-AD284</f>
        <v>154.91610501289375</v>
      </c>
      <c r="AG284" s="17">
        <f t="shared" si="173"/>
        <v>4.3032251392470487E-2</v>
      </c>
      <c r="AH284" s="28">
        <f>0.5*'Ducati Panigale 1199 data'!$C$8*'WLTP class 3 v5'!F284^2</f>
        <v>22009.298611111113</v>
      </c>
      <c r="AI284" s="17">
        <f t="shared" si="174"/>
        <v>22.009298611111113</v>
      </c>
      <c r="AJ284" s="17" t="str">
        <f>IF(N284&lt;0, AI284, "0")</f>
        <v>0</v>
      </c>
      <c r="AK284" s="98">
        <f>AK283+AJ284</f>
        <v>556.22287191358009</v>
      </c>
      <c r="AL284" s="105">
        <f t="shared" si="175"/>
        <v>0.1545063533093278</v>
      </c>
      <c r="AM284" s="98">
        <f>IF(N284 &gt; 0, AI284, )</f>
        <v>22.009298611111113</v>
      </c>
      <c r="AN284" s="98">
        <f t="shared" si="194"/>
        <v>1778.1572854938265</v>
      </c>
      <c r="AO284" s="98">
        <f t="shared" si="176"/>
        <v>0.49393257930384071</v>
      </c>
      <c r="AP284" s="27">
        <f t="shared" si="177"/>
        <v>0</v>
      </c>
      <c r="AQ284" s="27">
        <f t="shared" si="178"/>
        <v>0</v>
      </c>
      <c r="AR284" s="27">
        <f t="shared" si="179"/>
        <v>0</v>
      </c>
      <c r="AS284" s="27">
        <f t="shared" si="180"/>
        <v>0</v>
      </c>
      <c r="AT284" s="27">
        <f t="shared" si="157"/>
        <v>0</v>
      </c>
      <c r="AU284" s="27">
        <f t="shared" si="157"/>
        <v>0</v>
      </c>
      <c r="AV284" s="27">
        <f t="shared" si="181"/>
        <v>0</v>
      </c>
      <c r="AW284" s="27">
        <f t="shared" si="182"/>
        <v>0</v>
      </c>
      <c r="AX284" s="27">
        <f t="shared" si="183"/>
        <v>0</v>
      </c>
      <c r="AY284" s="27">
        <f>AN284-AW284</f>
        <v>1778.1572854938265</v>
      </c>
      <c r="AZ284" s="110">
        <f t="shared" si="184"/>
        <v>0.49393257930384071</v>
      </c>
      <c r="BB284" s="65">
        <v>0</v>
      </c>
      <c r="BC284" s="83">
        <f t="shared" si="185"/>
        <v>0</v>
      </c>
      <c r="BD284" s="83">
        <f t="shared" si="186"/>
        <v>0</v>
      </c>
      <c r="BE284" s="83">
        <f t="shared" si="187"/>
        <v>0</v>
      </c>
      <c r="BF284" s="83">
        <f t="shared" si="188"/>
        <v>0</v>
      </c>
      <c r="BG284" s="83">
        <f t="shared" si="189"/>
        <v>0</v>
      </c>
    </row>
    <row r="285" spans="2:59">
      <c r="B285" s="9" t="s">
        <v>32</v>
      </c>
      <c r="C285" s="9">
        <v>274</v>
      </c>
      <c r="D285" s="9">
        <v>274</v>
      </c>
      <c r="E285" s="18">
        <v>43.7</v>
      </c>
      <c r="F285" s="66">
        <f t="shared" si="158"/>
        <v>12.138888888888889</v>
      </c>
      <c r="G285" s="17">
        <f t="shared" si="190"/>
        <v>-0.625</v>
      </c>
      <c r="H285" s="17">
        <f t="shared" si="159"/>
        <v>137.5</v>
      </c>
      <c r="I285" s="28">
        <f>'Ducati Panigale 1199 data'!$C$8*G285</f>
        <v>-173.75</v>
      </c>
      <c r="J285" s="28">
        <f>'Ducati Panigale 1199 data'!$C$8*'Ducati Panigale 1199 data'!$C$15*'Ducati Panigale 1199 data'!$C$10</f>
        <v>54.543600000000005</v>
      </c>
      <c r="K285" s="28">
        <f>(0.5*'Ducati Panigale 1199 data'!$C$12)*'Ducati Panigale 1199 data'!$C$14*'Ducati Panigale 1199 data'!$C$11*F285^2</f>
        <v>20.848554311342596</v>
      </c>
      <c r="L285" s="28">
        <f t="shared" si="160"/>
        <v>-98.357845688657406</v>
      </c>
      <c r="M285" s="28">
        <f t="shared" si="156"/>
        <v>-1193.9549601650913</v>
      </c>
      <c r="N285" s="17">
        <f t="shared" si="161"/>
        <v>-1.1939549601650912</v>
      </c>
      <c r="O285" s="105">
        <f t="shared" si="162"/>
        <v>-1.1939549601650912</v>
      </c>
      <c r="P285" s="105">
        <f t="shared" si="163"/>
        <v>1.1939549601650912</v>
      </c>
      <c r="Q285" s="105">
        <f t="shared" si="191"/>
        <v>52.906005677505291</v>
      </c>
      <c r="R285" s="27">
        <f t="shared" si="164"/>
        <v>1.4696112688195914E-2</v>
      </c>
      <c r="S285" s="98">
        <f t="shared" si="165"/>
        <v>0</v>
      </c>
      <c r="T285" s="17">
        <f t="shared" si="192"/>
        <v>194.15882468465307</v>
      </c>
      <c r="U285" s="17">
        <f t="shared" si="166"/>
        <v>5.3933006856848077E-2</v>
      </c>
      <c r="V285" s="17">
        <f t="shared" si="167"/>
        <v>50.260705393630026</v>
      </c>
      <c r="W285" s="17">
        <f t="shared" si="168"/>
        <v>48.250277177884826</v>
      </c>
      <c r="X285" s="17">
        <f t="shared" si="168"/>
        <v>46.320266090769429</v>
      </c>
      <c r="Y285" s="17">
        <f t="shared" si="169"/>
        <v>45.857063429861732</v>
      </c>
      <c r="Z285" s="17">
        <f>Y285/3600</f>
        <v>1.2738073174961593E-2</v>
      </c>
      <c r="AA285" s="17">
        <f>0.96*Y285</f>
        <v>44.022780892667264</v>
      </c>
      <c r="AB285" s="17">
        <f t="shared" si="170"/>
        <v>42.26186965696057</v>
      </c>
      <c r="AC285" s="17">
        <f t="shared" si="171"/>
        <v>40.148776174112541</v>
      </c>
      <c r="AD285" s="17">
        <f t="shared" si="172"/>
        <v>40.148776174112541</v>
      </c>
      <c r="AE285" s="17">
        <f t="shared" si="193"/>
        <v>1.1152437826142373E-2</v>
      </c>
      <c r="AF285" s="17">
        <f>T285-AD285</f>
        <v>154.01004851054051</v>
      </c>
      <c r="AG285" s="17">
        <f t="shared" si="173"/>
        <v>4.2780569030705699E-2</v>
      </c>
      <c r="AH285" s="28">
        <f>0.5*'Ducati Panigale 1199 data'!$C$8*'WLTP class 3 v5'!F285^2</f>
        <v>20482.014660493827</v>
      </c>
      <c r="AI285" s="17">
        <f t="shared" si="174"/>
        <v>20.482014660493828</v>
      </c>
      <c r="AJ285" s="17">
        <f>IF(N285&lt;0, AI285, "0")</f>
        <v>20.482014660493828</v>
      </c>
      <c r="AK285" s="98">
        <f>AK284+AJ285</f>
        <v>576.70488657407395</v>
      </c>
      <c r="AL285" s="105">
        <f t="shared" si="175"/>
        <v>0.16019580182613166</v>
      </c>
      <c r="AM285" s="98">
        <f>IF(N285 &gt; 0, AI285, )</f>
        <v>0</v>
      </c>
      <c r="AN285" s="98">
        <f t="shared" si="194"/>
        <v>1778.1572854938265</v>
      </c>
      <c r="AO285" s="98">
        <f t="shared" si="176"/>
        <v>0.49393257930384071</v>
      </c>
      <c r="AP285" s="27">
        <f t="shared" si="177"/>
        <v>19.457913927469136</v>
      </c>
      <c r="AQ285" s="27">
        <f t="shared" si="178"/>
        <v>18.67959737037037</v>
      </c>
      <c r="AR285" s="27">
        <f t="shared" si="179"/>
        <v>17.932413475555556</v>
      </c>
      <c r="AS285" s="27">
        <f t="shared" si="180"/>
        <v>17.753089340799999</v>
      </c>
      <c r="AT285" s="27">
        <f t="shared" si="157"/>
        <v>17.042965767167999</v>
      </c>
      <c r="AU285" s="27">
        <f t="shared" si="157"/>
        <v>16.361247136481278</v>
      </c>
      <c r="AV285" s="27">
        <f t="shared" si="181"/>
        <v>15.543184779657214</v>
      </c>
      <c r="AW285" s="27">
        <f t="shared" si="182"/>
        <v>15.543184779657214</v>
      </c>
      <c r="AX285" s="27">
        <f t="shared" si="183"/>
        <v>4.3175513276825592E-3</v>
      </c>
      <c r="AY285" s="27">
        <f>AN285-AW285</f>
        <v>1762.6141007141694</v>
      </c>
      <c r="AZ285" s="110">
        <f t="shared" si="184"/>
        <v>0.48961502797615813</v>
      </c>
      <c r="BB285" s="65">
        <v>1.1939549601650901</v>
      </c>
      <c r="BC285" s="83">
        <f t="shared" si="185"/>
        <v>1.0745594641485812</v>
      </c>
      <c r="BD285" s="83">
        <f t="shared" si="186"/>
        <v>1.020831490941152</v>
      </c>
      <c r="BE285" s="83">
        <f t="shared" si="187"/>
        <v>0.97999823130350583</v>
      </c>
      <c r="BF285" s="83">
        <f t="shared" si="188"/>
        <v>0.92119833742529544</v>
      </c>
      <c r="BG285" s="83">
        <f t="shared" si="189"/>
        <v>0.92119833742529544</v>
      </c>
    </row>
    <row r="286" spans="2:59">
      <c r="B286" s="9" t="s">
        <v>32</v>
      </c>
      <c r="C286" s="9">
        <v>275</v>
      </c>
      <c r="D286" s="9">
        <v>275</v>
      </c>
      <c r="E286" s="18">
        <v>40.799999999999997</v>
      </c>
      <c r="F286" s="66">
        <f t="shared" si="158"/>
        <v>11.333333333333334</v>
      </c>
      <c r="G286" s="17">
        <f t="shared" si="190"/>
        <v>-0.79166666666666707</v>
      </c>
      <c r="H286" s="17">
        <f t="shared" si="159"/>
        <v>138</v>
      </c>
      <c r="I286" s="28">
        <f>'Ducati Panigale 1199 data'!$C$8*G286</f>
        <v>-220.08333333333346</v>
      </c>
      <c r="J286" s="28">
        <f>'Ducati Panigale 1199 data'!$C$8*'Ducati Panigale 1199 data'!$C$15*'Ducati Panigale 1199 data'!$C$10</f>
        <v>54.543600000000005</v>
      </c>
      <c r="K286" s="28">
        <f>(0.5*'Ducati Panigale 1199 data'!$C$12)*'Ducati Panigale 1199 data'!$C$14*'Ducati Panigale 1199 data'!$C$11*F286^2</f>
        <v>18.173283333333337</v>
      </c>
      <c r="L286" s="28">
        <f t="shared" si="160"/>
        <v>-147.36645000000013</v>
      </c>
      <c r="M286" s="28">
        <f t="shared" si="156"/>
        <v>-1670.1531000000016</v>
      </c>
      <c r="N286" s="17">
        <f t="shared" si="161"/>
        <v>-1.6701531000000016</v>
      </c>
      <c r="O286" s="105">
        <f t="shared" si="162"/>
        <v>-1.6701531000000016</v>
      </c>
      <c r="P286" s="105">
        <f t="shared" si="163"/>
        <v>1.6701531000000016</v>
      </c>
      <c r="Q286" s="105">
        <f t="shared" si="191"/>
        <v>54.576158777505292</v>
      </c>
      <c r="R286" s="27">
        <f t="shared" si="164"/>
        <v>1.5160044104862581E-2</v>
      </c>
      <c r="S286" s="98">
        <f t="shared" si="165"/>
        <v>0</v>
      </c>
      <c r="T286" s="17">
        <f t="shared" si="192"/>
        <v>194.15882468465307</v>
      </c>
      <c r="U286" s="17">
        <f t="shared" si="166"/>
        <v>5.3933006856848077E-2</v>
      </c>
      <c r="V286" s="17">
        <f t="shared" si="167"/>
        <v>51.847350838630028</v>
      </c>
      <c r="W286" s="17">
        <f t="shared" si="168"/>
        <v>49.773456805084827</v>
      </c>
      <c r="X286" s="17">
        <f t="shared" si="168"/>
        <v>47.782518532881433</v>
      </c>
      <c r="Y286" s="17">
        <f t="shared" si="169"/>
        <v>47.304693347552615</v>
      </c>
      <c r="Z286" s="17">
        <f>Y286/3600</f>
        <v>1.3140192596542394E-2</v>
      </c>
      <c r="AA286" s="17">
        <f>0.96*Y286</f>
        <v>45.412505613650509</v>
      </c>
      <c r="AB286" s="17">
        <f t="shared" si="170"/>
        <v>43.596005389104491</v>
      </c>
      <c r="AC286" s="17">
        <f t="shared" si="171"/>
        <v>41.416205119649263</v>
      </c>
      <c r="AD286" s="17">
        <f t="shared" si="172"/>
        <v>41.416205119649263</v>
      </c>
      <c r="AE286" s="17">
        <f t="shared" si="193"/>
        <v>1.1504501422124795E-2</v>
      </c>
      <c r="AF286" s="17">
        <f>T286-AD286</f>
        <v>152.74261956500379</v>
      </c>
      <c r="AG286" s="17">
        <f t="shared" si="173"/>
        <v>4.2428505434723277E-2</v>
      </c>
      <c r="AH286" s="28">
        <f>0.5*'Ducati Panigale 1199 data'!$C$8*'WLTP class 3 v5'!F286^2</f>
        <v>17853.777777777781</v>
      </c>
      <c r="AI286" s="17">
        <f t="shared" si="174"/>
        <v>17.853777777777783</v>
      </c>
      <c r="AJ286" s="17">
        <f>IF(N286&lt;0, AI286, "0")</f>
        <v>17.853777777777783</v>
      </c>
      <c r="AK286" s="98">
        <f>AK285+AJ286</f>
        <v>594.55866435185169</v>
      </c>
      <c r="AL286" s="105">
        <f t="shared" si="175"/>
        <v>0.16515518454218103</v>
      </c>
      <c r="AM286" s="98">
        <f>IF(N286 &gt; 0, AI286, )</f>
        <v>0</v>
      </c>
      <c r="AN286" s="98">
        <f t="shared" si="194"/>
        <v>1778.1572854938265</v>
      </c>
      <c r="AO286" s="98">
        <f t="shared" si="176"/>
        <v>0.49393257930384071</v>
      </c>
      <c r="AP286" s="27">
        <f t="shared" si="177"/>
        <v>16.961088888888892</v>
      </c>
      <c r="AQ286" s="27">
        <f t="shared" si="178"/>
        <v>16.282645333333335</v>
      </c>
      <c r="AR286" s="27">
        <f t="shared" si="179"/>
        <v>15.631339520000001</v>
      </c>
      <c r="AS286" s="27">
        <f t="shared" si="180"/>
        <v>15.475026124800001</v>
      </c>
      <c r="AT286" s="27">
        <f t="shared" si="157"/>
        <v>14.856025079808001</v>
      </c>
      <c r="AU286" s="27">
        <f t="shared" si="157"/>
        <v>14.26178407661568</v>
      </c>
      <c r="AV286" s="27">
        <f t="shared" si="181"/>
        <v>13.548694872784894</v>
      </c>
      <c r="AW286" s="27">
        <f t="shared" si="182"/>
        <v>13.548694872784894</v>
      </c>
      <c r="AX286" s="27">
        <f t="shared" si="183"/>
        <v>3.7635263535513597E-3</v>
      </c>
      <c r="AY286" s="27">
        <f>AN286-AW286</f>
        <v>1764.6085906210417</v>
      </c>
      <c r="AZ286" s="110">
        <f t="shared" si="184"/>
        <v>0.49016905295028934</v>
      </c>
      <c r="BB286" s="65">
        <v>1.6701531000000001</v>
      </c>
      <c r="BC286" s="83">
        <f t="shared" si="185"/>
        <v>1.50313779</v>
      </c>
      <c r="BD286" s="83">
        <f t="shared" si="186"/>
        <v>1.4279809004999999</v>
      </c>
      <c r="BE286" s="83">
        <f t="shared" si="187"/>
        <v>1.3708616644799998</v>
      </c>
      <c r="BF286" s="83">
        <f t="shared" si="188"/>
        <v>1.2886099646111997</v>
      </c>
      <c r="BG286" s="83">
        <f t="shared" si="189"/>
        <v>1.2886099646111997</v>
      </c>
    </row>
    <row r="287" spans="2:59">
      <c r="B287" s="9" t="s">
        <v>32</v>
      </c>
      <c r="C287" s="9">
        <v>276</v>
      </c>
      <c r="D287" s="9">
        <v>276</v>
      </c>
      <c r="E287" s="18">
        <v>38</v>
      </c>
      <c r="F287" s="66">
        <f t="shared" si="158"/>
        <v>10.555555555555555</v>
      </c>
      <c r="G287" s="17">
        <f t="shared" si="190"/>
        <v>-0.88888888888888862</v>
      </c>
      <c r="H287" s="17">
        <f t="shared" si="159"/>
        <v>138.5</v>
      </c>
      <c r="I287" s="28">
        <f>'Ducati Panigale 1199 data'!$C$8*G287</f>
        <v>-247.11111111111103</v>
      </c>
      <c r="J287" s="28">
        <f>'Ducati Panigale 1199 data'!$C$8*'Ducati Panigale 1199 data'!$C$15*'Ducati Panigale 1199 data'!$C$10</f>
        <v>54.543600000000005</v>
      </c>
      <c r="K287" s="28">
        <f>(0.5*'Ducati Panigale 1199 data'!$C$12)*'Ducati Panigale 1199 data'!$C$14*'Ducati Panigale 1199 data'!$C$11*F287^2</f>
        <v>15.764502314814816</v>
      </c>
      <c r="L287" s="28">
        <f t="shared" si="160"/>
        <v>-176.80300879629621</v>
      </c>
      <c r="M287" s="28">
        <f t="shared" si="156"/>
        <v>-1866.2539817386821</v>
      </c>
      <c r="N287" s="17">
        <f t="shared" si="161"/>
        <v>-1.8662539817386821</v>
      </c>
      <c r="O287" s="105">
        <f t="shared" si="162"/>
        <v>-1.8662539817386821</v>
      </c>
      <c r="P287" s="105">
        <f t="shared" si="163"/>
        <v>1.8662539817386821</v>
      </c>
      <c r="Q287" s="105">
        <f t="shared" si="191"/>
        <v>56.442412759243972</v>
      </c>
      <c r="R287" s="27">
        <f t="shared" si="164"/>
        <v>1.567844798867888E-2</v>
      </c>
      <c r="S287" s="98">
        <f t="shared" si="165"/>
        <v>0</v>
      </c>
      <c r="T287" s="17">
        <f t="shared" si="192"/>
        <v>194.15882468465307</v>
      </c>
      <c r="U287" s="17">
        <f t="shared" si="166"/>
        <v>5.3933006856848077E-2</v>
      </c>
      <c r="V287" s="17">
        <f t="shared" si="167"/>
        <v>53.620292121281771</v>
      </c>
      <c r="W287" s="17">
        <f t="shared" si="168"/>
        <v>51.475480436430502</v>
      </c>
      <c r="X287" s="17">
        <f t="shared" si="168"/>
        <v>49.416461218973282</v>
      </c>
      <c r="Y287" s="17">
        <f t="shared" si="169"/>
        <v>48.922296606783547</v>
      </c>
      <c r="Z287" s="17">
        <f>Y287/3600</f>
        <v>1.3589526835217651E-2</v>
      </c>
      <c r="AA287" s="17">
        <f>0.96*Y287</f>
        <v>46.965404742512206</v>
      </c>
      <c r="AB287" s="17">
        <f t="shared" si="170"/>
        <v>45.086788552811718</v>
      </c>
      <c r="AC287" s="17">
        <f t="shared" si="171"/>
        <v>42.832449125171131</v>
      </c>
      <c r="AD287" s="17">
        <f t="shared" si="172"/>
        <v>42.832449125171131</v>
      </c>
      <c r="AE287" s="17">
        <f t="shared" si="193"/>
        <v>1.1897902534769758E-2</v>
      </c>
      <c r="AF287" s="17">
        <f>T287-AD287</f>
        <v>151.32637555948193</v>
      </c>
      <c r="AG287" s="17">
        <f t="shared" si="173"/>
        <v>4.2035104322078312E-2</v>
      </c>
      <c r="AH287" s="28">
        <f>0.5*'Ducati Panigale 1199 data'!$C$8*'WLTP class 3 v5'!F287^2</f>
        <v>15487.345679012345</v>
      </c>
      <c r="AI287" s="17">
        <f t="shared" si="174"/>
        <v>15.487345679012346</v>
      </c>
      <c r="AJ287" s="17">
        <f>IF(N287&lt;0, AI287, "0")</f>
        <v>15.487345679012346</v>
      </c>
      <c r="AK287" s="98">
        <f>AK286+AJ287</f>
        <v>610.04601003086407</v>
      </c>
      <c r="AL287" s="105">
        <f t="shared" si="175"/>
        <v>0.16945722500857335</v>
      </c>
      <c r="AM287" s="98">
        <f>IF(N287 &gt; 0, AI287, )</f>
        <v>0</v>
      </c>
      <c r="AN287" s="98">
        <f t="shared" si="194"/>
        <v>1778.1572854938265</v>
      </c>
      <c r="AO287" s="98">
        <f t="shared" si="176"/>
        <v>0.49393257930384071</v>
      </c>
      <c r="AP287" s="27">
        <f t="shared" si="177"/>
        <v>14.712978395061729</v>
      </c>
      <c r="AQ287" s="27">
        <f t="shared" si="178"/>
        <v>14.124459259259259</v>
      </c>
      <c r="AR287" s="27">
        <f t="shared" si="179"/>
        <v>13.559480888888888</v>
      </c>
      <c r="AS287" s="27">
        <f t="shared" si="180"/>
        <v>13.423886079999999</v>
      </c>
      <c r="AT287" s="27">
        <f t="shared" si="157"/>
        <v>12.886930636799999</v>
      </c>
      <c r="AU287" s="27">
        <f t="shared" si="157"/>
        <v>12.371453411327998</v>
      </c>
      <c r="AV287" s="27">
        <f t="shared" si="181"/>
        <v>11.752880740761597</v>
      </c>
      <c r="AW287" s="27">
        <f t="shared" si="182"/>
        <v>11.752880740761597</v>
      </c>
      <c r="AX287" s="27">
        <f t="shared" si="183"/>
        <v>3.2646890946559991E-3</v>
      </c>
      <c r="AY287" s="27">
        <f>AN287-AW287</f>
        <v>1766.4044047530649</v>
      </c>
      <c r="AZ287" s="110">
        <f t="shared" si="184"/>
        <v>0.49066789020918472</v>
      </c>
      <c r="BB287" s="65">
        <v>1.8662539817386801</v>
      </c>
      <c r="BC287" s="83">
        <f t="shared" si="185"/>
        <v>1.6796285835648121</v>
      </c>
      <c r="BD287" s="83">
        <f t="shared" si="186"/>
        <v>1.5956471543865716</v>
      </c>
      <c r="BE287" s="83">
        <f t="shared" si="187"/>
        <v>1.5318212682111088</v>
      </c>
      <c r="BF287" s="83">
        <f t="shared" si="188"/>
        <v>1.4399119921184422</v>
      </c>
      <c r="BG287" s="83">
        <f t="shared" si="189"/>
        <v>1.4399119921184422</v>
      </c>
    </row>
    <row r="288" spans="2:59">
      <c r="B288" s="9" t="s">
        <v>32</v>
      </c>
      <c r="C288" s="9">
        <v>277</v>
      </c>
      <c r="D288" s="9">
        <v>277</v>
      </c>
      <c r="E288" s="18">
        <v>34.4</v>
      </c>
      <c r="F288" s="66">
        <f t="shared" si="158"/>
        <v>9.5555555555555554</v>
      </c>
      <c r="G288" s="17">
        <f t="shared" si="190"/>
        <v>-0.98611111111111127</v>
      </c>
      <c r="H288" s="17">
        <f t="shared" si="159"/>
        <v>139</v>
      </c>
      <c r="I288" s="28">
        <f>'Ducati Panigale 1199 data'!$C$8*G288</f>
        <v>-274.13888888888891</v>
      </c>
      <c r="J288" s="28">
        <f>'Ducati Panigale 1199 data'!$C$8*'Ducati Panigale 1199 data'!$C$15*'Ducati Panigale 1199 data'!$C$10</f>
        <v>54.543600000000005</v>
      </c>
      <c r="K288" s="28">
        <f>(0.5*'Ducati Panigale 1199 data'!$C$12)*'Ducati Panigale 1199 data'!$C$14*'Ducati Panigale 1199 data'!$C$11*F288^2</f>
        <v>12.919031481481481</v>
      </c>
      <c r="L288" s="28">
        <f t="shared" si="160"/>
        <v>-206.67625740740743</v>
      </c>
      <c r="M288" s="28">
        <f t="shared" si="156"/>
        <v>-1974.9064596707822</v>
      </c>
      <c r="N288" s="17">
        <f t="shared" si="161"/>
        <v>-1.9749064596707822</v>
      </c>
      <c r="O288" s="105">
        <f t="shared" si="162"/>
        <v>-1.9749064596707822</v>
      </c>
      <c r="P288" s="105">
        <f t="shared" si="163"/>
        <v>1.9749064596707822</v>
      </c>
      <c r="Q288" s="105">
        <f t="shared" si="191"/>
        <v>58.417319218914756</v>
      </c>
      <c r="R288" s="27">
        <f t="shared" si="164"/>
        <v>1.6227033116365211E-2</v>
      </c>
      <c r="S288" s="98">
        <f t="shared" si="165"/>
        <v>0</v>
      </c>
      <c r="T288" s="17">
        <f t="shared" si="192"/>
        <v>194.15882468465307</v>
      </c>
      <c r="U288" s="17">
        <f t="shared" si="166"/>
        <v>5.3933006856848077E-2</v>
      </c>
      <c r="V288" s="17">
        <f t="shared" si="167"/>
        <v>55.496453257969016</v>
      </c>
      <c r="W288" s="17">
        <f t="shared" si="168"/>
        <v>53.276595127650253</v>
      </c>
      <c r="X288" s="17">
        <f t="shared" si="168"/>
        <v>51.145531322544244</v>
      </c>
      <c r="Y288" s="17">
        <f t="shared" si="169"/>
        <v>50.634076009318804</v>
      </c>
      <c r="Z288" s="17">
        <f>Y288/3600</f>
        <v>1.4065021113699668E-2</v>
      </c>
      <c r="AA288" s="17">
        <f>0.96*Y288</f>
        <v>48.608712968946051</v>
      </c>
      <c r="AB288" s="17">
        <f t="shared" si="170"/>
        <v>46.664364450188209</v>
      </c>
      <c r="AC288" s="17">
        <f t="shared" si="171"/>
        <v>44.331146227678794</v>
      </c>
      <c r="AD288" s="17">
        <f t="shared" si="172"/>
        <v>44.331146227678794</v>
      </c>
      <c r="AE288" s="17">
        <f t="shared" si="193"/>
        <v>1.2314207285466332E-2</v>
      </c>
      <c r="AF288" s="17">
        <f>T288-AD288</f>
        <v>149.82767845697427</v>
      </c>
      <c r="AG288" s="17">
        <f t="shared" si="173"/>
        <v>4.1618799571381739E-2</v>
      </c>
      <c r="AH288" s="28">
        <f>0.5*'Ducati Panigale 1199 data'!$C$8*'WLTP class 3 v5'!F288^2</f>
        <v>12691.9012345679</v>
      </c>
      <c r="AI288" s="17">
        <f t="shared" si="174"/>
        <v>12.691901234567901</v>
      </c>
      <c r="AJ288" s="17">
        <f>IF(N288&lt;0, AI288, "0")</f>
        <v>12.691901234567901</v>
      </c>
      <c r="AK288" s="98">
        <f>AK287+AJ288</f>
        <v>622.73791126543199</v>
      </c>
      <c r="AL288" s="105">
        <f t="shared" si="175"/>
        <v>0.17298275312928665</v>
      </c>
      <c r="AM288" s="98">
        <f>IF(N288 &gt; 0, AI288, )</f>
        <v>0</v>
      </c>
      <c r="AN288" s="98">
        <f t="shared" si="194"/>
        <v>1778.1572854938265</v>
      </c>
      <c r="AO288" s="98">
        <f t="shared" si="176"/>
        <v>0.49393257930384071</v>
      </c>
      <c r="AP288" s="27">
        <f t="shared" si="177"/>
        <v>12.057306172839505</v>
      </c>
      <c r="AQ288" s="27">
        <f t="shared" si="178"/>
        <v>11.575013925925925</v>
      </c>
      <c r="AR288" s="27">
        <f t="shared" si="179"/>
        <v>11.112013368888887</v>
      </c>
      <c r="AS288" s="27">
        <f t="shared" si="180"/>
        <v>11.000893235199998</v>
      </c>
      <c r="AT288" s="27">
        <f t="shared" si="157"/>
        <v>10.560857505791997</v>
      </c>
      <c r="AU288" s="27">
        <f t="shared" si="157"/>
        <v>10.138423205560317</v>
      </c>
      <c r="AV288" s="27">
        <f t="shared" si="181"/>
        <v>9.6315020452822999</v>
      </c>
      <c r="AW288" s="27">
        <f t="shared" si="182"/>
        <v>9.6315020452822999</v>
      </c>
      <c r="AX288" s="27">
        <f t="shared" si="183"/>
        <v>2.6754172348006388E-3</v>
      </c>
      <c r="AY288" s="27">
        <f>AN288-AW288</f>
        <v>1768.5257834485442</v>
      </c>
      <c r="AZ288" s="110">
        <f t="shared" si="184"/>
        <v>0.49125716206904008</v>
      </c>
      <c r="BB288" s="65">
        <v>1.9749064596707799</v>
      </c>
      <c r="BC288" s="83">
        <f t="shared" si="185"/>
        <v>1.7774158137037019</v>
      </c>
      <c r="BD288" s="83">
        <f t="shared" si="186"/>
        <v>1.6885450230185168</v>
      </c>
      <c r="BE288" s="83">
        <f t="shared" si="187"/>
        <v>1.6210032220977761</v>
      </c>
      <c r="BF288" s="83">
        <f t="shared" si="188"/>
        <v>1.5237430287719096</v>
      </c>
      <c r="BG288" s="83">
        <f t="shared" si="189"/>
        <v>1.5237430287719096</v>
      </c>
    </row>
    <row r="289" spans="2:59">
      <c r="B289" s="9" t="s">
        <v>32</v>
      </c>
      <c r="C289" s="9">
        <v>278</v>
      </c>
      <c r="D289" s="9">
        <v>278</v>
      </c>
      <c r="E289" s="18">
        <v>30.9</v>
      </c>
      <c r="F289" s="66">
        <f t="shared" si="158"/>
        <v>8.5833333333333339</v>
      </c>
      <c r="G289" s="17">
        <f t="shared" si="190"/>
        <v>-1.2361111111111109</v>
      </c>
      <c r="H289" s="17">
        <f t="shared" si="159"/>
        <v>139.5</v>
      </c>
      <c r="I289" s="28">
        <f>'Ducati Panigale 1199 data'!$C$8*G289</f>
        <v>-343.63888888888886</v>
      </c>
      <c r="J289" s="28">
        <f>'Ducati Panigale 1199 data'!$C$8*'Ducati Panigale 1199 data'!$C$15*'Ducati Panigale 1199 data'!$C$10</f>
        <v>54.543600000000005</v>
      </c>
      <c r="K289" s="28">
        <f>(0.5*'Ducati Panigale 1199 data'!$C$12)*'Ducati Panigale 1199 data'!$C$14*'Ducati Panigale 1199 data'!$C$11*F289^2</f>
        <v>10.423895052083335</v>
      </c>
      <c r="L289" s="28">
        <f t="shared" si="160"/>
        <v>-278.67139383680552</v>
      </c>
      <c r="M289" s="28">
        <f t="shared" si="156"/>
        <v>-2391.9294637659141</v>
      </c>
      <c r="N289" s="17">
        <f t="shared" si="161"/>
        <v>-2.3919294637659139</v>
      </c>
      <c r="O289" s="105">
        <f t="shared" si="162"/>
        <v>-2.3919294637659139</v>
      </c>
      <c r="P289" s="105">
        <f t="shared" si="163"/>
        <v>2.3919294637659139</v>
      </c>
      <c r="Q289" s="105">
        <f t="shared" si="191"/>
        <v>60.809248682680668</v>
      </c>
      <c r="R289" s="27">
        <f t="shared" si="164"/>
        <v>1.6891457967411296E-2</v>
      </c>
      <c r="S289" s="98">
        <f t="shared" si="165"/>
        <v>0</v>
      </c>
      <c r="T289" s="17">
        <f t="shared" si="192"/>
        <v>194.15882468465307</v>
      </c>
      <c r="U289" s="17">
        <f t="shared" si="166"/>
        <v>5.3933006856848077E-2</v>
      </c>
      <c r="V289" s="17">
        <f t="shared" si="167"/>
        <v>57.768786248546633</v>
      </c>
      <c r="W289" s="17">
        <f t="shared" si="168"/>
        <v>55.458034798604764</v>
      </c>
      <c r="X289" s="17">
        <f t="shared" si="168"/>
        <v>53.23971340666057</v>
      </c>
      <c r="Y289" s="17">
        <f t="shared" si="169"/>
        <v>52.707316272593964</v>
      </c>
      <c r="Z289" s="17">
        <f>Y289/3600</f>
        <v>1.4640921186831657E-2</v>
      </c>
      <c r="AA289" s="17">
        <f>0.96*Y289</f>
        <v>50.599023621690201</v>
      </c>
      <c r="AB289" s="17">
        <f t="shared" si="170"/>
        <v>48.57506267682259</v>
      </c>
      <c r="AC289" s="17">
        <f t="shared" si="171"/>
        <v>46.146309542981456</v>
      </c>
      <c r="AD289" s="17">
        <f t="shared" si="172"/>
        <v>46.146309542981456</v>
      </c>
      <c r="AE289" s="17">
        <f t="shared" si="193"/>
        <v>1.2818419317494849E-2</v>
      </c>
      <c r="AF289" s="17">
        <f>T289-AD289</f>
        <v>148.0125151416716</v>
      </c>
      <c r="AG289" s="17">
        <f t="shared" si="173"/>
        <v>4.1114587539353223E-2</v>
      </c>
      <c r="AH289" s="28">
        <f>0.5*'Ducati Panigale 1199 data'!$C$8*'WLTP class 3 v5'!F289^2</f>
        <v>10240.631944444445</v>
      </c>
      <c r="AI289" s="17">
        <f t="shared" si="174"/>
        <v>10.240631944444445</v>
      </c>
      <c r="AJ289" s="17">
        <f>IF(N289&lt;0, AI289, "0")</f>
        <v>10.240631944444445</v>
      </c>
      <c r="AK289" s="98">
        <f>AK288+AJ289</f>
        <v>632.97854320987642</v>
      </c>
      <c r="AL289" s="105">
        <f t="shared" si="175"/>
        <v>0.17582737311385457</v>
      </c>
      <c r="AM289" s="98">
        <f>IF(N289 &gt; 0, AI289, )</f>
        <v>0</v>
      </c>
      <c r="AN289" s="98">
        <f t="shared" si="194"/>
        <v>1778.1572854938265</v>
      </c>
      <c r="AO289" s="98">
        <f t="shared" si="176"/>
        <v>0.49393257930384071</v>
      </c>
      <c r="AP289" s="27">
        <f t="shared" si="177"/>
        <v>9.7286003472222227</v>
      </c>
      <c r="AQ289" s="27">
        <f t="shared" si="178"/>
        <v>9.3394563333333327</v>
      </c>
      <c r="AR289" s="27">
        <f t="shared" si="179"/>
        <v>8.9658780799999995</v>
      </c>
      <c r="AS289" s="27">
        <f t="shared" si="180"/>
        <v>8.8762192991999989</v>
      </c>
      <c r="AT289" s="27">
        <f t="shared" si="157"/>
        <v>8.5211705272319982</v>
      </c>
      <c r="AU289" s="27">
        <f t="shared" si="157"/>
        <v>8.1803237061427172</v>
      </c>
      <c r="AV289" s="27">
        <f t="shared" si="181"/>
        <v>7.7713075208355811</v>
      </c>
      <c r="AW289" s="27">
        <f t="shared" si="182"/>
        <v>7.7713075208355811</v>
      </c>
      <c r="AX289" s="27">
        <f t="shared" si="183"/>
        <v>2.1586965335654391E-3</v>
      </c>
      <c r="AY289" s="27">
        <f>AN289-AW289</f>
        <v>1770.385977972991</v>
      </c>
      <c r="AZ289" s="110">
        <f t="shared" si="184"/>
        <v>0.49177388277027528</v>
      </c>
      <c r="BB289" s="65">
        <v>2.3919294637659099</v>
      </c>
      <c r="BC289" s="83">
        <f t="shared" si="185"/>
        <v>2.1527365173893189</v>
      </c>
      <c r="BD289" s="83">
        <f t="shared" si="186"/>
        <v>2.0450996915198529</v>
      </c>
      <c r="BE289" s="83">
        <f t="shared" si="187"/>
        <v>1.9632957038590588</v>
      </c>
      <c r="BF289" s="83">
        <f t="shared" si="188"/>
        <v>1.8454979616275151</v>
      </c>
      <c r="BG289" s="83">
        <f t="shared" si="189"/>
        <v>1.8454979616275151</v>
      </c>
    </row>
    <row r="290" spans="2:59">
      <c r="B290" s="9" t="s">
        <v>32</v>
      </c>
      <c r="C290" s="9">
        <v>279</v>
      </c>
      <c r="D290" s="9">
        <v>279</v>
      </c>
      <c r="E290" s="18">
        <v>25.5</v>
      </c>
      <c r="F290" s="66">
        <f t="shared" si="158"/>
        <v>7.083333333333333</v>
      </c>
      <c r="G290" s="17">
        <f t="shared" si="190"/>
        <v>-1.3194444444444444</v>
      </c>
      <c r="H290" s="17">
        <f t="shared" si="159"/>
        <v>140</v>
      </c>
      <c r="I290" s="28">
        <f>'Ducati Panigale 1199 data'!$C$8*G290</f>
        <v>-366.80555555555554</v>
      </c>
      <c r="J290" s="28">
        <f>'Ducati Panigale 1199 data'!$C$8*'Ducati Panigale 1199 data'!$C$15*'Ducati Panigale 1199 data'!$C$10</f>
        <v>54.543600000000005</v>
      </c>
      <c r="K290" s="28">
        <f>(0.5*'Ducati Panigale 1199 data'!$C$12)*'Ducati Panigale 1199 data'!$C$14*'Ducati Panigale 1199 data'!$C$11*F290^2</f>
        <v>7.0989388020833335</v>
      </c>
      <c r="L290" s="28">
        <f t="shared" si="160"/>
        <v>-305.16301675347216</v>
      </c>
      <c r="M290" s="28">
        <f t="shared" si="156"/>
        <v>-2161.5713686704275</v>
      </c>
      <c r="N290" s="17">
        <f t="shared" si="161"/>
        <v>-2.1615713686704274</v>
      </c>
      <c r="O290" s="105">
        <f t="shared" si="162"/>
        <v>-2.1615713686704274</v>
      </c>
      <c r="P290" s="105">
        <f t="shared" si="163"/>
        <v>2.1615713686704274</v>
      </c>
      <c r="Q290" s="105">
        <f t="shared" si="191"/>
        <v>62.970820051351097</v>
      </c>
      <c r="R290" s="27">
        <f t="shared" si="164"/>
        <v>1.7491894458708638E-2</v>
      </c>
      <c r="S290" s="98">
        <f t="shared" si="165"/>
        <v>0</v>
      </c>
      <c r="T290" s="17">
        <f t="shared" si="192"/>
        <v>194.15882468465307</v>
      </c>
      <c r="U290" s="17">
        <f t="shared" si="166"/>
        <v>5.3933006856848077E-2</v>
      </c>
      <c r="V290" s="17">
        <f t="shared" si="167"/>
        <v>59.822279048783543</v>
      </c>
      <c r="W290" s="17">
        <f t="shared" si="168"/>
        <v>57.429387886832195</v>
      </c>
      <c r="X290" s="17">
        <f t="shared" si="168"/>
        <v>55.132212371358904</v>
      </c>
      <c r="Y290" s="17">
        <f t="shared" si="169"/>
        <v>54.580890247645314</v>
      </c>
      <c r="Z290" s="17">
        <f>Y290/3600</f>
        <v>1.5161358402123699E-2</v>
      </c>
      <c r="AA290" s="17">
        <f>0.96*Y290</f>
        <v>52.3976546377395</v>
      </c>
      <c r="AB290" s="17">
        <f t="shared" si="170"/>
        <v>50.301748452229916</v>
      </c>
      <c r="AC290" s="17">
        <f t="shared" si="171"/>
        <v>47.786661029618415</v>
      </c>
      <c r="AD290" s="17">
        <f t="shared" si="172"/>
        <v>47.786661029618415</v>
      </c>
      <c r="AE290" s="17">
        <f t="shared" si="193"/>
        <v>1.3274072508227338E-2</v>
      </c>
      <c r="AF290" s="17">
        <f>T290-AD290</f>
        <v>146.37216365503465</v>
      </c>
      <c r="AG290" s="17">
        <f t="shared" si="173"/>
        <v>4.0658934348620737E-2</v>
      </c>
      <c r="AH290" s="28">
        <f>0.5*'Ducati Panigale 1199 data'!$C$8*'WLTP class 3 v5'!F290^2</f>
        <v>6974.1319444444443</v>
      </c>
      <c r="AI290" s="17">
        <f t="shared" si="174"/>
        <v>6.9741319444444443</v>
      </c>
      <c r="AJ290" s="17">
        <f>IF(N290&lt;0, AI290, "0")</f>
        <v>6.9741319444444443</v>
      </c>
      <c r="AK290" s="98">
        <f>AK289+AJ290</f>
        <v>639.9526751543209</v>
      </c>
      <c r="AL290" s="105">
        <f t="shared" si="175"/>
        <v>0.17776463198731135</v>
      </c>
      <c r="AM290" s="98">
        <f>IF(N290 &gt; 0, AI290, )</f>
        <v>0</v>
      </c>
      <c r="AN290" s="98">
        <f t="shared" si="194"/>
        <v>1778.1572854938265</v>
      </c>
      <c r="AO290" s="98">
        <f t="shared" si="176"/>
        <v>0.49393257930384071</v>
      </c>
      <c r="AP290" s="27">
        <f t="shared" si="177"/>
        <v>6.6254253472222215</v>
      </c>
      <c r="AQ290" s="27">
        <f t="shared" si="178"/>
        <v>6.3604083333333321</v>
      </c>
      <c r="AR290" s="27">
        <f t="shared" si="179"/>
        <v>6.1059919999999988</v>
      </c>
      <c r="AS290" s="27">
        <f t="shared" si="180"/>
        <v>6.0449320799999988</v>
      </c>
      <c r="AT290" s="27">
        <f t="shared" si="157"/>
        <v>5.8031347967999984</v>
      </c>
      <c r="AU290" s="27">
        <f t="shared" si="157"/>
        <v>5.5710094049279979</v>
      </c>
      <c r="AV290" s="27">
        <f t="shared" si="181"/>
        <v>5.2924589346815978</v>
      </c>
      <c r="AW290" s="27">
        <f t="shared" si="182"/>
        <v>5.2924589346815978</v>
      </c>
      <c r="AX290" s="27">
        <f t="shared" si="183"/>
        <v>1.4701274818559994E-3</v>
      </c>
      <c r="AY290" s="27">
        <f>AN290-AW290</f>
        <v>1772.8648265591448</v>
      </c>
      <c r="AZ290" s="110">
        <f t="shared" si="184"/>
        <v>0.49246245182198467</v>
      </c>
      <c r="BB290" s="65">
        <v>2.1615713686704301</v>
      </c>
      <c r="BC290" s="83">
        <f t="shared" si="185"/>
        <v>1.9454142318033871</v>
      </c>
      <c r="BD290" s="83">
        <f t="shared" si="186"/>
        <v>1.8481435202132177</v>
      </c>
      <c r="BE290" s="83">
        <f t="shared" si="187"/>
        <v>1.7742177794046889</v>
      </c>
      <c r="BF290" s="83">
        <f t="shared" si="188"/>
        <v>1.6677647126404076</v>
      </c>
      <c r="BG290" s="83">
        <f t="shared" si="189"/>
        <v>1.6677647126404076</v>
      </c>
    </row>
    <row r="291" spans="2:59">
      <c r="B291" s="9" t="s">
        <v>32</v>
      </c>
      <c r="C291" s="9">
        <v>280</v>
      </c>
      <c r="D291" s="9">
        <v>280</v>
      </c>
      <c r="E291" s="18">
        <v>21.4</v>
      </c>
      <c r="F291" s="66">
        <f t="shared" si="158"/>
        <v>5.9444444444444446</v>
      </c>
      <c r="G291" s="17">
        <f t="shared" si="190"/>
        <v>-0.73611111111111116</v>
      </c>
      <c r="H291" s="17">
        <f t="shared" si="159"/>
        <v>140.5</v>
      </c>
      <c r="I291" s="28">
        <f>'Ducati Panigale 1199 data'!$C$8*G291</f>
        <v>-204.63888888888891</v>
      </c>
      <c r="J291" s="28">
        <f>'Ducati Panigale 1199 data'!$C$8*'Ducati Panigale 1199 data'!$C$15*'Ducati Panigale 1199 data'!$C$10</f>
        <v>54.543600000000005</v>
      </c>
      <c r="K291" s="28">
        <f>(0.5*'Ducati Panigale 1199 data'!$C$12)*'Ducati Panigale 1199 data'!$C$14*'Ducati Panigale 1199 data'!$C$11*F291^2</f>
        <v>4.9996616898148156</v>
      </c>
      <c r="L291" s="28">
        <f t="shared" si="160"/>
        <v>-145.0956271990741</v>
      </c>
      <c r="M291" s="28">
        <f t="shared" si="156"/>
        <v>-862.51289501671829</v>
      </c>
      <c r="N291" s="17">
        <f t="shared" si="161"/>
        <v>-0.86251289501671824</v>
      </c>
      <c r="O291" s="105">
        <f t="shared" si="162"/>
        <v>-0.86251289501671824</v>
      </c>
      <c r="P291" s="105">
        <f t="shared" si="163"/>
        <v>0.86251289501671824</v>
      </c>
      <c r="Q291" s="105">
        <f t="shared" si="191"/>
        <v>63.833332946367818</v>
      </c>
      <c r="R291" s="27">
        <f t="shared" si="164"/>
        <v>1.7731481373991061E-2</v>
      </c>
      <c r="S291" s="98">
        <f t="shared" si="165"/>
        <v>0</v>
      </c>
      <c r="T291" s="17">
        <f t="shared" si="192"/>
        <v>194.15882468465307</v>
      </c>
      <c r="U291" s="17">
        <f t="shared" si="166"/>
        <v>5.3933006856848077E-2</v>
      </c>
      <c r="V291" s="17">
        <f t="shared" si="167"/>
        <v>60.641666299049426</v>
      </c>
      <c r="W291" s="17">
        <f t="shared" si="168"/>
        <v>58.215999647087443</v>
      </c>
      <c r="X291" s="17">
        <f t="shared" si="168"/>
        <v>55.887359661203945</v>
      </c>
      <c r="Y291" s="17">
        <f t="shared" si="169"/>
        <v>55.328486064591907</v>
      </c>
      <c r="Z291" s="17">
        <f>Y291/3600</f>
        <v>1.5369023906831085E-2</v>
      </c>
      <c r="AA291" s="17">
        <f>0.96*Y291</f>
        <v>53.115346622008225</v>
      </c>
      <c r="AB291" s="17">
        <f t="shared" si="170"/>
        <v>50.990732757127894</v>
      </c>
      <c r="AC291" s="17">
        <f t="shared" si="171"/>
        <v>48.441196119271495</v>
      </c>
      <c r="AD291" s="17">
        <f t="shared" si="172"/>
        <v>48.441196119271495</v>
      </c>
      <c r="AE291" s="17">
        <f t="shared" si="193"/>
        <v>1.345588781090875E-2</v>
      </c>
      <c r="AF291" s="17">
        <f>T291-AD291</f>
        <v>145.71762856538157</v>
      </c>
      <c r="AG291" s="17">
        <f t="shared" si="173"/>
        <v>4.0477119045939328E-2</v>
      </c>
      <c r="AH291" s="28">
        <f>0.5*'Ducati Panigale 1199 data'!$C$8*'WLTP class 3 v5'!F291^2</f>
        <v>4911.7623456790134</v>
      </c>
      <c r="AI291" s="17">
        <f t="shared" si="174"/>
        <v>4.9117623456790138</v>
      </c>
      <c r="AJ291" s="17">
        <f>IF(N291&lt;0, AI291, "0")</f>
        <v>4.9117623456790138</v>
      </c>
      <c r="AK291" s="98">
        <f>AK290+AJ291</f>
        <v>644.86443749999989</v>
      </c>
      <c r="AL291" s="105">
        <f t="shared" si="175"/>
        <v>0.17912901041666665</v>
      </c>
      <c r="AM291" s="98">
        <f>IF(N291 &gt; 0, AI291, )</f>
        <v>0</v>
      </c>
      <c r="AN291" s="98">
        <f t="shared" si="194"/>
        <v>1778.1572854938265</v>
      </c>
      <c r="AO291" s="98">
        <f t="shared" si="176"/>
        <v>0.49393257930384071</v>
      </c>
      <c r="AP291" s="27">
        <f t="shared" si="177"/>
        <v>4.6661742283950627</v>
      </c>
      <c r="AQ291" s="27">
        <f t="shared" si="178"/>
        <v>4.4795272592592603</v>
      </c>
      <c r="AR291" s="27">
        <f t="shared" si="179"/>
        <v>4.3003461688888898</v>
      </c>
      <c r="AS291" s="27">
        <f t="shared" si="180"/>
        <v>4.2573427072000012</v>
      </c>
      <c r="AT291" s="27">
        <f t="shared" si="157"/>
        <v>4.0870489989120014</v>
      </c>
      <c r="AU291" s="27">
        <f t="shared" si="157"/>
        <v>3.9235670389555213</v>
      </c>
      <c r="AV291" s="27">
        <f t="shared" si="181"/>
        <v>3.7273886870077448</v>
      </c>
      <c r="AW291" s="27">
        <f t="shared" si="182"/>
        <v>3.7273886870077448</v>
      </c>
      <c r="AX291" s="27">
        <f t="shared" si="183"/>
        <v>1.0353857463910403E-3</v>
      </c>
      <c r="AY291" s="27">
        <f>AN291-AW291</f>
        <v>1774.4298968068188</v>
      </c>
      <c r="AZ291" s="110">
        <f t="shared" si="184"/>
        <v>0.49289719355744965</v>
      </c>
      <c r="BB291" s="65">
        <v>0.86251289501671802</v>
      </c>
      <c r="BC291" s="83">
        <f t="shared" si="185"/>
        <v>0.77626160551504619</v>
      </c>
      <c r="BD291" s="83">
        <f t="shared" si="186"/>
        <v>0.73744852523929383</v>
      </c>
      <c r="BE291" s="83">
        <f t="shared" si="187"/>
        <v>0.70795058422972201</v>
      </c>
      <c r="BF291" s="83">
        <f t="shared" si="188"/>
        <v>0.66547354917593871</v>
      </c>
      <c r="BG291" s="83">
        <f t="shared" si="189"/>
        <v>0.66547354917593871</v>
      </c>
    </row>
    <row r="292" spans="2:59">
      <c r="B292" s="9" t="s">
        <v>32</v>
      </c>
      <c r="C292" s="9">
        <v>281</v>
      </c>
      <c r="D292" s="9">
        <v>281</v>
      </c>
      <c r="E292" s="18">
        <v>20.2</v>
      </c>
      <c r="F292" s="66">
        <f t="shared" si="158"/>
        <v>5.6111111111111107</v>
      </c>
      <c r="G292" s="17">
        <f t="shared" si="190"/>
        <v>0.20833333333333331</v>
      </c>
      <c r="H292" s="17">
        <f t="shared" si="159"/>
        <v>141</v>
      </c>
      <c r="I292" s="28">
        <f>'Ducati Panigale 1199 data'!$C$8*G292</f>
        <v>57.916666666666664</v>
      </c>
      <c r="J292" s="28">
        <f>'Ducati Panigale 1199 data'!$C$8*'Ducati Panigale 1199 data'!$C$15*'Ducati Panigale 1199 data'!$C$10</f>
        <v>54.543600000000005</v>
      </c>
      <c r="K292" s="28">
        <f>(0.5*'Ducati Panigale 1199 data'!$C$12)*'Ducati Panigale 1199 data'!$C$14*'Ducati Panigale 1199 data'!$C$11*F292^2</f>
        <v>4.454672800925926</v>
      </c>
      <c r="L292" s="28">
        <f t="shared" si="160"/>
        <v>116.91493946759259</v>
      </c>
      <c r="M292" s="28">
        <f t="shared" si="156"/>
        <v>656.02271590149167</v>
      </c>
      <c r="N292" s="17">
        <f t="shared" si="161"/>
        <v>0.65602271590149164</v>
      </c>
      <c r="O292" s="105">
        <f t="shared" si="162"/>
        <v>0</v>
      </c>
      <c r="P292" s="105">
        <f t="shared" si="163"/>
        <v>0</v>
      </c>
      <c r="Q292" s="105">
        <f t="shared" si="191"/>
        <v>63.833332946367818</v>
      </c>
      <c r="R292" s="27">
        <f t="shared" si="164"/>
        <v>1.7731481373991061E-2</v>
      </c>
      <c r="S292" s="98">
        <f t="shared" si="165"/>
        <v>0.65602271590149164</v>
      </c>
      <c r="T292" s="17">
        <f t="shared" si="192"/>
        <v>194.81484740055456</v>
      </c>
      <c r="U292" s="17">
        <f t="shared" si="166"/>
        <v>5.4115235389042934E-2</v>
      </c>
      <c r="V292" s="17">
        <f t="shared" si="167"/>
        <v>60.641666299049426</v>
      </c>
      <c r="W292" s="17">
        <f t="shared" si="168"/>
        <v>58.215999647087443</v>
      </c>
      <c r="X292" s="17">
        <f t="shared" si="168"/>
        <v>55.887359661203945</v>
      </c>
      <c r="Y292" s="17">
        <f t="shared" si="169"/>
        <v>55.328486064591907</v>
      </c>
      <c r="Z292" s="17">
        <f>Y292/3600</f>
        <v>1.5369023906831085E-2</v>
      </c>
      <c r="AA292" s="17">
        <f>0.96*Y292</f>
        <v>53.115346622008225</v>
      </c>
      <c r="AB292" s="17">
        <f t="shared" si="170"/>
        <v>50.990732757127894</v>
      </c>
      <c r="AC292" s="17">
        <f t="shared" si="171"/>
        <v>48.441196119271495</v>
      </c>
      <c r="AD292" s="17">
        <f t="shared" si="172"/>
        <v>48.441196119271495</v>
      </c>
      <c r="AE292" s="17">
        <f t="shared" si="193"/>
        <v>1.345588781090875E-2</v>
      </c>
      <c r="AF292" s="17">
        <f>T292-AD292</f>
        <v>146.37365128128306</v>
      </c>
      <c r="AG292" s="17">
        <f t="shared" si="173"/>
        <v>4.0659347578134185E-2</v>
      </c>
      <c r="AH292" s="28">
        <f>0.5*'Ducati Panigale 1199 data'!$C$8*'WLTP class 3 v5'!F292^2</f>
        <v>4376.3549382716046</v>
      </c>
      <c r="AI292" s="17">
        <f t="shared" si="174"/>
        <v>4.3763549382716045</v>
      </c>
      <c r="AJ292" s="17" t="str">
        <f>IF(N292&lt;0, AI292, "0")</f>
        <v>0</v>
      </c>
      <c r="AK292" s="98">
        <f>AK291+AJ292</f>
        <v>644.86443749999989</v>
      </c>
      <c r="AL292" s="105">
        <f t="shared" si="175"/>
        <v>0.17912901041666665</v>
      </c>
      <c r="AM292" s="98">
        <f>IF(N292 &gt; 0, AI292, )</f>
        <v>4.3763549382716045</v>
      </c>
      <c r="AN292" s="98">
        <f t="shared" si="194"/>
        <v>1782.5336404320981</v>
      </c>
      <c r="AO292" s="98">
        <f t="shared" si="176"/>
        <v>0.49514823345336056</v>
      </c>
      <c r="AP292" s="27">
        <f t="shared" si="177"/>
        <v>0</v>
      </c>
      <c r="AQ292" s="27">
        <f t="shared" si="178"/>
        <v>0</v>
      </c>
      <c r="AR292" s="27">
        <f t="shared" si="179"/>
        <v>0</v>
      </c>
      <c r="AS292" s="27">
        <f t="shared" si="180"/>
        <v>0</v>
      </c>
      <c r="AT292" s="27">
        <f t="shared" si="157"/>
        <v>0</v>
      </c>
      <c r="AU292" s="27">
        <f t="shared" si="157"/>
        <v>0</v>
      </c>
      <c r="AV292" s="27">
        <f t="shared" si="181"/>
        <v>0</v>
      </c>
      <c r="AW292" s="27">
        <f t="shared" si="182"/>
        <v>0</v>
      </c>
      <c r="AX292" s="27">
        <f t="shared" si="183"/>
        <v>0</v>
      </c>
      <c r="AY292" s="27">
        <f>AN292-AW292</f>
        <v>1782.5336404320981</v>
      </c>
      <c r="AZ292" s="110">
        <f t="shared" si="184"/>
        <v>0.49514823345336056</v>
      </c>
      <c r="BB292" s="65">
        <v>0</v>
      </c>
      <c r="BC292" s="83">
        <f t="shared" si="185"/>
        <v>0</v>
      </c>
      <c r="BD292" s="83">
        <f t="shared" si="186"/>
        <v>0</v>
      </c>
      <c r="BE292" s="83">
        <f t="shared" si="187"/>
        <v>0</v>
      </c>
      <c r="BF292" s="83">
        <f t="shared" si="188"/>
        <v>0</v>
      </c>
      <c r="BG292" s="83">
        <f t="shared" si="189"/>
        <v>0</v>
      </c>
    </row>
    <row r="293" spans="2:59">
      <c r="B293" s="9" t="s">
        <v>32</v>
      </c>
      <c r="C293" s="9">
        <v>282</v>
      </c>
      <c r="D293" s="9">
        <v>282</v>
      </c>
      <c r="E293" s="18">
        <v>22.9</v>
      </c>
      <c r="F293" s="66">
        <f t="shared" si="158"/>
        <v>6.3611111111111107</v>
      </c>
      <c r="G293" s="17">
        <f t="shared" si="190"/>
        <v>0.88888888888888917</v>
      </c>
      <c r="H293" s="17">
        <f t="shared" si="159"/>
        <v>141.5</v>
      </c>
      <c r="I293" s="28">
        <f>'Ducati Panigale 1199 data'!$C$8*G293</f>
        <v>247.1111111111112</v>
      </c>
      <c r="J293" s="28">
        <f>'Ducati Panigale 1199 data'!$C$8*'Ducati Panigale 1199 data'!$C$15*'Ducati Panigale 1199 data'!$C$10</f>
        <v>54.543600000000005</v>
      </c>
      <c r="K293" s="28">
        <f>(0.5*'Ducati Panigale 1199 data'!$C$12)*'Ducati Panigale 1199 data'!$C$14*'Ducati Panigale 1199 data'!$C$11*F293^2</f>
        <v>5.7251126446759253</v>
      </c>
      <c r="L293" s="28">
        <f t="shared" si="160"/>
        <v>307.37982375578713</v>
      </c>
      <c r="M293" s="28">
        <f t="shared" si="156"/>
        <v>1955.2772122243125</v>
      </c>
      <c r="N293" s="17">
        <f t="shared" si="161"/>
        <v>1.9552772122243125</v>
      </c>
      <c r="O293" s="105">
        <f t="shared" si="162"/>
        <v>0</v>
      </c>
      <c r="P293" s="105">
        <f t="shared" si="163"/>
        <v>0</v>
      </c>
      <c r="Q293" s="105">
        <f t="shared" si="191"/>
        <v>63.833332946367818</v>
      </c>
      <c r="R293" s="27">
        <f t="shared" si="164"/>
        <v>1.7731481373991061E-2</v>
      </c>
      <c r="S293" s="98">
        <f t="shared" si="165"/>
        <v>1.9552772122243125</v>
      </c>
      <c r="T293" s="17">
        <f t="shared" si="192"/>
        <v>196.77012461277886</v>
      </c>
      <c r="U293" s="17">
        <f t="shared" si="166"/>
        <v>5.4658367947994127E-2</v>
      </c>
      <c r="V293" s="17">
        <f t="shared" si="167"/>
        <v>60.641666299049426</v>
      </c>
      <c r="W293" s="17">
        <f t="shared" si="168"/>
        <v>58.215999647087443</v>
      </c>
      <c r="X293" s="17">
        <f t="shared" si="168"/>
        <v>55.887359661203945</v>
      </c>
      <c r="Y293" s="17">
        <f t="shared" si="169"/>
        <v>55.328486064591907</v>
      </c>
      <c r="Z293" s="17">
        <f>Y293/3600</f>
        <v>1.5369023906831085E-2</v>
      </c>
      <c r="AA293" s="17">
        <f>0.96*Y293</f>
        <v>53.115346622008225</v>
      </c>
      <c r="AB293" s="17">
        <f t="shared" si="170"/>
        <v>50.990732757127894</v>
      </c>
      <c r="AC293" s="17">
        <f t="shared" si="171"/>
        <v>48.441196119271495</v>
      </c>
      <c r="AD293" s="17">
        <f t="shared" si="172"/>
        <v>48.441196119271495</v>
      </c>
      <c r="AE293" s="17">
        <f t="shared" si="193"/>
        <v>1.345588781090875E-2</v>
      </c>
      <c r="AF293" s="17">
        <f>T293-AD293</f>
        <v>148.32892849350736</v>
      </c>
      <c r="AG293" s="17">
        <f t="shared" si="173"/>
        <v>4.1202480137085377E-2</v>
      </c>
      <c r="AH293" s="28">
        <f>0.5*'Ducati Panigale 1199 data'!$C$8*'WLTP class 3 v5'!F293^2</f>
        <v>5624.4591049382707</v>
      </c>
      <c r="AI293" s="17">
        <f t="shared" si="174"/>
        <v>5.6244591049382704</v>
      </c>
      <c r="AJ293" s="17" t="str">
        <f>IF(N293&lt;0, AI293, "0")</f>
        <v>0</v>
      </c>
      <c r="AK293" s="98">
        <f>AK292+AJ293</f>
        <v>644.86443749999989</v>
      </c>
      <c r="AL293" s="105">
        <f t="shared" si="175"/>
        <v>0.17912901041666665</v>
      </c>
      <c r="AM293" s="98">
        <f>IF(N293 &gt; 0, AI293, )</f>
        <v>5.6244591049382704</v>
      </c>
      <c r="AN293" s="98">
        <f t="shared" si="194"/>
        <v>1788.1580995370364</v>
      </c>
      <c r="AO293" s="98">
        <f t="shared" si="176"/>
        <v>0.49671058320473233</v>
      </c>
      <c r="AP293" s="27">
        <f t="shared" si="177"/>
        <v>0</v>
      </c>
      <c r="AQ293" s="27">
        <f t="shared" si="178"/>
        <v>0</v>
      </c>
      <c r="AR293" s="27">
        <f t="shared" si="179"/>
        <v>0</v>
      </c>
      <c r="AS293" s="27">
        <f t="shared" si="180"/>
        <v>0</v>
      </c>
      <c r="AT293" s="27">
        <f t="shared" si="157"/>
        <v>0</v>
      </c>
      <c r="AU293" s="27">
        <f t="shared" si="157"/>
        <v>0</v>
      </c>
      <c r="AV293" s="27">
        <f t="shared" si="181"/>
        <v>0</v>
      </c>
      <c r="AW293" s="27">
        <f t="shared" si="182"/>
        <v>0</v>
      </c>
      <c r="AX293" s="27">
        <f t="shared" si="183"/>
        <v>0</v>
      </c>
      <c r="AY293" s="27">
        <f>AN293-AW293</f>
        <v>1788.1580995370364</v>
      </c>
      <c r="AZ293" s="110">
        <f t="shared" si="184"/>
        <v>0.49671058320473233</v>
      </c>
      <c r="BB293" s="65">
        <v>0</v>
      </c>
      <c r="BC293" s="83">
        <f t="shared" si="185"/>
        <v>0</v>
      </c>
      <c r="BD293" s="83">
        <f t="shared" si="186"/>
        <v>0</v>
      </c>
      <c r="BE293" s="83">
        <f t="shared" si="187"/>
        <v>0</v>
      </c>
      <c r="BF293" s="83">
        <f t="shared" si="188"/>
        <v>0</v>
      </c>
      <c r="BG293" s="83">
        <f t="shared" si="189"/>
        <v>0</v>
      </c>
    </row>
    <row r="294" spans="2:59">
      <c r="B294" s="9" t="s">
        <v>32</v>
      </c>
      <c r="C294" s="9">
        <v>283</v>
      </c>
      <c r="D294" s="9">
        <v>283</v>
      </c>
      <c r="E294" s="18">
        <v>26.6</v>
      </c>
      <c r="F294" s="66">
        <f t="shared" si="158"/>
        <v>7.3888888888888893</v>
      </c>
      <c r="G294" s="17">
        <f t="shared" si="190"/>
        <v>1.0138888888888891</v>
      </c>
      <c r="H294" s="17">
        <f t="shared" si="159"/>
        <v>142</v>
      </c>
      <c r="I294" s="28">
        <f>'Ducati Panigale 1199 data'!$C$8*G294</f>
        <v>281.86111111111114</v>
      </c>
      <c r="J294" s="28">
        <f>'Ducati Panigale 1199 data'!$C$8*'Ducati Panigale 1199 data'!$C$15*'Ducati Panigale 1199 data'!$C$10</f>
        <v>54.543600000000005</v>
      </c>
      <c r="K294" s="28">
        <f>(0.5*'Ducati Panigale 1199 data'!$C$12)*'Ducati Panigale 1199 data'!$C$14*'Ducati Panigale 1199 data'!$C$11*F294^2</f>
        <v>7.7246061342592611</v>
      </c>
      <c r="L294" s="28">
        <f t="shared" si="160"/>
        <v>344.12931724537043</v>
      </c>
      <c r="M294" s="28">
        <f t="shared" si="156"/>
        <v>2542.7332885352371</v>
      </c>
      <c r="N294" s="17">
        <f t="shared" si="161"/>
        <v>2.5427332885352372</v>
      </c>
      <c r="O294" s="105">
        <f t="shared" si="162"/>
        <v>0</v>
      </c>
      <c r="P294" s="105">
        <f t="shared" si="163"/>
        <v>0</v>
      </c>
      <c r="Q294" s="105">
        <f t="shared" si="191"/>
        <v>63.833332946367818</v>
      </c>
      <c r="R294" s="27">
        <f t="shared" si="164"/>
        <v>1.7731481373991061E-2</v>
      </c>
      <c r="S294" s="98">
        <f t="shared" si="165"/>
        <v>2.5427332885352372</v>
      </c>
      <c r="T294" s="17">
        <f t="shared" si="192"/>
        <v>199.31285790131409</v>
      </c>
      <c r="U294" s="17">
        <f t="shared" si="166"/>
        <v>5.5364682750365025E-2</v>
      </c>
      <c r="V294" s="17">
        <f t="shared" si="167"/>
        <v>60.641666299049426</v>
      </c>
      <c r="W294" s="17">
        <f t="shared" si="168"/>
        <v>58.215999647087443</v>
      </c>
      <c r="X294" s="17">
        <f t="shared" si="168"/>
        <v>55.887359661203945</v>
      </c>
      <c r="Y294" s="17">
        <f t="shared" si="169"/>
        <v>55.328486064591907</v>
      </c>
      <c r="Z294" s="17">
        <f>Y294/3600</f>
        <v>1.5369023906831085E-2</v>
      </c>
      <c r="AA294" s="17">
        <f>0.96*Y294</f>
        <v>53.115346622008225</v>
      </c>
      <c r="AB294" s="17">
        <f t="shared" si="170"/>
        <v>50.990732757127894</v>
      </c>
      <c r="AC294" s="17">
        <f t="shared" si="171"/>
        <v>48.441196119271495</v>
      </c>
      <c r="AD294" s="17">
        <f t="shared" si="172"/>
        <v>48.441196119271495</v>
      </c>
      <c r="AE294" s="17">
        <f t="shared" si="193"/>
        <v>1.345588781090875E-2</v>
      </c>
      <c r="AF294" s="17">
        <f>T294-AD294</f>
        <v>150.87166178204259</v>
      </c>
      <c r="AG294" s="17">
        <f t="shared" si="173"/>
        <v>4.1908794939456276E-2</v>
      </c>
      <c r="AH294" s="28">
        <f>0.5*'Ducati Panigale 1199 data'!$C$8*'WLTP class 3 v5'!F294^2</f>
        <v>7588.7993827160499</v>
      </c>
      <c r="AI294" s="17">
        <f t="shared" si="174"/>
        <v>7.5887993827160498</v>
      </c>
      <c r="AJ294" s="17" t="str">
        <f>IF(N294&lt;0, AI294, "0")</f>
        <v>0</v>
      </c>
      <c r="AK294" s="98">
        <f>AK293+AJ294</f>
        <v>644.86443749999989</v>
      </c>
      <c r="AL294" s="105">
        <f t="shared" si="175"/>
        <v>0.17912901041666665</v>
      </c>
      <c r="AM294" s="98">
        <f>IF(N294 &gt; 0, AI294, )</f>
        <v>7.5887993827160498</v>
      </c>
      <c r="AN294" s="98">
        <f t="shared" si="194"/>
        <v>1795.7468989197525</v>
      </c>
      <c r="AO294" s="98">
        <f t="shared" si="176"/>
        <v>0.4988185830332646</v>
      </c>
      <c r="AP294" s="27">
        <f t="shared" si="177"/>
        <v>0</v>
      </c>
      <c r="AQ294" s="27">
        <f t="shared" si="178"/>
        <v>0</v>
      </c>
      <c r="AR294" s="27">
        <f t="shared" si="179"/>
        <v>0</v>
      </c>
      <c r="AS294" s="27">
        <f t="shared" si="180"/>
        <v>0</v>
      </c>
      <c r="AT294" s="27">
        <f t="shared" si="157"/>
        <v>0</v>
      </c>
      <c r="AU294" s="27">
        <f t="shared" si="157"/>
        <v>0</v>
      </c>
      <c r="AV294" s="27">
        <f t="shared" si="181"/>
        <v>0</v>
      </c>
      <c r="AW294" s="27">
        <f t="shared" si="182"/>
        <v>0</v>
      </c>
      <c r="AX294" s="27">
        <f t="shared" si="183"/>
        <v>0</v>
      </c>
      <c r="AY294" s="27">
        <f>AN294-AW294</f>
        <v>1795.7468989197525</v>
      </c>
      <c r="AZ294" s="110">
        <f t="shared" si="184"/>
        <v>0.4988185830332646</v>
      </c>
      <c r="BB294" s="65">
        <v>0</v>
      </c>
      <c r="BC294" s="83">
        <f t="shared" si="185"/>
        <v>0</v>
      </c>
      <c r="BD294" s="83">
        <f t="shared" si="186"/>
        <v>0</v>
      </c>
      <c r="BE294" s="83">
        <f t="shared" si="187"/>
        <v>0</v>
      </c>
      <c r="BF294" s="83">
        <f t="shared" si="188"/>
        <v>0</v>
      </c>
      <c r="BG294" s="83">
        <f t="shared" si="189"/>
        <v>0</v>
      </c>
    </row>
    <row r="295" spans="2:59">
      <c r="B295" s="9" t="s">
        <v>32</v>
      </c>
      <c r="C295" s="9">
        <v>284</v>
      </c>
      <c r="D295" s="9">
        <v>284</v>
      </c>
      <c r="E295" s="18">
        <v>30.2</v>
      </c>
      <c r="F295" s="66">
        <f t="shared" si="158"/>
        <v>8.3888888888888893</v>
      </c>
      <c r="G295" s="17">
        <f t="shared" si="190"/>
        <v>1.0416666666666667</v>
      </c>
      <c r="H295" s="17">
        <f t="shared" si="159"/>
        <v>142.5</v>
      </c>
      <c r="I295" s="28">
        <f>'Ducati Panigale 1199 data'!$C$8*G295</f>
        <v>289.58333333333337</v>
      </c>
      <c r="J295" s="28">
        <f>'Ducati Panigale 1199 data'!$C$8*'Ducati Panigale 1199 data'!$C$15*'Ducati Panigale 1199 data'!$C$10</f>
        <v>54.543600000000005</v>
      </c>
      <c r="K295" s="28">
        <f>(0.5*'Ducati Panigale 1199 data'!$C$12)*'Ducati Panigale 1199 data'!$C$14*'Ducati Panigale 1199 data'!$C$11*F295^2</f>
        <v>9.956964467592595</v>
      </c>
      <c r="L295" s="28">
        <f t="shared" si="160"/>
        <v>354.08389780092597</v>
      </c>
      <c r="M295" s="28">
        <f t="shared" si="156"/>
        <v>2970.3704759966568</v>
      </c>
      <c r="N295" s="17">
        <f t="shared" si="161"/>
        <v>2.9703704759966567</v>
      </c>
      <c r="O295" s="105">
        <f t="shared" si="162"/>
        <v>0</v>
      </c>
      <c r="P295" s="105">
        <f t="shared" si="163"/>
        <v>0</v>
      </c>
      <c r="Q295" s="105">
        <f t="shared" si="191"/>
        <v>63.833332946367818</v>
      </c>
      <c r="R295" s="27">
        <f t="shared" si="164"/>
        <v>1.7731481373991061E-2</v>
      </c>
      <c r="S295" s="98">
        <f t="shared" si="165"/>
        <v>2.9703704759966567</v>
      </c>
      <c r="T295" s="17">
        <f t="shared" si="192"/>
        <v>202.28322837731073</v>
      </c>
      <c r="U295" s="17">
        <f t="shared" si="166"/>
        <v>5.6189785660364096E-2</v>
      </c>
      <c r="V295" s="17">
        <f t="shared" si="167"/>
        <v>60.641666299049426</v>
      </c>
      <c r="W295" s="17">
        <f t="shared" si="168"/>
        <v>58.215999647087443</v>
      </c>
      <c r="X295" s="17">
        <f t="shared" si="168"/>
        <v>55.887359661203945</v>
      </c>
      <c r="Y295" s="17">
        <f t="shared" si="169"/>
        <v>55.328486064591907</v>
      </c>
      <c r="Z295" s="17">
        <f>Y295/3600</f>
        <v>1.5369023906831085E-2</v>
      </c>
      <c r="AA295" s="17">
        <f>0.96*Y295</f>
        <v>53.115346622008225</v>
      </c>
      <c r="AB295" s="17">
        <f t="shared" si="170"/>
        <v>50.990732757127894</v>
      </c>
      <c r="AC295" s="17">
        <f t="shared" si="171"/>
        <v>48.441196119271495</v>
      </c>
      <c r="AD295" s="17">
        <f t="shared" si="172"/>
        <v>48.441196119271495</v>
      </c>
      <c r="AE295" s="17">
        <f t="shared" si="193"/>
        <v>1.345588781090875E-2</v>
      </c>
      <c r="AF295" s="17">
        <f>T295-AD295</f>
        <v>153.84203225803924</v>
      </c>
      <c r="AG295" s="17">
        <f t="shared" si="173"/>
        <v>4.2733897849455346E-2</v>
      </c>
      <c r="AH295" s="28">
        <f>0.5*'Ducati Panigale 1199 data'!$C$8*'WLTP class 3 v5'!F295^2</f>
        <v>9781.910493827163</v>
      </c>
      <c r="AI295" s="17">
        <f t="shared" si="174"/>
        <v>9.7819104938271622</v>
      </c>
      <c r="AJ295" s="17" t="str">
        <f>IF(N295&lt;0, AI295, "0")</f>
        <v>0</v>
      </c>
      <c r="AK295" s="98">
        <f>AK294+AJ295</f>
        <v>644.86443749999989</v>
      </c>
      <c r="AL295" s="105">
        <f t="shared" si="175"/>
        <v>0.17912901041666665</v>
      </c>
      <c r="AM295" s="98">
        <f>IF(N295 &gt; 0, AI295, )</f>
        <v>9.7819104938271622</v>
      </c>
      <c r="AN295" s="98">
        <f t="shared" si="194"/>
        <v>1805.5288094135797</v>
      </c>
      <c r="AO295" s="98">
        <f t="shared" si="176"/>
        <v>0.501535780392661</v>
      </c>
      <c r="AP295" s="27">
        <f t="shared" si="177"/>
        <v>0</v>
      </c>
      <c r="AQ295" s="27">
        <f t="shared" si="178"/>
        <v>0</v>
      </c>
      <c r="AR295" s="27">
        <f t="shared" si="179"/>
        <v>0</v>
      </c>
      <c r="AS295" s="27">
        <f t="shared" si="180"/>
        <v>0</v>
      </c>
      <c r="AT295" s="27">
        <f t="shared" si="157"/>
        <v>0</v>
      </c>
      <c r="AU295" s="27">
        <f t="shared" si="157"/>
        <v>0</v>
      </c>
      <c r="AV295" s="27">
        <f t="shared" si="181"/>
        <v>0</v>
      </c>
      <c r="AW295" s="27">
        <f t="shared" si="182"/>
        <v>0</v>
      </c>
      <c r="AX295" s="27">
        <f t="shared" si="183"/>
        <v>0</v>
      </c>
      <c r="AY295" s="27">
        <f>AN295-AW295</f>
        <v>1805.5288094135797</v>
      </c>
      <c r="AZ295" s="110">
        <f t="shared" si="184"/>
        <v>0.501535780392661</v>
      </c>
      <c r="BB295" s="65">
        <v>0</v>
      </c>
      <c r="BC295" s="83">
        <f t="shared" si="185"/>
        <v>0</v>
      </c>
      <c r="BD295" s="83">
        <f t="shared" si="186"/>
        <v>0</v>
      </c>
      <c r="BE295" s="83">
        <f t="shared" si="187"/>
        <v>0</v>
      </c>
      <c r="BF295" s="83">
        <f t="shared" si="188"/>
        <v>0</v>
      </c>
      <c r="BG295" s="83">
        <f t="shared" si="189"/>
        <v>0</v>
      </c>
    </row>
    <row r="296" spans="2:59">
      <c r="B296" s="9" t="s">
        <v>32</v>
      </c>
      <c r="C296" s="9">
        <v>285</v>
      </c>
      <c r="D296" s="9">
        <v>285</v>
      </c>
      <c r="E296" s="18">
        <v>34.1</v>
      </c>
      <c r="F296" s="66">
        <f t="shared" si="158"/>
        <v>9.4722222222222214</v>
      </c>
      <c r="G296" s="17">
        <f t="shared" si="190"/>
        <v>0.99999999999999989</v>
      </c>
      <c r="H296" s="17">
        <f t="shared" si="159"/>
        <v>143</v>
      </c>
      <c r="I296" s="28">
        <f>'Ducati Panigale 1199 data'!$C$8*G296</f>
        <v>277.99999999999994</v>
      </c>
      <c r="J296" s="28">
        <f>'Ducati Panigale 1199 data'!$C$8*'Ducati Panigale 1199 data'!$C$15*'Ducati Panigale 1199 data'!$C$10</f>
        <v>54.543600000000005</v>
      </c>
      <c r="K296" s="28">
        <f>(0.5*'Ducati Panigale 1199 data'!$C$12)*'Ducati Panigale 1199 data'!$C$14*'Ducati Panigale 1199 data'!$C$11*F296^2</f>
        <v>12.69468208912037</v>
      </c>
      <c r="L296" s="28">
        <f t="shared" si="160"/>
        <v>345.23828208912033</v>
      </c>
      <c r="M296" s="28">
        <f t="shared" si="156"/>
        <v>3270.1737275663895</v>
      </c>
      <c r="N296" s="17">
        <f t="shared" si="161"/>
        <v>3.2701737275663896</v>
      </c>
      <c r="O296" s="105">
        <f t="shared" si="162"/>
        <v>0</v>
      </c>
      <c r="P296" s="105">
        <f t="shared" si="163"/>
        <v>0</v>
      </c>
      <c r="Q296" s="105">
        <f t="shared" si="191"/>
        <v>63.833332946367818</v>
      </c>
      <c r="R296" s="27">
        <f t="shared" si="164"/>
        <v>1.7731481373991061E-2</v>
      </c>
      <c r="S296" s="98">
        <f t="shared" si="165"/>
        <v>3.2701737275663896</v>
      </c>
      <c r="T296" s="17">
        <f t="shared" si="192"/>
        <v>205.55340210487714</v>
      </c>
      <c r="U296" s="17">
        <f t="shared" si="166"/>
        <v>5.7098167251354762E-2</v>
      </c>
      <c r="V296" s="17">
        <f t="shared" si="167"/>
        <v>60.641666299049426</v>
      </c>
      <c r="W296" s="17">
        <f t="shared" si="168"/>
        <v>58.215999647087443</v>
      </c>
      <c r="X296" s="17">
        <f t="shared" si="168"/>
        <v>55.887359661203945</v>
      </c>
      <c r="Y296" s="17">
        <f t="shared" si="169"/>
        <v>55.328486064591907</v>
      </c>
      <c r="Z296" s="17">
        <f>Y296/3600</f>
        <v>1.5369023906831085E-2</v>
      </c>
      <c r="AA296" s="17">
        <f>0.96*Y296</f>
        <v>53.115346622008225</v>
      </c>
      <c r="AB296" s="17">
        <f t="shared" si="170"/>
        <v>50.990732757127894</v>
      </c>
      <c r="AC296" s="17">
        <f t="shared" si="171"/>
        <v>48.441196119271495</v>
      </c>
      <c r="AD296" s="17">
        <f t="shared" si="172"/>
        <v>48.441196119271495</v>
      </c>
      <c r="AE296" s="17">
        <f t="shared" si="193"/>
        <v>1.345588781090875E-2</v>
      </c>
      <c r="AF296" s="17">
        <f>T296-AD296</f>
        <v>157.11220598560564</v>
      </c>
      <c r="AG296" s="17">
        <f t="shared" si="173"/>
        <v>4.3642279440446012E-2</v>
      </c>
      <c r="AH296" s="28">
        <f>0.5*'Ducati Panigale 1199 data'!$C$8*'WLTP class 3 v5'!F296^2</f>
        <v>12471.496141975307</v>
      </c>
      <c r="AI296" s="17">
        <f t="shared" si="174"/>
        <v>12.471496141975306</v>
      </c>
      <c r="AJ296" s="17" t="str">
        <f>IF(N296&lt;0, AI296, "0")</f>
        <v>0</v>
      </c>
      <c r="AK296" s="98">
        <f>AK295+AJ296</f>
        <v>644.86443749999989</v>
      </c>
      <c r="AL296" s="105">
        <f t="shared" si="175"/>
        <v>0.17912901041666665</v>
      </c>
      <c r="AM296" s="98">
        <f>IF(N296 &gt; 0, AI296, )</f>
        <v>12.471496141975306</v>
      </c>
      <c r="AN296" s="98">
        <f t="shared" si="194"/>
        <v>1818.0003055555549</v>
      </c>
      <c r="AO296" s="98">
        <f t="shared" si="176"/>
        <v>0.50500008487654302</v>
      </c>
      <c r="AP296" s="27">
        <f t="shared" si="177"/>
        <v>0</v>
      </c>
      <c r="AQ296" s="27">
        <f t="shared" si="178"/>
        <v>0</v>
      </c>
      <c r="AR296" s="27">
        <f t="shared" si="179"/>
        <v>0</v>
      </c>
      <c r="AS296" s="27">
        <f t="shared" si="180"/>
        <v>0</v>
      </c>
      <c r="AT296" s="27">
        <f t="shared" si="157"/>
        <v>0</v>
      </c>
      <c r="AU296" s="27">
        <f t="shared" si="157"/>
        <v>0</v>
      </c>
      <c r="AV296" s="27">
        <f t="shared" si="181"/>
        <v>0</v>
      </c>
      <c r="AW296" s="27">
        <f t="shared" si="182"/>
        <v>0</v>
      </c>
      <c r="AX296" s="27">
        <f t="shared" si="183"/>
        <v>0</v>
      </c>
      <c r="AY296" s="27">
        <f>AN296-AW296</f>
        <v>1818.0003055555549</v>
      </c>
      <c r="AZ296" s="110">
        <f t="shared" si="184"/>
        <v>0.50500008487654302</v>
      </c>
      <c r="BB296" s="65">
        <v>0</v>
      </c>
      <c r="BC296" s="83">
        <f t="shared" si="185"/>
        <v>0</v>
      </c>
      <c r="BD296" s="83">
        <f t="shared" si="186"/>
        <v>0</v>
      </c>
      <c r="BE296" s="83">
        <f t="shared" si="187"/>
        <v>0</v>
      </c>
      <c r="BF296" s="83">
        <f t="shared" si="188"/>
        <v>0</v>
      </c>
      <c r="BG296" s="83">
        <f t="shared" si="189"/>
        <v>0</v>
      </c>
    </row>
    <row r="297" spans="2:59">
      <c r="B297" s="9" t="s">
        <v>32</v>
      </c>
      <c r="C297" s="9">
        <v>286</v>
      </c>
      <c r="D297" s="9">
        <v>286</v>
      </c>
      <c r="E297" s="18">
        <v>37.4</v>
      </c>
      <c r="F297" s="66">
        <f t="shared" si="158"/>
        <v>10.388888888888889</v>
      </c>
      <c r="G297" s="17">
        <f t="shared" si="190"/>
        <v>0.91666666666666685</v>
      </c>
      <c r="H297" s="17">
        <f t="shared" si="159"/>
        <v>143.5</v>
      </c>
      <c r="I297" s="28">
        <f>'Ducati Panigale 1199 data'!$C$8*G297</f>
        <v>254.83333333333337</v>
      </c>
      <c r="J297" s="28">
        <f>'Ducati Panigale 1199 data'!$C$8*'Ducati Panigale 1199 data'!$C$15*'Ducati Panigale 1199 data'!$C$10</f>
        <v>54.543600000000005</v>
      </c>
      <c r="K297" s="28">
        <f>(0.5*'Ducati Panigale 1199 data'!$C$12)*'Ducati Panigale 1199 data'!$C$14*'Ducati Panigale 1199 data'!$C$11*F297^2</f>
        <v>15.270606134259262</v>
      </c>
      <c r="L297" s="28">
        <f t="shared" si="160"/>
        <v>324.64753946759265</v>
      </c>
      <c r="M297" s="28">
        <f t="shared" si="156"/>
        <v>3372.7272155799906</v>
      </c>
      <c r="N297" s="17">
        <f t="shared" si="161"/>
        <v>3.3727272155799906</v>
      </c>
      <c r="O297" s="105">
        <f t="shared" si="162"/>
        <v>0</v>
      </c>
      <c r="P297" s="105">
        <f t="shared" si="163"/>
        <v>0</v>
      </c>
      <c r="Q297" s="105">
        <f t="shared" si="191"/>
        <v>63.833332946367818</v>
      </c>
      <c r="R297" s="27">
        <f t="shared" si="164"/>
        <v>1.7731481373991061E-2</v>
      </c>
      <c r="S297" s="98">
        <f t="shared" si="165"/>
        <v>3.3727272155799906</v>
      </c>
      <c r="T297" s="17">
        <f t="shared" si="192"/>
        <v>208.92612932045714</v>
      </c>
      <c r="U297" s="17">
        <f t="shared" si="166"/>
        <v>5.8035035922349203E-2</v>
      </c>
      <c r="V297" s="17">
        <f t="shared" si="167"/>
        <v>60.641666299049426</v>
      </c>
      <c r="W297" s="17">
        <f t="shared" si="168"/>
        <v>58.215999647087443</v>
      </c>
      <c r="X297" s="17">
        <f t="shared" si="168"/>
        <v>55.887359661203945</v>
      </c>
      <c r="Y297" s="17">
        <f t="shared" si="169"/>
        <v>55.328486064591907</v>
      </c>
      <c r="Z297" s="17">
        <f>Y297/3600</f>
        <v>1.5369023906831085E-2</v>
      </c>
      <c r="AA297" s="17">
        <f>0.96*Y297</f>
        <v>53.115346622008225</v>
      </c>
      <c r="AB297" s="17">
        <f t="shared" si="170"/>
        <v>50.990732757127894</v>
      </c>
      <c r="AC297" s="17">
        <f t="shared" si="171"/>
        <v>48.441196119271495</v>
      </c>
      <c r="AD297" s="17">
        <f t="shared" si="172"/>
        <v>48.441196119271495</v>
      </c>
      <c r="AE297" s="17">
        <f t="shared" si="193"/>
        <v>1.345588781090875E-2</v>
      </c>
      <c r="AF297" s="17">
        <f>T297-AD297</f>
        <v>160.48493320118564</v>
      </c>
      <c r="AG297" s="17">
        <f t="shared" si="173"/>
        <v>4.4579148111440453E-2</v>
      </c>
      <c r="AH297" s="28">
        <f>0.5*'Ducati Panigale 1199 data'!$C$8*'WLTP class 3 v5'!F297^2</f>
        <v>15002.132716049386</v>
      </c>
      <c r="AI297" s="17">
        <f t="shared" si="174"/>
        <v>15.002132716049386</v>
      </c>
      <c r="AJ297" s="17" t="str">
        <f>IF(N297&lt;0, AI297, "0")</f>
        <v>0</v>
      </c>
      <c r="AK297" s="98">
        <f>AK296+AJ297</f>
        <v>644.86443749999989</v>
      </c>
      <c r="AL297" s="105">
        <f t="shared" si="175"/>
        <v>0.17912901041666665</v>
      </c>
      <c r="AM297" s="98">
        <f>IF(N297 &gt; 0, AI297, )</f>
        <v>15.002132716049386</v>
      </c>
      <c r="AN297" s="98">
        <f t="shared" si="194"/>
        <v>1833.0024382716042</v>
      </c>
      <c r="AO297" s="98">
        <f t="shared" si="176"/>
        <v>0.5091673439643345</v>
      </c>
      <c r="AP297" s="27">
        <f t="shared" si="177"/>
        <v>0</v>
      </c>
      <c r="AQ297" s="27">
        <f t="shared" si="178"/>
        <v>0</v>
      </c>
      <c r="AR297" s="27">
        <f t="shared" si="179"/>
        <v>0</v>
      </c>
      <c r="AS297" s="27">
        <f t="shared" si="180"/>
        <v>0</v>
      </c>
      <c r="AT297" s="27">
        <f t="shared" si="157"/>
        <v>0</v>
      </c>
      <c r="AU297" s="27">
        <f t="shared" si="157"/>
        <v>0</v>
      </c>
      <c r="AV297" s="27">
        <f t="shared" si="181"/>
        <v>0</v>
      </c>
      <c r="AW297" s="27">
        <f t="shared" si="182"/>
        <v>0</v>
      </c>
      <c r="AX297" s="27">
        <f t="shared" si="183"/>
        <v>0</v>
      </c>
      <c r="AY297" s="27">
        <f>AN297-AW297</f>
        <v>1833.0024382716042</v>
      </c>
      <c r="AZ297" s="110">
        <f t="shared" si="184"/>
        <v>0.5091673439643345</v>
      </c>
      <c r="BB297" s="65">
        <v>0</v>
      </c>
      <c r="BC297" s="83">
        <f t="shared" si="185"/>
        <v>0</v>
      </c>
      <c r="BD297" s="83">
        <f t="shared" si="186"/>
        <v>0</v>
      </c>
      <c r="BE297" s="83">
        <f t="shared" si="187"/>
        <v>0</v>
      </c>
      <c r="BF297" s="83">
        <f t="shared" si="188"/>
        <v>0</v>
      </c>
      <c r="BG297" s="83">
        <f t="shared" si="189"/>
        <v>0</v>
      </c>
    </row>
    <row r="298" spans="2:59">
      <c r="B298" s="9" t="s">
        <v>32</v>
      </c>
      <c r="C298" s="9">
        <v>287</v>
      </c>
      <c r="D298" s="9">
        <v>287</v>
      </c>
      <c r="E298" s="18">
        <v>40.700000000000003</v>
      </c>
      <c r="F298" s="66">
        <f t="shared" si="158"/>
        <v>11.305555555555555</v>
      </c>
      <c r="G298" s="17">
        <f t="shared" si="190"/>
        <v>0.91666666666666685</v>
      </c>
      <c r="H298" s="17">
        <f t="shared" si="159"/>
        <v>144</v>
      </c>
      <c r="I298" s="28">
        <f>'Ducati Panigale 1199 data'!$C$8*G298</f>
        <v>254.83333333333337</v>
      </c>
      <c r="J298" s="28">
        <f>'Ducati Panigale 1199 data'!$C$8*'Ducati Panigale 1199 data'!$C$15*'Ducati Panigale 1199 data'!$C$10</f>
        <v>54.543600000000005</v>
      </c>
      <c r="K298" s="28">
        <f>(0.5*'Ducati Panigale 1199 data'!$C$12)*'Ducati Panigale 1199 data'!$C$14*'Ducati Panigale 1199 data'!$C$11*F298^2</f>
        <v>18.084307783564817</v>
      </c>
      <c r="L298" s="28">
        <f t="shared" si="160"/>
        <v>327.46124111689824</v>
      </c>
      <c r="M298" s="28">
        <f t="shared" si="156"/>
        <v>3702.131253738266</v>
      </c>
      <c r="N298" s="17">
        <f t="shared" si="161"/>
        <v>3.702131253738266</v>
      </c>
      <c r="O298" s="105">
        <f t="shared" si="162"/>
        <v>0</v>
      </c>
      <c r="P298" s="105">
        <f t="shared" si="163"/>
        <v>0</v>
      </c>
      <c r="Q298" s="105">
        <f t="shared" si="191"/>
        <v>63.833332946367818</v>
      </c>
      <c r="R298" s="27">
        <f t="shared" si="164"/>
        <v>1.7731481373991061E-2</v>
      </c>
      <c r="S298" s="98">
        <f t="shared" si="165"/>
        <v>3.702131253738266</v>
      </c>
      <c r="T298" s="17">
        <f t="shared" si="192"/>
        <v>212.62826057419539</v>
      </c>
      <c r="U298" s="17">
        <f t="shared" si="166"/>
        <v>5.9063405715054279E-2</v>
      </c>
      <c r="V298" s="17">
        <f t="shared" si="167"/>
        <v>60.641666299049426</v>
      </c>
      <c r="W298" s="17">
        <f t="shared" si="168"/>
        <v>58.215999647087443</v>
      </c>
      <c r="X298" s="17">
        <f t="shared" si="168"/>
        <v>55.887359661203945</v>
      </c>
      <c r="Y298" s="17">
        <f t="shared" si="169"/>
        <v>55.328486064591907</v>
      </c>
      <c r="Z298" s="17">
        <f>Y298/3600</f>
        <v>1.5369023906831085E-2</v>
      </c>
      <c r="AA298" s="17">
        <f>0.96*Y298</f>
        <v>53.115346622008225</v>
      </c>
      <c r="AB298" s="17">
        <f t="shared" si="170"/>
        <v>50.990732757127894</v>
      </c>
      <c r="AC298" s="17">
        <f t="shared" si="171"/>
        <v>48.441196119271495</v>
      </c>
      <c r="AD298" s="17">
        <f t="shared" si="172"/>
        <v>48.441196119271495</v>
      </c>
      <c r="AE298" s="17">
        <f t="shared" si="193"/>
        <v>1.345588781090875E-2</v>
      </c>
      <c r="AF298" s="17">
        <f>T298-AD298</f>
        <v>164.1870644549239</v>
      </c>
      <c r="AG298" s="17">
        <f t="shared" si="173"/>
        <v>4.5607517904145529E-2</v>
      </c>
      <c r="AH298" s="28">
        <f>0.5*'Ducati Panigale 1199 data'!$C$8*'WLTP class 3 v5'!F298^2</f>
        <v>17766.366512345678</v>
      </c>
      <c r="AI298" s="17">
        <f t="shared" si="174"/>
        <v>17.766366512345677</v>
      </c>
      <c r="AJ298" s="17" t="str">
        <f>IF(N298&lt;0, AI298, "0")</f>
        <v>0</v>
      </c>
      <c r="AK298" s="98">
        <f>AK297+AJ298</f>
        <v>644.86443749999989</v>
      </c>
      <c r="AL298" s="105">
        <f t="shared" si="175"/>
        <v>0.17912901041666665</v>
      </c>
      <c r="AM298" s="98">
        <f>IF(N298 &gt; 0, AI298, )</f>
        <v>17.766366512345677</v>
      </c>
      <c r="AN298" s="98">
        <f t="shared" si="194"/>
        <v>1850.7688047839499</v>
      </c>
      <c r="AO298" s="98">
        <f t="shared" si="176"/>
        <v>0.51410244577331943</v>
      </c>
      <c r="AP298" s="27">
        <f t="shared" si="177"/>
        <v>0</v>
      </c>
      <c r="AQ298" s="27">
        <f t="shared" si="178"/>
        <v>0</v>
      </c>
      <c r="AR298" s="27">
        <f t="shared" si="179"/>
        <v>0</v>
      </c>
      <c r="AS298" s="27">
        <f t="shared" si="180"/>
        <v>0</v>
      </c>
      <c r="AT298" s="27">
        <f t="shared" si="157"/>
        <v>0</v>
      </c>
      <c r="AU298" s="27">
        <f t="shared" si="157"/>
        <v>0</v>
      </c>
      <c r="AV298" s="27">
        <f t="shared" si="181"/>
        <v>0</v>
      </c>
      <c r="AW298" s="27">
        <f t="shared" si="182"/>
        <v>0</v>
      </c>
      <c r="AX298" s="27">
        <f t="shared" si="183"/>
        <v>0</v>
      </c>
      <c r="AY298" s="27">
        <f>AN298-AW298</f>
        <v>1850.7688047839499</v>
      </c>
      <c r="AZ298" s="110">
        <f t="shared" si="184"/>
        <v>0.51410244577331943</v>
      </c>
      <c r="BB298" s="65">
        <v>0</v>
      </c>
      <c r="BC298" s="83">
        <f t="shared" si="185"/>
        <v>0</v>
      </c>
      <c r="BD298" s="83">
        <f t="shared" si="186"/>
        <v>0</v>
      </c>
      <c r="BE298" s="83">
        <f t="shared" si="187"/>
        <v>0</v>
      </c>
      <c r="BF298" s="83">
        <f t="shared" si="188"/>
        <v>0</v>
      </c>
      <c r="BG298" s="83">
        <f t="shared" si="189"/>
        <v>0</v>
      </c>
    </row>
    <row r="299" spans="2:59">
      <c r="B299" s="9" t="s">
        <v>32</v>
      </c>
      <c r="C299" s="9">
        <v>288</v>
      </c>
      <c r="D299" s="9">
        <v>288</v>
      </c>
      <c r="E299" s="18">
        <v>44</v>
      </c>
      <c r="F299" s="66">
        <f t="shared" si="158"/>
        <v>12.222222222222221</v>
      </c>
      <c r="G299" s="17">
        <f t="shared" si="190"/>
        <v>0.91666666666666585</v>
      </c>
      <c r="H299" s="17">
        <f t="shared" si="159"/>
        <v>144.5</v>
      </c>
      <c r="I299" s="28">
        <f>'Ducati Panigale 1199 data'!$C$8*G299</f>
        <v>254.83333333333312</v>
      </c>
      <c r="J299" s="28">
        <f>'Ducati Panigale 1199 data'!$C$8*'Ducati Panigale 1199 data'!$C$15*'Ducati Panigale 1199 data'!$C$10</f>
        <v>54.543600000000005</v>
      </c>
      <c r="K299" s="28">
        <f>(0.5*'Ducati Panigale 1199 data'!$C$12)*'Ducati Panigale 1199 data'!$C$14*'Ducati Panigale 1199 data'!$C$11*F299^2</f>
        <v>21.135787037037037</v>
      </c>
      <c r="L299" s="28">
        <f t="shared" si="160"/>
        <v>330.51272037037018</v>
      </c>
      <c r="M299" s="28">
        <f t="shared" si="156"/>
        <v>4039.5999156378575</v>
      </c>
      <c r="N299" s="17">
        <f t="shared" si="161"/>
        <v>4.0395999156378579</v>
      </c>
      <c r="O299" s="105">
        <f t="shared" si="162"/>
        <v>0</v>
      </c>
      <c r="P299" s="105">
        <f t="shared" si="163"/>
        <v>0</v>
      </c>
      <c r="Q299" s="105">
        <f t="shared" si="191"/>
        <v>63.833332946367818</v>
      </c>
      <c r="R299" s="27">
        <f t="shared" si="164"/>
        <v>1.7731481373991061E-2</v>
      </c>
      <c r="S299" s="98">
        <f t="shared" si="165"/>
        <v>4.0395999156378579</v>
      </c>
      <c r="T299" s="17">
        <f t="shared" si="192"/>
        <v>216.66786048983326</v>
      </c>
      <c r="U299" s="17">
        <f t="shared" si="166"/>
        <v>6.0185516802731459E-2</v>
      </c>
      <c r="V299" s="17">
        <f t="shared" si="167"/>
        <v>60.641666299049426</v>
      </c>
      <c r="W299" s="17">
        <f t="shared" si="168"/>
        <v>58.215999647087443</v>
      </c>
      <c r="X299" s="17">
        <f t="shared" si="168"/>
        <v>55.887359661203945</v>
      </c>
      <c r="Y299" s="17">
        <f t="shared" si="169"/>
        <v>55.328486064591907</v>
      </c>
      <c r="Z299" s="17">
        <f>Y299/3600</f>
        <v>1.5369023906831085E-2</v>
      </c>
      <c r="AA299" s="17">
        <f>0.96*Y299</f>
        <v>53.115346622008225</v>
      </c>
      <c r="AB299" s="17">
        <f t="shared" si="170"/>
        <v>50.990732757127894</v>
      </c>
      <c r="AC299" s="17">
        <f t="shared" si="171"/>
        <v>48.441196119271495</v>
      </c>
      <c r="AD299" s="17">
        <f t="shared" si="172"/>
        <v>48.441196119271495</v>
      </c>
      <c r="AE299" s="17">
        <f t="shared" si="193"/>
        <v>1.345588781090875E-2</v>
      </c>
      <c r="AF299" s="17">
        <f>T299-AD299</f>
        <v>168.22666437056176</v>
      </c>
      <c r="AG299" s="17">
        <f t="shared" si="173"/>
        <v>4.672962899182271E-2</v>
      </c>
      <c r="AH299" s="28">
        <f>0.5*'Ducati Panigale 1199 data'!$C$8*'WLTP class 3 v5'!F299^2</f>
        <v>20764.197530864196</v>
      </c>
      <c r="AI299" s="17">
        <f t="shared" si="174"/>
        <v>20.764197530864195</v>
      </c>
      <c r="AJ299" s="17" t="str">
        <f>IF(N299&lt;0, AI299, "0")</f>
        <v>0</v>
      </c>
      <c r="AK299" s="98">
        <f>AK298+AJ299</f>
        <v>644.86443749999989</v>
      </c>
      <c r="AL299" s="105">
        <f t="shared" si="175"/>
        <v>0.17912901041666665</v>
      </c>
      <c r="AM299" s="98">
        <f>IF(N299 &gt; 0, AI299, )</f>
        <v>20.764197530864195</v>
      </c>
      <c r="AN299" s="98">
        <f t="shared" si="194"/>
        <v>1871.5330023148142</v>
      </c>
      <c r="AO299" s="98">
        <f t="shared" si="176"/>
        <v>0.51987027842078171</v>
      </c>
      <c r="AP299" s="27">
        <f t="shared" si="177"/>
        <v>0</v>
      </c>
      <c r="AQ299" s="27">
        <f t="shared" si="178"/>
        <v>0</v>
      </c>
      <c r="AR299" s="27">
        <f t="shared" si="179"/>
        <v>0</v>
      </c>
      <c r="AS299" s="27">
        <f t="shared" si="180"/>
        <v>0</v>
      </c>
      <c r="AT299" s="27">
        <f t="shared" si="157"/>
        <v>0</v>
      </c>
      <c r="AU299" s="27">
        <f t="shared" si="157"/>
        <v>0</v>
      </c>
      <c r="AV299" s="27">
        <f t="shared" si="181"/>
        <v>0</v>
      </c>
      <c r="AW299" s="27">
        <f t="shared" si="182"/>
        <v>0</v>
      </c>
      <c r="AX299" s="27">
        <f t="shared" si="183"/>
        <v>0</v>
      </c>
      <c r="AY299" s="27">
        <f>AN299-AW299</f>
        <v>1871.5330023148142</v>
      </c>
      <c r="AZ299" s="110">
        <f t="shared" si="184"/>
        <v>0.51987027842078171</v>
      </c>
      <c r="BB299" s="65">
        <v>0</v>
      </c>
      <c r="BC299" s="83">
        <f t="shared" si="185"/>
        <v>0</v>
      </c>
      <c r="BD299" s="83">
        <f t="shared" si="186"/>
        <v>0</v>
      </c>
      <c r="BE299" s="83">
        <f t="shared" si="187"/>
        <v>0</v>
      </c>
      <c r="BF299" s="83">
        <f t="shared" si="188"/>
        <v>0</v>
      </c>
      <c r="BG299" s="83">
        <f t="shared" si="189"/>
        <v>0</v>
      </c>
    </row>
    <row r="300" spans="2:59">
      <c r="B300" s="9" t="s">
        <v>32</v>
      </c>
      <c r="C300" s="9">
        <v>289</v>
      </c>
      <c r="D300" s="9">
        <v>289</v>
      </c>
      <c r="E300" s="18">
        <v>47.3</v>
      </c>
      <c r="F300" s="66">
        <f t="shared" si="158"/>
        <v>13.138888888888889</v>
      </c>
      <c r="G300" s="17">
        <f t="shared" si="190"/>
        <v>0.72222222222222265</v>
      </c>
      <c r="H300" s="17">
        <f t="shared" si="159"/>
        <v>145</v>
      </c>
      <c r="I300" s="28">
        <f>'Ducati Panigale 1199 data'!$C$8*G300</f>
        <v>200.77777777777789</v>
      </c>
      <c r="J300" s="28">
        <f>'Ducati Panigale 1199 data'!$C$8*'Ducati Panigale 1199 data'!$C$15*'Ducati Panigale 1199 data'!$C$10</f>
        <v>54.543600000000005</v>
      </c>
      <c r="K300" s="28">
        <f>(0.5*'Ducati Panigale 1199 data'!$C$12)*'Ducati Panigale 1199 data'!$C$14*'Ducati Panigale 1199 data'!$C$11*F300^2</f>
        <v>24.425043894675927</v>
      </c>
      <c r="L300" s="28">
        <f t="shared" si="160"/>
        <v>279.74642167245383</v>
      </c>
      <c r="M300" s="28">
        <f t="shared" si="156"/>
        <v>3675.5571514186295</v>
      </c>
      <c r="N300" s="17">
        <f t="shared" si="161"/>
        <v>3.6755571514186296</v>
      </c>
      <c r="O300" s="105">
        <f t="shared" si="162"/>
        <v>0</v>
      </c>
      <c r="P300" s="105">
        <f t="shared" si="163"/>
        <v>0</v>
      </c>
      <c r="Q300" s="105">
        <f t="shared" si="191"/>
        <v>63.833332946367818</v>
      </c>
      <c r="R300" s="27">
        <f t="shared" si="164"/>
        <v>1.7731481373991061E-2</v>
      </c>
      <c r="S300" s="98">
        <f t="shared" si="165"/>
        <v>3.6755571514186296</v>
      </c>
      <c r="T300" s="17">
        <f t="shared" si="192"/>
        <v>220.34341764125188</v>
      </c>
      <c r="U300" s="17">
        <f t="shared" si="166"/>
        <v>6.1206504900347743E-2</v>
      </c>
      <c r="V300" s="17">
        <f t="shared" si="167"/>
        <v>60.641666299049426</v>
      </c>
      <c r="W300" s="17">
        <f t="shared" si="168"/>
        <v>58.215999647087443</v>
      </c>
      <c r="X300" s="17">
        <f t="shared" si="168"/>
        <v>55.887359661203945</v>
      </c>
      <c r="Y300" s="17">
        <f t="shared" si="169"/>
        <v>55.328486064591907</v>
      </c>
      <c r="Z300" s="17">
        <f>Y300/3600</f>
        <v>1.5369023906831085E-2</v>
      </c>
      <c r="AA300" s="17">
        <f>0.96*Y300</f>
        <v>53.115346622008225</v>
      </c>
      <c r="AB300" s="17">
        <f t="shared" si="170"/>
        <v>50.990732757127894</v>
      </c>
      <c r="AC300" s="17">
        <f t="shared" si="171"/>
        <v>48.441196119271495</v>
      </c>
      <c r="AD300" s="17">
        <f t="shared" si="172"/>
        <v>48.441196119271495</v>
      </c>
      <c r="AE300" s="17">
        <f t="shared" si="193"/>
        <v>1.345588781090875E-2</v>
      </c>
      <c r="AF300" s="17">
        <f>T300-AD300</f>
        <v>171.90222152198038</v>
      </c>
      <c r="AG300" s="17">
        <f t="shared" si="173"/>
        <v>4.7750617089438993E-2</v>
      </c>
      <c r="AH300" s="28">
        <f>0.5*'Ducati Panigale 1199 data'!$C$8*'WLTP class 3 v5'!F300^2</f>
        <v>23995.625771604937</v>
      </c>
      <c r="AI300" s="17">
        <f t="shared" si="174"/>
        <v>23.995625771604935</v>
      </c>
      <c r="AJ300" s="17" t="str">
        <f>IF(N300&lt;0, AI300, "0")</f>
        <v>0</v>
      </c>
      <c r="AK300" s="98">
        <f>AK299+AJ300</f>
        <v>644.86443749999989</v>
      </c>
      <c r="AL300" s="105">
        <f t="shared" si="175"/>
        <v>0.17912901041666665</v>
      </c>
      <c r="AM300" s="98">
        <f>IF(N300 &gt; 0, AI300, )</f>
        <v>23.995625771604935</v>
      </c>
      <c r="AN300" s="98">
        <f t="shared" si="194"/>
        <v>1895.5286280864191</v>
      </c>
      <c r="AO300" s="98">
        <f t="shared" si="176"/>
        <v>0.52653573002400533</v>
      </c>
      <c r="AP300" s="27">
        <f t="shared" si="177"/>
        <v>0</v>
      </c>
      <c r="AQ300" s="27">
        <f t="shared" si="178"/>
        <v>0</v>
      </c>
      <c r="AR300" s="27">
        <f t="shared" si="179"/>
        <v>0</v>
      </c>
      <c r="AS300" s="27">
        <f t="shared" si="180"/>
        <v>0</v>
      </c>
      <c r="AT300" s="27">
        <f t="shared" si="157"/>
        <v>0</v>
      </c>
      <c r="AU300" s="27">
        <f t="shared" si="157"/>
        <v>0</v>
      </c>
      <c r="AV300" s="27">
        <f t="shared" si="181"/>
        <v>0</v>
      </c>
      <c r="AW300" s="27">
        <f t="shared" si="182"/>
        <v>0</v>
      </c>
      <c r="AX300" s="27">
        <f t="shared" si="183"/>
        <v>0</v>
      </c>
      <c r="AY300" s="27">
        <f>AN300-AW300</f>
        <v>1895.5286280864191</v>
      </c>
      <c r="AZ300" s="110">
        <f t="shared" si="184"/>
        <v>0.52653573002400533</v>
      </c>
      <c r="BB300" s="65">
        <v>0</v>
      </c>
      <c r="BC300" s="83">
        <f t="shared" si="185"/>
        <v>0</v>
      </c>
      <c r="BD300" s="83">
        <f t="shared" si="186"/>
        <v>0</v>
      </c>
      <c r="BE300" s="83">
        <f t="shared" si="187"/>
        <v>0</v>
      </c>
      <c r="BF300" s="83">
        <f t="shared" si="188"/>
        <v>0</v>
      </c>
      <c r="BG300" s="83">
        <f t="shared" si="189"/>
        <v>0</v>
      </c>
    </row>
    <row r="301" spans="2:59">
      <c r="B301" s="9" t="s">
        <v>32</v>
      </c>
      <c r="C301" s="9">
        <v>290</v>
      </c>
      <c r="D301" s="9">
        <v>290</v>
      </c>
      <c r="E301" s="18">
        <v>49.2</v>
      </c>
      <c r="F301" s="66">
        <f t="shared" si="158"/>
        <v>13.666666666666666</v>
      </c>
      <c r="G301" s="17">
        <f t="shared" si="190"/>
        <v>0.34722222222222221</v>
      </c>
      <c r="H301" s="17">
        <f t="shared" si="159"/>
        <v>145.5</v>
      </c>
      <c r="I301" s="28">
        <f>'Ducati Panigale 1199 data'!$C$8*G301</f>
        <v>96.527777777777771</v>
      </c>
      <c r="J301" s="28">
        <f>'Ducati Panigale 1199 data'!$C$8*'Ducati Panigale 1199 data'!$C$15*'Ducati Panigale 1199 data'!$C$10</f>
        <v>54.543600000000005</v>
      </c>
      <c r="K301" s="28">
        <f>(0.5*'Ducati Panigale 1199 data'!$C$12)*'Ducati Panigale 1199 data'!$C$14*'Ducati Panigale 1199 data'!$C$11*F301^2</f>
        <v>26.426720833333334</v>
      </c>
      <c r="L301" s="28">
        <f t="shared" si="160"/>
        <v>177.49809861111112</v>
      </c>
      <c r="M301" s="28">
        <f t="shared" si="156"/>
        <v>2425.8073476851851</v>
      </c>
      <c r="N301" s="17">
        <f t="shared" si="161"/>
        <v>2.4258073476851849</v>
      </c>
      <c r="O301" s="105">
        <f t="shared" si="162"/>
        <v>0</v>
      </c>
      <c r="P301" s="105">
        <f t="shared" si="163"/>
        <v>0</v>
      </c>
      <c r="Q301" s="105">
        <f t="shared" si="191"/>
        <v>63.833332946367818</v>
      </c>
      <c r="R301" s="27">
        <f t="shared" si="164"/>
        <v>1.7731481373991061E-2</v>
      </c>
      <c r="S301" s="98">
        <f t="shared" si="165"/>
        <v>2.4258073476851849</v>
      </c>
      <c r="T301" s="17">
        <f t="shared" si="192"/>
        <v>222.76922498893705</v>
      </c>
      <c r="U301" s="17">
        <f t="shared" si="166"/>
        <v>6.1880340274704737E-2</v>
      </c>
      <c r="V301" s="17">
        <f t="shared" si="167"/>
        <v>60.641666299049426</v>
      </c>
      <c r="W301" s="17">
        <f t="shared" si="168"/>
        <v>58.215999647087443</v>
      </c>
      <c r="X301" s="17">
        <f t="shared" si="168"/>
        <v>55.887359661203945</v>
      </c>
      <c r="Y301" s="17">
        <f t="shared" si="169"/>
        <v>55.328486064591907</v>
      </c>
      <c r="Z301" s="17">
        <f>Y301/3600</f>
        <v>1.5369023906831085E-2</v>
      </c>
      <c r="AA301" s="17">
        <f>0.96*Y301</f>
        <v>53.115346622008225</v>
      </c>
      <c r="AB301" s="17">
        <f t="shared" si="170"/>
        <v>50.990732757127894</v>
      </c>
      <c r="AC301" s="17">
        <f t="shared" si="171"/>
        <v>48.441196119271495</v>
      </c>
      <c r="AD301" s="17">
        <f t="shared" si="172"/>
        <v>48.441196119271495</v>
      </c>
      <c r="AE301" s="17">
        <f t="shared" si="193"/>
        <v>1.345588781090875E-2</v>
      </c>
      <c r="AF301" s="17">
        <f>T301-AD301</f>
        <v>174.32802886966556</v>
      </c>
      <c r="AG301" s="17">
        <f t="shared" si="173"/>
        <v>4.8424452463795988E-2</v>
      </c>
      <c r="AH301" s="28">
        <f>0.5*'Ducati Panigale 1199 data'!$C$8*'WLTP class 3 v5'!F301^2</f>
        <v>25962.111111111109</v>
      </c>
      <c r="AI301" s="17">
        <f t="shared" si="174"/>
        <v>25.96211111111111</v>
      </c>
      <c r="AJ301" s="17" t="str">
        <f>IF(N301&lt;0, AI301, "0")</f>
        <v>0</v>
      </c>
      <c r="AK301" s="98">
        <f>AK300+AJ301</f>
        <v>644.86443749999989</v>
      </c>
      <c r="AL301" s="105">
        <f t="shared" si="175"/>
        <v>0.17912901041666665</v>
      </c>
      <c r="AM301" s="98">
        <f>IF(N301 &gt; 0, AI301, )</f>
        <v>25.96211111111111</v>
      </c>
      <c r="AN301" s="98">
        <f t="shared" si="194"/>
        <v>1921.4907391975303</v>
      </c>
      <c r="AO301" s="98">
        <f t="shared" si="176"/>
        <v>0.53374742755486948</v>
      </c>
      <c r="AP301" s="27">
        <f t="shared" si="177"/>
        <v>0</v>
      </c>
      <c r="AQ301" s="27">
        <f t="shared" si="178"/>
        <v>0</v>
      </c>
      <c r="AR301" s="27">
        <f t="shared" si="179"/>
        <v>0</v>
      </c>
      <c r="AS301" s="27">
        <f t="shared" si="180"/>
        <v>0</v>
      </c>
      <c r="AT301" s="27">
        <f t="shared" si="157"/>
        <v>0</v>
      </c>
      <c r="AU301" s="27">
        <f t="shared" si="157"/>
        <v>0</v>
      </c>
      <c r="AV301" s="27">
        <f t="shared" si="181"/>
        <v>0</v>
      </c>
      <c r="AW301" s="27">
        <f t="shared" si="182"/>
        <v>0</v>
      </c>
      <c r="AX301" s="27">
        <f t="shared" si="183"/>
        <v>0</v>
      </c>
      <c r="AY301" s="27">
        <f>AN301-AW301</f>
        <v>1921.4907391975303</v>
      </c>
      <c r="AZ301" s="110">
        <f t="shared" si="184"/>
        <v>0.53374742755486948</v>
      </c>
      <c r="BB301" s="65">
        <v>0</v>
      </c>
      <c r="BC301" s="83">
        <f t="shared" si="185"/>
        <v>0</v>
      </c>
      <c r="BD301" s="83">
        <f t="shared" si="186"/>
        <v>0</v>
      </c>
      <c r="BE301" s="83">
        <f t="shared" si="187"/>
        <v>0</v>
      </c>
      <c r="BF301" s="83">
        <f t="shared" si="188"/>
        <v>0</v>
      </c>
      <c r="BG301" s="83">
        <f t="shared" si="189"/>
        <v>0</v>
      </c>
    </row>
    <row r="302" spans="2:59">
      <c r="B302" s="9" t="s">
        <v>32</v>
      </c>
      <c r="C302" s="9">
        <v>291</v>
      </c>
      <c r="D302" s="9">
        <v>291</v>
      </c>
      <c r="E302" s="18">
        <v>49.8</v>
      </c>
      <c r="F302" s="66">
        <f t="shared" si="158"/>
        <v>13.833333333333334</v>
      </c>
      <c r="G302" s="17">
        <f t="shared" si="190"/>
        <v>0</v>
      </c>
      <c r="H302" s="17">
        <f t="shared" si="159"/>
        <v>146</v>
      </c>
      <c r="I302" s="28">
        <f>'Ducati Panigale 1199 data'!$C$8*G302</f>
        <v>0</v>
      </c>
      <c r="J302" s="28">
        <f>'Ducati Panigale 1199 data'!$C$8*'Ducati Panigale 1199 data'!$C$15*'Ducati Panigale 1199 data'!$C$10</f>
        <v>54.543600000000005</v>
      </c>
      <c r="K302" s="28">
        <f>(0.5*'Ducati Panigale 1199 data'!$C$12)*'Ducati Panigale 1199 data'!$C$14*'Ducati Panigale 1199 data'!$C$11*F302^2</f>
        <v>27.075205208333337</v>
      </c>
      <c r="L302" s="28">
        <f t="shared" si="160"/>
        <v>81.618805208333342</v>
      </c>
      <c r="M302" s="28">
        <f t="shared" si="156"/>
        <v>1129.0601387152778</v>
      </c>
      <c r="N302" s="17">
        <f t="shared" si="161"/>
        <v>1.1290601387152779</v>
      </c>
      <c r="O302" s="105">
        <f t="shared" si="162"/>
        <v>0</v>
      </c>
      <c r="P302" s="105">
        <f t="shared" si="163"/>
        <v>0</v>
      </c>
      <c r="Q302" s="105">
        <f t="shared" si="191"/>
        <v>63.833332946367818</v>
      </c>
      <c r="R302" s="27">
        <f t="shared" si="164"/>
        <v>1.7731481373991061E-2</v>
      </c>
      <c r="S302" s="98">
        <f t="shared" si="165"/>
        <v>1.1290601387152779</v>
      </c>
      <c r="T302" s="17">
        <f t="shared" si="192"/>
        <v>223.89828512765234</v>
      </c>
      <c r="U302" s="17">
        <f t="shared" si="166"/>
        <v>6.2193968091014538E-2</v>
      </c>
      <c r="V302" s="17">
        <f t="shared" si="167"/>
        <v>60.641666299049426</v>
      </c>
      <c r="W302" s="17">
        <f t="shared" si="168"/>
        <v>58.215999647087443</v>
      </c>
      <c r="X302" s="17">
        <f t="shared" si="168"/>
        <v>55.887359661203945</v>
      </c>
      <c r="Y302" s="17">
        <f t="shared" si="169"/>
        <v>55.328486064591907</v>
      </c>
      <c r="Z302" s="17">
        <f>Y302/3600</f>
        <v>1.5369023906831085E-2</v>
      </c>
      <c r="AA302" s="17">
        <f>0.96*Y302</f>
        <v>53.115346622008225</v>
      </c>
      <c r="AB302" s="17">
        <f t="shared" si="170"/>
        <v>50.990732757127894</v>
      </c>
      <c r="AC302" s="17">
        <f t="shared" si="171"/>
        <v>48.441196119271495</v>
      </c>
      <c r="AD302" s="17">
        <f t="shared" si="172"/>
        <v>48.441196119271495</v>
      </c>
      <c r="AE302" s="17">
        <f t="shared" si="193"/>
        <v>1.345588781090875E-2</v>
      </c>
      <c r="AF302" s="17">
        <f>T302-AD302</f>
        <v>175.45708900838085</v>
      </c>
      <c r="AG302" s="17">
        <f t="shared" si="173"/>
        <v>4.8738080280105789E-2</v>
      </c>
      <c r="AH302" s="28">
        <f>0.5*'Ducati Panigale 1199 data'!$C$8*'WLTP class 3 v5'!F302^2</f>
        <v>26599.194444444445</v>
      </c>
      <c r="AI302" s="17">
        <f t="shared" si="174"/>
        <v>26.599194444444446</v>
      </c>
      <c r="AJ302" s="17" t="str">
        <f>IF(N302&lt;0, AI302, "0")</f>
        <v>0</v>
      </c>
      <c r="AK302" s="98">
        <f>AK301+AJ302</f>
        <v>644.86443749999989</v>
      </c>
      <c r="AL302" s="105">
        <f t="shared" si="175"/>
        <v>0.17912901041666665</v>
      </c>
      <c r="AM302" s="98">
        <f>IF(N302 &gt; 0, AI302, )</f>
        <v>26.599194444444446</v>
      </c>
      <c r="AN302" s="98">
        <f t="shared" si="194"/>
        <v>1948.0899336419748</v>
      </c>
      <c r="AO302" s="98">
        <f t="shared" si="176"/>
        <v>0.5411360926783263</v>
      </c>
      <c r="AP302" s="27">
        <f t="shared" si="177"/>
        <v>0</v>
      </c>
      <c r="AQ302" s="27">
        <f t="shared" si="178"/>
        <v>0</v>
      </c>
      <c r="AR302" s="27">
        <f t="shared" si="179"/>
        <v>0</v>
      </c>
      <c r="AS302" s="27">
        <f t="shared" si="180"/>
        <v>0</v>
      </c>
      <c r="AT302" s="27">
        <f t="shared" si="157"/>
        <v>0</v>
      </c>
      <c r="AU302" s="27">
        <f t="shared" si="157"/>
        <v>0</v>
      </c>
      <c r="AV302" s="27">
        <f t="shared" si="181"/>
        <v>0</v>
      </c>
      <c r="AW302" s="27">
        <f t="shared" si="182"/>
        <v>0</v>
      </c>
      <c r="AX302" s="27">
        <f t="shared" si="183"/>
        <v>0</v>
      </c>
      <c r="AY302" s="27">
        <f>AN302-AW302</f>
        <v>1948.0899336419748</v>
      </c>
      <c r="AZ302" s="110">
        <f t="shared" si="184"/>
        <v>0.5411360926783263</v>
      </c>
      <c r="BB302" s="65">
        <v>0</v>
      </c>
      <c r="BC302" s="83">
        <f t="shared" si="185"/>
        <v>0</v>
      </c>
      <c r="BD302" s="83">
        <f t="shared" si="186"/>
        <v>0</v>
      </c>
      <c r="BE302" s="83">
        <f t="shared" si="187"/>
        <v>0</v>
      </c>
      <c r="BF302" s="83">
        <f t="shared" si="188"/>
        <v>0</v>
      </c>
      <c r="BG302" s="83">
        <f t="shared" si="189"/>
        <v>0</v>
      </c>
    </row>
    <row r="303" spans="2:59">
      <c r="B303" s="9" t="s">
        <v>32</v>
      </c>
      <c r="C303" s="9">
        <v>292</v>
      </c>
      <c r="D303" s="9">
        <v>292</v>
      </c>
      <c r="E303" s="18">
        <v>49.2</v>
      </c>
      <c r="F303" s="66">
        <f t="shared" si="158"/>
        <v>13.666666666666666</v>
      </c>
      <c r="G303" s="17">
        <f t="shared" si="190"/>
        <v>-0.23611111111111052</v>
      </c>
      <c r="H303" s="17">
        <f t="shared" si="159"/>
        <v>146.5</v>
      </c>
      <c r="I303" s="28">
        <f>'Ducati Panigale 1199 data'!$C$8*G303</f>
        <v>-65.638888888888729</v>
      </c>
      <c r="J303" s="28">
        <f>'Ducati Panigale 1199 data'!$C$8*'Ducati Panigale 1199 data'!$C$15*'Ducati Panigale 1199 data'!$C$10</f>
        <v>54.543600000000005</v>
      </c>
      <c r="K303" s="28">
        <f>(0.5*'Ducati Panigale 1199 data'!$C$12)*'Ducati Panigale 1199 data'!$C$14*'Ducati Panigale 1199 data'!$C$11*F303^2</f>
        <v>26.426720833333334</v>
      </c>
      <c r="L303" s="28">
        <f t="shared" si="160"/>
        <v>15.33143194444461</v>
      </c>
      <c r="M303" s="28">
        <f t="shared" si="156"/>
        <v>209.52956990740967</v>
      </c>
      <c r="N303" s="17">
        <f t="shared" si="161"/>
        <v>0.20952956990740967</v>
      </c>
      <c r="O303" s="105">
        <f t="shared" si="162"/>
        <v>0</v>
      </c>
      <c r="P303" s="105">
        <f t="shared" si="163"/>
        <v>0</v>
      </c>
      <c r="Q303" s="105">
        <f t="shared" si="191"/>
        <v>63.833332946367818</v>
      </c>
      <c r="R303" s="27">
        <f t="shared" si="164"/>
        <v>1.7731481373991061E-2</v>
      </c>
      <c r="S303" s="98">
        <f t="shared" si="165"/>
        <v>0.20952956990740967</v>
      </c>
      <c r="T303" s="17">
        <f t="shared" si="192"/>
        <v>224.10781469755975</v>
      </c>
      <c r="U303" s="17">
        <f t="shared" si="166"/>
        <v>6.2252170749322149E-2</v>
      </c>
      <c r="V303" s="17">
        <f t="shared" si="167"/>
        <v>60.641666299049426</v>
      </c>
      <c r="W303" s="17">
        <f t="shared" si="168"/>
        <v>58.215999647087443</v>
      </c>
      <c r="X303" s="17">
        <f t="shared" si="168"/>
        <v>55.887359661203945</v>
      </c>
      <c r="Y303" s="17">
        <f t="shared" si="169"/>
        <v>55.328486064591907</v>
      </c>
      <c r="Z303" s="17">
        <f>Y303/3600</f>
        <v>1.5369023906831085E-2</v>
      </c>
      <c r="AA303" s="17">
        <f>0.96*Y303</f>
        <v>53.115346622008225</v>
      </c>
      <c r="AB303" s="17">
        <f t="shared" si="170"/>
        <v>50.990732757127894</v>
      </c>
      <c r="AC303" s="17">
        <f t="shared" si="171"/>
        <v>48.441196119271495</v>
      </c>
      <c r="AD303" s="17">
        <f t="shared" si="172"/>
        <v>48.441196119271495</v>
      </c>
      <c r="AE303" s="17">
        <f t="shared" si="193"/>
        <v>1.345588781090875E-2</v>
      </c>
      <c r="AF303" s="17">
        <f>T303-AD303</f>
        <v>175.66661857828825</v>
      </c>
      <c r="AG303" s="17">
        <f t="shared" si="173"/>
        <v>4.8796282938413406E-2</v>
      </c>
      <c r="AH303" s="28">
        <f>0.5*'Ducati Panigale 1199 data'!$C$8*'WLTP class 3 v5'!F303^2</f>
        <v>25962.111111111109</v>
      </c>
      <c r="AI303" s="17">
        <f t="shared" si="174"/>
        <v>25.96211111111111</v>
      </c>
      <c r="AJ303" s="17" t="str">
        <f>IF(N303&lt;0, AI303, "0")</f>
        <v>0</v>
      </c>
      <c r="AK303" s="98">
        <f>AK302+AJ303</f>
        <v>644.86443749999989</v>
      </c>
      <c r="AL303" s="105">
        <f t="shared" si="175"/>
        <v>0.17912901041666665</v>
      </c>
      <c r="AM303" s="98">
        <f>IF(N303 &gt; 0, AI303, )</f>
        <v>25.96211111111111</v>
      </c>
      <c r="AN303" s="98">
        <f t="shared" si="194"/>
        <v>1974.052044753086</v>
      </c>
      <c r="AO303" s="98">
        <f t="shared" si="176"/>
        <v>0.54834779020919056</v>
      </c>
      <c r="AP303" s="27">
        <f t="shared" si="177"/>
        <v>0</v>
      </c>
      <c r="AQ303" s="27">
        <f t="shared" si="178"/>
        <v>0</v>
      </c>
      <c r="AR303" s="27">
        <f t="shared" si="179"/>
        <v>0</v>
      </c>
      <c r="AS303" s="27">
        <f t="shared" si="180"/>
        <v>0</v>
      </c>
      <c r="AT303" s="27">
        <f t="shared" si="157"/>
        <v>0</v>
      </c>
      <c r="AU303" s="27">
        <f t="shared" si="157"/>
        <v>0</v>
      </c>
      <c r="AV303" s="27">
        <f t="shared" si="181"/>
        <v>0</v>
      </c>
      <c r="AW303" s="27">
        <f t="shared" si="182"/>
        <v>0</v>
      </c>
      <c r="AX303" s="27">
        <f t="shared" si="183"/>
        <v>0</v>
      </c>
      <c r="AY303" s="27">
        <f>AN303-AW303</f>
        <v>1974.052044753086</v>
      </c>
      <c r="AZ303" s="110">
        <f t="shared" si="184"/>
        <v>0.54834779020919056</v>
      </c>
      <c r="BB303" s="65">
        <v>0</v>
      </c>
      <c r="BC303" s="83">
        <f t="shared" si="185"/>
        <v>0</v>
      </c>
      <c r="BD303" s="83">
        <f t="shared" si="186"/>
        <v>0</v>
      </c>
      <c r="BE303" s="83">
        <f t="shared" si="187"/>
        <v>0</v>
      </c>
      <c r="BF303" s="83">
        <f t="shared" si="188"/>
        <v>0</v>
      </c>
      <c r="BG303" s="83">
        <f t="shared" si="189"/>
        <v>0</v>
      </c>
    </row>
    <row r="304" spans="2:59">
      <c r="B304" s="9" t="s">
        <v>32</v>
      </c>
      <c r="C304" s="9">
        <v>293</v>
      </c>
      <c r="D304" s="9">
        <v>293</v>
      </c>
      <c r="E304" s="18">
        <v>48.1</v>
      </c>
      <c r="F304" s="66">
        <f t="shared" si="158"/>
        <v>13.361111111111111</v>
      </c>
      <c r="G304" s="17">
        <f t="shared" si="190"/>
        <v>-0.26388888888888967</v>
      </c>
      <c r="H304" s="17">
        <f t="shared" si="159"/>
        <v>147</v>
      </c>
      <c r="I304" s="28">
        <f>'Ducati Panigale 1199 data'!$C$8*G304</f>
        <v>-73.361111111111327</v>
      </c>
      <c r="J304" s="28">
        <f>'Ducati Panigale 1199 data'!$C$8*'Ducati Panigale 1199 data'!$C$15*'Ducati Panigale 1199 data'!$C$10</f>
        <v>54.543600000000005</v>
      </c>
      <c r="K304" s="28">
        <f>(0.5*'Ducati Panigale 1199 data'!$C$12)*'Ducati Panigale 1199 data'!$C$14*'Ducati Panigale 1199 data'!$C$11*F304^2</f>
        <v>25.258248061342595</v>
      </c>
      <c r="L304" s="28">
        <f t="shared" si="160"/>
        <v>6.4407369502312726</v>
      </c>
      <c r="M304" s="28">
        <f t="shared" si="156"/>
        <v>86.055402029478941</v>
      </c>
      <c r="N304" s="17">
        <f t="shared" si="161"/>
        <v>8.6055402029478936E-2</v>
      </c>
      <c r="O304" s="105">
        <f t="shared" si="162"/>
        <v>0</v>
      </c>
      <c r="P304" s="105">
        <f t="shared" si="163"/>
        <v>0</v>
      </c>
      <c r="Q304" s="105">
        <f t="shared" si="191"/>
        <v>63.833332946367818</v>
      </c>
      <c r="R304" s="27">
        <f t="shared" si="164"/>
        <v>1.7731481373991061E-2</v>
      </c>
      <c r="S304" s="98">
        <f t="shared" si="165"/>
        <v>8.6055402029478936E-2</v>
      </c>
      <c r="T304" s="17">
        <f t="shared" si="192"/>
        <v>224.19387009958922</v>
      </c>
      <c r="U304" s="17">
        <f t="shared" si="166"/>
        <v>6.227607502766367E-2</v>
      </c>
      <c r="V304" s="17">
        <f t="shared" si="167"/>
        <v>60.641666299049426</v>
      </c>
      <c r="W304" s="17">
        <f t="shared" si="168"/>
        <v>58.215999647087443</v>
      </c>
      <c r="X304" s="17">
        <f t="shared" si="168"/>
        <v>55.887359661203945</v>
      </c>
      <c r="Y304" s="17">
        <f t="shared" si="169"/>
        <v>55.328486064591907</v>
      </c>
      <c r="Z304" s="17">
        <f>Y304/3600</f>
        <v>1.5369023906831085E-2</v>
      </c>
      <c r="AA304" s="17">
        <f>0.96*Y304</f>
        <v>53.115346622008225</v>
      </c>
      <c r="AB304" s="17">
        <f t="shared" si="170"/>
        <v>50.990732757127894</v>
      </c>
      <c r="AC304" s="17">
        <f t="shared" si="171"/>
        <v>48.441196119271495</v>
      </c>
      <c r="AD304" s="17">
        <f t="shared" si="172"/>
        <v>48.441196119271495</v>
      </c>
      <c r="AE304" s="17">
        <f t="shared" si="193"/>
        <v>1.345588781090875E-2</v>
      </c>
      <c r="AF304" s="17">
        <f>T304-AD304</f>
        <v>175.75267398031772</v>
      </c>
      <c r="AG304" s="17">
        <f t="shared" si="173"/>
        <v>4.8820187216754921E-2</v>
      </c>
      <c r="AH304" s="28">
        <f>0.5*'Ducati Panigale 1199 data'!$C$8*'WLTP class 3 v5'!F304^2</f>
        <v>24814.181327160491</v>
      </c>
      <c r="AI304" s="17">
        <f t="shared" si="174"/>
        <v>24.81418132716049</v>
      </c>
      <c r="AJ304" s="17" t="str">
        <f>IF(N304&lt;0, AI304, "0")</f>
        <v>0</v>
      </c>
      <c r="AK304" s="98">
        <f>AK303+AJ304</f>
        <v>644.86443749999989</v>
      </c>
      <c r="AL304" s="105">
        <f t="shared" si="175"/>
        <v>0.17912901041666665</v>
      </c>
      <c r="AM304" s="98">
        <f>IF(N304 &gt; 0, AI304, )</f>
        <v>24.81418132716049</v>
      </c>
      <c r="AN304" s="98">
        <f t="shared" si="194"/>
        <v>1998.8662260802464</v>
      </c>
      <c r="AO304" s="98">
        <f t="shared" si="176"/>
        <v>0.55524061835562399</v>
      </c>
      <c r="AP304" s="27">
        <f t="shared" si="177"/>
        <v>0</v>
      </c>
      <c r="AQ304" s="27">
        <f t="shared" si="178"/>
        <v>0</v>
      </c>
      <c r="AR304" s="27">
        <f t="shared" si="179"/>
        <v>0</v>
      </c>
      <c r="AS304" s="27">
        <f t="shared" si="180"/>
        <v>0</v>
      </c>
      <c r="AT304" s="27">
        <f t="shared" si="157"/>
        <v>0</v>
      </c>
      <c r="AU304" s="27">
        <f t="shared" si="157"/>
        <v>0</v>
      </c>
      <c r="AV304" s="27">
        <f t="shared" si="181"/>
        <v>0</v>
      </c>
      <c r="AW304" s="27">
        <f t="shared" si="182"/>
        <v>0</v>
      </c>
      <c r="AX304" s="27">
        <f t="shared" si="183"/>
        <v>0</v>
      </c>
      <c r="AY304" s="27">
        <f>AN304-AW304</f>
        <v>1998.8662260802464</v>
      </c>
      <c r="AZ304" s="110">
        <f t="shared" si="184"/>
        <v>0.55524061835562399</v>
      </c>
      <c r="BB304" s="65">
        <v>0</v>
      </c>
      <c r="BC304" s="83">
        <f t="shared" si="185"/>
        <v>0</v>
      </c>
      <c r="BD304" s="83">
        <f t="shared" si="186"/>
        <v>0</v>
      </c>
      <c r="BE304" s="83">
        <f t="shared" si="187"/>
        <v>0</v>
      </c>
      <c r="BF304" s="83">
        <f t="shared" si="188"/>
        <v>0</v>
      </c>
      <c r="BG304" s="83">
        <f t="shared" si="189"/>
        <v>0</v>
      </c>
    </row>
    <row r="305" spans="2:59">
      <c r="B305" s="9" t="s">
        <v>32</v>
      </c>
      <c r="C305" s="9">
        <v>294</v>
      </c>
      <c r="D305" s="9">
        <v>294</v>
      </c>
      <c r="E305" s="18">
        <v>47.3</v>
      </c>
      <c r="F305" s="66">
        <f t="shared" si="158"/>
        <v>13.138888888888889</v>
      </c>
      <c r="G305" s="17">
        <f t="shared" si="190"/>
        <v>-0.18055555555555614</v>
      </c>
      <c r="H305" s="17">
        <f t="shared" si="159"/>
        <v>147.5</v>
      </c>
      <c r="I305" s="28">
        <f>'Ducati Panigale 1199 data'!$C$8*G305</f>
        <v>-50.194444444444606</v>
      </c>
      <c r="J305" s="28">
        <f>'Ducati Panigale 1199 data'!$C$8*'Ducati Panigale 1199 data'!$C$15*'Ducati Panigale 1199 data'!$C$10</f>
        <v>54.543600000000005</v>
      </c>
      <c r="K305" s="28">
        <f>(0.5*'Ducati Panigale 1199 data'!$C$12)*'Ducati Panigale 1199 data'!$C$14*'Ducati Panigale 1199 data'!$C$11*F305^2</f>
        <v>24.425043894675927</v>
      </c>
      <c r="L305" s="28">
        <f t="shared" si="160"/>
        <v>28.774199450231325</v>
      </c>
      <c r="M305" s="28">
        <f t="shared" si="156"/>
        <v>378.06100944331718</v>
      </c>
      <c r="N305" s="17">
        <f t="shared" si="161"/>
        <v>0.37806100944331716</v>
      </c>
      <c r="O305" s="105">
        <f t="shared" si="162"/>
        <v>0</v>
      </c>
      <c r="P305" s="105">
        <f t="shared" si="163"/>
        <v>0</v>
      </c>
      <c r="Q305" s="105">
        <f t="shared" si="191"/>
        <v>63.833332946367818</v>
      </c>
      <c r="R305" s="27">
        <f t="shared" si="164"/>
        <v>1.7731481373991061E-2</v>
      </c>
      <c r="S305" s="98">
        <f t="shared" si="165"/>
        <v>0.37806100944331716</v>
      </c>
      <c r="T305" s="17">
        <f t="shared" si="192"/>
        <v>224.57193110903253</v>
      </c>
      <c r="U305" s="17">
        <f t="shared" si="166"/>
        <v>6.2381091974731261E-2</v>
      </c>
      <c r="V305" s="17">
        <f t="shared" si="167"/>
        <v>60.641666299049426</v>
      </c>
      <c r="W305" s="17">
        <f t="shared" si="168"/>
        <v>58.215999647087443</v>
      </c>
      <c r="X305" s="17">
        <f t="shared" si="168"/>
        <v>55.887359661203945</v>
      </c>
      <c r="Y305" s="17">
        <f t="shared" si="169"/>
        <v>55.328486064591907</v>
      </c>
      <c r="Z305" s="17">
        <f>Y305/3600</f>
        <v>1.5369023906831085E-2</v>
      </c>
      <c r="AA305" s="17">
        <f>0.96*Y305</f>
        <v>53.115346622008225</v>
      </c>
      <c r="AB305" s="17">
        <f t="shared" si="170"/>
        <v>50.990732757127894</v>
      </c>
      <c r="AC305" s="17">
        <f t="shared" si="171"/>
        <v>48.441196119271495</v>
      </c>
      <c r="AD305" s="17">
        <f t="shared" si="172"/>
        <v>48.441196119271495</v>
      </c>
      <c r="AE305" s="17">
        <f t="shared" si="193"/>
        <v>1.345588781090875E-2</v>
      </c>
      <c r="AF305" s="17">
        <f>T305-AD305</f>
        <v>176.13073498976104</v>
      </c>
      <c r="AG305" s="17">
        <f t="shared" si="173"/>
        <v>4.8925204163822511E-2</v>
      </c>
      <c r="AH305" s="28">
        <f>0.5*'Ducati Panigale 1199 data'!$C$8*'WLTP class 3 v5'!F305^2</f>
        <v>23995.625771604937</v>
      </c>
      <c r="AI305" s="17">
        <f t="shared" si="174"/>
        <v>23.995625771604935</v>
      </c>
      <c r="AJ305" s="17" t="str">
        <f>IF(N305&lt;0, AI305, "0")</f>
        <v>0</v>
      </c>
      <c r="AK305" s="98">
        <f>AK304+AJ305</f>
        <v>644.86443749999989</v>
      </c>
      <c r="AL305" s="105">
        <f t="shared" si="175"/>
        <v>0.17912901041666665</v>
      </c>
      <c r="AM305" s="98">
        <f>IF(N305 &gt; 0, AI305, )</f>
        <v>23.995625771604935</v>
      </c>
      <c r="AN305" s="98">
        <f t="shared" si="194"/>
        <v>2022.8618518518513</v>
      </c>
      <c r="AO305" s="98">
        <f t="shared" si="176"/>
        <v>0.56190606995884762</v>
      </c>
      <c r="AP305" s="27">
        <f t="shared" si="177"/>
        <v>0</v>
      </c>
      <c r="AQ305" s="27">
        <f t="shared" si="178"/>
        <v>0</v>
      </c>
      <c r="AR305" s="27">
        <f t="shared" si="179"/>
        <v>0</v>
      </c>
      <c r="AS305" s="27">
        <f t="shared" si="180"/>
        <v>0</v>
      </c>
      <c r="AT305" s="27">
        <f t="shared" si="157"/>
        <v>0</v>
      </c>
      <c r="AU305" s="27">
        <f t="shared" si="157"/>
        <v>0</v>
      </c>
      <c r="AV305" s="27">
        <f t="shared" si="181"/>
        <v>0</v>
      </c>
      <c r="AW305" s="27">
        <f t="shared" si="182"/>
        <v>0</v>
      </c>
      <c r="AX305" s="27">
        <f t="shared" si="183"/>
        <v>0</v>
      </c>
      <c r="AY305" s="27">
        <f>AN305-AW305</f>
        <v>2022.8618518518513</v>
      </c>
      <c r="AZ305" s="110">
        <f t="shared" si="184"/>
        <v>0.56190606995884762</v>
      </c>
      <c r="BB305" s="65">
        <v>0</v>
      </c>
      <c r="BC305" s="83">
        <f t="shared" si="185"/>
        <v>0</v>
      </c>
      <c r="BD305" s="83">
        <f t="shared" si="186"/>
        <v>0</v>
      </c>
      <c r="BE305" s="83">
        <f t="shared" si="187"/>
        <v>0</v>
      </c>
      <c r="BF305" s="83">
        <f t="shared" si="188"/>
        <v>0</v>
      </c>
      <c r="BG305" s="83">
        <f t="shared" si="189"/>
        <v>0</v>
      </c>
    </row>
    <row r="306" spans="2:59">
      <c r="B306" s="9" t="s">
        <v>32</v>
      </c>
      <c r="C306" s="9">
        <v>295</v>
      </c>
      <c r="D306" s="9">
        <v>295</v>
      </c>
      <c r="E306" s="18">
        <v>46.8</v>
      </c>
      <c r="F306" s="66">
        <f t="shared" si="158"/>
        <v>13</v>
      </c>
      <c r="G306" s="17">
        <f t="shared" si="190"/>
        <v>-8.3333333333332538E-2</v>
      </c>
      <c r="H306" s="17">
        <f t="shared" si="159"/>
        <v>148</v>
      </c>
      <c r="I306" s="28">
        <f>'Ducati Panigale 1199 data'!$C$8*G306</f>
        <v>-23.166666666666444</v>
      </c>
      <c r="J306" s="28">
        <f>'Ducati Panigale 1199 data'!$C$8*'Ducati Panigale 1199 data'!$C$15*'Ducati Panigale 1199 data'!$C$10</f>
        <v>54.543600000000005</v>
      </c>
      <c r="K306" s="28">
        <f>(0.5*'Ducati Panigale 1199 data'!$C$12)*'Ducati Panigale 1199 data'!$C$14*'Ducati Panigale 1199 data'!$C$11*F306^2</f>
        <v>23.911387500000004</v>
      </c>
      <c r="L306" s="28">
        <f t="shared" si="160"/>
        <v>55.288320833333565</v>
      </c>
      <c r="M306" s="28">
        <f t="shared" si="156"/>
        <v>718.7481708333363</v>
      </c>
      <c r="N306" s="17">
        <f t="shared" si="161"/>
        <v>0.71874817083333631</v>
      </c>
      <c r="O306" s="105">
        <f t="shared" si="162"/>
        <v>0</v>
      </c>
      <c r="P306" s="105">
        <f t="shared" si="163"/>
        <v>0</v>
      </c>
      <c r="Q306" s="105">
        <f t="shared" si="191"/>
        <v>63.833332946367818</v>
      </c>
      <c r="R306" s="27">
        <f t="shared" si="164"/>
        <v>1.7731481373991061E-2</v>
      </c>
      <c r="S306" s="98">
        <f t="shared" si="165"/>
        <v>0.71874817083333631</v>
      </c>
      <c r="T306" s="17">
        <f t="shared" si="192"/>
        <v>225.29067927986586</v>
      </c>
      <c r="U306" s="17">
        <f t="shared" si="166"/>
        <v>6.2580744244407183E-2</v>
      </c>
      <c r="V306" s="17">
        <f t="shared" si="167"/>
        <v>60.641666299049426</v>
      </c>
      <c r="W306" s="17">
        <f t="shared" si="168"/>
        <v>58.215999647087443</v>
      </c>
      <c r="X306" s="17">
        <f t="shared" si="168"/>
        <v>55.887359661203945</v>
      </c>
      <c r="Y306" s="17">
        <f t="shared" si="169"/>
        <v>55.328486064591907</v>
      </c>
      <c r="Z306" s="17">
        <f>Y306/3600</f>
        <v>1.5369023906831085E-2</v>
      </c>
      <c r="AA306" s="17">
        <f>0.96*Y306</f>
        <v>53.115346622008225</v>
      </c>
      <c r="AB306" s="17">
        <f t="shared" si="170"/>
        <v>50.990732757127894</v>
      </c>
      <c r="AC306" s="17">
        <f t="shared" si="171"/>
        <v>48.441196119271495</v>
      </c>
      <c r="AD306" s="17">
        <f t="shared" si="172"/>
        <v>48.441196119271495</v>
      </c>
      <c r="AE306" s="17">
        <f t="shared" si="193"/>
        <v>1.345588781090875E-2</v>
      </c>
      <c r="AF306" s="17">
        <f>T306-AD306</f>
        <v>176.84948316059436</v>
      </c>
      <c r="AG306" s="17">
        <f t="shared" si="173"/>
        <v>4.9124856433498433E-2</v>
      </c>
      <c r="AH306" s="28">
        <f>0.5*'Ducati Panigale 1199 data'!$C$8*'WLTP class 3 v5'!F306^2</f>
        <v>23491</v>
      </c>
      <c r="AI306" s="17">
        <f t="shared" si="174"/>
        <v>23.491</v>
      </c>
      <c r="AJ306" s="17" t="str">
        <f>IF(N306&lt;0, AI306, "0")</f>
        <v>0</v>
      </c>
      <c r="AK306" s="98">
        <f>AK305+AJ306</f>
        <v>644.86443749999989</v>
      </c>
      <c r="AL306" s="105">
        <f t="shared" si="175"/>
        <v>0.17912901041666665</v>
      </c>
      <c r="AM306" s="98">
        <f>IF(N306 &gt; 0, AI306, )</f>
        <v>23.491</v>
      </c>
      <c r="AN306" s="98">
        <f t="shared" si="194"/>
        <v>2046.3528518518513</v>
      </c>
      <c r="AO306" s="98">
        <f t="shared" si="176"/>
        <v>0.5684313477366254</v>
      </c>
      <c r="AP306" s="27">
        <f t="shared" si="177"/>
        <v>0</v>
      </c>
      <c r="AQ306" s="27">
        <f t="shared" si="178"/>
        <v>0</v>
      </c>
      <c r="AR306" s="27">
        <f t="shared" si="179"/>
        <v>0</v>
      </c>
      <c r="AS306" s="27">
        <f t="shared" si="180"/>
        <v>0</v>
      </c>
      <c r="AT306" s="27">
        <f t="shared" si="157"/>
        <v>0</v>
      </c>
      <c r="AU306" s="27">
        <f t="shared" si="157"/>
        <v>0</v>
      </c>
      <c r="AV306" s="27">
        <f t="shared" si="181"/>
        <v>0</v>
      </c>
      <c r="AW306" s="27">
        <f t="shared" si="182"/>
        <v>0</v>
      </c>
      <c r="AX306" s="27">
        <f t="shared" si="183"/>
        <v>0</v>
      </c>
      <c r="AY306" s="27">
        <f>AN306-AW306</f>
        <v>2046.3528518518513</v>
      </c>
      <c r="AZ306" s="110">
        <f t="shared" si="184"/>
        <v>0.5684313477366254</v>
      </c>
      <c r="BB306" s="65">
        <v>0</v>
      </c>
      <c r="BC306" s="83">
        <f t="shared" si="185"/>
        <v>0</v>
      </c>
      <c r="BD306" s="83">
        <f t="shared" si="186"/>
        <v>0</v>
      </c>
      <c r="BE306" s="83">
        <f t="shared" si="187"/>
        <v>0</v>
      </c>
      <c r="BF306" s="83">
        <f t="shared" si="188"/>
        <v>0</v>
      </c>
      <c r="BG306" s="83">
        <f t="shared" si="189"/>
        <v>0</v>
      </c>
    </row>
    <row r="307" spans="2:59">
      <c r="B307" s="9" t="s">
        <v>32</v>
      </c>
      <c r="C307" s="9">
        <v>296</v>
      </c>
      <c r="D307" s="9">
        <v>296</v>
      </c>
      <c r="E307" s="18">
        <v>46.7</v>
      </c>
      <c r="F307" s="66">
        <f t="shared" si="158"/>
        <v>12.972222222222221</v>
      </c>
      <c r="G307" s="17">
        <f t="shared" si="190"/>
        <v>0</v>
      </c>
      <c r="H307" s="17">
        <f t="shared" si="159"/>
        <v>148.5</v>
      </c>
      <c r="I307" s="28">
        <f>'Ducati Panigale 1199 data'!$C$8*G307</f>
        <v>0</v>
      </c>
      <c r="J307" s="28">
        <f>'Ducati Panigale 1199 data'!$C$8*'Ducati Panigale 1199 data'!$C$15*'Ducati Panigale 1199 data'!$C$10</f>
        <v>54.543600000000005</v>
      </c>
      <c r="K307" s="28">
        <f>(0.5*'Ducati Panigale 1199 data'!$C$12)*'Ducati Panigale 1199 data'!$C$14*'Ducati Panigale 1199 data'!$C$11*F307^2</f>
        <v>23.809311255787037</v>
      </c>
      <c r="L307" s="28">
        <f t="shared" si="160"/>
        <v>78.352911255787035</v>
      </c>
      <c r="M307" s="28">
        <f t="shared" si="156"/>
        <v>1016.4113765681262</v>
      </c>
      <c r="N307" s="17">
        <f t="shared" si="161"/>
        <v>1.0164113765681262</v>
      </c>
      <c r="O307" s="105">
        <f t="shared" si="162"/>
        <v>0</v>
      </c>
      <c r="P307" s="105">
        <f t="shared" si="163"/>
        <v>0</v>
      </c>
      <c r="Q307" s="105">
        <f t="shared" si="191"/>
        <v>63.833332946367818</v>
      </c>
      <c r="R307" s="27">
        <f t="shared" si="164"/>
        <v>1.7731481373991061E-2</v>
      </c>
      <c r="S307" s="98">
        <f t="shared" si="165"/>
        <v>1.0164113765681262</v>
      </c>
      <c r="T307" s="17">
        <f t="shared" si="192"/>
        <v>226.30709065643399</v>
      </c>
      <c r="U307" s="17">
        <f t="shared" si="166"/>
        <v>6.2863080737898328E-2</v>
      </c>
      <c r="V307" s="17">
        <f t="shared" si="167"/>
        <v>60.641666299049426</v>
      </c>
      <c r="W307" s="17">
        <f t="shared" si="168"/>
        <v>58.215999647087443</v>
      </c>
      <c r="X307" s="17">
        <f t="shared" si="168"/>
        <v>55.887359661203945</v>
      </c>
      <c r="Y307" s="17">
        <f t="shared" si="169"/>
        <v>55.328486064591907</v>
      </c>
      <c r="Z307" s="17">
        <f>Y307/3600</f>
        <v>1.5369023906831085E-2</v>
      </c>
      <c r="AA307" s="17">
        <f>0.96*Y307</f>
        <v>53.115346622008225</v>
      </c>
      <c r="AB307" s="17">
        <f t="shared" si="170"/>
        <v>50.990732757127894</v>
      </c>
      <c r="AC307" s="17">
        <f t="shared" si="171"/>
        <v>48.441196119271495</v>
      </c>
      <c r="AD307" s="17">
        <f t="shared" si="172"/>
        <v>48.441196119271495</v>
      </c>
      <c r="AE307" s="17">
        <f t="shared" si="193"/>
        <v>1.345588781090875E-2</v>
      </c>
      <c r="AF307" s="17">
        <f>T307-AD307</f>
        <v>177.86589453716249</v>
      </c>
      <c r="AG307" s="17">
        <f t="shared" si="173"/>
        <v>4.9407192926989578E-2</v>
      </c>
      <c r="AH307" s="28">
        <f>0.5*'Ducati Panigale 1199 data'!$C$8*'WLTP class 3 v5'!F307^2</f>
        <v>23390.718364197528</v>
      </c>
      <c r="AI307" s="17">
        <f t="shared" si="174"/>
        <v>23.390718364197529</v>
      </c>
      <c r="AJ307" s="17" t="str">
        <f>IF(N307&lt;0, AI307, "0")</f>
        <v>0</v>
      </c>
      <c r="AK307" s="98">
        <f>AK306+AJ307</f>
        <v>644.86443749999989</v>
      </c>
      <c r="AL307" s="105">
        <f t="shared" si="175"/>
        <v>0.17912901041666665</v>
      </c>
      <c r="AM307" s="98">
        <f>IF(N307 &gt; 0, AI307, )</f>
        <v>23.390718364197529</v>
      </c>
      <c r="AN307" s="98">
        <f t="shared" si="194"/>
        <v>2069.7435702160487</v>
      </c>
      <c r="AO307" s="98">
        <f t="shared" si="176"/>
        <v>0.57492876950445804</v>
      </c>
      <c r="AP307" s="27">
        <f t="shared" si="177"/>
        <v>0</v>
      </c>
      <c r="AQ307" s="27">
        <f t="shared" si="178"/>
        <v>0</v>
      </c>
      <c r="AR307" s="27">
        <f t="shared" si="179"/>
        <v>0</v>
      </c>
      <c r="AS307" s="27">
        <f t="shared" si="180"/>
        <v>0</v>
      </c>
      <c r="AT307" s="27">
        <f t="shared" si="157"/>
        <v>0</v>
      </c>
      <c r="AU307" s="27">
        <f t="shared" si="157"/>
        <v>0</v>
      </c>
      <c r="AV307" s="27">
        <f t="shared" si="181"/>
        <v>0</v>
      </c>
      <c r="AW307" s="27">
        <f t="shared" si="182"/>
        <v>0</v>
      </c>
      <c r="AX307" s="27">
        <f t="shared" si="183"/>
        <v>0</v>
      </c>
      <c r="AY307" s="27">
        <f>AN307-AW307</f>
        <v>2069.7435702160487</v>
      </c>
      <c r="AZ307" s="110">
        <f t="shared" si="184"/>
        <v>0.57492876950445804</v>
      </c>
      <c r="BB307" s="65">
        <v>0</v>
      </c>
      <c r="BC307" s="83">
        <f t="shared" si="185"/>
        <v>0</v>
      </c>
      <c r="BD307" s="83">
        <f t="shared" si="186"/>
        <v>0</v>
      </c>
      <c r="BE307" s="83">
        <f t="shared" si="187"/>
        <v>0</v>
      </c>
      <c r="BF307" s="83">
        <f t="shared" si="188"/>
        <v>0</v>
      </c>
      <c r="BG307" s="83">
        <f t="shared" si="189"/>
        <v>0</v>
      </c>
    </row>
    <row r="308" spans="2:59">
      <c r="B308" s="9" t="s">
        <v>32</v>
      </c>
      <c r="C308" s="9">
        <v>297</v>
      </c>
      <c r="D308" s="9">
        <v>297</v>
      </c>
      <c r="E308" s="18">
        <v>46.8</v>
      </c>
      <c r="F308" s="66">
        <f t="shared" si="158"/>
        <v>13</v>
      </c>
      <c r="G308" s="17">
        <f t="shared" si="190"/>
        <v>5.5555555555555358E-2</v>
      </c>
      <c r="H308" s="17">
        <f t="shared" si="159"/>
        <v>149</v>
      </c>
      <c r="I308" s="28">
        <f>'Ducati Panigale 1199 data'!$C$8*G308</f>
        <v>15.44444444444439</v>
      </c>
      <c r="J308" s="28">
        <f>'Ducati Panigale 1199 data'!$C$8*'Ducati Panigale 1199 data'!$C$15*'Ducati Panigale 1199 data'!$C$10</f>
        <v>54.543600000000005</v>
      </c>
      <c r="K308" s="28">
        <f>(0.5*'Ducati Panigale 1199 data'!$C$12)*'Ducati Panigale 1199 data'!$C$14*'Ducati Panigale 1199 data'!$C$11*F308^2</f>
        <v>23.911387500000004</v>
      </c>
      <c r="L308" s="28">
        <f t="shared" si="160"/>
        <v>93.899431944444402</v>
      </c>
      <c r="M308" s="28">
        <f t="shared" si="156"/>
        <v>1220.6926152777771</v>
      </c>
      <c r="N308" s="17">
        <f t="shared" si="161"/>
        <v>1.2206926152777771</v>
      </c>
      <c r="O308" s="105">
        <f t="shared" si="162"/>
        <v>0</v>
      </c>
      <c r="P308" s="105">
        <f t="shared" si="163"/>
        <v>0</v>
      </c>
      <c r="Q308" s="105">
        <f t="shared" si="191"/>
        <v>63.833332946367818</v>
      </c>
      <c r="R308" s="27">
        <f t="shared" si="164"/>
        <v>1.7731481373991061E-2</v>
      </c>
      <c r="S308" s="98">
        <f t="shared" si="165"/>
        <v>1.2206926152777771</v>
      </c>
      <c r="T308" s="17">
        <f t="shared" si="192"/>
        <v>227.52778327171177</v>
      </c>
      <c r="U308" s="17">
        <f t="shared" si="166"/>
        <v>6.3202162019919933E-2</v>
      </c>
      <c r="V308" s="17">
        <f t="shared" si="167"/>
        <v>60.641666299049426</v>
      </c>
      <c r="W308" s="17">
        <f t="shared" si="168"/>
        <v>58.215999647087443</v>
      </c>
      <c r="X308" s="17">
        <f t="shared" si="168"/>
        <v>55.887359661203945</v>
      </c>
      <c r="Y308" s="17">
        <f t="shared" si="169"/>
        <v>55.328486064591907</v>
      </c>
      <c r="Z308" s="17">
        <f>Y308/3600</f>
        <v>1.5369023906831085E-2</v>
      </c>
      <c r="AA308" s="17">
        <f>0.96*Y308</f>
        <v>53.115346622008225</v>
      </c>
      <c r="AB308" s="17">
        <f t="shared" si="170"/>
        <v>50.990732757127894</v>
      </c>
      <c r="AC308" s="17">
        <f t="shared" si="171"/>
        <v>48.441196119271495</v>
      </c>
      <c r="AD308" s="17">
        <f t="shared" si="172"/>
        <v>48.441196119271495</v>
      </c>
      <c r="AE308" s="17">
        <f t="shared" si="193"/>
        <v>1.345588781090875E-2</v>
      </c>
      <c r="AF308" s="17">
        <f>T308-AD308</f>
        <v>179.08658715244027</v>
      </c>
      <c r="AG308" s="17">
        <f t="shared" si="173"/>
        <v>4.974627420901119E-2</v>
      </c>
      <c r="AH308" s="28">
        <f>0.5*'Ducati Panigale 1199 data'!$C$8*'WLTP class 3 v5'!F308^2</f>
        <v>23491</v>
      </c>
      <c r="AI308" s="17">
        <f t="shared" si="174"/>
        <v>23.491</v>
      </c>
      <c r="AJ308" s="17" t="str">
        <f>IF(N308&lt;0, AI308, "0")</f>
        <v>0</v>
      </c>
      <c r="AK308" s="98">
        <f>AK307+AJ308</f>
        <v>644.86443749999989</v>
      </c>
      <c r="AL308" s="105">
        <f t="shared" si="175"/>
        <v>0.17912901041666665</v>
      </c>
      <c r="AM308" s="98">
        <f>IF(N308 &gt; 0, AI308, )</f>
        <v>23.491</v>
      </c>
      <c r="AN308" s="98">
        <f t="shared" si="194"/>
        <v>2093.2345702160487</v>
      </c>
      <c r="AO308" s="98">
        <f t="shared" si="176"/>
        <v>0.58145404728223571</v>
      </c>
      <c r="AP308" s="27">
        <f t="shared" si="177"/>
        <v>0</v>
      </c>
      <c r="AQ308" s="27">
        <f t="shared" si="178"/>
        <v>0</v>
      </c>
      <c r="AR308" s="27">
        <f t="shared" si="179"/>
        <v>0</v>
      </c>
      <c r="AS308" s="27">
        <f t="shared" si="180"/>
        <v>0</v>
      </c>
      <c r="AT308" s="27">
        <f t="shared" si="157"/>
        <v>0</v>
      </c>
      <c r="AU308" s="27">
        <f t="shared" si="157"/>
        <v>0</v>
      </c>
      <c r="AV308" s="27">
        <f t="shared" si="181"/>
        <v>0</v>
      </c>
      <c r="AW308" s="27">
        <f t="shared" si="182"/>
        <v>0</v>
      </c>
      <c r="AX308" s="27">
        <f t="shared" si="183"/>
        <v>0</v>
      </c>
      <c r="AY308" s="27">
        <f>AN308-AW308</f>
        <v>2093.2345702160487</v>
      </c>
      <c r="AZ308" s="110">
        <f t="shared" si="184"/>
        <v>0.58145404728223571</v>
      </c>
      <c r="BB308" s="65">
        <v>0</v>
      </c>
      <c r="BC308" s="83">
        <f t="shared" si="185"/>
        <v>0</v>
      </c>
      <c r="BD308" s="83">
        <f t="shared" si="186"/>
        <v>0</v>
      </c>
      <c r="BE308" s="83">
        <f t="shared" si="187"/>
        <v>0</v>
      </c>
      <c r="BF308" s="83">
        <f t="shared" si="188"/>
        <v>0</v>
      </c>
      <c r="BG308" s="83">
        <f t="shared" si="189"/>
        <v>0</v>
      </c>
    </row>
    <row r="309" spans="2:59">
      <c r="B309" s="9" t="s">
        <v>32</v>
      </c>
      <c r="C309" s="9">
        <v>298</v>
      </c>
      <c r="D309" s="9">
        <v>298</v>
      </c>
      <c r="E309" s="18">
        <v>47.1</v>
      </c>
      <c r="F309" s="66">
        <f t="shared" si="158"/>
        <v>13.083333333333334</v>
      </c>
      <c r="G309" s="17">
        <f t="shared" si="190"/>
        <v>6.9444444444444448E-2</v>
      </c>
      <c r="H309" s="17">
        <f t="shared" si="159"/>
        <v>149.5</v>
      </c>
      <c r="I309" s="28">
        <f>'Ducati Panigale 1199 data'!$C$8*G309</f>
        <v>19.305555555555557</v>
      </c>
      <c r="J309" s="28">
        <f>'Ducati Panigale 1199 data'!$C$8*'Ducati Panigale 1199 data'!$C$15*'Ducati Panigale 1199 data'!$C$10</f>
        <v>54.543600000000005</v>
      </c>
      <c r="K309" s="28">
        <f>(0.5*'Ducati Panigale 1199 data'!$C$12)*'Ducati Panigale 1199 data'!$C$14*'Ducati Panigale 1199 data'!$C$11*F309^2</f>
        <v>24.218926302083336</v>
      </c>
      <c r="L309" s="28">
        <f t="shared" si="160"/>
        <v>98.068081857638902</v>
      </c>
      <c r="M309" s="28">
        <f t="shared" si="156"/>
        <v>1283.057404304109</v>
      </c>
      <c r="N309" s="17">
        <f t="shared" si="161"/>
        <v>1.283057404304109</v>
      </c>
      <c r="O309" s="105">
        <f t="shared" si="162"/>
        <v>0</v>
      </c>
      <c r="P309" s="105">
        <f t="shared" si="163"/>
        <v>0</v>
      </c>
      <c r="Q309" s="105">
        <f t="shared" si="191"/>
        <v>63.833332946367818</v>
      </c>
      <c r="R309" s="27">
        <f t="shared" si="164"/>
        <v>1.7731481373991061E-2</v>
      </c>
      <c r="S309" s="98">
        <f t="shared" si="165"/>
        <v>1.283057404304109</v>
      </c>
      <c r="T309" s="17">
        <f t="shared" si="192"/>
        <v>228.81084067601589</v>
      </c>
      <c r="U309" s="17">
        <f t="shared" si="166"/>
        <v>6.3558566854448856E-2</v>
      </c>
      <c r="V309" s="17">
        <f t="shared" si="167"/>
        <v>60.641666299049426</v>
      </c>
      <c r="W309" s="17">
        <f t="shared" si="168"/>
        <v>58.215999647087443</v>
      </c>
      <c r="X309" s="17">
        <f t="shared" si="168"/>
        <v>55.887359661203945</v>
      </c>
      <c r="Y309" s="17">
        <f t="shared" si="169"/>
        <v>55.328486064591907</v>
      </c>
      <c r="Z309" s="17">
        <f>Y309/3600</f>
        <v>1.5369023906831085E-2</v>
      </c>
      <c r="AA309" s="17">
        <f>0.96*Y309</f>
        <v>53.115346622008225</v>
      </c>
      <c r="AB309" s="17">
        <f t="shared" si="170"/>
        <v>50.990732757127894</v>
      </c>
      <c r="AC309" s="17">
        <f t="shared" si="171"/>
        <v>48.441196119271495</v>
      </c>
      <c r="AD309" s="17">
        <f t="shared" si="172"/>
        <v>48.441196119271495</v>
      </c>
      <c r="AE309" s="17">
        <f t="shared" si="193"/>
        <v>1.345588781090875E-2</v>
      </c>
      <c r="AF309" s="17">
        <f>T309-AD309</f>
        <v>180.36964455674439</v>
      </c>
      <c r="AG309" s="17">
        <f t="shared" si="173"/>
        <v>5.0102679043540106E-2</v>
      </c>
      <c r="AH309" s="28">
        <f>0.5*'Ducati Panigale 1199 data'!$C$8*'WLTP class 3 v5'!F309^2</f>
        <v>23793.131944444445</v>
      </c>
      <c r="AI309" s="17">
        <f t="shared" si="174"/>
        <v>23.793131944444447</v>
      </c>
      <c r="AJ309" s="17" t="str">
        <f>IF(N309&lt;0, AI309, "0")</f>
        <v>0</v>
      </c>
      <c r="AK309" s="98">
        <f>AK308+AJ309</f>
        <v>644.86443749999989</v>
      </c>
      <c r="AL309" s="105">
        <f t="shared" si="175"/>
        <v>0.17912901041666665</v>
      </c>
      <c r="AM309" s="98">
        <f>IF(N309 &gt; 0, AI309, )</f>
        <v>23.793131944444447</v>
      </c>
      <c r="AN309" s="98">
        <f t="shared" si="194"/>
        <v>2117.0277021604934</v>
      </c>
      <c r="AO309" s="98">
        <f t="shared" si="176"/>
        <v>0.58806325060013709</v>
      </c>
      <c r="AP309" s="27">
        <f t="shared" si="177"/>
        <v>0</v>
      </c>
      <c r="AQ309" s="27">
        <f t="shared" si="178"/>
        <v>0</v>
      </c>
      <c r="AR309" s="27">
        <f t="shared" si="179"/>
        <v>0</v>
      </c>
      <c r="AS309" s="27">
        <f t="shared" si="180"/>
        <v>0</v>
      </c>
      <c r="AT309" s="27">
        <f t="shared" si="157"/>
        <v>0</v>
      </c>
      <c r="AU309" s="27">
        <f t="shared" si="157"/>
        <v>0</v>
      </c>
      <c r="AV309" s="27">
        <f t="shared" si="181"/>
        <v>0</v>
      </c>
      <c r="AW309" s="27">
        <f t="shared" si="182"/>
        <v>0</v>
      </c>
      <c r="AX309" s="27">
        <f t="shared" si="183"/>
        <v>0</v>
      </c>
      <c r="AY309" s="27">
        <f>AN309-AW309</f>
        <v>2117.0277021604934</v>
      </c>
      <c r="AZ309" s="110">
        <f t="shared" si="184"/>
        <v>0.58806325060013709</v>
      </c>
      <c r="BB309" s="65">
        <v>0</v>
      </c>
      <c r="BC309" s="83">
        <f t="shared" si="185"/>
        <v>0</v>
      </c>
      <c r="BD309" s="83">
        <f t="shared" si="186"/>
        <v>0</v>
      </c>
      <c r="BE309" s="83">
        <f t="shared" si="187"/>
        <v>0</v>
      </c>
      <c r="BF309" s="83">
        <f t="shared" si="188"/>
        <v>0</v>
      </c>
      <c r="BG309" s="83">
        <f t="shared" si="189"/>
        <v>0</v>
      </c>
    </row>
    <row r="310" spans="2:59">
      <c r="B310" s="9" t="s">
        <v>32</v>
      </c>
      <c r="C310" s="9">
        <v>299</v>
      </c>
      <c r="D310" s="9">
        <v>299</v>
      </c>
      <c r="E310" s="18">
        <v>47.3</v>
      </c>
      <c r="F310" s="66">
        <f t="shared" si="158"/>
        <v>13.138888888888889</v>
      </c>
      <c r="G310" s="17">
        <f t="shared" si="190"/>
        <v>2.7777777777777186E-2</v>
      </c>
      <c r="H310" s="17">
        <f t="shared" si="159"/>
        <v>150</v>
      </c>
      <c r="I310" s="28">
        <f>'Ducati Panigale 1199 data'!$C$8*G310</f>
        <v>7.722222222222058</v>
      </c>
      <c r="J310" s="28">
        <f>'Ducati Panigale 1199 data'!$C$8*'Ducati Panigale 1199 data'!$C$15*'Ducati Panigale 1199 data'!$C$10</f>
        <v>54.543600000000005</v>
      </c>
      <c r="K310" s="28">
        <f>(0.5*'Ducati Panigale 1199 data'!$C$12)*'Ducati Panigale 1199 data'!$C$14*'Ducati Panigale 1199 data'!$C$11*F310^2</f>
        <v>24.425043894675927</v>
      </c>
      <c r="L310" s="28">
        <f t="shared" si="160"/>
        <v>86.690866116897993</v>
      </c>
      <c r="M310" s="28">
        <f t="shared" si="156"/>
        <v>1139.0216575914653</v>
      </c>
      <c r="N310" s="17">
        <f t="shared" si="161"/>
        <v>1.1390216575914653</v>
      </c>
      <c r="O310" s="105">
        <f t="shared" si="162"/>
        <v>0</v>
      </c>
      <c r="P310" s="105">
        <f t="shared" si="163"/>
        <v>0</v>
      </c>
      <c r="Q310" s="105">
        <f t="shared" si="191"/>
        <v>63.833332946367818</v>
      </c>
      <c r="R310" s="27">
        <f t="shared" si="164"/>
        <v>1.7731481373991061E-2</v>
      </c>
      <c r="S310" s="98">
        <f t="shared" si="165"/>
        <v>1.1390216575914653</v>
      </c>
      <c r="T310" s="17">
        <f t="shared" si="192"/>
        <v>229.94986233360734</v>
      </c>
      <c r="U310" s="17">
        <f t="shared" si="166"/>
        <v>6.3874961759335366E-2</v>
      </c>
      <c r="V310" s="17">
        <f t="shared" si="167"/>
        <v>60.641666299049426</v>
      </c>
      <c r="W310" s="17">
        <f t="shared" si="168"/>
        <v>58.215999647087443</v>
      </c>
      <c r="X310" s="17">
        <f t="shared" si="168"/>
        <v>55.887359661203945</v>
      </c>
      <c r="Y310" s="17">
        <f t="shared" si="169"/>
        <v>55.328486064591907</v>
      </c>
      <c r="Z310" s="17">
        <f>Y310/3600</f>
        <v>1.5369023906831085E-2</v>
      </c>
      <c r="AA310" s="17">
        <f>0.96*Y310</f>
        <v>53.115346622008225</v>
      </c>
      <c r="AB310" s="17">
        <f t="shared" si="170"/>
        <v>50.990732757127894</v>
      </c>
      <c r="AC310" s="17">
        <f t="shared" si="171"/>
        <v>48.441196119271495</v>
      </c>
      <c r="AD310" s="17">
        <f t="shared" si="172"/>
        <v>48.441196119271495</v>
      </c>
      <c r="AE310" s="17">
        <f t="shared" si="193"/>
        <v>1.345588781090875E-2</v>
      </c>
      <c r="AF310" s="17">
        <f>T310-AD310</f>
        <v>181.50866621433585</v>
      </c>
      <c r="AG310" s="17">
        <f t="shared" si="173"/>
        <v>5.0419073948426624E-2</v>
      </c>
      <c r="AH310" s="28">
        <f>0.5*'Ducati Panigale 1199 data'!$C$8*'WLTP class 3 v5'!F310^2</f>
        <v>23995.625771604937</v>
      </c>
      <c r="AI310" s="17">
        <f t="shared" si="174"/>
        <v>23.995625771604935</v>
      </c>
      <c r="AJ310" s="17" t="str">
        <f>IF(N310&lt;0, AI310, "0")</f>
        <v>0</v>
      </c>
      <c r="AK310" s="98">
        <f>AK309+AJ310</f>
        <v>644.86443749999989</v>
      </c>
      <c r="AL310" s="105">
        <f t="shared" si="175"/>
        <v>0.17912901041666665</v>
      </c>
      <c r="AM310" s="98">
        <f>IF(N310 &gt; 0, AI310, )</f>
        <v>23.995625771604935</v>
      </c>
      <c r="AN310" s="98">
        <f t="shared" si="194"/>
        <v>2141.0233279320983</v>
      </c>
      <c r="AO310" s="98">
        <f t="shared" si="176"/>
        <v>0.5947287022033606</v>
      </c>
      <c r="AP310" s="27">
        <f t="shared" si="177"/>
        <v>0</v>
      </c>
      <c r="AQ310" s="27">
        <f t="shared" si="178"/>
        <v>0</v>
      </c>
      <c r="AR310" s="27">
        <f t="shared" si="179"/>
        <v>0</v>
      </c>
      <c r="AS310" s="27">
        <f t="shared" si="180"/>
        <v>0</v>
      </c>
      <c r="AT310" s="27">
        <f t="shared" si="157"/>
        <v>0</v>
      </c>
      <c r="AU310" s="27">
        <f t="shared" si="157"/>
        <v>0</v>
      </c>
      <c r="AV310" s="27">
        <f t="shared" si="181"/>
        <v>0</v>
      </c>
      <c r="AW310" s="27">
        <f t="shared" si="182"/>
        <v>0</v>
      </c>
      <c r="AX310" s="27">
        <f t="shared" si="183"/>
        <v>0</v>
      </c>
      <c r="AY310" s="27">
        <f>AN310-AW310</f>
        <v>2141.0233279320983</v>
      </c>
      <c r="AZ310" s="110">
        <f t="shared" si="184"/>
        <v>0.5947287022033606</v>
      </c>
      <c r="BB310" s="65">
        <v>0</v>
      </c>
      <c r="BC310" s="83">
        <f t="shared" si="185"/>
        <v>0</v>
      </c>
      <c r="BD310" s="83">
        <f t="shared" si="186"/>
        <v>0</v>
      </c>
      <c r="BE310" s="83">
        <f t="shared" si="187"/>
        <v>0</v>
      </c>
      <c r="BF310" s="83">
        <f t="shared" si="188"/>
        <v>0</v>
      </c>
      <c r="BG310" s="83">
        <f t="shared" si="189"/>
        <v>0</v>
      </c>
    </row>
    <row r="311" spans="2:59">
      <c r="B311" s="9" t="s">
        <v>32</v>
      </c>
      <c r="C311" s="9">
        <v>300</v>
      </c>
      <c r="D311" s="9">
        <v>300</v>
      </c>
      <c r="E311" s="18">
        <v>47.3</v>
      </c>
      <c r="F311" s="66">
        <f t="shared" si="158"/>
        <v>13.138888888888889</v>
      </c>
      <c r="G311" s="17">
        <f t="shared" si="190"/>
        <v>-2.7777777777777186E-2</v>
      </c>
      <c r="H311" s="17">
        <f t="shared" si="159"/>
        <v>150.5</v>
      </c>
      <c r="I311" s="28">
        <f>'Ducati Panigale 1199 data'!$C$8*G311</f>
        <v>-7.722222222222058</v>
      </c>
      <c r="J311" s="28">
        <f>'Ducati Panigale 1199 data'!$C$8*'Ducati Panigale 1199 data'!$C$15*'Ducati Panigale 1199 data'!$C$10</f>
        <v>54.543600000000005</v>
      </c>
      <c r="K311" s="28">
        <f>(0.5*'Ducati Panigale 1199 data'!$C$12)*'Ducati Panigale 1199 data'!$C$14*'Ducati Panigale 1199 data'!$C$11*F311^2</f>
        <v>24.425043894675927</v>
      </c>
      <c r="L311" s="28">
        <f t="shared" si="160"/>
        <v>71.246421672453877</v>
      </c>
      <c r="M311" s="28">
        <f t="shared" si="156"/>
        <v>936.09881808529678</v>
      </c>
      <c r="N311" s="17">
        <f t="shared" si="161"/>
        <v>0.93609881808529682</v>
      </c>
      <c r="O311" s="105">
        <f t="shared" si="162"/>
        <v>0</v>
      </c>
      <c r="P311" s="105">
        <f t="shared" si="163"/>
        <v>0</v>
      </c>
      <c r="Q311" s="105">
        <f t="shared" si="191"/>
        <v>63.833332946367818</v>
      </c>
      <c r="R311" s="27">
        <f t="shared" si="164"/>
        <v>1.7731481373991061E-2</v>
      </c>
      <c r="S311" s="98">
        <f t="shared" si="165"/>
        <v>0.93609881808529682</v>
      </c>
      <c r="T311" s="17">
        <f t="shared" si="192"/>
        <v>230.88596115169264</v>
      </c>
      <c r="U311" s="17">
        <f t="shared" si="166"/>
        <v>6.4134989208803506E-2</v>
      </c>
      <c r="V311" s="17">
        <f t="shared" si="167"/>
        <v>60.641666299049426</v>
      </c>
      <c r="W311" s="17">
        <f t="shared" si="168"/>
        <v>58.215999647087443</v>
      </c>
      <c r="X311" s="17">
        <f t="shared" si="168"/>
        <v>55.887359661203945</v>
      </c>
      <c r="Y311" s="17">
        <f t="shared" si="169"/>
        <v>55.328486064591907</v>
      </c>
      <c r="Z311" s="17">
        <f>Y311/3600</f>
        <v>1.5369023906831085E-2</v>
      </c>
      <c r="AA311" s="17">
        <f>0.96*Y311</f>
        <v>53.115346622008225</v>
      </c>
      <c r="AB311" s="17">
        <f t="shared" si="170"/>
        <v>50.990732757127894</v>
      </c>
      <c r="AC311" s="17">
        <f t="shared" si="171"/>
        <v>48.441196119271495</v>
      </c>
      <c r="AD311" s="17">
        <f t="shared" si="172"/>
        <v>48.441196119271495</v>
      </c>
      <c r="AE311" s="17">
        <f t="shared" si="193"/>
        <v>1.345588781090875E-2</v>
      </c>
      <c r="AF311" s="17">
        <f>T311-AD311</f>
        <v>182.44476503242115</v>
      </c>
      <c r="AG311" s="17">
        <f t="shared" si="173"/>
        <v>5.0679101397894763E-2</v>
      </c>
      <c r="AH311" s="28">
        <f>0.5*'Ducati Panigale 1199 data'!$C$8*'WLTP class 3 v5'!F311^2</f>
        <v>23995.625771604937</v>
      </c>
      <c r="AI311" s="17">
        <f t="shared" si="174"/>
        <v>23.995625771604935</v>
      </c>
      <c r="AJ311" s="17" t="str">
        <f>IF(N311&lt;0, AI311, "0")</f>
        <v>0</v>
      </c>
      <c r="AK311" s="98">
        <f>AK310+AJ311</f>
        <v>644.86443749999989</v>
      </c>
      <c r="AL311" s="105">
        <f t="shared" si="175"/>
        <v>0.17912901041666665</v>
      </c>
      <c r="AM311" s="98">
        <f>IF(N311 &gt; 0, AI311, )</f>
        <v>23.995625771604935</v>
      </c>
      <c r="AN311" s="98">
        <f t="shared" si="194"/>
        <v>2165.0189537037031</v>
      </c>
      <c r="AO311" s="98">
        <f t="shared" si="176"/>
        <v>0.60139415380658423</v>
      </c>
      <c r="AP311" s="27">
        <f t="shared" si="177"/>
        <v>0</v>
      </c>
      <c r="AQ311" s="27">
        <f t="shared" si="178"/>
        <v>0</v>
      </c>
      <c r="AR311" s="27">
        <f t="shared" si="179"/>
        <v>0</v>
      </c>
      <c r="AS311" s="27">
        <f t="shared" si="180"/>
        <v>0</v>
      </c>
      <c r="AT311" s="27">
        <f t="shared" si="157"/>
        <v>0</v>
      </c>
      <c r="AU311" s="27">
        <f t="shared" si="157"/>
        <v>0</v>
      </c>
      <c r="AV311" s="27">
        <f t="shared" si="181"/>
        <v>0</v>
      </c>
      <c r="AW311" s="27">
        <f t="shared" si="182"/>
        <v>0</v>
      </c>
      <c r="AX311" s="27">
        <f t="shared" si="183"/>
        <v>0</v>
      </c>
      <c r="AY311" s="27">
        <f>AN311-AW311</f>
        <v>2165.0189537037031</v>
      </c>
      <c r="AZ311" s="110">
        <f t="shared" si="184"/>
        <v>0.60139415380658423</v>
      </c>
      <c r="BB311" s="65">
        <v>0</v>
      </c>
      <c r="BC311" s="83">
        <f t="shared" si="185"/>
        <v>0</v>
      </c>
      <c r="BD311" s="83">
        <f t="shared" si="186"/>
        <v>0</v>
      </c>
      <c r="BE311" s="83">
        <f t="shared" si="187"/>
        <v>0</v>
      </c>
      <c r="BF311" s="83">
        <f t="shared" si="188"/>
        <v>0</v>
      </c>
      <c r="BG311" s="83">
        <f t="shared" si="189"/>
        <v>0</v>
      </c>
    </row>
    <row r="312" spans="2:59">
      <c r="B312" s="9" t="s">
        <v>32</v>
      </c>
      <c r="C312" s="9">
        <v>301</v>
      </c>
      <c r="D312" s="9">
        <v>301</v>
      </c>
      <c r="E312" s="18">
        <v>47.1</v>
      </c>
      <c r="F312" s="66">
        <f t="shared" si="158"/>
        <v>13.083333333333334</v>
      </c>
      <c r="G312" s="17">
        <f t="shared" si="190"/>
        <v>-9.7222222222221627E-2</v>
      </c>
      <c r="H312" s="17">
        <f t="shared" si="159"/>
        <v>151</v>
      </c>
      <c r="I312" s="28">
        <f>'Ducati Panigale 1199 data'!$C$8*G312</f>
        <v>-27.027777777777612</v>
      </c>
      <c r="J312" s="28">
        <f>'Ducati Panigale 1199 data'!$C$8*'Ducati Panigale 1199 data'!$C$15*'Ducati Panigale 1199 data'!$C$10</f>
        <v>54.543600000000005</v>
      </c>
      <c r="K312" s="28">
        <f>(0.5*'Ducati Panigale 1199 data'!$C$12)*'Ducati Panigale 1199 data'!$C$14*'Ducati Panigale 1199 data'!$C$11*F312^2</f>
        <v>24.218926302083336</v>
      </c>
      <c r="L312" s="28">
        <f t="shared" si="160"/>
        <v>51.734748524305729</v>
      </c>
      <c r="M312" s="28">
        <f t="shared" si="156"/>
        <v>676.8629598596666</v>
      </c>
      <c r="N312" s="17">
        <f t="shared" si="161"/>
        <v>0.6768629598596666</v>
      </c>
      <c r="O312" s="105">
        <f t="shared" si="162"/>
        <v>0</v>
      </c>
      <c r="P312" s="105">
        <f t="shared" si="163"/>
        <v>0</v>
      </c>
      <c r="Q312" s="105">
        <f t="shared" si="191"/>
        <v>63.833332946367818</v>
      </c>
      <c r="R312" s="27">
        <f t="shared" si="164"/>
        <v>1.7731481373991061E-2</v>
      </c>
      <c r="S312" s="98">
        <f t="shared" si="165"/>
        <v>0.6768629598596666</v>
      </c>
      <c r="T312" s="17">
        <f t="shared" si="192"/>
        <v>231.56282411155232</v>
      </c>
      <c r="U312" s="17">
        <f t="shared" si="166"/>
        <v>6.4323006697653423E-2</v>
      </c>
      <c r="V312" s="17">
        <f t="shared" si="167"/>
        <v>60.641666299049426</v>
      </c>
      <c r="W312" s="17">
        <f t="shared" si="168"/>
        <v>58.215999647087443</v>
      </c>
      <c r="X312" s="17">
        <f t="shared" si="168"/>
        <v>55.887359661203945</v>
      </c>
      <c r="Y312" s="17">
        <f t="shared" si="169"/>
        <v>55.328486064591907</v>
      </c>
      <c r="Z312" s="17">
        <f>Y312/3600</f>
        <v>1.5369023906831085E-2</v>
      </c>
      <c r="AA312" s="17">
        <f>0.96*Y312</f>
        <v>53.115346622008225</v>
      </c>
      <c r="AB312" s="17">
        <f t="shared" si="170"/>
        <v>50.990732757127894</v>
      </c>
      <c r="AC312" s="17">
        <f t="shared" si="171"/>
        <v>48.441196119271495</v>
      </c>
      <c r="AD312" s="17">
        <f t="shared" si="172"/>
        <v>48.441196119271495</v>
      </c>
      <c r="AE312" s="17">
        <f t="shared" si="193"/>
        <v>1.345588781090875E-2</v>
      </c>
      <c r="AF312" s="17">
        <f>T312-AD312</f>
        <v>183.12162799228082</v>
      </c>
      <c r="AG312" s="17">
        <f t="shared" si="173"/>
        <v>5.0867118886744674E-2</v>
      </c>
      <c r="AH312" s="28">
        <f>0.5*'Ducati Panigale 1199 data'!$C$8*'WLTP class 3 v5'!F312^2</f>
        <v>23793.131944444445</v>
      </c>
      <c r="AI312" s="17">
        <f t="shared" si="174"/>
        <v>23.793131944444447</v>
      </c>
      <c r="AJ312" s="17" t="str">
        <f>IF(N312&lt;0, AI312, "0")</f>
        <v>0</v>
      </c>
      <c r="AK312" s="98">
        <f>AK311+AJ312</f>
        <v>644.86443749999989</v>
      </c>
      <c r="AL312" s="105">
        <f t="shared" si="175"/>
        <v>0.17912901041666665</v>
      </c>
      <c r="AM312" s="98">
        <f>IF(N312 &gt; 0, AI312, )</f>
        <v>23.793131944444447</v>
      </c>
      <c r="AN312" s="98">
        <f t="shared" si="194"/>
        <v>2188.8120856481478</v>
      </c>
      <c r="AO312" s="98">
        <f t="shared" si="176"/>
        <v>0.6080033571244855</v>
      </c>
      <c r="AP312" s="27">
        <f t="shared" si="177"/>
        <v>0</v>
      </c>
      <c r="AQ312" s="27">
        <f t="shared" si="178"/>
        <v>0</v>
      </c>
      <c r="AR312" s="27">
        <f t="shared" si="179"/>
        <v>0</v>
      </c>
      <c r="AS312" s="27">
        <f t="shared" si="180"/>
        <v>0</v>
      </c>
      <c r="AT312" s="27">
        <f t="shared" si="157"/>
        <v>0</v>
      </c>
      <c r="AU312" s="27">
        <f t="shared" si="157"/>
        <v>0</v>
      </c>
      <c r="AV312" s="27">
        <f t="shared" si="181"/>
        <v>0</v>
      </c>
      <c r="AW312" s="27">
        <f t="shared" si="182"/>
        <v>0</v>
      </c>
      <c r="AX312" s="27">
        <f t="shared" si="183"/>
        <v>0</v>
      </c>
      <c r="AY312" s="27">
        <f>AN312-AW312</f>
        <v>2188.8120856481478</v>
      </c>
      <c r="AZ312" s="110">
        <f t="shared" si="184"/>
        <v>0.6080033571244855</v>
      </c>
      <c r="BB312" s="65">
        <v>0</v>
      </c>
      <c r="BC312" s="83">
        <f t="shared" si="185"/>
        <v>0</v>
      </c>
      <c r="BD312" s="83">
        <f t="shared" si="186"/>
        <v>0</v>
      </c>
      <c r="BE312" s="83">
        <f t="shared" si="187"/>
        <v>0</v>
      </c>
      <c r="BF312" s="83">
        <f t="shared" si="188"/>
        <v>0</v>
      </c>
      <c r="BG312" s="83">
        <f t="shared" si="189"/>
        <v>0</v>
      </c>
    </row>
    <row r="313" spans="2:59">
      <c r="B313" s="9" t="s">
        <v>32</v>
      </c>
      <c r="C313" s="9">
        <v>302</v>
      </c>
      <c r="D313" s="9">
        <v>302</v>
      </c>
      <c r="E313" s="18">
        <v>46.6</v>
      </c>
      <c r="F313" s="66">
        <f t="shared" si="158"/>
        <v>12.944444444444445</v>
      </c>
      <c r="G313" s="17">
        <f t="shared" si="190"/>
        <v>-0.18055555555555614</v>
      </c>
      <c r="H313" s="17">
        <f t="shared" si="159"/>
        <v>151.5</v>
      </c>
      <c r="I313" s="28">
        <f>'Ducati Panigale 1199 data'!$C$8*G313</f>
        <v>-50.194444444444606</v>
      </c>
      <c r="J313" s="28">
        <f>'Ducati Panigale 1199 data'!$C$8*'Ducati Panigale 1199 data'!$C$15*'Ducati Panigale 1199 data'!$C$10</f>
        <v>54.543600000000005</v>
      </c>
      <c r="K313" s="28">
        <f>(0.5*'Ducati Panigale 1199 data'!$C$12)*'Ducati Panigale 1199 data'!$C$14*'Ducati Panigale 1199 data'!$C$11*F313^2</f>
        <v>23.707453356481487</v>
      </c>
      <c r="L313" s="28">
        <f t="shared" si="160"/>
        <v>28.056608912036886</v>
      </c>
      <c r="M313" s="28">
        <f t="shared" si="156"/>
        <v>363.17721536136634</v>
      </c>
      <c r="N313" s="17">
        <f t="shared" si="161"/>
        <v>0.36317721536136632</v>
      </c>
      <c r="O313" s="105">
        <f t="shared" si="162"/>
        <v>0</v>
      </c>
      <c r="P313" s="105">
        <f t="shared" si="163"/>
        <v>0</v>
      </c>
      <c r="Q313" s="105">
        <f t="shared" si="191"/>
        <v>63.833332946367818</v>
      </c>
      <c r="R313" s="27">
        <f t="shared" si="164"/>
        <v>1.7731481373991061E-2</v>
      </c>
      <c r="S313" s="98">
        <f t="shared" si="165"/>
        <v>0.36317721536136632</v>
      </c>
      <c r="T313" s="17">
        <f t="shared" si="192"/>
        <v>231.92600132691368</v>
      </c>
      <c r="U313" s="17">
        <f t="shared" si="166"/>
        <v>6.4423889257476025E-2</v>
      </c>
      <c r="V313" s="17">
        <f t="shared" si="167"/>
        <v>60.641666299049426</v>
      </c>
      <c r="W313" s="17">
        <f t="shared" si="168"/>
        <v>58.215999647087443</v>
      </c>
      <c r="X313" s="17">
        <f t="shared" si="168"/>
        <v>55.887359661203945</v>
      </c>
      <c r="Y313" s="17">
        <f t="shared" si="169"/>
        <v>55.328486064591907</v>
      </c>
      <c r="Z313" s="17">
        <f>Y313/3600</f>
        <v>1.5369023906831085E-2</v>
      </c>
      <c r="AA313" s="17">
        <f>0.96*Y313</f>
        <v>53.115346622008225</v>
      </c>
      <c r="AB313" s="17">
        <f t="shared" si="170"/>
        <v>50.990732757127894</v>
      </c>
      <c r="AC313" s="17">
        <f t="shared" si="171"/>
        <v>48.441196119271495</v>
      </c>
      <c r="AD313" s="17">
        <f t="shared" si="172"/>
        <v>48.441196119271495</v>
      </c>
      <c r="AE313" s="17">
        <f t="shared" si="193"/>
        <v>1.345588781090875E-2</v>
      </c>
      <c r="AF313" s="17">
        <f>T313-AD313</f>
        <v>183.48480520764218</v>
      </c>
      <c r="AG313" s="17">
        <f t="shared" si="173"/>
        <v>5.0968001446567275E-2</v>
      </c>
      <c r="AH313" s="28">
        <f>0.5*'Ducati Panigale 1199 data'!$C$8*'WLTP class 3 v5'!F313^2</f>
        <v>23290.651234567904</v>
      </c>
      <c r="AI313" s="17">
        <f t="shared" si="174"/>
        <v>23.290651234567903</v>
      </c>
      <c r="AJ313" s="17" t="str">
        <f>IF(N313&lt;0, AI313, "0")</f>
        <v>0</v>
      </c>
      <c r="AK313" s="98">
        <f>AK312+AJ313</f>
        <v>644.86443749999989</v>
      </c>
      <c r="AL313" s="105">
        <f t="shared" si="175"/>
        <v>0.17912901041666665</v>
      </c>
      <c r="AM313" s="98">
        <f>IF(N313 &gt; 0, AI313, )</f>
        <v>23.290651234567903</v>
      </c>
      <c r="AN313" s="98">
        <f t="shared" si="194"/>
        <v>2212.1027368827158</v>
      </c>
      <c r="AO313" s="98">
        <f t="shared" si="176"/>
        <v>0.6144729824674211</v>
      </c>
      <c r="AP313" s="27">
        <f t="shared" si="177"/>
        <v>0</v>
      </c>
      <c r="AQ313" s="27">
        <f t="shared" si="178"/>
        <v>0</v>
      </c>
      <c r="AR313" s="27">
        <f t="shared" si="179"/>
        <v>0</v>
      </c>
      <c r="AS313" s="27">
        <f t="shared" si="180"/>
        <v>0</v>
      </c>
      <c r="AT313" s="27">
        <f t="shared" si="157"/>
        <v>0</v>
      </c>
      <c r="AU313" s="27">
        <f t="shared" si="157"/>
        <v>0</v>
      </c>
      <c r="AV313" s="27">
        <f t="shared" si="181"/>
        <v>0</v>
      </c>
      <c r="AW313" s="27">
        <f t="shared" si="182"/>
        <v>0</v>
      </c>
      <c r="AX313" s="27">
        <f t="shared" si="183"/>
        <v>0</v>
      </c>
      <c r="AY313" s="27">
        <f>AN313-AW313</f>
        <v>2212.1027368827158</v>
      </c>
      <c r="AZ313" s="110">
        <f t="shared" si="184"/>
        <v>0.6144729824674211</v>
      </c>
      <c r="BB313" s="65">
        <v>0</v>
      </c>
      <c r="BC313" s="83">
        <f t="shared" si="185"/>
        <v>0</v>
      </c>
      <c r="BD313" s="83">
        <f t="shared" si="186"/>
        <v>0</v>
      </c>
      <c r="BE313" s="83">
        <f t="shared" si="187"/>
        <v>0</v>
      </c>
      <c r="BF313" s="83">
        <f t="shared" si="188"/>
        <v>0</v>
      </c>
      <c r="BG313" s="83">
        <f t="shared" si="189"/>
        <v>0</v>
      </c>
    </row>
    <row r="314" spans="2:59">
      <c r="B314" s="9" t="s">
        <v>32</v>
      </c>
      <c r="C314" s="9">
        <v>303</v>
      </c>
      <c r="D314" s="9">
        <v>303</v>
      </c>
      <c r="E314" s="18">
        <v>45.8</v>
      </c>
      <c r="F314" s="66">
        <f t="shared" si="158"/>
        <v>12.722222222222221</v>
      </c>
      <c r="G314" s="17">
        <f t="shared" si="190"/>
        <v>-0.25000000000000061</v>
      </c>
      <c r="H314" s="17">
        <f t="shared" si="159"/>
        <v>152</v>
      </c>
      <c r="I314" s="28">
        <f>'Ducati Panigale 1199 data'!$C$8*G314</f>
        <v>-69.500000000000171</v>
      </c>
      <c r="J314" s="28">
        <f>'Ducati Panigale 1199 data'!$C$8*'Ducati Panigale 1199 data'!$C$15*'Ducati Panigale 1199 data'!$C$10</f>
        <v>54.543600000000005</v>
      </c>
      <c r="K314" s="28">
        <f>(0.5*'Ducati Panigale 1199 data'!$C$12)*'Ducati Panigale 1199 data'!$C$14*'Ducati Panigale 1199 data'!$C$11*F314^2</f>
        <v>22.900450578703701</v>
      </c>
      <c r="L314" s="28">
        <f t="shared" si="160"/>
        <v>7.9440505787035356</v>
      </c>
      <c r="M314" s="28">
        <f t="shared" si="156"/>
        <v>101.06597680683942</v>
      </c>
      <c r="N314" s="17">
        <f t="shared" si="161"/>
        <v>0.10106597680683942</v>
      </c>
      <c r="O314" s="105">
        <f t="shared" si="162"/>
        <v>0</v>
      </c>
      <c r="P314" s="105">
        <f t="shared" si="163"/>
        <v>0</v>
      </c>
      <c r="Q314" s="105">
        <f t="shared" si="191"/>
        <v>63.833332946367818</v>
      </c>
      <c r="R314" s="27">
        <f t="shared" si="164"/>
        <v>1.7731481373991061E-2</v>
      </c>
      <c r="S314" s="98">
        <f t="shared" si="165"/>
        <v>0.10106597680683942</v>
      </c>
      <c r="T314" s="17">
        <f t="shared" si="192"/>
        <v>232.02706730372051</v>
      </c>
      <c r="U314" s="17">
        <f t="shared" si="166"/>
        <v>6.4451963139922366E-2</v>
      </c>
      <c r="V314" s="17">
        <f t="shared" si="167"/>
        <v>60.641666299049426</v>
      </c>
      <c r="W314" s="17">
        <f t="shared" si="168"/>
        <v>58.215999647087443</v>
      </c>
      <c r="X314" s="17">
        <f t="shared" si="168"/>
        <v>55.887359661203945</v>
      </c>
      <c r="Y314" s="17">
        <f t="shared" si="169"/>
        <v>55.328486064591907</v>
      </c>
      <c r="Z314" s="17">
        <f>Y314/3600</f>
        <v>1.5369023906831085E-2</v>
      </c>
      <c r="AA314" s="17">
        <f>0.96*Y314</f>
        <v>53.115346622008225</v>
      </c>
      <c r="AB314" s="17">
        <f t="shared" si="170"/>
        <v>50.990732757127894</v>
      </c>
      <c r="AC314" s="17">
        <f t="shared" si="171"/>
        <v>48.441196119271495</v>
      </c>
      <c r="AD314" s="17">
        <f t="shared" si="172"/>
        <v>48.441196119271495</v>
      </c>
      <c r="AE314" s="17">
        <f t="shared" si="193"/>
        <v>1.345588781090875E-2</v>
      </c>
      <c r="AF314" s="17">
        <f>T314-AD314</f>
        <v>183.58587118444902</v>
      </c>
      <c r="AG314" s="17">
        <f t="shared" si="173"/>
        <v>5.0996075329013617E-2</v>
      </c>
      <c r="AH314" s="28">
        <f>0.5*'Ducati Panigale 1199 data'!$C$8*'WLTP class 3 v5'!F314^2</f>
        <v>22497.836419753083</v>
      </c>
      <c r="AI314" s="17">
        <f t="shared" si="174"/>
        <v>22.497836419753082</v>
      </c>
      <c r="AJ314" s="17" t="str">
        <f>IF(N314&lt;0, AI314, "0")</f>
        <v>0</v>
      </c>
      <c r="AK314" s="98">
        <f>AK313+AJ314</f>
        <v>644.86443749999989</v>
      </c>
      <c r="AL314" s="105">
        <f t="shared" si="175"/>
        <v>0.17912901041666665</v>
      </c>
      <c r="AM314" s="98">
        <f>IF(N314 &gt; 0, AI314, )</f>
        <v>22.497836419753082</v>
      </c>
      <c r="AN314" s="98">
        <f t="shared" si="194"/>
        <v>2234.600573302469</v>
      </c>
      <c r="AO314" s="98">
        <f t="shared" si="176"/>
        <v>0.62072238147290804</v>
      </c>
      <c r="AP314" s="27">
        <f t="shared" si="177"/>
        <v>0</v>
      </c>
      <c r="AQ314" s="27">
        <f t="shared" si="178"/>
        <v>0</v>
      </c>
      <c r="AR314" s="27">
        <f t="shared" si="179"/>
        <v>0</v>
      </c>
      <c r="AS314" s="27">
        <f t="shared" si="180"/>
        <v>0</v>
      </c>
      <c r="AT314" s="27">
        <f t="shared" si="157"/>
        <v>0</v>
      </c>
      <c r="AU314" s="27">
        <f t="shared" si="157"/>
        <v>0</v>
      </c>
      <c r="AV314" s="27">
        <f t="shared" si="181"/>
        <v>0</v>
      </c>
      <c r="AW314" s="27">
        <f t="shared" si="182"/>
        <v>0</v>
      </c>
      <c r="AX314" s="27">
        <f t="shared" si="183"/>
        <v>0</v>
      </c>
      <c r="AY314" s="27">
        <f>AN314-AW314</f>
        <v>2234.600573302469</v>
      </c>
      <c r="AZ314" s="110">
        <f t="shared" si="184"/>
        <v>0.62072238147290804</v>
      </c>
      <c r="BB314" s="65">
        <v>0</v>
      </c>
      <c r="BC314" s="83">
        <f t="shared" si="185"/>
        <v>0</v>
      </c>
      <c r="BD314" s="83">
        <f t="shared" si="186"/>
        <v>0</v>
      </c>
      <c r="BE314" s="83">
        <f t="shared" si="187"/>
        <v>0</v>
      </c>
      <c r="BF314" s="83">
        <f t="shared" si="188"/>
        <v>0</v>
      </c>
      <c r="BG314" s="83">
        <f t="shared" si="189"/>
        <v>0</v>
      </c>
    </row>
    <row r="315" spans="2:59">
      <c r="B315" s="9" t="s">
        <v>32</v>
      </c>
      <c r="C315" s="9">
        <v>304</v>
      </c>
      <c r="D315" s="9">
        <v>304</v>
      </c>
      <c r="E315" s="18">
        <v>44.8</v>
      </c>
      <c r="F315" s="66">
        <f t="shared" si="158"/>
        <v>12.444444444444445</v>
      </c>
      <c r="G315" s="17">
        <f t="shared" si="190"/>
        <v>-0.34722222222222221</v>
      </c>
      <c r="H315" s="17">
        <f t="shared" si="159"/>
        <v>152.5</v>
      </c>
      <c r="I315" s="28">
        <f>'Ducati Panigale 1199 data'!$C$8*G315</f>
        <v>-96.527777777777771</v>
      </c>
      <c r="J315" s="28">
        <f>'Ducati Panigale 1199 data'!$C$8*'Ducati Panigale 1199 data'!$C$15*'Ducati Panigale 1199 data'!$C$10</f>
        <v>54.543600000000005</v>
      </c>
      <c r="K315" s="28">
        <f>(0.5*'Ducati Panigale 1199 data'!$C$12)*'Ducati Panigale 1199 data'!$C$14*'Ducati Panigale 1199 data'!$C$11*F315^2</f>
        <v>21.91134814814815</v>
      </c>
      <c r="L315" s="28">
        <f t="shared" si="160"/>
        <v>-20.072829629629616</v>
      </c>
      <c r="M315" s="28">
        <f t="shared" si="156"/>
        <v>-249.79521316872413</v>
      </c>
      <c r="N315" s="17">
        <f t="shared" si="161"/>
        <v>-0.24979521316872413</v>
      </c>
      <c r="O315" s="105">
        <f t="shared" si="162"/>
        <v>-0.24979521316872413</v>
      </c>
      <c r="P315" s="105">
        <f t="shared" si="163"/>
        <v>0.24979521316872413</v>
      </c>
      <c r="Q315" s="105">
        <f t="shared" si="191"/>
        <v>64.083128159536543</v>
      </c>
      <c r="R315" s="27">
        <f t="shared" si="164"/>
        <v>1.7800868933204594E-2</v>
      </c>
      <c r="S315" s="98">
        <f t="shared" si="165"/>
        <v>0</v>
      </c>
      <c r="T315" s="17">
        <f t="shared" si="192"/>
        <v>232.02706730372051</v>
      </c>
      <c r="U315" s="17">
        <f t="shared" si="166"/>
        <v>6.4451963139922366E-2</v>
      </c>
      <c r="V315" s="17">
        <f t="shared" si="167"/>
        <v>60.87897175155971</v>
      </c>
      <c r="W315" s="17">
        <f t="shared" si="168"/>
        <v>58.443812881497323</v>
      </c>
      <c r="X315" s="17">
        <f t="shared" si="168"/>
        <v>56.106060366237429</v>
      </c>
      <c r="Y315" s="17">
        <f t="shared" si="169"/>
        <v>55.544999762575053</v>
      </c>
      <c r="Z315" s="17">
        <f>Y315/3600</f>
        <v>1.5429166600715293E-2</v>
      </c>
      <c r="AA315" s="17">
        <f>0.96*Y315</f>
        <v>53.323199772072051</v>
      </c>
      <c r="AB315" s="17">
        <f t="shared" si="170"/>
        <v>51.190271781189168</v>
      </c>
      <c r="AC315" s="17">
        <f t="shared" si="171"/>
        <v>48.630758192129704</v>
      </c>
      <c r="AD315" s="17">
        <f t="shared" si="172"/>
        <v>48.630758192129704</v>
      </c>
      <c r="AE315" s="17">
        <f t="shared" si="193"/>
        <v>1.3508543942258252E-2</v>
      </c>
      <c r="AF315" s="17">
        <f>T315-AD315</f>
        <v>183.39630911159082</v>
      </c>
      <c r="AG315" s="17">
        <f t="shared" si="173"/>
        <v>5.0943419197664118E-2</v>
      </c>
      <c r="AH315" s="28">
        <f>0.5*'Ducati Panigale 1199 data'!$C$8*'WLTP class 3 v5'!F315^2</f>
        <v>21526.123456790123</v>
      </c>
      <c r="AI315" s="17">
        <f t="shared" si="174"/>
        <v>21.526123456790124</v>
      </c>
      <c r="AJ315" s="17">
        <f>IF(N315&lt;0, AI315, "0")</f>
        <v>21.526123456790124</v>
      </c>
      <c r="AK315" s="98">
        <f>AK314+AJ315</f>
        <v>666.39056095679007</v>
      </c>
      <c r="AL315" s="105">
        <f t="shared" si="175"/>
        <v>0.18510848915466391</v>
      </c>
      <c r="AM315" s="98">
        <f>IF(N315 &gt; 0, AI315, )</f>
        <v>0</v>
      </c>
      <c r="AN315" s="98">
        <f t="shared" si="194"/>
        <v>2234.600573302469</v>
      </c>
      <c r="AO315" s="98">
        <f t="shared" si="176"/>
        <v>0.62072238147290804</v>
      </c>
      <c r="AP315" s="27">
        <f t="shared" si="177"/>
        <v>20.449817283950615</v>
      </c>
      <c r="AQ315" s="27">
        <f t="shared" si="178"/>
        <v>19.63182459259259</v>
      </c>
      <c r="AR315" s="27">
        <f t="shared" si="179"/>
        <v>18.846551608888884</v>
      </c>
      <c r="AS315" s="27">
        <f t="shared" si="180"/>
        <v>18.658086092799994</v>
      </c>
      <c r="AT315" s="27">
        <f t="shared" si="157"/>
        <v>17.911762649087994</v>
      </c>
      <c r="AU315" s="27">
        <f t="shared" si="157"/>
        <v>17.195292143124473</v>
      </c>
      <c r="AV315" s="27">
        <f t="shared" si="181"/>
        <v>16.335527535968247</v>
      </c>
      <c r="AW315" s="27">
        <f t="shared" si="182"/>
        <v>16.335527535968247</v>
      </c>
      <c r="AX315" s="27">
        <f t="shared" si="183"/>
        <v>4.5376465377689572E-3</v>
      </c>
      <c r="AY315" s="27">
        <f>AN315-AW315</f>
        <v>2218.2650457665009</v>
      </c>
      <c r="AZ315" s="110">
        <f t="shared" si="184"/>
        <v>0.61618473493513914</v>
      </c>
      <c r="BB315" s="65">
        <v>0.249795213168724</v>
      </c>
      <c r="BC315" s="83">
        <f t="shared" si="185"/>
        <v>0.2248156918518516</v>
      </c>
      <c r="BD315" s="83">
        <f t="shared" si="186"/>
        <v>0.21357490725925901</v>
      </c>
      <c r="BE315" s="83">
        <f t="shared" si="187"/>
        <v>0.20503191096888865</v>
      </c>
      <c r="BF315" s="83">
        <f t="shared" si="188"/>
        <v>0.19272999631075532</v>
      </c>
      <c r="BG315" s="83">
        <f t="shared" si="189"/>
        <v>0.19272999631075532</v>
      </c>
    </row>
    <row r="316" spans="2:59">
      <c r="B316" s="9" t="s">
        <v>32</v>
      </c>
      <c r="C316" s="9">
        <v>305</v>
      </c>
      <c r="D316" s="9">
        <v>305</v>
      </c>
      <c r="E316" s="18">
        <v>43.3</v>
      </c>
      <c r="F316" s="66">
        <f t="shared" si="158"/>
        <v>12.027777777777779</v>
      </c>
      <c r="G316" s="17">
        <f t="shared" si="190"/>
        <v>-0.41666666666666663</v>
      </c>
      <c r="H316" s="17">
        <f t="shared" si="159"/>
        <v>153</v>
      </c>
      <c r="I316" s="28">
        <f>'Ducati Panigale 1199 data'!$C$8*G316</f>
        <v>-115.83333333333333</v>
      </c>
      <c r="J316" s="28">
        <f>'Ducati Panigale 1199 data'!$C$8*'Ducati Panigale 1199 data'!$C$15*'Ducati Panigale 1199 data'!$C$10</f>
        <v>54.543600000000005</v>
      </c>
      <c r="K316" s="28">
        <f>(0.5*'Ducati Panigale 1199 data'!$C$12)*'Ducati Panigale 1199 data'!$C$14*'Ducati Panigale 1199 data'!$C$11*F316^2</f>
        <v>20.468634172453712</v>
      </c>
      <c r="L316" s="28">
        <f t="shared" si="160"/>
        <v>-40.821099160879612</v>
      </c>
      <c r="M316" s="28">
        <f t="shared" si="156"/>
        <v>-490.98710935169095</v>
      </c>
      <c r="N316" s="17">
        <f t="shared" si="161"/>
        <v>-0.49098710935169093</v>
      </c>
      <c r="O316" s="105">
        <f t="shared" si="162"/>
        <v>-0.49098710935169093</v>
      </c>
      <c r="P316" s="105">
        <f t="shared" si="163"/>
        <v>0.49098710935169093</v>
      </c>
      <c r="Q316" s="105">
        <f t="shared" si="191"/>
        <v>64.574115268888235</v>
      </c>
      <c r="R316" s="27">
        <f t="shared" si="164"/>
        <v>1.7937254241357843E-2</v>
      </c>
      <c r="S316" s="98">
        <f t="shared" si="165"/>
        <v>0</v>
      </c>
      <c r="T316" s="17">
        <f t="shared" si="192"/>
        <v>232.02706730372051</v>
      </c>
      <c r="U316" s="17">
        <f t="shared" si="166"/>
        <v>6.4451963139922366E-2</v>
      </c>
      <c r="V316" s="17">
        <f t="shared" si="167"/>
        <v>61.345409505443818</v>
      </c>
      <c r="W316" s="17">
        <f t="shared" si="168"/>
        <v>58.891593125226066</v>
      </c>
      <c r="X316" s="17">
        <f t="shared" si="168"/>
        <v>56.535929400217022</v>
      </c>
      <c r="Y316" s="17">
        <f t="shared" si="169"/>
        <v>55.970570106214851</v>
      </c>
      <c r="Z316" s="17">
        <f>Y316/3600</f>
        <v>1.5547380585059681E-2</v>
      </c>
      <c r="AA316" s="17">
        <f>0.96*Y316</f>
        <v>53.731747301966251</v>
      </c>
      <c r="AB316" s="17">
        <f t="shared" si="170"/>
        <v>51.582477409887602</v>
      </c>
      <c r="AC316" s="17">
        <f t="shared" si="171"/>
        <v>49.003353539393217</v>
      </c>
      <c r="AD316" s="17">
        <f t="shared" si="172"/>
        <v>49.003353539393217</v>
      </c>
      <c r="AE316" s="17">
        <f t="shared" si="193"/>
        <v>1.3612042649831449E-2</v>
      </c>
      <c r="AF316" s="17">
        <f>T316-AD316</f>
        <v>183.02371376432728</v>
      </c>
      <c r="AG316" s="17">
        <f t="shared" si="173"/>
        <v>5.0839920490090909E-2</v>
      </c>
      <c r="AH316" s="28">
        <f>0.5*'Ducati Panigale 1199 data'!$C$8*'WLTP class 3 v5'!F316^2</f>
        <v>20108.77391975309</v>
      </c>
      <c r="AI316" s="17">
        <f t="shared" si="174"/>
        <v>20.108773919753091</v>
      </c>
      <c r="AJ316" s="17">
        <f>IF(N316&lt;0, AI316, "0")</f>
        <v>20.108773919753091</v>
      </c>
      <c r="AK316" s="98">
        <f>AK315+AJ316</f>
        <v>686.49933487654312</v>
      </c>
      <c r="AL316" s="105">
        <f t="shared" si="175"/>
        <v>0.19069425968792864</v>
      </c>
      <c r="AM316" s="98">
        <f>IF(N316 &gt; 0, AI316, )</f>
        <v>0</v>
      </c>
      <c r="AN316" s="98">
        <f t="shared" si="194"/>
        <v>2234.600573302469</v>
      </c>
      <c r="AO316" s="98">
        <f t="shared" si="176"/>
        <v>0.62072238147290804</v>
      </c>
      <c r="AP316" s="27">
        <f t="shared" si="177"/>
        <v>19.103335223765434</v>
      </c>
      <c r="AQ316" s="27">
        <f t="shared" si="178"/>
        <v>18.339201814814817</v>
      </c>
      <c r="AR316" s="27">
        <f t="shared" si="179"/>
        <v>17.605633742222224</v>
      </c>
      <c r="AS316" s="27">
        <f t="shared" si="180"/>
        <v>17.429577404800003</v>
      </c>
      <c r="AT316" s="27">
        <f t="shared" si="157"/>
        <v>16.732394308608004</v>
      </c>
      <c r="AU316" s="27">
        <f t="shared" si="157"/>
        <v>16.063098536263684</v>
      </c>
      <c r="AV316" s="27">
        <f t="shared" si="181"/>
        <v>15.259943609450499</v>
      </c>
      <c r="AW316" s="27">
        <f t="shared" si="182"/>
        <v>15.259943609450499</v>
      </c>
      <c r="AX316" s="27">
        <f t="shared" si="183"/>
        <v>4.238873224847361E-3</v>
      </c>
      <c r="AY316" s="27">
        <f>AN316-AW316</f>
        <v>2219.3406296930184</v>
      </c>
      <c r="AZ316" s="110">
        <f t="shared" si="184"/>
        <v>0.61648350824806064</v>
      </c>
      <c r="BB316" s="65">
        <v>0.49098710935169099</v>
      </c>
      <c r="BC316" s="83">
        <f t="shared" si="185"/>
        <v>0.44188839841652189</v>
      </c>
      <c r="BD316" s="83">
        <f t="shared" si="186"/>
        <v>0.41979397849569577</v>
      </c>
      <c r="BE316" s="83">
        <f t="shared" si="187"/>
        <v>0.40300221935586794</v>
      </c>
      <c r="BF316" s="83">
        <f t="shared" si="188"/>
        <v>0.37882208619451585</v>
      </c>
      <c r="BG316" s="83">
        <f t="shared" si="189"/>
        <v>0.37882208619451585</v>
      </c>
    </row>
    <row r="317" spans="2:59">
      <c r="B317" s="9" t="s">
        <v>32</v>
      </c>
      <c r="C317" s="9">
        <v>306</v>
      </c>
      <c r="D317" s="9">
        <v>306</v>
      </c>
      <c r="E317" s="18">
        <v>41.8</v>
      </c>
      <c r="F317" s="66">
        <f t="shared" si="158"/>
        <v>11.611111111111111</v>
      </c>
      <c r="G317" s="17">
        <f t="shared" si="190"/>
        <v>-0.34722222222222221</v>
      </c>
      <c r="H317" s="17">
        <f t="shared" si="159"/>
        <v>153.5</v>
      </c>
      <c r="I317" s="28">
        <f>'Ducati Panigale 1199 data'!$C$8*G317</f>
        <v>-96.527777777777771</v>
      </c>
      <c r="J317" s="28">
        <f>'Ducati Panigale 1199 data'!$C$8*'Ducati Panigale 1199 data'!$C$15*'Ducati Panigale 1199 data'!$C$10</f>
        <v>54.543600000000005</v>
      </c>
      <c r="K317" s="28">
        <f>(0.5*'Ducati Panigale 1199 data'!$C$12)*'Ducati Panigale 1199 data'!$C$14*'Ducati Panigale 1199 data'!$C$11*F317^2</f>
        <v>19.075047800925926</v>
      </c>
      <c r="L317" s="28">
        <f t="shared" si="160"/>
        <v>-22.90912997685184</v>
      </c>
      <c r="M317" s="28">
        <f t="shared" si="156"/>
        <v>-266.00045362011303</v>
      </c>
      <c r="N317" s="17">
        <f t="shared" si="161"/>
        <v>-0.26600045362011304</v>
      </c>
      <c r="O317" s="105">
        <f t="shared" si="162"/>
        <v>-0.26600045362011304</v>
      </c>
      <c r="P317" s="105">
        <f t="shared" si="163"/>
        <v>0.26600045362011304</v>
      </c>
      <c r="Q317" s="105">
        <f t="shared" si="191"/>
        <v>64.840115722508344</v>
      </c>
      <c r="R317" s="27">
        <f t="shared" si="164"/>
        <v>1.8011143256252318E-2</v>
      </c>
      <c r="S317" s="98">
        <f t="shared" si="165"/>
        <v>0</v>
      </c>
      <c r="T317" s="17">
        <f t="shared" si="192"/>
        <v>232.02706730372051</v>
      </c>
      <c r="U317" s="17">
        <f t="shared" si="166"/>
        <v>6.4451963139922366E-2</v>
      </c>
      <c r="V317" s="17">
        <f t="shared" si="167"/>
        <v>61.598109936382926</v>
      </c>
      <c r="W317" s="17">
        <f t="shared" si="168"/>
        <v>59.134185538927603</v>
      </c>
      <c r="X317" s="17">
        <f t="shared" si="168"/>
        <v>56.7688181173705</v>
      </c>
      <c r="Y317" s="17">
        <f t="shared" si="169"/>
        <v>56.201129936196793</v>
      </c>
      <c r="Z317" s="17">
        <f>Y317/3600</f>
        <v>1.5611424982276887E-2</v>
      </c>
      <c r="AA317" s="17">
        <f>0.96*Y317</f>
        <v>53.95308473874892</v>
      </c>
      <c r="AB317" s="17">
        <f t="shared" si="170"/>
        <v>51.794961349198964</v>
      </c>
      <c r="AC317" s="17">
        <f t="shared" si="171"/>
        <v>49.205213281739013</v>
      </c>
      <c r="AD317" s="17">
        <f t="shared" si="172"/>
        <v>49.205213281739013</v>
      </c>
      <c r="AE317" s="17">
        <f t="shared" si="193"/>
        <v>1.3668114800483059E-2</v>
      </c>
      <c r="AF317" s="17">
        <f>T317-AD317</f>
        <v>182.82185402198149</v>
      </c>
      <c r="AG317" s="17">
        <f t="shared" si="173"/>
        <v>5.0783848339439303E-2</v>
      </c>
      <c r="AH317" s="28">
        <f>0.5*'Ducati Panigale 1199 data'!$C$8*'WLTP class 3 v5'!F317^2</f>
        <v>18739.688271604937</v>
      </c>
      <c r="AI317" s="17">
        <f t="shared" si="174"/>
        <v>18.739688271604937</v>
      </c>
      <c r="AJ317" s="17">
        <f>IF(N317&lt;0, AI317, "0")</f>
        <v>18.739688271604937</v>
      </c>
      <c r="AK317" s="98">
        <f>AK316+AJ317</f>
        <v>705.23902314814802</v>
      </c>
      <c r="AL317" s="105">
        <f t="shared" si="175"/>
        <v>0.19589972865226335</v>
      </c>
      <c r="AM317" s="98">
        <f>IF(N317 &gt; 0, AI317, )</f>
        <v>0</v>
      </c>
      <c r="AN317" s="98">
        <f t="shared" si="194"/>
        <v>2234.600573302469</v>
      </c>
      <c r="AO317" s="98">
        <f t="shared" si="176"/>
        <v>0.62072238147290804</v>
      </c>
      <c r="AP317" s="27">
        <f t="shared" si="177"/>
        <v>17.802703858024689</v>
      </c>
      <c r="AQ317" s="27">
        <f t="shared" si="178"/>
        <v>17.090595703703702</v>
      </c>
      <c r="AR317" s="27">
        <f t="shared" si="179"/>
        <v>16.406971875555552</v>
      </c>
      <c r="AS317" s="27">
        <f t="shared" si="180"/>
        <v>16.242902156799996</v>
      </c>
      <c r="AT317" s="27">
        <f t="shared" si="157"/>
        <v>15.593186070527995</v>
      </c>
      <c r="AU317" s="27">
        <f t="shared" si="157"/>
        <v>14.969458627706874</v>
      </c>
      <c r="AV317" s="27">
        <f t="shared" si="181"/>
        <v>14.220985696321531</v>
      </c>
      <c r="AW317" s="27">
        <f t="shared" si="182"/>
        <v>14.220985696321531</v>
      </c>
      <c r="AX317" s="27">
        <f t="shared" si="183"/>
        <v>3.9502738045337589E-3</v>
      </c>
      <c r="AY317" s="27">
        <f>AN317-AW317</f>
        <v>2220.3795876061477</v>
      </c>
      <c r="AZ317" s="110">
        <f t="shared" si="184"/>
        <v>0.61677210766837431</v>
      </c>
      <c r="BB317" s="65">
        <v>0.26600045362011299</v>
      </c>
      <c r="BC317" s="83">
        <f t="shared" si="185"/>
        <v>0.23940040825810169</v>
      </c>
      <c r="BD317" s="83">
        <f t="shared" si="186"/>
        <v>0.22743038784519659</v>
      </c>
      <c r="BE317" s="83">
        <f t="shared" si="187"/>
        <v>0.21833317233138871</v>
      </c>
      <c r="BF317" s="83">
        <f t="shared" si="188"/>
        <v>0.20523318199150539</v>
      </c>
      <c r="BG317" s="83">
        <f t="shared" si="189"/>
        <v>0.20523318199150539</v>
      </c>
    </row>
    <row r="318" spans="2:59">
      <c r="B318" s="9" t="s">
        <v>32</v>
      </c>
      <c r="C318" s="9">
        <v>307</v>
      </c>
      <c r="D318" s="9">
        <v>307</v>
      </c>
      <c r="E318" s="18">
        <v>40.799999999999997</v>
      </c>
      <c r="F318" s="66">
        <f t="shared" si="158"/>
        <v>11.333333333333334</v>
      </c>
      <c r="G318" s="17">
        <f t="shared" si="190"/>
        <v>-0.20833333333333331</v>
      </c>
      <c r="H318" s="17">
        <f t="shared" si="159"/>
        <v>154</v>
      </c>
      <c r="I318" s="28">
        <f>'Ducati Panigale 1199 data'!$C$8*G318</f>
        <v>-57.916666666666664</v>
      </c>
      <c r="J318" s="28">
        <f>'Ducati Panigale 1199 data'!$C$8*'Ducati Panigale 1199 data'!$C$15*'Ducati Panigale 1199 data'!$C$10</f>
        <v>54.543600000000005</v>
      </c>
      <c r="K318" s="28">
        <f>(0.5*'Ducati Panigale 1199 data'!$C$12)*'Ducati Panigale 1199 data'!$C$14*'Ducati Panigale 1199 data'!$C$11*F318^2</f>
        <v>18.173283333333337</v>
      </c>
      <c r="L318" s="28">
        <f t="shared" si="160"/>
        <v>14.800216666666678</v>
      </c>
      <c r="M318" s="28">
        <f t="shared" si="156"/>
        <v>167.73578888888903</v>
      </c>
      <c r="N318" s="17">
        <f t="shared" si="161"/>
        <v>0.16773578888888904</v>
      </c>
      <c r="O318" s="105">
        <f t="shared" si="162"/>
        <v>0</v>
      </c>
      <c r="P318" s="105">
        <f t="shared" si="163"/>
        <v>0</v>
      </c>
      <c r="Q318" s="105">
        <f t="shared" si="191"/>
        <v>64.840115722508344</v>
      </c>
      <c r="R318" s="27">
        <f t="shared" si="164"/>
        <v>1.8011143256252318E-2</v>
      </c>
      <c r="S318" s="98">
        <f t="shared" si="165"/>
        <v>0.16773578888888904</v>
      </c>
      <c r="T318" s="17">
        <f t="shared" si="192"/>
        <v>232.19480309260939</v>
      </c>
      <c r="U318" s="17">
        <f t="shared" si="166"/>
        <v>6.4498556414613717E-2</v>
      </c>
      <c r="V318" s="17">
        <f t="shared" si="167"/>
        <v>61.598109936382926</v>
      </c>
      <c r="W318" s="17">
        <f t="shared" si="168"/>
        <v>59.134185538927603</v>
      </c>
      <c r="X318" s="17">
        <f t="shared" si="168"/>
        <v>56.7688181173705</v>
      </c>
      <c r="Y318" s="17">
        <f t="shared" si="169"/>
        <v>56.201129936196793</v>
      </c>
      <c r="Z318" s="17">
        <f>Y318/3600</f>
        <v>1.5611424982276887E-2</v>
      </c>
      <c r="AA318" s="17">
        <f>0.96*Y318</f>
        <v>53.95308473874892</v>
      </c>
      <c r="AB318" s="17">
        <f t="shared" si="170"/>
        <v>51.794961349198964</v>
      </c>
      <c r="AC318" s="17">
        <f t="shared" si="171"/>
        <v>49.205213281739013</v>
      </c>
      <c r="AD318" s="17">
        <f t="shared" si="172"/>
        <v>49.205213281739013</v>
      </c>
      <c r="AE318" s="17">
        <f t="shared" si="193"/>
        <v>1.3668114800483059E-2</v>
      </c>
      <c r="AF318" s="17">
        <f>T318-AD318</f>
        <v>182.98958981087037</v>
      </c>
      <c r="AG318" s="17">
        <f t="shared" si="173"/>
        <v>5.083044161413066E-2</v>
      </c>
      <c r="AH318" s="28">
        <f>0.5*'Ducati Panigale 1199 data'!$C$8*'WLTP class 3 v5'!F318^2</f>
        <v>17853.777777777781</v>
      </c>
      <c r="AI318" s="17">
        <f t="shared" si="174"/>
        <v>17.853777777777783</v>
      </c>
      <c r="AJ318" s="17" t="str">
        <f>IF(N318&lt;0, AI318, "0")</f>
        <v>0</v>
      </c>
      <c r="AK318" s="98">
        <f>AK317+AJ318</f>
        <v>705.23902314814802</v>
      </c>
      <c r="AL318" s="105">
        <f t="shared" si="175"/>
        <v>0.19589972865226335</v>
      </c>
      <c r="AM318" s="98">
        <f>IF(N318 &gt; 0, AI318, )</f>
        <v>17.853777777777783</v>
      </c>
      <c r="AN318" s="98">
        <f t="shared" si="194"/>
        <v>2252.4543510802469</v>
      </c>
      <c r="AO318" s="98">
        <f t="shared" si="176"/>
        <v>0.62568176418895749</v>
      </c>
      <c r="AP318" s="27">
        <f t="shared" si="177"/>
        <v>0</v>
      </c>
      <c r="AQ318" s="27">
        <f t="shared" si="178"/>
        <v>0</v>
      </c>
      <c r="AR318" s="27">
        <f t="shared" si="179"/>
        <v>0</v>
      </c>
      <c r="AS318" s="27">
        <f t="shared" si="180"/>
        <v>0</v>
      </c>
      <c r="AT318" s="27">
        <f t="shared" si="157"/>
        <v>0</v>
      </c>
      <c r="AU318" s="27">
        <f t="shared" si="157"/>
        <v>0</v>
      </c>
      <c r="AV318" s="27">
        <f t="shared" si="181"/>
        <v>0</v>
      </c>
      <c r="AW318" s="27">
        <f t="shared" si="182"/>
        <v>0</v>
      </c>
      <c r="AX318" s="27">
        <f t="shared" si="183"/>
        <v>0</v>
      </c>
      <c r="AY318" s="27">
        <f>AN318-AW318</f>
        <v>2252.4543510802469</v>
      </c>
      <c r="AZ318" s="110">
        <f t="shared" si="184"/>
        <v>0.62568176418895749</v>
      </c>
      <c r="BB318" s="65">
        <v>0</v>
      </c>
      <c r="BC318" s="83">
        <f t="shared" si="185"/>
        <v>0</v>
      </c>
      <c r="BD318" s="83">
        <f t="shared" si="186"/>
        <v>0</v>
      </c>
      <c r="BE318" s="83">
        <f t="shared" si="187"/>
        <v>0</v>
      </c>
      <c r="BF318" s="83">
        <f t="shared" si="188"/>
        <v>0</v>
      </c>
      <c r="BG318" s="83">
        <f t="shared" si="189"/>
        <v>0</v>
      </c>
    </row>
    <row r="319" spans="2:59">
      <c r="B319" s="9" t="s">
        <v>32</v>
      </c>
      <c r="C319" s="9">
        <v>308</v>
      </c>
      <c r="D319" s="9">
        <v>308</v>
      </c>
      <c r="E319" s="18">
        <v>40.299999999999997</v>
      </c>
      <c r="F319" s="66">
        <f t="shared" si="158"/>
        <v>11.194444444444445</v>
      </c>
      <c r="G319" s="17">
        <f t="shared" si="190"/>
        <v>-9.7222222222221627E-2</v>
      </c>
      <c r="H319" s="17">
        <f t="shared" si="159"/>
        <v>154.5</v>
      </c>
      <c r="I319" s="28">
        <f>'Ducati Panigale 1199 data'!$C$8*G319</f>
        <v>-27.027777777777612</v>
      </c>
      <c r="J319" s="28">
        <f>'Ducati Panigale 1199 data'!$C$8*'Ducati Panigale 1199 data'!$C$15*'Ducati Panigale 1199 data'!$C$10</f>
        <v>54.543600000000005</v>
      </c>
      <c r="K319" s="28">
        <f>(0.5*'Ducati Panigale 1199 data'!$C$12)*'Ducati Panigale 1199 data'!$C$14*'Ducati Panigale 1199 data'!$C$11*F319^2</f>
        <v>17.730589033564819</v>
      </c>
      <c r="L319" s="28">
        <f t="shared" si="160"/>
        <v>45.246411255787208</v>
      </c>
      <c r="M319" s="28">
        <f t="shared" si="156"/>
        <v>506.5084371133957</v>
      </c>
      <c r="N319" s="17">
        <f t="shared" si="161"/>
        <v>0.50650843711339566</v>
      </c>
      <c r="O319" s="105">
        <f t="shared" si="162"/>
        <v>0</v>
      </c>
      <c r="P319" s="105">
        <f t="shared" si="163"/>
        <v>0</v>
      </c>
      <c r="Q319" s="105">
        <f t="shared" si="191"/>
        <v>64.840115722508344</v>
      </c>
      <c r="R319" s="27">
        <f t="shared" si="164"/>
        <v>1.8011143256252318E-2</v>
      </c>
      <c r="S319" s="98">
        <f t="shared" si="165"/>
        <v>0.50650843711339566</v>
      </c>
      <c r="T319" s="17">
        <f t="shared" si="192"/>
        <v>232.70131152972277</v>
      </c>
      <c r="U319" s="17">
        <f t="shared" si="166"/>
        <v>6.4639253202700767E-2</v>
      </c>
      <c r="V319" s="17">
        <f t="shared" si="167"/>
        <v>61.598109936382926</v>
      </c>
      <c r="W319" s="17">
        <f t="shared" si="168"/>
        <v>59.134185538927603</v>
      </c>
      <c r="X319" s="17">
        <f t="shared" si="168"/>
        <v>56.7688181173705</v>
      </c>
      <c r="Y319" s="17">
        <f t="shared" si="169"/>
        <v>56.201129936196793</v>
      </c>
      <c r="Z319" s="17">
        <f>Y319/3600</f>
        <v>1.5611424982276887E-2</v>
      </c>
      <c r="AA319" s="17">
        <f>0.96*Y319</f>
        <v>53.95308473874892</v>
      </c>
      <c r="AB319" s="17">
        <f t="shared" si="170"/>
        <v>51.794961349198964</v>
      </c>
      <c r="AC319" s="17">
        <f t="shared" si="171"/>
        <v>49.205213281739013</v>
      </c>
      <c r="AD319" s="17">
        <f t="shared" si="172"/>
        <v>49.205213281739013</v>
      </c>
      <c r="AE319" s="17">
        <f t="shared" si="193"/>
        <v>1.3668114800483059E-2</v>
      </c>
      <c r="AF319" s="17">
        <f>T319-AD319</f>
        <v>183.49609824798375</v>
      </c>
      <c r="AG319" s="17">
        <f t="shared" si="173"/>
        <v>5.097113840221771E-2</v>
      </c>
      <c r="AH319" s="28">
        <f>0.5*'Ducati Panigale 1199 data'!$C$8*'WLTP class 3 v5'!F319^2</f>
        <v>17418.866512345678</v>
      </c>
      <c r="AI319" s="17">
        <f t="shared" si="174"/>
        <v>17.418866512345677</v>
      </c>
      <c r="AJ319" s="17" t="str">
        <f>IF(N319&lt;0, AI319, "0")</f>
        <v>0</v>
      </c>
      <c r="AK319" s="98">
        <f>AK318+AJ319</f>
        <v>705.23902314814802</v>
      </c>
      <c r="AL319" s="105">
        <f t="shared" si="175"/>
        <v>0.19589972865226335</v>
      </c>
      <c r="AM319" s="98">
        <f>IF(N319 &gt; 0, AI319, )</f>
        <v>17.418866512345677</v>
      </c>
      <c r="AN319" s="98">
        <f t="shared" si="194"/>
        <v>2269.8732175925925</v>
      </c>
      <c r="AO319" s="98">
        <f t="shared" si="176"/>
        <v>0.63052033822016462</v>
      </c>
      <c r="AP319" s="27">
        <f t="shared" si="177"/>
        <v>0</v>
      </c>
      <c r="AQ319" s="27">
        <f t="shared" si="178"/>
        <v>0</v>
      </c>
      <c r="AR319" s="27">
        <f t="shared" si="179"/>
        <v>0</v>
      </c>
      <c r="AS319" s="27">
        <f t="shared" si="180"/>
        <v>0</v>
      </c>
      <c r="AT319" s="27">
        <f t="shared" si="157"/>
        <v>0</v>
      </c>
      <c r="AU319" s="27">
        <f t="shared" si="157"/>
        <v>0</v>
      </c>
      <c r="AV319" s="27">
        <f t="shared" si="181"/>
        <v>0</v>
      </c>
      <c r="AW319" s="27">
        <f t="shared" si="182"/>
        <v>0</v>
      </c>
      <c r="AX319" s="27">
        <f t="shared" si="183"/>
        <v>0</v>
      </c>
      <c r="AY319" s="27">
        <f>AN319-AW319</f>
        <v>2269.8732175925925</v>
      </c>
      <c r="AZ319" s="110">
        <f t="shared" si="184"/>
        <v>0.63052033822016462</v>
      </c>
      <c r="BB319" s="65">
        <v>0</v>
      </c>
      <c r="BC319" s="83">
        <f t="shared" si="185"/>
        <v>0</v>
      </c>
      <c r="BD319" s="83">
        <f t="shared" si="186"/>
        <v>0</v>
      </c>
      <c r="BE319" s="83">
        <f t="shared" si="187"/>
        <v>0</v>
      </c>
      <c r="BF319" s="83">
        <f t="shared" si="188"/>
        <v>0</v>
      </c>
      <c r="BG319" s="83">
        <f t="shared" si="189"/>
        <v>0</v>
      </c>
    </row>
    <row r="320" spans="2:59">
      <c r="B320" s="9" t="s">
        <v>32</v>
      </c>
      <c r="C320" s="9">
        <v>309</v>
      </c>
      <c r="D320" s="9">
        <v>309</v>
      </c>
      <c r="E320" s="18">
        <v>40.1</v>
      </c>
      <c r="F320" s="66">
        <f t="shared" si="158"/>
        <v>11.138888888888889</v>
      </c>
      <c r="G320" s="17">
        <f t="shared" si="190"/>
        <v>-8.3333333333332538E-2</v>
      </c>
      <c r="H320" s="17">
        <f t="shared" si="159"/>
        <v>155</v>
      </c>
      <c r="I320" s="28">
        <f>'Ducati Panigale 1199 data'!$C$8*G320</f>
        <v>-23.166666666666444</v>
      </c>
      <c r="J320" s="28">
        <f>'Ducati Panigale 1199 data'!$C$8*'Ducati Panigale 1199 data'!$C$15*'Ducati Panigale 1199 data'!$C$10</f>
        <v>54.543600000000005</v>
      </c>
      <c r="K320" s="28">
        <f>(0.5*'Ducati Panigale 1199 data'!$C$12)*'Ducati Panigale 1199 data'!$C$14*'Ducati Panigale 1199 data'!$C$11*F320^2</f>
        <v>17.555039728009262</v>
      </c>
      <c r="L320" s="28">
        <f t="shared" si="160"/>
        <v>48.931973061342823</v>
      </c>
      <c r="M320" s="28">
        <f t="shared" si="156"/>
        <v>545.04781104440201</v>
      </c>
      <c r="N320" s="17">
        <f t="shared" si="161"/>
        <v>0.54504781104440203</v>
      </c>
      <c r="O320" s="105">
        <f t="shared" si="162"/>
        <v>0</v>
      </c>
      <c r="P320" s="105">
        <f t="shared" si="163"/>
        <v>0</v>
      </c>
      <c r="Q320" s="105">
        <f t="shared" si="191"/>
        <v>64.840115722508344</v>
      </c>
      <c r="R320" s="27">
        <f t="shared" si="164"/>
        <v>1.8011143256252318E-2</v>
      </c>
      <c r="S320" s="98">
        <f t="shared" si="165"/>
        <v>0.54504781104440203</v>
      </c>
      <c r="T320" s="17">
        <f t="shared" si="192"/>
        <v>233.24635934076719</v>
      </c>
      <c r="U320" s="17">
        <f t="shared" si="166"/>
        <v>6.4790655372435335E-2</v>
      </c>
      <c r="V320" s="17">
        <f t="shared" si="167"/>
        <v>61.598109936382926</v>
      </c>
      <c r="W320" s="17">
        <f t="shared" si="168"/>
        <v>59.134185538927603</v>
      </c>
      <c r="X320" s="17">
        <f t="shared" si="168"/>
        <v>56.7688181173705</v>
      </c>
      <c r="Y320" s="17">
        <f t="shared" si="169"/>
        <v>56.201129936196793</v>
      </c>
      <c r="Z320" s="17">
        <f>Y320/3600</f>
        <v>1.5611424982276887E-2</v>
      </c>
      <c r="AA320" s="17">
        <f>0.96*Y320</f>
        <v>53.95308473874892</v>
      </c>
      <c r="AB320" s="17">
        <f t="shared" si="170"/>
        <v>51.794961349198964</v>
      </c>
      <c r="AC320" s="17">
        <f t="shared" si="171"/>
        <v>49.205213281739013</v>
      </c>
      <c r="AD320" s="17">
        <f t="shared" si="172"/>
        <v>49.205213281739013</v>
      </c>
      <c r="AE320" s="17">
        <f t="shared" si="193"/>
        <v>1.3668114800483059E-2</v>
      </c>
      <c r="AF320" s="17">
        <f>T320-AD320</f>
        <v>184.04114605902816</v>
      </c>
      <c r="AG320" s="17">
        <f t="shared" si="173"/>
        <v>5.1122540571952271E-2</v>
      </c>
      <c r="AH320" s="28">
        <f>0.5*'Ducati Panigale 1199 data'!$C$8*'WLTP class 3 v5'!F320^2</f>
        <v>17246.403549382718</v>
      </c>
      <c r="AI320" s="17">
        <f t="shared" si="174"/>
        <v>17.246403549382716</v>
      </c>
      <c r="AJ320" s="17" t="str">
        <f>IF(N320&lt;0, AI320, "0")</f>
        <v>0</v>
      </c>
      <c r="AK320" s="98">
        <f>AK319+AJ320</f>
        <v>705.23902314814802</v>
      </c>
      <c r="AL320" s="105">
        <f t="shared" si="175"/>
        <v>0.19589972865226335</v>
      </c>
      <c r="AM320" s="98">
        <f>IF(N320 &gt; 0, AI320, )</f>
        <v>17.246403549382716</v>
      </c>
      <c r="AN320" s="98">
        <f t="shared" si="194"/>
        <v>2287.1196211419751</v>
      </c>
      <c r="AO320" s="98">
        <f t="shared" si="176"/>
        <v>0.6353110058727709</v>
      </c>
      <c r="AP320" s="27">
        <f t="shared" si="177"/>
        <v>0</v>
      </c>
      <c r="AQ320" s="27">
        <f t="shared" si="178"/>
        <v>0</v>
      </c>
      <c r="AR320" s="27">
        <f t="shared" si="179"/>
        <v>0</v>
      </c>
      <c r="AS320" s="27">
        <f t="shared" si="180"/>
        <v>0</v>
      </c>
      <c r="AT320" s="27">
        <f t="shared" si="157"/>
        <v>0</v>
      </c>
      <c r="AU320" s="27">
        <f t="shared" si="157"/>
        <v>0</v>
      </c>
      <c r="AV320" s="27">
        <f t="shared" si="181"/>
        <v>0</v>
      </c>
      <c r="AW320" s="27">
        <f t="shared" si="182"/>
        <v>0</v>
      </c>
      <c r="AX320" s="27">
        <f t="shared" si="183"/>
        <v>0</v>
      </c>
      <c r="AY320" s="27">
        <f>AN320-AW320</f>
        <v>2287.1196211419751</v>
      </c>
      <c r="AZ320" s="110">
        <f t="shared" si="184"/>
        <v>0.6353110058727709</v>
      </c>
      <c r="BB320" s="65">
        <v>0</v>
      </c>
      <c r="BC320" s="83">
        <f t="shared" si="185"/>
        <v>0</v>
      </c>
      <c r="BD320" s="83">
        <f t="shared" si="186"/>
        <v>0</v>
      </c>
      <c r="BE320" s="83">
        <f t="shared" si="187"/>
        <v>0</v>
      </c>
      <c r="BF320" s="83">
        <f t="shared" si="188"/>
        <v>0</v>
      </c>
      <c r="BG320" s="83">
        <f t="shared" si="189"/>
        <v>0</v>
      </c>
    </row>
    <row r="321" spans="2:59">
      <c r="B321" s="9" t="s">
        <v>32</v>
      </c>
      <c r="C321" s="9">
        <v>310</v>
      </c>
      <c r="D321" s="9">
        <v>310</v>
      </c>
      <c r="E321" s="18">
        <v>39.700000000000003</v>
      </c>
      <c r="F321" s="66">
        <f t="shared" si="158"/>
        <v>11.027777777777779</v>
      </c>
      <c r="G321" s="17">
        <f t="shared" si="190"/>
        <v>-0.12499999999999981</v>
      </c>
      <c r="H321" s="17">
        <f t="shared" si="159"/>
        <v>155.5</v>
      </c>
      <c r="I321" s="28">
        <f>'Ducati Panigale 1199 data'!$C$8*G321</f>
        <v>-34.749999999999943</v>
      </c>
      <c r="J321" s="28">
        <f>'Ducati Panigale 1199 data'!$C$8*'Ducati Panigale 1199 data'!$C$15*'Ducati Panigale 1199 data'!$C$10</f>
        <v>54.543600000000005</v>
      </c>
      <c r="K321" s="28">
        <f>(0.5*'Ducati Panigale 1199 data'!$C$12)*'Ducati Panigale 1199 data'!$C$14*'Ducati Panigale 1199 data'!$C$11*F321^2</f>
        <v>17.20656125578704</v>
      </c>
      <c r="L321" s="28">
        <f t="shared" si="160"/>
        <v>37.000161255787106</v>
      </c>
      <c r="M321" s="28">
        <f t="shared" si="156"/>
        <v>408.02955607076336</v>
      </c>
      <c r="N321" s="17">
        <f t="shared" si="161"/>
        <v>0.40802955607076336</v>
      </c>
      <c r="O321" s="105">
        <f t="shared" si="162"/>
        <v>0</v>
      </c>
      <c r="P321" s="105">
        <f t="shared" si="163"/>
        <v>0</v>
      </c>
      <c r="Q321" s="105">
        <f t="shared" si="191"/>
        <v>64.840115722508344</v>
      </c>
      <c r="R321" s="27">
        <f t="shared" si="164"/>
        <v>1.8011143256252318E-2</v>
      </c>
      <c r="S321" s="98">
        <f t="shared" si="165"/>
        <v>0.40802955607076336</v>
      </c>
      <c r="T321" s="17">
        <f t="shared" si="192"/>
        <v>233.65438889683796</v>
      </c>
      <c r="U321" s="17">
        <f t="shared" si="166"/>
        <v>6.4903996915788326E-2</v>
      </c>
      <c r="V321" s="17">
        <f t="shared" si="167"/>
        <v>61.598109936382926</v>
      </c>
      <c r="W321" s="17">
        <f t="shared" si="168"/>
        <v>59.134185538927603</v>
      </c>
      <c r="X321" s="17">
        <f t="shared" si="168"/>
        <v>56.7688181173705</v>
      </c>
      <c r="Y321" s="17">
        <f t="shared" si="169"/>
        <v>56.201129936196793</v>
      </c>
      <c r="Z321" s="17">
        <f>Y321/3600</f>
        <v>1.5611424982276887E-2</v>
      </c>
      <c r="AA321" s="17">
        <f>0.96*Y321</f>
        <v>53.95308473874892</v>
      </c>
      <c r="AB321" s="17">
        <f t="shared" si="170"/>
        <v>51.794961349198964</v>
      </c>
      <c r="AC321" s="17">
        <f t="shared" si="171"/>
        <v>49.205213281739013</v>
      </c>
      <c r="AD321" s="17">
        <f t="shared" si="172"/>
        <v>49.205213281739013</v>
      </c>
      <c r="AE321" s="17">
        <f t="shared" si="193"/>
        <v>1.3668114800483059E-2</v>
      </c>
      <c r="AF321" s="17">
        <f>T321-AD321</f>
        <v>184.44917561509894</v>
      </c>
      <c r="AG321" s="17">
        <f t="shared" si="173"/>
        <v>5.1235882115305262E-2</v>
      </c>
      <c r="AH321" s="28">
        <f>0.5*'Ducati Panigale 1199 data'!$C$8*'WLTP class 3 v5'!F321^2</f>
        <v>16904.051697530867</v>
      </c>
      <c r="AI321" s="17">
        <f t="shared" si="174"/>
        <v>16.904051697530868</v>
      </c>
      <c r="AJ321" s="17" t="str">
        <f>IF(N321&lt;0, AI321, "0")</f>
        <v>0</v>
      </c>
      <c r="AK321" s="98">
        <f>AK320+AJ321</f>
        <v>705.23902314814802</v>
      </c>
      <c r="AL321" s="105">
        <f t="shared" si="175"/>
        <v>0.19589972865226335</v>
      </c>
      <c r="AM321" s="98">
        <f>IF(N321 &gt; 0, AI321, )</f>
        <v>16.904051697530868</v>
      </c>
      <c r="AN321" s="98">
        <f t="shared" si="194"/>
        <v>2304.0236728395062</v>
      </c>
      <c r="AO321" s="98">
        <f t="shared" si="176"/>
        <v>0.64000657578875175</v>
      </c>
      <c r="AP321" s="27">
        <f t="shared" si="177"/>
        <v>0</v>
      </c>
      <c r="AQ321" s="27">
        <f t="shared" si="178"/>
        <v>0</v>
      </c>
      <c r="AR321" s="27">
        <f t="shared" si="179"/>
        <v>0</v>
      </c>
      <c r="AS321" s="27">
        <f t="shared" si="180"/>
        <v>0</v>
      </c>
      <c r="AT321" s="27">
        <f t="shared" si="157"/>
        <v>0</v>
      </c>
      <c r="AU321" s="27">
        <f t="shared" si="157"/>
        <v>0</v>
      </c>
      <c r="AV321" s="27">
        <f t="shared" si="181"/>
        <v>0</v>
      </c>
      <c r="AW321" s="27">
        <f t="shared" si="182"/>
        <v>0</v>
      </c>
      <c r="AX321" s="27">
        <f t="shared" si="183"/>
        <v>0</v>
      </c>
      <c r="AY321" s="27">
        <f>AN321-AW321</f>
        <v>2304.0236728395062</v>
      </c>
      <c r="AZ321" s="110">
        <f t="shared" si="184"/>
        <v>0.64000657578875175</v>
      </c>
      <c r="BB321" s="65">
        <v>0</v>
      </c>
      <c r="BC321" s="83">
        <f t="shared" si="185"/>
        <v>0</v>
      </c>
      <c r="BD321" s="83">
        <f t="shared" si="186"/>
        <v>0</v>
      </c>
      <c r="BE321" s="83">
        <f t="shared" si="187"/>
        <v>0</v>
      </c>
      <c r="BF321" s="83">
        <f t="shared" si="188"/>
        <v>0</v>
      </c>
      <c r="BG321" s="83">
        <f t="shared" si="189"/>
        <v>0</v>
      </c>
    </row>
    <row r="322" spans="2:59">
      <c r="B322" s="9" t="s">
        <v>32</v>
      </c>
      <c r="C322" s="9">
        <v>311</v>
      </c>
      <c r="D322" s="9">
        <v>311</v>
      </c>
      <c r="E322" s="18">
        <v>39.200000000000003</v>
      </c>
      <c r="F322" s="66">
        <f t="shared" si="158"/>
        <v>10.888888888888889</v>
      </c>
      <c r="G322" s="17">
        <f t="shared" si="190"/>
        <v>-0.16666666666666705</v>
      </c>
      <c r="H322" s="17">
        <f t="shared" si="159"/>
        <v>156</v>
      </c>
      <c r="I322" s="28">
        <f>'Ducati Panigale 1199 data'!$C$8*G322</f>
        <v>-46.333333333333442</v>
      </c>
      <c r="J322" s="28">
        <f>'Ducati Panigale 1199 data'!$C$8*'Ducati Panigale 1199 data'!$C$15*'Ducati Panigale 1199 data'!$C$10</f>
        <v>54.543600000000005</v>
      </c>
      <c r="K322" s="28">
        <f>(0.5*'Ducati Panigale 1199 data'!$C$12)*'Ducati Panigale 1199 data'!$C$14*'Ducati Panigale 1199 data'!$C$11*F322^2</f>
        <v>16.775875925925931</v>
      </c>
      <c r="L322" s="28">
        <f t="shared" si="160"/>
        <v>24.986142592592493</v>
      </c>
      <c r="M322" s="28">
        <f t="shared" si="156"/>
        <v>272.07133045267381</v>
      </c>
      <c r="N322" s="17">
        <f t="shared" si="161"/>
        <v>0.27207133045267379</v>
      </c>
      <c r="O322" s="105">
        <f t="shared" si="162"/>
        <v>0</v>
      </c>
      <c r="P322" s="105">
        <f t="shared" si="163"/>
        <v>0</v>
      </c>
      <c r="Q322" s="105">
        <f t="shared" si="191"/>
        <v>64.840115722508344</v>
      </c>
      <c r="R322" s="27">
        <f t="shared" si="164"/>
        <v>1.8011143256252318E-2</v>
      </c>
      <c r="S322" s="98">
        <f t="shared" si="165"/>
        <v>0.27207133045267379</v>
      </c>
      <c r="T322" s="17">
        <f t="shared" si="192"/>
        <v>233.92646022729062</v>
      </c>
      <c r="U322" s="17">
        <f t="shared" si="166"/>
        <v>6.49795722853585E-2</v>
      </c>
      <c r="V322" s="17">
        <f t="shared" si="167"/>
        <v>61.598109936382926</v>
      </c>
      <c r="W322" s="17">
        <f t="shared" si="168"/>
        <v>59.134185538927603</v>
      </c>
      <c r="X322" s="17">
        <f t="shared" si="168"/>
        <v>56.7688181173705</v>
      </c>
      <c r="Y322" s="17">
        <f t="shared" si="169"/>
        <v>56.201129936196793</v>
      </c>
      <c r="Z322" s="17">
        <f>Y322/3600</f>
        <v>1.5611424982276887E-2</v>
      </c>
      <c r="AA322" s="17">
        <f>0.96*Y322</f>
        <v>53.95308473874892</v>
      </c>
      <c r="AB322" s="17">
        <f t="shared" si="170"/>
        <v>51.794961349198964</v>
      </c>
      <c r="AC322" s="17">
        <f t="shared" si="171"/>
        <v>49.205213281739013</v>
      </c>
      <c r="AD322" s="17">
        <f t="shared" si="172"/>
        <v>49.205213281739013</v>
      </c>
      <c r="AE322" s="17">
        <f t="shared" si="193"/>
        <v>1.3668114800483059E-2</v>
      </c>
      <c r="AF322" s="17">
        <f>T322-AD322</f>
        <v>184.7212469455516</v>
      </c>
      <c r="AG322" s="17">
        <f t="shared" si="173"/>
        <v>5.1311457484875443E-2</v>
      </c>
      <c r="AH322" s="28">
        <f>0.5*'Ducati Panigale 1199 data'!$C$8*'WLTP class 3 v5'!F322^2</f>
        <v>16480.93827160494</v>
      </c>
      <c r="AI322" s="17">
        <f t="shared" si="174"/>
        <v>16.480938271604941</v>
      </c>
      <c r="AJ322" s="17" t="str">
        <f>IF(N322&lt;0, AI322, "0")</f>
        <v>0</v>
      </c>
      <c r="AK322" s="98">
        <f>AK321+AJ322</f>
        <v>705.23902314814802</v>
      </c>
      <c r="AL322" s="105">
        <f t="shared" si="175"/>
        <v>0.19589972865226335</v>
      </c>
      <c r="AM322" s="98">
        <f>IF(N322 &gt; 0, AI322, )</f>
        <v>16.480938271604941</v>
      </c>
      <c r="AN322" s="98">
        <f t="shared" si="194"/>
        <v>2320.504611111111</v>
      </c>
      <c r="AO322" s="98">
        <f t="shared" si="176"/>
        <v>0.64458461419753088</v>
      </c>
      <c r="AP322" s="27">
        <f t="shared" si="177"/>
        <v>0</v>
      </c>
      <c r="AQ322" s="27">
        <f t="shared" si="178"/>
        <v>0</v>
      </c>
      <c r="AR322" s="27">
        <f t="shared" si="179"/>
        <v>0</v>
      </c>
      <c r="AS322" s="27">
        <f t="shared" si="180"/>
        <v>0</v>
      </c>
      <c r="AT322" s="27">
        <f t="shared" si="157"/>
        <v>0</v>
      </c>
      <c r="AU322" s="27">
        <f t="shared" si="157"/>
        <v>0</v>
      </c>
      <c r="AV322" s="27">
        <f t="shared" si="181"/>
        <v>0</v>
      </c>
      <c r="AW322" s="27">
        <f t="shared" si="182"/>
        <v>0</v>
      </c>
      <c r="AX322" s="27">
        <f t="shared" si="183"/>
        <v>0</v>
      </c>
      <c r="AY322" s="27">
        <f>AN322-AW322</f>
        <v>2320.504611111111</v>
      </c>
      <c r="AZ322" s="110">
        <f t="shared" si="184"/>
        <v>0.64458461419753088</v>
      </c>
      <c r="BB322" s="65">
        <v>0</v>
      </c>
      <c r="BC322" s="83">
        <f t="shared" si="185"/>
        <v>0</v>
      </c>
      <c r="BD322" s="83">
        <f t="shared" si="186"/>
        <v>0</v>
      </c>
      <c r="BE322" s="83">
        <f t="shared" si="187"/>
        <v>0</v>
      </c>
      <c r="BF322" s="83">
        <f t="shared" si="188"/>
        <v>0</v>
      </c>
      <c r="BG322" s="83">
        <f t="shared" si="189"/>
        <v>0</v>
      </c>
    </row>
    <row r="323" spans="2:59">
      <c r="B323" s="9" t="s">
        <v>32</v>
      </c>
      <c r="C323" s="9">
        <v>312</v>
      </c>
      <c r="D323" s="9">
        <v>312</v>
      </c>
      <c r="E323" s="18">
        <v>38.5</v>
      </c>
      <c r="F323" s="66">
        <f t="shared" si="158"/>
        <v>10.694444444444445</v>
      </c>
      <c r="G323" s="17">
        <f t="shared" si="190"/>
        <v>-0.25000000000000061</v>
      </c>
      <c r="H323" s="17">
        <f t="shared" si="159"/>
        <v>156.5</v>
      </c>
      <c r="I323" s="28">
        <f>'Ducati Panigale 1199 data'!$C$8*G323</f>
        <v>-69.500000000000171</v>
      </c>
      <c r="J323" s="28">
        <f>'Ducati Panigale 1199 data'!$C$8*'Ducati Panigale 1199 data'!$C$15*'Ducati Panigale 1199 data'!$C$10</f>
        <v>54.543600000000005</v>
      </c>
      <c r="K323" s="28">
        <f>(0.5*'Ducati Panigale 1199 data'!$C$12)*'Ducati Panigale 1199 data'!$C$14*'Ducati Panigale 1199 data'!$C$11*F323^2</f>
        <v>16.182086950231483</v>
      </c>
      <c r="L323" s="28">
        <f t="shared" si="160"/>
        <v>1.2256869502313172</v>
      </c>
      <c r="M323" s="28">
        <f t="shared" si="156"/>
        <v>13.108040995529365</v>
      </c>
      <c r="N323" s="17">
        <f t="shared" si="161"/>
        <v>1.3108040995529365E-2</v>
      </c>
      <c r="O323" s="105">
        <f t="shared" si="162"/>
        <v>0</v>
      </c>
      <c r="P323" s="105">
        <f t="shared" si="163"/>
        <v>0</v>
      </c>
      <c r="Q323" s="105">
        <f t="shared" si="191"/>
        <v>64.840115722508344</v>
      </c>
      <c r="R323" s="27">
        <f t="shared" si="164"/>
        <v>1.8011143256252318E-2</v>
      </c>
      <c r="S323" s="98">
        <f t="shared" si="165"/>
        <v>1.3108040995529365E-2</v>
      </c>
      <c r="T323" s="17">
        <f t="shared" si="192"/>
        <v>233.93956826828614</v>
      </c>
      <c r="U323" s="17">
        <f t="shared" si="166"/>
        <v>6.498321340785726E-2</v>
      </c>
      <c r="V323" s="17">
        <f t="shared" si="167"/>
        <v>61.598109936382926</v>
      </c>
      <c r="W323" s="17">
        <f t="shared" si="168"/>
        <v>59.134185538927603</v>
      </c>
      <c r="X323" s="17">
        <f t="shared" si="168"/>
        <v>56.7688181173705</v>
      </c>
      <c r="Y323" s="17">
        <f t="shared" si="169"/>
        <v>56.201129936196793</v>
      </c>
      <c r="Z323" s="17">
        <f>Y323/3600</f>
        <v>1.5611424982276887E-2</v>
      </c>
      <c r="AA323" s="17">
        <f>0.96*Y323</f>
        <v>53.95308473874892</v>
      </c>
      <c r="AB323" s="17">
        <f t="shared" si="170"/>
        <v>51.794961349198964</v>
      </c>
      <c r="AC323" s="17">
        <f t="shared" si="171"/>
        <v>49.205213281739013</v>
      </c>
      <c r="AD323" s="17">
        <f t="shared" si="172"/>
        <v>49.205213281739013</v>
      </c>
      <c r="AE323" s="17">
        <f t="shared" si="193"/>
        <v>1.3668114800483059E-2</v>
      </c>
      <c r="AF323" s="17">
        <f>T323-AD323</f>
        <v>184.73435498654712</v>
      </c>
      <c r="AG323" s="17">
        <f t="shared" si="173"/>
        <v>5.1315098607374196E-2</v>
      </c>
      <c r="AH323" s="28">
        <f>0.5*'Ducati Panigale 1199 data'!$C$8*'WLTP class 3 v5'!F323^2</f>
        <v>15897.588734567902</v>
      </c>
      <c r="AI323" s="17">
        <f t="shared" si="174"/>
        <v>15.897588734567902</v>
      </c>
      <c r="AJ323" s="17" t="str">
        <f>IF(N323&lt;0, AI323, "0")</f>
        <v>0</v>
      </c>
      <c r="AK323" s="98">
        <f>AK322+AJ323</f>
        <v>705.23902314814802</v>
      </c>
      <c r="AL323" s="105">
        <f t="shared" si="175"/>
        <v>0.19589972865226335</v>
      </c>
      <c r="AM323" s="98">
        <f>IF(N323 &gt; 0, AI323, )</f>
        <v>15.897588734567902</v>
      </c>
      <c r="AN323" s="98">
        <f t="shared" si="194"/>
        <v>2336.4021998456788</v>
      </c>
      <c r="AO323" s="98">
        <f t="shared" si="176"/>
        <v>0.64900061106824414</v>
      </c>
      <c r="AP323" s="27">
        <f t="shared" si="177"/>
        <v>0</v>
      </c>
      <c r="AQ323" s="27">
        <f t="shared" si="178"/>
        <v>0</v>
      </c>
      <c r="AR323" s="27">
        <f t="shared" si="179"/>
        <v>0</v>
      </c>
      <c r="AS323" s="27">
        <f t="shared" si="180"/>
        <v>0</v>
      </c>
      <c r="AT323" s="27">
        <f t="shared" si="157"/>
        <v>0</v>
      </c>
      <c r="AU323" s="27">
        <f t="shared" si="157"/>
        <v>0</v>
      </c>
      <c r="AV323" s="27">
        <f t="shared" si="181"/>
        <v>0</v>
      </c>
      <c r="AW323" s="27">
        <f t="shared" si="182"/>
        <v>0</v>
      </c>
      <c r="AX323" s="27">
        <f t="shared" si="183"/>
        <v>0</v>
      </c>
      <c r="AY323" s="27">
        <f>AN323-AW323</f>
        <v>2336.4021998456788</v>
      </c>
      <c r="AZ323" s="110">
        <f t="shared" si="184"/>
        <v>0.64900061106824414</v>
      </c>
      <c r="BB323" s="65">
        <v>0</v>
      </c>
      <c r="BC323" s="83">
        <f t="shared" si="185"/>
        <v>0</v>
      </c>
      <c r="BD323" s="83">
        <f t="shared" si="186"/>
        <v>0</v>
      </c>
      <c r="BE323" s="83">
        <f t="shared" si="187"/>
        <v>0</v>
      </c>
      <c r="BF323" s="83">
        <f t="shared" si="188"/>
        <v>0</v>
      </c>
      <c r="BG323" s="83">
        <f t="shared" si="189"/>
        <v>0</v>
      </c>
    </row>
    <row r="324" spans="2:59">
      <c r="B324" s="9" t="s">
        <v>32</v>
      </c>
      <c r="C324" s="9">
        <v>313</v>
      </c>
      <c r="D324" s="9">
        <v>313</v>
      </c>
      <c r="E324" s="18">
        <v>37.4</v>
      </c>
      <c r="F324" s="66">
        <f t="shared" si="158"/>
        <v>10.388888888888889</v>
      </c>
      <c r="G324" s="17">
        <f t="shared" si="190"/>
        <v>-0.34722222222222221</v>
      </c>
      <c r="H324" s="17">
        <f t="shared" si="159"/>
        <v>157</v>
      </c>
      <c r="I324" s="28">
        <f>'Ducati Panigale 1199 data'!$C$8*G324</f>
        <v>-96.527777777777771</v>
      </c>
      <c r="J324" s="28">
        <f>'Ducati Panigale 1199 data'!$C$8*'Ducati Panigale 1199 data'!$C$15*'Ducati Panigale 1199 data'!$C$10</f>
        <v>54.543600000000005</v>
      </c>
      <c r="K324" s="28">
        <f>(0.5*'Ducati Panigale 1199 data'!$C$12)*'Ducati Panigale 1199 data'!$C$14*'Ducati Panigale 1199 data'!$C$11*F324^2</f>
        <v>15.270606134259262</v>
      </c>
      <c r="L324" s="28">
        <f t="shared" si="160"/>
        <v>-26.713571643518506</v>
      </c>
      <c r="M324" s="28">
        <f t="shared" si="156"/>
        <v>-277.52432762988673</v>
      </c>
      <c r="N324" s="17">
        <f t="shared" si="161"/>
        <v>-0.27752432762988671</v>
      </c>
      <c r="O324" s="105">
        <f t="shared" si="162"/>
        <v>-0.27752432762988671</v>
      </c>
      <c r="P324" s="105">
        <f t="shared" si="163"/>
        <v>0.27752432762988671</v>
      </c>
      <c r="Q324" s="105">
        <f t="shared" si="191"/>
        <v>65.117640050138235</v>
      </c>
      <c r="R324" s="27">
        <f t="shared" si="164"/>
        <v>1.8088233347260622E-2</v>
      </c>
      <c r="S324" s="98">
        <f t="shared" si="165"/>
        <v>0</v>
      </c>
      <c r="T324" s="17">
        <f t="shared" si="192"/>
        <v>233.93956826828614</v>
      </c>
      <c r="U324" s="17">
        <f t="shared" si="166"/>
        <v>6.498321340785726E-2</v>
      </c>
      <c r="V324" s="17">
        <f t="shared" si="167"/>
        <v>61.861758047631319</v>
      </c>
      <c r="W324" s="17">
        <f t="shared" si="168"/>
        <v>59.387287725726061</v>
      </c>
      <c r="X324" s="17">
        <f t="shared" si="168"/>
        <v>57.011796216697014</v>
      </c>
      <c r="Y324" s="17">
        <f t="shared" si="169"/>
        <v>56.441678254530046</v>
      </c>
      <c r="Z324" s="17">
        <f>Y324/3600</f>
        <v>1.5678243959591678E-2</v>
      </c>
      <c r="AA324" s="17">
        <f>0.96*Y324</f>
        <v>54.184011124348842</v>
      </c>
      <c r="AB324" s="17">
        <f t="shared" si="170"/>
        <v>52.016650679374884</v>
      </c>
      <c r="AC324" s="17">
        <f t="shared" si="171"/>
        <v>49.415818145406135</v>
      </c>
      <c r="AD324" s="17">
        <f t="shared" si="172"/>
        <v>49.415818145406135</v>
      </c>
      <c r="AE324" s="17">
        <f t="shared" si="193"/>
        <v>1.3726616151501704E-2</v>
      </c>
      <c r="AF324" s="17">
        <f>T324-AD324</f>
        <v>184.52375012288002</v>
      </c>
      <c r="AG324" s="17">
        <f t="shared" si="173"/>
        <v>5.1256597256355563E-2</v>
      </c>
      <c r="AH324" s="28">
        <f>0.5*'Ducati Panigale 1199 data'!$C$8*'WLTP class 3 v5'!F324^2</f>
        <v>15002.132716049386</v>
      </c>
      <c r="AI324" s="17">
        <f t="shared" si="174"/>
        <v>15.002132716049386</v>
      </c>
      <c r="AJ324" s="17">
        <f>IF(N324&lt;0, AI324, "0")</f>
        <v>15.002132716049386</v>
      </c>
      <c r="AK324" s="98">
        <f>AK323+AJ324</f>
        <v>720.24115586419737</v>
      </c>
      <c r="AL324" s="105">
        <f t="shared" si="175"/>
        <v>0.20006698774005482</v>
      </c>
      <c r="AM324" s="98">
        <f>IF(N324 &gt; 0, AI324, )</f>
        <v>0</v>
      </c>
      <c r="AN324" s="98">
        <f t="shared" si="194"/>
        <v>2336.4021998456788</v>
      </c>
      <c r="AO324" s="98">
        <f t="shared" si="176"/>
        <v>0.64900061106824414</v>
      </c>
      <c r="AP324" s="27">
        <f t="shared" si="177"/>
        <v>14.252026080246916</v>
      </c>
      <c r="AQ324" s="27">
        <f t="shared" si="178"/>
        <v>13.681945037037039</v>
      </c>
      <c r="AR324" s="27">
        <f t="shared" si="179"/>
        <v>13.134667235555558</v>
      </c>
      <c r="AS324" s="27">
        <f t="shared" si="180"/>
        <v>13.003320563200003</v>
      </c>
      <c r="AT324" s="27">
        <f t="shared" si="157"/>
        <v>12.483187740672003</v>
      </c>
      <c r="AU324" s="27">
        <f t="shared" si="157"/>
        <v>11.983860231045123</v>
      </c>
      <c r="AV324" s="27">
        <f t="shared" si="181"/>
        <v>11.384667219492865</v>
      </c>
      <c r="AW324" s="27">
        <f t="shared" si="182"/>
        <v>11.384667219492865</v>
      </c>
      <c r="AX324" s="27">
        <f t="shared" si="183"/>
        <v>3.1624075609702402E-3</v>
      </c>
      <c r="AY324" s="27">
        <f>AN324-AW324</f>
        <v>2325.017532626186</v>
      </c>
      <c r="AZ324" s="110">
        <f t="shared" si="184"/>
        <v>0.64583820350727394</v>
      </c>
      <c r="BB324" s="65">
        <v>0.27752432762988699</v>
      </c>
      <c r="BC324" s="83">
        <f t="shared" si="185"/>
        <v>0.2497718948668983</v>
      </c>
      <c r="BD324" s="83">
        <f t="shared" si="186"/>
        <v>0.23728330012355336</v>
      </c>
      <c r="BE324" s="83">
        <f t="shared" si="187"/>
        <v>0.22779196811861122</v>
      </c>
      <c r="BF324" s="83">
        <f t="shared" si="188"/>
        <v>0.21412445003149452</v>
      </c>
      <c r="BG324" s="83">
        <f t="shared" si="189"/>
        <v>0.21412445003149452</v>
      </c>
    </row>
    <row r="325" spans="2:59">
      <c r="B325" s="9" t="s">
        <v>32</v>
      </c>
      <c r="C325" s="9">
        <v>314</v>
      </c>
      <c r="D325" s="9">
        <v>314</v>
      </c>
      <c r="E325" s="18">
        <v>36</v>
      </c>
      <c r="F325" s="66">
        <f t="shared" si="158"/>
        <v>10</v>
      </c>
      <c r="G325" s="17">
        <f t="shared" si="190"/>
        <v>-0.41666666666666663</v>
      </c>
      <c r="H325" s="17">
        <f t="shared" si="159"/>
        <v>157.5</v>
      </c>
      <c r="I325" s="28">
        <f>'Ducati Panigale 1199 data'!$C$8*G325</f>
        <v>-115.83333333333333</v>
      </c>
      <c r="J325" s="28">
        <f>'Ducati Panigale 1199 data'!$C$8*'Ducati Panigale 1199 data'!$C$15*'Ducati Panigale 1199 data'!$C$10</f>
        <v>54.543600000000005</v>
      </c>
      <c r="K325" s="28">
        <f>(0.5*'Ducati Panigale 1199 data'!$C$12)*'Ducati Panigale 1199 data'!$C$14*'Ducati Panigale 1199 data'!$C$11*F325^2</f>
        <v>14.148750000000001</v>
      </c>
      <c r="L325" s="28">
        <f t="shared" si="160"/>
        <v>-47.140983333333324</v>
      </c>
      <c r="M325" s="28">
        <f t="shared" si="156"/>
        <v>-471.40983333333327</v>
      </c>
      <c r="N325" s="17">
        <f t="shared" si="161"/>
        <v>-0.47140983333333325</v>
      </c>
      <c r="O325" s="105">
        <f t="shared" si="162"/>
        <v>-0.47140983333333325</v>
      </c>
      <c r="P325" s="105">
        <f t="shared" si="163"/>
        <v>0.47140983333333325</v>
      </c>
      <c r="Q325" s="105">
        <f t="shared" si="191"/>
        <v>65.589049883471574</v>
      </c>
      <c r="R325" s="27">
        <f t="shared" si="164"/>
        <v>1.8219180523186548E-2</v>
      </c>
      <c r="S325" s="98">
        <f t="shared" si="165"/>
        <v>0</v>
      </c>
      <c r="T325" s="17">
        <f t="shared" si="192"/>
        <v>233.93956826828614</v>
      </c>
      <c r="U325" s="17">
        <f t="shared" si="166"/>
        <v>6.498321340785726E-2</v>
      </c>
      <c r="V325" s="17">
        <f t="shared" si="167"/>
        <v>62.309597389297991</v>
      </c>
      <c r="W325" s="17">
        <f t="shared" si="168"/>
        <v>59.817213493726072</v>
      </c>
      <c r="X325" s="17">
        <f t="shared" si="168"/>
        <v>57.424524953977027</v>
      </c>
      <c r="Y325" s="17">
        <f t="shared" si="169"/>
        <v>56.850279704437256</v>
      </c>
      <c r="Z325" s="17">
        <f>Y325/3600</f>
        <v>1.5791744362343683E-2</v>
      </c>
      <c r="AA325" s="17">
        <f>0.96*Y325</f>
        <v>54.576268516259766</v>
      </c>
      <c r="AB325" s="17">
        <f t="shared" si="170"/>
        <v>52.393217775609372</v>
      </c>
      <c r="AC325" s="17">
        <f t="shared" si="171"/>
        <v>49.773556886828899</v>
      </c>
      <c r="AD325" s="17">
        <f t="shared" si="172"/>
        <v>49.773556886828899</v>
      </c>
      <c r="AE325" s="17">
        <f t="shared" si="193"/>
        <v>1.3825988024119138E-2</v>
      </c>
      <c r="AF325" s="17">
        <f>T325-AD325</f>
        <v>184.16601138145722</v>
      </c>
      <c r="AG325" s="17">
        <f t="shared" si="173"/>
        <v>5.1157225383738118E-2</v>
      </c>
      <c r="AH325" s="28">
        <f>0.5*'Ducati Panigale 1199 data'!$C$8*'WLTP class 3 v5'!F325^2</f>
        <v>13900</v>
      </c>
      <c r="AI325" s="17">
        <f t="shared" si="174"/>
        <v>13.9</v>
      </c>
      <c r="AJ325" s="17">
        <f>IF(N325&lt;0, AI325, "0")</f>
        <v>13.9</v>
      </c>
      <c r="AK325" s="98">
        <f>AK324+AJ325</f>
        <v>734.14115586419734</v>
      </c>
      <c r="AL325" s="105">
        <f t="shared" si="175"/>
        <v>0.20392809885116592</v>
      </c>
      <c r="AM325" s="98">
        <f>IF(N325 &gt; 0, AI325, )</f>
        <v>0</v>
      </c>
      <c r="AN325" s="98">
        <f t="shared" si="194"/>
        <v>2336.4021998456788</v>
      </c>
      <c r="AO325" s="98">
        <f t="shared" si="176"/>
        <v>0.64900061106824414</v>
      </c>
      <c r="AP325" s="27">
        <f t="shared" si="177"/>
        <v>13.205</v>
      </c>
      <c r="AQ325" s="27">
        <f t="shared" si="178"/>
        <v>12.6768</v>
      </c>
      <c r="AR325" s="27">
        <f t="shared" si="179"/>
        <v>12.169727999999999</v>
      </c>
      <c r="AS325" s="27">
        <f t="shared" si="180"/>
        <v>12.04803072</v>
      </c>
      <c r="AT325" s="27">
        <f t="shared" si="157"/>
        <v>11.566109491199999</v>
      </c>
      <c r="AU325" s="27">
        <f t="shared" si="157"/>
        <v>11.103465111551998</v>
      </c>
      <c r="AV325" s="27">
        <f t="shared" si="181"/>
        <v>10.548291855974398</v>
      </c>
      <c r="AW325" s="27">
        <f t="shared" si="182"/>
        <v>10.548291855974398</v>
      </c>
      <c r="AX325" s="27">
        <f t="shared" si="183"/>
        <v>2.9300810711039996E-3</v>
      </c>
      <c r="AY325" s="27">
        <f>AN325-AW325</f>
        <v>2325.8539079897046</v>
      </c>
      <c r="AZ325" s="110">
        <f t="shared" si="184"/>
        <v>0.64607052999714021</v>
      </c>
      <c r="BB325" s="65">
        <v>0.47140983333333297</v>
      </c>
      <c r="BC325" s="83">
        <f t="shared" si="185"/>
        <v>0.4242688499999997</v>
      </c>
      <c r="BD325" s="83">
        <f t="shared" si="186"/>
        <v>0.40305540749999968</v>
      </c>
      <c r="BE325" s="83">
        <f t="shared" si="187"/>
        <v>0.38693319119999969</v>
      </c>
      <c r="BF325" s="83">
        <f t="shared" si="188"/>
        <v>0.36371719972799971</v>
      </c>
      <c r="BG325" s="83">
        <f t="shared" si="189"/>
        <v>0.36371719972799971</v>
      </c>
    </row>
    <row r="326" spans="2:59">
      <c r="B326" s="9" t="s">
        <v>32</v>
      </c>
      <c r="C326" s="9">
        <v>315</v>
      </c>
      <c r="D326" s="9">
        <v>315</v>
      </c>
      <c r="E326" s="18">
        <v>34.4</v>
      </c>
      <c r="F326" s="66">
        <f t="shared" si="158"/>
        <v>9.5555555555555554</v>
      </c>
      <c r="G326" s="17">
        <f t="shared" si="190"/>
        <v>-0.41666666666666663</v>
      </c>
      <c r="H326" s="17">
        <f t="shared" si="159"/>
        <v>158</v>
      </c>
      <c r="I326" s="28">
        <f>'Ducati Panigale 1199 data'!$C$8*G326</f>
        <v>-115.83333333333333</v>
      </c>
      <c r="J326" s="28">
        <f>'Ducati Panigale 1199 data'!$C$8*'Ducati Panigale 1199 data'!$C$15*'Ducati Panigale 1199 data'!$C$10</f>
        <v>54.543600000000005</v>
      </c>
      <c r="K326" s="28">
        <f>(0.5*'Ducati Panigale 1199 data'!$C$12)*'Ducati Panigale 1199 data'!$C$14*'Ducati Panigale 1199 data'!$C$11*F326^2</f>
        <v>12.919031481481481</v>
      </c>
      <c r="L326" s="28">
        <f t="shared" si="160"/>
        <v>-48.370701851851841</v>
      </c>
      <c r="M326" s="28">
        <f t="shared" si="156"/>
        <v>-462.20892880658425</v>
      </c>
      <c r="N326" s="17">
        <f t="shared" si="161"/>
        <v>-0.46220892880658426</v>
      </c>
      <c r="O326" s="105">
        <f t="shared" si="162"/>
        <v>-0.46220892880658426</v>
      </c>
      <c r="P326" s="105">
        <f t="shared" si="163"/>
        <v>0.46220892880658426</v>
      </c>
      <c r="Q326" s="105">
        <f t="shared" si="191"/>
        <v>66.051258812278164</v>
      </c>
      <c r="R326" s="27">
        <f t="shared" si="164"/>
        <v>1.8347571892299491E-2</v>
      </c>
      <c r="S326" s="98">
        <f t="shared" si="165"/>
        <v>0</v>
      </c>
      <c r="T326" s="17">
        <f t="shared" si="192"/>
        <v>233.93956826828614</v>
      </c>
      <c r="U326" s="17">
        <f t="shared" si="166"/>
        <v>6.498321340785726E-2</v>
      </c>
      <c r="V326" s="17">
        <f t="shared" si="167"/>
        <v>62.748695871664253</v>
      </c>
      <c r="W326" s="17">
        <f t="shared" si="168"/>
        <v>60.238748036797681</v>
      </c>
      <c r="X326" s="17">
        <f t="shared" si="168"/>
        <v>57.829198115325774</v>
      </c>
      <c r="Y326" s="17">
        <f t="shared" si="169"/>
        <v>57.250906134172517</v>
      </c>
      <c r="Z326" s="17">
        <f>Y326/3600</f>
        <v>1.5903029481714587E-2</v>
      </c>
      <c r="AA326" s="17">
        <f>0.96*Y326</f>
        <v>54.960869888805611</v>
      </c>
      <c r="AB326" s="17">
        <f t="shared" si="170"/>
        <v>52.762435093253387</v>
      </c>
      <c r="AC326" s="17">
        <f t="shared" si="171"/>
        <v>50.124313338590717</v>
      </c>
      <c r="AD326" s="17">
        <f t="shared" si="172"/>
        <v>50.124313338590717</v>
      </c>
      <c r="AE326" s="17">
        <f t="shared" si="193"/>
        <v>1.3923420371830754E-2</v>
      </c>
      <c r="AF326" s="17">
        <f>T326-AD326</f>
        <v>183.81525492969541</v>
      </c>
      <c r="AG326" s="17">
        <f t="shared" si="173"/>
        <v>5.10597930360265E-2</v>
      </c>
      <c r="AH326" s="28">
        <f>0.5*'Ducati Panigale 1199 data'!$C$8*'WLTP class 3 v5'!F326^2</f>
        <v>12691.9012345679</v>
      </c>
      <c r="AI326" s="17">
        <f t="shared" si="174"/>
        <v>12.691901234567901</v>
      </c>
      <c r="AJ326" s="17">
        <f>IF(N326&lt;0, AI326, "0")</f>
        <v>12.691901234567901</v>
      </c>
      <c r="AK326" s="98">
        <f>AK325+AJ326</f>
        <v>746.83305709876527</v>
      </c>
      <c r="AL326" s="105">
        <f t="shared" si="175"/>
        <v>0.20745362697187925</v>
      </c>
      <c r="AM326" s="98">
        <f>IF(N326 &gt; 0, AI326, )</f>
        <v>0</v>
      </c>
      <c r="AN326" s="98">
        <f t="shared" si="194"/>
        <v>2336.4021998456788</v>
      </c>
      <c r="AO326" s="98">
        <f t="shared" si="176"/>
        <v>0.64900061106824414</v>
      </c>
      <c r="AP326" s="27">
        <f t="shared" si="177"/>
        <v>12.057306172839505</v>
      </c>
      <c r="AQ326" s="27">
        <f t="shared" si="178"/>
        <v>11.575013925925925</v>
      </c>
      <c r="AR326" s="27">
        <f t="shared" si="179"/>
        <v>11.112013368888887</v>
      </c>
      <c r="AS326" s="27">
        <f t="shared" si="180"/>
        <v>11.000893235199998</v>
      </c>
      <c r="AT326" s="27">
        <f t="shared" si="157"/>
        <v>10.560857505791997</v>
      </c>
      <c r="AU326" s="27">
        <f t="shared" si="157"/>
        <v>10.138423205560317</v>
      </c>
      <c r="AV326" s="27">
        <f t="shared" si="181"/>
        <v>9.6315020452822999</v>
      </c>
      <c r="AW326" s="27">
        <f t="shared" si="182"/>
        <v>9.6315020452822999</v>
      </c>
      <c r="AX326" s="27">
        <f t="shared" si="183"/>
        <v>2.6754172348006388E-3</v>
      </c>
      <c r="AY326" s="27">
        <f>AN326-AW326</f>
        <v>2326.7706978003966</v>
      </c>
      <c r="AZ326" s="110">
        <f t="shared" si="184"/>
        <v>0.64632519383344356</v>
      </c>
      <c r="BB326" s="65">
        <v>0.46220892880658399</v>
      </c>
      <c r="BC326" s="83">
        <f t="shared" si="185"/>
        <v>0.41598803592592559</v>
      </c>
      <c r="BD326" s="83">
        <f t="shared" si="186"/>
        <v>0.39518863412962929</v>
      </c>
      <c r="BE326" s="83">
        <f t="shared" si="187"/>
        <v>0.3793810887644441</v>
      </c>
      <c r="BF326" s="83">
        <f t="shared" si="188"/>
        <v>0.35661822343857741</v>
      </c>
      <c r="BG326" s="83">
        <f t="shared" si="189"/>
        <v>0.35661822343857741</v>
      </c>
    </row>
    <row r="327" spans="2:59">
      <c r="B327" s="9" t="s">
        <v>32</v>
      </c>
      <c r="C327" s="9">
        <v>316</v>
      </c>
      <c r="D327" s="9">
        <v>316</v>
      </c>
      <c r="E327" s="18">
        <v>33</v>
      </c>
      <c r="F327" s="66">
        <f t="shared" si="158"/>
        <v>9.1666666666666661</v>
      </c>
      <c r="G327" s="17">
        <f t="shared" si="190"/>
        <v>-0.37499999999999989</v>
      </c>
      <c r="H327" s="17">
        <f t="shared" si="159"/>
        <v>158.5</v>
      </c>
      <c r="I327" s="28">
        <f>'Ducati Panigale 1199 data'!$C$8*G327</f>
        <v>-104.24999999999997</v>
      </c>
      <c r="J327" s="28">
        <f>'Ducati Panigale 1199 data'!$C$8*'Ducati Panigale 1199 data'!$C$15*'Ducati Panigale 1199 data'!$C$10</f>
        <v>54.543600000000005</v>
      </c>
      <c r="K327" s="28">
        <f>(0.5*'Ducati Panigale 1199 data'!$C$12)*'Ducati Panigale 1199 data'!$C$14*'Ducati Panigale 1199 data'!$C$11*F327^2</f>
        <v>11.888880208333333</v>
      </c>
      <c r="L327" s="28">
        <f t="shared" si="160"/>
        <v>-37.817519791666633</v>
      </c>
      <c r="M327" s="28">
        <f t="shared" si="156"/>
        <v>-346.66059809027746</v>
      </c>
      <c r="N327" s="17">
        <f t="shared" si="161"/>
        <v>-0.34666059809027744</v>
      </c>
      <c r="O327" s="105">
        <f t="shared" si="162"/>
        <v>-0.34666059809027744</v>
      </c>
      <c r="P327" s="105">
        <f t="shared" si="163"/>
        <v>0.34666059809027744</v>
      </c>
      <c r="Q327" s="105">
        <f t="shared" si="191"/>
        <v>66.397919410368445</v>
      </c>
      <c r="R327" s="27">
        <f t="shared" si="164"/>
        <v>1.8443866502880123E-2</v>
      </c>
      <c r="S327" s="98">
        <f t="shared" si="165"/>
        <v>0</v>
      </c>
      <c r="T327" s="17">
        <f t="shared" si="192"/>
        <v>233.93956826828614</v>
      </c>
      <c r="U327" s="17">
        <f t="shared" si="166"/>
        <v>6.498321340785726E-2</v>
      </c>
      <c r="V327" s="17">
        <f t="shared" si="167"/>
        <v>63.078023439850021</v>
      </c>
      <c r="W327" s="17">
        <f t="shared" si="168"/>
        <v>60.55490250225602</v>
      </c>
      <c r="X327" s="17">
        <f t="shared" si="168"/>
        <v>58.13270640216578</v>
      </c>
      <c r="Y327" s="17">
        <f t="shared" si="169"/>
        <v>57.551379338144123</v>
      </c>
      <c r="Z327" s="17">
        <f>Y327/3600</f>
        <v>1.5986494260595591E-2</v>
      </c>
      <c r="AA327" s="17">
        <f>0.96*Y327</f>
        <v>55.249324164618358</v>
      </c>
      <c r="AB327" s="17">
        <f t="shared" si="170"/>
        <v>53.039351198033621</v>
      </c>
      <c r="AC327" s="17">
        <f t="shared" si="171"/>
        <v>50.387383638131936</v>
      </c>
      <c r="AD327" s="17">
        <f t="shared" si="172"/>
        <v>50.387383638131936</v>
      </c>
      <c r="AE327" s="17">
        <f t="shared" si="193"/>
        <v>1.3996495455036648E-2</v>
      </c>
      <c r="AF327" s="17">
        <f>T327-AD327</f>
        <v>183.55218463015422</v>
      </c>
      <c r="AG327" s="17">
        <f t="shared" si="173"/>
        <v>5.0986717952820615E-2</v>
      </c>
      <c r="AH327" s="28">
        <f>0.5*'Ducati Panigale 1199 data'!$C$8*'WLTP class 3 v5'!F327^2</f>
        <v>11679.861111111109</v>
      </c>
      <c r="AI327" s="17">
        <f t="shared" si="174"/>
        <v>11.67986111111111</v>
      </c>
      <c r="AJ327" s="17">
        <f>IF(N327&lt;0, AI327, "0")</f>
        <v>11.67986111111111</v>
      </c>
      <c r="AK327" s="98">
        <f>AK326+AJ327</f>
        <v>758.51291820987637</v>
      </c>
      <c r="AL327" s="105">
        <f t="shared" si="175"/>
        <v>0.21069803283607677</v>
      </c>
      <c r="AM327" s="98">
        <f>IF(N327 &gt; 0, AI327, )</f>
        <v>0</v>
      </c>
      <c r="AN327" s="98">
        <f t="shared" si="194"/>
        <v>2336.4021998456788</v>
      </c>
      <c r="AO327" s="98">
        <f t="shared" si="176"/>
        <v>0.64900061106824414</v>
      </c>
      <c r="AP327" s="27">
        <f t="shared" si="177"/>
        <v>11.095868055555554</v>
      </c>
      <c r="AQ327" s="27">
        <f t="shared" si="178"/>
        <v>10.652033333333332</v>
      </c>
      <c r="AR327" s="27">
        <f t="shared" si="179"/>
        <v>10.225951999999998</v>
      </c>
      <c r="AS327" s="27">
        <f t="shared" si="180"/>
        <v>10.123692479999997</v>
      </c>
      <c r="AT327" s="27">
        <f t="shared" si="157"/>
        <v>9.7187447807999963</v>
      </c>
      <c r="AU327" s="27">
        <f t="shared" si="157"/>
        <v>9.3299949895679966</v>
      </c>
      <c r="AV327" s="27">
        <f t="shared" si="181"/>
        <v>8.8634952400895965</v>
      </c>
      <c r="AW327" s="27">
        <f t="shared" si="182"/>
        <v>8.8634952400895965</v>
      </c>
      <c r="AX327" s="27">
        <f t="shared" si="183"/>
        <v>2.4620820111359992E-3</v>
      </c>
      <c r="AY327" s="27">
        <f>AN327-AW327</f>
        <v>2327.5387046055894</v>
      </c>
      <c r="AZ327" s="110">
        <f t="shared" si="184"/>
        <v>0.64653852905710818</v>
      </c>
      <c r="BB327" s="65">
        <v>0.34666059809027699</v>
      </c>
      <c r="BC327" s="83">
        <f t="shared" si="185"/>
        <v>0.31199453828124929</v>
      </c>
      <c r="BD327" s="83">
        <f t="shared" si="186"/>
        <v>0.29639481136718682</v>
      </c>
      <c r="BE327" s="83">
        <f t="shared" si="187"/>
        <v>0.28453901891249933</v>
      </c>
      <c r="BF327" s="83">
        <f t="shared" si="188"/>
        <v>0.26746667777774935</v>
      </c>
      <c r="BG327" s="83">
        <f t="shared" si="189"/>
        <v>0.26746667777774935</v>
      </c>
    </row>
    <row r="328" spans="2:59">
      <c r="B328" s="9" t="s">
        <v>32</v>
      </c>
      <c r="C328" s="9">
        <v>317</v>
      </c>
      <c r="D328" s="9">
        <v>317</v>
      </c>
      <c r="E328" s="18">
        <v>31.7</v>
      </c>
      <c r="F328" s="66">
        <f t="shared" si="158"/>
        <v>8.8055555555555554</v>
      </c>
      <c r="G328" s="17">
        <f t="shared" si="190"/>
        <v>-0.41666666666666663</v>
      </c>
      <c r="H328" s="17">
        <f t="shared" si="159"/>
        <v>159</v>
      </c>
      <c r="I328" s="28">
        <f>'Ducati Panigale 1199 data'!$C$8*G328</f>
        <v>-115.83333333333333</v>
      </c>
      <c r="J328" s="28">
        <f>'Ducati Panigale 1199 data'!$C$8*'Ducati Panigale 1199 data'!$C$15*'Ducati Panigale 1199 data'!$C$10</f>
        <v>54.543600000000005</v>
      </c>
      <c r="K328" s="28">
        <f>(0.5*'Ducati Panigale 1199 data'!$C$12)*'Ducati Panigale 1199 data'!$C$14*'Ducati Panigale 1199 data'!$C$11*F328^2</f>
        <v>10.970630700231482</v>
      </c>
      <c r="L328" s="28">
        <f t="shared" si="160"/>
        <v>-50.319102633101842</v>
      </c>
      <c r="M328" s="28">
        <f t="shared" si="156"/>
        <v>-443.0876537414801</v>
      </c>
      <c r="N328" s="17">
        <f t="shared" si="161"/>
        <v>-0.44308765374148007</v>
      </c>
      <c r="O328" s="105">
        <f t="shared" si="162"/>
        <v>-0.44308765374148007</v>
      </c>
      <c r="P328" s="105">
        <f t="shared" si="163"/>
        <v>0.44308765374148007</v>
      </c>
      <c r="Q328" s="105">
        <f t="shared" si="191"/>
        <v>66.841007064109931</v>
      </c>
      <c r="R328" s="27">
        <f t="shared" si="164"/>
        <v>1.8566946406697205E-2</v>
      </c>
      <c r="S328" s="98">
        <f t="shared" si="165"/>
        <v>0</v>
      </c>
      <c r="T328" s="17">
        <f t="shared" si="192"/>
        <v>233.93956826828614</v>
      </c>
      <c r="U328" s="17">
        <f t="shared" si="166"/>
        <v>6.498321340785726E-2</v>
      </c>
      <c r="V328" s="17">
        <f t="shared" si="167"/>
        <v>63.49895671090443</v>
      </c>
      <c r="W328" s="17">
        <f t="shared" si="168"/>
        <v>60.95899844246825</v>
      </c>
      <c r="X328" s="17">
        <f t="shared" si="168"/>
        <v>58.520638504769515</v>
      </c>
      <c r="Y328" s="17">
        <f t="shared" si="169"/>
        <v>57.935432119721817</v>
      </c>
      <c r="Z328" s="17">
        <f>Y328/3600</f>
        <v>1.6093175588811615E-2</v>
      </c>
      <c r="AA328" s="17">
        <f>0.96*Y328</f>
        <v>55.618014834932943</v>
      </c>
      <c r="AB328" s="17">
        <f t="shared" si="170"/>
        <v>53.393294241535621</v>
      </c>
      <c r="AC328" s="17">
        <f t="shared" si="171"/>
        <v>50.72362952945884</v>
      </c>
      <c r="AD328" s="17">
        <f t="shared" si="172"/>
        <v>50.72362952945884</v>
      </c>
      <c r="AE328" s="17">
        <f t="shared" si="193"/>
        <v>1.4089897091516344E-2</v>
      </c>
      <c r="AF328" s="17">
        <f>T328-AD328</f>
        <v>183.2159387388273</v>
      </c>
      <c r="AG328" s="17">
        <f t="shared" si="173"/>
        <v>5.089331631634092E-2</v>
      </c>
      <c r="AH328" s="28">
        <f>0.5*'Ducati Panigale 1199 data'!$C$8*'WLTP class 3 v5'!F328^2</f>
        <v>10777.755401234566</v>
      </c>
      <c r="AI328" s="17">
        <f t="shared" si="174"/>
        <v>10.777755401234566</v>
      </c>
      <c r="AJ328" s="17">
        <f>IF(N328&lt;0, AI328, "0")</f>
        <v>10.777755401234566</v>
      </c>
      <c r="AK328" s="98">
        <f>AK327+AJ328</f>
        <v>769.29067361111095</v>
      </c>
      <c r="AL328" s="105">
        <f t="shared" si="175"/>
        <v>0.21369185378086414</v>
      </c>
      <c r="AM328" s="98">
        <f>IF(N328 &gt; 0, AI328, )</f>
        <v>0</v>
      </c>
      <c r="AN328" s="98">
        <f t="shared" si="194"/>
        <v>2336.4021998456788</v>
      </c>
      <c r="AO328" s="98">
        <f t="shared" si="176"/>
        <v>0.64900061106824414</v>
      </c>
      <c r="AP328" s="27">
        <f t="shared" si="177"/>
        <v>10.238867631172837</v>
      </c>
      <c r="AQ328" s="27">
        <f t="shared" si="178"/>
        <v>9.8293129259259242</v>
      </c>
      <c r="AR328" s="27">
        <f t="shared" si="179"/>
        <v>9.4361404088888872</v>
      </c>
      <c r="AS328" s="27">
        <f t="shared" si="180"/>
        <v>9.3417790047999976</v>
      </c>
      <c r="AT328" s="27">
        <f t="shared" si="157"/>
        <v>8.9681078446079976</v>
      </c>
      <c r="AU328" s="27">
        <f t="shared" si="157"/>
        <v>8.6093835308236777</v>
      </c>
      <c r="AV328" s="27">
        <f t="shared" si="181"/>
        <v>8.1789143542824938</v>
      </c>
      <c r="AW328" s="27">
        <f t="shared" si="182"/>
        <v>8.1789143542824938</v>
      </c>
      <c r="AX328" s="27">
        <f t="shared" si="183"/>
        <v>2.2719206539673592E-3</v>
      </c>
      <c r="AY328" s="27">
        <f>AN328-AW328</f>
        <v>2328.2232854913964</v>
      </c>
      <c r="AZ328" s="110">
        <f t="shared" si="184"/>
        <v>0.64672869041427672</v>
      </c>
      <c r="BB328" s="65">
        <v>0.44308765374148001</v>
      </c>
      <c r="BC328" s="83">
        <f t="shared" si="185"/>
        <v>0.398778888367332</v>
      </c>
      <c r="BD328" s="83">
        <f t="shared" si="186"/>
        <v>0.37883994394896536</v>
      </c>
      <c r="BE328" s="83">
        <f t="shared" si="187"/>
        <v>0.36368634619100676</v>
      </c>
      <c r="BF328" s="83">
        <f t="shared" si="188"/>
        <v>0.34186516541954631</v>
      </c>
      <c r="BG328" s="83">
        <f t="shared" si="189"/>
        <v>0.34186516541954631</v>
      </c>
    </row>
    <row r="329" spans="2:59">
      <c r="B329" s="9" t="s">
        <v>32</v>
      </c>
      <c r="C329" s="9">
        <v>318</v>
      </c>
      <c r="D329" s="9">
        <v>318</v>
      </c>
      <c r="E329" s="18">
        <v>30</v>
      </c>
      <c r="F329" s="66">
        <f t="shared" si="158"/>
        <v>8.3333333333333339</v>
      </c>
      <c r="G329" s="17">
        <f t="shared" si="190"/>
        <v>-0.51388888888888873</v>
      </c>
      <c r="H329" s="17">
        <f t="shared" si="159"/>
        <v>159.5</v>
      </c>
      <c r="I329" s="28">
        <f>'Ducati Panigale 1199 data'!$C$8*G329</f>
        <v>-142.86111111111106</v>
      </c>
      <c r="J329" s="28">
        <f>'Ducati Panigale 1199 data'!$C$8*'Ducati Panigale 1199 data'!$C$15*'Ducati Panigale 1199 data'!$C$10</f>
        <v>54.543600000000005</v>
      </c>
      <c r="K329" s="28">
        <f>(0.5*'Ducati Panigale 1199 data'!$C$12)*'Ducati Panigale 1199 data'!$C$14*'Ducati Panigale 1199 data'!$C$11*F329^2</f>
        <v>9.8255208333333357</v>
      </c>
      <c r="L329" s="28">
        <f t="shared" si="160"/>
        <v>-78.491990277777717</v>
      </c>
      <c r="M329" s="28">
        <f t="shared" si="156"/>
        <v>-654.09991898148098</v>
      </c>
      <c r="N329" s="17">
        <f t="shared" si="161"/>
        <v>-0.65409991898148101</v>
      </c>
      <c r="O329" s="105">
        <f t="shared" si="162"/>
        <v>-0.65409991898148101</v>
      </c>
      <c r="P329" s="105">
        <f t="shared" si="163"/>
        <v>0.65409991898148101</v>
      </c>
      <c r="Q329" s="105">
        <f t="shared" si="191"/>
        <v>67.495106983091418</v>
      </c>
      <c r="R329" s="27">
        <f t="shared" si="164"/>
        <v>1.8748640828636504E-2</v>
      </c>
      <c r="S329" s="98">
        <f t="shared" si="165"/>
        <v>0</v>
      </c>
      <c r="T329" s="17">
        <f t="shared" si="192"/>
        <v>233.93956826828614</v>
      </c>
      <c r="U329" s="17">
        <f t="shared" si="166"/>
        <v>6.498321340785726E-2</v>
      </c>
      <c r="V329" s="17">
        <f t="shared" si="167"/>
        <v>64.120351633936849</v>
      </c>
      <c r="W329" s="17">
        <f t="shared" si="168"/>
        <v>61.555537568579375</v>
      </c>
      <c r="X329" s="17">
        <f t="shared" si="168"/>
        <v>59.093316065836198</v>
      </c>
      <c r="Y329" s="17">
        <f t="shared" si="169"/>
        <v>58.502382905177839</v>
      </c>
      <c r="Z329" s="17">
        <f>Y329/3600</f>
        <v>1.6250661918104956E-2</v>
      </c>
      <c r="AA329" s="17">
        <f>0.96*Y329</f>
        <v>56.16228758897072</v>
      </c>
      <c r="AB329" s="17">
        <f t="shared" si="170"/>
        <v>53.915796085411891</v>
      </c>
      <c r="AC329" s="17">
        <f t="shared" si="171"/>
        <v>51.220006281141295</v>
      </c>
      <c r="AD329" s="17">
        <f t="shared" si="172"/>
        <v>51.220006281141295</v>
      </c>
      <c r="AE329" s="17">
        <f t="shared" si="193"/>
        <v>1.4227779522539249E-2</v>
      </c>
      <c r="AF329" s="17">
        <f>T329-AD329</f>
        <v>182.71956198714486</v>
      </c>
      <c r="AG329" s="17">
        <f t="shared" si="173"/>
        <v>5.0755433885318016E-2</v>
      </c>
      <c r="AH329" s="28">
        <f>0.5*'Ducati Panigale 1199 data'!$C$8*'WLTP class 3 v5'!F329^2</f>
        <v>9652.7777777777792</v>
      </c>
      <c r="AI329" s="17">
        <f t="shared" si="174"/>
        <v>9.6527777777777786</v>
      </c>
      <c r="AJ329" s="17">
        <f>IF(N329&lt;0, AI329, "0")</f>
        <v>9.6527777777777786</v>
      </c>
      <c r="AK329" s="98">
        <f>AK328+AJ329</f>
        <v>778.94345138888877</v>
      </c>
      <c r="AL329" s="105">
        <f t="shared" si="175"/>
        <v>0.21637318094135799</v>
      </c>
      <c r="AM329" s="98">
        <f>IF(N329 &gt; 0, AI329, )</f>
        <v>0</v>
      </c>
      <c r="AN329" s="98">
        <f t="shared" si="194"/>
        <v>2336.4021998456788</v>
      </c>
      <c r="AO329" s="98">
        <f t="shared" si="176"/>
        <v>0.64900061106824414</v>
      </c>
      <c r="AP329" s="27">
        <f t="shared" si="177"/>
        <v>9.1701388888888893</v>
      </c>
      <c r="AQ329" s="27">
        <f t="shared" si="178"/>
        <v>8.8033333333333328</v>
      </c>
      <c r="AR329" s="27">
        <f t="shared" si="179"/>
        <v>8.4512</v>
      </c>
      <c r="AS329" s="27">
        <f t="shared" si="180"/>
        <v>8.3666879999999999</v>
      </c>
      <c r="AT329" s="27">
        <f t="shared" si="157"/>
        <v>8.0320204799999999</v>
      </c>
      <c r="AU329" s="27">
        <f t="shared" si="157"/>
        <v>7.7107396607999998</v>
      </c>
      <c r="AV329" s="27">
        <f t="shared" si="181"/>
        <v>7.3252026777599992</v>
      </c>
      <c r="AW329" s="27">
        <f t="shared" si="182"/>
        <v>7.3252026777599992</v>
      </c>
      <c r="AX329" s="27">
        <f t="shared" si="183"/>
        <v>2.0347785215999998E-3</v>
      </c>
      <c r="AY329" s="27">
        <f>AN329-AW329</f>
        <v>2329.0769971679188</v>
      </c>
      <c r="AZ329" s="110">
        <f t="shared" si="184"/>
        <v>0.64696583254664408</v>
      </c>
      <c r="BB329" s="65">
        <v>0.65409991898148101</v>
      </c>
      <c r="BC329" s="83">
        <f t="shared" si="185"/>
        <v>0.5886899270833329</v>
      </c>
      <c r="BD329" s="83">
        <f t="shared" si="186"/>
        <v>0.55925543072916628</v>
      </c>
      <c r="BE329" s="83">
        <f t="shared" si="187"/>
        <v>0.53688521349999963</v>
      </c>
      <c r="BF329" s="83">
        <f t="shared" si="188"/>
        <v>0.50467210068999957</v>
      </c>
      <c r="BG329" s="83">
        <f t="shared" si="189"/>
        <v>0.50467210068999957</v>
      </c>
    </row>
    <row r="330" spans="2:59">
      <c r="B330" s="9" t="s">
        <v>32</v>
      </c>
      <c r="C330" s="9">
        <v>319</v>
      </c>
      <c r="D330" s="9">
        <v>319</v>
      </c>
      <c r="E330" s="18">
        <v>28</v>
      </c>
      <c r="F330" s="66">
        <f t="shared" si="158"/>
        <v>7.7777777777777777</v>
      </c>
      <c r="G330" s="17">
        <f t="shared" si="190"/>
        <v>-0.54166666666666641</v>
      </c>
      <c r="H330" s="17">
        <f t="shared" si="159"/>
        <v>160</v>
      </c>
      <c r="I330" s="28">
        <f>'Ducati Panigale 1199 data'!$C$8*G330</f>
        <v>-150.58333333333326</v>
      </c>
      <c r="J330" s="28">
        <f>'Ducati Panigale 1199 data'!$C$8*'Ducati Panigale 1199 data'!$C$15*'Ducati Panigale 1199 data'!$C$10</f>
        <v>54.543600000000005</v>
      </c>
      <c r="K330" s="28">
        <f>(0.5*'Ducati Panigale 1199 data'!$C$12)*'Ducati Panigale 1199 data'!$C$14*'Ducati Panigale 1199 data'!$C$11*F330^2</f>
        <v>8.5591203703703709</v>
      </c>
      <c r="L330" s="28">
        <f t="shared" si="160"/>
        <v>-87.480612962962894</v>
      </c>
      <c r="M330" s="28">
        <f t="shared" si="156"/>
        <v>-680.40476748971139</v>
      </c>
      <c r="N330" s="17">
        <f t="shared" si="161"/>
        <v>-0.68040476748971135</v>
      </c>
      <c r="O330" s="105">
        <f t="shared" si="162"/>
        <v>-0.68040476748971135</v>
      </c>
      <c r="P330" s="105">
        <f t="shared" si="163"/>
        <v>0.68040476748971135</v>
      </c>
      <c r="Q330" s="105">
        <f t="shared" si="191"/>
        <v>68.175511750581123</v>
      </c>
      <c r="R330" s="27">
        <f t="shared" si="164"/>
        <v>1.8937642152939201E-2</v>
      </c>
      <c r="S330" s="98">
        <f t="shared" si="165"/>
        <v>0</v>
      </c>
      <c r="T330" s="17">
        <f t="shared" si="192"/>
        <v>233.93956826828614</v>
      </c>
      <c r="U330" s="17">
        <f t="shared" si="166"/>
        <v>6.498321340785726E-2</v>
      </c>
      <c r="V330" s="17">
        <f t="shared" si="167"/>
        <v>64.766736163052059</v>
      </c>
      <c r="W330" s="17">
        <f t="shared" si="168"/>
        <v>62.176066716529974</v>
      </c>
      <c r="X330" s="17">
        <f t="shared" si="168"/>
        <v>59.68902404786877</v>
      </c>
      <c r="Y330" s="17">
        <f t="shared" si="169"/>
        <v>59.092133807390084</v>
      </c>
      <c r="Z330" s="17">
        <f>Y330/3600</f>
        <v>1.6414481613163914E-2</v>
      </c>
      <c r="AA330" s="17">
        <f>0.96*Y330</f>
        <v>56.72844845509448</v>
      </c>
      <c r="AB330" s="17">
        <f t="shared" si="170"/>
        <v>54.459310516890696</v>
      </c>
      <c r="AC330" s="17">
        <f t="shared" si="171"/>
        <v>51.73634499104616</v>
      </c>
      <c r="AD330" s="17">
        <f t="shared" si="172"/>
        <v>51.73634499104616</v>
      </c>
      <c r="AE330" s="17">
        <f t="shared" si="193"/>
        <v>1.4371206941957267E-2</v>
      </c>
      <c r="AF330" s="17">
        <f>T330-AD330</f>
        <v>182.20322327723997</v>
      </c>
      <c r="AG330" s="17">
        <f t="shared" si="173"/>
        <v>5.0612006465899993E-2</v>
      </c>
      <c r="AH330" s="28">
        <f>0.5*'Ducati Panigale 1199 data'!$C$8*'WLTP class 3 v5'!F330^2</f>
        <v>8408.6419753086411</v>
      </c>
      <c r="AI330" s="17">
        <f t="shared" si="174"/>
        <v>8.4086419753086403</v>
      </c>
      <c r="AJ330" s="17">
        <f>IF(N330&lt;0, AI330, "0")</f>
        <v>8.4086419753086403</v>
      </c>
      <c r="AK330" s="98">
        <f>AK329+AJ330</f>
        <v>787.35209336419746</v>
      </c>
      <c r="AL330" s="105">
        <f t="shared" si="175"/>
        <v>0.2187089148233882</v>
      </c>
      <c r="AM330" s="98">
        <f>IF(N330 &gt; 0, AI330, )</f>
        <v>0</v>
      </c>
      <c r="AN330" s="98">
        <f t="shared" si="194"/>
        <v>2336.4021998456788</v>
      </c>
      <c r="AO330" s="98">
        <f t="shared" si="176"/>
        <v>0.64900061106824414</v>
      </c>
      <c r="AP330" s="27">
        <f t="shared" si="177"/>
        <v>7.9882098765432081</v>
      </c>
      <c r="AQ330" s="27">
        <f t="shared" si="178"/>
        <v>7.6686814814814799</v>
      </c>
      <c r="AR330" s="27">
        <f t="shared" si="179"/>
        <v>7.3619342222222208</v>
      </c>
      <c r="AS330" s="27">
        <f t="shared" si="180"/>
        <v>7.2883148799999988</v>
      </c>
      <c r="AT330" s="27">
        <f t="shared" si="157"/>
        <v>6.9967822847999983</v>
      </c>
      <c r="AU330" s="27">
        <f t="shared" si="157"/>
        <v>6.716910993407998</v>
      </c>
      <c r="AV330" s="27">
        <f t="shared" si="181"/>
        <v>6.3810654437375982</v>
      </c>
      <c r="AW330" s="27">
        <f t="shared" si="182"/>
        <v>6.3810654437375982</v>
      </c>
      <c r="AX330" s="27">
        <f t="shared" si="183"/>
        <v>1.7725181788159996E-3</v>
      </c>
      <c r="AY330" s="27">
        <f>AN330-AW330</f>
        <v>2330.0211344019413</v>
      </c>
      <c r="AZ330" s="110">
        <f t="shared" si="184"/>
        <v>0.64722809288942817</v>
      </c>
      <c r="BB330" s="65">
        <v>0.68040476748971102</v>
      </c>
      <c r="BC330" s="83">
        <f t="shared" si="185"/>
        <v>0.61236429074073995</v>
      </c>
      <c r="BD330" s="83">
        <f t="shared" si="186"/>
        <v>0.58174607620370289</v>
      </c>
      <c r="BE330" s="83">
        <f t="shared" si="187"/>
        <v>0.55847623315555472</v>
      </c>
      <c r="BF330" s="83">
        <f t="shared" si="188"/>
        <v>0.52496765916622146</v>
      </c>
      <c r="BG330" s="83">
        <f t="shared" si="189"/>
        <v>0.52496765916622146</v>
      </c>
    </row>
    <row r="331" spans="2:59">
      <c r="B331" s="9" t="s">
        <v>32</v>
      </c>
      <c r="C331" s="9">
        <v>320</v>
      </c>
      <c r="D331" s="9">
        <v>320</v>
      </c>
      <c r="E331" s="18">
        <v>26.1</v>
      </c>
      <c r="F331" s="66">
        <f t="shared" si="158"/>
        <v>7.25</v>
      </c>
      <c r="G331" s="17">
        <f t="shared" si="190"/>
        <v>-0.33333333333333315</v>
      </c>
      <c r="H331" s="17">
        <f t="shared" si="159"/>
        <v>160.5</v>
      </c>
      <c r="I331" s="28">
        <f>'Ducati Panigale 1199 data'!$C$8*G331</f>
        <v>-92.666666666666615</v>
      </c>
      <c r="J331" s="28">
        <f>'Ducati Panigale 1199 data'!$C$8*'Ducati Panigale 1199 data'!$C$15*'Ducati Panigale 1199 data'!$C$10</f>
        <v>54.543600000000005</v>
      </c>
      <c r="K331" s="28">
        <f>(0.5*'Ducati Panigale 1199 data'!$C$12)*'Ducati Panigale 1199 data'!$C$14*'Ducati Panigale 1199 data'!$C$11*F331^2</f>
        <v>7.4369367187500011</v>
      </c>
      <c r="L331" s="28">
        <f t="shared" si="160"/>
        <v>-30.686129947916609</v>
      </c>
      <c r="M331" s="28">
        <f t="shared" ref="M331:M394" si="195">L331*F331</f>
        <v>-222.4744421223954</v>
      </c>
      <c r="N331" s="17">
        <f t="shared" si="161"/>
        <v>-0.22247444212239539</v>
      </c>
      <c r="O331" s="105">
        <f t="shared" si="162"/>
        <v>-0.22247444212239539</v>
      </c>
      <c r="P331" s="105">
        <f t="shared" si="163"/>
        <v>0.22247444212239539</v>
      </c>
      <c r="Q331" s="105">
        <f t="shared" si="191"/>
        <v>68.397986192703513</v>
      </c>
      <c r="R331" s="27">
        <f t="shared" si="164"/>
        <v>1.899944060908431E-2</v>
      </c>
      <c r="S331" s="98">
        <f t="shared" si="165"/>
        <v>0</v>
      </c>
      <c r="T331" s="17">
        <f t="shared" si="192"/>
        <v>233.93956826828614</v>
      </c>
      <c r="U331" s="17">
        <f t="shared" si="166"/>
        <v>6.498321340785726E-2</v>
      </c>
      <c r="V331" s="17">
        <f t="shared" si="167"/>
        <v>64.978086883068329</v>
      </c>
      <c r="W331" s="17">
        <f t="shared" si="168"/>
        <v>62.378963407745594</v>
      </c>
      <c r="X331" s="17">
        <f t="shared" si="168"/>
        <v>59.883804871435771</v>
      </c>
      <c r="Y331" s="17">
        <f t="shared" si="169"/>
        <v>59.284966822721415</v>
      </c>
      <c r="Z331" s="17">
        <f>Y331/3600</f>
        <v>1.6468046339644837E-2</v>
      </c>
      <c r="AA331" s="17">
        <f>0.96*Y331</f>
        <v>56.913568149812555</v>
      </c>
      <c r="AB331" s="17">
        <f t="shared" si="170"/>
        <v>54.637025423820049</v>
      </c>
      <c r="AC331" s="17">
        <f t="shared" si="171"/>
        <v>51.905174152629044</v>
      </c>
      <c r="AD331" s="17">
        <f t="shared" si="172"/>
        <v>51.905174152629044</v>
      </c>
      <c r="AE331" s="17">
        <f t="shared" si="193"/>
        <v>1.4418103931285845E-2</v>
      </c>
      <c r="AF331" s="17">
        <f>T331-AD331</f>
        <v>182.03439411565711</v>
      </c>
      <c r="AG331" s="17">
        <f t="shared" si="173"/>
        <v>5.0565109476571418E-2</v>
      </c>
      <c r="AH331" s="28">
        <f>0.5*'Ducati Panigale 1199 data'!$C$8*'WLTP class 3 v5'!F331^2</f>
        <v>7306.1875</v>
      </c>
      <c r="AI331" s="17">
        <f t="shared" si="174"/>
        <v>7.3061875000000001</v>
      </c>
      <c r="AJ331" s="17">
        <f>IF(N331&lt;0, AI331, "0")</f>
        <v>7.3061875000000001</v>
      </c>
      <c r="AK331" s="98">
        <f>AK330+AJ331</f>
        <v>794.65828086419742</v>
      </c>
      <c r="AL331" s="105">
        <f t="shared" si="175"/>
        <v>0.22073841135116595</v>
      </c>
      <c r="AM331" s="98">
        <f>IF(N331 &gt; 0, AI331, )</f>
        <v>0</v>
      </c>
      <c r="AN331" s="98">
        <f t="shared" si="194"/>
        <v>2336.4021998456788</v>
      </c>
      <c r="AO331" s="98">
        <f t="shared" si="176"/>
        <v>0.64900061106824414</v>
      </c>
      <c r="AP331" s="27">
        <f t="shared" si="177"/>
        <v>6.9408781249999993</v>
      </c>
      <c r="AQ331" s="27">
        <f t="shared" si="178"/>
        <v>6.6632429999999987</v>
      </c>
      <c r="AR331" s="27">
        <f t="shared" si="179"/>
        <v>6.3967132799999984</v>
      </c>
      <c r="AS331" s="27">
        <f t="shared" si="180"/>
        <v>6.3327461471999982</v>
      </c>
      <c r="AT331" s="27">
        <f t="shared" ref="AT331:AU394" si="196">0.96*AS331</f>
        <v>6.0794363013119979</v>
      </c>
      <c r="AU331" s="27">
        <f t="shared" si="196"/>
        <v>5.8362588492595178</v>
      </c>
      <c r="AV331" s="27">
        <f t="shared" si="181"/>
        <v>5.5444459067965415</v>
      </c>
      <c r="AW331" s="27">
        <f t="shared" si="182"/>
        <v>5.5444459067965415</v>
      </c>
      <c r="AX331" s="27">
        <f t="shared" si="183"/>
        <v>1.5401238629990392E-3</v>
      </c>
      <c r="AY331" s="27">
        <f>AN331-AW331</f>
        <v>2330.8577539388821</v>
      </c>
      <c r="AZ331" s="110">
        <f t="shared" si="184"/>
        <v>0.64746048720524507</v>
      </c>
      <c r="BB331" s="65">
        <v>0.22247444212239501</v>
      </c>
      <c r="BC331" s="83">
        <f t="shared" si="185"/>
        <v>0.2002269979101555</v>
      </c>
      <c r="BD331" s="83">
        <f t="shared" si="186"/>
        <v>0.19021564801464771</v>
      </c>
      <c r="BE331" s="83">
        <f t="shared" si="187"/>
        <v>0.18260702209406179</v>
      </c>
      <c r="BF331" s="83">
        <f t="shared" si="188"/>
        <v>0.17165060076841807</v>
      </c>
      <c r="BG331" s="83">
        <f t="shared" si="189"/>
        <v>0.17165060076841807</v>
      </c>
    </row>
    <row r="332" spans="2:59">
      <c r="B332" s="9" t="s">
        <v>32</v>
      </c>
      <c r="C332" s="9">
        <v>321</v>
      </c>
      <c r="D332" s="9">
        <v>321</v>
      </c>
      <c r="E332" s="18">
        <v>25.6</v>
      </c>
      <c r="F332" s="66">
        <f t="shared" ref="F332:F395" si="197">(E332*1000)/3600</f>
        <v>7.1111111111111107</v>
      </c>
      <c r="G332" s="17">
        <f t="shared" si="190"/>
        <v>-0.16666666666666705</v>
      </c>
      <c r="H332" s="17">
        <f t="shared" ref="H332:H395" si="198">($D333-0)/2</f>
        <v>161</v>
      </c>
      <c r="I332" s="28">
        <f>'Ducati Panigale 1199 data'!$C$8*G332</f>
        <v>-46.333333333333442</v>
      </c>
      <c r="J332" s="28">
        <f>'Ducati Panigale 1199 data'!$C$8*'Ducati Panigale 1199 data'!$C$15*'Ducati Panigale 1199 data'!$C$10</f>
        <v>54.543600000000005</v>
      </c>
      <c r="K332" s="28">
        <f>(0.5*'Ducati Panigale 1199 data'!$C$12)*'Ducati Panigale 1199 data'!$C$14*'Ducati Panigale 1199 data'!$C$11*F332^2</f>
        <v>7.1547259259259262</v>
      </c>
      <c r="L332" s="28">
        <f t="shared" ref="L332:L395" si="199">I332+J332+K332</f>
        <v>15.36499259259249</v>
      </c>
      <c r="M332" s="28">
        <f t="shared" si="195"/>
        <v>109.26216954732436</v>
      </c>
      <c r="N332" s="17">
        <f t="shared" ref="N332:N395" si="200">M332/1000</f>
        <v>0.10926216954732436</v>
      </c>
      <c r="O332" s="105">
        <f t="shared" ref="O332:O395" si="201">IF(N332&lt;0,N332,)</f>
        <v>0</v>
      </c>
      <c r="P332" s="105">
        <f t="shared" ref="P332:P395" si="202">-O332</f>
        <v>0</v>
      </c>
      <c r="Q332" s="105">
        <f t="shared" si="191"/>
        <v>68.397986192703513</v>
      </c>
      <c r="R332" s="27">
        <f t="shared" ref="R332:R395" si="203">Q332/3600</f>
        <v>1.899944060908431E-2</v>
      </c>
      <c r="S332" s="98">
        <f t="shared" ref="S332:S395" si="204">IF(N332&gt;0,N332,)</f>
        <v>0.10926216954732436</v>
      </c>
      <c r="T332" s="17">
        <f t="shared" si="192"/>
        <v>234.04883043783346</v>
      </c>
      <c r="U332" s="17">
        <f t="shared" ref="U332:U395" si="205">T332/3600</f>
        <v>6.5013564010509298E-2</v>
      </c>
      <c r="V332" s="17">
        <f t="shared" ref="V332:V395" si="206">0.95*Q332</f>
        <v>64.978086883068329</v>
      </c>
      <c r="W332" s="17">
        <f t="shared" ref="W332:X395" si="207">0.96*V332</f>
        <v>62.378963407745594</v>
      </c>
      <c r="X332" s="17">
        <f t="shared" si="207"/>
        <v>59.883804871435771</v>
      </c>
      <c r="Y332" s="17">
        <f t="shared" ref="Y332:Y395" si="208">0.99*X332</f>
        <v>59.284966822721415</v>
      </c>
      <c r="Z332" s="17">
        <f>Y332/3600</f>
        <v>1.6468046339644837E-2</v>
      </c>
      <c r="AA332" s="17">
        <f>0.96*Y332</f>
        <v>56.913568149812555</v>
      </c>
      <c r="AB332" s="17">
        <f t="shared" ref="AB332:AB395" si="209">0.96*AA332</f>
        <v>54.637025423820049</v>
      </c>
      <c r="AC332" s="17">
        <f t="shared" ref="AC332:AC395" si="210">0.95*AB332</f>
        <v>51.905174152629044</v>
      </c>
      <c r="AD332" s="17">
        <f t="shared" ref="AD332:AD395" si="211">AC332</f>
        <v>51.905174152629044</v>
      </c>
      <c r="AE332" s="17">
        <f t="shared" si="193"/>
        <v>1.4418103931285845E-2</v>
      </c>
      <c r="AF332" s="17">
        <f>T332-AD332</f>
        <v>182.14365628520443</v>
      </c>
      <c r="AG332" s="17">
        <f t="shared" ref="AG332:AG395" si="212">AF332/3600</f>
        <v>5.0595460079223449E-2</v>
      </c>
      <c r="AH332" s="28">
        <f>0.5*'Ducati Panigale 1199 data'!$C$8*'WLTP class 3 v5'!F332^2</f>
        <v>7028.9382716049377</v>
      </c>
      <c r="AI332" s="17">
        <f t="shared" ref="AI332:AI395" si="213">AH332/1000</f>
        <v>7.0289382716049378</v>
      </c>
      <c r="AJ332" s="17" t="str">
        <f>IF(N332&lt;0, AI332, "0")</f>
        <v>0</v>
      </c>
      <c r="AK332" s="98">
        <f>AK331+AJ332</f>
        <v>794.65828086419742</v>
      </c>
      <c r="AL332" s="105">
        <f t="shared" ref="AL332:AL395" si="214">AK332/3600</f>
        <v>0.22073841135116595</v>
      </c>
      <c r="AM332" s="98">
        <f>IF(N332 &gt; 0, AI332, )</f>
        <v>7.0289382716049378</v>
      </c>
      <c r="AN332" s="98">
        <f t="shared" si="194"/>
        <v>2343.4311381172838</v>
      </c>
      <c r="AO332" s="98">
        <f t="shared" ref="AO332:AO395" si="215">AN332/3600</f>
        <v>0.65095309392146772</v>
      </c>
      <c r="AP332" s="27">
        <f t="shared" ref="AP332:AP395" si="216">0.95*AJ332</f>
        <v>0</v>
      </c>
      <c r="AQ332" s="27">
        <f t="shared" ref="AQ332:AQ395" si="217">0.96*AP332</f>
        <v>0</v>
      </c>
      <c r="AR332" s="27">
        <f t="shared" ref="AR332:AR395" si="218">0.96*AQ332</f>
        <v>0</v>
      </c>
      <c r="AS332" s="27">
        <f t="shared" ref="AS332:AS395" si="219">0.99*AR332</f>
        <v>0</v>
      </c>
      <c r="AT332" s="27">
        <f t="shared" si="196"/>
        <v>0</v>
      </c>
      <c r="AU332" s="27">
        <f t="shared" si="196"/>
        <v>0</v>
      </c>
      <c r="AV332" s="27">
        <f t="shared" ref="AV332:AV395" si="220">0.95*AU332</f>
        <v>0</v>
      </c>
      <c r="AW332" s="27">
        <f t="shared" ref="AW332:AW395" si="221">AV332</f>
        <v>0</v>
      </c>
      <c r="AX332" s="27">
        <f t="shared" ref="AX332:AX395" si="222">AW332/3600</f>
        <v>0</v>
      </c>
      <c r="AY332" s="27">
        <f>AN332-AW332</f>
        <v>2343.4311381172838</v>
      </c>
      <c r="AZ332" s="110">
        <f t="shared" ref="AZ332:AZ395" si="223">AY332/3600</f>
        <v>0.65095309392146772</v>
      </c>
      <c r="BB332" s="65">
        <v>0</v>
      </c>
      <c r="BC332" s="83">
        <f t="shared" ref="BC332:BC395" si="224">0.9*BB332</f>
        <v>0</v>
      </c>
      <c r="BD332" s="83">
        <f t="shared" ref="BD332:BD395" si="225">0.95*BC332</f>
        <v>0</v>
      </c>
      <c r="BE332" s="83">
        <f t="shared" ref="BE332:BE395" si="226">0.96*BD332</f>
        <v>0</v>
      </c>
      <c r="BF332" s="83">
        <f t="shared" ref="BF332:BF395" si="227">0.94*BE332</f>
        <v>0</v>
      </c>
      <c r="BG332" s="83">
        <f t="shared" ref="BG332:BG395" si="228">BF332</f>
        <v>0</v>
      </c>
    </row>
    <row r="333" spans="2:59">
      <c r="B333" s="9" t="s">
        <v>32</v>
      </c>
      <c r="C333" s="9">
        <v>322</v>
      </c>
      <c r="D333" s="9">
        <v>322</v>
      </c>
      <c r="E333" s="18">
        <v>24.9</v>
      </c>
      <c r="F333" s="66">
        <f t="shared" si="197"/>
        <v>6.916666666666667</v>
      </c>
      <c r="G333" s="17">
        <f t="shared" ref="G333:G396" si="229">($E334-$E332)/2/3.6</f>
        <v>-9.7222222222222612E-2</v>
      </c>
      <c r="H333" s="17">
        <f t="shared" si="198"/>
        <v>161.5</v>
      </c>
      <c r="I333" s="28">
        <f>'Ducati Panigale 1199 data'!$C$8*G333</f>
        <v>-27.027777777777885</v>
      </c>
      <c r="J333" s="28">
        <f>'Ducati Panigale 1199 data'!$C$8*'Ducati Panigale 1199 data'!$C$15*'Ducati Panigale 1199 data'!$C$10</f>
        <v>54.543600000000005</v>
      </c>
      <c r="K333" s="28">
        <f>(0.5*'Ducati Panigale 1199 data'!$C$12)*'Ducati Panigale 1199 data'!$C$14*'Ducati Panigale 1199 data'!$C$11*F333^2</f>
        <v>6.7688013020833342</v>
      </c>
      <c r="L333" s="28">
        <f t="shared" si="199"/>
        <v>34.284623524305452</v>
      </c>
      <c r="M333" s="28">
        <f t="shared" si="195"/>
        <v>237.13531270977938</v>
      </c>
      <c r="N333" s="17">
        <f t="shared" si="200"/>
        <v>0.23713531270977939</v>
      </c>
      <c r="O333" s="105">
        <f t="shared" si="201"/>
        <v>0</v>
      </c>
      <c r="P333" s="105">
        <f t="shared" si="202"/>
        <v>0</v>
      </c>
      <c r="Q333" s="105">
        <f t="shared" ref="Q333:Q396" si="230">P333+Q332</f>
        <v>68.397986192703513</v>
      </c>
      <c r="R333" s="27">
        <f t="shared" si="203"/>
        <v>1.899944060908431E-2</v>
      </c>
      <c r="S333" s="98">
        <f t="shared" si="204"/>
        <v>0.23713531270977939</v>
      </c>
      <c r="T333" s="17">
        <f t="shared" ref="T333:T396" si="231">S333+T332</f>
        <v>234.28596575054323</v>
      </c>
      <c r="U333" s="17">
        <f t="shared" si="205"/>
        <v>6.5079434930706448E-2</v>
      </c>
      <c r="V333" s="17">
        <f t="shared" si="206"/>
        <v>64.978086883068329</v>
      </c>
      <c r="W333" s="17">
        <f t="shared" si="207"/>
        <v>62.378963407745594</v>
      </c>
      <c r="X333" s="17">
        <f t="shared" si="207"/>
        <v>59.883804871435771</v>
      </c>
      <c r="Y333" s="17">
        <f t="shared" si="208"/>
        <v>59.284966822721415</v>
      </c>
      <c r="Z333" s="17">
        <f>Y333/3600</f>
        <v>1.6468046339644837E-2</v>
      </c>
      <c r="AA333" s="17">
        <f>0.96*Y333</f>
        <v>56.913568149812555</v>
      </c>
      <c r="AB333" s="17">
        <f t="shared" si="209"/>
        <v>54.637025423820049</v>
      </c>
      <c r="AC333" s="17">
        <f t="shared" si="210"/>
        <v>51.905174152629044</v>
      </c>
      <c r="AD333" s="17">
        <f t="shared" si="211"/>
        <v>51.905174152629044</v>
      </c>
      <c r="AE333" s="17">
        <f t="shared" ref="AE333:AE396" si="232">AD333/3600</f>
        <v>1.4418103931285845E-2</v>
      </c>
      <c r="AF333" s="17">
        <f>T333-AD333</f>
        <v>182.3807915979142</v>
      </c>
      <c r="AG333" s="17">
        <f t="shared" si="212"/>
        <v>5.0661330999420613E-2</v>
      </c>
      <c r="AH333" s="28">
        <f>0.5*'Ducati Panigale 1199 data'!$C$8*'WLTP class 3 v5'!F333^2</f>
        <v>6649.7986111111113</v>
      </c>
      <c r="AI333" s="17">
        <f t="shared" si="213"/>
        <v>6.6497986111111116</v>
      </c>
      <c r="AJ333" s="17" t="str">
        <f>IF(N333&lt;0, AI333, "0")</f>
        <v>0</v>
      </c>
      <c r="AK333" s="98">
        <f>AK332+AJ333</f>
        <v>794.65828086419742</v>
      </c>
      <c r="AL333" s="105">
        <f t="shared" si="214"/>
        <v>0.22073841135116595</v>
      </c>
      <c r="AM333" s="98">
        <f>IF(N333 &gt; 0, AI333, )</f>
        <v>6.6497986111111116</v>
      </c>
      <c r="AN333" s="98">
        <f t="shared" ref="AN333:AN396" si="233">AM333+AN332</f>
        <v>2350.080936728395</v>
      </c>
      <c r="AO333" s="98">
        <f t="shared" si="215"/>
        <v>0.65280026020233195</v>
      </c>
      <c r="AP333" s="27">
        <f t="shared" si="216"/>
        <v>0</v>
      </c>
      <c r="AQ333" s="27">
        <f t="shared" si="217"/>
        <v>0</v>
      </c>
      <c r="AR333" s="27">
        <f t="shared" si="218"/>
        <v>0</v>
      </c>
      <c r="AS333" s="27">
        <f t="shared" si="219"/>
        <v>0</v>
      </c>
      <c r="AT333" s="27">
        <f t="shared" si="196"/>
        <v>0</v>
      </c>
      <c r="AU333" s="27">
        <f t="shared" si="196"/>
        <v>0</v>
      </c>
      <c r="AV333" s="27">
        <f t="shared" si="220"/>
        <v>0</v>
      </c>
      <c r="AW333" s="27">
        <f t="shared" si="221"/>
        <v>0</v>
      </c>
      <c r="AX333" s="27">
        <f t="shared" si="222"/>
        <v>0</v>
      </c>
      <c r="AY333" s="27">
        <f>AN333-AW333</f>
        <v>2350.080936728395</v>
      </c>
      <c r="AZ333" s="110">
        <f t="shared" si="223"/>
        <v>0.65280026020233195</v>
      </c>
      <c r="BB333" s="65">
        <v>0</v>
      </c>
      <c r="BC333" s="83">
        <f t="shared" si="224"/>
        <v>0</v>
      </c>
      <c r="BD333" s="83">
        <f t="shared" si="225"/>
        <v>0</v>
      </c>
      <c r="BE333" s="83">
        <f t="shared" si="226"/>
        <v>0</v>
      </c>
      <c r="BF333" s="83">
        <f t="shared" si="227"/>
        <v>0</v>
      </c>
      <c r="BG333" s="83">
        <f t="shared" si="228"/>
        <v>0</v>
      </c>
    </row>
    <row r="334" spans="2:59">
      <c r="B334" s="9" t="s">
        <v>32</v>
      </c>
      <c r="C334" s="9">
        <v>323</v>
      </c>
      <c r="D334" s="9">
        <v>323</v>
      </c>
      <c r="E334" s="18">
        <v>24.9</v>
      </c>
      <c r="F334" s="66">
        <f t="shared" si="197"/>
        <v>6.916666666666667</v>
      </c>
      <c r="G334" s="17">
        <f t="shared" si="229"/>
        <v>-8.3333333333333037E-2</v>
      </c>
      <c r="H334" s="17">
        <f t="shared" si="198"/>
        <v>162</v>
      </c>
      <c r="I334" s="28">
        <f>'Ducati Panigale 1199 data'!$C$8*G334</f>
        <v>-23.166666666666586</v>
      </c>
      <c r="J334" s="28">
        <f>'Ducati Panigale 1199 data'!$C$8*'Ducati Panigale 1199 data'!$C$15*'Ducati Panigale 1199 data'!$C$10</f>
        <v>54.543600000000005</v>
      </c>
      <c r="K334" s="28">
        <f>(0.5*'Ducati Panigale 1199 data'!$C$12)*'Ducati Panigale 1199 data'!$C$14*'Ducati Panigale 1199 data'!$C$11*F334^2</f>
        <v>6.7688013020833342</v>
      </c>
      <c r="L334" s="28">
        <f t="shared" si="199"/>
        <v>38.145734635416751</v>
      </c>
      <c r="M334" s="28">
        <f t="shared" si="195"/>
        <v>263.84133122829923</v>
      </c>
      <c r="N334" s="17">
        <f t="shared" si="200"/>
        <v>0.26384133122829923</v>
      </c>
      <c r="O334" s="105">
        <f t="shared" si="201"/>
        <v>0</v>
      </c>
      <c r="P334" s="105">
        <f t="shared" si="202"/>
        <v>0</v>
      </c>
      <c r="Q334" s="105">
        <f t="shared" si="230"/>
        <v>68.397986192703513</v>
      </c>
      <c r="R334" s="27">
        <f t="shared" si="203"/>
        <v>1.899944060908431E-2</v>
      </c>
      <c r="S334" s="98">
        <f t="shared" si="204"/>
        <v>0.26384133122829923</v>
      </c>
      <c r="T334" s="17">
        <f t="shared" si="231"/>
        <v>234.54980708177152</v>
      </c>
      <c r="U334" s="17">
        <f t="shared" si="205"/>
        <v>6.5152724189380978E-2</v>
      </c>
      <c r="V334" s="17">
        <f t="shared" si="206"/>
        <v>64.978086883068329</v>
      </c>
      <c r="W334" s="17">
        <f t="shared" si="207"/>
        <v>62.378963407745594</v>
      </c>
      <c r="X334" s="17">
        <f t="shared" si="207"/>
        <v>59.883804871435771</v>
      </c>
      <c r="Y334" s="17">
        <f t="shared" si="208"/>
        <v>59.284966822721415</v>
      </c>
      <c r="Z334" s="17">
        <f>Y334/3600</f>
        <v>1.6468046339644837E-2</v>
      </c>
      <c r="AA334" s="17">
        <f>0.96*Y334</f>
        <v>56.913568149812555</v>
      </c>
      <c r="AB334" s="17">
        <f t="shared" si="209"/>
        <v>54.637025423820049</v>
      </c>
      <c r="AC334" s="17">
        <f t="shared" si="210"/>
        <v>51.905174152629044</v>
      </c>
      <c r="AD334" s="17">
        <f t="shared" si="211"/>
        <v>51.905174152629044</v>
      </c>
      <c r="AE334" s="17">
        <f t="shared" si="232"/>
        <v>1.4418103931285845E-2</v>
      </c>
      <c r="AF334" s="17">
        <f>T334-AD334</f>
        <v>182.64463292914246</v>
      </c>
      <c r="AG334" s="17">
        <f t="shared" si="212"/>
        <v>5.073462025809513E-2</v>
      </c>
      <c r="AH334" s="28">
        <f>0.5*'Ducati Panigale 1199 data'!$C$8*'WLTP class 3 v5'!F334^2</f>
        <v>6649.7986111111113</v>
      </c>
      <c r="AI334" s="17">
        <f t="shared" si="213"/>
        <v>6.6497986111111116</v>
      </c>
      <c r="AJ334" s="17" t="str">
        <f>IF(N334&lt;0, AI334, "0")</f>
        <v>0</v>
      </c>
      <c r="AK334" s="98">
        <f>AK333+AJ334</f>
        <v>794.65828086419742</v>
      </c>
      <c r="AL334" s="105">
        <f t="shared" si="214"/>
        <v>0.22073841135116595</v>
      </c>
      <c r="AM334" s="98">
        <f>IF(N334 &gt; 0, AI334, )</f>
        <v>6.6497986111111116</v>
      </c>
      <c r="AN334" s="98">
        <f t="shared" si="233"/>
        <v>2356.7307353395063</v>
      </c>
      <c r="AO334" s="98">
        <f t="shared" si="215"/>
        <v>0.65464742648319618</v>
      </c>
      <c r="AP334" s="27">
        <f t="shared" si="216"/>
        <v>0</v>
      </c>
      <c r="AQ334" s="27">
        <f t="shared" si="217"/>
        <v>0</v>
      </c>
      <c r="AR334" s="27">
        <f t="shared" si="218"/>
        <v>0</v>
      </c>
      <c r="AS334" s="27">
        <f t="shared" si="219"/>
        <v>0</v>
      </c>
      <c r="AT334" s="27">
        <f t="shared" si="196"/>
        <v>0</v>
      </c>
      <c r="AU334" s="27">
        <f t="shared" si="196"/>
        <v>0</v>
      </c>
      <c r="AV334" s="27">
        <f t="shared" si="220"/>
        <v>0</v>
      </c>
      <c r="AW334" s="27">
        <f t="shared" si="221"/>
        <v>0</v>
      </c>
      <c r="AX334" s="27">
        <f t="shared" si="222"/>
        <v>0</v>
      </c>
      <c r="AY334" s="27">
        <f>AN334-AW334</f>
        <v>2356.7307353395063</v>
      </c>
      <c r="AZ334" s="110">
        <f t="shared" si="223"/>
        <v>0.65464742648319618</v>
      </c>
      <c r="BB334" s="65">
        <v>0</v>
      </c>
      <c r="BC334" s="83">
        <f t="shared" si="224"/>
        <v>0</v>
      </c>
      <c r="BD334" s="83">
        <f t="shared" si="225"/>
        <v>0</v>
      </c>
      <c r="BE334" s="83">
        <f t="shared" si="226"/>
        <v>0</v>
      </c>
      <c r="BF334" s="83">
        <f t="shared" si="227"/>
        <v>0</v>
      </c>
      <c r="BG334" s="83">
        <f t="shared" si="228"/>
        <v>0</v>
      </c>
    </row>
    <row r="335" spans="2:59">
      <c r="B335" s="9" t="s">
        <v>32</v>
      </c>
      <c r="C335" s="9">
        <v>324</v>
      </c>
      <c r="D335" s="9">
        <v>324</v>
      </c>
      <c r="E335" s="18">
        <v>24.3</v>
      </c>
      <c r="F335" s="66">
        <f t="shared" si="197"/>
        <v>6.75</v>
      </c>
      <c r="G335" s="17">
        <f t="shared" si="229"/>
        <v>-0.1388888888888889</v>
      </c>
      <c r="H335" s="17">
        <f t="shared" si="198"/>
        <v>162.5</v>
      </c>
      <c r="I335" s="28">
        <f>'Ducati Panigale 1199 data'!$C$8*G335</f>
        <v>-38.611111111111114</v>
      </c>
      <c r="J335" s="28">
        <f>'Ducati Panigale 1199 data'!$C$8*'Ducati Panigale 1199 data'!$C$15*'Ducati Panigale 1199 data'!$C$10</f>
        <v>54.543600000000005</v>
      </c>
      <c r="K335" s="28">
        <f>(0.5*'Ducati Panigale 1199 data'!$C$12)*'Ducati Panigale 1199 data'!$C$14*'Ducati Panigale 1199 data'!$C$11*F335^2</f>
        <v>6.4465242187500005</v>
      </c>
      <c r="L335" s="28">
        <f t="shared" si="199"/>
        <v>22.37901310763889</v>
      </c>
      <c r="M335" s="28">
        <f t="shared" si="195"/>
        <v>151.05833847656251</v>
      </c>
      <c r="N335" s="17">
        <f t="shared" si="200"/>
        <v>0.1510583384765625</v>
      </c>
      <c r="O335" s="105">
        <f t="shared" si="201"/>
        <v>0</v>
      </c>
      <c r="P335" s="105">
        <f t="shared" si="202"/>
        <v>0</v>
      </c>
      <c r="Q335" s="105">
        <f t="shared" si="230"/>
        <v>68.397986192703513</v>
      </c>
      <c r="R335" s="27">
        <f t="shared" si="203"/>
        <v>1.899944060908431E-2</v>
      </c>
      <c r="S335" s="98">
        <f t="shared" si="204"/>
        <v>0.1510583384765625</v>
      </c>
      <c r="T335" s="17">
        <f t="shared" si="231"/>
        <v>234.70086542024808</v>
      </c>
      <c r="U335" s="17">
        <f t="shared" si="205"/>
        <v>6.5194684838957795E-2</v>
      </c>
      <c r="V335" s="17">
        <f t="shared" si="206"/>
        <v>64.978086883068329</v>
      </c>
      <c r="W335" s="17">
        <f t="shared" si="207"/>
        <v>62.378963407745594</v>
      </c>
      <c r="X335" s="17">
        <f t="shared" si="207"/>
        <v>59.883804871435771</v>
      </c>
      <c r="Y335" s="17">
        <f t="shared" si="208"/>
        <v>59.284966822721415</v>
      </c>
      <c r="Z335" s="17">
        <f>Y335/3600</f>
        <v>1.6468046339644837E-2</v>
      </c>
      <c r="AA335" s="17">
        <f>0.96*Y335</f>
        <v>56.913568149812555</v>
      </c>
      <c r="AB335" s="17">
        <f t="shared" si="209"/>
        <v>54.637025423820049</v>
      </c>
      <c r="AC335" s="17">
        <f t="shared" si="210"/>
        <v>51.905174152629044</v>
      </c>
      <c r="AD335" s="17">
        <f t="shared" si="211"/>
        <v>51.905174152629044</v>
      </c>
      <c r="AE335" s="17">
        <f t="shared" si="232"/>
        <v>1.4418103931285845E-2</v>
      </c>
      <c r="AF335" s="17">
        <f>T335-AD335</f>
        <v>182.79569126761902</v>
      </c>
      <c r="AG335" s="17">
        <f t="shared" si="212"/>
        <v>5.0776580907671953E-2</v>
      </c>
      <c r="AH335" s="28">
        <f>0.5*'Ducati Panigale 1199 data'!$C$8*'WLTP class 3 v5'!F335^2</f>
        <v>6333.1875</v>
      </c>
      <c r="AI335" s="17">
        <f t="shared" si="213"/>
        <v>6.3331875000000002</v>
      </c>
      <c r="AJ335" s="17" t="str">
        <f>IF(N335&lt;0, AI335, "0")</f>
        <v>0</v>
      </c>
      <c r="AK335" s="98">
        <f>AK334+AJ335</f>
        <v>794.65828086419742</v>
      </c>
      <c r="AL335" s="105">
        <f t="shared" si="214"/>
        <v>0.22073841135116595</v>
      </c>
      <c r="AM335" s="98">
        <f>IF(N335 &gt; 0, AI335, )</f>
        <v>6.3331875000000002</v>
      </c>
      <c r="AN335" s="98">
        <f t="shared" si="233"/>
        <v>2363.0639228395062</v>
      </c>
      <c r="AO335" s="98">
        <f t="shared" si="215"/>
        <v>0.65640664523319614</v>
      </c>
      <c r="AP335" s="27">
        <f t="shared" si="216"/>
        <v>0</v>
      </c>
      <c r="AQ335" s="27">
        <f t="shared" si="217"/>
        <v>0</v>
      </c>
      <c r="AR335" s="27">
        <f t="shared" si="218"/>
        <v>0</v>
      </c>
      <c r="AS335" s="27">
        <f t="shared" si="219"/>
        <v>0</v>
      </c>
      <c r="AT335" s="27">
        <f t="shared" si="196"/>
        <v>0</v>
      </c>
      <c r="AU335" s="27">
        <f t="shared" si="196"/>
        <v>0</v>
      </c>
      <c r="AV335" s="27">
        <f t="shared" si="220"/>
        <v>0</v>
      </c>
      <c r="AW335" s="27">
        <f t="shared" si="221"/>
        <v>0</v>
      </c>
      <c r="AX335" s="27">
        <f t="shared" si="222"/>
        <v>0</v>
      </c>
      <c r="AY335" s="27">
        <f>AN335-AW335</f>
        <v>2363.0639228395062</v>
      </c>
      <c r="AZ335" s="110">
        <f t="shared" si="223"/>
        <v>0.65640664523319614</v>
      </c>
      <c r="BB335" s="65">
        <v>0</v>
      </c>
      <c r="BC335" s="83">
        <f t="shared" si="224"/>
        <v>0</v>
      </c>
      <c r="BD335" s="83">
        <f t="shared" si="225"/>
        <v>0</v>
      </c>
      <c r="BE335" s="83">
        <f t="shared" si="226"/>
        <v>0</v>
      </c>
      <c r="BF335" s="83">
        <f t="shared" si="227"/>
        <v>0</v>
      </c>
      <c r="BG335" s="83">
        <f t="shared" si="228"/>
        <v>0</v>
      </c>
    </row>
    <row r="336" spans="2:59">
      <c r="B336" s="9" t="s">
        <v>32</v>
      </c>
      <c r="C336" s="9">
        <v>325</v>
      </c>
      <c r="D336" s="9">
        <v>325</v>
      </c>
      <c r="E336" s="18">
        <v>23.9</v>
      </c>
      <c r="F336" s="66">
        <f t="shared" si="197"/>
        <v>6.6388888888888893</v>
      </c>
      <c r="G336" s="17">
        <f t="shared" si="229"/>
        <v>-5.5555555555555851E-2</v>
      </c>
      <c r="H336" s="17">
        <f t="shared" si="198"/>
        <v>163</v>
      </c>
      <c r="I336" s="28">
        <f>'Ducati Panigale 1199 data'!$C$8*G336</f>
        <v>-15.444444444444526</v>
      </c>
      <c r="J336" s="28">
        <f>'Ducati Panigale 1199 data'!$C$8*'Ducati Panigale 1199 data'!$C$15*'Ducati Panigale 1199 data'!$C$10</f>
        <v>54.543600000000005</v>
      </c>
      <c r="K336" s="28">
        <f>(0.5*'Ducati Panigale 1199 data'!$C$12)*'Ducati Panigale 1199 data'!$C$14*'Ducati Panigale 1199 data'!$C$11*F336^2</f>
        <v>6.2360397280092608</v>
      </c>
      <c r="L336" s="28">
        <f t="shared" si="199"/>
        <v>45.335195283564737</v>
      </c>
      <c r="M336" s="28">
        <f t="shared" si="195"/>
        <v>300.97532424366591</v>
      </c>
      <c r="N336" s="17">
        <f t="shared" si="200"/>
        <v>0.30097532424366591</v>
      </c>
      <c r="O336" s="105">
        <f t="shared" si="201"/>
        <v>0</v>
      </c>
      <c r="P336" s="105">
        <f t="shared" si="202"/>
        <v>0</v>
      </c>
      <c r="Q336" s="105">
        <f t="shared" si="230"/>
        <v>68.397986192703513</v>
      </c>
      <c r="R336" s="27">
        <f t="shared" si="203"/>
        <v>1.899944060908431E-2</v>
      </c>
      <c r="S336" s="98">
        <f t="shared" si="204"/>
        <v>0.30097532424366591</v>
      </c>
      <c r="T336" s="17">
        <f t="shared" si="231"/>
        <v>235.00184074449174</v>
      </c>
      <c r="U336" s="17">
        <f t="shared" si="205"/>
        <v>6.5278289095692152E-2</v>
      </c>
      <c r="V336" s="17">
        <f t="shared" si="206"/>
        <v>64.978086883068329</v>
      </c>
      <c r="W336" s="17">
        <f t="shared" si="207"/>
        <v>62.378963407745594</v>
      </c>
      <c r="X336" s="17">
        <f t="shared" si="207"/>
        <v>59.883804871435771</v>
      </c>
      <c r="Y336" s="17">
        <f t="shared" si="208"/>
        <v>59.284966822721415</v>
      </c>
      <c r="Z336" s="17">
        <f>Y336/3600</f>
        <v>1.6468046339644837E-2</v>
      </c>
      <c r="AA336" s="17">
        <f>0.96*Y336</f>
        <v>56.913568149812555</v>
      </c>
      <c r="AB336" s="17">
        <f t="shared" si="209"/>
        <v>54.637025423820049</v>
      </c>
      <c r="AC336" s="17">
        <f t="shared" si="210"/>
        <v>51.905174152629044</v>
      </c>
      <c r="AD336" s="17">
        <f t="shared" si="211"/>
        <v>51.905174152629044</v>
      </c>
      <c r="AE336" s="17">
        <f t="shared" si="232"/>
        <v>1.4418103931285845E-2</v>
      </c>
      <c r="AF336" s="17">
        <f>T336-AD336</f>
        <v>183.09666659186269</v>
      </c>
      <c r="AG336" s="17">
        <f t="shared" si="212"/>
        <v>5.0860185164406303E-2</v>
      </c>
      <c r="AH336" s="28">
        <f>0.5*'Ducati Panigale 1199 data'!$C$8*'WLTP class 3 v5'!F336^2</f>
        <v>6126.4035493827168</v>
      </c>
      <c r="AI336" s="17">
        <f t="shared" si="213"/>
        <v>6.1264035493827169</v>
      </c>
      <c r="AJ336" s="17" t="str">
        <f>IF(N336&lt;0, AI336, "0")</f>
        <v>0</v>
      </c>
      <c r="AK336" s="98">
        <f>AK335+AJ336</f>
        <v>794.65828086419742</v>
      </c>
      <c r="AL336" s="105">
        <f t="shared" si="214"/>
        <v>0.22073841135116595</v>
      </c>
      <c r="AM336" s="98">
        <f>IF(N336 &gt; 0, AI336, )</f>
        <v>6.1264035493827169</v>
      </c>
      <c r="AN336" s="98">
        <f t="shared" si="233"/>
        <v>2369.1903263888889</v>
      </c>
      <c r="AO336" s="98">
        <f t="shared" si="215"/>
        <v>0.65810842399691361</v>
      </c>
      <c r="AP336" s="27">
        <f t="shared" si="216"/>
        <v>0</v>
      </c>
      <c r="AQ336" s="27">
        <f t="shared" si="217"/>
        <v>0</v>
      </c>
      <c r="AR336" s="27">
        <f t="shared" si="218"/>
        <v>0</v>
      </c>
      <c r="AS336" s="27">
        <f t="shared" si="219"/>
        <v>0</v>
      </c>
      <c r="AT336" s="27">
        <f t="shared" si="196"/>
        <v>0</v>
      </c>
      <c r="AU336" s="27">
        <f t="shared" si="196"/>
        <v>0</v>
      </c>
      <c r="AV336" s="27">
        <f t="shared" si="220"/>
        <v>0</v>
      </c>
      <c r="AW336" s="27">
        <f t="shared" si="221"/>
        <v>0</v>
      </c>
      <c r="AX336" s="27">
        <f t="shared" si="222"/>
        <v>0</v>
      </c>
      <c r="AY336" s="27">
        <f>AN336-AW336</f>
        <v>2369.1903263888889</v>
      </c>
      <c r="AZ336" s="110">
        <f t="shared" si="223"/>
        <v>0.65810842399691361</v>
      </c>
      <c r="BB336" s="65">
        <v>0</v>
      </c>
      <c r="BC336" s="83">
        <f t="shared" si="224"/>
        <v>0</v>
      </c>
      <c r="BD336" s="83">
        <f t="shared" si="225"/>
        <v>0</v>
      </c>
      <c r="BE336" s="83">
        <f t="shared" si="226"/>
        <v>0</v>
      </c>
      <c r="BF336" s="83">
        <f t="shared" si="227"/>
        <v>0</v>
      </c>
      <c r="BG336" s="83">
        <f t="shared" si="228"/>
        <v>0</v>
      </c>
    </row>
    <row r="337" spans="2:59">
      <c r="B337" s="9" t="s">
        <v>32</v>
      </c>
      <c r="C337" s="9">
        <v>326</v>
      </c>
      <c r="D337" s="9">
        <v>326</v>
      </c>
      <c r="E337" s="18">
        <v>23.9</v>
      </c>
      <c r="F337" s="66">
        <f t="shared" si="197"/>
        <v>6.6388888888888893</v>
      </c>
      <c r="G337" s="17">
        <f t="shared" si="229"/>
        <v>-4.1666666666666269E-2</v>
      </c>
      <c r="H337" s="17">
        <f t="shared" si="198"/>
        <v>163.5</v>
      </c>
      <c r="I337" s="28">
        <f>'Ducati Panigale 1199 data'!$C$8*G337</f>
        <v>-11.583333333333222</v>
      </c>
      <c r="J337" s="28">
        <f>'Ducati Panigale 1199 data'!$C$8*'Ducati Panigale 1199 data'!$C$15*'Ducati Panigale 1199 data'!$C$10</f>
        <v>54.543600000000005</v>
      </c>
      <c r="K337" s="28">
        <f>(0.5*'Ducati Panigale 1199 data'!$C$12)*'Ducati Panigale 1199 data'!$C$14*'Ducati Panigale 1199 data'!$C$11*F337^2</f>
        <v>6.2360397280092608</v>
      </c>
      <c r="L337" s="28">
        <f t="shared" si="199"/>
        <v>49.196306394676043</v>
      </c>
      <c r="M337" s="28">
        <f t="shared" si="195"/>
        <v>326.60881189798818</v>
      </c>
      <c r="N337" s="17">
        <f t="shared" si="200"/>
        <v>0.32660881189798818</v>
      </c>
      <c r="O337" s="105">
        <f t="shared" si="201"/>
        <v>0</v>
      </c>
      <c r="P337" s="105">
        <f t="shared" si="202"/>
        <v>0</v>
      </c>
      <c r="Q337" s="105">
        <f t="shared" si="230"/>
        <v>68.397986192703513</v>
      </c>
      <c r="R337" s="27">
        <f t="shared" si="203"/>
        <v>1.899944060908431E-2</v>
      </c>
      <c r="S337" s="98">
        <f t="shared" si="204"/>
        <v>0.32660881189798818</v>
      </c>
      <c r="T337" s="17">
        <f t="shared" si="231"/>
        <v>235.32844955638973</v>
      </c>
      <c r="U337" s="17">
        <f t="shared" si="205"/>
        <v>6.5369013765663814E-2</v>
      </c>
      <c r="V337" s="17">
        <f t="shared" si="206"/>
        <v>64.978086883068329</v>
      </c>
      <c r="W337" s="17">
        <f t="shared" si="207"/>
        <v>62.378963407745594</v>
      </c>
      <c r="X337" s="17">
        <f t="shared" si="207"/>
        <v>59.883804871435771</v>
      </c>
      <c r="Y337" s="17">
        <f t="shared" si="208"/>
        <v>59.284966822721415</v>
      </c>
      <c r="Z337" s="17">
        <f>Y337/3600</f>
        <v>1.6468046339644837E-2</v>
      </c>
      <c r="AA337" s="17">
        <f>0.96*Y337</f>
        <v>56.913568149812555</v>
      </c>
      <c r="AB337" s="17">
        <f t="shared" si="209"/>
        <v>54.637025423820049</v>
      </c>
      <c r="AC337" s="17">
        <f t="shared" si="210"/>
        <v>51.905174152629044</v>
      </c>
      <c r="AD337" s="17">
        <f t="shared" si="211"/>
        <v>51.905174152629044</v>
      </c>
      <c r="AE337" s="17">
        <f t="shared" si="232"/>
        <v>1.4418103931285845E-2</v>
      </c>
      <c r="AF337" s="17">
        <f>T337-AD337</f>
        <v>183.42327540376067</v>
      </c>
      <c r="AG337" s="17">
        <f t="shared" si="212"/>
        <v>5.0950909834377965E-2</v>
      </c>
      <c r="AH337" s="28">
        <f>0.5*'Ducati Panigale 1199 data'!$C$8*'WLTP class 3 v5'!F337^2</f>
        <v>6126.4035493827168</v>
      </c>
      <c r="AI337" s="17">
        <f t="shared" si="213"/>
        <v>6.1264035493827169</v>
      </c>
      <c r="AJ337" s="17" t="str">
        <f>IF(N337&lt;0, AI337, "0")</f>
        <v>0</v>
      </c>
      <c r="AK337" s="98">
        <f>AK336+AJ337</f>
        <v>794.65828086419742</v>
      </c>
      <c r="AL337" s="105">
        <f t="shared" si="214"/>
        <v>0.22073841135116595</v>
      </c>
      <c r="AM337" s="98">
        <f>IF(N337 &gt; 0, AI337, )</f>
        <v>6.1264035493827169</v>
      </c>
      <c r="AN337" s="98">
        <f t="shared" si="233"/>
        <v>2375.3167299382717</v>
      </c>
      <c r="AO337" s="98">
        <f t="shared" si="215"/>
        <v>0.65981020276063107</v>
      </c>
      <c r="AP337" s="27">
        <f t="shared" si="216"/>
        <v>0</v>
      </c>
      <c r="AQ337" s="27">
        <f t="shared" si="217"/>
        <v>0</v>
      </c>
      <c r="AR337" s="27">
        <f t="shared" si="218"/>
        <v>0</v>
      </c>
      <c r="AS337" s="27">
        <f t="shared" si="219"/>
        <v>0</v>
      </c>
      <c r="AT337" s="27">
        <f t="shared" si="196"/>
        <v>0</v>
      </c>
      <c r="AU337" s="27">
        <f t="shared" si="196"/>
        <v>0</v>
      </c>
      <c r="AV337" s="27">
        <f t="shared" si="220"/>
        <v>0</v>
      </c>
      <c r="AW337" s="27">
        <f t="shared" si="221"/>
        <v>0</v>
      </c>
      <c r="AX337" s="27">
        <f t="shared" si="222"/>
        <v>0</v>
      </c>
      <c r="AY337" s="27">
        <f>AN337-AW337</f>
        <v>2375.3167299382717</v>
      </c>
      <c r="AZ337" s="110">
        <f t="shared" si="223"/>
        <v>0.65981020276063107</v>
      </c>
      <c r="BB337" s="65">
        <v>0</v>
      </c>
      <c r="BC337" s="83">
        <f t="shared" si="224"/>
        <v>0</v>
      </c>
      <c r="BD337" s="83">
        <f t="shared" si="225"/>
        <v>0</v>
      </c>
      <c r="BE337" s="83">
        <f t="shared" si="226"/>
        <v>0</v>
      </c>
      <c r="BF337" s="83">
        <f t="shared" si="227"/>
        <v>0</v>
      </c>
      <c r="BG337" s="83">
        <f t="shared" si="228"/>
        <v>0</v>
      </c>
    </row>
    <row r="338" spans="2:59">
      <c r="B338" s="9" t="s">
        <v>32</v>
      </c>
      <c r="C338" s="9">
        <v>327</v>
      </c>
      <c r="D338" s="9">
        <v>327</v>
      </c>
      <c r="E338" s="18">
        <v>23.6</v>
      </c>
      <c r="F338" s="66">
        <f t="shared" si="197"/>
        <v>6.5555555555555554</v>
      </c>
      <c r="G338" s="17">
        <f t="shared" si="229"/>
        <v>-8.3333333333333037E-2</v>
      </c>
      <c r="H338" s="17">
        <f t="shared" si="198"/>
        <v>164</v>
      </c>
      <c r="I338" s="28">
        <f>'Ducati Panigale 1199 data'!$C$8*G338</f>
        <v>-23.166666666666586</v>
      </c>
      <c r="J338" s="28">
        <f>'Ducati Panigale 1199 data'!$C$8*'Ducati Panigale 1199 data'!$C$15*'Ducati Panigale 1199 data'!$C$10</f>
        <v>54.543600000000005</v>
      </c>
      <c r="K338" s="28">
        <f>(0.5*'Ducati Panigale 1199 data'!$C$12)*'Ducati Panigale 1199 data'!$C$14*'Ducati Panigale 1199 data'!$C$11*F338^2</f>
        <v>6.0804689814814816</v>
      </c>
      <c r="L338" s="28">
        <f t="shared" si="199"/>
        <v>37.4574023148149</v>
      </c>
      <c r="M338" s="28">
        <f t="shared" si="195"/>
        <v>245.55408184156434</v>
      </c>
      <c r="N338" s="17">
        <f t="shared" si="200"/>
        <v>0.24555408184156435</v>
      </c>
      <c r="O338" s="105">
        <f t="shared" si="201"/>
        <v>0</v>
      </c>
      <c r="P338" s="105">
        <f t="shared" si="202"/>
        <v>0</v>
      </c>
      <c r="Q338" s="105">
        <f t="shared" si="230"/>
        <v>68.397986192703513</v>
      </c>
      <c r="R338" s="27">
        <f t="shared" si="203"/>
        <v>1.899944060908431E-2</v>
      </c>
      <c r="S338" s="98">
        <f t="shared" si="204"/>
        <v>0.24555408184156435</v>
      </c>
      <c r="T338" s="17">
        <f t="shared" si="231"/>
        <v>235.57400363823129</v>
      </c>
      <c r="U338" s="17">
        <f t="shared" si="205"/>
        <v>6.5437223232842026E-2</v>
      </c>
      <c r="V338" s="17">
        <f t="shared" si="206"/>
        <v>64.978086883068329</v>
      </c>
      <c r="W338" s="17">
        <f t="shared" si="207"/>
        <v>62.378963407745594</v>
      </c>
      <c r="X338" s="17">
        <f t="shared" si="207"/>
        <v>59.883804871435771</v>
      </c>
      <c r="Y338" s="17">
        <f t="shared" si="208"/>
        <v>59.284966822721415</v>
      </c>
      <c r="Z338" s="17">
        <f>Y338/3600</f>
        <v>1.6468046339644837E-2</v>
      </c>
      <c r="AA338" s="17">
        <f>0.96*Y338</f>
        <v>56.913568149812555</v>
      </c>
      <c r="AB338" s="17">
        <f t="shared" si="209"/>
        <v>54.637025423820049</v>
      </c>
      <c r="AC338" s="17">
        <f t="shared" si="210"/>
        <v>51.905174152629044</v>
      </c>
      <c r="AD338" s="17">
        <f t="shared" si="211"/>
        <v>51.905174152629044</v>
      </c>
      <c r="AE338" s="17">
        <f t="shared" si="232"/>
        <v>1.4418103931285845E-2</v>
      </c>
      <c r="AF338" s="17">
        <f>T338-AD338</f>
        <v>183.66882948560226</v>
      </c>
      <c r="AG338" s="17">
        <f t="shared" si="212"/>
        <v>5.1019119301556184E-2</v>
      </c>
      <c r="AH338" s="28">
        <f>0.5*'Ducati Panigale 1199 data'!$C$8*'WLTP class 3 v5'!F338^2</f>
        <v>5973.5679012345672</v>
      </c>
      <c r="AI338" s="17">
        <f t="shared" si="213"/>
        <v>5.973567901234567</v>
      </c>
      <c r="AJ338" s="17" t="str">
        <f>IF(N338&lt;0, AI338, "0")</f>
        <v>0</v>
      </c>
      <c r="AK338" s="98">
        <f>AK337+AJ338</f>
        <v>794.65828086419742</v>
      </c>
      <c r="AL338" s="105">
        <f t="shared" si="214"/>
        <v>0.22073841135116595</v>
      </c>
      <c r="AM338" s="98">
        <f>IF(N338 &gt; 0, AI338, )</f>
        <v>5.973567901234567</v>
      </c>
      <c r="AN338" s="98">
        <f t="shared" si="233"/>
        <v>2381.2902978395064</v>
      </c>
      <c r="AO338" s="98">
        <f t="shared" si="215"/>
        <v>0.66146952717764063</v>
      </c>
      <c r="AP338" s="27">
        <f t="shared" si="216"/>
        <v>0</v>
      </c>
      <c r="AQ338" s="27">
        <f t="shared" si="217"/>
        <v>0</v>
      </c>
      <c r="AR338" s="27">
        <f t="shared" si="218"/>
        <v>0</v>
      </c>
      <c r="AS338" s="27">
        <f t="shared" si="219"/>
        <v>0</v>
      </c>
      <c r="AT338" s="27">
        <f t="shared" si="196"/>
        <v>0</v>
      </c>
      <c r="AU338" s="27">
        <f t="shared" si="196"/>
        <v>0</v>
      </c>
      <c r="AV338" s="27">
        <f t="shared" si="220"/>
        <v>0</v>
      </c>
      <c r="AW338" s="27">
        <f t="shared" si="221"/>
        <v>0</v>
      </c>
      <c r="AX338" s="27">
        <f t="shared" si="222"/>
        <v>0</v>
      </c>
      <c r="AY338" s="27">
        <f>AN338-AW338</f>
        <v>2381.2902978395064</v>
      </c>
      <c r="AZ338" s="110">
        <f t="shared" si="223"/>
        <v>0.66146952717764063</v>
      </c>
      <c r="BB338" s="65">
        <v>0</v>
      </c>
      <c r="BC338" s="83">
        <f t="shared" si="224"/>
        <v>0</v>
      </c>
      <c r="BD338" s="83">
        <f t="shared" si="225"/>
        <v>0</v>
      </c>
      <c r="BE338" s="83">
        <f t="shared" si="226"/>
        <v>0</v>
      </c>
      <c r="BF338" s="83">
        <f t="shared" si="227"/>
        <v>0</v>
      </c>
      <c r="BG338" s="83">
        <f t="shared" si="228"/>
        <v>0</v>
      </c>
    </row>
    <row r="339" spans="2:59">
      <c r="B339" s="9" t="s">
        <v>32</v>
      </c>
      <c r="C339" s="9">
        <v>328</v>
      </c>
      <c r="D339" s="9">
        <v>328</v>
      </c>
      <c r="E339" s="18">
        <v>23.3</v>
      </c>
      <c r="F339" s="66">
        <f t="shared" si="197"/>
        <v>6.4722222222222223</v>
      </c>
      <c r="G339" s="17">
        <f t="shared" si="229"/>
        <v>-0.43055555555555575</v>
      </c>
      <c r="H339" s="17">
        <f t="shared" si="198"/>
        <v>164.5</v>
      </c>
      <c r="I339" s="28">
        <f>'Ducati Panigale 1199 data'!$C$8*G339</f>
        <v>-119.6944444444445</v>
      </c>
      <c r="J339" s="28">
        <f>'Ducati Panigale 1199 data'!$C$8*'Ducati Panigale 1199 data'!$C$15*'Ducati Panigale 1199 data'!$C$10</f>
        <v>54.543600000000005</v>
      </c>
      <c r="K339" s="28">
        <f>(0.5*'Ducati Panigale 1199 data'!$C$12)*'Ducati Panigale 1199 data'!$C$14*'Ducati Panigale 1199 data'!$C$11*F339^2</f>
        <v>5.9268633391203718</v>
      </c>
      <c r="L339" s="28">
        <f t="shared" si="199"/>
        <v>-59.223981105324114</v>
      </c>
      <c r="M339" s="28">
        <f t="shared" si="195"/>
        <v>-383.31076659834775</v>
      </c>
      <c r="N339" s="17">
        <f t="shared" si="200"/>
        <v>-0.38331076659834773</v>
      </c>
      <c r="O339" s="105">
        <f t="shared" si="201"/>
        <v>-0.38331076659834773</v>
      </c>
      <c r="P339" s="105">
        <f t="shared" si="202"/>
        <v>0.38331076659834773</v>
      </c>
      <c r="Q339" s="105">
        <f t="shared" si="230"/>
        <v>68.781296959301855</v>
      </c>
      <c r="R339" s="27">
        <f t="shared" si="203"/>
        <v>1.9105915822028294E-2</v>
      </c>
      <c r="S339" s="98">
        <f t="shared" si="204"/>
        <v>0</v>
      </c>
      <c r="T339" s="17">
        <f t="shared" si="231"/>
        <v>235.57400363823129</v>
      </c>
      <c r="U339" s="17">
        <f t="shared" si="205"/>
        <v>6.5437223232842026E-2</v>
      </c>
      <c r="V339" s="17">
        <f t="shared" si="206"/>
        <v>65.342232111336756</v>
      </c>
      <c r="W339" s="17">
        <f t="shared" si="207"/>
        <v>62.728542826883285</v>
      </c>
      <c r="X339" s="17">
        <f t="shared" si="207"/>
        <v>60.219401113807947</v>
      </c>
      <c r="Y339" s="17">
        <f t="shared" si="208"/>
        <v>59.617207102669866</v>
      </c>
      <c r="Z339" s="17">
        <f>Y339/3600</f>
        <v>1.6560335306297184E-2</v>
      </c>
      <c r="AA339" s="17">
        <f>0.96*Y339</f>
        <v>57.232518818563072</v>
      </c>
      <c r="AB339" s="17">
        <f t="shared" si="209"/>
        <v>54.943218065820545</v>
      </c>
      <c r="AC339" s="17">
        <f t="shared" si="210"/>
        <v>52.196057162529513</v>
      </c>
      <c r="AD339" s="17">
        <f t="shared" si="211"/>
        <v>52.196057162529513</v>
      </c>
      <c r="AE339" s="17">
        <f t="shared" si="232"/>
        <v>1.4498904767369309E-2</v>
      </c>
      <c r="AF339" s="17">
        <f>T339-AD339</f>
        <v>183.37794647570178</v>
      </c>
      <c r="AG339" s="17">
        <f t="shared" si="212"/>
        <v>5.0938318465472712E-2</v>
      </c>
      <c r="AH339" s="28">
        <f>0.5*'Ducati Panigale 1199 data'!$C$8*'WLTP class 3 v5'!F339^2</f>
        <v>5822.662808641976</v>
      </c>
      <c r="AI339" s="17">
        <f t="shared" si="213"/>
        <v>5.8226628086419758</v>
      </c>
      <c r="AJ339" s="17">
        <f>IF(N339&lt;0, AI339, "0")</f>
        <v>5.8226628086419758</v>
      </c>
      <c r="AK339" s="98">
        <f>AK338+AJ339</f>
        <v>800.48094367283943</v>
      </c>
      <c r="AL339" s="105">
        <f t="shared" si="214"/>
        <v>0.22235581768689985</v>
      </c>
      <c r="AM339" s="98">
        <f>IF(N339 &gt; 0, AI339, )</f>
        <v>0</v>
      </c>
      <c r="AN339" s="98">
        <f t="shared" si="233"/>
        <v>2381.2902978395064</v>
      </c>
      <c r="AO339" s="98">
        <f t="shared" si="215"/>
        <v>0.66146952717764063</v>
      </c>
      <c r="AP339" s="27">
        <f t="shared" si="216"/>
        <v>5.5315296682098767</v>
      </c>
      <c r="AQ339" s="27">
        <f t="shared" si="217"/>
        <v>5.3102684814814811</v>
      </c>
      <c r="AR339" s="27">
        <f t="shared" si="218"/>
        <v>5.0978577422222218</v>
      </c>
      <c r="AS339" s="27">
        <f t="shared" si="219"/>
        <v>5.0468791647999991</v>
      </c>
      <c r="AT339" s="27">
        <f t="shared" si="196"/>
        <v>4.8450039982079991</v>
      </c>
      <c r="AU339" s="27">
        <f t="shared" si="196"/>
        <v>4.6512038382796792</v>
      </c>
      <c r="AV339" s="27">
        <f t="shared" si="220"/>
        <v>4.4186436463656946</v>
      </c>
      <c r="AW339" s="27">
        <f t="shared" si="221"/>
        <v>4.4186436463656946</v>
      </c>
      <c r="AX339" s="27">
        <f t="shared" si="222"/>
        <v>1.2274010128793596E-3</v>
      </c>
      <c r="AY339" s="27">
        <f>AN339-AW339</f>
        <v>2376.8716541931408</v>
      </c>
      <c r="AZ339" s="110">
        <f t="shared" si="223"/>
        <v>0.6602421261647613</v>
      </c>
      <c r="BB339" s="65">
        <v>0.38331076659834801</v>
      </c>
      <c r="BC339" s="83">
        <f t="shared" si="224"/>
        <v>0.34497968993851319</v>
      </c>
      <c r="BD339" s="83">
        <f t="shared" si="225"/>
        <v>0.3277307054415875</v>
      </c>
      <c r="BE339" s="83">
        <f t="shared" si="226"/>
        <v>0.31462147722392397</v>
      </c>
      <c r="BF339" s="83">
        <f t="shared" si="227"/>
        <v>0.29574418859048851</v>
      </c>
      <c r="BG339" s="83">
        <f t="shared" si="228"/>
        <v>0.29574418859048851</v>
      </c>
    </row>
    <row r="340" spans="2:59">
      <c r="B340" s="9" t="s">
        <v>32</v>
      </c>
      <c r="C340" s="9">
        <v>329</v>
      </c>
      <c r="D340" s="9">
        <v>329</v>
      </c>
      <c r="E340" s="18">
        <v>20.5</v>
      </c>
      <c r="F340" s="66">
        <f t="shared" si="197"/>
        <v>5.6944444444444446</v>
      </c>
      <c r="G340" s="17">
        <f t="shared" si="229"/>
        <v>-0.80555555555555558</v>
      </c>
      <c r="H340" s="17">
        <f t="shared" si="198"/>
        <v>165</v>
      </c>
      <c r="I340" s="28">
        <f>'Ducati Panigale 1199 data'!$C$8*G340</f>
        <v>-223.94444444444446</v>
      </c>
      <c r="J340" s="28">
        <f>'Ducati Panigale 1199 data'!$C$8*'Ducati Panigale 1199 data'!$C$15*'Ducati Panigale 1199 data'!$C$10</f>
        <v>54.543600000000005</v>
      </c>
      <c r="K340" s="28">
        <f>(0.5*'Ducati Panigale 1199 data'!$C$12)*'Ducati Panigale 1199 data'!$C$14*'Ducati Panigale 1199 data'!$C$11*F340^2</f>
        <v>4.5879723668981498</v>
      </c>
      <c r="L340" s="28">
        <f t="shared" si="199"/>
        <v>-164.8128720775463</v>
      </c>
      <c r="M340" s="28">
        <f t="shared" si="195"/>
        <v>-938.51774377491643</v>
      </c>
      <c r="N340" s="17">
        <f t="shared" si="200"/>
        <v>-0.93851774377491648</v>
      </c>
      <c r="O340" s="105">
        <f t="shared" si="201"/>
        <v>-0.93851774377491648</v>
      </c>
      <c r="P340" s="105">
        <f t="shared" si="202"/>
        <v>0.93851774377491648</v>
      </c>
      <c r="Q340" s="105">
        <f t="shared" si="230"/>
        <v>69.719814703076779</v>
      </c>
      <c r="R340" s="27">
        <f t="shared" si="203"/>
        <v>1.9366615195299103E-2</v>
      </c>
      <c r="S340" s="98">
        <f t="shared" si="204"/>
        <v>0</v>
      </c>
      <c r="T340" s="17">
        <f t="shared" si="231"/>
        <v>235.57400363823129</v>
      </c>
      <c r="U340" s="17">
        <f t="shared" si="205"/>
        <v>6.5437223232842026E-2</v>
      </c>
      <c r="V340" s="17">
        <f t="shared" si="206"/>
        <v>66.23382396792293</v>
      </c>
      <c r="W340" s="17">
        <f t="shared" si="207"/>
        <v>63.584471009206013</v>
      </c>
      <c r="X340" s="17">
        <f t="shared" si="207"/>
        <v>61.041092168837771</v>
      </c>
      <c r="Y340" s="17">
        <f t="shared" si="208"/>
        <v>60.430681247149394</v>
      </c>
      <c r="Z340" s="17">
        <f>Y340/3600</f>
        <v>1.6786300346430388E-2</v>
      </c>
      <c r="AA340" s="17">
        <f>0.96*Y340</f>
        <v>58.013453997263419</v>
      </c>
      <c r="AB340" s="17">
        <f t="shared" si="209"/>
        <v>55.69291583737288</v>
      </c>
      <c r="AC340" s="17">
        <f t="shared" si="210"/>
        <v>52.908270045504231</v>
      </c>
      <c r="AD340" s="17">
        <f t="shared" si="211"/>
        <v>52.908270045504231</v>
      </c>
      <c r="AE340" s="17">
        <f t="shared" si="232"/>
        <v>1.4696741679306732E-2</v>
      </c>
      <c r="AF340" s="17">
        <f>T340-AD340</f>
        <v>182.66573359272707</v>
      </c>
      <c r="AG340" s="17">
        <f t="shared" si="212"/>
        <v>5.0740481553535298E-2</v>
      </c>
      <c r="AH340" s="28">
        <f>0.5*'Ducati Panigale 1199 data'!$C$8*'WLTP class 3 v5'!F340^2</f>
        <v>4507.3109567901247</v>
      </c>
      <c r="AI340" s="17">
        <f t="shared" si="213"/>
        <v>4.5073109567901248</v>
      </c>
      <c r="AJ340" s="17">
        <f>IF(N340&lt;0, AI340, "0")</f>
        <v>4.5073109567901248</v>
      </c>
      <c r="AK340" s="98">
        <f>AK339+AJ340</f>
        <v>804.98825462962952</v>
      </c>
      <c r="AL340" s="105">
        <f t="shared" si="214"/>
        <v>0.22360784850823043</v>
      </c>
      <c r="AM340" s="98">
        <f>IF(N340 &gt; 0, AI340, )</f>
        <v>0</v>
      </c>
      <c r="AN340" s="98">
        <f t="shared" si="233"/>
        <v>2381.2902978395064</v>
      </c>
      <c r="AO340" s="98">
        <f t="shared" si="215"/>
        <v>0.66146952717764063</v>
      </c>
      <c r="AP340" s="27">
        <f t="shared" si="216"/>
        <v>4.2819454089506186</v>
      </c>
      <c r="AQ340" s="27">
        <f t="shared" si="217"/>
        <v>4.110667592592594</v>
      </c>
      <c r="AR340" s="27">
        <f t="shared" si="218"/>
        <v>3.94624088888889</v>
      </c>
      <c r="AS340" s="27">
        <f t="shared" si="219"/>
        <v>3.9067784800000012</v>
      </c>
      <c r="AT340" s="27">
        <f t="shared" si="196"/>
        <v>3.7505073408000009</v>
      </c>
      <c r="AU340" s="27">
        <f t="shared" si="196"/>
        <v>3.6004870471680008</v>
      </c>
      <c r="AV340" s="27">
        <f t="shared" si="220"/>
        <v>3.4204626948096006</v>
      </c>
      <c r="AW340" s="27">
        <f t="shared" si="221"/>
        <v>3.4204626948096006</v>
      </c>
      <c r="AX340" s="27">
        <f t="shared" si="222"/>
        <v>9.5012852633600013E-4</v>
      </c>
      <c r="AY340" s="27">
        <f>AN340-AW340</f>
        <v>2377.8698351446969</v>
      </c>
      <c r="AZ340" s="110">
        <f t="shared" si="223"/>
        <v>0.66051939865130471</v>
      </c>
      <c r="BB340" s="65">
        <v>0.93851774377491604</v>
      </c>
      <c r="BC340" s="83">
        <f t="shared" si="224"/>
        <v>0.84466596939742444</v>
      </c>
      <c r="BD340" s="83">
        <f t="shared" si="225"/>
        <v>0.80243267092755322</v>
      </c>
      <c r="BE340" s="83">
        <f t="shared" si="226"/>
        <v>0.77033536409045111</v>
      </c>
      <c r="BF340" s="83">
        <f t="shared" si="227"/>
        <v>0.72411524224502399</v>
      </c>
      <c r="BG340" s="83">
        <f t="shared" si="228"/>
        <v>0.72411524224502399</v>
      </c>
    </row>
    <row r="341" spans="2:59">
      <c r="B341" s="9" t="s">
        <v>32</v>
      </c>
      <c r="C341" s="9">
        <v>330</v>
      </c>
      <c r="D341" s="9">
        <v>330</v>
      </c>
      <c r="E341" s="18">
        <v>17.5</v>
      </c>
      <c r="F341" s="66">
        <f t="shared" si="197"/>
        <v>4.8611111111111107</v>
      </c>
      <c r="G341" s="17">
        <f t="shared" si="229"/>
        <v>-0.50000000000000022</v>
      </c>
      <c r="H341" s="17">
        <f t="shared" si="198"/>
        <v>165.5</v>
      </c>
      <c r="I341" s="28">
        <f>'Ducati Panigale 1199 data'!$C$8*G341</f>
        <v>-139.00000000000006</v>
      </c>
      <c r="J341" s="28">
        <f>'Ducati Panigale 1199 data'!$C$8*'Ducati Panigale 1199 data'!$C$15*'Ducati Panigale 1199 data'!$C$10</f>
        <v>54.543600000000005</v>
      </c>
      <c r="K341" s="28">
        <f>(0.5*'Ducati Panigale 1199 data'!$C$12)*'Ducati Panigale 1199 data'!$C$14*'Ducati Panigale 1199 data'!$C$11*F341^2</f>
        <v>3.343406394675926</v>
      </c>
      <c r="L341" s="28">
        <f t="shared" si="199"/>
        <v>-81.112993605324135</v>
      </c>
      <c r="M341" s="28">
        <f t="shared" si="195"/>
        <v>-394.2992744703256</v>
      </c>
      <c r="N341" s="17">
        <f t="shared" si="200"/>
        <v>-0.39429927447032559</v>
      </c>
      <c r="O341" s="105">
        <f t="shared" si="201"/>
        <v>-0.39429927447032559</v>
      </c>
      <c r="P341" s="105">
        <f t="shared" si="202"/>
        <v>0.39429927447032559</v>
      </c>
      <c r="Q341" s="105">
        <f t="shared" si="230"/>
        <v>70.114113977547106</v>
      </c>
      <c r="R341" s="27">
        <f t="shared" si="203"/>
        <v>1.9476142771540864E-2</v>
      </c>
      <c r="S341" s="98">
        <f t="shared" si="204"/>
        <v>0</v>
      </c>
      <c r="T341" s="17">
        <f t="shared" si="231"/>
        <v>235.57400363823129</v>
      </c>
      <c r="U341" s="17">
        <f t="shared" si="205"/>
        <v>6.5437223232842026E-2</v>
      </c>
      <c r="V341" s="17">
        <f t="shared" si="206"/>
        <v>66.608408278669742</v>
      </c>
      <c r="W341" s="17">
        <f t="shared" si="207"/>
        <v>63.94407194752295</v>
      </c>
      <c r="X341" s="17">
        <f t="shared" si="207"/>
        <v>61.38630906962203</v>
      </c>
      <c r="Y341" s="17">
        <f t="shared" si="208"/>
        <v>60.772445978925809</v>
      </c>
      <c r="Z341" s="17">
        <f>Y341/3600</f>
        <v>1.6881234994146059E-2</v>
      </c>
      <c r="AA341" s="17">
        <f>0.96*Y341</f>
        <v>58.341548139768776</v>
      </c>
      <c r="AB341" s="17">
        <f t="shared" si="209"/>
        <v>56.007886214178022</v>
      </c>
      <c r="AC341" s="17">
        <f t="shared" si="210"/>
        <v>53.207491903469119</v>
      </c>
      <c r="AD341" s="17">
        <f t="shared" si="211"/>
        <v>53.207491903469119</v>
      </c>
      <c r="AE341" s="17">
        <f t="shared" si="232"/>
        <v>1.4779858862074755E-2</v>
      </c>
      <c r="AF341" s="17">
        <f>T341-AD341</f>
        <v>182.36651173476218</v>
      </c>
      <c r="AG341" s="17">
        <f t="shared" si="212"/>
        <v>5.0657364370767274E-2</v>
      </c>
      <c r="AH341" s="28">
        <f>0.5*'Ducati Panigale 1199 data'!$C$8*'WLTP class 3 v5'!F341^2</f>
        <v>3284.6257716049377</v>
      </c>
      <c r="AI341" s="17">
        <f t="shared" si="213"/>
        <v>3.2846257716049378</v>
      </c>
      <c r="AJ341" s="17">
        <f>IF(N341&lt;0, AI341, "0")</f>
        <v>3.2846257716049378</v>
      </c>
      <c r="AK341" s="98">
        <f>AK340+AJ341</f>
        <v>808.27288040123449</v>
      </c>
      <c r="AL341" s="105">
        <f t="shared" si="214"/>
        <v>0.22452024455589847</v>
      </c>
      <c r="AM341" s="98">
        <f>IF(N341 &gt; 0, AI341, )</f>
        <v>0</v>
      </c>
      <c r="AN341" s="98">
        <f t="shared" si="233"/>
        <v>2381.2902978395064</v>
      </c>
      <c r="AO341" s="98">
        <f t="shared" si="215"/>
        <v>0.66146952717764063</v>
      </c>
      <c r="AP341" s="27">
        <f t="shared" si="216"/>
        <v>3.120394483024691</v>
      </c>
      <c r="AQ341" s="27">
        <f t="shared" si="217"/>
        <v>2.9955787037037034</v>
      </c>
      <c r="AR341" s="27">
        <f t="shared" si="218"/>
        <v>2.8757555555555552</v>
      </c>
      <c r="AS341" s="27">
        <f t="shared" si="219"/>
        <v>2.8469979999999997</v>
      </c>
      <c r="AT341" s="27">
        <f t="shared" si="196"/>
        <v>2.7331180799999997</v>
      </c>
      <c r="AU341" s="27">
        <f t="shared" si="196"/>
        <v>2.6237933567999998</v>
      </c>
      <c r="AV341" s="27">
        <f t="shared" si="220"/>
        <v>2.4926036889599996</v>
      </c>
      <c r="AW341" s="27">
        <f t="shared" si="221"/>
        <v>2.4926036889599996</v>
      </c>
      <c r="AX341" s="27">
        <f t="shared" si="222"/>
        <v>6.9238991359999987E-4</v>
      </c>
      <c r="AY341" s="27">
        <f>AN341-AW341</f>
        <v>2378.7976941505462</v>
      </c>
      <c r="AZ341" s="110">
        <f t="shared" si="223"/>
        <v>0.66077713726404064</v>
      </c>
      <c r="BB341" s="65">
        <v>0.39429927447032598</v>
      </c>
      <c r="BC341" s="83">
        <f t="shared" si="224"/>
        <v>0.35486934702329337</v>
      </c>
      <c r="BD341" s="83">
        <f t="shared" si="225"/>
        <v>0.3371258796721287</v>
      </c>
      <c r="BE341" s="83">
        <f t="shared" si="226"/>
        <v>0.32364084448524355</v>
      </c>
      <c r="BF341" s="83">
        <f t="shared" si="227"/>
        <v>0.30422239381612892</v>
      </c>
      <c r="BG341" s="83">
        <f t="shared" si="228"/>
        <v>0.30422239381612892</v>
      </c>
    </row>
    <row r="342" spans="2:59">
      <c r="B342" s="9" t="s">
        <v>32</v>
      </c>
      <c r="C342" s="9">
        <v>331</v>
      </c>
      <c r="D342" s="9">
        <v>331</v>
      </c>
      <c r="E342" s="18">
        <v>16.899999999999999</v>
      </c>
      <c r="F342" s="66">
        <f t="shared" si="197"/>
        <v>4.6944444444444446</v>
      </c>
      <c r="G342" s="17">
        <f t="shared" si="229"/>
        <v>-0.1111111111111112</v>
      </c>
      <c r="H342" s="17">
        <f t="shared" si="198"/>
        <v>166</v>
      </c>
      <c r="I342" s="28">
        <f>'Ducati Panigale 1199 data'!$C$8*G342</f>
        <v>-30.888888888888914</v>
      </c>
      <c r="J342" s="28">
        <f>'Ducati Panigale 1199 data'!$C$8*'Ducati Panigale 1199 data'!$C$15*'Ducati Panigale 1199 data'!$C$10</f>
        <v>54.543600000000005</v>
      </c>
      <c r="K342" s="28">
        <f>(0.5*'Ducati Panigale 1199 data'!$C$12)*'Ducati Panigale 1199 data'!$C$14*'Ducati Panigale 1199 data'!$C$11*F342^2</f>
        <v>3.1180744502314819</v>
      </c>
      <c r="L342" s="28">
        <f t="shared" si="199"/>
        <v>26.772785561342573</v>
      </c>
      <c r="M342" s="28">
        <f t="shared" si="195"/>
        <v>125.68335444074708</v>
      </c>
      <c r="N342" s="17">
        <f t="shared" si="200"/>
        <v>0.12568335444074707</v>
      </c>
      <c r="O342" s="105">
        <f t="shared" si="201"/>
        <v>0</v>
      </c>
      <c r="P342" s="105">
        <f t="shared" si="202"/>
        <v>0</v>
      </c>
      <c r="Q342" s="105">
        <f t="shared" si="230"/>
        <v>70.114113977547106</v>
      </c>
      <c r="R342" s="27">
        <f t="shared" si="203"/>
        <v>1.9476142771540864E-2</v>
      </c>
      <c r="S342" s="98">
        <f t="shared" si="204"/>
        <v>0.12568335444074707</v>
      </c>
      <c r="T342" s="17">
        <f t="shared" si="231"/>
        <v>235.69968699267204</v>
      </c>
      <c r="U342" s="17">
        <f t="shared" si="205"/>
        <v>6.5472135275742235E-2</v>
      </c>
      <c r="V342" s="17">
        <f t="shared" si="206"/>
        <v>66.608408278669742</v>
      </c>
      <c r="W342" s="17">
        <f t="shared" si="207"/>
        <v>63.94407194752295</v>
      </c>
      <c r="X342" s="17">
        <f t="shared" si="207"/>
        <v>61.38630906962203</v>
      </c>
      <c r="Y342" s="17">
        <f t="shared" si="208"/>
        <v>60.772445978925809</v>
      </c>
      <c r="Z342" s="17">
        <f>Y342/3600</f>
        <v>1.6881234994146059E-2</v>
      </c>
      <c r="AA342" s="17">
        <f>0.96*Y342</f>
        <v>58.341548139768776</v>
      </c>
      <c r="AB342" s="17">
        <f t="shared" si="209"/>
        <v>56.007886214178022</v>
      </c>
      <c r="AC342" s="17">
        <f t="shared" si="210"/>
        <v>53.207491903469119</v>
      </c>
      <c r="AD342" s="17">
        <f t="shared" si="211"/>
        <v>53.207491903469119</v>
      </c>
      <c r="AE342" s="17">
        <f t="shared" si="232"/>
        <v>1.4779858862074755E-2</v>
      </c>
      <c r="AF342" s="17">
        <f>T342-AD342</f>
        <v>182.49219508920294</v>
      </c>
      <c r="AG342" s="17">
        <f t="shared" si="212"/>
        <v>5.0692276413667484E-2</v>
      </c>
      <c r="AH342" s="28">
        <f>0.5*'Ducati Panigale 1199 data'!$C$8*'WLTP class 3 v5'!F342^2</f>
        <v>3063.2554012345681</v>
      </c>
      <c r="AI342" s="17">
        <f t="shared" si="213"/>
        <v>3.0632554012345681</v>
      </c>
      <c r="AJ342" s="17" t="str">
        <f>IF(N342&lt;0, AI342, "0")</f>
        <v>0</v>
      </c>
      <c r="AK342" s="98">
        <f>AK341+AJ342</f>
        <v>808.27288040123449</v>
      </c>
      <c r="AL342" s="105">
        <f t="shared" si="214"/>
        <v>0.22452024455589847</v>
      </c>
      <c r="AM342" s="98">
        <f>IF(N342 &gt; 0, AI342, )</f>
        <v>3.0632554012345681</v>
      </c>
      <c r="AN342" s="98">
        <f t="shared" si="233"/>
        <v>2384.3535532407409</v>
      </c>
      <c r="AO342" s="98">
        <f t="shared" si="215"/>
        <v>0.66232043145576136</v>
      </c>
      <c r="AP342" s="27">
        <f t="shared" si="216"/>
        <v>0</v>
      </c>
      <c r="AQ342" s="27">
        <f t="shared" si="217"/>
        <v>0</v>
      </c>
      <c r="AR342" s="27">
        <f t="shared" si="218"/>
        <v>0</v>
      </c>
      <c r="AS342" s="27">
        <f t="shared" si="219"/>
        <v>0</v>
      </c>
      <c r="AT342" s="27">
        <f t="shared" si="196"/>
        <v>0</v>
      </c>
      <c r="AU342" s="27">
        <f t="shared" si="196"/>
        <v>0</v>
      </c>
      <c r="AV342" s="27">
        <f t="shared" si="220"/>
        <v>0</v>
      </c>
      <c r="AW342" s="27">
        <f t="shared" si="221"/>
        <v>0</v>
      </c>
      <c r="AX342" s="27">
        <f t="shared" si="222"/>
        <v>0</v>
      </c>
      <c r="AY342" s="27">
        <f>AN342-AW342</f>
        <v>2384.3535532407409</v>
      </c>
      <c r="AZ342" s="110">
        <f t="shared" si="223"/>
        <v>0.66232043145576136</v>
      </c>
      <c r="BB342" s="65">
        <v>0</v>
      </c>
      <c r="BC342" s="83">
        <f t="shared" si="224"/>
        <v>0</v>
      </c>
      <c r="BD342" s="83">
        <f t="shared" si="225"/>
        <v>0</v>
      </c>
      <c r="BE342" s="83">
        <f t="shared" si="226"/>
        <v>0</v>
      </c>
      <c r="BF342" s="83">
        <f t="shared" si="227"/>
        <v>0</v>
      </c>
      <c r="BG342" s="83">
        <f t="shared" si="228"/>
        <v>0</v>
      </c>
    </row>
    <row r="343" spans="2:59">
      <c r="B343" s="9" t="s">
        <v>32</v>
      </c>
      <c r="C343" s="9">
        <v>332</v>
      </c>
      <c r="D343" s="9">
        <v>332</v>
      </c>
      <c r="E343" s="18">
        <v>16.7</v>
      </c>
      <c r="F343" s="66">
        <f t="shared" si="197"/>
        <v>4.6388888888888893</v>
      </c>
      <c r="G343" s="17">
        <f t="shared" si="229"/>
        <v>-0.13888888888888865</v>
      </c>
      <c r="H343" s="17">
        <f t="shared" si="198"/>
        <v>166.5</v>
      </c>
      <c r="I343" s="28">
        <f>'Ducati Panigale 1199 data'!$C$8*G343</f>
        <v>-38.611111111111043</v>
      </c>
      <c r="J343" s="28">
        <f>'Ducati Panigale 1199 data'!$C$8*'Ducati Panigale 1199 data'!$C$15*'Ducati Panigale 1199 data'!$C$10</f>
        <v>54.543600000000005</v>
      </c>
      <c r="K343" s="28">
        <f>(0.5*'Ducati Panigale 1199 data'!$C$12)*'Ducati Panigale 1199 data'!$C$14*'Ducati Panigale 1199 data'!$C$11*F343^2</f>
        <v>3.0447105613425935</v>
      </c>
      <c r="L343" s="28">
        <f t="shared" si="199"/>
        <v>18.977199450231556</v>
      </c>
      <c r="M343" s="28">
        <f t="shared" si="195"/>
        <v>88.0331196719075</v>
      </c>
      <c r="N343" s="17">
        <f t="shared" si="200"/>
        <v>8.8033119671907495E-2</v>
      </c>
      <c r="O343" s="105">
        <f t="shared" si="201"/>
        <v>0</v>
      </c>
      <c r="P343" s="105">
        <f t="shared" si="202"/>
        <v>0</v>
      </c>
      <c r="Q343" s="105">
        <f t="shared" si="230"/>
        <v>70.114113977547106</v>
      </c>
      <c r="R343" s="27">
        <f t="shared" si="203"/>
        <v>1.9476142771540864E-2</v>
      </c>
      <c r="S343" s="98">
        <f t="shared" si="204"/>
        <v>8.8033119671907495E-2</v>
      </c>
      <c r="T343" s="17">
        <f t="shared" si="231"/>
        <v>235.78772011234395</v>
      </c>
      <c r="U343" s="17">
        <f t="shared" si="205"/>
        <v>6.5496588920095536E-2</v>
      </c>
      <c r="V343" s="17">
        <f t="shared" si="206"/>
        <v>66.608408278669742</v>
      </c>
      <c r="W343" s="17">
        <f t="shared" si="207"/>
        <v>63.94407194752295</v>
      </c>
      <c r="X343" s="17">
        <f t="shared" si="207"/>
        <v>61.38630906962203</v>
      </c>
      <c r="Y343" s="17">
        <f t="shared" si="208"/>
        <v>60.772445978925809</v>
      </c>
      <c r="Z343" s="17">
        <f>Y343/3600</f>
        <v>1.6881234994146059E-2</v>
      </c>
      <c r="AA343" s="17">
        <f>0.96*Y343</f>
        <v>58.341548139768776</v>
      </c>
      <c r="AB343" s="17">
        <f t="shared" si="209"/>
        <v>56.007886214178022</v>
      </c>
      <c r="AC343" s="17">
        <f t="shared" si="210"/>
        <v>53.207491903469119</v>
      </c>
      <c r="AD343" s="17">
        <f t="shared" si="211"/>
        <v>53.207491903469119</v>
      </c>
      <c r="AE343" s="17">
        <f t="shared" si="232"/>
        <v>1.4779858862074755E-2</v>
      </c>
      <c r="AF343" s="17">
        <f>T343-AD343</f>
        <v>182.58022820887481</v>
      </c>
      <c r="AG343" s="17">
        <f t="shared" si="212"/>
        <v>5.0716730058020784E-2</v>
      </c>
      <c r="AH343" s="28">
        <f>0.5*'Ducati Panigale 1199 data'!$C$8*'WLTP class 3 v5'!F343^2</f>
        <v>2991.1813271604947</v>
      </c>
      <c r="AI343" s="17">
        <f t="shared" si="213"/>
        <v>2.9911813271604948</v>
      </c>
      <c r="AJ343" s="17" t="str">
        <f>IF(N343&lt;0, AI343, "0")</f>
        <v>0</v>
      </c>
      <c r="AK343" s="98">
        <f>AK342+AJ343</f>
        <v>808.27288040123449</v>
      </c>
      <c r="AL343" s="105">
        <f t="shared" si="214"/>
        <v>0.22452024455589847</v>
      </c>
      <c r="AM343" s="98">
        <f>IF(N343 &gt; 0, AI343, )</f>
        <v>2.9911813271604948</v>
      </c>
      <c r="AN343" s="98">
        <f t="shared" si="233"/>
        <v>2387.3447345679015</v>
      </c>
      <c r="AO343" s="98">
        <f t="shared" si="215"/>
        <v>0.66315131515775039</v>
      </c>
      <c r="AP343" s="27">
        <f t="shared" si="216"/>
        <v>0</v>
      </c>
      <c r="AQ343" s="27">
        <f t="shared" si="217"/>
        <v>0</v>
      </c>
      <c r="AR343" s="27">
        <f t="shared" si="218"/>
        <v>0</v>
      </c>
      <c r="AS343" s="27">
        <f t="shared" si="219"/>
        <v>0</v>
      </c>
      <c r="AT343" s="27">
        <f t="shared" si="196"/>
        <v>0</v>
      </c>
      <c r="AU343" s="27">
        <f t="shared" si="196"/>
        <v>0</v>
      </c>
      <c r="AV343" s="27">
        <f t="shared" si="220"/>
        <v>0</v>
      </c>
      <c r="AW343" s="27">
        <f t="shared" si="221"/>
        <v>0</v>
      </c>
      <c r="AX343" s="27">
        <f t="shared" si="222"/>
        <v>0</v>
      </c>
      <c r="AY343" s="27">
        <f>AN343-AW343</f>
        <v>2387.3447345679015</v>
      </c>
      <c r="AZ343" s="110">
        <f t="shared" si="223"/>
        <v>0.66315131515775039</v>
      </c>
      <c r="BB343" s="65">
        <v>0</v>
      </c>
      <c r="BC343" s="83">
        <f t="shared" si="224"/>
        <v>0</v>
      </c>
      <c r="BD343" s="83">
        <f t="shared" si="225"/>
        <v>0</v>
      </c>
      <c r="BE343" s="83">
        <f t="shared" si="226"/>
        <v>0</v>
      </c>
      <c r="BF343" s="83">
        <f t="shared" si="227"/>
        <v>0</v>
      </c>
      <c r="BG343" s="83">
        <f t="shared" si="228"/>
        <v>0</v>
      </c>
    </row>
    <row r="344" spans="2:59">
      <c r="B344" s="9" t="s">
        <v>32</v>
      </c>
      <c r="C344" s="9">
        <v>333</v>
      </c>
      <c r="D344" s="9">
        <v>333</v>
      </c>
      <c r="E344" s="18">
        <v>15.9</v>
      </c>
      <c r="F344" s="66">
        <f t="shared" si="197"/>
        <v>4.416666666666667</v>
      </c>
      <c r="G344" s="17">
        <f t="shared" si="229"/>
        <v>-0.15277777777777773</v>
      </c>
      <c r="H344" s="17">
        <f t="shared" si="198"/>
        <v>167</v>
      </c>
      <c r="I344" s="28">
        <f>'Ducati Panigale 1199 data'!$C$8*G344</f>
        <v>-42.472222222222207</v>
      </c>
      <c r="J344" s="28">
        <f>'Ducati Panigale 1199 data'!$C$8*'Ducati Panigale 1199 data'!$C$15*'Ducati Panigale 1199 data'!$C$10</f>
        <v>54.543600000000005</v>
      </c>
      <c r="K344" s="28">
        <f>(0.5*'Ducati Panigale 1199 data'!$C$12)*'Ducati Panigale 1199 data'!$C$14*'Ducati Panigale 1199 data'!$C$11*F344^2</f>
        <v>2.7599888020833339</v>
      </c>
      <c r="L344" s="28">
        <f t="shared" si="199"/>
        <v>14.831366579861132</v>
      </c>
      <c r="M344" s="28">
        <f t="shared" si="195"/>
        <v>65.505202394386671</v>
      </c>
      <c r="N344" s="17">
        <f t="shared" si="200"/>
        <v>6.5505202394386675E-2</v>
      </c>
      <c r="O344" s="105">
        <f t="shared" si="201"/>
        <v>0</v>
      </c>
      <c r="P344" s="105">
        <f t="shared" si="202"/>
        <v>0</v>
      </c>
      <c r="Q344" s="105">
        <f t="shared" si="230"/>
        <v>70.114113977547106</v>
      </c>
      <c r="R344" s="27">
        <f t="shared" si="203"/>
        <v>1.9476142771540864E-2</v>
      </c>
      <c r="S344" s="98">
        <f t="shared" si="204"/>
        <v>6.5505202394386675E-2</v>
      </c>
      <c r="T344" s="17">
        <f t="shared" si="231"/>
        <v>235.85322531473832</v>
      </c>
      <c r="U344" s="17">
        <f t="shared" si="205"/>
        <v>6.5514784809649534E-2</v>
      </c>
      <c r="V344" s="17">
        <f t="shared" si="206"/>
        <v>66.608408278669742</v>
      </c>
      <c r="W344" s="17">
        <f t="shared" si="207"/>
        <v>63.94407194752295</v>
      </c>
      <c r="X344" s="17">
        <f t="shared" si="207"/>
        <v>61.38630906962203</v>
      </c>
      <c r="Y344" s="17">
        <f t="shared" si="208"/>
        <v>60.772445978925809</v>
      </c>
      <c r="Z344" s="17">
        <f>Y344/3600</f>
        <v>1.6881234994146059E-2</v>
      </c>
      <c r="AA344" s="17">
        <f>0.96*Y344</f>
        <v>58.341548139768776</v>
      </c>
      <c r="AB344" s="17">
        <f t="shared" si="209"/>
        <v>56.007886214178022</v>
      </c>
      <c r="AC344" s="17">
        <f t="shared" si="210"/>
        <v>53.207491903469119</v>
      </c>
      <c r="AD344" s="17">
        <f t="shared" si="211"/>
        <v>53.207491903469119</v>
      </c>
      <c r="AE344" s="17">
        <f t="shared" si="232"/>
        <v>1.4779858862074755E-2</v>
      </c>
      <c r="AF344" s="17">
        <f>T344-AD344</f>
        <v>182.64573341126919</v>
      </c>
      <c r="AG344" s="17">
        <f t="shared" si="212"/>
        <v>5.0734925947574776E-2</v>
      </c>
      <c r="AH344" s="28">
        <f>0.5*'Ducati Panigale 1199 data'!$C$8*'WLTP class 3 v5'!F344^2</f>
        <v>2711.4652777777778</v>
      </c>
      <c r="AI344" s="17">
        <f t="shared" si="213"/>
        <v>2.7114652777777777</v>
      </c>
      <c r="AJ344" s="17" t="str">
        <f>IF(N344&lt;0, AI344, "0")</f>
        <v>0</v>
      </c>
      <c r="AK344" s="98">
        <f>AK343+AJ344</f>
        <v>808.27288040123449</v>
      </c>
      <c r="AL344" s="105">
        <f t="shared" si="214"/>
        <v>0.22452024455589847</v>
      </c>
      <c r="AM344" s="98">
        <f>IF(N344 &gt; 0, AI344, )</f>
        <v>2.7114652777777777</v>
      </c>
      <c r="AN344" s="98">
        <f t="shared" si="233"/>
        <v>2390.0561998456792</v>
      </c>
      <c r="AO344" s="98">
        <f t="shared" si="215"/>
        <v>0.66390449995713308</v>
      </c>
      <c r="AP344" s="27">
        <f t="shared" si="216"/>
        <v>0</v>
      </c>
      <c r="AQ344" s="27">
        <f t="shared" si="217"/>
        <v>0</v>
      </c>
      <c r="AR344" s="27">
        <f t="shared" si="218"/>
        <v>0</v>
      </c>
      <c r="AS344" s="27">
        <f t="shared" si="219"/>
        <v>0</v>
      </c>
      <c r="AT344" s="27">
        <f t="shared" si="196"/>
        <v>0</v>
      </c>
      <c r="AU344" s="27">
        <f t="shared" si="196"/>
        <v>0</v>
      </c>
      <c r="AV344" s="27">
        <f t="shared" si="220"/>
        <v>0</v>
      </c>
      <c r="AW344" s="27">
        <f t="shared" si="221"/>
        <v>0</v>
      </c>
      <c r="AX344" s="27">
        <f t="shared" si="222"/>
        <v>0</v>
      </c>
      <c r="AY344" s="27">
        <f>AN344-AW344</f>
        <v>2390.0561998456792</v>
      </c>
      <c r="AZ344" s="110">
        <f t="shared" si="223"/>
        <v>0.66390449995713308</v>
      </c>
      <c r="BB344" s="65">
        <v>0</v>
      </c>
      <c r="BC344" s="83">
        <f t="shared" si="224"/>
        <v>0</v>
      </c>
      <c r="BD344" s="83">
        <f t="shared" si="225"/>
        <v>0</v>
      </c>
      <c r="BE344" s="83">
        <f t="shared" si="226"/>
        <v>0</v>
      </c>
      <c r="BF344" s="83">
        <f t="shared" si="227"/>
        <v>0</v>
      </c>
      <c r="BG344" s="83">
        <f t="shared" si="228"/>
        <v>0</v>
      </c>
    </row>
    <row r="345" spans="2:59">
      <c r="B345" s="9" t="s">
        <v>32</v>
      </c>
      <c r="C345" s="9">
        <v>334</v>
      </c>
      <c r="D345" s="9">
        <v>334</v>
      </c>
      <c r="E345" s="18">
        <v>15.6</v>
      </c>
      <c r="F345" s="66">
        <f t="shared" si="197"/>
        <v>4.333333333333333</v>
      </c>
      <c r="G345" s="17">
        <f t="shared" si="229"/>
        <v>-0.12500000000000006</v>
      </c>
      <c r="H345" s="17">
        <f t="shared" si="198"/>
        <v>167.5</v>
      </c>
      <c r="I345" s="28">
        <f>'Ducati Panigale 1199 data'!$C$8*G345</f>
        <v>-34.750000000000014</v>
      </c>
      <c r="J345" s="28">
        <f>'Ducati Panigale 1199 data'!$C$8*'Ducati Panigale 1199 data'!$C$15*'Ducati Panigale 1199 data'!$C$10</f>
        <v>54.543600000000005</v>
      </c>
      <c r="K345" s="28">
        <f>(0.5*'Ducati Panigale 1199 data'!$C$12)*'Ducati Panigale 1199 data'!$C$14*'Ducati Panigale 1199 data'!$C$11*F345^2</f>
        <v>2.6568208333333332</v>
      </c>
      <c r="L345" s="28">
        <f t="shared" si="199"/>
        <v>22.450420833333325</v>
      </c>
      <c r="M345" s="28">
        <f t="shared" si="195"/>
        <v>97.28515694444441</v>
      </c>
      <c r="N345" s="17">
        <f t="shared" si="200"/>
        <v>9.7285156944444409E-2</v>
      </c>
      <c r="O345" s="105">
        <f t="shared" si="201"/>
        <v>0</v>
      </c>
      <c r="P345" s="105">
        <f t="shared" si="202"/>
        <v>0</v>
      </c>
      <c r="Q345" s="105">
        <f t="shared" si="230"/>
        <v>70.114113977547106</v>
      </c>
      <c r="R345" s="27">
        <f t="shared" si="203"/>
        <v>1.9476142771540864E-2</v>
      </c>
      <c r="S345" s="98">
        <f t="shared" si="204"/>
        <v>9.7285156944444409E-2</v>
      </c>
      <c r="T345" s="17">
        <f t="shared" si="231"/>
        <v>235.95051047168278</v>
      </c>
      <c r="U345" s="17">
        <f t="shared" si="205"/>
        <v>6.5541808464356324E-2</v>
      </c>
      <c r="V345" s="17">
        <f t="shared" si="206"/>
        <v>66.608408278669742</v>
      </c>
      <c r="W345" s="17">
        <f t="shared" si="207"/>
        <v>63.94407194752295</v>
      </c>
      <c r="X345" s="17">
        <f t="shared" si="207"/>
        <v>61.38630906962203</v>
      </c>
      <c r="Y345" s="17">
        <f t="shared" si="208"/>
        <v>60.772445978925809</v>
      </c>
      <c r="Z345" s="17">
        <f>Y345/3600</f>
        <v>1.6881234994146059E-2</v>
      </c>
      <c r="AA345" s="17">
        <f>0.96*Y345</f>
        <v>58.341548139768776</v>
      </c>
      <c r="AB345" s="17">
        <f t="shared" si="209"/>
        <v>56.007886214178022</v>
      </c>
      <c r="AC345" s="17">
        <f t="shared" si="210"/>
        <v>53.207491903469119</v>
      </c>
      <c r="AD345" s="17">
        <f t="shared" si="211"/>
        <v>53.207491903469119</v>
      </c>
      <c r="AE345" s="17">
        <f t="shared" si="232"/>
        <v>1.4779858862074755E-2</v>
      </c>
      <c r="AF345" s="17">
        <f>T345-AD345</f>
        <v>182.74301856821364</v>
      </c>
      <c r="AG345" s="17">
        <f t="shared" si="212"/>
        <v>5.0761949602281566E-2</v>
      </c>
      <c r="AH345" s="28">
        <f>0.5*'Ducati Panigale 1199 data'!$C$8*'WLTP class 3 v5'!F345^2</f>
        <v>2610.1111111111109</v>
      </c>
      <c r="AI345" s="17">
        <f t="shared" si="213"/>
        <v>2.6101111111111108</v>
      </c>
      <c r="AJ345" s="17" t="str">
        <f>IF(N345&lt;0, AI345, "0")</f>
        <v>0</v>
      </c>
      <c r="AK345" s="98">
        <f>AK344+AJ345</f>
        <v>808.27288040123449</v>
      </c>
      <c r="AL345" s="105">
        <f t="shared" si="214"/>
        <v>0.22452024455589847</v>
      </c>
      <c r="AM345" s="98">
        <f>IF(N345 &gt; 0, AI345, )</f>
        <v>2.6101111111111108</v>
      </c>
      <c r="AN345" s="98">
        <f t="shared" si="233"/>
        <v>2392.6663109567903</v>
      </c>
      <c r="AO345" s="98">
        <f t="shared" si="215"/>
        <v>0.66462953082133069</v>
      </c>
      <c r="AP345" s="27">
        <f t="shared" si="216"/>
        <v>0</v>
      </c>
      <c r="AQ345" s="27">
        <f t="shared" si="217"/>
        <v>0</v>
      </c>
      <c r="AR345" s="27">
        <f t="shared" si="218"/>
        <v>0</v>
      </c>
      <c r="AS345" s="27">
        <f t="shared" si="219"/>
        <v>0</v>
      </c>
      <c r="AT345" s="27">
        <f t="shared" si="196"/>
        <v>0</v>
      </c>
      <c r="AU345" s="27">
        <f t="shared" si="196"/>
        <v>0</v>
      </c>
      <c r="AV345" s="27">
        <f t="shared" si="220"/>
        <v>0</v>
      </c>
      <c r="AW345" s="27">
        <f t="shared" si="221"/>
        <v>0</v>
      </c>
      <c r="AX345" s="27">
        <f t="shared" si="222"/>
        <v>0</v>
      </c>
      <c r="AY345" s="27">
        <f>AN345-AW345</f>
        <v>2392.6663109567903</v>
      </c>
      <c r="AZ345" s="110">
        <f t="shared" si="223"/>
        <v>0.66462953082133069</v>
      </c>
      <c r="BB345" s="65">
        <v>0</v>
      </c>
      <c r="BC345" s="83">
        <f t="shared" si="224"/>
        <v>0</v>
      </c>
      <c r="BD345" s="83">
        <f t="shared" si="225"/>
        <v>0</v>
      </c>
      <c r="BE345" s="83">
        <f t="shared" si="226"/>
        <v>0</v>
      </c>
      <c r="BF345" s="83">
        <f t="shared" si="227"/>
        <v>0</v>
      </c>
      <c r="BG345" s="83">
        <f t="shared" si="228"/>
        <v>0</v>
      </c>
    </row>
    <row r="346" spans="2:59">
      <c r="B346" s="9" t="s">
        <v>32</v>
      </c>
      <c r="C346" s="9">
        <v>335</v>
      </c>
      <c r="D346" s="9">
        <v>335</v>
      </c>
      <c r="E346" s="18">
        <v>15</v>
      </c>
      <c r="F346" s="66">
        <f t="shared" si="197"/>
        <v>4.166666666666667</v>
      </c>
      <c r="G346" s="17">
        <f t="shared" si="229"/>
        <v>-0.15277777777777773</v>
      </c>
      <c r="H346" s="17">
        <f t="shared" si="198"/>
        <v>168</v>
      </c>
      <c r="I346" s="28">
        <f>'Ducati Panigale 1199 data'!$C$8*G346</f>
        <v>-42.472222222222207</v>
      </c>
      <c r="J346" s="28">
        <f>'Ducati Panigale 1199 data'!$C$8*'Ducati Panigale 1199 data'!$C$15*'Ducati Panigale 1199 data'!$C$10</f>
        <v>54.543600000000005</v>
      </c>
      <c r="K346" s="28">
        <f>(0.5*'Ducati Panigale 1199 data'!$C$12)*'Ducati Panigale 1199 data'!$C$14*'Ducati Panigale 1199 data'!$C$11*F346^2</f>
        <v>2.4563802083333339</v>
      </c>
      <c r="L346" s="28">
        <f t="shared" si="199"/>
        <v>14.527757986111132</v>
      </c>
      <c r="M346" s="28">
        <f t="shared" si="195"/>
        <v>60.532324942129719</v>
      </c>
      <c r="N346" s="17">
        <f t="shared" si="200"/>
        <v>6.053232494212972E-2</v>
      </c>
      <c r="O346" s="105">
        <f t="shared" si="201"/>
        <v>0</v>
      </c>
      <c r="P346" s="105">
        <f t="shared" si="202"/>
        <v>0</v>
      </c>
      <c r="Q346" s="105">
        <f t="shared" si="230"/>
        <v>70.114113977547106</v>
      </c>
      <c r="R346" s="27">
        <f t="shared" si="203"/>
        <v>1.9476142771540864E-2</v>
      </c>
      <c r="S346" s="98">
        <f t="shared" si="204"/>
        <v>6.053232494212972E-2</v>
      </c>
      <c r="T346" s="17">
        <f t="shared" si="231"/>
        <v>236.01104279662491</v>
      </c>
      <c r="U346" s="17">
        <f t="shared" si="205"/>
        <v>6.5558622999062469E-2</v>
      </c>
      <c r="V346" s="17">
        <f t="shared" si="206"/>
        <v>66.608408278669742</v>
      </c>
      <c r="W346" s="17">
        <f t="shared" si="207"/>
        <v>63.94407194752295</v>
      </c>
      <c r="X346" s="17">
        <f t="shared" si="207"/>
        <v>61.38630906962203</v>
      </c>
      <c r="Y346" s="17">
        <f t="shared" si="208"/>
        <v>60.772445978925809</v>
      </c>
      <c r="Z346" s="17">
        <f>Y346/3600</f>
        <v>1.6881234994146059E-2</v>
      </c>
      <c r="AA346" s="17">
        <f>0.96*Y346</f>
        <v>58.341548139768776</v>
      </c>
      <c r="AB346" s="17">
        <f t="shared" si="209"/>
        <v>56.007886214178022</v>
      </c>
      <c r="AC346" s="17">
        <f t="shared" si="210"/>
        <v>53.207491903469119</v>
      </c>
      <c r="AD346" s="17">
        <f t="shared" si="211"/>
        <v>53.207491903469119</v>
      </c>
      <c r="AE346" s="17">
        <f t="shared" si="232"/>
        <v>1.4779858862074755E-2</v>
      </c>
      <c r="AF346" s="17">
        <f>T346-AD346</f>
        <v>182.80355089315577</v>
      </c>
      <c r="AG346" s="17">
        <f t="shared" si="212"/>
        <v>5.0778764136987717E-2</v>
      </c>
      <c r="AH346" s="28">
        <f>0.5*'Ducati Panigale 1199 data'!$C$8*'WLTP class 3 v5'!F346^2</f>
        <v>2413.1944444444448</v>
      </c>
      <c r="AI346" s="17">
        <f t="shared" si="213"/>
        <v>2.4131944444444446</v>
      </c>
      <c r="AJ346" s="17" t="str">
        <f>IF(N346&lt;0, AI346, "0")</f>
        <v>0</v>
      </c>
      <c r="AK346" s="98">
        <f>AK345+AJ346</f>
        <v>808.27288040123449</v>
      </c>
      <c r="AL346" s="105">
        <f t="shared" si="214"/>
        <v>0.22452024455589847</v>
      </c>
      <c r="AM346" s="98">
        <f>IF(N346 &gt; 0, AI346, )</f>
        <v>2.4131944444444446</v>
      </c>
      <c r="AN346" s="98">
        <f t="shared" si="233"/>
        <v>2395.0795054012347</v>
      </c>
      <c r="AO346" s="98">
        <f t="shared" si="215"/>
        <v>0.66529986261145402</v>
      </c>
      <c r="AP346" s="27">
        <f t="shared" si="216"/>
        <v>0</v>
      </c>
      <c r="AQ346" s="27">
        <f t="shared" si="217"/>
        <v>0</v>
      </c>
      <c r="AR346" s="27">
        <f t="shared" si="218"/>
        <v>0</v>
      </c>
      <c r="AS346" s="27">
        <f t="shared" si="219"/>
        <v>0</v>
      </c>
      <c r="AT346" s="27">
        <f t="shared" si="196"/>
        <v>0</v>
      </c>
      <c r="AU346" s="27">
        <f t="shared" si="196"/>
        <v>0</v>
      </c>
      <c r="AV346" s="27">
        <f t="shared" si="220"/>
        <v>0</v>
      </c>
      <c r="AW346" s="27">
        <f t="shared" si="221"/>
        <v>0</v>
      </c>
      <c r="AX346" s="27">
        <f t="shared" si="222"/>
        <v>0</v>
      </c>
      <c r="AY346" s="27">
        <f>AN346-AW346</f>
        <v>2395.0795054012347</v>
      </c>
      <c r="AZ346" s="110">
        <f t="shared" si="223"/>
        <v>0.66529986261145402</v>
      </c>
      <c r="BB346" s="65">
        <v>0</v>
      </c>
      <c r="BC346" s="83">
        <f t="shared" si="224"/>
        <v>0</v>
      </c>
      <c r="BD346" s="83">
        <f t="shared" si="225"/>
        <v>0</v>
      </c>
      <c r="BE346" s="83">
        <f t="shared" si="226"/>
        <v>0</v>
      </c>
      <c r="BF346" s="83">
        <f t="shared" si="227"/>
        <v>0</v>
      </c>
      <c r="BG346" s="83">
        <f t="shared" si="228"/>
        <v>0</v>
      </c>
    </row>
    <row r="347" spans="2:59">
      <c r="B347" s="9" t="s">
        <v>32</v>
      </c>
      <c r="C347" s="9">
        <v>336</v>
      </c>
      <c r="D347" s="9">
        <v>336</v>
      </c>
      <c r="E347" s="18">
        <v>14.5</v>
      </c>
      <c r="F347" s="66">
        <f t="shared" si="197"/>
        <v>4.0277777777777777</v>
      </c>
      <c r="G347" s="17">
        <f t="shared" si="229"/>
        <v>-9.7222222222222127E-2</v>
      </c>
      <c r="H347" s="17">
        <f t="shared" si="198"/>
        <v>168.5</v>
      </c>
      <c r="I347" s="28">
        <f>'Ducati Panigale 1199 data'!$C$8*G347</f>
        <v>-27.02777777777775</v>
      </c>
      <c r="J347" s="28">
        <f>'Ducati Panigale 1199 data'!$C$8*'Ducati Panigale 1199 data'!$C$15*'Ducati Panigale 1199 data'!$C$10</f>
        <v>54.543600000000005</v>
      </c>
      <c r="K347" s="28">
        <f>(0.5*'Ducati Panigale 1199 data'!$C$12)*'Ducati Panigale 1199 data'!$C$14*'Ducati Panigale 1199 data'!$C$11*F347^2</f>
        <v>2.2953508391203705</v>
      </c>
      <c r="L347" s="28">
        <f t="shared" si="199"/>
        <v>29.811173061342625</v>
      </c>
      <c r="M347" s="28">
        <f t="shared" si="195"/>
        <v>120.07278038596336</v>
      </c>
      <c r="N347" s="17">
        <f t="shared" si="200"/>
        <v>0.12007278038596335</v>
      </c>
      <c r="O347" s="105">
        <f t="shared" si="201"/>
        <v>0</v>
      </c>
      <c r="P347" s="105">
        <f t="shared" si="202"/>
        <v>0</v>
      </c>
      <c r="Q347" s="105">
        <f t="shared" si="230"/>
        <v>70.114113977547106</v>
      </c>
      <c r="R347" s="27">
        <f t="shared" si="203"/>
        <v>1.9476142771540864E-2</v>
      </c>
      <c r="S347" s="98">
        <f t="shared" si="204"/>
        <v>0.12007278038596335</v>
      </c>
      <c r="T347" s="17">
        <f t="shared" si="231"/>
        <v>236.13111557701086</v>
      </c>
      <c r="U347" s="17">
        <f t="shared" si="205"/>
        <v>6.5591976549169678E-2</v>
      </c>
      <c r="V347" s="17">
        <f t="shared" si="206"/>
        <v>66.608408278669742</v>
      </c>
      <c r="W347" s="17">
        <f t="shared" si="207"/>
        <v>63.94407194752295</v>
      </c>
      <c r="X347" s="17">
        <f t="shared" si="207"/>
        <v>61.38630906962203</v>
      </c>
      <c r="Y347" s="17">
        <f t="shared" si="208"/>
        <v>60.772445978925809</v>
      </c>
      <c r="Z347" s="17">
        <f>Y347/3600</f>
        <v>1.6881234994146059E-2</v>
      </c>
      <c r="AA347" s="17">
        <f>0.96*Y347</f>
        <v>58.341548139768776</v>
      </c>
      <c r="AB347" s="17">
        <f t="shared" si="209"/>
        <v>56.007886214178022</v>
      </c>
      <c r="AC347" s="17">
        <f t="shared" si="210"/>
        <v>53.207491903469119</v>
      </c>
      <c r="AD347" s="17">
        <f t="shared" si="211"/>
        <v>53.207491903469119</v>
      </c>
      <c r="AE347" s="17">
        <f t="shared" si="232"/>
        <v>1.4779858862074755E-2</v>
      </c>
      <c r="AF347" s="17">
        <f>T347-AD347</f>
        <v>182.92362367354173</v>
      </c>
      <c r="AG347" s="17">
        <f t="shared" si="212"/>
        <v>5.0812117687094926E-2</v>
      </c>
      <c r="AH347" s="28">
        <f>0.5*'Ducati Panigale 1199 data'!$C$8*'WLTP class 3 v5'!F347^2</f>
        <v>2254.9961419753085</v>
      </c>
      <c r="AI347" s="17">
        <f t="shared" si="213"/>
        <v>2.2549961419753086</v>
      </c>
      <c r="AJ347" s="17" t="str">
        <f>IF(N347&lt;0, AI347, "0")</f>
        <v>0</v>
      </c>
      <c r="AK347" s="98">
        <f>AK346+AJ347</f>
        <v>808.27288040123449</v>
      </c>
      <c r="AL347" s="105">
        <f t="shared" si="214"/>
        <v>0.22452024455589847</v>
      </c>
      <c r="AM347" s="98">
        <f>IF(N347 &gt; 0, AI347, )</f>
        <v>2.2549961419753086</v>
      </c>
      <c r="AN347" s="98">
        <f t="shared" si="233"/>
        <v>2397.3345015432101</v>
      </c>
      <c r="AO347" s="98">
        <f t="shared" si="215"/>
        <v>0.66592625042866949</v>
      </c>
      <c r="AP347" s="27">
        <f t="shared" si="216"/>
        <v>0</v>
      </c>
      <c r="AQ347" s="27">
        <f t="shared" si="217"/>
        <v>0</v>
      </c>
      <c r="AR347" s="27">
        <f t="shared" si="218"/>
        <v>0</v>
      </c>
      <c r="AS347" s="27">
        <f t="shared" si="219"/>
        <v>0</v>
      </c>
      <c r="AT347" s="27">
        <f t="shared" si="196"/>
        <v>0</v>
      </c>
      <c r="AU347" s="27">
        <f t="shared" si="196"/>
        <v>0</v>
      </c>
      <c r="AV347" s="27">
        <f t="shared" si="220"/>
        <v>0</v>
      </c>
      <c r="AW347" s="27">
        <f t="shared" si="221"/>
        <v>0</v>
      </c>
      <c r="AX347" s="27">
        <f t="shared" si="222"/>
        <v>0</v>
      </c>
      <c r="AY347" s="27">
        <f>AN347-AW347</f>
        <v>2397.3345015432101</v>
      </c>
      <c r="AZ347" s="110">
        <f t="shared" si="223"/>
        <v>0.66592625042866949</v>
      </c>
      <c r="BB347" s="65">
        <v>0</v>
      </c>
      <c r="BC347" s="83">
        <f t="shared" si="224"/>
        <v>0</v>
      </c>
      <c r="BD347" s="83">
        <f t="shared" si="225"/>
        <v>0</v>
      </c>
      <c r="BE347" s="83">
        <f t="shared" si="226"/>
        <v>0</v>
      </c>
      <c r="BF347" s="83">
        <f t="shared" si="227"/>
        <v>0</v>
      </c>
      <c r="BG347" s="83">
        <f t="shared" si="228"/>
        <v>0</v>
      </c>
    </row>
    <row r="348" spans="2:59">
      <c r="B348" s="9" t="s">
        <v>32</v>
      </c>
      <c r="C348" s="9">
        <v>337</v>
      </c>
      <c r="D348" s="9">
        <v>337</v>
      </c>
      <c r="E348" s="18">
        <v>14.3</v>
      </c>
      <c r="F348" s="66">
        <f t="shared" si="197"/>
        <v>3.9722222222222223</v>
      </c>
      <c r="G348" s="17">
        <f t="shared" si="229"/>
        <v>0</v>
      </c>
      <c r="H348" s="17">
        <f t="shared" si="198"/>
        <v>169</v>
      </c>
      <c r="I348" s="28">
        <f>'Ducati Panigale 1199 data'!$C$8*G348</f>
        <v>0</v>
      </c>
      <c r="J348" s="28">
        <f>'Ducati Panigale 1199 data'!$C$8*'Ducati Panigale 1199 data'!$C$15*'Ducati Panigale 1199 data'!$C$10</f>
        <v>54.543600000000005</v>
      </c>
      <c r="K348" s="28">
        <f>(0.5*'Ducati Panigale 1199 data'!$C$12)*'Ducati Panigale 1199 data'!$C$14*'Ducati Panigale 1199 data'!$C$11*F348^2</f>
        <v>2.2324675057870373</v>
      </c>
      <c r="L348" s="28">
        <f t="shared" si="199"/>
        <v>56.77606750578704</v>
      </c>
      <c r="M348" s="28">
        <f t="shared" si="195"/>
        <v>225.5271570368763</v>
      </c>
      <c r="N348" s="17">
        <f t="shared" si="200"/>
        <v>0.22552715703687631</v>
      </c>
      <c r="O348" s="105">
        <f t="shared" si="201"/>
        <v>0</v>
      </c>
      <c r="P348" s="105">
        <f t="shared" si="202"/>
        <v>0</v>
      </c>
      <c r="Q348" s="105">
        <f t="shared" si="230"/>
        <v>70.114113977547106</v>
      </c>
      <c r="R348" s="27">
        <f t="shared" si="203"/>
        <v>1.9476142771540864E-2</v>
      </c>
      <c r="S348" s="98">
        <f t="shared" si="204"/>
        <v>0.22552715703687631</v>
      </c>
      <c r="T348" s="17">
        <f t="shared" si="231"/>
        <v>236.35664273404774</v>
      </c>
      <c r="U348" s="17">
        <f t="shared" si="205"/>
        <v>6.5654622981679928E-2</v>
      </c>
      <c r="V348" s="17">
        <f t="shared" si="206"/>
        <v>66.608408278669742</v>
      </c>
      <c r="W348" s="17">
        <f t="shared" si="207"/>
        <v>63.94407194752295</v>
      </c>
      <c r="X348" s="17">
        <f t="shared" si="207"/>
        <v>61.38630906962203</v>
      </c>
      <c r="Y348" s="17">
        <f t="shared" si="208"/>
        <v>60.772445978925809</v>
      </c>
      <c r="Z348" s="17">
        <f>Y348/3600</f>
        <v>1.6881234994146059E-2</v>
      </c>
      <c r="AA348" s="17">
        <f>0.96*Y348</f>
        <v>58.341548139768776</v>
      </c>
      <c r="AB348" s="17">
        <f t="shared" si="209"/>
        <v>56.007886214178022</v>
      </c>
      <c r="AC348" s="17">
        <f t="shared" si="210"/>
        <v>53.207491903469119</v>
      </c>
      <c r="AD348" s="17">
        <f t="shared" si="211"/>
        <v>53.207491903469119</v>
      </c>
      <c r="AE348" s="17">
        <f t="shared" si="232"/>
        <v>1.4779858862074755E-2</v>
      </c>
      <c r="AF348" s="17">
        <f>T348-AD348</f>
        <v>183.14915083057861</v>
      </c>
      <c r="AG348" s="17">
        <f t="shared" si="212"/>
        <v>5.0874764119605169E-2</v>
      </c>
      <c r="AH348" s="28">
        <f>0.5*'Ducati Panigale 1199 data'!$C$8*'WLTP class 3 v5'!F348^2</f>
        <v>2193.2183641975312</v>
      </c>
      <c r="AI348" s="17">
        <f t="shared" si="213"/>
        <v>2.1932183641975311</v>
      </c>
      <c r="AJ348" s="17" t="str">
        <f>IF(N348&lt;0, AI348, "0")</f>
        <v>0</v>
      </c>
      <c r="AK348" s="98">
        <f>AK347+AJ348</f>
        <v>808.27288040123449</v>
      </c>
      <c r="AL348" s="105">
        <f t="shared" si="214"/>
        <v>0.22452024455589847</v>
      </c>
      <c r="AM348" s="98">
        <f>IF(N348 &gt; 0, AI348, )</f>
        <v>2.1932183641975311</v>
      </c>
      <c r="AN348" s="98">
        <f t="shared" si="233"/>
        <v>2399.5277199074076</v>
      </c>
      <c r="AO348" s="98">
        <f t="shared" si="215"/>
        <v>0.66653547775205768</v>
      </c>
      <c r="AP348" s="27">
        <f t="shared" si="216"/>
        <v>0</v>
      </c>
      <c r="AQ348" s="27">
        <f t="shared" si="217"/>
        <v>0</v>
      </c>
      <c r="AR348" s="27">
        <f t="shared" si="218"/>
        <v>0</v>
      </c>
      <c r="AS348" s="27">
        <f t="shared" si="219"/>
        <v>0</v>
      </c>
      <c r="AT348" s="27">
        <f t="shared" si="196"/>
        <v>0</v>
      </c>
      <c r="AU348" s="27">
        <f t="shared" si="196"/>
        <v>0</v>
      </c>
      <c r="AV348" s="27">
        <f t="shared" si="220"/>
        <v>0</v>
      </c>
      <c r="AW348" s="27">
        <f t="shared" si="221"/>
        <v>0</v>
      </c>
      <c r="AX348" s="27">
        <f t="shared" si="222"/>
        <v>0</v>
      </c>
      <c r="AY348" s="27">
        <f>AN348-AW348</f>
        <v>2399.5277199074076</v>
      </c>
      <c r="AZ348" s="110">
        <f t="shared" si="223"/>
        <v>0.66653547775205768</v>
      </c>
      <c r="BB348" s="65">
        <v>0</v>
      </c>
      <c r="BC348" s="83">
        <f t="shared" si="224"/>
        <v>0</v>
      </c>
      <c r="BD348" s="83">
        <f t="shared" si="225"/>
        <v>0</v>
      </c>
      <c r="BE348" s="83">
        <f t="shared" si="226"/>
        <v>0</v>
      </c>
      <c r="BF348" s="83">
        <f t="shared" si="227"/>
        <v>0</v>
      </c>
      <c r="BG348" s="83">
        <f t="shared" si="228"/>
        <v>0</v>
      </c>
    </row>
    <row r="349" spans="2:59">
      <c r="B349" s="9" t="s">
        <v>32</v>
      </c>
      <c r="C349" s="9">
        <v>338</v>
      </c>
      <c r="D349" s="9">
        <v>338</v>
      </c>
      <c r="E349" s="18">
        <v>14.5</v>
      </c>
      <c r="F349" s="66">
        <f t="shared" si="197"/>
        <v>4.0277777777777777</v>
      </c>
      <c r="G349" s="17">
        <f t="shared" si="229"/>
        <v>0.15277777777777773</v>
      </c>
      <c r="H349" s="17">
        <f t="shared" si="198"/>
        <v>169.5</v>
      </c>
      <c r="I349" s="28">
        <f>'Ducati Panigale 1199 data'!$C$8*G349</f>
        <v>42.472222222222207</v>
      </c>
      <c r="J349" s="28">
        <f>'Ducati Panigale 1199 data'!$C$8*'Ducati Panigale 1199 data'!$C$15*'Ducati Panigale 1199 data'!$C$10</f>
        <v>54.543600000000005</v>
      </c>
      <c r="K349" s="28">
        <f>(0.5*'Ducati Panigale 1199 data'!$C$12)*'Ducati Panigale 1199 data'!$C$14*'Ducati Panigale 1199 data'!$C$11*F349^2</f>
        <v>2.2953508391203705</v>
      </c>
      <c r="L349" s="28">
        <f t="shared" si="199"/>
        <v>99.311173061342586</v>
      </c>
      <c r="M349" s="28">
        <f t="shared" si="195"/>
        <v>400.00333594151874</v>
      </c>
      <c r="N349" s="17">
        <f t="shared" si="200"/>
        <v>0.40000333594151877</v>
      </c>
      <c r="O349" s="105">
        <f t="shared" si="201"/>
        <v>0</v>
      </c>
      <c r="P349" s="105">
        <f t="shared" si="202"/>
        <v>0</v>
      </c>
      <c r="Q349" s="105">
        <f t="shared" si="230"/>
        <v>70.114113977547106</v>
      </c>
      <c r="R349" s="27">
        <f t="shared" si="203"/>
        <v>1.9476142771540864E-2</v>
      </c>
      <c r="S349" s="98">
        <f t="shared" si="204"/>
        <v>0.40000333594151877</v>
      </c>
      <c r="T349" s="17">
        <f t="shared" si="231"/>
        <v>236.75664606998924</v>
      </c>
      <c r="U349" s="17">
        <f t="shared" si="205"/>
        <v>6.5765735019441454E-2</v>
      </c>
      <c r="V349" s="17">
        <f t="shared" si="206"/>
        <v>66.608408278669742</v>
      </c>
      <c r="W349" s="17">
        <f t="shared" si="207"/>
        <v>63.94407194752295</v>
      </c>
      <c r="X349" s="17">
        <f t="shared" si="207"/>
        <v>61.38630906962203</v>
      </c>
      <c r="Y349" s="17">
        <f t="shared" si="208"/>
        <v>60.772445978925809</v>
      </c>
      <c r="Z349" s="17">
        <f>Y349/3600</f>
        <v>1.6881234994146059E-2</v>
      </c>
      <c r="AA349" s="17">
        <f>0.96*Y349</f>
        <v>58.341548139768776</v>
      </c>
      <c r="AB349" s="17">
        <f t="shared" si="209"/>
        <v>56.007886214178022</v>
      </c>
      <c r="AC349" s="17">
        <f t="shared" si="210"/>
        <v>53.207491903469119</v>
      </c>
      <c r="AD349" s="17">
        <f t="shared" si="211"/>
        <v>53.207491903469119</v>
      </c>
      <c r="AE349" s="17">
        <f t="shared" si="232"/>
        <v>1.4779858862074755E-2</v>
      </c>
      <c r="AF349" s="17">
        <f>T349-AD349</f>
        <v>183.54915416652011</v>
      </c>
      <c r="AG349" s="17">
        <f t="shared" si="212"/>
        <v>5.0985876157366695E-2</v>
      </c>
      <c r="AH349" s="28">
        <f>0.5*'Ducati Panigale 1199 data'!$C$8*'WLTP class 3 v5'!F349^2</f>
        <v>2254.9961419753085</v>
      </c>
      <c r="AI349" s="17">
        <f t="shared" si="213"/>
        <v>2.2549961419753086</v>
      </c>
      <c r="AJ349" s="17" t="str">
        <f>IF(N349&lt;0, AI349, "0")</f>
        <v>0</v>
      </c>
      <c r="AK349" s="98">
        <f>AK348+AJ349</f>
        <v>808.27288040123449</v>
      </c>
      <c r="AL349" s="105">
        <f t="shared" si="214"/>
        <v>0.22452024455589847</v>
      </c>
      <c r="AM349" s="98">
        <f>IF(N349 &gt; 0, AI349, )</f>
        <v>2.2549961419753086</v>
      </c>
      <c r="AN349" s="98">
        <f t="shared" si="233"/>
        <v>2401.782716049383</v>
      </c>
      <c r="AO349" s="98">
        <f t="shared" si="215"/>
        <v>0.66716186556927304</v>
      </c>
      <c r="AP349" s="27">
        <f t="shared" si="216"/>
        <v>0</v>
      </c>
      <c r="AQ349" s="27">
        <f t="shared" si="217"/>
        <v>0</v>
      </c>
      <c r="AR349" s="27">
        <f t="shared" si="218"/>
        <v>0</v>
      </c>
      <c r="AS349" s="27">
        <f t="shared" si="219"/>
        <v>0</v>
      </c>
      <c r="AT349" s="27">
        <f t="shared" si="196"/>
        <v>0</v>
      </c>
      <c r="AU349" s="27">
        <f t="shared" si="196"/>
        <v>0</v>
      </c>
      <c r="AV349" s="27">
        <f t="shared" si="220"/>
        <v>0</v>
      </c>
      <c r="AW349" s="27">
        <f t="shared" si="221"/>
        <v>0</v>
      </c>
      <c r="AX349" s="27">
        <f t="shared" si="222"/>
        <v>0</v>
      </c>
      <c r="AY349" s="27">
        <f>AN349-AW349</f>
        <v>2401.782716049383</v>
      </c>
      <c r="AZ349" s="110">
        <f t="shared" si="223"/>
        <v>0.66716186556927304</v>
      </c>
      <c r="BB349" s="65">
        <v>0</v>
      </c>
      <c r="BC349" s="83">
        <f t="shared" si="224"/>
        <v>0</v>
      </c>
      <c r="BD349" s="83">
        <f t="shared" si="225"/>
        <v>0</v>
      </c>
      <c r="BE349" s="83">
        <f t="shared" si="226"/>
        <v>0</v>
      </c>
      <c r="BF349" s="83">
        <f t="shared" si="227"/>
        <v>0</v>
      </c>
      <c r="BG349" s="83">
        <f t="shared" si="228"/>
        <v>0</v>
      </c>
    </row>
    <row r="350" spans="2:59">
      <c r="B350" s="9" t="s">
        <v>32</v>
      </c>
      <c r="C350" s="9">
        <v>339</v>
      </c>
      <c r="D350" s="9">
        <v>339</v>
      </c>
      <c r="E350" s="18">
        <v>15.4</v>
      </c>
      <c r="F350" s="66">
        <f t="shared" si="197"/>
        <v>4.2777777777777777</v>
      </c>
      <c r="G350" s="17">
        <f t="shared" si="229"/>
        <v>0.45833333333333343</v>
      </c>
      <c r="H350" s="17">
        <f t="shared" si="198"/>
        <v>170</v>
      </c>
      <c r="I350" s="28">
        <f>'Ducati Panigale 1199 data'!$C$8*G350</f>
        <v>127.41666666666669</v>
      </c>
      <c r="J350" s="28">
        <f>'Ducati Panigale 1199 data'!$C$8*'Ducati Panigale 1199 data'!$C$15*'Ducati Panigale 1199 data'!$C$10</f>
        <v>54.543600000000005</v>
      </c>
      <c r="K350" s="28">
        <f>(0.5*'Ducati Panigale 1199 data'!$C$12)*'Ducati Panigale 1199 data'!$C$14*'Ducati Panigale 1199 data'!$C$11*F350^2</f>
        <v>2.5891339120370374</v>
      </c>
      <c r="L350" s="28">
        <f t="shared" si="199"/>
        <v>184.54940057870371</v>
      </c>
      <c r="M350" s="28">
        <f t="shared" si="195"/>
        <v>789.46132469778809</v>
      </c>
      <c r="N350" s="17">
        <f t="shared" si="200"/>
        <v>0.78946132469778807</v>
      </c>
      <c r="O350" s="105">
        <f t="shared" si="201"/>
        <v>0</v>
      </c>
      <c r="P350" s="105">
        <f t="shared" si="202"/>
        <v>0</v>
      </c>
      <c r="Q350" s="105">
        <f t="shared" si="230"/>
        <v>70.114113977547106</v>
      </c>
      <c r="R350" s="27">
        <f t="shared" si="203"/>
        <v>1.9476142771540864E-2</v>
      </c>
      <c r="S350" s="98">
        <f t="shared" si="204"/>
        <v>0.78946132469778807</v>
      </c>
      <c r="T350" s="17">
        <f t="shared" si="231"/>
        <v>237.54610739468703</v>
      </c>
      <c r="U350" s="17">
        <f t="shared" si="205"/>
        <v>6.5985029831857514E-2</v>
      </c>
      <c r="V350" s="17">
        <f t="shared" si="206"/>
        <v>66.608408278669742</v>
      </c>
      <c r="W350" s="17">
        <f t="shared" si="207"/>
        <v>63.94407194752295</v>
      </c>
      <c r="X350" s="17">
        <f t="shared" si="207"/>
        <v>61.38630906962203</v>
      </c>
      <c r="Y350" s="17">
        <f t="shared" si="208"/>
        <v>60.772445978925809</v>
      </c>
      <c r="Z350" s="17">
        <f>Y350/3600</f>
        <v>1.6881234994146059E-2</v>
      </c>
      <c r="AA350" s="17">
        <f>0.96*Y350</f>
        <v>58.341548139768776</v>
      </c>
      <c r="AB350" s="17">
        <f t="shared" si="209"/>
        <v>56.007886214178022</v>
      </c>
      <c r="AC350" s="17">
        <f t="shared" si="210"/>
        <v>53.207491903469119</v>
      </c>
      <c r="AD350" s="17">
        <f t="shared" si="211"/>
        <v>53.207491903469119</v>
      </c>
      <c r="AE350" s="17">
        <f t="shared" si="232"/>
        <v>1.4779858862074755E-2</v>
      </c>
      <c r="AF350" s="17">
        <f>T350-AD350</f>
        <v>184.33861549121792</v>
      </c>
      <c r="AG350" s="17">
        <f t="shared" si="212"/>
        <v>5.1205170969782755E-2</v>
      </c>
      <c r="AH350" s="28">
        <f>0.5*'Ducati Panigale 1199 data'!$C$8*'WLTP class 3 v5'!F350^2</f>
        <v>2543.6141975308642</v>
      </c>
      <c r="AI350" s="17">
        <f t="shared" si="213"/>
        <v>2.5436141975308644</v>
      </c>
      <c r="AJ350" s="17" t="str">
        <f>IF(N350&lt;0, AI350, "0")</f>
        <v>0</v>
      </c>
      <c r="AK350" s="98">
        <f>AK349+AJ350</f>
        <v>808.27288040123449</v>
      </c>
      <c r="AL350" s="105">
        <f t="shared" si="214"/>
        <v>0.22452024455589847</v>
      </c>
      <c r="AM350" s="98">
        <f>IF(N350 &gt; 0, AI350, )</f>
        <v>2.5436141975308644</v>
      </c>
      <c r="AN350" s="98">
        <f t="shared" si="233"/>
        <v>2404.326330246914</v>
      </c>
      <c r="AO350" s="98">
        <f t="shared" si="215"/>
        <v>0.66786842506858723</v>
      </c>
      <c r="AP350" s="27">
        <f t="shared" si="216"/>
        <v>0</v>
      </c>
      <c r="AQ350" s="27">
        <f t="shared" si="217"/>
        <v>0</v>
      </c>
      <c r="AR350" s="27">
        <f t="shared" si="218"/>
        <v>0</v>
      </c>
      <c r="AS350" s="27">
        <f t="shared" si="219"/>
        <v>0</v>
      </c>
      <c r="AT350" s="27">
        <f t="shared" si="196"/>
        <v>0</v>
      </c>
      <c r="AU350" s="27">
        <f t="shared" si="196"/>
        <v>0</v>
      </c>
      <c r="AV350" s="27">
        <f t="shared" si="220"/>
        <v>0</v>
      </c>
      <c r="AW350" s="27">
        <f t="shared" si="221"/>
        <v>0</v>
      </c>
      <c r="AX350" s="27">
        <f t="shared" si="222"/>
        <v>0</v>
      </c>
      <c r="AY350" s="27">
        <f>AN350-AW350</f>
        <v>2404.326330246914</v>
      </c>
      <c r="AZ350" s="110">
        <f t="shared" si="223"/>
        <v>0.66786842506858723</v>
      </c>
      <c r="BB350" s="65">
        <v>0</v>
      </c>
      <c r="BC350" s="83">
        <f t="shared" si="224"/>
        <v>0</v>
      </c>
      <c r="BD350" s="83">
        <f t="shared" si="225"/>
        <v>0</v>
      </c>
      <c r="BE350" s="83">
        <f t="shared" si="226"/>
        <v>0</v>
      </c>
      <c r="BF350" s="83">
        <f t="shared" si="227"/>
        <v>0</v>
      </c>
      <c r="BG350" s="83">
        <f t="shared" si="228"/>
        <v>0</v>
      </c>
    </row>
    <row r="351" spans="2:59">
      <c r="B351" s="9" t="s">
        <v>32</v>
      </c>
      <c r="C351" s="9">
        <v>340</v>
      </c>
      <c r="D351" s="9">
        <v>340</v>
      </c>
      <c r="E351" s="18">
        <v>17.8</v>
      </c>
      <c r="F351" s="66">
        <f t="shared" si="197"/>
        <v>4.9444444444444446</v>
      </c>
      <c r="G351" s="17">
        <f t="shared" si="229"/>
        <v>0.79166666666666674</v>
      </c>
      <c r="H351" s="17">
        <f t="shared" si="198"/>
        <v>170.5</v>
      </c>
      <c r="I351" s="28">
        <f>'Ducati Panigale 1199 data'!$C$8*G351</f>
        <v>220.08333333333334</v>
      </c>
      <c r="J351" s="28">
        <f>'Ducati Panigale 1199 data'!$C$8*'Ducati Panigale 1199 data'!$C$15*'Ducati Panigale 1199 data'!$C$10</f>
        <v>54.543600000000005</v>
      </c>
      <c r="K351" s="28">
        <f>(0.5*'Ducati Panigale 1199 data'!$C$12)*'Ducati Panigale 1199 data'!$C$14*'Ducati Panigale 1199 data'!$C$11*F351^2</f>
        <v>3.4590200231481485</v>
      </c>
      <c r="L351" s="28">
        <f t="shared" si="199"/>
        <v>278.08595335648147</v>
      </c>
      <c r="M351" s="28">
        <f t="shared" si="195"/>
        <v>1374.9805471514917</v>
      </c>
      <c r="N351" s="17">
        <f t="shared" si="200"/>
        <v>1.3749805471514918</v>
      </c>
      <c r="O351" s="105">
        <f t="shared" si="201"/>
        <v>0</v>
      </c>
      <c r="P351" s="105">
        <f t="shared" si="202"/>
        <v>0</v>
      </c>
      <c r="Q351" s="105">
        <f t="shared" si="230"/>
        <v>70.114113977547106</v>
      </c>
      <c r="R351" s="27">
        <f t="shared" si="203"/>
        <v>1.9476142771540864E-2</v>
      </c>
      <c r="S351" s="98">
        <f t="shared" si="204"/>
        <v>1.3749805471514918</v>
      </c>
      <c r="T351" s="17">
        <f t="shared" si="231"/>
        <v>238.92108794183852</v>
      </c>
      <c r="U351" s="17">
        <f t="shared" si="205"/>
        <v>6.6366968872732926E-2</v>
      </c>
      <c r="V351" s="17">
        <f t="shared" si="206"/>
        <v>66.608408278669742</v>
      </c>
      <c r="W351" s="17">
        <f t="shared" si="207"/>
        <v>63.94407194752295</v>
      </c>
      <c r="X351" s="17">
        <f t="shared" si="207"/>
        <v>61.38630906962203</v>
      </c>
      <c r="Y351" s="17">
        <f t="shared" si="208"/>
        <v>60.772445978925809</v>
      </c>
      <c r="Z351" s="17">
        <f>Y351/3600</f>
        <v>1.6881234994146059E-2</v>
      </c>
      <c r="AA351" s="17">
        <f>0.96*Y351</f>
        <v>58.341548139768776</v>
      </c>
      <c r="AB351" s="17">
        <f t="shared" si="209"/>
        <v>56.007886214178022</v>
      </c>
      <c r="AC351" s="17">
        <f t="shared" si="210"/>
        <v>53.207491903469119</v>
      </c>
      <c r="AD351" s="17">
        <f t="shared" si="211"/>
        <v>53.207491903469119</v>
      </c>
      <c r="AE351" s="17">
        <f t="shared" si="232"/>
        <v>1.4779858862074755E-2</v>
      </c>
      <c r="AF351" s="17">
        <f>T351-AD351</f>
        <v>185.71359603836942</v>
      </c>
      <c r="AG351" s="17">
        <f t="shared" si="212"/>
        <v>5.1587110010658174E-2</v>
      </c>
      <c r="AH351" s="28">
        <f>0.5*'Ducati Panigale 1199 data'!$C$8*'WLTP class 3 v5'!F351^2</f>
        <v>3398.2067901234568</v>
      </c>
      <c r="AI351" s="17">
        <f t="shared" si="213"/>
        <v>3.3982067901234569</v>
      </c>
      <c r="AJ351" s="17" t="str">
        <f>IF(N351&lt;0, AI351, "0")</f>
        <v>0</v>
      </c>
      <c r="AK351" s="98">
        <f>AK350+AJ351</f>
        <v>808.27288040123449</v>
      </c>
      <c r="AL351" s="105">
        <f t="shared" si="214"/>
        <v>0.22452024455589847</v>
      </c>
      <c r="AM351" s="98">
        <f>IF(N351 &gt; 0, AI351, )</f>
        <v>3.3982067901234569</v>
      </c>
      <c r="AN351" s="98">
        <f t="shared" si="233"/>
        <v>2407.7245370370374</v>
      </c>
      <c r="AO351" s="98">
        <f t="shared" si="215"/>
        <v>0.66881237139917704</v>
      </c>
      <c r="AP351" s="27">
        <f t="shared" si="216"/>
        <v>0</v>
      </c>
      <c r="AQ351" s="27">
        <f t="shared" si="217"/>
        <v>0</v>
      </c>
      <c r="AR351" s="27">
        <f t="shared" si="218"/>
        <v>0</v>
      </c>
      <c r="AS351" s="27">
        <f t="shared" si="219"/>
        <v>0</v>
      </c>
      <c r="AT351" s="27">
        <f t="shared" si="196"/>
        <v>0</v>
      </c>
      <c r="AU351" s="27">
        <f t="shared" si="196"/>
        <v>0</v>
      </c>
      <c r="AV351" s="27">
        <f t="shared" si="220"/>
        <v>0</v>
      </c>
      <c r="AW351" s="27">
        <f t="shared" si="221"/>
        <v>0</v>
      </c>
      <c r="AX351" s="27">
        <f t="shared" si="222"/>
        <v>0</v>
      </c>
      <c r="AY351" s="27">
        <f>AN351-AW351</f>
        <v>2407.7245370370374</v>
      </c>
      <c r="AZ351" s="110">
        <f t="shared" si="223"/>
        <v>0.66881237139917704</v>
      </c>
      <c r="BB351" s="65">
        <v>0</v>
      </c>
      <c r="BC351" s="83">
        <f t="shared" si="224"/>
        <v>0</v>
      </c>
      <c r="BD351" s="83">
        <f t="shared" si="225"/>
        <v>0</v>
      </c>
      <c r="BE351" s="83">
        <f t="shared" si="226"/>
        <v>0</v>
      </c>
      <c r="BF351" s="83">
        <f t="shared" si="227"/>
        <v>0</v>
      </c>
      <c r="BG351" s="83">
        <f t="shared" si="228"/>
        <v>0</v>
      </c>
    </row>
    <row r="352" spans="2:59">
      <c r="B352" s="9" t="s">
        <v>32</v>
      </c>
      <c r="C352" s="9">
        <v>341</v>
      </c>
      <c r="D352" s="9">
        <v>341</v>
      </c>
      <c r="E352" s="18">
        <v>21.1</v>
      </c>
      <c r="F352" s="66">
        <f t="shared" si="197"/>
        <v>5.8611111111111107</v>
      </c>
      <c r="G352" s="17">
        <f t="shared" si="229"/>
        <v>0.87500000000000011</v>
      </c>
      <c r="H352" s="17">
        <f t="shared" si="198"/>
        <v>171</v>
      </c>
      <c r="I352" s="28">
        <f>'Ducati Panigale 1199 data'!$C$8*G352</f>
        <v>243.25000000000003</v>
      </c>
      <c r="J352" s="28">
        <f>'Ducati Panigale 1199 data'!$C$8*'Ducati Panigale 1199 data'!$C$15*'Ducati Panigale 1199 data'!$C$10</f>
        <v>54.543600000000005</v>
      </c>
      <c r="K352" s="28">
        <f>(0.5*'Ducati Panigale 1199 data'!$C$12)*'Ducati Panigale 1199 data'!$C$14*'Ducati Panigale 1199 data'!$C$11*F352^2</f>
        <v>4.8604668113425928</v>
      </c>
      <c r="L352" s="28">
        <f t="shared" si="199"/>
        <v>302.6540668113426</v>
      </c>
      <c r="M352" s="28">
        <f t="shared" si="195"/>
        <v>1773.8891138109245</v>
      </c>
      <c r="N352" s="17">
        <f t="shared" si="200"/>
        <v>1.7738891138109245</v>
      </c>
      <c r="O352" s="105">
        <f t="shared" si="201"/>
        <v>0</v>
      </c>
      <c r="P352" s="105">
        <f t="shared" si="202"/>
        <v>0</v>
      </c>
      <c r="Q352" s="105">
        <f t="shared" si="230"/>
        <v>70.114113977547106</v>
      </c>
      <c r="R352" s="27">
        <f t="shared" si="203"/>
        <v>1.9476142771540864E-2</v>
      </c>
      <c r="S352" s="98">
        <f t="shared" si="204"/>
        <v>1.7738891138109245</v>
      </c>
      <c r="T352" s="17">
        <f t="shared" si="231"/>
        <v>240.69497705564945</v>
      </c>
      <c r="U352" s="17">
        <f t="shared" si="205"/>
        <v>6.6859715848791509E-2</v>
      </c>
      <c r="V352" s="17">
        <f t="shared" si="206"/>
        <v>66.608408278669742</v>
      </c>
      <c r="W352" s="17">
        <f t="shared" si="207"/>
        <v>63.94407194752295</v>
      </c>
      <c r="X352" s="17">
        <f t="shared" si="207"/>
        <v>61.38630906962203</v>
      </c>
      <c r="Y352" s="17">
        <f t="shared" si="208"/>
        <v>60.772445978925809</v>
      </c>
      <c r="Z352" s="17">
        <f>Y352/3600</f>
        <v>1.6881234994146059E-2</v>
      </c>
      <c r="AA352" s="17">
        <f>0.96*Y352</f>
        <v>58.341548139768776</v>
      </c>
      <c r="AB352" s="17">
        <f t="shared" si="209"/>
        <v>56.007886214178022</v>
      </c>
      <c r="AC352" s="17">
        <f t="shared" si="210"/>
        <v>53.207491903469119</v>
      </c>
      <c r="AD352" s="17">
        <f t="shared" si="211"/>
        <v>53.207491903469119</v>
      </c>
      <c r="AE352" s="17">
        <f t="shared" si="232"/>
        <v>1.4779858862074755E-2</v>
      </c>
      <c r="AF352" s="17">
        <f>T352-AD352</f>
        <v>187.48748515218034</v>
      </c>
      <c r="AG352" s="17">
        <f t="shared" si="212"/>
        <v>5.2079856986716765E-2</v>
      </c>
      <c r="AH352" s="28">
        <f>0.5*'Ducati Panigale 1199 data'!$C$8*'WLTP class 3 v5'!F352^2</f>
        <v>4775.0146604938263</v>
      </c>
      <c r="AI352" s="17">
        <f t="shared" si="213"/>
        <v>4.7750146604938264</v>
      </c>
      <c r="AJ352" s="17" t="str">
        <f>IF(N352&lt;0, AI352, "0")</f>
        <v>0</v>
      </c>
      <c r="AK352" s="98">
        <f>AK351+AJ352</f>
        <v>808.27288040123449</v>
      </c>
      <c r="AL352" s="105">
        <f t="shared" si="214"/>
        <v>0.22452024455589847</v>
      </c>
      <c r="AM352" s="98">
        <f>IF(N352 &gt; 0, AI352, )</f>
        <v>4.7750146604938264</v>
      </c>
      <c r="AN352" s="98">
        <f t="shared" si="233"/>
        <v>2412.4995516975314</v>
      </c>
      <c r="AO352" s="98">
        <f t="shared" si="215"/>
        <v>0.67013876436042541</v>
      </c>
      <c r="AP352" s="27">
        <f t="shared" si="216"/>
        <v>0</v>
      </c>
      <c r="AQ352" s="27">
        <f t="shared" si="217"/>
        <v>0</v>
      </c>
      <c r="AR352" s="27">
        <f t="shared" si="218"/>
        <v>0</v>
      </c>
      <c r="AS352" s="27">
        <f t="shared" si="219"/>
        <v>0</v>
      </c>
      <c r="AT352" s="27">
        <f t="shared" si="196"/>
        <v>0</v>
      </c>
      <c r="AU352" s="27">
        <f t="shared" si="196"/>
        <v>0</v>
      </c>
      <c r="AV352" s="27">
        <f t="shared" si="220"/>
        <v>0</v>
      </c>
      <c r="AW352" s="27">
        <f t="shared" si="221"/>
        <v>0</v>
      </c>
      <c r="AX352" s="27">
        <f t="shared" si="222"/>
        <v>0</v>
      </c>
      <c r="AY352" s="27">
        <f>AN352-AW352</f>
        <v>2412.4995516975314</v>
      </c>
      <c r="AZ352" s="110">
        <f t="shared" si="223"/>
        <v>0.67013876436042541</v>
      </c>
      <c r="BB352" s="65">
        <v>0</v>
      </c>
      <c r="BC352" s="83">
        <f t="shared" si="224"/>
        <v>0</v>
      </c>
      <c r="BD352" s="83">
        <f t="shared" si="225"/>
        <v>0</v>
      </c>
      <c r="BE352" s="83">
        <f t="shared" si="226"/>
        <v>0</v>
      </c>
      <c r="BF352" s="83">
        <f t="shared" si="227"/>
        <v>0</v>
      </c>
      <c r="BG352" s="83">
        <f t="shared" si="228"/>
        <v>0</v>
      </c>
    </row>
    <row r="353" spans="2:59">
      <c r="B353" s="9" t="s">
        <v>32</v>
      </c>
      <c r="C353" s="9">
        <v>342</v>
      </c>
      <c r="D353" s="9">
        <v>342</v>
      </c>
      <c r="E353" s="18">
        <v>24.1</v>
      </c>
      <c r="F353" s="66">
        <f t="shared" si="197"/>
        <v>6.6944444444444446</v>
      </c>
      <c r="G353" s="17">
        <f t="shared" si="229"/>
        <v>0.54166666666666641</v>
      </c>
      <c r="H353" s="17">
        <f t="shared" si="198"/>
        <v>171.5</v>
      </c>
      <c r="I353" s="28">
        <f>'Ducati Panigale 1199 data'!$C$8*G353</f>
        <v>150.58333333333326</v>
      </c>
      <c r="J353" s="28">
        <f>'Ducati Panigale 1199 data'!$C$8*'Ducati Panigale 1199 data'!$C$15*'Ducati Panigale 1199 data'!$C$10</f>
        <v>54.543600000000005</v>
      </c>
      <c r="K353" s="28">
        <f>(0.5*'Ducati Panigale 1199 data'!$C$12)*'Ducati Panigale 1199 data'!$C$14*'Ducati Panigale 1199 data'!$C$11*F353^2</f>
        <v>6.3408452835648159</v>
      </c>
      <c r="L353" s="28">
        <f t="shared" si="199"/>
        <v>211.46777861689807</v>
      </c>
      <c r="M353" s="28">
        <f t="shared" si="195"/>
        <v>1415.6592957409011</v>
      </c>
      <c r="N353" s="17">
        <f t="shared" si="200"/>
        <v>1.4156592957409011</v>
      </c>
      <c r="O353" s="105">
        <f t="shared" si="201"/>
        <v>0</v>
      </c>
      <c r="P353" s="105">
        <f t="shared" si="202"/>
        <v>0</v>
      </c>
      <c r="Q353" s="105">
        <f t="shared" si="230"/>
        <v>70.114113977547106</v>
      </c>
      <c r="R353" s="27">
        <f t="shared" si="203"/>
        <v>1.9476142771540864E-2</v>
      </c>
      <c r="S353" s="98">
        <f t="shared" si="204"/>
        <v>1.4156592957409011</v>
      </c>
      <c r="T353" s="17">
        <f t="shared" si="231"/>
        <v>242.11063635139035</v>
      </c>
      <c r="U353" s="17">
        <f t="shared" si="205"/>
        <v>6.7252954542052878E-2</v>
      </c>
      <c r="V353" s="17">
        <f t="shared" si="206"/>
        <v>66.608408278669742</v>
      </c>
      <c r="W353" s="17">
        <f t="shared" si="207"/>
        <v>63.94407194752295</v>
      </c>
      <c r="X353" s="17">
        <f t="shared" si="207"/>
        <v>61.38630906962203</v>
      </c>
      <c r="Y353" s="17">
        <f t="shared" si="208"/>
        <v>60.772445978925809</v>
      </c>
      <c r="Z353" s="17">
        <f>Y353/3600</f>
        <v>1.6881234994146059E-2</v>
      </c>
      <c r="AA353" s="17">
        <f>0.96*Y353</f>
        <v>58.341548139768776</v>
      </c>
      <c r="AB353" s="17">
        <f t="shared" si="209"/>
        <v>56.007886214178022</v>
      </c>
      <c r="AC353" s="17">
        <f t="shared" si="210"/>
        <v>53.207491903469119</v>
      </c>
      <c r="AD353" s="17">
        <f t="shared" si="211"/>
        <v>53.207491903469119</v>
      </c>
      <c r="AE353" s="17">
        <f t="shared" si="232"/>
        <v>1.4779858862074755E-2</v>
      </c>
      <c r="AF353" s="17">
        <f>T353-AD353</f>
        <v>188.90314444792125</v>
      </c>
      <c r="AG353" s="17">
        <f t="shared" si="212"/>
        <v>5.2473095679978127E-2</v>
      </c>
      <c r="AH353" s="28">
        <f>0.5*'Ducati Panigale 1199 data'!$C$8*'WLTP class 3 v5'!F353^2</f>
        <v>6229.3665123456794</v>
      </c>
      <c r="AI353" s="17">
        <f t="shared" si="213"/>
        <v>6.2293665123456794</v>
      </c>
      <c r="AJ353" s="17" t="str">
        <f>IF(N353&lt;0, AI353, "0")</f>
        <v>0</v>
      </c>
      <c r="AK353" s="98">
        <f>AK352+AJ353</f>
        <v>808.27288040123449</v>
      </c>
      <c r="AL353" s="105">
        <f t="shared" si="214"/>
        <v>0.22452024455589847</v>
      </c>
      <c r="AM353" s="98">
        <f>IF(N353 &gt; 0, AI353, )</f>
        <v>6.2293665123456794</v>
      </c>
      <c r="AN353" s="98">
        <f t="shared" si="233"/>
        <v>2418.7289182098771</v>
      </c>
      <c r="AO353" s="98">
        <f t="shared" si="215"/>
        <v>0.67186914394718811</v>
      </c>
      <c r="AP353" s="27">
        <f t="shared" si="216"/>
        <v>0</v>
      </c>
      <c r="AQ353" s="27">
        <f t="shared" si="217"/>
        <v>0</v>
      </c>
      <c r="AR353" s="27">
        <f t="shared" si="218"/>
        <v>0</v>
      </c>
      <c r="AS353" s="27">
        <f t="shared" si="219"/>
        <v>0</v>
      </c>
      <c r="AT353" s="27">
        <f t="shared" si="196"/>
        <v>0</v>
      </c>
      <c r="AU353" s="27">
        <f t="shared" si="196"/>
        <v>0</v>
      </c>
      <c r="AV353" s="27">
        <f t="shared" si="220"/>
        <v>0</v>
      </c>
      <c r="AW353" s="27">
        <f t="shared" si="221"/>
        <v>0</v>
      </c>
      <c r="AX353" s="27">
        <f t="shared" si="222"/>
        <v>0</v>
      </c>
      <c r="AY353" s="27">
        <f>AN353-AW353</f>
        <v>2418.7289182098771</v>
      </c>
      <c r="AZ353" s="110">
        <f t="shared" si="223"/>
        <v>0.67186914394718811</v>
      </c>
      <c r="BB353" s="65">
        <v>0</v>
      </c>
      <c r="BC353" s="83">
        <f t="shared" si="224"/>
        <v>0</v>
      </c>
      <c r="BD353" s="83">
        <f t="shared" si="225"/>
        <v>0</v>
      </c>
      <c r="BE353" s="83">
        <f t="shared" si="226"/>
        <v>0</v>
      </c>
      <c r="BF353" s="83">
        <f t="shared" si="227"/>
        <v>0</v>
      </c>
      <c r="BG353" s="83">
        <f t="shared" si="228"/>
        <v>0</v>
      </c>
    </row>
    <row r="354" spans="2:59">
      <c r="B354" s="9" t="s">
        <v>32</v>
      </c>
      <c r="C354" s="9">
        <v>343</v>
      </c>
      <c r="D354" s="9">
        <v>343</v>
      </c>
      <c r="E354" s="18">
        <v>25</v>
      </c>
      <c r="F354" s="66">
        <f t="shared" si="197"/>
        <v>6.9444444444444446</v>
      </c>
      <c r="G354" s="17">
        <f t="shared" si="229"/>
        <v>0.16666666666666657</v>
      </c>
      <c r="H354" s="17">
        <f t="shared" si="198"/>
        <v>172</v>
      </c>
      <c r="I354" s="28">
        <f>'Ducati Panigale 1199 data'!$C$8*G354</f>
        <v>46.333333333333307</v>
      </c>
      <c r="J354" s="28">
        <f>'Ducati Panigale 1199 data'!$C$8*'Ducati Panigale 1199 data'!$C$15*'Ducati Panigale 1199 data'!$C$10</f>
        <v>54.543600000000005</v>
      </c>
      <c r="K354" s="28">
        <f>(0.5*'Ducati Panigale 1199 data'!$C$12)*'Ducati Panigale 1199 data'!$C$14*'Ducati Panigale 1199 data'!$C$11*F354^2</f>
        <v>6.8232783564814827</v>
      </c>
      <c r="L354" s="28">
        <f t="shared" si="199"/>
        <v>107.70021168981479</v>
      </c>
      <c r="M354" s="28">
        <f t="shared" si="195"/>
        <v>747.918136734825</v>
      </c>
      <c r="N354" s="17">
        <f t="shared" si="200"/>
        <v>0.74791813673482499</v>
      </c>
      <c r="O354" s="105">
        <f t="shared" si="201"/>
        <v>0</v>
      </c>
      <c r="P354" s="105">
        <f t="shared" si="202"/>
        <v>0</v>
      </c>
      <c r="Q354" s="105">
        <f t="shared" si="230"/>
        <v>70.114113977547106</v>
      </c>
      <c r="R354" s="27">
        <f t="shared" si="203"/>
        <v>1.9476142771540864E-2</v>
      </c>
      <c r="S354" s="98">
        <f t="shared" si="204"/>
        <v>0.74791813673482499</v>
      </c>
      <c r="T354" s="17">
        <f t="shared" si="231"/>
        <v>242.85855448812518</v>
      </c>
      <c r="U354" s="17">
        <f t="shared" si="205"/>
        <v>6.7460709580034778E-2</v>
      </c>
      <c r="V354" s="17">
        <f t="shared" si="206"/>
        <v>66.608408278669742</v>
      </c>
      <c r="W354" s="17">
        <f t="shared" si="207"/>
        <v>63.94407194752295</v>
      </c>
      <c r="X354" s="17">
        <f t="shared" si="207"/>
        <v>61.38630906962203</v>
      </c>
      <c r="Y354" s="17">
        <f t="shared" si="208"/>
        <v>60.772445978925809</v>
      </c>
      <c r="Z354" s="17">
        <f>Y354/3600</f>
        <v>1.6881234994146059E-2</v>
      </c>
      <c r="AA354" s="17">
        <f>0.96*Y354</f>
        <v>58.341548139768776</v>
      </c>
      <c r="AB354" s="17">
        <f t="shared" si="209"/>
        <v>56.007886214178022</v>
      </c>
      <c r="AC354" s="17">
        <f t="shared" si="210"/>
        <v>53.207491903469119</v>
      </c>
      <c r="AD354" s="17">
        <f t="shared" si="211"/>
        <v>53.207491903469119</v>
      </c>
      <c r="AE354" s="17">
        <f t="shared" si="232"/>
        <v>1.4779858862074755E-2</v>
      </c>
      <c r="AF354" s="17">
        <f>T354-AD354</f>
        <v>189.65106258465607</v>
      </c>
      <c r="AG354" s="17">
        <f t="shared" si="212"/>
        <v>5.2680850717960019E-2</v>
      </c>
      <c r="AH354" s="28">
        <f>0.5*'Ducati Panigale 1199 data'!$C$8*'WLTP class 3 v5'!F354^2</f>
        <v>6703.3179012345681</v>
      </c>
      <c r="AI354" s="17">
        <f t="shared" si="213"/>
        <v>6.7033179012345681</v>
      </c>
      <c r="AJ354" s="17" t="str">
        <f>IF(N354&lt;0, AI354, "0")</f>
        <v>0</v>
      </c>
      <c r="AK354" s="98">
        <f>AK353+AJ354</f>
        <v>808.27288040123449</v>
      </c>
      <c r="AL354" s="105">
        <f t="shared" si="214"/>
        <v>0.22452024455589847</v>
      </c>
      <c r="AM354" s="98">
        <f>IF(N354 &gt; 0, AI354, )</f>
        <v>6.7033179012345681</v>
      </c>
      <c r="AN354" s="98">
        <f t="shared" si="233"/>
        <v>2425.4322361111117</v>
      </c>
      <c r="AO354" s="98">
        <f t="shared" si="215"/>
        <v>0.67373117669753102</v>
      </c>
      <c r="AP354" s="27">
        <f t="shared" si="216"/>
        <v>0</v>
      </c>
      <c r="AQ354" s="27">
        <f t="shared" si="217"/>
        <v>0</v>
      </c>
      <c r="AR354" s="27">
        <f t="shared" si="218"/>
        <v>0</v>
      </c>
      <c r="AS354" s="27">
        <f t="shared" si="219"/>
        <v>0</v>
      </c>
      <c r="AT354" s="27">
        <f t="shared" si="196"/>
        <v>0</v>
      </c>
      <c r="AU354" s="27">
        <f t="shared" si="196"/>
        <v>0</v>
      </c>
      <c r="AV354" s="27">
        <f t="shared" si="220"/>
        <v>0</v>
      </c>
      <c r="AW354" s="27">
        <f t="shared" si="221"/>
        <v>0</v>
      </c>
      <c r="AX354" s="27">
        <f t="shared" si="222"/>
        <v>0</v>
      </c>
      <c r="AY354" s="27">
        <f>AN354-AW354</f>
        <v>2425.4322361111117</v>
      </c>
      <c r="AZ354" s="110">
        <f t="shared" si="223"/>
        <v>0.67373117669753102</v>
      </c>
      <c r="BB354" s="65">
        <v>0</v>
      </c>
      <c r="BC354" s="83">
        <f t="shared" si="224"/>
        <v>0</v>
      </c>
      <c r="BD354" s="83">
        <f t="shared" si="225"/>
        <v>0</v>
      </c>
      <c r="BE354" s="83">
        <f t="shared" si="226"/>
        <v>0</v>
      </c>
      <c r="BF354" s="83">
        <f t="shared" si="227"/>
        <v>0</v>
      </c>
      <c r="BG354" s="83">
        <f t="shared" si="228"/>
        <v>0</v>
      </c>
    </row>
    <row r="355" spans="2:59">
      <c r="B355" s="9" t="s">
        <v>32</v>
      </c>
      <c r="C355" s="9">
        <v>344</v>
      </c>
      <c r="D355" s="9">
        <v>344</v>
      </c>
      <c r="E355" s="18">
        <v>25.3</v>
      </c>
      <c r="F355" s="66">
        <f t="shared" si="197"/>
        <v>7.0277777777777777</v>
      </c>
      <c r="G355" s="17">
        <f t="shared" si="229"/>
        <v>6.9444444444444448E-2</v>
      </c>
      <c r="H355" s="17">
        <f t="shared" si="198"/>
        <v>172.5</v>
      </c>
      <c r="I355" s="28">
        <f>'Ducati Panigale 1199 data'!$C$8*G355</f>
        <v>19.305555555555557</v>
      </c>
      <c r="J355" s="28">
        <f>'Ducati Panigale 1199 data'!$C$8*'Ducati Panigale 1199 data'!$C$15*'Ducati Panigale 1199 data'!$C$10</f>
        <v>54.543600000000005</v>
      </c>
      <c r="K355" s="28">
        <f>(0.5*'Ducati Panigale 1199 data'!$C$12)*'Ducati Panigale 1199 data'!$C$14*'Ducati Panigale 1199 data'!$C$11*F355^2</f>
        <v>6.9880195891203707</v>
      </c>
      <c r="L355" s="28">
        <f t="shared" si="199"/>
        <v>80.837175144675939</v>
      </c>
      <c r="M355" s="28">
        <f t="shared" si="195"/>
        <v>568.1057031000837</v>
      </c>
      <c r="N355" s="17">
        <f t="shared" si="200"/>
        <v>0.56810570310008368</v>
      </c>
      <c r="O355" s="105">
        <f t="shared" si="201"/>
        <v>0</v>
      </c>
      <c r="P355" s="105">
        <f t="shared" si="202"/>
        <v>0</v>
      </c>
      <c r="Q355" s="105">
        <f t="shared" si="230"/>
        <v>70.114113977547106</v>
      </c>
      <c r="R355" s="27">
        <f t="shared" si="203"/>
        <v>1.9476142771540864E-2</v>
      </c>
      <c r="S355" s="98">
        <f t="shared" si="204"/>
        <v>0.56810570310008368</v>
      </c>
      <c r="T355" s="17">
        <f t="shared" si="231"/>
        <v>243.42666019122527</v>
      </c>
      <c r="U355" s="17">
        <f t="shared" si="205"/>
        <v>6.7618516719784791E-2</v>
      </c>
      <c r="V355" s="17">
        <f t="shared" si="206"/>
        <v>66.608408278669742</v>
      </c>
      <c r="W355" s="17">
        <f t="shared" si="207"/>
        <v>63.94407194752295</v>
      </c>
      <c r="X355" s="17">
        <f t="shared" si="207"/>
        <v>61.38630906962203</v>
      </c>
      <c r="Y355" s="17">
        <f t="shared" si="208"/>
        <v>60.772445978925809</v>
      </c>
      <c r="Z355" s="17">
        <f>Y355/3600</f>
        <v>1.6881234994146059E-2</v>
      </c>
      <c r="AA355" s="17">
        <f>0.96*Y355</f>
        <v>58.341548139768776</v>
      </c>
      <c r="AB355" s="17">
        <f t="shared" si="209"/>
        <v>56.007886214178022</v>
      </c>
      <c r="AC355" s="17">
        <f t="shared" si="210"/>
        <v>53.207491903469119</v>
      </c>
      <c r="AD355" s="17">
        <f t="shared" si="211"/>
        <v>53.207491903469119</v>
      </c>
      <c r="AE355" s="17">
        <f t="shared" si="232"/>
        <v>1.4779858862074755E-2</v>
      </c>
      <c r="AF355" s="17">
        <f>T355-AD355</f>
        <v>190.21916828775613</v>
      </c>
      <c r="AG355" s="17">
        <f t="shared" si="212"/>
        <v>5.2838657857710039E-2</v>
      </c>
      <c r="AH355" s="28">
        <f>0.5*'Ducati Panigale 1199 data'!$C$8*'WLTP class 3 v5'!F355^2</f>
        <v>6865.1628086419751</v>
      </c>
      <c r="AI355" s="17">
        <f t="shared" si="213"/>
        <v>6.8651628086419754</v>
      </c>
      <c r="AJ355" s="17" t="str">
        <f>IF(N355&lt;0, AI355, "0")</f>
        <v>0</v>
      </c>
      <c r="AK355" s="98">
        <f>AK354+AJ355</f>
        <v>808.27288040123449</v>
      </c>
      <c r="AL355" s="105">
        <f t="shared" si="214"/>
        <v>0.22452024455589847</v>
      </c>
      <c r="AM355" s="98">
        <f>IF(N355 &gt; 0, AI355, )</f>
        <v>6.8651628086419754</v>
      </c>
      <c r="AN355" s="98">
        <f t="shared" si="233"/>
        <v>2432.2973989197535</v>
      </c>
      <c r="AO355" s="98">
        <f t="shared" si="215"/>
        <v>0.67563816636659824</v>
      </c>
      <c r="AP355" s="27">
        <f t="shared" si="216"/>
        <v>0</v>
      </c>
      <c r="AQ355" s="27">
        <f t="shared" si="217"/>
        <v>0</v>
      </c>
      <c r="AR355" s="27">
        <f t="shared" si="218"/>
        <v>0</v>
      </c>
      <c r="AS355" s="27">
        <f t="shared" si="219"/>
        <v>0</v>
      </c>
      <c r="AT355" s="27">
        <f t="shared" si="196"/>
        <v>0</v>
      </c>
      <c r="AU355" s="27">
        <f t="shared" si="196"/>
        <v>0</v>
      </c>
      <c r="AV355" s="27">
        <f t="shared" si="220"/>
        <v>0</v>
      </c>
      <c r="AW355" s="27">
        <f t="shared" si="221"/>
        <v>0</v>
      </c>
      <c r="AX355" s="27">
        <f t="shared" si="222"/>
        <v>0</v>
      </c>
      <c r="AY355" s="27">
        <f>AN355-AW355</f>
        <v>2432.2973989197535</v>
      </c>
      <c r="AZ355" s="110">
        <f t="shared" si="223"/>
        <v>0.67563816636659824</v>
      </c>
      <c r="BB355" s="65">
        <v>0</v>
      </c>
      <c r="BC355" s="83">
        <f t="shared" si="224"/>
        <v>0</v>
      </c>
      <c r="BD355" s="83">
        <f t="shared" si="225"/>
        <v>0</v>
      </c>
      <c r="BE355" s="83">
        <f t="shared" si="226"/>
        <v>0</v>
      </c>
      <c r="BF355" s="83">
        <f t="shared" si="227"/>
        <v>0</v>
      </c>
      <c r="BG355" s="83">
        <f t="shared" si="228"/>
        <v>0</v>
      </c>
    </row>
    <row r="356" spans="2:59">
      <c r="B356" s="9" t="s">
        <v>32</v>
      </c>
      <c r="C356" s="9">
        <v>345</v>
      </c>
      <c r="D356" s="9">
        <v>345</v>
      </c>
      <c r="E356" s="18">
        <v>25.5</v>
      </c>
      <c r="F356" s="66">
        <f t="shared" si="197"/>
        <v>7.083333333333333</v>
      </c>
      <c r="G356" s="17">
        <f t="shared" si="229"/>
        <v>0.15277777777777748</v>
      </c>
      <c r="H356" s="17">
        <f t="shared" si="198"/>
        <v>173</v>
      </c>
      <c r="I356" s="28">
        <f>'Ducati Panigale 1199 data'!$C$8*G356</f>
        <v>42.472222222222143</v>
      </c>
      <c r="J356" s="28">
        <f>'Ducati Panigale 1199 data'!$C$8*'Ducati Panigale 1199 data'!$C$15*'Ducati Panigale 1199 data'!$C$10</f>
        <v>54.543600000000005</v>
      </c>
      <c r="K356" s="28">
        <f>(0.5*'Ducati Panigale 1199 data'!$C$12)*'Ducati Panigale 1199 data'!$C$14*'Ducati Panigale 1199 data'!$C$11*F356^2</f>
        <v>7.0989388020833335</v>
      </c>
      <c r="L356" s="28">
        <f t="shared" si="199"/>
        <v>104.11476102430548</v>
      </c>
      <c r="M356" s="28">
        <f t="shared" si="195"/>
        <v>737.47955725549707</v>
      </c>
      <c r="N356" s="17">
        <f t="shared" si="200"/>
        <v>0.73747955725549708</v>
      </c>
      <c r="O356" s="105">
        <f t="shared" si="201"/>
        <v>0</v>
      </c>
      <c r="P356" s="105">
        <f t="shared" si="202"/>
        <v>0</v>
      </c>
      <c r="Q356" s="105">
        <f t="shared" si="230"/>
        <v>70.114113977547106</v>
      </c>
      <c r="R356" s="27">
        <f t="shared" si="203"/>
        <v>1.9476142771540864E-2</v>
      </c>
      <c r="S356" s="98">
        <f t="shared" si="204"/>
        <v>0.73747955725549708</v>
      </c>
      <c r="T356" s="17">
        <f t="shared" si="231"/>
        <v>244.16413974848075</v>
      </c>
      <c r="U356" s="17">
        <f t="shared" si="205"/>
        <v>6.782337215235576E-2</v>
      </c>
      <c r="V356" s="17">
        <f t="shared" si="206"/>
        <v>66.608408278669742</v>
      </c>
      <c r="W356" s="17">
        <f t="shared" si="207"/>
        <v>63.94407194752295</v>
      </c>
      <c r="X356" s="17">
        <f t="shared" si="207"/>
        <v>61.38630906962203</v>
      </c>
      <c r="Y356" s="17">
        <f t="shared" si="208"/>
        <v>60.772445978925809</v>
      </c>
      <c r="Z356" s="17">
        <f>Y356/3600</f>
        <v>1.6881234994146059E-2</v>
      </c>
      <c r="AA356" s="17">
        <f>0.96*Y356</f>
        <v>58.341548139768776</v>
      </c>
      <c r="AB356" s="17">
        <f t="shared" si="209"/>
        <v>56.007886214178022</v>
      </c>
      <c r="AC356" s="17">
        <f t="shared" si="210"/>
        <v>53.207491903469119</v>
      </c>
      <c r="AD356" s="17">
        <f t="shared" si="211"/>
        <v>53.207491903469119</v>
      </c>
      <c r="AE356" s="17">
        <f t="shared" si="232"/>
        <v>1.4779858862074755E-2</v>
      </c>
      <c r="AF356" s="17">
        <f>T356-AD356</f>
        <v>190.95664784501162</v>
      </c>
      <c r="AG356" s="17">
        <f t="shared" si="212"/>
        <v>5.3043513290281008E-2</v>
      </c>
      <c r="AH356" s="28">
        <f>0.5*'Ducati Panigale 1199 data'!$C$8*'WLTP class 3 v5'!F356^2</f>
        <v>6974.1319444444443</v>
      </c>
      <c r="AI356" s="17">
        <f t="shared" si="213"/>
        <v>6.9741319444444443</v>
      </c>
      <c r="AJ356" s="17" t="str">
        <f>IF(N356&lt;0, AI356, "0")</f>
        <v>0</v>
      </c>
      <c r="AK356" s="98">
        <f>AK355+AJ356</f>
        <v>808.27288040123449</v>
      </c>
      <c r="AL356" s="105">
        <f t="shared" si="214"/>
        <v>0.22452024455589847</v>
      </c>
      <c r="AM356" s="98">
        <f>IF(N356 &gt; 0, AI356, )</f>
        <v>6.9741319444444443</v>
      </c>
      <c r="AN356" s="98">
        <f t="shared" si="233"/>
        <v>2439.2715308641978</v>
      </c>
      <c r="AO356" s="98">
        <f t="shared" si="215"/>
        <v>0.67757542524005498</v>
      </c>
      <c r="AP356" s="27">
        <f t="shared" si="216"/>
        <v>0</v>
      </c>
      <c r="AQ356" s="27">
        <f t="shared" si="217"/>
        <v>0</v>
      </c>
      <c r="AR356" s="27">
        <f t="shared" si="218"/>
        <v>0</v>
      </c>
      <c r="AS356" s="27">
        <f t="shared" si="219"/>
        <v>0</v>
      </c>
      <c r="AT356" s="27">
        <f t="shared" si="196"/>
        <v>0</v>
      </c>
      <c r="AU356" s="27">
        <f t="shared" si="196"/>
        <v>0</v>
      </c>
      <c r="AV356" s="27">
        <f t="shared" si="220"/>
        <v>0</v>
      </c>
      <c r="AW356" s="27">
        <f t="shared" si="221"/>
        <v>0</v>
      </c>
      <c r="AX356" s="27">
        <f t="shared" si="222"/>
        <v>0</v>
      </c>
      <c r="AY356" s="27">
        <f>AN356-AW356</f>
        <v>2439.2715308641978</v>
      </c>
      <c r="AZ356" s="110">
        <f t="shared" si="223"/>
        <v>0.67757542524005498</v>
      </c>
      <c r="BB356" s="65">
        <v>0</v>
      </c>
      <c r="BC356" s="83">
        <f t="shared" si="224"/>
        <v>0</v>
      </c>
      <c r="BD356" s="83">
        <f t="shared" si="225"/>
        <v>0</v>
      </c>
      <c r="BE356" s="83">
        <f t="shared" si="226"/>
        <v>0</v>
      </c>
      <c r="BF356" s="83">
        <f t="shared" si="227"/>
        <v>0</v>
      </c>
      <c r="BG356" s="83">
        <f t="shared" si="228"/>
        <v>0</v>
      </c>
    </row>
    <row r="357" spans="2:59">
      <c r="B357" s="9" t="s">
        <v>32</v>
      </c>
      <c r="C357" s="9">
        <v>346</v>
      </c>
      <c r="D357" s="9">
        <v>346</v>
      </c>
      <c r="E357" s="18">
        <v>26.4</v>
      </c>
      <c r="F357" s="66">
        <f t="shared" si="197"/>
        <v>7.333333333333333</v>
      </c>
      <c r="G357" s="17">
        <f t="shared" si="229"/>
        <v>0.15277777777777798</v>
      </c>
      <c r="H357" s="17">
        <f t="shared" si="198"/>
        <v>173.5</v>
      </c>
      <c r="I357" s="28">
        <f>'Ducati Panigale 1199 data'!$C$8*G357</f>
        <v>42.472222222222278</v>
      </c>
      <c r="J357" s="28">
        <f>'Ducati Panigale 1199 data'!$C$8*'Ducati Panigale 1199 data'!$C$15*'Ducati Panigale 1199 data'!$C$10</f>
        <v>54.543600000000005</v>
      </c>
      <c r="K357" s="28">
        <f>(0.5*'Ducati Panigale 1199 data'!$C$12)*'Ducati Panigale 1199 data'!$C$14*'Ducati Panigale 1199 data'!$C$11*F357^2</f>
        <v>7.608883333333333</v>
      </c>
      <c r="L357" s="28">
        <f t="shared" si="199"/>
        <v>104.62470555555562</v>
      </c>
      <c r="M357" s="28">
        <f t="shared" si="195"/>
        <v>767.24784074074114</v>
      </c>
      <c r="N357" s="17">
        <f t="shared" si="200"/>
        <v>0.76724784074074115</v>
      </c>
      <c r="O357" s="105">
        <f t="shared" si="201"/>
        <v>0</v>
      </c>
      <c r="P357" s="105">
        <f t="shared" si="202"/>
        <v>0</v>
      </c>
      <c r="Q357" s="105">
        <f t="shared" si="230"/>
        <v>70.114113977547106</v>
      </c>
      <c r="R357" s="27">
        <f t="shared" si="203"/>
        <v>1.9476142771540864E-2</v>
      </c>
      <c r="S357" s="98">
        <f t="shared" si="204"/>
        <v>0.76724784074074115</v>
      </c>
      <c r="T357" s="17">
        <f t="shared" si="231"/>
        <v>244.93138758922149</v>
      </c>
      <c r="U357" s="17">
        <f t="shared" si="205"/>
        <v>6.8036496552561526E-2</v>
      </c>
      <c r="V357" s="17">
        <f t="shared" si="206"/>
        <v>66.608408278669742</v>
      </c>
      <c r="W357" s="17">
        <f t="shared" si="207"/>
        <v>63.94407194752295</v>
      </c>
      <c r="X357" s="17">
        <f t="shared" si="207"/>
        <v>61.38630906962203</v>
      </c>
      <c r="Y357" s="17">
        <f t="shared" si="208"/>
        <v>60.772445978925809</v>
      </c>
      <c r="Z357" s="17">
        <f>Y357/3600</f>
        <v>1.6881234994146059E-2</v>
      </c>
      <c r="AA357" s="17">
        <f>0.96*Y357</f>
        <v>58.341548139768776</v>
      </c>
      <c r="AB357" s="17">
        <f t="shared" si="209"/>
        <v>56.007886214178022</v>
      </c>
      <c r="AC357" s="17">
        <f t="shared" si="210"/>
        <v>53.207491903469119</v>
      </c>
      <c r="AD357" s="17">
        <f t="shared" si="211"/>
        <v>53.207491903469119</v>
      </c>
      <c r="AE357" s="17">
        <f t="shared" si="232"/>
        <v>1.4779858862074755E-2</v>
      </c>
      <c r="AF357" s="17">
        <f>T357-AD357</f>
        <v>191.72389568575238</v>
      </c>
      <c r="AG357" s="17">
        <f t="shared" si="212"/>
        <v>5.3256637690486774E-2</v>
      </c>
      <c r="AH357" s="28">
        <f>0.5*'Ducati Panigale 1199 data'!$C$8*'WLTP class 3 v5'!F357^2</f>
        <v>7475.1111111111104</v>
      </c>
      <c r="AI357" s="17">
        <f t="shared" si="213"/>
        <v>7.4751111111111106</v>
      </c>
      <c r="AJ357" s="17" t="str">
        <f>IF(N357&lt;0, AI357, "0")</f>
        <v>0</v>
      </c>
      <c r="AK357" s="98">
        <f>AK356+AJ357</f>
        <v>808.27288040123449</v>
      </c>
      <c r="AL357" s="105">
        <f t="shared" si="214"/>
        <v>0.22452024455589847</v>
      </c>
      <c r="AM357" s="98">
        <f>IF(N357 &gt; 0, AI357, )</f>
        <v>7.4751111111111106</v>
      </c>
      <c r="AN357" s="98">
        <f t="shared" si="233"/>
        <v>2446.7466419753086</v>
      </c>
      <c r="AO357" s="98">
        <f t="shared" si="215"/>
        <v>0.67965184499314124</v>
      </c>
      <c r="AP357" s="27">
        <f t="shared" si="216"/>
        <v>0</v>
      </c>
      <c r="AQ357" s="27">
        <f t="shared" si="217"/>
        <v>0</v>
      </c>
      <c r="AR357" s="27">
        <f t="shared" si="218"/>
        <v>0</v>
      </c>
      <c r="AS357" s="27">
        <f t="shared" si="219"/>
        <v>0</v>
      </c>
      <c r="AT357" s="27">
        <f t="shared" si="196"/>
        <v>0</v>
      </c>
      <c r="AU357" s="27">
        <f t="shared" si="196"/>
        <v>0</v>
      </c>
      <c r="AV357" s="27">
        <f t="shared" si="220"/>
        <v>0</v>
      </c>
      <c r="AW357" s="27">
        <f t="shared" si="221"/>
        <v>0</v>
      </c>
      <c r="AX357" s="27">
        <f t="shared" si="222"/>
        <v>0</v>
      </c>
      <c r="AY357" s="27">
        <f>AN357-AW357</f>
        <v>2446.7466419753086</v>
      </c>
      <c r="AZ357" s="110">
        <f t="shared" si="223"/>
        <v>0.67965184499314124</v>
      </c>
      <c r="BB357" s="65">
        <v>0</v>
      </c>
      <c r="BC357" s="83">
        <f t="shared" si="224"/>
        <v>0</v>
      </c>
      <c r="BD357" s="83">
        <f t="shared" si="225"/>
        <v>0</v>
      </c>
      <c r="BE357" s="83">
        <f t="shared" si="226"/>
        <v>0</v>
      </c>
      <c r="BF357" s="83">
        <f t="shared" si="227"/>
        <v>0</v>
      </c>
      <c r="BG357" s="83">
        <f t="shared" si="228"/>
        <v>0</v>
      </c>
    </row>
    <row r="358" spans="2:59">
      <c r="B358" s="9" t="s">
        <v>32</v>
      </c>
      <c r="C358" s="9">
        <v>347</v>
      </c>
      <c r="D358" s="9">
        <v>347</v>
      </c>
      <c r="E358" s="18">
        <v>26.6</v>
      </c>
      <c r="F358" s="66">
        <f t="shared" si="197"/>
        <v>7.3888888888888893</v>
      </c>
      <c r="G358" s="17">
        <f t="shared" si="229"/>
        <v>9.7222222222222612E-2</v>
      </c>
      <c r="H358" s="17">
        <f t="shared" si="198"/>
        <v>174</v>
      </c>
      <c r="I358" s="28">
        <f>'Ducati Panigale 1199 data'!$C$8*G358</f>
        <v>27.027777777777885</v>
      </c>
      <c r="J358" s="28">
        <f>'Ducati Panigale 1199 data'!$C$8*'Ducati Panigale 1199 data'!$C$15*'Ducati Panigale 1199 data'!$C$10</f>
        <v>54.543600000000005</v>
      </c>
      <c r="K358" s="28">
        <f>(0.5*'Ducati Panigale 1199 data'!$C$12)*'Ducati Panigale 1199 data'!$C$14*'Ducati Panigale 1199 data'!$C$11*F358^2</f>
        <v>7.7246061342592611</v>
      </c>
      <c r="L358" s="28">
        <f t="shared" si="199"/>
        <v>89.295983912037144</v>
      </c>
      <c r="M358" s="28">
        <f t="shared" si="195"/>
        <v>659.79810335005232</v>
      </c>
      <c r="N358" s="17">
        <f t="shared" si="200"/>
        <v>0.65979810335005229</v>
      </c>
      <c r="O358" s="105">
        <f t="shared" si="201"/>
        <v>0</v>
      </c>
      <c r="P358" s="105">
        <f t="shared" si="202"/>
        <v>0</v>
      </c>
      <c r="Q358" s="105">
        <f t="shared" si="230"/>
        <v>70.114113977547106</v>
      </c>
      <c r="R358" s="27">
        <f t="shared" si="203"/>
        <v>1.9476142771540864E-2</v>
      </c>
      <c r="S358" s="98">
        <f t="shared" si="204"/>
        <v>0.65979810335005229</v>
      </c>
      <c r="T358" s="17">
        <f t="shared" si="231"/>
        <v>245.59118569257154</v>
      </c>
      <c r="U358" s="17">
        <f t="shared" si="205"/>
        <v>6.821977380349209E-2</v>
      </c>
      <c r="V358" s="17">
        <f t="shared" si="206"/>
        <v>66.608408278669742</v>
      </c>
      <c r="W358" s="17">
        <f t="shared" si="207"/>
        <v>63.94407194752295</v>
      </c>
      <c r="X358" s="17">
        <f t="shared" si="207"/>
        <v>61.38630906962203</v>
      </c>
      <c r="Y358" s="17">
        <f t="shared" si="208"/>
        <v>60.772445978925809</v>
      </c>
      <c r="Z358" s="17">
        <f>Y358/3600</f>
        <v>1.6881234994146059E-2</v>
      </c>
      <c r="AA358" s="17">
        <f>0.96*Y358</f>
        <v>58.341548139768776</v>
      </c>
      <c r="AB358" s="17">
        <f t="shared" si="209"/>
        <v>56.007886214178022</v>
      </c>
      <c r="AC358" s="17">
        <f t="shared" si="210"/>
        <v>53.207491903469119</v>
      </c>
      <c r="AD358" s="17">
        <f t="shared" si="211"/>
        <v>53.207491903469119</v>
      </c>
      <c r="AE358" s="17">
        <f t="shared" si="232"/>
        <v>1.4779858862074755E-2</v>
      </c>
      <c r="AF358" s="17">
        <f>T358-AD358</f>
        <v>192.38369378910244</v>
      </c>
      <c r="AG358" s="17">
        <f t="shared" si="212"/>
        <v>5.3439914941417345E-2</v>
      </c>
      <c r="AH358" s="28">
        <f>0.5*'Ducati Panigale 1199 data'!$C$8*'WLTP class 3 v5'!F358^2</f>
        <v>7588.7993827160499</v>
      </c>
      <c r="AI358" s="17">
        <f t="shared" si="213"/>
        <v>7.5887993827160498</v>
      </c>
      <c r="AJ358" s="17" t="str">
        <f>IF(N358&lt;0, AI358, "0")</f>
        <v>0</v>
      </c>
      <c r="AK358" s="98">
        <f>AK357+AJ358</f>
        <v>808.27288040123449</v>
      </c>
      <c r="AL358" s="105">
        <f t="shared" si="214"/>
        <v>0.22452024455589847</v>
      </c>
      <c r="AM358" s="98">
        <f>IF(N358 &gt; 0, AI358, )</f>
        <v>7.5887993827160498</v>
      </c>
      <c r="AN358" s="98">
        <f t="shared" si="233"/>
        <v>2454.3354413580246</v>
      </c>
      <c r="AO358" s="98">
        <f t="shared" si="215"/>
        <v>0.68175984482167351</v>
      </c>
      <c r="AP358" s="27">
        <f t="shared" si="216"/>
        <v>0</v>
      </c>
      <c r="AQ358" s="27">
        <f t="shared" si="217"/>
        <v>0</v>
      </c>
      <c r="AR358" s="27">
        <f t="shared" si="218"/>
        <v>0</v>
      </c>
      <c r="AS358" s="27">
        <f t="shared" si="219"/>
        <v>0</v>
      </c>
      <c r="AT358" s="27">
        <f t="shared" si="196"/>
        <v>0</v>
      </c>
      <c r="AU358" s="27">
        <f t="shared" si="196"/>
        <v>0</v>
      </c>
      <c r="AV358" s="27">
        <f t="shared" si="220"/>
        <v>0</v>
      </c>
      <c r="AW358" s="27">
        <f t="shared" si="221"/>
        <v>0</v>
      </c>
      <c r="AX358" s="27">
        <f t="shared" si="222"/>
        <v>0</v>
      </c>
      <c r="AY358" s="27">
        <f>AN358-AW358</f>
        <v>2454.3354413580246</v>
      </c>
      <c r="AZ358" s="110">
        <f t="shared" si="223"/>
        <v>0.68175984482167351</v>
      </c>
      <c r="BB358" s="65">
        <v>0</v>
      </c>
      <c r="BC358" s="83">
        <f t="shared" si="224"/>
        <v>0</v>
      </c>
      <c r="BD358" s="83">
        <f t="shared" si="225"/>
        <v>0</v>
      </c>
      <c r="BE358" s="83">
        <f t="shared" si="226"/>
        <v>0</v>
      </c>
      <c r="BF358" s="83">
        <f t="shared" si="227"/>
        <v>0</v>
      </c>
      <c r="BG358" s="83">
        <f t="shared" si="228"/>
        <v>0</v>
      </c>
    </row>
    <row r="359" spans="2:59">
      <c r="B359" s="9" t="s">
        <v>32</v>
      </c>
      <c r="C359" s="9">
        <v>348</v>
      </c>
      <c r="D359" s="9">
        <v>348</v>
      </c>
      <c r="E359" s="18">
        <v>27.1</v>
      </c>
      <c r="F359" s="66">
        <f t="shared" si="197"/>
        <v>7.5277777777777777</v>
      </c>
      <c r="G359" s="17">
        <f t="shared" si="229"/>
        <v>0.15277777777777748</v>
      </c>
      <c r="H359" s="17">
        <f t="shared" si="198"/>
        <v>174.5</v>
      </c>
      <c r="I359" s="28">
        <f>'Ducati Panigale 1199 data'!$C$8*G359</f>
        <v>42.472222222222143</v>
      </c>
      <c r="J359" s="28">
        <f>'Ducati Panigale 1199 data'!$C$8*'Ducati Panigale 1199 data'!$C$15*'Ducati Panigale 1199 data'!$C$10</f>
        <v>54.543600000000005</v>
      </c>
      <c r="K359" s="28">
        <f>(0.5*'Ducati Panigale 1199 data'!$C$12)*'Ducati Panigale 1199 data'!$C$14*'Ducati Panigale 1199 data'!$C$11*F359^2</f>
        <v>8.0177341724537037</v>
      </c>
      <c r="L359" s="28">
        <f t="shared" si="199"/>
        <v>105.03355639467584</v>
      </c>
      <c r="M359" s="28">
        <f t="shared" si="195"/>
        <v>790.66927174880982</v>
      </c>
      <c r="N359" s="17">
        <f t="shared" si="200"/>
        <v>0.79066927174880985</v>
      </c>
      <c r="O359" s="105">
        <f t="shared" si="201"/>
        <v>0</v>
      </c>
      <c r="P359" s="105">
        <f t="shared" si="202"/>
        <v>0</v>
      </c>
      <c r="Q359" s="105">
        <f t="shared" si="230"/>
        <v>70.114113977547106</v>
      </c>
      <c r="R359" s="27">
        <f t="shared" si="203"/>
        <v>1.9476142771540864E-2</v>
      </c>
      <c r="S359" s="98">
        <f t="shared" si="204"/>
        <v>0.79066927174880985</v>
      </c>
      <c r="T359" s="17">
        <f t="shared" si="231"/>
        <v>246.38185496432035</v>
      </c>
      <c r="U359" s="17">
        <f t="shared" si="205"/>
        <v>6.8439404156755659E-2</v>
      </c>
      <c r="V359" s="17">
        <f t="shared" si="206"/>
        <v>66.608408278669742</v>
      </c>
      <c r="W359" s="17">
        <f t="shared" si="207"/>
        <v>63.94407194752295</v>
      </c>
      <c r="X359" s="17">
        <f t="shared" si="207"/>
        <v>61.38630906962203</v>
      </c>
      <c r="Y359" s="17">
        <f t="shared" si="208"/>
        <v>60.772445978925809</v>
      </c>
      <c r="Z359" s="17">
        <f>Y359/3600</f>
        <v>1.6881234994146059E-2</v>
      </c>
      <c r="AA359" s="17">
        <f>0.96*Y359</f>
        <v>58.341548139768776</v>
      </c>
      <c r="AB359" s="17">
        <f t="shared" si="209"/>
        <v>56.007886214178022</v>
      </c>
      <c r="AC359" s="17">
        <f t="shared" si="210"/>
        <v>53.207491903469119</v>
      </c>
      <c r="AD359" s="17">
        <f t="shared" si="211"/>
        <v>53.207491903469119</v>
      </c>
      <c r="AE359" s="17">
        <f t="shared" si="232"/>
        <v>1.4779858862074755E-2</v>
      </c>
      <c r="AF359" s="17">
        <f>T359-AD359</f>
        <v>193.17436306085125</v>
      </c>
      <c r="AG359" s="17">
        <f t="shared" si="212"/>
        <v>5.3659545294680901E-2</v>
      </c>
      <c r="AH359" s="28">
        <f>0.5*'Ducati Panigale 1199 data'!$C$8*'WLTP class 3 v5'!F359^2</f>
        <v>7876.7739197530864</v>
      </c>
      <c r="AI359" s="17">
        <f t="shared" si="213"/>
        <v>7.8767739197530862</v>
      </c>
      <c r="AJ359" s="17" t="str">
        <f>IF(N359&lt;0, AI359, "0")</f>
        <v>0</v>
      </c>
      <c r="AK359" s="98">
        <f>AK358+AJ359</f>
        <v>808.27288040123449</v>
      </c>
      <c r="AL359" s="105">
        <f t="shared" si="214"/>
        <v>0.22452024455589847</v>
      </c>
      <c r="AM359" s="98">
        <f>IF(N359 &gt; 0, AI359, )</f>
        <v>7.8767739197530862</v>
      </c>
      <c r="AN359" s="98">
        <f t="shared" si="233"/>
        <v>2462.2122152777779</v>
      </c>
      <c r="AO359" s="98">
        <f t="shared" si="215"/>
        <v>0.68394783757716049</v>
      </c>
      <c r="AP359" s="27">
        <f t="shared" si="216"/>
        <v>0</v>
      </c>
      <c r="AQ359" s="27">
        <f t="shared" si="217"/>
        <v>0</v>
      </c>
      <c r="AR359" s="27">
        <f t="shared" si="218"/>
        <v>0</v>
      </c>
      <c r="AS359" s="27">
        <f t="shared" si="219"/>
        <v>0</v>
      </c>
      <c r="AT359" s="27">
        <f t="shared" si="196"/>
        <v>0</v>
      </c>
      <c r="AU359" s="27">
        <f t="shared" si="196"/>
        <v>0</v>
      </c>
      <c r="AV359" s="27">
        <f t="shared" si="220"/>
        <v>0</v>
      </c>
      <c r="AW359" s="27">
        <f t="shared" si="221"/>
        <v>0</v>
      </c>
      <c r="AX359" s="27">
        <f t="shared" si="222"/>
        <v>0</v>
      </c>
      <c r="AY359" s="27">
        <f>AN359-AW359</f>
        <v>2462.2122152777779</v>
      </c>
      <c r="AZ359" s="110">
        <f t="shared" si="223"/>
        <v>0.68394783757716049</v>
      </c>
      <c r="BB359" s="65">
        <v>0</v>
      </c>
      <c r="BC359" s="83">
        <f t="shared" si="224"/>
        <v>0</v>
      </c>
      <c r="BD359" s="83">
        <f t="shared" si="225"/>
        <v>0</v>
      </c>
      <c r="BE359" s="83">
        <f t="shared" si="226"/>
        <v>0</v>
      </c>
      <c r="BF359" s="83">
        <f t="shared" si="227"/>
        <v>0</v>
      </c>
      <c r="BG359" s="83">
        <f t="shared" si="228"/>
        <v>0</v>
      </c>
    </row>
    <row r="360" spans="2:59">
      <c r="B360" s="9" t="s">
        <v>32</v>
      </c>
      <c r="C360" s="9">
        <v>349</v>
      </c>
      <c r="D360" s="9">
        <v>349</v>
      </c>
      <c r="E360" s="18">
        <v>27.7</v>
      </c>
      <c r="F360" s="66">
        <f t="shared" si="197"/>
        <v>7.6944444444444446</v>
      </c>
      <c r="G360" s="17">
        <f t="shared" si="229"/>
        <v>0.1388888888888889</v>
      </c>
      <c r="H360" s="17">
        <f t="shared" si="198"/>
        <v>175</v>
      </c>
      <c r="I360" s="28">
        <f>'Ducati Panigale 1199 data'!$C$8*G360</f>
        <v>38.611111111111114</v>
      </c>
      <c r="J360" s="28">
        <f>'Ducati Panigale 1199 data'!$C$8*'Ducati Panigale 1199 data'!$C$15*'Ducati Panigale 1199 data'!$C$10</f>
        <v>54.543600000000005</v>
      </c>
      <c r="K360" s="28">
        <f>(0.5*'Ducati Panigale 1199 data'!$C$12)*'Ducati Panigale 1199 data'!$C$14*'Ducati Panigale 1199 data'!$C$11*F360^2</f>
        <v>8.3766932002314825</v>
      </c>
      <c r="L360" s="28">
        <f t="shared" si="199"/>
        <v>101.5314043113426</v>
      </c>
      <c r="M360" s="28">
        <f t="shared" si="195"/>
        <v>781.22774984005275</v>
      </c>
      <c r="N360" s="17">
        <f t="shared" si="200"/>
        <v>0.78122774984005272</v>
      </c>
      <c r="O360" s="105">
        <f t="shared" si="201"/>
        <v>0</v>
      </c>
      <c r="P360" s="105">
        <f t="shared" si="202"/>
        <v>0</v>
      </c>
      <c r="Q360" s="105">
        <f t="shared" si="230"/>
        <v>70.114113977547106</v>
      </c>
      <c r="R360" s="27">
        <f t="shared" si="203"/>
        <v>1.9476142771540864E-2</v>
      </c>
      <c r="S360" s="98">
        <f t="shared" si="204"/>
        <v>0.78122774984005272</v>
      </c>
      <c r="T360" s="17">
        <f t="shared" si="231"/>
        <v>247.1630827141604</v>
      </c>
      <c r="U360" s="17">
        <f t="shared" si="205"/>
        <v>6.865641186504455E-2</v>
      </c>
      <c r="V360" s="17">
        <f t="shared" si="206"/>
        <v>66.608408278669742</v>
      </c>
      <c r="W360" s="17">
        <f t="shared" si="207"/>
        <v>63.94407194752295</v>
      </c>
      <c r="X360" s="17">
        <f t="shared" si="207"/>
        <v>61.38630906962203</v>
      </c>
      <c r="Y360" s="17">
        <f t="shared" si="208"/>
        <v>60.772445978925809</v>
      </c>
      <c r="Z360" s="17">
        <f>Y360/3600</f>
        <v>1.6881234994146059E-2</v>
      </c>
      <c r="AA360" s="17">
        <f>0.96*Y360</f>
        <v>58.341548139768776</v>
      </c>
      <c r="AB360" s="17">
        <f t="shared" si="209"/>
        <v>56.007886214178022</v>
      </c>
      <c r="AC360" s="17">
        <f t="shared" si="210"/>
        <v>53.207491903469119</v>
      </c>
      <c r="AD360" s="17">
        <f t="shared" si="211"/>
        <v>53.207491903469119</v>
      </c>
      <c r="AE360" s="17">
        <f t="shared" si="232"/>
        <v>1.4779858862074755E-2</v>
      </c>
      <c r="AF360" s="17">
        <f>T360-AD360</f>
        <v>193.95559081069126</v>
      </c>
      <c r="AG360" s="17">
        <f t="shared" si="212"/>
        <v>5.3876553002969792E-2</v>
      </c>
      <c r="AH360" s="28">
        <f>0.5*'Ducati Panigale 1199 data'!$C$8*'WLTP class 3 v5'!F360^2</f>
        <v>8229.422067901236</v>
      </c>
      <c r="AI360" s="17">
        <f t="shared" si="213"/>
        <v>8.2294220679012362</v>
      </c>
      <c r="AJ360" s="17" t="str">
        <f>IF(N360&lt;0, AI360, "0")</f>
        <v>0</v>
      </c>
      <c r="AK360" s="98">
        <f>AK359+AJ360</f>
        <v>808.27288040123449</v>
      </c>
      <c r="AL360" s="105">
        <f t="shared" si="214"/>
        <v>0.22452024455589847</v>
      </c>
      <c r="AM360" s="98">
        <f>IF(N360 &gt; 0, AI360, )</f>
        <v>8.2294220679012362</v>
      </c>
      <c r="AN360" s="98">
        <f t="shared" si="233"/>
        <v>2470.4416373456793</v>
      </c>
      <c r="AO360" s="98">
        <f t="shared" si="215"/>
        <v>0.68623378815157754</v>
      </c>
      <c r="AP360" s="27">
        <f t="shared" si="216"/>
        <v>0</v>
      </c>
      <c r="AQ360" s="27">
        <f t="shared" si="217"/>
        <v>0</v>
      </c>
      <c r="AR360" s="27">
        <f t="shared" si="218"/>
        <v>0</v>
      </c>
      <c r="AS360" s="27">
        <f t="shared" si="219"/>
        <v>0</v>
      </c>
      <c r="AT360" s="27">
        <f t="shared" si="196"/>
        <v>0</v>
      </c>
      <c r="AU360" s="27">
        <f t="shared" si="196"/>
        <v>0</v>
      </c>
      <c r="AV360" s="27">
        <f t="shared" si="220"/>
        <v>0</v>
      </c>
      <c r="AW360" s="27">
        <f t="shared" si="221"/>
        <v>0</v>
      </c>
      <c r="AX360" s="27">
        <f t="shared" si="222"/>
        <v>0</v>
      </c>
      <c r="AY360" s="27">
        <f>AN360-AW360</f>
        <v>2470.4416373456793</v>
      </c>
      <c r="AZ360" s="110">
        <f t="shared" si="223"/>
        <v>0.68623378815157754</v>
      </c>
      <c r="BB360" s="65">
        <v>0</v>
      </c>
      <c r="BC360" s="83">
        <f t="shared" si="224"/>
        <v>0</v>
      </c>
      <c r="BD360" s="83">
        <f t="shared" si="225"/>
        <v>0</v>
      </c>
      <c r="BE360" s="83">
        <f t="shared" si="226"/>
        <v>0</v>
      </c>
      <c r="BF360" s="83">
        <f t="shared" si="227"/>
        <v>0</v>
      </c>
      <c r="BG360" s="83">
        <f t="shared" si="228"/>
        <v>0</v>
      </c>
    </row>
    <row r="361" spans="2:59">
      <c r="B361" s="9" t="s">
        <v>32</v>
      </c>
      <c r="C361" s="9">
        <v>350</v>
      </c>
      <c r="D361" s="9">
        <v>350</v>
      </c>
      <c r="E361" s="18">
        <v>28.1</v>
      </c>
      <c r="F361" s="66">
        <f t="shared" si="197"/>
        <v>7.8055555555555554</v>
      </c>
      <c r="G361" s="17">
        <f t="shared" si="229"/>
        <v>6.9444444444444448E-2</v>
      </c>
      <c r="H361" s="17">
        <f t="shared" si="198"/>
        <v>175.5</v>
      </c>
      <c r="I361" s="28">
        <f>'Ducati Panigale 1199 data'!$C$8*G361</f>
        <v>19.305555555555557</v>
      </c>
      <c r="J361" s="28">
        <f>'Ducati Panigale 1199 data'!$C$8*'Ducati Panigale 1199 data'!$C$15*'Ducati Panigale 1199 data'!$C$10</f>
        <v>54.543600000000005</v>
      </c>
      <c r="K361" s="28">
        <f>(0.5*'Ducati Panigale 1199 data'!$C$12)*'Ducati Panigale 1199 data'!$C$14*'Ducati Panigale 1199 data'!$C$11*F361^2</f>
        <v>8.6203661168981487</v>
      </c>
      <c r="L361" s="28">
        <f t="shared" si="199"/>
        <v>82.469521672453723</v>
      </c>
      <c r="M361" s="28">
        <f t="shared" si="195"/>
        <v>643.72043305443049</v>
      </c>
      <c r="N361" s="17">
        <f t="shared" si="200"/>
        <v>0.6437204330544305</v>
      </c>
      <c r="O361" s="105">
        <f t="shared" si="201"/>
        <v>0</v>
      </c>
      <c r="P361" s="105">
        <f t="shared" si="202"/>
        <v>0</v>
      </c>
      <c r="Q361" s="105">
        <f t="shared" si="230"/>
        <v>70.114113977547106</v>
      </c>
      <c r="R361" s="27">
        <f t="shared" si="203"/>
        <v>1.9476142771540864E-2</v>
      </c>
      <c r="S361" s="98">
        <f t="shared" si="204"/>
        <v>0.6437204330544305</v>
      </c>
      <c r="T361" s="17">
        <f t="shared" si="231"/>
        <v>247.80680314721482</v>
      </c>
      <c r="U361" s="17">
        <f t="shared" si="205"/>
        <v>6.8835223096448558E-2</v>
      </c>
      <c r="V361" s="17">
        <f t="shared" si="206"/>
        <v>66.608408278669742</v>
      </c>
      <c r="W361" s="17">
        <f t="shared" si="207"/>
        <v>63.94407194752295</v>
      </c>
      <c r="X361" s="17">
        <f t="shared" si="207"/>
        <v>61.38630906962203</v>
      </c>
      <c r="Y361" s="17">
        <f t="shared" si="208"/>
        <v>60.772445978925809</v>
      </c>
      <c r="Z361" s="17">
        <f>Y361/3600</f>
        <v>1.6881234994146059E-2</v>
      </c>
      <c r="AA361" s="17">
        <f>0.96*Y361</f>
        <v>58.341548139768776</v>
      </c>
      <c r="AB361" s="17">
        <f t="shared" si="209"/>
        <v>56.007886214178022</v>
      </c>
      <c r="AC361" s="17">
        <f t="shared" si="210"/>
        <v>53.207491903469119</v>
      </c>
      <c r="AD361" s="17">
        <f t="shared" si="211"/>
        <v>53.207491903469119</v>
      </c>
      <c r="AE361" s="17">
        <f t="shared" si="232"/>
        <v>1.4779858862074755E-2</v>
      </c>
      <c r="AF361" s="17">
        <f>T361-AD361</f>
        <v>194.59931124374572</v>
      </c>
      <c r="AG361" s="17">
        <f t="shared" si="212"/>
        <v>5.4055364234373814E-2</v>
      </c>
      <c r="AH361" s="28">
        <f>0.5*'Ducati Panigale 1199 data'!$C$8*'WLTP class 3 v5'!F361^2</f>
        <v>8468.8109567901229</v>
      </c>
      <c r="AI361" s="17">
        <f t="shared" si="213"/>
        <v>8.4688109567901222</v>
      </c>
      <c r="AJ361" s="17" t="str">
        <f>IF(N361&lt;0, AI361, "0")</f>
        <v>0</v>
      </c>
      <c r="AK361" s="98">
        <f>AK360+AJ361</f>
        <v>808.27288040123449</v>
      </c>
      <c r="AL361" s="105">
        <f t="shared" si="214"/>
        <v>0.22452024455589847</v>
      </c>
      <c r="AM361" s="98">
        <f>IF(N361 &gt; 0, AI361, )</f>
        <v>8.4688109567901222</v>
      </c>
      <c r="AN361" s="98">
        <f t="shared" si="233"/>
        <v>2478.9104483024694</v>
      </c>
      <c r="AO361" s="98">
        <f t="shared" si="215"/>
        <v>0.68858623563957477</v>
      </c>
      <c r="AP361" s="27">
        <f t="shared" si="216"/>
        <v>0</v>
      </c>
      <c r="AQ361" s="27">
        <f t="shared" si="217"/>
        <v>0</v>
      </c>
      <c r="AR361" s="27">
        <f t="shared" si="218"/>
        <v>0</v>
      </c>
      <c r="AS361" s="27">
        <f t="shared" si="219"/>
        <v>0</v>
      </c>
      <c r="AT361" s="27">
        <f t="shared" si="196"/>
        <v>0</v>
      </c>
      <c r="AU361" s="27">
        <f t="shared" si="196"/>
        <v>0</v>
      </c>
      <c r="AV361" s="27">
        <f t="shared" si="220"/>
        <v>0</v>
      </c>
      <c r="AW361" s="27">
        <f t="shared" si="221"/>
        <v>0</v>
      </c>
      <c r="AX361" s="27">
        <f t="shared" si="222"/>
        <v>0</v>
      </c>
      <c r="AY361" s="27">
        <f>AN361-AW361</f>
        <v>2478.9104483024694</v>
      </c>
      <c r="AZ361" s="110">
        <f t="shared" si="223"/>
        <v>0.68858623563957477</v>
      </c>
      <c r="BB361" s="65">
        <v>0</v>
      </c>
      <c r="BC361" s="83">
        <f t="shared" si="224"/>
        <v>0</v>
      </c>
      <c r="BD361" s="83">
        <f t="shared" si="225"/>
        <v>0</v>
      </c>
      <c r="BE361" s="83">
        <f t="shared" si="226"/>
        <v>0</v>
      </c>
      <c r="BF361" s="83">
        <f t="shared" si="227"/>
        <v>0</v>
      </c>
      <c r="BG361" s="83">
        <f t="shared" si="228"/>
        <v>0</v>
      </c>
    </row>
    <row r="362" spans="2:59">
      <c r="B362" s="9" t="s">
        <v>32</v>
      </c>
      <c r="C362" s="9">
        <v>351</v>
      </c>
      <c r="D362" s="9">
        <v>351</v>
      </c>
      <c r="E362" s="18">
        <v>28.2</v>
      </c>
      <c r="F362" s="66">
        <f t="shared" si="197"/>
        <v>7.833333333333333</v>
      </c>
      <c r="G362" s="17">
        <f t="shared" si="229"/>
        <v>0</v>
      </c>
      <c r="H362" s="17">
        <f t="shared" si="198"/>
        <v>176</v>
      </c>
      <c r="I362" s="28">
        <f>'Ducati Panigale 1199 data'!$C$8*G362</f>
        <v>0</v>
      </c>
      <c r="J362" s="28">
        <f>'Ducati Panigale 1199 data'!$C$8*'Ducati Panigale 1199 data'!$C$15*'Ducati Panigale 1199 data'!$C$10</f>
        <v>54.543600000000005</v>
      </c>
      <c r="K362" s="28">
        <f>(0.5*'Ducati Panigale 1199 data'!$C$12)*'Ducati Panigale 1199 data'!$C$14*'Ducati Panigale 1199 data'!$C$11*F362^2</f>
        <v>8.6818302083333343</v>
      </c>
      <c r="L362" s="28">
        <f t="shared" si="199"/>
        <v>63.225430208333336</v>
      </c>
      <c r="M362" s="28">
        <f t="shared" si="195"/>
        <v>495.26586996527777</v>
      </c>
      <c r="N362" s="17">
        <f t="shared" si="200"/>
        <v>0.49526586996527777</v>
      </c>
      <c r="O362" s="105">
        <f t="shared" si="201"/>
        <v>0</v>
      </c>
      <c r="P362" s="105">
        <f t="shared" si="202"/>
        <v>0</v>
      </c>
      <c r="Q362" s="105">
        <f t="shared" si="230"/>
        <v>70.114113977547106</v>
      </c>
      <c r="R362" s="27">
        <f t="shared" si="203"/>
        <v>1.9476142771540864E-2</v>
      </c>
      <c r="S362" s="98">
        <f t="shared" si="204"/>
        <v>0.49526586996527777</v>
      </c>
      <c r="T362" s="17">
        <f t="shared" si="231"/>
        <v>248.30206901718009</v>
      </c>
      <c r="U362" s="17">
        <f t="shared" si="205"/>
        <v>6.8972796949216694E-2</v>
      </c>
      <c r="V362" s="17">
        <f t="shared" si="206"/>
        <v>66.608408278669742</v>
      </c>
      <c r="W362" s="17">
        <f t="shared" si="207"/>
        <v>63.94407194752295</v>
      </c>
      <c r="X362" s="17">
        <f t="shared" si="207"/>
        <v>61.38630906962203</v>
      </c>
      <c r="Y362" s="17">
        <f t="shared" si="208"/>
        <v>60.772445978925809</v>
      </c>
      <c r="Z362" s="17">
        <f>Y362/3600</f>
        <v>1.6881234994146059E-2</v>
      </c>
      <c r="AA362" s="17">
        <f>0.96*Y362</f>
        <v>58.341548139768776</v>
      </c>
      <c r="AB362" s="17">
        <f t="shared" si="209"/>
        <v>56.007886214178022</v>
      </c>
      <c r="AC362" s="17">
        <f t="shared" si="210"/>
        <v>53.207491903469119</v>
      </c>
      <c r="AD362" s="17">
        <f t="shared" si="211"/>
        <v>53.207491903469119</v>
      </c>
      <c r="AE362" s="17">
        <f t="shared" si="232"/>
        <v>1.4779858862074755E-2</v>
      </c>
      <c r="AF362" s="17">
        <f>T362-AD362</f>
        <v>195.09457711371095</v>
      </c>
      <c r="AG362" s="17">
        <f t="shared" si="212"/>
        <v>5.4192938087141929E-2</v>
      </c>
      <c r="AH362" s="28">
        <f>0.5*'Ducati Panigale 1199 data'!$C$8*'WLTP class 3 v5'!F362^2</f>
        <v>8529.1944444444434</v>
      </c>
      <c r="AI362" s="17">
        <f t="shared" si="213"/>
        <v>8.5291944444444443</v>
      </c>
      <c r="AJ362" s="17" t="str">
        <f>IF(N362&lt;0, AI362, "0")</f>
        <v>0</v>
      </c>
      <c r="AK362" s="98">
        <f>AK361+AJ362</f>
        <v>808.27288040123449</v>
      </c>
      <c r="AL362" s="105">
        <f t="shared" si="214"/>
        <v>0.22452024455589847</v>
      </c>
      <c r="AM362" s="98">
        <f>IF(N362 &gt; 0, AI362, )</f>
        <v>8.5291944444444443</v>
      </c>
      <c r="AN362" s="98">
        <f t="shared" si="233"/>
        <v>2487.4396427469137</v>
      </c>
      <c r="AO362" s="98">
        <f t="shared" si="215"/>
        <v>0.69095545631858712</v>
      </c>
      <c r="AP362" s="27">
        <f t="shared" si="216"/>
        <v>0</v>
      </c>
      <c r="AQ362" s="27">
        <f t="shared" si="217"/>
        <v>0</v>
      </c>
      <c r="AR362" s="27">
        <f t="shared" si="218"/>
        <v>0</v>
      </c>
      <c r="AS362" s="27">
        <f t="shared" si="219"/>
        <v>0</v>
      </c>
      <c r="AT362" s="27">
        <f t="shared" si="196"/>
        <v>0</v>
      </c>
      <c r="AU362" s="27">
        <f t="shared" si="196"/>
        <v>0</v>
      </c>
      <c r="AV362" s="27">
        <f t="shared" si="220"/>
        <v>0</v>
      </c>
      <c r="AW362" s="27">
        <f t="shared" si="221"/>
        <v>0</v>
      </c>
      <c r="AX362" s="27">
        <f t="shared" si="222"/>
        <v>0</v>
      </c>
      <c r="AY362" s="27">
        <f>AN362-AW362</f>
        <v>2487.4396427469137</v>
      </c>
      <c r="AZ362" s="110">
        <f t="shared" si="223"/>
        <v>0.69095545631858712</v>
      </c>
      <c r="BB362" s="65">
        <v>0</v>
      </c>
      <c r="BC362" s="83">
        <f t="shared" si="224"/>
        <v>0</v>
      </c>
      <c r="BD362" s="83">
        <f t="shared" si="225"/>
        <v>0</v>
      </c>
      <c r="BE362" s="83">
        <f t="shared" si="226"/>
        <v>0</v>
      </c>
      <c r="BF362" s="83">
        <f t="shared" si="227"/>
        <v>0</v>
      </c>
      <c r="BG362" s="83">
        <f t="shared" si="228"/>
        <v>0</v>
      </c>
    </row>
    <row r="363" spans="2:59">
      <c r="B363" s="9" t="s">
        <v>32</v>
      </c>
      <c r="C363" s="9">
        <v>352</v>
      </c>
      <c r="D363" s="9">
        <v>352</v>
      </c>
      <c r="E363" s="18">
        <v>28.1</v>
      </c>
      <c r="F363" s="66">
        <f t="shared" si="197"/>
        <v>7.8055555555555554</v>
      </c>
      <c r="G363" s="17">
        <f t="shared" si="229"/>
        <v>-2.7777777777777679E-2</v>
      </c>
      <c r="H363" s="17">
        <f t="shared" si="198"/>
        <v>176.5</v>
      </c>
      <c r="I363" s="28">
        <f>'Ducati Panigale 1199 data'!$C$8*G363</f>
        <v>-7.7222222222221948</v>
      </c>
      <c r="J363" s="28">
        <f>'Ducati Panigale 1199 data'!$C$8*'Ducati Panigale 1199 data'!$C$15*'Ducati Panigale 1199 data'!$C$10</f>
        <v>54.543600000000005</v>
      </c>
      <c r="K363" s="28">
        <f>(0.5*'Ducati Panigale 1199 data'!$C$12)*'Ducati Panigale 1199 data'!$C$14*'Ducati Panigale 1199 data'!$C$11*F363^2</f>
        <v>8.6203661168981487</v>
      </c>
      <c r="L363" s="28">
        <f t="shared" si="199"/>
        <v>55.441743894675959</v>
      </c>
      <c r="M363" s="28">
        <f t="shared" si="195"/>
        <v>432.75361206677621</v>
      </c>
      <c r="N363" s="17">
        <f t="shared" si="200"/>
        <v>0.43275361206677621</v>
      </c>
      <c r="O363" s="105">
        <f t="shared" si="201"/>
        <v>0</v>
      </c>
      <c r="P363" s="105">
        <f t="shared" si="202"/>
        <v>0</v>
      </c>
      <c r="Q363" s="105">
        <f t="shared" si="230"/>
        <v>70.114113977547106</v>
      </c>
      <c r="R363" s="27">
        <f t="shared" si="203"/>
        <v>1.9476142771540864E-2</v>
      </c>
      <c r="S363" s="98">
        <f t="shared" si="204"/>
        <v>0.43275361206677621</v>
      </c>
      <c r="T363" s="17">
        <f t="shared" si="231"/>
        <v>248.73482262924688</v>
      </c>
      <c r="U363" s="17">
        <f t="shared" si="205"/>
        <v>6.9093006285901912E-2</v>
      </c>
      <c r="V363" s="17">
        <f t="shared" si="206"/>
        <v>66.608408278669742</v>
      </c>
      <c r="W363" s="17">
        <f t="shared" si="207"/>
        <v>63.94407194752295</v>
      </c>
      <c r="X363" s="17">
        <f t="shared" si="207"/>
        <v>61.38630906962203</v>
      </c>
      <c r="Y363" s="17">
        <f t="shared" si="208"/>
        <v>60.772445978925809</v>
      </c>
      <c r="Z363" s="17">
        <f>Y363/3600</f>
        <v>1.6881234994146059E-2</v>
      </c>
      <c r="AA363" s="17">
        <f>0.96*Y363</f>
        <v>58.341548139768776</v>
      </c>
      <c r="AB363" s="17">
        <f t="shared" si="209"/>
        <v>56.007886214178022</v>
      </c>
      <c r="AC363" s="17">
        <f t="shared" si="210"/>
        <v>53.207491903469119</v>
      </c>
      <c r="AD363" s="17">
        <f t="shared" si="211"/>
        <v>53.207491903469119</v>
      </c>
      <c r="AE363" s="17">
        <f t="shared" si="232"/>
        <v>1.4779858862074755E-2</v>
      </c>
      <c r="AF363" s="17">
        <f>T363-AD363</f>
        <v>195.52733072577774</v>
      </c>
      <c r="AG363" s="17">
        <f t="shared" si="212"/>
        <v>5.4313147423827153E-2</v>
      </c>
      <c r="AH363" s="28">
        <f>0.5*'Ducati Panigale 1199 data'!$C$8*'WLTP class 3 v5'!F363^2</f>
        <v>8468.8109567901229</v>
      </c>
      <c r="AI363" s="17">
        <f t="shared" si="213"/>
        <v>8.4688109567901222</v>
      </c>
      <c r="AJ363" s="17" t="str">
        <f>IF(N363&lt;0, AI363, "0")</f>
        <v>0</v>
      </c>
      <c r="AK363" s="98">
        <f>AK362+AJ363</f>
        <v>808.27288040123449</v>
      </c>
      <c r="AL363" s="105">
        <f t="shared" si="214"/>
        <v>0.22452024455589847</v>
      </c>
      <c r="AM363" s="98">
        <f>IF(N363 &gt; 0, AI363, )</f>
        <v>8.4688109567901222</v>
      </c>
      <c r="AN363" s="98">
        <f t="shared" si="233"/>
        <v>2495.9084537037038</v>
      </c>
      <c r="AO363" s="98">
        <f t="shared" si="215"/>
        <v>0.69330790380658436</v>
      </c>
      <c r="AP363" s="27">
        <f t="shared" si="216"/>
        <v>0</v>
      </c>
      <c r="AQ363" s="27">
        <f t="shared" si="217"/>
        <v>0</v>
      </c>
      <c r="AR363" s="27">
        <f t="shared" si="218"/>
        <v>0</v>
      </c>
      <c r="AS363" s="27">
        <f t="shared" si="219"/>
        <v>0</v>
      </c>
      <c r="AT363" s="27">
        <f t="shared" si="196"/>
        <v>0</v>
      </c>
      <c r="AU363" s="27">
        <f t="shared" si="196"/>
        <v>0</v>
      </c>
      <c r="AV363" s="27">
        <f t="shared" si="220"/>
        <v>0</v>
      </c>
      <c r="AW363" s="27">
        <f t="shared" si="221"/>
        <v>0</v>
      </c>
      <c r="AX363" s="27">
        <f t="shared" si="222"/>
        <v>0</v>
      </c>
      <c r="AY363" s="27">
        <f>AN363-AW363</f>
        <v>2495.9084537037038</v>
      </c>
      <c r="AZ363" s="110">
        <f t="shared" si="223"/>
        <v>0.69330790380658436</v>
      </c>
      <c r="BB363" s="65">
        <v>0</v>
      </c>
      <c r="BC363" s="83">
        <f t="shared" si="224"/>
        <v>0</v>
      </c>
      <c r="BD363" s="83">
        <f t="shared" si="225"/>
        <v>0</v>
      </c>
      <c r="BE363" s="83">
        <f t="shared" si="226"/>
        <v>0</v>
      </c>
      <c r="BF363" s="83">
        <f t="shared" si="227"/>
        <v>0</v>
      </c>
      <c r="BG363" s="83">
        <f t="shared" si="228"/>
        <v>0</v>
      </c>
    </row>
    <row r="364" spans="2:59">
      <c r="B364" s="9" t="s">
        <v>32</v>
      </c>
      <c r="C364" s="9">
        <v>353</v>
      </c>
      <c r="D364" s="9">
        <v>353</v>
      </c>
      <c r="E364" s="18">
        <v>28</v>
      </c>
      <c r="F364" s="66">
        <f t="shared" si="197"/>
        <v>7.7777777777777777</v>
      </c>
      <c r="G364" s="17">
        <f t="shared" si="229"/>
        <v>-2.7777777777778172E-2</v>
      </c>
      <c r="H364" s="17">
        <f t="shared" si="198"/>
        <v>177</v>
      </c>
      <c r="I364" s="28">
        <f>'Ducati Panigale 1199 data'!$C$8*G364</f>
        <v>-7.7222222222223316</v>
      </c>
      <c r="J364" s="28">
        <f>'Ducati Panigale 1199 data'!$C$8*'Ducati Panigale 1199 data'!$C$15*'Ducati Panigale 1199 data'!$C$10</f>
        <v>54.543600000000005</v>
      </c>
      <c r="K364" s="28">
        <f>(0.5*'Ducati Panigale 1199 data'!$C$12)*'Ducati Panigale 1199 data'!$C$14*'Ducati Panigale 1199 data'!$C$11*F364^2</f>
        <v>8.5591203703703709</v>
      </c>
      <c r="L364" s="28">
        <f t="shared" si="199"/>
        <v>55.380498148148043</v>
      </c>
      <c r="M364" s="28">
        <f t="shared" si="195"/>
        <v>430.73720781892922</v>
      </c>
      <c r="N364" s="17">
        <f t="shared" si="200"/>
        <v>0.43073720781892921</v>
      </c>
      <c r="O364" s="105">
        <f t="shared" si="201"/>
        <v>0</v>
      </c>
      <c r="P364" s="105">
        <f t="shared" si="202"/>
        <v>0</v>
      </c>
      <c r="Q364" s="105">
        <f t="shared" si="230"/>
        <v>70.114113977547106</v>
      </c>
      <c r="R364" s="27">
        <f t="shared" si="203"/>
        <v>1.9476142771540864E-2</v>
      </c>
      <c r="S364" s="98">
        <f t="shared" si="204"/>
        <v>0.43073720781892921</v>
      </c>
      <c r="T364" s="17">
        <f t="shared" si="231"/>
        <v>249.16555983706581</v>
      </c>
      <c r="U364" s="17">
        <f t="shared" si="205"/>
        <v>6.9212655510296053E-2</v>
      </c>
      <c r="V364" s="17">
        <f t="shared" si="206"/>
        <v>66.608408278669742</v>
      </c>
      <c r="W364" s="17">
        <f t="shared" si="207"/>
        <v>63.94407194752295</v>
      </c>
      <c r="X364" s="17">
        <f t="shared" si="207"/>
        <v>61.38630906962203</v>
      </c>
      <c r="Y364" s="17">
        <f t="shared" si="208"/>
        <v>60.772445978925809</v>
      </c>
      <c r="Z364" s="17">
        <f>Y364/3600</f>
        <v>1.6881234994146059E-2</v>
      </c>
      <c r="AA364" s="17">
        <f>0.96*Y364</f>
        <v>58.341548139768776</v>
      </c>
      <c r="AB364" s="17">
        <f t="shared" si="209"/>
        <v>56.007886214178022</v>
      </c>
      <c r="AC364" s="17">
        <f t="shared" si="210"/>
        <v>53.207491903469119</v>
      </c>
      <c r="AD364" s="17">
        <f t="shared" si="211"/>
        <v>53.207491903469119</v>
      </c>
      <c r="AE364" s="17">
        <f t="shared" si="232"/>
        <v>1.4779858862074755E-2</v>
      </c>
      <c r="AF364" s="17">
        <f>T364-AD364</f>
        <v>195.95806793359668</v>
      </c>
      <c r="AG364" s="17">
        <f t="shared" si="212"/>
        <v>5.4432796648221302E-2</v>
      </c>
      <c r="AH364" s="28">
        <f>0.5*'Ducati Panigale 1199 data'!$C$8*'WLTP class 3 v5'!F364^2</f>
        <v>8408.6419753086411</v>
      </c>
      <c r="AI364" s="17">
        <f t="shared" si="213"/>
        <v>8.4086419753086403</v>
      </c>
      <c r="AJ364" s="17" t="str">
        <f>IF(N364&lt;0, AI364, "0")</f>
        <v>0</v>
      </c>
      <c r="AK364" s="98">
        <f>AK363+AJ364</f>
        <v>808.27288040123449</v>
      </c>
      <c r="AL364" s="105">
        <f t="shared" si="214"/>
        <v>0.22452024455589847</v>
      </c>
      <c r="AM364" s="98">
        <f>IF(N364 &gt; 0, AI364, )</f>
        <v>8.4086419753086403</v>
      </c>
      <c r="AN364" s="98">
        <f t="shared" si="233"/>
        <v>2504.3170956790123</v>
      </c>
      <c r="AO364" s="98">
        <f t="shared" si="215"/>
        <v>0.69564363768861448</v>
      </c>
      <c r="AP364" s="27">
        <f t="shared" si="216"/>
        <v>0</v>
      </c>
      <c r="AQ364" s="27">
        <f t="shared" si="217"/>
        <v>0</v>
      </c>
      <c r="AR364" s="27">
        <f t="shared" si="218"/>
        <v>0</v>
      </c>
      <c r="AS364" s="27">
        <f t="shared" si="219"/>
        <v>0</v>
      </c>
      <c r="AT364" s="27">
        <f t="shared" si="196"/>
        <v>0</v>
      </c>
      <c r="AU364" s="27">
        <f t="shared" si="196"/>
        <v>0</v>
      </c>
      <c r="AV364" s="27">
        <f t="shared" si="220"/>
        <v>0</v>
      </c>
      <c r="AW364" s="27">
        <f t="shared" si="221"/>
        <v>0</v>
      </c>
      <c r="AX364" s="27">
        <f t="shared" si="222"/>
        <v>0</v>
      </c>
      <c r="AY364" s="27">
        <f>AN364-AW364</f>
        <v>2504.3170956790123</v>
      </c>
      <c r="AZ364" s="110">
        <f t="shared" si="223"/>
        <v>0.69564363768861448</v>
      </c>
      <c r="BB364" s="65">
        <v>0</v>
      </c>
      <c r="BC364" s="83">
        <f t="shared" si="224"/>
        <v>0</v>
      </c>
      <c r="BD364" s="83">
        <f t="shared" si="225"/>
        <v>0</v>
      </c>
      <c r="BE364" s="83">
        <f t="shared" si="226"/>
        <v>0</v>
      </c>
      <c r="BF364" s="83">
        <f t="shared" si="227"/>
        <v>0</v>
      </c>
      <c r="BG364" s="83">
        <f t="shared" si="228"/>
        <v>0</v>
      </c>
    </row>
    <row r="365" spans="2:59">
      <c r="B365" s="9" t="s">
        <v>32</v>
      </c>
      <c r="C365" s="9">
        <v>354</v>
      </c>
      <c r="D365" s="9">
        <v>354</v>
      </c>
      <c r="E365" s="18">
        <v>27.9</v>
      </c>
      <c r="F365" s="66">
        <f t="shared" si="197"/>
        <v>7.75</v>
      </c>
      <c r="G365" s="17">
        <f t="shared" si="229"/>
        <v>-1.3888888888889086E-2</v>
      </c>
      <c r="H365" s="17">
        <f t="shared" si="198"/>
        <v>177.5</v>
      </c>
      <c r="I365" s="28">
        <f>'Ducati Panigale 1199 data'!$C$8*G365</f>
        <v>-3.8611111111111658</v>
      </c>
      <c r="J365" s="28">
        <f>'Ducati Panigale 1199 data'!$C$8*'Ducati Panigale 1199 data'!$C$15*'Ducati Panigale 1199 data'!$C$10</f>
        <v>54.543600000000005</v>
      </c>
      <c r="K365" s="28">
        <f>(0.5*'Ducati Panigale 1199 data'!$C$12)*'Ducati Panigale 1199 data'!$C$14*'Ducati Panigale 1199 data'!$C$11*F365^2</f>
        <v>8.4980929687500009</v>
      </c>
      <c r="L365" s="28">
        <f t="shared" si="199"/>
        <v>59.180581857638842</v>
      </c>
      <c r="M365" s="28">
        <f t="shared" si="195"/>
        <v>458.64950939670103</v>
      </c>
      <c r="N365" s="17">
        <f t="shared" si="200"/>
        <v>0.45864950939670102</v>
      </c>
      <c r="O365" s="105">
        <f t="shared" si="201"/>
        <v>0</v>
      </c>
      <c r="P365" s="105">
        <f t="shared" si="202"/>
        <v>0</v>
      </c>
      <c r="Q365" s="105">
        <f t="shared" si="230"/>
        <v>70.114113977547106</v>
      </c>
      <c r="R365" s="27">
        <f t="shared" si="203"/>
        <v>1.9476142771540864E-2</v>
      </c>
      <c r="S365" s="98">
        <f t="shared" si="204"/>
        <v>0.45864950939670102</v>
      </c>
      <c r="T365" s="17">
        <f t="shared" si="231"/>
        <v>249.62420934646252</v>
      </c>
      <c r="U365" s="17">
        <f t="shared" si="205"/>
        <v>6.9340058151795142E-2</v>
      </c>
      <c r="V365" s="17">
        <f t="shared" si="206"/>
        <v>66.608408278669742</v>
      </c>
      <c r="W365" s="17">
        <f t="shared" si="207"/>
        <v>63.94407194752295</v>
      </c>
      <c r="X365" s="17">
        <f t="shared" si="207"/>
        <v>61.38630906962203</v>
      </c>
      <c r="Y365" s="17">
        <f t="shared" si="208"/>
        <v>60.772445978925809</v>
      </c>
      <c r="Z365" s="17">
        <f>Y365/3600</f>
        <v>1.6881234994146059E-2</v>
      </c>
      <c r="AA365" s="17">
        <f>0.96*Y365</f>
        <v>58.341548139768776</v>
      </c>
      <c r="AB365" s="17">
        <f t="shared" si="209"/>
        <v>56.007886214178022</v>
      </c>
      <c r="AC365" s="17">
        <f t="shared" si="210"/>
        <v>53.207491903469119</v>
      </c>
      <c r="AD365" s="17">
        <f t="shared" si="211"/>
        <v>53.207491903469119</v>
      </c>
      <c r="AE365" s="17">
        <f t="shared" si="232"/>
        <v>1.4779858862074755E-2</v>
      </c>
      <c r="AF365" s="17">
        <f>T365-AD365</f>
        <v>196.41671744299339</v>
      </c>
      <c r="AG365" s="17">
        <f t="shared" si="212"/>
        <v>5.4560199289720383E-2</v>
      </c>
      <c r="AH365" s="28">
        <f>0.5*'Ducati Panigale 1199 data'!$C$8*'WLTP class 3 v5'!F365^2</f>
        <v>8348.6875</v>
      </c>
      <c r="AI365" s="17">
        <f t="shared" si="213"/>
        <v>8.3486875000000005</v>
      </c>
      <c r="AJ365" s="17" t="str">
        <f>IF(N365&lt;0, AI365, "0")</f>
        <v>0</v>
      </c>
      <c r="AK365" s="98">
        <f>AK364+AJ365</f>
        <v>808.27288040123449</v>
      </c>
      <c r="AL365" s="105">
        <f t="shared" si="214"/>
        <v>0.22452024455589847</v>
      </c>
      <c r="AM365" s="98">
        <f>IF(N365 &gt; 0, AI365, )</f>
        <v>8.3486875000000005</v>
      </c>
      <c r="AN365" s="98">
        <f t="shared" si="233"/>
        <v>2512.6657831790121</v>
      </c>
      <c r="AO365" s="98">
        <f t="shared" si="215"/>
        <v>0.69796271754972561</v>
      </c>
      <c r="AP365" s="27">
        <f t="shared" si="216"/>
        <v>0</v>
      </c>
      <c r="AQ365" s="27">
        <f t="shared" si="217"/>
        <v>0</v>
      </c>
      <c r="AR365" s="27">
        <f t="shared" si="218"/>
        <v>0</v>
      </c>
      <c r="AS365" s="27">
        <f t="shared" si="219"/>
        <v>0</v>
      </c>
      <c r="AT365" s="27">
        <f t="shared" si="196"/>
        <v>0</v>
      </c>
      <c r="AU365" s="27">
        <f t="shared" si="196"/>
        <v>0</v>
      </c>
      <c r="AV365" s="27">
        <f t="shared" si="220"/>
        <v>0</v>
      </c>
      <c r="AW365" s="27">
        <f t="shared" si="221"/>
        <v>0</v>
      </c>
      <c r="AX365" s="27">
        <f t="shared" si="222"/>
        <v>0</v>
      </c>
      <c r="AY365" s="27">
        <f>AN365-AW365</f>
        <v>2512.6657831790121</v>
      </c>
      <c r="AZ365" s="110">
        <f t="shared" si="223"/>
        <v>0.69796271754972561</v>
      </c>
      <c r="BB365" s="65">
        <v>0</v>
      </c>
      <c r="BC365" s="83">
        <f t="shared" si="224"/>
        <v>0</v>
      </c>
      <c r="BD365" s="83">
        <f t="shared" si="225"/>
        <v>0</v>
      </c>
      <c r="BE365" s="83">
        <f t="shared" si="226"/>
        <v>0</v>
      </c>
      <c r="BF365" s="83">
        <f t="shared" si="227"/>
        <v>0</v>
      </c>
      <c r="BG365" s="83">
        <f t="shared" si="228"/>
        <v>0</v>
      </c>
    </row>
    <row r="366" spans="2:59">
      <c r="B366" s="9" t="s">
        <v>32</v>
      </c>
      <c r="C366" s="9">
        <v>355</v>
      </c>
      <c r="D366" s="9">
        <v>355</v>
      </c>
      <c r="E366" s="18">
        <v>27.9</v>
      </c>
      <c r="F366" s="66">
        <f t="shared" si="197"/>
        <v>7.75</v>
      </c>
      <c r="G366" s="17">
        <f t="shared" si="229"/>
        <v>2.7777777777778172E-2</v>
      </c>
      <c r="H366" s="17">
        <f t="shared" si="198"/>
        <v>178</v>
      </c>
      <c r="I366" s="28">
        <f>'Ducati Panigale 1199 data'!$C$8*G366</f>
        <v>7.7222222222223316</v>
      </c>
      <c r="J366" s="28">
        <f>'Ducati Panigale 1199 data'!$C$8*'Ducati Panigale 1199 data'!$C$15*'Ducati Panigale 1199 data'!$C$10</f>
        <v>54.543600000000005</v>
      </c>
      <c r="K366" s="28">
        <f>(0.5*'Ducati Panigale 1199 data'!$C$12)*'Ducati Panigale 1199 data'!$C$14*'Ducati Panigale 1199 data'!$C$11*F366^2</f>
        <v>8.4980929687500009</v>
      </c>
      <c r="L366" s="28">
        <f t="shared" si="199"/>
        <v>70.763915190972341</v>
      </c>
      <c r="M366" s="28">
        <f t="shared" si="195"/>
        <v>548.4203427300356</v>
      </c>
      <c r="N366" s="17">
        <f t="shared" si="200"/>
        <v>0.54842034273003559</v>
      </c>
      <c r="O366" s="105">
        <f t="shared" si="201"/>
        <v>0</v>
      </c>
      <c r="P366" s="105">
        <f t="shared" si="202"/>
        <v>0</v>
      </c>
      <c r="Q366" s="105">
        <f t="shared" si="230"/>
        <v>70.114113977547106</v>
      </c>
      <c r="R366" s="27">
        <f t="shared" si="203"/>
        <v>1.9476142771540864E-2</v>
      </c>
      <c r="S366" s="98">
        <f t="shared" si="204"/>
        <v>0.54842034273003559</v>
      </c>
      <c r="T366" s="17">
        <f t="shared" si="231"/>
        <v>250.17262968919255</v>
      </c>
      <c r="U366" s="17">
        <f t="shared" si="205"/>
        <v>6.9492397135886813E-2</v>
      </c>
      <c r="V366" s="17">
        <f t="shared" si="206"/>
        <v>66.608408278669742</v>
      </c>
      <c r="W366" s="17">
        <f t="shared" si="207"/>
        <v>63.94407194752295</v>
      </c>
      <c r="X366" s="17">
        <f t="shared" si="207"/>
        <v>61.38630906962203</v>
      </c>
      <c r="Y366" s="17">
        <f t="shared" si="208"/>
        <v>60.772445978925809</v>
      </c>
      <c r="Z366" s="17">
        <f>Y366/3600</f>
        <v>1.6881234994146059E-2</v>
      </c>
      <c r="AA366" s="17">
        <f>0.96*Y366</f>
        <v>58.341548139768776</v>
      </c>
      <c r="AB366" s="17">
        <f t="shared" si="209"/>
        <v>56.007886214178022</v>
      </c>
      <c r="AC366" s="17">
        <f t="shared" si="210"/>
        <v>53.207491903469119</v>
      </c>
      <c r="AD366" s="17">
        <f t="shared" si="211"/>
        <v>53.207491903469119</v>
      </c>
      <c r="AE366" s="17">
        <f t="shared" si="232"/>
        <v>1.4779858862074755E-2</v>
      </c>
      <c r="AF366" s="17">
        <f>T366-AD366</f>
        <v>196.96513778572341</v>
      </c>
      <c r="AG366" s="17">
        <f t="shared" si="212"/>
        <v>5.4712538273812061E-2</v>
      </c>
      <c r="AH366" s="28">
        <f>0.5*'Ducati Panigale 1199 data'!$C$8*'WLTP class 3 v5'!F366^2</f>
        <v>8348.6875</v>
      </c>
      <c r="AI366" s="17">
        <f t="shared" si="213"/>
        <v>8.3486875000000005</v>
      </c>
      <c r="AJ366" s="17" t="str">
        <f>IF(N366&lt;0, AI366, "0")</f>
        <v>0</v>
      </c>
      <c r="AK366" s="98">
        <f>AK365+AJ366</f>
        <v>808.27288040123449</v>
      </c>
      <c r="AL366" s="105">
        <f t="shared" si="214"/>
        <v>0.22452024455589847</v>
      </c>
      <c r="AM366" s="98">
        <f>IF(N366 &gt; 0, AI366, )</f>
        <v>8.3486875000000005</v>
      </c>
      <c r="AN366" s="98">
        <f t="shared" si="233"/>
        <v>2521.014470679012</v>
      </c>
      <c r="AO366" s="98">
        <f t="shared" si="215"/>
        <v>0.70028179741083663</v>
      </c>
      <c r="AP366" s="27">
        <f t="shared" si="216"/>
        <v>0</v>
      </c>
      <c r="AQ366" s="27">
        <f t="shared" si="217"/>
        <v>0</v>
      </c>
      <c r="AR366" s="27">
        <f t="shared" si="218"/>
        <v>0</v>
      </c>
      <c r="AS366" s="27">
        <f t="shared" si="219"/>
        <v>0</v>
      </c>
      <c r="AT366" s="27">
        <f t="shared" si="196"/>
        <v>0</v>
      </c>
      <c r="AU366" s="27">
        <f t="shared" si="196"/>
        <v>0</v>
      </c>
      <c r="AV366" s="27">
        <f t="shared" si="220"/>
        <v>0</v>
      </c>
      <c r="AW366" s="27">
        <f t="shared" si="221"/>
        <v>0</v>
      </c>
      <c r="AX366" s="27">
        <f t="shared" si="222"/>
        <v>0</v>
      </c>
      <c r="AY366" s="27">
        <f>AN366-AW366</f>
        <v>2521.014470679012</v>
      </c>
      <c r="AZ366" s="110">
        <f t="shared" si="223"/>
        <v>0.70028179741083663</v>
      </c>
      <c r="BB366" s="65">
        <v>0</v>
      </c>
      <c r="BC366" s="83">
        <f t="shared" si="224"/>
        <v>0</v>
      </c>
      <c r="BD366" s="83">
        <f t="shared" si="225"/>
        <v>0</v>
      </c>
      <c r="BE366" s="83">
        <f t="shared" si="226"/>
        <v>0</v>
      </c>
      <c r="BF366" s="83">
        <f t="shared" si="227"/>
        <v>0</v>
      </c>
      <c r="BG366" s="83">
        <f t="shared" si="228"/>
        <v>0</v>
      </c>
    </row>
    <row r="367" spans="2:59">
      <c r="B367" s="9" t="s">
        <v>32</v>
      </c>
      <c r="C367" s="9">
        <v>356</v>
      </c>
      <c r="D367" s="9">
        <v>356</v>
      </c>
      <c r="E367" s="18">
        <v>28.1</v>
      </c>
      <c r="F367" s="66">
        <f t="shared" si="197"/>
        <v>7.8055555555555554</v>
      </c>
      <c r="G367" s="17">
        <f t="shared" si="229"/>
        <v>4.1666666666666761E-2</v>
      </c>
      <c r="H367" s="17">
        <f t="shared" si="198"/>
        <v>178.5</v>
      </c>
      <c r="I367" s="28">
        <f>'Ducati Panigale 1199 data'!$C$8*G367</f>
        <v>11.583333333333361</v>
      </c>
      <c r="J367" s="28">
        <f>'Ducati Panigale 1199 data'!$C$8*'Ducati Panigale 1199 data'!$C$15*'Ducati Panigale 1199 data'!$C$10</f>
        <v>54.543600000000005</v>
      </c>
      <c r="K367" s="28">
        <f>(0.5*'Ducati Panigale 1199 data'!$C$12)*'Ducati Panigale 1199 data'!$C$14*'Ducati Panigale 1199 data'!$C$11*F367^2</f>
        <v>8.6203661168981487</v>
      </c>
      <c r="L367" s="28">
        <f t="shared" si="199"/>
        <v>74.747299450231523</v>
      </c>
      <c r="M367" s="28">
        <f t="shared" si="195"/>
        <v>583.44419848652933</v>
      </c>
      <c r="N367" s="17">
        <f t="shared" si="200"/>
        <v>0.58344419848652929</v>
      </c>
      <c r="O367" s="105">
        <f t="shared" si="201"/>
        <v>0</v>
      </c>
      <c r="P367" s="105">
        <f t="shared" si="202"/>
        <v>0</v>
      </c>
      <c r="Q367" s="105">
        <f t="shared" si="230"/>
        <v>70.114113977547106</v>
      </c>
      <c r="R367" s="27">
        <f t="shared" si="203"/>
        <v>1.9476142771540864E-2</v>
      </c>
      <c r="S367" s="98">
        <f t="shared" si="204"/>
        <v>0.58344419848652929</v>
      </c>
      <c r="T367" s="17">
        <f t="shared" si="231"/>
        <v>250.75607388767907</v>
      </c>
      <c r="U367" s="17">
        <f t="shared" si="205"/>
        <v>6.9654464968799734E-2</v>
      </c>
      <c r="V367" s="17">
        <f t="shared" si="206"/>
        <v>66.608408278669742</v>
      </c>
      <c r="W367" s="17">
        <f t="shared" si="207"/>
        <v>63.94407194752295</v>
      </c>
      <c r="X367" s="17">
        <f t="shared" si="207"/>
        <v>61.38630906962203</v>
      </c>
      <c r="Y367" s="17">
        <f t="shared" si="208"/>
        <v>60.772445978925809</v>
      </c>
      <c r="Z367" s="17">
        <f>Y367/3600</f>
        <v>1.6881234994146059E-2</v>
      </c>
      <c r="AA367" s="17">
        <f>0.96*Y367</f>
        <v>58.341548139768776</v>
      </c>
      <c r="AB367" s="17">
        <f t="shared" si="209"/>
        <v>56.007886214178022</v>
      </c>
      <c r="AC367" s="17">
        <f t="shared" si="210"/>
        <v>53.207491903469119</v>
      </c>
      <c r="AD367" s="17">
        <f t="shared" si="211"/>
        <v>53.207491903469119</v>
      </c>
      <c r="AE367" s="17">
        <f t="shared" si="232"/>
        <v>1.4779858862074755E-2</v>
      </c>
      <c r="AF367" s="17">
        <f>T367-AD367</f>
        <v>197.54858198420993</v>
      </c>
      <c r="AG367" s="17">
        <f t="shared" si="212"/>
        <v>5.4874606106724982E-2</v>
      </c>
      <c r="AH367" s="28">
        <f>0.5*'Ducati Panigale 1199 data'!$C$8*'WLTP class 3 v5'!F367^2</f>
        <v>8468.8109567901229</v>
      </c>
      <c r="AI367" s="17">
        <f t="shared" si="213"/>
        <v>8.4688109567901222</v>
      </c>
      <c r="AJ367" s="17" t="str">
        <f>IF(N367&lt;0, AI367, "0")</f>
        <v>0</v>
      </c>
      <c r="AK367" s="98">
        <f>AK366+AJ367</f>
        <v>808.27288040123449</v>
      </c>
      <c r="AL367" s="105">
        <f t="shared" si="214"/>
        <v>0.22452024455589847</v>
      </c>
      <c r="AM367" s="98">
        <f>IF(N367 &gt; 0, AI367, )</f>
        <v>8.4688109567901222</v>
      </c>
      <c r="AN367" s="98">
        <f t="shared" si="233"/>
        <v>2529.4832816358021</v>
      </c>
      <c r="AO367" s="98">
        <f t="shared" si="215"/>
        <v>0.70263424489883386</v>
      </c>
      <c r="AP367" s="27">
        <f t="shared" si="216"/>
        <v>0</v>
      </c>
      <c r="AQ367" s="27">
        <f t="shared" si="217"/>
        <v>0</v>
      </c>
      <c r="AR367" s="27">
        <f t="shared" si="218"/>
        <v>0</v>
      </c>
      <c r="AS367" s="27">
        <f t="shared" si="219"/>
        <v>0</v>
      </c>
      <c r="AT367" s="27">
        <f t="shared" si="196"/>
        <v>0</v>
      </c>
      <c r="AU367" s="27">
        <f t="shared" si="196"/>
        <v>0</v>
      </c>
      <c r="AV367" s="27">
        <f t="shared" si="220"/>
        <v>0</v>
      </c>
      <c r="AW367" s="27">
        <f t="shared" si="221"/>
        <v>0</v>
      </c>
      <c r="AX367" s="27">
        <f t="shared" si="222"/>
        <v>0</v>
      </c>
      <c r="AY367" s="27">
        <f>AN367-AW367</f>
        <v>2529.4832816358021</v>
      </c>
      <c r="AZ367" s="110">
        <f t="shared" si="223"/>
        <v>0.70263424489883386</v>
      </c>
      <c r="BB367" s="65">
        <v>0</v>
      </c>
      <c r="BC367" s="83">
        <f t="shared" si="224"/>
        <v>0</v>
      </c>
      <c r="BD367" s="83">
        <f t="shared" si="225"/>
        <v>0</v>
      </c>
      <c r="BE367" s="83">
        <f t="shared" si="226"/>
        <v>0</v>
      </c>
      <c r="BF367" s="83">
        <f t="shared" si="227"/>
        <v>0</v>
      </c>
      <c r="BG367" s="83">
        <f t="shared" si="228"/>
        <v>0</v>
      </c>
    </row>
    <row r="368" spans="2:59">
      <c r="B368" s="9" t="s">
        <v>32</v>
      </c>
      <c r="C368" s="9">
        <v>357</v>
      </c>
      <c r="D368" s="9">
        <v>357</v>
      </c>
      <c r="E368" s="18">
        <v>28.2</v>
      </c>
      <c r="F368" s="66">
        <f t="shared" si="197"/>
        <v>7.833333333333333</v>
      </c>
      <c r="G368" s="17">
        <f t="shared" si="229"/>
        <v>-1.3888888888889086E-2</v>
      </c>
      <c r="H368" s="17">
        <f t="shared" si="198"/>
        <v>179</v>
      </c>
      <c r="I368" s="28">
        <f>'Ducati Panigale 1199 data'!$C$8*G368</f>
        <v>-3.8611111111111658</v>
      </c>
      <c r="J368" s="28">
        <f>'Ducati Panigale 1199 data'!$C$8*'Ducati Panigale 1199 data'!$C$15*'Ducati Panigale 1199 data'!$C$10</f>
        <v>54.543600000000005</v>
      </c>
      <c r="K368" s="28">
        <f>(0.5*'Ducati Panigale 1199 data'!$C$12)*'Ducati Panigale 1199 data'!$C$14*'Ducati Panigale 1199 data'!$C$11*F368^2</f>
        <v>8.6818302083333343</v>
      </c>
      <c r="L368" s="28">
        <f t="shared" si="199"/>
        <v>59.364319097222179</v>
      </c>
      <c r="M368" s="28">
        <f t="shared" si="195"/>
        <v>465.02049959490705</v>
      </c>
      <c r="N368" s="17">
        <f t="shared" si="200"/>
        <v>0.46502049959490704</v>
      </c>
      <c r="O368" s="105">
        <f t="shared" si="201"/>
        <v>0</v>
      </c>
      <c r="P368" s="105">
        <f t="shared" si="202"/>
        <v>0</v>
      </c>
      <c r="Q368" s="105">
        <f t="shared" si="230"/>
        <v>70.114113977547106</v>
      </c>
      <c r="R368" s="27">
        <f t="shared" si="203"/>
        <v>1.9476142771540864E-2</v>
      </c>
      <c r="S368" s="98">
        <f t="shared" si="204"/>
        <v>0.46502049959490704</v>
      </c>
      <c r="T368" s="17">
        <f t="shared" si="231"/>
        <v>251.22109438727398</v>
      </c>
      <c r="U368" s="17">
        <f t="shared" si="205"/>
        <v>6.9783637329798323E-2</v>
      </c>
      <c r="V368" s="17">
        <f t="shared" si="206"/>
        <v>66.608408278669742</v>
      </c>
      <c r="W368" s="17">
        <f t="shared" si="207"/>
        <v>63.94407194752295</v>
      </c>
      <c r="X368" s="17">
        <f t="shared" si="207"/>
        <v>61.38630906962203</v>
      </c>
      <c r="Y368" s="17">
        <f t="shared" si="208"/>
        <v>60.772445978925809</v>
      </c>
      <c r="Z368" s="17">
        <f>Y368/3600</f>
        <v>1.6881234994146059E-2</v>
      </c>
      <c r="AA368" s="17">
        <f>0.96*Y368</f>
        <v>58.341548139768776</v>
      </c>
      <c r="AB368" s="17">
        <f t="shared" si="209"/>
        <v>56.007886214178022</v>
      </c>
      <c r="AC368" s="17">
        <f t="shared" si="210"/>
        <v>53.207491903469119</v>
      </c>
      <c r="AD368" s="17">
        <f t="shared" si="211"/>
        <v>53.207491903469119</v>
      </c>
      <c r="AE368" s="17">
        <f t="shared" si="232"/>
        <v>1.4779858862074755E-2</v>
      </c>
      <c r="AF368" s="17">
        <f>T368-AD368</f>
        <v>198.01360248380485</v>
      </c>
      <c r="AG368" s="17">
        <f t="shared" si="212"/>
        <v>5.5003778467723571E-2</v>
      </c>
      <c r="AH368" s="28">
        <f>0.5*'Ducati Panigale 1199 data'!$C$8*'WLTP class 3 v5'!F368^2</f>
        <v>8529.1944444444434</v>
      </c>
      <c r="AI368" s="17">
        <f t="shared" si="213"/>
        <v>8.5291944444444443</v>
      </c>
      <c r="AJ368" s="17" t="str">
        <f>IF(N368&lt;0, AI368, "0")</f>
        <v>0</v>
      </c>
      <c r="AK368" s="98">
        <f>AK367+AJ368</f>
        <v>808.27288040123449</v>
      </c>
      <c r="AL368" s="105">
        <f t="shared" si="214"/>
        <v>0.22452024455589847</v>
      </c>
      <c r="AM368" s="98">
        <f>IF(N368 &gt; 0, AI368, )</f>
        <v>8.5291944444444443</v>
      </c>
      <c r="AN368" s="98">
        <f t="shared" si="233"/>
        <v>2538.0124760802464</v>
      </c>
      <c r="AO368" s="98">
        <f t="shared" si="215"/>
        <v>0.70500346557784621</v>
      </c>
      <c r="AP368" s="27">
        <f t="shared" si="216"/>
        <v>0</v>
      </c>
      <c r="AQ368" s="27">
        <f t="shared" si="217"/>
        <v>0</v>
      </c>
      <c r="AR368" s="27">
        <f t="shared" si="218"/>
        <v>0</v>
      </c>
      <c r="AS368" s="27">
        <f t="shared" si="219"/>
        <v>0</v>
      </c>
      <c r="AT368" s="27">
        <f t="shared" si="196"/>
        <v>0</v>
      </c>
      <c r="AU368" s="27">
        <f t="shared" si="196"/>
        <v>0</v>
      </c>
      <c r="AV368" s="27">
        <f t="shared" si="220"/>
        <v>0</v>
      </c>
      <c r="AW368" s="27">
        <f t="shared" si="221"/>
        <v>0</v>
      </c>
      <c r="AX368" s="27">
        <f t="shared" si="222"/>
        <v>0</v>
      </c>
      <c r="AY368" s="27">
        <f>AN368-AW368</f>
        <v>2538.0124760802464</v>
      </c>
      <c r="AZ368" s="110">
        <f t="shared" si="223"/>
        <v>0.70500346557784621</v>
      </c>
      <c r="BB368" s="65">
        <v>0</v>
      </c>
      <c r="BC368" s="83">
        <f t="shared" si="224"/>
        <v>0</v>
      </c>
      <c r="BD368" s="83">
        <f t="shared" si="225"/>
        <v>0</v>
      </c>
      <c r="BE368" s="83">
        <f t="shared" si="226"/>
        <v>0</v>
      </c>
      <c r="BF368" s="83">
        <f t="shared" si="227"/>
        <v>0</v>
      </c>
      <c r="BG368" s="83">
        <f t="shared" si="228"/>
        <v>0</v>
      </c>
    </row>
    <row r="369" spans="2:59">
      <c r="B369" s="9" t="s">
        <v>32</v>
      </c>
      <c r="C369" s="9">
        <v>358</v>
      </c>
      <c r="D369" s="9">
        <v>358</v>
      </c>
      <c r="E369" s="18">
        <v>28</v>
      </c>
      <c r="F369" s="66">
        <f t="shared" si="197"/>
        <v>7.7777777777777777</v>
      </c>
      <c r="G369" s="17">
        <f t="shared" si="229"/>
        <v>-0.18055555555555566</v>
      </c>
      <c r="H369" s="17">
        <f t="shared" si="198"/>
        <v>179.5</v>
      </c>
      <c r="I369" s="28">
        <f>'Ducati Panigale 1199 data'!$C$8*G369</f>
        <v>-50.194444444444471</v>
      </c>
      <c r="J369" s="28">
        <f>'Ducati Panigale 1199 data'!$C$8*'Ducati Panigale 1199 data'!$C$15*'Ducati Panigale 1199 data'!$C$10</f>
        <v>54.543600000000005</v>
      </c>
      <c r="K369" s="28">
        <f>(0.5*'Ducati Panigale 1199 data'!$C$12)*'Ducati Panigale 1199 data'!$C$14*'Ducati Panigale 1199 data'!$C$11*F369^2</f>
        <v>8.5591203703703709</v>
      </c>
      <c r="L369" s="28">
        <f t="shared" si="199"/>
        <v>12.908275925925905</v>
      </c>
      <c r="M369" s="28">
        <f t="shared" si="195"/>
        <v>100.39770164609037</v>
      </c>
      <c r="N369" s="17">
        <f t="shared" si="200"/>
        <v>0.10039770164609037</v>
      </c>
      <c r="O369" s="105">
        <f t="shared" si="201"/>
        <v>0</v>
      </c>
      <c r="P369" s="105">
        <f t="shared" si="202"/>
        <v>0</v>
      </c>
      <c r="Q369" s="105">
        <f t="shared" si="230"/>
        <v>70.114113977547106</v>
      </c>
      <c r="R369" s="27">
        <f t="shared" si="203"/>
        <v>1.9476142771540864E-2</v>
      </c>
      <c r="S369" s="98">
        <f t="shared" si="204"/>
        <v>0.10039770164609037</v>
      </c>
      <c r="T369" s="17">
        <f t="shared" si="231"/>
        <v>251.32149208892008</v>
      </c>
      <c r="U369" s="17">
        <f t="shared" si="205"/>
        <v>6.9811525580255579E-2</v>
      </c>
      <c r="V369" s="17">
        <f t="shared" si="206"/>
        <v>66.608408278669742</v>
      </c>
      <c r="W369" s="17">
        <f t="shared" si="207"/>
        <v>63.94407194752295</v>
      </c>
      <c r="X369" s="17">
        <f t="shared" si="207"/>
        <v>61.38630906962203</v>
      </c>
      <c r="Y369" s="17">
        <f t="shared" si="208"/>
        <v>60.772445978925809</v>
      </c>
      <c r="Z369" s="17">
        <f>Y369/3600</f>
        <v>1.6881234994146059E-2</v>
      </c>
      <c r="AA369" s="17">
        <f>0.96*Y369</f>
        <v>58.341548139768776</v>
      </c>
      <c r="AB369" s="17">
        <f t="shared" si="209"/>
        <v>56.007886214178022</v>
      </c>
      <c r="AC369" s="17">
        <f t="shared" si="210"/>
        <v>53.207491903469119</v>
      </c>
      <c r="AD369" s="17">
        <f t="shared" si="211"/>
        <v>53.207491903469119</v>
      </c>
      <c r="AE369" s="17">
        <f t="shared" si="232"/>
        <v>1.4779858862074755E-2</v>
      </c>
      <c r="AF369" s="17">
        <f>T369-AD369</f>
        <v>198.11400018545095</v>
      </c>
      <c r="AG369" s="17">
        <f t="shared" si="212"/>
        <v>5.503166671818082E-2</v>
      </c>
      <c r="AH369" s="28">
        <f>0.5*'Ducati Panigale 1199 data'!$C$8*'WLTP class 3 v5'!F369^2</f>
        <v>8408.6419753086411</v>
      </c>
      <c r="AI369" s="17">
        <f t="shared" si="213"/>
        <v>8.4086419753086403</v>
      </c>
      <c r="AJ369" s="17" t="str">
        <f>IF(N369&lt;0, AI369, "0")</f>
        <v>0</v>
      </c>
      <c r="AK369" s="98">
        <f>AK368+AJ369</f>
        <v>808.27288040123449</v>
      </c>
      <c r="AL369" s="105">
        <f t="shared" si="214"/>
        <v>0.22452024455589847</v>
      </c>
      <c r="AM369" s="98">
        <f>IF(N369 &gt; 0, AI369, )</f>
        <v>8.4086419753086403</v>
      </c>
      <c r="AN369" s="98">
        <f t="shared" si="233"/>
        <v>2546.4211180555549</v>
      </c>
      <c r="AO369" s="98">
        <f t="shared" si="215"/>
        <v>0.70733919945987633</v>
      </c>
      <c r="AP369" s="27">
        <f t="shared" si="216"/>
        <v>0</v>
      </c>
      <c r="AQ369" s="27">
        <f t="shared" si="217"/>
        <v>0</v>
      </c>
      <c r="AR369" s="27">
        <f t="shared" si="218"/>
        <v>0</v>
      </c>
      <c r="AS369" s="27">
        <f t="shared" si="219"/>
        <v>0</v>
      </c>
      <c r="AT369" s="27">
        <f t="shared" si="196"/>
        <v>0</v>
      </c>
      <c r="AU369" s="27">
        <f t="shared" si="196"/>
        <v>0</v>
      </c>
      <c r="AV369" s="27">
        <f t="shared" si="220"/>
        <v>0</v>
      </c>
      <c r="AW369" s="27">
        <f t="shared" si="221"/>
        <v>0</v>
      </c>
      <c r="AX369" s="27">
        <f t="shared" si="222"/>
        <v>0</v>
      </c>
      <c r="AY369" s="27">
        <f>AN369-AW369</f>
        <v>2546.4211180555549</v>
      </c>
      <c r="AZ369" s="110">
        <f t="shared" si="223"/>
        <v>0.70733919945987633</v>
      </c>
      <c r="BB369" s="65">
        <v>0</v>
      </c>
      <c r="BC369" s="83">
        <f t="shared" si="224"/>
        <v>0</v>
      </c>
      <c r="BD369" s="83">
        <f t="shared" si="225"/>
        <v>0</v>
      </c>
      <c r="BE369" s="83">
        <f t="shared" si="226"/>
        <v>0</v>
      </c>
      <c r="BF369" s="83">
        <f t="shared" si="227"/>
        <v>0</v>
      </c>
      <c r="BG369" s="83">
        <f t="shared" si="228"/>
        <v>0</v>
      </c>
    </row>
    <row r="370" spans="2:59">
      <c r="B370" s="9" t="s">
        <v>32</v>
      </c>
      <c r="C370" s="9">
        <v>359</v>
      </c>
      <c r="D370" s="9">
        <v>359</v>
      </c>
      <c r="E370" s="18">
        <v>26.9</v>
      </c>
      <c r="F370" s="66">
        <f t="shared" si="197"/>
        <v>7.4722222222222223</v>
      </c>
      <c r="G370" s="17">
        <f t="shared" si="229"/>
        <v>-0.41666666666666663</v>
      </c>
      <c r="H370" s="17">
        <f t="shared" si="198"/>
        <v>180</v>
      </c>
      <c r="I370" s="28">
        <f>'Ducati Panigale 1199 data'!$C$8*G370</f>
        <v>-115.83333333333333</v>
      </c>
      <c r="J370" s="28">
        <f>'Ducati Panigale 1199 data'!$C$8*'Ducati Panigale 1199 data'!$C$15*'Ducati Panigale 1199 data'!$C$10</f>
        <v>54.543600000000005</v>
      </c>
      <c r="K370" s="28">
        <f>(0.5*'Ducati Panigale 1199 data'!$C$12)*'Ducati Panigale 1199 data'!$C$14*'Ducati Panigale 1199 data'!$C$11*F370^2</f>
        <v>7.8998279224537047</v>
      </c>
      <c r="L370" s="28">
        <f t="shared" si="199"/>
        <v>-53.389905410879621</v>
      </c>
      <c r="M370" s="28">
        <f t="shared" si="195"/>
        <v>-398.94123765351719</v>
      </c>
      <c r="N370" s="17">
        <f t="shared" si="200"/>
        <v>-0.39894123765351719</v>
      </c>
      <c r="O370" s="105">
        <f t="shared" si="201"/>
        <v>-0.39894123765351719</v>
      </c>
      <c r="P370" s="105">
        <f t="shared" si="202"/>
        <v>0.39894123765351719</v>
      </c>
      <c r="Q370" s="105">
        <f t="shared" si="230"/>
        <v>70.513055215200623</v>
      </c>
      <c r="R370" s="27">
        <f t="shared" si="203"/>
        <v>1.9586959782000174E-2</v>
      </c>
      <c r="S370" s="98">
        <f t="shared" si="204"/>
        <v>0</v>
      </c>
      <c r="T370" s="17">
        <f t="shared" si="231"/>
        <v>251.32149208892008</v>
      </c>
      <c r="U370" s="17">
        <f t="shared" si="205"/>
        <v>6.9811525580255579E-2</v>
      </c>
      <c r="V370" s="17">
        <f t="shared" si="206"/>
        <v>66.987402454440584</v>
      </c>
      <c r="W370" s="17">
        <f t="shared" si="207"/>
        <v>64.307906356262961</v>
      </c>
      <c r="X370" s="17">
        <f t="shared" si="207"/>
        <v>61.735590102012438</v>
      </c>
      <c r="Y370" s="17">
        <f t="shared" si="208"/>
        <v>61.118234200992312</v>
      </c>
      <c r="Z370" s="17">
        <f>Y370/3600</f>
        <v>1.6977287278053421E-2</v>
      </c>
      <c r="AA370" s="17">
        <f>0.96*Y370</f>
        <v>58.673504832952617</v>
      </c>
      <c r="AB370" s="17">
        <f t="shared" si="209"/>
        <v>56.326564639634512</v>
      </c>
      <c r="AC370" s="17">
        <f t="shared" si="210"/>
        <v>53.510236407652783</v>
      </c>
      <c r="AD370" s="17">
        <f t="shared" si="211"/>
        <v>53.510236407652783</v>
      </c>
      <c r="AE370" s="17">
        <f t="shared" si="232"/>
        <v>1.4863954557681329E-2</v>
      </c>
      <c r="AF370" s="17">
        <f>T370-AD370</f>
        <v>197.81125568126731</v>
      </c>
      <c r="AG370" s="17">
        <f t="shared" si="212"/>
        <v>5.4947571022574256E-2</v>
      </c>
      <c r="AH370" s="28">
        <f>0.5*'Ducati Panigale 1199 data'!$C$8*'WLTP class 3 v5'!F370^2</f>
        <v>7760.9405864197533</v>
      </c>
      <c r="AI370" s="17">
        <f t="shared" si="213"/>
        <v>7.7609405864197534</v>
      </c>
      <c r="AJ370" s="17">
        <f>IF(N370&lt;0, AI370, "0")</f>
        <v>7.7609405864197534</v>
      </c>
      <c r="AK370" s="98">
        <f>AK369+AJ370</f>
        <v>816.03382098765428</v>
      </c>
      <c r="AL370" s="105">
        <f t="shared" si="214"/>
        <v>0.22667606138545951</v>
      </c>
      <c r="AM370" s="98">
        <f>IF(N370 &gt; 0, AI370, )</f>
        <v>0</v>
      </c>
      <c r="AN370" s="98">
        <f t="shared" si="233"/>
        <v>2546.4211180555549</v>
      </c>
      <c r="AO370" s="98">
        <f t="shared" si="215"/>
        <v>0.70733919945987633</v>
      </c>
      <c r="AP370" s="27">
        <f t="shared" si="216"/>
        <v>7.3728935570987657</v>
      </c>
      <c r="AQ370" s="27">
        <f t="shared" si="217"/>
        <v>7.0779778148148145</v>
      </c>
      <c r="AR370" s="27">
        <f t="shared" si="218"/>
        <v>6.7948587022222213</v>
      </c>
      <c r="AS370" s="27">
        <f t="shared" si="219"/>
        <v>6.726910115199999</v>
      </c>
      <c r="AT370" s="27">
        <f t="shared" si="196"/>
        <v>6.4578337105919985</v>
      </c>
      <c r="AU370" s="27">
        <f t="shared" si="196"/>
        <v>6.1995203621683181</v>
      </c>
      <c r="AV370" s="27">
        <f t="shared" si="220"/>
        <v>5.8895443440599022</v>
      </c>
      <c r="AW370" s="27">
        <f t="shared" si="221"/>
        <v>5.8895443440599022</v>
      </c>
      <c r="AX370" s="27">
        <f t="shared" si="222"/>
        <v>1.6359845400166395E-3</v>
      </c>
      <c r="AY370" s="27">
        <f>AN370-AW370</f>
        <v>2540.5315737114952</v>
      </c>
      <c r="AZ370" s="110">
        <f t="shared" si="223"/>
        <v>0.70570321491985977</v>
      </c>
      <c r="BB370" s="65">
        <v>0.39894123765351702</v>
      </c>
      <c r="BC370" s="83">
        <f t="shared" si="224"/>
        <v>0.35904711388816535</v>
      </c>
      <c r="BD370" s="83">
        <f t="shared" si="225"/>
        <v>0.34109475819375706</v>
      </c>
      <c r="BE370" s="83">
        <f t="shared" si="226"/>
        <v>0.32745096786600675</v>
      </c>
      <c r="BF370" s="83">
        <f t="shared" si="227"/>
        <v>0.30780390979404632</v>
      </c>
      <c r="BG370" s="83">
        <f t="shared" si="228"/>
        <v>0.30780390979404632</v>
      </c>
    </row>
    <row r="371" spans="2:59">
      <c r="B371" s="9" t="s">
        <v>32</v>
      </c>
      <c r="C371" s="9">
        <v>360</v>
      </c>
      <c r="D371" s="9">
        <v>360</v>
      </c>
      <c r="E371" s="18">
        <v>25</v>
      </c>
      <c r="F371" s="66">
        <f t="shared" si="197"/>
        <v>6.9444444444444446</v>
      </c>
      <c r="G371" s="17">
        <f t="shared" si="229"/>
        <v>-0.51388888888888873</v>
      </c>
      <c r="H371" s="17">
        <f t="shared" si="198"/>
        <v>180.5</v>
      </c>
      <c r="I371" s="28">
        <f>'Ducati Panigale 1199 data'!$C$8*G371</f>
        <v>-142.86111111111106</v>
      </c>
      <c r="J371" s="28">
        <f>'Ducati Panigale 1199 data'!$C$8*'Ducati Panigale 1199 data'!$C$15*'Ducati Panigale 1199 data'!$C$10</f>
        <v>54.543600000000005</v>
      </c>
      <c r="K371" s="28">
        <f>(0.5*'Ducati Panigale 1199 data'!$C$12)*'Ducati Panigale 1199 data'!$C$14*'Ducati Panigale 1199 data'!$C$11*F371^2</f>
        <v>6.8232783564814827</v>
      </c>
      <c r="L371" s="28">
        <f t="shared" si="199"/>
        <v>-81.494232754629579</v>
      </c>
      <c r="M371" s="28">
        <f t="shared" si="195"/>
        <v>-565.93217190714984</v>
      </c>
      <c r="N371" s="17">
        <f t="shared" si="200"/>
        <v>-0.56593217190714984</v>
      </c>
      <c r="O371" s="105">
        <f t="shared" si="201"/>
        <v>-0.56593217190714984</v>
      </c>
      <c r="P371" s="105">
        <f t="shared" si="202"/>
        <v>0.56593217190714984</v>
      </c>
      <c r="Q371" s="105">
        <f t="shared" si="230"/>
        <v>71.078987387107773</v>
      </c>
      <c r="R371" s="27">
        <f t="shared" si="203"/>
        <v>1.9744163163085492E-2</v>
      </c>
      <c r="S371" s="98">
        <f t="shared" si="204"/>
        <v>0</v>
      </c>
      <c r="T371" s="17">
        <f t="shared" si="231"/>
        <v>251.32149208892008</v>
      </c>
      <c r="U371" s="17">
        <f t="shared" si="205"/>
        <v>6.9811525580255579E-2</v>
      </c>
      <c r="V371" s="17">
        <f t="shared" si="206"/>
        <v>67.525038017752379</v>
      </c>
      <c r="W371" s="17">
        <f t="shared" si="207"/>
        <v>64.824036497042286</v>
      </c>
      <c r="X371" s="17">
        <f t="shared" si="207"/>
        <v>62.231075037160593</v>
      </c>
      <c r="Y371" s="17">
        <f t="shared" si="208"/>
        <v>61.60876428678899</v>
      </c>
      <c r="Z371" s="17">
        <f>Y371/3600</f>
        <v>1.7113545635219163E-2</v>
      </c>
      <c r="AA371" s="17">
        <f>0.96*Y371</f>
        <v>59.144413715317427</v>
      </c>
      <c r="AB371" s="17">
        <f t="shared" si="209"/>
        <v>56.778637166704726</v>
      </c>
      <c r="AC371" s="17">
        <f t="shared" si="210"/>
        <v>53.93970530836949</v>
      </c>
      <c r="AD371" s="17">
        <f t="shared" si="211"/>
        <v>53.93970530836949</v>
      </c>
      <c r="AE371" s="17">
        <f t="shared" si="232"/>
        <v>1.498325147454708E-2</v>
      </c>
      <c r="AF371" s="17">
        <f>T371-AD371</f>
        <v>197.38178678055058</v>
      </c>
      <c r="AG371" s="17">
        <f t="shared" si="212"/>
        <v>5.4828274105708494E-2</v>
      </c>
      <c r="AH371" s="28">
        <f>0.5*'Ducati Panigale 1199 data'!$C$8*'WLTP class 3 v5'!F371^2</f>
        <v>6703.3179012345681</v>
      </c>
      <c r="AI371" s="17">
        <f t="shared" si="213"/>
        <v>6.7033179012345681</v>
      </c>
      <c r="AJ371" s="17">
        <f>IF(N371&lt;0, AI371, "0")</f>
        <v>6.7033179012345681</v>
      </c>
      <c r="AK371" s="98">
        <f>AK370+AJ371</f>
        <v>822.73713888888881</v>
      </c>
      <c r="AL371" s="105">
        <f t="shared" si="214"/>
        <v>0.22853809413580245</v>
      </c>
      <c r="AM371" s="98">
        <f>IF(N371 &gt; 0, AI371, )</f>
        <v>0</v>
      </c>
      <c r="AN371" s="98">
        <f t="shared" si="233"/>
        <v>2546.4211180555549</v>
      </c>
      <c r="AO371" s="98">
        <f t="shared" si="215"/>
        <v>0.70733919945987633</v>
      </c>
      <c r="AP371" s="27">
        <f t="shared" si="216"/>
        <v>6.3681520061728394</v>
      </c>
      <c r="AQ371" s="27">
        <f t="shared" si="217"/>
        <v>6.1134259259259256</v>
      </c>
      <c r="AR371" s="27">
        <f t="shared" si="218"/>
        <v>5.8688888888888879</v>
      </c>
      <c r="AS371" s="27">
        <f t="shared" si="219"/>
        <v>5.8101999999999991</v>
      </c>
      <c r="AT371" s="27">
        <f t="shared" si="196"/>
        <v>5.5777919999999988</v>
      </c>
      <c r="AU371" s="27">
        <f t="shared" si="196"/>
        <v>5.3546803199999982</v>
      </c>
      <c r="AV371" s="27">
        <f t="shared" si="220"/>
        <v>5.0869463039999978</v>
      </c>
      <c r="AW371" s="27">
        <f t="shared" si="221"/>
        <v>5.0869463039999978</v>
      </c>
      <c r="AX371" s="27">
        <f t="shared" si="222"/>
        <v>1.4130406399999994E-3</v>
      </c>
      <c r="AY371" s="27">
        <f>AN371-AW371</f>
        <v>2541.334171751555</v>
      </c>
      <c r="AZ371" s="110">
        <f t="shared" si="223"/>
        <v>0.70592615881987641</v>
      </c>
      <c r="BB371" s="65">
        <v>0.56593217190714995</v>
      </c>
      <c r="BC371" s="83">
        <f t="shared" si="224"/>
        <v>0.50933895471643498</v>
      </c>
      <c r="BD371" s="83">
        <f t="shared" si="225"/>
        <v>0.48387200698061322</v>
      </c>
      <c r="BE371" s="83">
        <f t="shared" si="226"/>
        <v>0.46451712670138867</v>
      </c>
      <c r="BF371" s="83">
        <f t="shared" si="227"/>
        <v>0.43664609909930535</v>
      </c>
      <c r="BG371" s="83">
        <f t="shared" si="228"/>
        <v>0.43664609909930535</v>
      </c>
    </row>
    <row r="372" spans="2:59">
      <c r="B372" s="9" t="s">
        <v>32</v>
      </c>
      <c r="C372" s="9">
        <v>361</v>
      </c>
      <c r="D372" s="9">
        <v>361</v>
      </c>
      <c r="E372" s="18">
        <v>23.2</v>
      </c>
      <c r="F372" s="66">
        <f t="shared" si="197"/>
        <v>6.4444444444444446</v>
      </c>
      <c r="G372" s="17">
        <f t="shared" si="229"/>
        <v>-0.43055555555555575</v>
      </c>
      <c r="H372" s="17">
        <f t="shared" si="198"/>
        <v>181</v>
      </c>
      <c r="I372" s="28">
        <f>'Ducati Panigale 1199 data'!$C$8*G372</f>
        <v>-119.6944444444445</v>
      </c>
      <c r="J372" s="28">
        <f>'Ducati Panigale 1199 data'!$C$8*'Ducati Panigale 1199 data'!$C$15*'Ducati Panigale 1199 data'!$C$10</f>
        <v>54.543600000000005</v>
      </c>
      <c r="K372" s="28">
        <f>(0.5*'Ducati Panigale 1199 data'!$C$12)*'Ducati Panigale 1199 data'!$C$14*'Ducati Panigale 1199 data'!$C$11*F372^2</f>
        <v>5.8760981481481496</v>
      </c>
      <c r="L372" s="28">
        <f t="shared" si="199"/>
        <v>-59.274746296296335</v>
      </c>
      <c r="M372" s="28">
        <f t="shared" si="195"/>
        <v>-381.99280946502085</v>
      </c>
      <c r="N372" s="17">
        <f t="shared" si="200"/>
        <v>-0.38199280946502084</v>
      </c>
      <c r="O372" s="105">
        <f t="shared" si="201"/>
        <v>-0.38199280946502084</v>
      </c>
      <c r="P372" s="105">
        <f t="shared" si="202"/>
        <v>0.38199280946502084</v>
      </c>
      <c r="Q372" s="105">
        <f t="shared" si="230"/>
        <v>71.460980196572791</v>
      </c>
      <c r="R372" s="27">
        <f t="shared" si="203"/>
        <v>1.9850272276825776E-2</v>
      </c>
      <c r="S372" s="98">
        <f t="shared" si="204"/>
        <v>0</v>
      </c>
      <c r="T372" s="17">
        <f t="shared" si="231"/>
        <v>251.32149208892008</v>
      </c>
      <c r="U372" s="17">
        <f t="shared" si="205"/>
        <v>6.9811525580255579E-2</v>
      </c>
      <c r="V372" s="17">
        <f t="shared" si="206"/>
        <v>67.887931186744154</v>
      </c>
      <c r="W372" s="17">
        <f t="shared" si="207"/>
        <v>65.172413939274392</v>
      </c>
      <c r="X372" s="17">
        <f t="shared" si="207"/>
        <v>62.565517381703415</v>
      </c>
      <c r="Y372" s="17">
        <f t="shared" si="208"/>
        <v>61.939862207886378</v>
      </c>
      <c r="Z372" s="17">
        <f>Y372/3600</f>
        <v>1.7205517279968437E-2</v>
      </c>
      <c r="AA372" s="17">
        <f>0.96*Y372</f>
        <v>59.462267719570917</v>
      </c>
      <c r="AB372" s="17">
        <f t="shared" si="209"/>
        <v>57.083777010788076</v>
      </c>
      <c r="AC372" s="17">
        <f t="shared" si="210"/>
        <v>54.229588160248667</v>
      </c>
      <c r="AD372" s="17">
        <f t="shared" si="211"/>
        <v>54.229588160248667</v>
      </c>
      <c r="AE372" s="17">
        <f t="shared" si="232"/>
        <v>1.5063774488957963E-2</v>
      </c>
      <c r="AF372" s="17">
        <f>T372-AD372</f>
        <v>197.0919039286714</v>
      </c>
      <c r="AG372" s="17">
        <f t="shared" si="212"/>
        <v>5.4747751091297613E-2</v>
      </c>
      <c r="AH372" s="28">
        <f>0.5*'Ducati Panigale 1199 data'!$C$8*'WLTP class 3 v5'!F372^2</f>
        <v>5772.7901234567908</v>
      </c>
      <c r="AI372" s="17">
        <f t="shared" si="213"/>
        <v>5.7727901234567911</v>
      </c>
      <c r="AJ372" s="17">
        <f>IF(N372&lt;0, AI372, "0")</f>
        <v>5.7727901234567911</v>
      </c>
      <c r="AK372" s="98">
        <f>AK371+AJ372</f>
        <v>828.50992901234565</v>
      </c>
      <c r="AL372" s="105">
        <f t="shared" si="214"/>
        <v>0.23014164694787378</v>
      </c>
      <c r="AM372" s="98">
        <f>IF(N372 &gt; 0, AI372, )</f>
        <v>0</v>
      </c>
      <c r="AN372" s="98">
        <f t="shared" si="233"/>
        <v>2546.4211180555549</v>
      </c>
      <c r="AO372" s="98">
        <f t="shared" si="215"/>
        <v>0.70733919945987633</v>
      </c>
      <c r="AP372" s="27">
        <f t="shared" si="216"/>
        <v>5.4841506172839516</v>
      </c>
      <c r="AQ372" s="27">
        <f t="shared" si="217"/>
        <v>5.2647845925925933</v>
      </c>
      <c r="AR372" s="27">
        <f t="shared" si="218"/>
        <v>5.054193208888889</v>
      </c>
      <c r="AS372" s="27">
        <f t="shared" si="219"/>
        <v>5.0036512768000003</v>
      </c>
      <c r="AT372" s="27">
        <f t="shared" si="196"/>
        <v>4.8035052257280002</v>
      </c>
      <c r="AU372" s="27">
        <f t="shared" si="196"/>
        <v>4.6113650166988798</v>
      </c>
      <c r="AV372" s="27">
        <f t="shared" si="220"/>
        <v>4.380796765863936</v>
      </c>
      <c r="AW372" s="27">
        <f t="shared" si="221"/>
        <v>4.380796765863936</v>
      </c>
      <c r="AX372" s="27">
        <f t="shared" si="222"/>
        <v>1.2168879905177601E-3</v>
      </c>
      <c r="AY372" s="27">
        <f>AN372-AW372</f>
        <v>2542.0403212896908</v>
      </c>
      <c r="AZ372" s="110">
        <f t="shared" si="223"/>
        <v>0.70612231146935855</v>
      </c>
      <c r="BB372" s="65">
        <v>0.38199280946502101</v>
      </c>
      <c r="BC372" s="83">
        <f t="shared" si="224"/>
        <v>0.34379352851851891</v>
      </c>
      <c r="BD372" s="83">
        <f t="shared" si="225"/>
        <v>0.32660385209259296</v>
      </c>
      <c r="BE372" s="83">
        <f t="shared" si="226"/>
        <v>0.31353969800888926</v>
      </c>
      <c r="BF372" s="83">
        <f t="shared" si="227"/>
        <v>0.2947273161283559</v>
      </c>
      <c r="BG372" s="83">
        <f t="shared" si="228"/>
        <v>0.2947273161283559</v>
      </c>
    </row>
    <row r="373" spans="2:59">
      <c r="B373" s="9" t="s">
        <v>32</v>
      </c>
      <c r="C373" s="9">
        <v>362</v>
      </c>
      <c r="D373" s="9">
        <v>362</v>
      </c>
      <c r="E373" s="18">
        <v>21.9</v>
      </c>
      <c r="F373" s="66">
        <f t="shared" si="197"/>
        <v>6.083333333333333</v>
      </c>
      <c r="G373" s="17">
        <f t="shared" si="229"/>
        <v>-0.29166666666666635</v>
      </c>
      <c r="H373" s="17">
        <f t="shared" si="198"/>
        <v>181.5</v>
      </c>
      <c r="I373" s="28">
        <f>'Ducati Panigale 1199 data'!$C$8*G373</f>
        <v>-81.083333333333243</v>
      </c>
      <c r="J373" s="28">
        <f>'Ducati Panigale 1199 data'!$C$8*'Ducati Panigale 1199 data'!$C$15*'Ducati Panigale 1199 data'!$C$10</f>
        <v>54.543600000000005</v>
      </c>
      <c r="K373" s="28">
        <f>(0.5*'Ducati Panigale 1199 data'!$C$12)*'Ducati Panigale 1199 data'!$C$14*'Ducati Panigale 1199 data'!$C$11*F373^2</f>
        <v>5.236020052083334</v>
      </c>
      <c r="L373" s="28">
        <f t="shared" si="199"/>
        <v>-21.303713281249905</v>
      </c>
      <c r="M373" s="28">
        <f t="shared" si="195"/>
        <v>-129.59758912760358</v>
      </c>
      <c r="N373" s="17">
        <f t="shared" si="200"/>
        <v>-0.12959758912760358</v>
      </c>
      <c r="O373" s="105">
        <f t="shared" si="201"/>
        <v>-0.12959758912760358</v>
      </c>
      <c r="P373" s="105">
        <f t="shared" si="202"/>
        <v>0.12959758912760358</v>
      </c>
      <c r="Q373" s="105">
        <f t="shared" si="230"/>
        <v>71.59057778570039</v>
      </c>
      <c r="R373" s="27">
        <f t="shared" si="203"/>
        <v>1.9886271607138996E-2</v>
      </c>
      <c r="S373" s="98">
        <f t="shared" si="204"/>
        <v>0</v>
      </c>
      <c r="T373" s="17">
        <f t="shared" si="231"/>
        <v>251.32149208892008</v>
      </c>
      <c r="U373" s="17">
        <f t="shared" si="205"/>
        <v>6.9811525580255579E-2</v>
      </c>
      <c r="V373" s="17">
        <f t="shared" si="206"/>
        <v>68.01104889641536</v>
      </c>
      <c r="W373" s="17">
        <f t="shared" si="207"/>
        <v>65.290606940558746</v>
      </c>
      <c r="X373" s="17">
        <f t="shared" si="207"/>
        <v>62.678982662936392</v>
      </c>
      <c r="Y373" s="17">
        <f t="shared" si="208"/>
        <v>62.052192836307029</v>
      </c>
      <c r="Z373" s="17">
        <f>Y373/3600</f>
        <v>1.7236720232307507E-2</v>
      </c>
      <c r="AA373" s="17">
        <f>0.96*Y373</f>
        <v>59.570105122854748</v>
      </c>
      <c r="AB373" s="17">
        <f t="shared" si="209"/>
        <v>57.187300917940554</v>
      </c>
      <c r="AC373" s="17">
        <f t="shared" si="210"/>
        <v>54.327935872043525</v>
      </c>
      <c r="AD373" s="17">
        <f t="shared" si="211"/>
        <v>54.327935872043525</v>
      </c>
      <c r="AE373" s="17">
        <f t="shared" si="232"/>
        <v>1.5091093297789869E-2</v>
      </c>
      <c r="AF373" s="17">
        <f>T373-AD373</f>
        <v>196.99355621687656</v>
      </c>
      <c r="AG373" s="17">
        <f t="shared" si="212"/>
        <v>5.472043228246571E-2</v>
      </c>
      <c r="AH373" s="28">
        <f>0.5*'Ducati Panigale 1199 data'!$C$8*'WLTP class 3 v5'!F373^2</f>
        <v>5143.9652777777774</v>
      </c>
      <c r="AI373" s="17">
        <f t="shared" si="213"/>
        <v>5.1439652777777773</v>
      </c>
      <c r="AJ373" s="17">
        <f>IF(N373&lt;0, AI373, "0")</f>
        <v>5.1439652777777773</v>
      </c>
      <c r="AK373" s="98">
        <f>AK372+AJ373</f>
        <v>833.65389429012339</v>
      </c>
      <c r="AL373" s="105">
        <f t="shared" si="214"/>
        <v>0.23157052619170093</v>
      </c>
      <c r="AM373" s="98">
        <f>IF(N373 &gt; 0, AI373, )</f>
        <v>0</v>
      </c>
      <c r="AN373" s="98">
        <f t="shared" si="233"/>
        <v>2546.4211180555549</v>
      </c>
      <c r="AO373" s="98">
        <f t="shared" si="215"/>
        <v>0.70733919945987633</v>
      </c>
      <c r="AP373" s="27">
        <f t="shared" si="216"/>
        <v>4.8867670138888881</v>
      </c>
      <c r="AQ373" s="27">
        <f t="shared" si="217"/>
        <v>4.6912963333333328</v>
      </c>
      <c r="AR373" s="27">
        <f t="shared" si="218"/>
        <v>4.5036444799999993</v>
      </c>
      <c r="AS373" s="27">
        <f t="shared" si="219"/>
        <v>4.4586080351999993</v>
      </c>
      <c r="AT373" s="27">
        <f t="shared" si="196"/>
        <v>4.2802637137919994</v>
      </c>
      <c r="AU373" s="27">
        <f t="shared" si="196"/>
        <v>4.1090531652403195</v>
      </c>
      <c r="AV373" s="27">
        <f t="shared" si="220"/>
        <v>3.9036005069783033</v>
      </c>
      <c r="AW373" s="27">
        <f t="shared" si="221"/>
        <v>3.9036005069783033</v>
      </c>
      <c r="AX373" s="27">
        <f t="shared" si="222"/>
        <v>1.0843334741606398E-3</v>
      </c>
      <c r="AY373" s="27">
        <f>AN373-AW373</f>
        <v>2542.5175175485765</v>
      </c>
      <c r="AZ373" s="110">
        <f t="shared" si="223"/>
        <v>0.70625486598571574</v>
      </c>
      <c r="BB373" s="65">
        <v>0.129597589127604</v>
      </c>
      <c r="BC373" s="83">
        <f t="shared" si="224"/>
        <v>0.1166378302148436</v>
      </c>
      <c r="BD373" s="83">
        <f t="shared" si="225"/>
        <v>0.11080593870410141</v>
      </c>
      <c r="BE373" s="83">
        <f t="shared" si="226"/>
        <v>0.10637370115593735</v>
      </c>
      <c r="BF373" s="83">
        <f t="shared" si="227"/>
        <v>9.9991279086581106E-2</v>
      </c>
      <c r="BG373" s="83">
        <f t="shared" si="228"/>
        <v>9.9991279086581106E-2</v>
      </c>
    </row>
    <row r="374" spans="2:59">
      <c r="B374" s="9" t="s">
        <v>32</v>
      </c>
      <c r="C374" s="9">
        <v>363</v>
      </c>
      <c r="D374" s="9">
        <v>363</v>
      </c>
      <c r="E374" s="18">
        <v>21.1</v>
      </c>
      <c r="F374" s="66">
        <f t="shared" si="197"/>
        <v>5.8611111111111107</v>
      </c>
      <c r="G374" s="17">
        <f t="shared" si="229"/>
        <v>-0.16666666666666657</v>
      </c>
      <c r="H374" s="17">
        <f t="shared" si="198"/>
        <v>182</v>
      </c>
      <c r="I374" s="28">
        <f>'Ducati Panigale 1199 data'!$C$8*G374</f>
        <v>-46.333333333333307</v>
      </c>
      <c r="J374" s="28">
        <f>'Ducati Panigale 1199 data'!$C$8*'Ducati Panigale 1199 data'!$C$15*'Ducati Panigale 1199 data'!$C$10</f>
        <v>54.543600000000005</v>
      </c>
      <c r="K374" s="28">
        <f>(0.5*'Ducati Panigale 1199 data'!$C$12)*'Ducati Panigale 1199 data'!$C$14*'Ducati Panigale 1199 data'!$C$11*F374^2</f>
        <v>4.8604668113425928</v>
      </c>
      <c r="L374" s="28">
        <f t="shared" si="199"/>
        <v>13.070733478009291</v>
      </c>
      <c r="M374" s="28">
        <f t="shared" si="195"/>
        <v>76.609021218332231</v>
      </c>
      <c r="N374" s="17">
        <f t="shared" si="200"/>
        <v>7.6609021218332227E-2</v>
      </c>
      <c r="O374" s="105">
        <f t="shared" si="201"/>
        <v>0</v>
      </c>
      <c r="P374" s="105">
        <f t="shared" si="202"/>
        <v>0</v>
      </c>
      <c r="Q374" s="105">
        <f t="shared" si="230"/>
        <v>71.59057778570039</v>
      </c>
      <c r="R374" s="27">
        <f t="shared" si="203"/>
        <v>1.9886271607138996E-2</v>
      </c>
      <c r="S374" s="98">
        <f t="shared" si="204"/>
        <v>7.6609021218332227E-2</v>
      </c>
      <c r="T374" s="17">
        <f t="shared" si="231"/>
        <v>251.39810111013841</v>
      </c>
      <c r="U374" s="17">
        <f t="shared" si="205"/>
        <v>6.983280586392733E-2</v>
      </c>
      <c r="V374" s="17">
        <f t="shared" si="206"/>
        <v>68.01104889641536</v>
      </c>
      <c r="W374" s="17">
        <f t="shared" si="207"/>
        <v>65.290606940558746</v>
      </c>
      <c r="X374" s="17">
        <f t="shared" si="207"/>
        <v>62.678982662936392</v>
      </c>
      <c r="Y374" s="17">
        <f t="shared" si="208"/>
        <v>62.052192836307029</v>
      </c>
      <c r="Z374" s="17">
        <f>Y374/3600</f>
        <v>1.7236720232307507E-2</v>
      </c>
      <c r="AA374" s="17">
        <f>0.96*Y374</f>
        <v>59.570105122854748</v>
      </c>
      <c r="AB374" s="17">
        <f t="shared" si="209"/>
        <v>57.187300917940554</v>
      </c>
      <c r="AC374" s="17">
        <f t="shared" si="210"/>
        <v>54.327935872043525</v>
      </c>
      <c r="AD374" s="17">
        <f t="shared" si="211"/>
        <v>54.327935872043525</v>
      </c>
      <c r="AE374" s="17">
        <f t="shared" si="232"/>
        <v>1.5091093297789869E-2</v>
      </c>
      <c r="AF374" s="17">
        <f>T374-AD374</f>
        <v>197.07016523809489</v>
      </c>
      <c r="AG374" s="17">
        <f t="shared" si="212"/>
        <v>5.4741712566137468E-2</v>
      </c>
      <c r="AH374" s="28">
        <f>0.5*'Ducati Panigale 1199 data'!$C$8*'WLTP class 3 v5'!F374^2</f>
        <v>4775.0146604938263</v>
      </c>
      <c r="AI374" s="17">
        <f t="shared" si="213"/>
        <v>4.7750146604938264</v>
      </c>
      <c r="AJ374" s="17" t="str">
        <f>IF(N374&lt;0, AI374, "0")</f>
        <v>0</v>
      </c>
      <c r="AK374" s="98">
        <f>AK373+AJ374</f>
        <v>833.65389429012339</v>
      </c>
      <c r="AL374" s="105">
        <f t="shared" si="214"/>
        <v>0.23157052619170093</v>
      </c>
      <c r="AM374" s="98">
        <f>IF(N374 &gt; 0, AI374, )</f>
        <v>4.7750146604938264</v>
      </c>
      <c r="AN374" s="98">
        <f t="shared" si="233"/>
        <v>2551.1961327160489</v>
      </c>
      <c r="AO374" s="98">
        <f t="shared" si="215"/>
        <v>0.7086655924211247</v>
      </c>
      <c r="AP374" s="27">
        <f t="shared" si="216"/>
        <v>0</v>
      </c>
      <c r="AQ374" s="27">
        <f t="shared" si="217"/>
        <v>0</v>
      </c>
      <c r="AR374" s="27">
        <f t="shared" si="218"/>
        <v>0</v>
      </c>
      <c r="AS374" s="27">
        <f t="shared" si="219"/>
        <v>0</v>
      </c>
      <c r="AT374" s="27">
        <f t="shared" si="196"/>
        <v>0</v>
      </c>
      <c r="AU374" s="27">
        <f t="shared" si="196"/>
        <v>0</v>
      </c>
      <c r="AV374" s="27">
        <f t="shared" si="220"/>
        <v>0</v>
      </c>
      <c r="AW374" s="27">
        <f t="shared" si="221"/>
        <v>0</v>
      </c>
      <c r="AX374" s="27">
        <f t="shared" si="222"/>
        <v>0</v>
      </c>
      <c r="AY374" s="27">
        <f>AN374-AW374</f>
        <v>2551.1961327160489</v>
      </c>
      <c r="AZ374" s="110">
        <f t="shared" si="223"/>
        <v>0.7086655924211247</v>
      </c>
      <c r="BB374" s="65">
        <v>0</v>
      </c>
      <c r="BC374" s="83">
        <f t="shared" si="224"/>
        <v>0</v>
      </c>
      <c r="BD374" s="83">
        <f t="shared" si="225"/>
        <v>0</v>
      </c>
      <c r="BE374" s="83">
        <f t="shared" si="226"/>
        <v>0</v>
      </c>
      <c r="BF374" s="83">
        <f t="shared" si="227"/>
        <v>0</v>
      </c>
      <c r="BG374" s="83">
        <f t="shared" si="228"/>
        <v>0</v>
      </c>
    </row>
    <row r="375" spans="2:59">
      <c r="B375" s="9" t="s">
        <v>32</v>
      </c>
      <c r="C375" s="9">
        <v>364</v>
      </c>
      <c r="D375" s="9">
        <v>364</v>
      </c>
      <c r="E375" s="18">
        <v>20.7</v>
      </c>
      <c r="F375" s="66">
        <f t="shared" si="197"/>
        <v>5.75</v>
      </c>
      <c r="G375" s="17">
        <f t="shared" si="229"/>
        <v>-5.5555555555555851E-2</v>
      </c>
      <c r="H375" s="17">
        <f t="shared" si="198"/>
        <v>182.5</v>
      </c>
      <c r="I375" s="28">
        <f>'Ducati Panigale 1199 data'!$C$8*G375</f>
        <v>-15.444444444444526</v>
      </c>
      <c r="J375" s="28">
        <f>'Ducati Panigale 1199 data'!$C$8*'Ducati Panigale 1199 data'!$C$15*'Ducati Panigale 1199 data'!$C$10</f>
        <v>54.543600000000005</v>
      </c>
      <c r="K375" s="28">
        <f>(0.5*'Ducati Panigale 1199 data'!$C$12)*'Ducati Panigale 1199 data'!$C$14*'Ducati Panigale 1199 data'!$C$11*F375^2</f>
        <v>4.6779304687500005</v>
      </c>
      <c r="L375" s="28">
        <f t="shared" si="199"/>
        <v>43.777086024305476</v>
      </c>
      <c r="M375" s="28">
        <f t="shared" si="195"/>
        <v>251.71824463975648</v>
      </c>
      <c r="N375" s="17">
        <f t="shared" si="200"/>
        <v>0.25171824463975645</v>
      </c>
      <c r="O375" s="105">
        <f t="shared" si="201"/>
        <v>0</v>
      </c>
      <c r="P375" s="105">
        <f t="shared" si="202"/>
        <v>0</v>
      </c>
      <c r="Q375" s="105">
        <f t="shared" si="230"/>
        <v>71.59057778570039</v>
      </c>
      <c r="R375" s="27">
        <f t="shared" si="203"/>
        <v>1.9886271607138996E-2</v>
      </c>
      <c r="S375" s="98">
        <f t="shared" si="204"/>
        <v>0.25171824463975645</v>
      </c>
      <c r="T375" s="17">
        <f t="shared" si="231"/>
        <v>251.64981935477817</v>
      </c>
      <c r="U375" s="17">
        <f t="shared" si="205"/>
        <v>6.9902727598549499E-2</v>
      </c>
      <c r="V375" s="17">
        <f t="shared" si="206"/>
        <v>68.01104889641536</v>
      </c>
      <c r="W375" s="17">
        <f t="shared" si="207"/>
        <v>65.290606940558746</v>
      </c>
      <c r="X375" s="17">
        <f t="shared" si="207"/>
        <v>62.678982662936392</v>
      </c>
      <c r="Y375" s="17">
        <f t="shared" si="208"/>
        <v>62.052192836307029</v>
      </c>
      <c r="Z375" s="17">
        <f>Y375/3600</f>
        <v>1.7236720232307507E-2</v>
      </c>
      <c r="AA375" s="17">
        <f>0.96*Y375</f>
        <v>59.570105122854748</v>
      </c>
      <c r="AB375" s="17">
        <f t="shared" si="209"/>
        <v>57.187300917940554</v>
      </c>
      <c r="AC375" s="17">
        <f t="shared" si="210"/>
        <v>54.327935872043525</v>
      </c>
      <c r="AD375" s="17">
        <f t="shared" si="211"/>
        <v>54.327935872043525</v>
      </c>
      <c r="AE375" s="17">
        <f t="shared" si="232"/>
        <v>1.5091093297789869E-2</v>
      </c>
      <c r="AF375" s="17">
        <f>T375-AD375</f>
        <v>197.32188348273465</v>
      </c>
      <c r="AG375" s="17">
        <f t="shared" si="212"/>
        <v>5.4811634300759624E-2</v>
      </c>
      <c r="AH375" s="28">
        <f>0.5*'Ducati Panigale 1199 data'!$C$8*'WLTP class 3 v5'!F375^2</f>
        <v>4595.6875</v>
      </c>
      <c r="AI375" s="17">
        <f t="shared" si="213"/>
        <v>4.5956875000000004</v>
      </c>
      <c r="AJ375" s="17" t="str">
        <f>IF(N375&lt;0, AI375, "0")</f>
        <v>0</v>
      </c>
      <c r="AK375" s="98">
        <f>AK374+AJ375</f>
        <v>833.65389429012339</v>
      </c>
      <c r="AL375" s="105">
        <f t="shared" si="214"/>
        <v>0.23157052619170093</v>
      </c>
      <c r="AM375" s="98">
        <f>IF(N375 &gt; 0, AI375, )</f>
        <v>4.5956875000000004</v>
      </c>
      <c r="AN375" s="98">
        <f t="shared" si="233"/>
        <v>2555.791820216049</v>
      </c>
      <c r="AO375" s="98">
        <f t="shared" si="215"/>
        <v>0.70994217228223588</v>
      </c>
      <c r="AP375" s="27">
        <f t="shared" si="216"/>
        <v>0</v>
      </c>
      <c r="AQ375" s="27">
        <f t="shared" si="217"/>
        <v>0</v>
      </c>
      <c r="AR375" s="27">
        <f t="shared" si="218"/>
        <v>0</v>
      </c>
      <c r="AS375" s="27">
        <f t="shared" si="219"/>
        <v>0</v>
      </c>
      <c r="AT375" s="27">
        <f t="shared" si="196"/>
        <v>0</v>
      </c>
      <c r="AU375" s="27">
        <f t="shared" si="196"/>
        <v>0</v>
      </c>
      <c r="AV375" s="27">
        <f t="shared" si="220"/>
        <v>0</v>
      </c>
      <c r="AW375" s="27">
        <f t="shared" si="221"/>
        <v>0</v>
      </c>
      <c r="AX375" s="27">
        <f t="shared" si="222"/>
        <v>0</v>
      </c>
      <c r="AY375" s="27">
        <f>AN375-AW375</f>
        <v>2555.791820216049</v>
      </c>
      <c r="AZ375" s="110">
        <f t="shared" si="223"/>
        <v>0.70994217228223588</v>
      </c>
      <c r="BB375" s="65">
        <v>0</v>
      </c>
      <c r="BC375" s="83">
        <f t="shared" si="224"/>
        <v>0</v>
      </c>
      <c r="BD375" s="83">
        <f t="shared" si="225"/>
        <v>0</v>
      </c>
      <c r="BE375" s="83">
        <f t="shared" si="226"/>
        <v>0</v>
      </c>
      <c r="BF375" s="83">
        <f t="shared" si="227"/>
        <v>0</v>
      </c>
      <c r="BG375" s="83">
        <f t="shared" si="228"/>
        <v>0</v>
      </c>
    </row>
    <row r="376" spans="2:59">
      <c r="B376" s="9" t="s">
        <v>32</v>
      </c>
      <c r="C376" s="9">
        <v>365</v>
      </c>
      <c r="D376" s="9">
        <v>365</v>
      </c>
      <c r="E376" s="18">
        <v>20.7</v>
      </c>
      <c r="F376" s="66">
        <f t="shared" si="197"/>
        <v>5.75</v>
      </c>
      <c r="G376" s="17">
        <f t="shared" si="229"/>
        <v>1.3888888888889086E-2</v>
      </c>
      <c r="H376" s="17">
        <f t="shared" si="198"/>
        <v>183</v>
      </c>
      <c r="I376" s="28">
        <f>'Ducati Panigale 1199 data'!$C$8*G376</f>
        <v>3.8611111111111658</v>
      </c>
      <c r="J376" s="28">
        <f>'Ducati Panigale 1199 data'!$C$8*'Ducati Panigale 1199 data'!$C$15*'Ducati Panigale 1199 data'!$C$10</f>
        <v>54.543600000000005</v>
      </c>
      <c r="K376" s="28">
        <f>(0.5*'Ducati Panigale 1199 data'!$C$12)*'Ducati Panigale 1199 data'!$C$14*'Ducati Panigale 1199 data'!$C$11*F376^2</f>
        <v>4.6779304687500005</v>
      </c>
      <c r="L376" s="28">
        <f t="shared" si="199"/>
        <v>63.082641579861168</v>
      </c>
      <c r="M376" s="28">
        <f t="shared" si="195"/>
        <v>362.7251890842017</v>
      </c>
      <c r="N376" s="17">
        <f t="shared" si="200"/>
        <v>0.3627251890842017</v>
      </c>
      <c r="O376" s="105">
        <f t="shared" si="201"/>
        <v>0</v>
      </c>
      <c r="P376" s="105">
        <f t="shared" si="202"/>
        <v>0</v>
      </c>
      <c r="Q376" s="105">
        <f t="shared" si="230"/>
        <v>71.59057778570039</v>
      </c>
      <c r="R376" s="27">
        <f t="shared" si="203"/>
        <v>1.9886271607138996E-2</v>
      </c>
      <c r="S376" s="98">
        <f t="shared" si="204"/>
        <v>0.3627251890842017</v>
      </c>
      <c r="T376" s="17">
        <f t="shared" si="231"/>
        <v>252.01254454386236</v>
      </c>
      <c r="U376" s="17">
        <f t="shared" si="205"/>
        <v>7.0003484595517321E-2</v>
      </c>
      <c r="V376" s="17">
        <f t="shared" si="206"/>
        <v>68.01104889641536</v>
      </c>
      <c r="W376" s="17">
        <f t="shared" si="207"/>
        <v>65.290606940558746</v>
      </c>
      <c r="X376" s="17">
        <f t="shared" si="207"/>
        <v>62.678982662936392</v>
      </c>
      <c r="Y376" s="17">
        <f t="shared" si="208"/>
        <v>62.052192836307029</v>
      </c>
      <c r="Z376" s="17">
        <f>Y376/3600</f>
        <v>1.7236720232307507E-2</v>
      </c>
      <c r="AA376" s="17">
        <f>0.96*Y376</f>
        <v>59.570105122854748</v>
      </c>
      <c r="AB376" s="17">
        <f t="shared" si="209"/>
        <v>57.187300917940554</v>
      </c>
      <c r="AC376" s="17">
        <f t="shared" si="210"/>
        <v>54.327935872043525</v>
      </c>
      <c r="AD376" s="17">
        <f t="shared" si="211"/>
        <v>54.327935872043525</v>
      </c>
      <c r="AE376" s="17">
        <f t="shared" si="232"/>
        <v>1.5091093297789869E-2</v>
      </c>
      <c r="AF376" s="17">
        <f>T376-AD376</f>
        <v>197.68460867181884</v>
      </c>
      <c r="AG376" s="17">
        <f t="shared" si="212"/>
        <v>5.4912391297727452E-2</v>
      </c>
      <c r="AH376" s="28">
        <f>0.5*'Ducati Panigale 1199 data'!$C$8*'WLTP class 3 v5'!F376^2</f>
        <v>4595.6875</v>
      </c>
      <c r="AI376" s="17">
        <f t="shared" si="213"/>
        <v>4.5956875000000004</v>
      </c>
      <c r="AJ376" s="17" t="str">
        <f>IF(N376&lt;0, AI376, "0")</f>
        <v>0</v>
      </c>
      <c r="AK376" s="98">
        <f>AK375+AJ376</f>
        <v>833.65389429012339</v>
      </c>
      <c r="AL376" s="105">
        <f t="shared" si="214"/>
        <v>0.23157052619170093</v>
      </c>
      <c r="AM376" s="98">
        <f>IF(N376 &gt; 0, AI376, )</f>
        <v>4.5956875000000004</v>
      </c>
      <c r="AN376" s="98">
        <f t="shared" si="233"/>
        <v>2560.3875077160492</v>
      </c>
      <c r="AO376" s="98">
        <f t="shared" si="215"/>
        <v>0.71121875214334696</v>
      </c>
      <c r="AP376" s="27">
        <f t="shared" si="216"/>
        <v>0</v>
      </c>
      <c r="AQ376" s="27">
        <f t="shared" si="217"/>
        <v>0</v>
      </c>
      <c r="AR376" s="27">
        <f t="shared" si="218"/>
        <v>0</v>
      </c>
      <c r="AS376" s="27">
        <f t="shared" si="219"/>
        <v>0</v>
      </c>
      <c r="AT376" s="27">
        <f t="shared" si="196"/>
        <v>0</v>
      </c>
      <c r="AU376" s="27">
        <f t="shared" si="196"/>
        <v>0</v>
      </c>
      <c r="AV376" s="27">
        <f t="shared" si="220"/>
        <v>0</v>
      </c>
      <c r="AW376" s="27">
        <f t="shared" si="221"/>
        <v>0</v>
      </c>
      <c r="AX376" s="27">
        <f t="shared" si="222"/>
        <v>0</v>
      </c>
      <c r="AY376" s="27">
        <f>AN376-AW376</f>
        <v>2560.3875077160492</v>
      </c>
      <c r="AZ376" s="110">
        <f t="shared" si="223"/>
        <v>0.71121875214334696</v>
      </c>
      <c r="BB376" s="65">
        <v>0</v>
      </c>
      <c r="BC376" s="83">
        <f t="shared" si="224"/>
        <v>0</v>
      </c>
      <c r="BD376" s="83">
        <f t="shared" si="225"/>
        <v>0</v>
      </c>
      <c r="BE376" s="83">
        <f t="shared" si="226"/>
        <v>0</v>
      </c>
      <c r="BF376" s="83">
        <f t="shared" si="227"/>
        <v>0</v>
      </c>
      <c r="BG376" s="83">
        <f t="shared" si="228"/>
        <v>0</v>
      </c>
    </row>
    <row r="377" spans="2:59">
      <c r="B377" s="9" t="s">
        <v>32</v>
      </c>
      <c r="C377" s="9">
        <v>366</v>
      </c>
      <c r="D377" s="9">
        <v>366</v>
      </c>
      <c r="E377" s="18">
        <v>20.8</v>
      </c>
      <c r="F377" s="66">
        <f t="shared" si="197"/>
        <v>5.7777777777777777</v>
      </c>
      <c r="G377" s="17">
        <f t="shared" si="229"/>
        <v>6.9444444444444448E-2</v>
      </c>
      <c r="H377" s="17">
        <f t="shared" si="198"/>
        <v>183.5</v>
      </c>
      <c r="I377" s="28">
        <f>'Ducati Panigale 1199 data'!$C$8*G377</f>
        <v>19.305555555555557</v>
      </c>
      <c r="J377" s="28">
        <f>'Ducati Panigale 1199 data'!$C$8*'Ducati Panigale 1199 data'!$C$15*'Ducati Panigale 1199 data'!$C$10</f>
        <v>54.543600000000005</v>
      </c>
      <c r="K377" s="28">
        <f>(0.5*'Ducati Panigale 1199 data'!$C$12)*'Ducati Panigale 1199 data'!$C$14*'Ducati Panigale 1199 data'!$C$11*F377^2</f>
        <v>4.7232370370370376</v>
      </c>
      <c r="L377" s="28">
        <f t="shared" si="199"/>
        <v>78.572392592592607</v>
      </c>
      <c r="M377" s="28">
        <f t="shared" si="195"/>
        <v>453.97382386831282</v>
      </c>
      <c r="N377" s="17">
        <f t="shared" si="200"/>
        <v>0.45397382386831281</v>
      </c>
      <c r="O377" s="105">
        <f t="shared" si="201"/>
        <v>0</v>
      </c>
      <c r="P377" s="105">
        <f t="shared" si="202"/>
        <v>0</v>
      </c>
      <c r="Q377" s="105">
        <f t="shared" si="230"/>
        <v>71.59057778570039</v>
      </c>
      <c r="R377" s="27">
        <f t="shared" si="203"/>
        <v>1.9886271607138996E-2</v>
      </c>
      <c r="S377" s="98">
        <f t="shared" si="204"/>
        <v>0.45397382386831281</v>
      </c>
      <c r="T377" s="17">
        <f t="shared" si="231"/>
        <v>252.46651836773069</v>
      </c>
      <c r="U377" s="17">
        <f t="shared" si="205"/>
        <v>7.0129588435480741E-2</v>
      </c>
      <c r="V377" s="17">
        <f t="shared" si="206"/>
        <v>68.01104889641536</v>
      </c>
      <c r="W377" s="17">
        <f t="shared" si="207"/>
        <v>65.290606940558746</v>
      </c>
      <c r="X377" s="17">
        <f t="shared" si="207"/>
        <v>62.678982662936392</v>
      </c>
      <c r="Y377" s="17">
        <f t="shared" si="208"/>
        <v>62.052192836307029</v>
      </c>
      <c r="Z377" s="17">
        <f>Y377/3600</f>
        <v>1.7236720232307507E-2</v>
      </c>
      <c r="AA377" s="17">
        <f>0.96*Y377</f>
        <v>59.570105122854748</v>
      </c>
      <c r="AB377" s="17">
        <f t="shared" si="209"/>
        <v>57.187300917940554</v>
      </c>
      <c r="AC377" s="17">
        <f t="shared" si="210"/>
        <v>54.327935872043525</v>
      </c>
      <c r="AD377" s="17">
        <f t="shared" si="211"/>
        <v>54.327935872043525</v>
      </c>
      <c r="AE377" s="17">
        <f t="shared" si="232"/>
        <v>1.5091093297789869E-2</v>
      </c>
      <c r="AF377" s="17">
        <f>T377-AD377</f>
        <v>198.13858249568716</v>
      </c>
      <c r="AG377" s="17">
        <f t="shared" si="212"/>
        <v>5.5038495137690879E-2</v>
      </c>
      <c r="AH377" s="28">
        <f>0.5*'Ducati Panigale 1199 data'!$C$8*'WLTP class 3 v5'!F377^2</f>
        <v>4640.1975308641977</v>
      </c>
      <c r="AI377" s="17">
        <f t="shared" si="213"/>
        <v>4.6401975308641976</v>
      </c>
      <c r="AJ377" s="17" t="str">
        <f>IF(N377&lt;0, AI377, "0")</f>
        <v>0</v>
      </c>
      <c r="AK377" s="98">
        <f>AK376+AJ377</f>
        <v>833.65389429012339</v>
      </c>
      <c r="AL377" s="105">
        <f t="shared" si="214"/>
        <v>0.23157052619170093</v>
      </c>
      <c r="AM377" s="98">
        <f>IF(N377 &gt; 0, AI377, )</f>
        <v>4.6401975308641976</v>
      </c>
      <c r="AN377" s="98">
        <f t="shared" si="233"/>
        <v>2565.0277052469132</v>
      </c>
      <c r="AO377" s="98">
        <f t="shared" si="215"/>
        <v>0.71250769590192031</v>
      </c>
      <c r="AP377" s="27">
        <f t="shared" si="216"/>
        <v>0</v>
      </c>
      <c r="AQ377" s="27">
        <f t="shared" si="217"/>
        <v>0</v>
      </c>
      <c r="AR377" s="27">
        <f t="shared" si="218"/>
        <v>0</v>
      </c>
      <c r="AS377" s="27">
        <f t="shared" si="219"/>
        <v>0</v>
      </c>
      <c r="AT377" s="27">
        <f t="shared" si="196"/>
        <v>0</v>
      </c>
      <c r="AU377" s="27">
        <f t="shared" si="196"/>
        <v>0</v>
      </c>
      <c r="AV377" s="27">
        <f t="shared" si="220"/>
        <v>0</v>
      </c>
      <c r="AW377" s="27">
        <f t="shared" si="221"/>
        <v>0</v>
      </c>
      <c r="AX377" s="27">
        <f t="shared" si="222"/>
        <v>0</v>
      </c>
      <c r="AY377" s="27">
        <f>AN377-AW377</f>
        <v>2565.0277052469132</v>
      </c>
      <c r="AZ377" s="110">
        <f t="shared" si="223"/>
        <v>0.71250769590192031</v>
      </c>
      <c r="BB377" s="65">
        <v>0</v>
      </c>
      <c r="BC377" s="83">
        <f t="shared" si="224"/>
        <v>0</v>
      </c>
      <c r="BD377" s="83">
        <f t="shared" si="225"/>
        <v>0</v>
      </c>
      <c r="BE377" s="83">
        <f t="shared" si="226"/>
        <v>0</v>
      </c>
      <c r="BF377" s="83">
        <f t="shared" si="227"/>
        <v>0</v>
      </c>
      <c r="BG377" s="83">
        <f t="shared" si="228"/>
        <v>0</v>
      </c>
    </row>
    <row r="378" spans="2:59">
      <c r="B378" s="9" t="s">
        <v>32</v>
      </c>
      <c r="C378" s="9">
        <v>367</v>
      </c>
      <c r="D378" s="9">
        <v>367</v>
      </c>
      <c r="E378" s="18">
        <v>21.2</v>
      </c>
      <c r="F378" s="66">
        <f t="shared" si="197"/>
        <v>5.8888888888888893</v>
      </c>
      <c r="G378" s="17">
        <f t="shared" si="229"/>
        <v>0.18055555555555566</v>
      </c>
      <c r="H378" s="17">
        <f t="shared" si="198"/>
        <v>184</v>
      </c>
      <c r="I378" s="28">
        <f>'Ducati Panigale 1199 data'!$C$8*G378</f>
        <v>50.194444444444471</v>
      </c>
      <c r="J378" s="28">
        <f>'Ducati Panigale 1199 data'!$C$8*'Ducati Panigale 1199 data'!$C$15*'Ducati Panigale 1199 data'!$C$10</f>
        <v>54.543600000000005</v>
      </c>
      <c r="K378" s="28">
        <f>(0.5*'Ducati Panigale 1199 data'!$C$12)*'Ducati Panigale 1199 data'!$C$14*'Ducati Panigale 1199 data'!$C$11*F378^2</f>
        <v>4.9066467592592611</v>
      </c>
      <c r="L378" s="28">
        <f t="shared" si="199"/>
        <v>109.64469120370374</v>
      </c>
      <c r="M378" s="28">
        <f t="shared" si="195"/>
        <v>645.68540375514431</v>
      </c>
      <c r="N378" s="17">
        <f t="shared" si="200"/>
        <v>0.64568540375514427</v>
      </c>
      <c r="O378" s="105">
        <f t="shared" si="201"/>
        <v>0</v>
      </c>
      <c r="P378" s="105">
        <f t="shared" si="202"/>
        <v>0</v>
      </c>
      <c r="Q378" s="105">
        <f t="shared" si="230"/>
        <v>71.59057778570039</v>
      </c>
      <c r="R378" s="27">
        <f t="shared" si="203"/>
        <v>1.9886271607138996E-2</v>
      </c>
      <c r="S378" s="98">
        <f t="shared" si="204"/>
        <v>0.64568540375514427</v>
      </c>
      <c r="T378" s="17">
        <f t="shared" si="231"/>
        <v>253.11220377148584</v>
      </c>
      <c r="U378" s="17">
        <f t="shared" si="205"/>
        <v>7.0308945492079403E-2</v>
      </c>
      <c r="V378" s="17">
        <f t="shared" si="206"/>
        <v>68.01104889641536</v>
      </c>
      <c r="W378" s="17">
        <f t="shared" si="207"/>
        <v>65.290606940558746</v>
      </c>
      <c r="X378" s="17">
        <f t="shared" si="207"/>
        <v>62.678982662936392</v>
      </c>
      <c r="Y378" s="17">
        <f t="shared" si="208"/>
        <v>62.052192836307029</v>
      </c>
      <c r="Z378" s="17">
        <f>Y378/3600</f>
        <v>1.7236720232307507E-2</v>
      </c>
      <c r="AA378" s="17">
        <f>0.96*Y378</f>
        <v>59.570105122854748</v>
      </c>
      <c r="AB378" s="17">
        <f t="shared" si="209"/>
        <v>57.187300917940554</v>
      </c>
      <c r="AC378" s="17">
        <f t="shared" si="210"/>
        <v>54.327935872043525</v>
      </c>
      <c r="AD378" s="17">
        <f t="shared" si="211"/>
        <v>54.327935872043525</v>
      </c>
      <c r="AE378" s="17">
        <f t="shared" si="232"/>
        <v>1.5091093297789869E-2</v>
      </c>
      <c r="AF378" s="17">
        <f>T378-AD378</f>
        <v>198.78426789944231</v>
      </c>
      <c r="AG378" s="17">
        <f t="shared" si="212"/>
        <v>5.5217852194289534E-2</v>
      </c>
      <c r="AH378" s="28">
        <f>0.5*'Ducati Panigale 1199 data'!$C$8*'WLTP class 3 v5'!F378^2</f>
        <v>4820.3827160493838</v>
      </c>
      <c r="AI378" s="17">
        <f t="shared" si="213"/>
        <v>4.8203827160493837</v>
      </c>
      <c r="AJ378" s="17" t="str">
        <f>IF(N378&lt;0, AI378, "0")</f>
        <v>0</v>
      </c>
      <c r="AK378" s="98">
        <f>AK377+AJ378</f>
        <v>833.65389429012339</v>
      </c>
      <c r="AL378" s="105">
        <f t="shared" si="214"/>
        <v>0.23157052619170093</v>
      </c>
      <c r="AM378" s="98">
        <f>IF(N378 &gt; 0, AI378, )</f>
        <v>4.8203827160493837</v>
      </c>
      <c r="AN378" s="98">
        <f t="shared" si="233"/>
        <v>2569.8480879629628</v>
      </c>
      <c r="AO378" s="98">
        <f t="shared" si="215"/>
        <v>0.71384669110082299</v>
      </c>
      <c r="AP378" s="27">
        <f t="shared" si="216"/>
        <v>0</v>
      </c>
      <c r="AQ378" s="27">
        <f t="shared" si="217"/>
        <v>0</v>
      </c>
      <c r="AR378" s="27">
        <f t="shared" si="218"/>
        <v>0</v>
      </c>
      <c r="AS378" s="27">
        <f t="shared" si="219"/>
        <v>0</v>
      </c>
      <c r="AT378" s="27">
        <f t="shared" si="196"/>
        <v>0</v>
      </c>
      <c r="AU378" s="27">
        <f t="shared" si="196"/>
        <v>0</v>
      </c>
      <c r="AV378" s="27">
        <f t="shared" si="220"/>
        <v>0</v>
      </c>
      <c r="AW378" s="27">
        <f t="shared" si="221"/>
        <v>0</v>
      </c>
      <c r="AX378" s="27">
        <f t="shared" si="222"/>
        <v>0</v>
      </c>
      <c r="AY378" s="27">
        <f>AN378-AW378</f>
        <v>2569.8480879629628</v>
      </c>
      <c r="AZ378" s="110">
        <f t="shared" si="223"/>
        <v>0.71384669110082299</v>
      </c>
      <c r="BB378" s="65">
        <v>0</v>
      </c>
      <c r="BC378" s="83">
        <f t="shared" si="224"/>
        <v>0</v>
      </c>
      <c r="BD378" s="83">
        <f t="shared" si="225"/>
        <v>0</v>
      </c>
      <c r="BE378" s="83">
        <f t="shared" si="226"/>
        <v>0</v>
      </c>
      <c r="BF378" s="83">
        <f t="shared" si="227"/>
        <v>0</v>
      </c>
      <c r="BG378" s="83">
        <f t="shared" si="228"/>
        <v>0</v>
      </c>
    </row>
    <row r="379" spans="2:59">
      <c r="B379" s="9" t="s">
        <v>32</v>
      </c>
      <c r="C379" s="9">
        <v>368</v>
      </c>
      <c r="D379" s="9">
        <v>368</v>
      </c>
      <c r="E379" s="18">
        <v>22.1</v>
      </c>
      <c r="F379" s="66">
        <f t="shared" si="197"/>
        <v>6.1388888888888893</v>
      </c>
      <c r="G379" s="17">
        <f t="shared" si="229"/>
        <v>0.31944444444444453</v>
      </c>
      <c r="H379" s="17">
        <f t="shared" si="198"/>
        <v>184.5</v>
      </c>
      <c r="I379" s="28">
        <f>'Ducati Panigale 1199 data'!$C$8*G379</f>
        <v>88.805555555555586</v>
      </c>
      <c r="J379" s="28">
        <f>'Ducati Panigale 1199 data'!$C$8*'Ducati Panigale 1199 data'!$C$15*'Ducati Panigale 1199 data'!$C$10</f>
        <v>54.543600000000005</v>
      </c>
      <c r="K379" s="28">
        <f>(0.5*'Ducati Panigale 1199 data'!$C$12)*'Ducati Panigale 1199 data'!$C$14*'Ducati Panigale 1199 data'!$C$11*F379^2</f>
        <v>5.3320918113425941</v>
      </c>
      <c r="L379" s="28">
        <f t="shared" si="199"/>
        <v>148.68124736689819</v>
      </c>
      <c r="M379" s="28">
        <f t="shared" si="195"/>
        <v>912.73765744679179</v>
      </c>
      <c r="N379" s="17">
        <f t="shared" si="200"/>
        <v>0.91273765744679181</v>
      </c>
      <c r="O379" s="105">
        <f t="shared" si="201"/>
        <v>0</v>
      </c>
      <c r="P379" s="105">
        <f t="shared" si="202"/>
        <v>0</v>
      </c>
      <c r="Q379" s="105">
        <f t="shared" si="230"/>
        <v>71.59057778570039</v>
      </c>
      <c r="R379" s="27">
        <f t="shared" si="203"/>
        <v>1.9886271607138996E-2</v>
      </c>
      <c r="S379" s="98">
        <f t="shared" si="204"/>
        <v>0.91273765744679181</v>
      </c>
      <c r="T379" s="17">
        <f t="shared" si="231"/>
        <v>254.02494142893264</v>
      </c>
      <c r="U379" s="17">
        <f t="shared" si="205"/>
        <v>7.0562483730259071E-2</v>
      </c>
      <c r="V379" s="17">
        <f t="shared" si="206"/>
        <v>68.01104889641536</v>
      </c>
      <c r="W379" s="17">
        <f t="shared" si="207"/>
        <v>65.290606940558746</v>
      </c>
      <c r="X379" s="17">
        <f t="shared" si="207"/>
        <v>62.678982662936392</v>
      </c>
      <c r="Y379" s="17">
        <f t="shared" si="208"/>
        <v>62.052192836307029</v>
      </c>
      <c r="Z379" s="17">
        <f>Y379/3600</f>
        <v>1.7236720232307507E-2</v>
      </c>
      <c r="AA379" s="17">
        <f>0.96*Y379</f>
        <v>59.570105122854748</v>
      </c>
      <c r="AB379" s="17">
        <f t="shared" si="209"/>
        <v>57.187300917940554</v>
      </c>
      <c r="AC379" s="17">
        <f t="shared" si="210"/>
        <v>54.327935872043525</v>
      </c>
      <c r="AD379" s="17">
        <f t="shared" si="211"/>
        <v>54.327935872043525</v>
      </c>
      <c r="AE379" s="17">
        <f t="shared" si="232"/>
        <v>1.5091093297789869E-2</v>
      </c>
      <c r="AF379" s="17">
        <f>T379-AD379</f>
        <v>199.69700555688911</v>
      </c>
      <c r="AG379" s="17">
        <f t="shared" si="212"/>
        <v>5.5471390432469195E-2</v>
      </c>
      <c r="AH379" s="28">
        <f>0.5*'Ducati Panigale 1199 data'!$C$8*'WLTP class 3 v5'!F379^2</f>
        <v>5238.3479938271612</v>
      </c>
      <c r="AI379" s="17">
        <f t="shared" si="213"/>
        <v>5.2383479938271611</v>
      </c>
      <c r="AJ379" s="17" t="str">
        <f>IF(N379&lt;0, AI379, "0")</f>
        <v>0</v>
      </c>
      <c r="AK379" s="98">
        <f>AK378+AJ379</f>
        <v>833.65389429012339</v>
      </c>
      <c r="AL379" s="105">
        <f t="shared" si="214"/>
        <v>0.23157052619170093</v>
      </c>
      <c r="AM379" s="98">
        <f>IF(N379 &gt; 0, AI379, )</f>
        <v>5.2383479938271611</v>
      </c>
      <c r="AN379" s="98">
        <f t="shared" si="233"/>
        <v>2575.08643595679</v>
      </c>
      <c r="AO379" s="98">
        <f t="shared" si="215"/>
        <v>0.71530178776577502</v>
      </c>
      <c r="AP379" s="27">
        <f t="shared" si="216"/>
        <v>0</v>
      </c>
      <c r="AQ379" s="27">
        <f t="shared" si="217"/>
        <v>0</v>
      </c>
      <c r="AR379" s="27">
        <f t="shared" si="218"/>
        <v>0</v>
      </c>
      <c r="AS379" s="27">
        <f t="shared" si="219"/>
        <v>0</v>
      </c>
      <c r="AT379" s="27">
        <f t="shared" si="196"/>
        <v>0</v>
      </c>
      <c r="AU379" s="27">
        <f t="shared" si="196"/>
        <v>0</v>
      </c>
      <c r="AV379" s="27">
        <f t="shared" si="220"/>
        <v>0</v>
      </c>
      <c r="AW379" s="27">
        <f t="shared" si="221"/>
        <v>0</v>
      </c>
      <c r="AX379" s="27">
        <f t="shared" si="222"/>
        <v>0</v>
      </c>
      <c r="AY379" s="27">
        <f>AN379-AW379</f>
        <v>2575.08643595679</v>
      </c>
      <c r="AZ379" s="110">
        <f t="shared" si="223"/>
        <v>0.71530178776577502</v>
      </c>
      <c r="BB379" s="65">
        <v>0</v>
      </c>
      <c r="BC379" s="83">
        <f t="shared" si="224"/>
        <v>0</v>
      </c>
      <c r="BD379" s="83">
        <f t="shared" si="225"/>
        <v>0</v>
      </c>
      <c r="BE379" s="83">
        <f t="shared" si="226"/>
        <v>0</v>
      </c>
      <c r="BF379" s="83">
        <f t="shared" si="227"/>
        <v>0</v>
      </c>
      <c r="BG379" s="83">
        <f t="shared" si="228"/>
        <v>0</v>
      </c>
    </row>
    <row r="380" spans="2:59">
      <c r="B380" s="9" t="s">
        <v>32</v>
      </c>
      <c r="C380" s="9">
        <v>369</v>
      </c>
      <c r="D380" s="9">
        <v>369</v>
      </c>
      <c r="E380" s="18">
        <v>23.5</v>
      </c>
      <c r="F380" s="66">
        <f t="shared" si="197"/>
        <v>6.5277777777777777</v>
      </c>
      <c r="G380" s="17">
        <f t="shared" si="229"/>
        <v>0.30555555555555547</v>
      </c>
      <c r="H380" s="17">
        <f t="shared" si="198"/>
        <v>185</v>
      </c>
      <c r="I380" s="28">
        <f>'Ducati Panigale 1199 data'!$C$8*G380</f>
        <v>84.944444444444414</v>
      </c>
      <c r="J380" s="28">
        <f>'Ducati Panigale 1199 data'!$C$8*'Ducati Panigale 1199 data'!$C$15*'Ducati Panigale 1199 data'!$C$10</f>
        <v>54.543600000000005</v>
      </c>
      <c r="K380" s="28">
        <f>(0.5*'Ducati Panigale 1199 data'!$C$12)*'Ducati Panigale 1199 data'!$C$14*'Ducati Panigale 1199 data'!$C$11*F380^2</f>
        <v>6.0290487557870369</v>
      </c>
      <c r="L380" s="28">
        <f t="shared" si="199"/>
        <v>145.51709320023147</v>
      </c>
      <c r="M380" s="28">
        <f t="shared" si="195"/>
        <v>949.90324727928873</v>
      </c>
      <c r="N380" s="17">
        <f t="shared" si="200"/>
        <v>0.94990324727928876</v>
      </c>
      <c r="O380" s="105">
        <f t="shared" si="201"/>
        <v>0</v>
      </c>
      <c r="P380" s="105">
        <f t="shared" si="202"/>
        <v>0</v>
      </c>
      <c r="Q380" s="105">
        <f t="shared" si="230"/>
        <v>71.59057778570039</v>
      </c>
      <c r="R380" s="27">
        <f t="shared" si="203"/>
        <v>1.9886271607138996E-2</v>
      </c>
      <c r="S380" s="98">
        <f t="shared" si="204"/>
        <v>0.94990324727928876</v>
      </c>
      <c r="T380" s="17">
        <f t="shared" si="231"/>
        <v>254.97484467621192</v>
      </c>
      <c r="U380" s="17">
        <f t="shared" si="205"/>
        <v>7.0826345743392194E-2</v>
      </c>
      <c r="V380" s="17">
        <f t="shared" si="206"/>
        <v>68.01104889641536</v>
      </c>
      <c r="W380" s="17">
        <f t="shared" si="207"/>
        <v>65.290606940558746</v>
      </c>
      <c r="X380" s="17">
        <f t="shared" si="207"/>
        <v>62.678982662936392</v>
      </c>
      <c r="Y380" s="17">
        <f t="shared" si="208"/>
        <v>62.052192836307029</v>
      </c>
      <c r="Z380" s="17">
        <f>Y380/3600</f>
        <v>1.7236720232307507E-2</v>
      </c>
      <c r="AA380" s="17">
        <f>0.96*Y380</f>
        <v>59.570105122854748</v>
      </c>
      <c r="AB380" s="17">
        <f t="shared" si="209"/>
        <v>57.187300917940554</v>
      </c>
      <c r="AC380" s="17">
        <f t="shared" si="210"/>
        <v>54.327935872043525</v>
      </c>
      <c r="AD380" s="17">
        <f t="shared" si="211"/>
        <v>54.327935872043525</v>
      </c>
      <c r="AE380" s="17">
        <f t="shared" si="232"/>
        <v>1.5091093297789869E-2</v>
      </c>
      <c r="AF380" s="17">
        <f>T380-AD380</f>
        <v>200.64690880416839</v>
      </c>
      <c r="AG380" s="17">
        <f t="shared" si="212"/>
        <v>5.5735252445602332E-2</v>
      </c>
      <c r="AH380" s="28">
        <f>0.5*'Ducati Panigale 1199 data'!$C$8*'WLTP class 3 v5'!F380^2</f>
        <v>5923.0516975308637</v>
      </c>
      <c r="AI380" s="17">
        <f t="shared" si="213"/>
        <v>5.9230516975308634</v>
      </c>
      <c r="AJ380" s="17" t="str">
        <f>IF(N380&lt;0, AI380, "0")</f>
        <v>0</v>
      </c>
      <c r="AK380" s="98">
        <f>AK379+AJ380</f>
        <v>833.65389429012339</v>
      </c>
      <c r="AL380" s="105">
        <f t="shared" si="214"/>
        <v>0.23157052619170093</v>
      </c>
      <c r="AM380" s="98">
        <f>IF(N380 &gt; 0, AI380, )</f>
        <v>5.9230516975308634</v>
      </c>
      <c r="AN380" s="98">
        <f t="shared" si="233"/>
        <v>2581.0094876543208</v>
      </c>
      <c r="AO380" s="98">
        <f t="shared" si="215"/>
        <v>0.71694707990397799</v>
      </c>
      <c r="AP380" s="27">
        <f t="shared" si="216"/>
        <v>0</v>
      </c>
      <c r="AQ380" s="27">
        <f t="shared" si="217"/>
        <v>0</v>
      </c>
      <c r="AR380" s="27">
        <f t="shared" si="218"/>
        <v>0</v>
      </c>
      <c r="AS380" s="27">
        <f t="shared" si="219"/>
        <v>0</v>
      </c>
      <c r="AT380" s="27">
        <f t="shared" si="196"/>
        <v>0</v>
      </c>
      <c r="AU380" s="27">
        <f t="shared" si="196"/>
        <v>0</v>
      </c>
      <c r="AV380" s="27">
        <f t="shared" si="220"/>
        <v>0</v>
      </c>
      <c r="AW380" s="27">
        <f t="shared" si="221"/>
        <v>0</v>
      </c>
      <c r="AX380" s="27">
        <f t="shared" si="222"/>
        <v>0</v>
      </c>
      <c r="AY380" s="27">
        <f>AN380-AW380</f>
        <v>2581.0094876543208</v>
      </c>
      <c r="AZ380" s="110">
        <f t="shared" si="223"/>
        <v>0.71694707990397799</v>
      </c>
      <c r="BB380" s="65">
        <v>0</v>
      </c>
      <c r="BC380" s="83">
        <f t="shared" si="224"/>
        <v>0</v>
      </c>
      <c r="BD380" s="83">
        <f t="shared" si="225"/>
        <v>0</v>
      </c>
      <c r="BE380" s="83">
        <f t="shared" si="226"/>
        <v>0</v>
      </c>
      <c r="BF380" s="83">
        <f t="shared" si="227"/>
        <v>0</v>
      </c>
      <c r="BG380" s="83">
        <f t="shared" si="228"/>
        <v>0</v>
      </c>
    </row>
    <row r="381" spans="2:59">
      <c r="B381" s="9" t="s">
        <v>32</v>
      </c>
      <c r="C381" s="9">
        <v>370</v>
      </c>
      <c r="D381" s="9">
        <v>370</v>
      </c>
      <c r="E381" s="18">
        <v>24.3</v>
      </c>
      <c r="F381" s="66">
        <f t="shared" si="197"/>
        <v>6.75</v>
      </c>
      <c r="G381" s="17">
        <f t="shared" si="229"/>
        <v>0.1388888888888889</v>
      </c>
      <c r="H381" s="17">
        <f t="shared" si="198"/>
        <v>185.5</v>
      </c>
      <c r="I381" s="28">
        <f>'Ducati Panigale 1199 data'!$C$8*G381</f>
        <v>38.611111111111114</v>
      </c>
      <c r="J381" s="28">
        <f>'Ducati Panigale 1199 data'!$C$8*'Ducati Panigale 1199 data'!$C$15*'Ducati Panigale 1199 data'!$C$10</f>
        <v>54.543600000000005</v>
      </c>
      <c r="K381" s="28">
        <f>(0.5*'Ducati Panigale 1199 data'!$C$12)*'Ducati Panigale 1199 data'!$C$14*'Ducati Panigale 1199 data'!$C$11*F381^2</f>
        <v>6.4465242187500005</v>
      </c>
      <c r="L381" s="28">
        <f t="shared" si="199"/>
        <v>99.601235329861112</v>
      </c>
      <c r="M381" s="28">
        <f t="shared" si="195"/>
        <v>672.30833847656254</v>
      </c>
      <c r="N381" s="17">
        <f t="shared" si="200"/>
        <v>0.67230833847656257</v>
      </c>
      <c r="O381" s="105">
        <f t="shared" si="201"/>
        <v>0</v>
      </c>
      <c r="P381" s="105">
        <f t="shared" si="202"/>
        <v>0</v>
      </c>
      <c r="Q381" s="105">
        <f t="shared" si="230"/>
        <v>71.59057778570039</v>
      </c>
      <c r="R381" s="27">
        <f t="shared" si="203"/>
        <v>1.9886271607138996E-2</v>
      </c>
      <c r="S381" s="98">
        <f t="shared" si="204"/>
        <v>0.67230833847656257</v>
      </c>
      <c r="T381" s="17">
        <f t="shared" si="231"/>
        <v>255.64715301468848</v>
      </c>
      <c r="U381" s="17">
        <f t="shared" si="205"/>
        <v>7.1013098059635696E-2</v>
      </c>
      <c r="V381" s="17">
        <f t="shared" si="206"/>
        <v>68.01104889641536</v>
      </c>
      <c r="W381" s="17">
        <f t="shared" si="207"/>
        <v>65.290606940558746</v>
      </c>
      <c r="X381" s="17">
        <f t="shared" si="207"/>
        <v>62.678982662936392</v>
      </c>
      <c r="Y381" s="17">
        <f t="shared" si="208"/>
        <v>62.052192836307029</v>
      </c>
      <c r="Z381" s="17">
        <f>Y381/3600</f>
        <v>1.7236720232307507E-2</v>
      </c>
      <c r="AA381" s="17">
        <f>0.96*Y381</f>
        <v>59.570105122854748</v>
      </c>
      <c r="AB381" s="17">
        <f t="shared" si="209"/>
        <v>57.187300917940554</v>
      </c>
      <c r="AC381" s="17">
        <f t="shared" si="210"/>
        <v>54.327935872043525</v>
      </c>
      <c r="AD381" s="17">
        <f t="shared" si="211"/>
        <v>54.327935872043525</v>
      </c>
      <c r="AE381" s="17">
        <f t="shared" si="232"/>
        <v>1.5091093297789869E-2</v>
      </c>
      <c r="AF381" s="17">
        <f>T381-AD381</f>
        <v>201.31921714264496</v>
      </c>
      <c r="AG381" s="17">
        <f t="shared" si="212"/>
        <v>5.592200476184582E-2</v>
      </c>
      <c r="AH381" s="28">
        <f>0.5*'Ducati Panigale 1199 data'!$C$8*'WLTP class 3 v5'!F381^2</f>
        <v>6333.1875</v>
      </c>
      <c r="AI381" s="17">
        <f t="shared" si="213"/>
        <v>6.3331875000000002</v>
      </c>
      <c r="AJ381" s="17" t="str">
        <f>IF(N381&lt;0, AI381, "0")</f>
        <v>0</v>
      </c>
      <c r="AK381" s="98">
        <f>AK380+AJ381</f>
        <v>833.65389429012339</v>
      </c>
      <c r="AL381" s="105">
        <f t="shared" si="214"/>
        <v>0.23157052619170093</v>
      </c>
      <c r="AM381" s="98">
        <f>IF(N381 &gt; 0, AI381, )</f>
        <v>6.3331875000000002</v>
      </c>
      <c r="AN381" s="98">
        <f t="shared" si="233"/>
        <v>2587.3426751543207</v>
      </c>
      <c r="AO381" s="98">
        <f t="shared" si="215"/>
        <v>0.71870629865397795</v>
      </c>
      <c r="AP381" s="27">
        <f t="shared" si="216"/>
        <v>0</v>
      </c>
      <c r="AQ381" s="27">
        <f t="shared" si="217"/>
        <v>0</v>
      </c>
      <c r="AR381" s="27">
        <f t="shared" si="218"/>
        <v>0</v>
      </c>
      <c r="AS381" s="27">
        <f t="shared" si="219"/>
        <v>0</v>
      </c>
      <c r="AT381" s="27">
        <f t="shared" si="196"/>
        <v>0</v>
      </c>
      <c r="AU381" s="27">
        <f t="shared" si="196"/>
        <v>0</v>
      </c>
      <c r="AV381" s="27">
        <f t="shared" si="220"/>
        <v>0</v>
      </c>
      <c r="AW381" s="27">
        <f t="shared" si="221"/>
        <v>0</v>
      </c>
      <c r="AX381" s="27">
        <f t="shared" si="222"/>
        <v>0</v>
      </c>
      <c r="AY381" s="27">
        <f>AN381-AW381</f>
        <v>2587.3426751543207</v>
      </c>
      <c r="AZ381" s="110">
        <f t="shared" si="223"/>
        <v>0.71870629865397795</v>
      </c>
      <c r="BB381" s="65">
        <v>0</v>
      </c>
      <c r="BC381" s="83">
        <f t="shared" si="224"/>
        <v>0</v>
      </c>
      <c r="BD381" s="83">
        <f t="shared" si="225"/>
        <v>0</v>
      </c>
      <c r="BE381" s="83">
        <f t="shared" si="226"/>
        <v>0</v>
      </c>
      <c r="BF381" s="83">
        <f t="shared" si="227"/>
        <v>0</v>
      </c>
      <c r="BG381" s="83">
        <f t="shared" si="228"/>
        <v>0</v>
      </c>
    </row>
    <row r="382" spans="2:59">
      <c r="B382" s="9" t="s">
        <v>32</v>
      </c>
      <c r="C382" s="9">
        <v>371</v>
      </c>
      <c r="D382" s="9">
        <v>371</v>
      </c>
      <c r="E382" s="18">
        <v>24.5</v>
      </c>
      <c r="F382" s="66">
        <f t="shared" si="197"/>
        <v>6.8055555555555554</v>
      </c>
      <c r="G382" s="17">
        <f t="shared" si="229"/>
        <v>-6.9444444444444448E-2</v>
      </c>
      <c r="H382" s="17">
        <f t="shared" si="198"/>
        <v>186</v>
      </c>
      <c r="I382" s="28">
        <f>'Ducati Panigale 1199 data'!$C$8*G382</f>
        <v>-19.305555555555557</v>
      </c>
      <c r="J382" s="28">
        <f>'Ducati Panigale 1199 data'!$C$8*'Ducati Panigale 1199 data'!$C$15*'Ducati Panigale 1199 data'!$C$10</f>
        <v>54.543600000000005</v>
      </c>
      <c r="K382" s="28">
        <f>(0.5*'Ducati Panigale 1199 data'!$C$12)*'Ducati Panigale 1199 data'!$C$14*'Ducati Panigale 1199 data'!$C$11*F382^2</f>
        <v>6.5530765335648153</v>
      </c>
      <c r="L382" s="28">
        <f t="shared" si="199"/>
        <v>41.791120978009261</v>
      </c>
      <c r="M382" s="28">
        <f t="shared" si="195"/>
        <v>284.41179554478526</v>
      </c>
      <c r="N382" s="17">
        <f t="shared" si="200"/>
        <v>0.28441179554478524</v>
      </c>
      <c r="O382" s="105">
        <f t="shared" si="201"/>
        <v>0</v>
      </c>
      <c r="P382" s="105">
        <f t="shared" si="202"/>
        <v>0</v>
      </c>
      <c r="Q382" s="105">
        <f t="shared" si="230"/>
        <v>71.59057778570039</v>
      </c>
      <c r="R382" s="27">
        <f t="shared" si="203"/>
        <v>1.9886271607138996E-2</v>
      </c>
      <c r="S382" s="98">
        <f t="shared" si="204"/>
        <v>0.28441179554478524</v>
      </c>
      <c r="T382" s="17">
        <f t="shared" si="231"/>
        <v>255.93156481023328</v>
      </c>
      <c r="U382" s="17">
        <f t="shared" si="205"/>
        <v>7.1092101336175911E-2</v>
      </c>
      <c r="V382" s="17">
        <f t="shared" si="206"/>
        <v>68.01104889641536</v>
      </c>
      <c r="W382" s="17">
        <f t="shared" si="207"/>
        <v>65.290606940558746</v>
      </c>
      <c r="X382" s="17">
        <f t="shared" si="207"/>
        <v>62.678982662936392</v>
      </c>
      <c r="Y382" s="17">
        <f t="shared" si="208"/>
        <v>62.052192836307029</v>
      </c>
      <c r="Z382" s="17">
        <f>Y382/3600</f>
        <v>1.7236720232307507E-2</v>
      </c>
      <c r="AA382" s="17">
        <f>0.96*Y382</f>
        <v>59.570105122854748</v>
      </c>
      <c r="AB382" s="17">
        <f t="shared" si="209"/>
        <v>57.187300917940554</v>
      </c>
      <c r="AC382" s="17">
        <f t="shared" si="210"/>
        <v>54.327935872043525</v>
      </c>
      <c r="AD382" s="17">
        <f t="shared" si="211"/>
        <v>54.327935872043525</v>
      </c>
      <c r="AE382" s="17">
        <f t="shared" si="232"/>
        <v>1.5091093297789869E-2</v>
      </c>
      <c r="AF382" s="17">
        <f>T382-AD382</f>
        <v>201.60362893818976</v>
      </c>
      <c r="AG382" s="17">
        <f t="shared" si="212"/>
        <v>5.6001008038386042E-2</v>
      </c>
      <c r="AH382" s="28">
        <f>0.5*'Ducati Panigale 1199 data'!$C$8*'WLTP class 3 v5'!F382^2</f>
        <v>6437.8665123456785</v>
      </c>
      <c r="AI382" s="17">
        <f t="shared" si="213"/>
        <v>6.4378665123456784</v>
      </c>
      <c r="AJ382" s="17" t="str">
        <f>IF(N382&lt;0, AI382, "0")</f>
        <v>0</v>
      </c>
      <c r="AK382" s="98">
        <f>AK381+AJ382</f>
        <v>833.65389429012339</v>
      </c>
      <c r="AL382" s="105">
        <f t="shared" si="214"/>
        <v>0.23157052619170093</v>
      </c>
      <c r="AM382" s="98">
        <f>IF(N382 &gt; 0, AI382, )</f>
        <v>6.4378665123456784</v>
      </c>
      <c r="AN382" s="98">
        <f t="shared" si="233"/>
        <v>2593.7805416666665</v>
      </c>
      <c r="AO382" s="98">
        <f t="shared" si="215"/>
        <v>0.72049459490740742</v>
      </c>
      <c r="AP382" s="27">
        <f t="shared" si="216"/>
        <v>0</v>
      </c>
      <c r="AQ382" s="27">
        <f t="shared" si="217"/>
        <v>0</v>
      </c>
      <c r="AR382" s="27">
        <f t="shared" si="218"/>
        <v>0</v>
      </c>
      <c r="AS382" s="27">
        <f t="shared" si="219"/>
        <v>0</v>
      </c>
      <c r="AT382" s="27">
        <f t="shared" si="196"/>
        <v>0</v>
      </c>
      <c r="AU382" s="27">
        <f t="shared" si="196"/>
        <v>0</v>
      </c>
      <c r="AV382" s="27">
        <f t="shared" si="220"/>
        <v>0</v>
      </c>
      <c r="AW382" s="27">
        <f t="shared" si="221"/>
        <v>0</v>
      </c>
      <c r="AX382" s="27">
        <f t="shared" si="222"/>
        <v>0</v>
      </c>
      <c r="AY382" s="27">
        <f>AN382-AW382</f>
        <v>2593.7805416666665</v>
      </c>
      <c r="AZ382" s="110">
        <f t="shared" si="223"/>
        <v>0.72049459490740742</v>
      </c>
      <c r="BB382" s="65">
        <v>0</v>
      </c>
      <c r="BC382" s="83">
        <f t="shared" si="224"/>
        <v>0</v>
      </c>
      <c r="BD382" s="83">
        <f t="shared" si="225"/>
        <v>0</v>
      </c>
      <c r="BE382" s="83">
        <f t="shared" si="226"/>
        <v>0</v>
      </c>
      <c r="BF382" s="83">
        <f t="shared" si="227"/>
        <v>0</v>
      </c>
      <c r="BG382" s="83">
        <f t="shared" si="228"/>
        <v>0</v>
      </c>
    </row>
    <row r="383" spans="2:59">
      <c r="B383" s="9" t="s">
        <v>32</v>
      </c>
      <c r="C383" s="9">
        <v>372</v>
      </c>
      <c r="D383" s="9">
        <v>372</v>
      </c>
      <c r="E383" s="18">
        <v>23.8</v>
      </c>
      <c r="F383" s="66">
        <f t="shared" si="197"/>
        <v>6.6111111111111107</v>
      </c>
      <c r="G383" s="17">
        <f t="shared" si="229"/>
        <v>-0.44444444444444431</v>
      </c>
      <c r="H383" s="17">
        <f t="shared" si="198"/>
        <v>186.5</v>
      </c>
      <c r="I383" s="28">
        <f>'Ducati Panigale 1199 data'!$C$8*G383</f>
        <v>-123.55555555555551</v>
      </c>
      <c r="J383" s="28">
        <f>'Ducati Panigale 1199 data'!$C$8*'Ducati Panigale 1199 data'!$C$15*'Ducati Panigale 1199 data'!$C$10</f>
        <v>54.543600000000005</v>
      </c>
      <c r="K383" s="28">
        <f>(0.5*'Ducati Panigale 1199 data'!$C$12)*'Ducati Panigale 1199 data'!$C$14*'Ducati Panigale 1199 data'!$C$11*F383^2</f>
        <v>6.1839644675925927</v>
      </c>
      <c r="L383" s="28">
        <f t="shared" si="199"/>
        <v>-62.827991087962921</v>
      </c>
      <c r="M383" s="28">
        <f t="shared" si="195"/>
        <v>-415.3628299704215</v>
      </c>
      <c r="N383" s="17">
        <f t="shared" si="200"/>
        <v>-0.41536282997042151</v>
      </c>
      <c r="O383" s="105">
        <f t="shared" si="201"/>
        <v>-0.41536282997042151</v>
      </c>
      <c r="P383" s="105">
        <f t="shared" si="202"/>
        <v>0.41536282997042151</v>
      </c>
      <c r="Q383" s="105">
        <f t="shared" si="230"/>
        <v>72.005940615670809</v>
      </c>
      <c r="R383" s="27">
        <f t="shared" si="203"/>
        <v>2.000165017101967E-2</v>
      </c>
      <c r="S383" s="98">
        <f t="shared" si="204"/>
        <v>0</v>
      </c>
      <c r="T383" s="17">
        <f t="shared" si="231"/>
        <v>255.93156481023328</v>
      </c>
      <c r="U383" s="17">
        <f t="shared" si="205"/>
        <v>7.1092101336175911E-2</v>
      </c>
      <c r="V383" s="17">
        <f t="shared" si="206"/>
        <v>68.405643584887272</v>
      </c>
      <c r="W383" s="17">
        <f t="shared" si="207"/>
        <v>65.669417841491779</v>
      </c>
      <c r="X383" s="17">
        <f t="shared" si="207"/>
        <v>63.042641127832105</v>
      </c>
      <c r="Y383" s="17">
        <f t="shared" si="208"/>
        <v>62.412214716553784</v>
      </c>
      <c r="Z383" s="17">
        <f>Y383/3600</f>
        <v>1.733672631015383E-2</v>
      </c>
      <c r="AA383" s="17">
        <f>0.96*Y383</f>
        <v>59.915726127891631</v>
      </c>
      <c r="AB383" s="17">
        <f t="shared" si="209"/>
        <v>57.519097082775964</v>
      </c>
      <c r="AC383" s="17">
        <f t="shared" si="210"/>
        <v>54.64314222863716</v>
      </c>
      <c r="AD383" s="17">
        <f t="shared" si="211"/>
        <v>54.64314222863716</v>
      </c>
      <c r="AE383" s="17">
        <f t="shared" si="232"/>
        <v>1.5178650619065879E-2</v>
      </c>
      <c r="AF383" s="17">
        <f>T383-AD383</f>
        <v>201.28842258159614</v>
      </c>
      <c r="AG383" s="17">
        <f t="shared" si="212"/>
        <v>5.5913450717110041E-2</v>
      </c>
      <c r="AH383" s="28">
        <f>0.5*'Ducati Panigale 1199 data'!$C$8*'WLTP class 3 v5'!F383^2</f>
        <v>6075.2438271604933</v>
      </c>
      <c r="AI383" s="17">
        <f t="shared" si="213"/>
        <v>6.0752438271604934</v>
      </c>
      <c r="AJ383" s="17">
        <f>IF(N383&lt;0, AI383, "0")</f>
        <v>6.0752438271604934</v>
      </c>
      <c r="AK383" s="98">
        <f>AK382+AJ383</f>
        <v>839.72913811728392</v>
      </c>
      <c r="AL383" s="105">
        <f t="shared" si="214"/>
        <v>0.23325809392146776</v>
      </c>
      <c r="AM383" s="98">
        <f>IF(N383 &gt; 0, AI383, )</f>
        <v>0</v>
      </c>
      <c r="AN383" s="98">
        <f t="shared" si="233"/>
        <v>2593.7805416666665</v>
      </c>
      <c r="AO383" s="98">
        <f t="shared" si="215"/>
        <v>0.72049459490740742</v>
      </c>
      <c r="AP383" s="27">
        <f t="shared" si="216"/>
        <v>5.7714816358024681</v>
      </c>
      <c r="AQ383" s="27">
        <f t="shared" si="217"/>
        <v>5.540622370370369</v>
      </c>
      <c r="AR383" s="27">
        <f t="shared" si="218"/>
        <v>5.3189974755555536</v>
      </c>
      <c r="AS383" s="27">
        <f t="shared" si="219"/>
        <v>5.2658075007999976</v>
      </c>
      <c r="AT383" s="27">
        <f t="shared" si="196"/>
        <v>5.0551752007679971</v>
      </c>
      <c r="AU383" s="27">
        <f t="shared" si="196"/>
        <v>4.8529681927372774</v>
      </c>
      <c r="AV383" s="27">
        <f t="shared" si="220"/>
        <v>4.6103197831004135</v>
      </c>
      <c r="AW383" s="27">
        <f t="shared" si="221"/>
        <v>4.6103197831004135</v>
      </c>
      <c r="AX383" s="27">
        <f t="shared" si="222"/>
        <v>1.2806443841945592E-3</v>
      </c>
      <c r="AY383" s="27">
        <f>AN383-AW383</f>
        <v>2589.1702218835662</v>
      </c>
      <c r="AZ383" s="110">
        <f t="shared" si="223"/>
        <v>0.7192139505232128</v>
      </c>
      <c r="BB383" s="65">
        <v>0.41536282997042201</v>
      </c>
      <c r="BC383" s="83">
        <f t="shared" si="224"/>
        <v>0.3738265469733798</v>
      </c>
      <c r="BD383" s="83">
        <f t="shared" si="225"/>
        <v>0.35513521962471079</v>
      </c>
      <c r="BE383" s="83">
        <f t="shared" si="226"/>
        <v>0.34092981083972235</v>
      </c>
      <c r="BF383" s="83">
        <f t="shared" si="227"/>
        <v>0.32047402218933901</v>
      </c>
      <c r="BG383" s="83">
        <f t="shared" si="228"/>
        <v>0.32047402218933901</v>
      </c>
    </row>
    <row r="384" spans="2:59">
      <c r="B384" s="9" t="s">
        <v>32</v>
      </c>
      <c r="C384" s="9">
        <v>373</v>
      </c>
      <c r="D384" s="9">
        <v>373</v>
      </c>
      <c r="E384" s="18">
        <v>21.3</v>
      </c>
      <c r="F384" s="66">
        <f t="shared" si="197"/>
        <v>5.916666666666667</v>
      </c>
      <c r="G384" s="17">
        <f t="shared" si="229"/>
        <v>-0.84722222222222243</v>
      </c>
      <c r="H384" s="17">
        <f t="shared" si="198"/>
        <v>187</v>
      </c>
      <c r="I384" s="28">
        <f>'Ducati Panigale 1199 data'!$C$8*G384</f>
        <v>-235.52777777777783</v>
      </c>
      <c r="J384" s="28">
        <f>'Ducati Panigale 1199 data'!$C$8*'Ducati Panigale 1199 data'!$C$15*'Ducati Panigale 1199 data'!$C$10</f>
        <v>54.543600000000005</v>
      </c>
      <c r="K384" s="28">
        <f>(0.5*'Ducati Panigale 1199 data'!$C$12)*'Ducati Panigale 1199 data'!$C$14*'Ducati Panigale 1199 data'!$C$11*F384^2</f>
        <v>4.9530450520833345</v>
      </c>
      <c r="L384" s="28">
        <f t="shared" si="199"/>
        <v>-176.0311327256945</v>
      </c>
      <c r="M384" s="28">
        <f t="shared" si="195"/>
        <v>-1041.5175352936926</v>
      </c>
      <c r="N384" s="17">
        <f t="shared" si="200"/>
        <v>-1.0415175352936925</v>
      </c>
      <c r="O384" s="105">
        <f t="shared" si="201"/>
        <v>-1.0415175352936925</v>
      </c>
      <c r="P384" s="105">
        <f t="shared" si="202"/>
        <v>1.0415175352936925</v>
      </c>
      <c r="Q384" s="105">
        <f t="shared" si="230"/>
        <v>73.047458150964502</v>
      </c>
      <c r="R384" s="27">
        <f t="shared" si="203"/>
        <v>2.0290960597490141E-2</v>
      </c>
      <c r="S384" s="98">
        <f t="shared" si="204"/>
        <v>0</v>
      </c>
      <c r="T384" s="17">
        <f t="shared" si="231"/>
        <v>255.93156481023328</v>
      </c>
      <c r="U384" s="17">
        <f t="shared" si="205"/>
        <v>7.1092101336175911E-2</v>
      </c>
      <c r="V384" s="17">
        <f t="shared" si="206"/>
        <v>69.395085243416275</v>
      </c>
      <c r="W384" s="17">
        <f t="shared" si="207"/>
        <v>66.619281833679622</v>
      </c>
      <c r="X384" s="17">
        <f t="shared" si="207"/>
        <v>63.954510560332437</v>
      </c>
      <c r="Y384" s="17">
        <f t="shared" si="208"/>
        <v>63.314965454729112</v>
      </c>
      <c r="Z384" s="17">
        <f>Y384/3600</f>
        <v>1.7587490404091421E-2</v>
      </c>
      <c r="AA384" s="17">
        <f>0.96*Y384</f>
        <v>60.782366836539943</v>
      </c>
      <c r="AB384" s="17">
        <f t="shared" si="209"/>
        <v>58.351072163078342</v>
      </c>
      <c r="AC384" s="17">
        <f t="shared" si="210"/>
        <v>55.433518554924426</v>
      </c>
      <c r="AD384" s="17">
        <f t="shared" si="211"/>
        <v>55.433518554924426</v>
      </c>
      <c r="AE384" s="17">
        <f t="shared" si="232"/>
        <v>1.5398199598590118E-2</v>
      </c>
      <c r="AF384" s="17">
        <f>T384-AD384</f>
        <v>200.49804625530885</v>
      </c>
      <c r="AG384" s="17">
        <f t="shared" si="212"/>
        <v>5.5693901737585795E-2</v>
      </c>
      <c r="AH384" s="28">
        <f>0.5*'Ducati Panigale 1199 data'!$C$8*'WLTP class 3 v5'!F384^2</f>
        <v>4865.9652777777783</v>
      </c>
      <c r="AI384" s="17">
        <f t="shared" si="213"/>
        <v>4.8659652777777787</v>
      </c>
      <c r="AJ384" s="17">
        <f>IF(N384&lt;0, AI384, "0")</f>
        <v>4.8659652777777787</v>
      </c>
      <c r="AK384" s="98">
        <f>AK383+AJ384</f>
        <v>844.59510339506176</v>
      </c>
      <c r="AL384" s="105">
        <f t="shared" si="214"/>
        <v>0.23460975094307271</v>
      </c>
      <c r="AM384" s="98">
        <f>IF(N384 &gt; 0, AI384, )</f>
        <v>0</v>
      </c>
      <c r="AN384" s="98">
        <f t="shared" si="233"/>
        <v>2593.7805416666665</v>
      </c>
      <c r="AO384" s="98">
        <f t="shared" si="215"/>
        <v>0.72049459490740742</v>
      </c>
      <c r="AP384" s="27">
        <f t="shared" si="216"/>
        <v>4.6226670138888899</v>
      </c>
      <c r="AQ384" s="27">
        <f t="shared" si="217"/>
        <v>4.4377603333333342</v>
      </c>
      <c r="AR384" s="27">
        <f t="shared" si="218"/>
        <v>4.2602499200000006</v>
      </c>
      <c r="AS384" s="27">
        <f t="shared" si="219"/>
        <v>4.2176474208000005</v>
      </c>
      <c r="AT384" s="27">
        <f t="shared" si="196"/>
        <v>4.0489415239680007</v>
      </c>
      <c r="AU384" s="27">
        <f t="shared" si="196"/>
        <v>3.8869838630092803</v>
      </c>
      <c r="AV384" s="27">
        <f t="shared" si="220"/>
        <v>3.6926346698588159</v>
      </c>
      <c r="AW384" s="27">
        <f t="shared" si="221"/>
        <v>3.6926346698588159</v>
      </c>
      <c r="AX384" s="27">
        <f t="shared" si="222"/>
        <v>1.0257318527385599E-3</v>
      </c>
      <c r="AY384" s="27">
        <f>AN384-AW384</f>
        <v>2590.0879069968078</v>
      </c>
      <c r="AZ384" s="110">
        <f t="shared" si="223"/>
        <v>0.71946886305466884</v>
      </c>
      <c r="BB384" s="65">
        <v>1.0415175352936901</v>
      </c>
      <c r="BC384" s="83">
        <f t="shared" si="224"/>
        <v>0.93736578176432106</v>
      </c>
      <c r="BD384" s="83">
        <f t="shared" si="225"/>
        <v>0.89049749267610501</v>
      </c>
      <c r="BE384" s="83">
        <f t="shared" si="226"/>
        <v>0.85487759296906074</v>
      </c>
      <c r="BF384" s="83">
        <f t="shared" si="227"/>
        <v>0.80358493739091708</v>
      </c>
      <c r="BG384" s="83">
        <f t="shared" si="228"/>
        <v>0.80358493739091708</v>
      </c>
    </row>
    <row r="385" spans="2:59">
      <c r="B385" s="9" t="s">
        <v>32</v>
      </c>
      <c r="C385" s="9">
        <v>374</v>
      </c>
      <c r="D385" s="9">
        <v>374</v>
      </c>
      <c r="E385" s="18">
        <v>17.7</v>
      </c>
      <c r="F385" s="66">
        <f t="shared" si="197"/>
        <v>4.916666666666667</v>
      </c>
      <c r="G385" s="17">
        <f t="shared" si="229"/>
        <v>-0.95833333333333337</v>
      </c>
      <c r="H385" s="17">
        <f t="shared" si="198"/>
        <v>187.5</v>
      </c>
      <c r="I385" s="28">
        <f>'Ducati Panigale 1199 data'!$C$8*G385</f>
        <v>-266.41666666666669</v>
      </c>
      <c r="J385" s="28">
        <f>'Ducati Panigale 1199 data'!$C$8*'Ducati Panigale 1199 data'!$C$15*'Ducati Panigale 1199 data'!$C$10</f>
        <v>54.543600000000005</v>
      </c>
      <c r="K385" s="28">
        <f>(0.5*'Ducati Panigale 1199 data'!$C$12)*'Ducati Panigale 1199 data'!$C$14*'Ducati Panigale 1199 data'!$C$11*F385^2</f>
        <v>3.4202638020833342</v>
      </c>
      <c r="L385" s="28">
        <f t="shared" si="199"/>
        <v>-208.45280286458336</v>
      </c>
      <c r="M385" s="28">
        <f t="shared" si="195"/>
        <v>-1024.892947417535</v>
      </c>
      <c r="N385" s="17">
        <f t="shared" si="200"/>
        <v>-1.024892947417535</v>
      </c>
      <c r="O385" s="105">
        <f t="shared" si="201"/>
        <v>-1.024892947417535</v>
      </c>
      <c r="P385" s="105">
        <f t="shared" si="202"/>
        <v>1.024892947417535</v>
      </c>
      <c r="Q385" s="105">
        <f t="shared" si="230"/>
        <v>74.072351098382043</v>
      </c>
      <c r="R385" s="27">
        <f t="shared" si="203"/>
        <v>2.05756530828839E-2</v>
      </c>
      <c r="S385" s="98">
        <f t="shared" si="204"/>
        <v>0</v>
      </c>
      <c r="T385" s="17">
        <f t="shared" si="231"/>
        <v>255.93156481023328</v>
      </c>
      <c r="U385" s="17">
        <f t="shared" si="205"/>
        <v>7.1092101336175911E-2</v>
      </c>
      <c r="V385" s="17">
        <f t="shared" si="206"/>
        <v>70.368733543462938</v>
      </c>
      <c r="W385" s="17">
        <f t="shared" si="207"/>
        <v>67.553984201724418</v>
      </c>
      <c r="X385" s="17">
        <f t="shared" si="207"/>
        <v>64.851824833655442</v>
      </c>
      <c r="Y385" s="17">
        <f t="shared" si="208"/>
        <v>64.203306585318884</v>
      </c>
      <c r="Z385" s="17">
        <f>Y385/3600</f>
        <v>1.7834251829255247E-2</v>
      </c>
      <c r="AA385" s="17">
        <f>0.96*Y385</f>
        <v>61.635174321906128</v>
      </c>
      <c r="AB385" s="17">
        <f t="shared" si="209"/>
        <v>59.169767349029883</v>
      </c>
      <c r="AC385" s="17">
        <f t="shared" si="210"/>
        <v>56.211278981578388</v>
      </c>
      <c r="AD385" s="17">
        <f t="shared" si="211"/>
        <v>56.211278981578388</v>
      </c>
      <c r="AE385" s="17">
        <f t="shared" si="232"/>
        <v>1.5614244161549553E-2</v>
      </c>
      <c r="AF385" s="17">
        <f>T385-AD385</f>
        <v>199.72028582865488</v>
      </c>
      <c r="AG385" s="17">
        <f t="shared" si="212"/>
        <v>5.5477857174626354E-2</v>
      </c>
      <c r="AH385" s="28">
        <f>0.5*'Ducati Panigale 1199 data'!$C$8*'WLTP class 3 v5'!F385^2</f>
        <v>3360.1319444444448</v>
      </c>
      <c r="AI385" s="17">
        <f t="shared" si="213"/>
        <v>3.3601319444444449</v>
      </c>
      <c r="AJ385" s="17">
        <f>IF(N385&lt;0, AI385, "0")</f>
        <v>3.3601319444444449</v>
      </c>
      <c r="AK385" s="98">
        <f>AK384+AJ385</f>
        <v>847.9552353395062</v>
      </c>
      <c r="AL385" s="105">
        <f t="shared" si="214"/>
        <v>0.23554312092764063</v>
      </c>
      <c r="AM385" s="98">
        <f>IF(N385 &gt; 0, AI385, )</f>
        <v>0</v>
      </c>
      <c r="AN385" s="98">
        <f t="shared" si="233"/>
        <v>2593.7805416666665</v>
      </c>
      <c r="AO385" s="98">
        <f t="shared" si="215"/>
        <v>0.72049459490740742</v>
      </c>
      <c r="AP385" s="27">
        <f t="shared" si="216"/>
        <v>3.1921253472222224</v>
      </c>
      <c r="AQ385" s="27">
        <f t="shared" si="217"/>
        <v>3.0644403333333332</v>
      </c>
      <c r="AR385" s="27">
        <f t="shared" si="218"/>
        <v>2.9418627199999996</v>
      </c>
      <c r="AS385" s="27">
        <f t="shared" si="219"/>
        <v>2.9124440927999995</v>
      </c>
      <c r="AT385" s="27">
        <f t="shared" si="196"/>
        <v>2.7959463290879993</v>
      </c>
      <c r="AU385" s="27">
        <f t="shared" si="196"/>
        <v>2.6841084759244791</v>
      </c>
      <c r="AV385" s="27">
        <f t="shared" si="220"/>
        <v>2.5499030521282551</v>
      </c>
      <c r="AW385" s="27">
        <f t="shared" si="221"/>
        <v>2.5499030521282551</v>
      </c>
      <c r="AX385" s="27">
        <f t="shared" si="222"/>
        <v>7.0830640336895978E-4</v>
      </c>
      <c r="AY385" s="27">
        <f>AN385-AW385</f>
        <v>2591.2306386145383</v>
      </c>
      <c r="AZ385" s="110">
        <f t="shared" si="223"/>
        <v>0.71978628850403836</v>
      </c>
      <c r="BB385" s="65">
        <v>1.0248929474175399</v>
      </c>
      <c r="BC385" s="83">
        <f t="shared" si="224"/>
        <v>0.92240365267578595</v>
      </c>
      <c r="BD385" s="83">
        <f t="shared" si="225"/>
        <v>0.87628347004199658</v>
      </c>
      <c r="BE385" s="83">
        <f t="shared" si="226"/>
        <v>0.84123213124031671</v>
      </c>
      <c r="BF385" s="83">
        <f t="shared" si="227"/>
        <v>0.79075820336589764</v>
      </c>
      <c r="BG385" s="83">
        <f t="shared" si="228"/>
        <v>0.79075820336589764</v>
      </c>
    </row>
    <row r="386" spans="2:59">
      <c r="B386" s="9" t="s">
        <v>32</v>
      </c>
      <c r="C386" s="9">
        <v>375</v>
      </c>
      <c r="D386" s="9">
        <v>375</v>
      </c>
      <c r="E386" s="18">
        <v>14.4</v>
      </c>
      <c r="F386" s="66">
        <f t="shared" si="197"/>
        <v>4</v>
      </c>
      <c r="G386" s="17">
        <f t="shared" si="229"/>
        <v>-0.80555555555555536</v>
      </c>
      <c r="H386" s="17">
        <f t="shared" si="198"/>
        <v>188</v>
      </c>
      <c r="I386" s="28">
        <f>'Ducati Panigale 1199 data'!$C$8*G386</f>
        <v>-223.9444444444444</v>
      </c>
      <c r="J386" s="28">
        <f>'Ducati Panigale 1199 data'!$C$8*'Ducati Panigale 1199 data'!$C$15*'Ducati Panigale 1199 data'!$C$10</f>
        <v>54.543600000000005</v>
      </c>
      <c r="K386" s="28">
        <f>(0.5*'Ducati Panigale 1199 data'!$C$12)*'Ducati Panigale 1199 data'!$C$14*'Ducati Panigale 1199 data'!$C$11*F386^2</f>
        <v>2.2638000000000003</v>
      </c>
      <c r="L386" s="28">
        <f t="shared" si="199"/>
        <v>-167.1370444444444</v>
      </c>
      <c r="M386" s="28">
        <f t="shared" si="195"/>
        <v>-668.5481777777776</v>
      </c>
      <c r="N386" s="17">
        <f t="shared" si="200"/>
        <v>-0.66854817777777764</v>
      </c>
      <c r="O386" s="105">
        <f t="shared" si="201"/>
        <v>-0.66854817777777764</v>
      </c>
      <c r="P386" s="105">
        <f t="shared" si="202"/>
        <v>0.66854817777777764</v>
      </c>
      <c r="Q386" s="105">
        <f t="shared" si="230"/>
        <v>74.740899276159823</v>
      </c>
      <c r="R386" s="27">
        <f t="shared" si="203"/>
        <v>2.0761360910044394E-2</v>
      </c>
      <c r="S386" s="98">
        <f t="shared" si="204"/>
        <v>0</v>
      </c>
      <c r="T386" s="17">
        <f t="shared" si="231"/>
        <v>255.93156481023328</v>
      </c>
      <c r="U386" s="17">
        <f t="shared" si="205"/>
        <v>7.1092101336175911E-2</v>
      </c>
      <c r="V386" s="17">
        <f t="shared" si="206"/>
        <v>71.003854312351834</v>
      </c>
      <c r="W386" s="17">
        <f t="shared" si="207"/>
        <v>68.163700139857752</v>
      </c>
      <c r="X386" s="17">
        <f t="shared" si="207"/>
        <v>65.437152134263442</v>
      </c>
      <c r="Y386" s="17">
        <f t="shared" si="208"/>
        <v>64.782780612920803</v>
      </c>
      <c r="Z386" s="17">
        <f>Y386/3600</f>
        <v>1.7995216836922446E-2</v>
      </c>
      <c r="AA386" s="17">
        <f>0.96*Y386</f>
        <v>62.191469388403966</v>
      </c>
      <c r="AB386" s="17">
        <f t="shared" si="209"/>
        <v>59.703810612867805</v>
      </c>
      <c r="AC386" s="17">
        <f t="shared" si="210"/>
        <v>56.718620082224412</v>
      </c>
      <c r="AD386" s="17">
        <f t="shared" si="211"/>
        <v>56.718620082224412</v>
      </c>
      <c r="AE386" s="17">
        <f t="shared" si="232"/>
        <v>1.5755172245062336E-2</v>
      </c>
      <c r="AF386" s="17">
        <f>T386-AD386</f>
        <v>199.21294472800886</v>
      </c>
      <c r="AG386" s="17">
        <f t="shared" si="212"/>
        <v>5.5336929091113575E-2</v>
      </c>
      <c r="AH386" s="28">
        <f>0.5*'Ducati Panigale 1199 data'!$C$8*'WLTP class 3 v5'!F386^2</f>
        <v>2224</v>
      </c>
      <c r="AI386" s="17">
        <f t="shared" si="213"/>
        <v>2.2240000000000002</v>
      </c>
      <c r="AJ386" s="17">
        <f>IF(N386&lt;0, AI386, "0")</f>
        <v>2.2240000000000002</v>
      </c>
      <c r="AK386" s="98">
        <f>AK385+AJ386</f>
        <v>850.17923533950625</v>
      </c>
      <c r="AL386" s="105">
        <f t="shared" si="214"/>
        <v>0.2361608987054184</v>
      </c>
      <c r="AM386" s="98">
        <f>IF(N386 &gt; 0, AI386, )</f>
        <v>0</v>
      </c>
      <c r="AN386" s="98">
        <f t="shared" si="233"/>
        <v>2593.7805416666665</v>
      </c>
      <c r="AO386" s="98">
        <f t="shared" si="215"/>
        <v>0.72049459490740742</v>
      </c>
      <c r="AP386" s="27">
        <f t="shared" si="216"/>
        <v>2.1128</v>
      </c>
      <c r="AQ386" s="27">
        <f t="shared" si="217"/>
        <v>2.0282879999999999</v>
      </c>
      <c r="AR386" s="27">
        <f t="shared" si="218"/>
        <v>1.9471564799999999</v>
      </c>
      <c r="AS386" s="27">
        <f t="shared" si="219"/>
        <v>1.9276849151999997</v>
      </c>
      <c r="AT386" s="27">
        <f t="shared" si="196"/>
        <v>1.8505775185919997</v>
      </c>
      <c r="AU386" s="27">
        <f t="shared" si="196"/>
        <v>1.7765544178483197</v>
      </c>
      <c r="AV386" s="27">
        <f t="shared" si="220"/>
        <v>1.6877266969559037</v>
      </c>
      <c r="AW386" s="27">
        <f t="shared" si="221"/>
        <v>1.6877266969559037</v>
      </c>
      <c r="AX386" s="27">
        <f t="shared" si="222"/>
        <v>4.6881297137663991E-4</v>
      </c>
      <c r="AY386" s="27">
        <f>AN386-AW386</f>
        <v>2592.0928149697106</v>
      </c>
      <c r="AZ386" s="110">
        <f t="shared" si="223"/>
        <v>0.72002578193603073</v>
      </c>
      <c r="BB386" s="65">
        <v>0.66854817777777797</v>
      </c>
      <c r="BC386" s="83">
        <f t="shared" si="224"/>
        <v>0.60169336000000018</v>
      </c>
      <c r="BD386" s="83">
        <f t="shared" si="225"/>
        <v>0.5716086920000002</v>
      </c>
      <c r="BE386" s="83">
        <f t="shared" si="226"/>
        <v>0.54874434432000019</v>
      </c>
      <c r="BF386" s="83">
        <f t="shared" si="227"/>
        <v>0.51581968366080011</v>
      </c>
      <c r="BG386" s="83">
        <f t="shared" si="228"/>
        <v>0.51581968366080011</v>
      </c>
    </row>
    <row r="387" spans="2:59">
      <c r="B387" s="9" t="s">
        <v>32</v>
      </c>
      <c r="C387" s="9">
        <v>376</v>
      </c>
      <c r="D387" s="9">
        <v>376</v>
      </c>
      <c r="E387" s="18">
        <v>11.9</v>
      </c>
      <c r="F387" s="66">
        <f t="shared" si="197"/>
        <v>3.3055555555555554</v>
      </c>
      <c r="G387" s="17">
        <f t="shared" si="229"/>
        <v>-0.58333333333333348</v>
      </c>
      <c r="H387" s="17">
        <f t="shared" si="198"/>
        <v>188.5</v>
      </c>
      <c r="I387" s="28">
        <f>'Ducati Panigale 1199 data'!$C$8*G387</f>
        <v>-162.16666666666671</v>
      </c>
      <c r="J387" s="28">
        <f>'Ducati Panigale 1199 data'!$C$8*'Ducati Panigale 1199 data'!$C$15*'Ducati Panigale 1199 data'!$C$10</f>
        <v>54.543600000000005</v>
      </c>
      <c r="K387" s="28">
        <f>(0.5*'Ducati Panigale 1199 data'!$C$12)*'Ducati Panigale 1199 data'!$C$14*'Ducati Panigale 1199 data'!$C$11*F387^2</f>
        <v>1.5459911168981482</v>
      </c>
      <c r="L387" s="28">
        <f t="shared" si="199"/>
        <v>-106.07707554976857</v>
      </c>
      <c r="M387" s="28">
        <f t="shared" si="195"/>
        <v>-350.64366640062383</v>
      </c>
      <c r="N387" s="17">
        <f t="shared" si="200"/>
        <v>-0.35064366640062383</v>
      </c>
      <c r="O387" s="105">
        <f t="shared" si="201"/>
        <v>-0.35064366640062383</v>
      </c>
      <c r="P387" s="105">
        <f t="shared" si="202"/>
        <v>0.35064366640062383</v>
      </c>
      <c r="Q387" s="105">
        <f t="shared" si="230"/>
        <v>75.091542942560451</v>
      </c>
      <c r="R387" s="27">
        <f t="shared" si="203"/>
        <v>2.0858761928489015E-2</v>
      </c>
      <c r="S387" s="98">
        <f t="shared" si="204"/>
        <v>0</v>
      </c>
      <c r="T387" s="17">
        <f t="shared" si="231"/>
        <v>255.93156481023328</v>
      </c>
      <c r="U387" s="17">
        <f t="shared" si="205"/>
        <v>7.1092101336175911E-2</v>
      </c>
      <c r="V387" s="17">
        <f t="shared" si="206"/>
        <v>71.33696579543242</v>
      </c>
      <c r="W387" s="17">
        <f t="shared" si="207"/>
        <v>68.483487163615123</v>
      </c>
      <c r="X387" s="17">
        <f t="shared" si="207"/>
        <v>65.744147677070515</v>
      </c>
      <c r="Y387" s="17">
        <f t="shared" si="208"/>
        <v>65.086706200299815</v>
      </c>
      <c r="Z387" s="17">
        <f>Y387/3600</f>
        <v>1.8079640611194395E-2</v>
      </c>
      <c r="AA387" s="17">
        <f>0.96*Y387</f>
        <v>62.483237952287823</v>
      </c>
      <c r="AB387" s="17">
        <f t="shared" si="209"/>
        <v>59.983908434196309</v>
      </c>
      <c r="AC387" s="17">
        <f t="shared" si="210"/>
        <v>56.984713012486488</v>
      </c>
      <c r="AD387" s="17">
        <f t="shared" si="211"/>
        <v>56.984713012486488</v>
      </c>
      <c r="AE387" s="17">
        <f t="shared" si="232"/>
        <v>1.5829086947912914E-2</v>
      </c>
      <c r="AF387" s="17">
        <f>T387-AD387</f>
        <v>198.9468517977468</v>
      </c>
      <c r="AG387" s="17">
        <f t="shared" si="212"/>
        <v>5.5263014388262997E-2</v>
      </c>
      <c r="AH387" s="28">
        <f>0.5*'Ducati Panigale 1199 data'!$C$8*'WLTP class 3 v5'!F387^2</f>
        <v>1518.8109567901233</v>
      </c>
      <c r="AI387" s="17">
        <f t="shared" si="213"/>
        <v>1.5188109567901233</v>
      </c>
      <c r="AJ387" s="17">
        <f>IF(N387&lt;0, AI387, "0")</f>
        <v>1.5188109567901233</v>
      </c>
      <c r="AK387" s="98">
        <f>AK386+AJ387</f>
        <v>851.69804629629641</v>
      </c>
      <c r="AL387" s="105">
        <f t="shared" si="214"/>
        <v>0.23658279063786011</v>
      </c>
      <c r="AM387" s="98">
        <f>IF(N387 &gt; 0, AI387, )</f>
        <v>0</v>
      </c>
      <c r="AN387" s="98">
        <f t="shared" si="233"/>
        <v>2593.7805416666665</v>
      </c>
      <c r="AO387" s="98">
        <f t="shared" si="215"/>
        <v>0.72049459490740742</v>
      </c>
      <c r="AP387" s="27">
        <f t="shared" si="216"/>
        <v>1.442870408950617</v>
      </c>
      <c r="AQ387" s="27">
        <f t="shared" si="217"/>
        <v>1.3851555925925922</v>
      </c>
      <c r="AR387" s="27">
        <f t="shared" si="218"/>
        <v>1.3297493688888884</v>
      </c>
      <c r="AS387" s="27">
        <f t="shared" si="219"/>
        <v>1.3164518751999994</v>
      </c>
      <c r="AT387" s="27">
        <f t="shared" si="196"/>
        <v>1.2637938001919993</v>
      </c>
      <c r="AU387" s="27">
        <f t="shared" si="196"/>
        <v>1.2132420481843194</v>
      </c>
      <c r="AV387" s="27">
        <f t="shared" si="220"/>
        <v>1.1525799457751034</v>
      </c>
      <c r="AW387" s="27">
        <f t="shared" si="221"/>
        <v>1.1525799457751034</v>
      </c>
      <c r="AX387" s="27">
        <f t="shared" si="222"/>
        <v>3.2016109604863981E-4</v>
      </c>
      <c r="AY387" s="27">
        <f>AN387-AW387</f>
        <v>2592.6279617208916</v>
      </c>
      <c r="AZ387" s="110">
        <f t="shared" si="223"/>
        <v>0.72017443381135882</v>
      </c>
      <c r="BB387" s="65">
        <v>0.350643666400624</v>
      </c>
      <c r="BC387" s="83">
        <f t="shared" si="224"/>
        <v>0.31557929976056159</v>
      </c>
      <c r="BD387" s="83">
        <f t="shared" si="225"/>
        <v>0.29980033477253348</v>
      </c>
      <c r="BE387" s="83">
        <f t="shared" si="226"/>
        <v>0.28780832138163215</v>
      </c>
      <c r="BF387" s="83">
        <f t="shared" si="227"/>
        <v>0.27053982209873423</v>
      </c>
      <c r="BG387" s="83">
        <f t="shared" si="228"/>
        <v>0.27053982209873423</v>
      </c>
    </row>
    <row r="388" spans="2:59">
      <c r="B388" s="9" t="s">
        <v>32</v>
      </c>
      <c r="C388" s="9">
        <v>377</v>
      </c>
      <c r="D388" s="9">
        <v>377</v>
      </c>
      <c r="E388" s="18">
        <v>10.199999999999999</v>
      </c>
      <c r="F388" s="66">
        <f t="shared" si="197"/>
        <v>2.8333333333333335</v>
      </c>
      <c r="G388" s="17">
        <f t="shared" si="229"/>
        <v>-0.41666666666666663</v>
      </c>
      <c r="H388" s="17">
        <f t="shared" si="198"/>
        <v>189</v>
      </c>
      <c r="I388" s="28">
        <f>'Ducati Panigale 1199 data'!$C$8*G388</f>
        <v>-115.83333333333333</v>
      </c>
      <c r="J388" s="28">
        <f>'Ducati Panigale 1199 data'!$C$8*'Ducati Panigale 1199 data'!$C$15*'Ducati Panigale 1199 data'!$C$10</f>
        <v>54.543600000000005</v>
      </c>
      <c r="K388" s="28">
        <f>(0.5*'Ducati Panigale 1199 data'!$C$12)*'Ducati Panigale 1199 data'!$C$14*'Ducati Panigale 1199 data'!$C$11*F388^2</f>
        <v>1.1358302083333336</v>
      </c>
      <c r="L388" s="28">
        <f t="shared" si="199"/>
        <v>-60.153903124999992</v>
      </c>
      <c r="M388" s="28">
        <f t="shared" si="195"/>
        <v>-170.43605885416665</v>
      </c>
      <c r="N388" s="17">
        <f t="shared" si="200"/>
        <v>-0.17043605885416666</v>
      </c>
      <c r="O388" s="105">
        <f t="shared" si="201"/>
        <v>-0.17043605885416666</v>
      </c>
      <c r="P388" s="105">
        <f t="shared" si="202"/>
        <v>0.17043605885416666</v>
      </c>
      <c r="Q388" s="105">
        <f t="shared" si="230"/>
        <v>75.261979001414616</v>
      </c>
      <c r="R388" s="27">
        <f t="shared" si="203"/>
        <v>2.0906105278170727E-2</v>
      </c>
      <c r="S388" s="98">
        <f t="shared" si="204"/>
        <v>0</v>
      </c>
      <c r="T388" s="17">
        <f t="shared" si="231"/>
        <v>255.93156481023328</v>
      </c>
      <c r="U388" s="17">
        <f t="shared" si="205"/>
        <v>7.1092101336175911E-2</v>
      </c>
      <c r="V388" s="17">
        <f t="shared" si="206"/>
        <v>71.498880051343889</v>
      </c>
      <c r="W388" s="17">
        <f t="shared" si="207"/>
        <v>68.638924849290134</v>
      </c>
      <c r="X388" s="17">
        <f t="shared" si="207"/>
        <v>65.89336785531853</v>
      </c>
      <c r="Y388" s="17">
        <f t="shared" si="208"/>
        <v>65.234434176765348</v>
      </c>
      <c r="Z388" s="17">
        <f>Y388/3600</f>
        <v>1.8120676160212595E-2</v>
      </c>
      <c r="AA388" s="17">
        <f>0.96*Y388</f>
        <v>62.625056809694733</v>
      </c>
      <c r="AB388" s="17">
        <f t="shared" si="209"/>
        <v>60.120054537306942</v>
      </c>
      <c r="AC388" s="17">
        <f t="shared" si="210"/>
        <v>57.114051810441595</v>
      </c>
      <c r="AD388" s="17">
        <f t="shared" si="211"/>
        <v>57.114051810441595</v>
      </c>
      <c r="AE388" s="17">
        <f t="shared" si="232"/>
        <v>1.586501439178933E-2</v>
      </c>
      <c r="AF388" s="17">
        <f>T388-AD388</f>
        <v>198.81751299979169</v>
      </c>
      <c r="AG388" s="17">
        <f t="shared" si="212"/>
        <v>5.5227086944386578E-2</v>
      </c>
      <c r="AH388" s="28">
        <f>0.5*'Ducati Panigale 1199 data'!$C$8*'WLTP class 3 v5'!F388^2</f>
        <v>1115.8611111111113</v>
      </c>
      <c r="AI388" s="17">
        <f t="shared" si="213"/>
        <v>1.1158611111111114</v>
      </c>
      <c r="AJ388" s="17">
        <f>IF(N388&lt;0, AI388, "0")</f>
        <v>1.1158611111111114</v>
      </c>
      <c r="AK388" s="98">
        <f>AK387+AJ388</f>
        <v>852.81390740740756</v>
      </c>
      <c r="AL388" s="105">
        <f t="shared" si="214"/>
        <v>0.2368927520576132</v>
      </c>
      <c r="AM388" s="98">
        <f>IF(N388 &gt; 0, AI388, )</f>
        <v>0</v>
      </c>
      <c r="AN388" s="98">
        <f t="shared" si="233"/>
        <v>2593.7805416666665</v>
      </c>
      <c r="AO388" s="98">
        <f t="shared" si="215"/>
        <v>0.72049459490740742</v>
      </c>
      <c r="AP388" s="27">
        <f t="shared" si="216"/>
        <v>1.0600680555555557</v>
      </c>
      <c r="AQ388" s="27">
        <f t="shared" si="217"/>
        <v>1.0176653333333334</v>
      </c>
      <c r="AR388" s="27">
        <f t="shared" si="218"/>
        <v>0.97695872000000006</v>
      </c>
      <c r="AS388" s="27">
        <f t="shared" si="219"/>
        <v>0.96718913280000007</v>
      </c>
      <c r="AT388" s="27">
        <f t="shared" si="196"/>
        <v>0.92850156748800006</v>
      </c>
      <c r="AU388" s="27">
        <f t="shared" si="196"/>
        <v>0.89136150478847997</v>
      </c>
      <c r="AV388" s="27">
        <f t="shared" si="220"/>
        <v>0.8467934295490559</v>
      </c>
      <c r="AW388" s="27">
        <f t="shared" si="221"/>
        <v>0.8467934295490559</v>
      </c>
      <c r="AX388" s="27">
        <f t="shared" si="222"/>
        <v>2.3522039709695998E-4</v>
      </c>
      <c r="AY388" s="27">
        <f>AN388-AW388</f>
        <v>2592.9337482371175</v>
      </c>
      <c r="AZ388" s="110">
        <f t="shared" si="223"/>
        <v>0.72025937451031041</v>
      </c>
      <c r="BB388" s="65">
        <v>0.17043605885416699</v>
      </c>
      <c r="BC388" s="83">
        <f t="shared" si="224"/>
        <v>0.15339245296875029</v>
      </c>
      <c r="BD388" s="83">
        <f t="shared" si="225"/>
        <v>0.14572283032031277</v>
      </c>
      <c r="BE388" s="83">
        <f t="shared" si="226"/>
        <v>0.13989391710750027</v>
      </c>
      <c r="BF388" s="83">
        <f t="shared" si="227"/>
        <v>0.13150028208105025</v>
      </c>
      <c r="BG388" s="83">
        <f t="shared" si="228"/>
        <v>0.13150028208105025</v>
      </c>
    </row>
    <row r="389" spans="2:59">
      <c r="B389" s="9" t="s">
        <v>32</v>
      </c>
      <c r="C389" s="9">
        <v>378</v>
      </c>
      <c r="D389" s="9">
        <v>378</v>
      </c>
      <c r="E389" s="18">
        <v>8.9</v>
      </c>
      <c r="F389" s="66">
        <f t="shared" si="197"/>
        <v>2.4722222222222223</v>
      </c>
      <c r="G389" s="17">
        <f t="shared" si="229"/>
        <v>-0.30555555555555547</v>
      </c>
      <c r="H389" s="17">
        <f t="shared" si="198"/>
        <v>189.5</v>
      </c>
      <c r="I389" s="28">
        <f>'Ducati Panigale 1199 data'!$C$8*G389</f>
        <v>-84.944444444444414</v>
      </c>
      <c r="J389" s="28">
        <f>'Ducati Panigale 1199 data'!$C$8*'Ducati Panigale 1199 data'!$C$15*'Ducati Panigale 1199 data'!$C$10</f>
        <v>54.543600000000005</v>
      </c>
      <c r="K389" s="28">
        <f>(0.5*'Ducati Panigale 1199 data'!$C$12)*'Ducati Panigale 1199 data'!$C$14*'Ducati Panigale 1199 data'!$C$11*F389^2</f>
        <v>0.86475500578703712</v>
      </c>
      <c r="L389" s="28">
        <f t="shared" si="199"/>
        <v>-29.536089438657374</v>
      </c>
      <c r="M389" s="28">
        <f t="shared" si="195"/>
        <v>-73.019776667791845</v>
      </c>
      <c r="N389" s="17">
        <f t="shared" si="200"/>
        <v>-7.3019776667791844E-2</v>
      </c>
      <c r="O389" s="105">
        <f t="shared" si="201"/>
        <v>-7.3019776667791844E-2</v>
      </c>
      <c r="P389" s="105">
        <f t="shared" si="202"/>
        <v>7.3019776667791844E-2</v>
      </c>
      <c r="Q389" s="105">
        <f t="shared" si="230"/>
        <v>75.334998778082408</v>
      </c>
      <c r="R389" s="27">
        <f t="shared" si="203"/>
        <v>2.0926388549467337E-2</v>
      </c>
      <c r="S389" s="98">
        <f t="shared" si="204"/>
        <v>0</v>
      </c>
      <c r="T389" s="17">
        <f t="shared" si="231"/>
        <v>255.93156481023328</v>
      </c>
      <c r="U389" s="17">
        <f t="shared" si="205"/>
        <v>7.1092101336175911E-2</v>
      </c>
      <c r="V389" s="17">
        <f t="shared" si="206"/>
        <v>71.568248839178281</v>
      </c>
      <c r="W389" s="17">
        <f t="shared" si="207"/>
        <v>68.705518885611141</v>
      </c>
      <c r="X389" s="17">
        <f t="shared" si="207"/>
        <v>65.9572981301867</v>
      </c>
      <c r="Y389" s="17">
        <f t="shared" si="208"/>
        <v>65.297725148884837</v>
      </c>
      <c r="Z389" s="17">
        <f>Y389/3600</f>
        <v>1.8138256985801345E-2</v>
      </c>
      <c r="AA389" s="17">
        <f>0.96*Y389</f>
        <v>62.68581614292944</v>
      </c>
      <c r="AB389" s="17">
        <f t="shared" si="209"/>
        <v>60.178383497212259</v>
      </c>
      <c r="AC389" s="17">
        <f t="shared" si="210"/>
        <v>57.169464322351644</v>
      </c>
      <c r="AD389" s="17">
        <f t="shared" si="211"/>
        <v>57.169464322351644</v>
      </c>
      <c r="AE389" s="17">
        <f t="shared" si="232"/>
        <v>1.588040675620879E-2</v>
      </c>
      <c r="AF389" s="17">
        <f>T389-AD389</f>
        <v>198.76210048788164</v>
      </c>
      <c r="AG389" s="17">
        <f t="shared" si="212"/>
        <v>5.5211694579967122E-2</v>
      </c>
      <c r="AH389" s="28">
        <f>0.5*'Ducati Panigale 1199 data'!$C$8*'WLTP class 3 v5'!F389^2</f>
        <v>849.5516975308642</v>
      </c>
      <c r="AI389" s="17">
        <f t="shared" si="213"/>
        <v>0.84955169753086424</v>
      </c>
      <c r="AJ389" s="17">
        <f>IF(N389&lt;0, AI389, "0")</f>
        <v>0.84955169753086424</v>
      </c>
      <c r="AK389" s="98">
        <f>AK388+AJ389</f>
        <v>853.6634591049384</v>
      </c>
      <c r="AL389" s="105">
        <f t="shared" si="214"/>
        <v>0.23712873864026066</v>
      </c>
      <c r="AM389" s="98">
        <f>IF(N389 &gt; 0, AI389, )</f>
        <v>0</v>
      </c>
      <c r="AN389" s="98">
        <f t="shared" si="233"/>
        <v>2593.7805416666665</v>
      </c>
      <c r="AO389" s="98">
        <f t="shared" si="215"/>
        <v>0.72049459490740742</v>
      </c>
      <c r="AP389" s="27">
        <f t="shared" si="216"/>
        <v>0.80707411265432094</v>
      </c>
      <c r="AQ389" s="27">
        <f t="shared" si="217"/>
        <v>0.77479114814814809</v>
      </c>
      <c r="AR389" s="27">
        <f t="shared" si="218"/>
        <v>0.74379950222222213</v>
      </c>
      <c r="AS389" s="27">
        <f t="shared" si="219"/>
        <v>0.73636150719999993</v>
      </c>
      <c r="AT389" s="27">
        <f t="shared" si="196"/>
        <v>0.7069070469119999</v>
      </c>
      <c r="AU389" s="27">
        <f t="shared" si="196"/>
        <v>0.67863076503551989</v>
      </c>
      <c r="AV389" s="27">
        <f t="shared" si="220"/>
        <v>0.64469922678374392</v>
      </c>
      <c r="AW389" s="27">
        <f t="shared" si="221"/>
        <v>0.64469922678374392</v>
      </c>
      <c r="AX389" s="27">
        <f t="shared" si="222"/>
        <v>1.7908311855103999E-4</v>
      </c>
      <c r="AY389" s="27">
        <f>AN389-AW389</f>
        <v>2593.1358424398827</v>
      </c>
      <c r="AZ389" s="110">
        <f t="shared" si="223"/>
        <v>0.72031551178885633</v>
      </c>
      <c r="BB389" s="65">
        <v>7.3019776667791803E-2</v>
      </c>
      <c r="BC389" s="83">
        <f t="shared" si="224"/>
        <v>6.5717799001012628E-2</v>
      </c>
      <c r="BD389" s="83">
        <f t="shared" si="225"/>
        <v>6.2431909050961992E-2</v>
      </c>
      <c r="BE389" s="83">
        <f t="shared" si="226"/>
        <v>5.993463268892351E-2</v>
      </c>
      <c r="BF389" s="83">
        <f t="shared" si="227"/>
        <v>5.6338554727588093E-2</v>
      </c>
      <c r="BG389" s="83">
        <f t="shared" si="228"/>
        <v>5.6338554727588093E-2</v>
      </c>
    </row>
    <row r="390" spans="2:59">
      <c r="B390" s="9" t="s">
        <v>32</v>
      </c>
      <c r="C390" s="9">
        <v>379</v>
      </c>
      <c r="D390" s="9">
        <v>379</v>
      </c>
      <c r="E390" s="18">
        <v>8</v>
      </c>
      <c r="F390" s="66">
        <f t="shared" si="197"/>
        <v>2.2222222222222223</v>
      </c>
      <c r="G390" s="17">
        <f t="shared" si="229"/>
        <v>-0.23611111111111113</v>
      </c>
      <c r="H390" s="17">
        <f t="shared" si="198"/>
        <v>190</v>
      </c>
      <c r="I390" s="28">
        <f>'Ducati Panigale 1199 data'!$C$8*G390</f>
        <v>-65.6388888888889</v>
      </c>
      <c r="J390" s="28">
        <f>'Ducati Panigale 1199 data'!$C$8*'Ducati Panigale 1199 data'!$C$15*'Ducati Panigale 1199 data'!$C$10</f>
        <v>54.543600000000005</v>
      </c>
      <c r="K390" s="28">
        <f>(0.5*'Ducati Panigale 1199 data'!$C$12)*'Ducati Panigale 1199 data'!$C$14*'Ducati Panigale 1199 data'!$C$11*F390^2</f>
        <v>0.69870370370370383</v>
      </c>
      <c r="L390" s="28">
        <f t="shared" si="199"/>
        <v>-10.396585185185192</v>
      </c>
      <c r="M390" s="28">
        <f t="shared" si="195"/>
        <v>-23.10352263374487</v>
      </c>
      <c r="N390" s="17">
        <f t="shared" si="200"/>
        <v>-2.310352263374487E-2</v>
      </c>
      <c r="O390" s="105">
        <f t="shared" si="201"/>
        <v>-2.310352263374487E-2</v>
      </c>
      <c r="P390" s="105">
        <f t="shared" si="202"/>
        <v>2.310352263374487E-2</v>
      </c>
      <c r="Q390" s="105">
        <f t="shared" si="230"/>
        <v>75.358102300716155</v>
      </c>
      <c r="R390" s="27">
        <f t="shared" si="203"/>
        <v>2.0932806194643376E-2</v>
      </c>
      <c r="S390" s="98">
        <f t="shared" si="204"/>
        <v>0</v>
      </c>
      <c r="T390" s="17">
        <f t="shared" si="231"/>
        <v>255.93156481023328</v>
      </c>
      <c r="U390" s="17">
        <f t="shared" si="205"/>
        <v>7.1092101336175911E-2</v>
      </c>
      <c r="V390" s="17">
        <f t="shared" si="206"/>
        <v>71.590197185680339</v>
      </c>
      <c r="W390" s="17">
        <f t="shared" si="207"/>
        <v>68.726589298253117</v>
      </c>
      <c r="X390" s="17">
        <f t="shared" si="207"/>
        <v>65.977525726322995</v>
      </c>
      <c r="Y390" s="17">
        <f t="shared" si="208"/>
        <v>65.31775046905976</v>
      </c>
      <c r="Z390" s="17">
        <f>Y390/3600</f>
        <v>1.8143819574738821E-2</v>
      </c>
      <c r="AA390" s="17">
        <f>0.96*Y390</f>
        <v>62.705040450297368</v>
      </c>
      <c r="AB390" s="17">
        <f t="shared" si="209"/>
        <v>60.196838832285472</v>
      </c>
      <c r="AC390" s="17">
        <f t="shared" si="210"/>
        <v>57.186996890671196</v>
      </c>
      <c r="AD390" s="17">
        <f t="shared" si="211"/>
        <v>57.186996890671196</v>
      </c>
      <c r="AE390" s="17">
        <f t="shared" si="232"/>
        <v>1.5885276914075333E-2</v>
      </c>
      <c r="AF390" s="17">
        <f>T390-AD390</f>
        <v>198.74456791956209</v>
      </c>
      <c r="AG390" s="17">
        <f t="shared" si="212"/>
        <v>5.5206824422100578E-2</v>
      </c>
      <c r="AH390" s="28">
        <f>0.5*'Ducati Panigale 1199 data'!$C$8*'WLTP class 3 v5'!F390^2</f>
        <v>686.41975308641986</v>
      </c>
      <c r="AI390" s="17">
        <f t="shared" si="213"/>
        <v>0.68641975308641989</v>
      </c>
      <c r="AJ390" s="17">
        <f>IF(N390&lt;0, AI390, "0")</f>
        <v>0.68641975308641989</v>
      </c>
      <c r="AK390" s="98">
        <f>AK389+AJ390</f>
        <v>854.34987885802479</v>
      </c>
      <c r="AL390" s="105">
        <f t="shared" si="214"/>
        <v>0.23731941079389576</v>
      </c>
      <c r="AM390" s="98">
        <f>IF(N390 &gt; 0, AI390, )</f>
        <v>0</v>
      </c>
      <c r="AN390" s="98">
        <f t="shared" si="233"/>
        <v>2593.7805416666665</v>
      </c>
      <c r="AO390" s="98">
        <f t="shared" si="215"/>
        <v>0.72049459490740742</v>
      </c>
      <c r="AP390" s="27">
        <f t="shared" si="216"/>
        <v>0.65209876543209888</v>
      </c>
      <c r="AQ390" s="27">
        <f t="shared" si="217"/>
        <v>0.62601481481481491</v>
      </c>
      <c r="AR390" s="27">
        <f t="shared" si="218"/>
        <v>0.6009742222222223</v>
      </c>
      <c r="AS390" s="27">
        <f t="shared" si="219"/>
        <v>0.59496448000000002</v>
      </c>
      <c r="AT390" s="27">
        <f t="shared" si="196"/>
        <v>0.57116590079999996</v>
      </c>
      <c r="AU390" s="27">
        <f t="shared" si="196"/>
        <v>0.54831926476799997</v>
      </c>
      <c r="AV390" s="27">
        <f t="shared" si="220"/>
        <v>0.52090330152959996</v>
      </c>
      <c r="AW390" s="27">
        <f t="shared" si="221"/>
        <v>0.52090330152959996</v>
      </c>
      <c r="AX390" s="27">
        <f t="shared" si="222"/>
        <v>1.44695361536E-4</v>
      </c>
      <c r="AY390" s="27">
        <f>AN390-AW390</f>
        <v>2593.2596383651371</v>
      </c>
      <c r="AZ390" s="110">
        <f t="shared" si="223"/>
        <v>0.72034989954587136</v>
      </c>
      <c r="BB390" s="65">
        <v>2.3103522633744902E-2</v>
      </c>
      <c r="BC390" s="83">
        <f t="shared" si="224"/>
        <v>2.0793170370370411E-2</v>
      </c>
      <c r="BD390" s="83">
        <f t="shared" si="225"/>
        <v>1.9753511851851889E-2</v>
      </c>
      <c r="BE390" s="83">
        <f t="shared" si="226"/>
        <v>1.8963371377777812E-2</v>
      </c>
      <c r="BF390" s="83">
        <f t="shared" si="227"/>
        <v>1.7825569095111144E-2</v>
      </c>
      <c r="BG390" s="83">
        <f t="shared" si="228"/>
        <v>1.7825569095111144E-2</v>
      </c>
    </row>
    <row r="391" spans="2:59">
      <c r="B391" s="9" t="s">
        <v>32</v>
      </c>
      <c r="C391" s="9">
        <v>380</v>
      </c>
      <c r="D391" s="9">
        <v>380</v>
      </c>
      <c r="E391" s="18">
        <v>7.2</v>
      </c>
      <c r="F391" s="66">
        <f t="shared" si="197"/>
        <v>2</v>
      </c>
      <c r="G391" s="17">
        <f t="shared" si="229"/>
        <v>-0.26388888888888895</v>
      </c>
      <c r="H391" s="17">
        <f t="shared" si="198"/>
        <v>190.5</v>
      </c>
      <c r="I391" s="28">
        <f>'Ducati Panigale 1199 data'!$C$8*G391</f>
        <v>-73.361111111111128</v>
      </c>
      <c r="J391" s="28">
        <f>'Ducati Panigale 1199 data'!$C$8*'Ducati Panigale 1199 data'!$C$15*'Ducati Panigale 1199 data'!$C$10</f>
        <v>54.543600000000005</v>
      </c>
      <c r="K391" s="28">
        <f>(0.5*'Ducati Panigale 1199 data'!$C$12)*'Ducati Panigale 1199 data'!$C$14*'Ducati Panigale 1199 data'!$C$11*F391^2</f>
        <v>0.56595000000000006</v>
      </c>
      <c r="L391" s="28">
        <f t="shared" si="199"/>
        <v>-18.251561111111123</v>
      </c>
      <c r="M391" s="28">
        <f t="shared" si="195"/>
        <v>-36.503122222222245</v>
      </c>
      <c r="N391" s="17">
        <f t="shared" si="200"/>
        <v>-3.6503122222222247E-2</v>
      </c>
      <c r="O391" s="105">
        <f t="shared" si="201"/>
        <v>-3.6503122222222247E-2</v>
      </c>
      <c r="P391" s="105">
        <f t="shared" si="202"/>
        <v>3.6503122222222247E-2</v>
      </c>
      <c r="Q391" s="105">
        <f t="shared" si="230"/>
        <v>75.394605422938383</v>
      </c>
      <c r="R391" s="27">
        <f t="shared" si="203"/>
        <v>2.0942945950816218E-2</v>
      </c>
      <c r="S391" s="98">
        <f t="shared" si="204"/>
        <v>0</v>
      </c>
      <c r="T391" s="17">
        <f t="shared" si="231"/>
        <v>255.93156481023328</v>
      </c>
      <c r="U391" s="17">
        <f t="shared" si="205"/>
        <v>7.1092101336175911E-2</v>
      </c>
      <c r="V391" s="17">
        <f t="shared" si="206"/>
        <v>71.624875151791457</v>
      </c>
      <c r="W391" s="17">
        <f t="shared" si="207"/>
        <v>68.759880145719791</v>
      </c>
      <c r="X391" s="17">
        <f t="shared" si="207"/>
        <v>66.009484939890996</v>
      </c>
      <c r="Y391" s="17">
        <f t="shared" si="208"/>
        <v>65.349390090492079</v>
      </c>
      <c r="Z391" s="17">
        <f>Y391/3600</f>
        <v>1.8152608358470022E-2</v>
      </c>
      <c r="AA391" s="17">
        <f>0.96*Y391</f>
        <v>62.735414486872394</v>
      </c>
      <c r="AB391" s="17">
        <f t="shared" si="209"/>
        <v>60.225997907397499</v>
      </c>
      <c r="AC391" s="17">
        <f t="shared" si="210"/>
        <v>57.214698012027618</v>
      </c>
      <c r="AD391" s="17">
        <f t="shared" si="211"/>
        <v>57.214698012027618</v>
      </c>
      <c r="AE391" s="17">
        <f t="shared" si="232"/>
        <v>1.5892971670007673E-2</v>
      </c>
      <c r="AF391" s="17">
        <f>T391-AD391</f>
        <v>198.71686679820567</v>
      </c>
      <c r="AG391" s="17">
        <f t="shared" si="212"/>
        <v>5.5199129666168245E-2</v>
      </c>
      <c r="AH391" s="28">
        <f>0.5*'Ducati Panigale 1199 data'!$C$8*'WLTP class 3 v5'!F391^2</f>
        <v>556</v>
      </c>
      <c r="AI391" s="17">
        <f t="shared" si="213"/>
        <v>0.55600000000000005</v>
      </c>
      <c r="AJ391" s="17">
        <f>IF(N391&lt;0, AI391, "0")</f>
        <v>0.55600000000000005</v>
      </c>
      <c r="AK391" s="98">
        <f>AK390+AJ391</f>
        <v>854.90587885802483</v>
      </c>
      <c r="AL391" s="105">
        <f t="shared" si="214"/>
        <v>0.23747385523834022</v>
      </c>
      <c r="AM391" s="98">
        <f>IF(N391 &gt; 0, AI391, )</f>
        <v>0</v>
      </c>
      <c r="AN391" s="98">
        <f t="shared" si="233"/>
        <v>2593.7805416666665</v>
      </c>
      <c r="AO391" s="98">
        <f t="shared" si="215"/>
        <v>0.72049459490740742</v>
      </c>
      <c r="AP391" s="27">
        <f t="shared" si="216"/>
        <v>0.5282</v>
      </c>
      <c r="AQ391" s="27">
        <f t="shared" si="217"/>
        <v>0.50707199999999997</v>
      </c>
      <c r="AR391" s="27">
        <f t="shared" si="218"/>
        <v>0.48678911999999996</v>
      </c>
      <c r="AS391" s="27">
        <f t="shared" si="219"/>
        <v>0.48192122879999993</v>
      </c>
      <c r="AT391" s="27">
        <f t="shared" si="196"/>
        <v>0.46264437964799993</v>
      </c>
      <c r="AU391" s="27">
        <f t="shared" si="196"/>
        <v>0.44413860446207992</v>
      </c>
      <c r="AV391" s="27">
        <f t="shared" si="220"/>
        <v>0.42193167423897593</v>
      </c>
      <c r="AW391" s="27">
        <f t="shared" si="221"/>
        <v>0.42193167423897593</v>
      </c>
      <c r="AX391" s="27">
        <f t="shared" si="222"/>
        <v>1.1720324284415998E-4</v>
      </c>
      <c r="AY391" s="27">
        <f>AN391-AW391</f>
        <v>2593.3586099924278</v>
      </c>
      <c r="AZ391" s="110">
        <f t="shared" si="223"/>
        <v>0.72037739166456327</v>
      </c>
      <c r="BB391" s="65">
        <v>3.6503122222222198E-2</v>
      </c>
      <c r="BC391" s="83">
        <f t="shared" si="224"/>
        <v>3.2852809999999982E-2</v>
      </c>
      <c r="BD391" s="83">
        <f t="shared" si="225"/>
        <v>3.1210169499999982E-2</v>
      </c>
      <c r="BE391" s="83">
        <f t="shared" si="226"/>
        <v>2.9961762719999983E-2</v>
      </c>
      <c r="BF391" s="83">
        <f t="shared" si="227"/>
        <v>2.8164056956799983E-2</v>
      </c>
      <c r="BG391" s="83">
        <f t="shared" si="228"/>
        <v>2.8164056956799983E-2</v>
      </c>
    </row>
    <row r="392" spans="2:59">
      <c r="B392" s="9" t="s">
        <v>32</v>
      </c>
      <c r="C392" s="9">
        <v>381</v>
      </c>
      <c r="D392" s="9">
        <v>381</v>
      </c>
      <c r="E392" s="18">
        <v>6.1</v>
      </c>
      <c r="F392" s="66">
        <f t="shared" si="197"/>
        <v>1.6944444444444444</v>
      </c>
      <c r="G392" s="17">
        <f t="shared" si="229"/>
        <v>-0.31944444444444442</v>
      </c>
      <c r="H392" s="17">
        <f t="shared" si="198"/>
        <v>191</v>
      </c>
      <c r="I392" s="28">
        <f>'Ducati Panigale 1199 data'!$C$8*G392</f>
        <v>-88.805555555555543</v>
      </c>
      <c r="J392" s="28">
        <f>'Ducati Panigale 1199 data'!$C$8*'Ducati Panigale 1199 data'!$C$15*'Ducati Panigale 1199 data'!$C$10</f>
        <v>54.543600000000005</v>
      </c>
      <c r="K392" s="28">
        <f>(0.5*'Ducati Panigale 1199 data'!$C$12)*'Ducati Panigale 1199 data'!$C$14*'Ducati Panigale 1199 data'!$C$11*F392^2</f>
        <v>0.40623070023148156</v>
      </c>
      <c r="L392" s="28">
        <f t="shared" si="199"/>
        <v>-33.855724855324056</v>
      </c>
      <c r="M392" s="28">
        <f t="shared" si="195"/>
        <v>-57.36664489374354</v>
      </c>
      <c r="N392" s="17">
        <f t="shared" si="200"/>
        <v>-5.7366644893743539E-2</v>
      </c>
      <c r="O392" s="105">
        <f t="shared" si="201"/>
        <v>-5.7366644893743539E-2</v>
      </c>
      <c r="P392" s="105">
        <f t="shared" si="202"/>
        <v>5.7366644893743539E-2</v>
      </c>
      <c r="Q392" s="105">
        <f t="shared" si="230"/>
        <v>75.451972067832131</v>
      </c>
      <c r="R392" s="27">
        <f t="shared" si="203"/>
        <v>2.095888112995337E-2</v>
      </c>
      <c r="S392" s="98">
        <f t="shared" si="204"/>
        <v>0</v>
      </c>
      <c r="T392" s="17">
        <f t="shared" si="231"/>
        <v>255.93156481023328</v>
      </c>
      <c r="U392" s="17">
        <f t="shared" si="205"/>
        <v>7.1092101336175911E-2</v>
      </c>
      <c r="V392" s="17">
        <f t="shared" si="206"/>
        <v>71.679373464440516</v>
      </c>
      <c r="W392" s="17">
        <f t="shared" si="207"/>
        <v>68.812198525862897</v>
      </c>
      <c r="X392" s="17">
        <f t="shared" si="207"/>
        <v>66.05971058482838</v>
      </c>
      <c r="Y392" s="17">
        <f t="shared" si="208"/>
        <v>65.399113478980098</v>
      </c>
      <c r="Z392" s="17">
        <f>Y392/3600</f>
        <v>1.8166420410827805E-2</v>
      </c>
      <c r="AA392" s="17">
        <f>0.96*Y392</f>
        <v>62.78314893982089</v>
      </c>
      <c r="AB392" s="17">
        <f t="shared" si="209"/>
        <v>60.271822982228052</v>
      </c>
      <c r="AC392" s="17">
        <f t="shared" si="210"/>
        <v>57.258231833116646</v>
      </c>
      <c r="AD392" s="17">
        <f t="shared" si="211"/>
        <v>57.258231833116646</v>
      </c>
      <c r="AE392" s="17">
        <f t="shared" si="232"/>
        <v>1.5905064398087958E-2</v>
      </c>
      <c r="AF392" s="17">
        <f>T392-AD392</f>
        <v>198.67333297711664</v>
      </c>
      <c r="AG392" s="17">
        <f t="shared" si="212"/>
        <v>5.5187036938087956E-2</v>
      </c>
      <c r="AH392" s="28">
        <f>0.5*'Ducati Panigale 1199 data'!$C$8*'WLTP class 3 v5'!F392^2</f>
        <v>399.08873456790121</v>
      </c>
      <c r="AI392" s="17">
        <f t="shared" si="213"/>
        <v>0.39908873456790123</v>
      </c>
      <c r="AJ392" s="17">
        <f>IF(N392&lt;0, AI392, "0")</f>
        <v>0.39908873456790123</v>
      </c>
      <c r="AK392" s="98">
        <f>AK391+AJ392</f>
        <v>855.30496759259279</v>
      </c>
      <c r="AL392" s="105">
        <f t="shared" si="214"/>
        <v>0.23758471322016467</v>
      </c>
      <c r="AM392" s="98">
        <f>IF(N392 &gt; 0, AI392, )</f>
        <v>0</v>
      </c>
      <c r="AN392" s="98">
        <f t="shared" si="233"/>
        <v>2593.7805416666665</v>
      </c>
      <c r="AO392" s="98">
        <f t="shared" si="215"/>
        <v>0.72049459490740742</v>
      </c>
      <c r="AP392" s="27">
        <f t="shared" si="216"/>
        <v>0.37913429783950614</v>
      </c>
      <c r="AQ392" s="27">
        <f t="shared" si="217"/>
        <v>0.36396892592592589</v>
      </c>
      <c r="AR392" s="27">
        <f t="shared" si="218"/>
        <v>0.34941016888888882</v>
      </c>
      <c r="AS392" s="27">
        <f t="shared" si="219"/>
        <v>0.3459160671999999</v>
      </c>
      <c r="AT392" s="27">
        <f t="shared" si="196"/>
        <v>0.3320794245119999</v>
      </c>
      <c r="AU392" s="27">
        <f t="shared" si="196"/>
        <v>0.31879624753151992</v>
      </c>
      <c r="AV392" s="27">
        <f t="shared" si="220"/>
        <v>0.30285643515494393</v>
      </c>
      <c r="AW392" s="27">
        <f t="shared" si="221"/>
        <v>0.30285643515494393</v>
      </c>
      <c r="AX392" s="27">
        <f t="shared" si="222"/>
        <v>8.4126787543039978E-5</v>
      </c>
      <c r="AY392" s="27">
        <f>AN392-AW392</f>
        <v>2593.4776852315117</v>
      </c>
      <c r="AZ392" s="110">
        <f t="shared" si="223"/>
        <v>0.72041046811986431</v>
      </c>
      <c r="BB392" s="65">
        <v>5.7366644893743497E-2</v>
      </c>
      <c r="BC392" s="83">
        <f t="shared" si="224"/>
        <v>5.1629980404369148E-2</v>
      </c>
      <c r="BD392" s="83">
        <f t="shared" si="225"/>
        <v>4.9048481384150688E-2</v>
      </c>
      <c r="BE392" s="83">
        <f t="shared" si="226"/>
        <v>4.7086542128784659E-2</v>
      </c>
      <c r="BF392" s="83">
        <f t="shared" si="227"/>
        <v>4.4261349601057577E-2</v>
      </c>
      <c r="BG392" s="83">
        <f t="shared" si="228"/>
        <v>4.4261349601057577E-2</v>
      </c>
    </row>
    <row r="393" spans="2:59">
      <c r="B393" s="9" t="s">
        <v>32</v>
      </c>
      <c r="C393" s="9">
        <v>382</v>
      </c>
      <c r="D393" s="9">
        <v>382</v>
      </c>
      <c r="E393" s="18">
        <v>4.9000000000000004</v>
      </c>
      <c r="F393" s="66">
        <f t="shared" si="197"/>
        <v>1.3611111111111112</v>
      </c>
      <c r="G393" s="17">
        <f t="shared" si="229"/>
        <v>-0.33333333333333326</v>
      </c>
      <c r="H393" s="17">
        <f t="shared" si="198"/>
        <v>191.5</v>
      </c>
      <c r="I393" s="28">
        <f>'Ducati Panigale 1199 data'!$C$8*G393</f>
        <v>-92.666666666666643</v>
      </c>
      <c r="J393" s="28">
        <f>'Ducati Panigale 1199 data'!$C$8*'Ducati Panigale 1199 data'!$C$15*'Ducati Panigale 1199 data'!$C$10</f>
        <v>54.543600000000005</v>
      </c>
      <c r="K393" s="28">
        <f>(0.5*'Ducati Panigale 1199 data'!$C$12)*'Ducati Panigale 1199 data'!$C$14*'Ducati Panigale 1199 data'!$C$11*F393^2</f>
        <v>0.26212306134259267</v>
      </c>
      <c r="L393" s="28">
        <f t="shared" si="199"/>
        <v>-37.860943605324046</v>
      </c>
      <c r="M393" s="28">
        <f t="shared" si="195"/>
        <v>-51.532951018357728</v>
      </c>
      <c r="N393" s="17">
        <f t="shared" si="200"/>
        <v>-5.1532951018357726E-2</v>
      </c>
      <c r="O393" s="105">
        <f t="shared" si="201"/>
        <v>-5.1532951018357726E-2</v>
      </c>
      <c r="P393" s="105">
        <f t="shared" si="202"/>
        <v>5.1532951018357726E-2</v>
      </c>
      <c r="Q393" s="105">
        <f t="shared" si="230"/>
        <v>75.50350501885049</v>
      </c>
      <c r="R393" s="27">
        <f t="shared" si="203"/>
        <v>2.0973195838569582E-2</v>
      </c>
      <c r="S393" s="98">
        <f t="shared" si="204"/>
        <v>0</v>
      </c>
      <c r="T393" s="17">
        <f t="shared" si="231"/>
        <v>255.93156481023328</v>
      </c>
      <c r="U393" s="17">
        <f t="shared" si="205"/>
        <v>7.1092101336175911E-2</v>
      </c>
      <c r="V393" s="17">
        <f t="shared" si="206"/>
        <v>71.728329767907965</v>
      </c>
      <c r="W393" s="17">
        <f t="shared" si="207"/>
        <v>68.859196577191639</v>
      </c>
      <c r="X393" s="17">
        <f t="shared" si="207"/>
        <v>66.104828714103974</v>
      </c>
      <c r="Y393" s="17">
        <f t="shared" si="208"/>
        <v>65.443780426962931</v>
      </c>
      <c r="Z393" s="17">
        <f>Y393/3600</f>
        <v>1.8178827896378591E-2</v>
      </c>
      <c r="AA393" s="17">
        <f>0.96*Y393</f>
        <v>62.82602920988441</v>
      </c>
      <c r="AB393" s="17">
        <f t="shared" si="209"/>
        <v>60.312988041489035</v>
      </c>
      <c r="AC393" s="17">
        <f t="shared" si="210"/>
        <v>57.297338639414583</v>
      </c>
      <c r="AD393" s="17">
        <f t="shared" si="211"/>
        <v>57.297338639414583</v>
      </c>
      <c r="AE393" s="17">
        <f t="shared" si="232"/>
        <v>1.5915927399837385E-2</v>
      </c>
      <c r="AF393" s="17">
        <f>T393-AD393</f>
        <v>198.63422617081869</v>
      </c>
      <c r="AG393" s="17">
        <f t="shared" si="212"/>
        <v>5.5176173936338523E-2</v>
      </c>
      <c r="AH393" s="28">
        <f>0.5*'Ducati Panigale 1199 data'!$C$8*'WLTP class 3 v5'!F393^2</f>
        <v>257.51466049382719</v>
      </c>
      <c r="AI393" s="17">
        <f t="shared" si="213"/>
        <v>0.25751466049382721</v>
      </c>
      <c r="AJ393" s="17">
        <f>IF(N393&lt;0, AI393, "0")</f>
        <v>0.25751466049382721</v>
      </c>
      <c r="AK393" s="98">
        <f>AK392+AJ393</f>
        <v>855.56248225308661</v>
      </c>
      <c r="AL393" s="105">
        <f t="shared" si="214"/>
        <v>0.23765624507030184</v>
      </c>
      <c r="AM393" s="98">
        <f>IF(N393 &gt; 0, AI393, )</f>
        <v>0</v>
      </c>
      <c r="AN393" s="98">
        <f t="shared" si="233"/>
        <v>2593.7805416666665</v>
      </c>
      <c r="AO393" s="98">
        <f t="shared" si="215"/>
        <v>0.72049459490740742</v>
      </c>
      <c r="AP393" s="27">
        <f t="shared" si="216"/>
        <v>0.24463892746913585</v>
      </c>
      <c r="AQ393" s="27">
        <f t="shared" si="217"/>
        <v>0.23485337037037041</v>
      </c>
      <c r="AR393" s="27">
        <f t="shared" si="218"/>
        <v>0.22545923555555558</v>
      </c>
      <c r="AS393" s="27">
        <f t="shared" si="219"/>
        <v>0.22320464320000002</v>
      </c>
      <c r="AT393" s="27">
        <f t="shared" si="196"/>
        <v>0.21427645747200003</v>
      </c>
      <c r="AU393" s="27">
        <f t="shared" si="196"/>
        <v>0.20570539917312003</v>
      </c>
      <c r="AV393" s="27">
        <f t="shared" si="220"/>
        <v>0.19542012921446403</v>
      </c>
      <c r="AW393" s="27">
        <f t="shared" si="221"/>
        <v>0.19542012921446403</v>
      </c>
      <c r="AX393" s="27">
        <f t="shared" si="222"/>
        <v>5.4283369226240004E-5</v>
      </c>
      <c r="AY393" s="27">
        <f>AN393-AW393</f>
        <v>2593.5851215374519</v>
      </c>
      <c r="AZ393" s="110">
        <f t="shared" si="223"/>
        <v>0.72044031153818111</v>
      </c>
      <c r="BB393" s="65">
        <v>5.1532951018357698E-2</v>
      </c>
      <c r="BC393" s="83">
        <f t="shared" si="224"/>
        <v>4.6379655916521927E-2</v>
      </c>
      <c r="BD393" s="83">
        <f t="shared" si="225"/>
        <v>4.406067312069583E-2</v>
      </c>
      <c r="BE393" s="83">
        <f t="shared" si="226"/>
        <v>4.2298246195867993E-2</v>
      </c>
      <c r="BF393" s="83">
        <f t="shared" si="227"/>
        <v>3.9760351424115908E-2</v>
      </c>
      <c r="BG393" s="83">
        <f t="shared" si="228"/>
        <v>3.9760351424115908E-2</v>
      </c>
    </row>
    <row r="394" spans="2:59">
      <c r="B394" s="9" t="s">
        <v>32</v>
      </c>
      <c r="C394" s="9">
        <v>383</v>
      </c>
      <c r="D394" s="9">
        <v>383</v>
      </c>
      <c r="E394" s="18">
        <v>3.7</v>
      </c>
      <c r="F394" s="66">
        <f t="shared" si="197"/>
        <v>1.0277777777777777</v>
      </c>
      <c r="G394" s="17">
        <f t="shared" si="229"/>
        <v>-0.36111111111111116</v>
      </c>
      <c r="H394" s="17">
        <f t="shared" si="198"/>
        <v>192</v>
      </c>
      <c r="I394" s="28">
        <f>'Ducati Panigale 1199 data'!$C$8*G394</f>
        <v>-100.3888888888889</v>
      </c>
      <c r="J394" s="28">
        <f>'Ducati Panigale 1199 data'!$C$8*'Ducati Panigale 1199 data'!$C$15*'Ducati Panigale 1199 data'!$C$10</f>
        <v>54.543600000000005</v>
      </c>
      <c r="K394" s="28">
        <f>(0.5*'Ducati Panigale 1199 data'!$C$12)*'Ducati Panigale 1199 data'!$C$14*'Ducati Panigale 1199 data'!$C$11*F394^2</f>
        <v>0.14945708912037034</v>
      </c>
      <c r="L394" s="28">
        <f t="shared" si="199"/>
        <v>-45.695831799768527</v>
      </c>
      <c r="M394" s="28">
        <f t="shared" si="195"/>
        <v>-46.965160460873207</v>
      </c>
      <c r="N394" s="17">
        <f t="shared" si="200"/>
        <v>-4.6965160460873207E-2</v>
      </c>
      <c r="O394" s="105">
        <f t="shared" si="201"/>
        <v>-4.6965160460873207E-2</v>
      </c>
      <c r="P394" s="105">
        <f t="shared" si="202"/>
        <v>4.6965160460873207E-2</v>
      </c>
      <c r="Q394" s="105">
        <f t="shared" si="230"/>
        <v>75.550470179311361</v>
      </c>
      <c r="R394" s="27">
        <f t="shared" si="203"/>
        <v>2.0986241716475378E-2</v>
      </c>
      <c r="S394" s="98">
        <f t="shared" si="204"/>
        <v>0</v>
      </c>
      <c r="T394" s="17">
        <f t="shared" si="231"/>
        <v>255.93156481023328</v>
      </c>
      <c r="U394" s="17">
        <f t="shared" si="205"/>
        <v>7.1092101336175911E-2</v>
      </c>
      <c r="V394" s="17">
        <f t="shared" si="206"/>
        <v>71.772946670345789</v>
      </c>
      <c r="W394" s="17">
        <f t="shared" si="207"/>
        <v>68.902028803531948</v>
      </c>
      <c r="X394" s="17">
        <f t="shared" si="207"/>
        <v>66.145947651390671</v>
      </c>
      <c r="Y394" s="17">
        <f t="shared" si="208"/>
        <v>65.484488174876759</v>
      </c>
      <c r="Z394" s="17">
        <f>Y394/3600</f>
        <v>1.8190135604132435E-2</v>
      </c>
      <c r="AA394" s="17">
        <f>0.96*Y394</f>
        <v>62.865108647881684</v>
      </c>
      <c r="AB394" s="17">
        <f t="shared" si="209"/>
        <v>60.350504301966417</v>
      </c>
      <c r="AC394" s="17">
        <f t="shared" si="210"/>
        <v>57.332979086868093</v>
      </c>
      <c r="AD394" s="17">
        <f t="shared" si="211"/>
        <v>57.332979086868093</v>
      </c>
      <c r="AE394" s="17">
        <f t="shared" si="232"/>
        <v>1.5925827524130024E-2</v>
      </c>
      <c r="AF394" s="17">
        <f>T394-AD394</f>
        <v>198.5985857233652</v>
      </c>
      <c r="AG394" s="17">
        <f t="shared" si="212"/>
        <v>5.5166273812045891E-2</v>
      </c>
      <c r="AH394" s="28">
        <f>0.5*'Ducati Panigale 1199 data'!$C$8*'WLTP class 3 v5'!F394^2</f>
        <v>146.82947530864195</v>
      </c>
      <c r="AI394" s="17">
        <f t="shared" si="213"/>
        <v>0.14682947530864193</v>
      </c>
      <c r="AJ394" s="17">
        <f>IF(N394&lt;0, AI394, "0")</f>
        <v>0.14682947530864193</v>
      </c>
      <c r="AK394" s="98">
        <f>AK393+AJ394</f>
        <v>855.70931172839528</v>
      </c>
      <c r="AL394" s="105">
        <f t="shared" si="214"/>
        <v>0.23769703103566536</v>
      </c>
      <c r="AM394" s="98">
        <f>IF(N394 &gt; 0, AI394, )</f>
        <v>0</v>
      </c>
      <c r="AN394" s="98">
        <f t="shared" si="233"/>
        <v>2593.7805416666665</v>
      </c>
      <c r="AO394" s="98">
        <f t="shared" si="215"/>
        <v>0.72049459490740742</v>
      </c>
      <c r="AP394" s="27">
        <f t="shared" si="216"/>
        <v>0.13948800154320984</v>
      </c>
      <c r="AQ394" s="27">
        <f t="shared" si="217"/>
        <v>0.13390848148148143</v>
      </c>
      <c r="AR394" s="27">
        <f t="shared" si="218"/>
        <v>0.12855214222222217</v>
      </c>
      <c r="AS394" s="27">
        <f t="shared" si="219"/>
        <v>0.12726662079999995</v>
      </c>
      <c r="AT394" s="27">
        <f t="shared" si="196"/>
        <v>0.12217595596799995</v>
      </c>
      <c r="AU394" s="27">
        <f t="shared" si="196"/>
        <v>0.11728891772927995</v>
      </c>
      <c r="AV394" s="27">
        <f t="shared" si="220"/>
        <v>0.11142447184281594</v>
      </c>
      <c r="AW394" s="27">
        <f t="shared" si="221"/>
        <v>0.11142447184281594</v>
      </c>
      <c r="AX394" s="27">
        <f t="shared" si="222"/>
        <v>3.0951242178559984E-5</v>
      </c>
      <c r="AY394" s="27">
        <f>AN394-AW394</f>
        <v>2593.6691171948237</v>
      </c>
      <c r="AZ394" s="110">
        <f t="shared" si="223"/>
        <v>0.72046364366522875</v>
      </c>
      <c r="BB394" s="65">
        <v>4.69651604608732E-2</v>
      </c>
      <c r="BC394" s="83">
        <f t="shared" si="224"/>
        <v>4.226864441478588E-2</v>
      </c>
      <c r="BD394" s="83">
        <f t="shared" si="225"/>
        <v>4.0155212194046587E-2</v>
      </c>
      <c r="BE394" s="83">
        <f t="shared" si="226"/>
        <v>3.8549003706284724E-2</v>
      </c>
      <c r="BF394" s="83">
        <f t="shared" si="227"/>
        <v>3.6236063483907635E-2</v>
      </c>
      <c r="BG394" s="83">
        <f t="shared" si="228"/>
        <v>3.6236063483907635E-2</v>
      </c>
    </row>
    <row r="395" spans="2:59">
      <c r="B395" s="9" t="s">
        <v>32</v>
      </c>
      <c r="C395" s="9">
        <v>384</v>
      </c>
      <c r="D395" s="9">
        <v>384</v>
      </c>
      <c r="E395" s="18">
        <v>2.2999999999999998</v>
      </c>
      <c r="F395" s="66">
        <f t="shared" si="197"/>
        <v>0.63888888888888884</v>
      </c>
      <c r="G395" s="17">
        <f t="shared" si="229"/>
        <v>-0.3888888888888889</v>
      </c>
      <c r="H395" s="17">
        <f t="shared" si="198"/>
        <v>192.5</v>
      </c>
      <c r="I395" s="28">
        <f>'Ducati Panigale 1199 data'!$C$8*G395</f>
        <v>-108.11111111111111</v>
      </c>
      <c r="J395" s="28">
        <f>'Ducati Panigale 1199 data'!$C$8*'Ducati Panigale 1199 data'!$C$15*'Ducati Panigale 1199 data'!$C$10</f>
        <v>54.543600000000005</v>
      </c>
      <c r="K395" s="28">
        <f>(0.5*'Ducati Panigale 1199 data'!$C$12)*'Ducati Panigale 1199 data'!$C$14*'Ducati Panigale 1199 data'!$C$11*F395^2</f>
        <v>5.7752228009259256E-2</v>
      </c>
      <c r="L395" s="28">
        <f t="shared" si="199"/>
        <v>-53.509758883101853</v>
      </c>
      <c r="M395" s="28">
        <f t="shared" ref="M395:M458" si="234">L395*F395</f>
        <v>-34.186790397537294</v>
      </c>
      <c r="N395" s="17">
        <f t="shared" si="200"/>
        <v>-3.4186790397537296E-2</v>
      </c>
      <c r="O395" s="105">
        <f t="shared" si="201"/>
        <v>-3.4186790397537296E-2</v>
      </c>
      <c r="P395" s="105">
        <f t="shared" si="202"/>
        <v>3.4186790397537296E-2</v>
      </c>
      <c r="Q395" s="105">
        <f t="shared" si="230"/>
        <v>75.584656969708902</v>
      </c>
      <c r="R395" s="27">
        <f t="shared" si="203"/>
        <v>2.099573804714136E-2</v>
      </c>
      <c r="S395" s="98">
        <f t="shared" si="204"/>
        <v>0</v>
      </c>
      <c r="T395" s="17">
        <f t="shared" si="231"/>
        <v>255.93156481023328</v>
      </c>
      <c r="U395" s="17">
        <f t="shared" si="205"/>
        <v>7.1092101336175911E-2</v>
      </c>
      <c r="V395" s="17">
        <f t="shared" si="206"/>
        <v>71.805424121223453</v>
      </c>
      <c r="W395" s="17">
        <f t="shared" si="207"/>
        <v>68.933207156374507</v>
      </c>
      <c r="X395" s="17">
        <f t="shared" si="207"/>
        <v>66.175878870119519</v>
      </c>
      <c r="Y395" s="17">
        <f t="shared" si="208"/>
        <v>65.514120081418326</v>
      </c>
      <c r="Z395" s="17">
        <f>Y395/3600</f>
        <v>1.8198366689282867E-2</v>
      </c>
      <c r="AA395" s="17">
        <f>0.96*Y395</f>
        <v>62.893555278161593</v>
      </c>
      <c r="AB395" s="17">
        <f t="shared" si="209"/>
        <v>60.377813067035127</v>
      </c>
      <c r="AC395" s="17">
        <f t="shared" si="210"/>
        <v>57.358922413683366</v>
      </c>
      <c r="AD395" s="17">
        <f t="shared" si="211"/>
        <v>57.358922413683366</v>
      </c>
      <c r="AE395" s="17">
        <f t="shared" si="232"/>
        <v>1.5933034003800934E-2</v>
      </c>
      <c r="AF395" s="17">
        <f>T395-AD395</f>
        <v>198.57264239654992</v>
      </c>
      <c r="AG395" s="17">
        <f t="shared" si="212"/>
        <v>5.5159067332374981E-2</v>
      </c>
      <c r="AH395" s="28">
        <f>0.5*'Ducati Panigale 1199 data'!$C$8*'WLTP class 3 v5'!F395^2</f>
        <v>56.736882716049372</v>
      </c>
      <c r="AI395" s="17">
        <f t="shared" si="213"/>
        <v>5.6736882716049375E-2</v>
      </c>
      <c r="AJ395" s="17">
        <f>IF(N395&lt;0, AI395, "0")</f>
        <v>5.6736882716049375E-2</v>
      </c>
      <c r="AK395" s="98">
        <f>AK394+AJ395</f>
        <v>855.76604861111127</v>
      </c>
      <c r="AL395" s="105">
        <f t="shared" si="214"/>
        <v>0.23771279128086426</v>
      </c>
      <c r="AM395" s="98">
        <f>IF(N395 &gt; 0, AI395, )</f>
        <v>0</v>
      </c>
      <c r="AN395" s="98">
        <f t="shared" si="233"/>
        <v>2593.7805416666665</v>
      </c>
      <c r="AO395" s="98">
        <f t="shared" si="215"/>
        <v>0.72049459490740742</v>
      </c>
      <c r="AP395" s="27">
        <f t="shared" si="216"/>
        <v>5.3900038580246903E-2</v>
      </c>
      <c r="AQ395" s="27">
        <f t="shared" si="217"/>
        <v>5.1744037037037026E-2</v>
      </c>
      <c r="AR395" s="27">
        <f t="shared" si="218"/>
        <v>4.9674275555555543E-2</v>
      </c>
      <c r="AS395" s="27">
        <f t="shared" si="219"/>
        <v>4.9177532799999986E-2</v>
      </c>
      <c r="AT395" s="27">
        <f t="shared" ref="AT395:AU458" si="235">0.96*AS395</f>
        <v>4.7210431487999985E-2</v>
      </c>
      <c r="AU395" s="27">
        <f t="shared" si="235"/>
        <v>4.5322014228479986E-2</v>
      </c>
      <c r="AV395" s="27">
        <f t="shared" si="220"/>
        <v>4.3055913517055983E-2</v>
      </c>
      <c r="AW395" s="27">
        <f t="shared" si="221"/>
        <v>4.3055913517055983E-2</v>
      </c>
      <c r="AX395" s="27">
        <f t="shared" si="222"/>
        <v>1.1959975976959996E-5</v>
      </c>
      <c r="AY395" s="27">
        <f>AN395-AW395</f>
        <v>2593.7374857531495</v>
      </c>
      <c r="AZ395" s="110">
        <f t="shared" si="223"/>
        <v>0.72048263493143039</v>
      </c>
      <c r="BB395" s="65">
        <v>3.4186790397537303E-2</v>
      </c>
      <c r="BC395" s="83">
        <f t="shared" si="224"/>
        <v>3.0768111357783574E-2</v>
      </c>
      <c r="BD395" s="83">
        <f t="shared" si="225"/>
        <v>2.9229705789894395E-2</v>
      </c>
      <c r="BE395" s="83">
        <f t="shared" si="226"/>
        <v>2.8060517558298619E-2</v>
      </c>
      <c r="BF395" s="83">
        <f t="shared" si="227"/>
        <v>2.63768865048007E-2</v>
      </c>
      <c r="BG395" s="83">
        <f t="shared" si="228"/>
        <v>2.63768865048007E-2</v>
      </c>
    </row>
    <row r="396" spans="2:59">
      <c r="B396" s="9" t="s">
        <v>32</v>
      </c>
      <c r="C396" s="9">
        <v>385</v>
      </c>
      <c r="D396" s="9">
        <v>385</v>
      </c>
      <c r="E396" s="18">
        <v>0.9</v>
      </c>
      <c r="F396" s="66">
        <f t="shared" ref="F396:F459" si="236">(E396*1000)/3600</f>
        <v>0.25</v>
      </c>
      <c r="G396" s="17">
        <f t="shared" si="229"/>
        <v>-0.31944444444444442</v>
      </c>
      <c r="H396" s="17">
        <f t="shared" ref="H396:H459" si="237">($D397-0)/2</f>
        <v>193</v>
      </c>
      <c r="I396" s="28">
        <f>'Ducati Panigale 1199 data'!$C$8*G396</f>
        <v>-88.805555555555543</v>
      </c>
      <c r="J396" s="28">
        <f>'Ducati Panigale 1199 data'!$C$8*'Ducati Panigale 1199 data'!$C$15*'Ducati Panigale 1199 data'!$C$10</f>
        <v>54.543600000000005</v>
      </c>
      <c r="K396" s="28">
        <f>(0.5*'Ducati Panigale 1199 data'!$C$12)*'Ducati Panigale 1199 data'!$C$14*'Ducati Panigale 1199 data'!$C$11*F396^2</f>
        <v>8.842968750000001E-3</v>
      </c>
      <c r="L396" s="28">
        <f t="shared" ref="L396:L459" si="238">I396+J396+K396</f>
        <v>-34.253112586805535</v>
      </c>
      <c r="M396" s="28">
        <f t="shared" si="234"/>
        <v>-8.5632781467013839</v>
      </c>
      <c r="N396" s="17">
        <f t="shared" ref="N396:N459" si="239">M396/1000</f>
        <v>-8.5632781467013842E-3</v>
      </c>
      <c r="O396" s="105">
        <f t="shared" ref="O396:O459" si="240">IF(N396&lt;0,N396,)</f>
        <v>-8.5632781467013842E-3</v>
      </c>
      <c r="P396" s="105">
        <f t="shared" ref="P396:P459" si="241">-O396</f>
        <v>8.5632781467013842E-3</v>
      </c>
      <c r="Q396" s="105">
        <f t="shared" si="230"/>
        <v>75.593220247855598</v>
      </c>
      <c r="R396" s="27">
        <f t="shared" ref="R396:R459" si="242">Q396/3600</f>
        <v>2.0998116735515444E-2</v>
      </c>
      <c r="S396" s="98">
        <f t="shared" ref="S396:S459" si="243">IF(N396&gt;0,N396,)</f>
        <v>0</v>
      </c>
      <c r="T396" s="17">
        <f t="shared" si="231"/>
        <v>255.93156481023328</v>
      </c>
      <c r="U396" s="17">
        <f t="shared" ref="U396:U459" si="244">T396/3600</f>
        <v>7.1092101336175911E-2</v>
      </c>
      <c r="V396" s="17">
        <f t="shared" ref="V396:V459" si="245">0.95*Q396</f>
        <v>71.813559235462819</v>
      </c>
      <c r="W396" s="17">
        <f t="shared" ref="W396:X459" si="246">0.96*V396</f>
        <v>68.941016866044308</v>
      </c>
      <c r="X396" s="17">
        <f t="shared" si="246"/>
        <v>66.18337619140253</v>
      </c>
      <c r="Y396" s="17">
        <f t="shared" ref="Y396:Y459" si="247">0.99*X396</f>
        <v>65.521542429488505</v>
      </c>
      <c r="Z396" s="17">
        <f>Y396/3600</f>
        <v>1.8200428452635697E-2</v>
      </c>
      <c r="AA396" s="17">
        <f>0.96*Y396</f>
        <v>62.900680732308963</v>
      </c>
      <c r="AB396" s="17">
        <f t="shared" ref="AB396:AB459" si="248">0.96*AA396</f>
        <v>60.384653503016601</v>
      </c>
      <c r="AC396" s="17">
        <f t="shared" ref="AC396:AC459" si="249">0.95*AB396</f>
        <v>57.365420827865769</v>
      </c>
      <c r="AD396" s="17">
        <f t="shared" ref="AD396:AD459" si="250">AC396</f>
        <v>57.365420827865769</v>
      </c>
      <c r="AE396" s="17">
        <f t="shared" si="232"/>
        <v>1.5934839118851601E-2</v>
      </c>
      <c r="AF396" s="17">
        <f>T396-AD396</f>
        <v>198.56614398236752</v>
      </c>
      <c r="AG396" s="17">
        <f t="shared" ref="AG396:AG459" si="251">AF396/3600</f>
        <v>5.515726221732431E-2</v>
      </c>
      <c r="AH396" s="28">
        <f>0.5*'Ducati Panigale 1199 data'!$C$8*'WLTP class 3 v5'!F396^2</f>
        <v>8.6875</v>
      </c>
      <c r="AI396" s="17">
        <f t="shared" ref="AI396:AI459" si="252">AH396/1000</f>
        <v>8.6875000000000008E-3</v>
      </c>
      <c r="AJ396" s="17">
        <f>IF(N396&lt;0, AI396, "0")</f>
        <v>8.6875000000000008E-3</v>
      </c>
      <c r="AK396" s="98">
        <f>AK395+AJ396</f>
        <v>855.77473611111122</v>
      </c>
      <c r="AL396" s="105">
        <f t="shared" ref="AL396:AL459" si="253">AK396/3600</f>
        <v>0.23771520447530867</v>
      </c>
      <c r="AM396" s="98">
        <f>IF(N396 &gt; 0, AI396, )</f>
        <v>0</v>
      </c>
      <c r="AN396" s="98">
        <f t="shared" si="233"/>
        <v>2593.7805416666665</v>
      </c>
      <c r="AO396" s="98">
        <f t="shared" ref="AO396:AO459" si="254">AN396/3600</f>
        <v>0.72049459490740742</v>
      </c>
      <c r="AP396" s="27">
        <f t="shared" ref="AP396:AP459" si="255">0.95*AJ396</f>
        <v>8.253125E-3</v>
      </c>
      <c r="AQ396" s="27">
        <f t="shared" ref="AQ396:AQ459" si="256">0.96*AP396</f>
        <v>7.9229999999999995E-3</v>
      </c>
      <c r="AR396" s="27">
        <f t="shared" ref="AR396:AR459" si="257">0.96*AQ396</f>
        <v>7.6060799999999994E-3</v>
      </c>
      <c r="AS396" s="27">
        <f t="shared" ref="AS396:AS459" si="258">0.99*AR396</f>
        <v>7.530019199999999E-3</v>
      </c>
      <c r="AT396" s="27">
        <f t="shared" si="235"/>
        <v>7.2288184319999988E-3</v>
      </c>
      <c r="AU396" s="27">
        <f t="shared" si="235"/>
        <v>6.9396656947199988E-3</v>
      </c>
      <c r="AV396" s="27">
        <f t="shared" ref="AV396:AV459" si="259">0.95*AU396</f>
        <v>6.5926824099839989E-3</v>
      </c>
      <c r="AW396" s="27">
        <f t="shared" ref="AW396:AW459" si="260">AV396</f>
        <v>6.5926824099839989E-3</v>
      </c>
      <c r="AX396" s="27">
        <f t="shared" ref="AX396:AX459" si="261">AW396/3600</f>
        <v>1.8313006694399997E-6</v>
      </c>
      <c r="AY396" s="27">
        <f>AN396-AW396</f>
        <v>2593.7739489842565</v>
      </c>
      <c r="AZ396" s="110">
        <f t="shared" ref="AZ396:AZ459" si="262">AY396/3600</f>
        <v>0.72049276360673797</v>
      </c>
      <c r="BB396" s="65">
        <v>8.5632781467013808E-3</v>
      </c>
      <c r="BC396" s="83">
        <f t="shared" ref="BC396:BC459" si="263">0.9*BB396</f>
        <v>7.7069503320312425E-3</v>
      </c>
      <c r="BD396" s="83">
        <f t="shared" ref="BD396:BD459" si="264">0.95*BC396</f>
        <v>7.3216028154296803E-3</v>
      </c>
      <c r="BE396" s="83">
        <f t="shared" ref="BE396:BE459" si="265">0.96*BD396</f>
        <v>7.0287387028124928E-3</v>
      </c>
      <c r="BF396" s="83">
        <f t="shared" ref="BF396:BF459" si="266">0.94*BE396</f>
        <v>6.6070143806437427E-3</v>
      </c>
      <c r="BG396" s="83">
        <f t="shared" ref="BG396:BG459" si="267">BF396</f>
        <v>6.6070143806437427E-3</v>
      </c>
    </row>
    <row r="397" spans="2:59">
      <c r="B397" s="9" t="s">
        <v>32</v>
      </c>
      <c r="C397" s="9">
        <v>386</v>
      </c>
      <c r="D397" s="9">
        <v>386</v>
      </c>
      <c r="E397" s="18">
        <v>0</v>
      </c>
      <c r="F397" s="66">
        <f t="shared" si="236"/>
        <v>0</v>
      </c>
      <c r="G397" s="17">
        <f t="shared" ref="G397:G460" si="268">($E398-$E396)/2/3.6</f>
        <v>-0.125</v>
      </c>
      <c r="H397" s="17">
        <f t="shared" si="237"/>
        <v>193.5</v>
      </c>
      <c r="I397" s="28">
        <f>'Ducati Panigale 1199 data'!$C$8*G397</f>
        <v>-34.75</v>
      </c>
      <c r="J397" s="28">
        <f>'Ducati Panigale 1199 data'!$C$8*'Ducati Panigale 1199 data'!$C$15*'Ducati Panigale 1199 data'!$C$10</f>
        <v>54.543600000000005</v>
      </c>
      <c r="K397" s="28">
        <f>(0.5*'Ducati Panigale 1199 data'!$C$12)*'Ducati Panigale 1199 data'!$C$14*'Ducati Panigale 1199 data'!$C$11*F397^2</f>
        <v>0</v>
      </c>
      <c r="L397" s="28">
        <f t="shared" si="238"/>
        <v>19.793600000000005</v>
      </c>
      <c r="M397" s="28">
        <f t="shared" si="234"/>
        <v>0</v>
      </c>
      <c r="N397" s="17">
        <f t="shared" si="239"/>
        <v>0</v>
      </c>
      <c r="O397" s="105">
        <f t="shared" si="240"/>
        <v>0</v>
      </c>
      <c r="P397" s="105">
        <f t="shared" si="241"/>
        <v>0</v>
      </c>
      <c r="Q397" s="105">
        <f t="shared" ref="Q397:Q460" si="269">P397+Q396</f>
        <v>75.593220247855598</v>
      </c>
      <c r="R397" s="27">
        <f t="shared" si="242"/>
        <v>2.0998116735515444E-2</v>
      </c>
      <c r="S397" s="98">
        <f t="shared" si="243"/>
        <v>0</v>
      </c>
      <c r="T397" s="17">
        <f t="shared" ref="T397:T460" si="270">S397+T396</f>
        <v>255.93156481023328</v>
      </c>
      <c r="U397" s="17">
        <f t="shared" si="244"/>
        <v>7.1092101336175911E-2</v>
      </c>
      <c r="V397" s="17">
        <f t="shared" si="245"/>
        <v>71.813559235462819</v>
      </c>
      <c r="W397" s="17">
        <f t="shared" si="246"/>
        <v>68.941016866044308</v>
      </c>
      <c r="X397" s="17">
        <f t="shared" si="246"/>
        <v>66.18337619140253</v>
      </c>
      <c r="Y397" s="17">
        <f t="shared" si="247"/>
        <v>65.521542429488505</v>
      </c>
      <c r="Z397" s="17">
        <f>Y397/3600</f>
        <v>1.8200428452635697E-2</v>
      </c>
      <c r="AA397" s="17">
        <f>0.96*Y397</f>
        <v>62.900680732308963</v>
      </c>
      <c r="AB397" s="17">
        <f t="shared" si="248"/>
        <v>60.384653503016601</v>
      </c>
      <c r="AC397" s="17">
        <f t="shared" si="249"/>
        <v>57.365420827865769</v>
      </c>
      <c r="AD397" s="17">
        <f t="shared" si="250"/>
        <v>57.365420827865769</v>
      </c>
      <c r="AE397" s="17">
        <f t="shared" ref="AE397:AE460" si="271">AD397/3600</f>
        <v>1.5934839118851601E-2</v>
      </c>
      <c r="AF397" s="17">
        <f>T397-AD397</f>
        <v>198.56614398236752</v>
      </c>
      <c r="AG397" s="17">
        <f t="shared" si="251"/>
        <v>5.515726221732431E-2</v>
      </c>
      <c r="AH397" s="28">
        <f>0.5*'Ducati Panigale 1199 data'!$C$8*'WLTP class 3 v5'!F397^2</f>
        <v>0</v>
      </c>
      <c r="AI397" s="17">
        <f t="shared" si="252"/>
        <v>0</v>
      </c>
      <c r="AJ397" s="17" t="str">
        <f>IF(N397&lt;0, AI397, "0")</f>
        <v>0</v>
      </c>
      <c r="AK397" s="98">
        <f>AK396+AJ397</f>
        <v>855.77473611111122</v>
      </c>
      <c r="AL397" s="105">
        <f t="shared" si="253"/>
        <v>0.23771520447530867</v>
      </c>
      <c r="AM397" s="98">
        <f>IF(N397 &gt; 0, AI397, )</f>
        <v>0</v>
      </c>
      <c r="AN397" s="98">
        <f t="shared" ref="AN397:AN460" si="272">AM397+AN396</f>
        <v>2593.7805416666665</v>
      </c>
      <c r="AO397" s="98">
        <f t="shared" si="254"/>
        <v>0.72049459490740742</v>
      </c>
      <c r="AP397" s="27">
        <f t="shared" si="255"/>
        <v>0</v>
      </c>
      <c r="AQ397" s="27">
        <f t="shared" si="256"/>
        <v>0</v>
      </c>
      <c r="AR397" s="27">
        <f t="shared" si="257"/>
        <v>0</v>
      </c>
      <c r="AS397" s="27">
        <f t="shared" si="258"/>
        <v>0</v>
      </c>
      <c r="AT397" s="27">
        <f t="shared" si="235"/>
        <v>0</v>
      </c>
      <c r="AU397" s="27">
        <f t="shared" si="235"/>
        <v>0</v>
      </c>
      <c r="AV397" s="27">
        <f t="shared" si="259"/>
        <v>0</v>
      </c>
      <c r="AW397" s="27">
        <f t="shared" si="260"/>
        <v>0</v>
      </c>
      <c r="AX397" s="27">
        <f t="shared" si="261"/>
        <v>0</v>
      </c>
      <c r="AY397" s="27">
        <f>AN397-AW397</f>
        <v>2593.7805416666665</v>
      </c>
      <c r="AZ397" s="110">
        <f t="shared" si="262"/>
        <v>0.72049459490740742</v>
      </c>
      <c r="BB397" s="65">
        <v>0</v>
      </c>
      <c r="BC397" s="83">
        <f t="shared" si="263"/>
        <v>0</v>
      </c>
      <c r="BD397" s="83">
        <f t="shared" si="264"/>
        <v>0</v>
      </c>
      <c r="BE397" s="83">
        <f t="shared" si="265"/>
        <v>0</v>
      </c>
      <c r="BF397" s="83">
        <f t="shared" si="266"/>
        <v>0</v>
      </c>
      <c r="BG397" s="83">
        <f t="shared" si="267"/>
        <v>0</v>
      </c>
    </row>
    <row r="398" spans="2:59">
      <c r="B398" s="9" t="s">
        <v>32</v>
      </c>
      <c r="C398" s="9">
        <v>387</v>
      </c>
      <c r="D398" s="9">
        <v>387</v>
      </c>
      <c r="E398" s="18">
        <v>0</v>
      </c>
      <c r="F398" s="66">
        <f t="shared" si="236"/>
        <v>0</v>
      </c>
      <c r="G398" s="17">
        <f t="shared" si="268"/>
        <v>0</v>
      </c>
      <c r="H398" s="17">
        <f t="shared" si="237"/>
        <v>194</v>
      </c>
      <c r="I398" s="28">
        <f>'Ducati Panigale 1199 data'!$C$8*G398</f>
        <v>0</v>
      </c>
      <c r="J398" s="28">
        <f>'Ducati Panigale 1199 data'!$C$8*'Ducati Panigale 1199 data'!$C$15*'Ducati Panigale 1199 data'!$C$10</f>
        <v>54.543600000000005</v>
      </c>
      <c r="K398" s="28">
        <f>(0.5*'Ducati Panigale 1199 data'!$C$12)*'Ducati Panigale 1199 data'!$C$14*'Ducati Panigale 1199 data'!$C$11*F398^2</f>
        <v>0</v>
      </c>
      <c r="L398" s="28">
        <f t="shared" si="238"/>
        <v>54.543600000000005</v>
      </c>
      <c r="M398" s="28">
        <f t="shared" si="234"/>
        <v>0</v>
      </c>
      <c r="N398" s="17">
        <f t="shared" si="239"/>
        <v>0</v>
      </c>
      <c r="O398" s="105">
        <f t="shared" si="240"/>
        <v>0</v>
      </c>
      <c r="P398" s="105">
        <f t="shared" si="241"/>
        <v>0</v>
      </c>
      <c r="Q398" s="105">
        <f t="shared" si="269"/>
        <v>75.593220247855598</v>
      </c>
      <c r="R398" s="27">
        <f t="shared" si="242"/>
        <v>2.0998116735515444E-2</v>
      </c>
      <c r="S398" s="98">
        <f t="shared" si="243"/>
        <v>0</v>
      </c>
      <c r="T398" s="17">
        <f t="shared" si="270"/>
        <v>255.93156481023328</v>
      </c>
      <c r="U398" s="17">
        <f t="shared" si="244"/>
        <v>7.1092101336175911E-2</v>
      </c>
      <c r="V398" s="17">
        <f t="shared" si="245"/>
        <v>71.813559235462819</v>
      </c>
      <c r="W398" s="17">
        <f t="shared" si="246"/>
        <v>68.941016866044308</v>
      </c>
      <c r="X398" s="17">
        <f t="shared" si="246"/>
        <v>66.18337619140253</v>
      </c>
      <c r="Y398" s="17">
        <f t="shared" si="247"/>
        <v>65.521542429488505</v>
      </c>
      <c r="Z398" s="17">
        <f>Y398/3600</f>
        <v>1.8200428452635697E-2</v>
      </c>
      <c r="AA398" s="17">
        <f>0.96*Y398</f>
        <v>62.900680732308963</v>
      </c>
      <c r="AB398" s="17">
        <f t="shared" si="248"/>
        <v>60.384653503016601</v>
      </c>
      <c r="AC398" s="17">
        <f t="shared" si="249"/>
        <v>57.365420827865769</v>
      </c>
      <c r="AD398" s="17">
        <f t="shared" si="250"/>
        <v>57.365420827865769</v>
      </c>
      <c r="AE398" s="17">
        <f t="shared" si="271"/>
        <v>1.5934839118851601E-2</v>
      </c>
      <c r="AF398" s="17">
        <f>T398-AD398</f>
        <v>198.56614398236752</v>
      </c>
      <c r="AG398" s="17">
        <f t="shared" si="251"/>
        <v>5.515726221732431E-2</v>
      </c>
      <c r="AH398" s="28">
        <f>0.5*'Ducati Panigale 1199 data'!$C$8*'WLTP class 3 v5'!F398^2</f>
        <v>0</v>
      </c>
      <c r="AI398" s="17">
        <f t="shared" si="252"/>
        <v>0</v>
      </c>
      <c r="AJ398" s="17" t="str">
        <f>IF(N398&lt;0, AI398, "0")</f>
        <v>0</v>
      </c>
      <c r="AK398" s="98">
        <f>AK397+AJ398</f>
        <v>855.77473611111122</v>
      </c>
      <c r="AL398" s="105">
        <f t="shared" si="253"/>
        <v>0.23771520447530867</v>
      </c>
      <c r="AM398" s="98">
        <f>IF(N398 &gt; 0, AI398, )</f>
        <v>0</v>
      </c>
      <c r="AN398" s="98">
        <f t="shared" si="272"/>
        <v>2593.7805416666665</v>
      </c>
      <c r="AO398" s="98">
        <f t="shared" si="254"/>
        <v>0.72049459490740742</v>
      </c>
      <c r="AP398" s="27">
        <f t="shared" si="255"/>
        <v>0</v>
      </c>
      <c r="AQ398" s="27">
        <f t="shared" si="256"/>
        <v>0</v>
      </c>
      <c r="AR398" s="27">
        <f t="shared" si="257"/>
        <v>0</v>
      </c>
      <c r="AS398" s="27">
        <f t="shared" si="258"/>
        <v>0</v>
      </c>
      <c r="AT398" s="27">
        <f t="shared" si="235"/>
        <v>0</v>
      </c>
      <c r="AU398" s="27">
        <f t="shared" si="235"/>
        <v>0</v>
      </c>
      <c r="AV398" s="27">
        <f t="shared" si="259"/>
        <v>0</v>
      </c>
      <c r="AW398" s="27">
        <f t="shared" si="260"/>
        <v>0</v>
      </c>
      <c r="AX398" s="27">
        <f t="shared" si="261"/>
        <v>0</v>
      </c>
      <c r="AY398" s="27">
        <f>AN398-AW398</f>
        <v>2593.7805416666665</v>
      </c>
      <c r="AZ398" s="110">
        <f t="shared" si="262"/>
        <v>0.72049459490740742</v>
      </c>
      <c r="BB398" s="65">
        <v>0</v>
      </c>
      <c r="BC398" s="83">
        <f t="shared" si="263"/>
        <v>0</v>
      </c>
      <c r="BD398" s="83">
        <f t="shared" si="264"/>
        <v>0</v>
      </c>
      <c r="BE398" s="83">
        <f t="shared" si="265"/>
        <v>0</v>
      </c>
      <c r="BF398" s="83">
        <f t="shared" si="266"/>
        <v>0</v>
      </c>
      <c r="BG398" s="83">
        <f t="shared" si="267"/>
        <v>0</v>
      </c>
    </row>
    <row r="399" spans="2:59">
      <c r="B399" s="9" t="s">
        <v>32</v>
      </c>
      <c r="C399" s="9">
        <v>388</v>
      </c>
      <c r="D399" s="9">
        <v>388</v>
      </c>
      <c r="E399" s="18">
        <v>0</v>
      </c>
      <c r="F399" s="66">
        <f t="shared" si="236"/>
        <v>0</v>
      </c>
      <c r="G399" s="17">
        <f t="shared" si="268"/>
        <v>0</v>
      </c>
      <c r="H399" s="17">
        <f t="shared" si="237"/>
        <v>194.5</v>
      </c>
      <c r="I399" s="28">
        <f>'Ducati Panigale 1199 data'!$C$8*G399</f>
        <v>0</v>
      </c>
      <c r="J399" s="28">
        <f>'Ducati Panigale 1199 data'!$C$8*'Ducati Panigale 1199 data'!$C$15*'Ducati Panigale 1199 data'!$C$10</f>
        <v>54.543600000000005</v>
      </c>
      <c r="K399" s="28">
        <f>(0.5*'Ducati Panigale 1199 data'!$C$12)*'Ducati Panigale 1199 data'!$C$14*'Ducati Panigale 1199 data'!$C$11*F399^2</f>
        <v>0</v>
      </c>
      <c r="L399" s="28">
        <f t="shared" si="238"/>
        <v>54.543600000000005</v>
      </c>
      <c r="M399" s="28">
        <f t="shared" si="234"/>
        <v>0</v>
      </c>
      <c r="N399" s="17">
        <f t="shared" si="239"/>
        <v>0</v>
      </c>
      <c r="O399" s="105">
        <f t="shared" si="240"/>
        <v>0</v>
      </c>
      <c r="P399" s="105">
        <f t="shared" si="241"/>
        <v>0</v>
      </c>
      <c r="Q399" s="105">
        <f t="shared" si="269"/>
        <v>75.593220247855598</v>
      </c>
      <c r="R399" s="27">
        <f t="shared" si="242"/>
        <v>2.0998116735515444E-2</v>
      </c>
      <c r="S399" s="98">
        <f t="shared" si="243"/>
        <v>0</v>
      </c>
      <c r="T399" s="17">
        <f t="shared" si="270"/>
        <v>255.93156481023328</v>
      </c>
      <c r="U399" s="17">
        <f t="shared" si="244"/>
        <v>7.1092101336175911E-2</v>
      </c>
      <c r="V399" s="17">
        <f t="shared" si="245"/>
        <v>71.813559235462819</v>
      </c>
      <c r="W399" s="17">
        <f t="shared" si="246"/>
        <v>68.941016866044308</v>
      </c>
      <c r="X399" s="17">
        <f t="shared" si="246"/>
        <v>66.18337619140253</v>
      </c>
      <c r="Y399" s="17">
        <f t="shared" si="247"/>
        <v>65.521542429488505</v>
      </c>
      <c r="Z399" s="17">
        <f>Y399/3600</f>
        <v>1.8200428452635697E-2</v>
      </c>
      <c r="AA399" s="17">
        <f>0.96*Y399</f>
        <v>62.900680732308963</v>
      </c>
      <c r="AB399" s="17">
        <f t="shared" si="248"/>
        <v>60.384653503016601</v>
      </c>
      <c r="AC399" s="17">
        <f t="shared" si="249"/>
        <v>57.365420827865769</v>
      </c>
      <c r="AD399" s="17">
        <f t="shared" si="250"/>
        <v>57.365420827865769</v>
      </c>
      <c r="AE399" s="17">
        <f t="shared" si="271"/>
        <v>1.5934839118851601E-2</v>
      </c>
      <c r="AF399" s="17">
        <f>T399-AD399</f>
        <v>198.56614398236752</v>
      </c>
      <c r="AG399" s="17">
        <f t="shared" si="251"/>
        <v>5.515726221732431E-2</v>
      </c>
      <c r="AH399" s="28">
        <f>0.5*'Ducati Panigale 1199 data'!$C$8*'WLTP class 3 v5'!F399^2</f>
        <v>0</v>
      </c>
      <c r="AI399" s="17">
        <f t="shared" si="252"/>
        <v>0</v>
      </c>
      <c r="AJ399" s="17" t="str">
        <f>IF(N399&lt;0, AI399, "0")</f>
        <v>0</v>
      </c>
      <c r="AK399" s="98">
        <f>AK398+AJ399</f>
        <v>855.77473611111122</v>
      </c>
      <c r="AL399" s="105">
        <f t="shared" si="253"/>
        <v>0.23771520447530867</v>
      </c>
      <c r="AM399" s="98">
        <f>IF(N399 &gt; 0, AI399, )</f>
        <v>0</v>
      </c>
      <c r="AN399" s="98">
        <f t="shared" si="272"/>
        <v>2593.7805416666665</v>
      </c>
      <c r="AO399" s="98">
        <f t="shared" si="254"/>
        <v>0.72049459490740742</v>
      </c>
      <c r="AP399" s="27">
        <f t="shared" si="255"/>
        <v>0</v>
      </c>
      <c r="AQ399" s="27">
        <f t="shared" si="256"/>
        <v>0</v>
      </c>
      <c r="AR399" s="27">
        <f t="shared" si="257"/>
        <v>0</v>
      </c>
      <c r="AS399" s="27">
        <f t="shared" si="258"/>
        <v>0</v>
      </c>
      <c r="AT399" s="27">
        <f t="shared" si="235"/>
        <v>0</v>
      </c>
      <c r="AU399" s="27">
        <f t="shared" si="235"/>
        <v>0</v>
      </c>
      <c r="AV399" s="27">
        <f t="shared" si="259"/>
        <v>0</v>
      </c>
      <c r="AW399" s="27">
        <f t="shared" si="260"/>
        <v>0</v>
      </c>
      <c r="AX399" s="27">
        <f t="shared" si="261"/>
        <v>0</v>
      </c>
      <c r="AY399" s="27">
        <f>AN399-AW399</f>
        <v>2593.7805416666665</v>
      </c>
      <c r="AZ399" s="110">
        <f t="shared" si="262"/>
        <v>0.72049459490740742</v>
      </c>
      <c r="BB399" s="65">
        <v>0</v>
      </c>
      <c r="BC399" s="83">
        <f t="shared" si="263"/>
        <v>0</v>
      </c>
      <c r="BD399" s="83">
        <f t="shared" si="264"/>
        <v>0</v>
      </c>
      <c r="BE399" s="83">
        <f t="shared" si="265"/>
        <v>0</v>
      </c>
      <c r="BF399" s="83">
        <f t="shared" si="266"/>
        <v>0</v>
      </c>
      <c r="BG399" s="83">
        <f t="shared" si="267"/>
        <v>0</v>
      </c>
    </row>
    <row r="400" spans="2:59">
      <c r="B400" s="9" t="s">
        <v>32</v>
      </c>
      <c r="C400" s="9">
        <v>389</v>
      </c>
      <c r="D400" s="9">
        <v>389</v>
      </c>
      <c r="E400" s="18">
        <v>0</v>
      </c>
      <c r="F400" s="66">
        <f t="shared" si="236"/>
        <v>0</v>
      </c>
      <c r="G400" s="17">
        <f t="shared" si="268"/>
        <v>0</v>
      </c>
      <c r="H400" s="17">
        <f t="shared" si="237"/>
        <v>195</v>
      </c>
      <c r="I400" s="28">
        <f>'Ducati Panigale 1199 data'!$C$8*G400</f>
        <v>0</v>
      </c>
      <c r="J400" s="28">
        <f>'Ducati Panigale 1199 data'!$C$8*'Ducati Panigale 1199 data'!$C$15*'Ducati Panigale 1199 data'!$C$10</f>
        <v>54.543600000000005</v>
      </c>
      <c r="K400" s="28">
        <f>(0.5*'Ducati Panigale 1199 data'!$C$12)*'Ducati Panigale 1199 data'!$C$14*'Ducati Panigale 1199 data'!$C$11*F400^2</f>
        <v>0</v>
      </c>
      <c r="L400" s="28">
        <f t="shared" si="238"/>
        <v>54.543600000000005</v>
      </c>
      <c r="M400" s="28">
        <f t="shared" si="234"/>
        <v>0</v>
      </c>
      <c r="N400" s="17">
        <f t="shared" si="239"/>
        <v>0</v>
      </c>
      <c r="O400" s="105">
        <f t="shared" si="240"/>
        <v>0</v>
      </c>
      <c r="P400" s="105">
        <f t="shared" si="241"/>
        <v>0</v>
      </c>
      <c r="Q400" s="105">
        <f t="shared" si="269"/>
        <v>75.593220247855598</v>
      </c>
      <c r="R400" s="27">
        <f t="shared" si="242"/>
        <v>2.0998116735515444E-2</v>
      </c>
      <c r="S400" s="98">
        <f t="shared" si="243"/>
        <v>0</v>
      </c>
      <c r="T400" s="17">
        <f t="shared" si="270"/>
        <v>255.93156481023328</v>
      </c>
      <c r="U400" s="17">
        <f t="shared" si="244"/>
        <v>7.1092101336175911E-2</v>
      </c>
      <c r="V400" s="17">
        <f t="shared" si="245"/>
        <v>71.813559235462819</v>
      </c>
      <c r="W400" s="17">
        <f t="shared" si="246"/>
        <v>68.941016866044308</v>
      </c>
      <c r="X400" s="17">
        <f t="shared" si="246"/>
        <v>66.18337619140253</v>
      </c>
      <c r="Y400" s="17">
        <f t="shared" si="247"/>
        <v>65.521542429488505</v>
      </c>
      <c r="Z400" s="17">
        <f>Y400/3600</f>
        <v>1.8200428452635697E-2</v>
      </c>
      <c r="AA400" s="17">
        <f>0.96*Y400</f>
        <v>62.900680732308963</v>
      </c>
      <c r="AB400" s="17">
        <f t="shared" si="248"/>
        <v>60.384653503016601</v>
      </c>
      <c r="AC400" s="17">
        <f t="shared" si="249"/>
        <v>57.365420827865769</v>
      </c>
      <c r="AD400" s="17">
        <f t="shared" si="250"/>
        <v>57.365420827865769</v>
      </c>
      <c r="AE400" s="17">
        <f t="shared" si="271"/>
        <v>1.5934839118851601E-2</v>
      </c>
      <c r="AF400" s="17">
        <f>T400-AD400</f>
        <v>198.56614398236752</v>
      </c>
      <c r="AG400" s="17">
        <f t="shared" si="251"/>
        <v>5.515726221732431E-2</v>
      </c>
      <c r="AH400" s="28">
        <f>0.5*'Ducati Panigale 1199 data'!$C$8*'WLTP class 3 v5'!F400^2</f>
        <v>0</v>
      </c>
      <c r="AI400" s="17">
        <f t="shared" si="252"/>
        <v>0</v>
      </c>
      <c r="AJ400" s="17" t="str">
        <f>IF(N400&lt;0, AI400, "0")</f>
        <v>0</v>
      </c>
      <c r="AK400" s="98">
        <f>AK399+AJ400</f>
        <v>855.77473611111122</v>
      </c>
      <c r="AL400" s="105">
        <f t="shared" si="253"/>
        <v>0.23771520447530867</v>
      </c>
      <c r="AM400" s="98">
        <f>IF(N400 &gt; 0, AI400, )</f>
        <v>0</v>
      </c>
      <c r="AN400" s="98">
        <f t="shared" si="272"/>
        <v>2593.7805416666665</v>
      </c>
      <c r="AO400" s="98">
        <f t="shared" si="254"/>
        <v>0.72049459490740742</v>
      </c>
      <c r="AP400" s="27">
        <f t="shared" si="255"/>
        <v>0</v>
      </c>
      <c r="AQ400" s="27">
        <f t="shared" si="256"/>
        <v>0</v>
      </c>
      <c r="AR400" s="27">
        <f t="shared" si="257"/>
        <v>0</v>
      </c>
      <c r="AS400" s="27">
        <f t="shared" si="258"/>
        <v>0</v>
      </c>
      <c r="AT400" s="27">
        <f t="shared" si="235"/>
        <v>0</v>
      </c>
      <c r="AU400" s="27">
        <f t="shared" si="235"/>
        <v>0</v>
      </c>
      <c r="AV400" s="27">
        <f t="shared" si="259"/>
        <v>0</v>
      </c>
      <c r="AW400" s="27">
        <f t="shared" si="260"/>
        <v>0</v>
      </c>
      <c r="AX400" s="27">
        <f t="shared" si="261"/>
        <v>0</v>
      </c>
      <c r="AY400" s="27">
        <f>AN400-AW400</f>
        <v>2593.7805416666665</v>
      </c>
      <c r="AZ400" s="110">
        <f t="shared" si="262"/>
        <v>0.72049459490740742</v>
      </c>
      <c r="BB400" s="65">
        <v>0</v>
      </c>
      <c r="BC400" s="83">
        <f t="shared" si="263"/>
        <v>0</v>
      </c>
      <c r="BD400" s="83">
        <f t="shared" si="264"/>
        <v>0</v>
      </c>
      <c r="BE400" s="83">
        <f t="shared" si="265"/>
        <v>0</v>
      </c>
      <c r="BF400" s="83">
        <f t="shared" si="266"/>
        <v>0</v>
      </c>
      <c r="BG400" s="83">
        <f t="shared" si="267"/>
        <v>0</v>
      </c>
    </row>
    <row r="401" spans="2:59">
      <c r="B401" s="9" t="s">
        <v>32</v>
      </c>
      <c r="C401" s="9">
        <v>390</v>
      </c>
      <c r="D401" s="9">
        <v>390</v>
      </c>
      <c r="E401" s="18">
        <v>0</v>
      </c>
      <c r="F401" s="66">
        <f t="shared" si="236"/>
        <v>0</v>
      </c>
      <c r="G401" s="17">
        <f t="shared" si="268"/>
        <v>0</v>
      </c>
      <c r="H401" s="17">
        <f t="shared" si="237"/>
        <v>195.5</v>
      </c>
      <c r="I401" s="28">
        <f>'Ducati Panigale 1199 data'!$C$8*G401</f>
        <v>0</v>
      </c>
      <c r="J401" s="28">
        <f>'Ducati Panigale 1199 data'!$C$8*'Ducati Panigale 1199 data'!$C$15*'Ducati Panigale 1199 data'!$C$10</f>
        <v>54.543600000000005</v>
      </c>
      <c r="K401" s="28">
        <f>(0.5*'Ducati Panigale 1199 data'!$C$12)*'Ducati Panigale 1199 data'!$C$14*'Ducati Panigale 1199 data'!$C$11*F401^2</f>
        <v>0</v>
      </c>
      <c r="L401" s="28">
        <f t="shared" si="238"/>
        <v>54.543600000000005</v>
      </c>
      <c r="M401" s="28">
        <f t="shared" si="234"/>
        <v>0</v>
      </c>
      <c r="N401" s="17">
        <f t="shared" si="239"/>
        <v>0</v>
      </c>
      <c r="O401" s="105">
        <f t="shared" si="240"/>
        <v>0</v>
      </c>
      <c r="P401" s="105">
        <f t="shared" si="241"/>
        <v>0</v>
      </c>
      <c r="Q401" s="105">
        <f t="shared" si="269"/>
        <v>75.593220247855598</v>
      </c>
      <c r="R401" s="27">
        <f t="shared" si="242"/>
        <v>2.0998116735515444E-2</v>
      </c>
      <c r="S401" s="98">
        <f t="shared" si="243"/>
        <v>0</v>
      </c>
      <c r="T401" s="17">
        <f t="shared" si="270"/>
        <v>255.93156481023328</v>
      </c>
      <c r="U401" s="17">
        <f t="shared" si="244"/>
        <v>7.1092101336175911E-2</v>
      </c>
      <c r="V401" s="17">
        <f t="shared" si="245"/>
        <v>71.813559235462819</v>
      </c>
      <c r="W401" s="17">
        <f t="shared" si="246"/>
        <v>68.941016866044308</v>
      </c>
      <c r="X401" s="17">
        <f t="shared" si="246"/>
        <v>66.18337619140253</v>
      </c>
      <c r="Y401" s="17">
        <f t="shared" si="247"/>
        <v>65.521542429488505</v>
      </c>
      <c r="Z401" s="17">
        <f>Y401/3600</f>
        <v>1.8200428452635697E-2</v>
      </c>
      <c r="AA401" s="17">
        <f>0.96*Y401</f>
        <v>62.900680732308963</v>
      </c>
      <c r="AB401" s="17">
        <f t="shared" si="248"/>
        <v>60.384653503016601</v>
      </c>
      <c r="AC401" s="17">
        <f t="shared" si="249"/>
        <v>57.365420827865769</v>
      </c>
      <c r="AD401" s="17">
        <f t="shared" si="250"/>
        <v>57.365420827865769</v>
      </c>
      <c r="AE401" s="17">
        <f t="shared" si="271"/>
        <v>1.5934839118851601E-2</v>
      </c>
      <c r="AF401" s="17">
        <f>T401-AD401</f>
        <v>198.56614398236752</v>
      </c>
      <c r="AG401" s="17">
        <f t="shared" si="251"/>
        <v>5.515726221732431E-2</v>
      </c>
      <c r="AH401" s="28">
        <f>0.5*'Ducati Panigale 1199 data'!$C$8*'WLTP class 3 v5'!F401^2</f>
        <v>0</v>
      </c>
      <c r="AI401" s="17">
        <f t="shared" si="252"/>
        <v>0</v>
      </c>
      <c r="AJ401" s="17" t="str">
        <f>IF(N401&lt;0, AI401, "0")</f>
        <v>0</v>
      </c>
      <c r="AK401" s="98">
        <f>AK400+AJ401</f>
        <v>855.77473611111122</v>
      </c>
      <c r="AL401" s="105">
        <f t="shared" si="253"/>
        <v>0.23771520447530867</v>
      </c>
      <c r="AM401" s="98">
        <f>IF(N401 &gt; 0, AI401, )</f>
        <v>0</v>
      </c>
      <c r="AN401" s="98">
        <f t="shared" si="272"/>
        <v>2593.7805416666665</v>
      </c>
      <c r="AO401" s="98">
        <f t="shared" si="254"/>
        <v>0.72049459490740742</v>
      </c>
      <c r="AP401" s="27">
        <f t="shared" si="255"/>
        <v>0</v>
      </c>
      <c r="AQ401" s="27">
        <f t="shared" si="256"/>
        <v>0</v>
      </c>
      <c r="AR401" s="27">
        <f t="shared" si="257"/>
        <v>0</v>
      </c>
      <c r="AS401" s="27">
        <f t="shared" si="258"/>
        <v>0</v>
      </c>
      <c r="AT401" s="27">
        <f t="shared" si="235"/>
        <v>0</v>
      </c>
      <c r="AU401" s="27">
        <f t="shared" si="235"/>
        <v>0</v>
      </c>
      <c r="AV401" s="27">
        <f t="shared" si="259"/>
        <v>0</v>
      </c>
      <c r="AW401" s="27">
        <f t="shared" si="260"/>
        <v>0</v>
      </c>
      <c r="AX401" s="27">
        <f t="shared" si="261"/>
        <v>0</v>
      </c>
      <c r="AY401" s="27">
        <f>AN401-AW401</f>
        <v>2593.7805416666665</v>
      </c>
      <c r="AZ401" s="110">
        <f t="shared" si="262"/>
        <v>0.72049459490740742</v>
      </c>
      <c r="BB401" s="65">
        <v>0</v>
      </c>
      <c r="BC401" s="83">
        <f t="shared" si="263"/>
        <v>0</v>
      </c>
      <c r="BD401" s="83">
        <f t="shared" si="264"/>
        <v>0</v>
      </c>
      <c r="BE401" s="83">
        <f t="shared" si="265"/>
        <v>0</v>
      </c>
      <c r="BF401" s="83">
        <f t="shared" si="266"/>
        <v>0</v>
      </c>
      <c r="BG401" s="83">
        <f t="shared" si="267"/>
        <v>0</v>
      </c>
    </row>
    <row r="402" spans="2:59">
      <c r="B402" s="9" t="s">
        <v>32</v>
      </c>
      <c r="C402" s="9">
        <v>391</v>
      </c>
      <c r="D402" s="9">
        <v>391</v>
      </c>
      <c r="E402" s="18">
        <v>0</v>
      </c>
      <c r="F402" s="66">
        <f t="shared" si="236"/>
        <v>0</v>
      </c>
      <c r="G402" s="17">
        <f t="shared" si="268"/>
        <v>6.9444444444444448E-2</v>
      </c>
      <c r="H402" s="17">
        <f t="shared" si="237"/>
        <v>196</v>
      </c>
      <c r="I402" s="28">
        <f>'Ducati Panigale 1199 data'!$C$8*G402</f>
        <v>19.305555555555557</v>
      </c>
      <c r="J402" s="28">
        <f>'Ducati Panigale 1199 data'!$C$8*'Ducati Panigale 1199 data'!$C$15*'Ducati Panigale 1199 data'!$C$10</f>
        <v>54.543600000000005</v>
      </c>
      <c r="K402" s="28">
        <f>(0.5*'Ducati Panigale 1199 data'!$C$12)*'Ducati Panigale 1199 data'!$C$14*'Ducati Panigale 1199 data'!$C$11*F402^2</f>
        <v>0</v>
      </c>
      <c r="L402" s="28">
        <f t="shared" si="238"/>
        <v>73.849155555555569</v>
      </c>
      <c r="M402" s="28">
        <f t="shared" si="234"/>
        <v>0</v>
      </c>
      <c r="N402" s="17">
        <f t="shared" si="239"/>
        <v>0</v>
      </c>
      <c r="O402" s="105">
        <f t="shared" si="240"/>
        <v>0</v>
      </c>
      <c r="P402" s="105">
        <f t="shared" si="241"/>
        <v>0</v>
      </c>
      <c r="Q402" s="105">
        <f t="shared" si="269"/>
        <v>75.593220247855598</v>
      </c>
      <c r="R402" s="27">
        <f t="shared" si="242"/>
        <v>2.0998116735515444E-2</v>
      </c>
      <c r="S402" s="98">
        <f t="shared" si="243"/>
        <v>0</v>
      </c>
      <c r="T402" s="17">
        <f t="shared" si="270"/>
        <v>255.93156481023328</v>
      </c>
      <c r="U402" s="17">
        <f t="shared" si="244"/>
        <v>7.1092101336175911E-2</v>
      </c>
      <c r="V402" s="17">
        <f t="shared" si="245"/>
        <v>71.813559235462819</v>
      </c>
      <c r="W402" s="17">
        <f t="shared" si="246"/>
        <v>68.941016866044308</v>
      </c>
      <c r="X402" s="17">
        <f t="shared" si="246"/>
        <v>66.18337619140253</v>
      </c>
      <c r="Y402" s="17">
        <f t="shared" si="247"/>
        <v>65.521542429488505</v>
      </c>
      <c r="Z402" s="17">
        <f>Y402/3600</f>
        <v>1.8200428452635697E-2</v>
      </c>
      <c r="AA402" s="17">
        <f>0.96*Y402</f>
        <v>62.900680732308963</v>
      </c>
      <c r="AB402" s="17">
        <f t="shared" si="248"/>
        <v>60.384653503016601</v>
      </c>
      <c r="AC402" s="17">
        <f t="shared" si="249"/>
        <v>57.365420827865769</v>
      </c>
      <c r="AD402" s="17">
        <f t="shared" si="250"/>
        <v>57.365420827865769</v>
      </c>
      <c r="AE402" s="17">
        <f t="shared" si="271"/>
        <v>1.5934839118851601E-2</v>
      </c>
      <c r="AF402" s="17">
        <f>T402-AD402</f>
        <v>198.56614398236752</v>
      </c>
      <c r="AG402" s="17">
        <f t="shared" si="251"/>
        <v>5.515726221732431E-2</v>
      </c>
      <c r="AH402" s="28">
        <f>0.5*'Ducati Panigale 1199 data'!$C$8*'WLTP class 3 v5'!F402^2</f>
        <v>0</v>
      </c>
      <c r="AI402" s="17">
        <f t="shared" si="252"/>
        <v>0</v>
      </c>
      <c r="AJ402" s="17" t="str">
        <f>IF(N402&lt;0, AI402, "0")</f>
        <v>0</v>
      </c>
      <c r="AK402" s="98">
        <f>AK401+AJ402</f>
        <v>855.77473611111122</v>
      </c>
      <c r="AL402" s="105">
        <f t="shared" si="253"/>
        <v>0.23771520447530867</v>
      </c>
      <c r="AM402" s="98">
        <f>IF(N402 &gt; 0, AI402, )</f>
        <v>0</v>
      </c>
      <c r="AN402" s="98">
        <f t="shared" si="272"/>
        <v>2593.7805416666665</v>
      </c>
      <c r="AO402" s="98">
        <f t="shared" si="254"/>
        <v>0.72049459490740742</v>
      </c>
      <c r="AP402" s="27">
        <f t="shared" si="255"/>
        <v>0</v>
      </c>
      <c r="AQ402" s="27">
        <f t="shared" si="256"/>
        <v>0</v>
      </c>
      <c r="AR402" s="27">
        <f t="shared" si="257"/>
        <v>0</v>
      </c>
      <c r="AS402" s="27">
        <f t="shared" si="258"/>
        <v>0</v>
      </c>
      <c r="AT402" s="27">
        <f t="shared" si="235"/>
        <v>0</v>
      </c>
      <c r="AU402" s="27">
        <f t="shared" si="235"/>
        <v>0</v>
      </c>
      <c r="AV402" s="27">
        <f t="shared" si="259"/>
        <v>0</v>
      </c>
      <c r="AW402" s="27">
        <f t="shared" si="260"/>
        <v>0</v>
      </c>
      <c r="AX402" s="27">
        <f t="shared" si="261"/>
        <v>0</v>
      </c>
      <c r="AY402" s="27">
        <f>AN402-AW402</f>
        <v>2593.7805416666665</v>
      </c>
      <c r="AZ402" s="110">
        <f t="shared" si="262"/>
        <v>0.72049459490740742</v>
      </c>
      <c r="BB402" s="65">
        <v>0</v>
      </c>
      <c r="BC402" s="83">
        <f t="shared" si="263"/>
        <v>0</v>
      </c>
      <c r="BD402" s="83">
        <f t="shared" si="264"/>
        <v>0</v>
      </c>
      <c r="BE402" s="83">
        <f t="shared" si="265"/>
        <v>0</v>
      </c>
      <c r="BF402" s="83">
        <f t="shared" si="266"/>
        <v>0</v>
      </c>
      <c r="BG402" s="83">
        <f t="shared" si="267"/>
        <v>0</v>
      </c>
    </row>
    <row r="403" spans="2:59">
      <c r="B403" s="9" t="s">
        <v>32</v>
      </c>
      <c r="C403" s="9">
        <v>392</v>
      </c>
      <c r="D403" s="9">
        <v>392</v>
      </c>
      <c r="E403" s="18">
        <v>0.5</v>
      </c>
      <c r="F403" s="66">
        <f t="shared" si="236"/>
        <v>0.1388888888888889</v>
      </c>
      <c r="G403" s="17">
        <f t="shared" si="268"/>
        <v>0.29166666666666669</v>
      </c>
      <c r="H403" s="17">
        <f t="shared" si="237"/>
        <v>196.5</v>
      </c>
      <c r="I403" s="28">
        <f>'Ducati Panigale 1199 data'!$C$8*G403</f>
        <v>81.083333333333343</v>
      </c>
      <c r="J403" s="28">
        <f>'Ducati Panigale 1199 data'!$C$8*'Ducati Panigale 1199 data'!$C$15*'Ducati Panigale 1199 data'!$C$10</f>
        <v>54.543600000000005</v>
      </c>
      <c r="K403" s="28">
        <f>(0.5*'Ducati Panigale 1199 data'!$C$12)*'Ducati Panigale 1199 data'!$C$14*'Ducati Panigale 1199 data'!$C$11*F403^2</f>
        <v>2.7293113425925931E-3</v>
      </c>
      <c r="L403" s="28">
        <f t="shared" si="238"/>
        <v>135.62966264467593</v>
      </c>
      <c r="M403" s="28">
        <f t="shared" si="234"/>
        <v>18.837453145093882</v>
      </c>
      <c r="N403" s="17">
        <f t="shared" si="239"/>
        <v>1.8837453145093882E-2</v>
      </c>
      <c r="O403" s="105">
        <f t="shared" si="240"/>
        <v>0</v>
      </c>
      <c r="P403" s="105">
        <f t="shared" si="241"/>
        <v>0</v>
      </c>
      <c r="Q403" s="105">
        <f t="shared" si="269"/>
        <v>75.593220247855598</v>
      </c>
      <c r="R403" s="27">
        <f t="shared" si="242"/>
        <v>2.0998116735515444E-2</v>
      </c>
      <c r="S403" s="98">
        <f t="shared" si="243"/>
        <v>1.8837453145093882E-2</v>
      </c>
      <c r="T403" s="17">
        <f t="shared" si="270"/>
        <v>255.95040226337838</v>
      </c>
      <c r="U403" s="17">
        <f t="shared" si="244"/>
        <v>7.109733396204955E-2</v>
      </c>
      <c r="V403" s="17">
        <f t="shared" si="245"/>
        <v>71.813559235462819</v>
      </c>
      <c r="W403" s="17">
        <f t="shared" si="246"/>
        <v>68.941016866044308</v>
      </c>
      <c r="X403" s="17">
        <f t="shared" si="246"/>
        <v>66.18337619140253</v>
      </c>
      <c r="Y403" s="17">
        <f t="shared" si="247"/>
        <v>65.521542429488505</v>
      </c>
      <c r="Z403" s="17">
        <f>Y403/3600</f>
        <v>1.8200428452635697E-2</v>
      </c>
      <c r="AA403" s="17">
        <f>0.96*Y403</f>
        <v>62.900680732308963</v>
      </c>
      <c r="AB403" s="17">
        <f t="shared" si="248"/>
        <v>60.384653503016601</v>
      </c>
      <c r="AC403" s="17">
        <f t="shared" si="249"/>
        <v>57.365420827865769</v>
      </c>
      <c r="AD403" s="17">
        <f t="shared" si="250"/>
        <v>57.365420827865769</v>
      </c>
      <c r="AE403" s="17">
        <f t="shared" si="271"/>
        <v>1.5934839118851601E-2</v>
      </c>
      <c r="AF403" s="17">
        <f>T403-AD403</f>
        <v>198.58498143551262</v>
      </c>
      <c r="AG403" s="17">
        <f t="shared" si="251"/>
        <v>5.5162494843197948E-2</v>
      </c>
      <c r="AH403" s="28">
        <f>0.5*'Ducati Panigale 1199 data'!$C$8*'WLTP class 3 v5'!F403^2</f>
        <v>2.6813271604938276</v>
      </c>
      <c r="AI403" s="17">
        <f t="shared" si="252"/>
        <v>2.6813271604938277E-3</v>
      </c>
      <c r="AJ403" s="17" t="str">
        <f>IF(N403&lt;0, AI403, "0")</f>
        <v>0</v>
      </c>
      <c r="AK403" s="98">
        <f>AK402+AJ403</f>
        <v>855.77473611111122</v>
      </c>
      <c r="AL403" s="105">
        <f t="shared" si="253"/>
        <v>0.23771520447530867</v>
      </c>
      <c r="AM403" s="98">
        <f>IF(N403 &gt; 0, AI403, )</f>
        <v>2.6813271604938277E-3</v>
      </c>
      <c r="AN403" s="98">
        <f t="shared" si="272"/>
        <v>2593.7832229938272</v>
      </c>
      <c r="AO403" s="98">
        <f t="shared" si="254"/>
        <v>0.7204953397205075</v>
      </c>
      <c r="AP403" s="27">
        <f t="shared" si="255"/>
        <v>0</v>
      </c>
      <c r="AQ403" s="27">
        <f t="shared" si="256"/>
        <v>0</v>
      </c>
      <c r="AR403" s="27">
        <f t="shared" si="257"/>
        <v>0</v>
      </c>
      <c r="AS403" s="27">
        <f t="shared" si="258"/>
        <v>0</v>
      </c>
      <c r="AT403" s="27">
        <f t="shared" si="235"/>
        <v>0</v>
      </c>
      <c r="AU403" s="27">
        <f t="shared" si="235"/>
        <v>0</v>
      </c>
      <c r="AV403" s="27">
        <f t="shared" si="259"/>
        <v>0</v>
      </c>
      <c r="AW403" s="27">
        <f t="shared" si="260"/>
        <v>0</v>
      </c>
      <c r="AX403" s="27">
        <f t="shared" si="261"/>
        <v>0</v>
      </c>
      <c r="AY403" s="27">
        <f>AN403-AW403</f>
        <v>2593.7832229938272</v>
      </c>
      <c r="AZ403" s="110">
        <f t="shared" si="262"/>
        <v>0.7204953397205075</v>
      </c>
      <c r="BB403" s="65">
        <v>0</v>
      </c>
      <c r="BC403" s="83">
        <f t="shared" si="263"/>
        <v>0</v>
      </c>
      <c r="BD403" s="83">
        <f t="shared" si="264"/>
        <v>0</v>
      </c>
      <c r="BE403" s="83">
        <f t="shared" si="265"/>
        <v>0</v>
      </c>
      <c r="BF403" s="83">
        <f t="shared" si="266"/>
        <v>0</v>
      </c>
      <c r="BG403" s="83">
        <f t="shared" si="267"/>
        <v>0</v>
      </c>
    </row>
    <row r="404" spans="2:59">
      <c r="B404" s="9" t="s">
        <v>32</v>
      </c>
      <c r="C404" s="9">
        <v>393</v>
      </c>
      <c r="D404" s="9">
        <v>393</v>
      </c>
      <c r="E404" s="18">
        <v>2.1</v>
      </c>
      <c r="F404" s="66">
        <f t="shared" si="236"/>
        <v>0.58333333333333337</v>
      </c>
      <c r="G404" s="17">
        <f t="shared" si="268"/>
        <v>0.59722222222222221</v>
      </c>
      <c r="H404" s="17">
        <f t="shared" si="237"/>
        <v>197</v>
      </c>
      <c r="I404" s="28">
        <f>'Ducati Panigale 1199 data'!$C$8*G404</f>
        <v>166.02777777777777</v>
      </c>
      <c r="J404" s="28">
        <f>'Ducati Panigale 1199 data'!$C$8*'Ducati Panigale 1199 data'!$C$15*'Ducati Panigale 1199 data'!$C$10</f>
        <v>54.543600000000005</v>
      </c>
      <c r="K404" s="28">
        <f>(0.5*'Ducati Panigale 1199 data'!$C$12)*'Ducati Panigale 1199 data'!$C$14*'Ducati Panigale 1199 data'!$C$11*F404^2</f>
        <v>4.8145052083333348E-2</v>
      </c>
      <c r="L404" s="28">
        <f t="shared" si="238"/>
        <v>220.6195228298611</v>
      </c>
      <c r="M404" s="28">
        <f t="shared" si="234"/>
        <v>128.69472165075231</v>
      </c>
      <c r="N404" s="17">
        <f t="shared" si="239"/>
        <v>0.12869472165075233</v>
      </c>
      <c r="O404" s="105">
        <f t="shared" si="240"/>
        <v>0</v>
      </c>
      <c r="P404" s="105">
        <f t="shared" si="241"/>
        <v>0</v>
      </c>
      <c r="Q404" s="105">
        <f t="shared" si="269"/>
        <v>75.593220247855598</v>
      </c>
      <c r="R404" s="27">
        <f t="shared" si="242"/>
        <v>2.0998116735515444E-2</v>
      </c>
      <c r="S404" s="98">
        <f t="shared" si="243"/>
        <v>0.12869472165075233</v>
      </c>
      <c r="T404" s="17">
        <f t="shared" si="270"/>
        <v>256.07909698502914</v>
      </c>
      <c r="U404" s="17">
        <f t="shared" si="244"/>
        <v>7.1133082495841424E-2</v>
      </c>
      <c r="V404" s="17">
        <f t="shared" si="245"/>
        <v>71.813559235462819</v>
      </c>
      <c r="W404" s="17">
        <f t="shared" si="246"/>
        <v>68.941016866044308</v>
      </c>
      <c r="X404" s="17">
        <f t="shared" si="246"/>
        <v>66.18337619140253</v>
      </c>
      <c r="Y404" s="17">
        <f t="shared" si="247"/>
        <v>65.521542429488505</v>
      </c>
      <c r="Z404" s="17">
        <f>Y404/3600</f>
        <v>1.8200428452635697E-2</v>
      </c>
      <c r="AA404" s="17">
        <f>0.96*Y404</f>
        <v>62.900680732308963</v>
      </c>
      <c r="AB404" s="17">
        <f t="shared" si="248"/>
        <v>60.384653503016601</v>
      </c>
      <c r="AC404" s="17">
        <f t="shared" si="249"/>
        <v>57.365420827865769</v>
      </c>
      <c r="AD404" s="17">
        <f t="shared" si="250"/>
        <v>57.365420827865769</v>
      </c>
      <c r="AE404" s="17">
        <f t="shared" si="271"/>
        <v>1.5934839118851601E-2</v>
      </c>
      <c r="AF404" s="17">
        <f>T404-AD404</f>
        <v>198.71367615716338</v>
      </c>
      <c r="AG404" s="17">
        <f t="shared" si="251"/>
        <v>5.5198243376989829E-2</v>
      </c>
      <c r="AH404" s="28">
        <f>0.5*'Ducati Panigale 1199 data'!$C$8*'WLTP class 3 v5'!F404^2</f>
        <v>47.298611111111121</v>
      </c>
      <c r="AI404" s="17">
        <f t="shared" si="252"/>
        <v>4.7298611111111125E-2</v>
      </c>
      <c r="AJ404" s="17" t="str">
        <f>IF(N404&lt;0, AI404, "0")</f>
        <v>0</v>
      </c>
      <c r="AK404" s="98">
        <f>AK403+AJ404</f>
        <v>855.77473611111122</v>
      </c>
      <c r="AL404" s="105">
        <f t="shared" si="253"/>
        <v>0.23771520447530867</v>
      </c>
      <c r="AM404" s="98">
        <f>IF(N404 &gt; 0, AI404, )</f>
        <v>4.7298611111111125E-2</v>
      </c>
      <c r="AN404" s="98">
        <f t="shared" si="272"/>
        <v>2593.8305216049384</v>
      </c>
      <c r="AO404" s="98">
        <f t="shared" si="254"/>
        <v>0.72050847822359398</v>
      </c>
      <c r="AP404" s="27">
        <f t="shared" si="255"/>
        <v>0</v>
      </c>
      <c r="AQ404" s="27">
        <f t="shared" si="256"/>
        <v>0</v>
      </c>
      <c r="AR404" s="27">
        <f t="shared" si="257"/>
        <v>0</v>
      </c>
      <c r="AS404" s="27">
        <f t="shared" si="258"/>
        <v>0</v>
      </c>
      <c r="AT404" s="27">
        <f t="shared" si="235"/>
        <v>0</v>
      </c>
      <c r="AU404" s="27">
        <f t="shared" si="235"/>
        <v>0</v>
      </c>
      <c r="AV404" s="27">
        <f t="shared" si="259"/>
        <v>0</v>
      </c>
      <c r="AW404" s="27">
        <f t="shared" si="260"/>
        <v>0</v>
      </c>
      <c r="AX404" s="27">
        <f t="shared" si="261"/>
        <v>0</v>
      </c>
      <c r="AY404" s="27">
        <f>AN404-AW404</f>
        <v>2593.8305216049384</v>
      </c>
      <c r="AZ404" s="110">
        <f t="shared" si="262"/>
        <v>0.72050847822359398</v>
      </c>
      <c r="BB404" s="65">
        <v>0</v>
      </c>
      <c r="BC404" s="83">
        <f t="shared" si="263"/>
        <v>0</v>
      </c>
      <c r="BD404" s="83">
        <f t="shared" si="264"/>
        <v>0</v>
      </c>
      <c r="BE404" s="83">
        <f t="shared" si="265"/>
        <v>0</v>
      </c>
      <c r="BF404" s="83">
        <f t="shared" si="266"/>
        <v>0</v>
      </c>
      <c r="BG404" s="83">
        <f t="shared" si="267"/>
        <v>0</v>
      </c>
    </row>
    <row r="405" spans="2:59">
      <c r="B405" s="9" t="s">
        <v>32</v>
      </c>
      <c r="C405" s="9">
        <v>394</v>
      </c>
      <c r="D405" s="9">
        <v>394</v>
      </c>
      <c r="E405" s="18">
        <v>4.8</v>
      </c>
      <c r="F405" s="66">
        <f t="shared" si="236"/>
        <v>1.3333333333333333</v>
      </c>
      <c r="G405" s="17">
        <f t="shared" si="268"/>
        <v>0.86111111111111127</v>
      </c>
      <c r="H405" s="17">
        <f t="shared" si="237"/>
        <v>197.5</v>
      </c>
      <c r="I405" s="28">
        <f>'Ducati Panigale 1199 data'!$C$8*G405</f>
        <v>239.38888888888894</v>
      </c>
      <c r="J405" s="28">
        <f>'Ducati Panigale 1199 data'!$C$8*'Ducati Panigale 1199 data'!$C$15*'Ducati Panigale 1199 data'!$C$10</f>
        <v>54.543600000000005</v>
      </c>
      <c r="K405" s="28">
        <f>(0.5*'Ducati Panigale 1199 data'!$C$12)*'Ducati Panigale 1199 data'!$C$14*'Ducati Panigale 1199 data'!$C$11*F405^2</f>
        <v>0.25153333333333333</v>
      </c>
      <c r="L405" s="28">
        <f t="shared" si="238"/>
        <v>294.18402222222227</v>
      </c>
      <c r="M405" s="28">
        <f t="shared" si="234"/>
        <v>392.24536296296299</v>
      </c>
      <c r="N405" s="17">
        <f t="shared" si="239"/>
        <v>0.39224536296296297</v>
      </c>
      <c r="O405" s="105">
        <f t="shared" si="240"/>
        <v>0</v>
      </c>
      <c r="P405" s="105">
        <f t="shared" si="241"/>
        <v>0</v>
      </c>
      <c r="Q405" s="105">
        <f t="shared" si="269"/>
        <v>75.593220247855598</v>
      </c>
      <c r="R405" s="27">
        <f t="shared" si="242"/>
        <v>2.0998116735515444E-2</v>
      </c>
      <c r="S405" s="98">
        <f t="shared" si="243"/>
        <v>0.39224536296296297</v>
      </c>
      <c r="T405" s="17">
        <f t="shared" si="270"/>
        <v>256.47134234799211</v>
      </c>
      <c r="U405" s="17">
        <f t="shared" si="244"/>
        <v>7.1242039541108915E-2</v>
      </c>
      <c r="V405" s="17">
        <f t="shared" si="245"/>
        <v>71.813559235462819</v>
      </c>
      <c r="W405" s="17">
        <f t="shared" si="246"/>
        <v>68.941016866044308</v>
      </c>
      <c r="X405" s="17">
        <f t="shared" si="246"/>
        <v>66.18337619140253</v>
      </c>
      <c r="Y405" s="17">
        <f t="shared" si="247"/>
        <v>65.521542429488505</v>
      </c>
      <c r="Z405" s="17">
        <f>Y405/3600</f>
        <v>1.8200428452635697E-2</v>
      </c>
      <c r="AA405" s="17">
        <f>0.96*Y405</f>
        <v>62.900680732308963</v>
      </c>
      <c r="AB405" s="17">
        <f t="shared" si="248"/>
        <v>60.384653503016601</v>
      </c>
      <c r="AC405" s="17">
        <f t="shared" si="249"/>
        <v>57.365420827865769</v>
      </c>
      <c r="AD405" s="17">
        <f t="shared" si="250"/>
        <v>57.365420827865769</v>
      </c>
      <c r="AE405" s="17">
        <f t="shared" si="271"/>
        <v>1.5934839118851601E-2</v>
      </c>
      <c r="AF405" s="17">
        <f>T405-AD405</f>
        <v>199.10592152012634</v>
      </c>
      <c r="AG405" s="17">
        <f t="shared" si="251"/>
        <v>5.530720042225732E-2</v>
      </c>
      <c r="AH405" s="28">
        <f>0.5*'Ducati Panigale 1199 data'!$C$8*'WLTP class 3 v5'!F405^2</f>
        <v>247.11111111111109</v>
      </c>
      <c r="AI405" s="17">
        <f t="shared" si="252"/>
        <v>0.24711111111111109</v>
      </c>
      <c r="AJ405" s="17" t="str">
        <f>IF(N405&lt;0, AI405, "0")</f>
        <v>0</v>
      </c>
      <c r="AK405" s="98">
        <f>AK404+AJ405</f>
        <v>855.77473611111122</v>
      </c>
      <c r="AL405" s="105">
        <f t="shared" si="253"/>
        <v>0.23771520447530867</v>
      </c>
      <c r="AM405" s="98">
        <f>IF(N405 &gt; 0, AI405, )</f>
        <v>0.24711111111111109</v>
      </c>
      <c r="AN405" s="98">
        <f t="shared" si="272"/>
        <v>2594.0776327160497</v>
      </c>
      <c r="AO405" s="98">
        <f t="shared" si="254"/>
        <v>0.72057712019890274</v>
      </c>
      <c r="AP405" s="27">
        <f t="shared" si="255"/>
        <v>0</v>
      </c>
      <c r="AQ405" s="27">
        <f t="shared" si="256"/>
        <v>0</v>
      </c>
      <c r="AR405" s="27">
        <f t="shared" si="257"/>
        <v>0</v>
      </c>
      <c r="AS405" s="27">
        <f t="shared" si="258"/>
        <v>0</v>
      </c>
      <c r="AT405" s="27">
        <f t="shared" si="235"/>
        <v>0</v>
      </c>
      <c r="AU405" s="27">
        <f t="shared" si="235"/>
        <v>0</v>
      </c>
      <c r="AV405" s="27">
        <f t="shared" si="259"/>
        <v>0</v>
      </c>
      <c r="AW405" s="27">
        <f t="shared" si="260"/>
        <v>0</v>
      </c>
      <c r="AX405" s="27">
        <f t="shared" si="261"/>
        <v>0</v>
      </c>
      <c r="AY405" s="27">
        <f>AN405-AW405</f>
        <v>2594.0776327160497</v>
      </c>
      <c r="AZ405" s="110">
        <f t="shared" si="262"/>
        <v>0.72057712019890274</v>
      </c>
      <c r="BB405" s="65">
        <v>0</v>
      </c>
      <c r="BC405" s="83">
        <f t="shared" si="263"/>
        <v>0</v>
      </c>
      <c r="BD405" s="83">
        <f t="shared" si="264"/>
        <v>0</v>
      </c>
      <c r="BE405" s="83">
        <f t="shared" si="265"/>
        <v>0</v>
      </c>
      <c r="BF405" s="83">
        <f t="shared" si="266"/>
        <v>0</v>
      </c>
      <c r="BG405" s="83">
        <f t="shared" si="267"/>
        <v>0</v>
      </c>
    </row>
    <row r="406" spans="2:59">
      <c r="B406" s="9" t="s">
        <v>32</v>
      </c>
      <c r="C406" s="9">
        <v>395</v>
      </c>
      <c r="D406" s="9">
        <v>395</v>
      </c>
      <c r="E406" s="18">
        <v>8.3000000000000007</v>
      </c>
      <c r="F406" s="66">
        <f t="shared" si="236"/>
        <v>2.3055555555555554</v>
      </c>
      <c r="G406" s="17">
        <f t="shared" si="268"/>
        <v>1.0416666666666667</v>
      </c>
      <c r="H406" s="17">
        <f t="shared" si="237"/>
        <v>198</v>
      </c>
      <c r="I406" s="28">
        <f>'Ducati Panigale 1199 data'!$C$8*G406</f>
        <v>289.58333333333337</v>
      </c>
      <c r="J406" s="28">
        <f>'Ducati Panigale 1199 data'!$C$8*'Ducati Panigale 1199 data'!$C$15*'Ducati Panigale 1199 data'!$C$10</f>
        <v>54.543600000000005</v>
      </c>
      <c r="K406" s="28">
        <f>(0.5*'Ducati Panigale 1199 data'!$C$12)*'Ducati Panigale 1199 data'!$C$14*'Ducati Panigale 1199 data'!$C$11*F406^2</f>
        <v>0.75208903356481471</v>
      </c>
      <c r="L406" s="28">
        <f t="shared" si="238"/>
        <v>344.8790223668982</v>
      </c>
      <c r="M406" s="28">
        <f t="shared" si="234"/>
        <v>795.1377460125708</v>
      </c>
      <c r="N406" s="17">
        <f t="shared" si="239"/>
        <v>0.79513774601257081</v>
      </c>
      <c r="O406" s="105">
        <f t="shared" si="240"/>
        <v>0</v>
      </c>
      <c r="P406" s="105">
        <f t="shared" si="241"/>
        <v>0</v>
      </c>
      <c r="Q406" s="105">
        <f t="shared" si="269"/>
        <v>75.593220247855598</v>
      </c>
      <c r="R406" s="27">
        <f t="shared" si="242"/>
        <v>2.0998116735515444E-2</v>
      </c>
      <c r="S406" s="98">
        <f t="shared" si="243"/>
        <v>0.79513774601257081</v>
      </c>
      <c r="T406" s="17">
        <f t="shared" si="270"/>
        <v>257.26648009400469</v>
      </c>
      <c r="U406" s="17">
        <f t="shared" si="244"/>
        <v>7.1462911137223528E-2</v>
      </c>
      <c r="V406" s="17">
        <f t="shared" si="245"/>
        <v>71.813559235462819</v>
      </c>
      <c r="W406" s="17">
        <f t="shared" si="246"/>
        <v>68.941016866044308</v>
      </c>
      <c r="X406" s="17">
        <f t="shared" si="246"/>
        <v>66.18337619140253</v>
      </c>
      <c r="Y406" s="17">
        <f t="shared" si="247"/>
        <v>65.521542429488505</v>
      </c>
      <c r="Z406" s="17">
        <f>Y406/3600</f>
        <v>1.8200428452635697E-2</v>
      </c>
      <c r="AA406" s="17">
        <f>0.96*Y406</f>
        <v>62.900680732308963</v>
      </c>
      <c r="AB406" s="17">
        <f t="shared" si="248"/>
        <v>60.384653503016601</v>
      </c>
      <c r="AC406" s="17">
        <f t="shared" si="249"/>
        <v>57.365420827865769</v>
      </c>
      <c r="AD406" s="17">
        <f t="shared" si="250"/>
        <v>57.365420827865769</v>
      </c>
      <c r="AE406" s="17">
        <f t="shared" si="271"/>
        <v>1.5934839118851601E-2</v>
      </c>
      <c r="AF406" s="17">
        <f>T406-AD406</f>
        <v>199.90105926613893</v>
      </c>
      <c r="AG406" s="17">
        <f t="shared" si="251"/>
        <v>5.5528072018371927E-2</v>
      </c>
      <c r="AH406" s="28">
        <f>0.5*'Ducati Panigale 1199 data'!$C$8*'WLTP class 3 v5'!F406^2</f>
        <v>738.86651234567887</v>
      </c>
      <c r="AI406" s="17">
        <f t="shared" si="252"/>
        <v>0.73886651234567891</v>
      </c>
      <c r="AJ406" s="17" t="str">
        <f>IF(N406&lt;0, AI406, "0")</f>
        <v>0</v>
      </c>
      <c r="AK406" s="98">
        <f>AK405+AJ406</f>
        <v>855.77473611111122</v>
      </c>
      <c r="AL406" s="105">
        <f t="shared" si="253"/>
        <v>0.23771520447530867</v>
      </c>
      <c r="AM406" s="98">
        <f>IF(N406 &gt; 0, AI406, )</f>
        <v>0.73886651234567891</v>
      </c>
      <c r="AN406" s="98">
        <f t="shared" si="272"/>
        <v>2594.8164992283955</v>
      </c>
      <c r="AO406" s="98">
        <f t="shared" si="254"/>
        <v>0.7207823608967765</v>
      </c>
      <c r="AP406" s="27">
        <f t="shared" si="255"/>
        <v>0</v>
      </c>
      <c r="AQ406" s="27">
        <f t="shared" si="256"/>
        <v>0</v>
      </c>
      <c r="AR406" s="27">
        <f t="shared" si="257"/>
        <v>0</v>
      </c>
      <c r="AS406" s="27">
        <f t="shared" si="258"/>
        <v>0</v>
      </c>
      <c r="AT406" s="27">
        <f t="shared" si="235"/>
        <v>0</v>
      </c>
      <c r="AU406" s="27">
        <f t="shared" si="235"/>
        <v>0</v>
      </c>
      <c r="AV406" s="27">
        <f t="shared" si="259"/>
        <v>0</v>
      </c>
      <c r="AW406" s="27">
        <f t="shared" si="260"/>
        <v>0</v>
      </c>
      <c r="AX406" s="27">
        <f t="shared" si="261"/>
        <v>0</v>
      </c>
      <c r="AY406" s="27">
        <f>AN406-AW406</f>
        <v>2594.8164992283955</v>
      </c>
      <c r="AZ406" s="110">
        <f t="shared" si="262"/>
        <v>0.7207823608967765</v>
      </c>
      <c r="BB406" s="65">
        <v>0</v>
      </c>
      <c r="BC406" s="83">
        <f t="shared" si="263"/>
        <v>0</v>
      </c>
      <c r="BD406" s="83">
        <f t="shared" si="264"/>
        <v>0</v>
      </c>
      <c r="BE406" s="83">
        <f t="shared" si="265"/>
        <v>0</v>
      </c>
      <c r="BF406" s="83">
        <f t="shared" si="266"/>
        <v>0</v>
      </c>
      <c r="BG406" s="83">
        <f t="shared" si="267"/>
        <v>0</v>
      </c>
    </row>
    <row r="407" spans="2:59">
      <c r="B407" s="9" t="s">
        <v>32</v>
      </c>
      <c r="C407" s="9">
        <v>396</v>
      </c>
      <c r="D407" s="9">
        <v>396</v>
      </c>
      <c r="E407" s="18">
        <v>12.3</v>
      </c>
      <c r="F407" s="66">
        <f t="shared" si="236"/>
        <v>3.4166666666666665</v>
      </c>
      <c r="G407" s="17">
        <f t="shared" si="268"/>
        <v>1.1527777777777779</v>
      </c>
      <c r="H407" s="17">
        <f t="shared" si="237"/>
        <v>198.5</v>
      </c>
      <c r="I407" s="28">
        <f>'Ducati Panigale 1199 data'!$C$8*G407</f>
        <v>320.47222222222223</v>
      </c>
      <c r="J407" s="28">
        <f>'Ducati Panigale 1199 data'!$C$8*'Ducati Panigale 1199 data'!$C$15*'Ducati Panigale 1199 data'!$C$10</f>
        <v>54.543600000000005</v>
      </c>
      <c r="K407" s="28">
        <f>(0.5*'Ducati Panigale 1199 data'!$C$12)*'Ducati Panigale 1199 data'!$C$14*'Ducati Panigale 1199 data'!$C$11*F407^2</f>
        <v>1.6516700520833334</v>
      </c>
      <c r="L407" s="28">
        <f t="shared" si="238"/>
        <v>376.66749227430557</v>
      </c>
      <c r="M407" s="28">
        <f t="shared" si="234"/>
        <v>1286.947265270544</v>
      </c>
      <c r="N407" s="17">
        <f t="shared" si="239"/>
        <v>1.286947265270544</v>
      </c>
      <c r="O407" s="105">
        <f t="shared" si="240"/>
        <v>0</v>
      </c>
      <c r="P407" s="105">
        <f t="shared" si="241"/>
        <v>0</v>
      </c>
      <c r="Q407" s="105">
        <f t="shared" si="269"/>
        <v>75.593220247855598</v>
      </c>
      <c r="R407" s="27">
        <f t="shared" si="242"/>
        <v>2.0998116735515444E-2</v>
      </c>
      <c r="S407" s="98">
        <f t="shared" si="243"/>
        <v>1.286947265270544</v>
      </c>
      <c r="T407" s="17">
        <f t="shared" si="270"/>
        <v>258.55342735927525</v>
      </c>
      <c r="U407" s="17">
        <f t="shared" si="244"/>
        <v>7.1820396488687571E-2</v>
      </c>
      <c r="V407" s="17">
        <f t="shared" si="245"/>
        <v>71.813559235462819</v>
      </c>
      <c r="W407" s="17">
        <f t="shared" si="246"/>
        <v>68.941016866044308</v>
      </c>
      <c r="X407" s="17">
        <f t="shared" si="246"/>
        <v>66.18337619140253</v>
      </c>
      <c r="Y407" s="17">
        <f t="shared" si="247"/>
        <v>65.521542429488505</v>
      </c>
      <c r="Z407" s="17">
        <f>Y407/3600</f>
        <v>1.8200428452635697E-2</v>
      </c>
      <c r="AA407" s="17">
        <f>0.96*Y407</f>
        <v>62.900680732308963</v>
      </c>
      <c r="AB407" s="17">
        <f t="shared" si="248"/>
        <v>60.384653503016601</v>
      </c>
      <c r="AC407" s="17">
        <f t="shared" si="249"/>
        <v>57.365420827865769</v>
      </c>
      <c r="AD407" s="17">
        <f t="shared" si="250"/>
        <v>57.365420827865769</v>
      </c>
      <c r="AE407" s="17">
        <f t="shared" si="271"/>
        <v>1.5934839118851601E-2</v>
      </c>
      <c r="AF407" s="17">
        <f>T407-AD407</f>
        <v>201.18800653140948</v>
      </c>
      <c r="AG407" s="17">
        <f t="shared" si="251"/>
        <v>5.588555736983597E-2</v>
      </c>
      <c r="AH407" s="28">
        <f>0.5*'Ducati Panigale 1199 data'!$C$8*'WLTP class 3 v5'!F407^2</f>
        <v>1622.6319444444443</v>
      </c>
      <c r="AI407" s="17">
        <f t="shared" si="252"/>
        <v>1.6226319444444444</v>
      </c>
      <c r="AJ407" s="17" t="str">
        <f>IF(N407&lt;0, AI407, "0")</f>
        <v>0</v>
      </c>
      <c r="AK407" s="98">
        <f>AK406+AJ407</f>
        <v>855.77473611111122</v>
      </c>
      <c r="AL407" s="105">
        <f t="shared" si="253"/>
        <v>0.23771520447530867</v>
      </c>
      <c r="AM407" s="98">
        <f>IF(N407 &gt; 0, AI407, )</f>
        <v>1.6226319444444444</v>
      </c>
      <c r="AN407" s="98">
        <f t="shared" si="272"/>
        <v>2596.43913117284</v>
      </c>
      <c r="AO407" s="98">
        <f t="shared" si="254"/>
        <v>0.72123309199245556</v>
      </c>
      <c r="AP407" s="27">
        <f t="shared" si="255"/>
        <v>0</v>
      </c>
      <c r="AQ407" s="27">
        <f t="shared" si="256"/>
        <v>0</v>
      </c>
      <c r="AR407" s="27">
        <f t="shared" si="257"/>
        <v>0</v>
      </c>
      <c r="AS407" s="27">
        <f t="shared" si="258"/>
        <v>0</v>
      </c>
      <c r="AT407" s="27">
        <f t="shared" si="235"/>
        <v>0</v>
      </c>
      <c r="AU407" s="27">
        <f t="shared" si="235"/>
        <v>0</v>
      </c>
      <c r="AV407" s="27">
        <f t="shared" si="259"/>
        <v>0</v>
      </c>
      <c r="AW407" s="27">
        <f t="shared" si="260"/>
        <v>0</v>
      </c>
      <c r="AX407" s="27">
        <f t="shared" si="261"/>
        <v>0</v>
      </c>
      <c r="AY407" s="27">
        <f>AN407-AW407</f>
        <v>2596.43913117284</v>
      </c>
      <c r="AZ407" s="110">
        <f t="shared" si="262"/>
        <v>0.72123309199245556</v>
      </c>
      <c r="BB407" s="65">
        <v>0</v>
      </c>
      <c r="BC407" s="83">
        <f t="shared" si="263"/>
        <v>0</v>
      </c>
      <c r="BD407" s="83">
        <f t="shared" si="264"/>
        <v>0</v>
      </c>
      <c r="BE407" s="83">
        <f t="shared" si="265"/>
        <v>0</v>
      </c>
      <c r="BF407" s="83">
        <f t="shared" si="266"/>
        <v>0</v>
      </c>
      <c r="BG407" s="83">
        <f t="shared" si="267"/>
        <v>0</v>
      </c>
    </row>
    <row r="408" spans="2:59">
      <c r="B408" s="9" t="s">
        <v>32</v>
      </c>
      <c r="C408" s="9">
        <v>397</v>
      </c>
      <c r="D408" s="9">
        <v>397</v>
      </c>
      <c r="E408" s="18">
        <v>16.600000000000001</v>
      </c>
      <c r="F408" s="66">
        <f t="shared" si="236"/>
        <v>4.6111111111111107</v>
      </c>
      <c r="G408" s="17">
        <f t="shared" si="268"/>
        <v>1.1944444444444442</v>
      </c>
      <c r="H408" s="17">
        <f t="shared" si="237"/>
        <v>199</v>
      </c>
      <c r="I408" s="28">
        <f>'Ducati Panigale 1199 data'!$C$8*G408</f>
        <v>332.05555555555549</v>
      </c>
      <c r="J408" s="28">
        <f>'Ducati Panigale 1199 data'!$C$8*'Ducati Panigale 1199 data'!$C$15*'Ducati Panigale 1199 data'!$C$10</f>
        <v>54.543600000000005</v>
      </c>
      <c r="K408" s="28">
        <f>(0.5*'Ducati Panigale 1199 data'!$C$12)*'Ducati Panigale 1199 data'!$C$14*'Ducati Panigale 1199 data'!$C$11*F408^2</f>
        <v>3.0083561342592589</v>
      </c>
      <c r="L408" s="28">
        <f t="shared" si="238"/>
        <v>389.60751168981477</v>
      </c>
      <c r="M408" s="28">
        <f t="shared" si="234"/>
        <v>1796.5235261252569</v>
      </c>
      <c r="N408" s="17">
        <f t="shared" si="239"/>
        <v>1.796523526125257</v>
      </c>
      <c r="O408" s="105">
        <f t="shared" si="240"/>
        <v>0</v>
      </c>
      <c r="P408" s="105">
        <f t="shared" si="241"/>
        <v>0</v>
      </c>
      <c r="Q408" s="105">
        <f t="shared" si="269"/>
        <v>75.593220247855598</v>
      </c>
      <c r="R408" s="27">
        <f t="shared" si="242"/>
        <v>2.0998116735515444E-2</v>
      </c>
      <c r="S408" s="98">
        <f t="shared" si="243"/>
        <v>1.796523526125257</v>
      </c>
      <c r="T408" s="17">
        <f t="shared" si="270"/>
        <v>260.34995088540052</v>
      </c>
      <c r="U408" s="17">
        <f t="shared" si="244"/>
        <v>7.2319430801500148E-2</v>
      </c>
      <c r="V408" s="17">
        <f t="shared" si="245"/>
        <v>71.813559235462819</v>
      </c>
      <c r="W408" s="17">
        <f t="shared" si="246"/>
        <v>68.941016866044308</v>
      </c>
      <c r="X408" s="17">
        <f t="shared" si="246"/>
        <v>66.18337619140253</v>
      </c>
      <c r="Y408" s="17">
        <f t="shared" si="247"/>
        <v>65.521542429488505</v>
      </c>
      <c r="Z408" s="17">
        <f>Y408/3600</f>
        <v>1.8200428452635697E-2</v>
      </c>
      <c r="AA408" s="17">
        <f>0.96*Y408</f>
        <v>62.900680732308963</v>
      </c>
      <c r="AB408" s="17">
        <f t="shared" si="248"/>
        <v>60.384653503016601</v>
      </c>
      <c r="AC408" s="17">
        <f t="shared" si="249"/>
        <v>57.365420827865769</v>
      </c>
      <c r="AD408" s="17">
        <f t="shared" si="250"/>
        <v>57.365420827865769</v>
      </c>
      <c r="AE408" s="17">
        <f t="shared" si="271"/>
        <v>1.5934839118851601E-2</v>
      </c>
      <c r="AF408" s="17">
        <f>T408-AD408</f>
        <v>202.98453005753476</v>
      </c>
      <c r="AG408" s="17">
        <f t="shared" si="251"/>
        <v>5.638459168264854E-2</v>
      </c>
      <c r="AH408" s="28">
        <f>0.5*'Ducati Panigale 1199 data'!$C$8*'WLTP class 3 v5'!F408^2</f>
        <v>2955.4660493827155</v>
      </c>
      <c r="AI408" s="17">
        <f t="shared" si="252"/>
        <v>2.9554660493827156</v>
      </c>
      <c r="AJ408" s="17" t="str">
        <f>IF(N408&lt;0, AI408, "0")</f>
        <v>0</v>
      </c>
      <c r="AK408" s="98">
        <f>AK407+AJ408</f>
        <v>855.77473611111122</v>
      </c>
      <c r="AL408" s="105">
        <f t="shared" si="253"/>
        <v>0.23771520447530867</v>
      </c>
      <c r="AM408" s="98">
        <f>IF(N408 &gt; 0, AI408, )</f>
        <v>2.9554660493827156</v>
      </c>
      <c r="AN408" s="98">
        <f t="shared" si="272"/>
        <v>2599.3945972222227</v>
      </c>
      <c r="AO408" s="98">
        <f t="shared" si="254"/>
        <v>0.72205405478395079</v>
      </c>
      <c r="AP408" s="27">
        <f t="shared" si="255"/>
        <v>0</v>
      </c>
      <c r="AQ408" s="27">
        <f t="shared" si="256"/>
        <v>0</v>
      </c>
      <c r="AR408" s="27">
        <f t="shared" si="257"/>
        <v>0</v>
      </c>
      <c r="AS408" s="27">
        <f t="shared" si="258"/>
        <v>0</v>
      </c>
      <c r="AT408" s="27">
        <f t="shared" si="235"/>
        <v>0</v>
      </c>
      <c r="AU408" s="27">
        <f t="shared" si="235"/>
        <v>0</v>
      </c>
      <c r="AV408" s="27">
        <f t="shared" si="259"/>
        <v>0</v>
      </c>
      <c r="AW408" s="27">
        <f t="shared" si="260"/>
        <v>0</v>
      </c>
      <c r="AX408" s="27">
        <f t="shared" si="261"/>
        <v>0</v>
      </c>
      <c r="AY408" s="27">
        <f>AN408-AW408</f>
        <v>2599.3945972222227</v>
      </c>
      <c r="AZ408" s="110">
        <f t="shared" si="262"/>
        <v>0.72205405478395079</v>
      </c>
      <c r="BB408" s="65">
        <v>0</v>
      </c>
      <c r="BC408" s="83">
        <f t="shared" si="263"/>
        <v>0</v>
      </c>
      <c r="BD408" s="83">
        <f t="shared" si="264"/>
        <v>0</v>
      </c>
      <c r="BE408" s="83">
        <f t="shared" si="265"/>
        <v>0</v>
      </c>
      <c r="BF408" s="83">
        <f t="shared" si="266"/>
        <v>0</v>
      </c>
      <c r="BG408" s="83">
        <f t="shared" si="267"/>
        <v>0</v>
      </c>
    </row>
    <row r="409" spans="2:59">
      <c r="B409" s="9" t="s">
        <v>32</v>
      </c>
      <c r="C409" s="9">
        <v>398</v>
      </c>
      <c r="D409" s="9">
        <v>398</v>
      </c>
      <c r="E409" s="18">
        <v>20.9</v>
      </c>
      <c r="F409" s="66">
        <f t="shared" si="236"/>
        <v>5.8055555555555554</v>
      </c>
      <c r="G409" s="17">
        <f t="shared" si="268"/>
        <v>1.0555555555555551</v>
      </c>
      <c r="H409" s="17">
        <f t="shared" si="237"/>
        <v>199.5</v>
      </c>
      <c r="I409" s="28">
        <f>'Ducati Panigale 1199 data'!$C$8*G409</f>
        <v>293.44444444444434</v>
      </c>
      <c r="J409" s="28">
        <f>'Ducati Panigale 1199 data'!$C$8*'Ducati Panigale 1199 data'!$C$15*'Ducati Panigale 1199 data'!$C$10</f>
        <v>54.543600000000005</v>
      </c>
      <c r="K409" s="28">
        <f>(0.5*'Ducati Panigale 1199 data'!$C$12)*'Ducati Panigale 1199 data'!$C$14*'Ducati Panigale 1199 data'!$C$11*F409^2</f>
        <v>4.7687619502314815</v>
      </c>
      <c r="L409" s="28">
        <f t="shared" si="238"/>
        <v>352.75680639467583</v>
      </c>
      <c r="M409" s="28">
        <f t="shared" si="234"/>
        <v>2047.9492371246458</v>
      </c>
      <c r="N409" s="17">
        <f t="shared" si="239"/>
        <v>2.0479492371246457</v>
      </c>
      <c r="O409" s="105">
        <f t="shared" si="240"/>
        <v>0</v>
      </c>
      <c r="P409" s="105">
        <f t="shared" si="241"/>
        <v>0</v>
      </c>
      <c r="Q409" s="105">
        <f t="shared" si="269"/>
        <v>75.593220247855598</v>
      </c>
      <c r="R409" s="27">
        <f t="shared" si="242"/>
        <v>2.0998116735515444E-2</v>
      </c>
      <c r="S409" s="98">
        <f t="shared" si="243"/>
        <v>2.0479492371246457</v>
      </c>
      <c r="T409" s="17">
        <f t="shared" si="270"/>
        <v>262.39790012252519</v>
      </c>
      <c r="U409" s="17">
        <f t="shared" si="244"/>
        <v>7.2888305589590335E-2</v>
      </c>
      <c r="V409" s="17">
        <f t="shared" si="245"/>
        <v>71.813559235462819</v>
      </c>
      <c r="W409" s="17">
        <f t="shared" si="246"/>
        <v>68.941016866044308</v>
      </c>
      <c r="X409" s="17">
        <f t="shared" si="246"/>
        <v>66.18337619140253</v>
      </c>
      <c r="Y409" s="17">
        <f t="shared" si="247"/>
        <v>65.521542429488505</v>
      </c>
      <c r="Z409" s="17">
        <f>Y409/3600</f>
        <v>1.8200428452635697E-2</v>
      </c>
      <c r="AA409" s="17">
        <f>0.96*Y409</f>
        <v>62.900680732308963</v>
      </c>
      <c r="AB409" s="17">
        <f t="shared" si="248"/>
        <v>60.384653503016601</v>
      </c>
      <c r="AC409" s="17">
        <f t="shared" si="249"/>
        <v>57.365420827865769</v>
      </c>
      <c r="AD409" s="17">
        <f t="shared" si="250"/>
        <v>57.365420827865769</v>
      </c>
      <c r="AE409" s="17">
        <f t="shared" si="271"/>
        <v>1.5934839118851601E-2</v>
      </c>
      <c r="AF409" s="17">
        <f>T409-AD409</f>
        <v>205.03247929465942</v>
      </c>
      <c r="AG409" s="17">
        <f t="shared" si="251"/>
        <v>5.6953466470738727E-2</v>
      </c>
      <c r="AH409" s="28">
        <f>0.5*'Ducati Panigale 1199 data'!$C$8*'WLTP class 3 v5'!F409^2</f>
        <v>4684.9220679012342</v>
      </c>
      <c r="AI409" s="17">
        <f t="shared" si="252"/>
        <v>4.6849220679012342</v>
      </c>
      <c r="AJ409" s="17" t="str">
        <f>IF(N409&lt;0, AI409, "0")</f>
        <v>0</v>
      </c>
      <c r="AK409" s="98">
        <f>AK408+AJ409</f>
        <v>855.77473611111122</v>
      </c>
      <c r="AL409" s="105">
        <f t="shared" si="253"/>
        <v>0.23771520447530867</v>
      </c>
      <c r="AM409" s="98">
        <f>IF(N409 &gt; 0, AI409, )</f>
        <v>4.6849220679012342</v>
      </c>
      <c r="AN409" s="98">
        <f t="shared" si="272"/>
        <v>2604.0795192901242</v>
      </c>
      <c r="AO409" s="98">
        <f t="shared" si="254"/>
        <v>0.72335542202503444</v>
      </c>
      <c r="AP409" s="27">
        <f t="shared" si="255"/>
        <v>0</v>
      </c>
      <c r="AQ409" s="27">
        <f t="shared" si="256"/>
        <v>0</v>
      </c>
      <c r="AR409" s="27">
        <f t="shared" si="257"/>
        <v>0</v>
      </c>
      <c r="AS409" s="27">
        <f t="shared" si="258"/>
        <v>0</v>
      </c>
      <c r="AT409" s="27">
        <f t="shared" si="235"/>
        <v>0</v>
      </c>
      <c r="AU409" s="27">
        <f t="shared" si="235"/>
        <v>0</v>
      </c>
      <c r="AV409" s="27">
        <f t="shared" si="259"/>
        <v>0</v>
      </c>
      <c r="AW409" s="27">
        <f t="shared" si="260"/>
        <v>0</v>
      </c>
      <c r="AX409" s="27">
        <f t="shared" si="261"/>
        <v>0</v>
      </c>
      <c r="AY409" s="27">
        <f>AN409-AW409</f>
        <v>2604.0795192901242</v>
      </c>
      <c r="AZ409" s="110">
        <f t="shared" si="262"/>
        <v>0.72335542202503444</v>
      </c>
      <c r="BB409" s="65">
        <v>0</v>
      </c>
      <c r="BC409" s="83">
        <f t="shared" si="263"/>
        <v>0</v>
      </c>
      <c r="BD409" s="83">
        <f t="shared" si="264"/>
        <v>0</v>
      </c>
      <c r="BE409" s="83">
        <f t="shared" si="265"/>
        <v>0</v>
      </c>
      <c r="BF409" s="83">
        <f t="shared" si="266"/>
        <v>0</v>
      </c>
      <c r="BG409" s="83">
        <f t="shared" si="267"/>
        <v>0</v>
      </c>
    </row>
    <row r="410" spans="2:59">
      <c r="B410" s="9" t="s">
        <v>32</v>
      </c>
      <c r="C410" s="9">
        <v>399</v>
      </c>
      <c r="D410" s="9">
        <v>399</v>
      </c>
      <c r="E410" s="18">
        <v>24.2</v>
      </c>
      <c r="F410" s="66">
        <f t="shared" si="236"/>
        <v>6.7222222222222223</v>
      </c>
      <c r="G410" s="17">
        <f t="shared" si="268"/>
        <v>0.65277777777777812</v>
      </c>
      <c r="H410" s="17">
        <f t="shared" si="237"/>
        <v>200</v>
      </c>
      <c r="I410" s="28">
        <f>'Ducati Panigale 1199 data'!$C$8*G410</f>
        <v>181.47222222222231</v>
      </c>
      <c r="J410" s="28">
        <f>'Ducati Panigale 1199 data'!$C$8*'Ducati Panigale 1199 data'!$C$15*'Ducati Panigale 1199 data'!$C$10</f>
        <v>54.543600000000005</v>
      </c>
      <c r="K410" s="28">
        <f>(0.5*'Ducati Panigale 1199 data'!$C$12)*'Ducati Panigale 1199 data'!$C$14*'Ducati Panigale 1199 data'!$C$11*F410^2</f>
        <v>6.3935755787037047</v>
      </c>
      <c r="L410" s="28">
        <f t="shared" si="238"/>
        <v>242.40939780092603</v>
      </c>
      <c r="M410" s="28">
        <f t="shared" si="234"/>
        <v>1629.5298407728917</v>
      </c>
      <c r="N410" s="17">
        <f t="shared" si="239"/>
        <v>1.6295298407728918</v>
      </c>
      <c r="O410" s="105">
        <f t="shared" si="240"/>
        <v>0</v>
      </c>
      <c r="P410" s="105">
        <f t="shared" si="241"/>
        <v>0</v>
      </c>
      <c r="Q410" s="105">
        <f t="shared" si="269"/>
        <v>75.593220247855598</v>
      </c>
      <c r="R410" s="27">
        <f t="shared" si="242"/>
        <v>2.0998116735515444E-2</v>
      </c>
      <c r="S410" s="98">
        <f t="shared" si="243"/>
        <v>1.6295298407728918</v>
      </c>
      <c r="T410" s="17">
        <f t="shared" si="270"/>
        <v>264.02742996329806</v>
      </c>
      <c r="U410" s="17">
        <f t="shared" si="244"/>
        <v>7.334095276758279E-2</v>
      </c>
      <c r="V410" s="17">
        <f t="shared" si="245"/>
        <v>71.813559235462819</v>
      </c>
      <c r="W410" s="17">
        <f t="shared" si="246"/>
        <v>68.941016866044308</v>
      </c>
      <c r="X410" s="17">
        <f t="shared" si="246"/>
        <v>66.18337619140253</v>
      </c>
      <c r="Y410" s="17">
        <f t="shared" si="247"/>
        <v>65.521542429488505</v>
      </c>
      <c r="Z410" s="17">
        <f>Y410/3600</f>
        <v>1.8200428452635697E-2</v>
      </c>
      <c r="AA410" s="17">
        <f>0.96*Y410</f>
        <v>62.900680732308963</v>
      </c>
      <c r="AB410" s="17">
        <f t="shared" si="248"/>
        <v>60.384653503016601</v>
      </c>
      <c r="AC410" s="17">
        <f t="shared" si="249"/>
        <v>57.365420827865769</v>
      </c>
      <c r="AD410" s="17">
        <f t="shared" si="250"/>
        <v>57.365420827865769</v>
      </c>
      <c r="AE410" s="17">
        <f t="shared" si="271"/>
        <v>1.5934839118851601E-2</v>
      </c>
      <c r="AF410" s="17">
        <f>T410-AD410</f>
        <v>206.6620091354323</v>
      </c>
      <c r="AG410" s="17">
        <f t="shared" si="251"/>
        <v>5.7406113648731195E-2</v>
      </c>
      <c r="AH410" s="28">
        <f>0.5*'Ducati Panigale 1199 data'!$C$8*'WLTP class 3 v5'!F410^2</f>
        <v>6281.1697530864194</v>
      </c>
      <c r="AI410" s="17">
        <f t="shared" si="252"/>
        <v>6.2811697530864192</v>
      </c>
      <c r="AJ410" s="17" t="str">
        <f>IF(N410&lt;0, AI410, "0")</f>
        <v>0</v>
      </c>
      <c r="AK410" s="98">
        <f>AK409+AJ410</f>
        <v>855.77473611111122</v>
      </c>
      <c r="AL410" s="105">
        <f t="shared" si="253"/>
        <v>0.23771520447530867</v>
      </c>
      <c r="AM410" s="98">
        <f>IF(N410 &gt; 0, AI410, )</f>
        <v>6.2811697530864192</v>
      </c>
      <c r="AN410" s="98">
        <f t="shared" si="272"/>
        <v>2610.3606890432106</v>
      </c>
      <c r="AO410" s="98">
        <f t="shared" si="254"/>
        <v>0.72510019140089188</v>
      </c>
      <c r="AP410" s="27">
        <f t="shared" si="255"/>
        <v>0</v>
      </c>
      <c r="AQ410" s="27">
        <f t="shared" si="256"/>
        <v>0</v>
      </c>
      <c r="AR410" s="27">
        <f t="shared" si="257"/>
        <v>0</v>
      </c>
      <c r="AS410" s="27">
        <f t="shared" si="258"/>
        <v>0</v>
      </c>
      <c r="AT410" s="27">
        <f t="shared" si="235"/>
        <v>0</v>
      </c>
      <c r="AU410" s="27">
        <f t="shared" si="235"/>
        <v>0</v>
      </c>
      <c r="AV410" s="27">
        <f t="shared" si="259"/>
        <v>0</v>
      </c>
      <c r="AW410" s="27">
        <f t="shared" si="260"/>
        <v>0</v>
      </c>
      <c r="AX410" s="27">
        <f t="shared" si="261"/>
        <v>0</v>
      </c>
      <c r="AY410" s="27">
        <f>AN410-AW410</f>
        <v>2610.3606890432106</v>
      </c>
      <c r="AZ410" s="110">
        <f t="shared" si="262"/>
        <v>0.72510019140089188</v>
      </c>
      <c r="BB410" s="65">
        <v>0</v>
      </c>
      <c r="BC410" s="83">
        <f t="shared" si="263"/>
        <v>0</v>
      </c>
      <c r="BD410" s="83">
        <f t="shared" si="264"/>
        <v>0</v>
      </c>
      <c r="BE410" s="83">
        <f t="shared" si="265"/>
        <v>0</v>
      </c>
      <c r="BF410" s="83">
        <f t="shared" si="266"/>
        <v>0</v>
      </c>
      <c r="BG410" s="83">
        <f t="shared" si="267"/>
        <v>0</v>
      </c>
    </row>
    <row r="411" spans="2:59">
      <c r="B411" s="9" t="s">
        <v>32</v>
      </c>
      <c r="C411" s="9">
        <v>400</v>
      </c>
      <c r="D411" s="9">
        <v>400</v>
      </c>
      <c r="E411" s="18">
        <v>25.6</v>
      </c>
      <c r="F411" s="66">
        <f t="shared" si="236"/>
        <v>7.1111111111111107</v>
      </c>
      <c r="G411" s="17">
        <f t="shared" si="268"/>
        <v>0.19444444444444473</v>
      </c>
      <c r="H411" s="17">
        <f t="shared" si="237"/>
        <v>200.5</v>
      </c>
      <c r="I411" s="28">
        <f>'Ducati Panigale 1199 data'!$C$8*G411</f>
        <v>54.055555555555635</v>
      </c>
      <c r="J411" s="28">
        <f>'Ducati Panigale 1199 data'!$C$8*'Ducati Panigale 1199 data'!$C$15*'Ducati Panigale 1199 data'!$C$10</f>
        <v>54.543600000000005</v>
      </c>
      <c r="K411" s="28">
        <f>(0.5*'Ducati Panigale 1199 data'!$C$12)*'Ducati Panigale 1199 data'!$C$14*'Ducati Panigale 1199 data'!$C$11*F411^2</f>
        <v>7.1547259259259262</v>
      </c>
      <c r="L411" s="28">
        <f t="shared" si="238"/>
        <v>115.75388148148157</v>
      </c>
      <c r="M411" s="28">
        <f t="shared" si="234"/>
        <v>823.13871275720226</v>
      </c>
      <c r="N411" s="17">
        <f t="shared" si="239"/>
        <v>0.8231387127572023</v>
      </c>
      <c r="O411" s="105">
        <f t="shared" si="240"/>
        <v>0</v>
      </c>
      <c r="P411" s="105">
        <f t="shared" si="241"/>
        <v>0</v>
      </c>
      <c r="Q411" s="105">
        <f t="shared" si="269"/>
        <v>75.593220247855598</v>
      </c>
      <c r="R411" s="27">
        <f t="shared" si="242"/>
        <v>2.0998116735515444E-2</v>
      </c>
      <c r="S411" s="98">
        <f t="shared" si="243"/>
        <v>0.8231387127572023</v>
      </c>
      <c r="T411" s="17">
        <f t="shared" si="270"/>
        <v>264.85056867605527</v>
      </c>
      <c r="U411" s="17">
        <f t="shared" si="244"/>
        <v>7.3569602410015353E-2</v>
      </c>
      <c r="V411" s="17">
        <f t="shared" si="245"/>
        <v>71.813559235462819</v>
      </c>
      <c r="W411" s="17">
        <f t="shared" si="246"/>
        <v>68.941016866044308</v>
      </c>
      <c r="X411" s="17">
        <f t="shared" si="246"/>
        <v>66.18337619140253</v>
      </c>
      <c r="Y411" s="17">
        <f t="shared" si="247"/>
        <v>65.521542429488505</v>
      </c>
      <c r="Z411" s="17">
        <f>Y411/3600</f>
        <v>1.8200428452635697E-2</v>
      </c>
      <c r="AA411" s="17">
        <f>0.96*Y411</f>
        <v>62.900680732308963</v>
      </c>
      <c r="AB411" s="17">
        <f t="shared" si="248"/>
        <v>60.384653503016601</v>
      </c>
      <c r="AC411" s="17">
        <f t="shared" si="249"/>
        <v>57.365420827865769</v>
      </c>
      <c r="AD411" s="17">
        <f t="shared" si="250"/>
        <v>57.365420827865769</v>
      </c>
      <c r="AE411" s="17">
        <f t="shared" si="271"/>
        <v>1.5934839118851601E-2</v>
      </c>
      <c r="AF411" s="17">
        <f>T411-AD411</f>
        <v>207.48514784818951</v>
      </c>
      <c r="AG411" s="17">
        <f t="shared" si="251"/>
        <v>5.7634763291163751E-2</v>
      </c>
      <c r="AH411" s="28">
        <f>0.5*'Ducati Panigale 1199 data'!$C$8*'WLTP class 3 v5'!F411^2</f>
        <v>7028.9382716049377</v>
      </c>
      <c r="AI411" s="17">
        <f t="shared" si="252"/>
        <v>7.0289382716049378</v>
      </c>
      <c r="AJ411" s="17" t="str">
        <f>IF(N411&lt;0, AI411, "0")</f>
        <v>0</v>
      </c>
      <c r="AK411" s="98">
        <f>AK410+AJ411</f>
        <v>855.77473611111122</v>
      </c>
      <c r="AL411" s="105">
        <f t="shared" si="253"/>
        <v>0.23771520447530867</v>
      </c>
      <c r="AM411" s="98">
        <f>IF(N411 &gt; 0, AI411, )</f>
        <v>7.0289382716049378</v>
      </c>
      <c r="AN411" s="98">
        <f t="shared" si="272"/>
        <v>2617.3896273148157</v>
      </c>
      <c r="AO411" s="98">
        <f t="shared" si="254"/>
        <v>0.72705267425411546</v>
      </c>
      <c r="AP411" s="27">
        <f t="shared" si="255"/>
        <v>0</v>
      </c>
      <c r="AQ411" s="27">
        <f t="shared" si="256"/>
        <v>0</v>
      </c>
      <c r="AR411" s="27">
        <f t="shared" si="257"/>
        <v>0</v>
      </c>
      <c r="AS411" s="27">
        <f t="shared" si="258"/>
        <v>0</v>
      </c>
      <c r="AT411" s="27">
        <f t="shared" si="235"/>
        <v>0</v>
      </c>
      <c r="AU411" s="27">
        <f t="shared" si="235"/>
        <v>0</v>
      </c>
      <c r="AV411" s="27">
        <f t="shared" si="259"/>
        <v>0</v>
      </c>
      <c r="AW411" s="27">
        <f t="shared" si="260"/>
        <v>0</v>
      </c>
      <c r="AX411" s="27">
        <f t="shared" si="261"/>
        <v>0</v>
      </c>
      <c r="AY411" s="27">
        <f>AN411-AW411</f>
        <v>2617.3896273148157</v>
      </c>
      <c r="AZ411" s="110">
        <f t="shared" si="262"/>
        <v>0.72705267425411546</v>
      </c>
      <c r="BB411" s="65">
        <v>0</v>
      </c>
      <c r="BC411" s="83">
        <f t="shared" si="263"/>
        <v>0</v>
      </c>
      <c r="BD411" s="83">
        <f t="shared" si="264"/>
        <v>0</v>
      </c>
      <c r="BE411" s="83">
        <f t="shared" si="265"/>
        <v>0</v>
      </c>
      <c r="BF411" s="83">
        <f t="shared" si="266"/>
        <v>0</v>
      </c>
      <c r="BG411" s="83">
        <f t="shared" si="267"/>
        <v>0</v>
      </c>
    </row>
    <row r="412" spans="2:59">
      <c r="B412" s="9" t="s">
        <v>32</v>
      </c>
      <c r="C412" s="9">
        <v>401</v>
      </c>
      <c r="D412" s="9">
        <v>401</v>
      </c>
      <c r="E412" s="18">
        <v>25.6</v>
      </c>
      <c r="F412" s="66">
        <f t="shared" si="236"/>
        <v>7.1111111111111107</v>
      </c>
      <c r="G412" s="17">
        <f t="shared" si="268"/>
        <v>-9.7222222222222612E-2</v>
      </c>
      <c r="H412" s="17">
        <f t="shared" si="237"/>
        <v>201</v>
      </c>
      <c r="I412" s="28">
        <f>'Ducati Panigale 1199 data'!$C$8*G412</f>
        <v>-27.027777777777885</v>
      </c>
      <c r="J412" s="28">
        <f>'Ducati Panigale 1199 data'!$C$8*'Ducati Panigale 1199 data'!$C$15*'Ducati Panigale 1199 data'!$C$10</f>
        <v>54.543600000000005</v>
      </c>
      <c r="K412" s="28">
        <f>(0.5*'Ducati Panigale 1199 data'!$C$12)*'Ducati Panigale 1199 data'!$C$14*'Ducati Panigale 1199 data'!$C$11*F412^2</f>
        <v>7.1547259259259262</v>
      </c>
      <c r="L412" s="28">
        <f t="shared" si="238"/>
        <v>34.670548148148043</v>
      </c>
      <c r="M412" s="28">
        <f t="shared" si="234"/>
        <v>246.54612016460828</v>
      </c>
      <c r="N412" s="17">
        <f t="shared" si="239"/>
        <v>0.24654612016460828</v>
      </c>
      <c r="O412" s="105">
        <f t="shared" si="240"/>
        <v>0</v>
      </c>
      <c r="P412" s="105">
        <f t="shared" si="241"/>
        <v>0</v>
      </c>
      <c r="Q412" s="105">
        <f t="shared" si="269"/>
        <v>75.593220247855598</v>
      </c>
      <c r="R412" s="27">
        <f t="shared" si="242"/>
        <v>2.0998116735515444E-2</v>
      </c>
      <c r="S412" s="98">
        <f t="shared" si="243"/>
        <v>0.24654612016460828</v>
      </c>
      <c r="T412" s="17">
        <f t="shared" si="270"/>
        <v>265.0971147962199</v>
      </c>
      <c r="U412" s="17">
        <f t="shared" si="244"/>
        <v>7.3638087443394409E-2</v>
      </c>
      <c r="V412" s="17">
        <f t="shared" si="245"/>
        <v>71.813559235462819</v>
      </c>
      <c r="W412" s="17">
        <f t="shared" si="246"/>
        <v>68.941016866044308</v>
      </c>
      <c r="X412" s="17">
        <f t="shared" si="246"/>
        <v>66.18337619140253</v>
      </c>
      <c r="Y412" s="17">
        <f t="shared" si="247"/>
        <v>65.521542429488505</v>
      </c>
      <c r="Z412" s="17">
        <f>Y412/3600</f>
        <v>1.8200428452635697E-2</v>
      </c>
      <c r="AA412" s="17">
        <f>0.96*Y412</f>
        <v>62.900680732308963</v>
      </c>
      <c r="AB412" s="17">
        <f t="shared" si="248"/>
        <v>60.384653503016601</v>
      </c>
      <c r="AC412" s="17">
        <f t="shared" si="249"/>
        <v>57.365420827865769</v>
      </c>
      <c r="AD412" s="17">
        <f t="shared" si="250"/>
        <v>57.365420827865769</v>
      </c>
      <c r="AE412" s="17">
        <f t="shared" si="271"/>
        <v>1.5934839118851601E-2</v>
      </c>
      <c r="AF412" s="17">
        <f>T412-AD412</f>
        <v>207.73169396835414</v>
      </c>
      <c r="AG412" s="17">
        <f t="shared" si="251"/>
        <v>5.7703248324542815E-2</v>
      </c>
      <c r="AH412" s="28">
        <f>0.5*'Ducati Panigale 1199 data'!$C$8*'WLTP class 3 v5'!F412^2</f>
        <v>7028.9382716049377</v>
      </c>
      <c r="AI412" s="17">
        <f t="shared" si="252"/>
        <v>7.0289382716049378</v>
      </c>
      <c r="AJ412" s="17" t="str">
        <f>IF(N412&lt;0, AI412, "0")</f>
        <v>0</v>
      </c>
      <c r="AK412" s="98">
        <f>AK411+AJ412</f>
        <v>855.77473611111122</v>
      </c>
      <c r="AL412" s="105">
        <f t="shared" si="253"/>
        <v>0.23771520447530867</v>
      </c>
      <c r="AM412" s="98">
        <f>IF(N412 &gt; 0, AI412, )</f>
        <v>7.0289382716049378</v>
      </c>
      <c r="AN412" s="98">
        <f t="shared" si="272"/>
        <v>2624.4185655864208</v>
      </c>
      <c r="AO412" s="98">
        <f t="shared" si="254"/>
        <v>0.72900515710733915</v>
      </c>
      <c r="AP412" s="27">
        <f t="shared" si="255"/>
        <v>0</v>
      </c>
      <c r="AQ412" s="27">
        <f t="shared" si="256"/>
        <v>0</v>
      </c>
      <c r="AR412" s="27">
        <f t="shared" si="257"/>
        <v>0</v>
      </c>
      <c r="AS412" s="27">
        <f t="shared" si="258"/>
        <v>0</v>
      </c>
      <c r="AT412" s="27">
        <f t="shared" si="235"/>
        <v>0</v>
      </c>
      <c r="AU412" s="27">
        <f t="shared" si="235"/>
        <v>0</v>
      </c>
      <c r="AV412" s="27">
        <f t="shared" si="259"/>
        <v>0</v>
      </c>
      <c r="AW412" s="27">
        <f t="shared" si="260"/>
        <v>0</v>
      </c>
      <c r="AX412" s="27">
        <f t="shared" si="261"/>
        <v>0</v>
      </c>
      <c r="AY412" s="27">
        <f>AN412-AW412</f>
        <v>2624.4185655864208</v>
      </c>
      <c r="AZ412" s="110">
        <f t="shared" si="262"/>
        <v>0.72900515710733915</v>
      </c>
      <c r="BB412" s="65">
        <v>0</v>
      </c>
      <c r="BC412" s="83">
        <f t="shared" si="263"/>
        <v>0</v>
      </c>
      <c r="BD412" s="83">
        <f t="shared" si="264"/>
        <v>0</v>
      </c>
      <c r="BE412" s="83">
        <f t="shared" si="265"/>
        <v>0</v>
      </c>
      <c r="BF412" s="83">
        <f t="shared" si="266"/>
        <v>0</v>
      </c>
      <c r="BG412" s="83">
        <f t="shared" si="267"/>
        <v>0</v>
      </c>
    </row>
    <row r="413" spans="2:59">
      <c r="B413" s="9" t="s">
        <v>32</v>
      </c>
      <c r="C413" s="9">
        <v>402</v>
      </c>
      <c r="D413" s="9">
        <v>402</v>
      </c>
      <c r="E413" s="18">
        <v>24.9</v>
      </c>
      <c r="F413" s="66">
        <f t="shared" si="236"/>
        <v>6.916666666666667</v>
      </c>
      <c r="G413" s="17">
        <f t="shared" si="268"/>
        <v>-0.31944444444444453</v>
      </c>
      <c r="H413" s="17">
        <f t="shared" si="237"/>
        <v>201.5</v>
      </c>
      <c r="I413" s="28">
        <f>'Ducati Panigale 1199 data'!$C$8*G413</f>
        <v>-88.805555555555586</v>
      </c>
      <c r="J413" s="28">
        <f>'Ducati Panigale 1199 data'!$C$8*'Ducati Panigale 1199 data'!$C$15*'Ducati Panigale 1199 data'!$C$10</f>
        <v>54.543600000000005</v>
      </c>
      <c r="K413" s="28">
        <f>(0.5*'Ducati Panigale 1199 data'!$C$12)*'Ducati Panigale 1199 data'!$C$14*'Ducati Panigale 1199 data'!$C$11*F413^2</f>
        <v>6.7688013020833342</v>
      </c>
      <c r="L413" s="28">
        <f t="shared" si="238"/>
        <v>-27.493154253472248</v>
      </c>
      <c r="M413" s="28">
        <f t="shared" si="234"/>
        <v>-190.16098358651638</v>
      </c>
      <c r="N413" s="17">
        <f t="shared" si="239"/>
        <v>-0.19016098358651637</v>
      </c>
      <c r="O413" s="105">
        <f t="shared" si="240"/>
        <v>-0.19016098358651637</v>
      </c>
      <c r="P413" s="105">
        <f t="shared" si="241"/>
        <v>0.19016098358651637</v>
      </c>
      <c r="Q413" s="105">
        <f t="shared" si="269"/>
        <v>75.783381231442121</v>
      </c>
      <c r="R413" s="27">
        <f t="shared" si="242"/>
        <v>2.1050939230956144E-2</v>
      </c>
      <c r="S413" s="98">
        <f t="shared" si="243"/>
        <v>0</v>
      </c>
      <c r="T413" s="17">
        <f t="shared" si="270"/>
        <v>265.0971147962199</v>
      </c>
      <c r="U413" s="17">
        <f t="shared" si="244"/>
        <v>7.3638087443394409E-2</v>
      </c>
      <c r="V413" s="17">
        <f t="shared" si="245"/>
        <v>71.994212169870011</v>
      </c>
      <c r="W413" s="17">
        <f t="shared" si="246"/>
        <v>69.114443683075208</v>
      </c>
      <c r="X413" s="17">
        <f t="shared" si="246"/>
        <v>66.349865935752192</v>
      </c>
      <c r="Y413" s="17">
        <f t="shared" si="247"/>
        <v>65.686367276394662</v>
      </c>
      <c r="Z413" s="17">
        <f>Y413/3600</f>
        <v>1.8246213132331851E-2</v>
      </c>
      <c r="AA413" s="17">
        <f>0.96*Y413</f>
        <v>63.058912585338874</v>
      </c>
      <c r="AB413" s="17">
        <f t="shared" si="248"/>
        <v>60.536556081925319</v>
      </c>
      <c r="AC413" s="17">
        <f t="shared" si="249"/>
        <v>57.509728277829048</v>
      </c>
      <c r="AD413" s="17">
        <f t="shared" si="250"/>
        <v>57.509728277829048</v>
      </c>
      <c r="AE413" s="17">
        <f t="shared" si="271"/>
        <v>1.597492452161918E-2</v>
      </c>
      <c r="AF413" s="17">
        <f>T413-AD413</f>
        <v>207.58738651839084</v>
      </c>
      <c r="AG413" s="17">
        <f t="shared" si="251"/>
        <v>5.7663162921775236E-2</v>
      </c>
      <c r="AH413" s="28">
        <f>0.5*'Ducati Panigale 1199 data'!$C$8*'WLTP class 3 v5'!F413^2</f>
        <v>6649.7986111111113</v>
      </c>
      <c r="AI413" s="17">
        <f t="shared" si="252"/>
        <v>6.6497986111111116</v>
      </c>
      <c r="AJ413" s="17">
        <f>IF(N413&lt;0, AI413, "0")</f>
        <v>6.6497986111111116</v>
      </c>
      <c r="AK413" s="98">
        <f>AK412+AJ413</f>
        <v>862.42453472222235</v>
      </c>
      <c r="AL413" s="105">
        <f t="shared" si="253"/>
        <v>0.23956237075617287</v>
      </c>
      <c r="AM413" s="98">
        <f>IF(N413 &gt; 0, AI413, )</f>
        <v>0</v>
      </c>
      <c r="AN413" s="98">
        <f t="shared" si="272"/>
        <v>2624.4185655864208</v>
      </c>
      <c r="AO413" s="98">
        <f t="shared" si="254"/>
        <v>0.72900515710733915</v>
      </c>
      <c r="AP413" s="27">
        <f t="shared" si="255"/>
        <v>6.3173086805555556</v>
      </c>
      <c r="AQ413" s="27">
        <f t="shared" si="256"/>
        <v>6.0646163333333334</v>
      </c>
      <c r="AR413" s="27">
        <f t="shared" si="257"/>
        <v>5.8220316800000003</v>
      </c>
      <c r="AS413" s="27">
        <f t="shared" si="258"/>
        <v>5.7638113632000003</v>
      </c>
      <c r="AT413" s="27">
        <f t="shared" si="235"/>
        <v>5.5332589086719999</v>
      </c>
      <c r="AU413" s="27">
        <f t="shared" si="235"/>
        <v>5.3119285523251198</v>
      </c>
      <c r="AV413" s="27">
        <f t="shared" si="259"/>
        <v>5.0463321247088633</v>
      </c>
      <c r="AW413" s="27">
        <f t="shared" si="260"/>
        <v>5.0463321247088633</v>
      </c>
      <c r="AX413" s="27">
        <f t="shared" si="261"/>
        <v>1.4017589235302398E-3</v>
      </c>
      <c r="AY413" s="27">
        <f>AN413-AW413</f>
        <v>2619.3722334617119</v>
      </c>
      <c r="AZ413" s="110">
        <f t="shared" si="262"/>
        <v>0.72760339818380881</v>
      </c>
      <c r="BB413" s="65">
        <v>0.19016098358651601</v>
      </c>
      <c r="BC413" s="83">
        <f t="shared" si="263"/>
        <v>0.17114488522786442</v>
      </c>
      <c r="BD413" s="83">
        <f t="shared" si="264"/>
        <v>0.16258764096647119</v>
      </c>
      <c r="BE413" s="83">
        <f t="shared" si="265"/>
        <v>0.15608413532781235</v>
      </c>
      <c r="BF413" s="83">
        <f t="shared" si="266"/>
        <v>0.14671908720814358</v>
      </c>
      <c r="BG413" s="83">
        <f t="shared" si="267"/>
        <v>0.14671908720814358</v>
      </c>
    </row>
    <row r="414" spans="2:59">
      <c r="B414" s="9" t="s">
        <v>32</v>
      </c>
      <c r="C414" s="9">
        <v>403</v>
      </c>
      <c r="D414" s="9">
        <v>403</v>
      </c>
      <c r="E414" s="18">
        <v>23.3</v>
      </c>
      <c r="F414" s="66">
        <f t="shared" si="236"/>
        <v>6.4722222222222223</v>
      </c>
      <c r="G414" s="17">
        <f t="shared" si="268"/>
        <v>-0.45833333333333293</v>
      </c>
      <c r="H414" s="17">
        <f t="shared" si="237"/>
        <v>202</v>
      </c>
      <c r="I414" s="28">
        <f>'Ducati Panigale 1199 data'!$C$8*G414</f>
        <v>-127.41666666666656</v>
      </c>
      <c r="J414" s="28">
        <f>'Ducati Panigale 1199 data'!$C$8*'Ducati Panigale 1199 data'!$C$15*'Ducati Panigale 1199 data'!$C$10</f>
        <v>54.543600000000005</v>
      </c>
      <c r="K414" s="28">
        <f>(0.5*'Ducati Panigale 1199 data'!$C$12)*'Ducati Panigale 1199 data'!$C$14*'Ducati Panigale 1199 data'!$C$11*F414^2</f>
        <v>5.9268633391203718</v>
      </c>
      <c r="L414" s="28">
        <f t="shared" si="238"/>
        <v>-66.946203327546172</v>
      </c>
      <c r="M414" s="28">
        <f t="shared" si="234"/>
        <v>-433.29070486995164</v>
      </c>
      <c r="N414" s="17">
        <f t="shared" si="239"/>
        <v>-0.43329070486995164</v>
      </c>
      <c r="O414" s="105">
        <f t="shared" si="240"/>
        <v>-0.43329070486995164</v>
      </c>
      <c r="P414" s="105">
        <f t="shared" si="241"/>
        <v>0.43329070486995164</v>
      </c>
      <c r="Q414" s="105">
        <f t="shared" si="269"/>
        <v>76.216671936312068</v>
      </c>
      <c r="R414" s="27">
        <f t="shared" si="242"/>
        <v>2.1171297760086687E-2</v>
      </c>
      <c r="S414" s="98">
        <f t="shared" si="243"/>
        <v>0</v>
      </c>
      <c r="T414" s="17">
        <f t="shared" si="270"/>
        <v>265.0971147962199</v>
      </c>
      <c r="U414" s="17">
        <f t="shared" si="244"/>
        <v>7.3638087443394409E-2</v>
      </c>
      <c r="V414" s="17">
        <f t="shared" si="245"/>
        <v>72.405838339496455</v>
      </c>
      <c r="W414" s="17">
        <f t="shared" si="246"/>
        <v>69.509604805916595</v>
      </c>
      <c r="X414" s="17">
        <f t="shared" si="246"/>
        <v>66.729220613679928</v>
      </c>
      <c r="Y414" s="17">
        <f t="shared" si="247"/>
        <v>66.061928407543121</v>
      </c>
      <c r="Z414" s="17">
        <f>Y414/3600</f>
        <v>1.8350535668761978E-2</v>
      </c>
      <c r="AA414" s="17">
        <f>0.96*Y414</f>
        <v>63.419451271241392</v>
      </c>
      <c r="AB414" s="17">
        <f t="shared" si="248"/>
        <v>60.882673220391737</v>
      </c>
      <c r="AC414" s="17">
        <f t="shared" si="249"/>
        <v>57.838539559372151</v>
      </c>
      <c r="AD414" s="17">
        <f t="shared" si="250"/>
        <v>57.838539559372151</v>
      </c>
      <c r="AE414" s="17">
        <f t="shared" si="271"/>
        <v>1.6066260988714488E-2</v>
      </c>
      <c r="AF414" s="17">
        <f>T414-AD414</f>
        <v>207.25857523684775</v>
      </c>
      <c r="AG414" s="17">
        <f t="shared" si="251"/>
        <v>5.7571826454679932E-2</v>
      </c>
      <c r="AH414" s="28">
        <f>0.5*'Ducati Panigale 1199 data'!$C$8*'WLTP class 3 v5'!F414^2</f>
        <v>5822.662808641976</v>
      </c>
      <c r="AI414" s="17">
        <f t="shared" si="252"/>
        <v>5.8226628086419758</v>
      </c>
      <c r="AJ414" s="17">
        <f>IF(N414&lt;0, AI414, "0")</f>
        <v>5.8226628086419758</v>
      </c>
      <c r="AK414" s="98">
        <f>AK413+AJ414</f>
        <v>868.24719753086436</v>
      </c>
      <c r="AL414" s="105">
        <f t="shared" si="253"/>
        <v>0.24117977709190677</v>
      </c>
      <c r="AM414" s="98">
        <f>IF(N414 &gt; 0, AI414, )</f>
        <v>0</v>
      </c>
      <c r="AN414" s="98">
        <f t="shared" si="272"/>
        <v>2624.4185655864208</v>
      </c>
      <c r="AO414" s="98">
        <f t="shared" si="254"/>
        <v>0.72900515710733915</v>
      </c>
      <c r="AP414" s="27">
        <f t="shared" si="255"/>
        <v>5.5315296682098767</v>
      </c>
      <c r="AQ414" s="27">
        <f t="shared" si="256"/>
        <v>5.3102684814814811</v>
      </c>
      <c r="AR414" s="27">
        <f t="shared" si="257"/>
        <v>5.0978577422222218</v>
      </c>
      <c r="AS414" s="27">
        <f t="shared" si="258"/>
        <v>5.0468791647999991</v>
      </c>
      <c r="AT414" s="27">
        <f t="shared" si="235"/>
        <v>4.8450039982079991</v>
      </c>
      <c r="AU414" s="27">
        <f t="shared" si="235"/>
        <v>4.6512038382796792</v>
      </c>
      <c r="AV414" s="27">
        <f t="shared" si="259"/>
        <v>4.4186436463656946</v>
      </c>
      <c r="AW414" s="27">
        <f t="shared" si="260"/>
        <v>4.4186436463656946</v>
      </c>
      <c r="AX414" s="27">
        <f t="shared" si="261"/>
        <v>1.2274010128793596E-3</v>
      </c>
      <c r="AY414" s="27">
        <f>AN414-AW414</f>
        <v>2619.9999219400552</v>
      </c>
      <c r="AZ414" s="110">
        <f t="shared" si="262"/>
        <v>0.72777775609445972</v>
      </c>
      <c r="BB414" s="65">
        <v>0.43329070486995203</v>
      </c>
      <c r="BC414" s="83">
        <f t="shared" si="263"/>
        <v>0.38996163438295683</v>
      </c>
      <c r="BD414" s="83">
        <f t="shared" si="264"/>
        <v>0.37046355266380898</v>
      </c>
      <c r="BE414" s="83">
        <f t="shared" si="265"/>
        <v>0.35564501055725661</v>
      </c>
      <c r="BF414" s="83">
        <f t="shared" si="266"/>
        <v>0.33430630992382121</v>
      </c>
      <c r="BG414" s="83">
        <f t="shared" si="267"/>
        <v>0.33430630992382121</v>
      </c>
    </row>
    <row r="415" spans="2:59">
      <c r="B415" s="9" t="s">
        <v>32</v>
      </c>
      <c r="C415" s="9">
        <v>404</v>
      </c>
      <c r="D415" s="9">
        <v>404</v>
      </c>
      <c r="E415" s="18">
        <v>21.6</v>
      </c>
      <c r="F415" s="66">
        <f t="shared" si="236"/>
        <v>6</v>
      </c>
      <c r="G415" s="17">
        <f t="shared" si="268"/>
        <v>-0.43055555555555575</v>
      </c>
      <c r="H415" s="17">
        <f t="shared" si="237"/>
        <v>202.5</v>
      </c>
      <c r="I415" s="28">
        <f>'Ducati Panigale 1199 data'!$C$8*G415</f>
        <v>-119.6944444444445</v>
      </c>
      <c r="J415" s="28">
        <f>'Ducati Panigale 1199 data'!$C$8*'Ducati Panigale 1199 data'!$C$15*'Ducati Panigale 1199 data'!$C$10</f>
        <v>54.543600000000005</v>
      </c>
      <c r="K415" s="28">
        <f>(0.5*'Ducati Panigale 1199 data'!$C$12)*'Ducati Panigale 1199 data'!$C$14*'Ducati Panigale 1199 data'!$C$11*F415^2</f>
        <v>5.0935500000000005</v>
      </c>
      <c r="L415" s="28">
        <f t="shared" si="238"/>
        <v>-60.057294444444487</v>
      </c>
      <c r="M415" s="28">
        <f t="shared" si="234"/>
        <v>-360.34376666666691</v>
      </c>
      <c r="N415" s="17">
        <f t="shared" si="239"/>
        <v>-0.3603437666666669</v>
      </c>
      <c r="O415" s="105">
        <f t="shared" si="240"/>
        <v>-0.3603437666666669</v>
      </c>
      <c r="P415" s="105">
        <f t="shared" si="241"/>
        <v>0.3603437666666669</v>
      </c>
      <c r="Q415" s="105">
        <f t="shared" si="269"/>
        <v>76.577015702978741</v>
      </c>
      <c r="R415" s="27">
        <f t="shared" si="242"/>
        <v>2.1271393250827428E-2</v>
      </c>
      <c r="S415" s="98">
        <f t="shared" si="243"/>
        <v>0</v>
      </c>
      <c r="T415" s="17">
        <f t="shared" si="270"/>
        <v>265.0971147962199</v>
      </c>
      <c r="U415" s="17">
        <f t="shared" si="244"/>
        <v>7.3638087443394409E-2</v>
      </c>
      <c r="V415" s="17">
        <f t="shared" si="245"/>
        <v>72.748164917829797</v>
      </c>
      <c r="W415" s="17">
        <f t="shared" si="246"/>
        <v>69.838238321116606</v>
      </c>
      <c r="X415" s="17">
        <f t="shared" si="246"/>
        <v>67.044708788271933</v>
      </c>
      <c r="Y415" s="17">
        <f t="shared" si="247"/>
        <v>66.374261700389212</v>
      </c>
      <c r="Z415" s="17">
        <f>Y415/3600</f>
        <v>1.8437294916774781E-2</v>
      </c>
      <c r="AA415" s="17">
        <f>0.96*Y415</f>
        <v>63.719291232373642</v>
      </c>
      <c r="AB415" s="17">
        <f t="shared" si="248"/>
        <v>61.170519583078693</v>
      </c>
      <c r="AC415" s="17">
        <f t="shared" si="249"/>
        <v>58.111993603924759</v>
      </c>
      <c r="AD415" s="17">
        <f t="shared" si="250"/>
        <v>58.111993603924759</v>
      </c>
      <c r="AE415" s="17">
        <f t="shared" si="271"/>
        <v>1.6142220445534657E-2</v>
      </c>
      <c r="AF415" s="17">
        <f>T415-AD415</f>
        <v>206.98512119229514</v>
      </c>
      <c r="AG415" s="17">
        <f t="shared" si="251"/>
        <v>5.749586699785976E-2</v>
      </c>
      <c r="AH415" s="28">
        <f>0.5*'Ducati Panigale 1199 data'!$C$8*'WLTP class 3 v5'!F415^2</f>
        <v>5004</v>
      </c>
      <c r="AI415" s="17">
        <f t="shared" si="252"/>
        <v>5.0039999999999996</v>
      </c>
      <c r="AJ415" s="17">
        <f>IF(N415&lt;0, AI415, "0")</f>
        <v>5.0039999999999996</v>
      </c>
      <c r="AK415" s="98">
        <f>AK414+AJ415</f>
        <v>873.25119753086437</v>
      </c>
      <c r="AL415" s="105">
        <f t="shared" si="253"/>
        <v>0.24256977709190677</v>
      </c>
      <c r="AM415" s="98">
        <f>IF(N415 &gt; 0, AI415, )</f>
        <v>0</v>
      </c>
      <c r="AN415" s="98">
        <f t="shared" si="272"/>
        <v>2624.4185655864208</v>
      </c>
      <c r="AO415" s="98">
        <f t="shared" si="254"/>
        <v>0.72900515710733915</v>
      </c>
      <c r="AP415" s="27">
        <f t="shared" si="255"/>
        <v>4.7537999999999991</v>
      </c>
      <c r="AQ415" s="27">
        <f t="shared" si="256"/>
        <v>4.5636479999999988</v>
      </c>
      <c r="AR415" s="27">
        <f t="shared" si="257"/>
        <v>4.3811020799999989</v>
      </c>
      <c r="AS415" s="27">
        <f t="shared" si="258"/>
        <v>4.3372910591999991</v>
      </c>
      <c r="AT415" s="27">
        <f t="shared" si="235"/>
        <v>4.1637994168319992</v>
      </c>
      <c r="AU415" s="27">
        <f t="shared" si="235"/>
        <v>3.997247440158719</v>
      </c>
      <c r="AV415" s="27">
        <f t="shared" si="259"/>
        <v>3.797385068150783</v>
      </c>
      <c r="AW415" s="27">
        <f t="shared" si="260"/>
        <v>3.797385068150783</v>
      </c>
      <c r="AX415" s="27">
        <f t="shared" si="261"/>
        <v>1.0548291855974397E-3</v>
      </c>
      <c r="AY415" s="27">
        <f>AN415-AW415</f>
        <v>2620.6211805182702</v>
      </c>
      <c r="AZ415" s="110">
        <f t="shared" si="262"/>
        <v>0.72795032792174175</v>
      </c>
      <c r="BB415" s="65">
        <v>0.36034376666666701</v>
      </c>
      <c r="BC415" s="83">
        <f t="shared" si="263"/>
        <v>0.32430939000000031</v>
      </c>
      <c r="BD415" s="83">
        <f t="shared" si="264"/>
        <v>0.30809392050000028</v>
      </c>
      <c r="BE415" s="83">
        <f t="shared" si="265"/>
        <v>0.29577016368000025</v>
      </c>
      <c r="BF415" s="83">
        <f t="shared" si="266"/>
        <v>0.2780239538592002</v>
      </c>
      <c r="BG415" s="83">
        <f t="shared" si="267"/>
        <v>0.2780239538592002</v>
      </c>
    </row>
    <row r="416" spans="2:59">
      <c r="B416" s="9" t="s">
        <v>32</v>
      </c>
      <c r="C416" s="9">
        <v>405</v>
      </c>
      <c r="D416" s="9">
        <v>405</v>
      </c>
      <c r="E416" s="18">
        <v>20.2</v>
      </c>
      <c r="F416" s="66">
        <f t="shared" si="236"/>
        <v>5.6111111111111107</v>
      </c>
      <c r="G416" s="17">
        <f t="shared" si="268"/>
        <v>-0.40277777777777807</v>
      </c>
      <c r="H416" s="17">
        <f t="shared" si="237"/>
        <v>203</v>
      </c>
      <c r="I416" s="28">
        <f>'Ducati Panigale 1199 data'!$C$8*G416</f>
        <v>-111.9722222222223</v>
      </c>
      <c r="J416" s="28">
        <f>'Ducati Panigale 1199 data'!$C$8*'Ducati Panigale 1199 data'!$C$15*'Ducati Panigale 1199 data'!$C$10</f>
        <v>54.543600000000005</v>
      </c>
      <c r="K416" s="28">
        <f>(0.5*'Ducati Panigale 1199 data'!$C$12)*'Ducati Panigale 1199 data'!$C$14*'Ducati Panigale 1199 data'!$C$11*F416^2</f>
        <v>4.454672800925926</v>
      </c>
      <c r="L416" s="28">
        <f t="shared" si="238"/>
        <v>-52.973949421296368</v>
      </c>
      <c r="M416" s="28">
        <f t="shared" si="234"/>
        <v>-297.24271619727404</v>
      </c>
      <c r="N416" s="17">
        <f t="shared" si="239"/>
        <v>-0.29724271619727405</v>
      </c>
      <c r="O416" s="105">
        <f t="shared" si="240"/>
        <v>-0.29724271619727405</v>
      </c>
      <c r="P416" s="105">
        <f t="shared" si="241"/>
        <v>0.29724271619727405</v>
      </c>
      <c r="Q416" s="105">
        <f t="shared" si="269"/>
        <v>76.874258419176016</v>
      </c>
      <c r="R416" s="27">
        <f t="shared" si="242"/>
        <v>2.1353960671993338E-2</v>
      </c>
      <c r="S416" s="98">
        <f t="shared" si="243"/>
        <v>0</v>
      </c>
      <c r="T416" s="17">
        <f t="shared" si="270"/>
        <v>265.0971147962199</v>
      </c>
      <c r="U416" s="17">
        <f t="shared" si="244"/>
        <v>7.3638087443394409E-2</v>
      </c>
      <c r="V416" s="17">
        <f t="shared" si="245"/>
        <v>73.030545498217208</v>
      </c>
      <c r="W416" s="17">
        <f t="shared" si="246"/>
        <v>70.109323678288519</v>
      </c>
      <c r="X416" s="17">
        <f t="shared" si="246"/>
        <v>67.304950731156978</v>
      </c>
      <c r="Y416" s="17">
        <f t="shared" si="247"/>
        <v>66.631901223845404</v>
      </c>
      <c r="Z416" s="17">
        <f>Y416/3600</f>
        <v>1.8508861451068167E-2</v>
      </c>
      <c r="AA416" s="17">
        <f>0.96*Y416</f>
        <v>63.966625174891583</v>
      </c>
      <c r="AB416" s="17">
        <f t="shared" si="248"/>
        <v>61.407960167895915</v>
      </c>
      <c r="AC416" s="17">
        <f t="shared" si="249"/>
        <v>58.337562159501118</v>
      </c>
      <c r="AD416" s="17">
        <f t="shared" si="250"/>
        <v>58.337562159501118</v>
      </c>
      <c r="AE416" s="17">
        <f t="shared" si="271"/>
        <v>1.62048783776392E-2</v>
      </c>
      <c r="AF416" s="17">
        <f>T416-AD416</f>
        <v>206.75955263671878</v>
      </c>
      <c r="AG416" s="17">
        <f t="shared" si="251"/>
        <v>5.743320906575522E-2</v>
      </c>
      <c r="AH416" s="28">
        <f>0.5*'Ducati Panigale 1199 data'!$C$8*'WLTP class 3 v5'!F416^2</f>
        <v>4376.3549382716046</v>
      </c>
      <c r="AI416" s="17">
        <f t="shared" si="252"/>
        <v>4.3763549382716045</v>
      </c>
      <c r="AJ416" s="17">
        <f>IF(N416&lt;0, AI416, "0")</f>
        <v>4.3763549382716045</v>
      </c>
      <c r="AK416" s="98">
        <f>AK415+AJ416</f>
        <v>877.62755246913594</v>
      </c>
      <c r="AL416" s="105">
        <f t="shared" si="253"/>
        <v>0.24378543124142665</v>
      </c>
      <c r="AM416" s="98">
        <f>IF(N416 &gt; 0, AI416, )</f>
        <v>0</v>
      </c>
      <c r="AN416" s="98">
        <f t="shared" si="272"/>
        <v>2624.4185655864208</v>
      </c>
      <c r="AO416" s="98">
        <f t="shared" si="254"/>
        <v>0.72900515710733915</v>
      </c>
      <c r="AP416" s="27">
        <f t="shared" si="255"/>
        <v>4.1575371913580241</v>
      </c>
      <c r="AQ416" s="27">
        <f t="shared" si="256"/>
        <v>3.991235703703703</v>
      </c>
      <c r="AR416" s="27">
        <f t="shared" si="257"/>
        <v>3.8315862755555545</v>
      </c>
      <c r="AS416" s="27">
        <f t="shared" si="258"/>
        <v>3.7932704127999988</v>
      </c>
      <c r="AT416" s="27">
        <f t="shared" si="235"/>
        <v>3.6415395962879988</v>
      </c>
      <c r="AU416" s="27">
        <f t="shared" si="235"/>
        <v>3.4958780124364788</v>
      </c>
      <c r="AV416" s="27">
        <f t="shared" si="259"/>
        <v>3.3210841118146548</v>
      </c>
      <c r="AW416" s="27">
        <f t="shared" si="260"/>
        <v>3.3210841118146548</v>
      </c>
      <c r="AX416" s="27">
        <f t="shared" si="261"/>
        <v>9.2252336439295967E-4</v>
      </c>
      <c r="AY416" s="27">
        <f>AN416-AW416</f>
        <v>2621.097481474606</v>
      </c>
      <c r="AZ416" s="110">
        <f t="shared" si="262"/>
        <v>0.72808263374294613</v>
      </c>
      <c r="BB416" s="65">
        <v>0.29724271619727399</v>
      </c>
      <c r="BC416" s="83">
        <f t="shared" si="263"/>
        <v>0.26751844457754659</v>
      </c>
      <c r="BD416" s="83">
        <f t="shared" si="264"/>
        <v>0.25414252234866924</v>
      </c>
      <c r="BE416" s="83">
        <f t="shared" si="265"/>
        <v>0.24397682145472246</v>
      </c>
      <c r="BF416" s="83">
        <f t="shared" si="266"/>
        <v>0.2293382121674391</v>
      </c>
      <c r="BG416" s="83">
        <f t="shared" si="267"/>
        <v>0.2293382121674391</v>
      </c>
    </row>
    <row r="417" spans="2:59">
      <c r="B417" s="9" t="s">
        <v>32</v>
      </c>
      <c r="C417" s="9">
        <v>406</v>
      </c>
      <c r="D417" s="9">
        <v>406</v>
      </c>
      <c r="E417" s="18">
        <v>18.7</v>
      </c>
      <c r="F417" s="66">
        <f t="shared" si="236"/>
        <v>5.1944444444444446</v>
      </c>
      <c r="G417" s="17">
        <f t="shared" si="268"/>
        <v>-0.44444444444444431</v>
      </c>
      <c r="H417" s="17">
        <f t="shared" si="237"/>
        <v>203.5</v>
      </c>
      <c r="I417" s="28">
        <f>'Ducati Panigale 1199 data'!$C$8*G417</f>
        <v>-123.55555555555551</v>
      </c>
      <c r="J417" s="28">
        <f>'Ducati Panigale 1199 data'!$C$8*'Ducati Panigale 1199 data'!$C$15*'Ducati Panigale 1199 data'!$C$10</f>
        <v>54.543600000000005</v>
      </c>
      <c r="K417" s="28">
        <f>(0.5*'Ducati Panigale 1199 data'!$C$12)*'Ducati Panigale 1199 data'!$C$14*'Ducati Panigale 1199 data'!$C$11*F417^2</f>
        <v>3.8176515335648156</v>
      </c>
      <c r="L417" s="28">
        <f t="shared" si="238"/>
        <v>-65.194304021990703</v>
      </c>
      <c r="M417" s="28">
        <f t="shared" si="234"/>
        <v>-338.64819033645171</v>
      </c>
      <c r="N417" s="17">
        <f t="shared" si="239"/>
        <v>-0.33864819033645172</v>
      </c>
      <c r="O417" s="105">
        <f t="shared" si="240"/>
        <v>-0.33864819033645172</v>
      </c>
      <c r="P417" s="105">
        <f t="shared" si="241"/>
        <v>0.33864819033645172</v>
      </c>
      <c r="Q417" s="105">
        <f t="shared" si="269"/>
        <v>77.212906609512473</v>
      </c>
      <c r="R417" s="27">
        <f t="shared" si="242"/>
        <v>2.1448029613753465E-2</v>
      </c>
      <c r="S417" s="98">
        <f t="shared" si="243"/>
        <v>0</v>
      </c>
      <c r="T417" s="17">
        <f t="shared" si="270"/>
        <v>265.0971147962199</v>
      </c>
      <c r="U417" s="17">
        <f t="shared" si="244"/>
        <v>7.3638087443394409E-2</v>
      </c>
      <c r="V417" s="17">
        <f t="shared" si="245"/>
        <v>73.352261279036853</v>
      </c>
      <c r="W417" s="17">
        <f t="shared" si="246"/>
        <v>70.418170827875372</v>
      </c>
      <c r="X417" s="17">
        <f t="shared" si="246"/>
        <v>67.601443994760359</v>
      </c>
      <c r="Y417" s="17">
        <f t="shared" si="247"/>
        <v>66.925429554812752</v>
      </c>
      <c r="Z417" s="17">
        <f>Y417/3600</f>
        <v>1.8590397098559096E-2</v>
      </c>
      <c r="AA417" s="17">
        <f>0.96*Y417</f>
        <v>64.248412372620237</v>
      </c>
      <c r="AB417" s="17">
        <f t="shared" si="248"/>
        <v>61.678475877715428</v>
      </c>
      <c r="AC417" s="17">
        <f t="shared" si="249"/>
        <v>58.594552083829655</v>
      </c>
      <c r="AD417" s="17">
        <f t="shared" si="250"/>
        <v>58.594552083829655</v>
      </c>
      <c r="AE417" s="17">
        <f t="shared" si="271"/>
        <v>1.6276264467730461E-2</v>
      </c>
      <c r="AF417" s="17">
        <f>T417-AD417</f>
        <v>206.50256271239024</v>
      </c>
      <c r="AG417" s="17">
        <f t="shared" si="251"/>
        <v>5.7361822975663959E-2</v>
      </c>
      <c r="AH417" s="28">
        <f>0.5*'Ducati Panigale 1199 data'!$C$8*'WLTP class 3 v5'!F417^2</f>
        <v>3750.5331790123464</v>
      </c>
      <c r="AI417" s="17">
        <f t="shared" si="252"/>
        <v>3.7505331790123466</v>
      </c>
      <c r="AJ417" s="17">
        <f>IF(N417&lt;0, AI417, "0")</f>
        <v>3.7505331790123466</v>
      </c>
      <c r="AK417" s="98">
        <f>AK416+AJ417</f>
        <v>881.37808564814827</v>
      </c>
      <c r="AL417" s="105">
        <f t="shared" si="253"/>
        <v>0.24482724601337452</v>
      </c>
      <c r="AM417" s="98">
        <f>IF(N417 &gt; 0, AI417, )</f>
        <v>0</v>
      </c>
      <c r="AN417" s="98">
        <f t="shared" si="272"/>
        <v>2624.4185655864208</v>
      </c>
      <c r="AO417" s="98">
        <f t="shared" si="254"/>
        <v>0.72900515710733915</v>
      </c>
      <c r="AP417" s="27">
        <f t="shared" si="255"/>
        <v>3.5630065200617289</v>
      </c>
      <c r="AQ417" s="27">
        <f t="shared" si="256"/>
        <v>3.4204862592592598</v>
      </c>
      <c r="AR417" s="27">
        <f t="shared" si="257"/>
        <v>3.2836668088888894</v>
      </c>
      <c r="AS417" s="27">
        <f t="shared" si="258"/>
        <v>3.2508301408000007</v>
      </c>
      <c r="AT417" s="27">
        <f t="shared" si="235"/>
        <v>3.1207969351680007</v>
      </c>
      <c r="AU417" s="27">
        <f t="shared" si="235"/>
        <v>2.9959650577612806</v>
      </c>
      <c r="AV417" s="27">
        <f t="shared" si="259"/>
        <v>2.8461668048732163</v>
      </c>
      <c r="AW417" s="27">
        <f t="shared" si="260"/>
        <v>2.8461668048732163</v>
      </c>
      <c r="AX417" s="27">
        <f t="shared" si="261"/>
        <v>7.9060189024256005E-4</v>
      </c>
      <c r="AY417" s="27">
        <f>AN417-AW417</f>
        <v>2621.5723987815477</v>
      </c>
      <c r="AZ417" s="110">
        <f t="shared" si="262"/>
        <v>0.72821455521709655</v>
      </c>
      <c r="BB417" s="65">
        <v>0.33864819033645199</v>
      </c>
      <c r="BC417" s="83">
        <f t="shared" si="263"/>
        <v>0.3047833713028068</v>
      </c>
      <c r="BD417" s="83">
        <f t="shared" si="264"/>
        <v>0.28954420273766646</v>
      </c>
      <c r="BE417" s="83">
        <f t="shared" si="265"/>
        <v>0.27796243462815978</v>
      </c>
      <c r="BF417" s="83">
        <f t="shared" si="266"/>
        <v>0.26128468855047016</v>
      </c>
      <c r="BG417" s="83">
        <f t="shared" si="267"/>
        <v>0.26128468855047016</v>
      </c>
    </row>
    <row r="418" spans="2:59">
      <c r="B418" s="9" t="s">
        <v>32</v>
      </c>
      <c r="C418" s="9">
        <v>407</v>
      </c>
      <c r="D418" s="9">
        <v>407</v>
      </c>
      <c r="E418" s="18">
        <v>17</v>
      </c>
      <c r="F418" s="66">
        <f t="shared" si="236"/>
        <v>4.7222222222222223</v>
      </c>
      <c r="G418" s="17">
        <f t="shared" si="268"/>
        <v>-0.47222222222222199</v>
      </c>
      <c r="H418" s="17">
        <f t="shared" si="237"/>
        <v>204</v>
      </c>
      <c r="I418" s="28">
        <f>'Ducati Panigale 1199 data'!$C$8*G418</f>
        <v>-131.27777777777771</v>
      </c>
      <c r="J418" s="28">
        <f>'Ducati Panigale 1199 data'!$C$8*'Ducati Panigale 1199 data'!$C$15*'Ducati Panigale 1199 data'!$C$10</f>
        <v>54.543600000000005</v>
      </c>
      <c r="K418" s="28">
        <f>(0.5*'Ducati Panigale 1199 data'!$C$12)*'Ducati Panigale 1199 data'!$C$14*'Ducati Panigale 1199 data'!$C$11*F418^2</f>
        <v>3.1550839120370373</v>
      </c>
      <c r="L418" s="28">
        <f t="shared" si="238"/>
        <v>-73.579093865740674</v>
      </c>
      <c r="M418" s="28">
        <f t="shared" si="234"/>
        <v>-347.45683214377539</v>
      </c>
      <c r="N418" s="17">
        <f t="shared" si="239"/>
        <v>-0.34745683214377537</v>
      </c>
      <c r="O418" s="105">
        <f t="shared" si="240"/>
        <v>-0.34745683214377537</v>
      </c>
      <c r="P418" s="105">
        <f t="shared" si="241"/>
        <v>0.34745683214377537</v>
      </c>
      <c r="Q418" s="105">
        <f t="shared" si="269"/>
        <v>77.56036344165625</v>
      </c>
      <c r="R418" s="27">
        <f t="shared" si="242"/>
        <v>2.154454540046007E-2</v>
      </c>
      <c r="S418" s="98">
        <f t="shared" si="243"/>
        <v>0</v>
      </c>
      <c r="T418" s="17">
        <f t="shared" si="270"/>
        <v>265.0971147962199</v>
      </c>
      <c r="U418" s="17">
        <f t="shared" si="244"/>
        <v>7.3638087443394409E-2</v>
      </c>
      <c r="V418" s="17">
        <f t="shared" si="245"/>
        <v>73.682345269573432</v>
      </c>
      <c r="W418" s="17">
        <f t="shared" si="246"/>
        <v>70.735051458790494</v>
      </c>
      <c r="X418" s="17">
        <f t="shared" si="246"/>
        <v>67.905649400438875</v>
      </c>
      <c r="Y418" s="17">
        <f t="shared" si="247"/>
        <v>67.22659290643449</v>
      </c>
      <c r="Z418" s="17">
        <f>Y418/3600</f>
        <v>1.8674053585120691E-2</v>
      </c>
      <c r="AA418" s="17">
        <f>0.96*Y418</f>
        <v>64.537529190177111</v>
      </c>
      <c r="AB418" s="17">
        <f t="shared" si="248"/>
        <v>61.956028022570024</v>
      </c>
      <c r="AC418" s="17">
        <f t="shared" si="249"/>
        <v>58.858226621441517</v>
      </c>
      <c r="AD418" s="17">
        <f t="shared" si="250"/>
        <v>58.858226621441517</v>
      </c>
      <c r="AE418" s="17">
        <f t="shared" si="271"/>
        <v>1.6349507394844864E-2</v>
      </c>
      <c r="AF418" s="17">
        <f>T418-AD418</f>
        <v>206.23888817477837</v>
      </c>
      <c r="AG418" s="17">
        <f t="shared" si="251"/>
        <v>5.7288580048549545E-2</v>
      </c>
      <c r="AH418" s="28">
        <f>0.5*'Ducati Panigale 1199 data'!$C$8*'WLTP class 3 v5'!F418^2</f>
        <v>3099.6141975308642</v>
      </c>
      <c r="AI418" s="17">
        <f t="shared" si="252"/>
        <v>3.0996141975308644</v>
      </c>
      <c r="AJ418" s="17">
        <f>IF(N418&lt;0, AI418, "0")</f>
        <v>3.0996141975308644</v>
      </c>
      <c r="AK418" s="98">
        <f>AK417+AJ418</f>
        <v>884.47769984567913</v>
      </c>
      <c r="AL418" s="105">
        <f t="shared" si="253"/>
        <v>0.24568824995713309</v>
      </c>
      <c r="AM418" s="98">
        <f>IF(N418 &gt; 0, AI418, )</f>
        <v>0</v>
      </c>
      <c r="AN418" s="98">
        <f t="shared" si="272"/>
        <v>2624.4185655864208</v>
      </c>
      <c r="AO418" s="98">
        <f t="shared" si="254"/>
        <v>0.72900515710733915</v>
      </c>
      <c r="AP418" s="27">
        <f t="shared" si="255"/>
        <v>2.944633487654321</v>
      </c>
      <c r="AQ418" s="27">
        <f t="shared" si="256"/>
        <v>2.826848148148148</v>
      </c>
      <c r="AR418" s="27">
        <f t="shared" si="257"/>
        <v>2.7137742222222219</v>
      </c>
      <c r="AS418" s="27">
        <f t="shared" si="258"/>
        <v>2.6866364799999998</v>
      </c>
      <c r="AT418" s="27">
        <f t="shared" si="235"/>
        <v>2.5791710207999996</v>
      </c>
      <c r="AU418" s="27">
        <f t="shared" si="235"/>
        <v>2.4760041799679997</v>
      </c>
      <c r="AV418" s="27">
        <f t="shared" si="259"/>
        <v>2.3522039709695997</v>
      </c>
      <c r="AW418" s="27">
        <f t="shared" si="260"/>
        <v>2.3522039709695997</v>
      </c>
      <c r="AX418" s="27">
        <f t="shared" si="261"/>
        <v>6.5338999193599991E-4</v>
      </c>
      <c r="AY418" s="27">
        <f>AN418-AW418</f>
        <v>2622.0663616154511</v>
      </c>
      <c r="AZ418" s="110">
        <f t="shared" si="262"/>
        <v>0.72835176711540306</v>
      </c>
      <c r="BB418" s="65">
        <v>0.34745683214377499</v>
      </c>
      <c r="BC418" s="83">
        <f t="shared" si="263"/>
        <v>0.3127111489293975</v>
      </c>
      <c r="BD418" s="83">
        <f t="shared" si="264"/>
        <v>0.29707559148292761</v>
      </c>
      <c r="BE418" s="83">
        <f t="shared" si="265"/>
        <v>0.28519256782361052</v>
      </c>
      <c r="BF418" s="83">
        <f t="shared" si="266"/>
        <v>0.26808101375419385</v>
      </c>
      <c r="BG418" s="83">
        <f t="shared" si="267"/>
        <v>0.26808101375419385</v>
      </c>
    </row>
    <row r="419" spans="2:59">
      <c r="B419" s="9" t="s">
        <v>32</v>
      </c>
      <c r="C419" s="9">
        <v>408</v>
      </c>
      <c r="D419" s="9">
        <v>408</v>
      </c>
      <c r="E419" s="18">
        <v>15.3</v>
      </c>
      <c r="F419" s="66">
        <f t="shared" si="236"/>
        <v>4.25</v>
      </c>
      <c r="G419" s="17">
        <f t="shared" si="268"/>
        <v>-0.38888888888888895</v>
      </c>
      <c r="H419" s="17">
        <f t="shared" si="237"/>
        <v>204.5</v>
      </c>
      <c r="I419" s="28">
        <f>'Ducati Panigale 1199 data'!$C$8*G419</f>
        <v>-108.11111111111113</v>
      </c>
      <c r="J419" s="28">
        <f>'Ducati Panigale 1199 data'!$C$8*'Ducati Panigale 1199 data'!$C$15*'Ducati Panigale 1199 data'!$C$10</f>
        <v>54.543600000000005</v>
      </c>
      <c r="K419" s="28">
        <f>(0.5*'Ducati Panigale 1199 data'!$C$12)*'Ducati Panigale 1199 data'!$C$14*'Ducati Panigale 1199 data'!$C$11*F419^2</f>
        <v>2.5556179687500005</v>
      </c>
      <c r="L419" s="28">
        <f t="shared" si="238"/>
        <v>-51.011893142361124</v>
      </c>
      <c r="M419" s="28">
        <f t="shared" si="234"/>
        <v>-216.80054585503478</v>
      </c>
      <c r="N419" s="17">
        <f t="shared" si="239"/>
        <v>-0.21680054585503478</v>
      </c>
      <c r="O419" s="105">
        <f t="shared" si="240"/>
        <v>-0.21680054585503478</v>
      </c>
      <c r="P419" s="105">
        <f t="shared" si="241"/>
        <v>0.21680054585503478</v>
      </c>
      <c r="Q419" s="105">
        <f t="shared" si="269"/>
        <v>77.777163987511287</v>
      </c>
      <c r="R419" s="27">
        <f t="shared" si="242"/>
        <v>2.160476777430869E-2</v>
      </c>
      <c r="S419" s="98">
        <f t="shared" si="243"/>
        <v>0</v>
      </c>
      <c r="T419" s="17">
        <f t="shared" si="270"/>
        <v>265.0971147962199</v>
      </c>
      <c r="U419" s="17">
        <f t="shared" si="244"/>
        <v>7.3638087443394409E-2</v>
      </c>
      <c r="V419" s="17">
        <f t="shared" si="245"/>
        <v>73.888305788135725</v>
      </c>
      <c r="W419" s="17">
        <f t="shared" si="246"/>
        <v>70.932773556610286</v>
      </c>
      <c r="X419" s="17">
        <f t="shared" si="246"/>
        <v>68.095462614345877</v>
      </c>
      <c r="Y419" s="17">
        <f t="shared" si="247"/>
        <v>67.414507988202416</v>
      </c>
      <c r="Z419" s="17">
        <f>Y419/3600</f>
        <v>1.8726252218945114E-2</v>
      </c>
      <c r="AA419" s="17">
        <f>0.96*Y419</f>
        <v>64.717927668674321</v>
      </c>
      <c r="AB419" s="17">
        <f t="shared" si="248"/>
        <v>62.129210561927344</v>
      </c>
      <c r="AC419" s="17">
        <f t="shared" si="249"/>
        <v>59.022750033830974</v>
      </c>
      <c r="AD419" s="17">
        <f t="shared" si="250"/>
        <v>59.022750033830974</v>
      </c>
      <c r="AE419" s="17">
        <f t="shared" si="271"/>
        <v>1.6395208342730828E-2</v>
      </c>
      <c r="AF419" s="17">
        <f>T419-AD419</f>
        <v>206.07436476238894</v>
      </c>
      <c r="AG419" s="17">
        <f t="shared" si="251"/>
        <v>5.7242879100663592E-2</v>
      </c>
      <c r="AH419" s="28">
        <f>0.5*'Ducati Panigale 1199 data'!$C$8*'WLTP class 3 v5'!F419^2</f>
        <v>2510.6875</v>
      </c>
      <c r="AI419" s="17">
        <f t="shared" si="252"/>
        <v>2.5106875</v>
      </c>
      <c r="AJ419" s="17">
        <f>IF(N419&lt;0, AI419, "0")</f>
        <v>2.5106875</v>
      </c>
      <c r="AK419" s="98">
        <f>AK418+AJ419</f>
        <v>886.98838734567914</v>
      </c>
      <c r="AL419" s="105">
        <f t="shared" si="253"/>
        <v>0.24638566315157753</v>
      </c>
      <c r="AM419" s="98">
        <f>IF(N419 &gt; 0, AI419, )</f>
        <v>0</v>
      </c>
      <c r="AN419" s="98">
        <f t="shared" si="272"/>
        <v>2624.4185655864208</v>
      </c>
      <c r="AO419" s="98">
        <f t="shared" si="254"/>
        <v>0.72900515710733915</v>
      </c>
      <c r="AP419" s="27">
        <f t="shared" si="255"/>
        <v>2.385153125</v>
      </c>
      <c r="AQ419" s="27">
        <f t="shared" si="256"/>
        <v>2.2897469999999998</v>
      </c>
      <c r="AR419" s="27">
        <f t="shared" si="257"/>
        <v>2.1981571199999999</v>
      </c>
      <c r="AS419" s="27">
        <f t="shared" si="258"/>
        <v>2.1761755487999999</v>
      </c>
      <c r="AT419" s="27">
        <f t="shared" si="235"/>
        <v>2.089128526848</v>
      </c>
      <c r="AU419" s="27">
        <f t="shared" si="235"/>
        <v>2.0055633857740798</v>
      </c>
      <c r="AV419" s="27">
        <f t="shared" si="259"/>
        <v>1.9052852164853757</v>
      </c>
      <c r="AW419" s="27">
        <f t="shared" si="260"/>
        <v>1.9052852164853757</v>
      </c>
      <c r="AX419" s="27">
        <f t="shared" si="261"/>
        <v>5.2924589346815994E-4</v>
      </c>
      <c r="AY419" s="27">
        <f>AN419-AW419</f>
        <v>2622.5132803699353</v>
      </c>
      <c r="AZ419" s="110">
        <f t="shared" si="262"/>
        <v>0.7284759112138709</v>
      </c>
      <c r="BB419" s="65">
        <v>0.216800545855035</v>
      </c>
      <c r="BC419" s="83">
        <f t="shared" si="263"/>
        <v>0.19512049126953152</v>
      </c>
      <c r="BD419" s="83">
        <f t="shared" si="264"/>
        <v>0.18536446670605494</v>
      </c>
      <c r="BE419" s="83">
        <f t="shared" si="265"/>
        <v>0.17794988803781273</v>
      </c>
      <c r="BF419" s="83">
        <f t="shared" si="266"/>
        <v>0.16727289475554397</v>
      </c>
      <c r="BG419" s="83">
        <f t="shared" si="267"/>
        <v>0.16727289475554397</v>
      </c>
    </row>
    <row r="420" spans="2:59">
      <c r="B420" s="9" t="s">
        <v>32</v>
      </c>
      <c r="C420" s="9">
        <v>409</v>
      </c>
      <c r="D420" s="9">
        <v>409</v>
      </c>
      <c r="E420" s="18">
        <v>14.2</v>
      </c>
      <c r="F420" s="66">
        <f t="shared" si="236"/>
        <v>3.9444444444444446</v>
      </c>
      <c r="G420" s="17">
        <f t="shared" si="268"/>
        <v>-0.19444444444444448</v>
      </c>
      <c r="H420" s="17">
        <f t="shared" si="237"/>
        <v>205</v>
      </c>
      <c r="I420" s="28">
        <f>'Ducati Panigale 1199 data'!$C$8*G420</f>
        <v>-54.055555555555564</v>
      </c>
      <c r="J420" s="28">
        <f>'Ducati Panigale 1199 data'!$C$8*'Ducati Panigale 1199 data'!$C$15*'Ducati Panigale 1199 data'!$C$10</f>
        <v>54.543600000000005</v>
      </c>
      <c r="K420" s="28">
        <f>(0.5*'Ducati Panigale 1199 data'!$C$12)*'Ducati Panigale 1199 data'!$C$14*'Ducati Panigale 1199 data'!$C$11*F420^2</f>
        <v>2.2013533564814822</v>
      </c>
      <c r="L420" s="28">
        <f t="shared" si="238"/>
        <v>2.689397800925923</v>
      </c>
      <c r="M420" s="28">
        <f t="shared" si="234"/>
        <v>10.608180214763363</v>
      </c>
      <c r="N420" s="17">
        <f t="shared" si="239"/>
        <v>1.0608180214763363E-2</v>
      </c>
      <c r="O420" s="105">
        <f t="shared" si="240"/>
        <v>0</v>
      </c>
      <c r="P420" s="105">
        <f t="shared" si="241"/>
        <v>0</v>
      </c>
      <c r="Q420" s="105">
        <f t="shared" si="269"/>
        <v>77.777163987511287</v>
      </c>
      <c r="R420" s="27">
        <f t="shared" si="242"/>
        <v>2.160476777430869E-2</v>
      </c>
      <c r="S420" s="98">
        <f t="shared" si="243"/>
        <v>1.0608180214763363E-2</v>
      </c>
      <c r="T420" s="17">
        <f t="shared" si="270"/>
        <v>265.10772297643467</v>
      </c>
      <c r="U420" s="17">
        <f t="shared" si="244"/>
        <v>7.3641034160120744E-2</v>
      </c>
      <c r="V420" s="17">
        <f t="shared" si="245"/>
        <v>73.888305788135725</v>
      </c>
      <c r="W420" s="17">
        <f t="shared" si="246"/>
        <v>70.932773556610286</v>
      </c>
      <c r="X420" s="17">
        <f t="shared" si="246"/>
        <v>68.095462614345877</v>
      </c>
      <c r="Y420" s="17">
        <f t="shared" si="247"/>
        <v>67.414507988202416</v>
      </c>
      <c r="Z420" s="17">
        <f>Y420/3600</f>
        <v>1.8726252218945114E-2</v>
      </c>
      <c r="AA420" s="17">
        <f>0.96*Y420</f>
        <v>64.717927668674321</v>
      </c>
      <c r="AB420" s="17">
        <f t="shared" si="248"/>
        <v>62.129210561927344</v>
      </c>
      <c r="AC420" s="17">
        <f t="shared" si="249"/>
        <v>59.022750033830974</v>
      </c>
      <c r="AD420" s="17">
        <f t="shared" si="250"/>
        <v>59.022750033830974</v>
      </c>
      <c r="AE420" s="17">
        <f t="shared" si="271"/>
        <v>1.6395208342730828E-2</v>
      </c>
      <c r="AF420" s="17">
        <f>T420-AD420</f>
        <v>206.08497294260371</v>
      </c>
      <c r="AG420" s="17">
        <f t="shared" si="251"/>
        <v>5.724582581738992E-2</v>
      </c>
      <c r="AH420" s="28">
        <f>0.5*'Ducati Panigale 1199 data'!$C$8*'WLTP class 3 v5'!F420^2</f>
        <v>2162.6512345679016</v>
      </c>
      <c r="AI420" s="17">
        <f t="shared" si="252"/>
        <v>2.1626512345679014</v>
      </c>
      <c r="AJ420" s="17" t="str">
        <f>IF(N420&lt;0, AI420, "0")</f>
        <v>0</v>
      </c>
      <c r="AK420" s="98">
        <f>AK419+AJ420</f>
        <v>886.98838734567914</v>
      </c>
      <c r="AL420" s="105">
        <f t="shared" si="253"/>
        <v>0.24638566315157753</v>
      </c>
      <c r="AM420" s="98">
        <f>IF(N420 &gt; 0, AI420, )</f>
        <v>2.1626512345679014</v>
      </c>
      <c r="AN420" s="98">
        <f t="shared" si="272"/>
        <v>2626.5812168209886</v>
      </c>
      <c r="AO420" s="98">
        <f t="shared" si="254"/>
        <v>0.72960589356138572</v>
      </c>
      <c r="AP420" s="27">
        <f t="shared" si="255"/>
        <v>0</v>
      </c>
      <c r="AQ420" s="27">
        <f t="shared" si="256"/>
        <v>0</v>
      </c>
      <c r="AR420" s="27">
        <f t="shared" si="257"/>
        <v>0</v>
      </c>
      <c r="AS420" s="27">
        <f t="shared" si="258"/>
        <v>0</v>
      </c>
      <c r="AT420" s="27">
        <f t="shared" si="235"/>
        <v>0</v>
      </c>
      <c r="AU420" s="27">
        <f t="shared" si="235"/>
        <v>0</v>
      </c>
      <c r="AV420" s="27">
        <f t="shared" si="259"/>
        <v>0</v>
      </c>
      <c r="AW420" s="27">
        <f t="shared" si="260"/>
        <v>0</v>
      </c>
      <c r="AX420" s="27">
        <f t="shared" si="261"/>
        <v>0</v>
      </c>
      <c r="AY420" s="27">
        <f>AN420-AW420</f>
        <v>2626.5812168209886</v>
      </c>
      <c r="AZ420" s="110">
        <f t="shared" si="262"/>
        <v>0.72960589356138572</v>
      </c>
      <c r="BB420" s="65">
        <v>0</v>
      </c>
      <c r="BC420" s="83">
        <f t="shared" si="263"/>
        <v>0</v>
      </c>
      <c r="BD420" s="83">
        <f t="shared" si="264"/>
        <v>0</v>
      </c>
      <c r="BE420" s="83">
        <f t="shared" si="265"/>
        <v>0</v>
      </c>
      <c r="BF420" s="83">
        <f t="shared" si="266"/>
        <v>0</v>
      </c>
      <c r="BG420" s="83">
        <f t="shared" si="267"/>
        <v>0</v>
      </c>
    </row>
    <row r="421" spans="2:59">
      <c r="B421" s="9" t="s">
        <v>32</v>
      </c>
      <c r="C421" s="9">
        <v>410</v>
      </c>
      <c r="D421" s="9">
        <v>410</v>
      </c>
      <c r="E421" s="18">
        <v>13.9</v>
      </c>
      <c r="F421" s="66">
        <f t="shared" si="236"/>
        <v>3.8611111111111112</v>
      </c>
      <c r="G421" s="17">
        <f t="shared" si="268"/>
        <v>-2.7777777777777679E-2</v>
      </c>
      <c r="H421" s="17">
        <f t="shared" si="237"/>
        <v>205.5</v>
      </c>
      <c r="I421" s="28">
        <f>'Ducati Panigale 1199 data'!$C$8*G421</f>
        <v>-7.7222222222221948</v>
      </c>
      <c r="J421" s="28">
        <f>'Ducati Panigale 1199 data'!$C$8*'Ducati Panigale 1199 data'!$C$15*'Ducati Panigale 1199 data'!$C$10</f>
        <v>54.543600000000005</v>
      </c>
      <c r="K421" s="28">
        <f>(0.5*'Ducati Panigale 1199 data'!$C$12)*'Ducati Panigale 1199 data'!$C$14*'Ducati Panigale 1199 data'!$C$11*F421^2</f>
        <v>2.1093209780092597</v>
      </c>
      <c r="L421" s="28">
        <f t="shared" si="238"/>
        <v>48.93069875578707</v>
      </c>
      <c r="M421" s="28">
        <f t="shared" si="234"/>
        <v>188.92686464040008</v>
      </c>
      <c r="N421" s="17">
        <f t="shared" si="239"/>
        <v>0.18892686464040009</v>
      </c>
      <c r="O421" s="105">
        <f t="shared" si="240"/>
        <v>0</v>
      </c>
      <c r="P421" s="105">
        <f t="shared" si="241"/>
        <v>0</v>
      </c>
      <c r="Q421" s="105">
        <f t="shared" si="269"/>
        <v>77.777163987511287</v>
      </c>
      <c r="R421" s="27">
        <f t="shared" si="242"/>
        <v>2.160476777430869E-2</v>
      </c>
      <c r="S421" s="98">
        <f t="shared" si="243"/>
        <v>0.18892686464040009</v>
      </c>
      <c r="T421" s="17">
        <f t="shared" si="270"/>
        <v>265.29664984107507</v>
      </c>
      <c r="U421" s="17">
        <f t="shared" si="244"/>
        <v>7.3693513844743069E-2</v>
      </c>
      <c r="V421" s="17">
        <f t="shared" si="245"/>
        <v>73.888305788135725</v>
      </c>
      <c r="W421" s="17">
        <f t="shared" si="246"/>
        <v>70.932773556610286</v>
      </c>
      <c r="X421" s="17">
        <f t="shared" si="246"/>
        <v>68.095462614345877</v>
      </c>
      <c r="Y421" s="17">
        <f t="shared" si="247"/>
        <v>67.414507988202416</v>
      </c>
      <c r="Z421" s="17">
        <f>Y421/3600</f>
        <v>1.8726252218945114E-2</v>
      </c>
      <c r="AA421" s="17">
        <f>0.96*Y421</f>
        <v>64.717927668674321</v>
      </c>
      <c r="AB421" s="17">
        <f t="shared" si="248"/>
        <v>62.129210561927344</v>
      </c>
      <c r="AC421" s="17">
        <f t="shared" si="249"/>
        <v>59.022750033830974</v>
      </c>
      <c r="AD421" s="17">
        <f t="shared" si="250"/>
        <v>59.022750033830974</v>
      </c>
      <c r="AE421" s="17">
        <f t="shared" si="271"/>
        <v>1.6395208342730828E-2</v>
      </c>
      <c r="AF421" s="17">
        <f>T421-AD421</f>
        <v>206.27389980724411</v>
      </c>
      <c r="AG421" s="17">
        <f t="shared" si="251"/>
        <v>5.7298305502012252E-2</v>
      </c>
      <c r="AH421" s="28">
        <f>0.5*'Ducati Panigale 1199 data'!$C$8*'WLTP class 3 v5'!F421^2</f>
        <v>2072.2368827160494</v>
      </c>
      <c r="AI421" s="17">
        <f t="shared" si="252"/>
        <v>2.0722368827160493</v>
      </c>
      <c r="AJ421" s="17" t="str">
        <f>IF(N421&lt;0, AI421, "0")</f>
        <v>0</v>
      </c>
      <c r="AK421" s="98">
        <f>AK420+AJ421</f>
        <v>886.98838734567914</v>
      </c>
      <c r="AL421" s="105">
        <f t="shared" si="253"/>
        <v>0.24638566315157753</v>
      </c>
      <c r="AM421" s="98">
        <f>IF(N421 &gt; 0, AI421, )</f>
        <v>2.0722368827160493</v>
      </c>
      <c r="AN421" s="98">
        <f t="shared" si="272"/>
        <v>2628.6534537037046</v>
      </c>
      <c r="AO421" s="98">
        <f t="shared" si="254"/>
        <v>0.73018151491769567</v>
      </c>
      <c r="AP421" s="27">
        <f t="shared" si="255"/>
        <v>0</v>
      </c>
      <c r="AQ421" s="27">
        <f t="shared" si="256"/>
        <v>0</v>
      </c>
      <c r="AR421" s="27">
        <f t="shared" si="257"/>
        <v>0</v>
      </c>
      <c r="AS421" s="27">
        <f t="shared" si="258"/>
        <v>0</v>
      </c>
      <c r="AT421" s="27">
        <f t="shared" si="235"/>
        <v>0</v>
      </c>
      <c r="AU421" s="27">
        <f t="shared" si="235"/>
        <v>0</v>
      </c>
      <c r="AV421" s="27">
        <f t="shared" si="259"/>
        <v>0</v>
      </c>
      <c r="AW421" s="27">
        <f t="shared" si="260"/>
        <v>0</v>
      </c>
      <c r="AX421" s="27">
        <f t="shared" si="261"/>
        <v>0</v>
      </c>
      <c r="AY421" s="27">
        <f>AN421-AW421</f>
        <v>2628.6534537037046</v>
      </c>
      <c r="AZ421" s="110">
        <f t="shared" si="262"/>
        <v>0.73018151491769567</v>
      </c>
      <c r="BB421" s="65">
        <v>0</v>
      </c>
      <c r="BC421" s="83">
        <f t="shared" si="263"/>
        <v>0</v>
      </c>
      <c r="BD421" s="83">
        <f t="shared" si="264"/>
        <v>0</v>
      </c>
      <c r="BE421" s="83">
        <f t="shared" si="265"/>
        <v>0</v>
      </c>
      <c r="BF421" s="83">
        <f t="shared" si="266"/>
        <v>0</v>
      </c>
      <c r="BG421" s="83">
        <f t="shared" si="267"/>
        <v>0</v>
      </c>
    </row>
    <row r="422" spans="2:59">
      <c r="B422" s="9" t="s">
        <v>32</v>
      </c>
      <c r="C422" s="9">
        <v>411</v>
      </c>
      <c r="D422" s="9">
        <v>411</v>
      </c>
      <c r="E422" s="18">
        <v>14</v>
      </c>
      <c r="F422" s="66">
        <f t="shared" si="236"/>
        <v>3.8888888888888888</v>
      </c>
      <c r="G422" s="17">
        <f t="shared" si="268"/>
        <v>4.1666666666666519E-2</v>
      </c>
      <c r="H422" s="17">
        <f t="shared" si="237"/>
        <v>206</v>
      </c>
      <c r="I422" s="28">
        <f>'Ducati Panigale 1199 data'!$C$8*G422</f>
        <v>11.583333333333293</v>
      </c>
      <c r="J422" s="28">
        <f>'Ducati Panigale 1199 data'!$C$8*'Ducati Panigale 1199 data'!$C$15*'Ducati Panigale 1199 data'!$C$10</f>
        <v>54.543600000000005</v>
      </c>
      <c r="K422" s="28">
        <f>(0.5*'Ducati Panigale 1199 data'!$C$12)*'Ducati Panigale 1199 data'!$C$14*'Ducati Panigale 1199 data'!$C$11*F422^2</f>
        <v>2.1397800925925927</v>
      </c>
      <c r="L422" s="28">
        <f t="shared" si="238"/>
        <v>68.266713425925886</v>
      </c>
      <c r="M422" s="28">
        <f t="shared" si="234"/>
        <v>265.4816633230451</v>
      </c>
      <c r="N422" s="17">
        <f t="shared" si="239"/>
        <v>0.26548166332304513</v>
      </c>
      <c r="O422" s="105">
        <f t="shared" si="240"/>
        <v>0</v>
      </c>
      <c r="P422" s="105">
        <f t="shared" si="241"/>
        <v>0</v>
      </c>
      <c r="Q422" s="105">
        <f t="shared" si="269"/>
        <v>77.777163987511287</v>
      </c>
      <c r="R422" s="27">
        <f t="shared" si="242"/>
        <v>2.160476777430869E-2</v>
      </c>
      <c r="S422" s="98">
        <f t="shared" si="243"/>
        <v>0.26548166332304513</v>
      </c>
      <c r="T422" s="17">
        <f t="shared" si="270"/>
        <v>265.56213150439811</v>
      </c>
      <c r="U422" s="17">
        <f t="shared" si="244"/>
        <v>7.3767258751221698E-2</v>
      </c>
      <c r="V422" s="17">
        <f t="shared" si="245"/>
        <v>73.888305788135725</v>
      </c>
      <c r="W422" s="17">
        <f t="shared" si="246"/>
        <v>70.932773556610286</v>
      </c>
      <c r="X422" s="17">
        <f t="shared" si="246"/>
        <v>68.095462614345877</v>
      </c>
      <c r="Y422" s="17">
        <f t="shared" si="247"/>
        <v>67.414507988202416</v>
      </c>
      <c r="Z422" s="17">
        <f>Y422/3600</f>
        <v>1.8726252218945114E-2</v>
      </c>
      <c r="AA422" s="17">
        <f>0.96*Y422</f>
        <v>64.717927668674321</v>
      </c>
      <c r="AB422" s="17">
        <f t="shared" si="248"/>
        <v>62.129210561927344</v>
      </c>
      <c r="AC422" s="17">
        <f t="shared" si="249"/>
        <v>59.022750033830974</v>
      </c>
      <c r="AD422" s="17">
        <f t="shared" si="250"/>
        <v>59.022750033830974</v>
      </c>
      <c r="AE422" s="17">
        <f t="shared" si="271"/>
        <v>1.6395208342730828E-2</v>
      </c>
      <c r="AF422" s="17">
        <f>T422-AD422</f>
        <v>206.53938147056715</v>
      </c>
      <c r="AG422" s="17">
        <f t="shared" si="251"/>
        <v>5.7372050408490874E-2</v>
      </c>
      <c r="AH422" s="28">
        <f>0.5*'Ducati Panigale 1199 data'!$C$8*'WLTP class 3 v5'!F422^2</f>
        <v>2102.1604938271603</v>
      </c>
      <c r="AI422" s="17">
        <f t="shared" si="252"/>
        <v>2.1021604938271601</v>
      </c>
      <c r="AJ422" s="17" t="str">
        <f>IF(N422&lt;0, AI422, "0")</f>
        <v>0</v>
      </c>
      <c r="AK422" s="98">
        <f>AK421+AJ422</f>
        <v>886.98838734567914</v>
      </c>
      <c r="AL422" s="105">
        <f t="shared" si="253"/>
        <v>0.24638566315157753</v>
      </c>
      <c r="AM422" s="98">
        <f>IF(N422 &gt; 0, AI422, )</f>
        <v>2.1021604938271601</v>
      </c>
      <c r="AN422" s="98">
        <f t="shared" si="272"/>
        <v>2630.7556141975319</v>
      </c>
      <c r="AO422" s="98">
        <f t="shared" si="254"/>
        <v>0.73076544838820334</v>
      </c>
      <c r="AP422" s="27">
        <f t="shared" si="255"/>
        <v>0</v>
      </c>
      <c r="AQ422" s="27">
        <f t="shared" si="256"/>
        <v>0</v>
      </c>
      <c r="AR422" s="27">
        <f t="shared" si="257"/>
        <v>0</v>
      </c>
      <c r="AS422" s="27">
        <f t="shared" si="258"/>
        <v>0</v>
      </c>
      <c r="AT422" s="27">
        <f t="shared" si="235"/>
        <v>0</v>
      </c>
      <c r="AU422" s="27">
        <f t="shared" si="235"/>
        <v>0</v>
      </c>
      <c r="AV422" s="27">
        <f t="shared" si="259"/>
        <v>0</v>
      </c>
      <c r="AW422" s="27">
        <f t="shared" si="260"/>
        <v>0</v>
      </c>
      <c r="AX422" s="27">
        <f t="shared" si="261"/>
        <v>0</v>
      </c>
      <c r="AY422" s="27">
        <f>AN422-AW422</f>
        <v>2630.7556141975319</v>
      </c>
      <c r="AZ422" s="110">
        <f t="shared" si="262"/>
        <v>0.73076544838820334</v>
      </c>
      <c r="BB422" s="65">
        <v>0</v>
      </c>
      <c r="BC422" s="83">
        <f t="shared" si="263"/>
        <v>0</v>
      </c>
      <c r="BD422" s="83">
        <f t="shared" si="264"/>
        <v>0</v>
      </c>
      <c r="BE422" s="83">
        <f t="shared" si="265"/>
        <v>0</v>
      </c>
      <c r="BF422" s="83">
        <f t="shared" si="266"/>
        <v>0</v>
      </c>
      <c r="BG422" s="83">
        <f t="shared" si="267"/>
        <v>0</v>
      </c>
    </row>
    <row r="423" spans="2:59">
      <c r="B423" s="9" t="s">
        <v>32</v>
      </c>
      <c r="C423" s="9">
        <v>412</v>
      </c>
      <c r="D423" s="9">
        <v>412</v>
      </c>
      <c r="E423" s="18">
        <v>14.2</v>
      </c>
      <c r="F423" s="66">
        <f t="shared" si="236"/>
        <v>3.9444444444444446</v>
      </c>
      <c r="G423" s="17">
        <f t="shared" si="268"/>
        <v>6.9444444444444448E-2</v>
      </c>
      <c r="H423" s="17">
        <f t="shared" si="237"/>
        <v>206.5</v>
      </c>
      <c r="I423" s="28">
        <f>'Ducati Panigale 1199 data'!$C$8*G423</f>
        <v>19.305555555555557</v>
      </c>
      <c r="J423" s="28">
        <f>'Ducati Panigale 1199 data'!$C$8*'Ducati Panigale 1199 data'!$C$15*'Ducati Panigale 1199 data'!$C$10</f>
        <v>54.543600000000005</v>
      </c>
      <c r="K423" s="28">
        <f>(0.5*'Ducati Panigale 1199 data'!$C$12)*'Ducati Panigale 1199 data'!$C$14*'Ducati Panigale 1199 data'!$C$11*F423^2</f>
        <v>2.2013533564814822</v>
      </c>
      <c r="L423" s="28">
        <f t="shared" si="238"/>
        <v>76.050508912037046</v>
      </c>
      <c r="M423" s="28">
        <f t="shared" si="234"/>
        <v>299.97700737525724</v>
      </c>
      <c r="N423" s="17">
        <f t="shared" si="239"/>
        <v>0.29997700737525723</v>
      </c>
      <c r="O423" s="105">
        <f t="shared" si="240"/>
        <v>0</v>
      </c>
      <c r="P423" s="105">
        <f t="shared" si="241"/>
        <v>0</v>
      </c>
      <c r="Q423" s="105">
        <f t="shared" si="269"/>
        <v>77.777163987511287</v>
      </c>
      <c r="R423" s="27">
        <f t="shared" si="242"/>
        <v>2.160476777430869E-2</v>
      </c>
      <c r="S423" s="98">
        <f t="shared" si="243"/>
        <v>0.29997700737525723</v>
      </c>
      <c r="T423" s="17">
        <f t="shared" si="270"/>
        <v>265.86210851177339</v>
      </c>
      <c r="U423" s="17">
        <f t="shared" si="244"/>
        <v>7.3850585697714827E-2</v>
      </c>
      <c r="V423" s="17">
        <f t="shared" si="245"/>
        <v>73.888305788135725</v>
      </c>
      <c r="W423" s="17">
        <f t="shared" si="246"/>
        <v>70.932773556610286</v>
      </c>
      <c r="X423" s="17">
        <f t="shared" si="246"/>
        <v>68.095462614345877</v>
      </c>
      <c r="Y423" s="17">
        <f t="shared" si="247"/>
        <v>67.414507988202416</v>
      </c>
      <c r="Z423" s="17">
        <f>Y423/3600</f>
        <v>1.8726252218945114E-2</v>
      </c>
      <c r="AA423" s="17">
        <f>0.96*Y423</f>
        <v>64.717927668674321</v>
      </c>
      <c r="AB423" s="17">
        <f t="shared" si="248"/>
        <v>62.129210561927344</v>
      </c>
      <c r="AC423" s="17">
        <f t="shared" si="249"/>
        <v>59.022750033830974</v>
      </c>
      <c r="AD423" s="17">
        <f t="shared" si="250"/>
        <v>59.022750033830974</v>
      </c>
      <c r="AE423" s="17">
        <f t="shared" si="271"/>
        <v>1.6395208342730828E-2</v>
      </c>
      <c r="AF423" s="17">
        <f>T423-AD423</f>
        <v>206.83935847794243</v>
      </c>
      <c r="AG423" s="17">
        <f t="shared" si="251"/>
        <v>5.7455377354984009E-2</v>
      </c>
      <c r="AH423" s="28">
        <f>0.5*'Ducati Panigale 1199 data'!$C$8*'WLTP class 3 v5'!F423^2</f>
        <v>2162.6512345679016</v>
      </c>
      <c r="AI423" s="17">
        <f t="shared" si="252"/>
        <v>2.1626512345679014</v>
      </c>
      <c r="AJ423" s="17" t="str">
        <f>IF(N423&lt;0, AI423, "0")</f>
        <v>0</v>
      </c>
      <c r="AK423" s="98">
        <f>AK422+AJ423</f>
        <v>886.98838734567914</v>
      </c>
      <c r="AL423" s="105">
        <f t="shared" si="253"/>
        <v>0.24638566315157753</v>
      </c>
      <c r="AM423" s="98">
        <f>IF(N423 &gt; 0, AI423, )</f>
        <v>2.1626512345679014</v>
      </c>
      <c r="AN423" s="98">
        <f t="shared" si="272"/>
        <v>2632.9182654320998</v>
      </c>
      <c r="AO423" s="98">
        <f t="shared" si="254"/>
        <v>0.73136618484224991</v>
      </c>
      <c r="AP423" s="27">
        <f t="shared" si="255"/>
        <v>0</v>
      </c>
      <c r="AQ423" s="27">
        <f t="shared" si="256"/>
        <v>0</v>
      </c>
      <c r="AR423" s="27">
        <f t="shared" si="257"/>
        <v>0</v>
      </c>
      <c r="AS423" s="27">
        <f t="shared" si="258"/>
        <v>0</v>
      </c>
      <c r="AT423" s="27">
        <f t="shared" si="235"/>
        <v>0</v>
      </c>
      <c r="AU423" s="27">
        <f t="shared" si="235"/>
        <v>0</v>
      </c>
      <c r="AV423" s="27">
        <f t="shared" si="259"/>
        <v>0</v>
      </c>
      <c r="AW423" s="27">
        <f t="shared" si="260"/>
        <v>0</v>
      </c>
      <c r="AX423" s="27">
        <f t="shared" si="261"/>
        <v>0</v>
      </c>
      <c r="AY423" s="27">
        <f>AN423-AW423</f>
        <v>2632.9182654320998</v>
      </c>
      <c r="AZ423" s="110">
        <f t="shared" si="262"/>
        <v>0.73136618484224991</v>
      </c>
      <c r="BB423" s="65">
        <v>0</v>
      </c>
      <c r="BC423" s="83">
        <f t="shared" si="263"/>
        <v>0</v>
      </c>
      <c r="BD423" s="83">
        <f t="shared" si="264"/>
        <v>0</v>
      </c>
      <c r="BE423" s="83">
        <f t="shared" si="265"/>
        <v>0</v>
      </c>
      <c r="BF423" s="83">
        <f t="shared" si="266"/>
        <v>0</v>
      </c>
      <c r="BG423" s="83">
        <f t="shared" si="267"/>
        <v>0</v>
      </c>
    </row>
    <row r="424" spans="2:59">
      <c r="B424" s="9" t="s">
        <v>32</v>
      </c>
      <c r="C424" s="9">
        <v>413</v>
      </c>
      <c r="D424" s="9">
        <v>413</v>
      </c>
      <c r="E424" s="18">
        <v>14.5</v>
      </c>
      <c r="F424" s="66">
        <f t="shared" si="236"/>
        <v>4.0277777777777777</v>
      </c>
      <c r="G424" s="17">
        <f t="shared" si="268"/>
        <v>9.7222222222222363E-2</v>
      </c>
      <c r="H424" s="17">
        <f t="shared" si="237"/>
        <v>207</v>
      </c>
      <c r="I424" s="28">
        <f>'Ducati Panigale 1199 data'!$C$8*G424</f>
        <v>27.027777777777818</v>
      </c>
      <c r="J424" s="28">
        <f>'Ducati Panigale 1199 data'!$C$8*'Ducati Panigale 1199 data'!$C$15*'Ducati Panigale 1199 data'!$C$10</f>
        <v>54.543600000000005</v>
      </c>
      <c r="K424" s="28">
        <f>(0.5*'Ducati Panigale 1199 data'!$C$12)*'Ducati Panigale 1199 data'!$C$14*'Ducati Panigale 1199 data'!$C$11*F424^2</f>
        <v>2.2953508391203705</v>
      </c>
      <c r="L424" s="28">
        <f t="shared" si="238"/>
        <v>83.8667286168982</v>
      </c>
      <c r="M424" s="28">
        <f t="shared" si="234"/>
        <v>337.79654581806221</v>
      </c>
      <c r="N424" s="17">
        <f t="shared" si="239"/>
        <v>0.33779654581806223</v>
      </c>
      <c r="O424" s="105">
        <f t="shared" si="240"/>
        <v>0</v>
      </c>
      <c r="P424" s="105">
        <f t="shared" si="241"/>
        <v>0</v>
      </c>
      <c r="Q424" s="105">
        <f t="shared" si="269"/>
        <v>77.777163987511287</v>
      </c>
      <c r="R424" s="27">
        <f t="shared" si="242"/>
        <v>2.160476777430869E-2</v>
      </c>
      <c r="S424" s="98">
        <f t="shared" si="243"/>
        <v>0.33779654581806223</v>
      </c>
      <c r="T424" s="17">
        <f t="shared" si="270"/>
        <v>266.19990505759142</v>
      </c>
      <c r="U424" s="17">
        <f t="shared" si="244"/>
        <v>7.3944418071553178E-2</v>
      </c>
      <c r="V424" s="17">
        <f t="shared" si="245"/>
        <v>73.888305788135725</v>
      </c>
      <c r="W424" s="17">
        <f t="shared" si="246"/>
        <v>70.932773556610286</v>
      </c>
      <c r="X424" s="17">
        <f t="shared" si="246"/>
        <v>68.095462614345877</v>
      </c>
      <c r="Y424" s="17">
        <f t="shared" si="247"/>
        <v>67.414507988202416</v>
      </c>
      <c r="Z424" s="17">
        <f>Y424/3600</f>
        <v>1.8726252218945114E-2</v>
      </c>
      <c r="AA424" s="17">
        <f>0.96*Y424</f>
        <v>64.717927668674321</v>
      </c>
      <c r="AB424" s="17">
        <f t="shared" si="248"/>
        <v>62.129210561927344</v>
      </c>
      <c r="AC424" s="17">
        <f t="shared" si="249"/>
        <v>59.022750033830974</v>
      </c>
      <c r="AD424" s="17">
        <f t="shared" si="250"/>
        <v>59.022750033830974</v>
      </c>
      <c r="AE424" s="17">
        <f t="shared" si="271"/>
        <v>1.6395208342730828E-2</v>
      </c>
      <c r="AF424" s="17">
        <f>T424-AD424</f>
        <v>207.17715502376046</v>
      </c>
      <c r="AG424" s="17">
        <f t="shared" si="251"/>
        <v>5.7549209728822354E-2</v>
      </c>
      <c r="AH424" s="28">
        <f>0.5*'Ducati Panigale 1199 data'!$C$8*'WLTP class 3 v5'!F424^2</f>
        <v>2254.9961419753085</v>
      </c>
      <c r="AI424" s="17">
        <f t="shared" si="252"/>
        <v>2.2549961419753086</v>
      </c>
      <c r="AJ424" s="17" t="str">
        <f>IF(N424&lt;0, AI424, "0")</f>
        <v>0</v>
      </c>
      <c r="AK424" s="98">
        <f>AK423+AJ424</f>
        <v>886.98838734567914</v>
      </c>
      <c r="AL424" s="105">
        <f t="shared" si="253"/>
        <v>0.24638566315157753</v>
      </c>
      <c r="AM424" s="98">
        <f>IF(N424 &gt; 0, AI424, )</f>
        <v>2.2549961419753086</v>
      </c>
      <c r="AN424" s="98">
        <f t="shared" si="272"/>
        <v>2635.1732615740752</v>
      </c>
      <c r="AO424" s="98">
        <f t="shared" si="254"/>
        <v>0.73199257265946538</v>
      </c>
      <c r="AP424" s="27">
        <f t="shared" si="255"/>
        <v>0</v>
      </c>
      <c r="AQ424" s="27">
        <f t="shared" si="256"/>
        <v>0</v>
      </c>
      <c r="AR424" s="27">
        <f t="shared" si="257"/>
        <v>0</v>
      </c>
      <c r="AS424" s="27">
        <f t="shared" si="258"/>
        <v>0</v>
      </c>
      <c r="AT424" s="27">
        <f t="shared" si="235"/>
        <v>0</v>
      </c>
      <c r="AU424" s="27">
        <f t="shared" si="235"/>
        <v>0</v>
      </c>
      <c r="AV424" s="27">
        <f t="shared" si="259"/>
        <v>0</v>
      </c>
      <c r="AW424" s="27">
        <f t="shared" si="260"/>
        <v>0</v>
      </c>
      <c r="AX424" s="27">
        <f t="shared" si="261"/>
        <v>0</v>
      </c>
      <c r="AY424" s="27">
        <f>AN424-AW424</f>
        <v>2635.1732615740752</v>
      </c>
      <c r="AZ424" s="110">
        <f t="shared" si="262"/>
        <v>0.73199257265946538</v>
      </c>
      <c r="BB424" s="65">
        <v>0</v>
      </c>
      <c r="BC424" s="83">
        <f t="shared" si="263"/>
        <v>0</v>
      </c>
      <c r="BD424" s="83">
        <f t="shared" si="264"/>
        <v>0</v>
      </c>
      <c r="BE424" s="83">
        <f t="shared" si="265"/>
        <v>0</v>
      </c>
      <c r="BF424" s="83">
        <f t="shared" si="266"/>
        <v>0</v>
      </c>
      <c r="BG424" s="83">
        <f t="shared" si="267"/>
        <v>0</v>
      </c>
    </row>
    <row r="425" spans="2:59">
      <c r="B425" s="9" t="s">
        <v>32</v>
      </c>
      <c r="C425" s="9">
        <v>414</v>
      </c>
      <c r="D425" s="9">
        <v>414</v>
      </c>
      <c r="E425" s="18">
        <v>14.9</v>
      </c>
      <c r="F425" s="66">
        <f t="shared" si="236"/>
        <v>4.1388888888888893</v>
      </c>
      <c r="G425" s="17">
        <f t="shared" si="268"/>
        <v>0.19444444444444448</v>
      </c>
      <c r="H425" s="17">
        <f t="shared" si="237"/>
        <v>207.5</v>
      </c>
      <c r="I425" s="28">
        <f>'Ducati Panigale 1199 data'!$C$8*G425</f>
        <v>54.055555555555564</v>
      </c>
      <c r="J425" s="28">
        <f>'Ducati Panigale 1199 data'!$C$8*'Ducati Panigale 1199 data'!$C$15*'Ducati Panigale 1199 data'!$C$10</f>
        <v>54.543600000000005</v>
      </c>
      <c r="K425" s="28">
        <f>(0.5*'Ducati Panigale 1199 data'!$C$12)*'Ducati Panigale 1199 data'!$C$14*'Ducati Panigale 1199 data'!$C$11*F425^2</f>
        <v>2.4237376446759269</v>
      </c>
      <c r="L425" s="28">
        <f t="shared" si="238"/>
        <v>111.02289320023149</v>
      </c>
      <c r="M425" s="28">
        <f t="shared" si="234"/>
        <v>459.51141907873597</v>
      </c>
      <c r="N425" s="17">
        <f t="shared" si="239"/>
        <v>0.45951141907873599</v>
      </c>
      <c r="O425" s="105">
        <f t="shared" si="240"/>
        <v>0</v>
      </c>
      <c r="P425" s="105">
        <f t="shared" si="241"/>
        <v>0</v>
      </c>
      <c r="Q425" s="105">
        <f t="shared" si="269"/>
        <v>77.777163987511287</v>
      </c>
      <c r="R425" s="27">
        <f t="shared" si="242"/>
        <v>2.160476777430869E-2</v>
      </c>
      <c r="S425" s="98">
        <f t="shared" si="243"/>
        <v>0.45951141907873599</v>
      </c>
      <c r="T425" s="17">
        <f t="shared" si="270"/>
        <v>266.65941647667017</v>
      </c>
      <c r="U425" s="17">
        <f t="shared" si="244"/>
        <v>7.4072060132408385E-2</v>
      </c>
      <c r="V425" s="17">
        <f t="shared" si="245"/>
        <v>73.888305788135725</v>
      </c>
      <c r="W425" s="17">
        <f t="shared" si="246"/>
        <v>70.932773556610286</v>
      </c>
      <c r="X425" s="17">
        <f t="shared" si="246"/>
        <v>68.095462614345877</v>
      </c>
      <c r="Y425" s="17">
        <f t="shared" si="247"/>
        <v>67.414507988202416</v>
      </c>
      <c r="Z425" s="17">
        <f>Y425/3600</f>
        <v>1.8726252218945114E-2</v>
      </c>
      <c r="AA425" s="17">
        <f>0.96*Y425</f>
        <v>64.717927668674321</v>
      </c>
      <c r="AB425" s="17">
        <f t="shared" si="248"/>
        <v>62.129210561927344</v>
      </c>
      <c r="AC425" s="17">
        <f t="shared" si="249"/>
        <v>59.022750033830974</v>
      </c>
      <c r="AD425" s="17">
        <f t="shared" si="250"/>
        <v>59.022750033830974</v>
      </c>
      <c r="AE425" s="17">
        <f t="shared" si="271"/>
        <v>1.6395208342730828E-2</v>
      </c>
      <c r="AF425" s="17">
        <f>T425-AD425</f>
        <v>207.63666644283921</v>
      </c>
      <c r="AG425" s="17">
        <f t="shared" si="251"/>
        <v>5.7676851789677561E-2</v>
      </c>
      <c r="AH425" s="28">
        <f>0.5*'Ducati Panigale 1199 data'!$C$8*'WLTP class 3 v5'!F425^2</f>
        <v>2381.125771604939</v>
      </c>
      <c r="AI425" s="17">
        <f t="shared" si="252"/>
        <v>2.381125771604939</v>
      </c>
      <c r="AJ425" s="17" t="str">
        <f>IF(N425&lt;0, AI425, "0")</f>
        <v>0</v>
      </c>
      <c r="AK425" s="98">
        <f>AK424+AJ425</f>
        <v>886.98838734567914</v>
      </c>
      <c r="AL425" s="105">
        <f t="shared" si="253"/>
        <v>0.24638566315157753</v>
      </c>
      <c r="AM425" s="98">
        <f>IF(N425 &gt; 0, AI425, )</f>
        <v>2.381125771604939</v>
      </c>
      <c r="AN425" s="98">
        <f t="shared" si="272"/>
        <v>2637.55438734568</v>
      </c>
      <c r="AO425" s="98">
        <f t="shared" si="254"/>
        <v>0.73265399648491114</v>
      </c>
      <c r="AP425" s="27">
        <f t="shared" si="255"/>
        <v>0</v>
      </c>
      <c r="AQ425" s="27">
        <f t="shared" si="256"/>
        <v>0</v>
      </c>
      <c r="AR425" s="27">
        <f t="shared" si="257"/>
        <v>0</v>
      </c>
      <c r="AS425" s="27">
        <f t="shared" si="258"/>
        <v>0</v>
      </c>
      <c r="AT425" s="27">
        <f t="shared" si="235"/>
        <v>0</v>
      </c>
      <c r="AU425" s="27">
        <f t="shared" si="235"/>
        <v>0</v>
      </c>
      <c r="AV425" s="27">
        <f t="shared" si="259"/>
        <v>0</v>
      </c>
      <c r="AW425" s="27">
        <f t="shared" si="260"/>
        <v>0</v>
      </c>
      <c r="AX425" s="27">
        <f t="shared" si="261"/>
        <v>0</v>
      </c>
      <c r="AY425" s="27">
        <f>AN425-AW425</f>
        <v>2637.55438734568</v>
      </c>
      <c r="AZ425" s="110">
        <f t="shared" si="262"/>
        <v>0.73265399648491114</v>
      </c>
      <c r="BB425" s="65">
        <v>0</v>
      </c>
      <c r="BC425" s="83">
        <f t="shared" si="263"/>
        <v>0</v>
      </c>
      <c r="BD425" s="83">
        <f t="shared" si="264"/>
        <v>0</v>
      </c>
      <c r="BE425" s="83">
        <f t="shared" si="265"/>
        <v>0</v>
      </c>
      <c r="BF425" s="83">
        <f t="shared" si="266"/>
        <v>0</v>
      </c>
      <c r="BG425" s="83">
        <f t="shared" si="267"/>
        <v>0</v>
      </c>
    </row>
    <row r="426" spans="2:59">
      <c r="B426" s="9" t="s">
        <v>32</v>
      </c>
      <c r="C426" s="9">
        <v>415</v>
      </c>
      <c r="D426" s="9">
        <v>415</v>
      </c>
      <c r="E426" s="18">
        <v>15.9</v>
      </c>
      <c r="F426" s="66">
        <f t="shared" si="236"/>
        <v>4.416666666666667</v>
      </c>
      <c r="G426" s="17">
        <f t="shared" si="268"/>
        <v>0.34722222222222199</v>
      </c>
      <c r="H426" s="17">
        <f t="shared" si="237"/>
        <v>208</v>
      </c>
      <c r="I426" s="28">
        <f>'Ducati Panigale 1199 data'!$C$8*G426</f>
        <v>96.527777777777715</v>
      </c>
      <c r="J426" s="28">
        <f>'Ducati Panigale 1199 data'!$C$8*'Ducati Panigale 1199 data'!$C$15*'Ducati Panigale 1199 data'!$C$10</f>
        <v>54.543600000000005</v>
      </c>
      <c r="K426" s="28">
        <f>(0.5*'Ducati Panigale 1199 data'!$C$12)*'Ducati Panigale 1199 data'!$C$14*'Ducati Panigale 1199 data'!$C$11*F426^2</f>
        <v>2.7599888020833339</v>
      </c>
      <c r="L426" s="28">
        <f t="shared" si="238"/>
        <v>153.83136657986105</v>
      </c>
      <c r="M426" s="28">
        <f t="shared" si="234"/>
        <v>679.42186906105303</v>
      </c>
      <c r="N426" s="17">
        <f t="shared" si="239"/>
        <v>0.67942186906105306</v>
      </c>
      <c r="O426" s="105">
        <f t="shared" si="240"/>
        <v>0</v>
      </c>
      <c r="P426" s="105">
        <f t="shared" si="241"/>
        <v>0</v>
      </c>
      <c r="Q426" s="105">
        <f t="shared" si="269"/>
        <v>77.777163987511287</v>
      </c>
      <c r="R426" s="27">
        <f t="shared" si="242"/>
        <v>2.160476777430869E-2</v>
      </c>
      <c r="S426" s="98">
        <f t="shared" si="243"/>
        <v>0.67942186906105306</v>
      </c>
      <c r="T426" s="17">
        <f t="shared" si="270"/>
        <v>267.33883834573123</v>
      </c>
      <c r="U426" s="17">
        <f t="shared" si="244"/>
        <v>7.4260788429369784E-2</v>
      </c>
      <c r="V426" s="17">
        <f t="shared" si="245"/>
        <v>73.888305788135725</v>
      </c>
      <c r="W426" s="17">
        <f t="shared" si="246"/>
        <v>70.932773556610286</v>
      </c>
      <c r="X426" s="17">
        <f t="shared" si="246"/>
        <v>68.095462614345877</v>
      </c>
      <c r="Y426" s="17">
        <f t="shared" si="247"/>
        <v>67.414507988202416</v>
      </c>
      <c r="Z426" s="17">
        <f>Y426/3600</f>
        <v>1.8726252218945114E-2</v>
      </c>
      <c r="AA426" s="17">
        <f>0.96*Y426</f>
        <v>64.717927668674321</v>
      </c>
      <c r="AB426" s="17">
        <f t="shared" si="248"/>
        <v>62.129210561927344</v>
      </c>
      <c r="AC426" s="17">
        <f t="shared" si="249"/>
        <v>59.022750033830974</v>
      </c>
      <c r="AD426" s="17">
        <f t="shared" si="250"/>
        <v>59.022750033830974</v>
      </c>
      <c r="AE426" s="17">
        <f t="shared" si="271"/>
        <v>1.6395208342730828E-2</v>
      </c>
      <c r="AF426" s="17">
        <f>T426-AD426</f>
        <v>208.31608831190027</v>
      </c>
      <c r="AG426" s="17">
        <f t="shared" si="251"/>
        <v>5.7865580086638967E-2</v>
      </c>
      <c r="AH426" s="28">
        <f>0.5*'Ducati Panigale 1199 data'!$C$8*'WLTP class 3 v5'!F426^2</f>
        <v>2711.4652777777778</v>
      </c>
      <c r="AI426" s="17">
        <f t="shared" si="252"/>
        <v>2.7114652777777777</v>
      </c>
      <c r="AJ426" s="17" t="str">
        <f>IF(N426&lt;0, AI426, "0")</f>
        <v>0</v>
      </c>
      <c r="AK426" s="98">
        <f>AK425+AJ426</f>
        <v>886.98838734567914</v>
      </c>
      <c r="AL426" s="105">
        <f t="shared" si="253"/>
        <v>0.24638566315157753</v>
      </c>
      <c r="AM426" s="98">
        <f>IF(N426 &gt; 0, AI426, )</f>
        <v>2.7114652777777777</v>
      </c>
      <c r="AN426" s="98">
        <f t="shared" si="272"/>
        <v>2640.2658526234577</v>
      </c>
      <c r="AO426" s="98">
        <f t="shared" si="254"/>
        <v>0.73340718128429383</v>
      </c>
      <c r="AP426" s="27">
        <f t="shared" si="255"/>
        <v>0</v>
      </c>
      <c r="AQ426" s="27">
        <f t="shared" si="256"/>
        <v>0</v>
      </c>
      <c r="AR426" s="27">
        <f t="shared" si="257"/>
        <v>0</v>
      </c>
      <c r="AS426" s="27">
        <f t="shared" si="258"/>
        <v>0</v>
      </c>
      <c r="AT426" s="27">
        <f t="shared" si="235"/>
        <v>0</v>
      </c>
      <c r="AU426" s="27">
        <f t="shared" si="235"/>
        <v>0</v>
      </c>
      <c r="AV426" s="27">
        <f t="shared" si="259"/>
        <v>0</v>
      </c>
      <c r="AW426" s="27">
        <f t="shared" si="260"/>
        <v>0</v>
      </c>
      <c r="AX426" s="27">
        <f t="shared" si="261"/>
        <v>0</v>
      </c>
      <c r="AY426" s="27">
        <f>AN426-AW426</f>
        <v>2640.2658526234577</v>
      </c>
      <c r="AZ426" s="110">
        <f t="shared" si="262"/>
        <v>0.73340718128429383</v>
      </c>
      <c r="BB426" s="65">
        <v>0</v>
      </c>
      <c r="BC426" s="83">
        <f t="shared" si="263"/>
        <v>0</v>
      </c>
      <c r="BD426" s="83">
        <f t="shared" si="264"/>
        <v>0</v>
      </c>
      <c r="BE426" s="83">
        <f t="shared" si="265"/>
        <v>0</v>
      </c>
      <c r="BF426" s="83">
        <f t="shared" si="266"/>
        <v>0</v>
      </c>
      <c r="BG426" s="83">
        <f t="shared" si="267"/>
        <v>0</v>
      </c>
    </row>
    <row r="427" spans="2:59">
      <c r="B427" s="9" t="s">
        <v>32</v>
      </c>
      <c r="C427" s="9">
        <v>416</v>
      </c>
      <c r="D427" s="9">
        <v>416</v>
      </c>
      <c r="E427" s="18">
        <v>17.399999999999999</v>
      </c>
      <c r="F427" s="66">
        <f t="shared" si="236"/>
        <v>4.833333333333333</v>
      </c>
      <c r="G427" s="17">
        <f t="shared" si="268"/>
        <v>0.38888888888888873</v>
      </c>
      <c r="H427" s="17">
        <f t="shared" si="237"/>
        <v>208.5</v>
      </c>
      <c r="I427" s="28">
        <f>'Ducati Panigale 1199 data'!$C$8*G427</f>
        <v>108.11111111111107</v>
      </c>
      <c r="J427" s="28">
        <f>'Ducati Panigale 1199 data'!$C$8*'Ducati Panigale 1199 data'!$C$15*'Ducati Panigale 1199 data'!$C$10</f>
        <v>54.543600000000005</v>
      </c>
      <c r="K427" s="28">
        <f>(0.5*'Ducati Panigale 1199 data'!$C$12)*'Ducati Panigale 1199 data'!$C$14*'Ducati Panigale 1199 data'!$C$11*F427^2</f>
        <v>3.305305208333333</v>
      </c>
      <c r="L427" s="28">
        <f t="shared" si="238"/>
        <v>165.96001631944441</v>
      </c>
      <c r="M427" s="28">
        <f t="shared" si="234"/>
        <v>802.14007887731464</v>
      </c>
      <c r="N427" s="17">
        <f t="shared" si="239"/>
        <v>0.80214007887731464</v>
      </c>
      <c r="O427" s="105">
        <f t="shared" si="240"/>
        <v>0</v>
      </c>
      <c r="P427" s="105">
        <f t="shared" si="241"/>
        <v>0</v>
      </c>
      <c r="Q427" s="105">
        <f t="shared" si="269"/>
        <v>77.777163987511287</v>
      </c>
      <c r="R427" s="27">
        <f t="shared" si="242"/>
        <v>2.160476777430869E-2</v>
      </c>
      <c r="S427" s="98">
        <f t="shared" si="243"/>
        <v>0.80214007887731464</v>
      </c>
      <c r="T427" s="17">
        <f t="shared" si="270"/>
        <v>268.14097842460853</v>
      </c>
      <c r="U427" s="17">
        <f t="shared" si="244"/>
        <v>7.4483605117946813E-2</v>
      </c>
      <c r="V427" s="17">
        <f t="shared" si="245"/>
        <v>73.888305788135725</v>
      </c>
      <c r="W427" s="17">
        <f t="shared" si="246"/>
        <v>70.932773556610286</v>
      </c>
      <c r="X427" s="17">
        <f t="shared" si="246"/>
        <v>68.095462614345877</v>
      </c>
      <c r="Y427" s="17">
        <f t="shared" si="247"/>
        <v>67.414507988202416</v>
      </c>
      <c r="Z427" s="17">
        <f>Y427/3600</f>
        <v>1.8726252218945114E-2</v>
      </c>
      <c r="AA427" s="17">
        <f>0.96*Y427</f>
        <v>64.717927668674321</v>
      </c>
      <c r="AB427" s="17">
        <f t="shared" si="248"/>
        <v>62.129210561927344</v>
      </c>
      <c r="AC427" s="17">
        <f t="shared" si="249"/>
        <v>59.022750033830974</v>
      </c>
      <c r="AD427" s="17">
        <f t="shared" si="250"/>
        <v>59.022750033830974</v>
      </c>
      <c r="AE427" s="17">
        <f t="shared" si="271"/>
        <v>1.6395208342730828E-2</v>
      </c>
      <c r="AF427" s="17">
        <f>T427-AD427</f>
        <v>209.11822839077757</v>
      </c>
      <c r="AG427" s="17">
        <f t="shared" si="251"/>
        <v>5.8088396775215996E-2</v>
      </c>
      <c r="AH427" s="28">
        <f>0.5*'Ducati Panigale 1199 data'!$C$8*'WLTP class 3 v5'!F427^2</f>
        <v>3247.1944444444439</v>
      </c>
      <c r="AI427" s="17">
        <f t="shared" si="252"/>
        <v>3.2471944444444438</v>
      </c>
      <c r="AJ427" s="17" t="str">
        <f>IF(N427&lt;0, AI427, "0")</f>
        <v>0</v>
      </c>
      <c r="AK427" s="98">
        <f>AK426+AJ427</f>
        <v>886.98838734567914</v>
      </c>
      <c r="AL427" s="105">
        <f t="shared" si="253"/>
        <v>0.24638566315157753</v>
      </c>
      <c r="AM427" s="98">
        <f>IF(N427 &gt; 0, AI427, )</f>
        <v>3.2471944444444438</v>
      </c>
      <c r="AN427" s="98">
        <f t="shared" si="272"/>
        <v>2643.5130470679023</v>
      </c>
      <c r="AO427" s="98">
        <f t="shared" si="254"/>
        <v>0.73430917974108401</v>
      </c>
      <c r="AP427" s="27">
        <f t="shared" si="255"/>
        <v>0</v>
      </c>
      <c r="AQ427" s="27">
        <f t="shared" si="256"/>
        <v>0</v>
      </c>
      <c r="AR427" s="27">
        <f t="shared" si="257"/>
        <v>0</v>
      </c>
      <c r="AS427" s="27">
        <f t="shared" si="258"/>
        <v>0</v>
      </c>
      <c r="AT427" s="27">
        <f t="shared" si="235"/>
        <v>0</v>
      </c>
      <c r="AU427" s="27">
        <f t="shared" si="235"/>
        <v>0</v>
      </c>
      <c r="AV427" s="27">
        <f t="shared" si="259"/>
        <v>0</v>
      </c>
      <c r="AW427" s="27">
        <f t="shared" si="260"/>
        <v>0</v>
      </c>
      <c r="AX427" s="27">
        <f t="shared" si="261"/>
        <v>0</v>
      </c>
      <c r="AY427" s="27">
        <f>AN427-AW427</f>
        <v>2643.5130470679023</v>
      </c>
      <c r="AZ427" s="110">
        <f t="shared" si="262"/>
        <v>0.73430917974108401</v>
      </c>
      <c r="BB427" s="65">
        <v>0</v>
      </c>
      <c r="BC427" s="83">
        <f t="shared" si="263"/>
        <v>0</v>
      </c>
      <c r="BD427" s="83">
        <f t="shared" si="264"/>
        <v>0</v>
      </c>
      <c r="BE427" s="83">
        <f t="shared" si="265"/>
        <v>0</v>
      </c>
      <c r="BF427" s="83">
        <f t="shared" si="266"/>
        <v>0</v>
      </c>
      <c r="BG427" s="83">
        <f t="shared" si="267"/>
        <v>0</v>
      </c>
    </row>
    <row r="428" spans="2:59">
      <c r="B428" s="9" t="s">
        <v>32</v>
      </c>
      <c r="C428" s="9">
        <v>417</v>
      </c>
      <c r="D428" s="9">
        <v>417</v>
      </c>
      <c r="E428" s="18">
        <v>18.7</v>
      </c>
      <c r="F428" s="66">
        <f t="shared" si="236"/>
        <v>5.1944444444444446</v>
      </c>
      <c r="G428" s="17">
        <f t="shared" si="268"/>
        <v>0.23611111111111149</v>
      </c>
      <c r="H428" s="17">
        <f t="shared" si="237"/>
        <v>209</v>
      </c>
      <c r="I428" s="28">
        <f>'Ducati Panigale 1199 data'!$C$8*G428</f>
        <v>65.638888888888999</v>
      </c>
      <c r="J428" s="28">
        <f>'Ducati Panigale 1199 data'!$C$8*'Ducati Panigale 1199 data'!$C$15*'Ducati Panigale 1199 data'!$C$10</f>
        <v>54.543600000000005</v>
      </c>
      <c r="K428" s="28">
        <f>(0.5*'Ducati Panigale 1199 data'!$C$12)*'Ducati Panigale 1199 data'!$C$14*'Ducati Panigale 1199 data'!$C$11*F428^2</f>
        <v>3.8176515335648156</v>
      </c>
      <c r="L428" s="28">
        <f t="shared" si="238"/>
        <v>124.00014042245381</v>
      </c>
      <c r="M428" s="28">
        <f t="shared" si="234"/>
        <v>644.11184052774615</v>
      </c>
      <c r="N428" s="17">
        <f t="shared" si="239"/>
        <v>0.64411184052774617</v>
      </c>
      <c r="O428" s="105">
        <f t="shared" si="240"/>
        <v>0</v>
      </c>
      <c r="P428" s="105">
        <f t="shared" si="241"/>
        <v>0</v>
      </c>
      <c r="Q428" s="105">
        <f t="shared" si="269"/>
        <v>77.777163987511287</v>
      </c>
      <c r="R428" s="27">
        <f t="shared" si="242"/>
        <v>2.160476777430869E-2</v>
      </c>
      <c r="S428" s="98">
        <f t="shared" si="243"/>
        <v>0.64411184052774617</v>
      </c>
      <c r="T428" s="17">
        <f t="shared" si="270"/>
        <v>268.78509026513626</v>
      </c>
      <c r="U428" s="17">
        <f t="shared" si="244"/>
        <v>7.4662525073648955E-2</v>
      </c>
      <c r="V428" s="17">
        <f t="shared" si="245"/>
        <v>73.888305788135725</v>
      </c>
      <c r="W428" s="17">
        <f t="shared" si="246"/>
        <v>70.932773556610286</v>
      </c>
      <c r="X428" s="17">
        <f t="shared" si="246"/>
        <v>68.095462614345877</v>
      </c>
      <c r="Y428" s="17">
        <f t="shared" si="247"/>
        <v>67.414507988202416</v>
      </c>
      <c r="Z428" s="17">
        <f>Y428/3600</f>
        <v>1.8726252218945114E-2</v>
      </c>
      <c r="AA428" s="17">
        <f>0.96*Y428</f>
        <v>64.717927668674321</v>
      </c>
      <c r="AB428" s="17">
        <f t="shared" si="248"/>
        <v>62.129210561927344</v>
      </c>
      <c r="AC428" s="17">
        <f t="shared" si="249"/>
        <v>59.022750033830974</v>
      </c>
      <c r="AD428" s="17">
        <f t="shared" si="250"/>
        <v>59.022750033830974</v>
      </c>
      <c r="AE428" s="17">
        <f t="shared" si="271"/>
        <v>1.6395208342730828E-2</v>
      </c>
      <c r="AF428" s="17">
        <f>T428-AD428</f>
        <v>209.7623402313053</v>
      </c>
      <c r="AG428" s="17">
        <f t="shared" si="251"/>
        <v>5.8267316730918138E-2</v>
      </c>
      <c r="AH428" s="28">
        <f>0.5*'Ducati Panigale 1199 data'!$C$8*'WLTP class 3 v5'!F428^2</f>
        <v>3750.5331790123464</v>
      </c>
      <c r="AI428" s="17">
        <f t="shared" si="252"/>
        <v>3.7505331790123466</v>
      </c>
      <c r="AJ428" s="17" t="str">
        <f>IF(N428&lt;0, AI428, "0")</f>
        <v>0</v>
      </c>
      <c r="AK428" s="98">
        <f>AK427+AJ428</f>
        <v>886.98838734567914</v>
      </c>
      <c r="AL428" s="105">
        <f t="shared" si="253"/>
        <v>0.24638566315157753</v>
      </c>
      <c r="AM428" s="98">
        <f>IF(N428 &gt; 0, AI428, )</f>
        <v>3.7505331790123466</v>
      </c>
      <c r="AN428" s="98">
        <f t="shared" si="272"/>
        <v>2647.2635802469149</v>
      </c>
      <c r="AO428" s="98">
        <f t="shared" si="254"/>
        <v>0.73535099451303187</v>
      </c>
      <c r="AP428" s="27">
        <f t="shared" si="255"/>
        <v>0</v>
      </c>
      <c r="AQ428" s="27">
        <f t="shared" si="256"/>
        <v>0</v>
      </c>
      <c r="AR428" s="27">
        <f t="shared" si="257"/>
        <v>0</v>
      </c>
      <c r="AS428" s="27">
        <f t="shared" si="258"/>
        <v>0</v>
      </c>
      <c r="AT428" s="27">
        <f t="shared" si="235"/>
        <v>0</v>
      </c>
      <c r="AU428" s="27">
        <f t="shared" si="235"/>
        <v>0</v>
      </c>
      <c r="AV428" s="27">
        <f t="shared" si="259"/>
        <v>0</v>
      </c>
      <c r="AW428" s="27">
        <f t="shared" si="260"/>
        <v>0</v>
      </c>
      <c r="AX428" s="27">
        <f t="shared" si="261"/>
        <v>0</v>
      </c>
      <c r="AY428" s="27">
        <f>AN428-AW428</f>
        <v>2647.2635802469149</v>
      </c>
      <c r="AZ428" s="110">
        <f t="shared" si="262"/>
        <v>0.73535099451303187</v>
      </c>
      <c r="BB428" s="65">
        <v>0</v>
      </c>
      <c r="BC428" s="83">
        <f t="shared" si="263"/>
        <v>0</v>
      </c>
      <c r="BD428" s="83">
        <f t="shared" si="264"/>
        <v>0</v>
      </c>
      <c r="BE428" s="83">
        <f t="shared" si="265"/>
        <v>0</v>
      </c>
      <c r="BF428" s="83">
        <f t="shared" si="266"/>
        <v>0</v>
      </c>
      <c r="BG428" s="83">
        <f t="shared" si="267"/>
        <v>0</v>
      </c>
    </row>
    <row r="429" spans="2:59">
      <c r="B429" s="9" t="s">
        <v>32</v>
      </c>
      <c r="C429" s="9">
        <v>418</v>
      </c>
      <c r="D429" s="9">
        <v>418</v>
      </c>
      <c r="E429" s="18">
        <v>19.100000000000001</v>
      </c>
      <c r="F429" s="66">
        <f t="shared" si="236"/>
        <v>5.3055555555555554</v>
      </c>
      <c r="G429" s="17">
        <f t="shared" si="268"/>
        <v>1.3888888888889086E-2</v>
      </c>
      <c r="H429" s="17">
        <f t="shared" si="237"/>
        <v>209.5</v>
      </c>
      <c r="I429" s="28">
        <f>'Ducati Panigale 1199 data'!$C$8*G429</f>
        <v>3.8611111111111658</v>
      </c>
      <c r="J429" s="28">
        <f>'Ducati Panigale 1199 data'!$C$8*'Ducati Panigale 1199 data'!$C$15*'Ducati Panigale 1199 data'!$C$10</f>
        <v>54.543600000000005</v>
      </c>
      <c r="K429" s="28">
        <f>(0.5*'Ducati Panigale 1199 data'!$C$12)*'Ducati Panigale 1199 data'!$C$14*'Ducati Panigale 1199 data'!$C$11*F429^2</f>
        <v>3.9827202835648148</v>
      </c>
      <c r="L429" s="28">
        <f t="shared" si="238"/>
        <v>62.387431394675986</v>
      </c>
      <c r="M429" s="28">
        <f t="shared" si="234"/>
        <v>330.99998323286422</v>
      </c>
      <c r="N429" s="17">
        <f t="shared" si="239"/>
        <v>0.33099998323286423</v>
      </c>
      <c r="O429" s="105">
        <f t="shared" si="240"/>
        <v>0</v>
      </c>
      <c r="P429" s="105">
        <f t="shared" si="241"/>
        <v>0</v>
      </c>
      <c r="Q429" s="105">
        <f t="shared" si="269"/>
        <v>77.777163987511287</v>
      </c>
      <c r="R429" s="27">
        <f t="shared" si="242"/>
        <v>2.160476777430869E-2</v>
      </c>
      <c r="S429" s="98">
        <f t="shared" si="243"/>
        <v>0.33099998323286423</v>
      </c>
      <c r="T429" s="17">
        <f t="shared" si="270"/>
        <v>269.11609024836912</v>
      </c>
      <c r="U429" s="17">
        <f t="shared" si="244"/>
        <v>7.4754469513435867E-2</v>
      </c>
      <c r="V429" s="17">
        <f t="shared" si="245"/>
        <v>73.888305788135725</v>
      </c>
      <c r="W429" s="17">
        <f t="shared" si="246"/>
        <v>70.932773556610286</v>
      </c>
      <c r="X429" s="17">
        <f t="shared" si="246"/>
        <v>68.095462614345877</v>
      </c>
      <c r="Y429" s="17">
        <f t="shared" si="247"/>
        <v>67.414507988202416</v>
      </c>
      <c r="Z429" s="17">
        <f>Y429/3600</f>
        <v>1.8726252218945114E-2</v>
      </c>
      <c r="AA429" s="17">
        <f>0.96*Y429</f>
        <v>64.717927668674321</v>
      </c>
      <c r="AB429" s="17">
        <f t="shared" si="248"/>
        <v>62.129210561927344</v>
      </c>
      <c r="AC429" s="17">
        <f t="shared" si="249"/>
        <v>59.022750033830974</v>
      </c>
      <c r="AD429" s="17">
        <f t="shared" si="250"/>
        <v>59.022750033830974</v>
      </c>
      <c r="AE429" s="17">
        <f t="shared" si="271"/>
        <v>1.6395208342730828E-2</v>
      </c>
      <c r="AF429" s="17">
        <f>T429-AD429</f>
        <v>210.09334021453816</v>
      </c>
      <c r="AG429" s="17">
        <f t="shared" si="251"/>
        <v>5.8359261170705043E-2</v>
      </c>
      <c r="AH429" s="28">
        <f>0.5*'Ducati Panigale 1199 data'!$C$8*'WLTP class 3 v5'!F429^2</f>
        <v>3912.699845679012</v>
      </c>
      <c r="AI429" s="17">
        <f t="shared" si="252"/>
        <v>3.9126998456790121</v>
      </c>
      <c r="AJ429" s="17" t="str">
        <f>IF(N429&lt;0, AI429, "0")</f>
        <v>0</v>
      </c>
      <c r="AK429" s="98">
        <f>AK428+AJ429</f>
        <v>886.98838734567914</v>
      </c>
      <c r="AL429" s="105">
        <f t="shared" si="253"/>
        <v>0.24638566315157753</v>
      </c>
      <c r="AM429" s="98">
        <f>IF(N429 &gt; 0, AI429, )</f>
        <v>3.9126998456790121</v>
      </c>
      <c r="AN429" s="98">
        <f t="shared" si="272"/>
        <v>2651.176280092594</v>
      </c>
      <c r="AO429" s="98">
        <f t="shared" si="254"/>
        <v>0.73643785558127606</v>
      </c>
      <c r="AP429" s="27">
        <f t="shared" si="255"/>
        <v>0</v>
      </c>
      <c r="AQ429" s="27">
        <f t="shared" si="256"/>
        <v>0</v>
      </c>
      <c r="AR429" s="27">
        <f t="shared" si="257"/>
        <v>0</v>
      </c>
      <c r="AS429" s="27">
        <f t="shared" si="258"/>
        <v>0</v>
      </c>
      <c r="AT429" s="27">
        <f t="shared" si="235"/>
        <v>0</v>
      </c>
      <c r="AU429" s="27">
        <f t="shared" si="235"/>
        <v>0</v>
      </c>
      <c r="AV429" s="27">
        <f t="shared" si="259"/>
        <v>0</v>
      </c>
      <c r="AW429" s="27">
        <f t="shared" si="260"/>
        <v>0</v>
      </c>
      <c r="AX429" s="27">
        <f t="shared" si="261"/>
        <v>0</v>
      </c>
      <c r="AY429" s="27">
        <f>AN429-AW429</f>
        <v>2651.176280092594</v>
      </c>
      <c r="AZ429" s="110">
        <f t="shared" si="262"/>
        <v>0.73643785558127606</v>
      </c>
      <c r="BB429" s="65">
        <v>0</v>
      </c>
      <c r="BC429" s="83">
        <f t="shared" si="263"/>
        <v>0</v>
      </c>
      <c r="BD429" s="83">
        <f t="shared" si="264"/>
        <v>0</v>
      </c>
      <c r="BE429" s="83">
        <f t="shared" si="265"/>
        <v>0</v>
      </c>
      <c r="BF429" s="83">
        <f t="shared" si="266"/>
        <v>0</v>
      </c>
      <c r="BG429" s="83">
        <f t="shared" si="267"/>
        <v>0</v>
      </c>
    </row>
    <row r="430" spans="2:59">
      <c r="B430" s="9" t="s">
        <v>32</v>
      </c>
      <c r="C430" s="9">
        <v>419</v>
      </c>
      <c r="D430" s="9">
        <v>419</v>
      </c>
      <c r="E430" s="18">
        <v>18.8</v>
      </c>
      <c r="F430" s="66">
        <f t="shared" si="236"/>
        <v>5.2222222222222223</v>
      </c>
      <c r="G430" s="17">
        <f t="shared" si="268"/>
        <v>-0.20833333333333331</v>
      </c>
      <c r="H430" s="17">
        <f t="shared" si="237"/>
        <v>210</v>
      </c>
      <c r="I430" s="28">
        <f>'Ducati Panigale 1199 data'!$C$8*G430</f>
        <v>-57.916666666666664</v>
      </c>
      <c r="J430" s="28">
        <f>'Ducati Panigale 1199 data'!$C$8*'Ducati Panigale 1199 data'!$C$15*'Ducati Panigale 1199 data'!$C$10</f>
        <v>54.543600000000005</v>
      </c>
      <c r="K430" s="28">
        <f>(0.5*'Ducati Panigale 1199 data'!$C$12)*'Ducati Panigale 1199 data'!$C$14*'Ducati Panigale 1199 data'!$C$11*F430^2</f>
        <v>3.8585912037037042</v>
      </c>
      <c r="L430" s="28">
        <f t="shared" si="238"/>
        <v>0.4855245370370449</v>
      </c>
      <c r="M430" s="28">
        <f t="shared" si="234"/>
        <v>2.5355170267490124</v>
      </c>
      <c r="N430" s="17">
        <f t="shared" si="239"/>
        <v>2.5355170267490124E-3</v>
      </c>
      <c r="O430" s="105">
        <f t="shared" si="240"/>
        <v>0</v>
      </c>
      <c r="P430" s="105">
        <f t="shared" si="241"/>
        <v>0</v>
      </c>
      <c r="Q430" s="105">
        <f t="shared" si="269"/>
        <v>77.777163987511287</v>
      </c>
      <c r="R430" s="27">
        <f t="shared" si="242"/>
        <v>2.160476777430869E-2</v>
      </c>
      <c r="S430" s="98">
        <f t="shared" si="243"/>
        <v>2.5355170267490124E-3</v>
      </c>
      <c r="T430" s="17">
        <f t="shared" si="270"/>
        <v>269.11862576539585</v>
      </c>
      <c r="U430" s="17">
        <f t="shared" si="244"/>
        <v>7.4755173823721072E-2</v>
      </c>
      <c r="V430" s="17">
        <f t="shared" si="245"/>
        <v>73.888305788135725</v>
      </c>
      <c r="W430" s="17">
        <f t="shared" si="246"/>
        <v>70.932773556610286</v>
      </c>
      <c r="X430" s="17">
        <f t="shared" si="246"/>
        <v>68.095462614345877</v>
      </c>
      <c r="Y430" s="17">
        <f t="shared" si="247"/>
        <v>67.414507988202416</v>
      </c>
      <c r="Z430" s="17">
        <f>Y430/3600</f>
        <v>1.8726252218945114E-2</v>
      </c>
      <c r="AA430" s="17">
        <f>0.96*Y430</f>
        <v>64.717927668674321</v>
      </c>
      <c r="AB430" s="17">
        <f t="shared" si="248"/>
        <v>62.129210561927344</v>
      </c>
      <c r="AC430" s="17">
        <f t="shared" si="249"/>
        <v>59.022750033830974</v>
      </c>
      <c r="AD430" s="17">
        <f t="shared" si="250"/>
        <v>59.022750033830974</v>
      </c>
      <c r="AE430" s="17">
        <f t="shared" si="271"/>
        <v>1.6395208342730828E-2</v>
      </c>
      <c r="AF430" s="17">
        <f>T430-AD430</f>
        <v>210.09587573156489</v>
      </c>
      <c r="AG430" s="17">
        <f t="shared" si="251"/>
        <v>5.8359965480990247E-2</v>
      </c>
      <c r="AH430" s="28">
        <f>0.5*'Ducati Panigale 1199 data'!$C$8*'WLTP class 3 v5'!F430^2</f>
        <v>3790.7530864197529</v>
      </c>
      <c r="AI430" s="17">
        <f t="shared" si="252"/>
        <v>3.7907530864197527</v>
      </c>
      <c r="AJ430" s="17" t="str">
        <f>IF(N430&lt;0, AI430, "0")</f>
        <v>0</v>
      </c>
      <c r="AK430" s="98">
        <f>AK429+AJ430</f>
        <v>886.98838734567914</v>
      </c>
      <c r="AL430" s="105">
        <f t="shared" si="253"/>
        <v>0.24638566315157753</v>
      </c>
      <c r="AM430" s="98">
        <f>IF(N430 &gt; 0, AI430, )</f>
        <v>3.7907530864197527</v>
      </c>
      <c r="AN430" s="98">
        <f t="shared" si="272"/>
        <v>2654.9670331790139</v>
      </c>
      <c r="AO430" s="98">
        <f t="shared" si="254"/>
        <v>0.73749084254972608</v>
      </c>
      <c r="AP430" s="27">
        <f t="shared" si="255"/>
        <v>0</v>
      </c>
      <c r="AQ430" s="27">
        <f t="shared" si="256"/>
        <v>0</v>
      </c>
      <c r="AR430" s="27">
        <f t="shared" si="257"/>
        <v>0</v>
      </c>
      <c r="AS430" s="27">
        <f t="shared" si="258"/>
        <v>0</v>
      </c>
      <c r="AT430" s="27">
        <f t="shared" si="235"/>
        <v>0</v>
      </c>
      <c r="AU430" s="27">
        <f t="shared" si="235"/>
        <v>0</v>
      </c>
      <c r="AV430" s="27">
        <f t="shared" si="259"/>
        <v>0</v>
      </c>
      <c r="AW430" s="27">
        <f t="shared" si="260"/>
        <v>0</v>
      </c>
      <c r="AX430" s="27">
        <f t="shared" si="261"/>
        <v>0</v>
      </c>
      <c r="AY430" s="27">
        <f>AN430-AW430</f>
        <v>2654.9670331790139</v>
      </c>
      <c r="AZ430" s="110">
        <f t="shared" si="262"/>
        <v>0.73749084254972608</v>
      </c>
      <c r="BB430" s="65">
        <v>0</v>
      </c>
      <c r="BC430" s="83">
        <f t="shared" si="263"/>
        <v>0</v>
      </c>
      <c r="BD430" s="83">
        <f t="shared" si="264"/>
        <v>0</v>
      </c>
      <c r="BE430" s="83">
        <f t="shared" si="265"/>
        <v>0</v>
      </c>
      <c r="BF430" s="83">
        <f t="shared" si="266"/>
        <v>0</v>
      </c>
      <c r="BG430" s="83">
        <f t="shared" si="267"/>
        <v>0</v>
      </c>
    </row>
    <row r="431" spans="2:59">
      <c r="B431" s="9" t="s">
        <v>32</v>
      </c>
      <c r="C431" s="9">
        <v>420</v>
      </c>
      <c r="D431" s="9">
        <v>420</v>
      </c>
      <c r="E431" s="18">
        <v>17.600000000000001</v>
      </c>
      <c r="F431" s="66">
        <f t="shared" si="236"/>
        <v>4.8888888888888893</v>
      </c>
      <c r="G431" s="17">
        <f t="shared" si="268"/>
        <v>-0.30555555555555547</v>
      </c>
      <c r="H431" s="17">
        <f t="shared" si="237"/>
        <v>210.5</v>
      </c>
      <c r="I431" s="28">
        <f>'Ducati Panigale 1199 data'!$C$8*G431</f>
        <v>-84.944444444444414</v>
      </c>
      <c r="J431" s="28">
        <f>'Ducati Panigale 1199 data'!$C$8*'Ducati Panigale 1199 data'!$C$15*'Ducati Panigale 1199 data'!$C$10</f>
        <v>54.543600000000005</v>
      </c>
      <c r="K431" s="28">
        <f>(0.5*'Ducati Panigale 1199 data'!$C$12)*'Ducati Panigale 1199 data'!$C$14*'Ducati Panigale 1199 data'!$C$11*F431^2</f>
        <v>3.3817259259259269</v>
      </c>
      <c r="L431" s="28">
        <f t="shared" si="238"/>
        <v>-27.019118518518482</v>
      </c>
      <c r="M431" s="28">
        <f t="shared" si="234"/>
        <v>-132.09346831275704</v>
      </c>
      <c r="N431" s="17">
        <f t="shared" si="239"/>
        <v>-0.13209346831275703</v>
      </c>
      <c r="O431" s="105">
        <f t="shared" si="240"/>
        <v>-0.13209346831275703</v>
      </c>
      <c r="P431" s="105">
        <f t="shared" si="241"/>
        <v>0.13209346831275703</v>
      </c>
      <c r="Q431" s="105">
        <f t="shared" si="269"/>
        <v>77.909257455824047</v>
      </c>
      <c r="R431" s="27">
        <f t="shared" si="242"/>
        <v>2.164146040439557E-2</v>
      </c>
      <c r="S431" s="98">
        <f t="shared" si="243"/>
        <v>0</v>
      </c>
      <c r="T431" s="17">
        <f t="shared" si="270"/>
        <v>269.11862576539585</v>
      </c>
      <c r="U431" s="17">
        <f t="shared" si="244"/>
        <v>7.4755173823721072E-2</v>
      </c>
      <c r="V431" s="17">
        <f t="shared" si="245"/>
        <v>74.013794583032848</v>
      </c>
      <c r="W431" s="17">
        <f t="shared" si="246"/>
        <v>71.053242799711526</v>
      </c>
      <c r="X431" s="17">
        <f t="shared" si="246"/>
        <v>68.211113087723064</v>
      </c>
      <c r="Y431" s="17">
        <f t="shared" si="247"/>
        <v>67.529001956845832</v>
      </c>
      <c r="Z431" s="17">
        <f>Y431/3600</f>
        <v>1.8758056099123843E-2</v>
      </c>
      <c r="AA431" s="17">
        <f>0.96*Y431</f>
        <v>64.827841878572002</v>
      </c>
      <c r="AB431" s="17">
        <f t="shared" si="248"/>
        <v>62.234728203429121</v>
      </c>
      <c r="AC431" s="17">
        <f t="shared" si="249"/>
        <v>59.122991793257661</v>
      </c>
      <c r="AD431" s="17">
        <f t="shared" si="250"/>
        <v>59.122991793257661</v>
      </c>
      <c r="AE431" s="17">
        <f t="shared" si="271"/>
        <v>1.6423053275904907E-2</v>
      </c>
      <c r="AF431" s="17">
        <f>T431-AD431</f>
        <v>209.99563397213819</v>
      </c>
      <c r="AG431" s="17">
        <f t="shared" si="251"/>
        <v>5.8332120547816162E-2</v>
      </c>
      <c r="AH431" s="28">
        <f>0.5*'Ducati Panigale 1199 data'!$C$8*'WLTP class 3 v5'!F431^2</f>
        <v>3322.271604938272</v>
      </c>
      <c r="AI431" s="17">
        <f t="shared" si="252"/>
        <v>3.3222716049382721</v>
      </c>
      <c r="AJ431" s="17">
        <f>IF(N431&lt;0, AI431, "0")</f>
        <v>3.3222716049382721</v>
      </c>
      <c r="AK431" s="98">
        <f>AK430+AJ431</f>
        <v>890.31065895061738</v>
      </c>
      <c r="AL431" s="105">
        <f t="shared" si="253"/>
        <v>0.24730851637517148</v>
      </c>
      <c r="AM431" s="98">
        <f>IF(N431 &gt; 0, AI431, )</f>
        <v>0</v>
      </c>
      <c r="AN431" s="98">
        <f t="shared" si="272"/>
        <v>2654.9670331790139</v>
      </c>
      <c r="AO431" s="98">
        <f t="shared" si="254"/>
        <v>0.73749084254972608</v>
      </c>
      <c r="AP431" s="27">
        <f t="shared" si="255"/>
        <v>3.1561580246913583</v>
      </c>
      <c r="AQ431" s="27">
        <f t="shared" si="256"/>
        <v>3.029911703703704</v>
      </c>
      <c r="AR431" s="27">
        <f t="shared" si="257"/>
        <v>2.9087152355555559</v>
      </c>
      <c r="AS431" s="27">
        <f t="shared" si="258"/>
        <v>2.8796280832000005</v>
      </c>
      <c r="AT431" s="27">
        <f t="shared" si="235"/>
        <v>2.7644429598720004</v>
      </c>
      <c r="AU431" s="27">
        <f t="shared" si="235"/>
        <v>2.6538652414771202</v>
      </c>
      <c r="AV431" s="27">
        <f t="shared" si="259"/>
        <v>2.5211719794032641</v>
      </c>
      <c r="AW431" s="27">
        <f t="shared" si="260"/>
        <v>2.5211719794032641</v>
      </c>
      <c r="AX431" s="27">
        <f t="shared" si="261"/>
        <v>7.0032554983424E-4</v>
      </c>
      <c r="AY431" s="27">
        <f>AN431-AW431</f>
        <v>2652.4458611996106</v>
      </c>
      <c r="AZ431" s="110">
        <f t="shared" si="262"/>
        <v>0.73679051699989184</v>
      </c>
      <c r="BB431" s="65">
        <v>0.13209346831275701</v>
      </c>
      <c r="BC431" s="83">
        <f t="shared" si="263"/>
        <v>0.11888412148148131</v>
      </c>
      <c r="BD431" s="83">
        <f t="shared" si="264"/>
        <v>0.11293991540740723</v>
      </c>
      <c r="BE431" s="83">
        <f t="shared" si="265"/>
        <v>0.10842231879111094</v>
      </c>
      <c r="BF431" s="83">
        <f t="shared" si="266"/>
        <v>0.10191697966364428</v>
      </c>
      <c r="BG431" s="83">
        <f t="shared" si="267"/>
        <v>0.10191697966364428</v>
      </c>
    </row>
    <row r="432" spans="2:59">
      <c r="B432" s="9" t="s">
        <v>32</v>
      </c>
      <c r="C432" s="9">
        <v>421</v>
      </c>
      <c r="D432" s="9">
        <v>421</v>
      </c>
      <c r="E432" s="18">
        <v>16.600000000000001</v>
      </c>
      <c r="F432" s="66">
        <f t="shared" si="236"/>
        <v>4.6111111111111107</v>
      </c>
      <c r="G432" s="17">
        <f t="shared" si="268"/>
        <v>-0.19444444444444473</v>
      </c>
      <c r="H432" s="17">
        <f t="shared" si="237"/>
        <v>211</v>
      </c>
      <c r="I432" s="28">
        <f>'Ducati Panigale 1199 data'!$C$8*G432</f>
        <v>-54.055555555555635</v>
      </c>
      <c r="J432" s="28">
        <f>'Ducati Panigale 1199 data'!$C$8*'Ducati Panigale 1199 data'!$C$15*'Ducati Panigale 1199 data'!$C$10</f>
        <v>54.543600000000005</v>
      </c>
      <c r="K432" s="28">
        <f>(0.5*'Ducati Panigale 1199 data'!$C$12)*'Ducati Panigale 1199 data'!$C$14*'Ducati Panigale 1199 data'!$C$11*F432^2</f>
        <v>3.0083561342592589</v>
      </c>
      <c r="L432" s="28">
        <f t="shared" si="238"/>
        <v>3.4964005787036285</v>
      </c>
      <c r="M432" s="28">
        <f t="shared" si="234"/>
        <v>16.12229155735562</v>
      </c>
      <c r="N432" s="17">
        <f t="shared" si="239"/>
        <v>1.612229155735562E-2</v>
      </c>
      <c r="O432" s="105">
        <f t="shared" si="240"/>
        <v>0</v>
      </c>
      <c r="P432" s="105">
        <f t="shared" si="241"/>
        <v>0</v>
      </c>
      <c r="Q432" s="105">
        <f t="shared" si="269"/>
        <v>77.909257455824047</v>
      </c>
      <c r="R432" s="27">
        <f t="shared" si="242"/>
        <v>2.164146040439557E-2</v>
      </c>
      <c r="S432" s="98">
        <f t="shared" si="243"/>
        <v>1.612229155735562E-2</v>
      </c>
      <c r="T432" s="17">
        <f t="shared" si="270"/>
        <v>269.13474805695319</v>
      </c>
      <c r="U432" s="17">
        <f t="shared" si="244"/>
        <v>7.4759652238042554E-2</v>
      </c>
      <c r="V432" s="17">
        <f t="shared" si="245"/>
        <v>74.013794583032848</v>
      </c>
      <c r="W432" s="17">
        <f t="shared" si="246"/>
        <v>71.053242799711526</v>
      </c>
      <c r="X432" s="17">
        <f t="shared" si="246"/>
        <v>68.211113087723064</v>
      </c>
      <c r="Y432" s="17">
        <f t="shared" si="247"/>
        <v>67.529001956845832</v>
      </c>
      <c r="Z432" s="17">
        <f>Y432/3600</f>
        <v>1.8758056099123843E-2</v>
      </c>
      <c r="AA432" s="17">
        <f>0.96*Y432</f>
        <v>64.827841878572002</v>
      </c>
      <c r="AB432" s="17">
        <f t="shared" si="248"/>
        <v>62.234728203429121</v>
      </c>
      <c r="AC432" s="17">
        <f t="shared" si="249"/>
        <v>59.122991793257661</v>
      </c>
      <c r="AD432" s="17">
        <f t="shared" si="250"/>
        <v>59.122991793257661</v>
      </c>
      <c r="AE432" s="17">
        <f t="shared" si="271"/>
        <v>1.6423053275904907E-2</v>
      </c>
      <c r="AF432" s="17">
        <f>T432-AD432</f>
        <v>210.01175626369553</v>
      </c>
      <c r="AG432" s="17">
        <f t="shared" si="251"/>
        <v>5.8336598962137651E-2</v>
      </c>
      <c r="AH432" s="28">
        <f>0.5*'Ducati Panigale 1199 data'!$C$8*'WLTP class 3 v5'!F432^2</f>
        <v>2955.4660493827155</v>
      </c>
      <c r="AI432" s="17">
        <f t="shared" si="252"/>
        <v>2.9554660493827156</v>
      </c>
      <c r="AJ432" s="17" t="str">
        <f>IF(N432&lt;0, AI432, "0")</f>
        <v>0</v>
      </c>
      <c r="AK432" s="98">
        <f>AK431+AJ432</f>
        <v>890.31065895061738</v>
      </c>
      <c r="AL432" s="105">
        <f t="shared" si="253"/>
        <v>0.24730851637517148</v>
      </c>
      <c r="AM432" s="98">
        <f>IF(N432 &gt; 0, AI432, )</f>
        <v>2.9554660493827156</v>
      </c>
      <c r="AN432" s="98">
        <f t="shared" si="272"/>
        <v>2657.9224992283966</v>
      </c>
      <c r="AO432" s="98">
        <f t="shared" si="254"/>
        <v>0.73831180534122132</v>
      </c>
      <c r="AP432" s="27">
        <f t="shared" si="255"/>
        <v>0</v>
      </c>
      <c r="AQ432" s="27">
        <f t="shared" si="256"/>
        <v>0</v>
      </c>
      <c r="AR432" s="27">
        <f t="shared" si="257"/>
        <v>0</v>
      </c>
      <c r="AS432" s="27">
        <f t="shared" si="258"/>
        <v>0</v>
      </c>
      <c r="AT432" s="27">
        <f t="shared" si="235"/>
        <v>0</v>
      </c>
      <c r="AU432" s="27">
        <f t="shared" si="235"/>
        <v>0</v>
      </c>
      <c r="AV432" s="27">
        <f t="shared" si="259"/>
        <v>0</v>
      </c>
      <c r="AW432" s="27">
        <f t="shared" si="260"/>
        <v>0</v>
      </c>
      <c r="AX432" s="27">
        <f t="shared" si="261"/>
        <v>0</v>
      </c>
      <c r="AY432" s="27">
        <f>AN432-AW432</f>
        <v>2657.9224992283966</v>
      </c>
      <c r="AZ432" s="110">
        <f t="shared" si="262"/>
        <v>0.73831180534122132</v>
      </c>
      <c r="BB432" s="65">
        <v>0</v>
      </c>
      <c r="BC432" s="83">
        <f t="shared" si="263"/>
        <v>0</v>
      </c>
      <c r="BD432" s="83">
        <f t="shared" si="264"/>
        <v>0</v>
      </c>
      <c r="BE432" s="83">
        <f t="shared" si="265"/>
        <v>0</v>
      </c>
      <c r="BF432" s="83">
        <f t="shared" si="266"/>
        <v>0</v>
      </c>
      <c r="BG432" s="83">
        <f t="shared" si="267"/>
        <v>0</v>
      </c>
    </row>
    <row r="433" spans="2:59">
      <c r="B433" s="9" t="s">
        <v>32</v>
      </c>
      <c r="C433" s="9">
        <v>422</v>
      </c>
      <c r="D433" s="9">
        <v>422</v>
      </c>
      <c r="E433" s="18">
        <v>16.2</v>
      </c>
      <c r="F433" s="66">
        <f t="shared" si="236"/>
        <v>4.5</v>
      </c>
      <c r="G433" s="17">
        <f t="shared" si="268"/>
        <v>-2.7777777777778172E-2</v>
      </c>
      <c r="H433" s="17">
        <f t="shared" si="237"/>
        <v>211.5</v>
      </c>
      <c r="I433" s="28">
        <f>'Ducati Panigale 1199 data'!$C$8*G433</f>
        <v>-7.7222222222223316</v>
      </c>
      <c r="J433" s="28">
        <f>'Ducati Panigale 1199 data'!$C$8*'Ducati Panigale 1199 data'!$C$15*'Ducati Panigale 1199 data'!$C$10</f>
        <v>54.543600000000005</v>
      </c>
      <c r="K433" s="28">
        <f>(0.5*'Ducati Panigale 1199 data'!$C$12)*'Ducati Panigale 1199 data'!$C$14*'Ducati Panigale 1199 data'!$C$11*F433^2</f>
        <v>2.8651218750000003</v>
      </c>
      <c r="L433" s="28">
        <f t="shared" si="238"/>
        <v>49.68649965277767</v>
      </c>
      <c r="M433" s="28">
        <f t="shared" si="234"/>
        <v>223.58924843749952</v>
      </c>
      <c r="N433" s="17">
        <f t="shared" si="239"/>
        <v>0.22358924843749953</v>
      </c>
      <c r="O433" s="105">
        <f t="shared" si="240"/>
        <v>0</v>
      </c>
      <c r="P433" s="105">
        <f t="shared" si="241"/>
        <v>0</v>
      </c>
      <c r="Q433" s="105">
        <f t="shared" si="269"/>
        <v>77.909257455824047</v>
      </c>
      <c r="R433" s="27">
        <f t="shared" si="242"/>
        <v>2.164146040439557E-2</v>
      </c>
      <c r="S433" s="98">
        <f t="shared" si="243"/>
        <v>0.22358924843749953</v>
      </c>
      <c r="T433" s="17">
        <f t="shared" si="270"/>
        <v>269.35833730539071</v>
      </c>
      <c r="U433" s="17">
        <f t="shared" si="244"/>
        <v>7.4821760362608528E-2</v>
      </c>
      <c r="V433" s="17">
        <f t="shared" si="245"/>
        <v>74.013794583032848</v>
      </c>
      <c r="W433" s="17">
        <f t="shared" si="246"/>
        <v>71.053242799711526</v>
      </c>
      <c r="X433" s="17">
        <f t="shared" si="246"/>
        <v>68.211113087723064</v>
      </c>
      <c r="Y433" s="17">
        <f t="shared" si="247"/>
        <v>67.529001956845832</v>
      </c>
      <c r="Z433" s="17">
        <f>Y433/3600</f>
        <v>1.8758056099123843E-2</v>
      </c>
      <c r="AA433" s="17">
        <f>0.96*Y433</f>
        <v>64.827841878572002</v>
      </c>
      <c r="AB433" s="17">
        <f t="shared" si="248"/>
        <v>62.234728203429121</v>
      </c>
      <c r="AC433" s="17">
        <f t="shared" si="249"/>
        <v>59.122991793257661</v>
      </c>
      <c r="AD433" s="17">
        <f t="shared" si="250"/>
        <v>59.122991793257661</v>
      </c>
      <c r="AE433" s="17">
        <f t="shared" si="271"/>
        <v>1.6423053275904907E-2</v>
      </c>
      <c r="AF433" s="17">
        <f>T433-AD433</f>
        <v>210.23534551213305</v>
      </c>
      <c r="AG433" s="17">
        <f t="shared" si="251"/>
        <v>5.8398707086703625E-2</v>
      </c>
      <c r="AH433" s="28">
        <f>0.5*'Ducati Panigale 1199 data'!$C$8*'WLTP class 3 v5'!F433^2</f>
        <v>2814.75</v>
      </c>
      <c r="AI433" s="17">
        <f t="shared" si="252"/>
        <v>2.8147500000000001</v>
      </c>
      <c r="AJ433" s="17" t="str">
        <f>IF(N433&lt;0, AI433, "0")</f>
        <v>0</v>
      </c>
      <c r="AK433" s="98">
        <f>AK432+AJ433</f>
        <v>890.31065895061738</v>
      </c>
      <c r="AL433" s="105">
        <f t="shared" si="253"/>
        <v>0.24730851637517148</v>
      </c>
      <c r="AM433" s="98">
        <f>IF(N433 &gt; 0, AI433, )</f>
        <v>2.8147500000000001</v>
      </c>
      <c r="AN433" s="98">
        <f t="shared" si="272"/>
        <v>2660.7372492283966</v>
      </c>
      <c r="AO433" s="98">
        <f t="shared" si="254"/>
        <v>0.73909368034122125</v>
      </c>
      <c r="AP433" s="27">
        <f t="shared" si="255"/>
        <v>0</v>
      </c>
      <c r="AQ433" s="27">
        <f t="shared" si="256"/>
        <v>0</v>
      </c>
      <c r="AR433" s="27">
        <f t="shared" si="257"/>
        <v>0</v>
      </c>
      <c r="AS433" s="27">
        <f t="shared" si="258"/>
        <v>0</v>
      </c>
      <c r="AT433" s="27">
        <f t="shared" si="235"/>
        <v>0</v>
      </c>
      <c r="AU433" s="27">
        <f t="shared" si="235"/>
        <v>0</v>
      </c>
      <c r="AV433" s="27">
        <f t="shared" si="259"/>
        <v>0</v>
      </c>
      <c r="AW433" s="27">
        <f t="shared" si="260"/>
        <v>0</v>
      </c>
      <c r="AX433" s="27">
        <f t="shared" si="261"/>
        <v>0</v>
      </c>
      <c r="AY433" s="27">
        <f>AN433-AW433</f>
        <v>2660.7372492283966</v>
      </c>
      <c r="AZ433" s="110">
        <f t="shared" si="262"/>
        <v>0.73909368034122125</v>
      </c>
      <c r="BB433" s="65">
        <v>0</v>
      </c>
      <c r="BC433" s="83">
        <f t="shared" si="263"/>
        <v>0</v>
      </c>
      <c r="BD433" s="83">
        <f t="shared" si="264"/>
        <v>0</v>
      </c>
      <c r="BE433" s="83">
        <f t="shared" si="265"/>
        <v>0</v>
      </c>
      <c r="BF433" s="83">
        <f t="shared" si="266"/>
        <v>0</v>
      </c>
      <c r="BG433" s="83">
        <f t="shared" si="267"/>
        <v>0</v>
      </c>
    </row>
    <row r="434" spans="2:59">
      <c r="B434" s="9" t="s">
        <v>32</v>
      </c>
      <c r="C434" s="9">
        <v>423</v>
      </c>
      <c r="D434" s="9">
        <v>423</v>
      </c>
      <c r="E434" s="18">
        <v>16.399999999999999</v>
      </c>
      <c r="F434" s="66">
        <f t="shared" si="236"/>
        <v>4.5555555555555554</v>
      </c>
      <c r="G434" s="17">
        <f t="shared" si="268"/>
        <v>0.1388888888888889</v>
      </c>
      <c r="H434" s="17">
        <f t="shared" si="237"/>
        <v>212</v>
      </c>
      <c r="I434" s="28">
        <f>'Ducati Panigale 1199 data'!$C$8*G434</f>
        <v>38.611111111111114</v>
      </c>
      <c r="J434" s="28">
        <f>'Ducati Panigale 1199 data'!$C$8*'Ducati Panigale 1199 data'!$C$15*'Ducati Panigale 1199 data'!$C$10</f>
        <v>54.543600000000005</v>
      </c>
      <c r="K434" s="28">
        <f>(0.5*'Ducati Panigale 1199 data'!$C$12)*'Ducati Panigale 1199 data'!$C$14*'Ducati Panigale 1199 data'!$C$11*F434^2</f>
        <v>2.9363023148148151</v>
      </c>
      <c r="L434" s="28">
        <f t="shared" si="238"/>
        <v>96.091013425925922</v>
      </c>
      <c r="M434" s="28">
        <f t="shared" si="234"/>
        <v>437.74795005144028</v>
      </c>
      <c r="N434" s="17">
        <f t="shared" si="239"/>
        <v>0.43774795005144029</v>
      </c>
      <c r="O434" s="105">
        <f t="shared" si="240"/>
        <v>0</v>
      </c>
      <c r="P434" s="105">
        <f t="shared" si="241"/>
        <v>0</v>
      </c>
      <c r="Q434" s="105">
        <f t="shared" si="269"/>
        <v>77.909257455824047</v>
      </c>
      <c r="R434" s="27">
        <f t="shared" si="242"/>
        <v>2.164146040439557E-2</v>
      </c>
      <c r="S434" s="98">
        <f t="shared" si="243"/>
        <v>0.43774795005144029</v>
      </c>
      <c r="T434" s="17">
        <f t="shared" si="270"/>
        <v>269.79608525544216</v>
      </c>
      <c r="U434" s="17">
        <f t="shared" si="244"/>
        <v>7.49433570154006E-2</v>
      </c>
      <c r="V434" s="17">
        <f t="shared" si="245"/>
        <v>74.013794583032848</v>
      </c>
      <c r="W434" s="17">
        <f t="shared" si="246"/>
        <v>71.053242799711526</v>
      </c>
      <c r="X434" s="17">
        <f t="shared" si="246"/>
        <v>68.211113087723064</v>
      </c>
      <c r="Y434" s="17">
        <f t="shared" si="247"/>
        <v>67.529001956845832</v>
      </c>
      <c r="Z434" s="17">
        <f>Y434/3600</f>
        <v>1.8758056099123843E-2</v>
      </c>
      <c r="AA434" s="17">
        <f>0.96*Y434</f>
        <v>64.827841878572002</v>
      </c>
      <c r="AB434" s="17">
        <f t="shared" si="248"/>
        <v>62.234728203429121</v>
      </c>
      <c r="AC434" s="17">
        <f t="shared" si="249"/>
        <v>59.122991793257661</v>
      </c>
      <c r="AD434" s="17">
        <f t="shared" si="250"/>
        <v>59.122991793257661</v>
      </c>
      <c r="AE434" s="17">
        <f t="shared" si="271"/>
        <v>1.6423053275904907E-2</v>
      </c>
      <c r="AF434" s="17">
        <f>T434-AD434</f>
        <v>210.67309346218451</v>
      </c>
      <c r="AG434" s="17">
        <f t="shared" si="251"/>
        <v>5.8520303739495697E-2</v>
      </c>
      <c r="AH434" s="28">
        <f>0.5*'Ducati Panigale 1199 data'!$C$8*'WLTP class 3 v5'!F434^2</f>
        <v>2884.679012345679</v>
      </c>
      <c r="AI434" s="17">
        <f t="shared" si="252"/>
        <v>2.8846790123456789</v>
      </c>
      <c r="AJ434" s="17" t="str">
        <f>IF(N434&lt;0, AI434, "0")</f>
        <v>0</v>
      </c>
      <c r="AK434" s="98">
        <f>AK433+AJ434</f>
        <v>890.31065895061738</v>
      </c>
      <c r="AL434" s="105">
        <f t="shared" si="253"/>
        <v>0.24730851637517148</v>
      </c>
      <c r="AM434" s="98">
        <f>IF(N434 &gt; 0, AI434, )</f>
        <v>2.8846790123456789</v>
      </c>
      <c r="AN434" s="98">
        <f t="shared" si="272"/>
        <v>2663.6219282407424</v>
      </c>
      <c r="AO434" s="98">
        <f t="shared" si="254"/>
        <v>0.73989498006687293</v>
      </c>
      <c r="AP434" s="27">
        <f t="shared" si="255"/>
        <v>0</v>
      </c>
      <c r="AQ434" s="27">
        <f t="shared" si="256"/>
        <v>0</v>
      </c>
      <c r="AR434" s="27">
        <f t="shared" si="257"/>
        <v>0</v>
      </c>
      <c r="AS434" s="27">
        <f t="shared" si="258"/>
        <v>0</v>
      </c>
      <c r="AT434" s="27">
        <f t="shared" si="235"/>
        <v>0</v>
      </c>
      <c r="AU434" s="27">
        <f t="shared" si="235"/>
        <v>0</v>
      </c>
      <c r="AV434" s="27">
        <f t="shared" si="259"/>
        <v>0</v>
      </c>
      <c r="AW434" s="27">
        <f t="shared" si="260"/>
        <v>0</v>
      </c>
      <c r="AX434" s="27">
        <f t="shared" si="261"/>
        <v>0</v>
      </c>
      <c r="AY434" s="27">
        <f>AN434-AW434</f>
        <v>2663.6219282407424</v>
      </c>
      <c r="AZ434" s="110">
        <f t="shared" si="262"/>
        <v>0.73989498006687293</v>
      </c>
      <c r="BB434" s="65">
        <v>0</v>
      </c>
      <c r="BC434" s="83">
        <f t="shared" si="263"/>
        <v>0</v>
      </c>
      <c r="BD434" s="83">
        <f t="shared" si="264"/>
        <v>0</v>
      </c>
      <c r="BE434" s="83">
        <f t="shared" si="265"/>
        <v>0</v>
      </c>
      <c r="BF434" s="83">
        <f t="shared" si="266"/>
        <v>0</v>
      </c>
      <c r="BG434" s="83">
        <f t="shared" si="267"/>
        <v>0</v>
      </c>
    </row>
    <row r="435" spans="2:59">
      <c r="B435" s="9" t="s">
        <v>32</v>
      </c>
      <c r="C435" s="9">
        <v>424</v>
      </c>
      <c r="D435" s="9">
        <v>424</v>
      </c>
      <c r="E435" s="18">
        <v>17.2</v>
      </c>
      <c r="F435" s="66">
        <f t="shared" si="236"/>
        <v>4.7777777777777777</v>
      </c>
      <c r="G435" s="17">
        <f t="shared" si="268"/>
        <v>0.37500000000000039</v>
      </c>
      <c r="H435" s="17">
        <f t="shared" si="237"/>
        <v>212.5</v>
      </c>
      <c r="I435" s="28">
        <f>'Ducati Panigale 1199 data'!$C$8*G435</f>
        <v>104.25000000000011</v>
      </c>
      <c r="J435" s="28">
        <f>'Ducati Panigale 1199 data'!$C$8*'Ducati Panigale 1199 data'!$C$15*'Ducati Panigale 1199 data'!$C$10</f>
        <v>54.543600000000005</v>
      </c>
      <c r="K435" s="28">
        <f>(0.5*'Ducati Panigale 1199 data'!$C$12)*'Ducati Panigale 1199 data'!$C$14*'Ducati Panigale 1199 data'!$C$11*F435^2</f>
        <v>3.2297578703703702</v>
      </c>
      <c r="L435" s="28">
        <f t="shared" si="238"/>
        <v>162.02335787037049</v>
      </c>
      <c r="M435" s="28">
        <f t="shared" si="234"/>
        <v>774.11159871399229</v>
      </c>
      <c r="N435" s="17">
        <f t="shared" si="239"/>
        <v>0.77411159871399227</v>
      </c>
      <c r="O435" s="105">
        <f t="shared" si="240"/>
        <v>0</v>
      </c>
      <c r="P435" s="105">
        <f t="shared" si="241"/>
        <v>0</v>
      </c>
      <c r="Q435" s="105">
        <f t="shared" si="269"/>
        <v>77.909257455824047</v>
      </c>
      <c r="R435" s="27">
        <f t="shared" si="242"/>
        <v>2.164146040439557E-2</v>
      </c>
      <c r="S435" s="98">
        <f t="shared" si="243"/>
        <v>0.77411159871399227</v>
      </c>
      <c r="T435" s="17">
        <f t="shared" si="270"/>
        <v>270.57019685415617</v>
      </c>
      <c r="U435" s="17">
        <f t="shared" si="244"/>
        <v>7.5158388015043376E-2</v>
      </c>
      <c r="V435" s="17">
        <f t="shared" si="245"/>
        <v>74.013794583032848</v>
      </c>
      <c r="W435" s="17">
        <f t="shared" si="246"/>
        <v>71.053242799711526</v>
      </c>
      <c r="X435" s="17">
        <f t="shared" si="246"/>
        <v>68.211113087723064</v>
      </c>
      <c r="Y435" s="17">
        <f t="shared" si="247"/>
        <v>67.529001956845832</v>
      </c>
      <c r="Z435" s="17">
        <f>Y435/3600</f>
        <v>1.8758056099123843E-2</v>
      </c>
      <c r="AA435" s="17">
        <f>0.96*Y435</f>
        <v>64.827841878572002</v>
      </c>
      <c r="AB435" s="17">
        <f t="shared" si="248"/>
        <v>62.234728203429121</v>
      </c>
      <c r="AC435" s="17">
        <f t="shared" si="249"/>
        <v>59.122991793257661</v>
      </c>
      <c r="AD435" s="17">
        <f t="shared" si="250"/>
        <v>59.122991793257661</v>
      </c>
      <c r="AE435" s="17">
        <f t="shared" si="271"/>
        <v>1.6423053275904907E-2</v>
      </c>
      <c r="AF435" s="17">
        <f>T435-AD435</f>
        <v>211.44720506089851</v>
      </c>
      <c r="AG435" s="17">
        <f t="shared" si="251"/>
        <v>5.8735334739138473E-2</v>
      </c>
      <c r="AH435" s="28">
        <f>0.5*'Ducati Panigale 1199 data'!$C$8*'WLTP class 3 v5'!F435^2</f>
        <v>3172.9753086419751</v>
      </c>
      <c r="AI435" s="17">
        <f t="shared" si="252"/>
        <v>3.1729753086419752</v>
      </c>
      <c r="AJ435" s="17" t="str">
        <f>IF(N435&lt;0, AI435, "0")</f>
        <v>0</v>
      </c>
      <c r="AK435" s="98">
        <f>AK434+AJ435</f>
        <v>890.31065895061738</v>
      </c>
      <c r="AL435" s="105">
        <f t="shared" si="253"/>
        <v>0.24730851637517148</v>
      </c>
      <c r="AM435" s="98">
        <f>IF(N435 &gt; 0, AI435, )</f>
        <v>3.1729753086419752</v>
      </c>
      <c r="AN435" s="98">
        <f t="shared" si="272"/>
        <v>2666.7949035493843</v>
      </c>
      <c r="AO435" s="98">
        <f t="shared" si="254"/>
        <v>0.74077636209705122</v>
      </c>
      <c r="AP435" s="27">
        <f t="shared" si="255"/>
        <v>0</v>
      </c>
      <c r="AQ435" s="27">
        <f t="shared" si="256"/>
        <v>0</v>
      </c>
      <c r="AR435" s="27">
        <f t="shared" si="257"/>
        <v>0</v>
      </c>
      <c r="AS435" s="27">
        <f t="shared" si="258"/>
        <v>0</v>
      </c>
      <c r="AT435" s="27">
        <f t="shared" si="235"/>
        <v>0</v>
      </c>
      <c r="AU435" s="27">
        <f t="shared" si="235"/>
        <v>0</v>
      </c>
      <c r="AV435" s="27">
        <f t="shared" si="259"/>
        <v>0</v>
      </c>
      <c r="AW435" s="27">
        <f t="shared" si="260"/>
        <v>0</v>
      </c>
      <c r="AX435" s="27">
        <f t="shared" si="261"/>
        <v>0</v>
      </c>
      <c r="AY435" s="27">
        <f>AN435-AW435</f>
        <v>2666.7949035493843</v>
      </c>
      <c r="AZ435" s="110">
        <f t="shared" si="262"/>
        <v>0.74077636209705122</v>
      </c>
      <c r="BB435" s="65">
        <v>0</v>
      </c>
      <c r="BC435" s="83">
        <f t="shared" si="263"/>
        <v>0</v>
      </c>
      <c r="BD435" s="83">
        <f t="shared" si="264"/>
        <v>0</v>
      </c>
      <c r="BE435" s="83">
        <f t="shared" si="265"/>
        <v>0</v>
      </c>
      <c r="BF435" s="83">
        <f t="shared" si="266"/>
        <v>0</v>
      </c>
      <c r="BG435" s="83">
        <f t="shared" si="267"/>
        <v>0</v>
      </c>
    </row>
    <row r="436" spans="2:59">
      <c r="B436" s="9" t="s">
        <v>32</v>
      </c>
      <c r="C436" s="9">
        <v>425</v>
      </c>
      <c r="D436" s="9">
        <v>425</v>
      </c>
      <c r="E436" s="18">
        <v>19.100000000000001</v>
      </c>
      <c r="F436" s="66">
        <f t="shared" si="236"/>
        <v>5.3055555555555554</v>
      </c>
      <c r="G436" s="17">
        <f t="shared" si="268"/>
        <v>0.75000000000000022</v>
      </c>
      <c r="H436" s="17">
        <f t="shared" si="237"/>
        <v>213</v>
      </c>
      <c r="I436" s="28">
        <f>'Ducati Panigale 1199 data'!$C$8*G436</f>
        <v>208.50000000000006</v>
      </c>
      <c r="J436" s="28">
        <f>'Ducati Panigale 1199 data'!$C$8*'Ducati Panigale 1199 data'!$C$15*'Ducati Panigale 1199 data'!$C$10</f>
        <v>54.543600000000005</v>
      </c>
      <c r="K436" s="28">
        <f>(0.5*'Ducati Panigale 1199 data'!$C$12)*'Ducati Panigale 1199 data'!$C$14*'Ducati Panigale 1199 data'!$C$11*F436^2</f>
        <v>3.9827202835648148</v>
      </c>
      <c r="L436" s="28">
        <f t="shared" si="238"/>
        <v>267.02632028356487</v>
      </c>
      <c r="M436" s="28">
        <f t="shared" si="234"/>
        <v>1416.7229770600247</v>
      </c>
      <c r="N436" s="17">
        <f t="shared" si="239"/>
        <v>1.4167229770600247</v>
      </c>
      <c r="O436" s="105">
        <f t="shared" si="240"/>
        <v>0</v>
      </c>
      <c r="P436" s="105">
        <f t="shared" si="241"/>
        <v>0</v>
      </c>
      <c r="Q436" s="105">
        <f t="shared" si="269"/>
        <v>77.909257455824047</v>
      </c>
      <c r="R436" s="27">
        <f t="shared" si="242"/>
        <v>2.164146040439557E-2</v>
      </c>
      <c r="S436" s="98">
        <f t="shared" si="243"/>
        <v>1.4167229770600247</v>
      </c>
      <c r="T436" s="17">
        <f t="shared" si="270"/>
        <v>271.9869198312162</v>
      </c>
      <c r="U436" s="17">
        <f t="shared" si="244"/>
        <v>7.5551922175337835E-2</v>
      </c>
      <c r="V436" s="17">
        <f t="shared" si="245"/>
        <v>74.013794583032848</v>
      </c>
      <c r="W436" s="17">
        <f t="shared" si="246"/>
        <v>71.053242799711526</v>
      </c>
      <c r="X436" s="17">
        <f t="shared" si="246"/>
        <v>68.211113087723064</v>
      </c>
      <c r="Y436" s="17">
        <f t="shared" si="247"/>
        <v>67.529001956845832</v>
      </c>
      <c r="Z436" s="17">
        <f>Y436/3600</f>
        <v>1.8758056099123843E-2</v>
      </c>
      <c r="AA436" s="17">
        <f>0.96*Y436</f>
        <v>64.827841878572002</v>
      </c>
      <c r="AB436" s="17">
        <f t="shared" si="248"/>
        <v>62.234728203429121</v>
      </c>
      <c r="AC436" s="17">
        <f t="shared" si="249"/>
        <v>59.122991793257661</v>
      </c>
      <c r="AD436" s="17">
        <f t="shared" si="250"/>
        <v>59.122991793257661</v>
      </c>
      <c r="AE436" s="17">
        <f t="shared" si="271"/>
        <v>1.6423053275904907E-2</v>
      </c>
      <c r="AF436" s="17">
        <f>T436-AD436</f>
        <v>212.86392803795854</v>
      </c>
      <c r="AG436" s="17">
        <f t="shared" si="251"/>
        <v>5.9128868899432932E-2</v>
      </c>
      <c r="AH436" s="28">
        <f>0.5*'Ducati Panigale 1199 data'!$C$8*'WLTP class 3 v5'!F436^2</f>
        <v>3912.699845679012</v>
      </c>
      <c r="AI436" s="17">
        <f t="shared" si="252"/>
        <v>3.9126998456790121</v>
      </c>
      <c r="AJ436" s="17" t="str">
        <f>IF(N436&lt;0, AI436, "0")</f>
        <v>0</v>
      </c>
      <c r="AK436" s="98">
        <f>AK435+AJ436</f>
        <v>890.31065895061738</v>
      </c>
      <c r="AL436" s="105">
        <f t="shared" si="253"/>
        <v>0.24730851637517148</v>
      </c>
      <c r="AM436" s="98">
        <f>IF(N436 &gt; 0, AI436, )</f>
        <v>3.9126998456790121</v>
      </c>
      <c r="AN436" s="98">
        <f t="shared" si="272"/>
        <v>2670.7076033950634</v>
      </c>
      <c r="AO436" s="98">
        <f t="shared" si="254"/>
        <v>0.7418632231652954</v>
      </c>
      <c r="AP436" s="27">
        <f t="shared" si="255"/>
        <v>0</v>
      </c>
      <c r="AQ436" s="27">
        <f t="shared" si="256"/>
        <v>0</v>
      </c>
      <c r="AR436" s="27">
        <f t="shared" si="257"/>
        <v>0</v>
      </c>
      <c r="AS436" s="27">
        <f t="shared" si="258"/>
        <v>0</v>
      </c>
      <c r="AT436" s="27">
        <f t="shared" si="235"/>
        <v>0</v>
      </c>
      <c r="AU436" s="27">
        <f t="shared" si="235"/>
        <v>0</v>
      </c>
      <c r="AV436" s="27">
        <f t="shared" si="259"/>
        <v>0</v>
      </c>
      <c r="AW436" s="27">
        <f t="shared" si="260"/>
        <v>0</v>
      </c>
      <c r="AX436" s="27">
        <f t="shared" si="261"/>
        <v>0</v>
      </c>
      <c r="AY436" s="27">
        <f>AN436-AW436</f>
        <v>2670.7076033950634</v>
      </c>
      <c r="AZ436" s="110">
        <f t="shared" si="262"/>
        <v>0.7418632231652954</v>
      </c>
      <c r="BB436" s="65">
        <v>0</v>
      </c>
      <c r="BC436" s="83">
        <f t="shared" si="263"/>
        <v>0</v>
      </c>
      <c r="BD436" s="83">
        <f t="shared" si="264"/>
        <v>0</v>
      </c>
      <c r="BE436" s="83">
        <f t="shared" si="265"/>
        <v>0</v>
      </c>
      <c r="BF436" s="83">
        <f t="shared" si="266"/>
        <v>0</v>
      </c>
      <c r="BG436" s="83">
        <f t="shared" si="267"/>
        <v>0</v>
      </c>
    </row>
    <row r="437" spans="2:59">
      <c r="B437" s="9" t="s">
        <v>32</v>
      </c>
      <c r="C437" s="9">
        <v>426</v>
      </c>
      <c r="D437" s="9">
        <v>426</v>
      </c>
      <c r="E437" s="18">
        <v>22.6</v>
      </c>
      <c r="F437" s="66">
        <f t="shared" si="236"/>
        <v>6.2777777777777777</v>
      </c>
      <c r="G437" s="17">
        <f t="shared" si="268"/>
        <v>1.1527777777777775</v>
      </c>
      <c r="H437" s="17">
        <f t="shared" si="237"/>
        <v>213.5</v>
      </c>
      <c r="I437" s="28">
        <f>'Ducati Panigale 1199 data'!$C$8*G437</f>
        <v>320.47222222222211</v>
      </c>
      <c r="J437" s="28">
        <f>'Ducati Panigale 1199 data'!$C$8*'Ducati Panigale 1199 data'!$C$15*'Ducati Panigale 1199 data'!$C$10</f>
        <v>54.543600000000005</v>
      </c>
      <c r="K437" s="28">
        <f>(0.5*'Ducati Panigale 1199 data'!$C$12)*'Ducati Panigale 1199 data'!$C$14*'Ducati Panigale 1199 data'!$C$11*F437^2</f>
        <v>5.5760922453703712</v>
      </c>
      <c r="L437" s="28">
        <f t="shared" si="238"/>
        <v>380.59191446759252</v>
      </c>
      <c r="M437" s="28">
        <f t="shared" si="234"/>
        <v>2389.271463046553</v>
      </c>
      <c r="N437" s="17">
        <f t="shared" si="239"/>
        <v>2.389271463046553</v>
      </c>
      <c r="O437" s="105">
        <f t="shared" si="240"/>
        <v>0</v>
      </c>
      <c r="P437" s="105">
        <f t="shared" si="241"/>
        <v>0</v>
      </c>
      <c r="Q437" s="105">
        <f t="shared" si="269"/>
        <v>77.909257455824047</v>
      </c>
      <c r="R437" s="27">
        <f t="shared" si="242"/>
        <v>2.164146040439557E-2</v>
      </c>
      <c r="S437" s="98">
        <f t="shared" si="243"/>
        <v>2.389271463046553</v>
      </c>
      <c r="T437" s="17">
        <f t="shared" si="270"/>
        <v>274.37619129426275</v>
      </c>
      <c r="U437" s="17">
        <f t="shared" si="244"/>
        <v>7.6215608692850767E-2</v>
      </c>
      <c r="V437" s="17">
        <f t="shared" si="245"/>
        <v>74.013794583032848</v>
      </c>
      <c r="W437" s="17">
        <f t="shared" si="246"/>
        <v>71.053242799711526</v>
      </c>
      <c r="X437" s="17">
        <f t="shared" si="246"/>
        <v>68.211113087723064</v>
      </c>
      <c r="Y437" s="17">
        <f t="shared" si="247"/>
        <v>67.529001956845832</v>
      </c>
      <c r="Z437" s="17">
        <f>Y437/3600</f>
        <v>1.8758056099123843E-2</v>
      </c>
      <c r="AA437" s="17">
        <f>0.96*Y437</f>
        <v>64.827841878572002</v>
      </c>
      <c r="AB437" s="17">
        <f t="shared" si="248"/>
        <v>62.234728203429121</v>
      </c>
      <c r="AC437" s="17">
        <f t="shared" si="249"/>
        <v>59.122991793257661</v>
      </c>
      <c r="AD437" s="17">
        <f t="shared" si="250"/>
        <v>59.122991793257661</v>
      </c>
      <c r="AE437" s="17">
        <f t="shared" si="271"/>
        <v>1.6423053275904907E-2</v>
      </c>
      <c r="AF437" s="17">
        <f>T437-AD437</f>
        <v>215.2531995010051</v>
      </c>
      <c r="AG437" s="17">
        <f t="shared" si="251"/>
        <v>5.9792555416945864E-2</v>
      </c>
      <c r="AH437" s="28">
        <f>0.5*'Ducati Panigale 1199 data'!$C$8*'WLTP class 3 v5'!F437^2</f>
        <v>5478.058641975309</v>
      </c>
      <c r="AI437" s="17">
        <f t="shared" si="252"/>
        <v>5.4780586419753092</v>
      </c>
      <c r="AJ437" s="17" t="str">
        <f>IF(N437&lt;0, AI437, "0")</f>
        <v>0</v>
      </c>
      <c r="AK437" s="98">
        <f>AK436+AJ437</f>
        <v>890.31065895061738</v>
      </c>
      <c r="AL437" s="105">
        <f t="shared" si="253"/>
        <v>0.24730851637517148</v>
      </c>
      <c r="AM437" s="98">
        <f>IF(N437 &gt; 0, AI437, )</f>
        <v>5.4780586419753092</v>
      </c>
      <c r="AN437" s="98">
        <f t="shared" si="272"/>
        <v>2676.1856620370386</v>
      </c>
      <c r="AO437" s="98">
        <f t="shared" si="254"/>
        <v>0.74338490612139962</v>
      </c>
      <c r="AP437" s="27">
        <f t="shared" si="255"/>
        <v>0</v>
      </c>
      <c r="AQ437" s="27">
        <f t="shared" si="256"/>
        <v>0</v>
      </c>
      <c r="AR437" s="27">
        <f t="shared" si="257"/>
        <v>0</v>
      </c>
      <c r="AS437" s="27">
        <f t="shared" si="258"/>
        <v>0</v>
      </c>
      <c r="AT437" s="27">
        <f t="shared" si="235"/>
        <v>0</v>
      </c>
      <c r="AU437" s="27">
        <f t="shared" si="235"/>
        <v>0</v>
      </c>
      <c r="AV437" s="27">
        <f t="shared" si="259"/>
        <v>0</v>
      </c>
      <c r="AW437" s="27">
        <f t="shared" si="260"/>
        <v>0</v>
      </c>
      <c r="AX437" s="27">
        <f t="shared" si="261"/>
        <v>0</v>
      </c>
      <c r="AY437" s="27">
        <f>AN437-AW437</f>
        <v>2676.1856620370386</v>
      </c>
      <c r="AZ437" s="110">
        <f t="shared" si="262"/>
        <v>0.74338490612139962</v>
      </c>
      <c r="BB437" s="65">
        <v>0</v>
      </c>
      <c r="BC437" s="83">
        <f t="shared" si="263"/>
        <v>0</v>
      </c>
      <c r="BD437" s="83">
        <f t="shared" si="264"/>
        <v>0</v>
      </c>
      <c r="BE437" s="83">
        <f t="shared" si="265"/>
        <v>0</v>
      </c>
      <c r="BF437" s="83">
        <f t="shared" si="266"/>
        <v>0</v>
      </c>
      <c r="BG437" s="83">
        <f t="shared" si="267"/>
        <v>0</v>
      </c>
    </row>
    <row r="438" spans="2:59">
      <c r="B438" s="9" t="s">
        <v>32</v>
      </c>
      <c r="C438" s="9">
        <v>427</v>
      </c>
      <c r="D438" s="9">
        <v>427</v>
      </c>
      <c r="E438" s="18">
        <v>27.4</v>
      </c>
      <c r="F438" s="66">
        <f t="shared" si="236"/>
        <v>7.6111111111111107</v>
      </c>
      <c r="G438" s="17">
        <f t="shared" si="268"/>
        <v>1.25</v>
      </c>
      <c r="H438" s="17">
        <f t="shared" si="237"/>
        <v>214</v>
      </c>
      <c r="I438" s="28">
        <f>'Ducati Panigale 1199 data'!$C$8*G438</f>
        <v>347.5</v>
      </c>
      <c r="J438" s="28">
        <f>'Ducati Panigale 1199 data'!$C$8*'Ducati Panigale 1199 data'!$C$15*'Ducati Panigale 1199 data'!$C$10</f>
        <v>54.543600000000005</v>
      </c>
      <c r="K438" s="28">
        <f>(0.5*'Ducati Panigale 1199 data'!$C$12)*'Ducati Panigale 1199 data'!$C$14*'Ducati Panigale 1199 data'!$C$11*F438^2</f>
        <v>8.1962311342592589</v>
      </c>
      <c r="L438" s="28">
        <f t="shared" si="238"/>
        <v>410.2398311342593</v>
      </c>
      <c r="M438" s="28">
        <f t="shared" si="234"/>
        <v>3122.3809369663068</v>
      </c>
      <c r="N438" s="17">
        <f t="shared" si="239"/>
        <v>3.1223809369663069</v>
      </c>
      <c r="O438" s="105">
        <f t="shared" si="240"/>
        <v>0</v>
      </c>
      <c r="P438" s="105">
        <f t="shared" si="241"/>
        <v>0</v>
      </c>
      <c r="Q438" s="105">
        <f t="shared" si="269"/>
        <v>77.909257455824047</v>
      </c>
      <c r="R438" s="27">
        <f t="shared" si="242"/>
        <v>2.164146040439557E-2</v>
      </c>
      <c r="S438" s="98">
        <f t="shared" si="243"/>
        <v>3.1223809369663069</v>
      </c>
      <c r="T438" s="17">
        <f t="shared" si="270"/>
        <v>277.49857223122905</v>
      </c>
      <c r="U438" s="17">
        <f t="shared" si="244"/>
        <v>7.7082936730896959E-2</v>
      </c>
      <c r="V438" s="17">
        <f t="shared" si="245"/>
        <v>74.013794583032848</v>
      </c>
      <c r="W438" s="17">
        <f t="shared" si="246"/>
        <v>71.053242799711526</v>
      </c>
      <c r="X438" s="17">
        <f t="shared" si="246"/>
        <v>68.211113087723064</v>
      </c>
      <c r="Y438" s="17">
        <f t="shared" si="247"/>
        <v>67.529001956845832</v>
      </c>
      <c r="Z438" s="17">
        <f>Y438/3600</f>
        <v>1.8758056099123843E-2</v>
      </c>
      <c r="AA438" s="17">
        <f>0.96*Y438</f>
        <v>64.827841878572002</v>
      </c>
      <c r="AB438" s="17">
        <f t="shared" si="248"/>
        <v>62.234728203429121</v>
      </c>
      <c r="AC438" s="17">
        <f t="shared" si="249"/>
        <v>59.122991793257661</v>
      </c>
      <c r="AD438" s="17">
        <f t="shared" si="250"/>
        <v>59.122991793257661</v>
      </c>
      <c r="AE438" s="17">
        <f t="shared" si="271"/>
        <v>1.6423053275904907E-2</v>
      </c>
      <c r="AF438" s="17">
        <f>T438-AD438</f>
        <v>218.37558043797139</v>
      </c>
      <c r="AG438" s="17">
        <f t="shared" si="251"/>
        <v>6.0659883454992056E-2</v>
      </c>
      <c r="AH438" s="28">
        <f>0.5*'Ducati Panigale 1199 data'!$C$8*'WLTP class 3 v5'!F438^2</f>
        <v>8052.132716049382</v>
      </c>
      <c r="AI438" s="17">
        <f t="shared" si="252"/>
        <v>8.0521327160493819</v>
      </c>
      <c r="AJ438" s="17" t="str">
        <f>IF(N438&lt;0, AI438, "0")</f>
        <v>0</v>
      </c>
      <c r="AK438" s="98">
        <f>AK437+AJ438</f>
        <v>890.31065895061738</v>
      </c>
      <c r="AL438" s="105">
        <f t="shared" si="253"/>
        <v>0.24730851637517148</v>
      </c>
      <c r="AM438" s="98">
        <f>IF(N438 &gt; 0, AI438, )</f>
        <v>8.0521327160493819</v>
      </c>
      <c r="AN438" s="98">
        <f t="shared" si="272"/>
        <v>2684.2377947530881</v>
      </c>
      <c r="AO438" s="98">
        <f t="shared" si="254"/>
        <v>0.74562160965363555</v>
      </c>
      <c r="AP438" s="27">
        <f t="shared" si="255"/>
        <v>0</v>
      </c>
      <c r="AQ438" s="27">
        <f t="shared" si="256"/>
        <v>0</v>
      </c>
      <c r="AR438" s="27">
        <f t="shared" si="257"/>
        <v>0</v>
      </c>
      <c r="AS438" s="27">
        <f t="shared" si="258"/>
        <v>0</v>
      </c>
      <c r="AT438" s="27">
        <f t="shared" si="235"/>
        <v>0</v>
      </c>
      <c r="AU438" s="27">
        <f t="shared" si="235"/>
        <v>0</v>
      </c>
      <c r="AV438" s="27">
        <f t="shared" si="259"/>
        <v>0</v>
      </c>
      <c r="AW438" s="27">
        <f t="shared" si="260"/>
        <v>0</v>
      </c>
      <c r="AX438" s="27">
        <f t="shared" si="261"/>
        <v>0</v>
      </c>
      <c r="AY438" s="27">
        <f>AN438-AW438</f>
        <v>2684.2377947530881</v>
      </c>
      <c r="AZ438" s="110">
        <f t="shared" si="262"/>
        <v>0.74562160965363555</v>
      </c>
      <c r="BB438" s="65">
        <v>0</v>
      </c>
      <c r="BC438" s="83">
        <f t="shared" si="263"/>
        <v>0</v>
      </c>
      <c r="BD438" s="83">
        <f t="shared" si="264"/>
        <v>0</v>
      </c>
      <c r="BE438" s="83">
        <f t="shared" si="265"/>
        <v>0</v>
      </c>
      <c r="BF438" s="83">
        <f t="shared" si="266"/>
        <v>0</v>
      </c>
      <c r="BG438" s="83">
        <f t="shared" si="267"/>
        <v>0</v>
      </c>
    </row>
    <row r="439" spans="2:59">
      <c r="B439" s="9" t="s">
        <v>32</v>
      </c>
      <c r="C439" s="9">
        <v>428</v>
      </c>
      <c r="D439" s="9">
        <v>428</v>
      </c>
      <c r="E439" s="18">
        <v>31.6</v>
      </c>
      <c r="F439" s="66">
        <f t="shared" si="236"/>
        <v>8.7777777777777786</v>
      </c>
      <c r="G439" s="17">
        <f t="shared" si="268"/>
        <v>0.83333333333333326</v>
      </c>
      <c r="H439" s="17">
        <f t="shared" si="237"/>
        <v>214.5</v>
      </c>
      <c r="I439" s="28">
        <f>'Ducati Panigale 1199 data'!$C$8*G439</f>
        <v>231.66666666666666</v>
      </c>
      <c r="J439" s="28">
        <f>'Ducati Panigale 1199 data'!$C$8*'Ducati Panigale 1199 data'!$C$15*'Ducati Panigale 1199 data'!$C$10</f>
        <v>54.543600000000005</v>
      </c>
      <c r="K439" s="28">
        <f>(0.5*'Ducati Panigale 1199 data'!$C$12)*'Ducati Panigale 1199 data'!$C$14*'Ducati Panigale 1199 data'!$C$11*F439^2</f>
        <v>10.901524537037039</v>
      </c>
      <c r="L439" s="28">
        <f t="shared" si="238"/>
        <v>297.11179120370372</v>
      </c>
      <c r="M439" s="28">
        <f t="shared" si="234"/>
        <v>2607.9812783436219</v>
      </c>
      <c r="N439" s="17">
        <f t="shared" si="239"/>
        <v>2.607981278343622</v>
      </c>
      <c r="O439" s="105">
        <f t="shared" si="240"/>
        <v>0</v>
      </c>
      <c r="P439" s="105">
        <f t="shared" si="241"/>
        <v>0</v>
      </c>
      <c r="Q439" s="105">
        <f t="shared" si="269"/>
        <v>77.909257455824047</v>
      </c>
      <c r="R439" s="27">
        <f t="shared" si="242"/>
        <v>2.164146040439557E-2</v>
      </c>
      <c r="S439" s="98">
        <f t="shared" si="243"/>
        <v>2.607981278343622</v>
      </c>
      <c r="T439" s="17">
        <f t="shared" si="270"/>
        <v>280.10655350957268</v>
      </c>
      <c r="U439" s="17">
        <f t="shared" si="244"/>
        <v>7.7807375974881299E-2</v>
      </c>
      <c r="V439" s="17">
        <f t="shared" si="245"/>
        <v>74.013794583032848</v>
      </c>
      <c r="W439" s="17">
        <f t="shared" si="246"/>
        <v>71.053242799711526</v>
      </c>
      <c r="X439" s="17">
        <f t="shared" si="246"/>
        <v>68.211113087723064</v>
      </c>
      <c r="Y439" s="17">
        <f t="shared" si="247"/>
        <v>67.529001956845832</v>
      </c>
      <c r="Z439" s="17">
        <f>Y439/3600</f>
        <v>1.8758056099123843E-2</v>
      </c>
      <c r="AA439" s="17">
        <f>0.96*Y439</f>
        <v>64.827841878572002</v>
      </c>
      <c r="AB439" s="17">
        <f t="shared" si="248"/>
        <v>62.234728203429121</v>
      </c>
      <c r="AC439" s="17">
        <f t="shared" si="249"/>
        <v>59.122991793257661</v>
      </c>
      <c r="AD439" s="17">
        <f t="shared" si="250"/>
        <v>59.122991793257661</v>
      </c>
      <c r="AE439" s="17">
        <f t="shared" si="271"/>
        <v>1.6423053275904907E-2</v>
      </c>
      <c r="AF439" s="17">
        <f>T439-AD439</f>
        <v>220.98356171631502</v>
      </c>
      <c r="AG439" s="17">
        <f t="shared" si="251"/>
        <v>6.1384322698976396E-2</v>
      </c>
      <c r="AH439" s="28">
        <f>0.5*'Ducati Panigale 1199 data'!$C$8*'WLTP class 3 v5'!F439^2</f>
        <v>10709.864197530866</v>
      </c>
      <c r="AI439" s="17">
        <f t="shared" si="252"/>
        <v>10.709864197530866</v>
      </c>
      <c r="AJ439" s="17" t="str">
        <f>IF(N439&lt;0, AI439, "0")</f>
        <v>0</v>
      </c>
      <c r="AK439" s="98">
        <f>AK438+AJ439</f>
        <v>890.31065895061738</v>
      </c>
      <c r="AL439" s="105">
        <f t="shared" si="253"/>
        <v>0.24730851637517148</v>
      </c>
      <c r="AM439" s="98">
        <f>IF(N439 &gt; 0, AI439, )</f>
        <v>10.709864197530866</v>
      </c>
      <c r="AN439" s="98">
        <f t="shared" si="272"/>
        <v>2694.9476589506189</v>
      </c>
      <c r="AO439" s="98">
        <f t="shared" si="254"/>
        <v>0.74859657193072748</v>
      </c>
      <c r="AP439" s="27">
        <f t="shared" si="255"/>
        <v>0</v>
      </c>
      <c r="AQ439" s="27">
        <f t="shared" si="256"/>
        <v>0</v>
      </c>
      <c r="AR439" s="27">
        <f t="shared" si="257"/>
        <v>0</v>
      </c>
      <c r="AS439" s="27">
        <f t="shared" si="258"/>
        <v>0</v>
      </c>
      <c r="AT439" s="27">
        <f t="shared" si="235"/>
        <v>0</v>
      </c>
      <c r="AU439" s="27">
        <f t="shared" si="235"/>
        <v>0</v>
      </c>
      <c r="AV439" s="27">
        <f t="shared" si="259"/>
        <v>0</v>
      </c>
      <c r="AW439" s="27">
        <f t="shared" si="260"/>
        <v>0</v>
      </c>
      <c r="AX439" s="27">
        <f t="shared" si="261"/>
        <v>0</v>
      </c>
      <c r="AY439" s="27">
        <f>AN439-AW439</f>
        <v>2694.9476589506189</v>
      </c>
      <c r="AZ439" s="110">
        <f t="shared" si="262"/>
        <v>0.74859657193072748</v>
      </c>
      <c r="BB439" s="65">
        <v>0</v>
      </c>
      <c r="BC439" s="83">
        <f t="shared" si="263"/>
        <v>0</v>
      </c>
      <c r="BD439" s="83">
        <f t="shared" si="264"/>
        <v>0</v>
      </c>
      <c r="BE439" s="83">
        <f t="shared" si="265"/>
        <v>0</v>
      </c>
      <c r="BF439" s="83">
        <f t="shared" si="266"/>
        <v>0</v>
      </c>
      <c r="BG439" s="83">
        <f t="shared" si="267"/>
        <v>0</v>
      </c>
    </row>
    <row r="440" spans="2:59">
      <c r="B440" s="9" t="s">
        <v>32</v>
      </c>
      <c r="C440" s="9">
        <v>429</v>
      </c>
      <c r="D440" s="9">
        <v>429</v>
      </c>
      <c r="E440" s="18">
        <v>33.4</v>
      </c>
      <c r="F440" s="66">
        <f t="shared" si="236"/>
        <v>9.2777777777777786</v>
      </c>
      <c r="G440" s="17">
        <f t="shared" si="268"/>
        <v>0.26388888888888867</v>
      </c>
      <c r="H440" s="17">
        <f t="shared" si="237"/>
        <v>215</v>
      </c>
      <c r="I440" s="28">
        <f>'Ducati Panigale 1199 data'!$C$8*G440</f>
        <v>73.361111111111057</v>
      </c>
      <c r="J440" s="28">
        <f>'Ducati Panigale 1199 data'!$C$8*'Ducati Panigale 1199 data'!$C$15*'Ducati Panigale 1199 data'!$C$10</f>
        <v>54.543600000000005</v>
      </c>
      <c r="K440" s="28">
        <f>(0.5*'Ducati Panigale 1199 data'!$C$12)*'Ducati Panigale 1199 data'!$C$14*'Ducati Panigale 1199 data'!$C$11*F440^2</f>
        <v>12.178842245370374</v>
      </c>
      <c r="L440" s="28">
        <f t="shared" si="238"/>
        <v>140.08355335648142</v>
      </c>
      <c r="M440" s="28">
        <f t="shared" si="234"/>
        <v>1299.6640783629111</v>
      </c>
      <c r="N440" s="17">
        <f t="shared" si="239"/>
        <v>1.2996640783629112</v>
      </c>
      <c r="O440" s="105">
        <f t="shared" si="240"/>
        <v>0</v>
      </c>
      <c r="P440" s="105">
        <f t="shared" si="241"/>
        <v>0</v>
      </c>
      <c r="Q440" s="105">
        <f t="shared" si="269"/>
        <v>77.909257455824047</v>
      </c>
      <c r="R440" s="27">
        <f t="shared" si="242"/>
        <v>2.164146040439557E-2</v>
      </c>
      <c r="S440" s="98">
        <f t="shared" si="243"/>
        <v>1.2996640783629112</v>
      </c>
      <c r="T440" s="17">
        <f t="shared" si="270"/>
        <v>281.4062175879356</v>
      </c>
      <c r="U440" s="17">
        <f t="shared" si="244"/>
        <v>7.8168393774426553E-2</v>
      </c>
      <c r="V440" s="17">
        <f t="shared" si="245"/>
        <v>74.013794583032848</v>
      </c>
      <c r="W440" s="17">
        <f t="shared" si="246"/>
        <v>71.053242799711526</v>
      </c>
      <c r="X440" s="17">
        <f t="shared" si="246"/>
        <v>68.211113087723064</v>
      </c>
      <c r="Y440" s="17">
        <f t="shared" si="247"/>
        <v>67.529001956845832</v>
      </c>
      <c r="Z440" s="17">
        <f>Y440/3600</f>
        <v>1.8758056099123843E-2</v>
      </c>
      <c r="AA440" s="17">
        <f>0.96*Y440</f>
        <v>64.827841878572002</v>
      </c>
      <c r="AB440" s="17">
        <f t="shared" si="248"/>
        <v>62.234728203429121</v>
      </c>
      <c r="AC440" s="17">
        <f t="shared" si="249"/>
        <v>59.122991793257661</v>
      </c>
      <c r="AD440" s="17">
        <f t="shared" si="250"/>
        <v>59.122991793257661</v>
      </c>
      <c r="AE440" s="17">
        <f t="shared" si="271"/>
        <v>1.6423053275904907E-2</v>
      </c>
      <c r="AF440" s="17">
        <f>T440-AD440</f>
        <v>222.28322579467795</v>
      </c>
      <c r="AG440" s="17">
        <f t="shared" si="251"/>
        <v>6.174534049852165E-2</v>
      </c>
      <c r="AH440" s="28">
        <f>0.5*'Ducati Panigale 1199 data'!$C$8*'WLTP class 3 v5'!F440^2</f>
        <v>11964.725308641979</v>
      </c>
      <c r="AI440" s="17">
        <f t="shared" si="252"/>
        <v>11.964725308641979</v>
      </c>
      <c r="AJ440" s="17" t="str">
        <f>IF(N440&lt;0, AI440, "0")</f>
        <v>0</v>
      </c>
      <c r="AK440" s="98">
        <f>AK439+AJ440</f>
        <v>890.31065895061738</v>
      </c>
      <c r="AL440" s="105">
        <f t="shared" si="253"/>
        <v>0.24730851637517148</v>
      </c>
      <c r="AM440" s="98">
        <f>IF(N440 &gt; 0, AI440, )</f>
        <v>11.964725308641979</v>
      </c>
      <c r="AN440" s="98">
        <f t="shared" si="272"/>
        <v>2706.9123842592608</v>
      </c>
      <c r="AO440" s="98">
        <f t="shared" si="254"/>
        <v>0.75192010673868359</v>
      </c>
      <c r="AP440" s="27">
        <f t="shared" si="255"/>
        <v>0</v>
      </c>
      <c r="AQ440" s="27">
        <f t="shared" si="256"/>
        <v>0</v>
      </c>
      <c r="AR440" s="27">
        <f t="shared" si="257"/>
        <v>0</v>
      </c>
      <c r="AS440" s="27">
        <f t="shared" si="258"/>
        <v>0</v>
      </c>
      <c r="AT440" s="27">
        <f t="shared" si="235"/>
        <v>0</v>
      </c>
      <c r="AU440" s="27">
        <f t="shared" si="235"/>
        <v>0</v>
      </c>
      <c r="AV440" s="27">
        <f t="shared" si="259"/>
        <v>0</v>
      </c>
      <c r="AW440" s="27">
        <f t="shared" si="260"/>
        <v>0</v>
      </c>
      <c r="AX440" s="27">
        <f t="shared" si="261"/>
        <v>0</v>
      </c>
      <c r="AY440" s="27">
        <f>AN440-AW440</f>
        <v>2706.9123842592608</v>
      </c>
      <c r="AZ440" s="110">
        <f t="shared" si="262"/>
        <v>0.75192010673868359</v>
      </c>
      <c r="BB440" s="65">
        <v>0</v>
      </c>
      <c r="BC440" s="83">
        <f t="shared" si="263"/>
        <v>0</v>
      </c>
      <c r="BD440" s="83">
        <f t="shared" si="264"/>
        <v>0</v>
      </c>
      <c r="BE440" s="83">
        <f t="shared" si="265"/>
        <v>0</v>
      </c>
      <c r="BF440" s="83">
        <f t="shared" si="266"/>
        <v>0</v>
      </c>
      <c r="BG440" s="83">
        <f t="shared" si="267"/>
        <v>0</v>
      </c>
    </row>
    <row r="441" spans="2:59">
      <c r="B441" s="9" t="s">
        <v>32</v>
      </c>
      <c r="C441" s="9">
        <v>430</v>
      </c>
      <c r="D441" s="9">
        <v>430</v>
      </c>
      <c r="E441" s="18">
        <v>33.5</v>
      </c>
      <c r="F441" s="66">
        <f t="shared" si="236"/>
        <v>9.3055555555555554</v>
      </c>
      <c r="G441" s="17">
        <f t="shared" si="268"/>
        <v>-8.3333333333333523E-2</v>
      </c>
      <c r="H441" s="17">
        <f t="shared" si="237"/>
        <v>215.5</v>
      </c>
      <c r="I441" s="28">
        <f>'Ducati Panigale 1199 data'!$C$8*G441</f>
        <v>-23.166666666666721</v>
      </c>
      <c r="J441" s="28">
        <f>'Ducati Panigale 1199 data'!$C$8*'Ducati Panigale 1199 data'!$C$15*'Ducati Panigale 1199 data'!$C$10</f>
        <v>54.543600000000005</v>
      </c>
      <c r="K441" s="28">
        <f>(0.5*'Ducati Panigale 1199 data'!$C$12)*'Ducati Panigale 1199 data'!$C$14*'Ducati Panigale 1199 data'!$C$11*F441^2</f>
        <v>12.251878616898148</v>
      </c>
      <c r="L441" s="28">
        <f t="shared" si="238"/>
        <v>43.62881195023143</v>
      </c>
      <c r="M441" s="28">
        <f t="shared" si="234"/>
        <v>405.99033342576467</v>
      </c>
      <c r="N441" s="17">
        <f t="shared" si="239"/>
        <v>0.40599033342576468</v>
      </c>
      <c r="O441" s="105">
        <f t="shared" si="240"/>
        <v>0</v>
      </c>
      <c r="P441" s="105">
        <f t="shared" si="241"/>
        <v>0</v>
      </c>
      <c r="Q441" s="105">
        <f t="shared" si="269"/>
        <v>77.909257455824047</v>
      </c>
      <c r="R441" s="27">
        <f t="shared" si="242"/>
        <v>2.164146040439557E-2</v>
      </c>
      <c r="S441" s="98">
        <f t="shared" si="243"/>
        <v>0.40599033342576468</v>
      </c>
      <c r="T441" s="17">
        <f t="shared" si="270"/>
        <v>281.81220792136139</v>
      </c>
      <c r="U441" s="17">
        <f t="shared" si="244"/>
        <v>7.8281168867044837E-2</v>
      </c>
      <c r="V441" s="17">
        <f t="shared" si="245"/>
        <v>74.013794583032848</v>
      </c>
      <c r="W441" s="17">
        <f t="shared" si="246"/>
        <v>71.053242799711526</v>
      </c>
      <c r="X441" s="17">
        <f t="shared" si="246"/>
        <v>68.211113087723064</v>
      </c>
      <c r="Y441" s="17">
        <f t="shared" si="247"/>
        <v>67.529001956845832</v>
      </c>
      <c r="Z441" s="17">
        <f>Y441/3600</f>
        <v>1.8758056099123843E-2</v>
      </c>
      <c r="AA441" s="17">
        <f>0.96*Y441</f>
        <v>64.827841878572002</v>
      </c>
      <c r="AB441" s="17">
        <f t="shared" si="248"/>
        <v>62.234728203429121</v>
      </c>
      <c r="AC441" s="17">
        <f t="shared" si="249"/>
        <v>59.122991793257661</v>
      </c>
      <c r="AD441" s="17">
        <f t="shared" si="250"/>
        <v>59.122991793257661</v>
      </c>
      <c r="AE441" s="17">
        <f t="shared" si="271"/>
        <v>1.6423053275904907E-2</v>
      </c>
      <c r="AF441" s="17">
        <f>T441-AD441</f>
        <v>222.68921612810374</v>
      </c>
      <c r="AG441" s="17">
        <f t="shared" si="251"/>
        <v>6.1858115591139927E-2</v>
      </c>
      <c r="AH441" s="28">
        <f>0.5*'Ducati Panigale 1199 data'!$C$8*'WLTP class 3 v5'!F441^2</f>
        <v>12036.477623456789</v>
      </c>
      <c r="AI441" s="17">
        <f t="shared" si="252"/>
        <v>12.036477623456788</v>
      </c>
      <c r="AJ441" s="17" t="str">
        <f>IF(N441&lt;0, AI441, "0")</f>
        <v>0</v>
      </c>
      <c r="AK441" s="98">
        <f>AK440+AJ441</f>
        <v>890.31065895061738</v>
      </c>
      <c r="AL441" s="105">
        <f t="shared" si="253"/>
        <v>0.24730851637517148</v>
      </c>
      <c r="AM441" s="98">
        <f>IF(N441 &gt; 0, AI441, )</f>
        <v>12.036477623456788</v>
      </c>
      <c r="AN441" s="98">
        <f t="shared" si="272"/>
        <v>2718.9488618827177</v>
      </c>
      <c r="AO441" s="98">
        <f t="shared" si="254"/>
        <v>0.7552635727451994</v>
      </c>
      <c r="AP441" s="27">
        <f t="shared" si="255"/>
        <v>0</v>
      </c>
      <c r="AQ441" s="27">
        <f t="shared" si="256"/>
        <v>0</v>
      </c>
      <c r="AR441" s="27">
        <f t="shared" si="257"/>
        <v>0</v>
      </c>
      <c r="AS441" s="27">
        <f t="shared" si="258"/>
        <v>0</v>
      </c>
      <c r="AT441" s="27">
        <f t="shared" si="235"/>
        <v>0</v>
      </c>
      <c r="AU441" s="27">
        <f t="shared" si="235"/>
        <v>0</v>
      </c>
      <c r="AV441" s="27">
        <f t="shared" si="259"/>
        <v>0</v>
      </c>
      <c r="AW441" s="27">
        <f t="shared" si="260"/>
        <v>0</v>
      </c>
      <c r="AX441" s="27">
        <f t="shared" si="261"/>
        <v>0</v>
      </c>
      <c r="AY441" s="27">
        <f>AN441-AW441</f>
        <v>2718.9488618827177</v>
      </c>
      <c r="AZ441" s="110">
        <f t="shared" si="262"/>
        <v>0.7552635727451994</v>
      </c>
      <c r="BB441" s="65">
        <v>0</v>
      </c>
      <c r="BC441" s="83">
        <f t="shared" si="263"/>
        <v>0</v>
      </c>
      <c r="BD441" s="83">
        <f t="shared" si="264"/>
        <v>0</v>
      </c>
      <c r="BE441" s="83">
        <f t="shared" si="265"/>
        <v>0</v>
      </c>
      <c r="BF441" s="83">
        <f t="shared" si="266"/>
        <v>0</v>
      </c>
      <c r="BG441" s="83">
        <f t="shared" si="267"/>
        <v>0</v>
      </c>
    </row>
    <row r="442" spans="2:59">
      <c r="B442" s="9" t="s">
        <v>32</v>
      </c>
      <c r="C442" s="9">
        <v>431</v>
      </c>
      <c r="D442" s="9">
        <v>431</v>
      </c>
      <c r="E442" s="18">
        <v>32.799999999999997</v>
      </c>
      <c r="F442" s="66">
        <f t="shared" si="236"/>
        <v>9.1111111111111107</v>
      </c>
      <c r="G442" s="17">
        <f t="shared" si="268"/>
        <v>-0.2222222222222224</v>
      </c>
      <c r="H442" s="17">
        <f t="shared" si="237"/>
        <v>216</v>
      </c>
      <c r="I442" s="28">
        <f>'Ducati Panigale 1199 data'!$C$8*G442</f>
        <v>-61.777777777777828</v>
      </c>
      <c r="J442" s="28">
        <f>'Ducati Panigale 1199 data'!$C$8*'Ducati Panigale 1199 data'!$C$15*'Ducati Panigale 1199 data'!$C$10</f>
        <v>54.543600000000005</v>
      </c>
      <c r="K442" s="28">
        <f>(0.5*'Ducati Panigale 1199 data'!$C$12)*'Ducati Panigale 1199 data'!$C$14*'Ducati Panigale 1199 data'!$C$11*F442^2</f>
        <v>11.74520925925926</v>
      </c>
      <c r="L442" s="28">
        <f t="shared" si="238"/>
        <v>4.511031481481437</v>
      </c>
      <c r="M442" s="28">
        <f t="shared" si="234"/>
        <v>41.100509053497532</v>
      </c>
      <c r="N442" s="17">
        <f t="shared" si="239"/>
        <v>4.1100509053497533E-2</v>
      </c>
      <c r="O442" s="105">
        <f t="shared" si="240"/>
        <v>0</v>
      </c>
      <c r="P442" s="105">
        <f t="shared" si="241"/>
        <v>0</v>
      </c>
      <c r="Q442" s="105">
        <f t="shared" si="269"/>
        <v>77.909257455824047</v>
      </c>
      <c r="R442" s="27">
        <f t="shared" si="242"/>
        <v>2.164146040439557E-2</v>
      </c>
      <c r="S442" s="98">
        <f t="shared" si="243"/>
        <v>4.1100509053497533E-2</v>
      </c>
      <c r="T442" s="17">
        <f t="shared" si="270"/>
        <v>281.85330843041487</v>
      </c>
      <c r="U442" s="17">
        <f t="shared" si="244"/>
        <v>7.8292585675115239E-2</v>
      </c>
      <c r="V442" s="17">
        <f t="shared" si="245"/>
        <v>74.013794583032848</v>
      </c>
      <c r="W442" s="17">
        <f t="shared" si="246"/>
        <v>71.053242799711526</v>
      </c>
      <c r="X442" s="17">
        <f t="shared" si="246"/>
        <v>68.211113087723064</v>
      </c>
      <c r="Y442" s="17">
        <f t="shared" si="247"/>
        <v>67.529001956845832</v>
      </c>
      <c r="Z442" s="17">
        <f>Y442/3600</f>
        <v>1.8758056099123843E-2</v>
      </c>
      <c r="AA442" s="17">
        <f>0.96*Y442</f>
        <v>64.827841878572002</v>
      </c>
      <c r="AB442" s="17">
        <f t="shared" si="248"/>
        <v>62.234728203429121</v>
      </c>
      <c r="AC442" s="17">
        <f t="shared" si="249"/>
        <v>59.122991793257661</v>
      </c>
      <c r="AD442" s="17">
        <f t="shared" si="250"/>
        <v>59.122991793257661</v>
      </c>
      <c r="AE442" s="17">
        <f t="shared" si="271"/>
        <v>1.6423053275904907E-2</v>
      </c>
      <c r="AF442" s="17">
        <f>T442-AD442</f>
        <v>222.73031663715722</v>
      </c>
      <c r="AG442" s="17">
        <f t="shared" si="251"/>
        <v>6.1869532399210336E-2</v>
      </c>
      <c r="AH442" s="28">
        <f>0.5*'Ducati Panigale 1199 data'!$C$8*'WLTP class 3 v5'!F442^2</f>
        <v>11538.716049382716</v>
      </c>
      <c r="AI442" s="17">
        <f t="shared" si="252"/>
        <v>11.538716049382716</v>
      </c>
      <c r="AJ442" s="17" t="str">
        <f>IF(N442&lt;0, AI442, "0")</f>
        <v>0</v>
      </c>
      <c r="AK442" s="98">
        <f>AK441+AJ442</f>
        <v>890.31065895061738</v>
      </c>
      <c r="AL442" s="105">
        <f t="shared" si="253"/>
        <v>0.24730851637517148</v>
      </c>
      <c r="AM442" s="98">
        <f>IF(N442 &gt; 0, AI442, )</f>
        <v>11.538716049382716</v>
      </c>
      <c r="AN442" s="98">
        <f t="shared" si="272"/>
        <v>2730.4875779321005</v>
      </c>
      <c r="AO442" s="98">
        <f t="shared" si="254"/>
        <v>0.75846877164780568</v>
      </c>
      <c r="AP442" s="27">
        <f t="shared" si="255"/>
        <v>0</v>
      </c>
      <c r="AQ442" s="27">
        <f t="shared" si="256"/>
        <v>0</v>
      </c>
      <c r="AR442" s="27">
        <f t="shared" si="257"/>
        <v>0</v>
      </c>
      <c r="AS442" s="27">
        <f t="shared" si="258"/>
        <v>0</v>
      </c>
      <c r="AT442" s="27">
        <f t="shared" si="235"/>
        <v>0</v>
      </c>
      <c r="AU442" s="27">
        <f t="shared" si="235"/>
        <v>0</v>
      </c>
      <c r="AV442" s="27">
        <f t="shared" si="259"/>
        <v>0</v>
      </c>
      <c r="AW442" s="27">
        <f t="shared" si="260"/>
        <v>0</v>
      </c>
      <c r="AX442" s="27">
        <f t="shared" si="261"/>
        <v>0</v>
      </c>
      <c r="AY442" s="27">
        <f>AN442-AW442</f>
        <v>2730.4875779321005</v>
      </c>
      <c r="AZ442" s="110">
        <f t="shared" si="262"/>
        <v>0.75846877164780568</v>
      </c>
      <c r="BB442" s="65">
        <v>0</v>
      </c>
      <c r="BC442" s="83">
        <f t="shared" si="263"/>
        <v>0</v>
      </c>
      <c r="BD442" s="83">
        <f t="shared" si="264"/>
        <v>0</v>
      </c>
      <c r="BE442" s="83">
        <f t="shared" si="265"/>
        <v>0</v>
      </c>
      <c r="BF442" s="83">
        <f t="shared" si="266"/>
        <v>0</v>
      </c>
      <c r="BG442" s="83">
        <f t="shared" si="267"/>
        <v>0</v>
      </c>
    </row>
    <row r="443" spans="2:59">
      <c r="B443" s="9" t="s">
        <v>32</v>
      </c>
      <c r="C443" s="9">
        <v>432</v>
      </c>
      <c r="D443" s="9">
        <v>432</v>
      </c>
      <c r="E443" s="18">
        <v>31.9</v>
      </c>
      <c r="F443" s="66">
        <f t="shared" si="236"/>
        <v>8.8611111111111107</v>
      </c>
      <c r="G443" s="17">
        <f t="shared" si="268"/>
        <v>-0.20833333333333284</v>
      </c>
      <c r="H443" s="17">
        <f t="shared" si="237"/>
        <v>216.5</v>
      </c>
      <c r="I443" s="28">
        <f>'Ducati Panigale 1199 data'!$C$8*G443</f>
        <v>-57.916666666666529</v>
      </c>
      <c r="J443" s="28">
        <f>'Ducati Panigale 1199 data'!$C$8*'Ducati Panigale 1199 data'!$C$15*'Ducati Panigale 1199 data'!$C$10</f>
        <v>54.543600000000005</v>
      </c>
      <c r="K443" s="28">
        <f>(0.5*'Ducati Panigale 1199 data'!$C$12)*'Ducati Panigale 1199 data'!$C$14*'Ducati Panigale 1199 data'!$C$11*F443^2</f>
        <v>11.109498061342594</v>
      </c>
      <c r="L443" s="28">
        <f t="shared" si="238"/>
        <v>7.7364313946760692</v>
      </c>
      <c r="M443" s="28">
        <f t="shared" si="234"/>
        <v>68.553378191712937</v>
      </c>
      <c r="N443" s="17">
        <f t="shared" si="239"/>
        <v>6.8553378191712935E-2</v>
      </c>
      <c r="O443" s="105">
        <f t="shared" si="240"/>
        <v>0</v>
      </c>
      <c r="P443" s="105">
        <f t="shared" si="241"/>
        <v>0</v>
      </c>
      <c r="Q443" s="105">
        <f t="shared" si="269"/>
        <v>77.909257455824047</v>
      </c>
      <c r="R443" s="27">
        <f t="shared" si="242"/>
        <v>2.164146040439557E-2</v>
      </c>
      <c r="S443" s="98">
        <f t="shared" si="243"/>
        <v>6.8553378191712935E-2</v>
      </c>
      <c r="T443" s="17">
        <f t="shared" si="270"/>
        <v>281.92186180860659</v>
      </c>
      <c r="U443" s="17">
        <f t="shared" si="244"/>
        <v>7.8311628280168494E-2</v>
      </c>
      <c r="V443" s="17">
        <f t="shared" si="245"/>
        <v>74.013794583032848</v>
      </c>
      <c r="W443" s="17">
        <f t="shared" si="246"/>
        <v>71.053242799711526</v>
      </c>
      <c r="X443" s="17">
        <f t="shared" si="246"/>
        <v>68.211113087723064</v>
      </c>
      <c r="Y443" s="17">
        <f t="shared" si="247"/>
        <v>67.529001956845832</v>
      </c>
      <c r="Z443" s="17">
        <f>Y443/3600</f>
        <v>1.8758056099123843E-2</v>
      </c>
      <c r="AA443" s="17">
        <f>0.96*Y443</f>
        <v>64.827841878572002</v>
      </c>
      <c r="AB443" s="17">
        <f t="shared" si="248"/>
        <v>62.234728203429121</v>
      </c>
      <c r="AC443" s="17">
        <f t="shared" si="249"/>
        <v>59.122991793257661</v>
      </c>
      <c r="AD443" s="17">
        <f t="shared" si="250"/>
        <v>59.122991793257661</v>
      </c>
      <c r="AE443" s="17">
        <f t="shared" si="271"/>
        <v>1.6423053275904907E-2</v>
      </c>
      <c r="AF443" s="17">
        <f>T443-AD443</f>
        <v>222.79887001534894</v>
      </c>
      <c r="AG443" s="17">
        <f t="shared" si="251"/>
        <v>6.1888575004263591E-2</v>
      </c>
      <c r="AH443" s="28">
        <f>0.5*'Ducati Panigale 1199 data'!$C$8*'WLTP class 3 v5'!F443^2</f>
        <v>10914.181327160493</v>
      </c>
      <c r="AI443" s="17">
        <f t="shared" si="252"/>
        <v>10.914181327160493</v>
      </c>
      <c r="AJ443" s="17" t="str">
        <f>IF(N443&lt;0, AI443, "0")</f>
        <v>0</v>
      </c>
      <c r="AK443" s="98">
        <f>AK442+AJ443</f>
        <v>890.31065895061738</v>
      </c>
      <c r="AL443" s="105">
        <f t="shared" si="253"/>
        <v>0.24730851637517148</v>
      </c>
      <c r="AM443" s="98">
        <f>IF(N443 &gt; 0, AI443, )</f>
        <v>10.914181327160493</v>
      </c>
      <c r="AN443" s="98">
        <f t="shared" si="272"/>
        <v>2741.4017592592609</v>
      </c>
      <c r="AO443" s="98">
        <f t="shared" si="254"/>
        <v>0.76150048868312803</v>
      </c>
      <c r="AP443" s="27">
        <f t="shared" si="255"/>
        <v>0</v>
      </c>
      <c r="AQ443" s="27">
        <f t="shared" si="256"/>
        <v>0</v>
      </c>
      <c r="AR443" s="27">
        <f t="shared" si="257"/>
        <v>0</v>
      </c>
      <c r="AS443" s="27">
        <f t="shared" si="258"/>
        <v>0</v>
      </c>
      <c r="AT443" s="27">
        <f t="shared" si="235"/>
        <v>0</v>
      </c>
      <c r="AU443" s="27">
        <f t="shared" si="235"/>
        <v>0</v>
      </c>
      <c r="AV443" s="27">
        <f t="shared" si="259"/>
        <v>0</v>
      </c>
      <c r="AW443" s="27">
        <f t="shared" si="260"/>
        <v>0</v>
      </c>
      <c r="AX443" s="27">
        <f t="shared" si="261"/>
        <v>0</v>
      </c>
      <c r="AY443" s="27">
        <f>AN443-AW443</f>
        <v>2741.4017592592609</v>
      </c>
      <c r="AZ443" s="110">
        <f t="shared" si="262"/>
        <v>0.76150048868312803</v>
      </c>
      <c r="BB443" s="65">
        <v>0</v>
      </c>
      <c r="BC443" s="83">
        <f t="shared" si="263"/>
        <v>0</v>
      </c>
      <c r="BD443" s="83">
        <f t="shared" si="264"/>
        <v>0</v>
      </c>
      <c r="BE443" s="83">
        <f t="shared" si="265"/>
        <v>0</v>
      </c>
      <c r="BF443" s="83">
        <f t="shared" si="266"/>
        <v>0</v>
      </c>
      <c r="BG443" s="83">
        <f t="shared" si="267"/>
        <v>0</v>
      </c>
    </row>
    <row r="444" spans="2:59">
      <c r="B444" s="9" t="s">
        <v>32</v>
      </c>
      <c r="C444" s="9">
        <v>433</v>
      </c>
      <c r="D444" s="9">
        <v>433</v>
      </c>
      <c r="E444" s="18">
        <v>31.3</v>
      </c>
      <c r="F444" s="66">
        <f t="shared" si="236"/>
        <v>8.6944444444444446</v>
      </c>
      <c r="G444" s="17">
        <f t="shared" si="268"/>
        <v>-0.11111111111111072</v>
      </c>
      <c r="H444" s="17">
        <f t="shared" si="237"/>
        <v>217</v>
      </c>
      <c r="I444" s="28">
        <f>'Ducati Panigale 1199 data'!$C$8*G444</f>
        <v>-30.888888888888779</v>
      </c>
      <c r="J444" s="28">
        <f>'Ducati Panigale 1199 data'!$C$8*'Ducati Panigale 1199 data'!$C$15*'Ducati Panigale 1199 data'!$C$10</f>
        <v>54.543600000000005</v>
      </c>
      <c r="K444" s="28">
        <f>(0.5*'Ducati Panigale 1199 data'!$C$12)*'Ducati Panigale 1199 data'!$C$14*'Ducati Panigale 1199 data'!$C$11*F444^2</f>
        <v>10.695516116898151</v>
      </c>
      <c r="L444" s="28">
        <f t="shared" si="238"/>
        <v>34.350227228009373</v>
      </c>
      <c r="M444" s="28">
        <f t="shared" si="234"/>
        <v>298.6561422879704</v>
      </c>
      <c r="N444" s="17">
        <f t="shared" si="239"/>
        <v>0.29865614228797038</v>
      </c>
      <c r="O444" s="105">
        <f t="shared" si="240"/>
        <v>0</v>
      </c>
      <c r="P444" s="105">
        <f t="shared" si="241"/>
        <v>0</v>
      </c>
      <c r="Q444" s="105">
        <f t="shared" si="269"/>
        <v>77.909257455824047</v>
      </c>
      <c r="R444" s="27">
        <f t="shared" si="242"/>
        <v>2.164146040439557E-2</v>
      </c>
      <c r="S444" s="98">
        <f t="shared" si="243"/>
        <v>0.29865614228797038</v>
      </c>
      <c r="T444" s="17">
        <f t="shared" si="270"/>
        <v>282.22051795089459</v>
      </c>
      <c r="U444" s="17">
        <f t="shared" si="244"/>
        <v>7.839458831969294E-2</v>
      </c>
      <c r="V444" s="17">
        <f t="shared" si="245"/>
        <v>74.013794583032848</v>
      </c>
      <c r="W444" s="17">
        <f t="shared" si="246"/>
        <v>71.053242799711526</v>
      </c>
      <c r="X444" s="17">
        <f t="shared" si="246"/>
        <v>68.211113087723064</v>
      </c>
      <c r="Y444" s="17">
        <f t="shared" si="247"/>
        <v>67.529001956845832</v>
      </c>
      <c r="Z444" s="17">
        <f>Y444/3600</f>
        <v>1.8758056099123843E-2</v>
      </c>
      <c r="AA444" s="17">
        <f>0.96*Y444</f>
        <v>64.827841878572002</v>
      </c>
      <c r="AB444" s="17">
        <f t="shared" si="248"/>
        <v>62.234728203429121</v>
      </c>
      <c r="AC444" s="17">
        <f t="shared" si="249"/>
        <v>59.122991793257661</v>
      </c>
      <c r="AD444" s="17">
        <f t="shared" si="250"/>
        <v>59.122991793257661</v>
      </c>
      <c r="AE444" s="17">
        <f t="shared" si="271"/>
        <v>1.6423053275904907E-2</v>
      </c>
      <c r="AF444" s="17">
        <f>T444-AD444</f>
        <v>223.09752615763693</v>
      </c>
      <c r="AG444" s="17">
        <f t="shared" si="251"/>
        <v>6.1971535043788037E-2</v>
      </c>
      <c r="AH444" s="28">
        <f>0.5*'Ducati Panigale 1199 data'!$C$8*'WLTP class 3 v5'!F444^2</f>
        <v>10507.477623456791</v>
      </c>
      <c r="AI444" s="17">
        <f t="shared" si="252"/>
        <v>10.50747762345679</v>
      </c>
      <c r="AJ444" s="17" t="str">
        <f>IF(N444&lt;0, AI444, "0")</f>
        <v>0</v>
      </c>
      <c r="AK444" s="98">
        <f>AK443+AJ444</f>
        <v>890.31065895061738</v>
      </c>
      <c r="AL444" s="105">
        <f t="shared" si="253"/>
        <v>0.24730851637517148</v>
      </c>
      <c r="AM444" s="98">
        <f>IF(N444 &gt; 0, AI444, )</f>
        <v>10.50747762345679</v>
      </c>
      <c r="AN444" s="98">
        <f t="shared" si="272"/>
        <v>2751.9092368827178</v>
      </c>
      <c r="AO444" s="98">
        <f t="shared" si="254"/>
        <v>0.76441923246742161</v>
      </c>
      <c r="AP444" s="27">
        <f t="shared" si="255"/>
        <v>0</v>
      </c>
      <c r="AQ444" s="27">
        <f t="shared" si="256"/>
        <v>0</v>
      </c>
      <c r="AR444" s="27">
        <f t="shared" si="257"/>
        <v>0</v>
      </c>
      <c r="AS444" s="27">
        <f t="shared" si="258"/>
        <v>0</v>
      </c>
      <c r="AT444" s="27">
        <f t="shared" si="235"/>
        <v>0</v>
      </c>
      <c r="AU444" s="27">
        <f t="shared" si="235"/>
        <v>0</v>
      </c>
      <c r="AV444" s="27">
        <f t="shared" si="259"/>
        <v>0</v>
      </c>
      <c r="AW444" s="27">
        <f t="shared" si="260"/>
        <v>0</v>
      </c>
      <c r="AX444" s="27">
        <f t="shared" si="261"/>
        <v>0</v>
      </c>
      <c r="AY444" s="27">
        <f>AN444-AW444</f>
        <v>2751.9092368827178</v>
      </c>
      <c r="AZ444" s="110">
        <f t="shared" si="262"/>
        <v>0.76441923246742161</v>
      </c>
      <c r="BB444" s="65">
        <v>0</v>
      </c>
      <c r="BC444" s="83">
        <f t="shared" si="263"/>
        <v>0</v>
      </c>
      <c r="BD444" s="83">
        <f t="shared" si="264"/>
        <v>0</v>
      </c>
      <c r="BE444" s="83">
        <f t="shared" si="265"/>
        <v>0</v>
      </c>
      <c r="BF444" s="83">
        <f t="shared" si="266"/>
        <v>0</v>
      </c>
      <c r="BG444" s="83">
        <f t="shared" si="267"/>
        <v>0</v>
      </c>
    </row>
    <row r="445" spans="2:59">
      <c r="B445" s="9" t="s">
        <v>32</v>
      </c>
      <c r="C445" s="9">
        <v>434</v>
      </c>
      <c r="D445" s="9">
        <v>434</v>
      </c>
      <c r="E445" s="18">
        <v>31.1</v>
      </c>
      <c r="F445" s="66">
        <f t="shared" si="236"/>
        <v>8.6388888888888893</v>
      </c>
      <c r="G445" s="17">
        <f t="shared" si="268"/>
        <v>-9.7222222222222127E-2</v>
      </c>
      <c r="H445" s="17">
        <f t="shared" si="237"/>
        <v>217.5</v>
      </c>
      <c r="I445" s="28">
        <f>'Ducati Panigale 1199 data'!$C$8*G445</f>
        <v>-27.02777777777775</v>
      </c>
      <c r="J445" s="28">
        <f>'Ducati Panigale 1199 data'!$C$8*'Ducati Panigale 1199 data'!$C$15*'Ducati Panigale 1199 data'!$C$10</f>
        <v>54.543600000000005</v>
      </c>
      <c r="K445" s="28">
        <f>(0.5*'Ducati Panigale 1199 data'!$C$12)*'Ducati Panigale 1199 data'!$C$14*'Ducati Panigale 1199 data'!$C$11*F445^2</f>
        <v>10.559268894675929</v>
      </c>
      <c r="L445" s="28">
        <f t="shared" si="238"/>
        <v>38.075091116898186</v>
      </c>
      <c r="M445" s="28">
        <f t="shared" si="234"/>
        <v>328.92648159320379</v>
      </c>
      <c r="N445" s="17">
        <f t="shared" si="239"/>
        <v>0.32892648159320381</v>
      </c>
      <c r="O445" s="105">
        <f t="shared" si="240"/>
        <v>0</v>
      </c>
      <c r="P445" s="105">
        <f t="shared" si="241"/>
        <v>0</v>
      </c>
      <c r="Q445" s="105">
        <f t="shared" si="269"/>
        <v>77.909257455824047</v>
      </c>
      <c r="R445" s="27">
        <f t="shared" si="242"/>
        <v>2.164146040439557E-2</v>
      </c>
      <c r="S445" s="98">
        <f t="shared" si="243"/>
        <v>0.32892648159320381</v>
      </c>
      <c r="T445" s="17">
        <f t="shared" si="270"/>
        <v>282.5494444324878</v>
      </c>
      <c r="U445" s="17">
        <f t="shared" si="244"/>
        <v>7.8485956786802161E-2</v>
      </c>
      <c r="V445" s="17">
        <f t="shared" si="245"/>
        <v>74.013794583032848</v>
      </c>
      <c r="W445" s="17">
        <f t="shared" si="246"/>
        <v>71.053242799711526</v>
      </c>
      <c r="X445" s="17">
        <f t="shared" si="246"/>
        <v>68.211113087723064</v>
      </c>
      <c r="Y445" s="17">
        <f t="shared" si="247"/>
        <v>67.529001956845832</v>
      </c>
      <c r="Z445" s="17">
        <f>Y445/3600</f>
        <v>1.8758056099123843E-2</v>
      </c>
      <c r="AA445" s="17">
        <f>0.96*Y445</f>
        <v>64.827841878572002</v>
      </c>
      <c r="AB445" s="17">
        <f t="shared" si="248"/>
        <v>62.234728203429121</v>
      </c>
      <c r="AC445" s="17">
        <f t="shared" si="249"/>
        <v>59.122991793257661</v>
      </c>
      <c r="AD445" s="17">
        <f t="shared" si="250"/>
        <v>59.122991793257661</v>
      </c>
      <c r="AE445" s="17">
        <f t="shared" si="271"/>
        <v>1.6423053275904907E-2</v>
      </c>
      <c r="AF445" s="17">
        <f>T445-AD445</f>
        <v>223.42645263923015</v>
      </c>
      <c r="AG445" s="17">
        <f t="shared" si="251"/>
        <v>6.2062903510897265E-2</v>
      </c>
      <c r="AH445" s="28">
        <f>0.5*'Ducati Panigale 1199 data'!$C$8*'WLTP class 3 v5'!F445^2</f>
        <v>10373.62577160494</v>
      </c>
      <c r="AI445" s="17">
        <f t="shared" si="252"/>
        <v>10.37362577160494</v>
      </c>
      <c r="AJ445" s="17" t="str">
        <f>IF(N445&lt;0, AI445, "0")</f>
        <v>0</v>
      </c>
      <c r="AK445" s="98">
        <f>AK444+AJ445</f>
        <v>890.31065895061738</v>
      </c>
      <c r="AL445" s="105">
        <f t="shared" si="253"/>
        <v>0.24730851637517148</v>
      </c>
      <c r="AM445" s="98">
        <f>IF(N445 &gt; 0, AI445, )</f>
        <v>10.37362577160494</v>
      </c>
      <c r="AN445" s="98">
        <f t="shared" si="272"/>
        <v>2762.2828626543228</v>
      </c>
      <c r="AO445" s="98">
        <f t="shared" si="254"/>
        <v>0.76730079518175631</v>
      </c>
      <c r="AP445" s="27">
        <f t="shared" si="255"/>
        <v>0</v>
      </c>
      <c r="AQ445" s="27">
        <f t="shared" si="256"/>
        <v>0</v>
      </c>
      <c r="AR445" s="27">
        <f t="shared" si="257"/>
        <v>0</v>
      </c>
      <c r="AS445" s="27">
        <f t="shared" si="258"/>
        <v>0</v>
      </c>
      <c r="AT445" s="27">
        <f t="shared" si="235"/>
        <v>0</v>
      </c>
      <c r="AU445" s="27">
        <f t="shared" si="235"/>
        <v>0</v>
      </c>
      <c r="AV445" s="27">
        <f t="shared" si="259"/>
        <v>0</v>
      </c>
      <c r="AW445" s="27">
        <f t="shared" si="260"/>
        <v>0</v>
      </c>
      <c r="AX445" s="27">
        <f t="shared" si="261"/>
        <v>0</v>
      </c>
      <c r="AY445" s="27">
        <f>AN445-AW445</f>
        <v>2762.2828626543228</v>
      </c>
      <c r="AZ445" s="110">
        <f t="shared" si="262"/>
        <v>0.76730079518175631</v>
      </c>
      <c r="BB445" s="65">
        <v>0</v>
      </c>
      <c r="BC445" s="83">
        <f t="shared" si="263"/>
        <v>0</v>
      </c>
      <c r="BD445" s="83">
        <f t="shared" si="264"/>
        <v>0</v>
      </c>
      <c r="BE445" s="83">
        <f t="shared" si="265"/>
        <v>0</v>
      </c>
      <c r="BF445" s="83">
        <f t="shared" si="266"/>
        <v>0</v>
      </c>
      <c r="BG445" s="83">
        <f t="shared" si="267"/>
        <v>0</v>
      </c>
    </row>
    <row r="446" spans="2:59">
      <c r="B446" s="9" t="s">
        <v>32</v>
      </c>
      <c r="C446" s="9">
        <v>435</v>
      </c>
      <c r="D446" s="9">
        <v>435</v>
      </c>
      <c r="E446" s="18">
        <v>30.6</v>
      </c>
      <c r="F446" s="66">
        <f t="shared" si="236"/>
        <v>8.5</v>
      </c>
      <c r="G446" s="17">
        <f t="shared" si="268"/>
        <v>-0.26388888888888917</v>
      </c>
      <c r="H446" s="17">
        <f t="shared" si="237"/>
        <v>218</v>
      </c>
      <c r="I446" s="28">
        <f>'Ducati Panigale 1199 data'!$C$8*G446</f>
        <v>-73.361111111111185</v>
      </c>
      <c r="J446" s="28">
        <f>'Ducati Panigale 1199 data'!$C$8*'Ducati Panigale 1199 data'!$C$15*'Ducati Panigale 1199 data'!$C$10</f>
        <v>54.543600000000005</v>
      </c>
      <c r="K446" s="28">
        <f>(0.5*'Ducati Panigale 1199 data'!$C$12)*'Ducati Panigale 1199 data'!$C$14*'Ducati Panigale 1199 data'!$C$11*F446^2</f>
        <v>10.222471875000002</v>
      </c>
      <c r="L446" s="28">
        <f t="shared" si="238"/>
        <v>-8.5950392361111785</v>
      </c>
      <c r="M446" s="28">
        <f t="shared" si="234"/>
        <v>-73.057833506945016</v>
      </c>
      <c r="N446" s="17">
        <f t="shared" si="239"/>
        <v>-7.3057833506945016E-2</v>
      </c>
      <c r="O446" s="105">
        <f t="shared" si="240"/>
        <v>-7.3057833506945016E-2</v>
      </c>
      <c r="P446" s="105">
        <f t="shared" si="241"/>
        <v>7.3057833506945016E-2</v>
      </c>
      <c r="Q446" s="105">
        <f t="shared" si="269"/>
        <v>77.982315289330998</v>
      </c>
      <c r="R446" s="27">
        <f t="shared" si="242"/>
        <v>2.166175424703639E-2</v>
      </c>
      <c r="S446" s="98">
        <f t="shared" si="243"/>
        <v>0</v>
      </c>
      <c r="T446" s="17">
        <f t="shared" si="270"/>
        <v>282.5494444324878</v>
      </c>
      <c r="U446" s="17">
        <f t="shared" si="244"/>
        <v>7.8485956786802161E-2</v>
      </c>
      <c r="V446" s="17">
        <f t="shared" si="245"/>
        <v>74.08319952486444</v>
      </c>
      <c r="W446" s="17">
        <f t="shared" si="246"/>
        <v>71.119871543869863</v>
      </c>
      <c r="X446" s="17">
        <f t="shared" si="246"/>
        <v>68.275076682115071</v>
      </c>
      <c r="Y446" s="17">
        <f t="shared" si="247"/>
        <v>67.592325915293912</v>
      </c>
      <c r="Z446" s="17">
        <f>Y446/3600</f>
        <v>1.8775646087581643E-2</v>
      </c>
      <c r="AA446" s="17">
        <f>0.96*Y446</f>
        <v>64.888632878682159</v>
      </c>
      <c r="AB446" s="17">
        <f t="shared" si="248"/>
        <v>62.293087563534868</v>
      </c>
      <c r="AC446" s="17">
        <f t="shared" si="249"/>
        <v>59.178433185358124</v>
      </c>
      <c r="AD446" s="17">
        <f t="shared" si="250"/>
        <v>59.178433185358124</v>
      </c>
      <c r="AE446" s="17">
        <f t="shared" si="271"/>
        <v>1.6438453662599477E-2</v>
      </c>
      <c r="AF446" s="17">
        <f>T446-AD446</f>
        <v>223.37101124712967</v>
      </c>
      <c r="AG446" s="17">
        <f t="shared" si="251"/>
        <v>6.2047503124202687E-2</v>
      </c>
      <c r="AH446" s="28">
        <f>0.5*'Ducati Panigale 1199 data'!$C$8*'WLTP class 3 v5'!F446^2</f>
        <v>10042.75</v>
      </c>
      <c r="AI446" s="17">
        <f t="shared" si="252"/>
        <v>10.04275</v>
      </c>
      <c r="AJ446" s="17">
        <f>IF(N446&lt;0, AI446, "0")</f>
        <v>10.04275</v>
      </c>
      <c r="AK446" s="98">
        <f>AK445+AJ446</f>
        <v>900.35340895061734</v>
      </c>
      <c r="AL446" s="105">
        <f t="shared" si="253"/>
        <v>0.25009816915294925</v>
      </c>
      <c r="AM446" s="98">
        <f>IF(N446 &gt; 0, AI446, )</f>
        <v>0</v>
      </c>
      <c r="AN446" s="98">
        <f t="shared" si="272"/>
        <v>2762.2828626543228</v>
      </c>
      <c r="AO446" s="98">
        <f t="shared" si="254"/>
        <v>0.76730079518175631</v>
      </c>
      <c r="AP446" s="27">
        <f t="shared" si="255"/>
        <v>9.5406124999999999</v>
      </c>
      <c r="AQ446" s="27">
        <f t="shared" si="256"/>
        <v>9.158987999999999</v>
      </c>
      <c r="AR446" s="27">
        <f t="shared" si="257"/>
        <v>8.7926284799999994</v>
      </c>
      <c r="AS446" s="27">
        <f t="shared" si="258"/>
        <v>8.7047021951999994</v>
      </c>
      <c r="AT446" s="27">
        <f t="shared" si="235"/>
        <v>8.356514107392</v>
      </c>
      <c r="AU446" s="27">
        <f t="shared" si="235"/>
        <v>8.0222535430963191</v>
      </c>
      <c r="AV446" s="27">
        <f t="shared" si="259"/>
        <v>7.621140865941503</v>
      </c>
      <c r="AW446" s="27">
        <f t="shared" si="260"/>
        <v>7.621140865941503</v>
      </c>
      <c r="AX446" s="27">
        <f t="shared" si="261"/>
        <v>2.1169835738726397E-3</v>
      </c>
      <c r="AY446" s="27">
        <f>AN446-AW446</f>
        <v>2754.6617217883813</v>
      </c>
      <c r="AZ446" s="110">
        <f t="shared" si="262"/>
        <v>0.76518381160788373</v>
      </c>
      <c r="BB446" s="65">
        <v>7.3057833506945002E-2</v>
      </c>
      <c r="BC446" s="83">
        <f t="shared" si="263"/>
        <v>6.5752050156250505E-2</v>
      </c>
      <c r="BD446" s="83">
        <f t="shared" si="264"/>
        <v>6.2464447648437976E-2</v>
      </c>
      <c r="BE446" s="83">
        <f t="shared" si="265"/>
        <v>5.9965869742500455E-2</v>
      </c>
      <c r="BF446" s="83">
        <f t="shared" si="266"/>
        <v>5.6367917557950425E-2</v>
      </c>
      <c r="BG446" s="83">
        <f t="shared" si="267"/>
        <v>5.6367917557950425E-2</v>
      </c>
    </row>
    <row r="447" spans="2:59">
      <c r="B447" s="9" t="s">
        <v>32</v>
      </c>
      <c r="C447" s="9">
        <v>436</v>
      </c>
      <c r="D447" s="9">
        <v>436</v>
      </c>
      <c r="E447" s="18">
        <v>29.2</v>
      </c>
      <c r="F447" s="66">
        <f t="shared" si="236"/>
        <v>8.1111111111111107</v>
      </c>
      <c r="G447" s="17">
        <f t="shared" si="268"/>
        <v>-0.54166666666666696</v>
      </c>
      <c r="H447" s="17">
        <f t="shared" si="237"/>
        <v>218.5</v>
      </c>
      <c r="I447" s="28">
        <f>'Ducati Panigale 1199 data'!$C$8*G447</f>
        <v>-150.58333333333343</v>
      </c>
      <c r="J447" s="28">
        <f>'Ducati Panigale 1199 data'!$C$8*'Ducati Panigale 1199 data'!$C$15*'Ducati Panigale 1199 data'!$C$10</f>
        <v>54.543600000000005</v>
      </c>
      <c r="K447" s="28">
        <f>(0.5*'Ducati Panigale 1199 data'!$C$12)*'Ducati Panigale 1199 data'!$C$14*'Ducati Panigale 1199 data'!$C$11*F447^2</f>
        <v>9.3084800925925926</v>
      </c>
      <c r="L447" s="28">
        <f t="shared" si="238"/>
        <v>-86.731253240740841</v>
      </c>
      <c r="M447" s="28">
        <f t="shared" si="234"/>
        <v>-703.48683184156459</v>
      </c>
      <c r="N447" s="17">
        <f t="shared" si="239"/>
        <v>-0.70348683184156457</v>
      </c>
      <c r="O447" s="105">
        <f t="shared" si="240"/>
        <v>-0.70348683184156457</v>
      </c>
      <c r="P447" s="105">
        <f t="shared" si="241"/>
        <v>0.70348683184156457</v>
      </c>
      <c r="Q447" s="105">
        <f t="shared" si="269"/>
        <v>78.685802121172557</v>
      </c>
      <c r="R447" s="27">
        <f t="shared" si="242"/>
        <v>2.1857167255881264E-2</v>
      </c>
      <c r="S447" s="98">
        <f t="shared" si="243"/>
        <v>0</v>
      </c>
      <c r="T447" s="17">
        <f t="shared" si="270"/>
        <v>282.5494444324878</v>
      </c>
      <c r="U447" s="17">
        <f t="shared" si="244"/>
        <v>7.8485956786802161E-2</v>
      </c>
      <c r="V447" s="17">
        <f t="shared" si="245"/>
        <v>74.751512015113931</v>
      </c>
      <c r="W447" s="17">
        <f t="shared" si="246"/>
        <v>71.761451534509376</v>
      </c>
      <c r="X447" s="17">
        <f t="shared" si="246"/>
        <v>68.890993473129001</v>
      </c>
      <c r="Y447" s="17">
        <f t="shared" si="247"/>
        <v>68.202083538397716</v>
      </c>
      <c r="Z447" s="17">
        <f>Y447/3600</f>
        <v>1.8945023205110476E-2</v>
      </c>
      <c r="AA447" s="17">
        <f>0.96*Y447</f>
        <v>65.474000196861809</v>
      </c>
      <c r="AB447" s="17">
        <f t="shared" si="248"/>
        <v>62.855040188987331</v>
      </c>
      <c r="AC447" s="17">
        <f t="shared" si="249"/>
        <v>59.712288179537964</v>
      </c>
      <c r="AD447" s="17">
        <f t="shared" si="250"/>
        <v>59.712288179537964</v>
      </c>
      <c r="AE447" s="17">
        <f t="shared" si="271"/>
        <v>1.6586746716538325E-2</v>
      </c>
      <c r="AF447" s="17">
        <f>T447-AD447</f>
        <v>222.83715625294985</v>
      </c>
      <c r="AG447" s="17">
        <f t="shared" si="251"/>
        <v>6.1899210070263846E-2</v>
      </c>
      <c r="AH447" s="28">
        <f>0.5*'Ducati Panigale 1199 data'!$C$8*'WLTP class 3 v5'!F447^2</f>
        <v>9144.8271604938254</v>
      </c>
      <c r="AI447" s="17">
        <f t="shared" si="252"/>
        <v>9.1448271604938256</v>
      </c>
      <c r="AJ447" s="17">
        <f>IF(N447&lt;0, AI447, "0")</f>
        <v>9.1448271604938256</v>
      </c>
      <c r="AK447" s="98">
        <f>AK446+AJ447</f>
        <v>909.49823611111117</v>
      </c>
      <c r="AL447" s="105">
        <f t="shared" si="253"/>
        <v>0.25263839891975309</v>
      </c>
      <c r="AM447" s="98">
        <f>IF(N447 &gt; 0, AI447, )</f>
        <v>0</v>
      </c>
      <c r="AN447" s="98">
        <f t="shared" si="272"/>
        <v>2762.2828626543228</v>
      </c>
      <c r="AO447" s="98">
        <f t="shared" si="254"/>
        <v>0.76730079518175631</v>
      </c>
      <c r="AP447" s="27">
        <f t="shared" si="255"/>
        <v>8.6875858024691333</v>
      </c>
      <c r="AQ447" s="27">
        <f t="shared" si="256"/>
        <v>8.3400823703703679</v>
      </c>
      <c r="AR447" s="27">
        <f t="shared" si="257"/>
        <v>8.0064790755555535</v>
      </c>
      <c r="AS447" s="27">
        <f t="shared" si="258"/>
        <v>7.9264142847999981</v>
      </c>
      <c r="AT447" s="27">
        <f t="shared" si="235"/>
        <v>7.6093577134079977</v>
      </c>
      <c r="AU447" s="27">
        <f t="shared" si="235"/>
        <v>7.3049834048716775</v>
      </c>
      <c r="AV447" s="27">
        <f t="shared" si="259"/>
        <v>6.9397342346280935</v>
      </c>
      <c r="AW447" s="27">
        <f t="shared" si="260"/>
        <v>6.9397342346280935</v>
      </c>
      <c r="AX447" s="27">
        <f t="shared" si="261"/>
        <v>1.9277039540633594E-3</v>
      </c>
      <c r="AY447" s="27">
        <f>AN447-AW447</f>
        <v>2755.3431284196945</v>
      </c>
      <c r="AZ447" s="110">
        <f t="shared" si="262"/>
        <v>0.76537309122769293</v>
      </c>
      <c r="BB447" s="65">
        <v>0.70348683184156502</v>
      </c>
      <c r="BC447" s="83">
        <f t="shared" si="263"/>
        <v>0.63313814865740858</v>
      </c>
      <c r="BD447" s="83">
        <f t="shared" si="264"/>
        <v>0.60148124122453817</v>
      </c>
      <c r="BE447" s="83">
        <f t="shared" si="265"/>
        <v>0.57742199157555663</v>
      </c>
      <c r="BF447" s="83">
        <f t="shared" si="266"/>
        <v>0.5427766720810232</v>
      </c>
      <c r="BG447" s="83">
        <f t="shared" si="267"/>
        <v>0.5427766720810232</v>
      </c>
    </row>
    <row r="448" spans="2:59">
      <c r="B448" s="9" t="s">
        <v>32</v>
      </c>
      <c r="C448" s="9">
        <v>437</v>
      </c>
      <c r="D448" s="9">
        <v>437</v>
      </c>
      <c r="E448" s="18">
        <v>26.7</v>
      </c>
      <c r="F448" s="66">
        <f t="shared" si="236"/>
        <v>7.416666666666667</v>
      </c>
      <c r="G448" s="17">
        <f t="shared" si="268"/>
        <v>-0.86111111111111094</v>
      </c>
      <c r="H448" s="17">
        <f t="shared" si="237"/>
        <v>219</v>
      </c>
      <c r="I448" s="28">
        <f>'Ducati Panigale 1199 data'!$C$8*G448</f>
        <v>-239.38888888888883</v>
      </c>
      <c r="J448" s="28">
        <f>'Ducati Panigale 1199 data'!$C$8*'Ducati Panigale 1199 data'!$C$15*'Ducati Panigale 1199 data'!$C$10</f>
        <v>54.543600000000005</v>
      </c>
      <c r="K448" s="28">
        <f>(0.5*'Ducati Panigale 1199 data'!$C$12)*'Ducati Panigale 1199 data'!$C$14*'Ducati Panigale 1199 data'!$C$11*F448^2</f>
        <v>7.7827950520833351</v>
      </c>
      <c r="L448" s="28">
        <f t="shared" si="238"/>
        <v>-177.06249383680549</v>
      </c>
      <c r="M448" s="28">
        <f t="shared" si="234"/>
        <v>-1313.2134959563075</v>
      </c>
      <c r="N448" s="17">
        <f t="shared" si="239"/>
        <v>-1.3132134959563075</v>
      </c>
      <c r="O448" s="105">
        <f t="shared" si="240"/>
        <v>-1.3132134959563075</v>
      </c>
      <c r="P448" s="105">
        <f t="shared" si="241"/>
        <v>1.3132134959563075</v>
      </c>
      <c r="Q448" s="105">
        <f t="shared" si="269"/>
        <v>79.999015617128862</v>
      </c>
      <c r="R448" s="27">
        <f t="shared" si="242"/>
        <v>2.2221948782535795E-2</v>
      </c>
      <c r="S448" s="98">
        <f t="shared" si="243"/>
        <v>0</v>
      </c>
      <c r="T448" s="17">
        <f t="shared" si="270"/>
        <v>282.5494444324878</v>
      </c>
      <c r="U448" s="17">
        <f t="shared" si="244"/>
        <v>7.8485956786802161E-2</v>
      </c>
      <c r="V448" s="17">
        <f t="shared" si="245"/>
        <v>75.99906483627241</v>
      </c>
      <c r="W448" s="17">
        <f t="shared" si="246"/>
        <v>72.959102242821515</v>
      </c>
      <c r="X448" s="17">
        <f t="shared" si="246"/>
        <v>70.040738153108649</v>
      </c>
      <c r="Y448" s="17">
        <f t="shared" si="247"/>
        <v>69.340330771577555</v>
      </c>
      <c r="Z448" s="17">
        <f>Y448/3600</f>
        <v>1.9261202992104876E-2</v>
      </c>
      <c r="AA448" s="17">
        <f>0.96*Y448</f>
        <v>66.56671754071445</v>
      </c>
      <c r="AB448" s="17">
        <f t="shared" si="248"/>
        <v>63.904048839085867</v>
      </c>
      <c r="AC448" s="17">
        <f t="shared" si="249"/>
        <v>60.708846397131573</v>
      </c>
      <c r="AD448" s="17">
        <f t="shared" si="250"/>
        <v>60.708846397131573</v>
      </c>
      <c r="AE448" s="17">
        <f t="shared" si="271"/>
        <v>1.6863568443647659E-2</v>
      </c>
      <c r="AF448" s="17">
        <f>T448-AD448</f>
        <v>221.84059803535624</v>
      </c>
      <c r="AG448" s="17">
        <f t="shared" si="251"/>
        <v>6.1622388343154512E-2</v>
      </c>
      <c r="AH448" s="28">
        <f>0.5*'Ducati Panigale 1199 data'!$C$8*'WLTP class 3 v5'!F448^2</f>
        <v>7645.9652777777783</v>
      </c>
      <c r="AI448" s="17">
        <f t="shared" si="252"/>
        <v>7.645965277777778</v>
      </c>
      <c r="AJ448" s="17">
        <f>IF(N448&lt;0, AI448, "0")</f>
        <v>7.645965277777778</v>
      </c>
      <c r="AK448" s="98">
        <f>AK447+AJ448</f>
        <v>917.14420138888897</v>
      </c>
      <c r="AL448" s="105">
        <f t="shared" si="253"/>
        <v>0.25476227816358027</v>
      </c>
      <c r="AM448" s="98">
        <f>IF(N448 &gt; 0, AI448, )</f>
        <v>0</v>
      </c>
      <c r="AN448" s="98">
        <f t="shared" si="272"/>
        <v>2762.2828626543228</v>
      </c>
      <c r="AO448" s="98">
        <f t="shared" si="254"/>
        <v>0.76730079518175631</v>
      </c>
      <c r="AP448" s="27">
        <f t="shared" si="255"/>
        <v>7.263667013888889</v>
      </c>
      <c r="AQ448" s="27">
        <f t="shared" si="256"/>
        <v>6.9731203333333331</v>
      </c>
      <c r="AR448" s="27">
        <f t="shared" si="257"/>
        <v>6.6941955199999992</v>
      </c>
      <c r="AS448" s="27">
        <f t="shared" si="258"/>
        <v>6.6272535647999993</v>
      </c>
      <c r="AT448" s="27">
        <f t="shared" si="235"/>
        <v>6.362163422207999</v>
      </c>
      <c r="AU448" s="27">
        <f t="shared" si="235"/>
        <v>6.1076768853196786</v>
      </c>
      <c r="AV448" s="27">
        <f t="shared" si="259"/>
        <v>5.8022930410536944</v>
      </c>
      <c r="AW448" s="27">
        <f t="shared" si="260"/>
        <v>5.8022930410536944</v>
      </c>
      <c r="AX448" s="27">
        <f t="shared" si="261"/>
        <v>1.6117480669593596E-3</v>
      </c>
      <c r="AY448" s="27">
        <f>AN448-AW448</f>
        <v>2756.4805696132689</v>
      </c>
      <c r="AZ448" s="110">
        <f t="shared" si="262"/>
        <v>0.76568904711479691</v>
      </c>
      <c r="BB448" s="65">
        <v>1.31321349595631</v>
      </c>
      <c r="BC448" s="83">
        <f t="shared" si="263"/>
        <v>1.1818921463606791</v>
      </c>
      <c r="BD448" s="83">
        <f t="shared" si="264"/>
        <v>1.122797539042645</v>
      </c>
      <c r="BE448" s="83">
        <f t="shared" si="265"/>
        <v>1.0778856374809391</v>
      </c>
      <c r="BF448" s="83">
        <f t="shared" si="266"/>
        <v>1.0132124992320828</v>
      </c>
      <c r="BG448" s="83">
        <f t="shared" si="267"/>
        <v>1.0132124992320828</v>
      </c>
    </row>
    <row r="449" spans="2:59">
      <c r="B449" s="9" t="s">
        <v>32</v>
      </c>
      <c r="C449" s="9">
        <v>438</v>
      </c>
      <c r="D449" s="9">
        <v>438</v>
      </c>
      <c r="E449" s="18">
        <v>23</v>
      </c>
      <c r="F449" s="66">
        <f t="shared" si="236"/>
        <v>6.3888888888888893</v>
      </c>
      <c r="G449" s="17">
        <f t="shared" si="268"/>
        <v>-1.1805555555555556</v>
      </c>
      <c r="H449" s="17">
        <f t="shared" si="237"/>
        <v>219.5</v>
      </c>
      <c r="I449" s="28">
        <f>'Ducati Panigale 1199 data'!$C$8*G449</f>
        <v>-328.19444444444446</v>
      </c>
      <c r="J449" s="28">
        <f>'Ducati Panigale 1199 data'!$C$8*'Ducati Panigale 1199 data'!$C$15*'Ducati Panigale 1199 data'!$C$10</f>
        <v>54.543600000000005</v>
      </c>
      <c r="K449" s="28">
        <f>(0.5*'Ducati Panigale 1199 data'!$C$12)*'Ducati Panigale 1199 data'!$C$14*'Ducati Panigale 1199 data'!$C$11*F449^2</f>
        <v>5.7752228009259268</v>
      </c>
      <c r="L449" s="28">
        <f t="shared" si="238"/>
        <v>-267.87562164351851</v>
      </c>
      <c r="M449" s="28">
        <f t="shared" si="234"/>
        <v>-1711.4275827224794</v>
      </c>
      <c r="N449" s="17">
        <f t="shared" si="239"/>
        <v>-1.7114275827224794</v>
      </c>
      <c r="O449" s="105">
        <f t="shared" si="240"/>
        <v>-1.7114275827224794</v>
      </c>
      <c r="P449" s="105">
        <f t="shared" si="241"/>
        <v>1.7114275827224794</v>
      </c>
      <c r="Q449" s="105">
        <f t="shared" si="269"/>
        <v>81.710443199851341</v>
      </c>
      <c r="R449" s="27">
        <f t="shared" si="242"/>
        <v>2.2697345333292041E-2</v>
      </c>
      <c r="S449" s="98">
        <f t="shared" si="243"/>
        <v>0</v>
      </c>
      <c r="T449" s="17">
        <f t="shared" si="270"/>
        <v>282.5494444324878</v>
      </c>
      <c r="U449" s="17">
        <f t="shared" si="244"/>
        <v>7.8485956786802161E-2</v>
      </c>
      <c r="V449" s="17">
        <f t="shared" si="245"/>
        <v>77.624921039858776</v>
      </c>
      <c r="W449" s="17">
        <f t="shared" si="246"/>
        <v>74.51992419826442</v>
      </c>
      <c r="X449" s="17">
        <f t="shared" si="246"/>
        <v>71.539127230333847</v>
      </c>
      <c r="Y449" s="17">
        <f t="shared" si="247"/>
        <v>70.823735958030511</v>
      </c>
      <c r="Z449" s="17">
        <f>Y449/3600</f>
        <v>1.967325998834181E-2</v>
      </c>
      <c r="AA449" s="17">
        <f>0.96*Y449</f>
        <v>67.990786519709289</v>
      </c>
      <c r="AB449" s="17">
        <f t="shared" si="248"/>
        <v>65.271155058920911</v>
      </c>
      <c r="AC449" s="17">
        <f t="shared" si="249"/>
        <v>62.007597305974862</v>
      </c>
      <c r="AD449" s="17">
        <f t="shared" si="250"/>
        <v>62.007597305974862</v>
      </c>
      <c r="AE449" s="17">
        <f t="shared" si="271"/>
        <v>1.7224332584993018E-2</v>
      </c>
      <c r="AF449" s="17">
        <f>T449-AD449</f>
        <v>220.54184712651295</v>
      </c>
      <c r="AG449" s="17">
        <f t="shared" si="251"/>
        <v>6.1261624201809153E-2</v>
      </c>
      <c r="AH449" s="28">
        <f>0.5*'Ducati Panigale 1199 data'!$C$8*'WLTP class 3 v5'!F449^2</f>
        <v>5673.6882716049386</v>
      </c>
      <c r="AI449" s="17">
        <f t="shared" si="252"/>
        <v>5.6736882716049388</v>
      </c>
      <c r="AJ449" s="17">
        <f>IF(N449&lt;0, AI449, "0")</f>
        <v>5.6736882716049388</v>
      </c>
      <c r="AK449" s="98">
        <f>AK448+AJ449</f>
        <v>922.81788966049396</v>
      </c>
      <c r="AL449" s="105">
        <f t="shared" si="253"/>
        <v>0.25633830268347052</v>
      </c>
      <c r="AM449" s="98">
        <f>IF(N449 &gt; 0, AI449, )</f>
        <v>0</v>
      </c>
      <c r="AN449" s="98">
        <f t="shared" si="272"/>
        <v>2762.2828626543228</v>
      </c>
      <c r="AO449" s="98">
        <f t="shared" si="254"/>
        <v>0.76730079518175631</v>
      </c>
      <c r="AP449" s="27">
        <f t="shared" si="255"/>
        <v>5.3900038580246914</v>
      </c>
      <c r="AQ449" s="27">
        <f t="shared" si="256"/>
        <v>5.1744037037037032</v>
      </c>
      <c r="AR449" s="27">
        <f t="shared" si="257"/>
        <v>4.9674275555555552</v>
      </c>
      <c r="AS449" s="27">
        <f t="shared" si="258"/>
        <v>4.9177532799999994</v>
      </c>
      <c r="AT449" s="27">
        <f t="shared" si="235"/>
        <v>4.7210431487999989</v>
      </c>
      <c r="AU449" s="27">
        <f t="shared" si="235"/>
        <v>4.532201422847999</v>
      </c>
      <c r="AV449" s="27">
        <f t="shared" si="259"/>
        <v>4.3055913517055986</v>
      </c>
      <c r="AW449" s="27">
        <f t="shared" si="260"/>
        <v>4.3055913517055986</v>
      </c>
      <c r="AX449" s="27">
        <f t="shared" si="261"/>
        <v>1.1959975976959995E-3</v>
      </c>
      <c r="AY449" s="27">
        <f>AN449-AW449</f>
        <v>2757.9772713026173</v>
      </c>
      <c r="AZ449" s="110">
        <f t="shared" si="262"/>
        <v>0.76610479758406036</v>
      </c>
      <c r="BB449" s="65">
        <v>1.7114275827224801</v>
      </c>
      <c r="BC449" s="83">
        <f t="shared" si="263"/>
        <v>1.5402848244502321</v>
      </c>
      <c r="BD449" s="83">
        <f t="shared" si="264"/>
        <v>1.4632705832277204</v>
      </c>
      <c r="BE449" s="83">
        <f t="shared" si="265"/>
        <v>1.4047397598986116</v>
      </c>
      <c r="BF449" s="83">
        <f t="shared" si="266"/>
        <v>1.3204553743046947</v>
      </c>
      <c r="BG449" s="83">
        <f t="shared" si="267"/>
        <v>1.3204553743046947</v>
      </c>
    </row>
    <row r="450" spans="2:59">
      <c r="B450" s="9" t="s">
        <v>32</v>
      </c>
      <c r="C450" s="9">
        <v>439</v>
      </c>
      <c r="D450" s="9">
        <v>439</v>
      </c>
      <c r="E450" s="18">
        <v>18.2</v>
      </c>
      <c r="F450" s="66">
        <f t="shared" si="236"/>
        <v>5.0555555555555554</v>
      </c>
      <c r="G450" s="17">
        <f t="shared" si="268"/>
        <v>-1.4027777777777777</v>
      </c>
      <c r="H450" s="17">
        <f t="shared" si="237"/>
        <v>220</v>
      </c>
      <c r="I450" s="28">
        <f>'Ducati Panigale 1199 data'!$C$8*G450</f>
        <v>-389.97222222222217</v>
      </c>
      <c r="J450" s="28">
        <f>'Ducati Panigale 1199 data'!$C$8*'Ducati Panigale 1199 data'!$C$15*'Ducati Panigale 1199 data'!$C$10</f>
        <v>54.543600000000005</v>
      </c>
      <c r="K450" s="28">
        <f>(0.5*'Ducati Panigale 1199 data'!$C$12)*'Ducati Panigale 1199 data'!$C$14*'Ducati Panigale 1199 data'!$C$11*F450^2</f>
        <v>3.6162283564814817</v>
      </c>
      <c r="L450" s="28">
        <f t="shared" si="238"/>
        <v>-331.81239386574066</v>
      </c>
      <c r="M450" s="28">
        <f t="shared" si="234"/>
        <v>-1677.4959912101333</v>
      </c>
      <c r="N450" s="17">
        <f t="shared" si="239"/>
        <v>-1.6774959912101333</v>
      </c>
      <c r="O450" s="105">
        <f t="shared" si="240"/>
        <v>-1.6774959912101333</v>
      </c>
      <c r="P450" s="105">
        <f t="shared" si="241"/>
        <v>1.6774959912101333</v>
      </c>
      <c r="Q450" s="105">
        <f t="shared" si="269"/>
        <v>83.387939191061477</v>
      </c>
      <c r="R450" s="27">
        <f t="shared" si="242"/>
        <v>2.3163316441961523E-2</v>
      </c>
      <c r="S450" s="98">
        <f t="shared" si="243"/>
        <v>0</v>
      </c>
      <c r="T450" s="17">
        <f t="shared" si="270"/>
        <v>282.5494444324878</v>
      </c>
      <c r="U450" s="17">
        <f t="shared" si="244"/>
        <v>7.8485956786802161E-2</v>
      </c>
      <c r="V450" s="17">
        <f t="shared" si="245"/>
        <v>79.218542231508394</v>
      </c>
      <c r="W450" s="17">
        <f t="shared" si="246"/>
        <v>76.04980054224805</v>
      </c>
      <c r="X450" s="17">
        <f t="shared" si="246"/>
        <v>73.007808520558129</v>
      </c>
      <c r="Y450" s="17">
        <f t="shared" si="247"/>
        <v>72.277730435352552</v>
      </c>
      <c r="Z450" s="17">
        <f>Y450/3600</f>
        <v>2.0077147343153488E-2</v>
      </c>
      <c r="AA450" s="17">
        <f>0.96*Y450</f>
        <v>69.386621217938441</v>
      </c>
      <c r="AB450" s="17">
        <f t="shared" si="248"/>
        <v>66.611156369220907</v>
      </c>
      <c r="AC450" s="17">
        <f t="shared" si="249"/>
        <v>63.280598550759862</v>
      </c>
      <c r="AD450" s="17">
        <f t="shared" si="250"/>
        <v>63.280598550759862</v>
      </c>
      <c r="AE450" s="17">
        <f t="shared" si="271"/>
        <v>1.7577944041877739E-2</v>
      </c>
      <c r="AF450" s="17">
        <f>T450-AD450</f>
        <v>219.26884588172794</v>
      </c>
      <c r="AG450" s="17">
        <f t="shared" si="251"/>
        <v>6.0908012744924425E-2</v>
      </c>
      <c r="AH450" s="28">
        <f>0.5*'Ducati Panigale 1199 data'!$C$8*'WLTP class 3 v5'!F450^2</f>
        <v>3552.6512345679007</v>
      </c>
      <c r="AI450" s="17">
        <f t="shared" si="252"/>
        <v>3.5526512345679007</v>
      </c>
      <c r="AJ450" s="17">
        <f>IF(N450&lt;0, AI450, "0")</f>
        <v>3.5526512345679007</v>
      </c>
      <c r="AK450" s="98">
        <f>AK449+AJ450</f>
        <v>926.37054089506182</v>
      </c>
      <c r="AL450" s="105">
        <f t="shared" si="253"/>
        <v>0.25732515024862829</v>
      </c>
      <c r="AM450" s="98">
        <f>IF(N450 &gt; 0, AI450, )</f>
        <v>0</v>
      </c>
      <c r="AN450" s="98">
        <f t="shared" si="272"/>
        <v>2762.2828626543228</v>
      </c>
      <c r="AO450" s="98">
        <f t="shared" si="254"/>
        <v>0.76730079518175631</v>
      </c>
      <c r="AP450" s="27">
        <f t="shared" si="255"/>
        <v>3.3750186728395053</v>
      </c>
      <c r="AQ450" s="27">
        <f t="shared" si="256"/>
        <v>3.2400179259259247</v>
      </c>
      <c r="AR450" s="27">
        <f t="shared" si="257"/>
        <v>3.1104172088888875</v>
      </c>
      <c r="AS450" s="27">
        <f t="shared" si="258"/>
        <v>3.0793130367999986</v>
      </c>
      <c r="AT450" s="27">
        <f t="shared" si="235"/>
        <v>2.9561405153279985</v>
      </c>
      <c r="AU450" s="27">
        <f t="shared" si="235"/>
        <v>2.8378948947148785</v>
      </c>
      <c r="AV450" s="27">
        <f t="shared" si="259"/>
        <v>2.6960001499791346</v>
      </c>
      <c r="AW450" s="27">
        <f t="shared" si="260"/>
        <v>2.6960001499791346</v>
      </c>
      <c r="AX450" s="27">
        <f t="shared" si="261"/>
        <v>7.4888893054975961E-4</v>
      </c>
      <c r="AY450" s="27">
        <f>AN450-AW450</f>
        <v>2759.5868625043436</v>
      </c>
      <c r="AZ450" s="110">
        <f t="shared" si="262"/>
        <v>0.76655190625120651</v>
      </c>
      <c r="BB450" s="65">
        <v>1.6774959912101299</v>
      </c>
      <c r="BC450" s="83">
        <f t="shared" si="263"/>
        <v>1.509746392089117</v>
      </c>
      <c r="BD450" s="83">
        <f t="shared" si="264"/>
        <v>1.4342590724846611</v>
      </c>
      <c r="BE450" s="83">
        <f t="shared" si="265"/>
        <v>1.3768887095852747</v>
      </c>
      <c r="BF450" s="83">
        <f t="shared" si="266"/>
        <v>1.2942753870101582</v>
      </c>
      <c r="BG450" s="83">
        <f t="shared" si="267"/>
        <v>1.2942753870101582</v>
      </c>
    </row>
    <row r="451" spans="2:59">
      <c r="B451" s="9" t="s">
        <v>32</v>
      </c>
      <c r="C451" s="9">
        <v>440</v>
      </c>
      <c r="D451" s="9">
        <v>440</v>
      </c>
      <c r="E451" s="18">
        <v>12.9</v>
      </c>
      <c r="F451" s="66">
        <f t="shared" si="236"/>
        <v>3.5833333333333335</v>
      </c>
      <c r="G451" s="17">
        <f t="shared" si="268"/>
        <v>-1.4583333333333333</v>
      </c>
      <c r="H451" s="17">
        <f t="shared" si="237"/>
        <v>220.5</v>
      </c>
      <c r="I451" s="28">
        <f>'Ducati Panigale 1199 data'!$C$8*G451</f>
        <v>-405.41666666666663</v>
      </c>
      <c r="J451" s="28">
        <f>'Ducati Panigale 1199 data'!$C$8*'Ducati Panigale 1199 data'!$C$15*'Ducati Panigale 1199 data'!$C$10</f>
        <v>54.543600000000005</v>
      </c>
      <c r="K451" s="28">
        <f>(0.5*'Ducati Panigale 1199 data'!$C$12)*'Ducati Panigale 1199 data'!$C$14*'Ducati Panigale 1199 data'!$C$11*F451^2</f>
        <v>1.8167388020833337</v>
      </c>
      <c r="L451" s="28">
        <f t="shared" si="238"/>
        <v>-349.0563278645833</v>
      </c>
      <c r="M451" s="28">
        <f t="shared" si="234"/>
        <v>-1250.7851748480903</v>
      </c>
      <c r="N451" s="17">
        <f t="shared" si="239"/>
        <v>-1.2507851748480903</v>
      </c>
      <c r="O451" s="105">
        <f t="shared" si="240"/>
        <v>-1.2507851748480903</v>
      </c>
      <c r="P451" s="105">
        <f t="shared" si="241"/>
        <v>1.2507851748480903</v>
      </c>
      <c r="Q451" s="105">
        <f t="shared" si="269"/>
        <v>84.638724365909567</v>
      </c>
      <c r="R451" s="27">
        <f t="shared" si="242"/>
        <v>2.3510756768308213E-2</v>
      </c>
      <c r="S451" s="98">
        <f t="shared" si="243"/>
        <v>0</v>
      </c>
      <c r="T451" s="17">
        <f t="shared" si="270"/>
        <v>282.5494444324878</v>
      </c>
      <c r="U451" s="17">
        <f t="shared" si="244"/>
        <v>7.8485956786802161E-2</v>
      </c>
      <c r="V451" s="17">
        <f t="shared" si="245"/>
        <v>80.40678814761408</v>
      </c>
      <c r="W451" s="17">
        <f t="shared" si="246"/>
        <v>77.19051662170952</v>
      </c>
      <c r="X451" s="17">
        <f t="shared" si="246"/>
        <v>74.102895956841138</v>
      </c>
      <c r="Y451" s="17">
        <f t="shared" si="247"/>
        <v>73.361866997272728</v>
      </c>
      <c r="Z451" s="17">
        <f>Y451/3600</f>
        <v>2.0378296388131312E-2</v>
      </c>
      <c r="AA451" s="17">
        <f>0.96*Y451</f>
        <v>70.427392317381816</v>
      </c>
      <c r="AB451" s="17">
        <f t="shared" si="248"/>
        <v>67.610296624686541</v>
      </c>
      <c r="AC451" s="17">
        <f t="shared" si="249"/>
        <v>64.229781793452204</v>
      </c>
      <c r="AD451" s="17">
        <f t="shared" si="250"/>
        <v>64.229781793452204</v>
      </c>
      <c r="AE451" s="17">
        <f t="shared" si="271"/>
        <v>1.7841606053736723E-2</v>
      </c>
      <c r="AF451" s="17">
        <f>T451-AD451</f>
        <v>218.31966263903558</v>
      </c>
      <c r="AG451" s="17">
        <f t="shared" si="251"/>
        <v>6.0644350733065441E-2</v>
      </c>
      <c r="AH451" s="28">
        <f>0.5*'Ducati Panigale 1199 data'!$C$8*'WLTP class 3 v5'!F451^2</f>
        <v>1784.7986111111113</v>
      </c>
      <c r="AI451" s="17">
        <f t="shared" si="252"/>
        <v>1.7847986111111114</v>
      </c>
      <c r="AJ451" s="17">
        <f>IF(N451&lt;0, AI451, "0")</f>
        <v>1.7847986111111114</v>
      </c>
      <c r="AK451" s="98">
        <f>AK450+AJ451</f>
        <v>928.15533950617294</v>
      </c>
      <c r="AL451" s="105">
        <f t="shared" si="253"/>
        <v>0.2578209276406036</v>
      </c>
      <c r="AM451" s="98">
        <f>IF(N451 &gt; 0, AI451, )</f>
        <v>0</v>
      </c>
      <c r="AN451" s="98">
        <f t="shared" si="272"/>
        <v>2762.2828626543228</v>
      </c>
      <c r="AO451" s="98">
        <f t="shared" si="254"/>
        <v>0.76730079518175631</v>
      </c>
      <c r="AP451" s="27">
        <f t="shared" si="255"/>
        <v>1.6955586805555558</v>
      </c>
      <c r="AQ451" s="27">
        <f t="shared" si="256"/>
        <v>1.6277363333333335</v>
      </c>
      <c r="AR451" s="27">
        <f t="shared" si="257"/>
        <v>1.5626268800000001</v>
      </c>
      <c r="AS451" s="27">
        <f t="shared" si="258"/>
        <v>1.5470006112000001</v>
      </c>
      <c r="AT451" s="27">
        <f t="shared" si="235"/>
        <v>1.4851205867520001</v>
      </c>
      <c r="AU451" s="27">
        <f t="shared" si="235"/>
        <v>1.42571576328192</v>
      </c>
      <c r="AV451" s="27">
        <f t="shared" si="259"/>
        <v>1.3544299751178239</v>
      </c>
      <c r="AW451" s="27">
        <f t="shared" si="260"/>
        <v>1.3544299751178239</v>
      </c>
      <c r="AX451" s="27">
        <f t="shared" si="261"/>
        <v>3.7623054864383996E-4</v>
      </c>
      <c r="AY451" s="27">
        <f>AN451-AW451</f>
        <v>2760.9284326792049</v>
      </c>
      <c r="AZ451" s="110">
        <f t="shared" si="262"/>
        <v>0.76692456463311243</v>
      </c>
      <c r="BB451" s="65">
        <v>1.25078517484809</v>
      </c>
      <c r="BC451" s="83">
        <f t="shared" si="263"/>
        <v>1.125706657363281</v>
      </c>
      <c r="BD451" s="83">
        <f t="shared" si="264"/>
        <v>1.069421324495117</v>
      </c>
      <c r="BE451" s="83">
        <f t="shared" si="265"/>
        <v>1.0266444715153122</v>
      </c>
      <c r="BF451" s="83">
        <f t="shared" si="266"/>
        <v>0.96504580322439348</v>
      </c>
      <c r="BG451" s="83">
        <f t="shared" si="267"/>
        <v>0.96504580322439348</v>
      </c>
    </row>
    <row r="452" spans="2:59">
      <c r="B452" s="9" t="s">
        <v>32</v>
      </c>
      <c r="C452" s="9">
        <v>441</v>
      </c>
      <c r="D452" s="9">
        <v>441</v>
      </c>
      <c r="E452" s="18">
        <v>7.7</v>
      </c>
      <c r="F452" s="66">
        <f t="shared" si="236"/>
        <v>2.1388888888888888</v>
      </c>
      <c r="G452" s="17">
        <f t="shared" si="268"/>
        <v>-1.2638888888888891</v>
      </c>
      <c r="H452" s="17">
        <f t="shared" si="237"/>
        <v>221</v>
      </c>
      <c r="I452" s="28">
        <f>'Ducati Panigale 1199 data'!$C$8*G452</f>
        <v>-351.36111111111114</v>
      </c>
      <c r="J452" s="28">
        <f>'Ducati Panigale 1199 data'!$C$8*'Ducati Panigale 1199 data'!$C$15*'Ducati Panigale 1199 data'!$C$10</f>
        <v>54.543600000000005</v>
      </c>
      <c r="K452" s="28">
        <f>(0.5*'Ducati Panigale 1199 data'!$C$12)*'Ducati Panigale 1199 data'!$C$14*'Ducati Panigale 1199 data'!$C$11*F452^2</f>
        <v>0.64728347800925934</v>
      </c>
      <c r="L452" s="28">
        <f t="shared" si="238"/>
        <v>-296.17022763310183</v>
      </c>
      <c r="M452" s="28">
        <f t="shared" si="234"/>
        <v>-633.47520910413448</v>
      </c>
      <c r="N452" s="17">
        <f t="shared" si="239"/>
        <v>-0.63347520910413446</v>
      </c>
      <c r="O452" s="105">
        <f t="shared" si="240"/>
        <v>-0.63347520910413446</v>
      </c>
      <c r="P452" s="105">
        <f t="shared" si="241"/>
        <v>0.63347520910413446</v>
      </c>
      <c r="Q452" s="105">
        <f t="shared" si="269"/>
        <v>85.272199575013701</v>
      </c>
      <c r="R452" s="27">
        <f t="shared" si="242"/>
        <v>2.3686722104170471E-2</v>
      </c>
      <c r="S452" s="98">
        <f t="shared" si="243"/>
        <v>0</v>
      </c>
      <c r="T452" s="17">
        <f t="shared" si="270"/>
        <v>282.5494444324878</v>
      </c>
      <c r="U452" s="17">
        <f t="shared" si="244"/>
        <v>7.8485956786802161E-2</v>
      </c>
      <c r="V452" s="17">
        <f t="shared" si="245"/>
        <v>81.008589596263008</v>
      </c>
      <c r="W452" s="17">
        <f t="shared" si="246"/>
        <v>77.76824601241249</v>
      </c>
      <c r="X452" s="17">
        <f t="shared" si="246"/>
        <v>74.657516171915987</v>
      </c>
      <c r="Y452" s="17">
        <f t="shared" si="247"/>
        <v>73.910941010196822</v>
      </c>
      <c r="Z452" s="17">
        <f>Y452/3600</f>
        <v>2.0530816947276896E-2</v>
      </c>
      <c r="AA452" s="17">
        <f>0.96*Y452</f>
        <v>70.954503369788952</v>
      </c>
      <c r="AB452" s="17">
        <f t="shared" si="248"/>
        <v>68.116323234997395</v>
      </c>
      <c r="AC452" s="17">
        <f t="shared" si="249"/>
        <v>64.710507073247527</v>
      </c>
      <c r="AD452" s="17">
        <f t="shared" si="250"/>
        <v>64.710507073247527</v>
      </c>
      <c r="AE452" s="17">
        <f t="shared" si="271"/>
        <v>1.7975140853679867E-2</v>
      </c>
      <c r="AF452" s="17">
        <f>T452-AD452</f>
        <v>217.83893735924028</v>
      </c>
      <c r="AG452" s="17">
        <f t="shared" si="251"/>
        <v>6.0510815933122297E-2</v>
      </c>
      <c r="AH452" s="28">
        <f>0.5*'Ducati Panigale 1199 data'!$C$8*'WLTP class 3 v5'!F452^2</f>
        <v>635.90354938271605</v>
      </c>
      <c r="AI452" s="17">
        <f t="shared" si="252"/>
        <v>0.63590354938271609</v>
      </c>
      <c r="AJ452" s="17">
        <f>IF(N452&lt;0, AI452, "0")</f>
        <v>0.63590354938271609</v>
      </c>
      <c r="AK452" s="98">
        <f>AK451+AJ452</f>
        <v>928.7912430555557</v>
      </c>
      <c r="AL452" s="105">
        <f t="shared" si="253"/>
        <v>0.25799756751543212</v>
      </c>
      <c r="AM452" s="98">
        <f>IF(N452 &gt; 0, AI452, )</f>
        <v>0</v>
      </c>
      <c r="AN452" s="98">
        <f t="shared" si="272"/>
        <v>2762.2828626543228</v>
      </c>
      <c r="AO452" s="98">
        <f t="shared" si="254"/>
        <v>0.76730079518175631</v>
      </c>
      <c r="AP452" s="27">
        <f t="shared" si="255"/>
        <v>0.60410837191358024</v>
      </c>
      <c r="AQ452" s="27">
        <f t="shared" si="256"/>
        <v>0.57994403703703701</v>
      </c>
      <c r="AR452" s="27">
        <f t="shared" si="257"/>
        <v>0.55674627555555556</v>
      </c>
      <c r="AS452" s="27">
        <f t="shared" si="258"/>
        <v>0.55117881280000003</v>
      </c>
      <c r="AT452" s="27">
        <f t="shared" si="235"/>
        <v>0.52913166028799996</v>
      </c>
      <c r="AU452" s="27">
        <f t="shared" si="235"/>
        <v>0.5079663938764799</v>
      </c>
      <c r="AV452" s="27">
        <f t="shared" si="259"/>
        <v>0.4825680741826559</v>
      </c>
      <c r="AW452" s="27">
        <f t="shared" si="260"/>
        <v>0.4825680741826559</v>
      </c>
      <c r="AX452" s="27">
        <f t="shared" si="261"/>
        <v>1.3404668727295998E-4</v>
      </c>
      <c r="AY452" s="27">
        <f>AN452-AW452</f>
        <v>2761.80029458014</v>
      </c>
      <c r="AZ452" s="110">
        <f t="shared" si="262"/>
        <v>0.7671667484944833</v>
      </c>
      <c r="BB452" s="65">
        <v>0.63347520910413402</v>
      </c>
      <c r="BC452" s="83">
        <f t="shared" si="263"/>
        <v>0.57012768819372062</v>
      </c>
      <c r="BD452" s="83">
        <f t="shared" si="264"/>
        <v>0.54162130378403461</v>
      </c>
      <c r="BE452" s="83">
        <f t="shared" si="265"/>
        <v>0.51995645163267323</v>
      </c>
      <c r="BF452" s="83">
        <f t="shared" si="266"/>
        <v>0.48875906453471279</v>
      </c>
      <c r="BG452" s="83">
        <f t="shared" si="267"/>
        <v>0.48875906453471279</v>
      </c>
    </row>
    <row r="453" spans="2:59">
      <c r="B453" s="9" t="s">
        <v>32</v>
      </c>
      <c r="C453" s="9">
        <v>442</v>
      </c>
      <c r="D453" s="9">
        <v>442</v>
      </c>
      <c r="E453" s="18">
        <v>3.8</v>
      </c>
      <c r="F453" s="66">
        <f t="shared" si="236"/>
        <v>1.0555555555555556</v>
      </c>
      <c r="G453" s="17">
        <f t="shared" si="268"/>
        <v>-0.88888888888888895</v>
      </c>
      <c r="H453" s="17">
        <f t="shared" si="237"/>
        <v>221.5</v>
      </c>
      <c r="I453" s="28">
        <f>'Ducati Panigale 1199 data'!$C$8*G453</f>
        <v>-247.11111111111111</v>
      </c>
      <c r="J453" s="28">
        <f>'Ducati Panigale 1199 data'!$C$8*'Ducati Panigale 1199 data'!$C$15*'Ducati Panigale 1199 data'!$C$10</f>
        <v>54.543600000000005</v>
      </c>
      <c r="K453" s="28">
        <f>(0.5*'Ducati Panigale 1199 data'!$C$12)*'Ducati Panigale 1199 data'!$C$14*'Ducati Panigale 1199 data'!$C$11*F453^2</f>
        <v>0.15764502314814818</v>
      </c>
      <c r="L453" s="28">
        <f t="shared" si="238"/>
        <v>-192.40986608796297</v>
      </c>
      <c r="M453" s="28">
        <f t="shared" si="234"/>
        <v>-203.09930309284979</v>
      </c>
      <c r="N453" s="17">
        <f t="shared" si="239"/>
        <v>-0.20309930309284979</v>
      </c>
      <c r="O453" s="105">
        <f t="shared" si="240"/>
        <v>-0.20309930309284979</v>
      </c>
      <c r="P453" s="105">
        <f t="shared" si="241"/>
        <v>0.20309930309284979</v>
      </c>
      <c r="Q453" s="105">
        <f t="shared" si="269"/>
        <v>85.475298878106557</v>
      </c>
      <c r="R453" s="27">
        <f t="shared" si="242"/>
        <v>2.374313857725182E-2</v>
      </c>
      <c r="S453" s="98">
        <f t="shared" si="243"/>
        <v>0</v>
      </c>
      <c r="T453" s="17">
        <f t="shared" si="270"/>
        <v>282.5494444324878</v>
      </c>
      <c r="U453" s="17">
        <f t="shared" si="244"/>
        <v>7.8485956786802161E-2</v>
      </c>
      <c r="V453" s="17">
        <f t="shared" si="245"/>
        <v>81.201533934201223</v>
      </c>
      <c r="W453" s="17">
        <f t="shared" si="246"/>
        <v>77.953472576833164</v>
      </c>
      <c r="X453" s="17">
        <f t="shared" si="246"/>
        <v>74.835333673759834</v>
      </c>
      <c r="Y453" s="17">
        <f t="shared" si="247"/>
        <v>74.08698033702224</v>
      </c>
      <c r="Z453" s="17">
        <f>Y453/3600</f>
        <v>2.0579716760283955E-2</v>
      </c>
      <c r="AA453" s="17">
        <f>0.96*Y453</f>
        <v>71.123501123541345</v>
      </c>
      <c r="AB453" s="17">
        <f t="shared" si="248"/>
        <v>68.278561078599694</v>
      </c>
      <c r="AC453" s="17">
        <f t="shared" si="249"/>
        <v>64.8646330246697</v>
      </c>
      <c r="AD453" s="17">
        <f t="shared" si="250"/>
        <v>64.8646330246697</v>
      </c>
      <c r="AE453" s="17">
        <f t="shared" si="271"/>
        <v>1.8017953617963805E-2</v>
      </c>
      <c r="AF453" s="17">
        <f>T453-AD453</f>
        <v>217.6848114078181</v>
      </c>
      <c r="AG453" s="17">
        <f t="shared" si="251"/>
        <v>6.0468003168838359E-2</v>
      </c>
      <c r="AH453" s="28">
        <f>0.5*'Ducati Panigale 1199 data'!$C$8*'WLTP class 3 v5'!F453^2</f>
        <v>154.87345679012347</v>
      </c>
      <c r="AI453" s="17">
        <f t="shared" si="252"/>
        <v>0.15487345679012346</v>
      </c>
      <c r="AJ453" s="17">
        <f>IF(N453&lt;0, AI453, "0")</f>
        <v>0.15487345679012346</v>
      </c>
      <c r="AK453" s="98">
        <f>AK452+AJ453</f>
        <v>928.94611651234584</v>
      </c>
      <c r="AL453" s="105">
        <f t="shared" si="253"/>
        <v>0.25804058792009604</v>
      </c>
      <c r="AM453" s="98">
        <f>IF(N453 &gt; 0, AI453, )</f>
        <v>0</v>
      </c>
      <c r="AN453" s="98">
        <f t="shared" si="272"/>
        <v>2762.2828626543228</v>
      </c>
      <c r="AO453" s="98">
        <f t="shared" si="254"/>
        <v>0.76730079518175631</v>
      </c>
      <c r="AP453" s="27">
        <f t="shared" si="255"/>
        <v>0.14712978395061729</v>
      </c>
      <c r="AQ453" s="27">
        <f t="shared" si="256"/>
        <v>0.14124459259259259</v>
      </c>
      <c r="AR453" s="27">
        <f t="shared" si="257"/>
        <v>0.13559480888888889</v>
      </c>
      <c r="AS453" s="27">
        <f t="shared" si="258"/>
        <v>0.1342388608</v>
      </c>
      <c r="AT453" s="27">
        <f t="shared" si="235"/>
        <v>0.12886930636799998</v>
      </c>
      <c r="AU453" s="27">
        <f t="shared" si="235"/>
        <v>0.12371453411327998</v>
      </c>
      <c r="AV453" s="27">
        <f t="shared" si="259"/>
        <v>0.11752880740761598</v>
      </c>
      <c r="AW453" s="27">
        <f t="shared" si="260"/>
        <v>0.11752880740761598</v>
      </c>
      <c r="AX453" s="27">
        <f t="shared" si="261"/>
        <v>3.2646890946559996E-5</v>
      </c>
      <c r="AY453" s="27">
        <f>AN453-AW453</f>
        <v>2762.165333846915</v>
      </c>
      <c r="AZ453" s="110">
        <f t="shared" si="262"/>
        <v>0.76726814829080969</v>
      </c>
      <c r="BB453" s="65">
        <v>0.20309930309284999</v>
      </c>
      <c r="BC453" s="83">
        <f t="shared" si="263"/>
        <v>0.182789372783565</v>
      </c>
      <c r="BD453" s="83">
        <f t="shared" si="264"/>
        <v>0.17364990414438675</v>
      </c>
      <c r="BE453" s="83">
        <f t="shared" si="265"/>
        <v>0.16670390797861126</v>
      </c>
      <c r="BF453" s="83">
        <f t="shared" si="266"/>
        <v>0.15670167349989458</v>
      </c>
      <c r="BG453" s="83">
        <f t="shared" si="267"/>
        <v>0.15670167349989458</v>
      </c>
    </row>
    <row r="454" spans="2:59">
      <c r="B454" s="9" t="s">
        <v>32</v>
      </c>
      <c r="C454" s="9">
        <v>443</v>
      </c>
      <c r="D454" s="9">
        <v>443</v>
      </c>
      <c r="E454" s="18">
        <v>1.3</v>
      </c>
      <c r="F454" s="66">
        <f t="shared" si="236"/>
        <v>0.3611111111111111</v>
      </c>
      <c r="G454" s="17">
        <f t="shared" si="268"/>
        <v>-0.49999999999999994</v>
      </c>
      <c r="H454" s="17">
        <f t="shared" si="237"/>
        <v>222</v>
      </c>
      <c r="I454" s="28">
        <f>'Ducati Panigale 1199 data'!$C$8*G454</f>
        <v>-138.99999999999997</v>
      </c>
      <c r="J454" s="28">
        <f>'Ducati Panigale 1199 data'!$C$8*'Ducati Panigale 1199 data'!$C$15*'Ducati Panigale 1199 data'!$C$10</f>
        <v>54.543600000000005</v>
      </c>
      <c r="K454" s="28">
        <f>(0.5*'Ducati Panigale 1199 data'!$C$12)*'Ducati Panigale 1199 data'!$C$14*'Ducati Panigale 1199 data'!$C$11*F454^2</f>
        <v>1.8450144675925928E-2</v>
      </c>
      <c r="L454" s="28">
        <f t="shared" si="238"/>
        <v>-84.43794985532405</v>
      </c>
      <c r="M454" s="28">
        <f t="shared" si="234"/>
        <v>-30.491481892200351</v>
      </c>
      <c r="N454" s="17">
        <f t="shared" si="239"/>
        <v>-3.0491481892200353E-2</v>
      </c>
      <c r="O454" s="105">
        <f t="shared" si="240"/>
        <v>-3.0491481892200353E-2</v>
      </c>
      <c r="P454" s="105">
        <f t="shared" si="241"/>
        <v>3.0491481892200353E-2</v>
      </c>
      <c r="Q454" s="105">
        <f t="shared" si="269"/>
        <v>85.505790359998755</v>
      </c>
      <c r="R454" s="27">
        <f t="shared" si="242"/>
        <v>2.3751608433332988E-2</v>
      </c>
      <c r="S454" s="98">
        <f t="shared" si="243"/>
        <v>0</v>
      </c>
      <c r="T454" s="17">
        <f t="shared" si="270"/>
        <v>282.5494444324878</v>
      </c>
      <c r="U454" s="17">
        <f t="shared" si="244"/>
        <v>7.8485956786802161E-2</v>
      </c>
      <c r="V454" s="17">
        <f t="shared" si="245"/>
        <v>81.230500841998818</v>
      </c>
      <c r="W454" s="17">
        <f t="shared" si="246"/>
        <v>77.981280808318857</v>
      </c>
      <c r="X454" s="17">
        <f t="shared" si="246"/>
        <v>74.862029575986099</v>
      </c>
      <c r="Y454" s="17">
        <f t="shared" si="247"/>
        <v>74.113409280226236</v>
      </c>
      <c r="Z454" s="17">
        <f>Y454/3600</f>
        <v>2.0587058133396178E-2</v>
      </c>
      <c r="AA454" s="17">
        <f>0.96*Y454</f>
        <v>71.148872909017186</v>
      </c>
      <c r="AB454" s="17">
        <f t="shared" si="248"/>
        <v>68.302917992656489</v>
      </c>
      <c r="AC454" s="17">
        <f t="shared" si="249"/>
        <v>64.887772093023656</v>
      </c>
      <c r="AD454" s="17">
        <f t="shared" si="250"/>
        <v>64.887772093023656</v>
      </c>
      <c r="AE454" s="17">
        <f t="shared" si="271"/>
        <v>1.8024381136951016E-2</v>
      </c>
      <c r="AF454" s="17">
        <f>T454-AD454</f>
        <v>217.66167233946413</v>
      </c>
      <c r="AG454" s="17">
        <f t="shared" si="251"/>
        <v>6.0461575649851149E-2</v>
      </c>
      <c r="AH454" s="28">
        <f>0.5*'Ducati Panigale 1199 data'!$C$8*'WLTP class 3 v5'!F454^2</f>
        <v>18.125771604938272</v>
      </c>
      <c r="AI454" s="17">
        <f t="shared" si="252"/>
        <v>1.8125771604938272E-2</v>
      </c>
      <c r="AJ454" s="17">
        <f>IF(N454&lt;0, AI454, "0")</f>
        <v>1.8125771604938272E-2</v>
      </c>
      <c r="AK454" s="98">
        <f>AK453+AJ454</f>
        <v>928.96424228395074</v>
      </c>
      <c r="AL454" s="105">
        <f t="shared" si="253"/>
        <v>0.258045622856653</v>
      </c>
      <c r="AM454" s="98">
        <f>IF(N454 &gt; 0, AI454, )</f>
        <v>0</v>
      </c>
      <c r="AN454" s="98">
        <f t="shared" si="272"/>
        <v>2762.2828626543228</v>
      </c>
      <c r="AO454" s="98">
        <f t="shared" si="254"/>
        <v>0.76730079518175631</v>
      </c>
      <c r="AP454" s="27">
        <f t="shared" si="255"/>
        <v>1.7219483024691357E-2</v>
      </c>
      <c r="AQ454" s="27">
        <f t="shared" si="256"/>
        <v>1.6530703703703704E-2</v>
      </c>
      <c r="AR454" s="27">
        <f t="shared" si="257"/>
        <v>1.5869475555555554E-2</v>
      </c>
      <c r="AS454" s="27">
        <f t="shared" si="258"/>
        <v>1.5710780799999997E-2</v>
      </c>
      <c r="AT454" s="27">
        <f t="shared" si="235"/>
        <v>1.5082349567999996E-2</v>
      </c>
      <c r="AU454" s="27">
        <f t="shared" si="235"/>
        <v>1.4479055585279996E-2</v>
      </c>
      <c r="AV454" s="27">
        <f t="shared" si="259"/>
        <v>1.3755102806015995E-2</v>
      </c>
      <c r="AW454" s="27">
        <f t="shared" si="260"/>
        <v>1.3755102806015995E-2</v>
      </c>
      <c r="AX454" s="27">
        <f t="shared" si="261"/>
        <v>3.8208618905599986E-6</v>
      </c>
      <c r="AY454" s="27">
        <f>AN454-AW454</f>
        <v>2762.2691075515168</v>
      </c>
      <c r="AZ454" s="110">
        <f t="shared" si="262"/>
        <v>0.76729697431986577</v>
      </c>
      <c r="BB454" s="65">
        <v>3.0491481892200401E-2</v>
      </c>
      <c r="BC454" s="83">
        <f t="shared" si="263"/>
        <v>2.7442333702980361E-2</v>
      </c>
      <c r="BD454" s="83">
        <f t="shared" si="264"/>
        <v>2.607021701783134E-2</v>
      </c>
      <c r="BE454" s="83">
        <f t="shared" si="265"/>
        <v>2.5027408337118084E-2</v>
      </c>
      <c r="BF454" s="83">
        <f t="shared" si="266"/>
        <v>2.3525763836890999E-2</v>
      </c>
      <c r="BG454" s="83">
        <f t="shared" si="267"/>
        <v>2.3525763836890999E-2</v>
      </c>
    </row>
    <row r="455" spans="2:59">
      <c r="B455" s="9" t="s">
        <v>32</v>
      </c>
      <c r="C455" s="9">
        <v>444</v>
      </c>
      <c r="D455" s="9">
        <v>444</v>
      </c>
      <c r="E455" s="18">
        <v>0.2</v>
      </c>
      <c r="F455" s="66">
        <f t="shared" si="236"/>
        <v>5.5555555555555552E-2</v>
      </c>
      <c r="G455" s="17">
        <f t="shared" si="268"/>
        <v>-0.18055555555555555</v>
      </c>
      <c r="H455" s="17">
        <f t="shared" si="237"/>
        <v>222.5</v>
      </c>
      <c r="I455" s="28">
        <f>'Ducati Panigale 1199 data'!$C$8*G455</f>
        <v>-50.194444444444443</v>
      </c>
      <c r="J455" s="28">
        <f>'Ducati Panigale 1199 data'!$C$8*'Ducati Panigale 1199 data'!$C$15*'Ducati Panigale 1199 data'!$C$10</f>
        <v>54.543600000000005</v>
      </c>
      <c r="K455" s="28">
        <f>(0.5*'Ducati Panigale 1199 data'!$C$12)*'Ducati Panigale 1199 data'!$C$14*'Ducati Panigale 1199 data'!$C$11*F455^2</f>
        <v>4.3668981481481483E-4</v>
      </c>
      <c r="L455" s="28">
        <f t="shared" si="238"/>
        <v>4.3495922453703768</v>
      </c>
      <c r="M455" s="28">
        <f t="shared" si="234"/>
        <v>0.24164401363168758</v>
      </c>
      <c r="N455" s="17">
        <f t="shared" si="239"/>
        <v>2.4164401363168758E-4</v>
      </c>
      <c r="O455" s="105">
        <f t="shared" si="240"/>
        <v>0</v>
      </c>
      <c r="P455" s="105">
        <f t="shared" si="241"/>
        <v>0</v>
      </c>
      <c r="Q455" s="105">
        <f t="shared" si="269"/>
        <v>85.505790359998755</v>
      </c>
      <c r="R455" s="27">
        <f t="shared" si="242"/>
        <v>2.3751608433332988E-2</v>
      </c>
      <c r="S455" s="98">
        <f t="shared" si="243"/>
        <v>2.4164401363168758E-4</v>
      </c>
      <c r="T455" s="17">
        <f t="shared" si="270"/>
        <v>282.54968607650142</v>
      </c>
      <c r="U455" s="17">
        <f t="shared" si="244"/>
        <v>7.8486023910139285E-2</v>
      </c>
      <c r="V455" s="17">
        <f t="shared" si="245"/>
        <v>81.230500841998818</v>
      </c>
      <c r="W455" s="17">
        <f t="shared" si="246"/>
        <v>77.981280808318857</v>
      </c>
      <c r="X455" s="17">
        <f t="shared" si="246"/>
        <v>74.862029575986099</v>
      </c>
      <c r="Y455" s="17">
        <f t="shared" si="247"/>
        <v>74.113409280226236</v>
      </c>
      <c r="Z455" s="17">
        <f>Y455/3600</f>
        <v>2.0587058133396178E-2</v>
      </c>
      <c r="AA455" s="17">
        <f>0.96*Y455</f>
        <v>71.148872909017186</v>
      </c>
      <c r="AB455" s="17">
        <f t="shared" si="248"/>
        <v>68.302917992656489</v>
      </c>
      <c r="AC455" s="17">
        <f t="shared" si="249"/>
        <v>64.887772093023656</v>
      </c>
      <c r="AD455" s="17">
        <f t="shared" si="250"/>
        <v>64.887772093023656</v>
      </c>
      <c r="AE455" s="17">
        <f t="shared" si="271"/>
        <v>1.8024381136951016E-2</v>
      </c>
      <c r="AF455" s="17">
        <f>T455-AD455</f>
        <v>217.66191398347775</v>
      </c>
      <c r="AG455" s="17">
        <f t="shared" si="251"/>
        <v>6.0461642773188259E-2</v>
      </c>
      <c r="AH455" s="28">
        <f>0.5*'Ducati Panigale 1199 data'!$C$8*'WLTP class 3 v5'!F455^2</f>
        <v>0.42901234567901231</v>
      </c>
      <c r="AI455" s="17">
        <f t="shared" si="252"/>
        <v>4.2901234567901232E-4</v>
      </c>
      <c r="AJ455" s="17" t="str">
        <f>IF(N455&lt;0, AI455, "0")</f>
        <v>0</v>
      </c>
      <c r="AK455" s="98">
        <f>AK454+AJ455</f>
        <v>928.96424228395074</v>
      </c>
      <c r="AL455" s="105">
        <f t="shared" si="253"/>
        <v>0.258045622856653</v>
      </c>
      <c r="AM455" s="98">
        <f>IF(N455 &gt; 0, AI455, )</f>
        <v>4.2901234567901232E-4</v>
      </c>
      <c r="AN455" s="98">
        <f t="shared" si="272"/>
        <v>2762.2832916666684</v>
      </c>
      <c r="AO455" s="98">
        <f t="shared" si="254"/>
        <v>0.76730091435185233</v>
      </c>
      <c r="AP455" s="27">
        <f t="shared" si="255"/>
        <v>0</v>
      </c>
      <c r="AQ455" s="27">
        <f t="shared" si="256"/>
        <v>0</v>
      </c>
      <c r="AR455" s="27">
        <f t="shared" si="257"/>
        <v>0</v>
      </c>
      <c r="AS455" s="27">
        <f t="shared" si="258"/>
        <v>0</v>
      </c>
      <c r="AT455" s="27">
        <f t="shared" si="235"/>
        <v>0</v>
      </c>
      <c r="AU455" s="27">
        <f t="shared" si="235"/>
        <v>0</v>
      </c>
      <c r="AV455" s="27">
        <f t="shared" si="259"/>
        <v>0</v>
      </c>
      <c r="AW455" s="27">
        <f t="shared" si="260"/>
        <v>0</v>
      </c>
      <c r="AX455" s="27">
        <f t="shared" si="261"/>
        <v>0</v>
      </c>
      <c r="AY455" s="27">
        <f>AN455-AW455</f>
        <v>2762.2832916666684</v>
      </c>
      <c r="AZ455" s="110">
        <f t="shared" si="262"/>
        <v>0.76730091435185233</v>
      </c>
      <c r="BB455" s="65">
        <v>0</v>
      </c>
      <c r="BC455" s="83">
        <f t="shared" si="263"/>
        <v>0</v>
      </c>
      <c r="BD455" s="83">
        <f t="shared" si="264"/>
        <v>0</v>
      </c>
      <c r="BE455" s="83">
        <f t="shared" si="265"/>
        <v>0</v>
      </c>
      <c r="BF455" s="83">
        <f t="shared" si="266"/>
        <v>0</v>
      </c>
      <c r="BG455" s="83">
        <f t="shared" si="267"/>
        <v>0</v>
      </c>
    </row>
    <row r="456" spans="2:59">
      <c r="B456" s="9" t="s">
        <v>32</v>
      </c>
      <c r="C456" s="9">
        <v>445</v>
      </c>
      <c r="D456" s="9">
        <v>445</v>
      </c>
      <c r="E456" s="18">
        <v>0</v>
      </c>
      <c r="F456" s="66">
        <f t="shared" si="236"/>
        <v>0</v>
      </c>
      <c r="G456" s="17">
        <f t="shared" si="268"/>
        <v>-2.777777777777778E-2</v>
      </c>
      <c r="H456" s="17">
        <f t="shared" si="237"/>
        <v>223</v>
      </c>
      <c r="I456" s="28">
        <f>'Ducati Panigale 1199 data'!$C$8*G456</f>
        <v>-7.7222222222222223</v>
      </c>
      <c r="J456" s="28">
        <f>'Ducati Panigale 1199 data'!$C$8*'Ducati Panigale 1199 data'!$C$15*'Ducati Panigale 1199 data'!$C$10</f>
        <v>54.543600000000005</v>
      </c>
      <c r="K456" s="28">
        <f>(0.5*'Ducati Panigale 1199 data'!$C$12)*'Ducati Panigale 1199 data'!$C$14*'Ducati Panigale 1199 data'!$C$11*F456^2</f>
        <v>0</v>
      </c>
      <c r="L456" s="28">
        <f t="shared" si="238"/>
        <v>46.821377777777784</v>
      </c>
      <c r="M456" s="28">
        <f t="shared" si="234"/>
        <v>0</v>
      </c>
      <c r="N456" s="17">
        <f t="shared" si="239"/>
        <v>0</v>
      </c>
      <c r="O456" s="105">
        <f t="shared" si="240"/>
        <v>0</v>
      </c>
      <c r="P456" s="105">
        <f t="shared" si="241"/>
        <v>0</v>
      </c>
      <c r="Q456" s="105">
        <f t="shared" si="269"/>
        <v>85.505790359998755</v>
      </c>
      <c r="R456" s="27">
        <f t="shared" si="242"/>
        <v>2.3751608433332988E-2</v>
      </c>
      <c r="S456" s="98">
        <f t="shared" si="243"/>
        <v>0</v>
      </c>
      <c r="T456" s="17">
        <f t="shared" si="270"/>
        <v>282.54968607650142</v>
      </c>
      <c r="U456" s="17">
        <f t="shared" si="244"/>
        <v>7.8486023910139285E-2</v>
      </c>
      <c r="V456" s="17">
        <f t="shared" si="245"/>
        <v>81.230500841998818</v>
      </c>
      <c r="W456" s="17">
        <f t="shared" si="246"/>
        <v>77.981280808318857</v>
      </c>
      <c r="X456" s="17">
        <f t="shared" si="246"/>
        <v>74.862029575986099</v>
      </c>
      <c r="Y456" s="17">
        <f t="shared" si="247"/>
        <v>74.113409280226236</v>
      </c>
      <c r="Z456" s="17">
        <f>Y456/3600</f>
        <v>2.0587058133396178E-2</v>
      </c>
      <c r="AA456" s="17">
        <f>0.96*Y456</f>
        <v>71.148872909017186</v>
      </c>
      <c r="AB456" s="17">
        <f t="shared" si="248"/>
        <v>68.302917992656489</v>
      </c>
      <c r="AC456" s="17">
        <f t="shared" si="249"/>
        <v>64.887772093023656</v>
      </c>
      <c r="AD456" s="17">
        <f t="shared" si="250"/>
        <v>64.887772093023656</v>
      </c>
      <c r="AE456" s="17">
        <f t="shared" si="271"/>
        <v>1.8024381136951016E-2</v>
      </c>
      <c r="AF456" s="17">
        <f>T456-AD456</f>
        <v>217.66191398347775</v>
      </c>
      <c r="AG456" s="17">
        <f t="shared" si="251"/>
        <v>6.0461642773188259E-2</v>
      </c>
      <c r="AH456" s="28">
        <f>0.5*'Ducati Panigale 1199 data'!$C$8*'WLTP class 3 v5'!F456^2</f>
        <v>0</v>
      </c>
      <c r="AI456" s="17">
        <f t="shared" si="252"/>
        <v>0</v>
      </c>
      <c r="AJ456" s="17" t="str">
        <f>IF(N456&lt;0, AI456, "0")</f>
        <v>0</v>
      </c>
      <c r="AK456" s="98">
        <f>AK455+AJ456</f>
        <v>928.96424228395074</v>
      </c>
      <c r="AL456" s="105">
        <f t="shared" si="253"/>
        <v>0.258045622856653</v>
      </c>
      <c r="AM456" s="98">
        <f>IF(N456 &gt; 0, AI456, )</f>
        <v>0</v>
      </c>
      <c r="AN456" s="98">
        <f t="shared" si="272"/>
        <v>2762.2832916666684</v>
      </c>
      <c r="AO456" s="98">
        <f t="shared" si="254"/>
        <v>0.76730091435185233</v>
      </c>
      <c r="AP456" s="27">
        <f t="shared" si="255"/>
        <v>0</v>
      </c>
      <c r="AQ456" s="27">
        <f t="shared" si="256"/>
        <v>0</v>
      </c>
      <c r="AR456" s="27">
        <f t="shared" si="257"/>
        <v>0</v>
      </c>
      <c r="AS456" s="27">
        <f t="shared" si="258"/>
        <v>0</v>
      </c>
      <c r="AT456" s="27">
        <f t="shared" si="235"/>
        <v>0</v>
      </c>
      <c r="AU456" s="27">
        <f t="shared" si="235"/>
        <v>0</v>
      </c>
      <c r="AV456" s="27">
        <f t="shared" si="259"/>
        <v>0</v>
      </c>
      <c r="AW456" s="27">
        <f t="shared" si="260"/>
        <v>0</v>
      </c>
      <c r="AX456" s="27">
        <f t="shared" si="261"/>
        <v>0</v>
      </c>
      <c r="AY456" s="27">
        <f>AN456-AW456</f>
        <v>2762.2832916666684</v>
      </c>
      <c r="AZ456" s="110">
        <f t="shared" si="262"/>
        <v>0.76730091435185233</v>
      </c>
      <c r="BB456" s="65">
        <v>0</v>
      </c>
      <c r="BC456" s="83">
        <f t="shared" si="263"/>
        <v>0</v>
      </c>
      <c r="BD456" s="83">
        <f t="shared" si="264"/>
        <v>0</v>
      </c>
      <c r="BE456" s="83">
        <f t="shared" si="265"/>
        <v>0</v>
      </c>
      <c r="BF456" s="83">
        <f t="shared" si="266"/>
        <v>0</v>
      </c>
      <c r="BG456" s="83">
        <f t="shared" si="267"/>
        <v>0</v>
      </c>
    </row>
    <row r="457" spans="2:59">
      <c r="B457" s="9" t="s">
        <v>32</v>
      </c>
      <c r="C457" s="9">
        <v>446</v>
      </c>
      <c r="D457" s="9">
        <v>446</v>
      </c>
      <c r="E457" s="18">
        <v>0</v>
      </c>
      <c r="F457" s="66">
        <f t="shared" si="236"/>
        <v>0</v>
      </c>
      <c r="G457" s="17">
        <f t="shared" si="268"/>
        <v>0</v>
      </c>
      <c r="H457" s="17">
        <f t="shared" si="237"/>
        <v>223.5</v>
      </c>
      <c r="I457" s="28">
        <f>'Ducati Panigale 1199 data'!$C$8*G457</f>
        <v>0</v>
      </c>
      <c r="J457" s="28">
        <f>'Ducati Panigale 1199 data'!$C$8*'Ducati Panigale 1199 data'!$C$15*'Ducati Panigale 1199 data'!$C$10</f>
        <v>54.543600000000005</v>
      </c>
      <c r="K457" s="28">
        <f>(0.5*'Ducati Panigale 1199 data'!$C$12)*'Ducati Panigale 1199 data'!$C$14*'Ducati Panigale 1199 data'!$C$11*F457^2</f>
        <v>0</v>
      </c>
      <c r="L457" s="28">
        <f t="shared" si="238"/>
        <v>54.543600000000005</v>
      </c>
      <c r="M457" s="28">
        <f t="shared" si="234"/>
        <v>0</v>
      </c>
      <c r="N457" s="17">
        <f t="shared" si="239"/>
        <v>0</v>
      </c>
      <c r="O457" s="105">
        <f t="shared" si="240"/>
        <v>0</v>
      </c>
      <c r="P457" s="105">
        <f t="shared" si="241"/>
        <v>0</v>
      </c>
      <c r="Q457" s="105">
        <f t="shared" si="269"/>
        <v>85.505790359998755</v>
      </c>
      <c r="R457" s="27">
        <f t="shared" si="242"/>
        <v>2.3751608433332988E-2</v>
      </c>
      <c r="S457" s="98">
        <f t="shared" si="243"/>
        <v>0</v>
      </c>
      <c r="T457" s="17">
        <f t="shared" si="270"/>
        <v>282.54968607650142</v>
      </c>
      <c r="U457" s="17">
        <f t="shared" si="244"/>
        <v>7.8486023910139285E-2</v>
      </c>
      <c r="V457" s="17">
        <f t="shared" si="245"/>
        <v>81.230500841998818</v>
      </c>
      <c r="W457" s="17">
        <f t="shared" si="246"/>
        <v>77.981280808318857</v>
      </c>
      <c r="X457" s="17">
        <f t="shared" si="246"/>
        <v>74.862029575986099</v>
      </c>
      <c r="Y457" s="17">
        <f t="shared" si="247"/>
        <v>74.113409280226236</v>
      </c>
      <c r="Z457" s="17">
        <f>Y457/3600</f>
        <v>2.0587058133396178E-2</v>
      </c>
      <c r="AA457" s="17">
        <f>0.96*Y457</f>
        <v>71.148872909017186</v>
      </c>
      <c r="AB457" s="17">
        <f t="shared" si="248"/>
        <v>68.302917992656489</v>
      </c>
      <c r="AC457" s="17">
        <f t="shared" si="249"/>
        <v>64.887772093023656</v>
      </c>
      <c r="AD457" s="17">
        <f t="shared" si="250"/>
        <v>64.887772093023656</v>
      </c>
      <c r="AE457" s="17">
        <f t="shared" si="271"/>
        <v>1.8024381136951016E-2</v>
      </c>
      <c r="AF457" s="17">
        <f>T457-AD457</f>
        <v>217.66191398347775</v>
      </c>
      <c r="AG457" s="17">
        <f t="shared" si="251"/>
        <v>6.0461642773188259E-2</v>
      </c>
      <c r="AH457" s="28">
        <f>0.5*'Ducati Panigale 1199 data'!$C$8*'WLTP class 3 v5'!F457^2</f>
        <v>0</v>
      </c>
      <c r="AI457" s="17">
        <f t="shared" si="252"/>
        <v>0</v>
      </c>
      <c r="AJ457" s="17" t="str">
        <f>IF(N457&lt;0, AI457, "0")</f>
        <v>0</v>
      </c>
      <c r="AK457" s="98">
        <f>AK456+AJ457</f>
        <v>928.96424228395074</v>
      </c>
      <c r="AL457" s="105">
        <f t="shared" si="253"/>
        <v>0.258045622856653</v>
      </c>
      <c r="AM457" s="98">
        <f>IF(N457 &gt; 0, AI457, )</f>
        <v>0</v>
      </c>
      <c r="AN457" s="98">
        <f t="shared" si="272"/>
        <v>2762.2832916666684</v>
      </c>
      <c r="AO457" s="98">
        <f t="shared" si="254"/>
        <v>0.76730091435185233</v>
      </c>
      <c r="AP457" s="27">
        <f t="shared" si="255"/>
        <v>0</v>
      </c>
      <c r="AQ457" s="27">
        <f t="shared" si="256"/>
        <v>0</v>
      </c>
      <c r="AR457" s="27">
        <f t="shared" si="257"/>
        <v>0</v>
      </c>
      <c r="AS457" s="27">
        <f t="shared" si="258"/>
        <v>0</v>
      </c>
      <c r="AT457" s="27">
        <f t="shared" si="235"/>
        <v>0</v>
      </c>
      <c r="AU457" s="27">
        <f t="shared" si="235"/>
        <v>0</v>
      </c>
      <c r="AV457" s="27">
        <f t="shared" si="259"/>
        <v>0</v>
      </c>
      <c r="AW457" s="27">
        <f t="shared" si="260"/>
        <v>0</v>
      </c>
      <c r="AX457" s="27">
        <f t="shared" si="261"/>
        <v>0</v>
      </c>
      <c r="AY457" s="27">
        <f>AN457-AW457</f>
        <v>2762.2832916666684</v>
      </c>
      <c r="AZ457" s="110">
        <f t="shared" si="262"/>
        <v>0.76730091435185233</v>
      </c>
      <c r="BB457" s="65">
        <v>0</v>
      </c>
      <c r="BC457" s="83">
        <f t="shared" si="263"/>
        <v>0</v>
      </c>
      <c r="BD457" s="83">
        <f t="shared" si="264"/>
        <v>0</v>
      </c>
      <c r="BE457" s="83">
        <f t="shared" si="265"/>
        <v>0</v>
      </c>
      <c r="BF457" s="83">
        <f t="shared" si="266"/>
        <v>0</v>
      </c>
      <c r="BG457" s="83">
        <f t="shared" si="267"/>
        <v>0</v>
      </c>
    </row>
    <row r="458" spans="2:59">
      <c r="B458" s="9" t="s">
        <v>32</v>
      </c>
      <c r="C458" s="9">
        <v>447</v>
      </c>
      <c r="D458" s="9">
        <v>447</v>
      </c>
      <c r="E458" s="18">
        <v>0</v>
      </c>
      <c r="F458" s="66">
        <f t="shared" si="236"/>
        <v>0</v>
      </c>
      <c r="G458" s="17">
        <f t="shared" si="268"/>
        <v>0</v>
      </c>
      <c r="H458" s="17">
        <f t="shared" si="237"/>
        <v>224</v>
      </c>
      <c r="I458" s="28">
        <f>'Ducati Panigale 1199 data'!$C$8*G458</f>
        <v>0</v>
      </c>
      <c r="J458" s="28">
        <f>'Ducati Panigale 1199 data'!$C$8*'Ducati Panigale 1199 data'!$C$15*'Ducati Panigale 1199 data'!$C$10</f>
        <v>54.543600000000005</v>
      </c>
      <c r="K458" s="28">
        <f>(0.5*'Ducati Panigale 1199 data'!$C$12)*'Ducati Panigale 1199 data'!$C$14*'Ducati Panigale 1199 data'!$C$11*F458^2</f>
        <v>0</v>
      </c>
      <c r="L458" s="28">
        <f t="shared" si="238"/>
        <v>54.543600000000005</v>
      </c>
      <c r="M458" s="28">
        <f t="shared" si="234"/>
        <v>0</v>
      </c>
      <c r="N458" s="17">
        <f t="shared" si="239"/>
        <v>0</v>
      </c>
      <c r="O458" s="105">
        <f t="shared" si="240"/>
        <v>0</v>
      </c>
      <c r="P458" s="105">
        <f t="shared" si="241"/>
        <v>0</v>
      </c>
      <c r="Q458" s="105">
        <f t="shared" si="269"/>
        <v>85.505790359998755</v>
      </c>
      <c r="R458" s="27">
        <f t="shared" si="242"/>
        <v>2.3751608433332988E-2</v>
      </c>
      <c r="S458" s="98">
        <f t="shared" si="243"/>
        <v>0</v>
      </c>
      <c r="T458" s="17">
        <f t="shared" si="270"/>
        <v>282.54968607650142</v>
      </c>
      <c r="U458" s="17">
        <f t="shared" si="244"/>
        <v>7.8486023910139285E-2</v>
      </c>
      <c r="V458" s="17">
        <f t="shared" si="245"/>
        <v>81.230500841998818</v>
      </c>
      <c r="W458" s="17">
        <f t="shared" si="246"/>
        <v>77.981280808318857</v>
      </c>
      <c r="X458" s="17">
        <f t="shared" si="246"/>
        <v>74.862029575986099</v>
      </c>
      <c r="Y458" s="17">
        <f t="shared" si="247"/>
        <v>74.113409280226236</v>
      </c>
      <c r="Z458" s="17">
        <f>Y458/3600</f>
        <v>2.0587058133396178E-2</v>
      </c>
      <c r="AA458" s="17">
        <f>0.96*Y458</f>
        <v>71.148872909017186</v>
      </c>
      <c r="AB458" s="17">
        <f t="shared" si="248"/>
        <v>68.302917992656489</v>
      </c>
      <c r="AC458" s="17">
        <f t="shared" si="249"/>
        <v>64.887772093023656</v>
      </c>
      <c r="AD458" s="17">
        <f t="shared" si="250"/>
        <v>64.887772093023656</v>
      </c>
      <c r="AE458" s="17">
        <f t="shared" si="271"/>
        <v>1.8024381136951016E-2</v>
      </c>
      <c r="AF458" s="17">
        <f>T458-AD458</f>
        <v>217.66191398347775</v>
      </c>
      <c r="AG458" s="17">
        <f t="shared" si="251"/>
        <v>6.0461642773188259E-2</v>
      </c>
      <c r="AH458" s="28">
        <f>0.5*'Ducati Panigale 1199 data'!$C$8*'WLTP class 3 v5'!F458^2</f>
        <v>0</v>
      </c>
      <c r="AI458" s="17">
        <f t="shared" si="252"/>
        <v>0</v>
      </c>
      <c r="AJ458" s="17" t="str">
        <f>IF(N458&lt;0, AI458, "0")</f>
        <v>0</v>
      </c>
      <c r="AK458" s="98">
        <f>AK457+AJ458</f>
        <v>928.96424228395074</v>
      </c>
      <c r="AL458" s="105">
        <f t="shared" si="253"/>
        <v>0.258045622856653</v>
      </c>
      <c r="AM458" s="98">
        <f>IF(N458 &gt; 0, AI458, )</f>
        <v>0</v>
      </c>
      <c r="AN458" s="98">
        <f t="shared" si="272"/>
        <v>2762.2832916666684</v>
      </c>
      <c r="AO458" s="98">
        <f t="shared" si="254"/>
        <v>0.76730091435185233</v>
      </c>
      <c r="AP458" s="27">
        <f t="shared" si="255"/>
        <v>0</v>
      </c>
      <c r="AQ458" s="27">
        <f t="shared" si="256"/>
        <v>0</v>
      </c>
      <c r="AR458" s="27">
        <f t="shared" si="257"/>
        <v>0</v>
      </c>
      <c r="AS458" s="27">
        <f t="shared" si="258"/>
        <v>0</v>
      </c>
      <c r="AT458" s="27">
        <f t="shared" si="235"/>
        <v>0</v>
      </c>
      <c r="AU458" s="27">
        <f t="shared" si="235"/>
        <v>0</v>
      </c>
      <c r="AV458" s="27">
        <f t="shared" si="259"/>
        <v>0</v>
      </c>
      <c r="AW458" s="27">
        <f t="shared" si="260"/>
        <v>0</v>
      </c>
      <c r="AX458" s="27">
        <f t="shared" si="261"/>
        <v>0</v>
      </c>
      <c r="AY458" s="27">
        <f>AN458-AW458</f>
        <v>2762.2832916666684</v>
      </c>
      <c r="AZ458" s="110">
        <f t="shared" si="262"/>
        <v>0.76730091435185233</v>
      </c>
      <c r="BB458" s="65">
        <v>0</v>
      </c>
      <c r="BC458" s="83">
        <f t="shared" si="263"/>
        <v>0</v>
      </c>
      <c r="BD458" s="83">
        <f t="shared" si="264"/>
        <v>0</v>
      </c>
      <c r="BE458" s="83">
        <f t="shared" si="265"/>
        <v>0</v>
      </c>
      <c r="BF458" s="83">
        <f t="shared" si="266"/>
        <v>0</v>
      </c>
      <c r="BG458" s="83">
        <f t="shared" si="267"/>
        <v>0</v>
      </c>
    </row>
    <row r="459" spans="2:59">
      <c r="B459" s="9" t="s">
        <v>32</v>
      </c>
      <c r="C459" s="9">
        <v>448</v>
      </c>
      <c r="D459" s="9">
        <v>448</v>
      </c>
      <c r="E459" s="18">
        <v>0</v>
      </c>
      <c r="F459" s="66">
        <f t="shared" si="236"/>
        <v>0</v>
      </c>
      <c r="G459" s="17">
        <f t="shared" si="268"/>
        <v>0</v>
      </c>
      <c r="H459" s="17">
        <f t="shared" si="237"/>
        <v>224.5</v>
      </c>
      <c r="I459" s="28">
        <f>'Ducati Panigale 1199 data'!$C$8*G459</f>
        <v>0</v>
      </c>
      <c r="J459" s="28">
        <f>'Ducati Panigale 1199 data'!$C$8*'Ducati Panigale 1199 data'!$C$15*'Ducati Panigale 1199 data'!$C$10</f>
        <v>54.543600000000005</v>
      </c>
      <c r="K459" s="28">
        <f>(0.5*'Ducati Panigale 1199 data'!$C$12)*'Ducati Panigale 1199 data'!$C$14*'Ducati Panigale 1199 data'!$C$11*F459^2</f>
        <v>0</v>
      </c>
      <c r="L459" s="28">
        <f t="shared" si="238"/>
        <v>54.543600000000005</v>
      </c>
      <c r="M459" s="28">
        <f t="shared" ref="M459:M522" si="273">L459*F459</f>
        <v>0</v>
      </c>
      <c r="N459" s="17">
        <f t="shared" si="239"/>
        <v>0</v>
      </c>
      <c r="O459" s="105">
        <f t="shared" si="240"/>
        <v>0</v>
      </c>
      <c r="P459" s="105">
        <f t="shared" si="241"/>
        <v>0</v>
      </c>
      <c r="Q459" s="105">
        <f t="shared" si="269"/>
        <v>85.505790359998755</v>
      </c>
      <c r="R459" s="27">
        <f t="shared" si="242"/>
        <v>2.3751608433332988E-2</v>
      </c>
      <c r="S459" s="98">
        <f t="shared" si="243"/>
        <v>0</v>
      </c>
      <c r="T459" s="17">
        <f t="shared" si="270"/>
        <v>282.54968607650142</v>
      </c>
      <c r="U459" s="17">
        <f t="shared" si="244"/>
        <v>7.8486023910139285E-2</v>
      </c>
      <c r="V459" s="17">
        <f t="shared" si="245"/>
        <v>81.230500841998818</v>
      </c>
      <c r="W459" s="17">
        <f t="shared" si="246"/>
        <v>77.981280808318857</v>
      </c>
      <c r="X459" s="17">
        <f t="shared" si="246"/>
        <v>74.862029575986099</v>
      </c>
      <c r="Y459" s="17">
        <f t="shared" si="247"/>
        <v>74.113409280226236</v>
      </c>
      <c r="Z459" s="17">
        <f>Y459/3600</f>
        <v>2.0587058133396178E-2</v>
      </c>
      <c r="AA459" s="17">
        <f>0.96*Y459</f>
        <v>71.148872909017186</v>
      </c>
      <c r="AB459" s="17">
        <f t="shared" si="248"/>
        <v>68.302917992656489</v>
      </c>
      <c r="AC459" s="17">
        <f t="shared" si="249"/>
        <v>64.887772093023656</v>
      </c>
      <c r="AD459" s="17">
        <f t="shared" si="250"/>
        <v>64.887772093023656</v>
      </c>
      <c r="AE459" s="17">
        <f t="shared" si="271"/>
        <v>1.8024381136951016E-2</v>
      </c>
      <c r="AF459" s="17">
        <f>T459-AD459</f>
        <v>217.66191398347775</v>
      </c>
      <c r="AG459" s="17">
        <f t="shared" si="251"/>
        <v>6.0461642773188259E-2</v>
      </c>
      <c r="AH459" s="28">
        <f>0.5*'Ducati Panigale 1199 data'!$C$8*'WLTP class 3 v5'!F459^2</f>
        <v>0</v>
      </c>
      <c r="AI459" s="17">
        <f t="shared" si="252"/>
        <v>0</v>
      </c>
      <c r="AJ459" s="17" t="str">
        <f>IF(N459&lt;0, AI459, "0")</f>
        <v>0</v>
      </c>
      <c r="AK459" s="98">
        <f>AK458+AJ459</f>
        <v>928.96424228395074</v>
      </c>
      <c r="AL459" s="105">
        <f t="shared" si="253"/>
        <v>0.258045622856653</v>
      </c>
      <c r="AM459" s="98">
        <f>IF(N459 &gt; 0, AI459, )</f>
        <v>0</v>
      </c>
      <c r="AN459" s="98">
        <f t="shared" si="272"/>
        <v>2762.2832916666684</v>
      </c>
      <c r="AO459" s="98">
        <f t="shared" si="254"/>
        <v>0.76730091435185233</v>
      </c>
      <c r="AP459" s="27">
        <f t="shared" si="255"/>
        <v>0</v>
      </c>
      <c r="AQ459" s="27">
        <f t="shared" si="256"/>
        <v>0</v>
      </c>
      <c r="AR459" s="27">
        <f t="shared" si="257"/>
        <v>0</v>
      </c>
      <c r="AS459" s="27">
        <f t="shared" si="258"/>
        <v>0</v>
      </c>
      <c r="AT459" s="27">
        <f t="shared" ref="AT459:AU522" si="274">0.96*AS459</f>
        <v>0</v>
      </c>
      <c r="AU459" s="27">
        <f t="shared" si="274"/>
        <v>0</v>
      </c>
      <c r="AV459" s="27">
        <f t="shared" si="259"/>
        <v>0</v>
      </c>
      <c r="AW459" s="27">
        <f t="shared" si="260"/>
        <v>0</v>
      </c>
      <c r="AX459" s="27">
        <f t="shared" si="261"/>
        <v>0</v>
      </c>
      <c r="AY459" s="27">
        <f>AN459-AW459</f>
        <v>2762.2832916666684</v>
      </c>
      <c r="AZ459" s="110">
        <f t="shared" si="262"/>
        <v>0.76730091435185233</v>
      </c>
      <c r="BB459" s="65">
        <v>0</v>
      </c>
      <c r="BC459" s="83">
        <f t="shared" si="263"/>
        <v>0</v>
      </c>
      <c r="BD459" s="83">
        <f t="shared" si="264"/>
        <v>0</v>
      </c>
      <c r="BE459" s="83">
        <f t="shared" si="265"/>
        <v>0</v>
      </c>
      <c r="BF459" s="83">
        <f t="shared" si="266"/>
        <v>0</v>
      </c>
      <c r="BG459" s="83">
        <f t="shared" si="267"/>
        <v>0</v>
      </c>
    </row>
    <row r="460" spans="2:59">
      <c r="B460" s="9" t="s">
        <v>32</v>
      </c>
      <c r="C460" s="9">
        <v>449</v>
      </c>
      <c r="D460" s="9">
        <v>449</v>
      </c>
      <c r="E460" s="18">
        <v>0</v>
      </c>
      <c r="F460" s="66">
        <f t="shared" ref="F460:F523" si="275">(E460*1000)/3600</f>
        <v>0</v>
      </c>
      <c r="G460" s="17">
        <f t="shared" si="268"/>
        <v>0</v>
      </c>
      <c r="H460" s="17">
        <f t="shared" ref="H460:H523" si="276">($D461-0)/2</f>
        <v>225</v>
      </c>
      <c r="I460" s="28">
        <f>'Ducati Panigale 1199 data'!$C$8*G460</f>
        <v>0</v>
      </c>
      <c r="J460" s="28">
        <f>'Ducati Panigale 1199 data'!$C$8*'Ducati Panigale 1199 data'!$C$15*'Ducati Panigale 1199 data'!$C$10</f>
        <v>54.543600000000005</v>
      </c>
      <c r="K460" s="28">
        <f>(0.5*'Ducati Panigale 1199 data'!$C$12)*'Ducati Panigale 1199 data'!$C$14*'Ducati Panigale 1199 data'!$C$11*F460^2</f>
        <v>0</v>
      </c>
      <c r="L460" s="28">
        <f t="shared" ref="L460:L523" si="277">I460+J460+K460</f>
        <v>54.543600000000005</v>
      </c>
      <c r="M460" s="28">
        <f t="shared" si="273"/>
        <v>0</v>
      </c>
      <c r="N460" s="17">
        <f t="shared" ref="N460:N523" si="278">M460/1000</f>
        <v>0</v>
      </c>
      <c r="O460" s="105">
        <f t="shared" ref="O460:O523" si="279">IF(N460&lt;0,N460,)</f>
        <v>0</v>
      </c>
      <c r="P460" s="105">
        <f t="shared" ref="P460:P523" si="280">-O460</f>
        <v>0</v>
      </c>
      <c r="Q460" s="105">
        <f t="shared" si="269"/>
        <v>85.505790359998755</v>
      </c>
      <c r="R460" s="27">
        <f t="shared" ref="R460:R523" si="281">Q460/3600</f>
        <v>2.3751608433332988E-2</v>
      </c>
      <c r="S460" s="98">
        <f t="shared" ref="S460:S523" si="282">IF(N460&gt;0,N460,)</f>
        <v>0</v>
      </c>
      <c r="T460" s="17">
        <f t="shared" si="270"/>
        <v>282.54968607650142</v>
      </c>
      <c r="U460" s="17">
        <f t="shared" ref="U460:U523" si="283">T460/3600</f>
        <v>7.8486023910139285E-2</v>
      </c>
      <c r="V460" s="17">
        <f t="shared" ref="V460:V523" si="284">0.95*Q460</f>
        <v>81.230500841998818</v>
      </c>
      <c r="W460" s="17">
        <f t="shared" ref="W460:X523" si="285">0.96*V460</f>
        <v>77.981280808318857</v>
      </c>
      <c r="X460" s="17">
        <f t="shared" si="285"/>
        <v>74.862029575986099</v>
      </c>
      <c r="Y460" s="17">
        <f t="shared" ref="Y460:Y523" si="286">0.99*X460</f>
        <v>74.113409280226236</v>
      </c>
      <c r="Z460" s="17">
        <f>Y460/3600</f>
        <v>2.0587058133396178E-2</v>
      </c>
      <c r="AA460" s="17">
        <f>0.96*Y460</f>
        <v>71.148872909017186</v>
      </c>
      <c r="AB460" s="17">
        <f t="shared" ref="AB460:AB523" si="287">0.96*AA460</f>
        <v>68.302917992656489</v>
      </c>
      <c r="AC460" s="17">
        <f t="shared" ref="AC460:AC523" si="288">0.95*AB460</f>
        <v>64.887772093023656</v>
      </c>
      <c r="AD460" s="17">
        <f t="shared" ref="AD460:AD523" si="289">AC460</f>
        <v>64.887772093023656</v>
      </c>
      <c r="AE460" s="17">
        <f t="shared" si="271"/>
        <v>1.8024381136951016E-2</v>
      </c>
      <c r="AF460" s="17">
        <f>T460-AD460</f>
        <v>217.66191398347775</v>
      </c>
      <c r="AG460" s="17">
        <f t="shared" ref="AG460:AG523" si="290">AF460/3600</f>
        <v>6.0461642773188259E-2</v>
      </c>
      <c r="AH460" s="28">
        <f>0.5*'Ducati Panigale 1199 data'!$C$8*'WLTP class 3 v5'!F460^2</f>
        <v>0</v>
      </c>
      <c r="AI460" s="17">
        <f t="shared" ref="AI460:AI523" si="291">AH460/1000</f>
        <v>0</v>
      </c>
      <c r="AJ460" s="17" t="str">
        <f>IF(N460&lt;0, AI460, "0")</f>
        <v>0</v>
      </c>
      <c r="AK460" s="98">
        <f>AK459+AJ460</f>
        <v>928.96424228395074</v>
      </c>
      <c r="AL460" s="105">
        <f t="shared" ref="AL460:AL523" si="292">AK460/3600</f>
        <v>0.258045622856653</v>
      </c>
      <c r="AM460" s="98">
        <f>IF(N460 &gt; 0, AI460, )</f>
        <v>0</v>
      </c>
      <c r="AN460" s="98">
        <f t="shared" si="272"/>
        <v>2762.2832916666684</v>
      </c>
      <c r="AO460" s="98">
        <f t="shared" ref="AO460:AO523" si="293">AN460/3600</f>
        <v>0.76730091435185233</v>
      </c>
      <c r="AP460" s="27">
        <f t="shared" ref="AP460:AP523" si="294">0.95*AJ460</f>
        <v>0</v>
      </c>
      <c r="AQ460" s="27">
        <f t="shared" ref="AQ460:AQ523" si="295">0.96*AP460</f>
        <v>0</v>
      </c>
      <c r="AR460" s="27">
        <f t="shared" ref="AR460:AR523" si="296">0.96*AQ460</f>
        <v>0</v>
      </c>
      <c r="AS460" s="27">
        <f t="shared" ref="AS460:AS523" si="297">0.99*AR460</f>
        <v>0</v>
      </c>
      <c r="AT460" s="27">
        <f t="shared" si="274"/>
        <v>0</v>
      </c>
      <c r="AU460" s="27">
        <f t="shared" si="274"/>
        <v>0</v>
      </c>
      <c r="AV460" s="27">
        <f t="shared" ref="AV460:AV523" si="298">0.95*AU460</f>
        <v>0</v>
      </c>
      <c r="AW460" s="27">
        <f t="shared" ref="AW460:AW523" si="299">AV460</f>
        <v>0</v>
      </c>
      <c r="AX460" s="27">
        <f t="shared" ref="AX460:AX523" si="300">AW460/3600</f>
        <v>0</v>
      </c>
      <c r="AY460" s="27">
        <f>AN460-AW460</f>
        <v>2762.2832916666684</v>
      </c>
      <c r="AZ460" s="110">
        <f t="shared" ref="AZ460:AZ523" si="301">AY460/3600</f>
        <v>0.76730091435185233</v>
      </c>
      <c r="BB460" s="65">
        <v>0</v>
      </c>
      <c r="BC460" s="83">
        <f t="shared" ref="BC460:BC523" si="302">0.9*BB460</f>
        <v>0</v>
      </c>
      <c r="BD460" s="83">
        <f t="shared" ref="BD460:BD523" si="303">0.95*BC460</f>
        <v>0</v>
      </c>
      <c r="BE460" s="83">
        <f t="shared" ref="BE460:BE523" si="304">0.96*BD460</f>
        <v>0</v>
      </c>
      <c r="BF460" s="83">
        <f t="shared" ref="BF460:BF523" si="305">0.94*BE460</f>
        <v>0</v>
      </c>
      <c r="BG460" s="83">
        <f t="shared" ref="BG460:BG523" si="306">BF460</f>
        <v>0</v>
      </c>
    </row>
    <row r="461" spans="2:59">
      <c r="B461" s="9" t="s">
        <v>32</v>
      </c>
      <c r="C461" s="9">
        <v>450</v>
      </c>
      <c r="D461" s="9">
        <v>450</v>
      </c>
      <c r="E461" s="18">
        <v>0</v>
      </c>
      <c r="F461" s="66">
        <f t="shared" si="275"/>
        <v>0</v>
      </c>
      <c r="G461" s="17">
        <f t="shared" ref="G461:G524" si="307">($E462-$E460)/2/3.6</f>
        <v>0</v>
      </c>
      <c r="H461" s="17">
        <f t="shared" si="276"/>
        <v>225.5</v>
      </c>
      <c r="I461" s="28">
        <f>'Ducati Panigale 1199 data'!$C$8*G461</f>
        <v>0</v>
      </c>
      <c r="J461" s="28">
        <f>'Ducati Panigale 1199 data'!$C$8*'Ducati Panigale 1199 data'!$C$15*'Ducati Panigale 1199 data'!$C$10</f>
        <v>54.543600000000005</v>
      </c>
      <c r="K461" s="28">
        <f>(0.5*'Ducati Panigale 1199 data'!$C$12)*'Ducati Panigale 1199 data'!$C$14*'Ducati Panigale 1199 data'!$C$11*F461^2</f>
        <v>0</v>
      </c>
      <c r="L461" s="28">
        <f t="shared" si="277"/>
        <v>54.543600000000005</v>
      </c>
      <c r="M461" s="28">
        <f t="shared" si="273"/>
        <v>0</v>
      </c>
      <c r="N461" s="17">
        <f t="shared" si="278"/>
        <v>0</v>
      </c>
      <c r="O461" s="105">
        <f t="shared" si="279"/>
        <v>0</v>
      </c>
      <c r="P461" s="105">
        <f t="shared" si="280"/>
        <v>0</v>
      </c>
      <c r="Q461" s="105">
        <f t="shared" ref="Q461:Q524" si="308">P461+Q460</f>
        <v>85.505790359998755</v>
      </c>
      <c r="R461" s="27">
        <f t="shared" si="281"/>
        <v>2.3751608433332988E-2</v>
      </c>
      <c r="S461" s="98">
        <f t="shared" si="282"/>
        <v>0</v>
      </c>
      <c r="T461" s="17">
        <f t="shared" ref="T461:T524" si="309">S461+T460</f>
        <v>282.54968607650142</v>
      </c>
      <c r="U461" s="17">
        <f t="shared" si="283"/>
        <v>7.8486023910139285E-2</v>
      </c>
      <c r="V461" s="17">
        <f t="shared" si="284"/>
        <v>81.230500841998818</v>
      </c>
      <c r="W461" s="17">
        <f t="shared" si="285"/>
        <v>77.981280808318857</v>
      </c>
      <c r="X461" s="17">
        <f t="shared" si="285"/>
        <v>74.862029575986099</v>
      </c>
      <c r="Y461" s="17">
        <f t="shared" si="286"/>
        <v>74.113409280226236</v>
      </c>
      <c r="Z461" s="17">
        <f>Y461/3600</f>
        <v>2.0587058133396178E-2</v>
      </c>
      <c r="AA461" s="17">
        <f>0.96*Y461</f>
        <v>71.148872909017186</v>
      </c>
      <c r="AB461" s="17">
        <f t="shared" si="287"/>
        <v>68.302917992656489</v>
      </c>
      <c r="AC461" s="17">
        <f t="shared" si="288"/>
        <v>64.887772093023656</v>
      </c>
      <c r="AD461" s="17">
        <f t="shared" si="289"/>
        <v>64.887772093023656</v>
      </c>
      <c r="AE461" s="17">
        <f t="shared" ref="AE461:AE524" si="310">AD461/3600</f>
        <v>1.8024381136951016E-2</v>
      </c>
      <c r="AF461" s="17">
        <f>T461-AD461</f>
        <v>217.66191398347775</v>
      </c>
      <c r="AG461" s="17">
        <f t="shared" si="290"/>
        <v>6.0461642773188259E-2</v>
      </c>
      <c r="AH461" s="28">
        <f>0.5*'Ducati Panigale 1199 data'!$C$8*'WLTP class 3 v5'!F461^2</f>
        <v>0</v>
      </c>
      <c r="AI461" s="17">
        <f t="shared" si="291"/>
        <v>0</v>
      </c>
      <c r="AJ461" s="17" t="str">
        <f>IF(N461&lt;0, AI461, "0")</f>
        <v>0</v>
      </c>
      <c r="AK461" s="98">
        <f>AK460+AJ461</f>
        <v>928.96424228395074</v>
      </c>
      <c r="AL461" s="105">
        <f t="shared" si="292"/>
        <v>0.258045622856653</v>
      </c>
      <c r="AM461" s="98">
        <f>IF(N461 &gt; 0, AI461, )</f>
        <v>0</v>
      </c>
      <c r="AN461" s="98">
        <f t="shared" ref="AN461:AN524" si="311">AM461+AN460</f>
        <v>2762.2832916666684</v>
      </c>
      <c r="AO461" s="98">
        <f t="shared" si="293"/>
        <v>0.76730091435185233</v>
      </c>
      <c r="AP461" s="27">
        <f t="shared" si="294"/>
        <v>0</v>
      </c>
      <c r="AQ461" s="27">
        <f t="shared" si="295"/>
        <v>0</v>
      </c>
      <c r="AR461" s="27">
        <f t="shared" si="296"/>
        <v>0</v>
      </c>
      <c r="AS461" s="27">
        <f t="shared" si="297"/>
        <v>0</v>
      </c>
      <c r="AT461" s="27">
        <f t="shared" si="274"/>
        <v>0</v>
      </c>
      <c r="AU461" s="27">
        <f t="shared" si="274"/>
        <v>0</v>
      </c>
      <c r="AV461" s="27">
        <f t="shared" si="298"/>
        <v>0</v>
      </c>
      <c r="AW461" s="27">
        <f t="shared" si="299"/>
        <v>0</v>
      </c>
      <c r="AX461" s="27">
        <f t="shared" si="300"/>
        <v>0</v>
      </c>
      <c r="AY461" s="27">
        <f>AN461-AW461</f>
        <v>2762.2832916666684</v>
      </c>
      <c r="AZ461" s="110">
        <f t="shared" si="301"/>
        <v>0.76730091435185233</v>
      </c>
      <c r="BB461" s="65">
        <v>0</v>
      </c>
      <c r="BC461" s="83">
        <f t="shared" si="302"/>
        <v>0</v>
      </c>
      <c r="BD461" s="83">
        <f t="shared" si="303"/>
        <v>0</v>
      </c>
      <c r="BE461" s="83">
        <f t="shared" si="304"/>
        <v>0</v>
      </c>
      <c r="BF461" s="83">
        <f t="shared" si="305"/>
        <v>0</v>
      </c>
      <c r="BG461" s="83">
        <f t="shared" si="306"/>
        <v>0</v>
      </c>
    </row>
    <row r="462" spans="2:59">
      <c r="B462" s="9" t="s">
        <v>32</v>
      </c>
      <c r="C462" s="9">
        <v>451</v>
      </c>
      <c r="D462" s="9">
        <v>451</v>
      </c>
      <c r="E462" s="18">
        <v>0</v>
      </c>
      <c r="F462" s="66">
        <f t="shared" si="275"/>
        <v>0</v>
      </c>
      <c r="G462" s="17">
        <f t="shared" si="307"/>
        <v>0</v>
      </c>
      <c r="H462" s="17">
        <f t="shared" si="276"/>
        <v>226</v>
      </c>
      <c r="I462" s="28">
        <f>'Ducati Panigale 1199 data'!$C$8*G462</f>
        <v>0</v>
      </c>
      <c r="J462" s="28">
        <f>'Ducati Panigale 1199 data'!$C$8*'Ducati Panigale 1199 data'!$C$15*'Ducati Panigale 1199 data'!$C$10</f>
        <v>54.543600000000005</v>
      </c>
      <c r="K462" s="28">
        <f>(0.5*'Ducati Panigale 1199 data'!$C$12)*'Ducati Panigale 1199 data'!$C$14*'Ducati Panigale 1199 data'!$C$11*F462^2</f>
        <v>0</v>
      </c>
      <c r="L462" s="28">
        <f t="shared" si="277"/>
        <v>54.543600000000005</v>
      </c>
      <c r="M462" s="28">
        <f t="shared" si="273"/>
        <v>0</v>
      </c>
      <c r="N462" s="17">
        <f t="shared" si="278"/>
        <v>0</v>
      </c>
      <c r="O462" s="105">
        <f t="shared" si="279"/>
        <v>0</v>
      </c>
      <c r="P462" s="105">
        <f t="shared" si="280"/>
        <v>0</v>
      </c>
      <c r="Q462" s="105">
        <f t="shared" si="308"/>
        <v>85.505790359998755</v>
      </c>
      <c r="R462" s="27">
        <f t="shared" si="281"/>
        <v>2.3751608433332988E-2</v>
      </c>
      <c r="S462" s="98">
        <f t="shared" si="282"/>
        <v>0</v>
      </c>
      <c r="T462" s="17">
        <f t="shared" si="309"/>
        <v>282.54968607650142</v>
      </c>
      <c r="U462" s="17">
        <f t="shared" si="283"/>
        <v>7.8486023910139285E-2</v>
      </c>
      <c r="V462" s="17">
        <f t="shared" si="284"/>
        <v>81.230500841998818</v>
      </c>
      <c r="W462" s="17">
        <f t="shared" si="285"/>
        <v>77.981280808318857</v>
      </c>
      <c r="X462" s="17">
        <f t="shared" si="285"/>
        <v>74.862029575986099</v>
      </c>
      <c r="Y462" s="17">
        <f t="shared" si="286"/>
        <v>74.113409280226236</v>
      </c>
      <c r="Z462" s="17">
        <f>Y462/3600</f>
        <v>2.0587058133396178E-2</v>
      </c>
      <c r="AA462" s="17">
        <f>0.96*Y462</f>
        <v>71.148872909017186</v>
      </c>
      <c r="AB462" s="17">
        <f t="shared" si="287"/>
        <v>68.302917992656489</v>
      </c>
      <c r="AC462" s="17">
        <f t="shared" si="288"/>
        <v>64.887772093023656</v>
      </c>
      <c r="AD462" s="17">
        <f t="shared" si="289"/>
        <v>64.887772093023656</v>
      </c>
      <c r="AE462" s="17">
        <f t="shared" si="310"/>
        <v>1.8024381136951016E-2</v>
      </c>
      <c r="AF462" s="17">
        <f>T462-AD462</f>
        <v>217.66191398347775</v>
      </c>
      <c r="AG462" s="17">
        <f t="shared" si="290"/>
        <v>6.0461642773188259E-2</v>
      </c>
      <c r="AH462" s="28">
        <f>0.5*'Ducati Panigale 1199 data'!$C$8*'WLTP class 3 v5'!F462^2</f>
        <v>0</v>
      </c>
      <c r="AI462" s="17">
        <f t="shared" si="291"/>
        <v>0</v>
      </c>
      <c r="AJ462" s="17" t="str">
        <f>IF(N462&lt;0, AI462, "0")</f>
        <v>0</v>
      </c>
      <c r="AK462" s="98">
        <f>AK461+AJ462</f>
        <v>928.96424228395074</v>
      </c>
      <c r="AL462" s="105">
        <f t="shared" si="292"/>
        <v>0.258045622856653</v>
      </c>
      <c r="AM462" s="98">
        <f>IF(N462 &gt; 0, AI462, )</f>
        <v>0</v>
      </c>
      <c r="AN462" s="98">
        <f t="shared" si="311"/>
        <v>2762.2832916666684</v>
      </c>
      <c r="AO462" s="98">
        <f t="shared" si="293"/>
        <v>0.76730091435185233</v>
      </c>
      <c r="AP462" s="27">
        <f t="shared" si="294"/>
        <v>0</v>
      </c>
      <c r="AQ462" s="27">
        <f t="shared" si="295"/>
        <v>0</v>
      </c>
      <c r="AR462" s="27">
        <f t="shared" si="296"/>
        <v>0</v>
      </c>
      <c r="AS462" s="27">
        <f t="shared" si="297"/>
        <v>0</v>
      </c>
      <c r="AT462" s="27">
        <f t="shared" si="274"/>
        <v>0</v>
      </c>
      <c r="AU462" s="27">
        <f t="shared" si="274"/>
        <v>0</v>
      </c>
      <c r="AV462" s="27">
        <f t="shared" si="298"/>
        <v>0</v>
      </c>
      <c r="AW462" s="27">
        <f t="shared" si="299"/>
        <v>0</v>
      </c>
      <c r="AX462" s="27">
        <f t="shared" si="300"/>
        <v>0</v>
      </c>
      <c r="AY462" s="27">
        <f>AN462-AW462</f>
        <v>2762.2832916666684</v>
      </c>
      <c r="AZ462" s="110">
        <f t="shared" si="301"/>
        <v>0.76730091435185233</v>
      </c>
      <c r="BB462" s="65">
        <v>0</v>
      </c>
      <c r="BC462" s="83">
        <f t="shared" si="302"/>
        <v>0</v>
      </c>
      <c r="BD462" s="83">
        <f t="shared" si="303"/>
        <v>0</v>
      </c>
      <c r="BE462" s="83">
        <f t="shared" si="304"/>
        <v>0</v>
      </c>
      <c r="BF462" s="83">
        <f t="shared" si="305"/>
        <v>0</v>
      </c>
      <c r="BG462" s="83">
        <f t="shared" si="306"/>
        <v>0</v>
      </c>
    </row>
    <row r="463" spans="2:59">
      <c r="B463" s="9" t="s">
        <v>32</v>
      </c>
      <c r="C463" s="9">
        <v>452</v>
      </c>
      <c r="D463" s="9">
        <v>452</v>
      </c>
      <c r="E463" s="18">
        <v>0</v>
      </c>
      <c r="F463" s="66">
        <f t="shared" si="275"/>
        <v>0</v>
      </c>
      <c r="G463" s="17">
        <f t="shared" si="307"/>
        <v>0</v>
      </c>
      <c r="H463" s="17">
        <f t="shared" si="276"/>
        <v>226.5</v>
      </c>
      <c r="I463" s="28">
        <f>'Ducati Panigale 1199 data'!$C$8*G463</f>
        <v>0</v>
      </c>
      <c r="J463" s="28">
        <f>'Ducati Panigale 1199 data'!$C$8*'Ducati Panigale 1199 data'!$C$15*'Ducati Panigale 1199 data'!$C$10</f>
        <v>54.543600000000005</v>
      </c>
      <c r="K463" s="28">
        <f>(0.5*'Ducati Panigale 1199 data'!$C$12)*'Ducati Panigale 1199 data'!$C$14*'Ducati Panigale 1199 data'!$C$11*F463^2</f>
        <v>0</v>
      </c>
      <c r="L463" s="28">
        <f t="shared" si="277"/>
        <v>54.543600000000005</v>
      </c>
      <c r="M463" s="28">
        <f t="shared" si="273"/>
        <v>0</v>
      </c>
      <c r="N463" s="17">
        <f t="shared" si="278"/>
        <v>0</v>
      </c>
      <c r="O463" s="105">
        <f t="shared" si="279"/>
        <v>0</v>
      </c>
      <c r="P463" s="105">
        <f t="shared" si="280"/>
        <v>0</v>
      </c>
      <c r="Q463" s="105">
        <f t="shared" si="308"/>
        <v>85.505790359998755</v>
      </c>
      <c r="R463" s="27">
        <f t="shared" si="281"/>
        <v>2.3751608433332988E-2</v>
      </c>
      <c r="S463" s="98">
        <f t="shared" si="282"/>
        <v>0</v>
      </c>
      <c r="T463" s="17">
        <f t="shared" si="309"/>
        <v>282.54968607650142</v>
      </c>
      <c r="U463" s="17">
        <f t="shared" si="283"/>
        <v>7.8486023910139285E-2</v>
      </c>
      <c r="V463" s="17">
        <f t="shared" si="284"/>
        <v>81.230500841998818</v>
      </c>
      <c r="W463" s="17">
        <f t="shared" si="285"/>
        <v>77.981280808318857</v>
      </c>
      <c r="X463" s="17">
        <f t="shared" si="285"/>
        <v>74.862029575986099</v>
      </c>
      <c r="Y463" s="17">
        <f t="shared" si="286"/>
        <v>74.113409280226236</v>
      </c>
      <c r="Z463" s="17">
        <f>Y463/3600</f>
        <v>2.0587058133396178E-2</v>
      </c>
      <c r="AA463" s="17">
        <f>0.96*Y463</f>
        <v>71.148872909017186</v>
      </c>
      <c r="AB463" s="17">
        <f t="shared" si="287"/>
        <v>68.302917992656489</v>
      </c>
      <c r="AC463" s="17">
        <f t="shared" si="288"/>
        <v>64.887772093023656</v>
      </c>
      <c r="AD463" s="17">
        <f t="shared" si="289"/>
        <v>64.887772093023656</v>
      </c>
      <c r="AE463" s="17">
        <f t="shared" si="310"/>
        <v>1.8024381136951016E-2</v>
      </c>
      <c r="AF463" s="17">
        <f>T463-AD463</f>
        <v>217.66191398347775</v>
      </c>
      <c r="AG463" s="17">
        <f t="shared" si="290"/>
        <v>6.0461642773188259E-2</v>
      </c>
      <c r="AH463" s="28">
        <f>0.5*'Ducati Panigale 1199 data'!$C$8*'WLTP class 3 v5'!F463^2</f>
        <v>0</v>
      </c>
      <c r="AI463" s="17">
        <f t="shared" si="291"/>
        <v>0</v>
      </c>
      <c r="AJ463" s="17" t="str">
        <f>IF(N463&lt;0, AI463, "0")</f>
        <v>0</v>
      </c>
      <c r="AK463" s="98">
        <f>AK462+AJ463</f>
        <v>928.96424228395074</v>
      </c>
      <c r="AL463" s="105">
        <f t="shared" si="292"/>
        <v>0.258045622856653</v>
      </c>
      <c r="AM463" s="98">
        <f>IF(N463 &gt; 0, AI463, )</f>
        <v>0</v>
      </c>
      <c r="AN463" s="98">
        <f t="shared" si="311"/>
        <v>2762.2832916666684</v>
      </c>
      <c r="AO463" s="98">
        <f t="shared" si="293"/>
        <v>0.76730091435185233</v>
      </c>
      <c r="AP463" s="27">
        <f t="shared" si="294"/>
        <v>0</v>
      </c>
      <c r="AQ463" s="27">
        <f t="shared" si="295"/>
        <v>0</v>
      </c>
      <c r="AR463" s="27">
        <f t="shared" si="296"/>
        <v>0</v>
      </c>
      <c r="AS463" s="27">
        <f t="shared" si="297"/>
        <v>0</v>
      </c>
      <c r="AT463" s="27">
        <f t="shared" si="274"/>
        <v>0</v>
      </c>
      <c r="AU463" s="27">
        <f t="shared" si="274"/>
        <v>0</v>
      </c>
      <c r="AV463" s="27">
        <f t="shared" si="298"/>
        <v>0</v>
      </c>
      <c r="AW463" s="27">
        <f t="shared" si="299"/>
        <v>0</v>
      </c>
      <c r="AX463" s="27">
        <f t="shared" si="300"/>
        <v>0</v>
      </c>
      <c r="AY463" s="27">
        <f>AN463-AW463</f>
        <v>2762.2832916666684</v>
      </c>
      <c r="AZ463" s="110">
        <f t="shared" si="301"/>
        <v>0.76730091435185233</v>
      </c>
      <c r="BB463" s="65">
        <v>0</v>
      </c>
      <c r="BC463" s="83">
        <f t="shared" si="302"/>
        <v>0</v>
      </c>
      <c r="BD463" s="83">
        <f t="shared" si="303"/>
        <v>0</v>
      </c>
      <c r="BE463" s="83">
        <f t="shared" si="304"/>
        <v>0</v>
      </c>
      <c r="BF463" s="83">
        <f t="shared" si="305"/>
        <v>0</v>
      </c>
      <c r="BG463" s="83">
        <f t="shared" si="306"/>
        <v>0</v>
      </c>
    </row>
    <row r="464" spans="2:59">
      <c r="B464" s="9" t="s">
        <v>32</v>
      </c>
      <c r="C464" s="9">
        <v>453</v>
      </c>
      <c r="D464" s="9">
        <v>453</v>
      </c>
      <c r="E464" s="18">
        <v>0</v>
      </c>
      <c r="F464" s="66">
        <f t="shared" si="275"/>
        <v>0</v>
      </c>
      <c r="G464" s="17">
        <f t="shared" si="307"/>
        <v>0</v>
      </c>
      <c r="H464" s="17">
        <f t="shared" si="276"/>
        <v>227</v>
      </c>
      <c r="I464" s="28">
        <f>'Ducati Panigale 1199 data'!$C$8*G464</f>
        <v>0</v>
      </c>
      <c r="J464" s="28">
        <f>'Ducati Panigale 1199 data'!$C$8*'Ducati Panigale 1199 data'!$C$15*'Ducati Panigale 1199 data'!$C$10</f>
        <v>54.543600000000005</v>
      </c>
      <c r="K464" s="28">
        <f>(0.5*'Ducati Panigale 1199 data'!$C$12)*'Ducati Panigale 1199 data'!$C$14*'Ducati Panigale 1199 data'!$C$11*F464^2</f>
        <v>0</v>
      </c>
      <c r="L464" s="28">
        <f t="shared" si="277"/>
        <v>54.543600000000005</v>
      </c>
      <c r="M464" s="28">
        <f t="shared" si="273"/>
        <v>0</v>
      </c>
      <c r="N464" s="17">
        <f t="shared" si="278"/>
        <v>0</v>
      </c>
      <c r="O464" s="105">
        <f t="shared" si="279"/>
        <v>0</v>
      </c>
      <c r="P464" s="105">
        <f t="shared" si="280"/>
        <v>0</v>
      </c>
      <c r="Q464" s="105">
        <f t="shared" si="308"/>
        <v>85.505790359998755</v>
      </c>
      <c r="R464" s="27">
        <f t="shared" si="281"/>
        <v>2.3751608433332988E-2</v>
      </c>
      <c r="S464" s="98">
        <f t="shared" si="282"/>
        <v>0</v>
      </c>
      <c r="T464" s="17">
        <f t="shared" si="309"/>
        <v>282.54968607650142</v>
      </c>
      <c r="U464" s="17">
        <f t="shared" si="283"/>
        <v>7.8486023910139285E-2</v>
      </c>
      <c r="V464" s="17">
        <f t="shared" si="284"/>
        <v>81.230500841998818</v>
      </c>
      <c r="W464" s="17">
        <f t="shared" si="285"/>
        <v>77.981280808318857</v>
      </c>
      <c r="X464" s="17">
        <f t="shared" si="285"/>
        <v>74.862029575986099</v>
      </c>
      <c r="Y464" s="17">
        <f t="shared" si="286"/>
        <v>74.113409280226236</v>
      </c>
      <c r="Z464" s="17">
        <f>Y464/3600</f>
        <v>2.0587058133396178E-2</v>
      </c>
      <c r="AA464" s="17">
        <f>0.96*Y464</f>
        <v>71.148872909017186</v>
      </c>
      <c r="AB464" s="17">
        <f t="shared" si="287"/>
        <v>68.302917992656489</v>
      </c>
      <c r="AC464" s="17">
        <f t="shared" si="288"/>
        <v>64.887772093023656</v>
      </c>
      <c r="AD464" s="17">
        <f t="shared" si="289"/>
        <v>64.887772093023656</v>
      </c>
      <c r="AE464" s="17">
        <f t="shared" si="310"/>
        <v>1.8024381136951016E-2</v>
      </c>
      <c r="AF464" s="17">
        <f>T464-AD464</f>
        <v>217.66191398347775</v>
      </c>
      <c r="AG464" s="17">
        <f t="shared" si="290"/>
        <v>6.0461642773188259E-2</v>
      </c>
      <c r="AH464" s="28">
        <f>0.5*'Ducati Panigale 1199 data'!$C$8*'WLTP class 3 v5'!F464^2</f>
        <v>0</v>
      </c>
      <c r="AI464" s="17">
        <f t="shared" si="291"/>
        <v>0</v>
      </c>
      <c r="AJ464" s="17" t="str">
        <f>IF(N464&lt;0, AI464, "0")</f>
        <v>0</v>
      </c>
      <c r="AK464" s="98">
        <f>AK463+AJ464</f>
        <v>928.96424228395074</v>
      </c>
      <c r="AL464" s="105">
        <f t="shared" si="292"/>
        <v>0.258045622856653</v>
      </c>
      <c r="AM464" s="98">
        <f>IF(N464 &gt; 0, AI464, )</f>
        <v>0</v>
      </c>
      <c r="AN464" s="98">
        <f t="shared" si="311"/>
        <v>2762.2832916666684</v>
      </c>
      <c r="AO464" s="98">
        <f t="shared" si="293"/>
        <v>0.76730091435185233</v>
      </c>
      <c r="AP464" s="27">
        <f t="shared" si="294"/>
        <v>0</v>
      </c>
      <c r="AQ464" s="27">
        <f t="shared" si="295"/>
        <v>0</v>
      </c>
      <c r="AR464" s="27">
        <f t="shared" si="296"/>
        <v>0</v>
      </c>
      <c r="AS464" s="27">
        <f t="shared" si="297"/>
        <v>0</v>
      </c>
      <c r="AT464" s="27">
        <f t="shared" si="274"/>
        <v>0</v>
      </c>
      <c r="AU464" s="27">
        <f t="shared" si="274"/>
        <v>0</v>
      </c>
      <c r="AV464" s="27">
        <f t="shared" si="298"/>
        <v>0</v>
      </c>
      <c r="AW464" s="27">
        <f t="shared" si="299"/>
        <v>0</v>
      </c>
      <c r="AX464" s="27">
        <f t="shared" si="300"/>
        <v>0</v>
      </c>
      <c r="AY464" s="27">
        <f>AN464-AW464</f>
        <v>2762.2832916666684</v>
      </c>
      <c r="AZ464" s="110">
        <f t="shared" si="301"/>
        <v>0.76730091435185233</v>
      </c>
      <c r="BB464" s="65">
        <v>0</v>
      </c>
      <c r="BC464" s="83">
        <f t="shared" si="302"/>
        <v>0</v>
      </c>
      <c r="BD464" s="83">
        <f t="shared" si="303"/>
        <v>0</v>
      </c>
      <c r="BE464" s="83">
        <f t="shared" si="304"/>
        <v>0</v>
      </c>
      <c r="BF464" s="83">
        <f t="shared" si="305"/>
        <v>0</v>
      </c>
      <c r="BG464" s="83">
        <f t="shared" si="306"/>
        <v>0</v>
      </c>
    </row>
    <row r="465" spans="2:59">
      <c r="B465" s="9" t="s">
        <v>32</v>
      </c>
      <c r="C465" s="9">
        <v>454</v>
      </c>
      <c r="D465" s="9">
        <v>454</v>
      </c>
      <c r="E465" s="18">
        <v>0</v>
      </c>
      <c r="F465" s="66">
        <f t="shared" si="275"/>
        <v>0</v>
      </c>
      <c r="G465" s="17">
        <f t="shared" si="307"/>
        <v>0</v>
      </c>
      <c r="H465" s="17">
        <f t="shared" si="276"/>
        <v>227.5</v>
      </c>
      <c r="I465" s="28">
        <f>'Ducati Panigale 1199 data'!$C$8*G465</f>
        <v>0</v>
      </c>
      <c r="J465" s="28">
        <f>'Ducati Panigale 1199 data'!$C$8*'Ducati Panigale 1199 data'!$C$15*'Ducati Panigale 1199 data'!$C$10</f>
        <v>54.543600000000005</v>
      </c>
      <c r="K465" s="28">
        <f>(0.5*'Ducati Panigale 1199 data'!$C$12)*'Ducati Panigale 1199 data'!$C$14*'Ducati Panigale 1199 data'!$C$11*F465^2</f>
        <v>0</v>
      </c>
      <c r="L465" s="28">
        <f t="shared" si="277"/>
        <v>54.543600000000005</v>
      </c>
      <c r="M465" s="28">
        <f t="shared" si="273"/>
        <v>0</v>
      </c>
      <c r="N465" s="17">
        <f t="shared" si="278"/>
        <v>0</v>
      </c>
      <c r="O465" s="105">
        <f t="shared" si="279"/>
        <v>0</v>
      </c>
      <c r="P465" s="105">
        <f t="shared" si="280"/>
        <v>0</v>
      </c>
      <c r="Q465" s="105">
        <f t="shared" si="308"/>
        <v>85.505790359998755</v>
      </c>
      <c r="R465" s="27">
        <f t="shared" si="281"/>
        <v>2.3751608433332988E-2</v>
      </c>
      <c r="S465" s="98">
        <f t="shared" si="282"/>
        <v>0</v>
      </c>
      <c r="T465" s="17">
        <f t="shared" si="309"/>
        <v>282.54968607650142</v>
      </c>
      <c r="U465" s="17">
        <f t="shared" si="283"/>
        <v>7.8486023910139285E-2</v>
      </c>
      <c r="V465" s="17">
        <f t="shared" si="284"/>
        <v>81.230500841998818</v>
      </c>
      <c r="W465" s="17">
        <f t="shared" si="285"/>
        <v>77.981280808318857</v>
      </c>
      <c r="X465" s="17">
        <f t="shared" si="285"/>
        <v>74.862029575986099</v>
      </c>
      <c r="Y465" s="17">
        <f t="shared" si="286"/>
        <v>74.113409280226236</v>
      </c>
      <c r="Z465" s="17">
        <f>Y465/3600</f>
        <v>2.0587058133396178E-2</v>
      </c>
      <c r="AA465" s="17">
        <f>0.96*Y465</f>
        <v>71.148872909017186</v>
      </c>
      <c r="AB465" s="17">
        <f t="shared" si="287"/>
        <v>68.302917992656489</v>
      </c>
      <c r="AC465" s="17">
        <f t="shared" si="288"/>
        <v>64.887772093023656</v>
      </c>
      <c r="AD465" s="17">
        <f t="shared" si="289"/>
        <v>64.887772093023656</v>
      </c>
      <c r="AE465" s="17">
        <f t="shared" si="310"/>
        <v>1.8024381136951016E-2</v>
      </c>
      <c r="AF465" s="17">
        <f>T465-AD465</f>
        <v>217.66191398347775</v>
      </c>
      <c r="AG465" s="17">
        <f t="shared" si="290"/>
        <v>6.0461642773188259E-2</v>
      </c>
      <c r="AH465" s="28">
        <f>0.5*'Ducati Panigale 1199 data'!$C$8*'WLTP class 3 v5'!F465^2</f>
        <v>0</v>
      </c>
      <c r="AI465" s="17">
        <f t="shared" si="291"/>
        <v>0</v>
      </c>
      <c r="AJ465" s="17" t="str">
        <f>IF(N465&lt;0, AI465, "0")</f>
        <v>0</v>
      </c>
      <c r="AK465" s="98">
        <f>AK464+AJ465</f>
        <v>928.96424228395074</v>
      </c>
      <c r="AL465" s="105">
        <f t="shared" si="292"/>
        <v>0.258045622856653</v>
      </c>
      <c r="AM465" s="98">
        <f>IF(N465 &gt; 0, AI465, )</f>
        <v>0</v>
      </c>
      <c r="AN465" s="98">
        <f t="shared" si="311"/>
        <v>2762.2832916666684</v>
      </c>
      <c r="AO465" s="98">
        <f t="shared" si="293"/>
        <v>0.76730091435185233</v>
      </c>
      <c r="AP465" s="27">
        <f t="shared" si="294"/>
        <v>0</v>
      </c>
      <c r="AQ465" s="27">
        <f t="shared" si="295"/>
        <v>0</v>
      </c>
      <c r="AR465" s="27">
        <f t="shared" si="296"/>
        <v>0</v>
      </c>
      <c r="AS465" s="27">
        <f t="shared" si="297"/>
        <v>0</v>
      </c>
      <c r="AT465" s="27">
        <f t="shared" si="274"/>
        <v>0</v>
      </c>
      <c r="AU465" s="27">
        <f t="shared" si="274"/>
        <v>0</v>
      </c>
      <c r="AV465" s="27">
        <f t="shared" si="298"/>
        <v>0</v>
      </c>
      <c r="AW465" s="27">
        <f t="shared" si="299"/>
        <v>0</v>
      </c>
      <c r="AX465" s="27">
        <f t="shared" si="300"/>
        <v>0</v>
      </c>
      <c r="AY465" s="27">
        <f>AN465-AW465</f>
        <v>2762.2832916666684</v>
      </c>
      <c r="AZ465" s="110">
        <f t="shared" si="301"/>
        <v>0.76730091435185233</v>
      </c>
      <c r="BB465" s="65">
        <v>0</v>
      </c>
      <c r="BC465" s="83">
        <f t="shared" si="302"/>
        <v>0</v>
      </c>
      <c r="BD465" s="83">
        <f t="shared" si="303"/>
        <v>0</v>
      </c>
      <c r="BE465" s="83">
        <f t="shared" si="304"/>
        <v>0</v>
      </c>
      <c r="BF465" s="83">
        <f t="shared" si="305"/>
        <v>0</v>
      </c>
      <c r="BG465" s="83">
        <f t="shared" si="306"/>
        <v>0</v>
      </c>
    </row>
    <row r="466" spans="2:59">
      <c r="B466" s="9" t="s">
        <v>32</v>
      </c>
      <c r="C466" s="9">
        <v>455</v>
      </c>
      <c r="D466" s="9">
        <v>455</v>
      </c>
      <c r="E466" s="18">
        <v>0</v>
      </c>
      <c r="F466" s="66">
        <f t="shared" si="275"/>
        <v>0</v>
      </c>
      <c r="G466" s="17">
        <f t="shared" si="307"/>
        <v>0</v>
      </c>
      <c r="H466" s="17">
        <f t="shared" si="276"/>
        <v>228</v>
      </c>
      <c r="I466" s="28">
        <f>'Ducati Panigale 1199 data'!$C$8*G466</f>
        <v>0</v>
      </c>
      <c r="J466" s="28">
        <f>'Ducati Panigale 1199 data'!$C$8*'Ducati Panigale 1199 data'!$C$15*'Ducati Panigale 1199 data'!$C$10</f>
        <v>54.543600000000005</v>
      </c>
      <c r="K466" s="28">
        <f>(0.5*'Ducati Panigale 1199 data'!$C$12)*'Ducati Panigale 1199 data'!$C$14*'Ducati Panigale 1199 data'!$C$11*F466^2</f>
        <v>0</v>
      </c>
      <c r="L466" s="28">
        <f t="shared" si="277"/>
        <v>54.543600000000005</v>
      </c>
      <c r="M466" s="28">
        <f t="shared" si="273"/>
        <v>0</v>
      </c>
      <c r="N466" s="17">
        <f t="shared" si="278"/>
        <v>0</v>
      </c>
      <c r="O466" s="105">
        <f t="shared" si="279"/>
        <v>0</v>
      </c>
      <c r="P466" s="105">
        <f t="shared" si="280"/>
        <v>0</v>
      </c>
      <c r="Q466" s="105">
        <f t="shared" si="308"/>
        <v>85.505790359998755</v>
      </c>
      <c r="R466" s="27">
        <f t="shared" si="281"/>
        <v>2.3751608433332988E-2</v>
      </c>
      <c r="S466" s="98">
        <f t="shared" si="282"/>
        <v>0</v>
      </c>
      <c r="T466" s="17">
        <f t="shared" si="309"/>
        <v>282.54968607650142</v>
      </c>
      <c r="U466" s="17">
        <f t="shared" si="283"/>
        <v>7.8486023910139285E-2</v>
      </c>
      <c r="V466" s="17">
        <f t="shared" si="284"/>
        <v>81.230500841998818</v>
      </c>
      <c r="W466" s="17">
        <f t="shared" si="285"/>
        <v>77.981280808318857</v>
      </c>
      <c r="X466" s="17">
        <f t="shared" si="285"/>
        <v>74.862029575986099</v>
      </c>
      <c r="Y466" s="17">
        <f t="shared" si="286"/>
        <v>74.113409280226236</v>
      </c>
      <c r="Z466" s="17">
        <f>Y466/3600</f>
        <v>2.0587058133396178E-2</v>
      </c>
      <c r="AA466" s="17">
        <f>0.96*Y466</f>
        <v>71.148872909017186</v>
      </c>
      <c r="AB466" s="17">
        <f t="shared" si="287"/>
        <v>68.302917992656489</v>
      </c>
      <c r="AC466" s="17">
        <f t="shared" si="288"/>
        <v>64.887772093023656</v>
      </c>
      <c r="AD466" s="17">
        <f t="shared" si="289"/>
        <v>64.887772093023656</v>
      </c>
      <c r="AE466" s="17">
        <f t="shared" si="310"/>
        <v>1.8024381136951016E-2</v>
      </c>
      <c r="AF466" s="17">
        <f>T466-AD466</f>
        <v>217.66191398347775</v>
      </c>
      <c r="AG466" s="17">
        <f t="shared" si="290"/>
        <v>6.0461642773188259E-2</v>
      </c>
      <c r="AH466" s="28">
        <f>0.5*'Ducati Panigale 1199 data'!$C$8*'WLTP class 3 v5'!F466^2</f>
        <v>0</v>
      </c>
      <c r="AI466" s="17">
        <f t="shared" si="291"/>
        <v>0</v>
      </c>
      <c r="AJ466" s="17" t="str">
        <f>IF(N466&lt;0, AI466, "0")</f>
        <v>0</v>
      </c>
      <c r="AK466" s="98">
        <f>AK465+AJ466</f>
        <v>928.96424228395074</v>
      </c>
      <c r="AL466" s="105">
        <f t="shared" si="292"/>
        <v>0.258045622856653</v>
      </c>
      <c r="AM466" s="98">
        <f>IF(N466 &gt; 0, AI466, )</f>
        <v>0</v>
      </c>
      <c r="AN466" s="98">
        <f t="shared" si="311"/>
        <v>2762.2832916666684</v>
      </c>
      <c r="AO466" s="98">
        <f t="shared" si="293"/>
        <v>0.76730091435185233</v>
      </c>
      <c r="AP466" s="27">
        <f t="shared" si="294"/>
        <v>0</v>
      </c>
      <c r="AQ466" s="27">
        <f t="shared" si="295"/>
        <v>0</v>
      </c>
      <c r="AR466" s="27">
        <f t="shared" si="296"/>
        <v>0</v>
      </c>
      <c r="AS466" s="27">
        <f t="shared" si="297"/>
        <v>0</v>
      </c>
      <c r="AT466" s="27">
        <f t="shared" si="274"/>
        <v>0</v>
      </c>
      <c r="AU466" s="27">
        <f t="shared" si="274"/>
        <v>0</v>
      </c>
      <c r="AV466" s="27">
        <f t="shared" si="298"/>
        <v>0</v>
      </c>
      <c r="AW466" s="27">
        <f t="shared" si="299"/>
        <v>0</v>
      </c>
      <c r="AX466" s="27">
        <f t="shared" si="300"/>
        <v>0</v>
      </c>
      <c r="AY466" s="27">
        <f>AN466-AW466</f>
        <v>2762.2832916666684</v>
      </c>
      <c r="AZ466" s="110">
        <f t="shared" si="301"/>
        <v>0.76730091435185233</v>
      </c>
      <c r="BB466" s="65">
        <v>0</v>
      </c>
      <c r="BC466" s="83">
        <f t="shared" si="302"/>
        <v>0</v>
      </c>
      <c r="BD466" s="83">
        <f t="shared" si="303"/>
        <v>0</v>
      </c>
      <c r="BE466" s="83">
        <f t="shared" si="304"/>
        <v>0</v>
      </c>
      <c r="BF466" s="83">
        <f t="shared" si="305"/>
        <v>0</v>
      </c>
      <c r="BG466" s="83">
        <f t="shared" si="306"/>
        <v>0</v>
      </c>
    </row>
    <row r="467" spans="2:59">
      <c r="B467" s="9" t="s">
        <v>32</v>
      </c>
      <c r="C467" s="9">
        <v>456</v>
      </c>
      <c r="D467" s="9">
        <v>456</v>
      </c>
      <c r="E467" s="18">
        <v>0</v>
      </c>
      <c r="F467" s="66">
        <f t="shared" si="275"/>
        <v>0</v>
      </c>
      <c r="G467" s="17">
        <f t="shared" si="307"/>
        <v>0</v>
      </c>
      <c r="H467" s="17">
        <f t="shared" si="276"/>
        <v>228.5</v>
      </c>
      <c r="I467" s="28">
        <f>'Ducati Panigale 1199 data'!$C$8*G467</f>
        <v>0</v>
      </c>
      <c r="J467" s="28">
        <f>'Ducati Panigale 1199 data'!$C$8*'Ducati Panigale 1199 data'!$C$15*'Ducati Panigale 1199 data'!$C$10</f>
        <v>54.543600000000005</v>
      </c>
      <c r="K467" s="28">
        <f>(0.5*'Ducati Panigale 1199 data'!$C$12)*'Ducati Panigale 1199 data'!$C$14*'Ducati Panigale 1199 data'!$C$11*F467^2</f>
        <v>0</v>
      </c>
      <c r="L467" s="28">
        <f t="shared" si="277"/>
        <v>54.543600000000005</v>
      </c>
      <c r="M467" s="28">
        <f t="shared" si="273"/>
        <v>0</v>
      </c>
      <c r="N467" s="17">
        <f t="shared" si="278"/>
        <v>0</v>
      </c>
      <c r="O467" s="105">
        <f t="shared" si="279"/>
        <v>0</v>
      </c>
      <c r="P467" s="105">
        <f t="shared" si="280"/>
        <v>0</v>
      </c>
      <c r="Q467" s="105">
        <f t="shared" si="308"/>
        <v>85.505790359998755</v>
      </c>
      <c r="R467" s="27">
        <f t="shared" si="281"/>
        <v>2.3751608433332988E-2</v>
      </c>
      <c r="S467" s="98">
        <f t="shared" si="282"/>
        <v>0</v>
      </c>
      <c r="T467" s="17">
        <f t="shared" si="309"/>
        <v>282.54968607650142</v>
      </c>
      <c r="U467" s="17">
        <f t="shared" si="283"/>
        <v>7.8486023910139285E-2</v>
      </c>
      <c r="V467" s="17">
        <f t="shared" si="284"/>
        <v>81.230500841998818</v>
      </c>
      <c r="W467" s="17">
        <f t="shared" si="285"/>
        <v>77.981280808318857</v>
      </c>
      <c r="X467" s="17">
        <f t="shared" si="285"/>
        <v>74.862029575986099</v>
      </c>
      <c r="Y467" s="17">
        <f t="shared" si="286"/>
        <v>74.113409280226236</v>
      </c>
      <c r="Z467" s="17">
        <f>Y467/3600</f>
        <v>2.0587058133396178E-2</v>
      </c>
      <c r="AA467" s="17">
        <f>0.96*Y467</f>
        <v>71.148872909017186</v>
      </c>
      <c r="AB467" s="17">
        <f t="shared" si="287"/>
        <v>68.302917992656489</v>
      </c>
      <c r="AC467" s="17">
        <f t="shared" si="288"/>
        <v>64.887772093023656</v>
      </c>
      <c r="AD467" s="17">
        <f t="shared" si="289"/>
        <v>64.887772093023656</v>
      </c>
      <c r="AE467" s="17">
        <f t="shared" si="310"/>
        <v>1.8024381136951016E-2</v>
      </c>
      <c r="AF467" s="17">
        <f>T467-AD467</f>
        <v>217.66191398347775</v>
      </c>
      <c r="AG467" s="17">
        <f t="shared" si="290"/>
        <v>6.0461642773188259E-2</v>
      </c>
      <c r="AH467" s="28">
        <f>0.5*'Ducati Panigale 1199 data'!$C$8*'WLTP class 3 v5'!F467^2</f>
        <v>0</v>
      </c>
      <c r="AI467" s="17">
        <f t="shared" si="291"/>
        <v>0</v>
      </c>
      <c r="AJ467" s="17" t="str">
        <f>IF(N467&lt;0, AI467, "0")</f>
        <v>0</v>
      </c>
      <c r="AK467" s="98">
        <f>AK466+AJ467</f>
        <v>928.96424228395074</v>
      </c>
      <c r="AL467" s="105">
        <f t="shared" si="292"/>
        <v>0.258045622856653</v>
      </c>
      <c r="AM467" s="98">
        <f>IF(N467 &gt; 0, AI467, )</f>
        <v>0</v>
      </c>
      <c r="AN467" s="98">
        <f t="shared" si="311"/>
        <v>2762.2832916666684</v>
      </c>
      <c r="AO467" s="98">
        <f t="shared" si="293"/>
        <v>0.76730091435185233</v>
      </c>
      <c r="AP467" s="27">
        <f t="shared" si="294"/>
        <v>0</v>
      </c>
      <c r="AQ467" s="27">
        <f t="shared" si="295"/>
        <v>0</v>
      </c>
      <c r="AR467" s="27">
        <f t="shared" si="296"/>
        <v>0</v>
      </c>
      <c r="AS467" s="27">
        <f t="shared" si="297"/>
        <v>0</v>
      </c>
      <c r="AT467" s="27">
        <f t="shared" si="274"/>
        <v>0</v>
      </c>
      <c r="AU467" s="27">
        <f t="shared" si="274"/>
        <v>0</v>
      </c>
      <c r="AV467" s="27">
        <f t="shared" si="298"/>
        <v>0</v>
      </c>
      <c r="AW467" s="27">
        <f t="shared" si="299"/>
        <v>0</v>
      </c>
      <c r="AX467" s="27">
        <f t="shared" si="300"/>
        <v>0</v>
      </c>
      <c r="AY467" s="27">
        <f>AN467-AW467</f>
        <v>2762.2832916666684</v>
      </c>
      <c r="AZ467" s="110">
        <f t="shared" si="301"/>
        <v>0.76730091435185233</v>
      </c>
      <c r="BB467" s="65">
        <v>0</v>
      </c>
      <c r="BC467" s="83">
        <f t="shared" si="302"/>
        <v>0</v>
      </c>
      <c r="BD467" s="83">
        <f t="shared" si="303"/>
        <v>0</v>
      </c>
      <c r="BE467" s="83">
        <f t="shared" si="304"/>
        <v>0</v>
      </c>
      <c r="BF467" s="83">
        <f t="shared" si="305"/>
        <v>0</v>
      </c>
      <c r="BG467" s="83">
        <f t="shared" si="306"/>
        <v>0</v>
      </c>
    </row>
    <row r="468" spans="2:59">
      <c r="B468" s="9" t="s">
        <v>32</v>
      </c>
      <c r="C468" s="9">
        <v>457</v>
      </c>
      <c r="D468" s="9">
        <v>457</v>
      </c>
      <c r="E468" s="18">
        <v>0</v>
      </c>
      <c r="F468" s="66">
        <f t="shared" si="275"/>
        <v>0</v>
      </c>
      <c r="G468" s="17">
        <f t="shared" si="307"/>
        <v>0</v>
      </c>
      <c r="H468" s="17">
        <f t="shared" si="276"/>
        <v>229</v>
      </c>
      <c r="I468" s="28">
        <f>'Ducati Panigale 1199 data'!$C$8*G468</f>
        <v>0</v>
      </c>
      <c r="J468" s="28">
        <f>'Ducati Panigale 1199 data'!$C$8*'Ducati Panigale 1199 data'!$C$15*'Ducati Panigale 1199 data'!$C$10</f>
        <v>54.543600000000005</v>
      </c>
      <c r="K468" s="28">
        <f>(0.5*'Ducati Panigale 1199 data'!$C$12)*'Ducati Panigale 1199 data'!$C$14*'Ducati Panigale 1199 data'!$C$11*F468^2</f>
        <v>0</v>
      </c>
      <c r="L468" s="28">
        <f t="shared" si="277"/>
        <v>54.543600000000005</v>
      </c>
      <c r="M468" s="28">
        <f t="shared" si="273"/>
        <v>0</v>
      </c>
      <c r="N468" s="17">
        <f t="shared" si="278"/>
        <v>0</v>
      </c>
      <c r="O468" s="105">
        <f t="shared" si="279"/>
        <v>0</v>
      </c>
      <c r="P468" s="105">
        <f t="shared" si="280"/>
        <v>0</v>
      </c>
      <c r="Q468" s="105">
        <f t="shared" si="308"/>
        <v>85.505790359998755</v>
      </c>
      <c r="R468" s="27">
        <f t="shared" si="281"/>
        <v>2.3751608433332988E-2</v>
      </c>
      <c r="S468" s="98">
        <f t="shared" si="282"/>
        <v>0</v>
      </c>
      <c r="T468" s="17">
        <f t="shared" si="309"/>
        <v>282.54968607650142</v>
      </c>
      <c r="U468" s="17">
        <f t="shared" si="283"/>
        <v>7.8486023910139285E-2</v>
      </c>
      <c r="V468" s="17">
        <f t="shared" si="284"/>
        <v>81.230500841998818</v>
      </c>
      <c r="W468" s="17">
        <f t="shared" si="285"/>
        <v>77.981280808318857</v>
      </c>
      <c r="X468" s="17">
        <f t="shared" si="285"/>
        <v>74.862029575986099</v>
      </c>
      <c r="Y468" s="17">
        <f t="shared" si="286"/>
        <v>74.113409280226236</v>
      </c>
      <c r="Z468" s="17">
        <f>Y468/3600</f>
        <v>2.0587058133396178E-2</v>
      </c>
      <c r="AA468" s="17">
        <f>0.96*Y468</f>
        <v>71.148872909017186</v>
      </c>
      <c r="AB468" s="17">
        <f t="shared" si="287"/>
        <v>68.302917992656489</v>
      </c>
      <c r="AC468" s="17">
        <f t="shared" si="288"/>
        <v>64.887772093023656</v>
      </c>
      <c r="AD468" s="17">
        <f t="shared" si="289"/>
        <v>64.887772093023656</v>
      </c>
      <c r="AE468" s="17">
        <f t="shared" si="310"/>
        <v>1.8024381136951016E-2</v>
      </c>
      <c r="AF468" s="17">
        <f>T468-AD468</f>
        <v>217.66191398347775</v>
      </c>
      <c r="AG468" s="17">
        <f t="shared" si="290"/>
        <v>6.0461642773188259E-2</v>
      </c>
      <c r="AH468" s="28">
        <f>0.5*'Ducati Panigale 1199 data'!$C$8*'WLTP class 3 v5'!F468^2</f>
        <v>0</v>
      </c>
      <c r="AI468" s="17">
        <f t="shared" si="291"/>
        <v>0</v>
      </c>
      <c r="AJ468" s="17" t="str">
        <f>IF(N468&lt;0, AI468, "0")</f>
        <v>0</v>
      </c>
      <c r="AK468" s="98">
        <f>AK467+AJ468</f>
        <v>928.96424228395074</v>
      </c>
      <c r="AL468" s="105">
        <f t="shared" si="292"/>
        <v>0.258045622856653</v>
      </c>
      <c r="AM468" s="98">
        <f>IF(N468 &gt; 0, AI468, )</f>
        <v>0</v>
      </c>
      <c r="AN468" s="98">
        <f t="shared" si="311"/>
        <v>2762.2832916666684</v>
      </c>
      <c r="AO468" s="98">
        <f t="shared" si="293"/>
        <v>0.76730091435185233</v>
      </c>
      <c r="AP468" s="27">
        <f t="shared" si="294"/>
        <v>0</v>
      </c>
      <c r="AQ468" s="27">
        <f t="shared" si="295"/>
        <v>0</v>
      </c>
      <c r="AR468" s="27">
        <f t="shared" si="296"/>
        <v>0</v>
      </c>
      <c r="AS468" s="27">
        <f t="shared" si="297"/>
        <v>0</v>
      </c>
      <c r="AT468" s="27">
        <f t="shared" si="274"/>
        <v>0</v>
      </c>
      <c r="AU468" s="27">
        <f t="shared" si="274"/>
        <v>0</v>
      </c>
      <c r="AV468" s="27">
        <f t="shared" si="298"/>
        <v>0</v>
      </c>
      <c r="AW468" s="27">
        <f t="shared" si="299"/>
        <v>0</v>
      </c>
      <c r="AX468" s="27">
        <f t="shared" si="300"/>
        <v>0</v>
      </c>
      <c r="AY468" s="27">
        <f>AN468-AW468</f>
        <v>2762.2832916666684</v>
      </c>
      <c r="AZ468" s="110">
        <f t="shared" si="301"/>
        <v>0.76730091435185233</v>
      </c>
      <c r="BB468" s="65">
        <v>0</v>
      </c>
      <c r="BC468" s="83">
        <f t="shared" si="302"/>
        <v>0</v>
      </c>
      <c r="BD468" s="83">
        <f t="shared" si="303"/>
        <v>0</v>
      </c>
      <c r="BE468" s="83">
        <f t="shared" si="304"/>
        <v>0</v>
      </c>
      <c r="BF468" s="83">
        <f t="shared" si="305"/>
        <v>0</v>
      </c>
      <c r="BG468" s="83">
        <f t="shared" si="306"/>
        <v>0</v>
      </c>
    </row>
    <row r="469" spans="2:59">
      <c r="B469" s="9" t="s">
        <v>32</v>
      </c>
      <c r="C469" s="9">
        <v>458</v>
      </c>
      <c r="D469" s="9">
        <v>458</v>
      </c>
      <c r="E469" s="18">
        <v>0</v>
      </c>
      <c r="F469" s="66">
        <f t="shared" si="275"/>
        <v>0</v>
      </c>
      <c r="G469" s="17">
        <f t="shared" si="307"/>
        <v>0</v>
      </c>
      <c r="H469" s="17">
        <f t="shared" si="276"/>
        <v>229.5</v>
      </c>
      <c r="I469" s="28">
        <f>'Ducati Panigale 1199 data'!$C$8*G469</f>
        <v>0</v>
      </c>
      <c r="J469" s="28">
        <f>'Ducati Panigale 1199 data'!$C$8*'Ducati Panigale 1199 data'!$C$15*'Ducati Panigale 1199 data'!$C$10</f>
        <v>54.543600000000005</v>
      </c>
      <c r="K469" s="28">
        <f>(0.5*'Ducati Panigale 1199 data'!$C$12)*'Ducati Panigale 1199 data'!$C$14*'Ducati Panigale 1199 data'!$C$11*F469^2</f>
        <v>0</v>
      </c>
      <c r="L469" s="28">
        <f t="shared" si="277"/>
        <v>54.543600000000005</v>
      </c>
      <c r="M469" s="28">
        <f t="shared" si="273"/>
        <v>0</v>
      </c>
      <c r="N469" s="17">
        <f t="shared" si="278"/>
        <v>0</v>
      </c>
      <c r="O469" s="105">
        <f t="shared" si="279"/>
        <v>0</v>
      </c>
      <c r="P469" s="105">
        <f t="shared" si="280"/>
        <v>0</v>
      </c>
      <c r="Q469" s="105">
        <f t="shared" si="308"/>
        <v>85.505790359998755</v>
      </c>
      <c r="R469" s="27">
        <f t="shared" si="281"/>
        <v>2.3751608433332988E-2</v>
      </c>
      <c r="S469" s="98">
        <f t="shared" si="282"/>
        <v>0</v>
      </c>
      <c r="T469" s="17">
        <f t="shared" si="309"/>
        <v>282.54968607650142</v>
      </c>
      <c r="U469" s="17">
        <f t="shared" si="283"/>
        <v>7.8486023910139285E-2</v>
      </c>
      <c r="V469" s="17">
        <f t="shared" si="284"/>
        <v>81.230500841998818</v>
      </c>
      <c r="W469" s="17">
        <f t="shared" si="285"/>
        <v>77.981280808318857</v>
      </c>
      <c r="X469" s="17">
        <f t="shared" si="285"/>
        <v>74.862029575986099</v>
      </c>
      <c r="Y469" s="17">
        <f t="shared" si="286"/>
        <v>74.113409280226236</v>
      </c>
      <c r="Z469" s="17">
        <f>Y469/3600</f>
        <v>2.0587058133396178E-2</v>
      </c>
      <c r="AA469" s="17">
        <f>0.96*Y469</f>
        <v>71.148872909017186</v>
      </c>
      <c r="AB469" s="17">
        <f t="shared" si="287"/>
        <v>68.302917992656489</v>
      </c>
      <c r="AC469" s="17">
        <f t="shared" si="288"/>
        <v>64.887772093023656</v>
      </c>
      <c r="AD469" s="17">
        <f t="shared" si="289"/>
        <v>64.887772093023656</v>
      </c>
      <c r="AE469" s="17">
        <f t="shared" si="310"/>
        <v>1.8024381136951016E-2</v>
      </c>
      <c r="AF469" s="17">
        <f>T469-AD469</f>
        <v>217.66191398347775</v>
      </c>
      <c r="AG469" s="17">
        <f t="shared" si="290"/>
        <v>6.0461642773188259E-2</v>
      </c>
      <c r="AH469" s="28">
        <f>0.5*'Ducati Panigale 1199 data'!$C$8*'WLTP class 3 v5'!F469^2</f>
        <v>0</v>
      </c>
      <c r="AI469" s="17">
        <f t="shared" si="291"/>
        <v>0</v>
      </c>
      <c r="AJ469" s="17" t="str">
        <f>IF(N469&lt;0, AI469, "0")</f>
        <v>0</v>
      </c>
      <c r="AK469" s="98">
        <f>AK468+AJ469</f>
        <v>928.96424228395074</v>
      </c>
      <c r="AL469" s="105">
        <f t="shared" si="292"/>
        <v>0.258045622856653</v>
      </c>
      <c r="AM469" s="98">
        <f>IF(N469 &gt; 0, AI469, )</f>
        <v>0</v>
      </c>
      <c r="AN469" s="98">
        <f t="shared" si="311"/>
        <v>2762.2832916666684</v>
      </c>
      <c r="AO469" s="98">
        <f t="shared" si="293"/>
        <v>0.76730091435185233</v>
      </c>
      <c r="AP469" s="27">
        <f t="shared" si="294"/>
        <v>0</v>
      </c>
      <c r="AQ469" s="27">
        <f t="shared" si="295"/>
        <v>0</v>
      </c>
      <c r="AR469" s="27">
        <f t="shared" si="296"/>
        <v>0</v>
      </c>
      <c r="AS469" s="27">
        <f t="shared" si="297"/>
        <v>0</v>
      </c>
      <c r="AT469" s="27">
        <f t="shared" si="274"/>
        <v>0</v>
      </c>
      <c r="AU469" s="27">
        <f t="shared" si="274"/>
        <v>0</v>
      </c>
      <c r="AV469" s="27">
        <f t="shared" si="298"/>
        <v>0</v>
      </c>
      <c r="AW469" s="27">
        <f t="shared" si="299"/>
        <v>0</v>
      </c>
      <c r="AX469" s="27">
        <f t="shared" si="300"/>
        <v>0</v>
      </c>
      <c r="AY469" s="27">
        <f>AN469-AW469</f>
        <v>2762.2832916666684</v>
      </c>
      <c r="AZ469" s="110">
        <f t="shared" si="301"/>
        <v>0.76730091435185233</v>
      </c>
      <c r="BB469" s="65">
        <v>0</v>
      </c>
      <c r="BC469" s="83">
        <f t="shared" si="302"/>
        <v>0</v>
      </c>
      <c r="BD469" s="83">
        <f t="shared" si="303"/>
        <v>0</v>
      </c>
      <c r="BE469" s="83">
        <f t="shared" si="304"/>
        <v>0</v>
      </c>
      <c r="BF469" s="83">
        <f t="shared" si="305"/>
        <v>0</v>
      </c>
      <c r="BG469" s="83">
        <f t="shared" si="306"/>
        <v>0</v>
      </c>
    </row>
    <row r="470" spans="2:59">
      <c r="B470" s="9" t="s">
        <v>32</v>
      </c>
      <c r="C470" s="9">
        <v>459</v>
      </c>
      <c r="D470" s="9">
        <v>459</v>
      </c>
      <c r="E470" s="18">
        <v>0</v>
      </c>
      <c r="F470" s="66">
        <f t="shared" si="275"/>
        <v>0</v>
      </c>
      <c r="G470" s="17">
        <f t="shared" si="307"/>
        <v>0</v>
      </c>
      <c r="H470" s="17">
        <f t="shared" si="276"/>
        <v>230</v>
      </c>
      <c r="I470" s="28">
        <f>'Ducati Panigale 1199 data'!$C$8*G470</f>
        <v>0</v>
      </c>
      <c r="J470" s="28">
        <f>'Ducati Panigale 1199 data'!$C$8*'Ducati Panigale 1199 data'!$C$15*'Ducati Panigale 1199 data'!$C$10</f>
        <v>54.543600000000005</v>
      </c>
      <c r="K470" s="28">
        <f>(0.5*'Ducati Panigale 1199 data'!$C$12)*'Ducati Panigale 1199 data'!$C$14*'Ducati Panigale 1199 data'!$C$11*F470^2</f>
        <v>0</v>
      </c>
      <c r="L470" s="28">
        <f t="shared" si="277"/>
        <v>54.543600000000005</v>
      </c>
      <c r="M470" s="28">
        <f t="shared" si="273"/>
        <v>0</v>
      </c>
      <c r="N470" s="17">
        <f t="shared" si="278"/>
        <v>0</v>
      </c>
      <c r="O470" s="105">
        <f t="shared" si="279"/>
        <v>0</v>
      </c>
      <c r="P470" s="105">
        <f t="shared" si="280"/>
        <v>0</v>
      </c>
      <c r="Q470" s="105">
        <f t="shared" si="308"/>
        <v>85.505790359998755</v>
      </c>
      <c r="R470" s="27">
        <f t="shared" si="281"/>
        <v>2.3751608433332988E-2</v>
      </c>
      <c r="S470" s="98">
        <f t="shared" si="282"/>
        <v>0</v>
      </c>
      <c r="T470" s="17">
        <f t="shared" si="309"/>
        <v>282.54968607650142</v>
      </c>
      <c r="U470" s="17">
        <f t="shared" si="283"/>
        <v>7.8486023910139285E-2</v>
      </c>
      <c r="V470" s="17">
        <f t="shared" si="284"/>
        <v>81.230500841998818</v>
      </c>
      <c r="W470" s="17">
        <f t="shared" si="285"/>
        <v>77.981280808318857</v>
      </c>
      <c r="X470" s="17">
        <f t="shared" si="285"/>
        <v>74.862029575986099</v>
      </c>
      <c r="Y470" s="17">
        <f t="shared" si="286"/>
        <v>74.113409280226236</v>
      </c>
      <c r="Z470" s="17">
        <f>Y470/3600</f>
        <v>2.0587058133396178E-2</v>
      </c>
      <c r="AA470" s="17">
        <f>0.96*Y470</f>
        <v>71.148872909017186</v>
      </c>
      <c r="AB470" s="17">
        <f t="shared" si="287"/>
        <v>68.302917992656489</v>
      </c>
      <c r="AC470" s="17">
        <f t="shared" si="288"/>
        <v>64.887772093023656</v>
      </c>
      <c r="AD470" s="17">
        <f t="shared" si="289"/>
        <v>64.887772093023656</v>
      </c>
      <c r="AE470" s="17">
        <f t="shared" si="310"/>
        <v>1.8024381136951016E-2</v>
      </c>
      <c r="AF470" s="17">
        <f>T470-AD470</f>
        <v>217.66191398347775</v>
      </c>
      <c r="AG470" s="17">
        <f t="shared" si="290"/>
        <v>6.0461642773188259E-2</v>
      </c>
      <c r="AH470" s="28">
        <f>0.5*'Ducati Panigale 1199 data'!$C$8*'WLTP class 3 v5'!F470^2</f>
        <v>0</v>
      </c>
      <c r="AI470" s="17">
        <f t="shared" si="291"/>
        <v>0</v>
      </c>
      <c r="AJ470" s="17" t="str">
        <f>IF(N470&lt;0, AI470, "0")</f>
        <v>0</v>
      </c>
      <c r="AK470" s="98">
        <f>AK469+AJ470</f>
        <v>928.96424228395074</v>
      </c>
      <c r="AL470" s="105">
        <f t="shared" si="292"/>
        <v>0.258045622856653</v>
      </c>
      <c r="AM470" s="98">
        <f>IF(N470 &gt; 0, AI470, )</f>
        <v>0</v>
      </c>
      <c r="AN470" s="98">
        <f t="shared" si="311"/>
        <v>2762.2832916666684</v>
      </c>
      <c r="AO470" s="98">
        <f t="shared" si="293"/>
        <v>0.76730091435185233</v>
      </c>
      <c r="AP470" s="27">
        <f t="shared" si="294"/>
        <v>0</v>
      </c>
      <c r="AQ470" s="27">
        <f t="shared" si="295"/>
        <v>0</v>
      </c>
      <c r="AR470" s="27">
        <f t="shared" si="296"/>
        <v>0</v>
      </c>
      <c r="AS470" s="27">
        <f t="shared" si="297"/>
        <v>0</v>
      </c>
      <c r="AT470" s="27">
        <f t="shared" si="274"/>
        <v>0</v>
      </c>
      <c r="AU470" s="27">
        <f t="shared" si="274"/>
        <v>0</v>
      </c>
      <c r="AV470" s="27">
        <f t="shared" si="298"/>
        <v>0</v>
      </c>
      <c r="AW470" s="27">
        <f t="shared" si="299"/>
        <v>0</v>
      </c>
      <c r="AX470" s="27">
        <f t="shared" si="300"/>
        <v>0</v>
      </c>
      <c r="AY470" s="27">
        <f>AN470-AW470</f>
        <v>2762.2832916666684</v>
      </c>
      <c r="AZ470" s="110">
        <f t="shared" si="301"/>
        <v>0.76730091435185233</v>
      </c>
      <c r="BB470" s="65">
        <v>0</v>
      </c>
      <c r="BC470" s="83">
        <f t="shared" si="302"/>
        <v>0</v>
      </c>
      <c r="BD470" s="83">
        <f t="shared" si="303"/>
        <v>0</v>
      </c>
      <c r="BE470" s="83">
        <f t="shared" si="304"/>
        <v>0</v>
      </c>
      <c r="BF470" s="83">
        <f t="shared" si="305"/>
        <v>0</v>
      </c>
      <c r="BG470" s="83">
        <f t="shared" si="306"/>
        <v>0</v>
      </c>
    </row>
    <row r="471" spans="2:59">
      <c r="B471" s="9" t="s">
        <v>32</v>
      </c>
      <c r="C471" s="9">
        <v>460</v>
      </c>
      <c r="D471" s="9">
        <v>460</v>
      </c>
      <c r="E471" s="18">
        <v>0</v>
      </c>
      <c r="F471" s="66">
        <f t="shared" si="275"/>
        <v>0</v>
      </c>
      <c r="G471" s="17">
        <f t="shared" si="307"/>
        <v>0</v>
      </c>
      <c r="H471" s="17">
        <f t="shared" si="276"/>
        <v>230.5</v>
      </c>
      <c r="I471" s="28">
        <f>'Ducati Panigale 1199 data'!$C$8*G471</f>
        <v>0</v>
      </c>
      <c r="J471" s="28">
        <f>'Ducati Panigale 1199 data'!$C$8*'Ducati Panigale 1199 data'!$C$15*'Ducati Panigale 1199 data'!$C$10</f>
        <v>54.543600000000005</v>
      </c>
      <c r="K471" s="28">
        <f>(0.5*'Ducati Panigale 1199 data'!$C$12)*'Ducati Panigale 1199 data'!$C$14*'Ducati Panigale 1199 data'!$C$11*F471^2</f>
        <v>0</v>
      </c>
      <c r="L471" s="28">
        <f t="shared" si="277"/>
        <v>54.543600000000005</v>
      </c>
      <c r="M471" s="28">
        <f t="shared" si="273"/>
        <v>0</v>
      </c>
      <c r="N471" s="17">
        <f t="shared" si="278"/>
        <v>0</v>
      </c>
      <c r="O471" s="105">
        <f t="shared" si="279"/>
        <v>0</v>
      </c>
      <c r="P471" s="105">
        <f t="shared" si="280"/>
        <v>0</v>
      </c>
      <c r="Q471" s="105">
        <f t="shared" si="308"/>
        <v>85.505790359998755</v>
      </c>
      <c r="R471" s="27">
        <f t="shared" si="281"/>
        <v>2.3751608433332988E-2</v>
      </c>
      <c r="S471" s="98">
        <f t="shared" si="282"/>
        <v>0</v>
      </c>
      <c r="T471" s="17">
        <f t="shared" si="309"/>
        <v>282.54968607650142</v>
      </c>
      <c r="U471" s="17">
        <f t="shared" si="283"/>
        <v>7.8486023910139285E-2</v>
      </c>
      <c r="V471" s="17">
        <f t="shared" si="284"/>
        <v>81.230500841998818</v>
      </c>
      <c r="W471" s="17">
        <f t="shared" si="285"/>
        <v>77.981280808318857</v>
      </c>
      <c r="X471" s="17">
        <f t="shared" si="285"/>
        <v>74.862029575986099</v>
      </c>
      <c r="Y471" s="17">
        <f t="shared" si="286"/>
        <v>74.113409280226236</v>
      </c>
      <c r="Z471" s="17">
        <f>Y471/3600</f>
        <v>2.0587058133396178E-2</v>
      </c>
      <c r="AA471" s="17">
        <f>0.96*Y471</f>
        <v>71.148872909017186</v>
      </c>
      <c r="AB471" s="17">
        <f t="shared" si="287"/>
        <v>68.302917992656489</v>
      </c>
      <c r="AC471" s="17">
        <f t="shared" si="288"/>
        <v>64.887772093023656</v>
      </c>
      <c r="AD471" s="17">
        <f t="shared" si="289"/>
        <v>64.887772093023656</v>
      </c>
      <c r="AE471" s="17">
        <f t="shared" si="310"/>
        <v>1.8024381136951016E-2</v>
      </c>
      <c r="AF471" s="17">
        <f>T471-AD471</f>
        <v>217.66191398347775</v>
      </c>
      <c r="AG471" s="17">
        <f t="shared" si="290"/>
        <v>6.0461642773188259E-2</v>
      </c>
      <c r="AH471" s="28">
        <f>0.5*'Ducati Panigale 1199 data'!$C$8*'WLTP class 3 v5'!F471^2</f>
        <v>0</v>
      </c>
      <c r="AI471" s="17">
        <f t="shared" si="291"/>
        <v>0</v>
      </c>
      <c r="AJ471" s="17" t="str">
        <f>IF(N471&lt;0, AI471, "0")</f>
        <v>0</v>
      </c>
      <c r="AK471" s="98">
        <f>AK470+AJ471</f>
        <v>928.96424228395074</v>
      </c>
      <c r="AL471" s="105">
        <f t="shared" si="292"/>
        <v>0.258045622856653</v>
      </c>
      <c r="AM471" s="98">
        <f>IF(N471 &gt; 0, AI471, )</f>
        <v>0</v>
      </c>
      <c r="AN471" s="98">
        <f t="shared" si="311"/>
        <v>2762.2832916666684</v>
      </c>
      <c r="AO471" s="98">
        <f t="shared" si="293"/>
        <v>0.76730091435185233</v>
      </c>
      <c r="AP471" s="27">
        <f t="shared" si="294"/>
        <v>0</v>
      </c>
      <c r="AQ471" s="27">
        <f t="shared" si="295"/>
        <v>0</v>
      </c>
      <c r="AR471" s="27">
        <f t="shared" si="296"/>
        <v>0</v>
      </c>
      <c r="AS471" s="27">
        <f t="shared" si="297"/>
        <v>0</v>
      </c>
      <c r="AT471" s="27">
        <f t="shared" si="274"/>
        <v>0</v>
      </c>
      <c r="AU471" s="27">
        <f t="shared" si="274"/>
        <v>0</v>
      </c>
      <c r="AV471" s="27">
        <f t="shared" si="298"/>
        <v>0</v>
      </c>
      <c r="AW471" s="27">
        <f t="shared" si="299"/>
        <v>0</v>
      </c>
      <c r="AX471" s="27">
        <f t="shared" si="300"/>
        <v>0</v>
      </c>
      <c r="AY471" s="27">
        <f>AN471-AW471</f>
        <v>2762.2832916666684</v>
      </c>
      <c r="AZ471" s="110">
        <f t="shared" si="301"/>
        <v>0.76730091435185233</v>
      </c>
      <c r="BB471" s="65">
        <v>0</v>
      </c>
      <c r="BC471" s="83">
        <f t="shared" si="302"/>
        <v>0</v>
      </c>
      <c r="BD471" s="83">
        <f t="shared" si="303"/>
        <v>0</v>
      </c>
      <c r="BE471" s="83">
        <f t="shared" si="304"/>
        <v>0</v>
      </c>
      <c r="BF471" s="83">
        <f t="shared" si="305"/>
        <v>0</v>
      </c>
      <c r="BG471" s="83">
        <f t="shared" si="306"/>
        <v>0</v>
      </c>
    </row>
    <row r="472" spans="2:59">
      <c r="B472" s="9" t="s">
        <v>32</v>
      </c>
      <c r="C472" s="9">
        <v>461</v>
      </c>
      <c r="D472" s="9">
        <v>461</v>
      </c>
      <c r="E472" s="18">
        <v>0</v>
      </c>
      <c r="F472" s="66">
        <f t="shared" si="275"/>
        <v>0</v>
      </c>
      <c r="G472" s="17">
        <f t="shared" si="307"/>
        <v>0</v>
      </c>
      <c r="H472" s="17">
        <f t="shared" si="276"/>
        <v>231</v>
      </c>
      <c r="I472" s="28">
        <f>'Ducati Panigale 1199 data'!$C$8*G472</f>
        <v>0</v>
      </c>
      <c r="J472" s="28">
        <f>'Ducati Panigale 1199 data'!$C$8*'Ducati Panigale 1199 data'!$C$15*'Ducati Panigale 1199 data'!$C$10</f>
        <v>54.543600000000005</v>
      </c>
      <c r="K472" s="28">
        <f>(0.5*'Ducati Panigale 1199 data'!$C$12)*'Ducati Panigale 1199 data'!$C$14*'Ducati Panigale 1199 data'!$C$11*F472^2</f>
        <v>0</v>
      </c>
      <c r="L472" s="28">
        <f t="shared" si="277"/>
        <v>54.543600000000005</v>
      </c>
      <c r="M472" s="28">
        <f t="shared" si="273"/>
        <v>0</v>
      </c>
      <c r="N472" s="17">
        <f t="shared" si="278"/>
        <v>0</v>
      </c>
      <c r="O472" s="105">
        <f t="shared" si="279"/>
        <v>0</v>
      </c>
      <c r="P472" s="105">
        <f t="shared" si="280"/>
        <v>0</v>
      </c>
      <c r="Q472" s="105">
        <f t="shared" si="308"/>
        <v>85.505790359998755</v>
      </c>
      <c r="R472" s="27">
        <f t="shared" si="281"/>
        <v>2.3751608433332988E-2</v>
      </c>
      <c r="S472" s="98">
        <f t="shared" si="282"/>
        <v>0</v>
      </c>
      <c r="T472" s="17">
        <f t="shared" si="309"/>
        <v>282.54968607650142</v>
      </c>
      <c r="U472" s="17">
        <f t="shared" si="283"/>
        <v>7.8486023910139285E-2</v>
      </c>
      <c r="V472" s="17">
        <f t="shared" si="284"/>
        <v>81.230500841998818</v>
      </c>
      <c r="W472" s="17">
        <f t="shared" si="285"/>
        <v>77.981280808318857</v>
      </c>
      <c r="X472" s="17">
        <f t="shared" si="285"/>
        <v>74.862029575986099</v>
      </c>
      <c r="Y472" s="17">
        <f t="shared" si="286"/>
        <v>74.113409280226236</v>
      </c>
      <c r="Z472" s="17">
        <f>Y472/3600</f>
        <v>2.0587058133396178E-2</v>
      </c>
      <c r="AA472" s="17">
        <f>0.96*Y472</f>
        <v>71.148872909017186</v>
      </c>
      <c r="AB472" s="17">
        <f t="shared" si="287"/>
        <v>68.302917992656489</v>
      </c>
      <c r="AC472" s="17">
        <f t="shared" si="288"/>
        <v>64.887772093023656</v>
      </c>
      <c r="AD472" s="17">
        <f t="shared" si="289"/>
        <v>64.887772093023656</v>
      </c>
      <c r="AE472" s="17">
        <f t="shared" si="310"/>
        <v>1.8024381136951016E-2</v>
      </c>
      <c r="AF472" s="17">
        <f>T472-AD472</f>
        <v>217.66191398347775</v>
      </c>
      <c r="AG472" s="17">
        <f t="shared" si="290"/>
        <v>6.0461642773188259E-2</v>
      </c>
      <c r="AH472" s="28">
        <f>0.5*'Ducati Panigale 1199 data'!$C$8*'WLTP class 3 v5'!F472^2</f>
        <v>0</v>
      </c>
      <c r="AI472" s="17">
        <f t="shared" si="291"/>
        <v>0</v>
      </c>
      <c r="AJ472" s="17" t="str">
        <f>IF(N472&lt;0, AI472, "0")</f>
        <v>0</v>
      </c>
      <c r="AK472" s="98">
        <f>AK471+AJ472</f>
        <v>928.96424228395074</v>
      </c>
      <c r="AL472" s="105">
        <f t="shared" si="292"/>
        <v>0.258045622856653</v>
      </c>
      <c r="AM472" s="98">
        <f>IF(N472 &gt; 0, AI472, )</f>
        <v>0</v>
      </c>
      <c r="AN472" s="98">
        <f t="shared" si="311"/>
        <v>2762.2832916666684</v>
      </c>
      <c r="AO472" s="98">
        <f t="shared" si="293"/>
        <v>0.76730091435185233</v>
      </c>
      <c r="AP472" s="27">
        <f t="shared" si="294"/>
        <v>0</v>
      </c>
      <c r="AQ472" s="27">
        <f t="shared" si="295"/>
        <v>0</v>
      </c>
      <c r="AR472" s="27">
        <f t="shared" si="296"/>
        <v>0</v>
      </c>
      <c r="AS472" s="27">
        <f t="shared" si="297"/>
        <v>0</v>
      </c>
      <c r="AT472" s="27">
        <f t="shared" si="274"/>
        <v>0</v>
      </c>
      <c r="AU472" s="27">
        <f t="shared" si="274"/>
        <v>0</v>
      </c>
      <c r="AV472" s="27">
        <f t="shared" si="298"/>
        <v>0</v>
      </c>
      <c r="AW472" s="27">
        <f t="shared" si="299"/>
        <v>0</v>
      </c>
      <c r="AX472" s="27">
        <f t="shared" si="300"/>
        <v>0</v>
      </c>
      <c r="AY472" s="27">
        <f>AN472-AW472</f>
        <v>2762.2832916666684</v>
      </c>
      <c r="AZ472" s="110">
        <f t="shared" si="301"/>
        <v>0.76730091435185233</v>
      </c>
      <c r="BB472" s="65">
        <v>0</v>
      </c>
      <c r="BC472" s="83">
        <f t="shared" si="302"/>
        <v>0</v>
      </c>
      <c r="BD472" s="83">
        <f t="shared" si="303"/>
        <v>0</v>
      </c>
      <c r="BE472" s="83">
        <f t="shared" si="304"/>
        <v>0</v>
      </c>
      <c r="BF472" s="83">
        <f t="shared" si="305"/>
        <v>0</v>
      </c>
      <c r="BG472" s="83">
        <f t="shared" si="306"/>
        <v>0</v>
      </c>
    </row>
    <row r="473" spans="2:59">
      <c r="B473" s="9" t="s">
        <v>32</v>
      </c>
      <c r="C473" s="9">
        <v>462</v>
      </c>
      <c r="D473" s="9">
        <v>462</v>
      </c>
      <c r="E473" s="18">
        <v>0</v>
      </c>
      <c r="F473" s="66">
        <f t="shared" si="275"/>
        <v>0</v>
      </c>
      <c r="G473" s="17">
        <f t="shared" si="307"/>
        <v>0</v>
      </c>
      <c r="H473" s="17">
        <f t="shared" si="276"/>
        <v>231.5</v>
      </c>
      <c r="I473" s="28">
        <f>'Ducati Panigale 1199 data'!$C$8*G473</f>
        <v>0</v>
      </c>
      <c r="J473" s="28">
        <f>'Ducati Panigale 1199 data'!$C$8*'Ducati Panigale 1199 data'!$C$15*'Ducati Panigale 1199 data'!$C$10</f>
        <v>54.543600000000005</v>
      </c>
      <c r="K473" s="28">
        <f>(0.5*'Ducati Panigale 1199 data'!$C$12)*'Ducati Panigale 1199 data'!$C$14*'Ducati Panigale 1199 data'!$C$11*F473^2</f>
        <v>0</v>
      </c>
      <c r="L473" s="28">
        <f t="shared" si="277"/>
        <v>54.543600000000005</v>
      </c>
      <c r="M473" s="28">
        <f t="shared" si="273"/>
        <v>0</v>
      </c>
      <c r="N473" s="17">
        <f t="shared" si="278"/>
        <v>0</v>
      </c>
      <c r="O473" s="105">
        <f t="shared" si="279"/>
        <v>0</v>
      </c>
      <c r="P473" s="105">
        <f t="shared" si="280"/>
        <v>0</v>
      </c>
      <c r="Q473" s="105">
        <f t="shared" si="308"/>
        <v>85.505790359998755</v>
      </c>
      <c r="R473" s="27">
        <f t="shared" si="281"/>
        <v>2.3751608433332988E-2</v>
      </c>
      <c r="S473" s="98">
        <f t="shared" si="282"/>
        <v>0</v>
      </c>
      <c r="T473" s="17">
        <f t="shared" si="309"/>
        <v>282.54968607650142</v>
      </c>
      <c r="U473" s="17">
        <f t="shared" si="283"/>
        <v>7.8486023910139285E-2</v>
      </c>
      <c r="V473" s="17">
        <f t="shared" si="284"/>
        <v>81.230500841998818</v>
      </c>
      <c r="W473" s="17">
        <f t="shared" si="285"/>
        <v>77.981280808318857</v>
      </c>
      <c r="X473" s="17">
        <f t="shared" si="285"/>
        <v>74.862029575986099</v>
      </c>
      <c r="Y473" s="17">
        <f t="shared" si="286"/>
        <v>74.113409280226236</v>
      </c>
      <c r="Z473" s="17">
        <f>Y473/3600</f>
        <v>2.0587058133396178E-2</v>
      </c>
      <c r="AA473" s="17">
        <f>0.96*Y473</f>
        <v>71.148872909017186</v>
      </c>
      <c r="AB473" s="17">
        <f t="shared" si="287"/>
        <v>68.302917992656489</v>
      </c>
      <c r="AC473" s="17">
        <f t="shared" si="288"/>
        <v>64.887772093023656</v>
      </c>
      <c r="AD473" s="17">
        <f t="shared" si="289"/>
        <v>64.887772093023656</v>
      </c>
      <c r="AE473" s="17">
        <f t="shared" si="310"/>
        <v>1.8024381136951016E-2</v>
      </c>
      <c r="AF473" s="17">
        <f>T473-AD473</f>
        <v>217.66191398347775</v>
      </c>
      <c r="AG473" s="17">
        <f t="shared" si="290"/>
        <v>6.0461642773188259E-2</v>
      </c>
      <c r="AH473" s="28">
        <f>0.5*'Ducati Panigale 1199 data'!$C$8*'WLTP class 3 v5'!F473^2</f>
        <v>0</v>
      </c>
      <c r="AI473" s="17">
        <f t="shared" si="291"/>
        <v>0</v>
      </c>
      <c r="AJ473" s="17" t="str">
        <f>IF(N473&lt;0, AI473, "0")</f>
        <v>0</v>
      </c>
      <c r="AK473" s="98">
        <f>AK472+AJ473</f>
        <v>928.96424228395074</v>
      </c>
      <c r="AL473" s="105">
        <f t="shared" si="292"/>
        <v>0.258045622856653</v>
      </c>
      <c r="AM473" s="98">
        <f>IF(N473 &gt; 0, AI473, )</f>
        <v>0</v>
      </c>
      <c r="AN473" s="98">
        <f t="shared" si="311"/>
        <v>2762.2832916666684</v>
      </c>
      <c r="AO473" s="98">
        <f t="shared" si="293"/>
        <v>0.76730091435185233</v>
      </c>
      <c r="AP473" s="27">
        <f t="shared" si="294"/>
        <v>0</v>
      </c>
      <c r="AQ473" s="27">
        <f t="shared" si="295"/>
        <v>0</v>
      </c>
      <c r="AR473" s="27">
        <f t="shared" si="296"/>
        <v>0</v>
      </c>
      <c r="AS473" s="27">
        <f t="shared" si="297"/>
        <v>0</v>
      </c>
      <c r="AT473" s="27">
        <f t="shared" si="274"/>
        <v>0</v>
      </c>
      <c r="AU473" s="27">
        <f t="shared" si="274"/>
        <v>0</v>
      </c>
      <c r="AV473" s="27">
        <f t="shared" si="298"/>
        <v>0</v>
      </c>
      <c r="AW473" s="27">
        <f t="shared" si="299"/>
        <v>0</v>
      </c>
      <c r="AX473" s="27">
        <f t="shared" si="300"/>
        <v>0</v>
      </c>
      <c r="AY473" s="27">
        <f>AN473-AW473</f>
        <v>2762.2832916666684</v>
      </c>
      <c r="AZ473" s="110">
        <f t="shared" si="301"/>
        <v>0.76730091435185233</v>
      </c>
      <c r="BB473" s="65">
        <v>0</v>
      </c>
      <c r="BC473" s="83">
        <f t="shared" si="302"/>
        <v>0</v>
      </c>
      <c r="BD473" s="83">
        <f t="shared" si="303"/>
        <v>0</v>
      </c>
      <c r="BE473" s="83">
        <f t="shared" si="304"/>
        <v>0</v>
      </c>
      <c r="BF473" s="83">
        <f t="shared" si="305"/>
        <v>0</v>
      </c>
      <c r="BG473" s="83">
        <f t="shared" si="306"/>
        <v>0</v>
      </c>
    </row>
    <row r="474" spans="2:59">
      <c r="B474" s="9" t="s">
        <v>32</v>
      </c>
      <c r="C474" s="9">
        <v>463</v>
      </c>
      <c r="D474" s="9">
        <v>463</v>
      </c>
      <c r="E474" s="18">
        <v>0</v>
      </c>
      <c r="F474" s="66">
        <f t="shared" si="275"/>
        <v>0</v>
      </c>
      <c r="G474" s="17">
        <f t="shared" si="307"/>
        <v>0</v>
      </c>
      <c r="H474" s="17">
        <f t="shared" si="276"/>
        <v>232</v>
      </c>
      <c r="I474" s="28">
        <f>'Ducati Panigale 1199 data'!$C$8*G474</f>
        <v>0</v>
      </c>
      <c r="J474" s="28">
        <f>'Ducati Panigale 1199 data'!$C$8*'Ducati Panigale 1199 data'!$C$15*'Ducati Panigale 1199 data'!$C$10</f>
        <v>54.543600000000005</v>
      </c>
      <c r="K474" s="28">
        <f>(0.5*'Ducati Panigale 1199 data'!$C$12)*'Ducati Panigale 1199 data'!$C$14*'Ducati Panigale 1199 data'!$C$11*F474^2</f>
        <v>0</v>
      </c>
      <c r="L474" s="28">
        <f t="shared" si="277"/>
        <v>54.543600000000005</v>
      </c>
      <c r="M474" s="28">
        <f t="shared" si="273"/>
        <v>0</v>
      </c>
      <c r="N474" s="17">
        <f t="shared" si="278"/>
        <v>0</v>
      </c>
      <c r="O474" s="105">
        <f t="shared" si="279"/>
        <v>0</v>
      </c>
      <c r="P474" s="105">
        <f t="shared" si="280"/>
        <v>0</v>
      </c>
      <c r="Q474" s="105">
        <f t="shared" si="308"/>
        <v>85.505790359998755</v>
      </c>
      <c r="R474" s="27">
        <f t="shared" si="281"/>
        <v>2.3751608433332988E-2</v>
      </c>
      <c r="S474" s="98">
        <f t="shared" si="282"/>
        <v>0</v>
      </c>
      <c r="T474" s="17">
        <f t="shared" si="309"/>
        <v>282.54968607650142</v>
      </c>
      <c r="U474" s="17">
        <f t="shared" si="283"/>
        <v>7.8486023910139285E-2</v>
      </c>
      <c r="V474" s="17">
        <f t="shared" si="284"/>
        <v>81.230500841998818</v>
      </c>
      <c r="W474" s="17">
        <f t="shared" si="285"/>
        <v>77.981280808318857</v>
      </c>
      <c r="X474" s="17">
        <f t="shared" si="285"/>
        <v>74.862029575986099</v>
      </c>
      <c r="Y474" s="17">
        <f t="shared" si="286"/>
        <v>74.113409280226236</v>
      </c>
      <c r="Z474" s="17">
        <f>Y474/3600</f>
        <v>2.0587058133396178E-2</v>
      </c>
      <c r="AA474" s="17">
        <f>0.96*Y474</f>
        <v>71.148872909017186</v>
      </c>
      <c r="AB474" s="17">
        <f t="shared" si="287"/>
        <v>68.302917992656489</v>
      </c>
      <c r="AC474" s="17">
        <f t="shared" si="288"/>
        <v>64.887772093023656</v>
      </c>
      <c r="AD474" s="17">
        <f t="shared" si="289"/>
        <v>64.887772093023656</v>
      </c>
      <c r="AE474" s="17">
        <f t="shared" si="310"/>
        <v>1.8024381136951016E-2</v>
      </c>
      <c r="AF474" s="17">
        <f>T474-AD474</f>
        <v>217.66191398347775</v>
      </c>
      <c r="AG474" s="17">
        <f t="shared" si="290"/>
        <v>6.0461642773188259E-2</v>
      </c>
      <c r="AH474" s="28">
        <f>0.5*'Ducati Panigale 1199 data'!$C$8*'WLTP class 3 v5'!F474^2</f>
        <v>0</v>
      </c>
      <c r="AI474" s="17">
        <f t="shared" si="291"/>
        <v>0</v>
      </c>
      <c r="AJ474" s="17" t="str">
        <f>IF(N474&lt;0, AI474, "0")</f>
        <v>0</v>
      </c>
      <c r="AK474" s="98">
        <f>AK473+AJ474</f>
        <v>928.96424228395074</v>
      </c>
      <c r="AL474" s="105">
        <f t="shared" si="292"/>
        <v>0.258045622856653</v>
      </c>
      <c r="AM474" s="98">
        <f>IF(N474 &gt; 0, AI474, )</f>
        <v>0</v>
      </c>
      <c r="AN474" s="98">
        <f t="shared" si="311"/>
        <v>2762.2832916666684</v>
      </c>
      <c r="AO474" s="98">
        <f t="shared" si="293"/>
        <v>0.76730091435185233</v>
      </c>
      <c r="AP474" s="27">
        <f t="shared" si="294"/>
        <v>0</v>
      </c>
      <c r="AQ474" s="27">
        <f t="shared" si="295"/>
        <v>0</v>
      </c>
      <c r="AR474" s="27">
        <f t="shared" si="296"/>
        <v>0</v>
      </c>
      <c r="AS474" s="27">
        <f t="shared" si="297"/>
        <v>0</v>
      </c>
      <c r="AT474" s="27">
        <f t="shared" si="274"/>
        <v>0</v>
      </c>
      <c r="AU474" s="27">
        <f t="shared" si="274"/>
        <v>0</v>
      </c>
      <c r="AV474" s="27">
        <f t="shared" si="298"/>
        <v>0</v>
      </c>
      <c r="AW474" s="27">
        <f t="shared" si="299"/>
        <v>0</v>
      </c>
      <c r="AX474" s="27">
        <f t="shared" si="300"/>
        <v>0</v>
      </c>
      <c r="AY474" s="27">
        <f>AN474-AW474</f>
        <v>2762.2832916666684</v>
      </c>
      <c r="AZ474" s="110">
        <f t="shared" si="301"/>
        <v>0.76730091435185233</v>
      </c>
      <c r="BB474" s="65">
        <v>0</v>
      </c>
      <c r="BC474" s="83">
        <f t="shared" si="302"/>
        <v>0</v>
      </c>
      <c r="BD474" s="83">
        <f t="shared" si="303"/>
        <v>0</v>
      </c>
      <c r="BE474" s="83">
        <f t="shared" si="304"/>
        <v>0</v>
      </c>
      <c r="BF474" s="83">
        <f t="shared" si="305"/>
        <v>0</v>
      </c>
      <c r="BG474" s="83">
        <f t="shared" si="306"/>
        <v>0</v>
      </c>
    </row>
    <row r="475" spans="2:59">
      <c r="B475" s="9" t="s">
        <v>32</v>
      </c>
      <c r="C475" s="9">
        <v>464</v>
      </c>
      <c r="D475" s="9">
        <v>464</v>
      </c>
      <c r="E475" s="18">
        <v>0</v>
      </c>
      <c r="F475" s="66">
        <f t="shared" si="275"/>
        <v>0</v>
      </c>
      <c r="G475" s="17">
        <f t="shared" si="307"/>
        <v>0</v>
      </c>
      <c r="H475" s="17">
        <f t="shared" si="276"/>
        <v>232.5</v>
      </c>
      <c r="I475" s="28">
        <f>'Ducati Panigale 1199 data'!$C$8*G475</f>
        <v>0</v>
      </c>
      <c r="J475" s="28">
        <f>'Ducati Panigale 1199 data'!$C$8*'Ducati Panigale 1199 data'!$C$15*'Ducati Panigale 1199 data'!$C$10</f>
        <v>54.543600000000005</v>
      </c>
      <c r="K475" s="28">
        <f>(0.5*'Ducati Panigale 1199 data'!$C$12)*'Ducati Panigale 1199 data'!$C$14*'Ducati Panigale 1199 data'!$C$11*F475^2</f>
        <v>0</v>
      </c>
      <c r="L475" s="28">
        <f t="shared" si="277"/>
        <v>54.543600000000005</v>
      </c>
      <c r="M475" s="28">
        <f t="shared" si="273"/>
        <v>0</v>
      </c>
      <c r="N475" s="17">
        <f t="shared" si="278"/>
        <v>0</v>
      </c>
      <c r="O475" s="105">
        <f t="shared" si="279"/>
        <v>0</v>
      </c>
      <c r="P475" s="105">
        <f t="shared" si="280"/>
        <v>0</v>
      </c>
      <c r="Q475" s="105">
        <f t="shared" si="308"/>
        <v>85.505790359998755</v>
      </c>
      <c r="R475" s="27">
        <f t="shared" si="281"/>
        <v>2.3751608433332988E-2</v>
      </c>
      <c r="S475" s="98">
        <f t="shared" si="282"/>
        <v>0</v>
      </c>
      <c r="T475" s="17">
        <f t="shared" si="309"/>
        <v>282.54968607650142</v>
      </c>
      <c r="U475" s="17">
        <f t="shared" si="283"/>
        <v>7.8486023910139285E-2</v>
      </c>
      <c r="V475" s="17">
        <f t="shared" si="284"/>
        <v>81.230500841998818</v>
      </c>
      <c r="W475" s="17">
        <f t="shared" si="285"/>
        <v>77.981280808318857</v>
      </c>
      <c r="X475" s="17">
        <f t="shared" si="285"/>
        <v>74.862029575986099</v>
      </c>
      <c r="Y475" s="17">
        <f t="shared" si="286"/>
        <v>74.113409280226236</v>
      </c>
      <c r="Z475" s="17">
        <f>Y475/3600</f>
        <v>2.0587058133396178E-2</v>
      </c>
      <c r="AA475" s="17">
        <f>0.96*Y475</f>
        <v>71.148872909017186</v>
      </c>
      <c r="AB475" s="17">
        <f t="shared" si="287"/>
        <v>68.302917992656489</v>
      </c>
      <c r="AC475" s="17">
        <f t="shared" si="288"/>
        <v>64.887772093023656</v>
      </c>
      <c r="AD475" s="17">
        <f t="shared" si="289"/>
        <v>64.887772093023656</v>
      </c>
      <c r="AE475" s="17">
        <f t="shared" si="310"/>
        <v>1.8024381136951016E-2</v>
      </c>
      <c r="AF475" s="17">
        <f>T475-AD475</f>
        <v>217.66191398347775</v>
      </c>
      <c r="AG475" s="17">
        <f t="shared" si="290"/>
        <v>6.0461642773188259E-2</v>
      </c>
      <c r="AH475" s="28">
        <f>0.5*'Ducati Panigale 1199 data'!$C$8*'WLTP class 3 v5'!F475^2</f>
        <v>0</v>
      </c>
      <c r="AI475" s="17">
        <f t="shared" si="291"/>
        <v>0</v>
      </c>
      <c r="AJ475" s="17" t="str">
        <f>IF(N475&lt;0, AI475, "0")</f>
        <v>0</v>
      </c>
      <c r="AK475" s="98">
        <f>AK474+AJ475</f>
        <v>928.96424228395074</v>
      </c>
      <c r="AL475" s="105">
        <f t="shared" si="292"/>
        <v>0.258045622856653</v>
      </c>
      <c r="AM475" s="98">
        <f>IF(N475 &gt; 0, AI475, )</f>
        <v>0</v>
      </c>
      <c r="AN475" s="98">
        <f t="shared" si="311"/>
        <v>2762.2832916666684</v>
      </c>
      <c r="AO475" s="98">
        <f t="shared" si="293"/>
        <v>0.76730091435185233</v>
      </c>
      <c r="AP475" s="27">
        <f t="shared" si="294"/>
        <v>0</v>
      </c>
      <c r="AQ475" s="27">
        <f t="shared" si="295"/>
        <v>0</v>
      </c>
      <c r="AR475" s="27">
        <f t="shared" si="296"/>
        <v>0</v>
      </c>
      <c r="AS475" s="27">
        <f t="shared" si="297"/>
        <v>0</v>
      </c>
      <c r="AT475" s="27">
        <f t="shared" si="274"/>
        <v>0</v>
      </c>
      <c r="AU475" s="27">
        <f t="shared" si="274"/>
        <v>0</v>
      </c>
      <c r="AV475" s="27">
        <f t="shared" si="298"/>
        <v>0</v>
      </c>
      <c r="AW475" s="27">
        <f t="shared" si="299"/>
        <v>0</v>
      </c>
      <c r="AX475" s="27">
        <f t="shared" si="300"/>
        <v>0</v>
      </c>
      <c r="AY475" s="27">
        <f>AN475-AW475</f>
        <v>2762.2832916666684</v>
      </c>
      <c r="AZ475" s="110">
        <f t="shared" si="301"/>
        <v>0.76730091435185233</v>
      </c>
      <c r="BB475" s="65">
        <v>0</v>
      </c>
      <c r="BC475" s="83">
        <f t="shared" si="302"/>
        <v>0</v>
      </c>
      <c r="BD475" s="83">
        <f t="shared" si="303"/>
        <v>0</v>
      </c>
      <c r="BE475" s="83">
        <f t="shared" si="304"/>
        <v>0</v>
      </c>
      <c r="BF475" s="83">
        <f t="shared" si="305"/>
        <v>0</v>
      </c>
      <c r="BG475" s="83">
        <f t="shared" si="306"/>
        <v>0</v>
      </c>
    </row>
    <row r="476" spans="2:59">
      <c r="B476" s="9" t="s">
        <v>32</v>
      </c>
      <c r="C476" s="9">
        <v>465</v>
      </c>
      <c r="D476" s="9">
        <v>465</v>
      </c>
      <c r="E476" s="18">
        <v>0</v>
      </c>
      <c r="F476" s="66">
        <f t="shared" si="275"/>
        <v>0</v>
      </c>
      <c r="G476" s="17">
        <f t="shared" si="307"/>
        <v>0</v>
      </c>
      <c r="H476" s="17">
        <f t="shared" si="276"/>
        <v>233</v>
      </c>
      <c r="I476" s="28">
        <f>'Ducati Panigale 1199 data'!$C$8*G476</f>
        <v>0</v>
      </c>
      <c r="J476" s="28">
        <f>'Ducati Panigale 1199 data'!$C$8*'Ducati Panigale 1199 data'!$C$15*'Ducati Panigale 1199 data'!$C$10</f>
        <v>54.543600000000005</v>
      </c>
      <c r="K476" s="28">
        <f>(0.5*'Ducati Panigale 1199 data'!$C$12)*'Ducati Panigale 1199 data'!$C$14*'Ducati Panigale 1199 data'!$C$11*F476^2</f>
        <v>0</v>
      </c>
      <c r="L476" s="28">
        <f t="shared" si="277"/>
        <v>54.543600000000005</v>
      </c>
      <c r="M476" s="28">
        <f t="shared" si="273"/>
        <v>0</v>
      </c>
      <c r="N476" s="17">
        <f t="shared" si="278"/>
        <v>0</v>
      </c>
      <c r="O476" s="105">
        <f t="shared" si="279"/>
        <v>0</v>
      </c>
      <c r="P476" s="105">
        <f t="shared" si="280"/>
        <v>0</v>
      </c>
      <c r="Q476" s="105">
        <f t="shared" si="308"/>
        <v>85.505790359998755</v>
      </c>
      <c r="R476" s="27">
        <f t="shared" si="281"/>
        <v>2.3751608433332988E-2</v>
      </c>
      <c r="S476" s="98">
        <f t="shared" si="282"/>
        <v>0</v>
      </c>
      <c r="T476" s="17">
        <f t="shared" si="309"/>
        <v>282.54968607650142</v>
      </c>
      <c r="U476" s="17">
        <f t="shared" si="283"/>
        <v>7.8486023910139285E-2</v>
      </c>
      <c r="V476" s="17">
        <f t="shared" si="284"/>
        <v>81.230500841998818</v>
      </c>
      <c r="W476" s="17">
        <f t="shared" si="285"/>
        <v>77.981280808318857</v>
      </c>
      <c r="X476" s="17">
        <f t="shared" si="285"/>
        <v>74.862029575986099</v>
      </c>
      <c r="Y476" s="17">
        <f t="shared" si="286"/>
        <v>74.113409280226236</v>
      </c>
      <c r="Z476" s="17">
        <f>Y476/3600</f>
        <v>2.0587058133396178E-2</v>
      </c>
      <c r="AA476" s="17">
        <f>0.96*Y476</f>
        <v>71.148872909017186</v>
      </c>
      <c r="AB476" s="17">
        <f t="shared" si="287"/>
        <v>68.302917992656489</v>
      </c>
      <c r="AC476" s="17">
        <f t="shared" si="288"/>
        <v>64.887772093023656</v>
      </c>
      <c r="AD476" s="17">
        <f t="shared" si="289"/>
        <v>64.887772093023656</v>
      </c>
      <c r="AE476" s="17">
        <f t="shared" si="310"/>
        <v>1.8024381136951016E-2</v>
      </c>
      <c r="AF476" s="17">
        <f>T476-AD476</f>
        <v>217.66191398347775</v>
      </c>
      <c r="AG476" s="17">
        <f t="shared" si="290"/>
        <v>6.0461642773188259E-2</v>
      </c>
      <c r="AH476" s="28">
        <f>0.5*'Ducati Panigale 1199 data'!$C$8*'WLTP class 3 v5'!F476^2</f>
        <v>0</v>
      </c>
      <c r="AI476" s="17">
        <f t="shared" si="291"/>
        <v>0</v>
      </c>
      <c r="AJ476" s="17" t="str">
        <f>IF(N476&lt;0, AI476, "0")</f>
        <v>0</v>
      </c>
      <c r="AK476" s="98">
        <f>AK475+AJ476</f>
        <v>928.96424228395074</v>
      </c>
      <c r="AL476" s="105">
        <f t="shared" si="292"/>
        <v>0.258045622856653</v>
      </c>
      <c r="AM476" s="98">
        <f>IF(N476 &gt; 0, AI476, )</f>
        <v>0</v>
      </c>
      <c r="AN476" s="98">
        <f t="shared" si="311"/>
        <v>2762.2832916666684</v>
      </c>
      <c r="AO476" s="98">
        <f t="shared" si="293"/>
        <v>0.76730091435185233</v>
      </c>
      <c r="AP476" s="27">
        <f t="shared" si="294"/>
        <v>0</v>
      </c>
      <c r="AQ476" s="27">
        <f t="shared" si="295"/>
        <v>0</v>
      </c>
      <c r="AR476" s="27">
        <f t="shared" si="296"/>
        <v>0</v>
      </c>
      <c r="AS476" s="27">
        <f t="shared" si="297"/>
        <v>0</v>
      </c>
      <c r="AT476" s="27">
        <f t="shared" si="274"/>
        <v>0</v>
      </c>
      <c r="AU476" s="27">
        <f t="shared" si="274"/>
        <v>0</v>
      </c>
      <c r="AV476" s="27">
        <f t="shared" si="298"/>
        <v>0</v>
      </c>
      <c r="AW476" s="27">
        <f t="shared" si="299"/>
        <v>0</v>
      </c>
      <c r="AX476" s="27">
        <f t="shared" si="300"/>
        <v>0</v>
      </c>
      <c r="AY476" s="27">
        <f>AN476-AW476</f>
        <v>2762.2832916666684</v>
      </c>
      <c r="AZ476" s="110">
        <f t="shared" si="301"/>
        <v>0.76730091435185233</v>
      </c>
      <c r="BB476" s="65">
        <v>0</v>
      </c>
      <c r="BC476" s="83">
        <f t="shared" si="302"/>
        <v>0</v>
      </c>
      <c r="BD476" s="83">
        <f t="shared" si="303"/>
        <v>0</v>
      </c>
      <c r="BE476" s="83">
        <f t="shared" si="304"/>
        <v>0</v>
      </c>
      <c r="BF476" s="83">
        <f t="shared" si="305"/>
        <v>0</v>
      </c>
      <c r="BG476" s="83">
        <f t="shared" si="306"/>
        <v>0</v>
      </c>
    </row>
    <row r="477" spans="2:59">
      <c r="B477" s="9" t="s">
        <v>32</v>
      </c>
      <c r="C477" s="9">
        <v>466</v>
      </c>
      <c r="D477" s="9">
        <v>466</v>
      </c>
      <c r="E477" s="18">
        <v>0</v>
      </c>
      <c r="F477" s="66">
        <f t="shared" si="275"/>
        <v>0</v>
      </c>
      <c r="G477" s="17">
        <f t="shared" si="307"/>
        <v>0</v>
      </c>
      <c r="H477" s="17">
        <f t="shared" si="276"/>
        <v>233.5</v>
      </c>
      <c r="I477" s="28">
        <f>'Ducati Panigale 1199 data'!$C$8*G477</f>
        <v>0</v>
      </c>
      <c r="J477" s="28">
        <f>'Ducati Panigale 1199 data'!$C$8*'Ducati Panigale 1199 data'!$C$15*'Ducati Panigale 1199 data'!$C$10</f>
        <v>54.543600000000005</v>
      </c>
      <c r="K477" s="28">
        <f>(0.5*'Ducati Panigale 1199 data'!$C$12)*'Ducati Panigale 1199 data'!$C$14*'Ducati Panigale 1199 data'!$C$11*F477^2</f>
        <v>0</v>
      </c>
      <c r="L477" s="28">
        <f t="shared" si="277"/>
        <v>54.543600000000005</v>
      </c>
      <c r="M477" s="28">
        <f t="shared" si="273"/>
        <v>0</v>
      </c>
      <c r="N477" s="17">
        <f t="shared" si="278"/>
        <v>0</v>
      </c>
      <c r="O477" s="105">
        <f t="shared" si="279"/>
        <v>0</v>
      </c>
      <c r="P477" s="105">
        <f t="shared" si="280"/>
        <v>0</v>
      </c>
      <c r="Q477" s="105">
        <f t="shared" si="308"/>
        <v>85.505790359998755</v>
      </c>
      <c r="R477" s="27">
        <f t="shared" si="281"/>
        <v>2.3751608433332988E-2</v>
      </c>
      <c r="S477" s="98">
        <f t="shared" si="282"/>
        <v>0</v>
      </c>
      <c r="T477" s="17">
        <f t="shared" si="309"/>
        <v>282.54968607650142</v>
      </c>
      <c r="U477" s="17">
        <f t="shared" si="283"/>
        <v>7.8486023910139285E-2</v>
      </c>
      <c r="V477" s="17">
        <f t="shared" si="284"/>
        <v>81.230500841998818</v>
      </c>
      <c r="W477" s="17">
        <f t="shared" si="285"/>
        <v>77.981280808318857</v>
      </c>
      <c r="X477" s="17">
        <f t="shared" si="285"/>
        <v>74.862029575986099</v>
      </c>
      <c r="Y477" s="17">
        <f t="shared" si="286"/>
        <v>74.113409280226236</v>
      </c>
      <c r="Z477" s="17">
        <f>Y477/3600</f>
        <v>2.0587058133396178E-2</v>
      </c>
      <c r="AA477" s="17">
        <f>0.96*Y477</f>
        <v>71.148872909017186</v>
      </c>
      <c r="AB477" s="17">
        <f t="shared" si="287"/>
        <v>68.302917992656489</v>
      </c>
      <c r="AC477" s="17">
        <f t="shared" si="288"/>
        <v>64.887772093023656</v>
      </c>
      <c r="AD477" s="17">
        <f t="shared" si="289"/>
        <v>64.887772093023656</v>
      </c>
      <c r="AE477" s="17">
        <f t="shared" si="310"/>
        <v>1.8024381136951016E-2</v>
      </c>
      <c r="AF477" s="17">
        <f>T477-AD477</f>
        <v>217.66191398347775</v>
      </c>
      <c r="AG477" s="17">
        <f t="shared" si="290"/>
        <v>6.0461642773188259E-2</v>
      </c>
      <c r="AH477" s="28">
        <f>0.5*'Ducati Panigale 1199 data'!$C$8*'WLTP class 3 v5'!F477^2</f>
        <v>0</v>
      </c>
      <c r="AI477" s="17">
        <f t="shared" si="291"/>
        <v>0</v>
      </c>
      <c r="AJ477" s="17" t="str">
        <f>IF(N477&lt;0, AI477, "0")</f>
        <v>0</v>
      </c>
      <c r="AK477" s="98">
        <f>AK476+AJ477</f>
        <v>928.96424228395074</v>
      </c>
      <c r="AL477" s="105">
        <f t="shared" si="292"/>
        <v>0.258045622856653</v>
      </c>
      <c r="AM477" s="98">
        <f>IF(N477 &gt; 0, AI477, )</f>
        <v>0</v>
      </c>
      <c r="AN477" s="98">
        <f t="shared" si="311"/>
        <v>2762.2832916666684</v>
      </c>
      <c r="AO477" s="98">
        <f t="shared" si="293"/>
        <v>0.76730091435185233</v>
      </c>
      <c r="AP477" s="27">
        <f t="shared" si="294"/>
        <v>0</v>
      </c>
      <c r="AQ477" s="27">
        <f t="shared" si="295"/>
        <v>0</v>
      </c>
      <c r="AR477" s="27">
        <f t="shared" si="296"/>
        <v>0</v>
      </c>
      <c r="AS477" s="27">
        <f t="shared" si="297"/>
        <v>0</v>
      </c>
      <c r="AT477" s="27">
        <f t="shared" si="274"/>
        <v>0</v>
      </c>
      <c r="AU477" s="27">
        <f t="shared" si="274"/>
        <v>0</v>
      </c>
      <c r="AV477" s="27">
        <f t="shared" si="298"/>
        <v>0</v>
      </c>
      <c r="AW477" s="27">
        <f t="shared" si="299"/>
        <v>0</v>
      </c>
      <c r="AX477" s="27">
        <f t="shared" si="300"/>
        <v>0</v>
      </c>
      <c r="AY477" s="27">
        <f>AN477-AW477</f>
        <v>2762.2832916666684</v>
      </c>
      <c r="AZ477" s="110">
        <f t="shared" si="301"/>
        <v>0.76730091435185233</v>
      </c>
      <c r="BB477" s="65">
        <v>0</v>
      </c>
      <c r="BC477" s="83">
        <f t="shared" si="302"/>
        <v>0</v>
      </c>
      <c r="BD477" s="83">
        <f t="shared" si="303"/>
        <v>0</v>
      </c>
      <c r="BE477" s="83">
        <f t="shared" si="304"/>
        <v>0</v>
      </c>
      <c r="BF477" s="83">
        <f t="shared" si="305"/>
        <v>0</v>
      </c>
      <c r="BG477" s="83">
        <f t="shared" si="306"/>
        <v>0</v>
      </c>
    </row>
    <row r="478" spans="2:59">
      <c r="B478" s="9" t="s">
        <v>32</v>
      </c>
      <c r="C478" s="9">
        <v>467</v>
      </c>
      <c r="D478" s="9">
        <v>467</v>
      </c>
      <c r="E478" s="18">
        <v>0</v>
      </c>
      <c r="F478" s="66">
        <f t="shared" si="275"/>
        <v>0</v>
      </c>
      <c r="G478" s="17">
        <f t="shared" si="307"/>
        <v>0</v>
      </c>
      <c r="H478" s="17">
        <f t="shared" si="276"/>
        <v>234</v>
      </c>
      <c r="I478" s="28">
        <f>'Ducati Panigale 1199 data'!$C$8*G478</f>
        <v>0</v>
      </c>
      <c r="J478" s="28">
        <f>'Ducati Panigale 1199 data'!$C$8*'Ducati Panigale 1199 data'!$C$15*'Ducati Panigale 1199 data'!$C$10</f>
        <v>54.543600000000005</v>
      </c>
      <c r="K478" s="28">
        <f>(0.5*'Ducati Panigale 1199 data'!$C$12)*'Ducati Panigale 1199 data'!$C$14*'Ducati Panigale 1199 data'!$C$11*F478^2</f>
        <v>0</v>
      </c>
      <c r="L478" s="28">
        <f t="shared" si="277"/>
        <v>54.543600000000005</v>
      </c>
      <c r="M478" s="28">
        <f t="shared" si="273"/>
        <v>0</v>
      </c>
      <c r="N478" s="17">
        <f t="shared" si="278"/>
        <v>0</v>
      </c>
      <c r="O478" s="105">
        <f t="shared" si="279"/>
        <v>0</v>
      </c>
      <c r="P478" s="105">
        <f t="shared" si="280"/>
        <v>0</v>
      </c>
      <c r="Q478" s="105">
        <f t="shared" si="308"/>
        <v>85.505790359998755</v>
      </c>
      <c r="R478" s="27">
        <f t="shared" si="281"/>
        <v>2.3751608433332988E-2</v>
      </c>
      <c r="S478" s="98">
        <f t="shared" si="282"/>
        <v>0</v>
      </c>
      <c r="T478" s="17">
        <f t="shared" si="309"/>
        <v>282.54968607650142</v>
      </c>
      <c r="U478" s="17">
        <f t="shared" si="283"/>
        <v>7.8486023910139285E-2</v>
      </c>
      <c r="V478" s="17">
        <f t="shared" si="284"/>
        <v>81.230500841998818</v>
      </c>
      <c r="W478" s="17">
        <f t="shared" si="285"/>
        <v>77.981280808318857</v>
      </c>
      <c r="X478" s="17">
        <f t="shared" si="285"/>
        <v>74.862029575986099</v>
      </c>
      <c r="Y478" s="17">
        <f t="shared" si="286"/>
        <v>74.113409280226236</v>
      </c>
      <c r="Z478" s="17">
        <f>Y478/3600</f>
        <v>2.0587058133396178E-2</v>
      </c>
      <c r="AA478" s="17">
        <f>0.96*Y478</f>
        <v>71.148872909017186</v>
      </c>
      <c r="AB478" s="17">
        <f t="shared" si="287"/>
        <v>68.302917992656489</v>
      </c>
      <c r="AC478" s="17">
        <f t="shared" si="288"/>
        <v>64.887772093023656</v>
      </c>
      <c r="AD478" s="17">
        <f t="shared" si="289"/>
        <v>64.887772093023656</v>
      </c>
      <c r="AE478" s="17">
        <f t="shared" si="310"/>
        <v>1.8024381136951016E-2</v>
      </c>
      <c r="AF478" s="17">
        <f>T478-AD478</f>
        <v>217.66191398347775</v>
      </c>
      <c r="AG478" s="17">
        <f t="shared" si="290"/>
        <v>6.0461642773188259E-2</v>
      </c>
      <c r="AH478" s="28">
        <f>0.5*'Ducati Panigale 1199 data'!$C$8*'WLTP class 3 v5'!F478^2</f>
        <v>0</v>
      </c>
      <c r="AI478" s="17">
        <f t="shared" si="291"/>
        <v>0</v>
      </c>
      <c r="AJ478" s="17" t="str">
        <f>IF(N478&lt;0, AI478, "0")</f>
        <v>0</v>
      </c>
      <c r="AK478" s="98">
        <f>AK477+AJ478</f>
        <v>928.96424228395074</v>
      </c>
      <c r="AL478" s="105">
        <f t="shared" si="292"/>
        <v>0.258045622856653</v>
      </c>
      <c r="AM478" s="98">
        <f>IF(N478 &gt; 0, AI478, )</f>
        <v>0</v>
      </c>
      <c r="AN478" s="98">
        <f t="shared" si="311"/>
        <v>2762.2832916666684</v>
      </c>
      <c r="AO478" s="98">
        <f t="shared" si="293"/>
        <v>0.76730091435185233</v>
      </c>
      <c r="AP478" s="27">
        <f t="shared" si="294"/>
        <v>0</v>
      </c>
      <c r="AQ478" s="27">
        <f t="shared" si="295"/>
        <v>0</v>
      </c>
      <c r="AR478" s="27">
        <f t="shared" si="296"/>
        <v>0</v>
      </c>
      <c r="AS478" s="27">
        <f t="shared" si="297"/>
        <v>0</v>
      </c>
      <c r="AT478" s="27">
        <f t="shared" si="274"/>
        <v>0</v>
      </c>
      <c r="AU478" s="27">
        <f t="shared" si="274"/>
        <v>0</v>
      </c>
      <c r="AV478" s="27">
        <f t="shared" si="298"/>
        <v>0</v>
      </c>
      <c r="AW478" s="27">
        <f t="shared" si="299"/>
        <v>0</v>
      </c>
      <c r="AX478" s="27">
        <f t="shared" si="300"/>
        <v>0</v>
      </c>
      <c r="AY478" s="27">
        <f>AN478-AW478</f>
        <v>2762.2832916666684</v>
      </c>
      <c r="AZ478" s="110">
        <f t="shared" si="301"/>
        <v>0.76730091435185233</v>
      </c>
      <c r="BB478" s="65">
        <v>0</v>
      </c>
      <c r="BC478" s="83">
        <f t="shared" si="302"/>
        <v>0</v>
      </c>
      <c r="BD478" s="83">
        <f t="shared" si="303"/>
        <v>0</v>
      </c>
      <c r="BE478" s="83">
        <f t="shared" si="304"/>
        <v>0</v>
      </c>
      <c r="BF478" s="83">
        <f t="shared" si="305"/>
        <v>0</v>
      </c>
      <c r="BG478" s="83">
        <f t="shared" si="306"/>
        <v>0</v>
      </c>
    </row>
    <row r="479" spans="2:59">
      <c r="B479" s="9" t="s">
        <v>32</v>
      </c>
      <c r="C479" s="9">
        <v>468</v>
      </c>
      <c r="D479" s="9">
        <v>468</v>
      </c>
      <c r="E479" s="18">
        <v>0</v>
      </c>
      <c r="F479" s="66">
        <f t="shared" si="275"/>
        <v>0</v>
      </c>
      <c r="G479" s="17">
        <f t="shared" si="307"/>
        <v>0</v>
      </c>
      <c r="H479" s="17">
        <f t="shared" si="276"/>
        <v>234.5</v>
      </c>
      <c r="I479" s="28">
        <f>'Ducati Panigale 1199 data'!$C$8*G479</f>
        <v>0</v>
      </c>
      <c r="J479" s="28">
        <f>'Ducati Panigale 1199 data'!$C$8*'Ducati Panigale 1199 data'!$C$15*'Ducati Panigale 1199 data'!$C$10</f>
        <v>54.543600000000005</v>
      </c>
      <c r="K479" s="28">
        <f>(0.5*'Ducati Panigale 1199 data'!$C$12)*'Ducati Panigale 1199 data'!$C$14*'Ducati Panigale 1199 data'!$C$11*F479^2</f>
        <v>0</v>
      </c>
      <c r="L479" s="28">
        <f t="shared" si="277"/>
        <v>54.543600000000005</v>
      </c>
      <c r="M479" s="28">
        <f t="shared" si="273"/>
        <v>0</v>
      </c>
      <c r="N479" s="17">
        <f t="shared" si="278"/>
        <v>0</v>
      </c>
      <c r="O479" s="105">
        <f t="shared" si="279"/>
        <v>0</v>
      </c>
      <c r="P479" s="105">
        <f t="shared" si="280"/>
        <v>0</v>
      </c>
      <c r="Q479" s="105">
        <f t="shared" si="308"/>
        <v>85.505790359998755</v>
      </c>
      <c r="R479" s="27">
        <f t="shared" si="281"/>
        <v>2.3751608433332988E-2</v>
      </c>
      <c r="S479" s="98">
        <f t="shared" si="282"/>
        <v>0</v>
      </c>
      <c r="T479" s="17">
        <f t="shared" si="309"/>
        <v>282.54968607650142</v>
      </c>
      <c r="U479" s="17">
        <f t="shared" si="283"/>
        <v>7.8486023910139285E-2</v>
      </c>
      <c r="V479" s="17">
        <f t="shared" si="284"/>
        <v>81.230500841998818</v>
      </c>
      <c r="W479" s="17">
        <f t="shared" si="285"/>
        <v>77.981280808318857</v>
      </c>
      <c r="X479" s="17">
        <f t="shared" si="285"/>
        <v>74.862029575986099</v>
      </c>
      <c r="Y479" s="17">
        <f t="shared" si="286"/>
        <v>74.113409280226236</v>
      </c>
      <c r="Z479" s="17">
        <f>Y479/3600</f>
        <v>2.0587058133396178E-2</v>
      </c>
      <c r="AA479" s="17">
        <f>0.96*Y479</f>
        <v>71.148872909017186</v>
      </c>
      <c r="AB479" s="17">
        <f t="shared" si="287"/>
        <v>68.302917992656489</v>
      </c>
      <c r="AC479" s="17">
        <f t="shared" si="288"/>
        <v>64.887772093023656</v>
      </c>
      <c r="AD479" s="17">
        <f t="shared" si="289"/>
        <v>64.887772093023656</v>
      </c>
      <c r="AE479" s="17">
        <f t="shared" si="310"/>
        <v>1.8024381136951016E-2</v>
      </c>
      <c r="AF479" s="17">
        <f>T479-AD479</f>
        <v>217.66191398347775</v>
      </c>
      <c r="AG479" s="17">
        <f t="shared" si="290"/>
        <v>6.0461642773188259E-2</v>
      </c>
      <c r="AH479" s="28">
        <f>0.5*'Ducati Panigale 1199 data'!$C$8*'WLTP class 3 v5'!F479^2</f>
        <v>0</v>
      </c>
      <c r="AI479" s="17">
        <f t="shared" si="291"/>
        <v>0</v>
      </c>
      <c r="AJ479" s="17" t="str">
        <f>IF(N479&lt;0, AI479, "0")</f>
        <v>0</v>
      </c>
      <c r="AK479" s="98">
        <f>AK478+AJ479</f>
        <v>928.96424228395074</v>
      </c>
      <c r="AL479" s="105">
        <f t="shared" si="292"/>
        <v>0.258045622856653</v>
      </c>
      <c r="AM479" s="98">
        <f>IF(N479 &gt; 0, AI479, )</f>
        <v>0</v>
      </c>
      <c r="AN479" s="98">
        <f t="shared" si="311"/>
        <v>2762.2832916666684</v>
      </c>
      <c r="AO479" s="98">
        <f t="shared" si="293"/>
        <v>0.76730091435185233</v>
      </c>
      <c r="AP479" s="27">
        <f t="shared" si="294"/>
        <v>0</v>
      </c>
      <c r="AQ479" s="27">
        <f t="shared" si="295"/>
        <v>0</v>
      </c>
      <c r="AR479" s="27">
        <f t="shared" si="296"/>
        <v>0</v>
      </c>
      <c r="AS479" s="27">
        <f t="shared" si="297"/>
        <v>0</v>
      </c>
      <c r="AT479" s="27">
        <f t="shared" si="274"/>
        <v>0</v>
      </c>
      <c r="AU479" s="27">
        <f t="shared" si="274"/>
        <v>0</v>
      </c>
      <c r="AV479" s="27">
        <f t="shared" si="298"/>
        <v>0</v>
      </c>
      <c r="AW479" s="27">
        <f t="shared" si="299"/>
        <v>0</v>
      </c>
      <c r="AX479" s="27">
        <f t="shared" si="300"/>
        <v>0</v>
      </c>
      <c r="AY479" s="27">
        <f>AN479-AW479</f>
        <v>2762.2832916666684</v>
      </c>
      <c r="AZ479" s="110">
        <f t="shared" si="301"/>
        <v>0.76730091435185233</v>
      </c>
      <c r="BB479" s="65">
        <v>0</v>
      </c>
      <c r="BC479" s="83">
        <f t="shared" si="302"/>
        <v>0</v>
      </c>
      <c r="BD479" s="83">
        <f t="shared" si="303"/>
        <v>0</v>
      </c>
      <c r="BE479" s="83">
        <f t="shared" si="304"/>
        <v>0</v>
      </c>
      <c r="BF479" s="83">
        <f t="shared" si="305"/>
        <v>0</v>
      </c>
      <c r="BG479" s="83">
        <f t="shared" si="306"/>
        <v>0</v>
      </c>
    </row>
    <row r="480" spans="2:59">
      <c r="B480" s="9" t="s">
        <v>32</v>
      </c>
      <c r="C480" s="9">
        <v>469</v>
      </c>
      <c r="D480" s="9">
        <v>469</v>
      </c>
      <c r="E480" s="18">
        <v>0</v>
      </c>
      <c r="F480" s="66">
        <f t="shared" si="275"/>
        <v>0</v>
      </c>
      <c r="G480" s="17">
        <f t="shared" si="307"/>
        <v>0</v>
      </c>
      <c r="H480" s="17">
        <f t="shared" si="276"/>
        <v>235</v>
      </c>
      <c r="I480" s="28">
        <f>'Ducati Panigale 1199 data'!$C$8*G480</f>
        <v>0</v>
      </c>
      <c r="J480" s="28">
        <f>'Ducati Panigale 1199 data'!$C$8*'Ducati Panigale 1199 data'!$C$15*'Ducati Panigale 1199 data'!$C$10</f>
        <v>54.543600000000005</v>
      </c>
      <c r="K480" s="28">
        <f>(0.5*'Ducati Panigale 1199 data'!$C$12)*'Ducati Panigale 1199 data'!$C$14*'Ducati Panigale 1199 data'!$C$11*F480^2</f>
        <v>0</v>
      </c>
      <c r="L480" s="28">
        <f t="shared" si="277"/>
        <v>54.543600000000005</v>
      </c>
      <c r="M480" s="28">
        <f t="shared" si="273"/>
        <v>0</v>
      </c>
      <c r="N480" s="17">
        <f t="shared" si="278"/>
        <v>0</v>
      </c>
      <c r="O480" s="105">
        <f t="shared" si="279"/>
        <v>0</v>
      </c>
      <c r="P480" s="105">
        <f t="shared" si="280"/>
        <v>0</v>
      </c>
      <c r="Q480" s="105">
        <f t="shared" si="308"/>
        <v>85.505790359998755</v>
      </c>
      <c r="R480" s="27">
        <f t="shared" si="281"/>
        <v>2.3751608433332988E-2</v>
      </c>
      <c r="S480" s="98">
        <f t="shared" si="282"/>
        <v>0</v>
      </c>
      <c r="T480" s="17">
        <f t="shared" si="309"/>
        <v>282.54968607650142</v>
      </c>
      <c r="U480" s="17">
        <f t="shared" si="283"/>
        <v>7.8486023910139285E-2</v>
      </c>
      <c r="V480" s="17">
        <f t="shared" si="284"/>
        <v>81.230500841998818</v>
      </c>
      <c r="W480" s="17">
        <f t="shared" si="285"/>
        <v>77.981280808318857</v>
      </c>
      <c r="X480" s="17">
        <f t="shared" si="285"/>
        <v>74.862029575986099</v>
      </c>
      <c r="Y480" s="17">
        <f t="shared" si="286"/>
        <v>74.113409280226236</v>
      </c>
      <c r="Z480" s="17">
        <f>Y480/3600</f>
        <v>2.0587058133396178E-2</v>
      </c>
      <c r="AA480" s="17">
        <f>0.96*Y480</f>
        <v>71.148872909017186</v>
      </c>
      <c r="AB480" s="17">
        <f t="shared" si="287"/>
        <v>68.302917992656489</v>
      </c>
      <c r="AC480" s="17">
        <f t="shared" si="288"/>
        <v>64.887772093023656</v>
      </c>
      <c r="AD480" s="17">
        <f t="shared" si="289"/>
        <v>64.887772093023656</v>
      </c>
      <c r="AE480" s="17">
        <f t="shared" si="310"/>
        <v>1.8024381136951016E-2</v>
      </c>
      <c r="AF480" s="17">
        <f>T480-AD480</f>
        <v>217.66191398347775</v>
      </c>
      <c r="AG480" s="17">
        <f t="shared" si="290"/>
        <v>6.0461642773188259E-2</v>
      </c>
      <c r="AH480" s="28">
        <f>0.5*'Ducati Panigale 1199 data'!$C$8*'WLTP class 3 v5'!F480^2</f>
        <v>0</v>
      </c>
      <c r="AI480" s="17">
        <f t="shared" si="291"/>
        <v>0</v>
      </c>
      <c r="AJ480" s="17" t="str">
        <f>IF(N480&lt;0, AI480, "0")</f>
        <v>0</v>
      </c>
      <c r="AK480" s="98">
        <f>AK479+AJ480</f>
        <v>928.96424228395074</v>
      </c>
      <c r="AL480" s="105">
        <f t="shared" si="292"/>
        <v>0.258045622856653</v>
      </c>
      <c r="AM480" s="98">
        <f>IF(N480 &gt; 0, AI480, )</f>
        <v>0</v>
      </c>
      <c r="AN480" s="98">
        <f t="shared" si="311"/>
        <v>2762.2832916666684</v>
      </c>
      <c r="AO480" s="98">
        <f t="shared" si="293"/>
        <v>0.76730091435185233</v>
      </c>
      <c r="AP480" s="27">
        <f t="shared" si="294"/>
        <v>0</v>
      </c>
      <c r="AQ480" s="27">
        <f t="shared" si="295"/>
        <v>0</v>
      </c>
      <c r="AR480" s="27">
        <f t="shared" si="296"/>
        <v>0</v>
      </c>
      <c r="AS480" s="27">
        <f t="shared" si="297"/>
        <v>0</v>
      </c>
      <c r="AT480" s="27">
        <f t="shared" si="274"/>
        <v>0</v>
      </c>
      <c r="AU480" s="27">
        <f t="shared" si="274"/>
        <v>0</v>
      </c>
      <c r="AV480" s="27">
        <f t="shared" si="298"/>
        <v>0</v>
      </c>
      <c r="AW480" s="27">
        <f t="shared" si="299"/>
        <v>0</v>
      </c>
      <c r="AX480" s="27">
        <f t="shared" si="300"/>
        <v>0</v>
      </c>
      <c r="AY480" s="27">
        <f>AN480-AW480</f>
        <v>2762.2832916666684</v>
      </c>
      <c r="AZ480" s="110">
        <f t="shared" si="301"/>
        <v>0.76730091435185233</v>
      </c>
      <c r="BB480" s="65">
        <v>0</v>
      </c>
      <c r="BC480" s="83">
        <f t="shared" si="302"/>
        <v>0</v>
      </c>
      <c r="BD480" s="83">
        <f t="shared" si="303"/>
        <v>0</v>
      </c>
      <c r="BE480" s="83">
        <f t="shared" si="304"/>
        <v>0</v>
      </c>
      <c r="BF480" s="83">
        <f t="shared" si="305"/>
        <v>0</v>
      </c>
      <c r="BG480" s="83">
        <f t="shared" si="306"/>
        <v>0</v>
      </c>
    </row>
    <row r="481" spans="2:59">
      <c r="B481" s="9" t="s">
        <v>32</v>
      </c>
      <c r="C481" s="9">
        <v>470</v>
      </c>
      <c r="D481" s="9">
        <v>470</v>
      </c>
      <c r="E481" s="18">
        <v>0</v>
      </c>
      <c r="F481" s="66">
        <f t="shared" si="275"/>
        <v>0</v>
      </c>
      <c r="G481" s="17">
        <f t="shared" si="307"/>
        <v>0</v>
      </c>
      <c r="H481" s="17">
        <f t="shared" si="276"/>
        <v>235.5</v>
      </c>
      <c r="I481" s="28">
        <f>'Ducati Panigale 1199 data'!$C$8*G481</f>
        <v>0</v>
      </c>
      <c r="J481" s="28">
        <f>'Ducati Panigale 1199 data'!$C$8*'Ducati Panigale 1199 data'!$C$15*'Ducati Panigale 1199 data'!$C$10</f>
        <v>54.543600000000005</v>
      </c>
      <c r="K481" s="28">
        <f>(0.5*'Ducati Panigale 1199 data'!$C$12)*'Ducati Panigale 1199 data'!$C$14*'Ducati Panigale 1199 data'!$C$11*F481^2</f>
        <v>0</v>
      </c>
      <c r="L481" s="28">
        <f t="shared" si="277"/>
        <v>54.543600000000005</v>
      </c>
      <c r="M481" s="28">
        <f t="shared" si="273"/>
        <v>0</v>
      </c>
      <c r="N481" s="17">
        <f t="shared" si="278"/>
        <v>0</v>
      </c>
      <c r="O481" s="105">
        <f t="shared" si="279"/>
        <v>0</v>
      </c>
      <c r="P481" s="105">
        <f t="shared" si="280"/>
        <v>0</v>
      </c>
      <c r="Q481" s="105">
        <f t="shared" si="308"/>
        <v>85.505790359998755</v>
      </c>
      <c r="R481" s="27">
        <f t="shared" si="281"/>
        <v>2.3751608433332988E-2</v>
      </c>
      <c r="S481" s="98">
        <f t="shared" si="282"/>
        <v>0</v>
      </c>
      <c r="T481" s="17">
        <f t="shared" si="309"/>
        <v>282.54968607650142</v>
      </c>
      <c r="U481" s="17">
        <f t="shared" si="283"/>
        <v>7.8486023910139285E-2</v>
      </c>
      <c r="V481" s="17">
        <f t="shared" si="284"/>
        <v>81.230500841998818</v>
      </c>
      <c r="W481" s="17">
        <f t="shared" si="285"/>
        <v>77.981280808318857</v>
      </c>
      <c r="X481" s="17">
        <f t="shared" si="285"/>
        <v>74.862029575986099</v>
      </c>
      <c r="Y481" s="17">
        <f t="shared" si="286"/>
        <v>74.113409280226236</v>
      </c>
      <c r="Z481" s="17">
        <f>Y481/3600</f>
        <v>2.0587058133396178E-2</v>
      </c>
      <c r="AA481" s="17">
        <f>0.96*Y481</f>
        <v>71.148872909017186</v>
      </c>
      <c r="AB481" s="17">
        <f t="shared" si="287"/>
        <v>68.302917992656489</v>
      </c>
      <c r="AC481" s="17">
        <f t="shared" si="288"/>
        <v>64.887772093023656</v>
      </c>
      <c r="AD481" s="17">
        <f t="shared" si="289"/>
        <v>64.887772093023656</v>
      </c>
      <c r="AE481" s="17">
        <f t="shared" si="310"/>
        <v>1.8024381136951016E-2</v>
      </c>
      <c r="AF481" s="17">
        <f>T481-AD481</f>
        <v>217.66191398347775</v>
      </c>
      <c r="AG481" s="17">
        <f t="shared" si="290"/>
        <v>6.0461642773188259E-2</v>
      </c>
      <c r="AH481" s="28">
        <f>0.5*'Ducati Panigale 1199 data'!$C$8*'WLTP class 3 v5'!F481^2</f>
        <v>0</v>
      </c>
      <c r="AI481" s="17">
        <f t="shared" si="291"/>
        <v>0</v>
      </c>
      <c r="AJ481" s="17" t="str">
        <f>IF(N481&lt;0, AI481, "0")</f>
        <v>0</v>
      </c>
      <c r="AK481" s="98">
        <f>AK480+AJ481</f>
        <v>928.96424228395074</v>
      </c>
      <c r="AL481" s="105">
        <f t="shared" si="292"/>
        <v>0.258045622856653</v>
      </c>
      <c r="AM481" s="98">
        <f>IF(N481 &gt; 0, AI481, )</f>
        <v>0</v>
      </c>
      <c r="AN481" s="98">
        <f t="shared" si="311"/>
        <v>2762.2832916666684</v>
      </c>
      <c r="AO481" s="98">
        <f t="shared" si="293"/>
        <v>0.76730091435185233</v>
      </c>
      <c r="AP481" s="27">
        <f t="shared" si="294"/>
        <v>0</v>
      </c>
      <c r="AQ481" s="27">
        <f t="shared" si="295"/>
        <v>0</v>
      </c>
      <c r="AR481" s="27">
        <f t="shared" si="296"/>
        <v>0</v>
      </c>
      <c r="AS481" s="27">
        <f t="shared" si="297"/>
        <v>0</v>
      </c>
      <c r="AT481" s="27">
        <f t="shared" si="274"/>
        <v>0</v>
      </c>
      <c r="AU481" s="27">
        <f t="shared" si="274"/>
        <v>0</v>
      </c>
      <c r="AV481" s="27">
        <f t="shared" si="298"/>
        <v>0</v>
      </c>
      <c r="AW481" s="27">
        <f t="shared" si="299"/>
        <v>0</v>
      </c>
      <c r="AX481" s="27">
        <f t="shared" si="300"/>
        <v>0</v>
      </c>
      <c r="AY481" s="27">
        <f>AN481-AW481</f>
        <v>2762.2832916666684</v>
      </c>
      <c r="AZ481" s="110">
        <f t="shared" si="301"/>
        <v>0.76730091435185233</v>
      </c>
      <c r="BB481" s="65">
        <v>0</v>
      </c>
      <c r="BC481" s="83">
        <f t="shared" si="302"/>
        <v>0</v>
      </c>
      <c r="BD481" s="83">
        <f t="shared" si="303"/>
        <v>0</v>
      </c>
      <c r="BE481" s="83">
        <f t="shared" si="304"/>
        <v>0</v>
      </c>
      <c r="BF481" s="83">
        <f t="shared" si="305"/>
        <v>0</v>
      </c>
      <c r="BG481" s="83">
        <f t="shared" si="306"/>
        <v>0</v>
      </c>
    </row>
    <row r="482" spans="2:59">
      <c r="B482" s="9" t="s">
        <v>32</v>
      </c>
      <c r="C482" s="9">
        <v>471</v>
      </c>
      <c r="D482" s="9">
        <v>471</v>
      </c>
      <c r="E482" s="18">
        <v>0</v>
      </c>
      <c r="F482" s="66">
        <f t="shared" si="275"/>
        <v>0</v>
      </c>
      <c r="G482" s="17">
        <f t="shared" si="307"/>
        <v>0</v>
      </c>
      <c r="H482" s="17">
        <f t="shared" si="276"/>
        <v>236</v>
      </c>
      <c r="I482" s="28">
        <f>'Ducati Panigale 1199 data'!$C$8*G482</f>
        <v>0</v>
      </c>
      <c r="J482" s="28">
        <f>'Ducati Panigale 1199 data'!$C$8*'Ducati Panigale 1199 data'!$C$15*'Ducati Panigale 1199 data'!$C$10</f>
        <v>54.543600000000005</v>
      </c>
      <c r="K482" s="28">
        <f>(0.5*'Ducati Panigale 1199 data'!$C$12)*'Ducati Panigale 1199 data'!$C$14*'Ducati Panigale 1199 data'!$C$11*F482^2</f>
        <v>0</v>
      </c>
      <c r="L482" s="28">
        <f t="shared" si="277"/>
        <v>54.543600000000005</v>
      </c>
      <c r="M482" s="28">
        <f t="shared" si="273"/>
        <v>0</v>
      </c>
      <c r="N482" s="17">
        <f t="shared" si="278"/>
        <v>0</v>
      </c>
      <c r="O482" s="105">
        <f t="shared" si="279"/>
        <v>0</v>
      </c>
      <c r="P482" s="105">
        <f t="shared" si="280"/>
        <v>0</v>
      </c>
      <c r="Q482" s="105">
        <f t="shared" si="308"/>
        <v>85.505790359998755</v>
      </c>
      <c r="R482" s="27">
        <f t="shared" si="281"/>
        <v>2.3751608433332988E-2</v>
      </c>
      <c r="S482" s="98">
        <f t="shared" si="282"/>
        <v>0</v>
      </c>
      <c r="T482" s="17">
        <f t="shared" si="309"/>
        <v>282.54968607650142</v>
      </c>
      <c r="U482" s="17">
        <f t="shared" si="283"/>
        <v>7.8486023910139285E-2</v>
      </c>
      <c r="V482" s="17">
        <f t="shared" si="284"/>
        <v>81.230500841998818</v>
      </c>
      <c r="W482" s="17">
        <f t="shared" si="285"/>
        <v>77.981280808318857</v>
      </c>
      <c r="X482" s="17">
        <f t="shared" si="285"/>
        <v>74.862029575986099</v>
      </c>
      <c r="Y482" s="17">
        <f t="shared" si="286"/>
        <v>74.113409280226236</v>
      </c>
      <c r="Z482" s="17">
        <f>Y482/3600</f>
        <v>2.0587058133396178E-2</v>
      </c>
      <c r="AA482" s="17">
        <f>0.96*Y482</f>
        <v>71.148872909017186</v>
      </c>
      <c r="AB482" s="17">
        <f t="shared" si="287"/>
        <v>68.302917992656489</v>
      </c>
      <c r="AC482" s="17">
        <f t="shared" si="288"/>
        <v>64.887772093023656</v>
      </c>
      <c r="AD482" s="17">
        <f t="shared" si="289"/>
        <v>64.887772093023656</v>
      </c>
      <c r="AE482" s="17">
        <f t="shared" si="310"/>
        <v>1.8024381136951016E-2</v>
      </c>
      <c r="AF482" s="17">
        <f>T482-AD482</f>
        <v>217.66191398347775</v>
      </c>
      <c r="AG482" s="17">
        <f t="shared" si="290"/>
        <v>6.0461642773188259E-2</v>
      </c>
      <c r="AH482" s="28">
        <f>0.5*'Ducati Panigale 1199 data'!$C$8*'WLTP class 3 v5'!F482^2</f>
        <v>0</v>
      </c>
      <c r="AI482" s="17">
        <f t="shared" si="291"/>
        <v>0</v>
      </c>
      <c r="AJ482" s="17" t="str">
        <f>IF(N482&lt;0, AI482, "0")</f>
        <v>0</v>
      </c>
      <c r="AK482" s="98">
        <f>AK481+AJ482</f>
        <v>928.96424228395074</v>
      </c>
      <c r="AL482" s="105">
        <f t="shared" si="292"/>
        <v>0.258045622856653</v>
      </c>
      <c r="AM482" s="98">
        <f>IF(N482 &gt; 0, AI482, )</f>
        <v>0</v>
      </c>
      <c r="AN482" s="98">
        <f t="shared" si="311"/>
        <v>2762.2832916666684</v>
      </c>
      <c r="AO482" s="98">
        <f t="shared" si="293"/>
        <v>0.76730091435185233</v>
      </c>
      <c r="AP482" s="27">
        <f t="shared" si="294"/>
        <v>0</v>
      </c>
      <c r="AQ482" s="27">
        <f t="shared" si="295"/>
        <v>0</v>
      </c>
      <c r="AR482" s="27">
        <f t="shared" si="296"/>
        <v>0</v>
      </c>
      <c r="AS482" s="27">
        <f t="shared" si="297"/>
        <v>0</v>
      </c>
      <c r="AT482" s="27">
        <f t="shared" si="274"/>
        <v>0</v>
      </c>
      <c r="AU482" s="27">
        <f t="shared" si="274"/>
        <v>0</v>
      </c>
      <c r="AV482" s="27">
        <f t="shared" si="298"/>
        <v>0</v>
      </c>
      <c r="AW482" s="27">
        <f t="shared" si="299"/>
        <v>0</v>
      </c>
      <c r="AX482" s="27">
        <f t="shared" si="300"/>
        <v>0</v>
      </c>
      <c r="AY482" s="27">
        <f>AN482-AW482</f>
        <v>2762.2832916666684</v>
      </c>
      <c r="AZ482" s="110">
        <f t="shared" si="301"/>
        <v>0.76730091435185233</v>
      </c>
      <c r="BB482" s="65">
        <v>0</v>
      </c>
      <c r="BC482" s="83">
        <f t="shared" si="302"/>
        <v>0</v>
      </c>
      <c r="BD482" s="83">
        <f t="shared" si="303"/>
        <v>0</v>
      </c>
      <c r="BE482" s="83">
        <f t="shared" si="304"/>
        <v>0</v>
      </c>
      <c r="BF482" s="83">
        <f t="shared" si="305"/>
        <v>0</v>
      </c>
      <c r="BG482" s="83">
        <f t="shared" si="306"/>
        <v>0</v>
      </c>
    </row>
    <row r="483" spans="2:59">
      <c r="B483" s="9" t="s">
        <v>32</v>
      </c>
      <c r="C483" s="9">
        <v>472</v>
      </c>
      <c r="D483" s="9">
        <v>472</v>
      </c>
      <c r="E483" s="18">
        <v>0</v>
      </c>
      <c r="F483" s="66">
        <f t="shared" si="275"/>
        <v>0</v>
      </c>
      <c r="G483" s="17">
        <f t="shared" si="307"/>
        <v>0</v>
      </c>
      <c r="H483" s="17">
        <f t="shared" si="276"/>
        <v>236.5</v>
      </c>
      <c r="I483" s="28">
        <f>'Ducati Panigale 1199 data'!$C$8*G483</f>
        <v>0</v>
      </c>
      <c r="J483" s="28">
        <f>'Ducati Panigale 1199 data'!$C$8*'Ducati Panigale 1199 data'!$C$15*'Ducati Panigale 1199 data'!$C$10</f>
        <v>54.543600000000005</v>
      </c>
      <c r="K483" s="28">
        <f>(0.5*'Ducati Panigale 1199 data'!$C$12)*'Ducati Panigale 1199 data'!$C$14*'Ducati Panigale 1199 data'!$C$11*F483^2</f>
        <v>0</v>
      </c>
      <c r="L483" s="28">
        <f t="shared" si="277"/>
        <v>54.543600000000005</v>
      </c>
      <c r="M483" s="28">
        <f t="shared" si="273"/>
        <v>0</v>
      </c>
      <c r="N483" s="17">
        <f t="shared" si="278"/>
        <v>0</v>
      </c>
      <c r="O483" s="105">
        <f t="shared" si="279"/>
        <v>0</v>
      </c>
      <c r="P483" s="105">
        <f t="shared" si="280"/>
        <v>0</v>
      </c>
      <c r="Q483" s="105">
        <f t="shared" si="308"/>
        <v>85.505790359998755</v>
      </c>
      <c r="R483" s="27">
        <f t="shared" si="281"/>
        <v>2.3751608433332988E-2</v>
      </c>
      <c r="S483" s="98">
        <f t="shared" si="282"/>
        <v>0</v>
      </c>
      <c r="T483" s="17">
        <f t="shared" si="309"/>
        <v>282.54968607650142</v>
      </c>
      <c r="U483" s="17">
        <f t="shared" si="283"/>
        <v>7.8486023910139285E-2</v>
      </c>
      <c r="V483" s="17">
        <f t="shared" si="284"/>
        <v>81.230500841998818</v>
      </c>
      <c r="W483" s="17">
        <f t="shared" si="285"/>
        <v>77.981280808318857</v>
      </c>
      <c r="X483" s="17">
        <f t="shared" si="285"/>
        <v>74.862029575986099</v>
      </c>
      <c r="Y483" s="17">
        <f t="shared" si="286"/>
        <v>74.113409280226236</v>
      </c>
      <c r="Z483" s="17">
        <f>Y483/3600</f>
        <v>2.0587058133396178E-2</v>
      </c>
      <c r="AA483" s="17">
        <f>0.96*Y483</f>
        <v>71.148872909017186</v>
      </c>
      <c r="AB483" s="17">
        <f t="shared" si="287"/>
        <v>68.302917992656489</v>
      </c>
      <c r="AC483" s="17">
        <f t="shared" si="288"/>
        <v>64.887772093023656</v>
      </c>
      <c r="AD483" s="17">
        <f t="shared" si="289"/>
        <v>64.887772093023656</v>
      </c>
      <c r="AE483" s="17">
        <f t="shared" si="310"/>
        <v>1.8024381136951016E-2</v>
      </c>
      <c r="AF483" s="17">
        <f>T483-AD483</f>
        <v>217.66191398347775</v>
      </c>
      <c r="AG483" s="17">
        <f t="shared" si="290"/>
        <v>6.0461642773188259E-2</v>
      </c>
      <c r="AH483" s="28">
        <f>0.5*'Ducati Panigale 1199 data'!$C$8*'WLTP class 3 v5'!F483^2</f>
        <v>0</v>
      </c>
      <c r="AI483" s="17">
        <f t="shared" si="291"/>
        <v>0</v>
      </c>
      <c r="AJ483" s="17" t="str">
        <f>IF(N483&lt;0, AI483, "0")</f>
        <v>0</v>
      </c>
      <c r="AK483" s="98">
        <f>AK482+AJ483</f>
        <v>928.96424228395074</v>
      </c>
      <c r="AL483" s="105">
        <f t="shared" si="292"/>
        <v>0.258045622856653</v>
      </c>
      <c r="AM483" s="98">
        <f>IF(N483 &gt; 0, AI483, )</f>
        <v>0</v>
      </c>
      <c r="AN483" s="98">
        <f t="shared" si="311"/>
        <v>2762.2832916666684</v>
      </c>
      <c r="AO483" s="98">
        <f t="shared" si="293"/>
        <v>0.76730091435185233</v>
      </c>
      <c r="AP483" s="27">
        <f t="shared" si="294"/>
        <v>0</v>
      </c>
      <c r="AQ483" s="27">
        <f t="shared" si="295"/>
        <v>0</v>
      </c>
      <c r="AR483" s="27">
        <f t="shared" si="296"/>
        <v>0</v>
      </c>
      <c r="AS483" s="27">
        <f t="shared" si="297"/>
        <v>0</v>
      </c>
      <c r="AT483" s="27">
        <f t="shared" si="274"/>
        <v>0</v>
      </c>
      <c r="AU483" s="27">
        <f t="shared" si="274"/>
        <v>0</v>
      </c>
      <c r="AV483" s="27">
        <f t="shared" si="298"/>
        <v>0</v>
      </c>
      <c r="AW483" s="27">
        <f t="shared" si="299"/>
        <v>0</v>
      </c>
      <c r="AX483" s="27">
        <f t="shared" si="300"/>
        <v>0</v>
      </c>
      <c r="AY483" s="27">
        <f>AN483-AW483</f>
        <v>2762.2832916666684</v>
      </c>
      <c r="AZ483" s="110">
        <f t="shared" si="301"/>
        <v>0.76730091435185233</v>
      </c>
      <c r="BB483" s="65">
        <v>0</v>
      </c>
      <c r="BC483" s="83">
        <f t="shared" si="302"/>
        <v>0</v>
      </c>
      <c r="BD483" s="83">
        <f t="shared" si="303"/>
        <v>0</v>
      </c>
      <c r="BE483" s="83">
        <f t="shared" si="304"/>
        <v>0</v>
      </c>
      <c r="BF483" s="83">
        <f t="shared" si="305"/>
        <v>0</v>
      </c>
      <c r="BG483" s="83">
        <f t="shared" si="306"/>
        <v>0</v>
      </c>
    </row>
    <row r="484" spans="2:59">
      <c r="B484" s="9" t="s">
        <v>32</v>
      </c>
      <c r="C484" s="9">
        <v>473</v>
      </c>
      <c r="D484" s="9">
        <v>473</v>
      </c>
      <c r="E484" s="18">
        <v>0</v>
      </c>
      <c r="F484" s="66">
        <f t="shared" si="275"/>
        <v>0</v>
      </c>
      <c r="G484" s="17">
        <f t="shared" si="307"/>
        <v>0</v>
      </c>
      <c r="H484" s="17">
        <f t="shared" si="276"/>
        <v>237</v>
      </c>
      <c r="I484" s="28">
        <f>'Ducati Panigale 1199 data'!$C$8*G484</f>
        <v>0</v>
      </c>
      <c r="J484" s="28">
        <f>'Ducati Panigale 1199 data'!$C$8*'Ducati Panigale 1199 data'!$C$15*'Ducati Panigale 1199 data'!$C$10</f>
        <v>54.543600000000005</v>
      </c>
      <c r="K484" s="28">
        <f>(0.5*'Ducati Panigale 1199 data'!$C$12)*'Ducati Panigale 1199 data'!$C$14*'Ducati Panigale 1199 data'!$C$11*F484^2</f>
        <v>0</v>
      </c>
      <c r="L484" s="28">
        <f t="shared" si="277"/>
        <v>54.543600000000005</v>
      </c>
      <c r="M484" s="28">
        <f t="shared" si="273"/>
        <v>0</v>
      </c>
      <c r="N484" s="17">
        <f t="shared" si="278"/>
        <v>0</v>
      </c>
      <c r="O484" s="105">
        <f t="shared" si="279"/>
        <v>0</v>
      </c>
      <c r="P484" s="105">
        <f t="shared" si="280"/>
        <v>0</v>
      </c>
      <c r="Q484" s="105">
        <f t="shared" si="308"/>
        <v>85.505790359998755</v>
      </c>
      <c r="R484" s="27">
        <f t="shared" si="281"/>
        <v>2.3751608433332988E-2</v>
      </c>
      <c r="S484" s="98">
        <f t="shared" si="282"/>
        <v>0</v>
      </c>
      <c r="T484" s="17">
        <f t="shared" si="309"/>
        <v>282.54968607650142</v>
      </c>
      <c r="U484" s="17">
        <f t="shared" si="283"/>
        <v>7.8486023910139285E-2</v>
      </c>
      <c r="V484" s="17">
        <f t="shared" si="284"/>
        <v>81.230500841998818</v>
      </c>
      <c r="W484" s="17">
        <f t="shared" si="285"/>
        <v>77.981280808318857</v>
      </c>
      <c r="X484" s="17">
        <f t="shared" si="285"/>
        <v>74.862029575986099</v>
      </c>
      <c r="Y484" s="17">
        <f t="shared" si="286"/>
        <v>74.113409280226236</v>
      </c>
      <c r="Z484" s="17">
        <f>Y484/3600</f>
        <v>2.0587058133396178E-2</v>
      </c>
      <c r="AA484" s="17">
        <f>0.96*Y484</f>
        <v>71.148872909017186</v>
      </c>
      <c r="AB484" s="17">
        <f t="shared" si="287"/>
        <v>68.302917992656489</v>
      </c>
      <c r="AC484" s="17">
        <f t="shared" si="288"/>
        <v>64.887772093023656</v>
      </c>
      <c r="AD484" s="17">
        <f t="shared" si="289"/>
        <v>64.887772093023656</v>
      </c>
      <c r="AE484" s="17">
        <f t="shared" si="310"/>
        <v>1.8024381136951016E-2</v>
      </c>
      <c r="AF484" s="17">
        <f>T484-AD484</f>
        <v>217.66191398347775</v>
      </c>
      <c r="AG484" s="17">
        <f t="shared" si="290"/>
        <v>6.0461642773188259E-2</v>
      </c>
      <c r="AH484" s="28">
        <f>0.5*'Ducati Panigale 1199 data'!$C$8*'WLTP class 3 v5'!F484^2</f>
        <v>0</v>
      </c>
      <c r="AI484" s="17">
        <f t="shared" si="291"/>
        <v>0</v>
      </c>
      <c r="AJ484" s="17" t="str">
        <f>IF(N484&lt;0, AI484, "0")</f>
        <v>0</v>
      </c>
      <c r="AK484" s="98">
        <f>AK483+AJ484</f>
        <v>928.96424228395074</v>
      </c>
      <c r="AL484" s="105">
        <f t="shared" si="292"/>
        <v>0.258045622856653</v>
      </c>
      <c r="AM484" s="98">
        <f>IF(N484 &gt; 0, AI484, )</f>
        <v>0</v>
      </c>
      <c r="AN484" s="98">
        <f t="shared" si="311"/>
        <v>2762.2832916666684</v>
      </c>
      <c r="AO484" s="98">
        <f t="shared" si="293"/>
        <v>0.76730091435185233</v>
      </c>
      <c r="AP484" s="27">
        <f t="shared" si="294"/>
        <v>0</v>
      </c>
      <c r="AQ484" s="27">
        <f t="shared" si="295"/>
        <v>0</v>
      </c>
      <c r="AR484" s="27">
        <f t="shared" si="296"/>
        <v>0</v>
      </c>
      <c r="AS484" s="27">
        <f t="shared" si="297"/>
        <v>0</v>
      </c>
      <c r="AT484" s="27">
        <f t="shared" si="274"/>
        <v>0</v>
      </c>
      <c r="AU484" s="27">
        <f t="shared" si="274"/>
        <v>0</v>
      </c>
      <c r="AV484" s="27">
        <f t="shared" si="298"/>
        <v>0</v>
      </c>
      <c r="AW484" s="27">
        <f t="shared" si="299"/>
        <v>0</v>
      </c>
      <c r="AX484" s="27">
        <f t="shared" si="300"/>
        <v>0</v>
      </c>
      <c r="AY484" s="27">
        <f>AN484-AW484</f>
        <v>2762.2832916666684</v>
      </c>
      <c r="AZ484" s="110">
        <f t="shared" si="301"/>
        <v>0.76730091435185233</v>
      </c>
      <c r="BB484" s="65">
        <v>0</v>
      </c>
      <c r="BC484" s="83">
        <f t="shared" si="302"/>
        <v>0</v>
      </c>
      <c r="BD484" s="83">
        <f t="shared" si="303"/>
        <v>0</v>
      </c>
      <c r="BE484" s="83">
        <f t="shared" si="304"/>
        <v>0</v>
      </c>
      <c r="BF484" s="83">
        <f t="shared" si="305"/>
        <v>0</v>
      </c>
      <c r="BG484" s="83">
        <f t="shared" si="306"/>
        <v>0</v>
      </c>
    </row>
    <row r="485" spans="2:59">
      <c r="B485" s="9" t="s">
        <v>32</v>
      </c>
      <c r="C485" s="9">
        <v>474</v>
      </c>
      <c r="D485" s="9">
        <v>474</v>
      </c>
      <c r="E485" s="18">
        <v>0</v>
      </c>
      <c r="F485" s="66">
        <f t="shared" si="275"/>
        <v>0</v>
      </c>
      <c r="G485" s="17">
        <f t="shared" si="307"/>
        <v>0</v>
      </c>
      <c r="H485" s="17">
        <f t="shared" si="276"/>
        <v>237.5</v>
      </c>
      <c r="I485" s="28">
        <f>'Ducati Panigale 1199 data'!$C$8*G485</f>
        <v>0</v>
      </c>
      <c r="J485" s="28">
        <f>'Ducati Panigale 1199 data'!$C$8*'Ducati Panigale 1199 data'!$C$15*'Ducati Panigale 1199 data'!$C$10</f>
        <v>54.543600000000005</v>
      </c>
      <c r="K485" s="28">
        <f>(0.5*'Ducati Panigale 1199 data'!$C$12)*'Ducati Panigale 1199 data'!$C$14*'Ducati Panigale 1199 data'!$C$11*F485^2</f>
        <v>0</v>
      </c>
      <c r="L485" s="28">
        <f t="shared" si="277"/>
        <v>54.543600000000005</v>
      </c>
      <c r="M485" s="28">
        <f t="shared" si="273"/>
        <v>0</v>
      </c>
      <c r="N485" s="17">
        <f t="shared" si="278"/>
        <v>0</v>
      </c>
      <c r="O485" s="105">
        <f t="shared" si="279"/>
        <v>0</v>
      </c>
      <c r="P485" s="105">
        <f t="shared" si="280"/>
        <v>0</v>
      </c>
      <c r="Q485" s="105">
        <f t="shared" si="308"/>
        <v>85.505790359998755</v>
      </c>
      <c r="R485" s="27">
        <f t="shared" si="281"/>
        <v>2.3751608433332988E-2</v>
      </c>
      <c r="S485" s="98">
        <f t="shared" si="282"/>
        <v>0</v>
      </c>
      <c r="T485" s="17">
        <f t="shared" si="309"/>
        <v>282.54968607650142</v>
      </c>
      <c r="U485" s="17">
        <f t="shared" si="283"/>
        <v>7.8486023910139285E-2</v>
      </c>
      <c r="V485" s="17">
        <f t="shared" si="284"/>
        <v>81.230500841998818</v>
      </c>
      <c r="W485" s="17">
        <f t="shared" si="285"/>
        <v>77.981280808318857</v>
      </c>
      <c r="X485" s="17">
        <f t="shared" si="285"/>
        <v>74.862029575986099</v>
      </c>
      <c r="Y485" s="17">
        <f t="shared" si="286"/>
        <v>74.113409280226236</v>
      </c>
      <c r="Z485" s="17">
        <f>Y485/3600</f>
        <v>2.0587058133396178E-2</v>
      </c>
      <c r="AA485" s="17">
        <f>0.96*Y485</f>
        <v>71.148872909017186</v>
      </c>
      <c r="AB485" s="17">
        <f t="shared" si="287"/>
        <v>68.302917992656489</v>
      </c>
      <c r="AC485" s="17">
        <f t="shared" si="288"/>
        <v>64.887772093023656</v>
      </c>
      <c r="AD485" s="17">
        <f t="shared" si="289"/>
        <v>64.887772093023656</v>
      </c>
      <c r="AE485" s="17">
        <f t="shared" si="310"/>
        <v>1.8024381136951016E-2</v>
      </c>
      <c r="AF485" s="17">
        <f>T485-AD485</f>
        <v>217.66191398347775</v>
      </c>
      <c r="AG485" s="17">
        <f t="shared" si="290"/>
        <v>6.0461642773188259E-2</v>
      </c>
      <c r="AH485" s="28">
        <f>0.5*'Ducati Panigale 1199 data'!$C$8*'WLTP class 3 v5'!F485^2</f>
        <v>0</v>
      </c>
      <c r="AI485" s="17">
        <f t="shared" si="291"/>
        <v>0</v>
      </c>
      <c r="AJ485" s="17" t="str">
        <f>IF(N485&lt;0, AI485, "0")</f>
        <v>0</v>
      </c>
      <c r="AK485" s="98">
        <f>AK484+AJ485</f>
        <v>928.96424228395074</v>
      </c>
      <c r="AL485" s="105">
        <f t="shared" si="292"/>
        <v>0.258045622856653</v>
      </c>
      <c r="AM485" s="98">
        <f>IF(N485 &gt; 0, AI485, )</f>
        <v>0</v>
      </c>
      <c r="AN485" s="98">
        <f t="shared" si="311"/>
        <v>2762.2832916666684</v>
      </c>
      <c r="AO485" s="98">
        <f t="shared" si="293"/>
        <v>0.76730091435185233</v>
      </c>
      <c r="AP485" s="27">
        <f t="shared" si="294"/>
        <v>0</v>
      </c>
      <c r="AQ485" s="27">
        <f t="shared" si="295"/>
        <v>0</v>
      </c>
      <c r="AR485" s="27">
        <f t="shared" si="296"/>
        <v>0</v>
      </c>
      <c r="AS485" s="27">
        <f t="shared" si="297"/>
        <v>0</v>
      </c>
      <c r="AT485" s="27">
        <f t="shared" si="274"/>
        <v>0</v>
      </c>
      <c r="AU485" s="27">
        <f t="shared" si="274"/>
        <v>0</v>
      </c>
      <c r="AV485" s="27">
        <f t="shared" si="298"/>
        <v>0</v>
      </c>
      <c r="AW485" s="27">
        <f t="shared" si="299"/>
        <v>0</v>
      </c>
      <c r="AX485" s="27">
        <f t="shared" si="300"/>
        <v>0</v>
      </c>
      <c r="AY485" s="27">
        <f>AN485-AW485</f>
        <v>2762.2832916666684</v>
      </c>
      <c r="AZ485" s="110">
        <f t="shared" si="301"/>
        <v>0.76730091435185233</v>
      </c>
      <c r="BB485" s="65">
        <v>0</v>
      </c>
      <c r="BC485" s="83">
        <f t="shared" si="302"/>
        <v>0</v>
      </c>
      <c r="BD485" s="83">
        <f t="shared" si="303"/>
        <v>0</v>
      </c>
      <c r="BE485" s="83">
        <f t="shared" si="304"/>
        <v>0</v>
      </c>
      <c r="BF485" s="83">
        <f t="shared" si="305"/>
        <v>0</v>
      </c>
      <c r="BG485" s="83">
        <f t="shared" si="306"/>
        <v>0</v>
      </c>
    </row>
    <row r="486" spans="2:59">
      <c r="B486" s="9" t="s">
        <v>32</v>
      </c>
      <c r="C486" s="9">
        <v>475</v>
      </c>
      <c r="D486" s="9">
        <v>475</v>
      </c>
      <c r="E486" s="18">
        <v>0</v>
      </c>
      <c r="F486" s="66">
        <f t="shared" si="275"/>
        <v>0</v>
      </c>
      <c r="G486" s="17">
        <f t="shared" si="307"/>
        <v>0</v>
      </c>
      <c r="H486" s="17">
        <f t="shared" si="276"/>
        <v>238</v>
      </c>
      <c r="I486" s="28">
        <f>'Ducati Panigale 1199 data'!$C$8*G486</f>
        <v>0</v>
      </c>
      <c r="J486" s="28">
        <f>'Ducati Panigale 1199 data'!$C$8*'Ducati Panigale 1199 data'!$C$15*'Ducati Panigale 1199 data'!$C$10</f>
        <v>54.543600000000005</v>
      </c>
      <c r="K486" s="28">
        <f>(0.5*'Ducati Panigale 1199 data'!$C$12)*'Ducati Panigale 1199 data'!$C$14*'Ducati Panigale 1199 data'!$C$11*F486^2</f>
        <v>0</v>
      </c>
      <c r="L486" s="28">
        <f t="shared" si="277"/>
        <v>54.543600000000005</v>
      </c>
      <c r="M486" s="28">
        <f t="shared" si="273"/>
        <v>0</v>
      </c>
      <c r="N486" s="17">
        <f t="shared" si="278"/>
        <v>0</v>
      </c>
      <c r="O486" s="105">
        <f t="shared" si="279"/>
        <v>0</v>
      </c>
      <c r="P486" s="105">
        <f t="shared" si="280"/>
        <v>0</v>
      </c>
      <c r="Q486" s="105">
        <f t="shared" si="308"/>
        <v>85.505790359998755</v>
      </c>
      <c r="R486" s="27">
        <f t="shared" si="281"/>
        <v>2.3751608433332988E-2</v>
      </c>
      <c r="S486" s="98">
        <f t="shared" si="282"/>
        <v>0</v>
      </c>
      <c r="T486" s="17">
        <f t="shared" si="309"/>
        <v>282.54968607650142</v>
      </c>
      <c r="U486" s="17">
        <f t="shared" si="283"/>
        <v>7.8486023910139285E-2</v>
      </c>
      <c r="V486" s="17">
        <f t="shared" si="284"/>
        <v>81.230500841998818</v>
      </c>
      <c r="W486" s="17">
        <f t="shared" si="285"/>
        <v>77.981280808318857</v>
      </c>
      <c r="X486" s="17">
        <f t="shared" si="285"/>
        <v>74.862029575986099</v>
      </c>
      <c r="Y486" s="17">
        <f t="shared" si="286"/>
        <v>74.113409280226236</v>
      </c>
      <c r="Z486" s="17">
        <f>Y486/3600</f>
        <v>2.0587058133396178E-2</v>
      </c>
      <c r="AA486" s="17">
        <f>0.96*Y486</f>
        <v>71.148872909017186</v>
      </c>
      <c r="AB486" s="17">
        <f t="shared" si="287"/>
        <v>68.302917992656489</v>
      </c>
      <c r="AC486" s="17">
        <f t="shared" si="288"/>
        <v>64.887772093023656</v>
      </c>
      <c r="AD486" s="17">
        <f t="shared" si="289"/>
        <v>64.887772093023656</v>
      </c>
      <c r="AE486" s="17">
        <f t="shared" si="310"/>
        <v>1.8024381136951016E-2</v>
      </c>
      <c r="AF486" s="17">
        <f>T486-AD486</f>
        <v>217.66191398347775</v>
      </c>
      <c r="AG486" s="17">
        <f t="shared" si="290"/>
        <v>6.0461642773188259E-2</v>
      </c>
      <c r="AH486" s="28">
        <f>0.5*'Ducati Panigale 1199 data'!$C$8*'WLTP class 3 v5'!F486^2</f>
        <v>0</v>
      </c>
      <c r="AI486" s="17">
        <f t="shared" si="291"/>
        <v>0</v>
      </c>
      <c r="AJ486" s="17" t="str">
        <f>IF(N486&lt;0, AI486, "0")</f>
        <v>0</v>
      </c>
      <c r="AK486" s="98">
        <f>AK485+AJ486</f>
        <v>928.96424228395074</v>
      </c>
      <c r="AL486" s="105">
        <f t="shared" si="292"/>
        <v>0.258045622856653</v>
      </c>
      <c r="AM486" s="98">
        <f>IF(N486 &gt; 0, AI486, )</f>
        <v>0</v>
      </c>
      <c r="AN486" s="98">
        <f t="shared" si="311"/>
        <v>2762.2832916666684</v>
      </c>
      <c r="AO486" s="98">
        <f t="shared" si="293"/>
        <v>0.76730091435185233</v>
      </c>
      <c r="AP486" s="27">
        <f t="shared" si="294"/>
        <v>0</v>
      </c>
      <c r="AQ486" s="27">
        <f t="shared" si="295"/>
        <v>0</v>
      </c>
      <c r="AR486" s="27">
        <f t="shared" si="296"/>
        <v>0</v>
      </c>
      <c r="AS486" s="27">
        <f t="shared" si="297"/>
        <v>0</v>
      </c>
      <c r="AT486" s="27">
        <f t="shared" si="274"/>
        <v>0</v>
      </c>
      <c r="AU486" s="27">
        <f t="shared" si="274"/>
        <v>0</v>
      </c>
      <c r="AV486" s="27">
        <f t="shared" si="298"/>
        <v>0</v>
      </c>
      <c r="AW486" s="27">
        <f t="shared" si="299"/>
        <v>0</v>
      </c>
      <c r="AX486" s="27">
        <f t="shared" si="300"/>
        <v>0</v>
      </c>
      <c r="AY486" s="27">
        <f>AN486-AW486</f>
        <v>2762.2832916666684</v>
      </c>
      <c r="AZ486" s="110">
        <f t="shared" si="301"/>
        <v>0.76730091435185233</v>
      </c>
      <c r="BB486" s="65">
        <v>0</v>
      </c>
      <c r="BC486" s="83">
        <f t="shared" si="302"/>
        <v>0</v>
      </c>
      <c r="BD486" s="83">
        <f t="shared" si="303"/>
        <v>0</v>
      </c>
      <c r="BE486" s="83">
        <f t="shared" si="304"/>
        <v>0</v>
      </c>
      <c r="BF486" s="83">
        <f t="shared" si="305"/>
        <v>0</v>
      </c>
      <c r="BG486" s="83">
        <f t="shared" si="306"/>
        <v>0</v>
      </c>
    </row>
    <row r="487" spans="2:59">
      <c r="B487" s="9" t="s">
        <v>32</v>
      </c>
      <c r="C487" s="9">
        <v>476</v>
      </c>
      <c r="D487" s="9">
        <v>476</v>
      </c>
      <c r="E487" s="18">
        <v>0</v>
      </c>
      <c r="F487" s="66">
        <f t="shared" si="275"/>
        <v>0</v>
      </c>
      <c r="G487" s="17">
        <f t="shared" si="307"/>
        <v>0</v>
      </c>
      <c r="H487" s="17">
        <f t="shared" si="276"/>
        <v>238.5</v>
      </c>
      <c r="I487" s="28">
        <f>'Ducati Panigale 1199 data'!$C$8*G487</f>
        <v>0</v>
      </c>
      <c r="J487" s="28">
        <f>'Ducati Panigale 1199 data'!$C$8*'Ducati Panigale 1199 data'!$C$15*'Ducati Panigale 1199 data'!$C$10</f>
        <v>54.543600000000005</v>
      </c>
      <c r="K487" s="28">
        <f>(0.5*'Ducati Panigale 1199 data'!$C$12)*'Ducati Panigale 1199 data'!$C$14*'Ducati Panigale 1199 data'!$C$11*F487^2</f>
        <v>0</v>
      </c>
      <c r="L487" s="28">
        <f t="shared" si="277"/>
        <v>54.543600000000005</v>
      </c>
      <c r="M487" s="28">
        <f t="shared" si="273"/>
        <v>0</v>
      </c>
      <c r="N487" s="17">
        <f t="shared" si="278"/>
        <v>0</v>
      </c>
      <c r="O487" s="105">
        <f t="shared" si="279"/>
        <v>0</v>
      </c>
      <c r="P487" s="105">
        <f t="shared" si="280"/>
        <v>0</v>
      </c>
      <c r="Q487" s="105">
        <f t="shared" si="308"/>
        <v>85.505790359998755</v>
      </c>
      <c r="R487" s="27">
        <f t="shared" si="281"/>
        <v>2.3751608433332988E-2</v>
      </c>
      <c r="S487" s="98">
        <f t="shared" si="282"/>
        <v>0</v>
      </c>
      <c r="T487" s="17">
        <f t="shared" si="309"/>
        <v>282.54968607650142</v>
      </c>
      <c r="U487" s="17">
        <f t="shared" si="283"/>
        <v>7.8486023910139285E-2</v>
      </c>
      <c r="V487" s="17">
        <f t="shared" si="284"/>
        <v>81.230500841998818</v>
      </c>
      <c r="W487" s="17">
        <f t="shared" si="285"/>
        <v>77.981280808318857</v>
      </c>
      <c r="X487" s="17">
        <f t="shared" si="285"/>
        <v>74.862029575986099</v>
      </c>
      <c r="Y487" s="17">
        <f t="shared" si="286"/>
        <v>74.113409280226236</v>
      </c>
      <c r="Z487" s="17">
        <f>Y487/3600</f>
        <v>2.0587058133396178E-2</v>
      </c>
      <c r="AA487" s="17">
        <f>0.96*Y487</f>
        <v>71.148872909017186</v>
      </c>
      <c r="AB487" s="17">
        <f t="shared" si="287"/>
        <v>68.302917992656489</v>
      </c>
      <c r="AC487" s="17">
        <f t="shared" si="288"/>
        <v>64.887772093023656</v>
      </c>
      <c r="AD487" s="17">
        <f t="shared" si="289"/>
        <v>64.887772093023656</v>
      </c>
      <c r="AE487" s="17">
        <f t="shared" si="310"/>
        <v>1.8024381136951016E-2</v>
      </c>
      <c r="AF487" s="17">
        <f>T487-AD487</f>
        <v>217.66191398347775</v>
      </c>
      <c r="AG487" s="17">
        <f t="shared" si="290"/>
        <v>6.0461642773188259E-2</v>
      </c>
      <c r="AH487" s="28">
        <f>0.5*'Ducati Panigale 1199 data'!$C$8*'WLTP class 3 v5'!F487^2</f>
        <v>0</v>
      </c>
      <c r="AI487" s="17">
        <f t="shared" si="291"/>
        <v>0</v>
      </c>
      <c r="AJ487" s="17" t="str">
        <f>IF(N487&lt;0, AI487, "0")</f>
        <v>0</v>
      </c>
      <c r="AK487" s="98">
        <f>AK486+AJ487</f>
        <v>928.96424228395074</v>
      </c>
      <c r="AL487" s="105">
        <f t="shared" si="292"/>
        <v>0.258045622856653</v>
      </c>
      <c r="AM487" s="98">
        <f>IF(N487 &gt; 0, AI487, )</f>
        <v>0</v>
      </c>
      <c r="AN487" s="98">
        <f t="shared" si="311"/>
        <v>2762.2832916666684</v>
      </c>
      <c r="AO487" s="98">
        <f t="shared" si="293"/>
        <v>0.76730091435185233</v>
      </c>
      <c r="AP487" s="27">
        <f t="shared" si="294"/>
        <v>0</v>
      </c>
      <c r="AQ487" s="27">
        <f t="shared" si="295"/>
        <v>0</v>
      </c>
      <c r="AR487" s="27">
        <f t="shared" si="296"/>
        <v>0</v>
      </c>
      <c r="AS487" s="27">
        <f t="shared" si="297"/>
        <v>0</v>
      </c>
      <c r="AT487" s="27">
        <f t="shared" si="274"/>
        <v>0</v>
      </c>
      <c r="AU487" s="27">
        <f t="shared" si="274"/>
        <v>0</v>
      </c>
      <c r="AV487" s="27">
        <f t="shared" si="298"/>
        <v>0</v>
      </c>
      <c r="AW487" s="27">
        <f t="shared" si="299"/>
        <v>0</v>
      </c>
      <c r="AX487" s="27">
        <f t="shared" si="300"/>
        <v>0</v>
      </c>
      <c r="AY487" s="27">
        <f>AN487-AW487</f>
        <v>2762.2832916666684</v>
      </c>
      <c r="AZ487" s="110">
        <f t="shared" si="301"/>
        <v>0.76730091435185233</v>
      </c>
      <c r="BB487" s="65">
        <v>0</v>
      </c>
      <c r="BC487" s="83">
        <f t="shared" si="302"/>
        <v>0</v>
      </c>
      <c r="BD487" s="83">
        <f t="shared" si="303"/>
        <v>0</v>
      </c>
      <c r="BE487" s="83">
        <f t="shared" si="304"/>
        <v>0</v>
      </c>
      <c r="BF487" s="83">
        <f t="shared" si="305"/>
        <v>0</v>
      </c>
      <c r="BG487" s="83">
        <f t="shared" si="306"/>
        <v>0</v>
      </c>
    </row>
    <row r="488" spans="2:59">
      <c r="B488" s="9" t="s">
        <v>32</v>
      </c>
      <c r="C488" s="9">
        <v>477</v>
      </c>
      <c r="D488" s="9">
        <v>477</v>
      </c>
      <c r="E488" s="18">
        <v>0</v>
      </c>
      <c r="F488" s="66">
        <f t="shared" si="275"/>
        <v>0</v>
      </c>
      <c r="G488" s="17">
        <f t="shared" si="307"/>
        <v>0</v>
      </c>
      <c r="H488" s="17">
        <f t="shared" si="276"/>
        <v>239</v>
      </c>
      <c r="I488" s="28">
        <f>'Ducati Panigale 1199 data'!$C$8*G488</f>
        <v>0</v>
      </c>
      <c r="J488" s="28">
        <f>'Ducati Panigale 1199 data'!$C$8*'Ducati Panigale 1199 data'!$C$15*'Ducati Panigale 1199 data'!$C$10</f>
        <v>54.543600000000005</v>
      </c>
      <c r="K488" s="28">
        <f>(0.5*'Ducati Panigale 1199 data'!$C$12)*'Ducati Panigale 1199 data'!$C$14*'Ducati Panigale 1199 data'!$C$11*F488^2</f>
        <v>0</v>
      </c>
      <c r="L488" s="28">
        <f t="shared" si="277"/>
        <v>54.543600000000005</v>
      </c>
      <c r="M488" s="28">
        <f t="shared" si="273"/>
        <v>0</v>
      </c>
      <c r="N488" s="17">
        <f t="shared" si="278"/>
        <v>0</v>
      </c>
      <c r="O488" s="105">
        <f t="shared" si="279"/>
        <v>0</v>
      </c>
      <c r="P488" s="105">
        <f t="shared" si="280"/>
        <v>0</v>
      </c>
      <c r="Q488" s="105">
        <f t="shared" si="308"/>
        <v>85.505790359998755</v>
      </c>
      <c r="R488" s="27">
        <f t="shared" si="281"/>
        <v>2.3751608433332988E-2</v>
      </c>
      <c r="S488" s="98">
        <f t="shared" si="282"/>
        <v>0</v>
      </c>
      <c r="T488" s="17">
        <f t="shared" si="309"/>
        <v>282.54968607650142</v>
      </c>
      <c r="U488" s="17">
        <f t="shared" si="283"/>
        <v>7.8486023910139285E-2</v>
      </c>
      <c r="V488" s="17">
        <f t="shared" si="284"/>
        <v>81.230500841998818</v>
      </c>
      <c r="W488" s="17">
        <f t="shared" si="285"/>
        <v>77.981280808318857</v>
      </c>
      <c r="X488" s="17">
        <f t="shared" si="285"/>
        <v>74.862029575986099</v>
      </c>
      <c r="Y488" s="17">
        <f t="shared" si="286"/>
        <v>74.113409280226236</v>
      </c>
      <c r="Z488" s="17">
        <f>Y488/3600</f>
        <v>2.0587058133396178E-2</v>
      </c>
      <c r="AA488" s="17">
        <f>0.96*Y488</f>
        <v>71.148872909017186</v>
      </c>
      <c r="AB488" s="17">
        <f t="shared" si="287"/>
        <v>68.302917992656489</v>
      </c>
      <c r="AC488" s="17">
        <f t="shared" si="288"/>
        <v>64.887772093023656</v>
      </c>
      <c r="AD488" s="17">
        <f t="shared" si="289"/>
        <v>64.887772093023656</v>
      </c>
      <c r="AE488" s="17">
        <f t="shared" si="310"/>
        <v>1.8024381136951016E-2</v>
      </c>
      <c r="AF488" s="17">
        <f>T488-AD488</f>
        <v>217.66191398347775</v>
      </c>
      <c r="AG488" s="17">
        <f t="shared" si="290"/>
        <v>6.0461642773188259E-2</v>
      </c>
      <c r="AH488" s="28">
        <f>0.5*'Ducati Panigale 1199 data'!$C$8*'WLTP class 3 v5'!F488^2</f>
        <v>0</v>
      </c>
      <c r="AI488" s="17">
        <f t="shared" si="291"/>
        <v>0</v>
      </c>
      <c r="AJ488" s="17" t="str">
        <f>IF(N488&lt;0, AI488, "0")</f>
        <v>0</v>
      </c>
      <c r="AK488" s="98">
        <f>AK487+AJ488</f>
        <v>928.96424228395074</v>
      </c>
      <c r="AL488" s="105">
        <f t="shared" si="292"/>
        <v>0.258045622856653</v>
      </c>
      <c r="AM488" s="98">
        <f>IF(N488 &gt; 0, AI488, )</f>
        <v>0</v>
      </c>
      <c r="AN488" s="98">
        <f t="shared" si="311"/>
        <v>2762.2832916666684</v>
      </c>
      <c r="AO488" s="98">
        <f t="shared" si="293"/>
        <v>0.76730091435185233</v>
      </c>
      <c r="AP488" s="27">
        <f t="shared" si="294"/>
        <v>0</v>
      </c>
      <c r="AQ488" s="27">
        <f t="shared" si="295"/>
        <v>0</v>
      </c>
      <c r="AR488" s="27">
        <f t="shared" si="296"/>
        <v>0</v>
      </c>
      <c r="AS488" s="27">
        <f t="shared" si="297"/>
        <v>0</v>
      </c>
      <c r="AT488" s="27">
        <f t="shared" si="274"/>
        <v>0</v>
      </c>
      <c r="AU488" s="27">
        <f t="shared" si="274"/>
        <v>0</v>
      </c>
      <c r="AV488" s="27">
        <f t="shared" si="298"/>
        <v>0</v>
      </c>
      <c r="AW488" s="27">
        <f t="shared" si="299"/>
        <v>0</v>
      </c>
      <c r="AX488" s="27">
        <f t="shared" si="300"/>
        <v>0</v>
      </c>
      <c r="AY488" s="27">
        <f>AN488-AW488</f>
        <v>2762.2832916666684</v>
      </c>
      <c r="AZ488" s="110">
        <f t="shared" si="301"/>
        <v>0.76730091435185233</v>
      </c>
      <c r="BB488" s="65">
        <v>0</v>
      </c>
      <c r="BC488" s="83">
        <f t="shared" si="302"/>
        <v>0</v>
      </c>
      <c r="BD488" s="83">
        <f t="shared" si="303"/>
        <v>0</v>
      </c>
      <c r="BE488" s="83">
        <f t="shared" si="304"/>
        <v>0</v>
      </c>
      <c r="BF488" s="83">
        <f t="shared" si="305"/>
        <v>0</v>
      </c>
      <c r="BG488" s="83">
        <f t="shared" si="306"/>
        <v>0</v>
      </c>
    </row>
    <row r="489" spans="2:59">
      <c r="B489" s="9" t="s">
        <v>32</v>
      </c>
      <c r="C489" s="9">
        <v>478</v>
      </c>
      <c r="D489" s="9">
        <v>478</v>
      </c>
      <c r="E489" s="18">
        <v>0</v>
      </c>
      <c r="F489" s="66">
        <f t="shared" si="275"/>
        <v>0</v>
      </c>
      <c r="G489" s="17">
        <f t="shared" si="307"/>
        <v>0</v>
      </c>
      <c r="H489" s="17">
        <f t="shared" si="276"/>
        <v>239.5</v>
      </c>
      <c r="I489" s="28">
        <f>'Ducati Panigale 1199 data'!$C$8*G489</f>
        <v>0</v>
      </c>
      <c r="J489" s="28">
        <f>'Ducati Panigale 1199 data'!$C$8*'Ducati Panigale 1199 data'!$C$15*'Ducati Panigale 1199 data'!$C$10</f>
        <v>54.543600000000005</v>
      </c>
      <c r="K489" s="28">
        <f>(0.5*'Ducati Panigale 1199 data'!$C$12)*'Ducati Panigale 1199 data'!$C$14*'Ducati Panigale 1199 data'!$C$11*F489^2</f>
        <v>0</v>
      </c>
      <c r="L489" s="28">
        <f t="shared" si="277"/>
        <v>54.543600000000005</v>
      </c>
      <c r="M489" s="28">
        <f t="shared" si="273"/>
        <v>0</v>
      </c>
      <c r="N489" s="17">
        <f t="shared" si="278"/>
        <v>0</v>
      </c>
      <c r="O489" s="105">
        <f t="shared" si="279"/>
        <v>0</v>
      </c>
      <c r="P489" s="105">
        <f t="shared" si="280"/>
        <v>0</v>
      </c>
      <c r="Q489" s="105">
        <f t="shared" si="308"/>
        <v>85.505790359998755</v>
      </c>
      <c r="R489" s="27">
        <f t="shared" si="281"/>
        <v>2.3751608433332988E-2</v>
      </c>
      <c r="S489" s="98">
        <f t="shared" si="282"/>
        <v>0</v>
      </c>
      <c r="T489" s="17">
        <f t="shared" si="309"/>
        <v>282.54968607650142</v>
      </c>
      <c r="U489" s="17">
        <f t="shared" si="283"/>
        <v>7.8486023910139285E-2</v>
      </c>
      <c r="V489" s="17">
        <f t="shared" si="284"/>
        <v>81.230500841998818</v>
      </c>
      <c r="W489" s="17">
        <f t="shared" si="285"/>
        <v>77.981280808318857</v>
      </c>
      <c r="X489" s="17">
        <f t="shared" si="285"/>
        <v>74.862029575986099</v>
      </c>
      <c r="Y489" s="17">
        <f t="shared" si="286"/>
        <v>74.113409280226236</v>
      </c>
      <c r="Z489" s="17">
        <f>Y489/3600</f>
        <v>2.0587058133396178E-2</v>
      </c>
      <c r="AA489" s="17">
        <f>0.96*Y489</f>
        <v>71.148872909017186</v>
      </c>
      <c r="AB489" s="17">
        <f t="shared" si="287"/>
        <v>68.302917992656489</v>
      </c>
      <c r="AC489" s="17">
        <f t="shared" si="288"/>
        <v>64.887772093023656</v>
      </c>
      <c r="AD489" s="17">
        <f t="shared" si="289"/>
        <v>64.887772093023656</v>
      </c>
      <c r="AE489" s="17">
        <f t="shared" si="310"/>
        <v>1.8024381136951016E-2</v>
      </c>
      <c r="AF489" s="17">
        <f>T489-AD489</f>
        <v>217.66191398347775</v>
      </c>
      <c r="AG489" s="17">
        <f t="shared" si="290"/>
        <v>6.0461642773188259E-2</v>
      </c>
      <c r="AH489" s="28">
        <f>0.5*'Ducati Panigale 1199 data'!$C$8*'WLTP class 3 v5'!F489^2</f>
        <v>0</v>
      </c>
      <c r="AI489" s="17">
        <f t="shared" si="291"/>
        <v>0</v>
      </c>
      <c r="AJ489" s="17" t="str">
        <f>IF(N489&lt;0, AI489, "0")</f>
        <v>0</v>
      </c>
      <c r="AK489" s="98">
        <f>AK488+AJ489</f>
        <v>928.96424228395074</v>
      </c>
      <c r="AL489" s="105">
        <f t="shared" si="292"/>
        <v>0.258045622856653</v>
      </c>
      <c r="AM489" s="98">
        <f>IF(N489 &gt; 0, AI489, )</f>
        <v>0</v>
      </c>
      <c r="AN489" s="98">
        <f t="shared" si="311"/>
        <v>2762.2832916666684</v>
      </c>
      <c r="AO489" s="98">
        <f t="shared" si="293"/>
        <v>0.76730091435185233</v>
      </c>
      <c r="AP489" s="27">
        <f t="shared" si="294"/>
        <v>0</v>
      </c>
      <c r="AQ489" s="27">
        <f t="shared" si="295"/>
        <v>0</v>
      </c>
      <c r="AR489" s="27">
        <f t="shared" si="296"/>
        <v>0</v>
      </c>
      <c r="AS489" s="27">
        <f t="shared" si="297"/>
        <v>0</v>
      </c>
      <c r="AT489" s="27">
        <f t="shared" si="274"/>
        <v>0</v>
      </c>
      <c r="AU489" s="27">
        <f t="shared" si="274"/>
        <v>0</v>
      </c>
      <c r="AV489" s="27">
        <f t="shared" si="298"/>
        <v>0</v>
      </c>
      <c r="AW489" s="27">
        <f t="shared" si="299"/>
        <v>0</v>
      </c>
      <c r="AX489" s="27">
        <f t="shared" si="300"/>
        <v>0</v>
      </c>
      <c r="AY489" s="27">
        <f>AN489-AW489</f>
        <v>2762.2832916666684</v>
      </c>
      <c r="AZ489" s="110">
        <f t="shared" si="301"/>
        <v>0.76730091435185233</v>
      </c>
      <c r="BB489" s="65">
        <v>0</v>
      </c>
      <c r="BC489" s="83">
        <f t="shared" si="302"/>
        <v>0</v>
      </c>
      <c r="BD489" s="83">
        <f t="shared" si="303"/>
        <v>0</v>
      </c>
      <c r="BE489" s="83">
        <f t="shared" si="304"/>
        <v>0</v>
      </c>
      <c r="BF489" s="83">
        <f t="shared" si="305"/>
        <v>0</v>
      </c>
      <c r="BG489" s="83">
        <f t="shared" si="306"/>
        <v>0</v>
      </c>
    </row>
    <row r="490" spans="2:59">
      <c r="B490" s="9" t="s">
        <v>32</v>
      </c>
      <c r="C490" s="9">
        <v>479</v>
      </c>
      <c r="D490" s="9">
        <v>479</v>
      </c>
      <c r="E490" s="18">
        <v>0</v>
      </c>
      <c r="F490" s="66">
        <f t="shared" si="275"/>
        <v>0</v>
      </c>
      <c r="G490" s="17">
        <f t="shared" si="307"/>
        <v>0</v>
      </c>
      <c r="H490" s="17">
        <f t="shared" si="276"/>
        <v>240</v>
      </c>
      <c r="I490" s="28">
        <f>'Ducati Panigale 1199 data'!$C$8*G490</f>
        <v>0</v>
      </c>
      <c r="J490" s="28">
        <f>'Ducati Panigale 1199 data'!$C$8*'Ducati Panigale 1199 data'!$C$15*'Ducati Panigale 1199 data'!$C$10</f>
        <v>54.543600000000005</v>
      </c>
      <c r="K490" s="28">
        <f>(0.5*'Ducati Panigale 1199 data'!$C$12)*'Ducati Panigale 1199 data'!$C$14*'Ducati Panigale 1199 data'!$C$11*F490^2</f>
        <v>0</v>
      </c>
      <c r="L490" s="28">
        <f t="shared" si="277"/>
        <v>54.543600000000005</v>
      </c>
      <c r="M490" s="28">
        <f t="shared" si="273"/>
        <v>0</v>
      </c>
      <c r="N490" s="17">
        <f t="shared" si="278"/>
        <v>0</v>
      </c>
      <c r="O490" s="105">
        <f t="shared" si="279"/>
        <v>0</v>
      </c>
      <c r="P490" s="105">
        <f t="shared" si="280"/>
        <v>0</v>
      </c>
      <c r="Q490" s="105">
        <f t="shared" si="308"/>
        <v>85.505790359998755</v>
      </c>
      <c r="R490" s="27">
        <f t="shared" si="281"/>
        <v>2.3751608433332988E-2</v>
      </c>
      <c r="S490" s="98">
        <f t="shared" si="282"/>
        <v>0</v>
      </c>
      <c r="T490" s="17">
        <f t="shared" si="309"/>
        <v>282.54968607650142</v>
      </c>
      <c r="U490" s="17">
        <f t="shared" si="283"/>
        <v>7.8486023910139285E-2</v>
      </c>
      <c r="V490" s="17">
        <f t="shared" si="284"/>
        <v>81.230500841998818</v>
      </c>
      <c r="W490" s="17">
        <f t="shared" si="285"/>
        <v>77.981280808318857</v>
      </c>
      <c r="X490" s="17">
        <f t="shared" si="285"/>
        <v>74.862029575986099</v>
      </c>
      <c r="Y490" s="17">
        <f t="shared" si="286"/>
        <v>74.113409280226236</v>
      </c>
      <c r="Z490" s="17">
        <f>Y490/3600</f>
        <v>2.0587058133396178E-2</v>
      </c>
      <c r="AA490" s="17">
        <f>0.96*Y490</f>
        <v>71.148872909017186</v>
      </c>
      <c r="AB490" s="17">
        <f t="shared" si="287"/>
        <v>68.302917992656489</v>
      </c>
      <c r="AC490" s="17">
        <f t="shared" si="288"/>
        <v>64.887772093023656</v>
      </c>
      <c r="AD490" s="17">
        <f t="shared" si="289"/>
        <v>64.887772093023656</v>
      </c>
      <c r="AE490" s="17">
        <f t="shared" si="310"/>
        <v>1.8024381136951016E-2</v>
      </c>
      <c r="AF490" s="17">
        <f>T490-AD490</f>
        <v>217.66191398347775</v>
      </c>
      <c r="AG490" s="17">
        <f t="shared" si="290"/>
        <v>6.0461642773188259E-2</v>
      </c>
      <c r="AH490" s="28">
        <f>0.5*'Ducati Panigale 1199 data'!$C$8*'WLTP class 3 v5'!F490^2</f>
        <v>0</v>
      </c>
      <c r="AI490" s="17">
        <f t="shared" si="291"/>
        <v>0</v>
      </c>
      <c r="AJ490" s="17" t="str">
        <f>IF(N490&lt;0, AI490, "0")</f>
        <v>0</v>
      </c>
      <c r="AK490" s="98">
        <f>AK489+AJ490</f>
        <v>928.96424228395074</v>
      </c>
      <c r="AL490" s="105">
        <f t="shared" si="292"/>
        <v>0.258045622856653</v>
      </c>
      <c r="AM490" s="98">
        <f>IF(N490 &gt; 0, AI490, )</f>
        <v>0</v>
      </c>
      <c r="AN490" s="98">
        <f t="shared" si="311"/>
        <v>2762.2832916666684</v>
      </c>
      <c r="AO490" s="98">
        <f t="shared" si="293"/>
        <v>0.76730091435185233</v>
      </c>
      <c r="AP490" s="27">
        <f t="shared" si="294"/>
        <v>0</v>
      </c>
      <c r="AQ490" s="27">
        <f t="shared" si="295"/>
        <v>0</v>
      </c>
      <c r="AR490" s="27">
        <f t="shared" si="296"/>
        <v>0</v>
      </c>
      <c r="AS490" s="27">
        <f t="shared" si="297"/>
        <v>0</v>
      </c>
      <c r="AT490" s="27">
        <f t="shared" si="274"/>
        <v>0</v>
      </c>
      <c r="AU490" s="27">
        <f t="shared" si="274"/>
        <v>0</v>
      </c>
      <c r="AV490" s="27">
        <f t="shared" si="298"/>
        <v>0</v>
      </c>
      <c r="AW490" s="27">
        <f t="shared" si="299"/>
        <v>0</v>
      </c>
      <c r="AX490" s="27">
        <f t="shared" si="300"/>
        <v>0</v>
      </c>
      <c r="AY490" s="27">
        <f>AN490-AW490</f>
        <v>2762.2832916666684</v>
      </c>
      <c r="AZ490" s="110">
        <f t="shared" si="301"/>
        <v>0.76730091435185233</v>
      </c>
      <c r="BB490" s="65">
        <v>0</v>
      </c>
      <c r="BC490" s="83">
        <f t="shared" si="302"/>
        <v>0</v>
      </c>
      <c r="BD490" s="83">
        <f t="shared" si="303"/>
        <v>0</v>
      </c>
      <c r="BE490" s="83">
        <f t="shared" si="304"/>
        <v>0</v>
      </c>
      <c r="BF490" s="83">
        <f t="shared" si="305"/>
        <v>0</v>
      </c>
      <c r="BG490" s="83">
        <f t="shared" si="306"/>
        <v>0</v>
      </c>
    </row>
    <row r="491" spans="2:59">
      <c r="B491" s="9" t="s">
        <v>32</v>
      </c>
      <c r="C491" s="9">
        <v>480</v>
      </c>
      <c r="D491" s="9">
        <v>480</v>
      </c>
      <c r="E491" s="18">
        <v>0</v>
      </c>
      <c r="F491" s="66">
        <f t="shared" si="275"/>
        <v>0</v>
      </c>
      <c r="G491" s="17">
        <f t="shared" si="307"/>
        <v>0</v>
      </c>
      <c r="H491" s="17">
        <f t="shared" si="276"/>
        <v>240.5</v>
      </c>
      <c r="I491" s="28">
        <f>'Ducati Panigale 1199 data'!$C$8*G491</f>
        <v>0</v>
      </c>
      <c r="J491" s="28">
        <f>'Ducati Panigale 1199 data'!$C$8*'Ducati Panigale 1199 data'!$C$15*'Ducati Panigale 1199 data'!$C$10</f>
        <v>54.543600000000005</v>
      </c>
      <c r="K491" s="28">
        <f>(0.5*'Ducati Panigale 1199 data'!$C$12)*'Ducati Panigale 1199 data'!$C$14*'Ducati Panigale 1199 data'!$C$11*F491^2</f>
        <v>0</v>
      </c>
      <c r="L491" s="28">
        <f t="shared" si="277"/>
        <v>54.543600000000005</v>
      </c>
      <c r="M491" s="28">
        <f t="shared" si="273"/>
        <v>0</v>
      </c>
      <c r="N491" s="17">
        <f t="shared" si="278"/>
        <v>0</v>
      </c>
      <c r="O491" s="105">
        <f t="shared" si="279"/>
        <v>0</v>
      </c>
      <c r="P491" s="105">
        <f t="shared" si="280"/>
        <v>0</v>
      </c>
      <c r="Q491" s="105">
        <f t="shared" si="308"/>
        <v>85.505790359998755</v>
      </c>
      <c r="R491" s="27">
        <f t="shared" si="281"/>
        <v>2.3751608433332988E-2</v>
      </c>
      <c r="S491" s="98">
        <f t="shared" si="282"/>
        <v>0</v>
      </c>
      <c r="T491" s="17">
        <f t="shared" si="309"/>
        <v>282.54968607650142</v>
      </c>
      <c r="U491" s="17">
        <f t="shared" si="283"/>
        <v>7.8486023910139285E-2</v>
      </c>
      <c r="V491" s="17">
        <f t="shared" si="284"/>
        <v>81.230500841998818</v>
      </c>
      <c r="W491" s="17">
        <f t="shared" si="285"/>
        <v>77.981280808318857</v>
      </c>
      <c r="X491" s="17">
        <f t="shared" si="285"/>
        <v>74.862029575986099</v>
      </c>
      <c r="Y491" s="17">
        <f t="shared" si="286"/>
        <v>74.113409280226236</v>
      </c>
      <c r="Z491" s="17">
        <f>Y491/3600</f>
        <v>2.0587058133396178E-2</v>
      </c>
      <c r="AA491" s="17">
        <f>0.96*Y491</f>
        <v>71.148872909017186</v>
      </c>
      <c r="AB491" s="17">
        <f t="shared" si="287"/>
        <v>68.302917992656489</v>
      </c>
      <c r="AC491" s="17">
        <f t="shared" si="288"/>
        <v>64.887772093023656</v>
      </c>
      <c r="AD491" s="17">
        <f t="shared" si="289"/>
        <v>64.887772093023656</v>
      </c>
      <c r="AE491" s="17">
        <f t="shared" si="310"/>
        <v>1.8024381136951016E-2</v>
      </c>
      <c r="AF491" s="17">
        <f>T491-AD491</f>
        <v>217.66191398347775</v>
      </c>
      <c r="AG491" s="17">
        <f t="shared" si="290"/>
        <v>6.0461642773188259E-2</v>
      </c>
      <c r="AH491" s="28">
        <f>0.5*'Ducati Panigale 1199 data'!$C$8*'WLTP class 3 v5'!F491^2</f>
        <v>0</v>
      </c>
      <c r="AI491" s="17">
        <f t="shared" si="291"/>
        <v>0</v>
      </c>
      <c r="AJ491" s="17" t="str">
        <f>IF(N491&lt;0, AI491, "0")</f>
        <v>0</v>
      </c>
      <c r="AK491" s="98">
        <f>AK490+AJ491</f>
        <v>928.96424228395074</v>
      </c>
      <c r="AL491" s="105">
        <f t="shared" si="292"/>
        <v>0.258045622856653</v>
      </c>
      <c r="AM491" s="98">
        <f>IF(N491 &gt; 0, AI491, )</f>
        <v>0</v>
      </c>
      <c r="AN491" s="98">
        <f t="shared" si="311"/>
        <v>2762.2832916666684</v>
      </c>
      <c r="AO491" s="98">
        <f t="shared" si="293"/>
        <v>0.76730091435185233</v>
      </c>
      <c r="AP491" s="27">
        <f t="shared" si="294"/>
        <v>0</v>
      </c>
      <c r="AQ491" s="27">
        <f t="shared" si="295"/>
        <v>0</v>
      </c>
      <c r="AR491" s="27">
        <f t="shared" si="296"/>
        <v>0</v>
      </c>
      <c r="AS491" s="27">
        <f t="shared" si="297"/>
        <v>0</v>
      </c>
      <c r="AT491" s="27">
        <f t="shared" si="274"/>
        <v>0</v>
      </c>
      <c r="AU491" s="27">
        <f t="shared" si="274"/>
        <v>0</v>
      </c>
      <c r="AV491" s="27">
        <f t="shared" si="298"/>
        <v>0</v>
      </c>
      <c r="AW491" s="27">
        <f t="shared" si="299"/>
        <v>0</v>
      </c>
      <c r="AX491" s="27">
        <f t="shared" si="300"/>
        <v>0</v>
      </c>
      <c r="AY491" s="27">
        <f>AN491-AW491</f>
        <v>2762.2832916666684</v>
      </c>
      <c r="AZ491" s="110">
        <f t="shared" si="301"/>
        <v>0.76730091435185233</v>
      </c>
      <c r="BB491" s="65">
        <v>0</v>
      </c>
      <c r="BC491" s="83">
        <f t="shared" si="302"/>
        <v>0</v>
      </c>
      <c r="BD491" s="83">
        <f t="shared" si="303"/>
        <v>0</v>
      </c>
      <c r="BE491" s="83">
        <f t="shared" si="304"/>
        <v>0</v>
      </c>
      <c r="BF491" s="83">
        <f t="shared" si="305"/>
        <v>0</v>
      </c>
      <c r="BG491" s="83">
        <f t="shared" si="306"/>
        <v>0</v>
      </c>
    </row>
    <row r="492" spans="2:59">
      <c r="B492" s="9" t="s">
        <v>32</v>
      </c>
      <c r="C492" s="9">
        <v>481</v>
      </c>
      <c r="D492" s="9">
        <v>481</v>
      </c>
      <c r="E492" s="18">
        <v>0</v>
      </c>
      <c r="F492" s="66">
        <f t="shared" si="275"/>
        <v>0</v>
      </c>
      <c r="G492" s="17">
        <f t="shared" si="307"/>
        <v>0</v>
      </c>
      <c r="H492" s="17">
        <f t="shared" si="276"/>
        <v>241</v>
      </c>
      <c r="I492" s="28">
        <f>'Ducati Panigale 1199 data'!$C$8*G492</f>
        <v>0</v>
      </c>
      <c r="J492" s="28">
        <f>'Ducati Panigale 1199 data'!$C$8*'Ducati Panigale 1199 data'!$C$15*'Ducati Panigale 1199 data'!$C$10</f>
        <v>54.543600000000005</v>
      </c>
      <c r="K492" s="28">
        <f>(0.5*'Ducati Panigale 1199 data'!$C$12)*'Ducati Panigale 1199 data'!$C$14*'Ducati Panigale 1199 data'!$C$11*F492^2</f>
        <v>0</v>
      </c>
      <c r="L492" s="28">
        <f t="shared" si="277"/>
        <v>54.543600000000005</v>
      </c>
      <c r="M492" s="28">
        <f t="shared" si="273"/>
        <v>0</v>
      </c>
      <c r="N492" s="17">
        <f t="shared" si="278"/>
        <v>0</v>
      </c>
      <c r="O492" s="105">
        <f t="shared" si="279"/>
        <v>0</v>
      </c>
      <c r="P492" s="105">
        <f t="shared" si="280"/>
        <v>0</v>
      </c>
      <c r="Q492" s="105">
        <f t="shared" si="308"/>
        <v>85.505790359998755</v>
      </c>
      <c r="R492" s="27">
        <f t="shared" si="281"/>
        <v>2.3751608433332988E-2</v>
      </c>
      <c r="S492" s="98">
        <f t="shared" si="282"/>
        <v>0</v>
      </c>
      <c r="T492" s="17">
        <f t="shared" si="309"/>
        <v>282.54968607650142</v>
      </c>
      <c r="U492" s="17">
        <f t="shared" si="283"/>
        <v>7.8486023910139285E-2</v>
      </c>
      <c r="V492" s="17">
        <f t="shared" si="284"/>
        <v>81.230500841998818</v>
      </c>
      <c r="W492" s="17">
        <f t="shared" si="285"/>
        <v>77.981280808318857</v>
      </c>
      <c r="X492" s="17">
        <f t="shared" si="285"/>
        <v>74.862029575986099</v>
      </c>
      <c r="Y492" s="17">
        <f t="shared" si="286"/>
        <v>74.113409280226236</v>
      </c>
      <c r="Z492" s="17">
        <f>Y492/3600</f>
        <v>2.0587058133396178E-2</v>
      </c>
      <c r="AA492" s="17">
        <f>0.96*Y492</f>
        <v>71.148872909017186</v>
      </c>
      <c r="AB492" s="17">
        <f t="shared" si="287"/>
        <v>68.302917992656489</v>
      </c>
      <c r="AC492" s="17">
        <f t="shared" si="288"/>
        <v>64.887772093023656</v>
      </c>
      <c r="AD492" s="17">
        <f t="shared" si="289"/>
        <v>64.887772093023656</v>
      </c>
      <c r="AE492" s="17">
        <f t="shared" si="310"/>
        <v>1.8024381136951016E-2</v>
      </c>
      <c r="AF492" s="17">
        <f>T492-AD492</f>
        <v>217.66191398347775</v>
      </c>
      <c r="AG492" s="17">
        <f t="shared" si="290"/>
        <v>6.0461642773188259E-2</v>
      </c>
      <c r="AH492" s="28">
        <f>0.5*'Ducati Panigale 1199 data'!$C$8*'WLTP class 3 v5'!F492^2</f>
        <v>0</v>
      </c>
      <c r="AI492" s="17">
        <f t="shared" si="291"/>
        <v>0</v>
      </c>
      <c r="AJ492" s="17" t="str">
        <f>IF(N492&lt;0, AI492, "0")</f>
        <v>0</v>
      </c>
      <c r="AK492" s="98">
        <f>AK491+AJ492</f>
        <v>928.96424228395074</v>
      </c>
      <c r="AL492" s="105">
        <f t="shared" si="292"/>
        <v>0.258045622856653</v>
      </c>
      <c r="AM492" s="98">
        <f>IF(N492 &gt; 0, AI492, )</f>
        <v>0</v>
      </c>
      <c r="AN492" s="98">
        <f t="shared" si="311"/>
        <v>2762.2832916666684</v>
      </c>
      <c r="AO492" s="98">
        <f t="shared" si="293"/>
        <v>0.76730091435185233</v>
      </c>
      <c r="AP492" s="27">
        <f t="shared" si="294"/>
        <v>0</v>
      </c>
      <c r="AQ492" s="27">
        <f t="shared" si="295"/>
        <v>0</v>
      </c>
      <c r="AR492" s="27">
        <f t="shared" si="296"/>
        <v>0</v>
      </c>
      <c r="AS492" s="27">
        <f t="shared" si="297"/>
        <v>0</v>
      </c>
      <c r="AT492" s="27">
        <f t="shared" si="274"/>
        <v>0</v>
      </c>
      <c r="AU492" s="27">
        <f t="shared" si="274"/>
        <v>0</v>
      </c>
      <c r="AV492" s="27">
        <f t="shared" si="298"/>
        <v>0</v>
      </c>
      <c r="AW492" s="27">
        <f t="shared" si="299"/>
        <v>0</v>
      </c>
      <c r="AX492" s="27">
        <f t="shared" si="300"/>
        <v>0</v>
      </c>
      <c r="AY492" s="27">
        <f>AN492-AW492</f>
        <v>2762.2832916666684</v>
      </c>
      <c r="AZ492" s="110">
        <f t="shared" si="301"/>
        <v>0.76730091435185233</v>
      </c>
      <c r="BB492" s="65">
        <v>0</v>
      </c>
      <c r="BC492" s="83">
        <f t="shared" si="302"/>
        <v>0</v>
      </c>
      <c r="BD492" s="83">
        <f t="shared" si="303"/>
        <v>0</v>
      </c>
      <c r="BE492" s="83">
        <f t="shared" si="304"/>
        <v>0</v>
      </c>
      <c r="BF492" s="83">
        <f t="shared" si="305"/>
        <v>0</v>
      </c>
      <c r="BG492" s="83">
        <f t="shared" si="306"/>
        <v>0</v>
      </c>
    </row>
    <row r="493" spans="2:59">
      <c r="B493" s="9" t="s">
        <v>32</v>
      </c>
      <c r="C493" s="9">
        <v>482</v>
      </c>
      <c r="D493" s="9">
        <v>482</v>
      </c>
      <c r="E493" s="18">
        <v>0</v>
      </c>
      <c r="F493" s="66">
        <f t="shared" si="275"/>
        <v>0</v>
      </c>
      <c r="G493" s="17">
        <f t="shared" si="307"/>
        <v>0</v>
      </c>
      <c r="H493" s="17">
        <f t="shared" si="276"/>
        <v>241.5</v>
      </c>
      <c r="I493" s="28">
        <f>'Ducati Panigale 1199 data'!$C$8*G493</f>
        <v>0</v>
      </c>
      <c r="J493" s="28">
        <f>'Ducati Panigale 1199 data'!$C$8*'Ducati Panigale 1199 data'!$C$15*'Ducati Panigale 1199 data'!$C$10</f>
        <v>54.543600000000005</v>
      </c>
      <c r="K493" s="28">
        <f>(0.5*'Ducati Panigale 1199 data'!$C$12)*'Ducati Panigale 1199 data'!$C$14*'Ducati Panigale 1199 data'!$C$11*F493^2</f>
        <v>0</v>
      </c>
      <c r="L493" s="28">
        <f t="shared" si="277"/>
        <v>54.543600000000005</v>
      </c>
      <c r="M493" s="28">
        <f t="shared" si="273"/>
        <v>0</v>
      </c>
      <c r="N493" s="17">
        <f t="shared" si="278"/>
        <v>0</v>
      </c>
      <c r="O493" s="105">
        <f t="shared" si="279"/>
        <v>0</v>
      </c>
      <c r="P493" s="105">
        <f t="shared" si="280"/>
        <v>0</v>
      </c>
      <c r="Q493" s="105">
        <f t="shared" si="308"/>
        <v>85.505790359998755</v>
      </c>
      <c r="R493" s="27">
        <f t="shared" si="281"/>
        <v>2.3751608433332988E-2</v>
      </c>
      <c r="S493" s="98">
        <f t="shared" si="282"/>
        <v>0</v>
      </c>
      <c r="T493" s="17">
        <f t="shared" si="309"/>
        <v>282.54968607650142</v>
      </c>
      <c r="U493" s="17">
        <f t="shared" si="283"/>
        <v>7.8486023910139285E-2</v>
      </c>
      <c r="V493" s="17">
        <f t="shared" si="284"/>
        <v>81.230500841998818</v>
      </c>
      <c r="W493" s="17">
        <f t="shared" si="285"/>
        <v>77.981280808318857</v>
      </c>
      <c r="X493" s="17">
        <f t="shared" si="285"/>
        <v>74.862029575986099</v>
      </c>
      <c r="Y493" s="17">
        <f t="shared" si="286"/>
        <v>74.113409280226236</v>
      </c>
      <c r="Z493" s="17">
        <f>Y493/3600</f>
        <v>2.0587058133396178E-2</v>
      </c>
      <c r="AA493" s="17">
        <f>0.96*Y493</f>
        <v>71.148872909017186</v>
      </c>
      <c r="AB493" s="17">
        <f t="shared" si="287"/>
        <v>68.302917992656489</v>
      </c>
      <c r="AC493" s="17">
        <f t="shared" si="288"/>
        <v>64.887772093023656</v>
      </c>
      <c r="AD493" s="17">
        <f t="shared" si="289"/>
        <v>64.887772093023656</v>
      </c>
      <c r="AE493" s="17">
        <f t="shared" si="310"/>
        <v>1.8024381136951016E-2</v>
      </c>
      <c r="AF493" s="17">
        <f>T493-AD493</f>
        <v>217.66191398347775</v>
      </c>
      <c r="AG493" s="17">
        <f t="shared" si="290"/>
        <v>6.0461642773188259E-2</v>
      </c>
      <c r="AH493" s="28">
        <f>0.5*'Ducati Panigale 1199 data'!$C$8*'WLTP class 3 v5'!F493^2</f>
        <v>0</v>
      </c>
      <c r="AI493" s="17">
        <f t="shared" si="291"/>
        <v>0</v>
      </c>
      <c r="AJ493" s="17" t="str">
        <f>IF(N493&lt;0, AI493, "0")</f>
        <v>0</v>
      </c>
      <c r="AK493" s="98">
        <f>AK492+AJ493</f>
        <v>928.96424228395074</v>
      </c>
      <c r="AL493" s="105">
        <f t="shared" si="292"/>
        <v>0.258045622856653</v>
      </c>
      <c r="AM493" s="98">
        <f>IF(N493 &gt; 0, AI493, )</f>
        <v>0</v>
      </c>
      <c r="AN493" s="98">
        <f t="shared" si="311"/>
        <v>2762.2832916666684</v>
      </c>
      <c r="AO493" s="98">
        <f t="shared" si="293"/>
        <v>0.76730091435185233</v>
      </c>
      <c r="AP493" s="27">
        <f t="shared" si="294"/>
        <v>0</v>
      </c>
      <c r="AQ493" s="27">
        <f t="shared" si="295"/>
        <v>0</v>
      </c>
      <c r="AR493" s="27">
        <f t="shared" si="296"/>
        <v>0</v>
      </c>
      <c r="AS493" s="27">
        <f t="shared" si="297"/>
        <v>0</v>
      </c>
      <c r="AT493" s="27">
        <f t="shared" si="274"/>
        <v>0</v>
      </c>
      <c r="AU493" s="27">
        <f t="shared" si="274"/>
        <v>0</v>
      </c>
      <c r="AV493" s="27">
        <f t="shared" si="298"/>
        <v>0</v>
      </c>
      <c r="AW493" s="27">
        <f t="shared" si="299"/>
        <v>0</v>
      </c>
      <c r="AX493" s="27">
        <f t="shared" si="300"/>
        <v>0</v>
      </c>
      <c r="AY493" s="27">
        <f>AN493-AW493</f>
        <v>2762.2832916666684</v>
      </c>
      <c r="AZ493" s="110">
        <f t="shared" si="301"/>
        <v>0.76730091435185233</v>
      </c>
      <c r="BB493" s="65">
        <v>0</v>
      </c>
      <c r="BC493" s="83">
        <f t="shared" si="302"/>
        <v>0</v>
      </c>
      <c r="BD493" s="83">
        <f t="shared" si="303"/>
        <v>0</v>
      </c>
      <c r="BE493" s="83">
        <f t="shared" si="304"/>
        <v>0</v>
      </c>
      <c r="BF493" s="83">
        <f t="shared" si="305"/>
        <v>0</v>
      </c>
      <c r="BG493" s="83">
        <f t="shared" si="306"/>
        <v>0</v>
      </c>
    </row>
    <row r="494" spans="2:59">
      <c r="B494" s="9" t="s">
        <v>32</v>
      </c>
      <c r="C494" s="9">
        <v>483</v>
      </c>
      <c r="D494" s="9">
        <v>483</v>
      </c>
      <c r="E494" s="18">
        <v>0</v>
      </c>
      <c r="F494" s="66">
        <f t="shared" si="275"/>
        <v>0</v>
      </c>
      <c r="G494" s="17">
        <f t="shared" si="307"/>
        <v>0</v>
      </c>
      <c r="H494" s="17">
        <f t="shared" si="276"/>
        <v>242</v>
      </c>
      <c r="I494" s="28">
        <f>'Ducati Panigale 1199 data'!$C$8*G494</f>
        <v>0</v>
      </c>
      <c r="J494" s="28">
        <f>'Ducati Panigale 1199 data'!$C$8*'Ducati Panigale 1199 data'!$C$15*'Ducati Panigale 1199 data'!$C$10</f>
        <v>54.543600000000005</v>
      </c>
      <c r="K494" s="28">
        <f>(0.5*'Ducati Panigale 1199 data'!$C$12)*'Ducati Panigale 1199 data'!$C$14*'Ducati Panigale 1199 data'!$C$11*F494^2</f>
        <v>0</v>
      </c>
      <c r="L494" s="28">
        <f t="shared" si="277"/>
        <v>54.543600000000005</v>
      </c>
      <c r="M494" s="28">
        <f t="shared" si="273"/>
        <v>0</v>
      </c>
      <c r="N494" s="17">
        <f t="shared" si="278"/>
        <v>0</v>
      </c>
      <c r="O494" s="105">
        <f t="shared" si="279"/>
        <v>0</v>
      </c>
      <c r="P494" s="105">
        <f t="shared" si="280"/>
        <v>0</v>
      </c>
      <c r="Q494" s="105">
        <f t="shared" si="308"/>
        <v>85.505790359998755</v>
      </c>
      <c r="R494" s="27">
        <f t="shared" si="281"/>
        <v>2.3751608433332988E-2</v>
      </c>
      <c r="S494" s="98">
        <f t="shared" si="282"/>
        <v>0</v>
      </c>
      <c r="T494" s="17">
        <f t="shared" si="309"/>
        <v>282.54968607650142</v>
      </c>
      <c r="U494" s="17">
        <f t="shared" si="283"/>
        <v>7.8486023910139285E-2</v>
      </c>
      <c r="V494" s="17">
        <f t="shared" si="284"/>
        <v>81.230500841998818</v>
      </c>
      <c r="W494" s="17">
        <f t="shared" si="285"/>
        <v>77.981280808318857</v>
      </c>
      <c r="X494" s="17">
        <f t="shared" si="285"/>
        <v>74.862029575986099</v>
      </c>
      <c r="Y494" s="17">
        <f t="shared" si="286"/>
        <v>74.113409280226236</v>
      </c>
      <c r="Z494" s="17">
        <f>Y494/3600</f>
        <v>2.0587058133396178E-2</v>
      </c>
      <c r="AA494" s="17">
        <f>0.96*Y494</f>
        <v>71.148872909017186</v>
      </c>
      <c r="AB494" s="17">
        <f t="shared" si="287"/>
        <v>68.302917992656489</v>
      </c>
      <c r="AC494" s="17">
        <f t="shared" si="288"/>
        <v>64.887772093023656</v>
      </c>
      <c r="AD494" s="17">
        <f t="shared" si="289"/>
        <v>64.887772093023656</v>
      </c>
      <c r="AE494" s="17">
        <f t="shared" si="310"/>
        <v>1.8024381136951016E-2</v>
      </c>
      <c r="AF494" s="17">
        <f>T494-AD494</f>
        <v>217.66191398347775</v>
      </c>
      <c r="AG494" s="17">
        <f t="shared" si="290"/>
        <v>6.0461642773188259E-2</v>
      </c>
      <c r="AH494" s="28">
        <f>0.5*'Ducati Panigale 1199 data'!$C$8*'WLTP class 3 v5'!F494^2</f>
        <v>0</v>
      </c>
      <c r="AI494" s="17">
        <f t="shared" si="291"/>
        <v>0</v>
      </c>
      <c r="AJ494" s="17" t="str">
        <f>IF(N494&lt;0, AI494, "0")</f>
        <v>0</v>
      </c>
      <c r="AK494" s="98">
        <f>AK493+AJ494</f>
        <v>928.96424228395074</v>
      </c>
      <c r="AL494" s="105">
        <f t="shared" si="292"/>
        <v>0.258045622856653</v>
      </c>
      <c r="AM494" s="98">
        <f>IF(N494 &gt; 0, AI494, )</f>
        <v>0</v>
      </c>
      <c r="AN494" s="98">
        <f t="shared" si="311"/>
        <v>2762.2832916666684</v>
      </c>
      <c r="AO494" s="98">
        <f t="shared" si="293"/>
        <v>0.76730091435185233</v>
      </c>
      <c r="AP494" s="27">
        <f t="shared" si="294"/>
        <v>0</v>
      </c>
      <c r="AQ494" s="27">
        <f t="shared" si="295"/>
        <v>0</v>
      </c>
      <c r="AR494" s="27">
        <f t="shared" si="296"/>
        <v>0</v>
      </c>
      <c r="AS494" s="27">
        <f t="shared" si="297"/>
        <v>0</v>
      </c>
      <c r="AT494" s="27">
        <f t="shared" si="274"/>
        <v>0</v>
      </c>
      <c r="AU494" s="27">
        <f t="shared" si="274"/>
        <v>0</v>
      </c>
      <c r="AV494" s="27">
        <f t="shared" si="298"/>
        <v>0</v>
      </c>
      <c r="AW494" s="27">
        <f t="shared" si="299"/>
        <v>0</v>
      </c>
      <c r="AX494" s="27">
        <f t="shared" si="300"/>
        <v>0</v>
      </c>
      <c r="AY494" s="27">
        <f>AN494-AW494</f>
        <v>2762.2832916666684</v>
      </c>
      <c r="AZ494" s="110">
        <f t="shared" si="301"/>
        <v>0.76730091435185233</v>
      </c>
      <c r="BB494" s="65">
        <v>0</v>
      </c>
      <c r="BC494" s="83">
        <f t="shared" si="302"/>
        <v>0</v>
      </c>
      <c r="BD494" s="83">
        <f t="shared" si="303"/>
        <v>0</v>
      </c>
      <c r="BE494" s="83">
        <f t="shared" si="304"/>
        <v>0</v>
      </c>
      <c r="BF494" s="83">
        <f t="shared" si="305"/>
        <v>0</v>
      </c>
      <c r="BG494" s="83">
        <f t="shared" si="306"/>
        <v>0</v>
      </c>
    </row>
    <row r="495" spans="2:59">
      <c r="B495" s="9" t="s">
        <v>32</v>
      </c>
      <c r="C495" s="9">
        <v>484</v>
      </c>
      <c r="D495" s="9">
        <v>484</v>
      </c>
      <c r="E495" s="18">
        <v>0</v>
      </c>
      <c r="F495" s="66">
        <f t="shared" si="275"/>
        <v>0</v>
      </c>
      <c r="G495" s="17">
        <f t="shared" si="307"/>
        <v>0</v>
      </c>
      <c r="H495" s="17">
        <f t="shared" si="276"/>
        <v>242.5</v>
      </c>
      <c r="I495" s="28">
        <f>'Ducati Panigale 1199 data'!$C$8*G495</f>
        <v>0</v>
      </c>
      <c r="J495" s="28">
        <f>'Ducati Panigale 1199 data'!$C$8*'Ducati Panigale 1199 data'!$C$15*'Ducati Panigale 1199 data'!$C$10</f>
        <v>54.543600000000005</v>
      </c>
      <c r="K495" s="28">
        <f>(0.5*'Ducati Panigale 1199 data'!$C$12)*'Ducati Panigale 1199 data'!$C$14*'Ducati Panigale 1199 data'!$C$11*F495^2</f>
        <v>0</v>
      </c>
      <c r="L495" s="28">
        <f t="shared" si="277"/>
        <v>54.543600000000005</v>
      </c>
      <c r="M495" s="28">
        <f t="shared" si="273"/>
        <v>0</v>
      </c>
      <c r="N495" s="17">
        <f t="shared" si="278"/>
        <v>0</v>
      </c>
      <c r="O495" s="105">
        <f t="shared" si="279"/>
        <v>0</v>
      </c>
      <c r="P495" s="105">
        <f t="shared" si="280"/>
        <v>0</v>
      </c>
      <c r="Q495" s="105">
        <f t="shared" si="308"/>
        <v>85.505790359998755</v>
      </c>
      <c r="R495" s="27">
        <f t="shared" si="281"/>
        <v>2.3751608433332988E-2</v>
      </c>
      <c r="S495" s="98">
        <f t="shared" si="282"/>
        <v>0</v>
      </c>
      <c r="T495" s="17">
        <f t="shared" si="309"/>
        <v>282.54968607650142</v>
      </c>
      <c r="U495" s="17">
        <f t="shared" si="283"/>
        <v>7.8486023910139285E-2</v>
      </c>
      <c r="V495" s="17">
        <f t="shared" si="284"/>
        <v>81.230500841998818</v>
      </c>
      <c r="W495" s="17">
        <f t="shared" si="285"/>
        <v>77.981280808318857</v>
      </c>
      <c r="X495" s="17">
        <f t="shared" si="285"/>
        <v>74.862029575986099</v>
      </c>
      <c r="Y495" s="17">
        <f t="shared" si="286"/>
        <v>74.113409280226236</v>
      </c>
      <c r="Z495" s="17">
        <f>Y495/3600</f>
        <v>2.0587058133396178E-2</v>
      </c>
      <c r="AA495" s="17">
        <f>0.96*Y495</f>
        <v>71.148872909017186</v>
      </c>
      <c r="AB495" s="17">
        <f t="shared" si="287"/>
        <v>68.302917992656489</v>
      </c>
      <c r="AC495" s="17">
        <f t="shared" si="288"/>
        <v>64.887772093023656</v>
      </c>
      <c r="AD495" s="17">
        <f t="shared" si="289"/>
        <v>64.887772093023656</v>
      </c>
      <c r="AE495" s="17">
        <f t="shared" si="310"/>
        <v>1.8024381136951016E-2</v>
      </c>
      <c r="AF495" s="17">
        <f>T495-AD495</f>
        <v>217.66191398347775</v>
      </c>
      <c r="AG495" s="17">
        <f t="shared" si="290"/>
        <v>6.0461642773188259E-2</v>
      </c>
      <c r="AH495" s="28">
        <f>0.5*'Ducati Panigale 1199 data'!$C$8*'WLTP class 3 v5'!F495^2</f>
        <v>0</v>
      </c>
      <c r="AI495" s="17">
        <f t="shared" si="291"/>
        <v>0</v>
      </c>
      <c r="AJ495" s="17" t="str">
        <f>IF(N495&lt;0, AI495, "0")</f>
        <v>0</v>
      </c>
      <c r="AK495" s="98">
        <f>AK494+AJ495</f>
        <v>928.96424228395074</v>
      </c>
      <c r="AL495" s="105">
        <f t="shared" si="292"/>
        <v>0.258045622856653</v>
      </c>
      <c r="AM495" s="98">
        <f>IF(N495 &gt; 0, AI495, )</f>
        <v>0</v>
      </c>
      <c r="AN495" s="98">
        <f t="shared" si="311"/>
        <v>2762.2832916666684</v>
      </c>
      <c r="AO495" s="98">
        <f t="shared" si="293"/>
        <v>0.76730091435185233</v>
      </c>
      <c r="AP495" s="27">
        <f t="shared" si="294"/>
        <v>0</v>
      </c>
      <c r="AQ495" s="27">
        <f t="shared" si="295"/>
        <v>0</v>
      </c>
      <c r="AR495" s="27">
        <f t="shared" si="296"/>
        <v>0</v>
      </c>
      <c r="AS495" s="27">
        <f t="shared" si="297"/>
        <v>0</v>
      </c>
      <c r="AT495" s="27">
        <f t="shared" si="274"/>
        <v>0</v>
      </c>
      <c r="AU495" s="27">
        <f t="shared" si="274"/>
        <v>0</v>
      </c>
      <c r="AV495" s="27">
        <f t="shared" si="298"/>
        <v>0</v>
      </c>
      <c r="AW495" s="27">
        <f t="shared" si="299"/>
        <v>0</v>
      </c>
      <c r="AX495" s="27">
        <f t="shared" si="300"/>
        <v>0</v>
      </c>
      <c r="AY495" s="27">
        <f>AN495-AW495</f>
        <v>2762.2832916666684</v>
      </c>
      <c r="AZ495" s="110">
        <f t="shared" si="301"/>
        <v>0.76730091435185233</v>
      </c>
      <c r="BB495" s="65">
        <v>0</v>
      </c>
      <c r="BC495" s="83">
        <f t="shared" si="302"/>
        <v>0</v>
      </c>
      <c r="BD495" s="83">
        <f t="shared" si="303"/>
        <v>0</v>
      </c>
      <c r="BE495" s="83">
        <f t="shared" si="304"/>
        <v>0</v>
      </c>
      <c r="BF495" s="83">
        <f t="shared" si="305"/>
        <v>0</v>
      </c>
      <c r="BG495" s="83">
        <f t="shared" si="306"/>
        <v>0</v>
      </c>
    </row>
    <row r="496" spans="2:59">
      <c r="B496" s="9" t="s">
        <v>32</v>
      </c>
      <c r="C496" s="9">
        <v>485</v>
      </c>
      <c r="D496" s="9">
        <v>485</v>
      </c>
      <c r="E496" s="18">
        <v>0</v>
      </c>
      <c r="F496" s="66">
        <f t="shared" si="275"/>
        <v>0</v>
      </c>
      <c r="G496" s="17">
        <f t="shared" si="307"/>
        <v>0</v>
      </c>
      <c r="H496" s="17">
        <f t="shared" si="276"/>
        <v>243</v>
      </c>
      <c r="I496" s="28">
        <f>'Ducati Panigale 1199 data'!$C$8*G496</f>
        <v>0</v>
      </c>
      <c r="J496" s="28">
        <f>'Ducati Panigale 1199 data'!$C$8*'Ducati Panigale 1199 data'!$C$15*'Ducati Panigale 1199 data'!$C$10</f>
        <v>54.543600000000005</v>
      </c>
      <c r="K496" s="28">
        <f>(0.5*'Ducati Panigale 1199 data'!$C$12)*'Ducati Panigale 1199 data'!$C$14*'Ducati Panigale 1199 data'!$C$11*F496^2</f>
        <v>0</v>
      </c>
      <c r="L496" s="28">
        <f t="shared" si="277"/>
        <v>54.543600000000005</v>
      </c>
      <c r="M496" s="28">
        <f t="shared" si="273"/>
        <v>0</v>
      </c>
      <c r="N496" s="17">
        <f t="shared" si="278"/>
        <v>0</v>
      </c>
      <c r="O496" s="105">
        <f t="shared" si="279"/>
        <v>0</v>
      </c>
      <c r="P496" s="105">
        <f t="shared" si="280"/>
        <v>0</v>
      </c>
      <c r="Q496" s="105">
        <f t="shared" si="308"/>
        <v>85.505790359998755</v>
      </c>
      <c r="R496" s="27">
        <f t="shared" si="281"/>
        <v>2.3751608433332988E-2</v>
      </c>
      <c r="S496" s="98">
        <f t="shared" si="282"/>
        <v>0</v>
      </c>
      <c r="T496" s="17">
        <f t="shared" si="309"/>
        <v>282.54968607650142</v>
      </c>
      <c r="U496" s="17">
        <f t="shared" si="283"/>
        <v>7.8486023910139285E-2</v>
      </c>
      <c r="V496" s="17">
        <f t="shared" si="284"/>
        <v>81.230500841998818</v>
      </c>
      <c r="W496" s="17">
        <f t="shared" si="285"/>
        <v>77.981280808318857</v>
      </c>
      <c r="X496" s="17">
        <f t="shared" si="285"/>
        <v>74.862029575986099</v>
      </c>
      <c r="Y496" s="17">
        <f t="shared" si="286"/>
        <v>74.113409280226236</v>
      </c>
      <c r="Z496" s="17">
        <f>Y496/3600</f>
        <v>2.0587058133396178E-2</v>
      </c>
      <c r="AA496" s="17">
        <f>0.96*Y496</f>
        <v>71.148872909017186</v>
      </c>
      <c r="AB496" s="17">
        <f t="shared" si="287"/>
        <v>68.302917992656489</v>
      </c>
      <c r="AC496" s="17">
        <f t="shared" si="288"/>
        <v>64.887772093023656</v>
      </c>
      <c r="AD496" s="17">
        <f t="shared" si="289"/>
        <v>64.887772093023656</v>
      </c>
      <c r="AE496" s="17">
        <f t="shared" si="310"/>
        <v>1.8024381136951016E-2</v>
      </c>
      <c r="AF496" s="17">
        <f>T496-AD496</f>
        <v>217.66191398347775</v>
      </c>
      <c r="AG496" s="17">
        <f t="shared" si="290"/>
        <v>6.0461642773188259E-2</v>
      </c>
      <c r="AH496" s="28">
        <f>0.5*'Ducati Panigale 1199 data'!$C$8*'WLTP class 3 v5'!F496^2</f>
        <v>0</v>
      </c>
      <c r="AI496" s="17">
        <f t="shared" si="291"/>
        <v>0</v>
      </c>
      <c r="AJ496" s="17" t="str">
        <f>IF(N496&lt;0, AI496, "0")</f>
        <v>0</v>
      </c>
      <c r="AK496" s="98">
        <f>AK495+AJ496</f>
        <v>928.96424228395074</v>
      </c>
      <c r="AL496" s="105">
        <f t="shared" si="292"/>
        <v>0.258045622856653</v>
      </c>
      <c r="AM496" s="98">
        <f>IF(N496 &gt; 0, AI496, )</f>
        <v>0</v>
      </c>
      <c r="AN496" s="98">
        <f t="shared" si="311"/>
        <v>2762.2832916666684</v>
      </c>
      <c r="AO496" s="98">
        <f t="shared" si="293"/>
        <v>0.76730091435185233</v>
      </c>
      <c r="AP496" s="27">
        <f t="shared" si="294"/>
        <v>0</v>
      </c>
      <c r="AQ496" s="27">
        <f t="shared" si="295"/>
        <v>0</v>
      </c>
      <c r="AR496" s="27">
        <f t="shared" si="296"/>
        <v>0</v>
      </c>
      <c r="AS496" s="27">
        <f t="shared" si="297"/>
        <v>0</v>
      </c>
      <c r="AT496" s="27">
        <f t="shared" si="274"/>
        <v>0</v>
      </c>
      <c r="AU496" s="27">
        <f t="shared" si="274"/>
        <v>0</v>
      </c>
      <c r="AV496" s="27">
        <f t="shared" si="298"/>
        <v>0</v>
      </c>
      <c r="AW496" s="27">
        <f t="shared" si="299"/>
        <v>0</v>
      </c>
      <c r="AX496" s="27">
        <f t="shared" si="300"/>
        <v>0</v>
      </c>
      <c r="AY496" s="27">
        <f>AN496-AW496</f>
        <v>2762.2832916666684</v>
      </c>
      <c r="AZ496" s="110">
        <f t="shared" si="301"/>
        <v>0.76730091435185233</v>
      </c>
      <c r="BB496" s="65">
        <v>0</v>
      </c>
      <c r="BC496" s="83">
        <f t="shared" si="302"/>
        <v>0</v>
      </c>
      <c r="BD496" s="83">
        <f t="shared" si="303"/>
        <v>0</v>
      </c>
      <c r="BE496" s="83">
        <f t="shared" si="304"/>
        <v>0</v>
      </c>
      <c r="BF496" s="83">
        <f t="shared" si="305"/>
        <v>0</v>
      </c>
      <c r="BG496" s="83">
        <f t="shared" si="306"/>
        <v>0</v>
      </c>
    </row>
    <row r="497" spans="2:59">
      <c r="B497" s="9" t="s">
        <v>32</v>
      </c>
      <c r="C497" s="9">
        <v>486</v>
      </c>
      <c r="D497" s="9">
        <v>486</v>
      </c>
      <c r="E497" s="18">
        <v>0</v>
      </c>
      <c r="F497" s="66">
        <f t="shared" si="275"/>
        <v>0</v>
      </c>
      <c r="G497" s="17">
        <f t="shared" si="307"/>
        <v>0</v>
      </c>
      <c r="H497" s="17">
        <f t="shared" si="276"/>
        <v>243.5</v>
      </c>
      <c r="I497" s="28">
        <f>'Ducati Panigale 1199 data'!$C$8*G497</f>
        <v>0</v>
      </c>
      <c r="J497" s="28">
        <f>'Ducati Panigale 1199 data'!$C$8*'Ducati Panigale 1199 data'!$C$15*'Ducati Panigale 1199 data'!$C$10</f>
        <v>54.543600000000005</v>
      </c>
      <c r="K497" s="28">
        <f>(0.5*'Ducati Panigale 1199 data'!$C$12)*'Ducati Panigale 1199 data'!$C$14*'Ducati Panigale 1199 data'!$C$11*F497^2</f>
        <v>0</v>
      </c>
      <c r="L497" s="28">
        <f t="shared" si="277"/>
        <v>54.543600000000005</v>
      </c>
      <c r="M497" s="28">
        <f t="shared" si="273"/>
        <v>0</v>
      </c>
      <c r="N497" s="17">
        <f t="shared" si="278"/>
        <v>0</v>
      </c>
      <c r="O497" s="105">
        <f t="shared" si="279"/>
        <v>0</v>
      </c>
      <c r="P497" s="105">
        <f t="shared" si="280"/>
        <v>0</v>
      </c>
      <c r="Q497" s="105">
        <f t="shared" si="308"/>
        <v>85.505790359998755</v>
      </c>
      <c r="R497" s="27">
        <f t="shared" si="281"/>
        <v>2.3751608433332988E-2</v>
      </c>
      <c r="S497" s="98">
        <f t="shared" si="282"/>
        <v>0</v>
      </c>
      <c r="T497" s="17">
        <f t="shared" si="309"/>
        <v>282.54968607650142</v>
      </c>
      <c r="U497" s="17">
        <f t="shared" si="283"/>
        <v>7.8486023910139285E-2</v>
      </c>
      <c r="V497" s="17">
        <f t="shared" si="284"/>
        <v>81.230500841998818</v>
      </c>
      <c r="W497" s="17">
        <f t="shared" si="285"/>
        <v>77.981280808318857</v>
      </c>
      <c r="X497" s="17">
        <f t="shared" si="285"/>
        <v>74.862029575986099</v>
      </c>
      <c r="Y497" s="17">
        <f t="shared" si="286"/>
        <v>74.113409280226236</v>
      </c>
      <c r="Z497" s="17">
        <f>Y497/3600</f>
        <v>2.0587058133396178E-2</v>
      </c>
      <c r="AA497" s="17">
        <f>0.96*Y497</f>
        <v>71.148872909017186</v>
      </c>
      <c r="AB497" s="17">
        <f t="shared" si="287"/>
        <v>68.302917992656489</v>
      </c>
      <c r="AC497" s="17">
        <f t="shared" si="288"/>
        <v>64.887772093023656</v>
      </c>
      <c r="AD497" s="17">
        <f t="shared" si="289"/>
        <v>64.887772093023656</v>
      </c>
      <c r="AE497" s="17">
        <f t="shared" si="310"/>
        <v>1.8024381136951016E-2</v>
      </c>
      <c r="AF497" s="17">
        <f>T497-AD497</f>
        <v>217.66191398347775</v>
      </c>
      <c r="AG497" s="17">
        <f t="shared" si="290"/>
        <v>6.0461642773188259E-2</v>
      </c>
      <c r="AH497" s="28">
        <f>0.5*'Ducati Panigale 1199 data'!$C$8*'WLTP class 3 v5'!F497^2</f>
        <v>0</v>
      </c>
      <c r="AI497" s="17">
        <f t="shared" si="291"/>
        <v>0</v>
      </c>
      <c r="AJ497" s="17" t="str">
        <f>IF(N497&lt;0, AI497, "0")</f>
        <v>0</v>
      </c>
      <c r="AK497" s="98">
        <f>AK496+AJ497</f>
        <v>928.96424228395074</v>
      </c>
      <c r="AL497" s="105">
        <f t="shared" si="292"/>
        <v>0.258045622856653</v>
      </c>
      <c r="AM497" s="98">
        <f>IF(N497 &gt; 0, AI497, )</f>
        <v>0</v>
      </c>
      <c r="AN497" s="98">
        <f t="shared" si="311"/>
        <v>2762.2832916666684</v>
      </c>
      <c r="AO497" s="98">
        <f t="shared" si="293"/>
        <v>0.76730091435185233</v>
      </c>
      <c r="AP497" s="27">
        <f t="shared" si="294"/>
        <v>0</v>
      </c>
      <c r="AQ497" s="27">
        <f t="shared" si="295"/>
        <v>0</v>
      </c>
      <c r="AR497" s="27">
        <f t="shared" si="296"/>
        <v>0</v>
      </c>
      <c r="AS497" s="27">
        <f t="shared" si="297"/>
        <v>0</v>
      </c>
      <c r="AT497" s="27">
        <f t="shared" si="274"/>
        <v>0</v>
      </c>
      <c r="AU497" s="27">
        <f t="shared" si="274"/>
        <v>0</v>
      </c>
      <c r="AV497" s="27">
        <f t="shared" si="298"/>
        <v>0</v>
      </c>
      <c r="AW497" s="27">
        <f t="shared" si="299"/>
        <v>0</v>
      </c>
      <c r="AX497" s="27">
        <f t="shared" si="300"/>
        <v>0</v>
      </c>
      <c r="AY497" s="27">
        <f>AN497-AW497</f>
        <v>2762.2832916666684</v>
      </c>
      <c r="AZ497" s="110">
        <f t="shared" si="301"/>
        <v>0.76730091435185233</v>
      </c>
      <c r="BB497" s="65">
        <v>0</v>
      </c>
      <c r="BC497" s="83">
        <f t="shared" si="302"/>
        <v>0</v>
      </c>
      <c r="BD497" s="83">
        <f t="shared" si="303"/>
        <v>0</v>
      </c>
      <c r="BE497" s="83">
        <f t="shared" si="304"/>
        <v>0</v>
      </c>
      <c r="BF497" s="83">
        <f t="shared" si="305"/>
        <v>0</v>
      </c>
      <c r="BG497" s="83">
        <f t="shared" si="306"/>
        <v>0</v>
      </c>
    </row>
    <row r="498" spans="2:59">
      <c r="B498" s="9" t="s">
        <v>32</v>
      </c>
      <c r="C498" s="9">
        <v>487</v>
      </c>
      <c r="D498" s="9">
        <v>487</v>
      </c>
      <c r="E498" s="18">
        <v>0</v>
      </c>
      <c r="F498" s="66">
        <f t="shared" si="275"/>
        <v>0</v>
      </c>
      <c r="G498" s="17">
        <f t="shared" si="307"/>
        <v>0</v>
      </c>
      <c r="H498" s="17">
        <f t="shared" si="276"/>
        <v>244</v>
      </c>
      <c r="I498" s="28">
        <f>'Ducati Panigale 1199 data'!$C$8*G498</f>
        <v>0</v>
      </c>
      <c r="J498" s="28">
        <f>'Ducati Panigale 1199 data'!$C$8*'Ducati Panigale 1199 data'!$C$15*'Ducati Panigale 1199 data'!$C$10</f>
        <v>54.543600000000005</v>
      </c>
      <c r="K498" s="28">
        <f>(0.5*'Ducati Panigale 1199 data'!$C$12)*'Ducati Panigale 1199 data'!$C$14*'Ducati Panigale 1199 data'!$C$11*F498^2</f>
        <v>0</v>
      </c>
      <c r="L498" s="28">
        <f t="shared" si="277"/>
        <v>54.543600000000005</v>
      </c>
      <c r="M498" s="28">
        <f t="shared" si="273"/>
        <v>0</v>
      </c>
      <c r="N498" s="17">
        <f t="shared" si="278"/>
        <v>0</v>
      </c>
      <c r="O498" s="105">
        <f t="shared" si="279"/>
        <v>0</v>
      </c>
      <c r="P498" s="105">
        <f t="shared" si="280"/>
        <v>0</v>
      </c>
      <c r="Q498" s="105">
        <f t="shared" si="308"/>
        <v>85.505790359998755</v>
      </c>
      <c r="R498" s="27">
        <f t="shared" si="281"/>
        <v>2.3751608433332988E-2</v>
      </c>
      <c r="S498" s="98">
        <f t="shared" si="282"/>
        <v>0</v>
      </c>
      <c r="T498" s="17">
        <f t="shared" si="309"/>
        <v>282.54968607650142</v>
      </c>
      <c r="U498" s="17">
        <f t="shared" si="283"/>
        <v>7.8486023910139285E-2</v>
      </c>
      <c r="V498" s="17">
        <f t="shared" si="284"/>
        <v>81.230500841998818</v>
      </c>
      <c r="W498" s="17">
        <f t="shared" si="285"/>
        <v>77.981280808318857</v>
      </c>
      <c r="X498" s="17">
        <f t="shared" si="285"/>
        <v>74.862029575986099</v>
      </c>
      <c r="Y498" s="17">
        <f t="shared" si="286"/>
        <v>74.113409280226236</v>
      </c>
      <c r="Z498" s="17">
        <f>Y498/3600</f>
        <v>2.0587058133396178E-2</v>
      </c>
      <c r="AA498" s="17">
        <f>0.96*Y498</f>
        <v>71.148872909017186</v>
      </c>
      <c r="AB498" s="17">
        <f t="shared" si="287"/>
        <v>68.302917992656489</v>
      </c>
      <c r="AC498" s="17">
        <f t="shared" si="288"/>
        <v>64.887772093023656</v>
      </c>
      <c r="AD498" s="17">
        <f t="shared" si="289"/>
        <v>64.887772093023656</v>
      </c>
      <c r="AE498" s="17">
        <f t="shared" si="310"/>
        <v>1.8024381136951016E-2</v>
      </c>
      <c r="AF498" s="17">
        <f>T498-AD498</f>
        <v>217.66191398347775</v>
      </c>
      <c r="AG498" s="17">
        <f t="shared" si="290"/>
        <v>6.0461642773188259E-2</v>
      </c>
      <c r="AH498" s="28">
        <f>0.5*'Ducati Panigale 1199 data'!$C$8*'WLTP class 3 v5'!F498^2</f>
        <v>0</v>
      </c>
      <c r="AI498" s="17">
        <f t="shared" si="291"/>
        <v>0</v>
      </c>
      <c r="AJ498" s="17" t="str">
        <f>IF(N498&lt;0, AI498, "0")</f>
        <v>0</v>
      </c>
      <c r="AK498" s="98">
        <f>AK497+AJ498</f>
        <v>928.96424228395074</v>
      </c>
      <c r="AL498" s="105">
        <f t="shared" si="292"/>
        <v>0.258045622856653</v>
      </c>
      <c r="AM498" s="98">
        <f>IF(N498 &gt; 0, AI498, )</f>
        <v>0</v>
      </c>
      <c r="AN498" s="98">
        <f t="shared" si="311"/>
        <v>2762.2832916666684</v>
      </c>
      <c r="AO498" s="98">
        <f t="shared" si="293"/>
        <v>0.76730091435185233</v>
      </c>
      <c r="AP498" s="27">
        <f t="shared" si="294"/>
        <v>0</v>
      </c>
      <c r="AQ498" s="27">
        <f t="shared" si="295"/>
        <v>0</v>
      </c>
      <c r="AR498" s="27">
        <f t="shared" si="296"/>
        <v>0</v>
      </c>
      <c r="AS498" s="27">
        <f t="shared" si="297"/>
        <v>0</v>
      </c>
      <c r="AT498" s="27">
        <f t="shared" si="274"/>
        <v>0</v>
      </c>
      <c r="AU498" s="27">
        <f t="shared" si="274"/>
        <v>0</v>
      </c>
      <c r="AV498" s="27">
        <f t="shared" si="298"/>
        <v>0</v>
      </c>
      <c r="AW498" s="27">
        <f t="shared" si="299"/>
        <v>0</v>
      </c>
      <c r="AX498" s="27">
        <f t="shared" si="300"/>
        <v>0</v>
      </c>
      <c r="AY498" s="27">
        <f>AN498-AW498</f>
        <v>2762.2832916666684</v>
      </c>
      <c r="AZ498" s="110">
        <f t="shared" si="301"/>
        <v>0.76730091435185233</v>
      </c>
      <c r="BB498" s="65">
        <v>0</v>
      </c>
      <c r="BC498" s="83">
        <f t="shared" si="302"/>
        <v>0</v>
      </c>
      <c r="BD498" s="83">
        <f t="shared" si="303"/>
        <v>0</v>
      </c>
      <c r="BE498" s="83">
        <f t="shared" si="304"/>
        <v>0</v>
      </c>
      <c r="BF498" s="83">
        <f t="shared" si="305"/>
        <v>0</v>
      </c>
      <c r="BG498" s="83">
        <f t="shared" si="306"/>
        <v>0</v>
      </c>
    </row>
    <row r="499" spans="2:59">
      <c r="B499" s="9" t="s">
        <v>32</v>
      </c>
      <c r="C499" s="9">
        <v>488</v>
      </c>
      <c r="D499" s="9">
        <v>488</v>
      </c>
      <c r="E499" s="18">
        <v>0</v>
      </c>
      <c r="F499" s="66">
        <f t="shared" si="275"/>
        <v>0</v>
      </c>
      <c r="G499" s="17">
        <f t="shared" si="307"/>
        <v>0</v>
      </c>
      <c r="H499" s="17">
        <f t="shared" si="276"/>
        <v>244.5</v>
      </c>
      <c r="I499" s="28">
        <f>'Ducati Panigale 1199 data'!$C$8*G499</f>
        <v>0</v>
      </c>
      <c r="J499" s="28">
        <f>'Ducati Panigale 1199 data'!$C$8*'Ducati Panigale 1199 data'!$C$15*'Ducati Panigale 1199 data'!$C$10</f>
        <v>54.543600000000005</v>
      </c>
      <c r="K499" s="28">
        <f>(0.5*'Ducati Panigale 1199 data'!$C$12)*'Ducati Panigale 1199 data'!$C$14*'Ducati Panigale 1199 data'!$C$11*F499^2</f>
        <v>0</v>
      </c>
      <c r="L499" s="28">
        <f t="shared" si="277"/>
        <v>54.543600000000005</v>
      </c>
      <c r="M499" s="28">
        <f t="shared" si="273"/>
        <v>0</v>
      </c>
      <c r="N499" s="17">
        <f t="shared" si="278"/>
        <v>0</v>
      </c>
      <c r="O499" s="105">
        <f t="shared" si="279"/>
        <v>0</v>
      </c>
      <c r="P499" s="105">
        <f t="shared" si="280"/>
        <v>0</v>
      </c>
      <c r="Q499" s="105">
        <f t="shared" si="308"/>
        <v>85.505790359998755</v>
      </c>
      <c r="R499" s="27">
        <f t="shared" si="281"/>
        <v>2.3751608433332988E-2</v>
      </c>
      <c r="S499" s="98">
        <f t="shared" si="282"/>
        <v>0</v>
      </c>
      <c r="T499" s="17">
        <f t="shared" si="309"/>
        <v>282.54968607650142</v>
      </c>
      <c r="U499" s="17">
        <f t="shared" si="283"/>
        <v>7.8486023910139285E-2</v>
      </c>
      <c r="V499" s="17">
        <f t="shared" si="284"/>
        <v>81.230500841998818</v>
      </c>
      <c r="W499" s="17">
        <f t="shared" si="285"/>
        <v>77.981280808318857</v>
      </c>
      <c r="X499" s="17">
        <f t="shared" si="285"/>
        <v>74.862029575986099</v>
      </c>
      <c r="Y499" s="17">
        <f t="shared" si="286"/>
        <v>74.113409280226236</v>
      </c>
      <c r="Z499" s="17">
        <f>Y499/3600</f>
        <v>2.0587058133396178E-2</v>
      </c>
      <c r="AA499" s="17">
        <f>0.96*Y499</f>
        <v>71.148872909017186</v>
      </c>
      <c r="AB499" s="17">
        <f t="shared" si="287"/>
        <v>68.302917992656489</v>
      </c>
      <c r="AC499" s="17">
        <f t="shared" si="288"/>
        <v>64.887772093023656</v>
      </c>
      <c r="AD499" s="17">
        <f t="shared" si="289"/>
        <v>64.887772093023656</v>
      </c>
      <c r="AE499" s="17">
        <f t="shared" si="310"/>
        <v>1.8024381136951016E-2</v>
      </c>
      <c r="AF499" s="17">
        <f>T499-AD499</f>
        <v>217.66191398347775</v>
      </c>
      <c r="AG499" s="17">
        <f t="shared" si="290"/>
        <v>6.0461642773188259E-2</v>
      </c>
      <c r="AH499" s="28">
        <f>0.5*'Ducati Panigale 1199 data'!$C$8*'WLTP class 3 v5'!F499^2</f>
        <v>0</v>
      </c>
      <c r="AI499" s="17">
        <f t="shared" si="291"/>
        <v>0</v>
      </c>
      <c r="AJ499" s="17" t="str">
        <f>IF(N499&lt;0, AI499, "0")</f>
        <v>0</v>
      </c>
      <c r="AK499" s="98">
        <f>AK498+AJ499</f>
        <v>928.96424228395074</v>
      </c>
      <c r="AL499" s="105">
        <f t="shared" si="292"/>
        <v>0.258045622856653</v>
      </c>
      <c r="AM499" s="98">
        <f>IF(N499 &gt; 0, AI499, )</f>
        <v>0</v>
      </c>
      <c r="AN499" s="98">
        <f t="shared" si="311"/>
        <v>2762.2832916666684</v>
      </c>
      <c r="AO499" s="98">
        <f t="shared" si="293"/>
        <v>0.76730091435185233</v>
      </c>
      <c r="AP499" s="27">
        <f t="shared" si="294"/>
        <v>0</v>
      </c>
      <c r="AQ499" s="27">
        <f t="shared" si="295"/>
        <v>0</v>
      </c>
      <c r="AR499" s="27">
        <f t="shared" si="296"/>
        <v>0</v>
      </c>
      <c r="AS499" s="27">
        <f t="shared" si="297"/>
        <v>0</v>
      </c>
      <c r="AT499" s="27">
        <f t="shared" si="274"/>
        <v>0</v>
      </c>
      <c r="AU499" s="27">
        <f t="shared" si="274"/>
        <v>0</v>
      </c>
      <c r="AV499" s="27">
        <f t="shared" si="298"/>
        <v>0</v>
      </c>
      <c r="AW499" s="27">
        <f t="shared" si="299"/>
        <v>0</v>
      </c>
      <c r="AX499" s="27">
        <f t="shared" si="300"/>
        <v>0</v>
      </c>
      <c r="AY499" s="27">
        <f>AN499-AW499</f>
        <v>2762.2832916666684</v>
      </c>
      <c r="AZ499" s="110">
        <f t="shared" si="301"/>
        <v>0.76730091435185233</v>
      </c>
      <c r="BB499" s="65">
        <v>0</v>
      </c>
      <c r="BC499" s="83">
        <f t="shared" si="302"/>
        <v>0</v>
      </c>
      <c r="BD499" s="83">
        <f t="shared" si="303"/>
        <v>0</v>
      </c>
      <c r="BE499" s="83">
        <f t="shared" si="304"/>
        <v>0</v>
      </c>
      <c r="BF499" s="83">
        <f t="shared" si="305"/>
        <v>0</v>
      </c>
      <c r="BG499" s="83">
        <f t="shared" si="306"/>
        <v>0</v>
      </c>
    </row>
    <row r="500" spans="2:59">
      <c r="B500" s="9" t="s">
        <v>32</v>
      </c>
      <c r="C500" s="9">
        <v>489</v>
      </c>
      <c r="D500" s="9">
        <v>489</v>
      </c>
      <c r="E500" s="18">
        <v>0</v>
      </c>
      <c r="F500" s="66">
        <f t="shared" si="275"/>
        <v>0</v>
      </c>
      <c r="G500" s="17">
        <f t="shared" si="307"/>
        <v>0</v>
      </c>
      <c r="H500" s="17">
        <f t="shared" si="276"/>
        <v>245</v>
      </c>
      <c r="I500" s="28">
        <f>'Ducati Panigale 1199 data'!$C$8*G500</f>
        <v>0</v>
      </c>
      <c r="J500" s="28">
        <f>'Ducati Panigale 1199 data'!$C$8*'Ducati Panigale 1199 data'!$C$15*'Ducati Panigale 1199 data'!$C$10</f>
        <v>54.543600000000005</v>
      </c>
      <c r="K500" s="28">
        <f>(0.5*'Ducati Panigale 1199 data'!$C$12)*'Ducati Panigale 1199 data'!$C$14*'Ducati Panigale 1199 data'!$C$11*F500^2</f>
        <v>0</v>
      </c>
      <c r="L500" s="28">
        <f t="shared" si="277"/>
        <v>54.543600000000005</v>
      </c>
      <c r="M500" s="28">
        <f t="shared" si="273"/>
        <v>0</v>
      </c>
      <c r="N500" s="17">
        <f t="shared" si="278"/>
        <v>0</v>
      </c>
      <c r="O500" s="105">
        <f t="shared" si="279"/>
        <v>0</v>
      </c>
      <c r="P500" s="105">
        <f t="shared" si="280"/>
        <v>0</v>
      </c>
      <c r="Q500" s="105">
        <f t="shared" si="308"/>
        <v>85.505790359998755</v>
      </c>
      <c r="R500" s="27">
        <f t="shared" si="281"/>
        <v>2.3751608433332988E-2</v>
      </c>
      <c r="S500" s="98">
        <f t="shared" si="282"/>
        <v>0</v>
      </c>
      <c r="T500" s="17">
        <f t="shared" si="309"/>
        <v>282.54968607650142</v>
      </c>
      <c r="U500" s="17">
        <f t="shared" si="283"/>
        <v>7.8486023910139285E-2</v>
      </c>
      <c r="V500" s="17">
        <f t="shared" si="284"/>
        <v>81.230500841998818</v>
      </c>
      <c r="W500" s="17">
        <f t="shared" si="285"/>
        <v>77.981280808318857</v>
      </c>
      <c r="X500" s="17">
        <f t="shared" si="285"/>
        <v>74.862029575986099</v>
      </c>
      <c r="Y500" s="17">
        <f t="shared" si="286"/>
        <v>74.113409280226236</v>
      </c>
      <c r="Z500" s="17">
        <f>Y500/3600</f>
        <v>2.0587058133396178E-2</v>
      </c>
      <c r="AA500" s="17">
        <f>0.96*Y500</f>
        <v>71.148872909017186</v>
      </c>
      <c r="AB500" s="17">
        <f t="shared" si="287"/>
        <v>68.302917992656489</v>
      </c>
      <c r="AC500" s="17">
        <f t="shared" si="288"/>
        <v>64.887772093023656</v>
      </c>
      <c r="AD500" s="17">
        <f t="shared" si="289"/>
        <v>64.887772093023656</v>
      </c>
      <c r="AE500" s="17">
        <f t="shared" si="310"/>
        <v>1.8024381136951016E-2</v>
      </c>
      <c r="AF500" s="17">
        <f>T500-AD500</f>
        <v>217.66191398347775</v>
      </c>
      <c r="AG500" s="17">
        <f t="shared" si="290"/>
        <v>6.0461642773188259E-2</v>
      </c>
      <c r="AH500" s="28">
        <f>0.5*'Ducati Panigale 1199 data'!$C$8*'WLTP class 3 v5'!F500^2</f>
        <v>0</v>
      </c>
      <c r="AI500" s="17">
        <f t="shared" si="291"/>
        <v>0</v>
      </c>
      <c r="AJ500" s="17" t="str">
        <f>IF(N500&lt;0, AI500, "0")</f>
        <v>0</v>
      </c>
      <c r="AK500" s="98">
        <f>AK499+AJ500</f>
        <v>928.96424228395074</v>
      </c>
      <c r="AL500" s="105">
        <f t="shared" si="292"/>
        <v>0.258045622856653</v>
      </c>
      <c r="AM500" s="98">
        <f>IF(N500 &gt; 0, AI500, )</f>
        <v>0</v>
      </c>
      <c r="AN500" s="98">
        <f t="shared" si="311"/>
        <v>2762.2832916666684</v>
      </c>
      <c r="AO500" s="98">
        <f t="shared" si="293"/>
        <v>0.76730091435185233</v>
      </c>
      <c r="AP500" s="27">
        <f t="shared" si="294"/>
        <v>0</v>
      </c>
      <c r="AQ500" s="27">
        <f t="shared" si="295"/>
        <v>0</v>
      </c>
      <c r="AR500" s="27">
        <f t="shared" si="296"/>
        <v>0</v>
      </c>
      <c r="AS500" s="27">
        <f t="shared" si="297"/>
        <v>0</v>
      </c>
      <c r="AT500" s="27">
        <f t="shared" si="274"/>
        <v>0</v>
      </c>
      <c r="AU500" s="27">
        <f t="shared" si="274"/>
        <v>0</v>
      </c>
      <c r="AV500" s="27">
        <f t="shared" si="298"/>
        <v>0</v>
      </c>
      <c r="AW500" s="27">
        <f t="shared" si="299"/>
        <v>0</v>
      </c>
      <c r="AX500" s="27">
        <f t="shared" si="300"/>
        <v>0</v>
      </c>
      <c r="AY500" s="27">
        <f>AN500-AW500</f>
        <v>2762.2832916666684</v>
      </c>
      <c r="AZ500" s="110">
        <f t="shared" si="301"/>
        <v>0.76730091435185233</v>
      </c>
      <c r="BB500" s="65">
        <v>0</v>
      </c>
      <c r="BC500" s="83">
        <f t="shared" si="302"/>
        <v>0</v>
      </c>
      <c r="BD500" s="83">
        <f t="shared" si="303"/>
        <v>0</v>
      </c>
      <c r="BE500" s="83">
        <f t="shared" si="304"/>
        <v>0</v>
      </c>
      <c r="BF500" s="83">
        <f t="shared" si="305"/>
        <v>0</v>
      </c>
      <c r="BG500" s="83">
        <f t="shared" si="306"/>
        <v>0</v>
      </c>
    </row>
    <row r="501" spans="2:59">
      <c r="B501" s="9" t="s">
        <v>32</v>
      </c>
      <c r="C501" s="9">
        <v>490</v>
      </c>
      <c r="D501" s="9">
        <v>490</v>
      </c>
      <c r="E501" s="18">
        <v>0</v>
      </c>
      <c r="F501" s="66">
        <f t="shared" si="275"/>
        <v>0</v>
      </c>
      <c r="G501" s="17">
        <f t="shared" si="307"/>
        <v>0</v>
      </c>
      <c r="H501" s="17">
        <f t="shared" si="276"/>
        <v>245.5</v>
      </c>
      <c r="I501" s="28">
        <f>'Ducati Panigale 1199 data'!$C$8*G501</f>
        <v>0</v>
      </c>
      <c r="J501" s="28">
        <f>'Ducati Panigale 1199 data'!$C$8*'Ducati Panigale 1199 data'!$C$15*'Ducati Panigale 1199 data'!$C$10</f>
        <v>54.543600000000005</v>
      </c>
      <c r="K501" s="28">
        <f>(0.5*'Ducati Panigale 1199 data'!$C$12)*'Ducati Panigale 1199 data'!$C$14*'Ducati Panigale 1199 data'!$C$11*F501^2</f>
        <v>0</v>
      </c>
      <c r="L501" s="28">
        <f t="shared" si="277"/>
        <v>54.543600000000005</v>
      </c>
      <c r="M501" s="28">
        <f t="shared" si="273"/>
        <v>0</v>
      </c>
      <c r="N501" s="17">
        <f t="shared" si="278"/>
        <v>0</v>
      </c>
      <c r="O501" s="105">
        <f t="shared" si="279"/>
        <v>0</v>
      </c>
      <c r="P501" s="105">
        <f t="shared" si="280"/>
        <v>0</v>
      </c>
      <c r="Q501" s="105">
        <f t="shared" si="308"/>
        <v>85.505790359998755</v>
      </c>
      <c r="R501" s="27">
        <f t="shared" si="281"/>
        <v>2.3751608433332988E-2</v>
      </c>
      <c r="S501" s="98">
        <f t="shared" si="282"/>
        <v>0</v>
      </c>
      <c r="T501" s="17">
        <f t="shared" si="309"/>
        <v>282.54968607650142</v>
      </c>
      <c r="U501" s="17">
        <f t="shared" si="283"/>
        <v>7.8486023910139285E-2</v>
      </c>
      <c r="V501" s="17">
        <f t="shared" si="284"/>
        <v>81.230500841998818</v>
      </c>
      <c r="W501" s="17">
        <f t="shared" si="285"/>
        <v>77.981280808318857</v>
      </c>
      <c r="X501" s="17">
        <f t="shared" si="285"/>
        <v>74.862029575986099</v>
      </c>
      <c r="Y501" s="17">
        <f t="shared" si="286"/>
        <v>74.113409280226236</v>
      </c>
      <c r="Z501" s="17">
        <f>Y501/3600</f>
        <v>2.0587058133396178E-2</v>
      </c>
      <c r="AA501" s="17">
        <f>0.96*Y501</f>
        <v>71.148872909017186</v>
      </c>
      <c r="AB501" s="17">
        <f t="shared" si="287"/>
        <v>68.302917992656489</v>
      </c>
      <c r="AC501" s="17">
        <f t="shared" si="288"/>
        <v>64.887772093023656</v>
      </c>
      <c r="AD501" s="17">
        <f t="shared" si="289"/>
        <v>64.887772093023656</v>
      </c>
      <c r="AE501" s="17">
        <f t="shared" si="310"/>
        <v>1.8024381136951016E-2</v>
      </c>
      <c r="AF501" s="17">
        <f>T501-AD501</f>
        <v>217.66191398347775</v>
      </c>
      <c r="AG501" s="17">
        <f t="shared" si="290"/>
        <v>6.0461642773188259E-2</v>
      </c>
      <c r="AH501" s="28">
        <f>0.5*'Ducati Panigale 1199 data'!$C$8*'WLTP class 3 v5'!F501^2</f>
        <v>0</v>
      </c>
      <c r="AI501" s="17">
        <f t="shared" si="291"/>
        <v>0</v>
      </c>
      <c r="AJ501" s="17" t="str">
        <f>IF(N501&lt;0, AI501, "0")</f>
        <v>0</v>
      </c>
      <c r="AK501" s="98">
        <f>AK500+AJ501</f>
        <v>928.96424228395074</v>
      </c>
      <c r="AL501" s="105">
        <f t="shared" si="292"/>
        <v>0.258045622856653</v>
      </c>
      <c r="AM501" s="98">
        <f>IF(N501 &gt; 0, AI501, )</f>
        <v>0</v>
      </c>
      <c r="AN501" s="98">
        <f t="shared" si="311"/>
        <v>2762.2832916666684</v>
      </c>
      <c r="AO501" s="98">
        <f t="shared" si="293"/>
        <v>0.76730091435185233</v>
      </c>
      <c r="AP501" s="27">
        <f t="shared" si="294"/>
        <v>0</v>
      </c>
      <c r="AQ501" s="27">
        <f t="shared" si="295"/>
        <v>0</v>
      </c>
      <c r="AR501" s="27">
        <f t="shared" si="296"/>
        <v>0</v>
      </c>
      <c r="AS501" s="27">
        <f t="shared" si="297"/>
        <v>0</v>
      </c>
      <c r="AT501" s="27">
        <f t="shared" si="274"/>
        <v>0</v>
      </c>
      <c r="AU501" s="27">
        <f t="shared" si="274"/>
        <v>0</v>
      </c>
      <c r="AV501" s="27">
        <f t="shared" si="298"/>
        <v>0</v>
      </c>
      <c r="AW501" s="27">
        <f t="shared" si="299"/>
        <v>0</v>
      </c>
      <c r="AX501" s="27">
        <f t="shared" si="300"/>
        <v>0</v>
      </c>
      <c r="AY501" s="27">
        <f>AN501-AW501</f>
        <v>2762.2832916666684</v>
      </c>
      <c r="AZ501" s="110">
        <f t="shared" si="301"/>
        <v>0.76730091435185233</v>
      </c>
      <c r="BB501" s="65">
        <v>0</v>
      </c>
      <c r="BC501" s="83">
        <f t="shared" si="302"/>
        <v>0</v>
      </c>
      <c r="BD501" s="83">
        <f t="shared" si="303"/>
        <v>0</v>
      </c>
      <c r="BE501" s="83">
        <f t="shared" si="304"/>
        <v>0</v>
      </c>
      <c r="BF501" s="83">
        <f t="shared" si="305"/>
        <v>0</v>
      </c>
      <c r="BG501" s="83">
        <f t="shared" si="306"/>
        <v>0</v>
      </c>
    </row>
    <row r="502" spans="2:59">
      <c r="B502" s="9" t="s">
        <v>32</v>
      </c>
      <c r="C502" s="9">
        <v>491</v>
      </c>
      <c r="D502" s="9">
        <v>491</v>
      </c>
      <c r="E502" s="18">
        <v>0</v>
      </c>
      <c r="F502" s="66">
        <f t="shared" si="275"/>
        <v>0</v>
      </c>
      <c r="G502" s="17">
        <f t="shared" si="307"/>
        <v>0</v>
      </c>
      <c r="H502" s="17">
        <f t="shared" si="276"/>
        <v>246</v>
      </c>
      <c r="I502" s="28">
        <f>'Ducati Panigale 1199 data'!$C$8*G502</f>
        <v>0</v>
      </c>
      <c r="J502" s="28">
        <f>'Ducati Panigale 1199 data'!$C$8*'Ducati Panigale 1199 data'!$C$15*'Ducati Panigale 1199 data'!$C$10</f>
        <v>54.543600000000005</v>
      </c>
      <c r="K502" s="28">
        <f>(0.5*'Ducati Panigale 1199 data'!$C$12)*'Ducati Panigale 1199 data'!$C$14*'Ducati Panigale 1199 data'!$C$11*F502^2</f>
        <v>0</v>
      </c>
      <c r="L502" s="28">
        <f t="shared" si="277"/>
        <v>54.543600000000005</v>
      </c>
      <c r="M502" s="28">
        <f t="shared" si="273"/>
        <v>0</v>
      </c>
      <c r="N502" s="17">
        <f t="shared" si="278"/>
        <v>0</v>
      </c>
      <c r="O502" s="105">
        <f t="shared" si="279"/>
        <v>0</v>
      </c>
      <c r="P502" s="105">
        <f t="shared" si="280"/>
        <v>0</v>
      </c>
      <c r="Q502" s="105">
        <f t="shared" si="308"/>
        <v>85.505790359998755</v>
      </c>
      <c r="R502" s="27">
        <f t="shared" si="281"/>
        <v>2.3751608433332988E-2</v>
      </c>
      <c r="S502" s="98">
        <f t="shared" si="282"/>
        <v>0</v>
      </c>
      <c r="T502" s="17">
        <f t="shared" si="309"/>
        <v>282.54968607650142</v>
      </c>
      <c r="U502" s="17">
        <f t="shared" si="283"/>
        <v>7.8486023910139285E-2</v>
      </c>
      <c r="V502" s="17">
        <f t="shared" si="284"/>
        <v>81.230500841998818</v>
      </c>
      <c r="W502" s="17">
        <f t="shared" si="285"/>
        <v>77.981280808318857</v>
      </c>
      <c r="X502" s="17">
        <f t="shared" si="285"/>
        <v>74.862029575986099</v>
      </c>
      <c r="Y502" s="17">
        <f t="shared" si="286"/>
        <v>74.113409280226236</v>
      </c>
      <c r="Z502" s="17">
        <f>Y502/3600</f>
        <v>2.0587058133396178E-2</v>
      </c>
      <c r="AA502" s="17">
        <f>0.96*Y502</f>
        <v>71.148872909017186</v>
      </c>
      <c r="AB502" s="17">
        <f t="shared" si="287"/>
        <v>68.302917992656489</v>
      </c>
      <c r="AC502" s="17">
        <f t="shared" si="288"/>
        <v>64.887772093023656</v>
      </c>
      <c r="AD502" s="17">
        <f t="shared" si="289"/>
        <v>64.887772093023656</v>
      </c>
      <c r="AE502" s="17">
        <f t="shared" si="310"/>
        <v>1.8024381136951016E-2</v>
      </c>
      <c r="AF502" s="17">
        <f>T502-AD502</f>
        <v>217.66191398347775</v>
      </c>
      <c r="AG502" s="17">
        <f t="shared" si="290"/>
        <v>6.0461642773188259E-2</v>
      </c>
      <c r="AH502" s="28">
        <f>0.5*'Ducati Panigale 1199 data'!$C$8*'WLTP class 3 v5'!F502^2</f>
        <v>0</v>
      </c>
      <c r="AI502" s="17">
        <f t="shared" si="291"/>
        <v>0</v>
      </c>
      <c r="AJ502" s="17" t="str">
        <f>IF(N502&lt;0, AI502, "0")</f>
        <v>0</v>
      </c>
      <c r="AK502" s="98">
        <f>AK501+AJ502</f>
        <v>928.96424228395074</v>
      </c>
      <c r="AL502" s="105">
        <f t="shared" si="292"/>
        <v>0.258045622856653</v>
      </c>
      <c r="AM502" s="98">
        <f>IF(N502 &gt; 0, AI502, )</f>
        <v>0</v>
      </c>
      <c r="AN502" s="98">
        <f t="shared" si="311"/>
        <v>2762.2832916666684</v>
      </c>
      <c r="AO502" s="98">
        <f t="shared" si="293"/>
        <v>0.76730091435185233</v>
      </c>
      <c r="AP502" s="27">
        <f t="shared" si="294"/>
        <v>0</v>
      </c>
      <c r="AQ502" s="27">
        <f t="shared" si="295"/>
        <v>0</v>
      </c>
      <c r="AR502" s="27">
        <f t="shared" si="296"/>
        <v>0</v>
      </c>
      <c r="AS502" s="27">
        <f t="shared" si="297"/>
        <v>0</v>
      </c>
      <c r="AT502" s="27">
        <f t="shared" si="274"/>
        <v>0</v>
      </c>
      <c r="AU502" s="27">
        <f t="shared" si="274"/>
        <v>0</v>
      </c>
      <c r="AV502" s="27">
        <f t="shared" si="298"/>
        <v>0</v>
      </c>
      <c r="AW502" s="27">
        <f t="shared" si="299"/>
        <v>0</v>
      </c>
      <c r="AX502" s="27">
        <f t="shared" si="300"/>
        <v>0</v>
      </c>
      <c r="AY502" s="27">
        <f>AN502-AW502</f>
        <v>2762.2832916666684</v>
      </c>
      <c r="AZ502" s="110">
        <f t="shared" si="301"/>
        <v>0.76730091435185233</v>
      </c>
      <c r="BB502" s="65">
        <v>0</v>
      </c>
      <c r="BC502" s="83">
        <f t="shared" si="302"/>
        <v>0</v>
      </c>
      <c r="BD502" s="83">
        <f t="shared" si="303"/>
        <v>0</v>
      </c>
      <c r="BE502" s="83">
        <f t="shared" si="304"/>
        <v>0</v>
      </c>
      <c r="BF502" s="83">
        <f t="shared" si="305"/>
        <v>0</v>
      </c>
      <c r="BG502" s="83">
        <f t="shared" si="306"/>
        <v>0</v>
      </c>
    </row>
    <row r="503" spans="2:59">
      <c r="B503" s="9" t="s">
        <v>32</v>
      </c>
      <c r="C503" s="9">
        <v>492</v>
      </c>
      <c r="D503" s="9">
        <v>492</v>
      </c>
      <c r="E503" s="18">
        <v>0</v>
      </c>
      <c r="F503" s="66">
        <f t="shared" si="275"/>
        <v>0</v>
      </c>
      <c r="G503" s="17">
        <f t="shared" si="307"/>
        <v>0</v>
      </c>
      <c r="H503" s="17">
        <f t="shared" si="276"/>
        <v>246.5</v>
      </c>
      <c r="I503" s="28">
        <f>'Ducati Panigale 1199 data'!$C$8*G503</f>
        <v>0</v>
      </c>
      <c r="J503" s="28">
        <f>'Ducati Panigale 1199 data'!$C$8*'Ducati Panigale 1199 data'!$C$15*'Ducati Panigale 1199 data'!$C$10</f>
        <v>54.543600000000005</v>
      </c>
      <c r="K503" s="28">
        <f>(0.5*'Ducati Panigale 1199 data'!$C$12)*'Ducati Panigale 1199 data'!$C$14*'Ducati Panigale 1199 data'!$C$11*F503^2</f>
        <v>0</v>
      </c>
      <c r="L503" s="28">
        <f t="shared" si="277"/>
        <v>54.543600000000005</v>
      </c>
      <c r="M503" s="28">
        <f t="shared" si="273"/>
        <v>0</v>
      </c>
      <c r="N503" s="17">
        <f t="shared" si="278"/>
        <v>0</v>
      </c>
      <c r="O503" s="105">
        <f t="shared" si="279"/>
        <v>0</v>
      </c>
      <c r="P503" s="105">
        <f t="shared" si="280"/>
        <v>0</v>
      </c>
      <c r="Q503" s="105">
        <f t="shared" si="308"/>
        <v>85.505790359998755</v>
      </c>
      <c r="R503" s="27">
        <f t="shared" si="281"/>
        <v>2.3751608433332988E-2</v>
      </c>
      <c r="S503" s="98">
        <f t="shared" si="282"/>
        <v>0</v>
      </c>
      <c r="T503" s="17">
        <f t="shared" si="309"/>
        <v>282.54968607650142</v>
      </c>
      <c r="U503" s="17">
        <f t="shared" si="283"/>
        <v>7.8486023910139285E-2</v>
      </c>
      <c r="V503" s="17">
        <f t="shared" si="284"/>
        <v>81.230500841998818</v>
      </c>
      <c r="W503" s="17">
        <f t="shared" si="285"/>
        <v>77.981280808318857</v>
      </c>
      <c r="X503" s="17">
        <f t="shared" si="285"/>
        <v>74.862029575986099</v>
      </c>
      <c r="Y503" s="17">
        <f t="shared" si="286"/>
        <v>74.113409280226236</v>
      </c>
      <c r="Z503" s="17">
        <f>Y503/3600</f>
        <v>2.0587058133396178E-2</v>
      </c>
      <c r="AA503" s="17">
        <f>0.96*Y503</f>
        <v>71.148872909017186</v>
      </c>
      <c r="AB503" s="17">
        <f t="shared" si="287"/>
        <v>68.302917992656489</v>
      </c>
      <c r="AC503" s="17">
        <f t="shared" si="288"/>
        <v>64.887772093023656</v>
      </c>
      <c r="AD503" s="17">
        <f t="shared" si="289"/>
        <v>64.887772093023656</v>
      </c>
      <c r="AE503" s="17">
        <f t="shared" si="310"/>
        <v>1.8024381136951016E-2</v>
      </c>
      <c r="AF503" s="17">
        <f>T503-AD503</f>
        <v>217.66191398347775</v>
      </c>
      <c r="AG503" s="17">
        <f t="shared" si="290"/>
        <v>6.0461642773188259E-2</v>
      </c>
      <c r="AH503" s="28">
        <f>0.5*'Ducati Panigale 1199 data'!$C$8*'WLTP class 3 v5'!F503^2</f>
        <v>0</v>
      </c>
      <c r="AI503" s="17">
        <f t="shared" si="291"/>
        <v>0</v>
      </c>
      <c r="AJ503" s="17" t="str">
        <f>IF(N503&lt;0, AI503, "0")</f>
        <v>0</v>
      </c>
      <c r="AK503" s="98">
        <f>AK502+AJ503</f>
        <v>928.96424228395074</v>
      </c>
      <c r="AL503" s="105">
        <f t="shared" si="292"/>
        <v>0.258045622856653</v>
      </c>
      <c r="AM503" s="98">
        <f>IF(N503 &gt; 0, AI503, )</f>
        <v>0</v>
      </c>
      <c r="AN503" s="98">
        <f t="shared" si="311"/>
        <v>2762.2832916666684</v>
      </c>
      <c r="AO503" s="98">
        <f t="shared" si="293"/>
        <v>0.76730091435185233</v>
      </c>
      <c r="AP503" s="27">
        <f t="shared" si="294"/>
        <v>0</v>
      </c>
      <c r="AQ503" s="27">
        <f t="shared" si="295"/>
        <v>0</v>
      </c>
      <c r="AR503" s="27">
        <f t="shared" si="296"/>
        <v>0</v>
      </c>
      <c r="AS503" s="27">
        <f t="shared" si="297"/>
        <v>0</v>
      </c>
      <c r="AT503" s="27">
        <f t="shared" si="274"/>
        <v>0</v>
      </c>
      <c r="AU503" s="27">
        <f t="shared" si="274"/>
        <v>0</v>
      </c>
      <c r="AV503" s="27">
        <f t="shared" si="298"/>
        <v>0</v>
      </c>
      <c r="AW503" s="27">
        <f t="shared" si="299"/>
        <v>0</v>
      </c>
      <c r="AX503" s="27">
        <f t="shared" si="300"/>
        <v>0</v>
      </c>
      <c r="AY503" s="27">
        <f>AN503-AW503</f>
        <v>2762.2832916666684</v>
      </c>
      <c r="AZ503" s="110">
        <f t="shared" si="301"/>
        <v>0.76730091435185233</v>
      </c>
      <c r="BB503" s="65">
        <v>0</v>
      </c>
      <c r="BC503" s="83">
        <f t="shared" si="302"/>
        <v>0</v>
      </c>
      <c r="BD503" s="83">
        <f t="shared" si="303"/>
        <v>0</v>
      </c>
      <c r="BE503" s="83">
        <f t="shared" si="304"/>
        <v>0</v>
      </c>
      <c r="BF503" s="83">
        <f t="shared" si="305"/>
        <v>0</v>
      </c>
      <c r="BG503" s="83">
        <f t="shared" si="306"/>
        <v>0</v>
      </c>
    </row>
    <row r="504" spans="2:59">
      <c r="B504" s="9" t="s">
        <v>32</v>
      </c>
      <c r="C504" s="9">
        <v>493</v>
      </c>
      <c r="D504" s="9">
        <v>493</v>
      </c>
      <c r="E504" s="18">
        <v>0</v>
      </c>
      <c r="F504" s="66">
        <f t="shared" si="275"/>
        <v>0</v>
      </c>
      <c r="G504" s="17">
        <f t="shared" si="307"/>
        <v>0</v>
      </c>
      <c r="H504" s="17">
        <f t="shared" si="276"/>
        <v>247</v>
      </c>
      <c r="I504" s="28">
        <f>'Ducati Panigale 1199 data'!$C$8*G504</f>
        <v>0</v>
      </c>
      <c r="J504" s="28">
        <f>'Ducati Panigale 1199 data'!$C$8*'Ducati Panigale 1199 data'!$C$15*'Ducati Panigale 1199 data'!$C$10</f>
        <v>54.543600000000005</v>
      </c>
      <c r="K504" s="28">
        <f>(0.5*'Ducati Panigale 1199 data'!$C$12)*'Ducati Panigale 1199 data'!$C$14*'Ducati Panigale 1199 data'!$C$11*F504^2</f>
        <v>0</v>
      </c>
      <c r="L504" s="28">
        <f t="shared" si="277"/>
        <v>54.543600000000005</v>
      </c>
      <c r="M504" s="28">
        <f t="shared" si="273"/>
        <v>0</v>
      </c>
      <c r="N504" s="17">
        <f t="shared" si="278"/>
        <v>0</v>
      </c>
      <c r="O504" s="105">
        <f t="shared" si="279"/>
        <v>0</v>
      </c>
      <c r="P504" s="105">
        <f t="shared" si="280"/>
        <v>0</v>
      </c>
      <c r="Q504" s="105">
        <f t="shared" si="308"/>
        <v>85.505790359998755</v>
      </c>
      <c r="R504" s="27">
        <f t="shared" si="281"/>
        <v>2.3751608433332988E-2</v>
      </c>
      <c r="S504" s="98">
        <f t="shared" si="282"/>
        <v>0</v>
      </c>
      <c r="T504" s="17">
        <f t="shared" si="309"/>
        <v>282.54968607650142</v>
      </c>
      <c r="U504" s="17">
        <f t="shared" si="283"/>
        <v>7.8486023910139285E-2</v>
      </c>
      <c r="V504" s="17">
        <f t="shared" si="284"/>
        <v>81.230500841998818</v>
      </c>
      <c r="W504" s="17">
        <f t="shared" si="285"/>
        <v>77.981280808318857</v>
      </c>
      <c r="X504" s="17">
        <f t="shared" si="285"/>
        <v>74.862029575986099</v>
      </c>
      <c r="Y504" s="17">
        <f t="shared" si="286"/>
        <v>74.113409280226236</v>
      </c>
      <c r="Z504" s="17">
        <f>Y504/3600</f>
        <v>2.0587058133396178E-2</v>
      </c>
      <c r="AA504" s="17">
        <f>0.96*Y504</f>
        <v>71.148872909017186</v>
      </c>
      <c r="AB504" s="17">
        <f t="shared" si="287"/>
        <v>68.302917992656489</v>
      </c>
      <c r="AC504" s="17">
        <f t="shared" si="288"/>
        <v>64.887772093023656</v>
      </c>
      <c r="AD504" s="17">
        <f t="shared" si="289"/>
        <v>64.887772093023656</v>
      </c>
      <c r="AE504" s="17">
        <f t="shared" si="310"/>
        <v>1.8024381136951016E-2</v>
      </c>
      <c r="AF504" s="17">
        <f>T504-AD504</f>
        <v>217.66191398347775</v>
      </c>
      <c r="AG504" s="17">
        <f t="shared" si="290"/>
        <v>6.0461642773188259E-2</v>
      </c>
      <c r="AH504" s="28">
        <f>0.5*'Ducati Panigale 1199 data'!$C$8*'WLTP class 3 v5'!F504^2</f>
        <v>0</v>
      </c>
      <c r="AI504" s="17">
        <f t="shared" si="291"/>
        <v>0</v>
      </c>
      <c r="AJ504" s="17" t="str">
        <f>IF(N504&lt;0, AI504, "0")</f>
        <v>0</v>
      </c>
      <c r="AK504" s="98">
        <f>AK503+AJ504</f>
        <v>928.96424228395074</v>
      </c>
      <c r="AL504" s="105">
        <f t="shared" si="292"/>
        <v>0.258045622856653</v>
      </c>
      <c r="AM504" s="98">
        <f>IF(N504 &gt; 0, AI504, )</f>
        <v>0</v>
      </c>
      <c r="AN504" s="98">
        <f t="shared" si="311"/>
        <v>2762.2832916666684</v>
      </c>
      <c r="AO504" s="98">
        <f t="shared" si="293"/>
        <v>0.76730091435185233</v>
      </c>
      <c r="AP504" s="27">
        <f t="shared" si="294"/>
        <v>0</v>
      </c>
      <c r="AQ504" s="27">
        <f t="shared" si="295"/>
        <v>0</v>
      </c>
      <c r="AR504" s="27">
        <f t="shared" si="296"/>
        <v>0</v>
      </c>
      <c r="AS504" s="27">
        <f t="shared" si="297"/>
        <v>0</v>
      </c>
      <c r="AT504" s="27">
        <f t="shared" si="274"/>
        <v>0</v>
      </c>
      <c r="AU504" s="27">
        <f t="shared" si="274"/>
        <v>0</v>
      </c>
      <c r="AV504" s="27">
        <f t="shared" si="298"/>
        <v>0</v>
      </c>
      <c r="AW504" s="27">
        <f t="shared" si="299"/>
        <v>0</v>
      </c>
      <c r="AX504" s="27">
        <f t="shared" si="300"/>
        <v>0</v>
      </c>
      <c r="AY504" s="27">
        <f>AN504-AW504</f>
        <v>2762.2832916666684</v>
      </c>
      <c r="AZ504" s="110">
        <f t="shared" si="301"/>
        <v>0.76730091435185233</v>
      </c>
      <c r="BB504" s="65">
        <v>0</v>
      </c>
      <c r="BC504" s="83">
        <f t="shared" si="302"/>
        <v>0</v>
      </c>
      <c r="BD504" s="83">
        <f t="shared" si="303"/>
        <v>0</v>
      </c>
      <c r="BE504" s="83">
        <f t="shared" si="304"/>
        <v>0</v>
      </c>
      <c r="BF504" s="83">
        <f t="shared" si="305"/>
        <v>0</v>
      </c>
      <c r="BG504" s="83">
        <f t="shared" si="306"/>
        <v>0</v>
      </c>
    </row>
    <row r="505" spans="2:59">
      <c r="B505" s="9" t="s">
        <v>32</v>
      </c>
      <c r="C505" s="9">
        <v>494</v>
      </c>
      <c r="D505" s="9">
        <v>494</v>
      </c>
      <c r="E505" s="18">
        <v>0</v>
      </c>
      <c r="F505" s="66">
        <f t="shared" si="275"/>
        <v>0</v>
      </c>
      <c r="G505" s="17">
        <f t="shared" si="307"/>
        <v>0</v>
      </c>
      <c r="H505" s="17">
        <f t="shared" si="276"/>
        <v>247.5</v>
      </c>
      <c r="I505" s="28">
        <f>'Ducati Panigale 1199 data'!$C$8*G505</f>
        <v>0</v>
      </c>
      <c r="J505" s="28">
        <f>'Ducati Panigale 1199 data'!$C$8*'Ducati Panigale 1199 data'!$C$15*'Ducati Panigale 1199 data'!$C$10</f>
        <v>54.543600000000005</v>
      </c>
      <c r="K505" s="28">
        <f>(0.5*'Ducati Panigale 1199 data'!$C$12)*'Ducati Panigale 1199 data'!$C$14*'Ducati Panigale 1199 data'!$C$11*F505^2</f>
        <v>0</v>
      </c>
      <c r="L505" s="28">
        <f t="shared" si="277"/>
        <v>54.543600000000005</v>
      </c>
      <c r="M505" s="28">
        <f t="shared" si="273"/>
        <v>0</v>
      </c>
      <c r="N505" s="17">
        <f t="shared" si="278"/>
        <v>0</v>
      </c>
      <c r="O505" s="105">
        <f t="shared" si="279"/>
        <v>0</v>
      </c>
      <c r="P505" s="105">
        <f t="shared" si="280"/>
        <v>0</v>
      </c>
      <c r="Q505" s="105">
        <f t="shared" si="308"/>
        <v>85.505790359998755</v>
      </c>
      <c r="R505" s="27">
        <f t="shared" si="281"/>
        <v>2.3751608433332988E-2</v>
      </c>
      <c r="S505" s="98">
        <f t="shared" si="282"/>
        <v>0</v>
      </c>
      <c r="T505" s="17">
        <f t="shared" si="309"/>
        <v>282.54968607650142</v>
      </c>
      <c r="U505" s="17">
        <f t="shared" si="283"/>
        <v>7.8486023910139285E-2</v>
      </c>
      <c r="V505" s="17">
        <f t="shared" si="284"/>
        <v>81.230500841998818</v>
      </c>
      <c r="W505" s="17">
        <f t="shared" si="285"/>
        <v>77.981280808318857</v>
      </c>
      <c r="X505" s="17">
        <f t="shared" si="285"/>
        <v>74.862029575986099</v>
      </c>
      <c r="Y505" s="17">
        <f t="shared" si="286"/>
        <v>74.113409280226236</v>
      </c>
      <c r="Z505" s="17">
        <f>Y505/3600</f>
        <v>2.0587058133396178E-2</v>
      </c>
      <c r="AA505" s="17">
        <f>0.96*Y505</f>
        <v>71.148872909017186</v>
      </c>
      <c r="AB505" s="17">
        <f t="shared" si="287"/>
        <v>68.302917992656489</v>
      </c>
      <c r="AC505" s="17">
        <f t="shared" si="288"/>
        <v>64.887772093023656</v>
      </c>
      <c r="AD505" s="17">
        <f t="shared" si="289"/>
        <v>64.887772093023656</v>
      </c>
      <c r="AE505" s="17">
        <f t="shared" si="310"/>
        <v>1.8024381136951016E-2</v>
      </c>
      <c r="AF505" s="17">
        <f>T505-AD505</f>
        <v>217.66191398347775</v>
      </c>
      <c r="AG505" s="17">
        <f t="shared" si="290"/>
        <v>6.0461642773188259E-2</v>
      </c>
      <c r="AH505" s="28">
        <f>0.5*'Ducati Panigale 1199 data'!$C$8*'WLTP class 3 v5'!F505^2</f>
        <v>0</v>
      </c>
      <c r="AI505" s="17">
        <f t="shared" si="291"/>
        <v>0</v>
      </c>
      <c r="AJ505" s="17" t="str">
        <f>IF(N505&lt;0, AI505, "0")</f>
        <v>0</v>
      </c>
      <c r="AK505" s="98">
        <f>AK504+AJ505</f>
        <v>928.96424228395074</v>
      </c>
      <c r="AL505" s="105">
        <f t="shared" si="292"/>
        <v>0.258045622856653</v>
      </c>
      <c r="AM505" s="98">
        <f>IF(N505 &gt; 0, AI505, )</f>
        <v>0</v>
      </c>
      <c r="AN505" s="98">
        <f t="shared" si="311"/>
        <v>2762.2832916666684</v>
      </c>
      <c r="AO505" s="98">
        <f t="shared" si="293"/>
        <v>0.76730091435185233</v>
      </c>
      <c r="AP505" s="27">
        <f t="shared" si="294"/>
        <v>0</v>
      </c>
      <c r="AQ505" s="27">
        <f t="shared" si="295"/>
        <v>0</v>
      </c>
      <c r="AR505" s="27">
        <f t="shared" si="296"/>
        <v>0</v>
      </c>
      <c r="AS505" s="27">
        <f t="shared" si="297"/>
        <v>0</v>
      </c>
      <c r="AT505" s="27">
        <f t="shared" si="274"/>
        <v>0</v>
      </c>
      <c r="AU505" s="27">
        <f t="shared" si="274"/>
        <v>0</v>
      </c>
      <c r="AV505" s="27">
        <f t="shared" si="298"/>
        <v>0</v>
      </c>
      <c r="AW505" s="27">
        <f t="shared" si="299"/>
        <v>0</v>
      </c>
      <c r="AX505" s="27">
        <f t="shared" si="300"/>
        <v>0</v>
      </c>
      <c r="AY505" s="27">
        <f>AN505-AW505</f>
        <v>2762.2832916666684</v>
      </c>
      <c r="AZ505" s="110">
        <f t="shared" si="301"/>
        <v>0.76730091435185233</v>
      </c>
      <c r="BB505" s="65">
        <v>0</v>
      </c>
      <c r="BC505" s="83">
        <f t="shared" si="302"/>
        <v>0</v>
      </c>
      <c r="BD505" s="83">
        <f t="shared" si="303"/>
        <v>0</v>
      </c>
      <c r="BE505" s="83">
        <f t="shared" si="304"/>
        <v>0</v>
      </c>
      <c r="BF505" s="83">
        <f t="shared" si="305"/>
        <v>0</v>
      </c>
      <c r="BG505" s="83">
        <f t="shared" si="306"/>
        <v>0</v>
      </c>
    </row>
    <row r="506" spans="2:59">
      <c r="B506" s="9" t="s">
        <v>32</v>
      </c>
      <c r="C506" s="9">
        <v>495</v>
      </c>
      <c r="D506" s="9">
        <v>495</v>
      </c>
      <c r="E506" s="18">
        <v>0</v>
      </c>
      <c r="F506" s="66">
        <f t="shared" si="275"/>
        <v>0</v>
      </c>
      <c r="G506" s="17">
        <f t="shared" si="307"/>
        <v>0</v>
      </c>
      <c r="H506" s="17">
        <f t="shared" si="276"/>
        <v>248</v>
      </c>
      <c r="I506" s="28">
        <f>'Ducati Panigale 1199 data'!$C$8*G506</f>
        <v>0</v>
      </c>
      <c r="J506" s="28">
        <f>'Ducati Panigale 1199 data'!$C$8*'Ducati Panigale 1199 data'!$C$15*'Ducati Panigale 1199 data'!$C$10</f>
        <v>54.543600000000005</v>
      </c>
      <c r="K506" s="28">
        <f>(0.5*'Ducati Panigale 1199 data'!$C$12)*'Ducati Panigale 1199 data'!$C$14*'Ducati Panigale 1199 data'!$C$11*F506^2</f>
        <v>0</v>
      </c>
      <c r="L506" s="28">
        <f t="shared" si="277"/>
        <v>54.543600000000005</v>
      </c>
      <c r="M506" s="28">
        <f t="shared" si="273"/>
        <v>0</v>
      </c>
      <c r="N506" s="17">
        <f t="shared" si="278"/>
        <v>0</v>
      </c>
      <c r="O506" s="105">
        <f t="shared" si="279"/>
        <v>0</v>
      </c>
      <c r="P506" s="105">
        <f t="shared" si="280"/>
        <v>0</v>
      </c>
      <c r="Q506" s="105">
        <f t="shared" si="308"/>
        <v>85.505790359998755</v>
      </c>
      <c r="R506" s="27">
        <f t="shared" si="281"/>
        <v>2.3751608433332988E-2</v>
      </c>
      <c r="S506" s="98">
        <f t="shared" si="282"/>
        <v>0</v>
      </c>
      <c r="T506" s="17">
        <f t="shared" si="309"/>
        <v>282.54968607650142</v>
      </c>
      <c r="U506" s="17">
        <f t="shared" si="283"/>
        <v>7.8486023910139285E-2</v>
      </c>
      <c r="V506" s="17">
        <f t="shared" si="284"/>
        <v>81.230500841998818</v>
      </c>
      <c r="W506" s="17">
        <f t="shared" si="285"/>
        <v>77.981280808318857</v>
      </c>
      <c r="X506" s="17">
        <f t="shared" si="285"/>
        <v>74.862029575986099</v>
      </c>
      <c r="Y506" s="17">
        <f t="shared" si="286"/>
        <v>74.113409280226236</v>
      </c>
      <c r="Z506" s="17">
        <f>Y506/3600</f>
        <v>2.0587058133396178E-2</v>
      </c>
      <c r="AA506" s="17">
        <f>0.96*Y506</f>
        <v>71.148872909017186</v>
      </c>
      <c r="AB506" s="17">
        <f t="shared" si="287"/>
        <v>68.302917992656489</v>
      </c>
      <c r="AC506" s="17">
        <f t="shared" si="288"/>
        <v>64.887772093023656</v>
      </c>
      <c r="AD506" s="17">
        <f t="shared" si="289"/>
        <v>64.887772093023656</v>
      </c>
      <c r="AE506" s="17">
        <f t="shared" si="310"/>
        <v>1.8024381136951016E-2</v>
      </c>
      <c r="AF506" s="17">
        <f>T506-AD506</f>
        <v>217.66191398347775</v>
      </c>
      <c r="AG506" s="17">
        <f t="shared" si="290"/>
        <v>6.0461642773188259E-2</v>
      </c>
      <c r="AH506" s="28">
        <f>0.5*'Ducati Panigale 1199 data'!$C$8*'WLTP class 3 v5'!F506^2</f>
        <v>0</v>
      </c>
      <c r="AI506" s="17">
        <f t="shared" si="291"/>
        <v>0</v>
      </c>
      <c r="AJ506" s="17" t="str">
        <f>IF(N506&lt;0, AI506, "0")</f>
        <v>0</v>
      </c>
      <c r="AK506" s="98">
        <f>AK505+AJ506</f>
        <v>928.96424228395074</v>
      </c>
      <c r="AL506" s="105">
        <f t="shared" si="292"/>
        <v>0.258045622856653</v>
      </c>
      <c r="AM506" s="98">
        <f>IF(N506 &gt; 0, AI506, )</f>
        <v>0</v>
      </c>
      <c r="AN506" s="98">
        <f t="shared" si="311"/>
        <v>2762.2832916666684</v>
      </c>
      <c r="AO506" s="98">
        <f t="shared" si="293"/>
        <v>0.76730091435185233</v>
      </c>
      <c r="AP506" s="27">
        <f t="shared" si="294"/>
        <v>0</v>
      </c>
      <c r="AQ506" s="27">
        <f t="shared" si="295"/>
        <v>0</v>
      </c>
      <c r="AR506" s="27">
        <f t="shared" si="296"/>
        <v>0</v>
      </c>
      <c r="AS506" s="27">
        <f t="shared" si="297"/>
        <v>0</v>
      </c>
      <c r="AT506" s="27">
        <f t="shared" si="274"/>
        <v>0</v>
      </c>
      <c r="AU506" s="27">
        <f t="shared" si="274"/>
        <v>0</v>
      </c>
      <c r="AV506" s="27">
        <f t="shared" si="298"/>
        <v>0</v>
      </c>
      <c r="AW506" s="27">
        <f t="shared" si="299"/>
        <v>0</v>
      </c>
      <c r="AX506" s="27">
        <f t="shared" si="300"/>
        <v>0</v>
      </c>
      <c r="AY506" s="27">
        <f>AN506-AW506</f>
        <v>2762.2832916666684</v>
      </c>
      <c r="AZ506" s="110">
        <f t="shared" si="301"/>
        <v>0.76730091435185233</v>
      </c>
      <c r="BB506" s="65">
        <v>0</v>
      </c>
      <c r="BC506" s="83">
        <f t="shared" si="302"/>
        <v>0</v>
      </c>
      <c r="BD506" s="83">
        <f t="shared" si="303"/>
        <v>0</v>
      </c>
      <c r="BE506" s="83">
        <f t="shared" si="304"/>
        <v>0</v>
      </c>
      <c r="BF506" s="83">
        <f t="shared" si="305"/>
        <v>0</v>
      </c>
      <c r="BG506" s="83">
        <f t="shared" si="306"/>
        <v>0</v>
      </c>
    </row>
    <row r="507" spans="2:59">
      <c r="B507" s="9" t="s">
        <v>32</v>
      </c>
      <c r="C507" s="9">
        <v>496</v>
      </c>
      <c r="D507" s="9">
        <v>496</v>
      </c>
      <c r="E507" s="18">
        <v>0</v>
      </c>
      <c r="F507" s="66">
        <f t="shared" si="275"/>
        <v>0</v>
      </c>
      <c r="G507" s="17">
        <f t="shared" si="307"/>
        <v>0</v>
      </c>
      <c r="H507" s="17">
        <f t="shared" si="276"/>
        <v>248.5</v>
      </c>
      <c r="I507" s="28">
        <f>'Ducati Panigale 1199 data'!$C$8*G507</f>
        <v>0</v>
      </c>
      <c r="J507" s="28">
        <f>'Ducati Panigale 1199 data'!$C$8*'Ducati Panigale 1199 data'!$C$15*'Ducati Panigale 1199 data'!$C$10</f>
        <v>54.543600000000005</v>
      </c>
      <c r="K507" s="28">
        <f>(0.5*'Ducati Panigale 1199 data'!$C$12)*'Ducati Panigale 1199 data'!$C$14*'Ducati Panigale 1199 data'!$C$11*F507^2</f>
        <v>0</v>
      </c>
      <c r="L507" s="28">
        <f t="shared" si="277"/>
        <v>54.543600000000005</v>
      </c>
      <c r="M507" s="28">
        <f t="shared" si="273"/>
        <v>0</v>
      </c>
      <c r="N507" s="17">
        <f t="shared" si="278"/>
        <v>0</v>
      </c>
      <c r="O507" s="105">
        <f t="shared" si="279"/>
        <v>0</v>
      </c>
      <c r="P507" s="105">
        <f t="shared" si="280"/>
        <v>0</v>
      </c>
      <c r="Q507" s="105">
        <f t="shared" si="308"/>
        <v>85.505790359998755</v>
      </c>
      <c r="R507" s="27">
        <f t="shared" si="281"/>
        <v>2.3751608433332988E-2</v>
      </c>
      <c r="S507" s="98">
        <f t="shared" si="282"/>
        <v>0</v>
      </c>
      <c r="T507" s="17">
        <f t="shared" si="309"/>
        <v>282.54968607650142</v>
      </c>
      <c r="U507" s="17">
        <f t="shared" si="283"/>
        <v>7.8486023910139285E-2</v>
      </c>
      <c r="V507" s="17">
        <f t="shared" si="284"/>
        <v>81.230500841998818</v>
      </c>
      <c r="W507" s="17">
        <f t="shared" si="285"/>
        <v>77.981280808318857</v>
      </c>
      <c r="X507" s="17">
        <f t="shared" si="285"/>
        <v>74.862029575986099</v>
      </c>
      <c r="Y507" s="17">
        <f t="shared" si="286"/>
        <v>74.113409280226236</v>
      </c>
      <c r="Z507" s="17">
        <f>Y507/3600</f>
        <v>2.0587058133396178E-2</v>
      </c>
      <c r="AA507" s="17">
        <f>0.96*Y507</f>
        <v>71.148872909017186</v>
      </c>
      <c r="AB507" s="17">
        <f t="shared" si="287"/>
        <v>68.302917992656489</v>
      </c>
      <c r="AC507" s="17">
        <f t="shared" si="288"/>
        <v>64.887772093023656</v>
      </c>
      <c r="AD507" s="17">
        <f t="shared" si="289"/>
        <v>64.887772093023656</v>
      </c>
      <c r="AE507" s="17">
        <f t="shared" si="310"/>
        <v>1.8024381136951016E-2</v>
      </c>
      <c r="AF507" s="17">
        <f>T507-AD507</f>
        <v>217.66191398347775</v>
      </c>
      <c r="AG507" s="17">
        <f t="shared" si="290"/>
        <v>6.0461642773188259E-2</v>
      </c>
      <c r="AH507" s="28">
        <f>0.5*'Ducati Panigale 1199 data'!$C$8*'WLTP class 3 v5'!F507^2</f>
        <v>0</v>
      </c>
      <c r="AI507" s="17">
        <f t="shared" si="291"/>
        <v>0</v>
      </c>
      <c r="AJ507" s="17" t="str">
        <f>IF(N507&lt;0, AI507, "0")</f>
        <v>0</v>
      </c>
      <c r="AK507" s="98">
        <f>AK506+AJ507</f>
        <v>928.96424228395074</v>
      </c>
      <c r="AL507" s="105">
        <f t="shared" si="292"/>
        <v>0.258045622856653</v>
      </c>
      <c r="AM507" s="98">
        <f>IF(N507 &gt; 0, AI507, )</f>
        <v>0</v>
      </c>
      <c r="AN507" s="98">
        <f t="shared" si="311"/>
        <v>2762.2832916666684</v>
      </c>
      <c r="AO507" s="98">
        <f t="shared" si="293"/>
        <v>0.76730091435185233</v>
      </c>
      <c r="AP507" s="27">
        <f t="shared" si="294"/>
        <v>0</v>
      </c>
      <c r="AQ507" s="27">
        <f t="shared" si="295"/>
        <v>0</v>
      </c>
      <c r="AR507" s="27">
        <f t="shared" si="296"/>
        <v>0</v>
      </c>
      <c r="AS507" s="27">
        <f t="shared" si="297"/>
        <v>0</v>
      </c>
      <c r="AT507" s="27">
        <f t="shared" si="274"/>
        <v>0</v>
      </c>
      <c r="AU507" s="27">
        <f t="shared" si="274"/>
        <v>0</v>
      </c>
      <c r="AV507" s="27">
        <f t="shared" si="298"/>
        <v>0</v>
      </c>
      <c r="AW507" s="27">
        <f t="shared" si="299"/>
        <v>0</v>
      </c>
      <c r="AX507" s="27">
        <f t="shared" si="300"/>
        <v>0</v>
      </c>
      <c r="AY507" s="27">
        <f>AN507-AW507</f>
        <v>2762.2832916666684</v>
      </c>
      <c r="AZ507" s="110">
        <f t="shared" si="301"/>
        <v>0.76730091435185233</v>
      </c>
      <c r="BB507" s="65">
        <v>0</v>
      </c>
      <c r="BC507" s="83">
        <f t="shared" si="302"/>
        <v>0</v>
      </c>
      <c r="BD507" s="83">
        <f t="shared" si="303"/>
        <v>0</v>
      </c>
      <c r="BE507" s="83">
        <f t="shared" si="304"/>
        <v>0</v>
      </c>
      <c r="BF507" s="83">
        <f t="shared" si="305"/>
        <v>0</v>
      </c>
      <c r="BG507" s="83">
        <f t="shared" si="306"/>
        <v>0</v>
      </c>
    </row>
    <row r="508" spans="2:59">
      <c r="B508" s="9" t="s">
        <v>32</v>
      </c>
      <c r="C508" s="9">
        <v>497</v>
      </c>
      <c r="D508" s="9">
        <v>497</v>
      </c>
      <c r="E508" s="18">
        <v>0</v>
      </c>
      <c r="F508" s="66">
        <f t="shared" si="275"/>
        <v>0</v>
      </c>
      <c r="G508" s="17">
        <f t="shared" si="307"/>
        <v>0</v>
      </c>
      <c r="H508" s="17">
        <f t="shared" si="276"/>
        <v>249</v>
      </c>
      <c r="I508" s="28">
        <f>'Ducati Panigale 1199 data'!$C$8*G508</f>
        <v>0</v>
      </c>
      <c r="J508" s="28">
        <f>'Ducati Panigale 1199 data'!$C$8*'Ducati Panigale 1199 data'!$C$15*'Ducati Panigale 1199 data'!$C$10</f>
        <v>54.543600000000005</v>
      </c>
      <c r="K508" s="28">
        <f>(0.5*'Ducati Panigale 1199 data'!$C$12)*'Ducati Panigale 1199 data'!$C$14*'Ducati Panigale 1199 data'!$C$11*F508^2</f>
        <v>0</v>
      </c>
      <c r="L508" s="28">
        <f t="shared" si="277"/>
        <v>54.543600000000005</v>
      </c>
      <c r="M508" s="28">
        <f t="shared" si="273"/>
        <v>0</v>
      </c>
      <c r="N508" s="17">
        <f t="shared" si="278"/>
        <v>0</v>
      </c>
      <c r="O508" s="105">
        <f t="shared" si="279"/>
        <v>0</v>
      </c>
      <c r="P508" s="105">
        <f t="shared" si="280"/>
        <v>0</v>
      </c>
      <c r="Q508" s="105">
        <f t="shared" si="308"/>
        <v>85.505790359998755</v>
      </c>
      <c r="R508" s="27">
        <f t="shared" si="281"/>
        <v>2.3751608433332988E-2</v>
      </c>
      <c r="S508" s="98">
        <f t="shared" si="282"/>
        <v>0</v>
      </c>
      <c r="T508" s="17">
        <f t="shared" si="309"/>
        <v>282.54968607650142</v>
      </c>
      <c r="U508" s="17">
        <f t="shared" si="283"/>
        <v>7.8486023910139285E-2</v>
      </c>
      <c r="V508" s="17">
        <f t="shared" si="284"/>
        <v>81.230500841998818</v>
      </c>
      <c r="W508" s="17">
        <f t="shared" si="285"/>
        <v>77.981280808318857</v>
      </c>
      <c r="X508" s="17">
        <f t="shared" si="285"/>
        <v>74.862029575986099</v>
      </c>
      <c r="Y508" s="17">
        <f t="shared" si="286"/>
        <v>74.113409280226236</v>
      </c>
      <c r="Z508" s="17">
        <f>Y508/3600</f>
        <v>2.0587058133396178E-2</v>
      </c>
      <c r="AA508" s="17">
        <f>0.96*Y508</f>
        <v>71.148872909017186</v>
      </c>
      <c r="AB508" s="17">
        <f t="shared" si="287"/>
        <v>68.302917992656489</v>
      </c>
      <c r="AC508" s="17">
        <f t="shared" si="288"/>
        <v>64.887772093023656</v>
      </c>
      <c r="AD508" s="17">
        <f t="shared" si="289"/>
        <v>64.887772093023656</v>
      </c>
      <c r="AE508" s="17">
        <f t="shared" si="310"/>
        <v>1.8024381136951016E-2</v>
      </c>
      <c r="AF508" s="17">
        <f>T508-AD508</f>
        <v>217.66191398347775</v>
      </c>
      <c r="AG508" s="17">
        <f t="shared" si="290"/>
        <v>6.0461642773188259E-2</v>
      </c>
      <c r="AH508" s="28">
        <f>0.5*'Ducati Panigale 1199 data'!$C$8*'WLTP class 3 v5'!F508^2</f>
        <v>0</v>
      </c>
      <c r="AI508" s="17">
        <f t="shared" si="291"/>
        <v>0</v>
      </c>
      <c r="AJ508" s="17" t="str">
        <f>IF(N508&lt;0, AI508, "0")</f>
        <v>0</v>
      </c>
      <c r="AK508" s="98">
        <f>AK507+AJ508</f>
        <v>928.96424228395074</v>
      </c>
      <c r="AL508" s="105">
        <f t="shared" si="292"/>
        <v>0.258045622856653</v>
      </c>
      <c r="AM508" s="98">
        <f>IF(N508 &gt; 0, AI508, )</f>
        <v>0</v>
      </c>
      <c r="AN508" s="98">
        <f t="shared" si="311"/>
        <v>2762.2832916666684</v>
      </c>
      <c r="AO508" s="98">
        <f t="shared" si="293"/>
        <v>0.76730091435185233</v>
      </c>
      <c r="AP508" s="27">
        <f t="shared" si="294"/>
        <v>0</v>
      </c>
      <c r="AQ508" s="27">
        <f t="shared" si="295"/>
        <v>0</v>
      </c>
      <c r="AR508" s="27">
        <f t="shared" si="296"/>
        <v>0</v>
      </c>
      <c r="AS508" s="27">
        <f t="shared" si="297"/>
        <v>0</v>
      </c>
      <c r="AT508" s="27">
        <f t="shared" si="274"/>
        <v>0</v>
      </c>
      <c r="AU508" s="27">
        <f t="shared" si="274"/>
        <v>0</v>
      </c>
      <c r="AV508" s="27">
        <f t="shared" si="298"/>
        <v>0</v>
      </c>
      <c r="AW508" s="27">
        <f t="shared" si="299"/>
        <v>0</v>
      </c>
      <c r="AX508" s="27">
        <f t="shared" si="300"/>
        <v>0</v>
      </c>
      <c r="AY508" s="27">
        <f>AN508-AW508</f>
        <v>2762.2832916666684</v>
      </c>
      <c r="AZ508" s="110">
        <f t="shared" si="301"/>
        <v>0.76730091435185233</v>
      </c>
      <c r="BB508" s="65">
        <v>0</v>
      </c>
      <c r="BC508" s="83">
        <f t="shared" si="302"/>
        <v>0</v>
      </c>
      <c r="BD508" s="83">
        <f t="shared" si="303"/>
        <v>0</v>
      </c>
      <c r="BE508" s="83">
        <f t="shared" si="304"/>
        <v>0</v>
      </c>
      <c r="BF508" s="83">
        <f t="shared" si="305"/>
        <v>0</v>
      </c>
      <c r="BG508" s="83">
        <f t="shared" si="306"/>
        <v>0</v>
      </c>
    </row>
    <row r="509" spans="2:59">
      <c r="B509" s="9" t="s">
        <v>32</v>
      </c>
      <c r="C509" s="9">
        <v>498</v>
      </c>
      <c r="D509" s="9">
        <v>498</v>
      </c>
      <c r="E509" s="18">
        <v>0</v>
      </c>
      <c r="F509" s="66">
        <f t="shared" si="275"/>
        <v>0</v>
      </c>
      <c r="G509" s="17">
        <f t="shared" si="307"/>
        <v>0</v>
      </c>
      <c r="H509" s="17">
        <f t="shared" si="276"/>
        <v>249.5</v>
      </c>
      <c r="I509" s="28">
        <f>'Ducati Panigale 1199 data'!$C$8*G509</f>
        <v>0</v>
      </c>
      <c r="J509" s="28">
        <f>'Ducati Panigale 1199 data'!$C$8*'Ducati Panigale 1199 data'!$C$15*'Ducati Panigale 1199 data'!$C$10</f>
        <v>54.543600000000005</v>
      </c>
      <c r="K509" s="28">
        <f>(0.5*'Ducati Panigale 1199 data'!$C$12)*'Ducati Panigale 1199 data'!$C$14*'Ducati Panigale 1199 data'!$C$11*F509^2</f>
        <v>0</v>
      </c>
      <c r="L509" s="28">
        <f t="shared" si="277"/>
        <v>54.543600000000005</v>
      </c>
      <c r="M509" s="28">
        <f t="shared" si="273"/>
        <v>0</v>
      </c>
      <c r="N509" s="17">
        <f t="shared" si="278"/>
        <v>0</v>
      </c>
      <c r="O509" s="105">
        <f t="shared" si="279"/>
        <v>0</v>
      </c>
      <c r="P509" s="105">
        <f t="shared" si="280"/>
        <v>0</v>
      </c>
      <c r="Q509" s="105">
        <f t="shared" si="308"/>
        <v>85.505790359998755</v>
      </c>
      <c r="R509" s="27">
        <f t="shared" si="281"/>
        <v>2.3751608433332988E-2</v>
      </c>
      <c r="S509" s="98">
        <f t="shared" si="282"/>
        <v>0</v>
      </c>
      <c r="T509" s="17">
        <f t="shared" si="309"/>
        <v>282.54968607650142</v>
      </c>
      <c r="U509" s="17">
        <f t="shared" si="283"/>
        <v>7.8486023910139285E-2</v>
      </c>
      <c r="V509" s="17">
        <f t="shared" si="284"/>
        <v>81.230500841998818</v>
      </c>
      <c r="W509" s="17">
        <f t="shared" si="285"/>
        <v>77.981280808318857</v>
      </c>
      <c r="X509" s="17">
        <f t="shared" si="285"/>
        <v>74.862029575986099</v>
      </c>
      <c r="Y509" s="17">
        <f t="shared" si="286"/>
        <v>74.113409280226236</v>
      </c>
      <c r="Z509" s="17">
        <f>Y509/3600</f>
        <v>2.0587058133396178E-2</v>
      </c>
      <c r="AA509" s="17">
        <f>0.96*Y509</f>
        <v>71.148872909017186</v>
      </c>
      <c r="AB509" s="17">
        <f t="shared" si="287"/>
        <v>68.302917992656489</v>
      </c>
      <c r="AC509" s="17">
        <f t="shared" si="288"/>
        <v>64.887772093023656</v>
      </c>
      <c r="AD509" s="17">
        <f t="shared" si="289"/>
        <v>64.887772093023656</v>
      </c>
      <c r="AE509" s="17">
        <f t="shared" si="310"/>
        <v>1.8024381136951016E-2</v>
      </c>
      <c r="AF509" s="17">
        <f>T509-AD509</f>
        <v>217.66191398347775</v>
      </c>
      <c r="AG509" s="17">
        <f t="shared" si="290"/>
        <v>6.0461642773188259E-2</v>
      </c>
      <c r="AH509" s="28">
        <f>0.5*'Ducati Panigale 1199 data'!$C$8*'WLTP class 3 v5'!F509^2</f>
        <v>0</v>
      </c>
      <c r="AI509" s="17">
        <f t="shared" si="291"/>
        <v>0</v>
      </c>
      <c r="AJ509" s="17" t="str">
        <f>IF(N509&lt;0, AI509, "0")</f>
        <v>0</v>
      </c>
      <c r="AK509" s="98">
        <f>AK508+AJ509</f>
        <v>928.96424228395074</v>
      </c>
      <c r="AL509" s="105">
        <f t="shared" si="292"/>
        <v>0.258045622856653</v>
      </c>
      <c r="AM509" s="98">
        <f>IF(N509 &gt; 0, AI509, )</f>
        <v>0</v>
      </c>
      <c r="AN509" s="98">
        <f t="shared" si="311"/>
        <v>2762.2832916666684</v>
      </c>
      <c r="AO509" s="98">
        <f t="shared" si="293"/>
        <v>0.76730091435185233</v>
      </c>
      <c r="AP509" s="27">
        <f t="shared" si="294"/>
        <v>0</v>
      </c>
      <c r="AQ509" s="27">
        <f t="shared" si="295"/>
        <v>0</v>
      </c>
      <c r="AR509" s="27">
        <f t="shared" si="296"/>
        <v>0</v>
      </c>
      <c r="AS509" s="27">
        <f t="shared" si="297"/>
        <v>0</v>
      </c>
      <c r="AT509" s="27">
        <f t="shared" si="274"/>
        <v>0</v>
      </c>
      <c r="AU509" s="27">
        <f t="shared" si="274"/>
        <v>0</v>
      </c>
      <c r="AV509" s="27">
        <f t="shared" si="298"/>
        <v>0</v>
      </c>
      <c r="AW509" s="27">
        <f t="shared" si="299"/>
        <v>0</v>
      </c>
      <c r="AX509" s="27">
        <f t="shared" si="300"/>
        <v>0</v>
      </c>
      <c r="AY509" s="27">
        <f>AN509-AW509</f>
        <v>2762.2832916666684</v>
      </c>
      <c r="AZ509" s="110">
        <f t="shared" si="301"/>
        <v>0.76730091435185233</v>
      </c>
      <c r="BB509" s="65">
        <v>0</v>
      </c>
      <c r="BC509" s="83">
        <f t="shared" si="302"/>
        <v>0</v>
      </c>
      <c r="BD509" s="83">
        <f t="shared" si="303"/>
        <v>0</v>
      </c>
      <c r="BE509" s="83">
        <f t="shared" si="304"/>
        <v>0</v>
      </c>
      <c r="BF509" s="83">
        <f t="shared" si="305"/>
        <v>0</v>
      </c>
      <c r="BG509" s="83">
        <f t="shared" si="306"/>
        <v>0</v>
      </c>
    </row>
    <row r="510" spans="2:59">
      <c r="B510" s="9" t="s">
        <v>32</v>
      </c>
      <c r="C510" s="9">
        <v>499</v>
      </c>
      <c r="D510" s="9">
        <v>499</v>
      </c>
      <c r="E510" s="18">
        <v>0</v>
      </c>
      <c r="F510" s="66">
        <f t="shared" si="275"/>
        <v>0</v>
      </c>
      <c r="G510" s="17">
        <f t="shared" si="307"/>
        <v>0</v>
      </c>
      <c r="H510" s="17">
        <f t="shared" si="276"/>
        <v>250</v>
      </c>
      <c r="I510" s="28">
        <f>'Ducati Panigale 1199 data'!$C$8*G510</f>
        <v>0</v>
      </c>
      <c r="J510" s="28">
        <f>'Ducati Panigale 1199 data'!$C$8*'Ducati Panigale 1199 data'!$C$15*'Ducati Panigale 1199 data'!$C$10</f>
        <v>54.543600000000005</v>
      </c>
      <c r="K510" s="28">
        <f>(0.5*'Ducati Panigale 1199 data'!$C$12)*'Ducati Panigale 1199 data'!$C$14*'Ducati Panigale 1199 data'!$C$11*F510^2</f>
        <v>0</v>
      </c>
      <c r="L510" s="28">
        <f t="shared" si="277"/>
        <v>54.543600000000005</v>
      </c>
      <c r="M510" s="28">
        <f t="shared" si="273"/>
        <v>0</v>
      </c>
      <c r="N510" s="17">
        <f t="shared" si="278"/>
        <v>0</v>
      </c>
      <c r="O510" s="105">
        <f t="shared" si="279"/>
        <v>0</v>
      </c>
      <c r="P510" s="105">
        <f t="shared" si="280"/>
        <v>0</v>
      </c>
      <c r="Q510" s="105">
        <f t="shared" si="308"/>
        <v>85.505790359998755</v>
      </c>
      <c r="R510" s="27">
        <f t="shared" si="281"/>
        <v>2.3751608433332988E-2</v>
      </c>
      <c r="S510" s="98">
        <f t="shared" si="282"/>
        <v>0</v>
      </c>
      <c r="T510" s="17">
        <f t="shared" si="309"/>
        <v>282.54968607650142</v>
      </c>
      <c r="U510" s="17">
        <f t="shared" si="283"/>
        <v>7.8486023910139285E-2</v>
      </c>
      <c r="V510" s="17">
        <f t="shared" si="284"/>
        <v>81.230500841998818</v>
      </c>
      <c r="W510" s="17">
        <f t="shared" si="285"/>
        <v>77.981280808318857</v>
      </c>
      <c r="X510" s="17">
        <f t="shared" si="285"/>
        <v>74.862029575986099</v>
      </c>
      <c r="Y510" s="17">
        <f t="shared" si="286"/>
        <v>74.113409280226236</v>
      </c>
      <c r="Z510" s="17">
        <f>Y510/3600</f>
        <v>2.0587058133396178E-2</v>
      </c>
      <c r="AA510" s="17">
        <f>0.96*Y510</f>
        <v>71.148872909017186</v>
      </c>
      <c r="AB510" s="17">
        <f t="shared" si="287"/>
        <v>68.302917992656489</v>
      </c>
      <c r="AC510" s="17">
        <f t="shared" si="288"/>
        <v>64.887772093023656</v>
      </c>
      <c r="AD510" s="17">
        <f t="shared" si="289"/>
        <v>64.887772093023656</v>
      </c>
      <c r="AE510" s="17">
        <f t="shared" si="310"/>
        <v>1.8024381136951016E-2</v>
      </c>
      <c r="AF510" s="17">
        <f>T510-AD510</f>
        <v>217.66191398347775</v>
      </c>
      <c r="AG510" s="17">
        <f t="shared" si="290"/>
        <v>6.0461642773188259E-2</v>
      </c>
      <c r="AH510" s="28">
        <f>0.5*'Ducati Panigale 1199 data'!$C$8*'WLTP class 3 v5'!F510^2</f>
        <v>0</v>
      </c>
      <c r="AI510" s="17">
        <f t="shared" si="291"/>
        <v>0</v>
      </c>
      <c r="AJ510" s="17" t="str">
        <f>IF(N510&lt;0, AI510, "0")</f>
        <v>0</v>
      </c>
      <c r="AK510" s="98">
        <f>AK509+AJ510</f>
        <v>928.96424228395074</v>
      </c>
      <c r="AL510" s="105">
        <f t="shared" si="292"/>
        <v>0.258045622856653</v>
      </c>
      <c r="AM510" s="98">
        <f>IF(N510 &gt; 0, AI510, )</f>
        <v>0</v>
      </c>
      <c r="AN510" s="98">
        <f t="shared" si="311"/>
        <v>2762.2832916666684</v>
      </c>
      <c r="AO510" s="98">
        <f t="shared" si="293"/>
        <v>0.76730091435185233</v>
      </c>
      <c r="AP510" s="27">
        <f t="shared" si="294"/>
        <v>0</v>
      </c>
      <c r="AQ510" s="27">
        <f t="shared" si="295"/>
        <v>0</v>
      </c>
      <c r="AR510" s="27">
        <f t="shared" si="296"/>
        <v>0</v>
      </c>
      <c r="AS510" s="27">
        <f t="shared" si="297"/>
        <v>0</v>
      </c>
      <c r="AT510" s="27">
        <f t="shared" si="274"/>
        <v>0</v>
      </c>
      <c r="AU510" s="27">
        <f t="shared" si="274"/>
        <v>0</v>
      </c>
      <c r="AV510" s="27">
        <f t="shared" si="298"/>
        <v>0</v>
      </c>
      <c r="AW510" s="27">
        <f t="shared" si="299"/>
        <v>0</v>
      </c>
      <c r="AX510" s="27">
        <f t="shared" si="300"/>
        <v>0</v>
      </c>
      <c r="AY510" s="27">
        <f>AN510-AW510</f>
        <v>2762.2832916666684</v>
      </c>
      <c r="AZ510" s="110">
        <f t="shared" si="301"/>
        <v>0.76730091435185233</v>
      </c>
      <c r="BB510" s="65">
        <v>0</v>
      </c>
      <c r="BC510" s="83">
        <f t="shared" si="302"/>
        <v>0</v>
      </c>
      <c r="BD510" s="83">
        <f t="shared" si="303"/>
        <v>0</v>
      </c>
      <c r="BE510" s="83">
        <f t="shared" si="304"/>
        <v>0</v>
      </c>
      <c r="BF510" s="83">
        <f t="shared" si="305"/>
        <v>0</v>
      </c>
      <c r="BG510" s="83">
        <f t="shared" si="306"/>
        <v>0</v>
      </c>
    </row>
    <row r="511" spans="2:59">
      <c r="B511" s="9" t="s">
        <v>32</v>
      </c>
      <c r="C511" s="9">
        <v>500</v>
      </c>
      <c r="D511" s="9">
        <v>500</v>
      </c>
      <c r="E511" s="18">
        <v>0</v>
      </c>
      <c r="F511" s="66">
        <f t="shared" si="275"/>
        <v>0</v>
      </c>
      <c r="G511" s="17">
        <f t="shared" si="307"/>
        <v>0</v>
      </c>
      <c r="H511" s="17">
        <f t="shared" si="276"/>
        <v>250.5</v>
      </c>
      <c r="I511" s="28">
        <f>'Ducati Panigale 1199 data'!$C$8*G511</f>
        <v>0</v>
      </c>
      <c r="J511" s="28">
        <f>'Ducati Panigale 1199 data'!$C$8*'Ducati Panigale 1199 data'!$C$15*'Ducati Panigale 1199 data'!$C$10</f>
        <v>54.543600000000005</v>
      </c>
      <c r="K511" s="28">
        <f>(0.5*'Ducati Panigale 1199 data'!$C$12)*'Ducati Panigale 1199 data'!$C$14*'Ducati Panigale 1199 data'!$C$11*F511^2</f>
        <v>0</v>
      </c>
      <c r="L511" s="28">
        <f t="shared" si="277"/>
        <v>54.543600000000005</v>
      </c>
      <c r="M511" s="28">
        <f t="shared" si="273"/>
        <v>0</v>
      </c>
      <c r="N511" s="17">
        <f t="shared" si="278"/>
        <v>0</v>
      </c>
      <c r="O511" s="105">
        <f t="shared" si="279"/>
        <v>0</v>
      </c>
      <c r="P511" s="105">
        <f t="shared" si="280"/>
        <v>0</v>
      </c>
      <c r="Q511" s="105">
        <f t="shared" si="308"/>
        <v>85.505790359998755</v>
      </c>
      <c r="R511" s="27">
        <f t="shared" si="281"/>
        <v>2.3751608433332988E-2</v>
      </c>
      <c r="S511" s="98">
        <f t="shared" si="282"/>
        <v>0</v>
      </c>
      <c r="T511" s="17">
        <f t="shared" si="309"/>
        <v>282.54968607650142</v>
      </c>
      <c r="U511" s="17">
        <f t="shared" si="283"/>
        <v>7.8486023910139285E-2</v>
      </c>
      <c r="V511" s="17">
        <f t="shared" si="284"/>
        <v>81.230500841998818</v>
      </c>
      <c r="W511" s="17">
        <f t="shared" si="285"/>
        <v>77.981280808318857</v>
      </c>
      <c r="X511" s="17">
        <f t="shared" si="285"/>
        <v>74.862029575986099</v>
      </c>
      <c r="Y511" s="17">
        <f t="shared" si="286"/>
        <v>74.113409280226236</v>
      </c>
      <c r="Z511" s="17">
        <f>Y511/3600</f>
        <v>2.0587058133396178E-2</v>
      </c>
      <c r="AA511" s="17">
        <f>0.96*Y511</f>
        <v>71.148872909017186</v>
      </c>
      <c r="AB511" s="17">
        <f t="shared" si="287"/>
        <v>68.302917992656489</v>
      </c>
      <c r="AC511" s="17">
        <f t="shared" si="288"/>
        <v>64.887772093023656</v>
      </c>
      <c r="AD511" s="17">
        <f t="shared" si="289"/>
        <v>64.887772093023656</v>
      </c>
      <c r="AE511" s="17">
        <f t="shared" si="310"/>
        <v>1.8024381136951016E-2</v>
      </c>
      <c r="AF511" s="17">
        <f>T511-AD511</f>
        <v>217.66191398347775</v>
      </c>
      <c r="AG511" s="17">
        <f t="shared" si="290"/>
        <v>6.0461642773188259E-2</v>
      </c>
      <c r="AH511" s="28">
        <f>0.5*'Ducati Panigale 1199 data'!$C$8*'WLTP class 3 v5'!F511^2</f>
        <v>0</v>
      </c>
      <c r="AI511" s="17">
        <f t="shared" si="291"/>
        <v>0</v>
      </c>
      <c r="AJ511" s="17" t="str">
        <f>IF(N511&lt;0, AI511, "0")</f>
        <v>0</v>
      </c>
      <c r="AK511" s="98">
        <f>AK510+AJ511</f>
        <v>928.96424228395074</v>
      </c>
      <c r="AL511" s="105">
        <f t="shared" si="292"/>
        <v>0.258045622856653</v>
      </c>
      <c r="AM511" s="98">
        <f>IF(N511 &gt; 0, AI511, )</f>
        <v>0</v>
      </c>
      <c r="AN511" s="98">
        <f t="shared" si="311"/>
        <v>2762.2832916666684</v>
      </c>
      <c r="AO511" s="98">
        <f t="shared" si="293"/>
        <v>0.76730091435185233</v>
      </c>
      <c r="AP511" s="27">
        <f t="shared" si="294"/>
        <v>0</v>
      </c>
      <c r="AQ511" s="27">
        <f t="shared" si="295"/>
        <v>0</v>
      </c>
      <c r="AR511" s="27">
        <f t="shared" si="296"/>
        <v>0</v>
      </c>
      <c r="AS511" s="27">
        <f t="shared" si="297"/>
        <v>0</v>
      </c>
      <c r="AT511" s="27">
        <f t="shared" si="274"/>
        <v>0</v>
      </c>
      <c r="AU511" s="27">
        <f t="shared" si="274"/>
        <v>0</v>
      </c>
      <c r="AV511" s="27">
        <f t="shared" si="298"/>
        <v>0</v>
      </c>
      <c r="AW511" s="27">
        <f t="shared" si="299"/>
        <v>0</v>
      </c>
      <c r="AX511" s="27">
        <f t="shared" si="300"/>
        <v>0</v>
      </c>
      <c r="AY511" s="27">
        <f>AN511-AW511</f>
        <v>2762.2832916666684</v>
      </c>
      <c r="AZ511" s="110">
        <f t="shared" si="301"/>
        <v>0.76730091435185233</v>
      </c>
      <c r="BB511" s="65">
        <v>0</v>
      </c>
      <c r="BC511" s="83">
        <f t="shared" si="302"/>
        <v>0</v>
      </c>
      <c r="BD511" s="83">
        <f t="shared" si="303"/>
        <v>0</v>
      </c>
      <c r="BE511" s="83">
        <f t="shared" si="304"/>
        <v>0</v>
      </c>
      <c r="BF511" s="83">
        <f t="shared" si="305"/>
        <v>0</v>
      </c>
      <c r="BG511" s="83">
        <f t="shared" si="306"/>
        <v>0</v>
      </c>
    </row>
    <row r="512" spans="2:59">
      <c r="B512" s="9" t="s">
        <v>32</v>
      </c>
      <c r="C512" s="9">
        <v>501</v>
      </c>
      <c r="D512" s="9">
        <v>501</v>
      </c>
      <c r="E512" s="18">
        <v>0</v>
      </c>
      <c r="F512" s="66">
        <f t="shared" si="275"/>
        <v>0</v>
      </c>
      <c r="G512" s="17">
        <f t="shared" si="307"/>
        <v>0</v>
      </c>
      <c r="H512" s="17">
        <f t="shared" si="276"/>
        <v>251</v>
      </c>
      <c r="I512" s="28">
        <f>'Ducati Panigale 1199 data'!$C$8*G512</f>
        <v>0</v>
      </c>
      <c r="J512" s="28">
        <f>'Ducati Panigale 1199 data'!$C$8*'Ducati Panigale 1199 data'!$C$15*'Ducati Panigale 1199 data'!$C$10</f>
        <v>54.543600000000005</v>
      </c>
      <c r="K512" s="28">
        <f>(0.5*'Ducati Panigale 1199 data'!$C$12)*'Ducati Panigale 1199 data'!$C$14*'Ducati Panigale 1199 data'!$C$11*F512^2</f>
        <v>0</v>
      </c>
      <c r="L512" s="28">
        <f t="shared" si="277"/>
        <v>54.543600000000005</v>
      </c>
      <c r="M512" s="28">
        <f t="shared" si="273"/>
        <v>0</v>
      </c>
      <c r="N512" s="17">
        <f t="shared" si="278"/>
        <v>0</v>
      </c>
      <c r="O512" s="105">
        <f t="shared" si="279"/>
        <v>0</v>
      </c>
      <c r="P512" s="105">
        <f t="shared" si="280"/>
        <v>0</v>
      </c>
      <c r="Q512" s="105">
        <f t="shared" si="308"/>
        <v>85.505790359998755</v>
      </c>
      <c r="R512" s="27">
        <f t="shared" si="281"/>
        <v>2.3751608433332988E-2</v>
      </c>
      <c r="S512" s="98">
        <f t="shared" si="282"/>
        <v>0</v>
      </c>
      <c r="T512" s="17">
        <f t="shared" si="309"/>
        <v>282.54968607650142</v>
      </c>
      <c r="U512" s="17">
        <f t="shared" si="283"/>
        <v>7.8486023910139285E-2</v>
      </c>
      <c r="V512" s="17">
        <f t="shared" si="284"/>
        <v>81.230500841998818</v>
      </c>
      <c r="W512" s="17">
        <f t="shared" si="285"/>
        <v>77.981280808318857</v>
      </c>
      <c r="X512" s="17">
        <f t="shared" si="285"/>
        <v>74.862029575986099</v>
      </c>
      <c r="Y512" s="17">
        <f t="shared" si="286"/>
        <v>74.113409280226236</v>
      </c>
      <c r="Z512" s="17">
        <f>Y512/3600</f>
        <v>2.0587058133396178E-2</v>
      </c>
      <c r="AA512" s="17">
        <f>0.96*Y512</f>
        <v>71.148872909017186</v>
      </c>
      <c r="AB512" s="17">
        <f t="shared" si="287"/>
        <v>68.302917992656489</v>
      </c>
      <c r="AC512" s="17">
        <f t="shared" si="288"/>
        <v>64.887772093023656</v>
      </c>
      <c r="AD512" s="17">
        <f t="shared" si="289"/>
        <v>64.887772093023656</v>
      </c>
      <c r="AE512" s="17">
        <f t="shared" si="310"/>
        <v>1.8024381136951016E-2</v>
      </c>
      <c r="AF512" s="17">
        <f>T512-AD512</f>
        <v>217.66191398347775</v>
      </c>
      <c r="AG512" s="17">
        <f t="shared" si="290"/>
        <v>6.0461642773188259E-2</v>
      </c>
      <c r="AH512" s="28">
        <f>0.5*'Ducati Panigale 1199 data'!$C$8*'WLTP class 3 v5'!F512^2</f>
        <v>0</v>
      </c>
      <c r="AI512" s="17">
        <f t="shared" si="291"/>
        <v>0</v>
      </c>
      <c r="AJ512" s="17" t="str">
        <f>IF(N512&lt;0, AI512, "0")</f>
        <v>0</v>
      </c>
      <c r="AK512" s="98">
        <f>AK511+AJ512</f>
        <v>928.96424228395074</v>
      </c>
      <c r="AL512" s="105">
        <f t="shared" si="292"/>
        <v>0.258045622856653</v>
      </c>
      <c r="AM512" s="98">
        <f>IF(N512 &gt; 0, AI512, )</f>
        <v>0</v>
      </c>
      <c r="AN512" s="98">
        <f t="shared" si="311"/>
        <v>2762.2832916666684</v>
      </c>
      <c r="AO512" s="98">
        <f t="shared" si="293"/>
        <v>0.76730091435185233</v>
      </c>
      <c r="AP512" s="27">
        <f t="shared" si="294"/>
        <v>0</v>
      </c>
      <c r="AQ512" s="27">
        <f t="shared" si="295"/>
        <v>0</v>
      </c>
      <c r="AR512" s="27">
        <f t="shared" si="296"/>
        <v>0</v>
      </c>
      <c r="AS512" s="27">
        <f t="shared" si="297"/>
        <v>0</v>
      </c>
      <c r="AT512" s="27">
        <f t="shared" si="274"/>
        <v>0</v>
      </c>
      <c r="AU512" s="27">
        <f t="shared" si="274"/>
        <v>0</v>
      </c>
      <c r="AV512" s="27">
        <f t="shared" si="298"/>
        <v>0</v>
      </c>
      <c r="AW512" s="27">
        <f t="shared" si="299"/>
        <v>0</v>
      </c>
      <c r="AX512" s="27">
        <f t="shared" si="300"/>
        <v>0</v>
      </c>
      <c r="AY512" s="27">
        <f>AN512-AW512</f>
        <v>2762.2832916666684</v>
      </c>
      <c r="AZ512" s="110">
        <f t="shared" si="301"/>
        <v>0.76730091435185233</v>
      </c>
      <c r="BB512" s="65">
        <v>0</v>
      </c>
      <c r="BC512" s="83">
        <f t="shared" si="302"/>
        <v>0</v>
      </c>
      <c r="BD512" s="83">
        <f t="shared" si="303"/>
        <v>0</v>
      </c>
      <c r="BE512" s="83">
        <f t="shared" si="304"/>
        <v>0</v>
      </c>
      <c r="BF512" s="83">
        <f t="shared" si="305"/>
        <v>0</v>
      </c>
      <c r="BG512" s="83">
        <f t="shared" si="306"/>
        <v>0</v>
      </c>
    </row>
    <row r="513" spans="2:59">
      <c r="B513" s="9" t="s">
        <v>32</v>
      </c>
      <c r="C513" s="9">
        <v>502</v>
      </c>
      <c r="D513" s="9">
        <v>502</v>
      </c>
      <c r="E513" s="18">
        <v>0</v>
      </c>
      <c r="F513" s="66">
        <f t="shared" si="275"/>
        <v>0</v>
      </c>
      <c r="G513" s="17">
        <f t="shared" si="307"/>
        <v>0</v>
      </c>
      <c r="H513" s="17">
        <f t="shared" si="276"/>
        <v>251.5</v>
      </c>
      <c r="I513" s="28">
        <f>'Ducati Panigale 1199 data'!$C$8*G513</f>
        <v>0</v>
      </c>
      <c r="J513" s="28">
        <f>'Ducati Panigale 1199 data'!$C$8*'Ducati Panigale 1199 data'!$C$15*'Ducati Panigale 1199 data'!$C$10</f>
        <v>54.543600000000005</v>
      </c>
      <c r="K513" s="28">
        <f>(0.5*'Ducati Panigale 1199 data'!$C$12)*'Ducati Panigale 1199 data'!$C$14*'Ducati Panigale 1199 data'!$C$11*F513^2</f>
        <v>0</v>
      </c>
      <c r="L513" s="28">
        <f t="shared" si="277"/>
        <v>54.543600000000005</v>
      </c>
      <c r="M513" s="28">
        <f t="shared" si="273"/>
        <v>0</v>
      </c>
      <c r="N513" s="17">
        <f t="shared" si="278"/>
        <v>0</v>
      </c>
      <c r="O513" s="105">
        <f t="shared" si="279"/>
        <v>0</v>
      </c>
      <c r="P513" s="105">
        <f t="shared" si="280"/>
        <v>0</v>
      </c>
      <c r="Q513" s="105">
        <f t="shared" si="308"/>
        <v>85.505790359998755</v>
      </c>
      <c r="R513" s="27">
        <f t="shared" si="281"/>
        <v>2.3751608433332988E-2</v>
      </c>
      <c r="S513" s="98">
        <f t="shared" si="282"/>
        <v>0</v>
      </c>
      <c r="T513" s="17">
        <f t="shared" si="309"/>
        <v>282.54968607650142</v>
      </c>
      <c r="U513" s="17">
        <f t="shared" si="283"/>
        <v>7.8486023910139285E-2</v>
      </c>
      <c r="V513" s="17">
        <f t="shared" si="284"/>
        <v>81.230500841998818</v>
      </c>
      <c r="W513" s="17">
        <f t="shared" si="285"/>
        <v>77.981280808318857</v>
      </c>
      <c r="X513" s="17">
        <f t="shared" si="285"/>
        <v>74.862029575986099</v>
      </c>
      <c r="Y513" s="17">
        <f t="shared" si="286"/>
        <v>74.113409280226236</v>
      </c>
      <c r="Z513" s="17">
        <f>Y513/3600</f>
        <v>2.0587058133396178E-2</v>
      </c>
      <c r="AA513" s="17">
        <f>0.96*Y513</f>
        <v>71.148872909017186</v>
      </c>
      <c r="AB513" s="17">
        <f t="shared" si="287"/>
        <v>68.302917992656489</v>
      </c>
      <c r="AC513" s="17">
        <f t="shared" si="288"/>
        <v>64.887772093023656</v>
      </c>
      <c r="AD513" s="17">
        <f t="shared" si="289"/>
        <v>64.887772093023656</v>
      </c>
      <c r="AE513" s="17">
        <f t="shared" si="310"/>
        <v>1.8024381136951016E-2</v>
      </c>
      <c r="AF513" s="17">
        <f>T513-AD513</f>
        <v>217.66191398347775</v>
      </c>
      <c r="AG513" s="17">
        <f t="shared" si="290"/>
        <v>6.0461642773188259E-2</v>
      </c>
      <c r="AH513" s="28">
        <f>0.5*'Ducati Panigale 1199 data'!$C$8*'WLTP class 3 v5'!F513^2</f>
        <v>0</v>
      </c>
      <c r="AI513" s="17">
        <f t="shared" si="291"/>
        <v>0</v>
      </c>
      <c r="AJ513" s="17" t="str">
        <f>IF(N513&lt;0, AI513, "0")</f>
        <v>0</v>
      </c>
      <c r="AK513" s="98">
        <f>AK512+AJ513</f>
        <v>928.96424228395074</v>
      </c>
      <c r="AL513" s="105">
        <f t="shared" si="292"/>
        <v>0.258045622856653</v>
      </c>
      <c r="AM513" s="98">
        <f>IF(N513 &gt; 0, AI513, )</f>
        <v>0</v>
      </c>
      <c r="AN513" s="98">
        <f t="shared" si="311"/>
        <v>2762.2832916666684</v>
      </c>
      <c r="AO513" s="98">
        <f t="shared" si="293"/>
        <v>0.76730091435185233</v>
      </c>
      <c r="AP513" s="27">
        <f t="shared" si="294"/>
        <v>0</v>
      </c>
      <c r="AQ513" s="27">
        <f t="shared" si="295"/>
        <v>0</v>
      </c>
      <c r="AR513" s="27">
        <f t="shared" si="296"/>
        <v>0</v>
      </c>
      <c r="AS513" s="27">
        <f t="shared" si="297"/>
        <v>0</v>
      </c>
      <c r="AT513" s="27">
        <f t="shared" si="274"/>
        <v>0</v>
      </c>
      <c r="AU513" s="27">
        <f t="shared" si="274"/>
        <v>0</v>
      </c>
      <c r="AV513" s="27">
        <f t="shared" si="298"/>
        <v>0</v>
      </c>
      <c r="AW513" s="27">
        <f t="shared" si="299"/>
        <v>0</v>
      </c>
      <c r="AX513" s="27">
        <f t="shared" si="300"/>
        <v>0</v>
      </c>
      <c r="AY513" s="27">
        <f>AN513-AW513</f>
        <v>2762.2832916666684</v>
      </c>
      <c r="AZ513" s="110">
        <f t="shared" si="301"/>
        <v>0.76730091435185233</v>
      </c>
      <c r="BB513" s="65">
        <v>0</v>
      </c>
      <c r="BC513" s="83">
        <f t="shared" si="302"/>
        <v>0</v>
      </c>
      <c r="BD513" s="83">
        <f t="shared" si="303"/>
        <v>0</v>
      </c>
      <c r="BE513" s="83">
        <f t="shared" si="304"/>
        <v>0</v>
      </c>
      <c r="BF513" s="83">
        <f t="shared" si="305"/>
        <v>0</v>
      </c>
      <c r="BG513" s="83">
        <f t="shared" si="306"/>
        <v>0</v>
      </c>
    </row>
    <row r="514" spans="2:59">
      <c r="B514" s="9" t="s">
        <v>32</v>
      </c>
      <c r="C514" s="9">
        <v>503</v>
      </c>
      <c r="D514" s="9">
        <v>503</v>
      </c>
      <c r="E514" s="18">
        <v>0</v>
      </c>
      <c r="F514" s="66">
        <f t="shared" si="275"/>
        <v>0</v>
      </c>
      <c r="G514" s="17">
        <f t="shared" si="307"/>
        <v>0</v>
      </c>
      <c r="H514" s="17">
        <f t="shared" si="276"/>
        <v>252</v>
      </c>
      <c r="I514" s="28">
        <f>'Ducati Panigale 1199 data'!$C$8*G514</f>
        <v>0</v>
      </c>
      <c r="J514" s="28">
        <f>'Ducati Panigale 1199 data'!$C$8*'Ducati Panigale 1199 data'!$C$15*'Ducati Panigale 1199 data'!$C$10</f>
        <v>54.543600000000005</v>
      </c>
      <c r="K514" s="28">
        <f>(0.5*'Ducati Panigale 1199 data'!$C$12)*'Ducati Panigale 1199 data'!$C$14*'Ducati Panigale 1199 data'!$C$11*F514^2</f>
        <v>0</v>
      </c>
      <c r="L514" s="28">
        <f t="shared" si="277"/>
        <v>54.543600000000005</v>
      </c>
      <c r="M514" s="28">
        <f t="shared" si="273"/>
        <v>0</v>
      </c>
      <c r="N514" s="17">
        <f t="shared" si="278"/>
        <v>0</v>
      </c>
      <c r="O514" s="105">
        <f t="shared" si="279"/>
        <v>0</v>
      </c>
      <c r="P514" s="105">
        <f t="shared" si="280"/>
        <v>0</v>
      </c>
      <c r="Q514" s="105">
        <f t="shared" si="308"/>
        <v>85.505790359998755</v>
      </c>
      <c r="R514" s="27">
        <f t="shared" si="281"/>
        <v>2.3751608433332988E-2</v>
      </c>
      <c r="S514" s="98">
        <f t="shared" si="282"/>
        <v>0</v>
      </c>
      <c r="T514" s="17">
        <f t="shared" si="309"/>
        <v>282.54968607650142</v>
      </c>
      <c r="U514" s="17">
        <f t="shared" si="283"/>
        <v>7.8486023910139285E-2</v>
      </c>
      <c r="V514" s="17">
        <f t="shared" si="284"/>
        <v>81.230500841998818</v>
      </c>
      <c r="W514" s="17">
        <f t="shared" si="285"/>
        <v>77.981280808318857</v>
      </c>
      <c r="X514" s="17">
        <f t="shared" si="285"/>
        <v>74.862029575986099</v>
      </c>
      <c r="Y514" s="17">
        <f t="shared" si="286"/>
        <v>74.113409280226236</v>
      </c>
      <c r="Z514" s="17">
        <f>Y514/3600</f>
        <v>2.0587058133396178E-2</v>
      </c>
      <c r="AA514" s="17">
        <f>0.96*Y514</f>
        <v>71.148872909017186</v>
      </c>
      <c r="AB514" s="17">
        <f t="shared" si="287"/>
        <v>68.302917992656489</v>
      </c>
      <c r="AC514" s="17">
        <f t="shared" si="288"/>
        <v>64.887772093023656</v>
      </c>
      <c r="AD514" s="17">
        <f t="shared" si="289"/>
        <v>64.887772093023656</v>
      </c>
      <c r="AE514" s="17">
        <f t="shared" si="310"/>
        <v>1.8024381136951016E-2</v>
      </c>
      <c r="AF514" s="17">
        <f>T514-AD514</f>
        <v>217.66191398347775</v>
      </c>
      <c r="AG514" s="17">
        <f t="shared" si="290"/>
        <v>6.0461642773188259E-2</v>
      </c>
      <c r="AH514" s="28">
        <f>0.5*'Ducati Panigale 1199 data'!$C$8*'WLTP class 3 v5'!F514^2</f>
        <v>0</v>
      </c>
      <c r="AI514" s="17">
        <f t="shared" si="291"/>
        <v>0</v>
      </c>
      <c r="AJ514" s="17" t="str">
        <f>IF(N514&lt;0, AI514, "0")</f>
        <v>0</v>
      </c>
      <c r="AK514" s="98">
        <f>AK513+AJ514</f>
        <v>928.96424228395074</v>
      </c>
      <c r="AL514" s="105">
        <f t="shared" si="292"/>
        <v>0.258045622856653</v>
      </c>
      <c r="AM514" s="98">
        <f>IF(N514 &gt; 0, AI514, )</f>
        <v>0</v>
      </c>
      <c r="AN514" s="98">
        <f t="shared" si="311"/>
        <v>2762.2832916666684</v>
      </c>
      <c r="AO514" s="98">
        <f t="shared" si="293"/>
        <v>0.76730091435185233</v>
      </c>
      <c r="AP514" s="27">
        <f t="shared" si="294"/>
        <v>0</v>
      </c>
      <c r="AQ514" s="27">
        <f t="shared" si="295"/>
        <v>0</v>
      </c>
      <c r="AR514" s="27">
        <f t="shared" si="296"/>
        <v>0</v>
      </c>
      <c r="AS514" s="27">
        <f t="shared" si="297"/>
        <v>0</v>
      </c>
      <c r="AT514" s="27">
        <f t="shared" si="274"/>
        <v>0</v>
      </c>
      <c r="AU514" s="27">
        <f t="shared" si="274"/>
        <v>0</v>
      </c>
      <c r="AV514" s="27">
        <f t="shared" si="298"/>
        <v>0</v>
      </c>
      <c r="AW514" s="27">
        <f t="shared" si="299"/>
        <v>0</v>
      </c>
      <c r="AX514" s="27">
        <f t="shared" si="300"/>
        <v>0</v>
      </c>
      <c r="AY514" s="27">
        <f>AN514-AW514</f>
        <v>2762.2832916666684</v>
      </c>
      <c r="AZ514" s="110">
        <f t="shared" si="301"/>
        <v>0.76730091435185233</v>
      </c>
      <c r="BB514" s="65">
        <v>0</v>
      </c>
      <c r="BC514" s="83">
        <f t="shared" si="302"/>
        <v>0</v>
      </c>
      <c r="BD514" s="83">
        <f t="shared" si="303"/>
        <v>0</v>
      </c>
      <c r="BE514" s="83">
        <f t="shared" si="304"/>
        <v>0</v>
      </c>
      <c r="BF514" s="83">
        <f t="shared" si="305"/>
        <v>0</v>
      </c>
      <c r="BG514" s="83">
        <f t="shared" si="306"/>
        <v>0</v>
      </c>
    </row>
    <row r="515" spans="2:59">
      <c r="B515" s="9" t="s">
        <v>32</v>
      </c>
      <c r="C515" s="9">
        <v>504</v>
      </c>
      <c r="D515" s="9">
        <v>504</v>
      </c>
      <c r="E515" s="18">
        <v>0</v>
      </c>
      <c r="F515" s="66">
        <f t="shared" si="275"/>
        <v>0</v>
      </c>
      <c r="G515" s="17">
        <f t="shared" si="307"/>
        <v>0</v>
      </c>
      <c r="H515" s="17">
        <f t="shared" si="276"/>
        <v>252.5</v>
      </c>
      <c r="I515" s="28">
        <f>'Ducati Panigale 1199 data'!$C$8*G515</f>
        <v>0</v>
      </c>
      <c r="J515" s="28">
        <f>'Ducati Panigale 1199 data'!$C$8*'Ducati Panigale 1199 data'!$C$15*'Ducati Panigale 1199 data'!$C$10</f>
        <v>54.543600000000005</v>
      </c>
      <c r="K515" s="28">
        <f>(0.5*'Ducati Panigale 1199 data'!$C$12)*'Ducati Panigale 1199 data'!$C$14*'Ducati Panigale 1199 data'!$C$11*F515^2</f>
        <v>0</v>
      </c>
      <c r="L515" s="28">
        <f t="shared" si="277"/>
        <v>54.543600000000005</v>
      </c>
      <c r="M515" s="28">
        <f t="shared" si="273"/>
        <v>0</v>
      </c>
      <c r="N515" s="17">
        <f t="shared" si="278"/>
        <v>0</v>
      </c>
      <c r="O515" s="105">
        <f t="shared" si="279"/>
        <v>0</v>
      </c>
      <c r="P515" s="105">
        <f t="shared" si="280"/>
        <v>0</v>
      </c>
      <c r="Q515" s="105">
        <f t="shared" si="308"/>
        <v>85.505790359998755</v>
      </c>
      <c r="R515" s="27">
        <f t="shared" si="281"/>
        <v>2.3751608433332988E-2</v>
      </c>
      <c r="S515" s="98">
        <f t="shared" si="282"/>
        <v>0</v>
      </c>
      <c r="T515" s="17">
        <f t="shared" si="309"/>
        <v>282.54968607650142</v>
      </c>
      <c r="U515" s="17">
        <f t="shared" si="283"/>
        <v>7.8486023910139285E-2</v>
      </c>
      <c r="V515" s="17">
        <f t="shared" si="284"/>
        <v>81.230500841998818</v>
      </c>
      <c r="W515" s="17">
        <f t="shared" si="285"/>
        <v>77.981280808318857</v>
      </c>
      <c r="X515" s="17">
        <f t="shared" si="285"/>
        <v>74.862029575986099</v>
      </c>
      <c r="Y515" s="17">
        <f t="shared" si="286"/>
        <v>74.113409280226236</v>
      </c>
      <c r="Z515" s="17">
        <f>Y515/3600</f>
        <v>2.0587058133396178E-2</v>
      </c>
      <c r="AA515" s="17">
        <f>0.96*Y515</f>
        <v>71.148872909017186</v>
      </c>
      <c r="AB515" s="17">
        <f t="shared" si="287"/>
        <v>68.302917992656489</v>
      </c>
      <c r="AC515" s="17">
        <f t="shared" si="288"/>
        <v>64.887772093023656</v>
      </c>
      <c r="AD515" s="17">
        <f t="shared" si="289"/>
        <v>64.887772093023656</v>
      </c>
      <c r="AE515" s="17">
        <f t="shared" si="310"/>
        <v>1.8024381136951016E-2</v>
      </c>
      <c r="AF515" s="17">
        <f>T515-AD515</f>
        <v>217.66191398347775</v>
      </c>
      <c r="AG515" s="17">
        <f t="shared" si="290"/>
        <v>6.0461642773188259E-2</v>
      </c>
      <c r="AH515" s="28">
        <f>0.5*'Ducati Panigale 1199 data'!$C$8*'WLTP class 3 v5'!F515^2</f>
        <v>0</v>
      </c>
      <c r="AI515" s="17">
        <f t="shared" si="291"/>
        <v>0</v>
      </c>
      <c r="AJ515" s="17" t="str">
        <f>IF(N515&lt;0, AI515, "0")</f>
        <v>0</v>
      </c>
      <c r="AK515" s="98">
        <f>AK514+AJ515</f>
        <v>928.96424228395074</v>
      </c>
      <c r="AL515" s="105">
        <f t="shared" si="292"/>
        <v>0.258045622856653</v>
      </c>
      <c r="AM515" s="98">
        <f>IF(N515 &gt; 0, AI515, )</f>
        <v>0</v>
      </c>
      <c r="AN515" s="98">
        <f t="shared" si="311"/>
        <v>2762.2832916666684</v>
      </c>
      <c r="AO515" s="98">
        <f t="shared" si="293"/>
        <v>0.76730091435185233</v>
      </c>
      <c r="AP515" s="27">
        <f t="shared" si="294"/>
        <v>0</v>
      </c>
      <c r="AQ515" s="27">
        <f t="shared" si="295"/>
        <v>0</v>
      </c>
      <c r="AR515" s="27">
        <f t="shared" si="296"/>
        <v>0</v>
      </c>
      <c r="AS515" s="27">
        <f t="shared" si="297"/>
        <v>0</v>
      </c>
      <c r="AT515" s="27">
        <f t="shared" si="274"/>
        <v>0</v>
      </c>
      <c r="AU515" s="27">
        <f t="shared" si="274"/>
        <v>0</v>
      </c>
      <c r="AV515" s="27">
        <f t="shared" si="298"/>
        <v>0</v>
      </c>
      <c r="AW515" s="27">
        <f t="shared" si="299"/>
        <v>0</v>
      </c>
      <c r="AX515" s="27">
        <f t="shared" si="300"/>
        <v>0</v>
      </c>
      <c r="AY515" s="27">
        <f>AN515-AW515</f>
        <v>2762.2832916666684</v>
      </c>
      <c r="AZ515" s="110">
        <f t="shared" si="301"/>
        <v>0.76730091435185233</v>
      </c>
      <c r="BB515" s="65">
        <v>0</v>
      </c>
      <c r="BC515" s="83">
        <f t="shared" si="302"/>
        <v>0</v>
      </c>
      <c r="BD515" s="83">
        <f t="shared" si="303"/>
        <v>0</v>
      </c>
      <c r="BE515" s="83">
        <f t="shared" si="304"/>
        <v>0</v>
      </c>
      <c r="BF515" s="83">
        <f t="shared" si="305"/>
        <v>0</v>
      </c>
      <c r="BG515" s="83">
        <f t="shared" si="306"/>
        <v>0</v>
      </c>
    </row>
    <row r="516" spans="2:59">
      <c r="B516" s="9" t="s">
        <v>32</v>
      </c>
      <c r="C516" s="9">
        <v>505</v>
      </c>
      <c r="D516" s="9">
        <v>505</v>
      </c>
      <c r="E516" s="18">
        <v>0</v>
      </c>
      <c r="F516" s="66">
        <f t="shared" si="275"/>
        <v>0</v>
      </c>
      <c r="G516" s="17">
        <f t="shared" si="307"/>
        <v>0</v>
      </c>
      <c r="H516" s="17">
        <f t="shared" si="276"/>
        <v>253</v>
      </c>
      <c r="I516" s="28">
        <f>'Ducati Panigale 1199 data'!$C$8*G516</f>
        <v>0</v>
      </c>
      <c r="J516" s="28">
        <f>'Ducati Panigale 1199 data'!$C$8*'Ducati Panigale 1199 data'!$C$15*'Ducati Panigale 1199 data'!$C$10</f>
        <v>54.543600000000005</v>
      </c>
      <c r="K516" s="28">
        <f>(0.5*'Ducati Panigale 1199 data'!$C$12)*'Ducati Panigale 1199 data'!$C$14*'Ducati Panigale 1199 data'!$C$11*F516^2</f>
        <v>0</v>
      </c>
      <c r="L516" s="28">
        <f t="shared" si="277"/>
        <v>54.543600000000005</v>
      </c>
      <c r="M516" s="28">
        <f t="shared" si="273"/>
        <v>0</v>
      </c>
      <c r="N516" s="17">
        <f t="shared" si="278"/>
        <v>0</v>
      </c>
      <c r="O516" s="105">
        <f t="shared" si="279"/>
        <v>0</v>
      </c>
      <c r="P516" s="105">
        <f t="shared" si="280"/>
        <v>0</v>
      </c>
      <c r="Q516" s="105">
        <f t="shared" si="308"/>
        <v>85.505790359998755</v>
      </c>
      <c r="R516" s="27">
        <f t="shared" si="281"/>
        <v>2.3751608433332988E-2</v>
      </c>
      <c r="S516" s="98">
        <f t="shared" si="282"/>
        <v>0</v>
      </c>
      <c r="T516" s="17">
        <f t="shared" si="309"/>
        <v>282.54968607650142</v>
      </c>
      <c r="U516" s="17">
        <f t="shared" si="283"/>
        <v>7.8486023910139285E-2</v>
      </c>
      <c r="V516" s="17">
        <f t="shared" si="284"/>
        <v>81.230500841998818</v>
      </c>
      <c r="W516" s="17">
        <f t="shared" si="285"/>
        <v>77.981280808318857</v>
      </c>
      <c r="X516" s="17">
        <f t="shared" si="285"/>
        <v>74.862029575986099</v>
      </c>
      <c r="Y516" s="17">
        <f t="shared" si="286"/>
        <v>74.113409280226236</v>
      </c>
      <c r="Z516" s="17">
        <f>Y516/3600</f>
        <v>2.0587058133396178E-2</v>
      </c>
      <c r="AA516" s="17">
        <f>0.96*Y516</f>
        <v>71.148872909017186</v>
      </c>
      <c r="AB516" s="17">
        <f t="shared" si="287"/>
        <v>68.302917992656489</v>
      </c>
      <c r="AC516" s="17">
        <f t="shared" si="288"/>
        <v>64.887772093023656</v>
      </c>
      <c r="AD516" s="17">
        <f t="shared" si="289"/>
        <v>64.887772093023656</v>
      </c>
      <c r="AE516" s="17">
        <f t="shared" si="310"/>
        <v>1.8024381136951016E-2</v>
      </c>
      <c r="AF516" s="17">
        <f>T516-AD516</f>
        <v>217.66191398347775</v>
      </c>
      <c r="AG516" s="17">
        <f t="shared" si="290"/>
        <v>6.0461642773188259E-2</v>
      </c>
      <c r="AH516" s="28">
        <f>0.5*'Ducati Panigale 1199 data'!$C$8*'WLTP class 3 v5'!F516^2</f>
        <v>0</v>
      </c>
      <c r="AI516" s="17">
        <f t="shared" si="291"/>
        <v>0</v>
      </c>
      <c r="AJ516" s="17" t="str">
        <f>IF(N516&lt;0, AI516, "0")</f>
        <v>0</v>
      </c>
      <c r="AK516" s="98">
        <f>AK515+AJ516</f>
        <v>928.96424228395074</v>
      </c>
      <c r="AL516" s="105">
        <f t="shared" si="292"/>
        <v>0.258045622856653</v>
      </c>
      <c r="AM516" s="98">
        <f>IF(N516 &gt; 0, AI516, )</f>
        <v>0</v>
      </c>
      <c r="AN516" s="98">
        <f t="shared" si="311"/>
        <v>2762.2832916666684</v>
      </c>
      <c r="AO516" s="98">
        <f t="shared" si="293"/>
        <v>0.76730091435185233</v>
      </c>
      <c r="AP516" s="27">
        <f t="shared" si="294"/>
        <v>0</v>
      </c>
      <c r="AQ516" s="27">
        <f t="shared" si="295"/>
        <v>0</v>
      </c>
      <c r="AR516" s="27">
        <f t="shared" si="296"/>
        <v>0</v>
      </c>
      <c r="AS516" s="27">
        <f t="shared" si="297"/>
        <v>0</v>
      </c>
      <c r="AT516" s="27">
        <f t="shared" si="274"/>
        <v>0</v>
      </c>
      <c r="AU516" s="27">
        <f t="shared" si="274"/>
        <v>0</v>
      </c>
      <c r="AV516" s="27">
        <f t="shared" si="298"/>
        <v>0</v>
      </c>
      <c r="AW516" s="27">
        <f t="shared" si="299"/>
        <v>0</v>
      </c>
      <c r="AX516" s="27">
        <f t="shared" si="300"/>
        <v>0</v>
      </c>
      <c r="AY516" s="27">
        <f>AN516-AW516</f>
        <v>2762.2832916666684</v>
      </c>
      <c r="AZ516" s="110">
        <f t="shared" si="301"/>
        <v>0.76730091435185233</v>
      </c>
      <c r="BB516" s="65">
        <v>0</v>
      </c>
      <c r="BC516" s="83">
        <f t="shared" si="302"/>
        <v>0</v>
      </c>
      <c r="BD516" s="83">
        <f t="shared" si="303"/>
        <v>0</v>
      </c>
      <c r="BE516" s="83">
        <f t="shared" si="304"/>
        <v>0</v>
      </c>
      <c r="BF516" s="83">
        <f t="shared" si="305"/>
        <v>0</v>
      </c>
      <c r="BG516" s="83">
        <f t="shared" si="306"/>
        <v>0</v>
      </c>
    </row>
    <row r="517" spans="2:59">
      <c r="B517" s="9" t="s">
        <v>32</v>
      </c>
      <c r="C517" s="9">
        <v>506</v>
      </c>
      <c r="D517" s="9">
        <v>506</v>
      </c>
      <c r="E517" s="18">
        <v>0</v>
      </c>
      <c r="F517" s="66">
        <f t="shared" si="275"/>
        <v>0</v>
      </c>
      <c r="G517" s="17">
        <f t="shared" si="307"/>
        <v>0</v>
      </c>
      <c r="H517" s="17">
        <f t="shared" si="276"/>
        <v>253.5</v>
      </c>
      <c r="I517" s="28">
        <f>'Ducati Panigale 1199 data'!$C$8*G517</f>
        <v>0</v>
      </c>
      <c r="J517" s="28">
        <f>'Ducati Panigale 1199 data'!$C$8*'Ducati Panigale 1199 data'!$C$15*'Ducati Panigale 1199 data'!$C$10</f>
        <v>54.543600000000005</v>
      </c>
      <c r="K517" s="28">
        <f>(0.5*'Ducati Panigale 1199 data'!$C$12)*'Ducati Panigale 1199 data'!$C$14*'Ducati Panigale 1199 data'!$C$11*F517^2</f>
        <v>0</v>
      </c>
      <c r="L517" s="28">
        <f t="shared" si="277"/>
        <v>54.543600000000005</v>
      </c>
      <c r="M517" s="28">
        <f t="shared" si="273"/>
        <v>0</v>
      </c>
      <c r="N517" s="17">
        <f t="shared" si="278"/>
        <v>0</v>
      </c>
      <c r="O517" s="105">
        <f t="shared" si="279"/>
        <v>0</v>
      </c>
      <c r="P517" s="105">
        <f t="shared" si="280"/>
        <v>0</v>
      </c>
      <c r="Q517" s="105">
        <f t="shared" si="308"/>
        <v>85.505790359998755</v>
      </c>
      <c r="R517" s="27">
        <f t="shared" si="281"/>
        <v>2.3751608433332988E-2</v>
      </c>
      <c r="S517" s="98">
        <f t="shared" si="282"/>
        <v>0</v>
      </c>
      <c r="T517" s="17">
        <f t="shared" si="309"/>
        <v>282.54968607650142</v>
      </c>
      <c r="U517" s="17">
        <f t="shared" si="283"/>
        <v>7.8486023910139285E-2</v>
      </c>
      <c r="V517" s="17">
        <f t="shared" si="284"/>
        <v>81.230500841998818</v>
      </c>
      <c r="W517" s="17">
        <f t="shared" si="285"/>
        <v>77.981280808318857</v>
      </c>
      <c r="X517" s="17">
        <f t="shared" si="285"/>
        <v>74.862029575986099</v>
      </c>
      <c r="Y517" s="17">
        <f t="shared" si="286"/>
        <v>74.113409280226236</v>
      </c>
      <c r="Z517" s="17">
        <f>Y517/3600</f>
        <v>2.0587058133396178E-2</v>
      </c>
      <c r="AA517" s="17">
        <f>0.96*Y517</f>
        <v>71.148872909017186</v>
      </c>
      <c r="AB517" s="17">
        <f t="shared" si="287"/>
        <v>68.302917992656489</v>
      </c>
      <c r="AC517" s="17">
        <f t="shared" si="288"/>
        <v>64.887772093023656</v>
      </c>
      <c r="AD517" s="17">
        <f t="shared" si="289"/>
        <v>64.887772093023656</v>
      </c>
      <c r="AE517" s="17">
        <f t="shared" si="310"/>
        <v>1.8024381136951016E-2</v>
      </c>
      <c r="AF517" s="17">
        <f>T517-AD517</f>
        <v>217.66191398347775</v>
      </c>
      <c r="AG517" s="17">
        <f t="shared" si="290"/>
        <v>6.0461642773188259E-2</v>
      </c>
      <c r="AH517" s="28">
        <f>0.5*'Ducati Panigale 1199 data'!$C$8*'WLTP class 3 v5'!F517^2</f>
        <v>0</v>
      </c>
      <c r="AI517" s="17">
        <f t="shared" si="291"/>
        <v>0</v>
      </c>
      <c r="AJ517" s="17" t="str">
        <f>IF(N517&lt;0, AI517, "0")</f>
        <v>0</v>
      </c>
      <c r="AK517" s="98">
        <f>AK516+AJ517</f>
        <v>928.96424228395074</v>
      </c>
      <c r="AL517" s="105">
        <f t="shared" si="292"/>
        <v>0.258045622856653</v>
      </c>
      <c r="AM517" s="98">
        <f>IF(N517 &gt; 0, AI517, )</f>
        <v>0</v>
      </c>
      <c r="AN517" s="98">
        <f t="shared" si="311"/>
        <v>2762.2832916666684</v>
      </c>
      <c r="AO517" s="98">
        <f t="shared" si="293"/>
        <v>0.76730091435185233</v>
      </c>
      <c r="AP517" s="27">
        <f t="shared" si="294"/>
        <v>0</v>
      </c>
      <c r="AQ517" s="27">
        <f t="shared" si="295"/>
        <v>0</v>
      </c>
      <c r="AR517" s="27">
        <f t="shared" si="296"/>
        <v>0</v>
      </c>
      <c r="AS517" s="27">
        <f t="shared" si="297"/>
        <v>0</v>
      </c>
      <c r="AT517" s="27">
        <f t="shared" si="274"/>
        <v>0</v>
      </c>
      <c r="AU517" s="27">
        <f t="shared" si="274"/>
        <v>0</v>
      </c>
      <c r="AV517" s="27">
        <f t="shared" si="298"/>
        <v>0</v>
      </c>
      <c r="AW517" s="27">
        <f t="shared" si="299"/>
        <v>0</v>
      </c>
      <c r="AX517" s="27">
        <f t="shared" si="300"/>
        <v>0</v>
      </c>
      <c r="AY517" s="27">
        <f>AN517-AW517</f>
        <v>2762.2832916666684</v>
      </c>
      <c r="AZ517" s="110">
        <f t="shared" si="301"/>
        <v>0.76730091435185233</v>
      </c>
      <c r="BB517" s="65">
        <v>0</v>
      </c>
      <c r="BC517" s="83">
        <f t="shared" si="302"/>
        <v>0</v>
      </c>
      <c r="BD517" s="83">
        <f t="shared" si="303"/>
        <v>0</v>
      </c>
      <c r="BE517" s="83">
        <f t="shared" si="304"/>
        <v>0</v>
      </c>
      <c r="BF517" s="83">
        <f t="shared" si="305"/>
        <v>0</v>
      </c>
      <c r="BG517" s="83">
        <f t="shared" si="306"/>
        <v>0</v>
      </c>
    </row>
    <row r="518" spans="2:59">
      <c r="B518" s="9" t="s">
        <v>32</v>
      </c>
      <c r="C518" s="9">
        <v>507</v>
      </c>
      <c r="D518" s="9">
        <v>507</v>
      </c>
      <c r="E518" s="18">
        <v>0</v>
      </c>
      <c r="F518" s="66">
        <f t="shared" si="275"/>
        <v>0</v>
      </c>
      <c r="G518" s="17">
        <f t="shared" si="307"/>
        <v>0</v>
      </c>
      <c r="H518" s="17">
        <f t="shared" si="276"/>
        <v>254</v>
      </c>
      <c r="I518" s="28">
        <f>'Ducati Panigale 1199 data'!$C$8*G518</f>
        <v>0</v>
      </c>
      <c r="J518" s="28">
        <f>'Ducati Panigale 1199 data'!$C$8*'Ducati Panigale 1199 data'!$C$15*'Ducati Panigale 1199 data'!$C$10</f>
        <v>54.543600000000005</v>
      </c>
      <c r="K518" s="28">
        <f>(0.5*'Ducati Panigale 1199 data'!$C$12)*'Ducati Panigale 1199 data'!$C$14*'Ducati Panigale 1199 data'!$C$11*F518^2</f>
        <v>0</v>
      </c>
      <c r="L518" s="28">
        <f t="shared" si="277"/>
        <v>54.543600000000005</v>
      </c>
      <c r="M518" s="28">
        <f t="shared" si="273"/>
        <v>0</v>
      </c>
      <c r="N518" s="17">
        <f t="shared" si="278"/>
        <v>0</v>
      </c>
      <c r="O518" s="105">
        <f t="shared" si="279"/>
        <v>0</v>
      </c>
      <c r="P518" s="105">
        <f t="shared" si="280"/>
        <v>0</v>
      </c>
      <c r="Q518" s="105">
        <f t="shared" si="308"/>
        <v>85.505790359998755</v>
      </c>
      <c r="R518" s="27">
        <f t="shared" si="281"/>
        <v>2.3751608433332988E-2</v>
      </c>
      <c r="S518" s="98">
        <f t="shared" si="282"/>
        <v>0</v>
      </c>
      <c r="T518" s="17">
        <f t="shared" si="309"/>
        <v>282.54968607650142</v>
      </c>
      <c r="U518" s="17">
        <f t="shared" si="283"/>
        <v>7.8486023910139285E-2</v>
      </c>
      <c r="V518" s="17">
        <f t="shared" si="284"/>
        <v>81.230500841998818</v>
      </c>
      <c r="W518" s="17">
        <f t="shared" si="285"/>
        <v>77.981280808318857</v>
      </c>
      <c r="X518" s="17">
        <f t="shared" si="285"/>
        <v>74.862029575986099</v>
      </c>
      <c r="Y518" s="17">
        <f t="shared" si="286"/>
        <v>74.113409280226236</v>
      </c>
      <c r="Z518" s="17">
        <f>Y518/3600</f>
        <v>2.0587058133396178E-2</v>
      </c>
      <c r="AA518" s="17">
        <f>0.96*Y518</f>
        <v>71.148872909017186</v>
      </c>
      <c r="AB518" s="17">
        <f t="shared" si="287"/>
        <v>68.302917992656489</v>
      </c>
      <c r="AC518" s="17">
        <f t="shared" si="288"/>
        <v>64.887772093023656</v>
      </c>
      <c r="AD518" s="17">
        <f t="shared" si="289"/>
        <v>64.887772093023656</v>
      </c>
      <c r="AE518" s="17">
        <f t="shared" si="310"/>
        <v>1.8024381136951016E-2</v>
      </c>
      <c r="AF518" s="17">
        <f>T518-AD518</f>
        <v>217.66191398347775</v>
      </c>
      <c r="AG518" s="17">
        <f t="shared" si="290"/>
        <v>6.0461642773188259E-2</v>
      </c>
      <c r="AH518" s="28">
        <f>0.5*'Ducati Panigale 1199 data'!$C$8*'WLTP class 3 v5'!F518^2</f>
        <v>0</v>
      </c>
      <c r="AI518" s="17">
        <f t="shared" si="291"/>
        <v>0</v>
      </c>
      <c r="AJ518" s="17" t="str">
        <f>IF(N518&lt;0, AI518, "0")</f>
        <v>0</v>
      </c>
      <c r="AK518" s="98">
        <f>AK517+AJ518</f>
        <v>928.96424228395074</v>
      </c>
      <c r="AL518" s="105">
        <f t="shared" si="292"/>
        <v>0.258045622856653</v>
      </c>
      <c r="AM518" s="98">
        <f>IF(N518 &gt; 0, AI518, )</f>
        <v>0</v>
      </c>
      <c r="AN518" s="98">
        <f t="shared" si="311"/>
        <v>2762.2832916666684</v>
      </c>
      <c r="AO518" s="98">
        <f t="shared" si="293"/>
        <v>0.76730091435185233</v>
      </c>
      <c r="AP518" s="27">
        <f t="shared" si="294"/>
        <v>0</v>
      </c>
      <c r="AQ518" s="27">
        <f t="shared" si="295"/>
        <v>0</v>
      </c>
      <c r="AR518" s="27">
        <f t="shared" si="296"/>
        <v>0</v>
      </c>
      <c r="AS518" s="27">
        <f t="shared" si="297"/>
        <v>0</v>
      </c>
      <c r="AT518" s="27">
        <f t="shared" si="274"/>
        <v>0</v>
      </c>
      <c r="AU518" s="27">
        <f t="shared" si="274"/>
        <v>0</v>
      </c>
      <c r="AV518" s="27">
        <f t="shared" si="298"/>
        <v>0</v>
      </c>
      <c r="AW518" s="27">
        <f t="shared" si="299"/>
        <v>0</v>
      </c>
      <c r="AX518" s="27">
        <f t="shared" si="300"/>
        <v>0</v>
      </c>
      <c r="AY518" s="27">
        <f>AN518-AW518</f>
        <v>2762.2832916666684</v>
      </c>
      <c r="AZ518" s="110">
        <f t="shared" si="301"/>
        <v>0.76730091435185233</v>
      </c>
      <c r="BB518" s="65">
        <v>0</v>
      </c>
      <c r="BC518" s="83">
        <f t="shared" si="302"/>
        <v>0</v>
      </c>
      <c r="BD518" s="83">
        <f t="shared" si="303"/>
        <v>0</v>
      </c>
      <c r="BE518" s="83">
        <f t="shared" si="304"/>
        <v>0</v>
      </c>
      <c r="BF518" s="83">
        <f t="shared" si="305"/>
        <v>0</v>
      </c>
      <c r="BG518" s="83">
        <f t="shared" si="306"/>
        <v>0</v>
      </c>
    </row>
    <row r="519" spans="2:59">
      <c r="B519" s="9" t="s">
        <v>32</v>
      </c>
      <c r="C519" s="9">
        <v>508</v>
      </c>
      <c r="D519" s="9">
        <v>508</v>
      </c>
      <c r="E519" s="18">
        <v>0</v>
      </c>
      <c r="F519" s="66">
        <f t="shared" si="275"/>
        <v>0</v>
      </c>
      <c r="G519" s="17">
        <f t="shared" si="307"/>
        <v>0</v>
      </c>
      <c r="H519" s="17">
        <f t="shared" si="276"/>
        <v>254.5</v>
      </c>
      <c r="I519" s="28">
        <f>'Ducati Panigale 1199 data'!$C$8*G519</f>
        <v>0</v>
      </c>
      <c r="J519" s="28">
        <f>'Ducati Panigale 1199 data'!$C$8*'Ducati Panigale 1199 data'!$C$15*'Ducati Panigale 1199 data'!$C$10</f>
        <v>54.543600000000005</v>
      </c>
      <c r="K519" s="28">
        <f>(0.5*'Ducati Panigale 1199 data'!$C$12)*'Ducati Panigale 1199 data'!$C$14*'Ducati Panigale 1199 data'!$C$11*F519^2</f>
        <v>0</v>
      </c>
      <c r="L519" s="28">
        <f t="shared" si="277"/>
        <v>54.543600000000005</v>
      </c>
      <c r="M519" s="28">
        <f t="shared" si="273"/>
        <v>0</v>
      </c>
      <c r="N519" s="17">
        <f t="shared" si="278"/>
        <v>0</v>
      </c>
      <c r="O519" s="105">
        <f t="shared" si="279"/>
        <v>0</v>
      </c>
      <c r="P519" s="105">
        <f t="shared" si="280"/>
        <v>0</v>
      </c>
      <c r="Q519" s="105">
        <f t="shared" si="308"/>
        <v>85.505790359998755</v>
      </c>
      <c r="R519" s="27">
        <f t="shared" si="281"/>
        <v>2.3751608433332988E-2</v>
      </c>
      <c r="S519" s="98">
        <f t="shared" si="282"/>
        <v>0</v>
      </c>
      <c r="T519" s="17">
        <f t="shared" si="309"/>
        <v>282.54968607650142</v>
      </c>
      <c r="U519" s="17">
        <f t="shared" si="283"/>
        <v>7.8486023910139285E-2</v>
      </c>
      <c r="V519" s="17">
        <f t="shared" si="284"/>
        <v>81.230500841998818</v>
      </c>
      <c r="W519" s="17">
        <f t="shared" si="285"/>
        <v>77.981280808318857</v>
      </c>
      <c r="X519" s="17">
        <f t="shared" si="285"/>
        <v>74.862029575986099</v>
      </c>
      <c r="Y519" s="17">
        <f t="shared" si="286"/>
        <v>74.113409280226236</v>
      </c>
      <c r="Z519" s="17">
        <f>Y519/3600</f>
        <v>2.0587058133396178E-2</v>
      </c>
      <c r="AA519" s="17">
        <f>0.96*Y519</f>
        <v>71.148872909017186</v>
      </c>
      <c r="AB519" s="17">
        <f t="shared" si="287"/>
        <v>68.302917992656489</v>
      </c>
      <c r="AC519" s="17">
        <f t="shared" si="288"/>
        <v>64.887772093023656</v>
      </c>
      <c r="AD519" s="17">
        <f t="shared" si="289"/>
        <v>64.887772093023656</v>
      </c>
      <c r="AE519" s="17">
        <f t="shared" si="310"/>
        <v>1.8024381136951016E-2</v>
      </c>
      <c r="AF519" s="17">
        <f>T519-AD519</f>
        <v>217.66191398347775</v>
      </c>
      <c r="AG519" s="17">
        <f t="shared" si="290"/>
        <v>6.0461642773188259E-2</v>
      </c>
      <c r="AH519" s="28">
        <f>0.5*'Ducati Panigale 1199 data'!$C$8*'WLTP class 3 v5'!F519^2</f>
        <v>0</v>
      </c>
      <c r="AI519" s="17">
        <f t="shared" si="291"/>
        <v>0</v>
      </c>
      <c r="AJ519" s="17" t="str">
        <f>IF(N519&lt;0, AI519, "0")</f>
        <v>0</v>
      </c>
      <c r="AK519" s="98">
        <f>AK518+AJ519</f>
        <v>928.96424228395074</v>
      </c>
      <c r="AL519" s="105">
        <f t="shared" si="292"/>
        <v>0.258045622856653</v>
      </c>
      <c r="AM519" s="98">
        <f>IF(N519 &gt; 0, AI519, )</f>
        <v>0</v>
      </c>
      <c r="AN519" s="98">
        <f t="shared" si="311"/>
        <v>2762.2832916666684</v>
      </c>
      <c r="AO519" s="98">
        <f t="shared" si="293"/>
        <v>0.76730091435185233</v>
      </c>
      <c r="AP519" s="27">
        <f t="shared" si="294"/>
        <v>0</v>
      </c>
      <c r="AQ519" s="27">
        <f t="shared" si="295"/>
        <v>0</v>
      </c>
      <c r="AR519" s="27">
        <f t="shared" si="296"/>
        <v>0</v>
      </c>
      <c r="AS519" s="27">
        <f t="shared" si="297"/>
        <v>0</v>
      </c>
      <c r="AT519" s="27">
        <f t="shared" si="274"/>
        <v>0</v>
      </c>
      <c r="AU519" s="27">
        <f t="shared" si="274"/>
        <v>0</v>
      </c>
      <c r="AV519" s="27">
        <f t="shared" si="298"/>
        <v>0</v>
      </c>
      <c r="AW519" s="27">
        <f t="shared" si="299"/>
        <v>0</v>
      </c>
      <c r="AX519" s="27">
        <f t="shared" si="300"/>
        <v>0</v>
      </c>
      <c r="AY519" s="27">
        <f>AN519-AW519</f>
        <v>2762.2832916666684</v>
      </c>
      <c r="AZ519" s="110">
        <f t="shared" si="301"/>
        <v>0.76730091435185233</v>
      </c>
      <c r="BB519" s="65">
        <v>0</v>
      </c>
      <c r="BC519" s="83">
        <f t="shared" si="302"/>
        <v>0</v>
      </c>
      <c r="BD519" s="83">
        <f t="shared" si="303"/>
        <v>0</v>
      </c>
      <c r="BE519" s="83">
        <f t="shared" si="304"/>
        <v>0</v>
      </c>
      <c r="BF519" s="83">
        <f t="shared" si="305"/>
        <v>0</v>
      </c>
      <c r="BG519" s="83">
        <f t="shared" si="306"/>
        <v>0</v>
      </c>
    </row>
    <row r="520" spans="2:59">
      <c r="B520" s="9" t="s">
        <v>32</v>
      </c>
      <c r="C520" s="9">
        <v>509</v>
      </c>
      <c r="D520" s="9">
        <v>509</v>
      </c>
      <c r="E520" s="18">
        <v>0</v>
      </c>
      <c r="F520" s="66">
        <f t="shared" si="275"/>
        <v>0</v>
      </c>
      <c r="G520" s="17">
        <f t="shared" si="307"/>
        <v>0</v>
      </c>
      <c r="H520" s="17">
        <f t="shared" si="276"/>
        <v>255</v>
      </c>
      <c r="I520" s="28">
        <f>'Ducati Panigale 1199 data'!$C$8*G520</f>
        <v>0</v>
      </c>
      <c r="J520" s="28">
        <f>'Ducati Panigale 1199 data'!$C$8*'Ducati Panigale 1199 data'!$C$15*'Ducati Panigale 1199 data'!$C$10</f>
        <v>54.543600000000005</v>
      </c>
      <c r="K520" s="28">
        <f>(0.5*'Ducati Panigale 1199 data'!$C$12)*'Ducati Panigale 1199 data'!$C$14*'Ducati Panigale 1199 data'!$C$11*F520^2</f>
        <v>0</v>
      </c>
      <c r="L520" s="28">
        <f t="shared" si="277"/>
        <v>54.543600000000005</v>
      </c>
      <c r="M520" s="28">
        <f t="shared" si="273"/>
        <v>0</v>
      </c>
      <c r="N520" s="17">
        <f t="shared" si="278"/>
        <v>0</v>
      </c>
      <c r="O520" s="105">
        <f t="shared" si="279"/>
        <v>0</v>
      </c>
      <c r="P520" s="105">
        <f t="shared" si="280"/>
        <v>0</v>
      </c>
      <c r="Q520" s="105">
        <f t="shared" si="308"/>
        <v>85.505790359998755</v>
      </c>
      <c r="R520" s="27">
        <f t="shared" si="281"/>
        <v>2.3751608433332988E-2</v>
      </c>
      <c r="S520" s="98">
        <f t="shared" si="282"/>
        <v>0</v>
      </c>
      <c r="T520" s="17">
        <f t="shared" si="309"/>
        <v>282.54968607650142</v>
      </c>
      <c r="U520" s="17">
        <f t="shared" si="283"/>
        <v>7.8486023910139285E-2</v>
      </c>
      <c r="V520" s="17">
        <f t="shared" si="284"/>
        <v>81.230500841998818</v>
      </c>
      <c r="W520" s="17">
        <f t="shared" si="285"/>
        <v>77.981280808318857</v>
      </c>
      <c r="X520" s="17">
        <f t="shared" si="285"/>
        <v>74.862029575986099</v>
      </c>
      <c r="Y520" s="17">
        <f t="shared" si="286"/>
        <v>74.113409280226236</v>
      </c>
      <c r="Z520" s="17">
        <f>Y520/3600</f>
        <v>2.0587058133396178E-2</v>
      </c>
      <c r="AA520" s="17">
        <f>0.96*Y520</f>
        <v>71.148872909017186</v>
      </c>
      <c r="AB520" s="17">
        <f t="shared" si="287"/>
        <v>68.302917992656489</v>
      </c>
      <c r="AC520" s="17">
        <f t="shared" si="288"/>
        <v>64.887772093023656</v>
      </c>
      <c r="AD520" s="17">
        <f t="shared" si="289"/>
        <v>64.887772093023656</v>
      </c>
      <c r="AE520" s="17">
        <f t="shared" si="310"/>
        <v>1.8024381136951016E-2</v>
      </c>
      <c r="AF520" s="17">
        <f>T520-AD520</f>
        <v>217.66191398347775</v>
      </c>
      <c r="AG520" s="17">
        <f t="shared" si="290"/>
        <v>6.0461642773188259E-2</v>
      </c>
      <c r="AH520" s="28">
        <f>0.5*'Ducati Panigale 1199 data'!$C$8*'WLTP class 3 v5'!F520^2</f>
        <v>0</v>
      </c>
      <c r="AI520" s="17">
        <f t="shared" si="291"/>
        <v>0</v>
      </c>
      <c r="AJ520" s="17" t="str">
        <f>IF(N520&lt;0, AI520, "0")</f>
        <v>0</v>
      </c>
      <c r="AK520" s="98">
        <f>AK519+AJ520</f>
        <v>928.96424228395074</v>
      </c>
      <c r="AL520" s="105">
        <f t="shared" si="292"/>
        <v>0.258045622856653</v>
      </c>
      <c r="AM520" s="98">
        <f>IF(N520 &gt; 0, AI520, )</f>
        <v>0</v>
      </c>
      <c r="AN520" s="98">
        <f t="shared" si="311"/>
        <v>2762.2832916666684</v>
      </c>
      <c r="AO520" s="98">
        <f t="shared" si="293"/>
        <v>0.76730091435185233</v>
      </c>
      <c r="AP520" s="27">
        <f t="shared" si="294"/>
        <v>0</v>
      </c>
      <c r="AQ520" s="27">
        <f t="shared" si="295"/>
        <v>0</v>
      </c>
      <c r="AR520" s="27">
        <f t="shared" si="296"/>
        <v>0</v>
      </c>
      <c r="AS520" s="27">
        <f t="shared" si="297"/>
        <v>0</v>
      </c>
      <c r="AT520" s="27">
        <f t="shared" si="274"/>
        <v>0</v>
      </c>
      <c r="AU520" s="27">
        <f t="shared" si="274"/>
        <v>0</v>
      </c>
      <c r="AV520" s="27">
        <f t="shared" si="298"/>
        <v>0</v>
      </c>
      <c r="AW520" s="27">
        <f t="shared" si="299"/>
        <v>0</v>
      </c>
      <c r="AX520" s="27">
        <f t="shared" si="300"/>
        <v>0</v>
      </c>
      <c r="AY520" s="27">
        <f>AN520-AW520</f>
        <v>2762.2832916666684</v>
      </c>
      <c r="AZ520" s="110">
        <f t="shared" si="301"/>
        <v>0.76730091435185233</v>
      </c>
      <c r="BB520" s="65">
        <v>0</v>
      </c>
      <c r="BC520" s="83">
        <f t="shared" si="302"/>
        <v>0</v>
      </c>
      <c r="BD520" s="83">
        <f t="shared" si="303"/>
        <v>0</v>
      </c>
      <c r="BE520" s="83">
        <f t="shared" si="304"/>
        <v>0</v>
      </c>
      <c r="BF520" s="83">
        <f t="shared" si="305"/>
        <v>0</v>
      </c>
      <c r="BG520" s="83">
        <f t="shared" si="306"/>
        <v>0</v>
      </c>
    </row>
    <row r="521" spans="2:59">
      <c r="B521" s="9" t="s">
        <v>32</v>
      </c>
      <c r="C521" s="9">
        <v>510</v>
      </c>
      <c r="D521" s="9">
        <v>510</v>
      </c>
      <c r="E521" s="18">
        <v>0</v>
      </c>
      <c r="F521" s="66">
        <f t="shared" si="275"/>
        <v>0</v>
      </c>
      <c r="G521" s="17">
        <f t="shared" si="307"/>
        <v>0</v>
      </c>
      <c r="H521" s="17">
        <f t="shared" si="276"/>
        <v>255.5</v>
      </c>
      <c r="I521" s="28">
        <f>'Ducati Panigale 1199 data'!$C$8*G521</f>
        <v>0</v>
      </c>
      <c r="J521" s="28">
        <f>'Ducati Panigale 1199 data'!$C$8*'Ducati Panigale 1199 data'!$C$15*'Ducati Panigale 1199 data'!$C$10</f>
        <v>54.543600000000005</v>
      </c>
      <c r="K521" s="28">
        <f>(0.5*'Ducati Panigale 1199 data'!$C$12)*'Ducati Panigale 1199 data'!$C$14*'Ducati Panigale 1199 data'!$C$11*F521^2</f>
        <v>0</v>
      </c>
      <c r="L521" s="28">
        <f t="shared" si="277"/>
        <v>54.543600000000005</v>
      </c>
      <c r="M521" s="28">
        <f t="shared" si="273"/>
        <v>0</v>
      </c>
      <c r="N521" s="17">
        <f t="shared" si="278"/>
        <v>0</v>
      </c>
      <c r="O521" s="105">
        <f t="shared" si="279"/>
        <v>0</v>
      </c>
      <c r="P521" s="105">
        <f t="shared" si="280"/>
        <v>0</v>
      </c>
      <c r="Q521" s="105">
        <f t="shared" si="308"/>
        <v>85.505790359998755</v>
      </c>
      <c r="R521" s="27">
        <f t="shared" si="281"/>
        <v>2.3751608433332988E-2</v>
      </c>
      <c r="S521" s="98">
        <f t="shared" si="282"/>
        <v>0</v>
      </c>
      <c r="T521" s="17">
        <f t="shared" si="309"/>
        <v>282.54968607650142</v>
      </c>
      <c r="U521" s="17">
        <f t="shared" si="283"/>
        <v>7.8486023910139285E-2</v>
      </c>
      <c r="V521" s="17">
        <f t="shared" si="284"/>
        <v>81.230500841998818</v>
      </c>
      <c r="W521" s="17">
        <f t="shared" si="285"/>
        <v>77.981280808318857</v>
      </c>
      <c r="X521" s="17">
        <f t="shared" si="285"/>
        <v>74.862029575986099</v>
      </c>
      <c r="Y521" s="17">
        <f t="shared" si="286"/>
        <v>74.113409280226236</v>
      </c>
      <c r="Z521" s="17">
        <f>Y521/3600</f>
        <v>2.0587058133396178E-2</v>
      </c>
      <c r="AA521" s="17">
        <f>0.96*Y521</f>
        <v>71.148872909017186</v>
      </c>
      <c r="AB521" s="17">
        <f t="shared" si="287"/>
        <v>68.302917992656489</v>
      </c>
      <c r="AC521" s="17">
        <f t="shared" si="288"/>
        <v>64.887772093023656</v>
      </c>
      <c r="AD521" s="17">
        <f t="shared" si="289"/>
        <v>64.887772093023656</v>
      </c>
      <c r="AE521" s="17">
        <f t="shared" si="310"/>
        <v>1.8024381136951016E-2</v>
      </c>
      <c r="AF521" s="17">
        <f>T521-AD521</f>
        <v>217.66191398347775</v>
      </c>
      <c r="AG521" s="17">
        <f t="shared" si="290"/>
        <v>6.0461642773188259E-2</v>
      </c>
      <c r="AH521" s="28">
        <f>0.5*'Ducati Panigale 1199 data'!$C$8*'WLTP class 3 v5'!F521^2</f>
        <v>0</v>
      </c>
      <c r="AI521" s="17">
        <f t="shared" si="291"/>
        <v>0</v>
      </c>
      <c r="AJ521" s="17" t="str">
        <f>IF(N521&lt;0, AI521, "0")</f>
        <v>0</v>
      </c>
      <c r="AK521" s="98">
        <f>AK520+AJ521</f>
        <v>928.96424228395074</v>
      </c>
      <c r="AL521" s="105">
        <f t="shared" si="292"/>
        <v>0.258045622856653</v>
      </c>
      <c r="AM521" s="98">
        <f>IF(N521 &gt; 0, AI521, )</f>
        <v>0</v>
      </c>
      <c r="AN521" s="98">
        <f t="shared" si="311"/>
        <v>2762.2832916666684</v>
      </c>
      <c r="AO521" s="98">
        <f t="shared" si="293"/>
        <v>0.76730091435185233</v>
      </c>
      <c r="AP521" s="27">
        <f t="shared" si="294"/>
        <v>0</v>
      </c>
      <c r="AQ521" s="27">
        <f t="shared" si="295"/>
        <v>0</v>
      </c>
      <c r="AR521" s="27">
        <f t="shared" si="296"/>
        <v>0</v>
      </c>
      <c r="AS521" s="27">
        <f t="shared" si="297"/>
        <v>0</v>
      </c>
      <c r="AT521" s="27">
        <f t="shared" si="274"/>
        <v>0</v>
      </c>
      <c r="AU521" s="27">
        <f t="shared" si="274"/>
        <v>0</v>
      </c>
      <c r="AV521" s="27">
        <f t="shared" si="298"/>
        <v>0</v>
      </c>
      <c r="AW521" s="27">
        <f t="shared" si="299"/>
        <v>0</v>
      </c>
      <c r="AX521" s="27">
        <f t="shared" si="300"/>
        <v>0</v>
      </c>
      <c r="AY521" s="27">
        <f>AN521-AW521</f>
        <v>2762.2832916666684</v>
      </c>
      <c r="AZ521" s="110">
        <f t="shared" si="301"/>
        <v>0.76730091435185233</v>
      </c>
      <c r="BB521" s="65">
        <v>0</v>
      </c>
      <c r="BC521" s="83">
        <f t="shared" si="302"/>
        <v>0</v>
      </c>
      <c r="BD521" s="83">
        <f t="shared" si="303"/>
        <v>0</v>
      </c>
      <c r="BE521" s="83">
        <f t="shared" si="304"/>
        <v>0</v>
      </c>
      <c r="BF521" s="83">
        <f t="shared" si="305"/>
        <v>0</v>
      </c>
      <c r="BG521" s="83">
        <f t="shared" si="306"/>
        <v>0</v>
      </c>
    </row>
    <row r="522" spans="2:59">
      <c r="B522" s="9" t="s">
        <v>32</v>
      </c>
      <c r="C522" s="9">
        <v>511</v>
      </c>
      <c r="D522" s="9">
        <v>511</v>
      </c>
      <c r="E522" s="18">
        <v>0</v>
      </c>
      <c r="F522" s="66">
        <f t="shared" si="275"/>
        <v>0</v>
      </c>
      <c r="G522" s="17">
        <f t="shared" si="307"/>
        <v>6.9444444444444448E-2</v>
      </c>
      <c r="H522" s="17">
        <f t="shared" si="276"/>
        <v>256</v>
      </c>
      <c r="I522" s="28">
        <f>'Ducati Panigale 1199 data'!$C$8*G522</f>
        <v>19.305555555555557</v>
      </c>
      <c r="J522" s="28">
        <f>'Ducati Panigale 1199 data'!$C$8*'Ducati Panigale 1199 data'!$C$15*'Ducati Panigale 1199 data'!$C$10</f>
        <v>54.543600000000005</v>
      </c>
      <c r="K522" s="28">
        <f>(0.5*'Ducati Panigale 1199 data'!$C$12)*'Ducati Panigale 1199 data'!$C$14*'Ducati Panigale 1199 data'!$C$11*F522^2</f>
        <v>0</v>
      </c>
      <c r="L522" s="28">
        <f t="shared" si="277"/>
        <v>73.849155555555569</v>
      </c>
      <c r="M522" s="28">
        <f t="shared" si="273"/>
        <v>0</v>
      </c>
      <c r="N522" s="17">
        <f t="shared" si="278"/>
        <v>0</v>
      </c>
      <c r="O522" s="105">
        <f t="shared" si="279"/>
        <v>0</v>
      </c>
      <c r="P522" s="105">
        <f t="shared" si="280"/>
        <v>0</v>
      </c>
      <c r="Q522" s="105">
        <f t="shared" si="308"/>
        <v>85.505790359998755</v>
      </c>
      <c r="R522" s="27">
        <f t="shared" si="281"/>
        <v>2.3751608433332988E-2</v>
      </c>
      <c r="S522" s="98">
        <f t="shared" si="282"/>
        <v>0</v>
      </c>
      <c r="T522" s="17">
        <f t="shared" si="309"/>
        <v>282.54968607650142</v>
      </c>
      <c r="U522" s="17">
        <f t="shared" si="283"/>
        <v>7.8486023910139285E-2</v>
      </c>
      <c r="V522" s="17">
        <f t="shared" si="284"/>
        <v>81.230500841998818</v>
      </c>
      <c r="W522" s="17">
        <f t="shared" si="285"/>
        <v>77.981280808318857</v>
      </c>
      <c r="X522" s="17">
        <f t="shared" si="285"/>
        <v>74.862029575986099</v>
      </c>
      <c r="Y522" s="17">
        <f t="shared" si="286"/>
        <v>74.113409280226236</v>
      </c>
      <c r="Z522" s="17">
        <f>Y522/3600</f>
        <v>2.0587058133396178E-2</v>
      </c>
      <c r="AA522" s="17">
        <f>0.96*Y522</f>
        <v>71.148872909017186</v>
      </c>
      <c r="AB522" s="17">
        <f t="shared" si="287"/>
        <v>68.302917992656489</v>
      </c>
      <c r="AC522" s="17">
        <f t="shared" si="288"/>
        <v>64.887772093023656</v>
      </c>
      <c r="AD522" s="17">
        <f t="shared" si="289"/>
        <v>64.887772093023656</v>
      </c>
      <c r="AE522" s="17">
        <f t="shared" si="310"/>
        <v>1.8024381136951016E-2</v>
      </c>
      <c r="AF522" s="17">
        <f>T522-AD522</f>
        <v>217.66191398347775</v>
      </c>
      <c r="AG522" s="17">
        <f t="shared" si="290"/>
        <v>6.0461642773188259E-2</v>
      </c>
      <c r="AH522" s="28">
        <f>0.5*'Ducati Panigale 1199 data'!$C$8*'WLTP class 3 v5'!F522^2</f>
        <v>0</v>
      </c>
      <c r="AI522" s="17">
        <f t="shared" si="291"/>
        <v>0</v>
      </c>
      <c r="AJ522" s="17" t="str">
        <f>IF(N522&lt;0, AI522, "0")</f>
        <v>0</v>
      </c>
      <c r="AK522" s="98">
        <f>AK521+AJ522</f>
        <v>928.96424228395074</v>
      </c>
      <c r="AL522" s="105">
        <f t="shared" si="292"/>
        <v>0.258045622856653</v>
      </c>
      <c r="AM522" s="98">
        <f>IF(N522 &gt; 0, AI522, )</f>
        <v>0</v>
      </c>
      <c r="AN522" s="98">
        <f t="shared" si="311"/>
        <v>2762.2832916666684</v>
      </c>
      <c r="AO522" s="98">
        <f t="shared" si="293"/>
        <v>0.76730091435185233</v>
      </c>
      <c r="AP522" s="27">
        <f t="shared" si="294"/>
        <v>0</v>
      </c>
      <c r="AQ522" s="27">
        <f t="shared" si="295"/>
        <v>0</v>
      </c>
      <c r="AR522" s="27">
        <f t="shared" si="296"/>
        <v>0</v>
      </c>
      <c r="AS522" s="27">
        <f t="shared" si="297"/>
        <v>0</v>
      </c>
      <c r="AT522" s="27">
        <f t="shared" si="274"/>
        <v>0</v>
      </c>
      <c r="AU522" s="27">
        <f t="shared" si="274"/>
        <v>0</v>
      </c>
      <c r="AV522" s="27">
        <f t="shared" si="298"/>
        <v>0</v>
      </c>
      <c r="AW522" s="27">
        <f t="shared" si="299"/>
        <v>0</v>
      </c>
      <c r="AX522" s="27">
        <f t="shared" si="300"/>
        <v>0</v>
      </c>
      <c r="AY522" s="27">
        <f>AN522-AW522</f>
        <v>2762.2832916666684</v>
      </c>
      <c r="AZ522" s="110">
        <f t="shared" si="301"/>
        <v>0.76730091435185233</v>
      </c>
      <c r="BB522" s="65">
        <v>0</v>
      </c>
      <c r="BC522" s="83">
        <f t="shared" si="302"/>
        <v>0</v>
      </c>
      <c r="BD522" s="83">
        <f t="shared" si="303"/>
        <v>0</v>
      </c>
      <c r="BE522" s="83">
        <f t="shared" si="304"/>
        <v>0</v>
      </c>
      <c r="BF522" s="83">
        <f t="shared" si="305"/>
        <v>0</v>
      </c>
      <c r="BG522" s="83">
        <f t="shared" si="306"/>
        <v>0</v>
      </c>
    </row>
    <row r="523" spans="2:59">
      <c r="B523" s="9" t="s">
        <v>32</v>
      </c>
      <c r="C523" s="9">
        <v>512</v>
      </c>
      <c r="D523" s="9">
        <v>512</v>
      </c>
      <c r="E523" s="18">
        <v>0.5</v>
      </c>
      <c r="F523" s="66">
        <f t="shared" si="275"/>
        <v>0.1388888888888889</v>
      </c>
      <c r="G523" s="17">
        <f t="shared" si="307"/>
        <v>0.34722222222222221</v>
      </c>
      <c r="H523" s="17">
        <f t="shared" si="276"/>
        <v>256.5</v>
      </c>
      <c r="I523" s="28">
        <f>'Ducati Panigale 1199 data'!$C$8*G523</f>
        <v>96.527777777777771</v>
      </c>
      <c r="J523" s="28">
        <f>'Ducati Panigale 1199 data'!$C$8*'Ducati Panigale 1199 data'!$C$15*'Ducati Panigale 1199 data'!$C$10</f>
        <v>54.543600000000005</v>
      </c>
      <c r="K523" s="28">
        <f>(0.5*'Ducati Panigale 1199 data'!$C$12)*'Ducati Panigale 1199 data'!$C$14*'Ducati Panigale 1199 data'!$C$11*F523^2</f>
        <v>2.7293113425925931E-3</v>
      </c>
      <c r="L523" s="28">
        <f t="shared" si="277"/>
        <v>151.07410708912036</v>
      </c>
      <c r="M523" s="28">
        <f t="shared" ref="M523:M586" si="312">L523*F523</f>
        <v>20.982514873488938</v>
      </c>
      <c r="N523" s="17">
        <f t="shared" si="278"/>
        <v>2.0982514873488938E-2</v>
      </c>
      <c r="O523" s="105">
        <f t="shared" si="279"/>
        <v>0</v>
      </c>
      <c r="P523" s="105">
        <f t="shared" si="280"/>
        <v>0</v>
      </c>
      <c r="Q523" s="105">
        <f t="shared" si="308"/>
        <v>85.505790359998755</v>
      </c>
      <c r="R523" s="27">
        <f t="shared" si="281"/>
        <v>2.3751608433332988E-2</v>
      </c>
      <c r="S523" s="98">
        <f t="shared" si="282"/>
        <v>2.0982514873488938E-2</v>
      </c>
      <c r="T523" s="17">
        <f t="shared" si="309"/>
        <v>282.5706685913749</v>
      </c>
      <c r="U523" s="17">
        <f t="shared" si="283"/>
        <v>7.8491852386493033E-2</v>
      </c>
      <c r="V523" s="17">
        <f t="shared" si="284"/>
        <v>81.230500841998818</v>
      </c>
      <c r="W523" s="17">
        <f t="shared" si="285"/>
        <v>77.981280808318857</v>
      </c>
      <c r="X523" s="17">
        <f t="shared" si="285"/>
        <v>74.862029575986099</v>
      </c>
      <c r="Y523" s="17">
        <f t="shared" si="286"/>
        <v>74.113409280226236</v>
      </c>
      <c r="Z523" s="17">
        <f>Y523/3600</f>
        <v>2.0587058133396178E-2</v>
      </c>
      <c r="AA523" s="17">
        <f>0.96*Y523</f>
        <v>71.148872909017186</v>
      </c>
      <c r="AB523" s="17">
        <f t="shared" si="287"/>
        <v>68.302917992656489</v>
      </c>
      <c r="AC523" s="17">
        <f t="shared" si="288"/>
        <v>64.887772093023656</v>
      </c>
      <c r="AD523" s="17">
        <f t="shared" si="289"/>
        <v>64.887772093023656</v>
      </c>
      <c r="AE523" s="17">
        <f t="shared" si="310"/>
        <v>1.8024381136951016E-2</v>
      </c>
      <c r="AF523" s="17">
        <f>T523-AD523</f>
        <v>217.68289649835123</v>
      </c>
      <c r="AG523" s="17">
        <f t="shared" si="290"/>
        <v>6.0467471249542007E-2</v>
      </c>
      <c r="AH523" s="28">
        <f>0.5*'Ducati Panigale 1199 data'!$C$8*'WLTP class 3 v5'!F523^2</f>
        <v>2.6813271604938276</v>
      </c>
      <c r="AI523" s="17">
        <f t="shared" si="291"/>
        <v>2.6813271604938277E-3</v>
      </c>
      <c r="AJ523" s="17" t="str">
        <f>IF(N523&lt;0, AI523, "0")</f>
        <v>0</v>
      </c>
      <c r="AK523" s="98">
        <f>AK522+AJ523</f>
        <v>928.96424228395074</v>
      </c>
      <c r="AL523" s="105">
        <f t="shared" si="292"/>
        <v>0.258045622856653</v>
      </c>
      <c r="AM523" s="98">
        <f>IF(N523 &gt; 0, AI523, )</f>
        <v>2.6813271604938277E-3</v>
      </c>
      <c r="AN523" s="98">
        <f t="shared" si="311"/>
        <v>2762.2859729938291</v>
      </c>
      <c r="AO523" s="98">
        <f t="shared" si="293"/>
        <v>0.76730165916495252</v>
      </c>
      <c r="AP523" s="27">
        <f t="shared" si="294"/>
        <v>0</v>
      </c>
      <c r="AQ523" s="27">
        <f t="shared" si="295"/>
        <v>0</v>
      </c>
      <c r="AR523" s="27">
        <f t="shared" si="296"/>
        <v>0</v>
      </c>
      <c r="AS523" s="27">
        <f t="shared" si="297"/>
        <v>0</v>
      </c>
      <c r="AT523" s="27">
        <f t="shared" ref="AT523:AU586" si="313">0.96*AS523</f>
        <v>0</v>
      </c>
      <c r="AU523" s="27">
        <f t="shared" si="313"/>
        <v>0</v>
      </c>
      <c r="AV523" s="27">
        <f t="shared" si="298"/>
        <v>0</v>
      </c>
      <c r="AW523" s="27">
        <f t="shared" si="299"/>
        <v>0</v>
      </c>
      <c r="AX523" s="27">
        <f t="shared" si="300"/>
        <v>0</v>
      </c>
      <c r="AY523" s="27">
        <f>AN523-AW523</f>
        <v>2762.2859729938291</v>
      </c>
      <c r="AZ523" s="110">
        <f t="shared" si="301"/>
        <v>0.76730165916495252</v>
      </c>
      <c r="BB523" s="65">
        <v>0</v>
      </c>
      <c r="BC523" s="83">
        <f t="shared" si="302"/>
        <v>0</v>
      </c>
      <c r="BD523" s="83">
        <f t="shared" si="303"/>
        <v>0</v>
      </c>
      <c r="BE523" s="83">
        <f t="shared" si="304"/>
        <v>0</v>
      </c>
      <c r="BF523" s="83">
        <f t="shared" si="305"/>
        <v>0</v>
      </c>
      <c r="BG523" s="83">
        <f t="shared" si="306"/>
        <v>0</v>
      </c>
    </row>
    <row r="524" spans="2:59">
      <c r="B524" s="9" t="s">
        <v>32</v>
      </c>
      <c r="C524" s="9">
        <v>513</v>
      </c>
      <c r="D524" s="9">
        <v>513</v>
      </c>
      <c r="E524" s="18">
        <v>2.5</v>
      </c>
      <c r="F524" s="66">
        <f t="shared" ref="F524:F587" si="314">(E524*1000)/3600</f>
        <v>0.69444444444444442</v>
      </c>
      <c r="G524" s="17">
        <f t="shared" si="307"/>
        <v>0.8472222222222221</v>
      </c>
      <c r="H524" s="17">
        <f t="shared" ref="H524:H587" si="315">($D525-0)/2</f>
        <v>257</v>
      </c>
      <c r="I524" s="28">
        <f>'Ducati Panigale 1199 data'!$C$8*G524</f>
        <v>235.52777777777774</v>
      </c>
      <c r="J524" s="28">
        <f>'Ducati Panigale 1199 data'!$C$8*'Ducati Panigale 1199 data'!$C$15*'Ducati Panigale 1199 data'!$C$10</f>
        <v>54.543600000000005</v>
      </c>
      <c r="K524" s="28">
        <f>(0.5*'Ducati Panigale 1199 data'!$C$12)*'Ducati Panigale 1199 data'!$C$14*'Ducati Panigale 1199 data'!$C$11*F524^2</f>
        <v>6.8232783564814825E-2</v>
      </c>
      <c r="L524" s="28">
        <f t="shared" ref="L524:L587" si="316">I524+J524+K524</f>
        <v>290.13961056134258</v>
      </c>
      <c r="M524" s="28">
        <f t="shared" si="312"/>
        <v>201.48584066759901</v>
      </c>
      <c r="N524" s="17">
        <f t="shared" ref="N524:N587" si="317">M524/1000</f>
        <v>0.201485840667599</v>
      </c>
      <c r="O524" s="105">
        <f t="shared" ref="O524:O587" si="318">IF(N524&lt;0,N524,)</f>
        <v>0</v>
      </c>
      <c r="P524" s="105">
        <f t="shared" ref="P524:P587" si="319">-O524</f>
        <v>0</v>
      </c>
      <c r="Q524" s="105">
        <f t="shared" si="308"/>
        <v>85.505790359998755</v>
      </c>
      <c r="R524" s="27">
        <f t="shared" ref="R524:R587" si="320">Q524/3600</f>
        <v>2.3751608433332988E-2</v>
      </c>
      <c r="S524" s="98">
        <f t="shared" ref="S524:S587" si="321">IF(N524&gt;0,N524,)</f>
        <v>0.201485840667599</v>
      </c>
      <c r="T524" s="17">
        <f t="shared" si="309"/>
        <v>282.7721544320425</v>
      </c>
      <c r="U524" s="17">
        <f t="shared" ref="U524:U587" si="322">T524/3600</f>
        <v>7.8547820675567356E-2</v>
      </c>
      <c r="V524" s="17">
        <f t="shared" ref="V524:V587" si="323">0.95*Q524</f>
        <v>81.230500841998818</v>
      </c>
      <c r="W524" s="17">
        <f t="shared" ref="W524:X587" si="324">0.96*V524</f>
        <v>77.981280808318857</v>
      </c>
      <c r="X524" s="17">
        <f t="shared" si="324"/>
        <v>74.862029575986099</v>
      </c>
      <c r="Y524" s="17">
        <f t="shared" ref="Y524:Y587" si="325">0.99*X524</f>
        <v>74.113409280226236</v>
      </c>
      <c r="Z524" s="17">
        <f>Y524/3600</f>
        <v>2.0587058133396178E-2</v>
      </c>
      <c r="AA524" s="17">
        <f>0.96*Y524</f>
        <v>71.148872909017186</v>
      </c>
      <c r="AB524" s="17">
        <f t="shared" ref="AB524:AB587" si="326">0.96*AA524</f>
        <v>68.302917992656489</v>
      </c>
      <c r="AC524" s="17">
        <f t="shared" ref="AC524:AC587" si="327">0.95*AB524</f>
        <v>64.887772093023656</v>
      </c>
      <c r="AD524" s="17">
        <f t="shared" ref="AD524:AD587" si="328">AC524</f>
        <v>64.887772093023656</v>
      </c>
      <c r="AE524" s="17">
        <f t="shared" si="310"/>
        <v>1.8024381136951016E-2</v>
      </c>
      <c r="AF524" s="17">
        <f>T524-AD524</f>
        <v>217.88438233901883</v>
      </c>
      <c r="AG524" s="17">
        <f t="shared" ref="AG524:AG587" si="329">AF524/3600</f>
        <v>6.0523439538616344E-2</v>
      </c>
      <c r="AH524" s="28">
        <f>0.5*'Ducati Panigale 1199 data'!$C$8*'WLTP class 3 v5'!F524^2</f>
        <v>67.03317901234567</v>
      </c>
      <c r="AI524" s="17">
        <f t="shared" ref="AI524:AI587" si="330">AH524/1000</f>
        <v>6.7033179012345664E-2</v>
      </c>
      <c r="AJ524" s="17" t="str">
        <f>IF(N524&lt;0, AI524, "0")</f>
        <v>0</v>
      </c>
      <c r="AK524" s="98">
        <f>AK523+AJ524</f>
        <v>928.96424228395074</v>
      </c>
      <c r="AL524" s="105">
        <f t="shared" ref="AL524:AL587" si="331">AK524/3600</f>
        <v>0.258045622856653</v>
      </c>
      <c r="AM524" s="98">
        <f>IF(N524 &gt; 0, AI524, )</f>
        <v>6.7033179012345664E-2</v>
      </c>
      <c r="AN524" s="98">
        <f t="shared" si="311"/>
        <v>2762.3530061728416</v>
      </c>
      <c r="AO524" s="98">
        <f t="shared" ref="AO524:AO587" si="332">AN524/3600</f>
        <v>0.76732027949245596</v>
      </c>
      <c r="AP524" s="27">
        <f t="shared" ref="AP524:AP587" si="333">0.95*AJ524</f>
        <v>0</v>
      </c>
      <c r="AQ524" s="27">
        <f t="shared" ref="AQ524:AQ587" si="334">0.96*AP524</f>
        <v>0</v>
      </c>
      <c r="AR524" s="27">
        <f t="shared" ref="AR524:AR587" si="335">0.96*AQ524</f>
        <v>0</v>
      </c>
      <c r="AS524" s="27">
        <f t="shared" ref="AS524:AS587" si="336">0.99*AR524</f>
        <v>0</v>
      </c>
      <c r="AT524" s="27">
        <f t="shared" si="313"/>
        <v>0</v>
      </c>
      <c r="AU524" s="27">
        <f t="shared" si="313"/>
        <v>0</v>
      </c>
      <c r="AV524" s="27">
        <f t="shared" ref="AV524:AV587" si="337">0.95*AU524</f>
        <v>0</v>
      </c>
      <c r="AW524" s="27">
        <f t="shared" ref="AW524:AW587" si="338">AV524</f>
        <v>0</v>
      </c>
      <c r="AX524" s="27">
        <f t="shared" ref="AX524:AX587" si="339">AW524/3600</f>
        <v>0</v>
      </c>
      <c r="AY524" s="27">
        <f>AN524-AW524</f>
        <v>2762.3530061728416</v>
      </c>
      <c r="AZ524" s="110">
        <f t="shared" ref="AZ524:AZ587" si="340">AY524/3600</f>
        <v>0.76732027949245596</v>
      </c>
      <c r="BB524" s="65">
        <v>0</v>
      </c>
      <c r="BC524" s="83">
        <f t="shared" ref="BC524:BC587" si="341">0.9*BB524</f>
        <v>0</v>
      </c>
      <c r="BD524" s="83">
        <f t="shared" ref="BD524:BD587" si="342">0.95*BC524</f>
        <v>0</v>
      </c>
      <c r="BE524" s="83">
        <f t="shared" ref="BE524:BE587" si="343">0.96*BD524</f>
        <v>0</v>
      </c>
      <c r="BF524" s="83">
        <f t="shared" ref="BF524:BF587" si="344">0.94*BE524</f>
        <v>0</v>
      </c>
      <c r="BG524" s="83">
        <f t="shared" ref="BG524:BG587" si="345">BF524</f>
        <v>0</v>
      </c>
    </row>
    <row r="525" spans="2:59">
      <c r="B525" s="9" t="s">
        <v>32</v>
      </c>
      <c r="C525" s="9">
        <v>514</v>
      </c>
      <c r="D525" s="9">
        <v>514</v>
      </c>
      <c r="E525" s="18">
        <v>6.6</v>
      </c>
      <c r="F525" s="66">
        <f t="shared" si="314"/>
        <v>1.8333333333333333</v>
      </c>
      <c r="G525" s="17">
        <f t="shared" ref="G525:G588" si="346">($E526-$E524)/2/3.6</f>
        <v>1.2916666666666667</v>
      </c>
      <c r="H525" s="17">
        <f t="shared" si="315"/>
        <v>257.5</v>
      </c>
      <c r="I525" s="28">
        <f>'Ducati Panigale 1199 data'!$C$8*G525</f>
        <v>359.08333333333337</v>
      </c>
      <c r="J525" s="28">
        <f>'Ducati Panigale 1199 data'!$C$8*'Ducati Panigale 1199 data'!$C$15*'Ducati Panigale 1199 data'!$C$10</f>
        <v>54.543600000000005</v>
      </c>
      <c r="K525" s="28">
        <f>(0.5*'Ducati Panigale 1199 data'!$C$12)*'Ducati Panigale 1199 data'!$C$14*'Ducati Panigale 1199 data'!$C$11*F525^2</f>
        <v>0.47555520833333331</v>
      </c>
      <c r="L525" s="28">
        <f t="shared" si="316"/>
        <v>414.10248854166673</v>
      </c>
      <c r="M525" s="28">
        <f t="shared" si="312"/>
        <v>759.18789565972236</v>
      </c>
      <c r="N525" s="17">
        <f t="shared" si="317"/>
        <v>0.75918789565972233</v>
      </c>
      <c r="O525" s="105">
        <f t="shared" si="318"/>
        <v>0</v>
      </c>
      <c r="P525" s="105">
        <f t="shared" si="319"/>
        <v>0</v>
      </c>
      <c r="Q525" s="105">
        <f t="shared" ref="Q525:Q588" si="347">P525+Q524</f>
        <v>85.505790359998755</v>
      </c>
      <c r="R525" s="27">
        <f t="shared" si="320"/>
        <v>2.3751608433332988E-2</v>
      </c>
      <c r="S525" s="98">
        <f t="shared" si="321"/>
        <v>0.75918789565972233</v>
      </c>
      <c r="T525" s="17">
        <f t="shared" ref="T525:T588" si="348">S525+T524</f>
        <v>283.53134232770225</v>
      </c>
      <c r="U525" s="17">
        <f t="shared" si="322"/>
        <v>7.8758706202139511E-2</v>
      </c>
      <c r="V525" s="17">
        <f t="shared" si="323"/>
        <v>81.230500841998818</v>
      </c>
      <c r="W525" s="17">
        <f t="shared" si="324"/>
        <v>77.981280808318857</v>
      </c>
      <c r="X525" s="17">
        <f t="shared" si="324"/>
        <v>74.862029575986099</v>
      </c>
      <c r="Y525" s="17">
        <f t="shared" si="325"/>
        <v>74.113409280226236</v>
      </c>
      <c r="Z525" s="17">
        <f>Y525/3600</f>
        <v>2.0587058133396178E-2</v>
      </c>
      <c r="AA525" s="17">
        <f>0.96*Y525</f>
        <v>71.148872909017186</v>
      </c>
      <c r="AB525" s="17">
        <f t="shared" si="326"/>
        <v>68.302917992656489</v>
      </c>
      <c r="AC525" s="17">
        <f t="shared" si="327"/>
        <v>64.887772093023656</v>
      </c>
      <c r="AD525" s="17">
        <f t="shared" si="328"/>
        <v>64.887772093023656</v>
      </c>
      <c r="AE525" s="17">
        <f t="shared" ref="AE525:AE588" si="349">AD525/3600</f>
        <v>1.8024381136951016E-2</v>
      </c>
      <c r="AF525" s="17">
        <f>T525-AD525</f>
        <v>218.64357023467858</v>
      </c>
      <c r="AG525" s="17">
        <f t="shared" si="329"/>
        <v>6.0734325065188492E-2</v>
      </c>
      <c r="AH525" s="28">
        <f>0.5*'Ducati Panigale 1199 data'!$C$8*'WLTP class 3 v5'!F525^2</f>
        <v>467.1944444444444</v>
      </c>
      <c r="AI525" s="17">
        <f t="shared" si="330"/>
        <v>0.46719444444444441</v>
      </c>
      <c r="AJ525" s="17" t="str">
        <f>IF(N525&lt;0, AI525, "0")</f>
        <v>0</v>
      </c>
      <c r="AK525" s="98">
        <f>AK524+AJ525</f>
        <v>928.96424228395074</v>
      </c>
      <c r="AL525" s="105">
        <f t="shared" si="331"/>
        <v>0.258045622856653</v>
      </c>
      <c r="AM525" s="98">
        <f>IF(N525 &gt; 0, AI525, )</f>
        <v>0.46719444444444441</v>
      </c>
      <c r="AN525" s="98">
        <f t="shared" ref="AN525:AN588" si="350">AM525+AN524</f>
        <v>2762.820200617286</v>
      </c>
      <c r="AO525" s="98">
        <f t="shared" si="332"/>
        <v>0.76745005572702385</v>
      </c>
      <c r="AP525" s="27">
        <f t="shared" si="333"/>
        <v>0</v>
      </c>
      <c r="AQ525" s="27">
        <f t="shared" si="334"/>
        <v>0</v>
      </c>
      <c r="AR525" s="27">
        <f t="shared" si="335"/>
        <v>0</v>
      </c>
      <c r="AS525" s="27">
        <f t="shared" si="336"/>
        <v>0</v>
      </c>
      <c r="AT525" s="27">
        <f t="shared" si="313"/>
        <v>0</v>
      </c>
      <c r="AU525" s="27">
        <f t="shared" si="313"/>
        <v>0</v>
      </c>
      <c r="AV525" s="27">
        <f t="shared" si="337"/>
        <v>0</v>
      </c>
      <c r="AW525" s="27">
        <f t="shared" si="338"/>
        <v>0</v>
      </c>
      <c r="AX525" s="27">
        <f t="shared" si="339"/>
        <v>0</v>
      </c>
      <c r="AY525" s="27">
        <f>AN525-AW525</f>
        <v>2762.820200617286</v>
      </c>
      <c r="AZ525" s="110">
        <f t="shared" si="340"/>
        <v>0.76745005572702385</v>
      </c>
      <c r="BB525" s="65">
        <v>0</v>
      </c>
      <c r="BC525" s="83">
        <f t="shared" si="341"/>
        <v>0</v>
      </c>
      <c r="BD525" s="83">
        <f t="shared" si="342"/>
        <v>0</v>
      </c>
      <c r="BE525" s="83">
        <f t="shared" si="343"/>
        <v>0</v>
      </c>
      <c r="BF525" s="83">
        <f t="shared" si="344"/>
        <v>0</v>
      </c>
      <c r="BG525" s="83">
        <f t="shared" si="345"/>
        <v>0</v>
      </c>
    </row>
    <row r="526" spans="2:59">
      <c r="B526" s="9" t="s">
        <v>32</v>
      </c>
      <c r="C526" s="9">
        <v>515</v>
      </c>
      <c r="D526" s="9">
        <v>515</v>
      </c>
      <c r="E526" s="18">
        <v>11.8</v>
      </c>
      <c r="F526" s="66">
        <f t="shared" si="314"/>
        <v>3.2777777777777777</v>
      </c>
      <c r="G526" s="17">
        <f t="shared" si="346"/>
        <v>1.4166666666666667</v>
      </c>
      <c r="H526" s="17">
        <f t="shared" si="315"/>
        <v>258</v>
      </c>
      <c r="I526" s="28">
        <f>'Ducati Panigale 1199 data'!$C$8*G526</f>
        <v>393.83333333333337</v>
      </c>
      <c r="J526" s="28">
        <f>'Ducati Panigale 1199 data'!$C$8*'Ducati Panigale 1199 data'!$C$15*'Ducati Panigale 1199 data'!$C$10</f>
        <v>54.543600000000005</v>
      </c>
      <c r="K526" s="28">
        <f>(0.5*'Ducati Panigale 1199 data'!$C$12)*'Ducati Panigale 1199 data'!$C$14*'Ducati Panigale 1199 data'!$C$11*F526^2</f>
        <v>1.5201172453703704</v>
      </c>
      <c r="L526" s="28">
        <f t="shared" si="316"/>
        <v>449.89705057870378</v>
      </c>
      <c r="M526" s="28">
        <f t="shared" si="312"/>
        <v>1474.6625546746402</v>
      </c>
      <c r="N526" s="17">
        <f t="shared" si="317"/>
        <v>1.4746625546746401</v>
      </c>
      <c r="O526" s="105">
        <f t="shared" si="318"/>
        <v>0</v>
      </c>
      <c r="P526" s="105">
        <f t="shared" si="319"/>
        <v>0</v>
      </c>
      <c r="Q526" s="105">
        <f t="shared" si="347"/>
        <v>85.505790359998755</v>
      </c>
      <c r="R526" s="27">
        <f t="shared" si="320"/>
        <v>2.3751608433332988E-2</v>
      </c>
      <c r="S526" s="98">
        <f t="shared" si="321"/>
        <v>1.4746625546746401</v>
      </c>
      <c r="T526" s="17">
        <f t="shared" si="348"/>
        <v>285.00600488237689</v>
      </c>
      <c r="U526" s="17">
        <f t="shared" si="322"/>
        <v>7.9168334689549133E-2</v>
      </c>
      <c r="V526" s="17">
        <f t="shared" si="323"/>
        <v>81.230500841998818</v>
      </c>
      <c r="W526" s="17">
        <f t="shared" si="324"/>
        <v>77.981280808318857</v>
      </c>
      <c r="X526" s="17">
        <f t="shared" si="324"/>
        <v>74.862029575986099</v>
      </c>
      <c r="Y526" s="17">
        <f t="shared" si="325"/>
        <v>74.113409280226236</v>
      </c>
      <c r="Z526" s="17">
        <f>Y526/3600</f>
        <v>2.0587058133396178E-2</v>
      </c>
      <c r="AA526" s="17">
        <f>0.96*Y526</f>
        <v>71.148872909017186</v>
      </c>
      <c r="AB526" s="17">
        <f t="shared" si="326"/>
        <v>68.302917992656489</v>
      </c>
      <c r="AC526" s="17">
        <f t="shared" si="327"/>
        <v>64.887772093023656</v>
      </c>
      <c r="AD526" s="17">
        <f t="shared" si="328"/>
        <v>64.887772093023656</v>
      </c>
      <c r="AE526" s="17">
        <f t="shared" si="349"/>
        <v>1.8024381136951016E-2</v>
      </c>
      <c r="AF526" s="17">
        <f>T526-AD526</f>
        <v>220.11823278935321</v>
      </c>
      <c r="AG526" s="17">
        <f t="shared" si="329"/>
        <v>6.1143953552598114E-2</v>
      </c>
      <c r="AH526" s="28">
        <f>0.5*'Ducati Panigale 1199 data'!$C$8*'WLTP class 3 v5'!F526^2</f>
        <v>1493.3919753086418</v>
      </c>
      <c r="AI526" s="17">
        <f t="shared" si="330"/>
        <v>1.4933919753086418</v>
      </c>
      <c r="AJ526" s="17" t="str">
        <f>IF(N526&lt;0, AI526, "0")</f>
        <v>0</v>
      </c>
      <c r="AK526" s="98">
        <f>AK525+AJ526</f>
        <v>928.96424228395074</v>
      </c>
      <c r="AL526" s="105">
        <f t="shared" si="331"/>
        <v>0.258045622856653</v>
      </c>
      <c r="AM526" s="98">
        <f>IF(N526 &gt; 0, AI526, )</f>
        <v>1.4933919753086418</v>
      </c>
      <c r="AN526" s="98">
        <f t="shared" si="350"/>
        <v>2764.3135925925944</v>
      </c>
      <c r="AO526" s="98">
        <f t="shared" si="332"/>
        <v>0.76786488683127618</v>
      </c>
      <c r="AP526" s="27">
        <f t="shared" si="333"/>
        <v>0</v>
      </c>
      <c r="AQ526" s="27">
        <f t="shared" si="334"/>
        <v>0</v>
      </c>
      <c r="AR526" s="27">
        <f t="shared" si="335"/>
        <v>0</v>
      </c>
      <c r="AS526" s="27">
        <f t="shared" si="336"/>
        <v>0</v>
      </c>
      <c r="AT526" s="27">
        <f t="shared" si="313"/>
        <v>0</v>
      </c>
      <c r="AU526" s="27">
        <f t="shared" si="313"/>
        <v>0</v>
      </c>
      <c r="AV526" s="27">
        <f t="shared" si="337"/>
        <v>0</v>
      </c>
      <c r="AW526" s="27">
        <f t="shared" si="338"/>
        <v>0</v>
      </c>
      <c r="AX526" s="27">
        <f t="shared" si="339"/>
        <v>0</v>
      </c>
      <c r="AY526" s="27">
        <f>AN526-AW526</f>
        <v>2764.3135925925944</v>
      </c>
      <c r="AZ526" s="110">
        <f t="shared" si="340"/>
        <v>0.76786488683127618</v>
      </c>
      <c r="BB526" s="65">
        <v>0</v>
      </c>
      <c r="BC526" s="83">
        <f t="shared" si="341"/>
        <v>0</v>
      </c>
      <c r="BD526" s="83">
        <f t="shared" si="342"/>
        <v>0</v>
      </c>
      <c r="BE526" s="83">
        <f t="shared" si="343"/>
        <v>0</v>
      </c>
      <c r="BF526" s="83">
        <f t="shared" si="344"/>
        <v>0</v>
      </c>
      <c r="BG526" s="83">
        <f t="shared" si="345"/>
        <v>0</v>
      </c>
    </row>
    <row r="527" spans="2:59">
      <c r="B527" s="9" t="s">
        <v>32</v>
      </c>
      <c r="C527" s="9">
        <v>516</v>
      </c>
      <c r="D527" s="9">
        <v>516</v>
      </c>
      <c r="E527" s="18">
        <v>16.8</v>
      </c>
      <c r="F527" s="66">
        <f t="shared" si="314"/>
        <v>4.666666666666667</v>
      </c>
      <c r="G527" s="17">
        <f t="shared" si="346"/>
        <v>1.2083333333333333</v>
      </c>
      <c r="H527" s="17">
        <f t="shared" si="315"/>
        <v>258.5</v>
      </c>
      <c r="I527" s="28">
        <f>'Ducati Panigale 1199 data'!$C$8*G527</f>
        <v>335.91666666666663</v>
      </c>
      <c r="J527" s="28">
        <f>'Ducati Panigale 1199 data'!$C$8*'Ducati Panigale 1199 data'!$C$15*'Ducati Panigale 1199 data'!$C$10</f>
        <v>54.543600000000005</v>
      </c>
      <c r="K527" s="28">
        <f>(0.5*'Ducati Panigale 1199 data'!$C$12)*'Ducati Panigale 1199 data'!$C$14*'Ducati Panigale 1199 data'!$C$11*F527^2</f>
        <v>3.0812833333333343</v>
      </c>
      <c r="L527" s="28">
        <f t="shared" si="316"/>
        <v>393.54154999999997</v>
      </c>
      <c r="M527" s="28">
        <f t="shared" si="312"/>
        <v>1836.5272333333332</v>
      </c>
      <c r="N527" s="17">
        <f t="shared" si="317"/>
        <v>1.8365272333333333</v>
      </c>
      <c r="O527" s="105">
        <f t="shared" si="318"/>
        <v>0</v>
      </c>
      <c r="P527" s="105">
        <f t="shared" si="319"/>
        <v>0</v>
      </c>
      <c r="Q527" s="105">
        <f t="shared" si="347"/>
        <v>85.505790359998755</v>
      </c>
      <c r="R527" s="27">
        <f t="shared" si="320"/>
        <v>2.3751608433332988E-2</v>
      </c>
      <c r="S527" s="98">
        <f t="shared" si="321"/>
        <v>1.8365272333333333</v>
      </c>
      <c r="T527" s="17">
        <f t="shared" si="348"/>
        <v>286.84253211571024</v>
      </c>
      <c r="U527" s="17">
        <f t="shared" si="322"/>
        <v>7.9678481143252849E-2</v>
      </c>
      <c r="V527" s="17">
        <f t="shared" si="323"/>
        <v>81.230500841998818</v>
      </c>
      <c r="W527" s="17">
        <f t="shared" si="324"/>
        <v>77.981280808318857</v>
      </c>
      <c r="X527" s="17">
        <f t="shared" si="324"/>
        <v>74.862029575986099</v>
      </c>
      <c r="Y527" s="17">
        <f t="shared" si="325"/>
        <v>74.113409280226236</v>
      </c>
      <c r="Z527" s="17">
        <f>Y527/3600</f>
        <v>2.0587058133396178E-2</v>
      </c>
      <c r="AA527" s="17">
        <f>0.96*Y527</f>
        <v>71.148872909017186</v>
      </c>
      <c r="AB527" s="17">
        <f t="shared" si="326"/>
        <v>68.302917992656489</v>
      </c>
      <c r="AC527" s="17">
        <f t="shared" si="327"/>
        <v>64.887772093023656</v>
      </c>
      <c r="AD527" s="17">
        <f t="shared" si="328"/>
        <v>64.887772093023656</v>
      </c>
      <c r="AE527" s="17">
        <f t="shared" si="349"/>
        <v>1.8024381136951016E-2</v>
      </c>
      <c r="AF527" s="17">
        <f>T527-AD527</f>
        <v>221.95476002268657</v>
      </c>
      <c r="AG527" s="17">
        <f t="shared" si="329"/>
        <v>6.1654100006301824E-2</v>
      </c>
      <c r="AH527" s="28">
        <f>0.5*'Ducati Panigale 1199 data'!$C$8*'WLTP class 3 v5'!F527^2</f>
        <v>3027.1111111111118</v>
      </c>
      <c r="AI527" s="17">
        <f t="shared" si="330"/>
        <v>3.027111111111112</v>
      </c>
      <c r="AJ527" s="17" t="str">
        <f>IF(N527&lt;0, AI527, "0")</f>
        <v>0</v>
      </c>
      <c r="AK527" s="98">
        <f>AK526+AJ527</f>
        <v>928.96424228395074</v>
      </c>
      <c r="AL527" s="105">
        <f t="shared" si="331"/>
        <v>0.258045622856653</v>
      </c>
      <c r="AM527" s="98">
        <f>IF(N527 &gt; 0, AI527, )</f>
        <v>3.027111111111112</v>
      </c>
      <c r="AN527" s="98">
        <f t="shared" si="350"/>
        <v>2767.3407037037055</v>
      </c>
      <c r="AO527" s="98">
        <f t="shared" si="332"/>
        <v>0.76870575102880712</v>
      </c>
      <c r="AP527" s="27">
        <f t="shared" si="333"/>
        <v>0</v>
      </c>
      <c r="AQ527" s="27">
        <f t="shared" si="334"/>
        <v>0</v>
      </c>
      <c r="AR527" s="27">
        <f t="shared" si="335"/>
        <v>0</v>
      </c>
      <c r="AS527" s="27">
        <f t="shared" si="336"/>
        <v>0</v>
      </c>
      <c r="AT527" s="27">
        <f t="shared" si="313"/>
        <v>0</v>
      </c>
      <c r="AU527" s="27">
        <f t="shared" si="313"/>
        <v>0</v>
      </c>
      <c r="AV527" s="27">
        <f t="shared" si="337"/>
        <v>0</v>
      </c>
      <c r="AW527" s="27">
        <f t="shared" si="338"/>
        <v>0</v>
      </c>
      <c r="AX527" s="27">
        <f t="shared" si="339"/>
        <v>0</v>
      </c>
      <c r="AY527" s="27">
        <f>AN527-AW527</f>
        <v>2767.3407037037055</v>
      </c>
      <c r="AZ527" s="110">
        <f t="shared" si="340"/>
        <v>0.76870575102880712</v>
      </c>
      <c r="BB527" s="65">
        <v>0</v>
      </c>
      <c r="BC527" s="83">
        <f t="shared" si="341"/>
        <v>0</v>
      </c>
      <c r="BD527" s="83">
        <f t="shared" si="342"/>
        <v>0</v>
      </c>
      <c r="BE527" s="83">
        <f t="shared" si="343"/>
        <v>0</v>
      </c>
      <c r="BF527" s="83">
        <f t="shared" si="344"/>
        <v>0</v>
      </c>
      <c r="BG527" s="83">
        <f t="shared" si="345"/>
        <v>0</v>
      </c>
    </row>
    <row r="528" spans="2:59">
      <c r="B528" s="9" t="s">
        <v>32</v>
      </c>
      <c r="C528" s="9">
        <v>517</v>
      </c>
      <c r="D528" s="9">
        <v>517</v>
      </c>
      <c r="E528" s="18">
        <v>20.5</v>
      </c>
      <c r="F528" s="66">
        <f t="shared" si="314"/>
        <v>5.6944444444444446</v>
      </c>
      <c r="G528" s="17">
        <f t="shared" si="346"/>
        <v>0.70833333333333304</v>
      </c>
      <c r="H528" s="17">
        <f t="shared" si="315"/>
        <v>259</v>
      </c>
      <c r="I528" s="28">
        <f>'Ducati Panigale 1199 data'!$C$8*G528</f>
        <v>196.91666666666657</v>
      </c>
      <c r="J528" s="28">
        <f>'Ducati Panigale 1199 data'!$C$8*'Ducati Panigale 1199 data'!$C$15*'Ducati Panigale 1199 data'!$C$10</f>
        <v>54.543600000000005</v>
      </c>
      <c r="K528" s="28">
        <f>(0.5*'Ducati Panigale 1199 data'!$C$12)*'Ducati Panigale 1199 data'!$C$14*'Ducati Panigale 1199 data'!$C$11*F528^2</f>
        <v>4.5879723668981498</v>
      </c>
      <c r="L528" s="28">
        <f t="shared" si="316"/>
        <v>256.0482390335647</v>
      </c>
      <c r="M528" s="28">
        <f t="shared" si="312"/>
        <v>1458.0524722744658</v>
      </c>
      <c r="N528" s="17">
        <f t="shared" si="317"/>
        <v>1.4580524722744659</v>
      </c>
      <c r="O528" s="105">
        <f t="shared" si="318"/>
        <v>0</v>
      </c>
      <c r="P528" s="105">
        <f t="shared" si="319"/>
        <v>0</v>
      </c>
      <c r="Q528" s="105">
        <f t="shared" si="347"/>
        <v>85.505790359998755</v>
      </c>
      <c r="R528" s="27">
        <f t="shared" si="320"/>
        <v>2.3751608433332988E-2</v>
      </c>
      <c r="S528" s="98">
        <f t="shared" si="321"/>
        <v>1.4580524722744659</v>
      </c>
      <c r="T528" s="17">
        <f t="shared" si="348"/>
        <v>288.3005845879847</v>
      </c>
      <c r="U528" s="17">
        <f t="shared" si="322"/>
        <v>8.0083495718884637E-2</v>
      </c>
      <c r="V528" s="17">
        <f t="shared" si="323"/>
        <v>81.230500841998818</v>
      </c>
      <c r="W528" s="17">
        <f t="shared" si="324"/>
        <v>77.981280808318857</v>
      </c>
      <c r="X528" s="17">
        <f t="shared" si="324"/>
        <v>74.862029575986099</v>
      </c>
      <c r="Y528" s="17">
        <f t="shared" si="325"/>
        <v>74.113409280226236</v>
      </c>
      <c r="Z528" s="17">
        <f>Y528/3600</f>
        <v>2.0587058133396178E-2</v>
      </c>
      <c r="AA528" s="17">
        <f>0.96*Y528</f>
        <v>71.148872909017186</v>
      </c>
      <c r="AB528" s="17">
        <f t="shared" si="326"/>
        <v>68.302917992656489</v>
      </c>
      <c r="AC528" s="17">
        <f t="shared" si="327"/>
        <v>64.887772093023656</v>
      </c>
      <c r="AD528" s="17">
        <f t="shared" si="328"/>
        <v>64.887772093023656</v>
      </c>
      <c r="AE528" s="17">
        <f t="shared" si="349"/>
        <v>1.8024381136951016E-2</v>
      </c>
      <c r="AF528" s="17">
        <f>T528-AD528</f>
        <v>223.41281249496103</v>
      </c>
      <c r="AG528" s="17">
        <f t="shared" si="329"/>
        <v>6.2059114581933618E-2</v>
      </c>
      <c r="AH528" s="28">
        <f>0.5*'Ducati Panigale 1199 data'!$C$8*'WLTP class 3 v5'!F528^2</f>
        <v>4507.3109567901247</v>
      </c>
      <c r="AI528" s="17">
        <f t="shared" si="330"/>
        <v>4.5073109567901248</v>
      </c>
      <c r="AJ528" s="17" t="str">
        <f>IF(N528&lt;0, AI528, "0")</f>
        <v>0</v>
      </c>
      <c r="AK528" s="98">
        <f>AK527+AJ528</f>
        <v>928.96424228395074</v>
      </c>
      <c r="AL528" s="105">
        <f t="shared" si="331"/>
        <v>0.258045622856653</v>
      </c>
      <c r="AM528" s="98">
        <f>IF(N528 &gt; 0, AI528, )</f>
        <v>4.5073109567901248</v>
      </c>
      <c r="AN528" s="98">
        <f t="shared" si="350"/>
        <v>2771.8480146604957</v>
      </c>
      <c r="AO528" s="98">
        <f t="shared" si="332"/>
        <v>0.76995778185013763</v>
      </c>
      <c r="AP528" s="27">
        <f t="shared" si="333"/>
        <v>0</v>
      </c>
      <c r="AQ528" s="27">
        <f t="shared" si="334"/>
        <v>0</v>
      </c>
      <c r="AR528" s="27">
        <f t="shared" si="335"/>
        <v>0</v>
      </c>
      <c r="AS528" s="27">
        <f t="shared" si="336"/>
        <v>0</v>
      </c>
      <c r="AT528" s="27">
        <f t="shared" si="313"/>
        <v>0</v>
      </c>
      <c r="AU528" s="27">
        <f t="shared" si="313"/>
        <v>0</v>
      </c>
      <c r="AV528" s="27">
        <f t="shared" si="337"/>
        <v>0</v>
      </c>
      <c r="AW528" s="27">
        <f t="shared" si="338"/>
        <v>0</v>
      </c>
      <c r="AX528" s="27">
        <f t="shared" si="339"/>
        <v>0</v>
      </c>
      <c r="AY528" s="27">
        <f>AN528-AW528</f>
        <v>2771.8480146604957</v>
      </c>
      <c r="AZ528" s="110">
        <f t="shared" si="340"/>
        <v>0.76995778185013763</v>
      </c>
      <c r="BB528" s="65">
        <v>0</v>
      </c>
      <c r="BC528" s="83">
        <f t="shared" si="341"/>
        <v>0</v>
      </c>
      <c r="BD528" s="83">
        <f t="shared" si="342"/>
        <v>0</v>
      </c>
      <c r="BE528" s="83">
        <f t="shared" si="343"/>
        <v>0</v>
      </c>
      <c r="BF528" s="83">
        <f t="shared" si="344"/>
        <v>0</v>
      </c>
      <c r="BG528" s="83">
        <f t="shared" si="345"/>
        <v>0</v>
      </c>
    </row>
    <row r="529" spans="2:59">
      <c r="B529" s="9" t="s">
        <v>32</v>
      </c>
      <c r="C529" s="9">
        <v>518</v>
      </c>
      <c r="D529" s="9">
        <v>518</v>
      </c>
      <c r="E529" s="18">
        <v>21.9</v>
      </c>
      <c r="F529" s="66">
        <f t="shared" si="314"/>
        <v>6.083333333333333</v>
      </c>
      <c r="G529" s="17">
        <f t="shared" si="346"/>
        <v>0.19444444444444425</v>
      </c>
      <c r="H529" s="17">
        <f t="shared" si="315"/>
        <v>259.5</v>
      </c>
      <c r="I529" s="28">
        <f>'Ducati Panigale 1199 data'!$C$8*G529</f>
        <v>54.0555555555555</v>
      </c>
      <c r="J529" s="28">
        <f>'Ducati Panigale 1199 data'!$C$8*'Ducati Panigale 1199 data'!$C$15*'Ducati Panigale 1199 data'!$C$10</f>
        <v>54.543600000000005</v>
      </c>
      <c r="K529" s="28">
        <f>(0.5*'Ducati Panigale 1199 data'!$C$12)*'Ducati Panigale 1199 data'!$C$14*'Ducati Panigale 1199 data'!$C$11*F529^2</f>
        <v>5.236020052083334</v>
      </c>
      <c r="L529" s="28">
        <f t="shared" si="316"/>
        <v>113.83517560763885</v>
      </c>
      <c r="M529" s="28">
        <f t="shared" si="312"/>
        <v>692.49731827980293</v>
      </c>
      <c r="N529" s="17">
        <f t="shared" si="317"/>
        <v>0.69249731827980288</v>
      </c>
      <c r="O529" s="105">
        <f t="shared" si="318"/>
        <v>0</v>
      </c>
      <c r="P529" s="105">
        <f t="shared" si="319"/>
        <v>0</v>
      </c>
      <c r="Q529" s="105">
        <f t="shared" si="347"/>
        <v>85.505790359998755</v>
      </c>
      <c r="R529" s="27">
        <f t="shared" si="320"/>
        <v>2.3751608433332988E-2</v>
      </c>
      <c r="S529" s="98">
        <f t="shared" si="321"/>
        <v>0.69249731827980288</v>
      </c>
      <c r="T529" s="17">
        <f t="shared" si="348"/>
        <v>288.99308190626448</v>
      </c>
      <c r="U529" s="17">
        <f t="shared" si="322"/>
        <v>8.0275856085073469E-2</v>
      </c>
      <c r="V529" s="17">
        <f t="shared" si="323"/>
        <v>81.230500841998818</v>
      </c>
      <c r="W529" s="17">
        <f t="shared" si="324"/>
        <v>77.981280808318857</v>
      </c>
      <c r="X529" s="17">
        <f t="shared" si="324"/>
        <v>74.862029575986099</v>
      </c>
      <c r="Y529" s="17">
        <f t="shared" si="325"/>
        <v>74.113409280226236</v>
      </c>
      <c r="Z529" s="17">
        <f>Y529/3600</f>
        <v>2.0587058133396178E-2</v>
      </c>
      <c r="AA529" s="17">
        <f>0.96*Y529</f>
        <v>71.148872909017186</v>
      </c>
      <c r="AB529" s="17">
        <f t="shared" si="326"/>
        <v>68.302917992656489</v>
      </c>
      <c r="AC529" s="17">
        <f t="shared" si="327"/>
        <v>64.887772093023656</v>
      </c>
      <c r="AD529" s="17">
        <f t="shared" si="328"/>
        <v>64.887772093023656</v>
      </c>
      <c r="AE529" s="17">
        <f t="shared" si="349"/>
        <v>1.8024381136951016E-2</v>
      </c>
      <c r="AF529" s="17">
        <f>T529-AD529</f>
        <v>224.10530981324081</v>
      </c>
      <c r="AG529" s="17">
        <f t="shared" si="329"/>
        <v>6.225147494812245E-2</v>
      </c>
      <c r="AH529" s="28">
        <f>0.5*'Ducati Panigale 1199 data'!$C$8*'WLTP class 3 v5'!F529^2</f>
        <v>5143.9652777777774</v>
      </c>
      <c r="AI529" s="17">
        <f t="shared" si="330"/>
        <v>5.1439652777777773</v>
      </c>
      <c r="AJ529" s="17" t="str">
        <f>IF(N529&lt;0, AI529, "0")</f>
        <v>0</v>
      </c>
      <c r="AK529" s="98">
        <f>AK528+AJ529</f>
        <v>928.96424228395074</v>
      </c>
      <c r="AL529" s="105">
        <f t="shared" si="331"/>
        <v>0.258045622856653</v>
      </c>
      <c r="AM529" s="98">
        <f>IF(N529 &gt; 0, AI529, )</f>
        <v>5.1439652777777773</v>
      </c>
      <c r="AN529" s="98">
        <f t="shared" si="350"/>
        <v>2776.9919799382733</v>
      </c>
      <c r="AO529" s="98">
        <f t="shared" si="332"/>
        <v>0.77138666109396481</v>
      </c>
      <c r="AP529" s="27">
        <f t="shared" si="333"/>
        <v>0</v>
      </c>
      <c r="AQ529" s="27">
        <f t="shared" si="334"/>
        <v>0</v>
      </c>
      <c r="AR529" s="27">
        <f t="shared" si="335"/>
        <v>0</v>
      </c>
      <c r="AS529" s="27">
        <f t="shared" si="336"/>
        <v>0</v>
      </c>
      <c r="AT529" s="27">
        <f t="shared" si="313"/>
        <v>0</v>
      </c>
      <c r="AU529" s="27">
        <f t="shared" si="313"/>
        <v>0</v>
      </c>
      <c r="AV529" s="27">
        <f t="shared" si="337"/>
        <v>0</v>
      </c>
      <c r="AW529" s="27">
        <f t="shared" si="338"/>
        <v>0</v>
      </c>
      <c r="AX529" s="27">
        <f t="shared" si="339"/>
        <v>0</v>
      </c>
      <c r="AY529" s="27">
        <f>AN529-AW529</f>
        <v>2776.9919799382733</v>
      </c>
      <c r="AZ529" s="110">
        <f t="shared" si="340"/>
        <v>0.77138666109396481</v>
      </c>
      <c r="BB529" s="65">
        <v>0</v>
      </c>
      <c r="BC529" s="83">
        <f t="shared" si="341"/>
        <v>0</v>
      </c>
      <c r="BD529" s="83">
        <f t="shared" si="342"/>
        <v>0</v>
      </c>
      <c r="BE529" s="83">
        <f t="shared" si="343"/>
        <v>0</v>
      </c>
      <c r="BF529" s="83">
        <f t="shared" si="344"/>
        <v>0</v>
      </c>
      <c r="BG529" s="83">
        <f t="shared" si="345"/>
        <v>0</v>
      </c>
    </row>
    <row r="530" spans="2:59">
      <c r="B530" s="9" t="s">
        <v>32</v>
      </c>
      <c r="C530" s="9">
        <v>519</v>
      </c>
      <c r="D530" s="9">
        <v>519</v>
      </c>
      <c r="E530" s="18">
        <v>21.9</v>
      </c>
      <c r="F530" s="66">
        <f t="shared" si="314"/>
        <v>6.083333333333333</v>
      </c>
      <c r="G530" s="17">
        <f t="shared" si="346"/>
        <v>-8.3333333333333037E-2</v>
      </c>
      <c r="H530" s="17">
        <f t="shared" si="315"/>
        <v>260</v>
      </c>
      <c r="I530" s="28">
        <f>'Ducati Panigale 1199 data'!$C$8*G530</f>
        <v>-23.166666666666586</v>
      </c>
      <c r="J530" s="28">
        <f>'Ducati Panigale 1199 data'!$C$8*'Ducati Panigale 1199 data'!$C$15*'Ducati Panigale 1199 data'!$C$10</f>
        <v>54.543600000000005</v>
      </c>
      <c r="K530" s="28">
        <f>(0.5*'Ducati Panigale 1199 data'!$C$12)*'Ducati Panigale 1199 data'!$C$14*'Ducati Panigale 1199 data'!$C$11*F530^2</f>
        <v>5.236020052083334</v>
      </c>
      <c r="L530" s="28">
        <f t="shared" si="316"/>
        <v>36.612953385416752</v>
      </c>
      <c r="M530" s="28">
        <f t="shared" si="312"/>
        <v>222.72879976128522</v>
      </c>
      <c r="N530" s="17">
        <f t="shared" si="317"/>
        <v>0.22272879976128521</v>
      </c>
      <c r="O530" s="105">
        <f t="shared" si="318"/>
        <v>0</v>
      </c>
      <c r="P530" s="105">
        <f t="shared" si="319"/>
        <v>0</v>
      </c>
      <c r="Q530" s="105">
        <f t="shared" si="347"/>
        <v>85.505790359998755</v>
      </c>
      <c r="R530" s="27">
        <f t="shared" si="320"/>
        <v>2.3751608433332988E-2</v>
      </c>
      <c r="S530" s="98">
        <f t="shared" si="321"/>
        <v>0.22272879976128521</v>
      </c>
      <c r="T530" s="17">
        <f t="shared" si="348"/>
        <v>289.21581070602576</v>
      </c>
      <c r="U530" s="17">
        <f t="shared" si="322"/>
        <v>8.0337725196118273E-2</v>
      </c>
      <c r="V530" s="17">
        <f t="shared" si="323"/>
        <v>81.230500841998818</v>
      </c>
      <c r="W530" s="17">
        <f t="shared" si="324"/>
        <v>77.981280808318857</v>
      </c>
      <c r="X530" s="17">
        <f t="shared" si="324"/>
        <v>74.862029575986099</v>
      </c>
      <c r="Y530" s="17">
        <f t="shared" si="325"/>
        <v>74.113409280226236</v>
      </c>
      <c r="Z530" s="17">
        <f>Y530/3600</f>
        <v>2.0587058133396178E-2</v>
      </c>
      <c r="AA530" s="17">
        <f>0.96*Y530</f>
        <v>71.148872909017186</v>
      </c>
      <c r="AB530" s="17">
        <f t="shared" si="326"/>
        <v>68.302917992656489</v>
      </c>
      <c r="AC530" s="17">
        <f t="shared" si="327"/>
        <v>64.887772093023656</v>
      </c>
      <c r="AD530" s="17">
        <f t="shared" si="328"/>
        <v>64.887772093023656</v>
      </c>
      <c r="AE530" s="17">
        <f t="shared" si="349"/>
        <v>1.8024381136951016E-2</v>
      </c>
      <c r="AF530" s="17">
        <f>T530-AD530</f>
        <v>224.32803861300209</v>
      </c>
      <c r="AG530" s="17">
        <f t="shared" si="329"/>
        <v>6.2313344059167247E-2</v>
      </c>
      <c r="AH530" s="28">
        <f>0.5*'Ducati Panigale 1199 data'!$C$8*'WLTP class 3 v5'!F530^2</f>
        <v>5143.9652777777774</v>
      </c>
      <c r="AI530" s="17">
        <f t="shared" si="330"/>
        <v>5.1439652777777773</v>
      </c>
      <c r="AJ530" s="17" t="str">
        <f>IF(N530&lt;0, AI530, "0")</f>
        <v>0</v>
      </c>
      <c r="AK530" s="98">
        <f>AK529+AJ530</f>
        <v>928.96424228395074</v>
      </c>
      <c r="AL530" s="105">
        <f t="shared" si="331"/>
        <v>0.258045622856653</v>
      </c>
      <c r="AM530" s="98">
        <f>IF(N530 &gt; 0, AI530, )</f>
        <v>5.1439652777777773</v>
      </c>
      <c r="AN530" s="98">
        <f t="shared" si="350"/>
        <v>2782.1359452160509</v>
      </c>
      <c r="AO530" s="98">
        <f t="shared" si="332"/>
        <v>0.77281554033779187</v>
      </c>
      <c r="AP530" s="27">
        <f t="shared" si="333"/>
        <v>0</v>
      </c>
      <c r="AQ530" s="27">
        <f t="shared" si="334"/>
        <v>0</v>
      </c>
      <c r="AR530" s="27">
        <f t="shared" si="335"/>
        <v>0</v>
      </c>
      <c r="AS530" s="27">
        <f t="shared" si="336"/>
        <v>0</v>
      </c>
      <c r="AT530" s="27">
        <f t="shared" si="313"/>
        <v>0</v>
      </c>
      <c r="AU530" s="27">
        <f t="shared" si="313"/>
        <v>0</v>
      </c>
      <c r="AV530" s="27">
        <f t="shared" si="337"/>
        <v>0</v>
      </c>
      <c r="AW530" s="27">
        <f t="shared" si="338"/>
        <v>0</v>
      </c>
      <c r="AX530" s="27">
        <f t="shared" si="339"/>
        <v>0</v>
      </c>
      <c r="AY530" s="27">
        <f>AN530-AW530</f>
        <v>2782.1359452160509</v>
      </c>
      <c r="AZ530" s="110">
        <f t="shared" si="340"/>
        <v>0.77281554033779187</v>
      </c>
      <c r="BB530" s="65">
        <v>0</v>
      </c>
      <c r="BC530" s="83">
        <f t="shared" si="341"/>
        <v>0</v>
      </c>
      <c r="BD530" s="83">
        <f t="shared" si="342"/>
        <v>0</v>
      </c>
      <c r="BE530" s="83">
        <f t="shared" si="343"/>
        <v>0</v>
      </c>
      <c r="BF530" s="83">
        <f t="shared" si="344"/>
        <v>0</v>
      </c>
      <c r="BG530" s="83">
        <f t="shared" si="345"/>
        <v>0</v>
      </c>
    </row>
    <row r="531" spans="2:59">
      <c r="B531" s="9" t="s">
        <v>32</v>
      </c>
      <c r="C531" s="9">
        <v>520</v>
      </c>
      <c r="D531" s="9">
        <v>520</v>
      </c>
      <c r="E531" s="18">
        <v>21.3</v>
      </c>
      <c r="F531" s="66">
        <f t="shared" si="314"/>
        <v>5.916666666666667</v>
      </c>
      <c r="G531" s="17">
        <f t="shared" si="346"/>
        <v>-0.22222222222222193</v>
      </c>
      <c r="H531" s="17">
        <f t="shared" si="315"/>
        <v>260.5</v>
      </c>
      <c r="I531" s="28">
        <f>'Ducati Panigale 1199 data'!$C$8*G531</f>
        <v>-61.7777777777777</v>
      </c>
      <c r="J531" s="28">
        <f>'Ducati Panigale 1199 data'!$C$8*'Ducati Panigale 1199 data'!$C$15*'Ducati Panigale 1199 data'!$C$10</f>
        <v>54.543600000000005</v>
      </c>
      <c r="K531" s="28">
        <f>(0.5*'Ducati Panigale 1199 data'!$C$12)*'Ducati Panigale 1199 data'!$C$14*'Ducati Panigale 1199 data'!$C$11*F531^2</f>
        <v>4.9530450520833345</v>
      </c>
      <c r="L531" s="28">
        <f t="shared" si="316"/>
        <v>-2.281132725694361</v>
      </c>
      <c r="M531" s="28">
        <f t="shared" si="312"/>
        <v>-13.496701960358303</v>
      </c>
      <c r="N531" s="17">
        <f t="shared" si="317"/>
        <v>-1.3496701960358303E-2</v>
      </c>
      <c r="O531" s="105">
        <f t="shared" si="318"/>
        <v>-1.3496701960358303E-2</v>
      </c>
      <c r="P531" s="105">
        <f t="shared" si="319"/>
        <v>1.3496701960358303E-2</v>
      </c>
      <c r="Q531" s="105">
        <f t="shared" si="347"/>
        <v>85.519287061959119</v>
      </c>
      <c r="R531" s="27">
        <f t="shared" si="320"/>
        <v>2.3755357517210866E-2</v>
      </c>
      <c r="S531" s="98">
        <f t="shared" si="321"/>
        <v>0</v>
      </c>
      <c r="T531" s="17">
        <f t="shared" si="348"/>
        <v>289.21581070602576</v>
      </c>
      <c r="U531" s="17">
        <f t="shared" si="322"/>
        <v>8.0337725196118273E-2</v>
      </c>
      <c r="V531" s="17">
        <f t="shared" si="323"/>
        <v>81.243322708861157</v>
      </c>
      <c r="W531" s="17">
        <f t="shared" si="324"/>
        <v>77.993589800506712</v>
      </c>
      <c r="X531" s="17">
        <f t="shared" si="324"/>
        <v>74.873846208486441</v>
      </c>
      <c r="Y531" s="17">
        <f t="shared" si="325"/>
        <v>74.125107746401582</v>
      </c>
      <c r="Z531" s="17">
        <f>Y531/3600</f>
        <v>2.0590307707333774E-2</v>
      </c>
      <c r="AA531" s="17">
        <f>0.96*Y531</f>
        <v>71.160103436545512</v>
      </c>
      <c r="AB531" s="17">
        <f t="shared" si="326"/>
        <v>68.313699299083694</v>
      </c>
      <c r="AC531" s="17">
        <f t="shared" si="327"/>
        <v>64.898014334129513</v>
      </c>
      <c r="AD531" s="17">
        <f t="shared" si="328"/>
        <v>64.898014334129513</v>
      </c>
      <c r="AE531" s="17">
        <f t="shared" si="349"/>
        <v>1.8027226203924863E-2</v>
      </c>
      <c r="AF531" s="17">
        <f>T531-AD531</f>
        <v>224.31779637189624</v>
      </c>
      <c r="AG531" s="17">
        <f t="shared" si="329"/>
        <v>6.2310498992193396E-2</v>
      </c>
      <c r="AH531" s="28">
        <f>0.5*'Ducati Panigale 1199 data'!$C$8*'WLTP class 3 v5'!F531^2</f>
        <v>4865.9652777777783</v>
      </c>
      <c r="AI531" s="17">
        <f t="shared" si="330"/>
        <v>4.8659652777777787</v>
      </c>
      <c r="AJ531" s="17">
        <f>IF(N531&lt;0, AI531, "0")</f>
        <v>4.8659652777777787</v>
      </c>
      <c r="AK531" s="98">
        <f>AK530+AJ531</f>
        <v>933.83020756172857</v>
      </c>
      <c r="AL531" s="105">
        <f t="shared" si="331"/>
        <v>0.25939727987825795</v>
      </c>
      <c r="AM531" s="98">
        <f>IF(N531 &gt; 0, AI531, )</f>
        <v>0</v>
      </c>
      <c r="AN531" s="98">
        <f t="shared" si="350"/>
        <v>2782.1359452160509</v>
      </c>
      <c r="AO531" s="98">
        <f t="shared" si="332"/>
        <v>0.77281554033779187</v>
      </c>
      <c r="AP531" s="27">
        <f t="shared" si="333"/>
        <v>4.6226670138888899</v>
      </c>
      <c r="AQ531" s="27">
        <f t="shared" si="334"/>
        <v>4.4377603333333342</v>
      </c>
      <c r="AR531" s="27">
        <f t="shared" si="335"/>
        <v>4.2602499200000006</v>
      </c>
      <c r="AS531" s="27">
        <f t="shared" si="336"/>
        <v>4.2176474208000005</v>
      </c>
      <c r="AT531" s="27">
        <f t="shared" si="313"/>
        <v>4.0489415239680007</v>
      </c>
      <c r="AU531" s="27">
        <f t="shared" si="313"/>
        <v>3.8869838630092803</v>
      </c>
      <c r="AV531" s="27">
        <f t="shared" si="337"/>
        <v>3.6926346698588159</v>
      </c>
      <c r="AW531" s="27">
        <f t="shared" si="338"/>
        <v>3.6926346698588159</v>
      </c>
      <c r="AX531" s="27">
        <f t="shared" si="339"/>
        <v>1.0257318527385599E-3</v>
      </c>
      <c r="AY531" s="27">
        <f>AN531-AW531</f>
        <v>2778.4433105461922</v>
      </c>
      <c r="AZ531" s="110">
        <f t="shared" si="340"/>
        <v>0.77178980848505341</v>
      </c>
      <c r="BB531" s="65">
        <v>1.34967019603583E-2</v>
      </c>
      <c r="BC531" s="83">
        <f t="shared" si="341"/>
        <v>1.2147031764322471E-2</v>
      </c>
      <c r="BD531" s="83">
        <f t="shared" si="342"/>
        <v>1.1539680176106347E-2</v>
      </c>
      <c r="BE531" s="83">
        <f t="shared" si="343"/>
        <v>1.1078092969062092E-2</v>
      </c>
      <c r="BF531" s="83">
        <f t="shared" si="344"/>
        <v>1.0413407390918367E-2</v>
      </c>
      <c r="BG531" s="83">
        <f t="shared" si="345"/>
        <v>1.0413407390918367E-2</v>
      </c>
    </row>
    <row r="532" spans="2:59">
      <c r="B532" s="9" t="s">
        <v>32</v>
      </c>
      <c r="C532" s="9">
        <v>521</v>
      </c>
      <c r="D532" s="9">
        <v>521</v>
      </c>
      <c r="E532" s="18">
        <v>20.3</v>
      </c>
      <c r="F532" s="66">
        <f t="shared" si="314"/>
        <v>5.6388888888888893</v>
      </c>
      <c r="G532" s="17">
        <f t="shared" si="346"/>
        <v>-0.29166666666666685</v>
      </c>
      <c r="H532" s="17">
        <f t="shared" si="315"/>
        <v>261</v>
      </c>
      <c r="I532" s="28">
        <f>'Ducati Panigale 1199 data'!$C$8*G532</f>
        <v>-81.083333333333385</v>
      </c>
      <c r="J532" s="28">
        <f>'Ducati Panigale 1199 data'!$C$8*'Ducati Panigale 1199 data'!$C$15*'Ducati Panigale 1199 data'!$C$10</f>
        <v>54.543600000000005</v>
      </c>
      <c r="K532" s="28">
        <f>(0.5*'Ducati Panigale 1199 data'!$C$12)*'Ducati Panigale 1199 data'!$C$14*'Ducati Panigale 1199 data'!$C$11*F532^2</f>
        <v>4.4988876446759276</v>
      </c>
      <c r="L532" s="28">
        <f t="shared" si="316"/>
        <v>-22.040845688657452</v>
      </c>
      <c r="M532" s="28">
        <f t="shared" si="312"/>
        <v>-124.28587985548509</v>
      </c>
      <c r="N532" s="17">
        <f t="shared" si="317"/>
        <v>-0.12428587985548509</v>
      </c>
      <c r="O532" s="105">
        <f t="shared" si="318"/>
        <v>-0.12428587985548509</v>
      </c>
      <c r="P532" s="105">
        <f t="shared" si="319"/>
        <v>0.12428587985548509</v>
      </c>
      <c r="Q532" s="105">
        <f t="shared" si="347"/>
        <v>85.643572941814611</v>
      </c>
      <c r="R532" s="27">
        <f t="shared" si="320"/>
        <v>2.3789881372726279E-2</v>
      </c>
      <c r="S532" s="98">
        <f t="shared" si="321"/>
        <v>0</v>
      </c>
      <c r="T532" s="17">
        <f t="shared" si="348"/>
        <v>289.21581070602576</v>
      </c>
      <c r="U532" s="17">
        <f t="shared" si="322"/>
        <v>8.0337725196118273E-2</v>
      </c>
      <c r="V532" s="17">
        <f t="shared" si="323"/>
        <v>81.36139429472388</v>
      </c>
      <c r="W532" s="17">
        <f t="shared" si="324"/>
        <v>78.106938522934925</v>
      </c>
      <c r="X532" s="17">
        <f t="shared" si="324"/>
        <v>74.982660982017521</v>
      </c>
      <c r="Y532" s="17">
        <f t="shared" si="325"/>
        <v>74.232834372197345</v>
      </c>
      <c r="Z532" s="17">
        <f>Y532/3600</f>
        <v>2.0620231770054818E-2</v>
      </c>
      <c r="AA532" s="17">
        <f>0.96*Y532</f>
        <v>71.263520997309442</v>
      </c>
      <c r="AB532" s="17">
        <f t="shared" si="326"/>
        <v>68.412980157417067</v>
      </c>
      <c r="AC532" s="17">
        <f t="shared" si="327"/>
        <v>64.992331149546217</v>
      </c>
      <c r="AD532" s="17">
        <f t="shared" si="328"/>
        <v>64.992331149546217</v>
      </c>
      <c r="AE532" s="17">
        <f t="shared" si="349"/>
        <v>1.8053425319318393E-2</v>
      </c>
      <c r="AF532" s="17">
        <f>T532-AD532</f>
        <v>224.22347955647956</v>
      </c>
      <c r="AG532" s="17">
        <f t="shared" si="329"/>
        <v>6.2284299876799877E-2</v>
      </c>
      <c r="AH532" s="28">
        <f>0.5*'Ducati Panigale 1199 data'!$C$8*'WLTP class 3 v5'!F532^2</f>
        <v>4419.7924382716055</v>
      </c>
      <c r="AI532" s="17">
        <f t="shared" si="330"/>
        <v>4.4197924382716058</v>
      </c>
      <c r="AJ532" s="17">
        <f>IF(N532&lt;0, AI532, "0")</f>
        <v>4.4197924382716058</v>
      </c>
      <c r="AK532" s="98">
        <f>AK531+AJ532</f>
        <v>938.25000000000023</v>
      </c>
      <c r="AL532" s="105">
        <f t="shared" si="331"/>
        <v>0.26062500000000005</v>
      </c>
      <c r="AM532" s="98">
        <f>IF(N532 &gt; 0, AI532, )</f>
        <v>0</v>
      </c>
      <c r="AN532" s="98">
        <f t="shared" si="350"/>
        <v>2782.1359452160509</v>
      </c>
      <c r="AO532" s="98">
        <f t="shared" si="332"/>
        <v>0.77281554033779187</v>
      </c>
      <c r="AP532" s="27">
        <f t="shared" si="333"/>
        <v>4.1988028163580253</v>
      </c>
      <c r="AQ532" s="27">
        <f t="shared" si="334"/>
        <v>4.0308507037037042</v>
      </c>
      <c r="AR532" s="27">
        <f t="shared" si="335"/>
        <v>3.8696166755555561</v>
      </c>
      <c r="AS532" s="27">
        <f t="shared" si="336"/>
        <v>3.8309205088000007</v>
      </c>
      <c r="AT532" s="27">
        <f t="shared" si="313"/>
        <v>3.6776836884480004</v>
      </c>
      <c r="AU532" s="27">
        <f t="shared" si="313"/>
        <v>3.5305763409100801</v>
      </c>
      <c r="AV532" s="27">
        <f t="shared" si="337"/>
        <v>3.3540475238645757</v>
      </c>
      <c r="AW532" s="27">
        <f t="shared" si="338"/>
        <v>3.3540475238645757</v>
      </c>
      <c r="AX532" s="27">
        <f t="shared" si="339"/>
        <v>9.3167986774015993E-4</v>
      </c>
      <c r="AY532" s="27">
        <f>AN532-AW532</f>
        <v>2778.7818976921862</v>
      </c>
      <c r="AZ532" s="110">
        <f t="shared" si="340"/>
        <v>0.77188386047005175</v>
      </c>
      <c r="BB532" s="65">
        <v>0.124285879855485</v>
      </c>
      <c r="BC532" s="83">
        <f t="shared" si="341"/>
        <v>0.11185729186993651</v>
      </c>
      <c r="BD532" s="83">
        <f t="shared" si="342"/>
        <v>0.10626442727643969</v>
      </c>
      <c r="BE532" s="83">
        <f t="shared" si="343"/>
        <v>0.10201385018538209</v>
      </c>
      <c r="BF532" s="83">
        <f t="shared" si="344"/>
        <v>9.5893019174259159E-2</v>
      </c>
      <c r="BG532" s="83">
        <f t="shared" si="345"/>
        <v>9.5893019174259159E-2</v>
      </c>
    </row>
    <row r="533" spans="2:59">
      <c r="B533" s="9" t="s">
        <v>32</v>
      </c>
      <c r="C533" s="9">
        <v>522</v>
      </c>
      <c r="D533" s="9">
        <v>522</v>
      </c>
      <c r="E533" s="18">
        <v>19.2</v>
      </c>
      <c r="F533" s="66">
        <f t="shared" si="314"/>
        <v>5.333333333333333</v>
      </c>
      <c r="G533" s="17">
        <f t="shared" si="346"/>
        <v>-0.34722222222222221</v>
      </c>
      <c r="H533" s="17">
        <f t="shared" si="315"/>
        <v>261.5</v>
      </c>
      <c r="I533" s="28">
        <f>'Ducati Panigale 1199 data'!$C$8*G533</f>
        <v>-96.527777777777771</v>
      </c>
      <c r="J533" s="28">
        <f>'Ducati Panigale 1199 data'!$C$8*'Ducati Panigale 1199 data'!$C$15*'Ducati Panigale 1199 data'!$C$10</f>
        <v>54.543600000000005</v>
      </c>
      <c r="K533" s="28">
        <f>(0.5*'Ducati Panigale 1199 data'!$C$12)*'Ducati Panigale 1199 data'!$C$14*'Ducati Panigale 1199 data'!$C$11*F533^2</f>
        <v>4.0245333333333333</v>
      </c>
      <c r="L533" s="28">
        <f t="shared" si="316"/>
        <v>-37.959644444444436</v>
      </c>
      <c r="M533" s="28">
        <f t="shared" si="312"/>
        <v>-202.45143703703698</v>
      </c>
      <c r="N533" s="17">
        <f t="shared" si="317"/>
        <v>-0.20245143703703697</v>
      </c>
      <c r="O533" s="105">
        <f t="shared" si="318"/>
        <v>-0.20245143703703697</v>
      </c>
      <c r="P533" s="105">
        <f t="shared" si="319"/>
        <v>0.20245143703703697</v>
      </c>
      <c r="Q533" s="105">
        <f t="shared" si="347"/>
        <v>85.846024378851652</v>
      </c>
      <c r="R533" s="27">
        <f t="shared" si="320"/>
        <v>2.3846117883014349E-2</v>
      </c>
      <c r="S533" s="98">
        <f t="shared" si="321"/>
        <v>0</v>
      </c>
      <c r="T533" s="17">
        <f t="shared" si="348"/>
        <v>289.21581070602576</v>
      </c>
      <c r="U533" s="17">
        <f t="shared" si="322"/>
        <v>8.0337725196118273E-2</v>
      </c>
      <c r="V533" s="17">
        <f t="shared" si="323"/>
        <v>81.553723159909069</v>
      </c>
      <c r="W533" s="17">
        <f t="shared" si="324"/>
        <v>78.291574233512705</v>
      </c>
      <c r="X533" s="17">
        <f t="shared" si="324"/>
        <v>75.159911264172194</v>
      </c>
      <c r="Y533" s="17">
        <f t="shared" si="325"/>
        <v>74.408312151530467</v>
      </c>
      <c r="Z533" s="17">
        <f>Y533/3600</f>
        <v>2.0668975597647351E-2</v>
      </c>
      <c r="AA533" s="17">
        <f>0.96*Y533</f>
        <v>71.431979665469242</v>
      </c>
      <c r="AB533" s="17">
        <f t="shared" si="326"/>
        <v>68.574700478850474</v>
      </c>
      <c r="AC533" s="17">
        <f t="shared" si="327"/>
        <v>65.145965454907952</v>
      </c>
      <c r="AD533" s="17">
        <f t="shared" si="328"/>
        <v>65.145965454907952</v>
      </c>
      <c r="AE533" s="17">
        <f t="shared" si="349"/>
        <v>1.8096101515252209E-2</v>
      </c>
      <c r="AF533" s="17">
        <f>T533-AD533</f>
        <v>224.06984525111781</v>
      </c>
      <c r="AG533" s="17">
        <f t="shared" si="329"/>
        <v>6.2241623680866061E-2</v>
      </c>
      <c r="AH533" s="28">
        <f>0.5*'Ducati Panigale 1199 data'!$C$8*'WLTP class 3 v5'!F533^2</f>
        <v>3953.7777777777774</v>
      </c>
      <c r="AI533" s="17">
        <f t="shared" si="330"/>
        <v>3.9537777777777774</v>
      </c>
      <c r="AJ533" s="17">
        <f>IF(N533&lt;0, AI533, "0")</f>
        <v>3.9537777777777774</v>
      </c>
      <c r="AK533" s="98">
        <f>AK532+AJ533</f>
        <v>942.20377777777799</v>
      </c>
      <c r="AL533" s="105">
        <f t="shared" si="331"/>
        <v>0.26172327160493836</v>
      </c>
      <c r="AM533" s="98">
        <f>IF(N533 &gt; 0, AI533, )</f>
        <v>0</v>
      </c>
      <c r="AN533" s="98">
        <f t="shared" si="350"/>
        <v>2782.1359452160509</v>
      </c>
      <c r="AO533" s="98">
        <f t="shared" si="332"/>
        <v>0.77281554033779187</v>
      </c>
      <c r="AP533" s="27">
        <f t="shared" si="333"/>
        <v>3.7560888888888884</v>
      </c>
      <c r="AQ533" s="27">
        <f t="shared" si="334"/>
        <v>3.6058453333333329</v>
      </c>
      <c r="AR533" s="27">
        <f t="shared" si="335"/>
        <v>3.4616115199999995</v>
      </c>
      <c r="AS533" s="27">
        <f t="shared" si="336"/>
        <v>3.4269954047999995</v>
      </c>
      <c r="AT533" s="27">
        <f t="shared" si="313"/>
        <v>3.2899155886079994</v>
      </c>
      <c r="AU533" s="27">
        <f t="shared" si="313"/>
        <v>3.1583189650636792</v>
      </c>
      <c r="AV533" s="27">
        <f t="shared" si="337"/>
        <v>3.0004030168104951</v>
      </c>
      <c r="AW533" s="27">
        <f t="shared" si="338"/>
        <v>3.0004030168104951</v>
      </c>
      <c r="AX533" s="27">
        <f t="shared" si="339"/>
        <v>8.3344528244735981E-4</v>
      </c>
      <c r="AY533" s="27">
        <f>AN533-AW533</f>
        <v>2779.1355421992403</v>
      </c>
      <c r="AZ533" s="110">
        <f t="shared" si="340"/>
        <v>0.77198209505534454</v>
      </c>
      <c r="BB533" s="65">
        <v>0.202451437037037</v>
      </c>
      <c r="BC533" s="83">
        <f t="shared" si="341"/>
        <v>0.1822062933333333</v>
      </c>
      <c r="BD533" s="83">
        <f t="shared" si="342"/>
        <v>0.17309597866666662</v>
      </c>
      <c r="BE533" s="83">
        <f t="shared" si="343"/>
        <v>0.16617213951999996</v>
      </c>
      <c r="BF533" s="83">
        <f t="shared" si="344"/>
        <v>0.15620181114879994</v>
      </c>
      <c r="BG533" s="83">
        <f t="shared" si="345"/>
        <v>0.15620181114879994</v>
      </c>
    </row>
    <row r="534" spans="2:59">
      <c r="B534" s="9" t="s">
        <v>32</v>
      </c>
      <c r="C534" s="9">
        <v>523</v>
      </c>
      <c r="D534" s="9">
        <v>523</v>
      </c>
      <c r="E534" s="18">
        <v>17.8</v>
      </c>
      <c r="F534" s="66">
        <f t="shared" si="314"/>
        <v>4.9444444444444446</v>
      </c>
      <c r="G534" s="17">
        <f t="shared" si="346"/>
        <v>-0.51388888888888873</v>
      </c>
      <c r="H534" s="17">
        <f t="shared" si="315"/>
        <v>262</v>
      </c>
      <c r="I534" s="28">
        <f>'Ducati Panigale 1199 data'!$C$8*G534</f>
        <v>-142.86111111111106</v>
      </c>
      <c r="J534" s="28">
        <f>'Ducati Panigale 1199 data'!$C$8*'Ducati Panigale 1199 data'!$C$15*'Ducati Panigale 1199 data'!$C$10</f>
        <v>54.543600000000005</v>
      </c>
      <c r="K534" s="28">
        <f>(0.5*'Ducati Panigale 1199 data'!$C$12)*'Ducati Panigale 1199 data'!$C$14*'Ducati Panigale 1199 data'!$C$11*F534^2</f>
        <v>3.4590200231481485</v>
      </c>
      <c r="L534" s="28">
        <f t="shared" si="316"/>
        <v>-84.858491087962918</v>
      </c>
      <c r="M534" s="28">
        <f t="shared" si="312"/>
        <v>-419.57809482381668</v>
      </c>
      <c r="N534" s="17">
        <f t="shared" si="317"/>
        <v>-0.41957809482381669</v>
      </c>
      <c r="O534" s="105">
        <f t="shared" si="318"/>
        <v>-0.41957809482381669</v>
      </c>
      <c r="P534" s="105">
        <f t="shared" si="319"/>
        <v>0.41957809482381669</v>
      </c>
      <c r="Q534" s="105">
        <f t="shared" si="347"/>
        <v>86.265602473675472</v>
      </c>
      <c r="R534" s="27">
        <f t="shared" si="320"/>
        <v>2.3962667353798744E-2</v>
      </c>
      <c r="S534" s="98">
        <f t="shared" si="321"/>
        <v>0</v>
      </c>
      <c r="T534" s="17">
        <f t="shared" si="348"/>
        <v>289.21581070602576</v>
      </c>
      <c r="U534" s="17">
        <f t="shared" si="322"/>
        <v>8.0337725196118273E-2</v>
      </c>
      <c r="V534" s="17">
        <f t="shared" si="323"/>
        <v>81.95232234999169</v>
      </c>
      <c r="W534" s="17">
        <f t="shared" si="324"/>
        <v>78.67422945599202</v>
      </c>
      <c r="X534" s="17">
        <f t="shared" si="324"/>
        <v>75.527260277752333</v>
      </c>
      <c r="Y534" s="17">
        <f t="shared" si="325"/>
        <v>74.77198767497481</v>
      </c>
      <c r="Z534" s="17">
        <f>Y534/3600</f>
        <v>2.0769996576381893E-2</v>
      </c>
      <c r="AA534" s="17">
        <f>0.96*Y534</f>
        <v>71.781108167975816</v>
      </c>
      <c r="AB534" s="17">
        <f t="shared" si="326"/>
        <v>68.909863841256779</v>
      </c>
      <c r="AC534" s="17">
        <f t="shared" si="327"/>
        <v>65.464370649193938</v>
      </c>
      <c r="AD534" s="17">
        <f t="shared" si="328"/>
        <v>65.464370649193938</v>
      </c>
      <c r="AE534" s="17">
        <f t="shared" si="349"/>
        <v>1.8184547402553871E-2</v>
      </c>
      <c r="AF534" s="17">
        <f>T534-AD534</f>
        <v>223.75144005683183</v>
      </c>
      <c r="AG534" s="17">
        <f t="shared" si="329"/>
        <v>6.2153177793564399E-2</v>
      </c>
      <c r="AH534" s="28">
        <f>0.5*'Ducati Panigale 1199 data'!$C$8*'WLTP class 3 v5'!F534^2</f>
        <v>3398.2067901234568</v>
      </c>
      <c r="AI534" s="17">
        <f t="shared" si="330"/>
        <v>3.3982067901234569</v>
      </c>
      <c r="AJ534" s="17">
        <f>IF(N534&lt;0, AI534, "0")</f>
        <v>3.3982067901234569</v>
      </c>
      <c r="AK534" s="98">
        <f>AK533+AJ534</f>
        <v>945.60198456790147</v>
      </c>
      <c r="AL534" s="105">
        <f t="shared" si="331"/>
        <v>0.26266721793552816</v>
      </c>
      <c r="AM534" s="98">
        <f>IF(N534 &gt; 0, AI534, )</f>
        <v>0</v>
      </c>
      <c r="AN534" s="98">
        <f t="shared" si="350"/>
        <v>2782.1359452160509</v>
      </c>
      <c r="AO534" s="98">
        <f t="shared" si="332"/>
        <v>0.77281554033779187</v>
      </c>
      <c r="AP534" s="27">
        <f t="shared" si="333"/>
        <v>3.2282964506172838</v>
      </c>
      <c r="AQ534" s="27">
        <f t="shared" si="334"/>
        <v>3.0991645925925924</v>
      </c>
      <c r="AR534" s="27">
        <f t="shared" si="335"/>
        <v>2.9751980088888885</v>
      </c>
      <c r="AS534" s="27">
        <f t="shared" si="336"/>
        <v>2.9454460287999997</v>
      </c>
      <c r="AT534" s="27">
        <f t="shared" si="313"/>
        <v>2.8276281876479996</v>
      </c>
      <c r="AU534" s="27">
        <f t="shared" si="313"/>
        <v>2.7145230601420796</v>
      </c>
      <c r="AV534" s="27">
        <f t="shared" si="337"/>
        <v>2.5787969071349757</v>
      </c>
      <c r="AW534" s="27">
        <f t="shared" si="338"/>
        <v>2.5787969071349757</v>
      </c>
      <c r="AX534" s="27">
        <f t="shared" si="339"/>
        <v>7.1633247420415996E-4</v>
      </c>
      <c r="AY534" s="27">
        <f>AN534-AW534</f>
        <v>2779.5571483089161</v>
      </c>
      <c r="AZ534" s="110">
        <f t="shared" si="340"/>
        <v>0.77209920786358777</v>
      </c>
      <c r="BB534" s="65">
        <v>0.41957809482381703</v>
      </c>
      <c r="BC534" s="83">
        <f t="shared" si="341"/>
        <v>0.37762028534143532</v>
      </c>
      <c r="BD534" s="83">
        <f t="shared" si="342"/>
        <v>0.35873927107436354</v>
      </c>
      <c r="BE534" s="83">
        <f t="shared" si="343"/>
        <v>0.34438970023138898</v>
      </c>
      <c r="BF534" s="83">
        <f t="shared" si="344"/>
        <v>0.32372631821750564</v>
      </c>
      <c r="BG534" s="83">
        <f t="shared" si="345"/>
        <v>0.32372631821750564</v>
      </c>
    </row>
    <row r="535" spans="2:59">
      <c r="B535" s="9" t="s">
        <v>32</v>
      </c>
      <c r="C535" s="9">
        <v>524</v>
      </c>
      <c r="D535" s="9">
        <v>524</v>
      </c>
      <c r="E535" s="18">
        <v>15.5</v>
      </c>
      <c r="F535" s="66">
        <f t="shared" si="314"/>
        <v>4.3055555555555554</v>
      </c>
      <c r="G535" s="17">
        <f t="shared" si="346"/>
        <v>-0.81944444444444442</v>
      </c>
      <c r="H535" s="17">
        <f t="shared" si="315"/>
        <v>262.5</v>
      </c>
      <c r="I535" s="28">
        <f>'Ducati Panigale 1199 data'!$C$8*G535</f>
        <v>-227.80555555555554</v>
      </c>
      <c r="J535" s="28">
        <f>'Ducati Panigale 1199 data'!$C$8*'Ducati Panigale 1199 data'!$C$15*'Ducati Panigale 1199 data'!$C$10</f>
        <v>54.543600000000005</v>
      </c>
      <c r="K535" s="28">
        <f>(0.5*'Ducati Panigale 1199 data'!$C$12)*'Ducati Panigale 1199 data'!$C$14*'Ducati Panigale 1199 data'!$C$11*F535^2</f>
        <v>2.6228682002314816</v>
      </c>
      <c r="L535" s="28">
        <f t="shared" si="316"/>
        <v>-170.63908735532405</v>
      </c>
      <c r="M535" s="28">
        <f t="shared" si="312"/>
        <v>-734.69607055764516</v>
      </c>
      <c r="N535" s="17">
        <f t="shared" si="317"/>
        <v>-0.73469607055764519</v>
      </c>
      <c r="O535" s="105">
        <f t="shared" si="318"/>
        <v>-0.73469607055764519</v>
      </c>
      <c r="P535" s="105">
        <f t="shared" si="319"/>
        <v>0.73469607055764519</v>
      </c>
      <c r="Q535" s="105">
        <f t="shared" si="347"/>
        <v>87.000298544233118</v>
      </c>
      <c r="R535" s="27">
        <f t="shared" si="320"/>
        <v>2.4166749595620311E-2</v>
      </c>
      <c r="S535" s="98">
        <f t="shared" si="321"/>
        <v>0</v>
      </c>
      <c r="T535" s="17">
        <f t="shared" si="348"/>
        <v>289.21581070602576</v>
      </c>
      <c r="U535" s="17">
        <f t="shared" si="322"/>
        <v>8.0337725196118273E-2</v>
      </c>
      <c r="V535" s="17">
        <f t="shared" si="323"/>
        <v>82.650283617021458</v>
      </c>
      <c r="W535" s="17">
        <f t="shared" si="324"/>
        <v>79.344272272340604</v>
      </c>
      <c r="X535" s="17">
        <f t="shared" si="324"/>
        <v>76.170501381446982</v>
      </c>
      <c r="Y535" s="17">
        <f t="shared" si="325"/>
        <v>75.408796367632519</v>
      </c>
      <c r="Z535" s="17">
        <f>Y535/3600</f>
        <v>2.0946887879897923E-2</v>
      </c>
      <c r="AA535" s="17">
        <f>0.96*Y535</f>
        <v>72.392444512927213</v>
      </c>
      <c r="AB535" s="17">
        <f t="shared" si="326"/>
        <v>69.496746732410116</v>
      </c>
      <c r="AC535" s="17">
        <f t="shared" si="327"/>
        <v>66.021909395789606</v>
      </c>
      <c r="AD535" s="17">
        <f t="shared" si="328"/>
        <v>66.021909395789606</v>
      </c>
      <c r="AE535" s="17">
        <f t="shared" si="349"/>
        <v>1.8339419276608225E-2</v>
      </c>
      <c r="AF535" s="17">
        <f>T535-AD535</f>
        <v>223.19390131023616</v>
      </c>
      <c r="AG535" s="17">
        <f t="shared" si="329"/>
        <v>6.1998305919510041E-2</v>
      </c>
      <c r="AH535" s="28">
        <f>0.5*'Ducati Panigale 1199 data'!$C$8*'WLTP class 3 v5'!F535^2</f>
        <v>2576.7554012345677</v>
      </c>
      <c r="AI535" s="17">
        <f t="shared" si="330"/>
        <v>2.5767554012345677</v>
      </c>
      <c r="AJ535" s="17">
        <f>IF(N535&lt;0, AI535, "0")</f>
        <v>2.5767554012345677</v>
      </c>
      <c r="AK535" s="98">
        <f>AK534+AJ535</f>
        <v>948.17873996913602</v>
      </c>
      <c r="AL535" s="105">
        <f t="shared" si="331"/>
        <v>0.26338298332476001</v>
      </c>
      <c r="AM535" s="98">
        <f>IF(N535 &gt; 0, AI535, )</f>
        <v>0</v>
      </c>
      <c r="AN535" s="98">
        <f t="shared" si="350"/>
        <v>2782.1359452160509</v>
      </c>
      <c r="AO535" s="98">
        <f t="shared" si="332"/>
        <v>0.77281554033779187</v>
      </c>
      <c r="AP535" s="27">
        <f t="shared" si="333"/>
        <v>2.4479176311728392</v>
      </c>
      <c r="AQ535" s="27">
        <f t="shared" si="334"/>
        <v>2.3500009259259254</v>
      </c>
      <c r="AR535" s="27">
        <f t="shared" si="335"/>
        <v>2.2560008888888881</v>
      </c>
      <c r="AS535" s="27">
        <f t="shared" si="336"/>
        <v>2.233440879999999</v>
      </c>
      <c r="AT535" s="27">
        <f t="shared" si="313"/>
        <v>2.1441032447999988</v>
      </c>
      <c r="AU535" s="27">
        <f t="shared" si="313"/>
        <v>2.0583391150079988</v>
      </c>
      <c r="AV535" s="27">
        <f t="shared" si="337"/>
        <v>1.9554221592575989</v>
      </c>
      <c r="AW535" s="27">
        <f t="shared" si="338"/>
        <v>1.9554221592575989</v>
      </c>
      <c r="AX535" s="27">
        <f t="shared" si="339"/>
        <v>5.4317282201599973E-4</v>
      </c>
      <c r="AY535" s="27">
        <f>AN535-AW535</f>
        <v>2780.1805230567934</v>
      </c>
      <c r="AZ535" s="110">
        <f t="shared" si="340"/>
        <v>0.77227236751577599</v>
      </c>
      <c r="BB535" s="65">
        <v>0.73469607055764496</v>
      </c>
      <c r="BC535" s="83">
        <f t="shared" si="341"/>
        <v>0.66122646350188052</v>
      </c>
      <c r="BD535" s="83">
        <f t="shared" si="342"/>
        <v>0.6281651403267865</v>
      </c>
      <c r="BE535" s="83">
        <f t="shared" si="343"/>
        <v>0.60303853471371505</v>
      </c>
      <c r="BF535" s="83">
        <f t="shared" si="344"/>
        <v>0.56685622263089208</v>
      </c>
      <c r="BG535" s="83">
        <f t="shared" si="345"/>
        <v>0.56685622263089208</v>
      </c>
    </row>
    <row r="536" spans="2:59">
      <c r="B536" s="9" t="s">
        <v>32</v>
      </c>
      <c r="C536" s="9">
        <v>525</v>
      </c>
      <c r="D536" s="9">
        <v>525</v>
      </c>
      <c r="E536" s="18">
        <v>11.9</v>
      </c>
      <c r="F536" s="66">
        <f t="shared" si="314"/>
        <v>3.3055555555555554</v>
      </c>
      <c r="G536" s="17">
        <f t="shared" si="346"/>
        <v>-1.0972222222222223</v>
      </c>
      <c r="H536" s="17">
        <f t="shared" si="315"/>
        <v>263</v>
      </c>
      <c r="I536" s="28">
        <f>'Ducati Panigale 1199 data'!$C$8*G536</f>
        <v>-305.02777777777783</v>
      </c>
      <c r="J536" s="28">
        <f>'Ducati Panigale 1199 data'!$C$8*'Ducati Panigale 1199 data'!$C$15*'Ducati Panigale 1199 data'!$C$10</f>
        <v>54.543600000000005</v>
      </c>
      <c r="K536" s="28">
        <f>(0.5*'Ducati Panigale 1199 data'!$C$12)*'Ducati Panigale 1199 data'!$C$14*'Ducati Panigale 1199 data'!$C$11*F536^2</f>
        <v>1.5459911168981482</v>
      </c>
      <c r="L536" s="28">
        <f t="shared" si="316"/>
        <v>-248.93818666087969</v>
      </c>
      <c r="M536" s="28">
        <f t="shared" si="312"/>
        <v>-822.87900590679669</v>
      </c>
      <c r="N536" s="17">
        <f t="shared" si="317"/>
        <v>-0.82287900590679675</v>
      </c>
      <c r="O536" s="105">
        <f t="shared" si="318"/>
        <v>-0.82287900590679675</v>
      </c>
      <c r="P536" s="105">
        <f t="shared" si="319"/>
        <v>0.82287900590679675</v>
      </c>
      <c r="Q536" s="105">
        <f t="shared" si="347"/>
        <v>87.823177550139917</v>
      </c>
      <c r="R536" s="27">
        <f t="shared" si="320"/>
        <v>2.4395327097261089E-2</v>
      </c>
      <c r="S536" s="98">
        <f t="shared" si="321"/>
        <v>0</v>
      </c>
      <c r="T536" s="17">
        <f t="shared" si="348"/>
        <v>289.21581070602576</v>
      </c>
      <c r="U536" s="17">
        <f t="shared" si="322"/>
        <v>8.0337725196118273E-2</v>
      </c>
      <c r="V536" s="17">
        <f t="shared" si="323"/>
        <v>83.432018672632921</v>
      </c>
      <c r="W536" s="17">
        <f t="shared" si="324"/>
        <v>80.0947379257276</v>
      </c>
      <c r="X536" s="17">
        <f t="shared" si="324"/>
        <v>76.890948408698492</v>
      </c>
      <c r="Y536" s="17">
        <f t="shared" si="325"/>
        <v>76.122038924611502</v>
      </c>
      <c r="Z536" s="17">
        <f>Y536/3600</f>
        <v>2.1145010812392083E-2</v>
      </c>
      <c r="AA536" s="17">
        <f>0.96*Y536</f>
        <v>73.077157367627038</v>
      </c>
      <c r="AB536" s="17">
        <f t="shared" si="326"/>
        <v>70.154071072921951</v>
      </c>
      <c r="AC536" s="17">
        <f t="shared" si="327"/>
        <v>66.646367519275856</v>
      </c>
      <c r="AD536" s="17">
        <f t="shared" si="328"/>
        <v>66.646367519275856</v>
      </c>
      <c r="AE536" s="17">
        <f t="shared" si="349"/>
        <v>1.8512879866465517E-2</v>
      </c>
      <c r="AF536" s="17">
        <f>T536-AD536</f>
        <v>222.56944318674991</v>
      </c>
      <c r="AG536" s="17">
        <f t="shared" si="329"/>
        <v>6.1824845329652753E-2</v>
      </c>
      <c r="AH536" s="28">
        <f>0.5*'Ducati Panigale 1199 data'!$C$8*'WLTP class 3 v5'!F536^2</f>
        <v>1518.8109567901233</v>
      </c>
      <c r="AI536" s="17">
        <f t="shared" si="330"/>
        <v>1.5188109567901233</v>
      </c>
      <c r="AJ536" s="17">
        <f>IF(N536&lt;0, AI536, "0")</f>
        <v>1.5188109567901233</v>
      </c>
      <c r="AK536" s="98">
        <f>AK535+AJ536</f>
        <v>949.69755092592618</v>
      </c>
      <c r="AL536" s="105">
        <f t="shared" si="331"/>
        <v>0.2638048752572017</v>
      </c>
      <c r="AM536" s="98">
        <f>IF(N536 &gt; 0, AI536, )</f>
        <v>0</v>
      </c>
      <c r="AN536" s="98">
        <f t="shared" si="350"/>
        <v>2782.1359452160509</v>
      </c>
      <c r="AO536" s="98">
        <f t="shared" si="332"/>
        <v>0.77281554033779187</v>
      </c>
      <c r="AP536" s="27">
        <f t="shared" si="333"/>
        <v>1.442870408950617</v>
      </c>
      <c r="AQ536" s="27">
        <f t="shared" si="334"/>
        <v>1.3851555925925922</v>
      </c>
      <c r="AR536" s="27">
        <f t="shared" si="335"/>
        <v>1.3297493688888884</v>
      </c>
      <c r="AS536" s="27">
        <f t="shared" si="336"/>
        <v>1.3164518751999994</v>
      </c>
      <c r="AT536" s="27">
        <f t="shared" si="313"/>
        <v>1.2637938001919993</v>
      </c>
      <c r="AU536" s="27">
        <f t="shared" si="313"/>
        <v>1.2132420481843194</v>
      </c>
      <c r="AV536" s="27">
        <f t="shared" si="337"/>
        <v>1.1525799457751034</v>
      </c>
      <c r="AW536" s="27">
        <f t="shared" si="338"/>
        <v>1.1525799457751034</v>
      </c>
      <c r="AX536" s="27">
        <f t="shared" si="339"/>
        <v>3.2016109604863981E-4</v>
      </c>
      <c r="AY536" s="27">
        <f>AN536-AW536</f>
        <v>2780.983365270276</v>
      </c>
      <c r="AZ536" s="110">
        <f t="shared" si="340"/>
        <v>0.77249537924174327</v>
      </c>
      <c r="BB536" s="65">
        <v>0.82287900590679697</v>
      </c>
      <c r="BC536" s="83">
        <f t="shared" si="341"/>
        <v>0.74059110531611727</v>
      </c>
      <c r="BD536" s="83">
        <f t="shared" si="342"/>
        <v>0.7035615500503114</v>
      </c>
      <c r="BE536" s="83">
        <f t="shared" si="343"/>
        <v>0.67541908804829887</v>
      </c>
      <c r="BF536" s="83">
        <f t="shared" si="344"/>
        <v>0.6348939427654009</v>
      </c>
      <c r="BG536" s="83">
        <f t="shared" si="345"/>
        <v>0.6348939427654009</v>
      </c>
    </row>
    <row r="537" spans="2:59">
      <c r="B537" s="9" t="s">
        <v>32</v>
      </c>
      <c r="C537" s="9">
        <v>526</v>
      </c>
      <c r="D537" s="9">
        <v>526</v>
      </c>
      <c r="E537" s="18">
        <v>7.6</v>
      </c>
      <c r="F537" s="66">
        <f t="shared" si="314"/>
        <v>2.1111111111111112</v>
      </c>
      <c r="G537" s="17">
        <f t="shared" si="346"/>
        <v>-1.0972222222222223</v>
      </c>
      <c r="H537" s="17">
        <f t="shared" si="315"/>
        <v>263.5</v>
      </c>
      <c r="I537" s="28">
        <f>'Ducati Panigale 1199 data'!$C$8*G537</f>
        <v>-305.02777777777783</v>
      </c>
      <c r="J537" s="28">
        <f>'Ducati Panigale 1199 data'!$C$8*'Ducati Panigale 1199 data'!$C$15*'Ducati Panigale 1199 data'!$C$10</f>
        <v>54.543600000000005</v>
      </c>
      <c r="K537" s="28">
        <f>(0.5*'Ducati Panigale 1199 data'!$C$12)*'Ducati Panigale 1199 data'!$C$14*'Ducati Panigale 1199 data'!$C$11*F537^2</f>
        <v>0.63058009259259273</v>
      </c>
      <c r="L537" s="28">
        <f t="shared" si="316"/>
        <v>-249.85359768518524</v>
      </c>
      <c r="M537" s="28">
        <f t="shared" si="312"/>
        <v>-527.46870622427991</v>
      </c>
      <c r="N537" s="17">
        <f t="shared" si="317"/>
        <v>-0.52746870622427988</v>
      </c>
      <c r="O537" s="105">
        <f t="shared" si="318"/>
        <v>-0.52746870622427988</v>
      </c>
      <c r="P537" s="105">
        <f t="shared" si="319"/>
        <v>0.52746870622427988</v>
      </c>
      <c r="Q537" s="105">
        <f t="shared" si="347"/>
        <v>88.3506462563642</v>
      </c>
      <c r="R537" s="27">
        <f t="shared" si="320"/>
        <v>2.4541846182323388E-2</v>
      </c>
      <c r="S537" s="98">
        <f t="shared" si="321"/>
        <v>0</v>
      </c>
      <c r="T537" s="17">
        <f t="shared" si="348"/>
        <v>289.21581070602576</v>
      </c>
      <c r="U537" s="17">
        <f t="shared" si="322"/>
        <v>8.0337725196118273E-2</v>
      </c>
      <c r="V537" s="17">
        <f t="shared" si="323"/>
        <v>83.93311394354599</v>
      </c>
      <c r="W537" s="17">
        <f t="shared" si="324"/>
        <v>80.575789385804143</v>
      </c>
      <c r="X537" s="17">
        <f t="shared" si="324"/>
        <v>77.352757810371969</v>
      </c>
      <c r="Y537" s="17">
        <f t="shared" si="325"/>
        <v>76.579230232268245</v>
      </c>
      <c r="Z537" s="17">
        <f>Y537/3600</f>
        <v>2.1272008397852291E-2</v>
      </c>
      <c r="AA537" s="17">
        <f>0.96*Y537</f>
        <v>73.51606102297751</v>
      </c>
      <c r="AB537" s="17">
        <f t="shared" si="326"/>
        <v>70.575418582058404</v>
      </c>
      <c r="AC537" s="17">
        <f t="shared" si="327"/>
        <v>67.046647652955485</v>
      </c>
      <c r="AD537" s="17">
        <f t="shared" si="328"/>
        <v>67.046647652955485</v>
      </c>
      <c r="AE537" s="17">
        <f t="shared" si="349"/>
        <v>1.8624068792487635E-2</v>
      </c>
      <c r="AF537" s="17">
        <f>T537-AD537</f>
        <v>222.16916305307029</v>
      </c>
      <c r="AG537" s="17">
        <f t="shared" si="329"/>
        <v>6.1713656403630635E-2</v>
      </c>
      <c r="AH537" s="28">
        <f>0.5*'Ducati Panigale 1199 data'!$C$8*'WLTP class 3 v5'!F537^2</f>
        <v>619.49382716049388</v>
      </c>
      <c r="AI537" s="17">
        <f t="shared" si="330"/>
        <v>0.61949382716049384</v>
      </c>
      <c r="AJ537" s="17">
        <f>IF(N537&lt;0, AI537, "0")</f>
        <v>0.61949382716049384</v>
      </c>
      <c r="AK537" s="98">
        <f>AK536+AJ537</f>
        <v>950.31704475308663</v>
      </c>
      <c r="AL537" s="105">
        <f t="shared" si="331"/>
        <v>0.26397695687585737</v>
      </c>
      <c r="AM537" s="98">
        <f>IF(N537 &gt; 0, AI537, )</f>
        <v>0</v>
      </c>
      <c r="AN537" s="98">
        <f t="shared" si="350"/>
        <v>2782.1359452160509</v>
      </c>
      <c r="AO537" s="98">
        <f t="shared" si="332"/>
        <v>0.77281554033779187</v>
      </c>
      <c r="AP537" s="27">
        <f t="shared" si="333"/>
        <v>0.58851913580246917</v>
      </c>
      <c r="AQ537" s="27">
        <f t="shared" si="334"/>
        <v>0.56497837037037035</v>
      </c>
      <c r="AR537" s="27">
        <f t="shared" si="335"/>
        <v>0.54237923555555556</v>
      </c>
      <c r="AS537" s="27">
        <f t="shared" si="336"/>
        <v>0.53695544319999999</v>
      </c>
      <c r="AT537" s="27">
        <f t="shared" si="313"/>
        <v>0.51547722547199992</v>
      </c>
      <c r="AU537" s="27">
        <f t="shared" si="313"/>
        <v>0.49485813645311993</v>
      </c>
      <c r="AV537" s="27">
        <f t="shared" si="337"/>
        <v>0.47011522963046393</v>
      </c>
      <c r="AW537" s="27">
        <f t="shared" si="338"/>
        <v>0.47011522963046393</v>
      </c>
      <c r="AX537" s="27">
        <f t="shared" si="339"/>
        <v>1.3058756378623999E-4</v>
      </c>
      <c r="AY537" s="27">
        <f>AN537-AW537</f>
        <v>2781.6658299864202</v>
      </c>
      <c r="AZ537" s="110">
        <f t="shared" si="340"/>
        <v>0.77268495277400562</v>
      </c>
      <c r="BB537" s="65">
        <v>0.52746870622427999</v>
      </c>
      <c r="BC537" s="83">
        <f t="shared" si="341"/>
        <v>0.47472183560185199</v>
      </c>
      <c r="BD537" s="83">
        <f t="shared" si="342"/>
        <v>0.45098574382175938</v>
      </c>
      <c r="BE537" s="83">
        <f t="shared" si="343"/>
        <v>0.432946314068889</v>
      </c>
      <c r="BF537" s="83">
        <f t="shared" si="344"/>
        <v>0.40696953522475565</v>
      </c>
      <c r="BG537" s="83">
        <f t="shared" si="345"/>
        <v>0.40696953522475565</v>
      </c>
    </row>
    <row r="538" spans="2:59">
      <c r="B538" s="9" t="s">
        <v>32</v>
      </c>
      <c r="C538" s="9">
        <v>527</v>
      </c>
      <c r="D538" s="9">
        <v>527</v>
      </c>
      <c r="E538" s="18">
        <v>4</v>
      </c>
      <c r="F538" s="66">
        <f t="shared" si="314"/>
        <v>1.1111111111111112</v>
      </c>
      <c r="G538" s="17">
        <f t="shared" si="346"/>
        <v>-0.77777777777777768</v>
      </c>
      <c r="H538" s="17">
        <f t="shared" si="315"/>
        <v>264</v>
      </c>
      <c r="I538" s="28">
        <f>'Ducati Panigale 1199 data'!$C$8*G538</f>
        <v>-216.2222222222222</v>
      </c>
      <c r="J538" s="28">
        <f>'Ducati Panigale 1199 data'!$C$8*'Ducati Panigale 1199 data'!$C$15*'Ducati Panigale 1199 data'!$C$10</f>
        <v>54.543600000000005</v>
      </c>
      <c r="K538" s="28">
        <f>(0.5*'Ducati Panigale 1199 data'!$C$12)*'Ducati Panigale 1199 data'!$C$14*'Ducati Panigale 1199 data'!$C$11*F538^2</f>
        <v>0.17467592592592596</v>
      </c>
      <c r="L538" s="28">
        <f t="shared" si="316"/>
        <v>-161.50394629629628</v>
      </c>
      <c r="M538" s="28">
        <f t="shared" si="312"/>
        <v>-179.44882921810699</v>
      </c>
      <c r="N538" s="17">
        <f t="shared" si="317"/>
        <v>-0.17944882921810698</v>
      </c>
      <c r="O538" s="105">
        <f t="shared" si="318"/>
        <v>-0.17944882921810698</v>
      </c>
      <c r="P538" s="105">
        <f t="shared" si="319"/>
        <v>0.17944882921810698</v>
      </c>
      <c r="Q538" s="105">
        <f t="shared" si="347"/>
        <v>88.530095085582303</v>
      </c>
      <c r="R538" s="27">
        <f t="shared" si="320"/>
        <v>2.4591693079328417E-2</v>
      </c>
      <c r="S538" s="98">
        <f t="shared" si="321"/>
        <v>0</v>
      </c>
      <c r="T538" s="17">
        <f t="shared" si="348"/>
        <v>289.21581070602576</v>
      </c>
      <c r="U538" s="17">
        <f t="shared" si="322"/>
        <v>8.0337725196118273E-2</v>
      </c>
      <c r="V538" s="17">
        <f t="shared" si="323"/>
        <v>84.103590331303181</v>
      </c>
      <c r="W538" s="17">
        <f t="shared" si="324"/>
        <v>80.739446718051056</v>
      </c>
      <c r="X538" s="17">
        <f t="shared" si="324"/>
        <v>77.50986884932901</v>
      </c>
      <c r="Y538" s="17">
        <f t="shared" si="325"/>
        <v>76.734770160835723</v>
      </c>
      <c r="Z538" s="17">
        <f>Y538/3600</f>
        <v>2.1315213933565478E-2</v>
      </c>
      <c r="AA538" s="17">
        <f>0.96*Y538</f>
        <v>73.66537935440229</v>
      </c>
      <c r="AB538" s="17">
        <f t="shared" si="326"/>
        <v>70.718764180226202</v>
      </c>
      <c r="AC538" s="17">
        <f t="shared" si="327"/>
        <v>67.182825971214882</v>
      </c>
      <c r="AD538" s="17">
        <f t="shared" si="328"/>
        <v>67.182825971214882</v>
      </c>
      <c r="AE538" s="17">
        <f t="shared" si="349"/>
        <v>1.8661896103115246E-2</v>
      </c>
      <c r="AF538" s="17">
        <f>T538-AD538</f>
        <v>222.0329847348109</v>
      </c>
      <c r="AG538" s="17">
        <f t="shared" si="329"/>
        <v>6.1675829093003023E-2</v>
      </c>
      <c r="AH538" s="28">
        <f>0.5*'Ducati Panigale 1199 data'!$C$8*'WLTP class 3 v5'!F538^2</f>
        <v>171.60493827160496</v>
      </c>
      <c r="AI538" s="17">
        <f t="shared" si="330"/>
        <v>0.17160493827160497</v>
      </c>
      <c r="AJ538" s="17">
        <f>IF(N538&lt;0, AI538, "0")</f>
        <v>0.17160493827160497</v>
      </c>
      <c r="AK538" s="98">
        <f>AK537+AJ538</f>
        <v>950.48864969135821</v>
      </c>
      <c r="AL538" s="105">
        <f t="shared" si="331"/>
        <v>0.26402462491426615</v>
      </c>
      <c r="AM538" s="98">
        <f>IF(N538 &gt; 0, AI538, )</f>
        <v>0</v>
      </c>
      <c r="AN538" s="98">
        <f t="shared" si="350"/>
        <v>2782.1359452160509</v>
      </c>
      <c r="AO538" s="98">
        <f t="shared" si="332"/>
        <v>0.77281554033779187</v>
      </c>
      <c r="AP538" s="27">
        <f t="shared" si="333"/>
        <v>0.16302469135802472</v>
      </c>
      <c r="AQ538" s="27">
        <f t="shared" si="334"/>
        <v>0.15650370370370373</v>
      </c>
      <c r="AR538" s="27">
        <f t="shared" si="335"/>
        <v>0.15024355555555557</v>
      </c>
      <c r="AS538" s="27">
        <f t="shared" si="336"/>
        <v>0.14874112</v>
      </c>
      <c r="AT538" s="27">
        <f t="shared" si="313"/>
        <v>0.14279147519999999</v>
      </c>
      <c r="AU538" s="27">
        <f t="shared" si="313"/>
        <v>0.13707981619199999</v>
      </c>
      <c r="AV538" s="27">
        <f t="shared" si="337"/>
        <v>0.13022582538239999</v>
      </c>
      <c r="AW538" s="27">
        <f t="shared" si="338"/>
        <v>0.13022582538239999</v>
      </c>
      <c r="AX538" s="27">
        <f t="shared" si="339"/>
        <v>3.6173840384E-5</v>
      </c>
      <c r="AY538" s="27">
        <f>AN538-AW538</f>
        <v>2782.0057193906687</v>
      </c>
      <c r="AZ538" s="110">
        <f t="shared" si="340"/>
        <v>0.77277936649740797</v>
      </c>
      <c r="BB538" s="65">
        <v>0.17944882921810701</v>
      </c>
      <c r="BC538" s="83">
        <f t="shared" si="341"/>
        <v>0.1615039462962963</v>
      </c>
      <c r="BD538" s="83">
        <f t="shared" si="342"/>
        <v>0.15342874898148148</v>
      </c>
      <c r="BE538" s="83">
        <f t="shared" si="343"/>
        <v>0.14729159902222222</v>
      </c>
      <c r="BF538" s="83">
        <f t="shared" si="344"/>
        <v>0.13845410308088887</v>
      </c>
      <c r="BG538" s="83">
        <f t="shared" si="345"/>
        <v>0.13845410308088887</v>
      </c>
    </row>
    <row r="539" spans="2:59">
      <c r="B539" s="9" t="s">
        <v>32</v>
      </c>
      <c r="C539" s="9">
        <v>528</v>
      </c>
      <c r="D539" s="9">
        <v>528</v>
      </c>
      <c r="E539" s="18">
        <v>2</v>
      </c>
      <c r="F539" s="66">
        <f t="shared" si="314"/>
        <v>0.55555555555555558</v>
      </c>
      <c r="G539" s="17">
        <f t="shared" si="346"/>
        <v>-0.41666666666666663</v>
      </c>
      <c r="H539" s="17">
        <f t="shared" si="315"/>
        <v>264.5</v>
      </c>
      <c r="I539" s="28">
        <f>'Ducati Panigale 1199 data'!$C$8*G539</f>
        <v>-115.83333333333333</v>
      </c>
      <c r="J539" s="28">
        <f>'Ducati Panigale 1199 data'!$C$8*'Ducati Panigale 1199 data'!$C$15*'Ducati Panigale 1199 data'!$C$10</f>
        <v>54.543600000000005</v>
      </c>
      <c r="K539" s="28">
        <f>(0.5*'Ducati Panigale 1199 data'!$C$12)*'Ducati Panigale 1199 data'!$C$14*'Ducati Panigale 1199 data'!$C$11*F539^2</f>
        <v>4.3668981481481489E-2</v>
      </c>
      <c r="L539" s="28">
        <f t="shared" si="316"/>
        <v>-61.246064351851842</v>
      </c>
      <c r="M539" s="28">
        <f t="shared" si="312"/>
        <v>-34.02559130658436</v>
      </c>
      <c r="N539" s="17">
        <f t="shared" si="317"/>
        <v>-3.4025591306584363E-2</v>
      </c>
      <c r="O539" s="105">
        <f t="shared" si="318"/>
        <v>-3.4025591306584363E-2</v>
      </c>
      <c r="P539" s="105">
        <f t="shared" si="319"/>
        <v>3.4025591306584363E-2</v>
      </c>
      <c r="Q539" s="105">
        <f t="shared" si="347"/>
        <v>88.564120676888891</v>
      </c>
      <c r="R539" s="27">
        <f t="shared" si="320"/>
        <v>2.4601144632469138E-2</v>
      </c>
      <c r="S539" s="98">
        <f t="shared" si="321"/>
        <v>0</v>
      </c>
      <c r="T539" s="17">
        <f t="shared" si="348"/>
        <v>289.21581070602576</v>
      </c>
      <c r="U539" s="17">
        <f t="shared" si="322"/>
        <v>8.0337725196118273E-2</v>
      </c>
      <c r="V539" s="17">
        <f t="shared" si="323"/>
        <v>84.135914643044444</v>
      </c>
      <c r="W539" s="17">
        <f t="shared" si="324"/>
        <v>80.770478057322663</v>
      </c>
      <c r="X539" s="17">
        <f t="shared" si="324"/>
        <v>77.539658935029749</v>
      </c>
      <c r="Y539" s="17">
        <f t="shared" si="325"/>
        <v>76.764262345679455</v>
      </c>
      <c r="Z539" s="17">
        <f>Y539/3600</f>
        <v>2.1323406207133182E-2</v>
      </c>
      <c r="AA539" s="17">
        <f>0.96*Y539</f>
        <v>73.693691851852279</v>
      </c>
      <c r="AB539" s="17">
        <f t="shared" si="326"/>
        <v>70.745944177778185</v>
      </c>
      <c r="AC539" s="17">
        <f t="shared" si="327"/>
        <v>67.208646968889269</v>
      </c>
      <c r="AD539" s="17">
        <f t="shared" si="328"/>
        <v>67.208646968889269</v>
      </c>
      <c r="AE539" s="17">
        <f t="shared" si="349"/>
        <v>1.8669068602469242E-2</v>
      </c>
      <c r="AF539" s="17">
        <f>T539-AD539</f>
        <v>222.00716373713649</v>
      </c>
      <c r="AG539" s="17">
        <f t="shared" si="329"/>
        <v>6.1668656593649028E-2</v>
      </c>
      <c r="AH539" s="28">
        <f>0.5*'Ducati Panigale 1199 data'!$C$8*'WLTP class 3 v5'!F539^2</f>
        <v>42.901234567901241</v>
      </c>
      <c r="AI539" s="17">
        <f t="shared" si="330"/>
        <v>4.2901234567901243E-2</v>
      </c>
      <c r="AJ539" s="17">
        <f>IF(N539&lt;0, AI539, "0")</f>
        <v>4.2901234567901243E-2</v>
      </c>
      <c r="AK539" s="98">
        <f>AK538+AJ539</f>
        <v>950.53155092592613</v>
      </c>
      <c r="AL539" s="105">
        <f t="shared" si="331"/>
        <v>0.26403654192386838</v>
      </c>
      <c r="AM539" s="98">
        <f>IF(N539 &gt; 0, AI539, )</f>
        <v>0</v>
      </c>
      <c r="AN539" s="98">
        <f t="shared" si="350"/>
        <v>2782.1359452160509</v>
      </c>
      <c r="AO539" s="98">
        <f t="shared" si="332"/>
        <v>0.77281554033779187</v>
      </c>
      <c r="AP539" s="27">
        <f t="shared" si="333"/>
        <v>4.075617283950618E-2</v>
      </c>
      <c r="AQ539" s="27">
        <f t="shared" si="334"/>
        <v>3.9125925925925932E-2</v>
      </c>
      <c r="AR539" s="27">
        <f t="shared" si="335"/>
        <v>3.7560888888888894E-2</v>
      </c>
      <c r="AS539" s="27">
        <f t="shared" si="336"/>
        <v>3.7185280000000001E-2</v>
      </c>
      <c r="AT539" s="27">
        <f t="shared" si="313"/>
        <v>3.5697868799999997E-2</v>
      </c>
      <c r="AU539" s="27">
        <f t="shared" si="313"/>
        <v>3.4269954047999998E-2</v>
      </c>
      <c r="AV539" s="27">
        <f t="shared" si="337"/>
        <v>3.2556456345599998E-2</v>
      </c>
      <c r="AW539" s="27">
        <f t="shared" si="338"/>
        <v>3.2556456345599998E-2</v>
      </c>
      <c r="AX539" s="27">
        <f t="shared" si="339"/>
        <v>9.043460096E-6</v>
      </c>
      <c r="AY539" s="27">
        <f>AN539-AW539</f>
        <v>2782.1033887597055</v>
      </c>
      <c r="AZ539" s="110">
        <f t="shared" si="340"/>
        <v>0.77280649687769598</v>
      </c>
      <c r="BB539" s="65">
        <v>3.4025591306584398E-2</v>
      </c>
      <c r="BC539" s="83">
        <f t="shared" si="341"/>
        <v>3.0623032175925959E-2</v>
      </c>
      <c r="BD539" s="83">
        <f t="shared" si="342"/>
        <v>2.909188056712966E-2</v>
      </c>
      <c r="BE539" s="83">
        <f t="shared" si="343"/>
        <v>2.7928205344444474E-2</v>
      </c>
      <c r="BF539" s="83">
        <f t="shared" si="344"/>
        <v>2.6252513023777804E-2</v>
      </c>
      <c r="BG539" s="83">
        <f t="shared" si="345"/>
        <v>2.6252513023777804E-2</v>
      </c>
    </row>
    <row r="540" spans="2:59">
      <c r="B540" s="9" t="s">
        <v>32</v>
      </c>
      <c r="C540" s="9">
        <v>529</v>
      </c>
      <c r="D540" s="9">
        <v>529</v>
      </c>
      <c r="E540" s="18">
        <v>1</v>
      </c>
      <c r="F540" s="66">
        <f t="shared" si="314"/>
        <v>0.27777777777777779</v>
      </c>
      <c r="G540" s="17">
        <f t="shared" si="346"/>
        <v>-0.27777777777777779</v>
      </c>
      <c r="H540" s="17">
        <f t="shared" si="315"/>
        <v>265</v>
      </c>
      <c r="I540" s="28">
        <f>'Ducati Panigale 1199 data'!$C$8*G540</f>
        <v>-77.222222222222229</v>
      </c>
      <c r="J540" s="28">
        <f>'Ducati Panigale 1199 data'!$C$8*'Ducati Panigale 1199 data'!$C$15*'Ducati Panigale 1199 data'!$C$10</f>
        <v>54.543600000000005</v>
      </c>
      <c r="K540" s="28">
        <f>(0.5*'Ducati Panigale 1199 data'!$C$12)*'Ducati Panigale 1199 data'!$C$14*'Ducati Panigale 1199 data'!$C$11*F540^2</f>
        <v>1.0917245370370372E-2</v>
      </c>
      <c r="L540" s="28">
        <f t="shared" si="316"/>
        <v>-22.667704976851851</v>
      </c>
      <c r="M540" s="28">
        <f t="shared" si="312"/>
        <v>-6.2965847157921813</v>
      </c>
      <c r="N540" s="17">
        <f t="shared" si="317"/>
        <v>-6.2965847157921816E-3</v>
      </c>
      <c r="O540" s="105">
        <f t="shared" si="318"/>
        <v>-6.2965847157921816E-3</v>
      </c>
      <c r="P540" s="105">
        <f t="shared" si="319"/>
        <v>6.2965847157921816E-3</v>
      </c>
      <c r="Q540" s="105">
        <f t="shared" si="347"/>
        <v>88.570417261604689</v>
      </c>
      <c r="R540" s="27">
        <f t="shared" si="320"/>
        <v>2.4602893683779079E-2</v>
      </c>
      <c r="S540" s="98">
        <f t="shared" si="321"/>
        <v>0</v>
      </c>
      <c r="T540" s="17">
        <f t="shared" si="348"/>
        <v>289.21581070602576</v>
      </c>
      <c r="U540" s="17">
        <f t="shared" si="322"/>
        <v>8.0337725196118273E-2</v>
      </c>
      <c r="V540" s="17">
        <f t="shared" si="323"/>
        <v>84.141896398524452</v>
      </c>
      <c r="W540" s="17">
        <f t="shared" si="324"/>
        <v>80.776220542583474</v>
      </c>
      <c r="X540" s="17">
        <f t="shared" si="324"/>
        <v>77.545171720880134</v>
      </c>
      <c r="Y540" s="17">
        <f t="shared" si="325"/>
        <v>76.769720003671338</v>
      </c>
      <c r="Z540" s="17">
        <f>Y540/3600</f>
        <v>2.1324922223242039E-2</v>
      </c>
      <c r="AA540" s="17">
        <f>0.96*Y540</f>
        <v>73.698931203524481</v>
      </c>
      <c r="AB540" s="17">
        <f t="shared" si="326"/>
        <v>70.7509739553835</v>
      </c>
      <c r="AC540" s="17">
        <f t="shared" si="327"/>
        <v>67.213425257614318</v>
      </c>
      <c r="AD540" s="17">
        <f t="shared" si="328"/>
        <v>67.213425257614318</v>
      </c>
      <c r="AE540" s="17">
        <f t="shared" si="349"/>
        <v>1.8670395904892865E-2</v>
      </c>
      <c r="AF540" s="17">
        <f>T540-AD540</f>
        <v>222.00238544841145</v>
      </c>
      <c r="AG540" s="17">
        <f t="shared" si="329"/>
        <v>6.1667329291225405E-2</v>
      </c>
      <c r="AH540" s="28">
        <f>0.5*'Ducati Panigale 1199 data'!$C$8*'WLTP class 3 v5'!F540^2</f>
        <v>10.72530864197531</v>
      </c>
      <c r="AI540" s="17">
        <f t="shared" si="330"/>
        <v>1.0725308641975311E-2</v>
      </c>
      <c r="AJ540" s="17">
        <f>IF(N540&lt;0, AI540, "0")</f>
        <v>1.0725308641975311E-2</v>
      </c>
      <c r="AK540" s="98">
        <f>AK539+AJ540</f>
        <v>950.54227623456813</v>
      </c>
      <c r="AL540" s="105">
        <f t="shared" si="331"/>
        <v>0.26403952117626894</v>
      </c>
      <c r="AM540" s="98">
        <f>IF(N540 &gt; 0, AI540, )</f>
        <v>0</v>
      </c>
      <c r="AN540" s="98">
        <f t="shared" si="350"/>
        <v>2782.1359452160509</v>
      </c>
      <c r="AO540" s="98">
        <f t="shared" si="332"/>
        <v>0.77281554033779187</v>
      </c>
      <c r="AP540" s="27">
        <f t="shared" si="333"/>
        <v>1.0189043209876545E-2</v>
      </c>
      <c r="AQ540" s="27">
        <f t="shared" si="334"/>
        <v>9.781481481481483E-3</v>
      </c>
      <c r="AR540" s="27">
        <f t="shared" si="335"/>
        <v>9.3902222222222234E-3</v>
      </c>
      <c r="AS540" s="27">
        <f t="shared" si="336"/>
        <v>9.2963200000000003E-3</v>
      </c>
      <c r="AT540" s="27">
        <f t="shared" si="313"/>
        <v>8.9244671999999994E-3</v>
      </c>
      <c r="AU540" s="27">
        <f t="shared" si="313"/>
        <v>8.5674885119999995E-3</v>
      </c>
      <c r="AV540" s="27">
        <f t="shared" si="337"/>
        <v>8.1391140863999994E-3</v>
      </c>
      <c r="AW540" s="27">
        <f t="shared" si="338"/>
        <v>8.1391140863999994E-3</v>
      </c>
      <c r="AX540" s="27">
        <f t="shared" si="339"/>
        <v>2.260865024E-6</v>
      </c>
      <c r="AY540" s="27">
        <f>AN540-AW540</f>
        <v>2782.1278061019643</v>
      </c>
      <c r="AZ540" s="110">
        <f t="shared" si="340"/>
        <v>0.7728132794727679</v>
      </c>
      <c r="BB540" s="65">
        <v>6.2965847157921799E-3</v>
      </c>
      <c r="BC540" s="83">
        <f t="shared" si="341"/>
        <v>5.6669262442129624E-3</v>
      </c>
      <c r="BD540" s="83">
        <f t="shared" si="342"/>
        <v>5.3835799320023142E-3</v>
      </c>
      <c r="BE540" s="83">
        <f t="shared" si="343"/>
        <v>5.1682367347222211E-3</v>
      </c>
      <c r="BF540" s="83">
        <f t="shared" si="344"/>
        <v>4.8581425306388872E-3</v>
      </c>
      <c r="BG540" s="83">
        <f t="shared" si="345"/>
        <v>4.8581425306388872E-3</v>
      </c>
    </row>
    <row r="541" spans="2:59">
      <c r="B541" s="9" t="s">
        <v>32</v>
      </c>
      <c r="C541" s="9">
        <v>530</v>
      </c>
      <c r="D541" s="9">
        <v>530</v>
      </c>
      <c r="E541" s="18">
        <v>0</v>
      </c>
      <c r="F541" s="66">
        <f t="shared" si="314"/>
        <v>0</v>
      </c>
      <c r="G541" s="17">
        <f t="shared" si="346"/>
        <v>-0.1388888888888889</v>
      </c>
      <c r="H541" s="17">
        <f t="shared" si="315"/>
        <v>265.5</v>
      </c>
      <c r="I541" s="28">
        <f>'Ducati Panigale 1199 data'!$C$8*G541</f>
        <v>-38.611111111111114</v>
      </c>
      <c r="J541" s="28">
        <f>'Ducati Panigale 1199 data'!$C$8*'Ducati Panigale 1199 data'!$C$15*'Ducati Panigale 1199 data'!$C$10</f>
        <v>54.543600000000005</v>
      </c>
      <c r="K541" s="28">
        <f>(0.5*'Ducati Panigale 1199 data'!$C$12)*'Ducati Panigale 1199 data'!$C$14*'Ducati Panigale 1199 data'!$C$11*F541^2</f>
        <v>0</v>
      </c>
      <c r="L541" s="28">
        <f t="shared" si="316"/>
        <v>15.932488888888891</v>
      </c>
      <c r="M541" s="28">
        <f t="shared" si="312"/>
        <v>0</v>
      </c>
      <c r="N541" s="17">
        <f t="shared" si="317"/>
        <v>0</v>
      </c>
      <c r="O541" s="105">
        <f t="shared" si="318"/>
        <v>0</v>
      </c>
      <c r="P541" s="105">
        <f t="shared" si="319"/>
        <v>0</v>
      </c>
      <c r="Q541" s="105">
        <f t="shared" si="347"/>
        <v>88.570417261604689</v>
      </c>
      <c r="R541" s="27">
        <f t="shared" si="320"/>
        <v>2.4602893683779079E-2</v>
      </c>
      <c r="S541" s="98">
        <f t="shared" si="321"/>
        <v>0</v>
      </c>
      <c r="T541" s="17">
        <f t="shared" si="348"/>
        <v>289.21581070602576</v>
      </c>
      <c r="U541" s="17">
        <f t="shared" si="322"/>
        <v>8.0337725196118273E-2</v>
      </c>
      <c r="V541" s="17">
        <f t="shared" si="323"/>
        <v>84.141896398524452</v>
      </c>
      <c r="W541" s="17">
        <f t="shared" si="324"/>
        <v>80.776220542583474</v>
      </c>
      <c r="X541" s="17">
        <f t="shared" si="324"/>
        <v>77.545171720880134</v>
      </c>
      <c r="Y541" s="17">
        <f t="shared" si="325"/>
        <v>76.769720003671338</v>
      </c>
      <c r="Z541" s="17">
        <f>Y541/3600</f>
        <v>2.1324922223242039E-2</v>
      </c>
      <c r="AA541" s="17">
        <f>0.96*Y541</f>
        <v>73.698931203524481</v>
      </c>
      <c r="AB541" s="17">
        <f t="shared" si="326"/>
        <v>70.7509739553835</v>
      </c>
      <c r="AC541" s="17">
        <f t="shared" si="327"/>
        <v>67.213425257614318</v>
      </c>
      <c r="AD541" s="17">
        <f t="shared" si="328"/>
        <v>67.213425257614318</v>
      </c>
      <c r="AE541" s="17">
        <f t="shared" si="349"/>
        <v>1.8670395904892865E-2</v>
      </c>
      <c r="AF541" s="17">
        <f>T541-AD541</f>
        <v>222.00238544841145</v>
      </c>
      <c r="AG541" s="17">
        <f t="shared" si="329"/>
        <v>6.1667329291225405E-2</v>
      </c>
      <c r="AH541" s="28">
        <f>0.5*'Ducati Panigale 1199 data'!$C$8*'WLTP class 3 v5'!F541^2</f>
        <v>0</v>
      </c>
      <c r="AI541" s="17">
        <f t="shared" si="330"/>
        <v>0</v>
      </c>
      <c r="AJ541" s="17" t="str">
        <f>IF(N541&lt;0, AI541, "0")</f>
        <v>0</v>
      </c>
      <c r="AK541" s="98">
        <f>AK540+AJ541</f>
        <v>950.54227623456813</v>
      </c>
      <c r="AL541" s="105">
        <f t="shared" si="331"/>
        <v>0.26403952117626894</v>
      </c>
      <c r="AM541" s="98">
        <f>IF(N541 &gt; 0, AI541, )</f>
        <v>0</v>
      </c>
      <c r="AN541" s="98">
        <f t="shared" si="350"/>
        <v>2782.1359452160509</v>
      </c>
      <c r="AO541" s="98">
        <f t="shared" si="332"/>
        <v>0.77281554033779187</v>
      </c>
      <c r="AP541" s="27">
        <f t="shared" si="333"/>
        <v>0</v>
      </c>
      <c r="AQ541" s="27">
        <f t="shared" si="334"/>
        <v>0</v>
      </c>
      <c r="AR541" s="27">
        <f t="shared" si="335"/>
        <v>0</v>
      </c>
      <c r="AS541" s="27">
        <f t="shared" si="336"/>
        <v>0</v>
      </c>
      <c r="AT541" s="27">
        <f t="shared" si="313"/>
        <v>0</v>
      </c>
      <c r="AU541" s="27">
        <f t="shared" si="313"/>
        <v>0</v>
      </c>
      <c r="AV541" s="27">
        <f t="shared" si="337"/>
        <v>0</v>
      </c>
      <c r="AW541" s="27">
        <f t="shared" si="338"/>
        <v>0</v>
      </c>
      <c r="AX541" s="27">
        <f t="shared" si="339"/>
        <v>0</v>
      </c>
      <c r="AY541" s="27">
        <f>AN541-AW541</f>
        <v>2782.1359452160509</v>
      </c>
      <c r="AZ541" s="110">
        <f t="shared" si="340"/>
        <v>0.77281554033779187</v>
      </c>
      <c r="BB541" s="65">
        <v>0</v>
      </c>
      <c r="BC541" s="83">
        <f t="shared" si="341"/>
        <v>0</v>
      </c>
      <c r="BD541" s="83">
        <f t="shared" si="342"/>
        <v>0</v>
      </c>
      <c r="BE541" s="83">
        <f t="shared" si="343"/>
        <v>0</v>
      </c>
      <c r="BF541" s="83">
        <f t="shared" si="344"/>
        <v>0</v>
      </c>
      <c r="BG541" s="83">
        <f t="shared" si="345"/>
        <v>0</v>
      </c>
    </row>
    <row r="542" spans="2:59">
      <c r="B542" s="9" t="s">
        <v>32</v>
      </c>
      <c r="C542" s="9">
        <v>531</v>
      </c>
      <c r="D542" s="9">
        <v>531</v>
      </c>
      <c r="E542" s="18">
        <v>0</v>
      </c>
      <c r="F542" s="66">
        <f t="shared" si="314"/>
        <v>0</v>
      </c>
      <c r="G542" s="17">
        <f t="shared" si="346"/>
        <v>0</v>
      </c>
      <c r="H542" s="17">
        <f t="shared" si="315"/>
        <v>266</v>
      </c>
      <c r="I542" s="28">
        <f>'Ducati Panigale 1199 data'!$C$8*G542</f>
        <v>0</v>
      </c>
      <c r="J542" s="28">
        <f>'Ducati Panigale 1199 data'!$C$8*'Ducati Panigale 1199 data'!$C$15*'Ducati Panigale 1199 data'!$C$10</f>
        <v>54.543600000000005</v>
      </c>
      <c r="K542" s="28">
        <f>(0.5*'Ducati Panigale 1199 data'!$C$12)*'Ducati Panigale 1199 data'!$C$14*'Ducati Panigale 1199 data'!$C$11*F542^2</f>
        <v>0</v>
      </c>
      <c r="L542" s="28">
        <f t="shared" si="316"/>
        <v>54.543600000000005</v>
      </c>
      <c r="M542" s="28">
        <f t="shared" si="312"/>
        <v>0</v>
      </c>
      <c r="N542" s="17">
        <f t="shared" si="317"/>
        <v>0</v>
      </c>
      <c r="O542" s="105">
        <f t="shared" si="318"/>
        <v>0</v>
      </c>
      <c r="P542" s="105">
        <f t="shared" si="319"/>
        <v>0</v>
      </c>
      <c r="Q542" s="105">
        <f t="shared" si="347"/>
        <v>88.570417261604689</v>
      </c>
      <c r="R542" s="27">
        <f t="shared" si="320"/>
        <v>2.4602893683779079E-2</v>
      </c>
      <c r="S542" s="98">
        <f t="shared" si="321"/>
        <v>0</v>
      </c>
      <c r="T542" s="17">
        <f t="shared" si="348"/>
        <v>289.21581070602576</v>
      </c>
      <c r="U542" s="17">
        <f t="shared" si="322"/>
        <v>8.0337725196118273E-2</v>
      </c>
      <c r="V542" s="17">
        <f t="shared" si="323"/>
        <v>84.141896398524452</v>
      </c>
      <c r="W542" s="17">
        <f t="shared" si="324"/>
        <v>80.776220542583474</v>
      </c>
      <c r="X542" s="17">
        <f t="shared" si="324"/>
        <v>77.545171720880134</v>
      </c>
      <c r="Y542" s="17">
        <f t="shared" si="325"/>
        <v>76.769720003671338</v>
      </c>
      <c r="Z542" s="17">
        <f>Y542/3600</f>
        <v>2.1324922223242039E-2</v>
      </c>
      <c r="AA542" s="17">
        <f>0.96*Y542</f>
        <v>73.698931203524481</v>
      </c>
      <c r="AB542" s="17">
        <f t="shared" si="326"/>
        <v>70.7509739553835</v>
      </c>
      <c r="AC542" s="17">
        <f t="shared" si="327"/>
        <v>67.213425257614318</v>
      </c>
      <c r="AD542" s="17">
        <f t="shared" si="328"/>
        <v>67.213425257614318</v>
      </c>
      <c r="AE542" s="17">
        <f t="shared" si="349"/>
        <v>1.8670395904892865E-2</v>
      </c>
      <c r="AF542" s="17">
        <f>T542-AD542</f>
        <v>222.00238544841145</v>
      </c>
      <c r="AG542" s="17">
        <f t="shared" si="329"/>
        <v>6.1667329291225405E-2</v>
      </c>
      <c r="AH542" s="28">
        <f>0.5*'Ducati Panigale 1199 data'!$C$8*'WLTP class 3 v5'!F542^2</f>
        <v>0</v>
      </c>
      <c r="AI542" s="17">
        <f t="shared" si="330"/>
        <v>0</v>
      </c>
      <c r="AJ542" s="17" t="str">
        <f>IF(N542&lt;0, AI542, "0")</f>
        <v>0</v>
      </c>
      <c r="AK542" s="98">
        <f>AK541+AJ542</f>
        <v>950.54227623456813</v>
      </c>
      <c r="AL542" s="105">
        <f t="shared" si="331"/>
        <v>0.26403952117626894</v>
      </c>
      <c r="AM542" s="98">
        <f>IF(N542 &gt; 0, AI542, )</f>
        <v>0</v>
      </c>
      <c r="AN542" s="98">
        <f t="shared" si="350"/>
        <v>2782.1359452160509</v>
      </c>
      <c r="AO542" s="98">
        <f t="shared" si="332"/>
        <v>0.77281554033779187</v>
      </c>
      <c r="AP542" s="27">
        <f t="shared" si="333"/>
        <v>0</v>
      </c>
      <c r="AQ542" s="27">
        <f t="shared" si="334"/>
        <v>0</v>
      </c>
      <c r="AR542" s="27">
        <f t="shared" si="335"/>
        <v>0</v>
      </c>
      <c r="AS542" s="27">
        <f t="shared" si="336"/>
        <v>0</v>
      </c>
      <c r="AT542" s="27">
        <f t="shared" si="313"/>
        <v>0</v>
      </c>
      <c r="AU542" s="27">
        <f t="shared" si="313"/>
        <v>0</v>
      </c>
      <c r="AV542" s="27">
        <f t="shared" si="337"/>
        <v>0</v>
      </c>
      <c r="AW542" s="27">
        <f t="shared" si="338"/>
        <v>0</v>
      </c>
      <c r="AX542" s="27">
        <f t="shared" si="339"/>
        <v>0</v>
      </c>
      <c r="AY542" s="27">
        <f>AN542-AW542</f>
        <v>2782.1359452160509</v>
      </c>
      <c r="AZ542" s="110">
        <f t="shared" si="340"/>
        <v>0.77281554033779187</v>
      </c>
      <c r="BB542" s="65">
        <v>0</v>
      </c>
      <c r="BC542" s="83">
        <f t="shared" si="341"/>
        <v>0</v>
      </c>
      <c r="BD542" s="83">
        <f t="shared" si="342"/>
        <v>0</v>
      </c>
      <c r="BE542" s="83">
        <f t="shared" si="343"/>
        <v>0</v>
      </c>
      <c r="BF542" s="83">
        <f t="shared" si="344"/>
        <v>0</v>
      </c>
      <c r="BG542" s="83">
        <f t="shared" si="345"/>
        <v>0</v>
      </c>
    </row>
    <row r="543" spans="2:59">
      <c r="B543" s="9" t="s">
        <v>32</v>
      </c>
      <c r="C543" s="9">
        <v>532</v>
      </c>
      <c r="D543" s="9">
        <v>532</v>
      </c>
      <c r="E543" s="18">
        <v>0</v>
      </c>
      <c r="F543" s="66">
        <f t="shared" si="314"/>
        <v>0</v>
      </c>
      <c r="G543" s="17">
        <f t="shared" si="346"/>
        <v>2.777777777777778E-2</v>
      </c>
      <c r="H543" s="17">
        <f t="shared" si="315"/>
        <v>266.5</v>
      </c>
      <c r="I543" s="28">
        <f>'Ducati Panigale 1199 data'!$C$8*G543</f>
        <v>7.7222222222222223</v>
      </c>
      <c r="J543" s="28">
        <f>'Ducati Panigale 1199 data'!$C$8*'Ducati Panigale 1199 data'!$C$15*'Ducati Panigale 1199 data'!$C$10</f>
        <v>54.543600000000005</v>
      </c>
      <c r="K543" s="28">
        <f>(0.5*'Ducati Panigale 1199 data'!$C$12)*'Ducati Panigale 1199 data'!$C$14*'Ducati Panigale 1199 data'!$C$11*F543^2</f>
        <v>0</v>
      </c>
      <c r="L543" s="28">
        <f t="shared" si="316"/>
        <v>62.265822222222226</v>
      </c>
      <c r="M543" s="28">
        <f t="shared" si="312"/>
        <v>0</v>
      </c>
      <c r="N543" s="17">
        <f t="shared" si="317"/>
        <v>0</v>
      </c>
      <c r="O543" s="105">
        <f t="shared" si="318"/>
        <v>0</v>
      </c>
      <c r="P543" s="105">
        <f t="shared" si="319"/>
        <v>0</v>
      </c>
      <c r="Q543" s="105">
        <f t="shared" si="347"/>
        <v>88.570417261604689</v>
      </c>
      <c r="R543" s="27">
        <f t="shared" si="320"/>
        <v>2.4602893683779079E-2</v>
      </c>
      <c r="S543" s="98">
        <f t="shared" si="321"/>
        <v>0</v>
      </c>
      <c r="T543" s="17">
        <f t="shared" si="348"/>
        <v>289.21581070602576</v>
      </c>
      <c r="U543" s="17">
        <f t="shared" si="322"/>
        <v>8.0337725196118273E-2</v>
      </c>
      <c r="V543" s="17">
        <f t="shared" si="323"/>
        <v>84.141896398524452</v>
      </c>
      <c r="W543" s="17">
        <f t="shared" si="324"/>
        <v>80.776220542583474</v>
      </c>
      <c r="X543" s="17">
        <f t="shared" si="324"/>
        <v>77.545171720880134</v>
      </c>
      <c r="Y543" s="17">
        <f t="shared" si="325"/>
        <v>76.769720003671338</v>
      </c>
      <c r="Z543" s="17">
        <f>Y543/3600</f>
        <v>2.1324922223242039E-2</v>
      </c>
      <c r="AA543" s="17">
        <f>0.96*Y543</f>
        <v>73.698931203524481</v>
      </c>
      <c r="AB543" s="17">
        <f t="shared" si="326"/>
        <v>70.7509739553835</v>
      </c>
      <c r="AC543" s="17">
        <f t="shared" si="327"/>
        <v>67.213425257614318</v>
      </c>
      <c r="AD543" s="17">
        <f t="shared" si="328"/>
        <v>67.213425257614318</v>
      </c>
      <c r="AE543" s="17">
        <f t="shared" si="349"/>
        <v>1.8670395904892865E-2</v>
      </c>
      <c r="AF543" s="17">
        <f>T543-AD543</f>
        <v>222.00238544841145</v>
      </c>
      <c r="AG543" s="17">
        <f t="shared" si="329"/>
        <v>6.1667329291225405E-2</v>
      </c>
      <c r="AH543" s="28">
        <f>0.5*'Ducati Panigale 1199 data'!$C$8*'WLTP class 3 v5'!F543^2</f>
        <v>0</v>
      </c>
      <c r="AI543" s="17">
        <f t="shared" si="330"/>
        <v>0</v>
      </c>
      <c r="AJ543" s="17" t="str">
        <f>IF(N543&lt;0, AI543, "0")</f>
        <v>0</v>
      </c>
      <c r="AK543" s="98">
        <f>AK542+AJ543</f>
        <v>950.54227623456813</v>
      </c>
      <c r="AL543" s="105">
        <f t="shared" si="331"/>
        <v>0.26403952117626894</v>
      </c>
      <c r="AM543" s="98">
        <f>IF(N543 &gt; 0, AI543, )</f>
        <v>0</v>
      </c>
      <c r="AN543" s="98">
        <f t="shared" si="350"/>
        <v>2782.1359452160509</v>
      </c>
      <c r="AO543" s="98">
        <f t="shared" si="332"/>
        <v>0.77281554033779187</v>
      </c>
      <c r="AP543" s="27">
        <f t="shared" si="333"/>
        <v>0</v>
      </c>
      <c r="AQ543" s="27">
        <f t="shared" si="334"/>
        <v>0</v>
      </c>
      <c r="AR543" s="27">
        <f t="shared" si="335"/>
        <v>0</v>
      </c>
      <c r="AS543" s="27">
        <f t="shared" si="336"/>
        <v>0</v>
      </c>
      <c r="AT543" s="27">
        <f t="shared" si="313"/>
        <v>0</v>
      </c>
      <c r="AU543" s="27">
        <f t="shared" si="313"/>
        <v>0</v>
      </c>
      <c r="AV543" s="27">
        <f t="shared" si="337"/>
        <v>0</v>
      </c>
      <c r="AW543" s="27">
        <f t="shared" si="338"/>
        <v>0</v>
      </c>
      <c r="AX543" s="27">
        <f t="shared" si="339"/>
        <v>0</v>
      </c>
      <c r="AY543" s="27">
        <f>AN543-AW543</f>
        <v>2782.1359452160509</v>
      </c>
      <c r="AZ543" s="110">
        <f t="shared" si="340"/>
        <v>0.77281554033779187</v>
      </c>
      <c r="BB543" s="65">
        <v>0</v>
      </c>
      <c r="BC543" s="83">
        <f t="shared" si="341"/>
        <v>0</v>
      </c>
      <c r="BD543" s="83">
        <f t="shared" si="342"/>
        <v>0</v>
      </c>
      <c r="BE543" s="83">
        <f t="shared" si="343"/>
        <v>0</v>
      </c>
      <c r="BF543" s="83">
        <f t="shared" si="344"/>
        <v>0</v>
      </c>
      <c r="BG543" s="83">
        <f t="shared" si="345"/>
        <v>0</v>
      </c>
    </row>
    <row r="544" spans="2:59">
      <c r="B544" s="9" t="s">
        <v>32</v>
      </c>
      <c r="C544" s="9">
        <v>533</v>
      </c>
      <c r="D544" s="9">
        <v>533</v>
      </c>
      <c r="E544" s="18">
        <v>0.2</v>
      </c>
      <c r="F544" s="66">
        <f t="shared" si="314"/>
        <v>5.5555555555555552E-2</v>
      </c>
      <c r="G544" s="17">
        <f t="shared" si="346"/>
        <v>0.16666666666666666</v>
      </c>
      <c r="H544" s="17">
        <f t="shared" si="315"/>
        <v>267</v>
      </c>
      <c r="I544" s="28">
        <f>'Ducati Panigale 1199 data'!$C$8*G544</f>
        <v>46.333333333333329</v>
      </c>
      <c r="J544" s="28">
        <f>'Ducati Panigale 1199 data'!$C$8*'Ducati Panigale 1199 data'!$C$15*'Ducati Panigale 1199 data'!$C$10</f>
        <v>54.543600000000005</v>
      </c>
      <c r="K544" s="28">
        <f>(0.5*'Ducati Panigale 1199 data'!$C$12)*'Ducati Panigale 1199 data'!$C$14*'Ducati Panigale 1199 data'!$C$11*F544^2</f>
        <v>4.3668981481481483E-4</v>
      </c>
      <c r="L544" s="28">
        <f t="shared" si="316"/>
        <v>100.87737002314816</v>
      </c>
      <c r="M544" s="28">
        <f t="shared" si="312"/>
        <v>5.604298334619342</v>
      </c>
      <c r="N544" s="17">
        <f t="shared" si="317"/>
        <v>5.6042983346193424E-3</v>
      </c>
      <c r="O544" s="105">
        <f t="shared" si="318"/>
        <v>0</v>
      </c>
      <c r="P544" s="105">
        <f t="shared" si="319"/>
        <v>0</v>
      </c>
      <c r="Q544" s="105">
        <f t="shared" si="347"/>
        <v>88.570417261604689</v>
      </c>
      <c r="R544" s="27">
        <f t="shared" si="320"/>
        <v>2.4602893683779079E-2</v>
      </c>
      <c r="S544" s="98">
        <f t="shared" si="321"/>
        <v>5.6042983346193424E-3</v>
      </c>
      <c r="T544" s="17">
        <f t="shared" si="348"/>
        <v>289.22141500436038</v>
      </c>
      <c r="U544" s="17">
        <f t="shared" si="322"/>
        <v>8.0339281945655663E-2</v>
      </c>
      <c r="V544" s="17">
        <f t="shared" si="323"/>
        <v>84.141896398524452</v>
      </c>
      <c r="W544" s="17">
        <f t="shared" si="324"/>
        <v>80.776220542583474</v>
      </c>
      <c r="X544" s="17">
        <f t="shared" si="324"/>
        <v>77.545171720880134</v>
      </c>
      <c r="Y544" s="17">
        <f t="shared" si="325"/>
        <v>76.769720003671338</v>
      </c>
      <c r="Z544" s="17">
        <f>Y544/3600</f>
        <v>2.1324922223242039E-2</v>
      </c>
      <c r="AA544" s="17">
        <f>0.96*Y544</f>
        <v>73.698931203524481</v>
      </c>
      <c r="AB544" s="17">
        <f t="shared" si="326"/>
        <v>70.7509739553835</v>
      </c>
      <c r="AC544" s="17">
        <f t="shared" si="327"/>
        <v>67.213425257614318</v>
      </c>
      <c r="AD544" s="17">
        <f t="shared" si="328"/>
        <v>67.213425257614318</v>
      </c>
      <c r="AE544" s="17">
        <f t="shared" si="349"/>
        <v>1.8670395904892865E-2</v>
      </c>
      <c r="AF544" s="17">
        <f>T544-AD544</f>
        <v>222.00798974674606</v>
      </c>
      <c r="AG544" s="17">
        <f t="shared" si="329"/>
        <v>6.1668886040762795E-2</v>
      </c>
      <c r="AH544" s="28">
        <f>0.5*'Ducati Panigale 1199 data'!$C$8*'WLTP class 3 v5'!F544^2</f>
        <v>0.42901234567901231</v>
      </c>
      <c r="AI544" s="17">
        <f t="shared" si="330"/>
        <v>4.2901234567901232E-4</v>
      </c>
      <c r="AJ544" s="17" t="str">
        <f>IF(N544&lt;0, AI544, "0")</f>
        <v>0</v>
      </c>
      <c r="AK544" s="98">
        <f>AK543+AJ544</f>
        <v>950.54227623456813</v>
      </c>
      <c r="AL544" s="105">
        <f t="shared" si="331"/>
        <v>0.26403952117626894</v>
      </c>
      <c r="AM544" s="98">
        <f>IF(N544 &gt; 0, AI544, )</f>
        <v>4.2901234567901232E-4</v>
      </c>
      <c r="AN544" s="98">
        <f t="shared" si="350"/>
        <v>2782.1363742283966</v>
      </c>
      <c r="AO544" s="98">
        <f t="shared" si="332"/>
        <v>0.77281565950788789</v>
      </c>
      <c r="AP544" s="27">
        <f t="shared" si="333"/>
        <v>0</v>
      </c>
      <c r="AQ544" s="27">
        <f t="shared" si="334"/>
        <v>0</v>
      </c>
      <c r="AR544" s="27">
        <f t="shared" si="335"/>
        <v>0</v>
      </c>
      <c r="AS544" s="27">
        <f t="shared" si="336"/>
        <v>0</v>
      </c>
      <c r="AT544" s="27">
        <f t="shared" si="313"/>
        <v>0</v>
      </c>
      <c r="AU544" s="27">
        <f t="shared" si="313"/>
        <v>0</v>
      </c>
      <c r="AV544" s="27">
        <f t="shared" si="337"/>
        <v>0</v>
      </c>
      <c r="AW544" s="27">
        <f t="shared" si="338"/>
        <v>0</v>
      </c>
      <c r="AX544" s="27">
        <f t="shared" si="339"/>
        <v>0</v>
      </c>
      <c r="AY544" s="27">
        <f>AN544-AW544</f>
        <v>2782.1363742283966</v>
      </c>
      <c r="AZ544" s="110">
        <f t="shared" si="340"/>
        <v>0.77281565950788789</v>
      </c>
      <c r="BB544" s="65">
        <v>0</v>
      </c>
      <c r="BC544" s="83">
        <f t="shared" si="341"/>
        <v>0</v>
      </c>
      <c r="BD544" s="83">
        <f t="shared" si="342"/>
        <v>0</v>
      </c>
      <c r="BE544" s="83">
        <f t="shared" si="343"/>
        <v>0</v>
      </c>
      <c r="BF544" s="83">
        <f t="shared" si="344"/>
        <v>0</v>
      </c>
      <c r="BG544" s="83">
        <f t="shared" si="345"/>
        <v>0</v>
      </c>
    </row>
    <row r="545" spans="2:59">
      <c r="B545" s="9" t="s">
        <v>32</v>
      </c>
      <c r="C545" s="9">
        <v>534</v>
      </c>
      <c r="D545" s="9">
        <v>534</v>
      </c>
      <c r="E545" s="18">
        <v>1.2</v>
      </c>
      <c r="F545" s="66">
        <f t="shared" si="314"/>
        <v>0.33333333333333331</v>
      </c>
      <c r="G545" s="17">
        <f t="shared" si="346"/>
        <v>0.41666666666666663</v>
      </c>
      <c r="H545" s="17">
        <f t="shared" si="315"/>
        <v>267.5</v>
      </c>
      <c r="I545" s="28">
        <f>'Ducati Panigale 1199 data'!$C$8*G545</f>
        <v>115.83333333333333</v>
      </c>
      <c r="J545" s="28">
        <f>'Ducati Panigale 1199 data'!$C$8*'Ducati Panigale 1199 data'!$C$15*'Ducati Panigale 1199 data'!$C$10</f>
        <v>54.543600000000005</v>
      </c>
      <c r="K545" s="28">
        <f>(0.5*'Ducati Panigale 1199 data'!$C$12)*'Ducati Panigale 1199 data'!$C$14*'Ducati Panigale 1199 data'!$C$11*F545^2</f>
        <v>1.5720833333333333E-2</v>
      </c>
      <c r="L545" s="28">
        <f t="shared" si="316"/>
        <v>170.39265416666669</v>
      </c>
      <c r="M545" s="28">
        <f t="shared" si="312"/>
        <v>56.797551388888891</v>
      </c>
      <c r="N545" s="17">
        <f t="shared" si="317"/>
        <v>5.6797551388888888E-2</v>
      </c>
      <c r="O545" s="105">
        <f t="shared" si="318"/>
        <v>0</v>
      </c>
      <c r="P545" s="105">
        <f t="shared" si="319"/>
        <v>0</v>
      </c>
      <c r="Q545" s="105">
        <f t="shared" si="347"/>
        <v>88.570417261604689</v>
      </c>
      <c r="R545" s="27">
        <f t="shared" si="320"/>
        <v>2.4602893683779079E-2</v>
      </c>
      <c r="S545" s="98">
        <f t="shared" si="321"/>
        <v>5.6797551388888888E-2</v>
      </c>
      <c r="T545" s="17">
        <f t="shared" si="348"/>
        <v>289.27821255574929</v>
      </c>
      <c r="U545" s="17">
        <f t="shared" si="322"/>
        <v>8.0355059043263691E-2</v>
      </c>
      <c r="V545" s="17">
        <f t="shared" si="323"/>
        <v>84.141896398524452</v>
      </c>
      <c r="W545" s="17">
        <f t="shared" si="324"/>
        <v>80.776220542583474</v>
      </c>
      <c r="X545" s="17">
        <f t="shared" si="324"/>
        <v>77.545171720880134</v>
      </c>
      <c r="Y545" s="17">
        <f t="shared" si="325"/>
        <v>76.769720003671338</v>
      </c>
      <c r="Z545" s="17">
        <f>Y545/3600</f>
        <v>2.1324922223242039E-2</v>
      </c>
      <c r="AA545" s="17">
        <f>0.96*Y545</f>
        <v>73.698931203524481</v>
      </c>
      <c r="AB545" s="17">
        <f t="shared" si="326"/>
        <v>70.7509739553835</v>
      </c>
      <c r="AC545" s="17">
        <f t="shared" si="327"/>
        <v>67.213425257614318</v>
      </c>
      <c r="AD545" s="17">
        <f t="shared" si="328"/>
        <v>67.213425257614318</v>
      </c>
      <c r="AE545" s="17">
        <f t="shared" si="349"/>
        <v>1.8670395904892865E-2</v>
      </c>
      <c r="AF545" s="17">
        <f>T545-AD545</f>
        <v>222.06478729813497</v>
      </c>
      <c r="AG545" s="17">
        <f t="shared" si="329"/>
        <v>6.1684663138370829E-2</v>
      </c>
      <c r="AH545" s="28">
        <f>0.5*'Ducati Panigale 1199 data'!$C$8*'WLTP class 3 v5'!F545^2</f>
        <v>15.444444444444443</v>
      </c>
      <c r="AI545" s="17">
        <f t="shared" si="330"/>
        <v>1.5444444444444443E-2</v>
      </c>
      <c r="AJ545" s="17" t="str">
        <f>IF(N545&lt;0, AI545, "0")</f>
        <v>0</v>
      </c>
      <c r="AK545" s="98">
        <f>AK544+AJ545</f>
        <v>950.54227623456813</v>
      </c>
      <c r="AL545" s="105">
        <f t="shared" si="331"/>
        <v>0.26403952117626894</v>
      </c>
      <c r="AM545" s="98">
        <f>IF(N545 &gt; 0, AI545, )</f>
        <v>1.5444444444444443E-2</v>
      </c>
      <c r="AN545" s="98">
        <f t="shared" si="350"/>
        <v>2782.1518186728408</v>
      </c>
      <c r="AO545" s="98">
        <f t="shared" si="332"/>
        <v>0.7728199496313447</v>
      </c>
      <c r="AP545" s="27">
        <f t="shared" si="333"/>
        <v>0</v>
      </c>
      <c r="AQ545" s="27">
        <f t="shared" si="334"/>
        <v>0</v>
      </c>
      <c r="AR545" s="27">
        <f t="shared" si="335"/>
        <v>0</v>
      </c>
      <c r="AS545" s="27">
        <f t="shared" si="336"/>
        <v>0</v>
      </c>
      <c r="AT545" s="27">
        <f t="shared" si="313"/>
        <v>0</v>
      </c>
      <c r="AU545" s="27">
        <f t="shared" si="313"/>
        <v>0</v>
      </c>
      <c r="AV545" s="27">
        <f t="shared" si="337"/>
        <v>0</v>
      </c>
      <c r="AW545" s="27">
        <f t="shared" si="338"/>
        <v>0</v>
      </c>
      <c r="AX545" s="27">
        <f t="shared" si="339"/>
        <v>0</v>
      </c>
      <c r="AY545" s="27">
        <f>AN545-AW545</f>
        <v>2782.1518186728408</v>
      </c>
      <c r="AZ545" s="110">
        <f t="shared" si="340"/>
        <v>0.7728199496313447</v>
      </c>
      <c r="BB545" s="65">
        <v>0</v>
      </c>
      <c r="BC545" s="83">
        <f t="shared" si="341"/>
        <v>0</v>
      </c>
      <c r="BD545" s="83">
        <f t="shared" si="342"/>
        <v>0</v>
      </c>
      <c r="BE545" s="83">
        <f t="shared" si="343"/>
        <v>0</v>
      </c>
      <c r="BF545" s="83">
        <f t="shared" si="344"/>
        <v>0</v>
      </c>
      <c r="BG545" s="83">
        <f t="shared" si="345"/>
        <v>0</v>
      </c>
    </row>
    <row r="546" spans="2:59">
      <c r="B546" s="9" t="s">
        <v>32</v>
      </c>
      <c r="C546" s="9">
        <v>535</v>
      </c>
      <c r="D546" s="9">
        <v>535</v>
      </c>
      <c r="E546" s="18">
        <v>3.2</v>
      </c>
      <c r="F546" s="66">
        <f t="shared" si="314"/>
        <v>0.88888888888888884</v>
      </c>
      <c r="G546" s="17">
        <f t="shared" si="346"/>
        <v>0.55555555555555558</v>
      </c>
      <c r="H546" s="17">
        <f t="shared" si="315"/>
        <v>268</v>
      </c>
      <c r="I546" s="28">
        <f>'Ducati Panigale 1199 data'!$C$8*G546</f>
        <v>154.44444444444446</v>
      </c>
      <c r="J546" s="28">
        <f>'Ducati Panigale 1199 data'!$C$8*'Ducati Panigale 1199 data'!$C$15*'Ducati Panigale 1199 data'!$C$10</f>
        <v>54.543600000000005</v>
      </c>
      <c r="K546" s="28">
        <f>(0.5*'Ducati Panigale 1199 data'!$C$12)*'Ducati Panigale 1199 data'!$C$14*'Ducati Panigale 1199 data'!$C$11*F546^2</f>
        <v>0.1117925925925926</v>
      </c>
      <c r="L546" s="28">
        <f t="shared" si="316"/>
        <v>209.09983703703705</v>
      </c>
      <c r="M546" s="28">
        <f t="shared" si="312"/>
        <v>185.8665218106996</v>
      </c>
      <c r="N546" s="17">
        <f t="shared" si="317"/>
        <v>0.1858665218106996</v>
      </c>
      <c r="O546" s="105">
        <f t="shared" si="318"/>
        <v>0</v>
      </c>
      <c r="P546" s="105">
        <f t="shared" si="319"/>
        <v>0</v>
      </c>
      <c r="Q546" s="105">
        <f t="shared" si="347"/>
        <v>88.570417261604689</v>
      </c>
      <c r="R546" s="27">
        <f t="shared" si="320"/>
        <v>2.4602893683779079E-2</v>
      </c>
      <c r="S546" s="98">
        <f t="shared" si="321"/>
        <v>0.1858665218106996</v>
      </c>
      <c r="T546" s="17">
        <f t="shared" si="348"/>
        <v>289.46407907755997</v>
      </c>
      <c r="U546" s="17">
        <f t="shared" si="322"/>
        <v>8.0406688632655543E-2</v>
      </c>
      <c r="V546" s="17">
        <f t="shared" si="323"/>
        <v>84.141896398524452</v>
      </c>
      <c r="W546" s="17">
        <f t="shared" si="324"/>
        <v>80.776220542583474</v>
      </c>
      <c r="X546" s="17">
        <f t="shared" si="324"/>
        <v>77.545171720880134</v>
      </c>
      <c r="Y546" s="17">
        <f t="shared" si="325"/>
        <v>76.769720003671338</v>
      </c>
      <c r="Z546" s="17">
        <f>Y546/3600</f>
        <v>2.1324922223242039E-2</v>
      </c>
      <c r="AA546" s="17">
        <f>0.96*Y546</f>
        <v>73.698931203524481</v>
      </c>
      <c r="AB546" s="17">
        <f t="shared" si="326"/>
        <v>70.7509739553835</v>
      </c>
      <c r="AC546" s="17">
        <f t="shared" si="327"/>
        <v>67.213425257614318</v>
      </c>
      <c r="AD546" s="17">
        <f t="shared" si="328"/>
        <v>67.213425257614318</v>
      </c>
      <c r="AE546" s="17">
        <f t="shared" si="349"/>
        <v>1.8670395904892865E-2</v>
      </c>
      <c r="AF546" s="17">
        <f>T546-AD546</f>
        <v>222.25065381994565</v>
      </c>
      <c r="AG546" s="17">
        <f t="shared" si="329"/>
        <v>6.1736292727762682E-2</v>
      </c>
      <c r="AH546" s="28">
        <f>0.5*'Ducati Panigale 1199 data'!$C$8*'WLTP class 3 v5'!F546^2</f>
        <v>109.82716049382715</v>
      </c>
      <c r="AI546" s="17">
        <f t="shared" si="330"/>
        <v>0.10982716049382715</v>
      </c>
      <c r="AJ546" s="17" t="str">
        <f>IF(N546&lt;0, AI546, "0")</f>
        <v>0</v>
      </c>
      <c r="AK546" s="98">
        <f>AK545+AJ546</f>
        <v>950.54227623456813</v>
      </c>
      <c r="AL546" s="105">
        <f t="shared" si="331"/>
        <v>0.26403952117626894</v>
      </c>
      <c r="AM546" s="98">
        <f>IF(N546 &gt; 0, AI546, )</f>
        <v>0.10982716049382715</v>
      </c>
      <c r="AN546" s="98">
        <f t="shared" si="350"/>
        <v>2782.2616458333346</v>
      </c>
      <c r="AO546" s="98">
        <f t="shared" si="332"/>
        <v>0.77285045717592626</v>
      </c>
      <c r="AP546" s="27">
        <f t="shared" si="333"/>
        <v>0</v>
      </c>
      <c r="AQ546" s="27">
        <f t="shared" si="334"/>
        <v>0</v>
      </c>
      <c r="AR546" s="27">
        <f t="shared" si="335"/>
        <v>0</v>
      </c>
      <c r="AS546" s="27">
        <f t="shared" si="336"/>
        <v>0</v>
      </c>
      <c r="AT546" s="27">
        <f t="shared" si="313"/>
        <v>0</v>
      </c>
      <c r="AU546" s="27">
        <f t="shared" si="313"/>
        <v>0</v>
      </c>
      <c r="AV546" s="27">
        <f t="shared" si="337"/>
        <v>0</v>
      </c>
      <c r="AW546" s="27">
        <f t="shared" si="338"/>
        <v>0</v>
      </c>
      <c r="AX546" s="27">
        <f t="shared" si="339"/>
        <v>0</v>
      </c>
      <c r="AY546" s="27">
        <f>AN546-AW546</f>
        <v>2782.2616458333346</v>
      </c>
      <c r="AZ546" s="110">
        <f t="shared" si="340"/>
        <v>0.77285045717592626</v>
      </c>
      <c r="BB546" s="65">
        <v>0</v>
      </c>
      <c r="BC546" s="83">
        <f t="shared" si="341"/>
        <v>0</v>
      </c>
      <c r="BD546" s="83">
        <f t="shared" si="342"/>
        <v>0</v>
      </c>
      <c r="BE546" s="83">
        <f t="shared" si="343"/>
        <v>0</v>
      </c>
      <c r="BF546" s="83">
        <f t="shared" si="344"/>
        <v>0</v>
      </c>
      <c r="BG546" s="83">
        <f t="shared" si="345"/>
        <v>0</v>
      </c>
    </row>
    <row r="547" spans="2:59">
      <c r="B547" s="9" t="s">
        <v>32</v>
      </c>
      <c r="C547" s="9">
        <v>536</v>
      </c>
      <c r="D547" s="9">
        <v>536</v>
      </c>
      <c r="E547" s="18">
        <v>5.2</v>
      </c>
      <c r="F547" s="66">
        <f t="shared" si="314"/>
        <v>1.4444444444444444</v>
      </c>
      <c r="G547" s="17">
        <f t="shared" si="346"/>
        <v>0.69444444444444431</v>
      </c>
      <c r="H547" s="17">
        <f t="shared" si="315"/>
        <v>268.5</v>
      </c>
      <c r="I547" s="28">
        <f>'Ducati Panigale 1199 data'!$C$8*G547</f>
        <v>193.05555555555551</v>
      </c>
      <c r="J547" s="28">
        <f>'Ducati Panigale 1199 data'!$C$8*'Ducati Panigale 1199 data'!$C$15*'Ducati Panigale 1199 data'!$C$10</f>
        <v>54.543600000000005</v>
      </c>
      <c r="K547" s="28">
        <f>(0.5*'Ducati Panigale 1199 data'!$C$12)*'Ducati Panigale 1199 data'!$C$14*'Ducati Panigale 1199 data'!$C$11*F547^2</f>
        <v>0.29520231481481485</v>
      </c>
      <c r="L547" s="28">
        <f t="shared" si="316"/>
        <v>247.89435787037033</v>
      </c>
      <c r="M547" s="28">
        <f t="shared" si="312"/>
        <v>358.06962803497936</v>
      </c>
      <c r="N547" s="17">
        <f t="shared" si="317"/>
        <v>0.35806962803497938</v>
      </c>
      <c r="O547" s="105">
        <f t="shared" si="318"/>
        <v>0</v>
      </c>
      <c r="P547" s="105">
        <f t="shared" si="319"/>
        <v>0</v>
      </c>
      <c r="Q547" s="105">
        <f t="shared" si="347"/>
        <v>88.570417261604689</v>
      </c>
      <c r="R547" s="27">
        <f t="shared" si="320"/>
        <v>2.4602893683779079E-2</v>
      </c>
      <c r="S547" s="98">
        <f t="shared" si="321"/>
        <v>0.35806962803497938</v>
      </c>
      <c r="T547" s="17">
        <f t="shared" si="348"/>
        <v>289.82214870559494</v>
      </c>
      <c r="U547" s="17">
        <f t="shared" si="322"/>
        <v>8.0506152418220817E-2</v>
      </c>
      <c r="V547" s="17">
        <f t="shared" si="323"/>
        <v>84.141896398524452</v>
      </c>
      <c r="W547" s="17">
        <f t="shared" si="324"/>
        <v>80.776220542583474</v>
      </c>
      <c r="X547" s="17">
        <f t="shared" si="324"/>
        <v>77.545171720880134</v>
      </c>
      <c r="Y547" s="17">
        <f t="shared" si="325"/>
        <v>76.769720003671338</v>
      </c>
      <c r="Z547" s="17">
        <f>Y547/3600</f>
        <v>2.1324922223242039E-2</v>
      </c>
      <c r="AA547" s="17">
        <f>0.96*Y547</f>
        <v>73.698931203524481</v>
      </c>
      <c r="AB547" s="17">
        <f t="shared" si="326"/>
        <v>70.7509739553835</v>
      </c>
      <c r="AC547" s="17">
        <f t="shared" si="327"/>
        <v>67.213425257614318</v>
      </c>
      <c r="AD547" s="17">
        <f t="shared" si="328"/>
        <v>67.213425257614318</v>
      </c>
      <c r="AE547" s="17">
        <f t="shared" si="349"/>
        <v>1.8670395904892865E-2</v>
      </c>
      <c r="AF547" s="17">
        <f>T547-AD547</f>
        <v>222.60872344798062</v>
      </c>
      <c r="AG547" s="17">
        <f t="shared" si="329"/>
        <v>6.1835756513327948E-2</v>
      </c>
      <c r="AH547" s="28">
        <f>0.5*'Ducati Panigale 1199 data'!$C$8*'WLTP class 3 v5'!F547^2</f>
        <v>290.01234567901236</v>
      </c>
      <c r="AI547" s="17">
        <f t="shared" si="330"/>
        <v>0.29001234567901235</v>
      </c>
      <c r="AJ547" s="17" t="str">
        <f>IF(N547&lt;0, AI547, "0")</f>
        <v>0</v>
      </c>
      <c r="AK547" s="98">
        <f>AK546+AJ547</f>
        <v>950.54227623456813</v>
      </c>
      <c r="AL547" s="105">
        <f t="shared" si="331"/>
        <v>0.26403952117626894</v>
      </c>
      <c r="AM547" s="98">
        <f>IF(N547 &gt; 0, AI547, )</f>
        <v>0.29001234567901235</v>
      </c>
      <c r="AN547" s="98">
        <f t="shared" si="350"/>
        <v>2782.5516581790134</v>
      </c>
      <c r="AO547" s="98">
        <f t="shared" si="332"/>
        <v>0.77293101616083704</v>
      </c>
      <c r="AP547" s="27">
        <f t="shared" si="333"/>
        <v>0</v>
      </c>
      <c r="AQ547" s="27">
        <f t="shared" si="334"/>
        <v>0</v>
      </c>
      <c r="AR547" s="27">
        <f t="shared" si="335"/>
        <v>0</v>
      </c>
      <c r="AS547" s="27">
        <f t="shared" si="336"/>
        <v>0</v>
      </c>
      <c r="AT547" s="27">
        <f t="shared" si="313"/>
        <v>0</v>
      </c>
      <c r="AU547" s="27">
        <f t="shared" si="313"/>
        <v>0</v>
      </c>
      <c r="AV547" s="27">
        <f t="shared" si="337"/>
        <v>0</v>
      </c>
      <c r="AW547" s="27">
        <f t="shared" si="338"/>
        <v>0</v>
      </c>
      <c r="AX547" s="27">
        <f t="shared" si="339"/>
        <v>0</v>
      </c>
      <c r="AY547" s="27">
        <f>AN547-AW547</f>
        <v>2782.5516581790134</v>
      </c>
      <c r="AZ547" s="110">
        <f t="shared" si="340"/>
        <v>0.77293101616083704</v>
      </c>
      <c r="BB547" s="65">
        <v>0</v>
      </c>
      <c r="BC547" s="83">
        <f t="shared" si="341"/>
        <v>0</v>
      </c>
      <c r="BD547" s="83">
        <f t="shared" si="342"/>
        <v>0</v>
      </c>
      <c r="BE547" s="83">
        <f t="shared" si="343"/>
        <v>0</v>
      </c>
      <c r="BF547" s="83">
        <f t="shared" si="344"/>
        <v>0</v>
      </c>
      <c r="BG547" s="83">
        <f t="shared" si="345"/>
        <v>0</v>
      </c>
    </row>
    <row r="548" spans="2:59">
      <c r="B548" s="9" t="s">
        <v>32</v>
      </c>
      <c r="C548" s="9">
        <v>537</v>
      </c>
      <c r="D548" s="9">
        <v>537</v>
      </c>
      <c r="E548" s="18">
        <v>8.1999999999999993</v>
      </c>
      <c r="F548" s="66">
        <f t="shared" si="314"/>
        <v>2.2777777777777777</v>
      </c>
      <c r="G548" s="17">
        <f t="shared" si="346"/>
        <v>1.0833333333333333</v>
      </c>
      <c r="H548" s="17">
        <f t="shared" si="315"/>
        <v>269</v>
      </c>
      <c r="I548" s="28">
        <f>'Ducati Panigale 1199 data'!$C$8*G548</f>
        <v>301.16666666666663</v>
      </c>
      <c r="J548" s="28">
        <f>'Ducati Panigale 1199 data'!$C$8*'Ducati Panigale 1199 data'!$C$15*'Ducati Panigale 1199 data'!$C$10</f>
        <v>54.543600000000005</v>
      </c>
      <c r="K548" s="28">
        <f>(0.5*'Ducati Panigale 1199 data'!$C$12)*'Ducati Panigale 1199 data'!$C$14*'Ducati Panigale 1199 data'!$C$11*F548^2</f>
        <v>0.73407557870370377</v>
      </c>
      <c r="L548" s="28">
        <f t="shared" si="316"/>
        <v>356.44434224537036</v>
      </c>
      <c r="M548" s="28">
        <f t="shared" si="312"/>
        <v>811.90100178112129</v>
      </c>
      <c r="N548" s="17">
        <f t="shared" si="317"/>
        <v>0.81190100178112135</v>
      </c>
      <c r="O548" s="105">
        <f t="shared" si="318"/>
        <v>0</v>
      </c>
      <c r="P548" s="105">
        <f t="shared" si="319"/>
        <v>0</v>
      </c>
      <c r="Q548" s="105">
        <f t="shared" si="347"/>
        <v>88.570417261604689</v>
      </c>
      <c r="R548" s="27">
        <f t="shared" si="320"/>
        <v>2.4602893683779079E-2</v>
      </c>
      <c r="S548" s="98">
        <f t="shared" si="321"/>
        <v>0.81190100178112135</v>
      </c>
      <c r="T548" s="17">
        <f t="shared" si="348"/>
        <v>290.63404970737605</v>
      </c>
      <c r="U548" s="17">
        <f t="shared" si="322"/>
        <v>8.0731680474271122E-2</v>
      </c>
      <c r="V548" s="17">
        <f t="shared" si="323"/>
        <v>84.141896398524452</v>
      </c>
      <c r="W548" s="17">
        <f t="shared" si="324"/>
        <v>80.776220542583474</v>
      </c>
      <c r="X548" s="17">
        <f t="shared" si="324"/>
        <v>77.545171720880134</v>
      </c>
      <c r="Y548" s="17">
        <f t="shared" si="325"/>
        <v>76.769720003671338</v>
      </c>
      <c r="Z548" s="17">
        <f>Y548/3600</f>
        <v>2.1324922223242039E-2</v>
      </c>
      <c r="AA548" s="17">
        <f>0.96*Y548</f>
        <v>73.698931203524481</v>
      </c>
      <c r="AB548" s="17">
        <f t="shared" si="326"/>
        <v>70.7509739553835</v>
      </c>
      <c r="AC548" s="17">
        <f t="shared" si="327"/>
        <v>67.213425257614318</v>
      </c>
      <c r="AD548" s="17">
        <f t="shared" si="328"/>
        <v>67.213425257614318</v>
      </c>
      <c r="AE548" s="17">
        <f t="shared" si="349"/>
        <v>1.8670395904892865E-2</v>
      </c>
      <c r="AF548" s="17">
        <f>T548-AD548</f>
        <v>223.42062444976173</v>
      </c>
      <c r="AG548" s="17">
        <f t="shared" si="329"/>
        <v>6.2061284569378261E-2</v>
      </c>
      <c r="AH548" s="28">
        <f>0.5*'Ducati Panigale 1199 data'!$C$8*'WLTP class 3 v5'!F548^2</f>
        <v>721.16975308641975</v>
      </c>
      <c r="AI548" s="17">
        <f t="shared" si="330"/>
        <v>0.72116975308641973</v>
      </c>
      <c r="AJ548" s="17" t="str">
        <f>IF(N548&lt;0, AI548, "0")</f>
        <v>0</v>
      </c>
      <c r="AK548" s="98">
        <f>AK547+AJ548</f>
        <v>950.54227623456813</v>
      </c>
      <c r="AL548" s="105">
        <f t="shared" si="331"/>
        <v>0.26403952117626894</v>
      </c>
      <c r="AM548" s="98">
        <f>IF(N548 &gt; 0, AI548, )</f>
        <v>0.72116975308641973</v>
      </c>
      <c r="AN548" s="98">
        <f t="shared" si="350"/>
        <v>2783.2728279321</v>
      </c>
      <c r="AO548" s="98">
        <f t="shared" si="332"/>
        <v>0.77313134109225001</v>
      </c>
      <c r="AP548" s="27">
        <f t="shared" si="333"/>
        <v>0</v>
      </c>
      <c r="AQ548" s="27">
        <f t="shared" si="334"/>
        <v>0</v>
      </c>
      <c r="AR548" s="27">
        <f t="shared" si="335"/>
        <v>0</v>
      </c>
      <c r="AS548" s="27">
        <f t="shared" si="336"/>
        <v>0</v>
      </c>
      <c r="AT548" s="27">
        <f t="shared" si="313"/>
        <v>0</v>
      </c>
      <c r="AU548" s="27">
        <f t="shared" si="313"/>
        <v>0</v>
      </c>
      <c r="AV548" s="27">
        <f t="shared" si="337"/>
        <v>0</v>
      </c>
      <c r="AW548" s="27">
        <f t="shared" si="338"/>
        <v>0</v>
      </c>
      <c r="AX548" s="27">
        <f t="shared" si="339"/>
        <v>0</v>
      </c>
      <c r="AY548" s="27">
        <f>AN548-AW548</f>
        <v>2783.2728279321</v>
      </c>
      <c r="AZ548" s="110">
        <f t="shared" si="340"/>
        <v>0.77313134109225001</v>
      </c>
      <c r="BB548" s="65">
        <v>0</v>
      </c>
      <c r="BC548" s="83">
        <f t="shared" si="341"/>
        <v>0</v>
      </c>
      <c r="BD548" s="83">
        <f t="shared" si="342"/>
        <v>0</v>
      </c>
      <c r="BE548" s="83">
        <f t="shared" si="343"/>
        <v>0</v>
      </c>
      <c r="BF548" s="83">
        <f t="shared" si="344"/>
        <v>0</v>
      </c>
      <c r="BG548" s="83">
        <f t="shared" si="345"/>
        <v>0</v>
      </c>
    </row>
    <row r="549" spans="2:59">
      <c r="B549" s="9" t="s">
        <v>32</v>
      </c>
      <c r="C549" s="9">
        <v>538</v>
      </c>
      <c r="D549" s="9">
        <v>538</v>
      </c>
      <c r="E549" s="18">
        <v>13</v>
      </c>
      <c r="F549" s="66">
        <f t="shared" si="314"/>
        <v>3.6111111111111112</v>
      </c>
      <c r="G549" s="17">
        <f t="shared" si="346"/>
        <v>1.4722222222222223</v>
      </c>
      <c r="H549" s="17">
        <f t="shared" si="315"/>
        <v>269.5</v>
      </c>
      <c r="I549" s="28">
        <f>'Ducati Panigale 1199 data'!$C$8*G549</f>
        <v>409.27777777777783</v>
      </c>
      <c r="J549" s="28">
        <f>'Ducati Panigale 1199 data'!$C$8*'Ducati Panigale 1199 data'!$C$15*'Ducati Panigale 1199 data'!$C$10</f>
        <v>54.543600000000005</v>
      </c>
      <c r="K549" s="28">
        <f>(0.5*'Ducati Panigale 1199 data'!$C$12)*'Ducati Panigale 1199 data'!$C$14*'Ducati Panigale 1199 data'!$C$11*F549^2</f>
        <v>1.8450144675925928</v>
      </c>
      <c r="L549" s="28">
        <f t="shared" si="316"/>
        <v>465.66639224537045</v>
      </c>
      <c r="M549" s="28">
        <f t="shared" si="312"/>
        <v>1681.5730831082822</v>
      </c>
      <c r="N549" s="17">
        <f t="shared" si="317"/>
        <v>1.6815730831082822</v>
      </c>
      <c r="O549" s="105">
        <f t="shared" si="318"/>
        <v>0</v>
      </c>
      <c r="P549" s="105">
        <f t="shared" si="319"/>
        <v>0</v>
      </c>
      <c r="Q549" s="105">
        <f t="shared" si="347"/>
        <v>88.570417261604689</v>
      </c>
      <c r="R549" s="27">
        <f t="shared" si="320"/>
        <v>2.4602893683779079E-2</v>
      </c>
      <c r="S549" s="98">
        <f t="shared" si="321"/>
        <v>1.6815730831082822</v>
      </c>
      <c r="T549" s="17">
        <f t="shared" si="348"/>
        <v>292.31562279048433</v>
      </c>
      <c r="U549" s="17">
        <f t="shared" si="322"/>
        <v>8.119878410846787E-2</v>
      </c>
      <c r="V549" s="17">
        <f t="shared" si="323"/>
        <v>84.141896398524452</v>
      </c>
      <c r="W549" s="17">
        <f t="shared" si="324"/>
        <v>80.776220542583474</v>
      </c>
      <c r="X549" s="17">
        <f t="shared" si="324"/>
        <v>77.545171720880134</v>
      </c>
      <c r="Y549" s="17">
        <f t="shared" si="325"/>
        <v>76.769720003671338</v>
      </c>
      <c r="Z549" s="17">
        <f>Y549/3600</f>
        <v>2.1324922223242039E-2</v>
      </c>
      <c r="AA549" s="17">
        <f>0.96*Y549</f>
        <v>73.698931203524481</v>
      </c>
      <c r="AB549" s="17">
        <f t="shared" si="326"/>
        <v>70.7509739553835</v>
      </c>
      <c r="AC549" s="17">
        <f t="shared" si="327"/>
        <v>67.213425257614318</v>
      </c>
      <c r="AD549" s="17">
        <f t="shared" si="328"/>
        <v>67.213425257614318</v>
      </c>
      <c r="AE549" s="17">
        <f t="shared" si="349"/>
        <v>1.8670395904892865E-2</v>
      </c>
      <c r="AF549" s="17">
        <f>T549-AD549</f>
        <v>225.10219753287001</v>
      </c>
      <c r="AG549" s="17">
        <f t="shared" si="329"/>
        <v>6.2528388203575008E-2</v>
      </c>
      <c r="AH549" s="28">
        <f>0.5*'Ducati Panigale 1199 data'!$C$8*'WLTP class 3 v5'!F549^2</f>
        <v>1812.5771604938273</v>
      </c>
      <c r="AI549" s="17">
        <f t="shared" si="330"/>
        <v>1.8125771604938272</v>
      </c>
      <c r="AJ549" s="17" t="str">
        <f>IF(N549&lt;0, AI549, "0")</f>
        <v>0</v>
      </c>
      <c r="AK549" s="98">
        <f>AK548+AJ549</f>
        <v>950.54227623456813</v>
      </c>
      <c r="AL549" s="105">
        <f t="shared" si="331"/>
        <v>0.26403952117626894</v>
      </c>
      <c r="AM549" s="98">
        <f>IF(N549 &gt; 0, AI549, )</f>
        <v>1.8125771604938272</v>
      </c>
      <c r="AN549" s="98">
        <f t="shared" si="350"/>
        <v>2785.0854050925936</v>
      </c>
      <c r="AO549" s="98">
        <f t="shared" si="332"/>
        <v>0.7736348347479427</v>
      </c>
      <c r="AP549" s="27">
        <f t="shared" si="333"/>
        <v>0</v>
      </c>
      <c r="AQ549" s="27">
        <f t="shared" si="334"/>
        <v>0</v>
      </c>
      <c r="AR549" s="27">
        <f t="shared" si="335"/>
        <v>0</v>
      </c>
      <c r="AS549" s="27">
        <f t="shared" si="336"/>
        <v>0</v>
      </c>
      <c r="AT549" s="27">
        <f t="shared" si="313"/>
        <v>0</v>
      </c>
      <c r="AU549" s="27">
        <f t="shared" si="313"/>
        <v>0</v>
      </c>
      <c r="AV549" s="27">
        <f t="shared" si="337"/>
        <v>0</v>
      </c>
      <c r="AW549" s="27">
        <f t="shared" si="338"/>
        <v>0</v>
      </c>
      <c r="AX549" s="27">
        <f t="shared" si="339"/>
        <v>0</v>
      </c>
      <c r="AY549" s="27">
        <f>AN549-AW549</f>
        <v>2785.0854050925936</v>
      </c>
      <c r="AZ549" s="110">
        <f t="shared" si="340"/>
        <v>0.7736348347479427</v>
      </c>
      <c r="BB549" s="65">
        <v>0</v>
      </c>
      <c r="BC549" s="83">
        <f t="shared" si="341"/>
        <v>0</v>
      </c>
      <c r="BD549" s="83">
        <f t="shared" si="342"/>
        <v>0</v>
      </c>
      <c r="BE549" s="83">
        <f t="shared" si="343"/>
        <v>0</v>
      </c>
      <c r="BF549" s="83">
        <f t="shared" si="344"/>
        <v>0</v>
      </c>
      <c r="BG549" s="83">
        <f t="shared" si="345"/>
        <v>0</v>
      </c>
    </row>
    <row r="550" spans="2:59">
      <c r="B550" s="9" t="s">
        <v>32</v>
      </c>
      <c r="C550" s="9">
        <v>539</v>
      </c>
      <c r="D550" s="9">
        <v>539</v>
      </c>
      <c r="E550" s="18">
        <v>18.8</v>
      </c>
      <c r="F550" s="66">
        <f t="shared" si="314"/>
        <v>5.2222222222222223</v>
      </c>
      <c r="G550" s="17">
        <f t="shared" si="346"/>
        <v>1.4027777777777779</v>
      </c>
      <c r="H550" s="17">
        <f t="shared" si="315"/>
        <v>270</v>
      </c>
      <c r="I550" s="28">
        <f>'Ducati Panigale 1199 data'!$C$8*G550</f>
        <v>389.97222222222223</v>
      </c>
      <c r="J550" s="28">
        <f>'Ducati Panigale 1199 data'!$C$8*'Ducati Panigale 1199 data'!$C$15*'Ducati Panigale 1199 data'!$C$10</f>
        <v>54.543600000000005</v>
      </c>
      <c r="K550" s="28">
        <f>(0.5*'Ducati Panigale 1199 data'!$C$12)*'Ducati Panigale 1199 data'!$C$14*'Ducati Panigale 1199 data'!$C$11*F550^2</f>
        <v>3.8585912037037042</v>
      </c>
      <c r="L550" s="28">
        <f t="shared" si="316"/>
        <v>448.37441342592598</v>
      </c>
      <c r="M550" s="28">
        <f t="shared" si="312"/>
        <v>2341.5108256687245</v>
      </c>
      <c r="N550" s="17">
        <f t="shared" si="317"/>
        <v>2.3415108256687245</v>
      </c>
      <c r="O550" s="105">
        <f t="shared" si="318"/>
        <v>0</v>
      </c>
      <c r="P550" s="105">
        <f t="shared" si="319"/>
        <v>0</v>
      </c>
      <c r="Q550" s="105">
        <f t="shared" si="347"/>
        <v>88.570417261604689</v>
      </c>
      <c r="R550" s="27">
        <f t="shared" si="320"/>
        <v>2.4602893683779079E-2</v>
      </c>
      <c r="S550" s="98">
        <f t="shared" si="321"/>
        <v>2.3415108256687245</v>
      </c>
      <c r="T550" s="17">
        <f t="shared" si="348"/>
        <v>294.65713361615303</v>
      </c>
      <c r="U550" s="17">
        <f t="shared" si="322"/>
        <v>8.1849203782264734E-2</v>
      </c>
      <c r="V550" s="17">
        <f t="shared" si="323"/>
        <v>84.141896398524452</v>
      </c>
      <c r="W550" s="17">
        <f t="shared" si="324"/>
        <v>80.776220542583474</v>
      </c>
      <c r="X550" s="17">
        <f t="shared" si="324"/>
        <v>77.545171720880134</v>
      </c>
      <c r="Y550" s="17">
        <f t="shared" si="325"/>
        <v>76.769720003671338</v>
      </c>
      <c r="Z550" s="17">
        <f>Y550/3600</f>
        <v>2.1324922223242039E-2</v>
      </c>
      <c r="AA550" s="17">
        <f>0.96*Y550</f>
        <v>73.698931203524481</v>
      </c>
      <c r="AB550" s="17">
        <f t="shared" si="326"/>
        <v>70.7509739553835</v>
      </c>
      <c r="AC550" s="17">
        <f t="shared" si="327"/>
        <v>67.213425257614318</v>
      </c>
      <c r="AD550" s="17">
        <f t="shared" si="328"/>
        <v>67.213425257614318</v>
      </c>
      <c r="AE550" s="17">
        <f t="shared" si="349"/>
        <v>1.8670395904892865E-2</v>
      </c>
      <c r="AF550" s="17">
        <f>T550-AD550</f>
        <v>227.44370835853871</v>
      </c>
      <c r="AG550" s="17">
        <f t="shared" si="329"/>
        <v>6.3178807877371859E-2</v>
      </c>
      <c r="AH550" s="28">
        <f>0.5*'Ducati Panigale 1199 data'!$C$8*'WLTP class 3 v5'!F550^2</f>
        <v>3790.7530864197529</v>
      </c>
      <c r="AI550" s="17">
        <f t="shared" si="330"/>
        <v>3.7907530864197527</v>
      </c>
      <c r="AJ550" s="17" t="str">
        <f>IF(N550&lt;0, AI550, "0")</f>
        <v>0</v>
      </c>
      <c r="AK550" s="98">
        <f>AK549+AJ550</f>
        <v>950.54227623456813</v>
      </c>
      <c r="AL550" s="105">
        <f t="shared" si="331"/>
        <v>0.26403952117626894</v>
      </c>
      <c r="AM550" s="98">
        <f>IF(N550 &gt; 0, AI550, )</f>
        <v>3.7907530864197527</v>
      </c>
      <c r="AN550" s="98">
        <f t="shared" si="350"/>
        <v>2788.8761581790136</v>
      </c>
      <c r="AO550" s="98">
        <f t="shared" si="332"/>
        <v>0.77468782171639272</v>
      </c>
      <c r="AP550" s="27">
        <f t="shared" si="333"/>
        <v>0</v>
      </c>
      <c r="AQ550" s="27">
        <f t="shared" si="334"/>
        <v>0</v>
      </c>
      <c r="AR550" s="27">
        <f t="shared" si="335"/>
        <v>0</v>
      </c>
      <c r="AS550" s="27">
        <f t="shared" si="336"/>
        <v>0</v>
      </c>
      <c r="AT550" s="27">
        <f t="shared" si="313"/>
        <v>0</v>
      </c>
      <c r="AU550" s="27">
        <f t="shared" si="313"/>
        <v>0</v>
      </c>
      <c r="AV550" s="27">
        <f t="shared" si="337"/>
        <v>0</v>
      </c>
      <c r="AW550" s="27">
        <f t="shared" si="338"/>
        <v>0</v>
      </c>
      <c r="AX550" s="27">
        <f t="shared" si="339"/>
        <v>0</v>
      </c>
      <c r="AY550" s="27">
        <f>AN550-AW550</f>
        <v>2788.8761581790136</v>
      </c>
      <c r="AZ550" s="110">
        <f t="shared" si="340"/>
        <v>0.77468782171639272</v>
      </c>
      <c r="BB550" s="65">
        <v>0</v>
      </c>
      <c r="BC550" s="83">
        <f t="shared" si="341"/>
        <v>0</v>
      </c>
      <c r="BD550" s="83">
        <f t="shared" si="342"/>
        <v>0</v>
      </c>
      <c r="BE550" s="83">
        <f t="shared" si="343"/>
        <v>0</v>
      </c>
      <c r="BF550" s="83">
        <f t="shared" si="344"/>
        <v>0</v>
      </c>
      <c r="BG550" s="83">
        <f t="shared" si="345"/>
        <v>0</v>
      </c>
    </row>
    <row r="551" spans="2:59">
      <c r="B551" s="9" t="s">
        <v>32</v>
      </c>
      <c r="C551" s="9">
        <v>540</v>
      </c>
      <c r="D551" s="9">
        <v>540</v>
      </c>
      <c r="E551" s="18">
        <v>23.1</v>
      </c>
      <c r="F551" s="66">
        <f t="shared" si="314"/>
        <v>6.416666666666667</v>
      </c>
      <c r="G551" s="17">
        <f t="shared" si="346"/>
        <v>0.79166666666666652</v>
      </c>
      <c r="H551" s="17">
        <f t="shared" si="315"/>
        <v>270.5</v>
      </c>
      <c r="I551" s="28">
        <f>'Ducati Panigale 1199 data'!$C$8*G551</f>
        <v>220.08333333333329</v>
      </c>
      <c r="J551" s="28">
        <f>'Ducati Panigale 1199 data'!$C$8*'Ducati Panigale 1199 data'!$C$15*'Ducati Panigale 1199 data'!$C$10</f>
        <v>54.543600000000005</v>
      </c>
      <c r="K551" s="28">
        <f>(0.5*'Ducati Panigale 1199 data'!$C$12)*'Ducati Panigale 1199 data'!$C$14*'Ducati Panigale 1199 data'!$C$11*F551^2</f>
        <v>5.8255513020833343</v>
      </c>
      <c r="L551" s="28">
        <f t="shared" si="316"/>
        <v>280.45248463541662</v>
      </c>
      <c r="M551" s="28">
        <f t="shared" si="312"/>
        <v>1799.5701097439235</v>
      </c>
      <c r="N551" s="17">
        <f t="shared" si="317"/>
        <v>1.7995701097439234</v>
      </c>
      <c r="O551" s="105">
        <f t="shared" si="318"/>
        <v>0</v>
      </c>
      <c r="P551" s="105">
        <f t="shared" si="319"/>
        <v>0</v>
      </c>
      <c r="Q551" s="105">
        <f t="shared" si="347"/>
        <v>88.570417261604689</v>
      </c>
      <c r="R551" s="27">
        <f t="shared" si="320"/>
        <v>2.4602893683779079E-2</v>
      </c>
      <c r="S551" s="98">
        <f t="shared" si="321"/>
        <v>1.7995701097439234</v>
      </c>
      <c r="T551" s="17">
        <f t="shared" si="348"/>
        <v>296.45670372589694</v>
      </c>
      <c r="U551" s="17">
        <f t="shared" si="322"/>
        <v>8.2349084368304709E-2</v>
      </c>
      <c r="V551" s="17">
        <f t="shared" si="323"/>
        <v>84.141896398524452</v>
      </c>
      <c r="W551" s="17">
        <f t="shared" si="324"/>
        <v>80.776220542583474</v>
      </c>
      <c r="X551" s="17">
        <f t="shared" si="324"/>
        <v>77.545171720880134</v>
      </c>
      <c r="Y551" s="17">
        <f t="shared" si="325"/>
        <v>76.769720003671338</v>
      </c>
      <c r="Z551" s="17">
        <f>Y551/3600</f>
        <v>2.1324922223242039E-2</v>
      </c>
      <c r="AA551" s="17">
        <f>0.96*Y551</f>
        <v>73.698931203524481</v>
      </c>
      <c r="AB551" s="17">
        <f t="shared" si="326"/>
        <v>70.7509739553835</v>
      </c>
      <c r="AC551" s="17">
        <f t="shared" si="327"/>
        <v>67.213425257614318</v>
      </c>
      <c r="AD551" s="17">
        <f t="shared" si="328"/>
        <v>67.213425257614318</v>
      </c>
      <c r="AE551" s="17">
        <f t="shared" si="349"/>
        <v>1.8670395904892865E-2</v>
      </c>
      <c r="AF551" s="17">
        <f>T551-AD551</f>
        <v>229.24327846828263</v>
      </c>
      <c r="AG551" s="17">
        <f t="shared" si="329"/>
        <v>6.3678688463411834E-2</v>
      </c>
      <c r="AH551" s="28">
        <f>0.5*'Ducati Panigale 1199 data'!$C$8*'WLTP class 3 v5'!F551^2</f>
        <v>5723.1319444444453</v>
      </c>
      <c r="AI551" s="17">
        <f t="shared" si="330"/>
        <v>5.7231319444444448</v>
      </c>
      <c r="AJ551" s="17" t="str">
        <f>IF(N551&lt;0, AI551, "0")</f>
        <v>0</v>
      </c>
      <c r="AK551" s="98">
        <f>AK550+AJ551</f>
        <v>950.54227623456813</v>
      </c>
      <c r="AL551" s="105">
        <f t="shared" si="331"/>
        <v>0.26403952117626894</v>
      </c>
      <c r="AM551" s="98">
        <f>IF(N551 &gt; 0, AI551, )</f>
        <v>5.7231319444444448</v>
      </c>
      <c r="AN551" s="98">
        <f t="shared" si="350"/>
        <v>2794.5992901234581</v>
      </c>
      <c r="AO551" s="98">
        <f t="shared" si="332"/>
        <v>0.77627758058984953</v>
      </c>
      <c r="AP551" s="27">
        <f t="shared" si="333"/>
        <v>0</v>
      </c>
      <c r="AQ551" s="27">
        <f t="shared" si="334"/>
        <v>0</v>
      </c>
      <c r="AR551" s="27">
        <f t="shared" si="335"/>
        <v>0</v>
      </c>
      <c r="AS551" s="27">
        <f t="shared" si="336"/>
        <v>0</v>
      </c>
      <c r="AT551" s="27">
        <f t="shared" si="313"/>
        <v>0</v>
      </c>
      <c r="AU551" s="27">
        <f t="shared" si="313"/>
        <v>0</v>
      </c>
      <c r="AV551" s="27">
        <f t="shared" si="337"/>
        <v>0</v>
      </c>
      <c r="AW551" s="27">
        <f t="shared" si="338"/>
        <v>0</v>
      </c>
      <c r="AX551" s="27">
        <f t="shared" si="339"/>
        <v>0</v>
      </c>
      <c r="AY551" s="27">
        <f>AN551-AW551</f>
        <v>2794.5992901234581</v>
      </c>
      <c r="AZ551" s="110">
        <f t="shared" si="340"/>
        <v>0.77627758058984953</v>
      </c>
      <c r="BB551" s="65">
        <v>0</v>
      </c>
      <c r="BC551" s="83">
        <f t="shared" si="341"/>
        <v>0</v>
      </c>
      <c r="BD551" s="83">
        <f t="shared" si="342"/>
        <v>0</v>
      </c>
      <c r="BE551" s="83">
        <f t="shared" si="343"/>
        <v>0</v>
      </c>
      <c r="BF551" s="83">
        <f t="shared" si="344"/>
        <v>0</v>
      </c>
      <c r="BG551" s="83">
        <f t="shared" si="345"/>
        <v>0</v>
      </c>
    </row>
    <row r="552" spans="2:59">
      <c r="B552" s="9" t="s">
        <v>32</v>
      </c>
      <c r="C552" s="9">
        <v>541</v>
      </c>
      <c r="D552" s="9">
        <v>541</v>
      </c>
      <c r="E552" s="18">
        <v>24.5</v>
      </c>
      <c r="F552" s="66">
        <f t="shared" si="314"/>
        <v>6.8055555555555554</v>
      </c>
      <c r="G552" s="17">
        <f t="shared" si="346"/>
        <v>0.19444444444444425</v>
      </c>
      <c r="H552" s="17">
        <f t="shared" si="315"/>
        <v>271</v>
      </c>
      <c r="I552" s="28">
        <f>'Ducati Panigale 1199 data'!$C$8*G552</f>
        <v>54.0555555555555</v>
      </c>
      <c r="J552" s="28">
        <f>'Ducati Panigale 1199 data'!$C$8*'Ducati Panigale 1199 data'!$C$15*'Ducati Panigale 1199 data'!$C$10</f>
        <v>54.543600000000005</v>
      </c>
      <c r="K552" s="28">
        <f>(0.5*'Ducati Panigale 1199 data'!$C$12)*'Ducati Panigale 1199 data'!$C$14*'Ducati Panigale 1199 data'!$C$11*F552^2</f>
        <v>6.5530765335648153</v>
      </c>
      <c r="L552" s="28">
        <f t="shared" si="316"/>
        <v>115.15223208912033</v>
      </c>
      <c r="M552" s="28">
        <f t="shared" si="312"/>
        <v>783.67491282873561</v>
      </c>
      <c r="N552" s="17">
        <f t="shared" si="317"/>
        <v>0.78367491282873558</v>
      </c>
      <c r="O552" s="105">
        <f t="shared" si="318"/>
        <v>0</v>
      </c>
      <c r="P552" s="105">
        <f t="shared" si="319"/>
        <v>0</v>
      </c>
      <c r="Q552" s="105">
        <f t="shared" si="347"/>
        <v>88.570417261604689</v>
      </c>
      <c r="R552" s="27">
        <f t="shared" si="320"/>
        <v>2.4602893683779079E-2</v>
      </c>
      <c r="S552" s="98">
        <f t="shared" si="321"/>
        <v>0.78367491282873558</v>
      </c>
      <c r="T552" s="17">
        <f t="shared" si="348"/>
        <v>297.2403786387257</v>
      </c>
      <c r="U552" s="17">
        <f t="shared" si="322"/>
        <v>8.2566771844090475E-2</v>
      </c>
      <c r="V552" s="17">
        <f t="shared" si="323"/>
        <v>84.141896398524452</v>
      </c>
      <c r="W552" s="17">
        <f t="shared" si="324"/>
        <v>80.776220542583474</v>
      </c>
      <c r="X552" s="17">
        <f t="shared" si="324"/>
        <v>77.545171720880134</v>
      </c>
      <c r="Y552" s="17">
        <f t="shared" si="325"/>
        <v>76.769720003671338</v>
      </c>
      <c r="Z552" s="17">
        <f>Y552/3600</f>
        <v>2.1324922223242039E-2</v>
      </c>
      <c r="AA552" s="17">
        <f>0.96*Y552</f>
        <v>73.698931203524481</v>
      </c>
      <c r="AB552" s="17">
        <f t="shared" si="326"/>
        <v>70.7509739553835</v>
      </c>
      <c r="AC552" s="17">
        <f t="shared" si="327"/>
        <v>67.213425257614318</v>
      </c>
      <c r="AD552" s="17">
        <f t="shared" si="328"/>
        <v>67.213425257614318</v>
      </c>
      <c r="AE552" s="17">
        <f t="shared" si="349"/>
        <v>1.8670395904892865E-2</v>
      </c>
      <c r="AF552" s="17">
        <f>T552-AD552</f>
        <v>230.02695338111138</v>
      </c>
      <c r="AG552" s="17">
        <f t="shared" si="329"/>
        <v>6.38963759391976E-2</v>
      </c>
      <c r="AH552" s="28">
        <f>0.5*'Ducati Panigale 1199 data'!$C$8*'WLTP class 3 v5'!F552^2</f>
        <v>6437.8665123456785</v>
      </c>
      <c r="AI552" s="17">
        <f t="shared" si="330"/>
        <v>6.4378665123456784</v>
      </c>
      <c r="AJ552" s="17" t="str">
        <f>IF(N552&lt;0, AI552, "0")</f>
        <v>0</v>
      </c>
      <c r="AK552" s="98">
        <f>AK551+AJ552</f>
        <v>950.54227623456813</v>
      </c>
      <c r="AL552" s="105">
        <f t="shared" si="331"/>
        <v>0.26403952117626894</v>
      </c>
      <c r="AM552" s="98">
        <f>IF(N552 &gt; 0, AI552, )</f>
        <v>6.4378665123456784</v>
      </c>
      <c r="AN552" s="98">
        <f t="shared" si="350"/>
        <v>2801.037156635804</v>
      </c>
      <c r="AO552" s="98">
        <f t="shared" si="332"/>
        <v>0.77806587684327888</v>
      </c>
      <c r="AP552" s="27">
        <f t="shared" si="333"/>
        <v>0</v>
      </c>
      <c r="AQ552" s="27">
        <f t="shared" si="334"/>
        <v>0</v>
      </c>
      <c r="AR552" s="27">
        <f t="shared" si="335"/>
        <v>0</v>
      </c>
      <c r="AS552" s="27">
        <f t="shared" si="336"/>
        <v>0</v>
      </c>
      <c r="AT552" s="27">
        <f t="shared" si="313"/>
        <v>0</v>
      </c>
      <c r="AU552" s="27">
        <f t="shared" si="313"/>
        <v>0</v>
      </c>
      <c r="AV552" s="27">
        <f t="shared" si="337"/>
        <v>0</v>
      </c>
      <c r="AW552" s="27">
        <f t="shared" si="338"/>
        <v>0</v>
      </c>
      <c r="AX552" s="27">
        <f t="shared" si="339"/>
        <v>0</v>
      </c>
      <c r="AY552" s="27">
        <f>AN552-AW552</f>
        <v>2801.037156635804</v>
      </c>
      <c r="AZ552" s="110">
        <f t="shared" si="340"/>
        <v>0.77806587684327888</v>
      </c>
      <c r="BB552" s="65">
        <v>0</v>
      </c>
      <c r="BC552" s="83">
        <f t="shared" si="341"/>
        <v>0</v>
      </c>
      <c r="BD552" s="83">
        <f t="shared" si="342"/>
        <v>0</v>
      </c>
      <c r="BE552" s="83">
        <f t="shared" si="343"/>
        <v>0</v>
      </c>
      <c r="BF552" s="83">
        <f t="shared" si="344"/>
        <v>0</v>
      </c>
      <c r="BG552" s="83">
        <f t="shared" si="345"/>
        <v>0</v>
      </c>
    </row>
    <row r="553" spans="2:59">
      <c r="B553" s="9" t="s">
        <v>32</v>
      </c>
      <c r="C553" s="9">
        <v>542</v>
      </c>
      <c r="D553" s="9">
        <v>542</v>
      </c>
      <c r="E553" s="18">
        <v>24.5</v>
      </c>
      <c r="F553" s="66">
        <f t="shared" si="314"/>
        <v>6.8055555555555554</v>
      </c>
      <c r="G553" s="17">
        <f t="shared" si="346"/>
        <v>-2.7777777777777679E-2</v>
      </c>
      <c r="H553" s="17">
        <f t="shared" si="315"/>
        <v>271.5</v>
      </c>
      <c r="I553" s="28">
        <f>'Ducati Panigale 1199 data'!$C$8*G553</f>
        <v>-7.7222222222221948</v>
      </c>
      <c r="J553" s="28">
        <f>'Ducati Panigale 1199 data'!$C$8*'Ducati Panigale 1199 data'!$C$15*'Ducati Panigale 1199 data'!$C$10</f>
        <v>54.543600000000005</v>
      </c>
      <c r="K553" s="28">
        <f>(0.5*'Ducati Panigale 1199 data'!$C$12)*'Ducati Panigale 1199 data'!$C$14*'Ducati Panigale 1199 data'!$C$11*F553^2</f>
        <v>6.5530765335648153</v>
      </c>
      <c r="L553" s="28">
        <f t="shared" si="316"/>
        <v>53.374454311342625</v>
      </c>
      <c r="M553" s="28">
        <f t="shared" si="312"/>
        <v>363.24281406330397</v>
      </c>
      <c r="N553" s="17">
        <f t="shared" si="317"/>
        <v>0.36324281406330394</v>
      </c>
      <c r="O553" s="105">
        <f t="shared" si="318"/>
        <v>0</v>
      </c>
      <c r="P553" s="105">
        <f t="shared" si="319"/>
        <v>0</v>
      </c>
      <c r="Q553" s="105">
        <f t="shared" si="347"/>
        <v>88.570417261604689</v>
      </c>
      <c r="R553" s="27">
        <f t="shared" si="320"/>
        <v>2.4602893683779079E-2</v>
      </c>
      <c r="S553" s="98">
        <f t="shared" si="321"/>
        <v>0.36324281406330394</v>
      </c>
      <c r="T553" s="17">
        <f t="shared" si="348"/>
        <v>297.60362145278901</v>
      </c>
      <c r="U553" s="17">
        <f t="shared" si="322"/>
        <v>8.2667672625774721E-2</v>
      </c>
      <c r="V553" s="17">
        <f t="shared" si="323"/>
        <v>84.141896398524452</v>
      </c>
      <c r="W553" s="17">
        <f t="shared" si="324"/>
        <v>80.776220542583474</v>
      </c>
      <c r="X553" s="17">
        <f t="shared" si="324"/>
        <v>77.545171720880134</v>
      </c>
      <c r="Y553" s="17">
        <f t="shared" si="325"/>
        <v>76.769720003671338</v>
      </c>
      <c r="Z553" s="17">
        <f>Y553/3600</f>
        <v>2.1324922223242039E-2</v>
      </c>
      <c r="AA553" s="17">
        <f>0.96*Y553</f>
        <v>73.698931203524481</v>
      </c>
      <c r="AB553" s="17">
        <f t="shared" si="326"/>
        <v>70.7509739553835</v>
      </c>
      <c r="AC553" s="17">
        <f t="shared" si="327"/>
        <v>67.213425257614318</v>
      </c>
      <c r="AD553" s="17">
        <f t="shared" si="328"/>
        <v>67.213425257614318</v>
      </c>
      <c r="AE553" s="17">
        <f t="shared" si="349"/>
        <v>1.8670395904892865E-2</v>
      </c>
      <c r="AF553" s="17">
        <f>T553-AD553</f>
        <v>230.3901961951747</v>
      </c>
      <c r="AG553" s="17">
        <f t="shared" si="329"/>
        <v>6.399727672088186E-2</v>
      </c>
      <c r="AH553" s="28">
        <f>0.5*'Ducati Panigale 1199 data'!$C$8*'WLTP class 3 v5'!F553^2</f>
        <v>6437.8665123456785</v>
      </c>
      <c r="AI553" s="17">
        <f t="shared" si="330"/>
        <v>6.4378665123456784</v>
      </c>
      <c r="AJ553" s="17" t="str">
        <f>IF(N553&lt;0, AI553, "0")</f>
        <v>0</v>
      </c>
      <c r="AK553" s="98">
        <f>AK552+AJ553</f>
        <v>950.54227623456813</v>
      </c>
      <c r="AL553" s="105">
        <f t="shared" si="331"/>
        <v>0.26403952117626894</v>
      </c>
      <c r="AM553" s="98">
        <f>IF(N553 &gt; 0, AI553, )</f>
        <v>6.4378665123456784</v>
      </c>
      <c r="AN553" s="98">
        <f t="shared" si="350"/>
        <v>2807.4750231481498</v>
      </c>
      <c r="AO553" s="98">
        <f t="shared" si="332"/>
        <v>0.77985417309670824</v>
      </c>
      <c r="AP553" s="27">
        <f t="shared" si="333"/>
        <v>0</v>
      </c>
      <c r="AQ553" s="27">
        <f t="shared" si="334"/>
        <v>0</v>
      </c>
      <c r="AR553" s="27">
        <f t="shared" si="335"/>
        <v>0</v>
      </c>
      <c r="AS553" s="27">
        <f t="shared" si="336"/>
        <v>0</v>
      </c>
      <c r="AT553" s="27">
        <f t="shared" si="313"/>
        <v>0</v>
      </c>
      <c r="AU553" s="27">
        <f t="shared" si="313"/>
        <v>0</v>
      </c>
      <c r="AV553" s="27">
        <f t="shared" si="337"/>
        <v>0</v>
      </c>
      <c r="AW553" s="27">
        <f t="shared" si="338"/>
        <v>0</v>
      </c>
      <c r="AX553" s="27">
        <f t="shared" si="339"/>
        <v>0</v>
      </c>
      <c r="AY553" s="27">
        <f>AN553-AW553</f>
        <v>2807.4750231481498</v>
      </c>
      <c r="AZ553" s="110">
        <f t="shared" si="340"/>
        <v>0.77985417309670824</v>
      </c>
      <c r="BB553" s="65">
        <v>0</v>
      </c>
      <c r="BC553" s="83">
        <f t="shared" si="341"/>
        <v>0</v>
      </c>
      <c r="BD553" s="83">
        <f t="shared" si="342"/>
        <v>0</v>
      </c>
      <c r="BE553" s="83">
        <f t="shared" si="343"/>
        <v>0</v>
      </c>
      <c r="BF553" s="83">
        <f t="shared" si="344"/>
        <v>0</v>
      </c>
      <c r="BG553" s="83">
        <f t="shared" si="345"/>
        <v>0</v>
      </c>
    </row>
    <row r="554" spans="2:59">
      <c r="B554" s="9" t="s">
        <v>32</v>
      </c>
      <c r="C554" s="9">
        <v>543</v>
      </c>
      <c r="D554" s="9">
        <v>543</v>
      </c>
      <c r="E554" s="18">
        <v>24.3</v>
      </c>
      <c r="F554" s="66">
        <f t="shared" si="314"/>
        <v>6.75</v>
      </c>
      <c r="G554" s="17">
        <f t="shared" si="346"/>
        <v>-0.12499999999999981</v>
      </c>
      <c r="H554" s="17">
        <f t="shared" si="315"/>
        <v>272</v>
      </c>
      <c r="I554" s="28">
        <f>'Ducati Panigale 1199 data'!$C$8*G554</f>
        <v>-34.749999999999943</v>
      </c>
      <c r="J554" s="28">
        <f>'Ducati Panigale 1199 data'!$C$8*'Ducati Panigale 1199 data'!$C$15*'Ducati Panigale 1199 data'!$C$10</f>
        <v>54.543600000000005</v>
      </c>
      <c r="K554" s="28">
        <f>(0.5*'Ducati Panigale 1199 data'!$C$12)*'Ducati Panigale 1199 data'!$C$14*'Ducati Panigale 1199 data'!$C$11*F554^2</f>
        <v>6.4465242187500005</v>
      </c>
      <c r="L554" s="28">
        <f t="shared" si="316"/>
        <v>26.240124218750061</v>
      </c>
      <c r="M554" s="28">
        <f t="shared" si="312"/>
        <v>177.12083847656291</v>
      </c>
      <c r="N554" s="17">
        <f t="shared" si="317"/>
        <v>0.1771208384765629</v>
      </c>
      <c r="O554" s="105">
        <f t="shared" si="318"/>
        <v>0</v>
      </c>
      <c r="P554" s="105">
        <f t="shared" si="319"/>
        <v>0</v>
      </c>
      <c r="Q554" s="105">
        <f t="shared" si="347"/>
        <v>88.570417261604689</v>
      </c>
      <c r="R554" s="27">
        <f t="shared" si="320"/>
        <v>2.4602893683779079E-2</v>
      </c>
      <c r="S554" s="98">
        <f t="shared" si="321"/>
        <v>0.1771208384765629</v>
      </c>
      <c r="T554" s="17">
        <f t="shared" si="348"/>
        <v>297.7807422912656</v>
      </c>
      <c r="U554" s="17">
        <f t="shared" si="322"/>
        <v>8.2716872858684884E-2</v>
      </c>
      <c r="V554" s="17">
        <f t="shared" si="323"/>
        <v>84.141896398524452</v>
      </c>
      <c r="W554" s="17">
        <f t="shared" si="324"/>
        <v>80.776220542583474</v>
      </c>
      <c r="X554" s="17">
        <f t="shared" si="324"/>
        <v>77.545171720880134</v>
      </c>
      <c r="Y554" s="17">
        <f t="shared" si="325"/>
        <v>76.769720003671338</v>
      </c>
      <c r="Z554" s="17">
        <f>Y554/3600</f>
        <v>2.1324922223242039E-2</v>
      </c>
      <c r="AA554" s="17">
        <f>0.96*Y554</f>
        <v>73.698931203524481</v>
      </c>
      <c r="AB554" s="17">
        <f t="shared" si="326"/>
        <v>70.7509739553835</v>
      </c>
      <c r="AC554" s="17">
        <f t="shared" si="327"/>
        <v>67.213425257614318</v>
      </c>
      <c r="AD554" s="17">
        <f t="shared" si="328"/>
        <v>67.213425257614318</v>
      </c>
      <c r="AE554" s="17">
        <f t="shared" si="349"/>
        <v>1.8670395904892865E-2</v>
      </c>
      <c r="AF554" s="17">
        <f>T554-AD554</f>
        <v>230.56731703365128</v>
      </c>
      <c r="AG554" s="17">
        <f t="shared" si="329"/>
        <v>6.4046476953792023E-2</v>
      </c>
      <c r="AH554" s="28">
        <f>0.5*'Ducati Panigale 1199 data'!$C$8*'WLTP class 3 v5'!F554^2</f>
        <v>6333.1875</v>
      </c>
      <c r="AI554" s="17">
        <f t="shared" si="330"/>
        <v>6.3331875000000002</v>
      </c>
      <c r="AJ554" s="17" t="str">
        <f>IF(N554&lt;0, AI554, "0")</f>
        <v>0</v>
      </c>
      <c r="AK554" s="98">
        <f>AK553+AJ554</f>
        <v>950.54227623456813</v>
      </c>
      <c r="AL554" s="105">
        <f t="shared" si="331"/>
        <v>0.26403952117626894</v>
      </c>
      <c r="AM554" s="98">
        <f>IF(N554 &gt; 0, AI554, )</f>
        <v>6.3331875000000002</v>
      </c>
      <c r="AN554" s="98">
        <f t="shared" si="350"/>
        <v>2813.8082106481497</v>
      </c>
      <c r="AO554" s="98">
        <f t="shared" si="332"/>
        <v>0.78161339184670831</v>
      </c>
      <c r="AP554" s="27">
        <f t="shared" si="333"/>
        <v>0</v>
      </c>
      <c r="AQ554" s="27">
        <f t="shared" si="334"/>
        <v>0</v>
      </c>
      <c r="AR554" s="27">
        <f t="shared" si="335"/>
        <v>0</v>
      </c>
      <c r="AS554" s="27">
        <f t="shared" si="336"/>
        <v>0</v>
      </c>
      <c r="AT554" s="27">
        <f t="shared" si="313"/>
        <v>0</v>
      </c>
      <c r="AU554" s="27">
        <f t="shared" si="313"/>
        <v>0</v>
      </c>
      <c r="AV554" s="27">
        <f t="shared" si="337"/>
        <v>0</v>
      </c>
      <c r="AW554" s="27">
        <f t="shared" si="338"/>
        <v>0</v>
      </c>
      <c r="AX554" s="27">
        <f t="shared" si="339"/>
        <v>0</v>
      </c>
      <c r="AY554" s="27">
        <f>AN554-AW554</f>
        <v>2813.8082106481497</v>
      </c>
      <c r="AZ554" s="110">
        <f t="shared" si="340"/>
        <v>0.78161339184670831</v>
      </c>
      <c r="BB554" s="65">
        <v>0</v>
      </c>
      <c r="BC554" s="83">
        <f t="shared" si="341"/>
        <v>0</v>
      </c>
      <c r="BD554" s="83">
        <f t="shared" si="342"/>
        <v>0</v>
      </c>
      <c r="BE554" s="83">
        <f t="shared" si="343"/>
        <v>0</v>
      </c>
      <c r="BF554" s="83">
        <f t="shared" si="344"/>
        <v>0</v>
      </c>
      <c r="BG554" s="83">
        <f t="shared" si="345"/>
        <v>0</v>
      </c>
    </row>
    <row r="555" spans="2:59">
      <c r="B555" s="9" t="s">
        <v>32</v>
      </c>
      <c r="C555" s="9">
        <v>544</v>
      </c>
      <c r="D555" s="9">
        <v>544</v>
      </c>
      <c r="E555" s="18">
        <v>23.6</v>
      </c>
      <c r="F555" s="66">
        <f t="shared" si="314"/>
        <v>6.5555555555555554</v>
      </c>
      <c r="G555" s="17">
        <f t="shared" si="346"/>
        <v>-0.27777777777777779</v>
      </c>
      <c r="H555" s="17">
        <f t="shared" si="315"/>
        <v>272.5</v>
      </c>
      <c r="I555" s="28">
        <f>'Ducati Panigale 1199 data'!$C$8*G555</f>
        <v>-77.222222222222229</v>
      </c>
      <c r="J555" s="28">
        <f>'Ducati Panigale 1199 data'!$C$8*'Ducati Panigale 1199 data'!$C$15*'Ducati Panigale 1199 data'!$C$10</f>
        <v>54.543600000000005</v>
      </c>
      <c r="K555" s="28">
        <f>(0.5*'Ducati Panigale 1199 data'!$C$12)*'Ducati Panigale 1199 data'!$C$14*'Ducati Panigale 1199 data'!$C$11*F555^2</f>
        <v>6.0804689814814816</v>
      </c>
      <c r="L555" s="28">
        <f t="shared" si="316"/>
        <v>-16.598153240740743</v>
      </c>
      <c r="M555" s="28">
        <f t="shared" si="312"/>
        <v>-108.81011568930042</v>
      </c>
      <c r="N555" s="17">
        <f t="shared" si="317"/>
        <v>-0.10881011568930042</v>
      </c>
      <c r="O555" s="105">
        <f t="shared" si="318"/>
        <v>-0.10881011568930042</v>
      </c>
      <c r="P555" s="105">
        <f t="shared" si="319"/>
        <v>0.10881011568930042</v>
      </c>
      <c r="Q555" s="105">
        <f t="shared" si="347"/>
        <v>88.679227377293984</v>
      </c>
      <c r="R555" s="27">
        <f t="shared" si="320"/>
        <v>2.4633118715914996E-2</v>
      </c>
      <c r="S555" s="98">
        <f t="shared" si="321"/>
        <v>0</v>
      </c>
      <c r="T555" s="17">
        <f t="shared" si="348"/>
        <v>297.7807422912656</v>
      </c>
      <c r="U555" s="17">
        <f t="shared" si="322"/>
        <v>8.2716872858684884E-2</v>
      </c>
      <c r="V555" s="17">
        <f t="shared" si="323"/>
        <v>84.245266008429283</v>
      </c>
      <c r="W555" s="17">
        <f t="shared" si="324"/>
        <v>80.875455368092105</v>
      </c>
      <c r="X555" s="17">
        <f t="shared" si="324"/>
        <v>77.640437153368424</v>
      </c>
      <c r="Y555" s="17">
        <f t="shared" si="325"/>
        <v>76.864032781834737</v>
      </c>
      <c r="Z555" s="17">
        <f>Y555/3600</f>
        <v>2.1351120217176316E-2</v>
      </c>
      <c r="AA555" s="17">
        <f>0.96*Y555</f>
        <v>73.789471470561338</v>
      </c>
      <c r="AB555" s="17">
        <f t="shared" si="326"/>
        <v>70.83789261173888</v>
      </c>
      <c r="AC555" s="17">
        <f t="shared" si="327"/>
        <v>67.295997981151928</v>
      </c>
      <c r="AD555" s="17">
        <f t="shared" si="328"/>
        <v>67.295997981151928</v>
      </c>
      <c r="AE555" s="17">
        <f t="shared" si="349"/>
        <v>1.8693332772542204E-2</v>
      </c>
      <c r="AF555" s="17">
        <f>T555-AD555</f>
        <v>230.48474431011368</v>
      </c>
      <c r="AG555" s="17">
        <f t="shared" si="329"/>
        <v>6.4023540086142694E-2</v>
      </c>
      <c r="AH555" s="28">
        <f>0.5*'Ducati Panigale 1199 data'!$C$8*'WLTP class 3 v5'!F555^2</f>
        <v>5973.5679012345672</v>
      </c>
      <c r="AI555" s="17">
        <f t="shared" si="330"/>
        <v>5.973567901234567</v>
      </c>
      <c r="AJ555" s="17">
        <f>IF(N555&lt;0, AI555, "0")</f>
        <v>5.973567901234567</v>
      </c>
      <c r="AK555" s="98">
        <f>AK554+AJ555</f>
        <v>956.51584413580269</v>
      </c>
      <c r="AL555" s="105">
        <f t="shared" si="331"/>
        <v>0.2656988455932785</v>
      </c>
      <c r="AM555" s="98">
        <f>IF(N555 &gt; 0, AI555, )</f>
        <v>0</v>
      </c>
      <c r="AN555" s="98">
        <f t="shared" si="350"/>
        <v>2813.8082106481497</v>
      </c>
      <c r="AO555" s="98">
        <f t="shared" si="332"/>
        <v>0.78161339184670831</v>
      </c>
      <c r="AP555" s="27">
        <f t="shared" si="333"/>
        <v>5.6748895061728382</v>
      </c>
      <c r="AQ555" s="27">
        <f t="shared" si="334"/>
        <v>5.447893925925924</v>
      </c>
      <c r="AR555" s="27">
        <f t="shared" si="335"/>
        <v>5.2299781688888869</v>
      </c>
      <c r="AS555" s="27">
        <f t="shared" si="336"/>
        <v>5.1776783871999976</v>
      </c>
      <c r="AT555" s="27">
        <f t="shared" si="313"/>
        <v>4.9705712517119975</v>
      </c>
      <c r="AU555" s="27">
        <f t="shared" si="313"/>
        <v>4.7717484016435172</v>
      </c>
      <c r="AV555" s="27">
        <f t="shared" si="337"/>
        <v>4.5331609815613412</v>
      </c>
      <c r="AW555" s="27">
        <f t="shared" si="338"/>
        <v>4.5331609815613412</v>
      </c>
      <c r="AX555" s="27">
        <f t="shared" si="339"/>
        <v>1.2592113837670393E-3</v>
      </c>
      <c r="AY555" s="27">
        <f>AN555-AW555</f>
        <v>2809.2750496665885</v>
      </c>
      <c r="AZ555" s="110">
        <f t="shared" si="340"/>
        <v>0.78035418046294125</v>
      </c>
      <c r="BB555" s="65">
        <v>0.1088101156893</v>
      </c>
      <c r="BC555" s="83">
        <f t="shared" si="341"/>
        <v>9.7929104120370009E-2</v>
      </c>
      <c r="BD555" s="83">
        <f t="shared" si="342"/>
        <v>9.3032648914351507E-2</v>
      </c>
      <c r="BE555" s="83">
        <f t="shared" si="343"/>
        <v>8.9311342957777443E-2</v>
      </c>
      <c r="BF555" s="83">
        <f t="shared" si="344"/>
        <v>8.3952662380310794E-2</v>
      </c>
      <c r="BG555" s="83">
        <f t="shared" si="345"/>
        <v>8.3952662380310794E-2</v>
      </c>
    </row>
    <row r="556" spans="2:59">
      <c r="B556" s="9" t="s">
        <v>32</v>
      </c>
      <c r="C556" s="9">
        <v>545</v>
      </c>
      <c r="D556" s="9">
        <v>545</v>
      </c>
      <c r="E556" s="18">
        <v>22.3</v>
      </c>
      <c r="F556" s="66">
        <f t="shared" si="314"/>
        <v>6.1944444444444446</v>
      </c>
      <c r="G556" s="17">
        <f t="shared" si="346"/>
        <v>-0.4861111111111111</v>
      </c>
      <c r="H556" s="17">
        <f t="shared" si="315"/>
        <v>273</v>
      </c>
      <c r="I556" s="28">
        <f>'Ducati Panigale 1199 data'!$C$8*G556</f>
        <v>-135.13888888888889</v>
      </c>
      <c r="J556" s="28">
        <f>'Ducati Panigale 1199 data'!$C$8*'Ducati Panigale 1199 data'!$C$15*'Ducati Panigale 1199 data'!$C$10</f>
        <v>54.543600000000005</v>
      </c>
      <c r="K556" s="28">
        <f>(0.5*'Ducati Panigale 1199 data'!$C$12)*'Ducati Panigale 1199 data'!$C$14*'Ducati Panigale 1199 data'!$C$11*F556^2</f>
        <v>5.4290369502314828</v>
      </c>
      <c r="L556" s="28">
        <f t="shared" si="316"/>
        <v>-75.16625193865741</v>
      </c>
      <c r="M556" s="28">
        <f t="shared" si="312"/>
        <v>-465.61317173112786</v>
      </c>
      <c r="N556" s="17">
        <f t="shared" si="317"/>
        <v>-0.46561317173112787</v>
      </c>
      <c r="O556" s="105">
        <f t="shared" si="318"/>
        <v>-0.46561317173112787</v>
      </c>
      <c r="P556" s="105">
        <f t="shared" si="319"/>
        <v>0.46561317173112787</v>
      </c>
      <c r="Q556" s="105">
        <f t="shared" si="347"/>
        <v>89.144840549025105</v>
      </c>
      <c r="R556" s="27">
        <f t="shared" si="320"/>
        <v>2.4762455708062528E-2</v>
      </c>
      <c r="S556" s="98">
        <f t="shared" si="321"/>
        <v>0</v>
      </c>
      <c r="T556" s="17">
        <f t="shared" si="348"/>
        <v>297.7807422912656</v>
      </c>
      <c r="U556" s="17">
        <f t="shared" si="322"/>
        <v>8.2716872858684884E-2</v>
      </c>
      <c r="V556" s="17">
        <f t="shared" si="323"/>
        <v>84.687598521573847</v>
      </c>
      <c r="W556" s="17">
        <f t="shared" si="324"/>
        <v>81.300094580710891</v>
      </c>
      <c r="X556" s="17">
        <f t="shared" si="324"/>
        <v>78.048090797482459</v>
      </c>
      <c r="Y556" s="17">
        <f t="shared" si="325"/>
        <v>77.267609889507639</v>
      </c>
      <c r="Z556" s="17">
        <f>Y556/3600</f>
        <v>2.1463224969307679E-2</v>
      </c>
      <c r="AA556" s="17">
        <f>0.96*Y556</f>
        <v>74.176905493927336</v>
      </c>
      <c r="AB556" s="17">
        <f t="shared" si="326"/>
        <v>71.209829274170247</v>
      </c>
      <c r="AC556" s="17">
        <f t="shared" si="327"/>
        <v>67.649337810461731</v>
      </c>
      <c r="AD556" s="17">
        <f t="shared" si="328"/>
        <v>67.649337810461731</v>
      </c>
      <c r="AE556" s="17">
        <f t="shared" si="349"/>
        <v>1.8791482725128258E-2</v>
      </c>
      <c r="AF556" s="17">
        <f>T556-AD556</f>
        <v>230.13140448080387</v>
      </c>
      <c r="AG556" s="17">
        <f t="shared" si="329"/>
        <v>6.3925390133556623E-2</v>
      </c>
      <c r="AH556" s="28">
        <f>0.5*'Ducati Panigale 1199 data'!$C$8*'WLTP class 3 v5'!F556^2</f>
        <v>5333.5887345679021</v>
      </c>
      <c r="AI556" s="17">
        <f t="shared" si="330"/>
        <v>5.3335887345679023</v>
      </c>
      <c r="AJ556" s="17">
        <f>IF(N556&lt;0, AI556, "0")</f>
        <v>5.3335887345679023</v>
      </c>
      <c r="AK556" s="98">
        <f>AK555+AJ556</f>
        <v>961.84943287037061</v>
      </c>
      <c r="AL556" s="105">
        <f t="shared" si="331"/>
        <v>0.2671803980195474</v>
      </c>
      <c r="AM556" s="98">
        <f>IF(N556 &gt; 0, AI556, )</f>
        <v>0</v>
      </c>
      <c r="AN556" s="98">
        <f t="shared" si="350"/>
        <v>2813.8082106481497</v>
      </c>
      <c r="AO556" s="98">
        <f t="shared" si="332"/>
        <v>0.78161339184670831</v>
      </c>
      <c r="AP556" s="27">
        <f t="shared" si="333"/>
        <v>5.0669092978395067</v>
      </c>
      <c r="AQ556" s="27">
        <f t="shared" si="334"/>
        <v>4.8642329259259265</v>
      </c>
      <c r="AR556" s="27">
        <f t="shared" si="335"/>
        <v>4.6696636088888894</v>
      </c>
      <c r="AS556" s="27">
        <f t="shared" si="336"/>
        <v>4.6229669728000005</v>
      </c>
      <c r="AT556" s="27">
        <f t="shared" si="313"/>
        <v>4.4380482938880004</v>
      </c>
      <c r="AU556" s="27">
        <f t="shared" si="313"/>
        <v>4.26052636213248</v>
      </c>
      <c r="AV556" s="27">
        <f t="shared" si="337"/>
        <v>4.0475000440258562</v>
      </c>
      <c r="AW556" s="27">
        <f t="shared" si="338"/>
        <v>4.0475000440258562</v>
      </c>
      <c r="AX556" s="27">
        <f t="shared" si="339"/>
        <v>1.12430556778496E-3</v>
      </c>
      <c r="AY556" s="27">
        <f>AN556-AW556</f>
        <v>2809.7607106041237</v>
      </c>
      <c r="AZ556" s="110">
        <f t="shared" si="340"/>
        <v>0.78048908627892322</v>
      </c>
      <c r="BB556" s="65">
        <v>0.46561317173112798</v>
      </c>
      <c r="BC556" s="83">
        <f t="shared" si="341"/>
        <v>0.41905185455801519</v>
      </c>
      <c r="BD556" s="83">
        <f t="shared" si="342"/>
        <v>0.3980992618301144</v>
      </c>
      <c r="BE556" s="83">
        <f t="shared" si="343"/>
        <v>0.38217529135690981</v>
      </c>
      <c r="BF556" s="83">
        <f t="shared" si="344"/>
        <v>0.35924477387549519</v>
      </c>
      <c r="BG556" s="83">
        <f t="shared" si="345"/>
        <v>0.35924477387549519</v>
      </c>
    </row>
    <row r="557" spans="2:59">
      <c r="B557" s="9" t="s">
        <v>32</v>
      </c>
      <c r="C557" s="9">
        <v>546</v>
      </c>
      <c r="D557" s="9">
        <v>546</v>
      </c>
      <c r="E557" s="18">
        <v>20.100000000000001</v>
      </c>
      <c r="F557" s="66">
        <f t="shared" si="314"/>
        <v>5.583333333333333</v>
      </c>
      <c r="G557" s="17">
        <f t="shared" si="346"/>
        <v>-0.5277777777777779</v>
      </c>
      <c r="H557" s="17">
        <f t="shared" si="315"/>
        <v>273.5</v>
      </c>
      <c r="I557" s="28">
        <f>'Ducati Panigale 1199 data'!$C$8*G557</f>
        <v>-146.72222222222226</v>
      </c>
      <c r="J557" s="28">
        <f>'Ducati Panigale 1199 data'!$C$8*'Ducati Panigale 1199 data'!$C$15*'Ducati Panigale 1199 data'!$C$10</f>
        <v>54.543600000000005</v>
      </c>
      <c r="K557" s="28">
        <f>(0.5*'Ducati Panigale 1199 data'!$C$12)*'Ducati Panigale 1199 data'!$C$14*'Ducati Panigale 1199 data'!$C$11*F557^2</f>
        <v>4.4106763020833331</v>
      </c>
      <c r="L557" s="28">
        <f t="shared" si="316"/>
        <v>-87.767945920138928</v>
      </c>
      <c r="M557" s="28">
        <f t="shared" si="312"/>
        <v>-490.037698054109</v>
      </c>
      <c r="N557" s="17">
        <f t="shared" si="317"/>
        <v>-0.49003769805410902</v>
      </c>
      <c r="O557" s="105">
        <f t="shared" si="318"/>
        <v>-0.49003769805410902</v>
      </c>
      <c r="P557" s="105">
        <f t="shared" si="319"/>
        <v>0.49003769805410902</v>
      </c>
      <c r="Q557" s="105">
        <f t="shared" si="347"/>
        <v>89.634878247079214</v>
      </c>
      <c r="R557" s="27">
        <f t="shared" si="320"/>
        <v>2.4898577290855338E-2</v>
      </c>
      <c r="S557" s="98">
        <f t="shared" si="321"/>
        <v>0</v>
      </c>
      <c r="T557" s="17">
        <f t="shared" si="348"/>
        <v>297.7807422912656</v>
      </c>
      <c r="U557" s="17">
        <f t="shared" si="322"/>
        <v>8.2716872858684884E-2</v>
      </c>
      <c r="V557" s="17">
        <f t="shared" si="323"/>
        <v>85.153134334725252</v>
      </c>
      <c r="W557" s="17">
        <f t="shared" si="324"/>
        <v>81.747008961336235</v>
      </c>
      <c r="X557" s="17">
        <f t="shared" si="324"/>
        <v>78.477128602882786</v>
      </c>
      <c r="Y557" s="17">
        <f t="shared" si="325"/>
        <v>77.692357316853958</v>
      </c>
      <c r="Z557" s="17">
        <f>Y557/3600</f>
        <v>2.1581210365792768E-2</v>
      </c>
      <c r="AA557" s="17">
        <f>0.96*Y557</f>
        <v>74.58466302417979</v>
      </c>
      <c r="AB557" s="17">
        <f t="shared" si="326"/>
        <v>71.601276503212588</v>
      </c>
      <c r="AC557" s="17">
        <f t="shared" si="327"/>
        <v>68.021212678051953</v>
      </c>
      <c r="AD557" s="17">
        <f t="shared" si="328"/>
        <v>68.021212678051953</v>
      </c>
      <c r="AE557" s="17">
        <f t="shared" si="349"/>
        <v>1.8894781299458877E-2</v>
      </c>
      <c r="AF557" s="17">
        <f>T557-AD557</f>
        <v>229.75952961321366</v>
      </c>
      <c r="AG557" s="17">
        <f t="shared" si="329"/>
        <v>6.382209155922601E-2</v>
      </c>
      <c r="AH557" s="28">
        <f>0.5*'Ducati Panigale 1199 data'!$C$8*'WLTP class 3 v5'!F557^2</f>
        <v>4333.1319444444443</v>
      </c>
      <c r="AI557" s="17">
        <f t="shared" si="330"/>
        <v>4.3331319444444443</v>
      </c>
      <c r="AJ557" s="17">
        <f>IF(N557&lt;0, AI557, "0")</f>
        <v>4.3331319444444443</v>
      </c>
      <c r="AK557" s="98">
        <f>AK556+AJ557</f>
        <v>966.18256481481501</v>
      </c>
      <c r="AL557" s="105">
        <f t="shared" si="331"/>
        <v>0.26838404578189307</v>
      </c>
      <c r="AM557" s="98">
        <f>IF(N557 &gt; 0, AI557, )</f>
        <v>0</v>
      </c>
      <c r="AN557" s="98">
        <f t="shared" si="350"/>
        <v>2813.8082106481497</v>
      </c>
      <c r="AO557" s="98">
        <f t="shared" si="332"/>
        <v>0.78161339184670831</v>
      </c>
      <c r="AP557" s="27">
        <f t="shared" si="333"/>
        <v>4.116475347222222</v>
      </c>
      <c r="AQ557" s="27">
        <f t="shared" si="334"/>
        <v>3.9518163333333329</v>
      </c>
      <c r="AR557" s="27">
        <f t="shared" si="335"/>
        <v>3.7937436799999995</v>
      </c>
      <c r="AS557" s="27">
        <f t="shared" si="336"/>
        <v>3.7558062431999995</v>
      </c>
      <c r="AT557" s="27">
        <f t="shared" si="313"/>
        <v>3.6055739934719995</v>
      </c>
      <c r="AU557" s="27">
        <f t="shared" si="313"/>
        <v>3.4613510337331195</v>
      </c>
      <c r="AV557" s="27">
        <f t="shared" si="337"/>
        <v>3.2882834820464635</v>
      </c>
      <c r="AW557" s="27">
        <f t="shared" si="338"/>
        <v>3.2882834820464635</v>
      </c>
      <c r="AX557" s="27">
        <f t="shared" si="339"/>
        <v>9.1341207834623982E-4</v>
      </c>
      <c r="AY557" s="27">
        <f>AN557-AW557</f>
        <v>2810.5199271661031</v>
      </c>
      <c r="AZ557" s="110">
        <f t="shared" si="340"/>
        <v>0.78069997976836203</v>
      </c>
      <c r="BB557" s="65">
        <v>0.49003769805410902</v>
      </c>
      <c r="BC557" s="83">
        <f t="shared" si="341"/>
        <v>0.44103392824869814</v>
      </c>
      <c r="BD557" s="83">
        <f t="shared" si="342"/>
        <v>0.41898223183626321</v>
      </c>
      <c r="BE557" s="83">
        <f t="shared" si="343"/>
        <v>0.40222294256281266</v>
      </c>
      <c r="BF557" s="83">
        <f t="shared" si="344"/>
        <v>0.37808956600904386</v>
      </c>
      <c r="BG557" s="83">
        <f t="shared" si="345"/>
        <v>0.37808956600904386</v>
      </c>
    </row>
    <row r="558" spans="2:59">
      <c r="B558" s="9" t="s">
        <v>32</v>
      </c>
      <c r="C558" s="9">
        <v>547</v>
      </c>
      <c r="D558" s="9">
        <v>547</v>
      </c>
      <c r="E558" s="18">
        <v>18.5</v>
      </c>
      <c r="F558" s="66">
        <f t="shared" si="314"/>
        <v>5.1388888888888893</v>
      </c>
      <c r="G558" s="17">
        <f t="shared" si="346"/>
        <v>-0.40277777777777807</v>
      </c>
      <c r="H558" s="17">
        <f t="shared" si="315"/>
        <v>274</v>
      </c>
      <c r="I558" s="28">
        <f>'Ducati Panigale 1199 data'!$C$8*G558</f>
        <v>-111.9722222222223</v>
      </c>
      <c r="J558" s="28">
        <f>'Ducati Panigale 1199 data'!$C$8*'Ducati Panigale 1199 data'!$C$15*'Ducati Panigale 1199 data'!$C$10</f>
        <v>54.543600000000005</v>
      </c>
      <c r="K558" s="28">
        <f>(0.5*'Ducati Panigale 1199 data'!$C$12)*'Ducati Panigale 1199 data'!$C$14*'Ducati Panigale 1199 data'!$C$11*F558^2</f>
        <v>3.7364272280092603</v>
      </c>
      <c r="L558" s="28">
        <f t="shared" si="316"/>
        <v>-53.692194994213033</v>
      </c>
      <c r="M558" s="28">
        <f t="shared" si="312"/>
        <v>-275.91822427581701</v>
      </c>
      <c r="N558" s="17">
        <f t="shared" si="317"/>
        <v>-0.27591822427581703</v>
      </c>
      <c r="O558" s="105">
        <f t="shared" si="318"/>
        <v>-0.27591822427581703</v>
      </c>
      <c r="P558" s="105">
        <f t="shared" si="319"/>
        <v>0.27591822427581703</v>
      </c>
      <c r="Q558" s="105">
        <f t="shared" si="347"/>
        <v>89.910796471355027</v>
      </c>
      <c r="R558" s="27">
        <f t="shared" si="320"/>
        <v>2.4975221242043062E-2</v>
      </c>
      <c r="S558" s="98">
        <f t="shared" si="321"/>
        <v>0</v>
      </c>
      <c r="T558" s="17">
        <f t="shared" si="348"/>
        <v>297.7807422912656</v>
      </c>
      <c r="U558" s="17">
        <f t="shared" si="322"/>
        <v>8.2716872858684884E-2</v>
      </c>
      <c r="V558" s="17">
        <f t="shared" si="323"/>
        <v>85.415256647787274</v>
      </c>
      <c r="W558" s="17">
        <f t="shared" si="324"/>
        <v>81.998646381875787</v>
      </c>
      <c r="X558" s="17">
        <f t="shared" si="324"/>
        <v>78.718700526600756</v>
      </c>
      <c r="Y558" s="17">
        <f t="shared" si="325"/>
        <v>77.93151352133475</v>
      </c>
      <c r="Z558" s="17">
        <f>Y558/3600</f>
        <v>2.164764264481521E-2</v>
      </c>
      <c r="AA558" s="17">
        <f>0.96*Y558</f>
        <v>74.814252980481356</v>
      </c>
      <c r="AB558" s="17">
        <f t="shared" si="326"/>
        <v>71.821682861262104</v>
      </c>
      <c r="AC558" s="17">
        <f t="shared" si="327"/>
        <v>68.230598718198991</v>
      </c>
      <c r="AD558" s="17">
        <f t="shared" si="328"/>
        <v>68.230598718198991</v>
      </c>
      <c r="AE558" s="17">
        <f t="shared" si="349"/>
        <v>1.8952944088388608E-2</v>
      </c>
      <c r="AF558" s="17">
        <f>T558-AD558</f>
        <v>229.55014357306661</v>
      </c>
      <c r="AG558" s="17">
        <f t="shared" si="329"/>
        <v>6.3763928770296283E-2</v>
      </c>
      <c r="AH558" s="28">
        <f>0.5*'Ducati Panigale 1199 data'!$C$8*'WLTP class 3 v5'!F558^2</f>
        <v>3670.7368827160499</v>
      </c>
      <c r="AI558" s="17">
        <f t="shared" si="330"/>
        <v>3.6707368827160498</v>
      </c>
      <c r="AJ558" s="17">
        <f>IF(N558&lt;0, AI558, "0")</f>
        <v>3.6707368827160498</v>
      </c>
      <c r="AK558" s="98">
        <f>AK557+AJ558</f>
        <v>969.85330169753104</v>
      </c>
      <c r="AL558" s="105">
        <f t="shared" si="331"/>
        <v>0.26940369491598082</v>
      </c>
      <c r="AM558" s="98">
        <f>IF(N558 &gt; 0, AI558, )</f>
        <v>0</v>
      </c>
      <c r="AN558" s="98">
        <f t="shared" si="350"/>
        <v>2813.8082106481497</v>
      </c>
      <c r="AO558" s="98">
        <f t="shared" si="332"/>
        <v>0.78161339184670831</v>
      </c>
      <c r="AP558" s="27">
        <f t="shared" si="333"/>
        <v>3.4872000385802471</v>
      </c>
      <c r="AQ558" s="27">
        <f t="shared" si="334"/>
        <v>3.347712037037037</v>
      </c>
      <c r="AR558" s="27">
        <f t="shared" si="335"/>
        <v>3.2138035555555553</v>
      </c>
      <c r="AS558" s="27">
        <f t="shared" si="336"/>
        <v>3.1816655199999997</v>
      </c>
      <c r="AT558" s="27">
        <f t="shared" si="313"/>
        <v>3.0543988991999997</v>
      </c>
      <c r="AU558" s="27">
        <f t="shared" si="313"/>
        <v>2.9322229432319995</v>
      </c>
      <c r="AV558" s="27">
        <f t="shared" si="337"/>
        <v>2.7856117960703992</v>
      </c>
      <c r="AW558" s="27">
        <f t="shared" si="338"/>
        <v>2.7856117960703992</v>
      </c>
      <c r="AX558" s="27">
        <f t="shared" si="339"/>
        <v>7.7378105446399979E-4</v>
      </c>
      <c r="AY558" s="27">
        <f>AN558-AW558</f>
        <v>2811.0225988520792</v>
      </c>
      <c r="AZ558" s="110">
        <f t="shared" si="340"/>
        <v>0.78083961079224418</v>
      </c>
      <c r="BB558" s="65">
        <v>0.27591822427581703</v>
      </c>
      <c r="BC558" s="83">
        <f t="shared" si="341"/>
        <v>0.24832640184823532</v>
      </c>
      <c r="BD558" s="83">
        <f t="shared" si="342"/>
        <v>0.23591008175582354</v>
      </c>
      <c r="BE558" s="83">
        <f t="shared" si="343"/>
        <v>0.22647367848559058</v>
      </c>
      <c r="BF558" s="83">
        <f t="shared" si="344"/>
        <v>0.21288525777645514</v>
      </c>
      <c r="BG558" s="83">
        <f t="shared" si="345"/>
        <v>0.21288525777645514</v>
      </c>
    </row>
    <row r="559" spans="2:59">
      <c r="B559" s="9" t="s">
        <v>32</v>
      </c>
      <c r="C559" s="9">
        <v>548</v>
      </c>
      <c r="D559" s="9">
        <v>548</v>
      </c>
      <c r="E559" s="18">
        <v>17.2</v>
      </c>
      <c r="F559" s="66">
        <f t="shared" si="314"/>
        <v>4.7777777777777777</v>
      </c>
      <c r="G559" s="17">
        <f t="shared" si="346"/>
        <v>-0.30555555555555547</v>
      </c>
      <c r="H559" s="17">
        <f t="shared" si="315"/>
        <v>274.5</v>
      </c>
      <c r="I559" s="28">
        <f>'Ducati Panigale 1199 data'!$C$8*G559</f>
        <v>-84.944444444444414</v>
      </c>
      <c r="J559" s="28">
        <f>'Ducati Panigale 1199 data'!$C$8*'Ducati Panigale 1199 data'!$C$15*'Ducati Panigale 1199 data'!$C$10</f>
        <v>54.543600000000005</v>
      </c>
      <c r="K559" s="28">
        <f>(0.5*'Ducati Panigale 1199 data'!$C$12)*'Ducati Panigale 1199 data'!$C$14*'Ducati Panigale 1199 data'!$C$11*F559^2</f>
        <v>3.2297578703703702</v>
      </c>
      <c r="L559" s="28">
        <f t="shared" si="316"/>
        <v>-27.171086574074039</v>
      </c>
      <c r="M559" s="28">
        <f t="shared" si="312"/>
        <v>-129.81741363168706</v>
      </c>
      <c r="N559" s="17">
        <f t="shared" si="317"/>
        <v>-0.12981741363168706</v>
      </c>
      <c r="O559" s="105">
        <f t="shared" si="318"/>
        <v>-0.12981741363168706</v>
      </c>
      <c r="P559" s="105">
        <f t="shared" si="319"/>
        <v>0.12981741363168706</v>
      </c>
      <c r="Q559" s="105">
        <f t="shared" si="347"/>
        <v>90.040613884986712</v>
      </c>
      <c r="R559" s="27">
        <f t="shared" si="320"/>
        <v>2.5011281634718531E-2</v>
      </c>
      <c r="S559" s="98">
        <f t="shared" si="321"/>
        <v>0</v>
      </c>
      <c r="T559" s="17">
        <f t="shared" si="348"/>
        <v>297.7807422912656</v>
      </c>
      <c r="U559" s="17">
        <f t="shared" si="322"/>
        <v>8.2716872858684884E-2</v>
      </c>
      <c r="V559" s="17">
        <f t="shared" si="323"/>
        <v>85.53858319073737</v>
      </c>
      <c r="W559" s="17">
        <f t="shared" si="324"/>
        <v>82.117039863107877</v>
      </c>
      <c r="X559" s="17">
        <f t="shared" si="324"/>
        <v>78.832358268583562</v>
      </c>
      <c r="Y559" s="17">
        <f t="shared" si="325"/>
        <v>78.044034685897728</v>
      </c>
      <c r="Z559" s="17">
        <f>Y559/3600</f>
        <v>2.1678898523860481E-2</v>
      </c>
      <c r="AA559" s="17">
        <f>0.96*Y559</f>
        <v>74.922273298461818</v>
      </c>
      <c r="AB559" s="17">
        <f t="shared" si="326"/>
        <v>71.925382366523337</v>
      </c>
      <c r="AC559" s="17">
        <f t="shared" si="327"/>
        <v>68.32911324819716</v>
      </c>
      <c r="AD559" s="17">
        <f t="shared" si="328"/>
        <v>68.32911324819716</v>
      </c>
      <c r="AE559" s="17">
        <f t="shared" si="349"/>
        <v>1.8980309235610324E-2</v>
      </c>
      <c r="AF559" s="17">
        <f>T559-AD559</f>
        <v>229.45162904306844</v>
      </c>
      <c r="AG559" s="17">
        <f t="shared" si="329"/>
        <v>6.373656362307456E-2</v>
      </c>
      <c r="AH559" s="28">
        <f>0.5*'Ducati Panigale 1199 data'!$C$8*'WLTP class 3 v5'!F559^2</f>
        <v>3172.9753086419751</v>
      </c>
      <c r="AI559" s="17">
        <f t="shared" si="330"/>
        <v>3.1729753086419752</v>
      </c>
      <c r="AJ559" s="17">
        <f>IF(N559&lt;0, AI559, "0")</f>
        <v>3.1729753086419752</v>
      </c>
      <c r="AK559" s="98">
        <f>AK558+AJ559</f>
        <v>973.02627700617302</v>
      </c>
      <c r="AL559" s="105">
        <f t="shared" si="331"/>
        <v>0.27028507694615916</v>
      </c>
      <c r="AM559" s="98">
        <f>IF(N559 &gt; 0, AI559, )</f>
        <v>0</v>
      </c>
      <c r="AN559" s="98">
        <f t="shared" si="350"/>
        <v>2813.8082106481497</v>
      </c>
      <c r="AO559" s="98">
        <f t="shared" si="332"/>
        <v>0.78161339184670831</v>
      </c>
      <c r="AP559" s="27">
        <f t="shared" si="333"/>
        <v>3.0143265432098763</v>
      </c>
      <c r="AQ559" s="27">
        <f t="shared" si="334"/>
        <v>2.8937534814814811</v>
      </c>
      <c r="AR559" s="27">
        <f t="shared" si="335"/>
        <v>2.7780033422222217</v>
      </c>
      <c r="AS559" s="27">
        <f t="shared" si="336"/>
        <v>2.7502233087999994</v>
      </c>
      <c r="AT559" s="27">
        <f t="shared" si="313"/>
        <v>2.6402143764479993</v>
      </c>
      <c r="AU559" s="27">
        <f t="shared" si="313"/>
        <v>2.5346058013900792</v>
      </c>
      <c r="AV559" s="27">
        <f t="shared" si="337"/>
        <v>2.407875511320575</v>
      </c>
      <c r="AW559" s="27">
        <f t="shared" si="338"/>
        <v>2.407875511320575</v>
      </c>
      <c r="AX559" s="27">
        <f t="shared" si="339"/>
        <v>6.688543087001597E-4</v>
      </c>
      <c r="AY559" s="27">
        <f>AN559-AW559</f>
        <v>2811.4003351368292</v>
      </c>
      <c r="AZ559" s="110">
        <f t="shared" si="340"/>
        <v>0.78094453753800808</v>
      </c>
      <c r="BB559" s="65">
        <v>0.129817413631687</v>
      </c>
      <c r="BC559" s="83">
        <f t="shared" si="341"/>
        <v>0.11683567226851831</v>
      </c>
      <c r="BD559" s="83">
        <f t="shared" si="342"/>
        <v>0.11099388865509238</v>
      </c>
      <c r="BE559" s="83">
        <f t="shared" si="343"/>
        <v>0.10655413310888869</v>
      </c>
      <c r="BF559" s="83">
        <f t="shared" si="344"/>
        <v>0.10016088512235535</v>
      </c>
      <c r="BG559" s="83">
        <f t="shared" si="345"/>
        <v>0.10016088512235535</v>
      </c>
    </row>
    <row r="560" spans="2:59">
      <c r="B560" s="9" t="s">
        <v>32</v>
      </c>
      <c r="C560" s="9">
        <v>549</v>
      </c>
      <c r="D560" s="9">
        <v>549</v>
      </c>
      <c r="E560" s="18">
        <v>16.3</v>
      </c>
      <c r="F560" s="66">
        <f t="shared" si="314"/>
        <v>4.5277777777777777</v>
      </c>
      <c r="G560" s="17">
        <f t="shared" si="346"/>
        <v>-0.24999999999999983</v>
      </c>
      <c r="H560" s="17">
        <f t="shared" si="315"/>
        <v>275</v>
      </c>
      <c r="I560" s="28">
        <f>'Ducati Panigale 1199 data'!$C$8*G560</f>
        <v>-69.499999999999957</v>
      </c>
      <c r="J560" s="28">
        <f>'Ducati Panigale 1199 data'!$C$8*'Ducati Panigale 1199 data'!$C$15*'Ducati Panigale 1199 data'!$C$10</f>
        <v>54.543600000000005</v>
      </c>
      <c r="K560" s="28">
        <f>(0.5*'Ducati Panigale 1199 data'!$C$12)*'Ducati Panigale 1199 data'!$C$14*'Ducati Panigale 1199 data'!$C$11*F560^2</f>
        <v>2.9006029224537042</v>
      </c>
      <c r="L560" s="28">
        <f t="shared" si="316"/>
        <v>-12.055797077546249</v>
      </c>
      <c r="M560" s="28">
        <f t="shared" si="312"/>
        <v>-54.585970101112181</v>
      </c>
      <c r="N560" s="17">
        <f t="shared" si="317"/>
        <v>-5.4585970101112179E-2</v>
      </c>
      <c r="O560" s="105">
        <f t="shared" si="318"/>
        <v>-5.4585970101112179E-2</v>
      </c>
      <c r="P560" s="105">
        <f t="shared" si="319"/>
        <v>5.4585970101112179E-2</v>
      </c>
      <c r="Q560" s="105">
        <f t="shared" si="347"/>
        <v>90.095199855087827</v>
      </c>
      <c r="R560" s="27">
        <f t="shared" si="320"/>
        <v>2.5026444404191064E-2</v>
      </c>
      <c r="S560" s="98">
        <f t="shared" si="321"/>
        <v>0</v>
      </c>
      <c r="T560" s="17">
        <f t="shared" si="348"/>
        <v>297.7807422912656</v>
      </c>
      <c r="U560" s="17">
        <f t="shared" si="322"/>
        <v>8.2716872858684884E-2</v>
      </c>
      <c r="V560" s="17">
        <f t="shared" si="323"/>
        <v>85.590439862333426</v>
      </c>
      <c r="W560" s="17">
        <f t="shared" si="324"/>
        <v>82.166822267840089</v>
      </c>
      <c r="X560" s="17">
        <f t="shared" si="324"/>
        <v>78.880149377126486</v>
      </c>
      <c r="Y560" s="17">
        <f t="shared" si="325"/>
        <v>78.091347883355226</v>
      </c>
      <c r="Z560" s="17">
        <f>Y560/3600</f>
        <v>2.1692041078709784E-2</v>
      </c>
      <c r="AA560" s="17">
        <f>0.96*Y560</f>
        <v>74.96769396802101</v>
      </c>
      <c r="AB560" s="17">
        <f t="shared" si="326"/>
        <v>71.968986209300169</v>
      </c>
      <c r="AC560" s="17">
        <f t="shared" si="327"/>
        <v>68.370536898835155</v>
      </c>
      <c r="AD560" s="17">
        <f t="shared" si="328"/>
        <v>68.370536898835155</v>
      </c>
      <c r="AE560" s="17">
        <f t="shared" si="349"/>
        <v>1.8991815805231987E-2</v>
      </c>
      <c r="AF560" s="17">
        <f>T560-AD560</f>
        <v>229.41020539243044</v>
      </c>
      <c r="AG560" s="17">
        <f t="shared" si="329"/>
        <v>6.3725057053452897E-2</v>
      </c>
      <c r="AH560" s="28">
        <f>0.5*'Ducati Panigale 1199 data'!$C$8*'WLTP class 3 v5'!F560^2</f>
        <v>2849.6072530864199</v>
      </c>
      <c r="AI560" s="17">
        <f t="shared" si="330"/>
        <v>2.84960725308642</v>
      </c>
      <c r="AJ560" s="17">
        <f>IF(N560&lt;0, AI560, "0")</f>
        <v>2.84960725308642</v>
      </c>
      <c r="AK560" s="98">
        <f>AK559+AJ560</f>
        <v>975.87588425925946</v>
      </c>
      <c r="AL560" s="105">
        <f t="shared" si="331"/>
        <v>0.27107663451646097</v>
      </c>
      <c r="AM560" s="98">
        <f>IF(N560 &gt; 0, AI560, )</f>
        <v>0</v>
      </c>
      <c r="AN560" s="98">
        <f t="shared" si="350"/>
        <v>2813.8082106481497</v>
      </c>
      <c r="AO560" s="98">
        <f t="shared" si="332"/>
        <v>0.78161339184670831</v>
      </c>
      <c r="AP560" s="27">
        <f t="shared" si="333"/>
        <v>2.7071268904320989</v>
      </c>
      <c r="AQ560" s="27">
        <f t="shared" si="334"/>
        <v>2.5988418148148149</v>
      </c>
      <c r="AR560" s="27">
        <f t="shared" si="335"/>
        <v>2.4948881422222224</v>
      </c>
      <c r="AS560" s="27">
        <f t="shared" si="336"/>
        <v>2.4699392608000004</v>
      </c>
      <c r="AT560" s="27">
        <f t="shared" si="313"/>
        <v>2.3711416903680003</v>
      </c>
      <c r="AU560" s="27">
        <f t="shared" si="313"/>
        <v>2.27629602275328</v>
      </c>
      <c r="AV560" s="27">
        <f t="shared" si="337"/>
        <v>2.1624812216156157</v>
      </c>
      <c r="AW560" s="27">
        <f t="shared" si="338"/>
        <v>2.1624812216156157</v>
      </c>
      <c r="AX560" s="27">
        <f t="shared" si="339"/>
        <v>6.0068922822655989E-4</v>
      </c>
      <c r="AY560" s="27">
        <f>AN560-AW560</f>
        <v>2811.6457294265342</v>
      </c>
      <c r="AZ560" s="110">
        <f t="shared" si="340"/>
        <v>0.78101270261848177</v>
      </c>
      <c r="BB560" s="65">
        <v>5.4585970101112199E-2</v>
      </c>
      <c r="BC560" s="83">
        <f t="shared" si="341"/>
        <v>4.912737309100098E-2</v>
      </c>
      <c r="BD560" s="83">
        <f t="shared" si="342"/>
        <v>4.6671004436450926E-2</v>
      </c>
      <c r="BE560" s="83">
        <f t="shared" si="343"/>
        <v>4.480416425899289E-2</v>
      </c>
      <c r="BF560" s="83">
        <f t="shared" si="344"/>
        <v>4.2115914403453317E-2</v>
      </c>
      <c r="BG560" s="83">
        <f t="shared" si="345"/>
        <v>4.2115914403453317E-2</v>
      </c>
    </row>
    <row r="561" spans="2:59">
      <c r="B561" s="9" t="s">
        <v>32</v>
      </c>
      <c r="C561" s="9">
        <v>550</v>
      </c>
      <c r="D561" s="9">
        <v>550</v>
      </c>
      <c r="E561" s="18">
        <v>15.4</v>
      </c>
      <c r="F561" s="66">
        <f t="shared" si="314"/>
        <v>4.2777777777777777</v>
      </c>
      <c r="G561" s="17">
        <f t="shared" si="346"/>
        <v>-0.2222222222222224</v>
      </c>
      <c r="H561" s="17">
        <f t="shared" si="315"/>
        <v>275.5</v>
      </c>
      <c r="I561" s="28">
        <f>'Ducati Panigale 1199 data'!$C$8*G561</f>
        <v>-61.777777777777828</v>
      </c>
      <c r="J561" s="28">
        <f>'Ducati Panigale 1199 data'!$C$8*'Ducati Panigale 1199 data'!$C$15*'Ducati Panigale 1199 data'!$C$10</f>
        <v>54.543600000000005</v>
      </c>
      <c r="K561" s="28">
        <f>(0.5*'Ducati Panigale 1199 data'!$C$12)*'Ducati Panigale 1199 data'!$C$14*'Ducati Panigale 1199 data'!$C$11*F561^2</f>
        <v>2.5891339120370374</v>
      </c>
      <c r="L561" s="28">
        <f t="shared" si="316"/>
        <v>-4.645043865740786</v>
      </c>
      <c r="M561" s="28">
        <f t="shared" si="312"/>
        <v>-19.870465425668918</v>
      </c>
      <c r="N561" s="17">
        <f t="shared" si="317"/>
        <v>-1.9870465425668917E-2</v>
      </c>
      <c r="O561" s="105">
        <f t="shared" si="318"/>
        <v>-1.9870465425668917E-2</v>
      </c>
      <c r="P561" s="105">
        <f t="shared" si="319"/>
        <v>1.9870465425668917E-2</v>
      </c>
      <c r="Q561" s="105">
        <f t="shared" si="347"/>
        <v>90.115070320513496</v>
      </c>
      <c r="R561" s="27">
        <f t="shared" si="320"/>
        <v>2.5031963977920416E-2</v>
      </c>
      <c r="S561" s="98">
        <f t="shared" si="321"/>
        <v>0</v>
      </c>
      <c r="T561" s="17">
        <f t="shared" si="348"/>
        <v>297.7807422912656</v>
      </c>
      <c r="U561" s="17">
        <f t="shared" si="322"/>
        <v>8.2716872858684884E-2</v>
      </c>
      <c r="V561" s="17">
        <f t="shared" si="323"/>
        <v>85.609316804487818</v>
      </c>
      <c r="W561" s="17">
        <f t="shared" si="324"/>
        <v>82.184944132308303</v>
      </c>
      <c r="X561" s="17">
        <f t="shared" si="324"/>
        <v>78.897546367015963</v>
      </c>
      <c r="Y561" s="17">
        <f t="shared" si="325"/>
        <v>78.108570903345807</v>
      </c>
      <c r="Z561" s="17">
        <f>Y561/3600</f>
        <v>2.1696825250929391E-2</v>
      </c>
      <c r="AA561" s="17">
        <f>0.96*Y561</f>
        <v>74.984228067211973</v>
      </c>
      <c r="AB561" s="17">
        <f t="shared" si="326"/>
        <v>71.984858944523495</v>
      </c>
      <c r="AC561" s="17">
        <f t="shared" si="327"/>
        <v>68.385615997297322</v>
      </c>
      <c r="AD561" s="17">
        <f t="shared" si="328"/>
        <v>68.385615997297322</v>
      </c>
      <c r="AE561" s="17">
        <f t="shared" si="349"/>
        <v>1.89960044436937E-2</v>
      </c>
      <c r="AF561" s="17">
        <f>T561-AD561</f>
        <v>229.39512629396827</v>
      </c>
      <c r="AG561" s="17">
        <f t="shared" si="329"/>
        <v>6.3720868414991194E-2</v>
      </c>
      <c r="AH561" s="28">
        <f>0.5*'Ducati Panigale 1199 data'!$C$8*'WLTP class 3 v5'!F561^2</f>
        <v>2543.6141975308642</v>
      </c>
      <c r="AI561" s="17">
        <f t="shared" si="330"/>
        <v>2.5436141975308644</v>
      </c>
      <c r="AJ561" s="17">
        <f>IF(N561&lt;0, AI561, "0")</f>
        <v>2.5436141975308644</v>
      </c>
      <c r="AK561" s="98">
        <f>AK560+AJ561</f>
        <v>978.41949845679028</v>
      </c>
      <c r="AL561" s="105">
        <f t="shared" si="331"/>
        <v>0.27178319401577505</v>
      </c>
      <c r="AM561" s="98">
        <f>IF(N561 &gt; 0, AI561, )</f>
        <v>0</v>
      </c>
      <c r="AN561" s="98">
        <f t="shared" si="350"/>
        <v>2813.8082106481497</v>
      </c>
      <c r="AO561" s="98">
        <f t="shared" si="332"/>
        <v>0.78161339184670831</v>
      </c>
      <c r="AP561" s="27">
        <f t="shared" si="333"/>
        <v>2.416433487654321</v>
      </c>
      <c r="AQ561" s="27">
        <f t="shared" si="334"/>
        <v>2.319776148148148</v>
      </c>
      <c r="AR561" s="27">
        <f t="shared" si="335"/>
        <v>2.2269851022222222</v>
      </c>
      <c r="AS561" s="27">
        <f t="shared" si="336"/>
        <v>2.2047152512000001</v>
      </c>
      <c r="AT561" s="27">
        <f t="shared" si="313"/>
        <v>2.1165266411519998</v>
      </c>
      <c r="AU561" s="27">
        <f t="shared" si="313"/>
        <v>2.0318655755059196</v>
      </c>
      <c r="AV561" s="27">
        <f t="shared" si="337"/>
        <v>1.9302722967306236</v>
      </c>
      <c r="AW561" s="27">
        <f t="shared" si="338"/>
        <v>1.9302722967306236</v>
      </c>
      <c r="AX561" s="27">
        <f t="shared" si="339"/>
        <v>5.361867490918399E-4</v>
      </c>
      <c r="AY561" s="27">
        <f>AN561-AW561</f>
        <v>2811.8779383514193</v>
      </c>
      <c r="AZ561" s="110">
        <f t="shared" si="340"/>
        <v>0.78107720509761647</v>
      </c>
      <c r="BB561" s="65">
        <v>1.98704654256689E-2</v>
      </c>
      <c r="BC561" s="83">
        <f t="shared" si="341"/>
        <v>1.788341888310201E-2</v>
      </c>
      <c r="BD561" s="83">
        <f t="shared" si="342"/>
        <v>1.6989247938946909E-2</v>
      </c>
      <c r="BE561" s="83">
        <f t="shared" si="343"/>
        <v>1.6309678021389031E-2</v>
      </c>
      <c r="BF561" s="83">
        <f t="shared" si="344"/>
        <v>1.5331097340105689E-2</v>
      </c>
      <c r="BG561" s="83">
        <f t="shared" si="345"/>
        <v>1.5331097340105689E-2</v>
      </c>
    </row>
    <row r="562" spans="2:59">
      <c r="B562" s="9" t="s">
        <v>32</v>
      </c>
      <c r="C562" s="9">
        <v>551</v>
      </c>
      <c r="D562" s="9">
        <v>551</v>
      </c>
      <c r="E562" s="18">
        <v>14.7</v>
      </c>
      <c r="F562" s="66">
        <f t="shared" si="314"/>
        <v>4.083333333333333</v>
      </c>
      <c r="G562" s="17">
        <f t="shared" si="346"/>
        <v>-0.15277777777777773</v>
      </c>
      <c r="H562" s="17">
        <f t="shared" si="315"/>
        <v>276</v>
      </c>
      <c r="I562" s="28">
        <f>'Ducati Panigale 1199 data'!$C$8*G562</f>
        <v>-42.472222222222207</v>
      </c>
      <c r="J562" s="28">
        <f>'Ducati Panigale 1199 data'!$C$8*'Ducati Panigale 1199 data'!$C$15*'Ducati Panigale 1199 data'!$C$10</f>
        <v>54.543600000000005</v>
      </c>
      <c r="K562" s="28">
        <f>(0.5*'Ducati Panigale 1199 data'!$C$12)*'Ducati Panigale 1199 data'!$C$14*'Ducati Panigale 1199 data'!$C$11*F562^2</f>
        <v>2.3591075520833331</v>
      </c>
      <c r="L562" s="28">
        <f t="shared" si="316"/>
        <v>14.430485329861131</v>
      </c>
      <c r="M562" s="28">
        <f t="shared" si="312"/>
        <v>58.924481763599616</v>
      </c>
      <c r="N562" s="17">
        <f t="shared" si="317"/>
        <v>5.8924481763599615E-2</v>
      </c>
      <c r="O562" s="105">
        <f t="shared" si="318"/>
        <v>0</v>
      </c>
      <c r="P562" s="105">
        <f t="shared" si="319"/>
        <v>0</v>
      </c>
      <c r="Q562" s="105">
        <f t="shared" si="347"/>
        <v>90.115070320513496</v>
      </c>
      <c r="R562" s="27">
        <f t="shared" si="320"/>
        <v>2.5031963977920416E-2</v>
      </c>
      <c r="S562" s="98">
        <f t="shared" si="321"/>
        <v>5.8924481763599615E-2</v>
      </c>
      <c r="T562" s="17">
        <f t="shared" si="348"/>
        <v>297.83966677302919</v>
      </c>
      <c r="U562" s="17">
        <f t="shared" si="322"/>
        <v>8.273324077028589E-2</v>
      </c>
      <c r="V562" s="17">
        <f t="shared" si="323"/>
        <v>85.609316804487818</v>
      </c>
      <c r="W562" s="17">
        <f t="shared" si="324"/>
        <v>82.184944132308303</v>
      </c>
      <c r="X562" s="17">
        <f t="shared" si="324"/>
        <v>78.897546367015963</v>
      </c>
      <c r="Y562" s="17">
        <f t="shared" si="325"/>
        <v>78.108570903345807</v>
      </c>
      <c r="Z562" s="17">
        <f>Y562/3600</f>
        <v>2.1696825250929391E-2</v>
      </c>
      <c r="AA562" s="17">
        <f>0.96*Y562</f>
        <v>74.984228067211973</v>
      </c>
      <c r="AB562" s="17">
        <f t="shared" si="326"/>
        <v>71.984858944523495</v>
      </c>
      <c r="AC562" s="17">
        <f t="shared" si="327"/>
        <v>68.385615997297322</v>
      </c>
      <c r="AD562" s="17">
        <f t="shared" si="328"/>
        <v>68.385615997297322</v>
      </c>
      <c r="AE562" s="17">
        <f t="shared" si="349"/>
        <v>1.89960044436937E-2</v>
      </c>
      <c r="AF562" s="17">
        <f>T562-AD562</f>
        <v>229.45405077573187</v>
      </c>
      <c r="AG562" s="17">
        <f t="shared" si="329"/>
        <v>6.3737236326592187E-2</v>
      </c>
      <c r="AH562" s="28">
        <f>0.5*'Ducati Panigale 1199 data'!$C$8*'WLTP class 3 v5'!F562^2</f>
        <v>2317.6319444444439</v>
      </c>
      <c r="AI562" s="17">
        <f t="shared" si="330"/>
        <v>2.317631944444444</v>
      </c>
      <c r="AJ562" s="17" t="str">
        <f>IF(N562&lt;0, AI562, "0")</f>
        <v>0</v>
      </c>
      <c r="AK562" s="98">
        <f>AK561+AJ562</f>
        <v>978.41949845679028</v>
      </c>
      <c r="AL562" s="105">
        <f t="shared" si="331"/>
        <v>0.27178319401577505</v>
      </c>
      <c r="AM562" s="98">
        <f>IF(N562 &gt; 0, AI562, )</f>
        <v>2.317631944444444</v>
      </c>
      <c r="AN562" s="98">
        <f t="shared" si="350"/>
        <v>2816.1258425925944</v>
      </c>
      <c r="AO562" s="98">
        <f t="shared" si="332"/>
        <v>0.78225717849794285</v>
      </c>
      <c r="AP562" s="27">
        <f t="shared" si="333"/>
        <v>0</v>
      </c>
      <c r="AQ562" s="27">
        <f t="shared" si="334"/>
        <v>0</v>
      </c>
      <c r="AR562" s="27">
        <f t="shared" si="335"/>
        <v>0</v>
      </c>
      <c r="AS562" s="27">
        <f t="shared" si="336"/>
        <v>0</v>
      </c>
      <c r="AT562" s="27">
        <f t="shared" si="313"/>
        <v>0</v>
      </c>
      <c r="AU562" s="27">
        <f t="shared" si="313"/>
        <v>0</v>
      </c>
      <c r="AV562" s="27">
        <f t="shared" si="337"/>
        <v>0</v>
      </c>
      <c r="AW562" s="27">
        <f t="shared" si="338"/>
        <v>0</v>
      </c>
      <c r="AX562" s="27">
        <f t="shared" si="339"/>
        <v>0</v>
      </c>
      <c r="AY562" s="27">
        <f>AN562-AW562</f>
        <v>2816.1258425925944</v>
      </c>
      <c r="AZ562" s="110">
        <f t="shared" si="340"/>
        <v>0.78225717849794285</v>
      </c>
      <c r="BB562" s="65">
        <v>0</v>
      </c>
      <c r="BC562" s="83">
        <f t="shared" si="341"/>
        <v>0</v>
      </c>
      <c r="BD562" s="83">
        <f t="shared" si="342"/>
        <v>0</v>
      </c>
      <c r="BE562" s="83">
        <f t="shared" si="343"/>
        <v>0</v>
      </c>
      <c r="BF562" s="83">
        <f t="shared" si="344"/>
        <v>0</v>
      </c>
      <c r="BG562" s="83">
        <f t="shared" si="345"/>
        <v>0</v>
      </c>
    </row>
    <row r="563" spans="2:59">
      <c r="B563" s="9" t="s">
        <v>32</v>
      </c>
      <c r="C563" s="9">
        <v>552</v>
      </c>
      <c r="D563" s="9">
        <v>552</v>
      </c>
      <c r="E563" s="18">
        <v>14.3</v>
      </c>
      <c r="F563" s="66">
        <f t="shared" si="314"/>
        <v>3.9722222222222223</v>
      </c>
      <c r="G563" s="17">
        <f t="shared" si="346"/>
        <v>-0.1388888888888889</v>
      </c>
      <c r="H563" s="17">
        <f t="shared" si="315"/>
        <v>276.5</v>
      </c>
      <c r="I563" s="28">
        <f>'Ducati Panigale 1199 data'!$C$8*G563</f>
        <v>-38.611111111111114</v>
      </c>
      <c r="J563" s="28">
        <f>'Ducati Panigale 1199 data'!$C$8*'Ducati Panigale 1199 data'!$C$15*'Ducati Panigale 1199 data'!$C$10</f>
        <v>54.543600000000005</v>
      </c>
      <c r="K563" s="28">
        <f>(0.5*'Ducati Panigale 1199 data'!$C$12)*'Ducati Panigale 1199 data'!$C$14*'Ducati Panigale 1199 data'!$C$11*F563^2</f>
        <v>2.2324675057870373</v>
      </c>
      <c r="L563" s="28">
        <f t="shared" si="316"/>
        <v>18.164956394675929</v>
      </c>
      <c r="M563" s="28">
        <f t="shared" si="312"/>
        <v>72.155243456629393</v>
      </c>
      <c r="N563" s="17">
        <f t="shared" si="317"/>
        <v>7.2155243456629395E-2</v>
      </c>
      <c r="O563" s="105">
        <f t="shared" si="318"/>
        <v>0</v>
      </c>
      <c r="P563" s="105">
        <f t="shared" si="319"/>
        <v>0</v>
      </c>
      <c r="Q563" s="105">
        <f t="shared" si="347"/>
        <v>90.115070320513496</v>
      </c>
      <c r="R563" s="27">
        <f t="shared" si="320"/>
        <v>2.5031963977920416E-2</v>
      </c>
      <c r="S563" s="98">
        <f t="shared" si="321"/>
        <v>7.2155243456629395E-2</v>
      </c>
      <c r="T563" s="17">
        <f t="shared" si="348"/>
        <v>297.91182201648581</v>
      </c>
      <c r="U563" s="17">
        <f t="shared" si="322"/>
        <v>8.2753283893468282E-2</v>
      </c>
      <c r="V563" s="17">
        <f t="shared" si="323"/>
        <v>85.609316804487818</v>
      </c>
      <c r="W563" s="17">
        <f t="shared" si="324"/>
        <v>82.184944132308303</v>
      </c>
      <c r="X563" s="17">
        <f t="shared" si="324"/>
        <v>78.897546367015963</v>
      </c>
      <c r="Y563" s="17">
        <f t="shared" si="325"/>
        <v>78.108570903345807</v>
      </c>
      <c r="Z563" s="17">
        <f>Y563/3600</f>
        <v>2.1696825250929391E-2</v>
      </c>
      <c r="AA563" s="17">
        <f>0.96*Y563</f>
        <v>74.984228067211973</v>
      </c>
      <c r="AB563" s="17">
        <f t="shared" si="326"/>
        <v>71.984858944523495</v>
      </c>
      <c r="AC563" s="17">
        <f t="shared" si="327"/>
        <v>68.385615997297322</v>
      </c>
      <c r="AD563" s="17">
        <f t="shared" si="328"/>
        <v>68.385615997297322</v>
      </c>
      <c r="AE563" s="17">
        <f t="shared" si="349"/>
        <v>1.89960044436937E-2</v>
      </c>
      <c r="AF563" s="17">
        <f>T563-AD563</f>
        <v>229.52620601918849</v>
      </c>
      <c r="AG563" s="17">
        <f t="shared" si="329"/>
        <v>6.3757279449774579E-2</v>
      </c>
      <c r="AH563" s="28">
        <f>0.5*'Ducati Panigale 1199 data'!$C$8*'WLTP class 3 v5'!F563^2</f>
        <v>2193.2183641975312</v>
      </c>
      <c r="AI563" s="17">
        <f t="shared" si="330"/>
        <v>2.1932183641975311</v>
      </c>
      <c r="AJ563" s="17" t="str">
        <f>IF(N563&lt;0, AI563, "0")</f>
        <v>0</v>
      </c>
      <c r="AK563" s="98">
        <f>AK562+AJ563</f>
        <v>978.41949845679028</v>
      </c>
      <c r="AL563" s="105">
        <f t="shared" si="331"/>
        <v>0.27178319401577505</v>
      </c>
      <c r="AM563" s="98">
        <f>IF(N563 &gt; 0, AI563, )</f>
        <v>2.1932183641975311</v>
      </c>
      <c r="AN563" s="98">
        <f t="shared" si="350"/>
        <v>2818.3190609567919</v>
      </c>
      <c r="AO563" s="98">
        <f t="shared" si="332"/>
        <v>0.78286640582133105</v>
      </c>
      <c r="AP563" s="27">
        <f t="shared" si="333"/>
        <v>0</v>
      </c>
      <c r="AQ563" s="27">
        <f t="shared" si="334"/>
        <v>0</v>
      </c>
      <c r="AR563" s="27">
        <f t="shared" si="335"/>
        <v>0</v>
      </c>
      <c r="AS563" s="27">
        <f t="shared" si="336"/>
        <v>0</v>
      </c>
      <c r="AT563" s="27">
        <f t="shared" si="313"/>
        <v>0</v>
      </c>
      <c r="AU563" s="27">
        <f t="shared" si="313"/>
        <v>0</v>
      </c>
      <c r="AV563" s="27">
        <f t="shared" si="337"/>
        <v>0</v>
      </c>
      <c r="AW563" s="27">
        <f t="shared" si="338"/>
        <v>0</v>
      </c>
      <c r="AX563" s="27">
        <f t="shared" si="339"/>
        <v>0</v>
      </c>
      <c r="AY563" s="27">
        <f>AN563-AW563</f>
        <v>2818.3190609567919</v>
      </c>
      <c r="AZ563" s="110">
        <f t="shared" si="340"/>
        <v>0.78286640582133105</v>
      </c>
      <c r="BB563" s="65">
        <v>0</v>
      </c>
      <c r="BC563" s="83">
        <f t="shared" si="341"/>
        <v>0</v>
      </c>
      <c r="BD563" s="83">
        <f t="shared" si="342"/>
        <v>0</v>
      </c>
      <c r="BE563" s="83">
        <f t="shared" si="343"/>
        <v>0</v>
      </c>
      <c r="BF563" s="83">
        <f t="shared" si="344"/>
        <v>0</v>
      </c>
      <c r="BG563" s="83">
        <f t="shared" si="345"/>
        <v>0</v>
      </c>
    </row>
    <row r="564" spans="2:59">
      <c r="B564" s="9" t="s">
        <v>32</v>
      </c>
      <c r="C564" s="9">
        <v>553</v>
      </c>
      <c r="D564" s="9">
        <v>553</v>
      </c>
      <c r="E564" s="18">
        <v>13.7</v>
      </c>
      <c r="F564" s="66">
        <f t="shared" si="314"/>
        <v>3.8055555555555554</v>
      </c>
      <c r="G564" s="17">
        <f t="shared" si="346"/>
        <v>-0.1388888888888889</v>
      </c>
      <c r="H564" s="17">
        <f t="shared" si="315"/>
        <v>277</v>
      </c>
      <c r="I564" s="28">
        <f>'Ducati Panigale 1199 data'!$C$8*G564</f>
        <v>-38.611111111111114</v>
      </c>
      <c r="J564" s="28">
        <f>'Ducati Panigale 1199 data'!$C$8*'Ducati Panigale 1199 data'!$C$15*'Ducati Panigale 1199 data'!$C$10</f>
        <v>54.543600000000005</v>
      </c>
      <c r="K564" s="28">
        <f>(0.5*'Ducati Panigale 1199 data'!$C$12)*'Ducati Panigale 1199 data'!$C$14*'Ducati Panigale 1199 data'!$C$11*F564^2</f>
        <v>2.0490577835648147</v>
      </c>
      <c r="L564" s="28">
        <f t="shared" si="316"/>
        <v>17.981546672453707</v>
      </c>
      <c r="M564" s="28">
        <f t="shared" si="312"/>
        <v>68.429774836837709</v>
      </c>
      <c r="N564" s="17">
        <f t="shared" si="317"/>
        <v>6.8429774836837709E-2</v>
      </c>
      <c r="O564" s="105">
        <f t="shared" si="318"/>
        <v>0</v>
      </c>
      <c r="P564" s="105">
        <f t="shared" si="319"/>
        <v>0</v>
      </c>
      <c r="Q564" s="105">
        <f t="shared" si="347"/>
        <v>90.115070320513496</v>
      </c>
      <c r="R564" s="27">
        <f t="shared" si="320"/>
        <v>2.5031963977920416E-2</v>
      </c>
      <c r="S564" s="98">
        <f t="shared" si="321"/>
        <v>6.8429774836837709E-2</v>
      </c>
      <c r="T564" s="17">
        <f t="shared" si="348"/>
        <v>297.98025179132264</v>
      </c>
      <c r="U564" s="17">
        <f t="shared" si="322"/>
        <v>8.2772292164256286E-2</v>
      </c>
      <c r="V564" s="17">
        <f t="shared" si="323"/>
        <v>85.609316804487818</v>
      </c>
      <c r="W564" s="17">
        <f t="shared" si="324"/>
        <v>82.184944132308303</v>
      </c>
      <c r="X564" s="17">
        <f t="shared" si="324"/>
        <v>78.897546367015963</v>
      </c>
      <c r="Y564" s="17">
        <f t="shared" si="325"/>
        <v>78.108570903345807</v>
      </c>
      <c r="Z564" s="17">
        <f>Y564/3600</f>
        <v>2.1696825250929391E-2</v>
      </c>
      <c r="AA564" s="17">
        <f>0.96*Y564</f>
        <v>74.984228067211973</v>
      </c>
      <c r="AB564" s="17">
        <f t="shared" si="326"/>
        <v>71.984858944523495</v>
      </c>
      <c r="AC564" s="17">
        <f t="shared" si="327"/>
        <v>68.385615997297322</v>
      </c>
      <c r="AD564" s="17">
        <f t="shared" si="328"/>
        <v>68.385615997297322</v>
      </c>
      <c r="AE564" s="17">
        <f t="shared" si="349"/>
        <v>1.89960044436937E-2</v>
      </c>
      <c r="AF564" s="17">
        <f>T564-AD564</f>
        <v>229.59463579402532</v>
      </c>
      <c r="AG564" s="17">
        <f t="shared" si="329"/>
        <v>6.3776287720562583E-2</v>
      </c>
      <c r="AH564" s="28">
        <f>0.5*'Ducati Panigale 1199 data'!$C$8*'WLTP class 3 v5'!F564^2</f>
        <v>2013.0331790123455</v>
      </c>
      <c r="AI564" s="17">
        <f t="shared" si="330"/>
        <v>2.0130331790123455</v>
      </c>
      <c r="AJ564" s="17" t="str">
        <f>IF(N564&lt;0, AI564, "0")</f>
        <v>0</v>
      </c>
      <c r="AK564" s="98">
        <f>AK563+AJ564</f>
        <v>978.41949845679028</v>
      </c>
      <c r="AL564" s="105">
        <f t="shared" si="331"/>
        <v>0.27178319401577505</v>
      </c>
      <c r="AM564" s="98">
        <f>IF(N564 &gt; 0, AI564, )</f>
        <v>2.0130331790123455</v>
      </c>
      <c r="AN564" s="98">
        <f t="shared" si="350"/>
        <v>2820.3320941358043</v>
      </c>
      <c r="AO564" s="98">
        <f t="shared" si="332"/>
        <v>0.78342558170439003</v>
      </c>
      <c r="AP564" s="27">
        <f t="shared" si="333"/>
        <v>0</v>
      </c>
      <c r="AQ564" s="27">
        <f t="shared" si="334"/>
        <v>0</v>
      </c>
      <c r="AR564" s="27">
        <f t="shared" si="335"/>
        <v>0</v>
      </c>
      <c r="AS564" s="27">
        <f t="shared" si="336"/>
        <v>0</v>
      </c>
      <c r="AT564" s="27">
        <f t="shared" si="313"/>
        <v>0</v>
      </c>
      <c r="AU564" s="27">
        <f t="shared" si="313"/>
        <v>0</v>
      </c>
      <c r="AV564" s="27">
        <f t="shared" si="337"/>
        <v>0</v>
      </c>
      <c r="AW564" s="27">
        <f t="shared" si="338"/>
        <v>0</v>
      </c>
      <c r="AX564" s="27">
        <f t="shared" si="339"/>
        <v>0</v>
      </c>
      <c r="AY564" s="27">
        <f>AN564-AW564</f>
        <v>2820.3320941358043</v>
      </c>
      <c r="AZ564" s="110">
        <f t="shared" si="340"/>
        <v>0.78342558170439003</v>
      </c>
      <c r="BB564" s="65">
        <v>0</v>
      </c>
      <c r="BC564" s="83">
        <f t="shared" si="341"/>
        <v>0</v>
      </c>
      <c r="BD564" s="83">
        <f t="shared" si="342"/>
        <v>0</v>
      </c>
      <c r="BE564" s="83">
        <f t="shared" si="343"/>
        <v>0</v>
      </c>
      <c r="BF564" s="83">
        <f t="shared" si="344"/>
        <v>0</v>
      </c>
      <c r="BG564" s="83">
        <f t="shared" si="345"/>
        <v>0</v>
      </c>
    </row>
    <row r="565" spans="2:59">
      <c r="B565" s="9" t="s">
        <v>32</v>
      </c>
      <c r="C565" s="9">
        <v>554</v>
      </c>
      <c r="D565" s="9">
        <v>554</v>
      </c>
      <c r="E565" s="18">
        <v>13.3</v>
      </c>
      <c r="F565" s="66">
        <f t="shared" si="314"/>
        <v>3.6944444444444446</v>
      </c>
      <c r="G565" s="17">
        <f t="shared" si="346"/>
        <v>-8.3333333333333287E-2</v>
      </c>
      <c r="H565" s="17">
        <f t="shared" si="315"/>
        <v>277.5</v>
      </c>
      <c r="I565" s="28">
        <f>'Ducati Panigale 1199 data'!$C$8*G565</f>
        <v>-23.166666666666654</v>
      </c>
      <c r="J565" s="28">
        <f>'Ducati Panigale 1199 data'!$C$8*'Ducati Panigale 1199 data'!$C$15*'Ducati Panigale 1199 data'!$C$10</f>
        <v>54.543600000000005</v>
      </c>
      <c r="K565" s="28">
        <f>(0.5*'Ducati Panigale 1199 data'!$C$12)*'Ducati Panigale 1199 data'!$C$14*'Ducati Panigale 1199 data'!$C$11*F565^2</f>
        <v>1.9311515335648153</v>
      </c>
      <c r="L565" s="28">
        <f t="shared" si="316"/>
        <v>33.30808486689817</v>
      </c>
      <c r="M565" s="28">
        <f t="shared" si="312"/>
        <v>123.05486909159602</v>
      </c>
      <c r="N565" s="17">
        <f t="shared" si="317"/>
        <v>0.12305486909159602</v>
      </c>
      <c r="O565" s="105">
        <f t="shared" si="318"/>
        <v>0</v>
      </c>
      <c r="P565" s="105">
        <f t="shared" si="319"/>
        <v>0</v>
      </c>
      <c r="Q565" s="105">
        <f t="shared" si="347"/>
        <v>90.115070320513496</v>
      </c>
      <c r="R565" s="27">
        <f t="shared" si="320"/>
        <v>2.5031963977920416E-2</v>
      </c>
      <c r="S565" s="98">
        <f t="shared" si="321"/>
        <v>0.12305486909159602</v>
      </c>
      <c r="T565" s="17">
        <f t="shared" si="348"/>
        <v>298.10330666041426</v>
      </c>
      <c r="U565" s="17">
        <f t="shared" si="322"/>
        <v>8.2806474072337294E-2</v>
      </c>
      <c r="V565" s="17">
        <f t="shared" si="323"/>
        <v>85.609316804487818</v>
      </c>
      <c r="W565" s="17">
        <f t="shared" si="324"/>
        <v>82.184944132308303</v>
      </c>
      <c r="X565" s="17">
        <f t="shared" si="324"/>
        <v>78.897546367015963</v>
      </c>
      <c r="Y565" s="17">
        <f t="shared" si="325"/>
        <v>78.108570903345807</v>
      </c>
      <c r="Z565" s="17">
        <f>Y565/3600</f>
        <v>2.1696825250929391E-2</v>
      </c>
      <c r="AA565" s="17">
        <f>0.96*Y565</f>
        <v>74.984228067211973</v>
      </c>
      <c r="AB565" s="17">
        <f t="shared" si="326"/>
        <v>71.984858944523495</v>
      </c>
      <c r="AC565" s="17">
        <f t="shared" si="327"/>
        <v>68.385615997297322</v>
      </c>
      <c r="AD565" s="17">
        <f t="shared" si="328"/>
        <v>68.385615997297322</v>
      </c>
      <c r="AE565" s="17">
        <f t="shared" si="349"/>
        <v>1.89960044436937E-2</v>
      </c>
      <c r="AF565" s="17">
        <f>T565-AD565</f>
        <v>229.71769066311694</v>
      </c>
      <c r="AG565" s="17">
        <f t="shared" si="329"/>
        <v>6.381046962864359E-2</v>
      </c>
      <c r="AH565" s="28">
        <f>0.5*'Ducati Panigale 1199 data'!$C$8*'WLTP class 3 v5'!F565^2</f>
        <v>1897.1998456790125</v>
      </c>
      <c r="AI565" s="17">
        <f t="shared" si="330"/>
        <v>1.8971998456790125</v>
      </c>
      <c r="AJ565" s="17" t="str">
        <f>IF(N565&lt;0, AI565, "0")</f>
        <v>0</v>
      </c>
      <c r="AK565" s="98">
        <f>AK564+AJ565</f>
        <v>978.41949845679028</v>
      </c>
      <c r="AL565" s="105">
        <f t="shared" si="331"/>
        <v>0.27178319401577505</v>
      </c>
      <c r="AM565" s="98">
        <f>IF(N565 &gt; 0, AI565, )</f>
        <v>1.8971998456790125</v>
      </c>
      <c r="AN565" s="98">
        <f t="shared" si="350"/>
        <v>2822.2292939814834</v>
      </c>
      <c r="AO565" s="98">
        <f t="shared" si="332"/>
        <v>0.78395258166152315</v>
      </c>
      <c r="AP565" s="27">
        <f t="shared" si="333"/>
        <v>0</v>
      </c>
      <c r="AQ565" s="27">
        <f t="shared" si="334"/>
        <v>0</v>
      </c>
      <c r="AR565" s="27">
        <f t="shared" si="335"/>
        <v>0</v>
      </c>
      <c r="AS565" s="27">
        <f t="shared" si="336"/>
        <v>0</v>
      </c>
      <c r="AT565" s="27">
        <f t="shared" si="313"/>
        <v>0</v>
      </c>
      <c r="AU565" s="27">
        <f t="shared" si="313"/>
        <v>0</v>
      </c>
      <c r="AV565" s="27">
        <f t="shared" si="337"/>
        <v>0</v>
      </c>
      <c r="AW565" s="27">
        <f t="shared" si="338"/>
        <v>0</v>
      </c>
      <c r="AX565" s="27">
        <f t="shared" si="339"/>
        <v>0</v>
      </c>
      <c r="AY565" s="27">
        <f>AN565-AW565</f>
        <v>2822.2292939814834</v>
      </c>
      <c r="AZ565" s="110">
        <f t="shared" si="340"/>
        <v>0.78395258166152315</v>
      </c>
      <c r="BB565" s="65">
        <v>0</v>
      </c>
      <c r="BC565" s="83">
        <f t="shared" si="341"/>
        <v>0</v>
      </c>
      <c r="BD565" s="83">
        <f t="shared" si="342"/>
        <v>0</v>
      </c>
      <c r="BE565" s="83">
        <f t="shared" si="343"/>
        <v>0</v>
      </c>
      <c r="BF565" s="83">
        <f t="shared" si="344"/>
        <v>0</v>
      </c>
      <c r="BG565" s="83">
        <f t="shared" si="345"/>
        <v>0</v>
      </c>
    </row>
    <row r="566" spans="2:59">
      <c r="B566" s="9" t="s">
        <v>32</v>
      </c>
      <c r="C566" s="9">
        <v>555</v>
      </c>
      <c r="D566" s="9">
        <v>555</v>
      </c>
      <c r="E566" s="18">
        <v>13.1</v>
      </c>
      <c r="F566" s="66">
        <f t="shared" si="314"/>
        <v>3.6388888888888888</v>
      </c>
      <c r="G566" s="17">
        <f t="shared" si="346"/>
        <v>-2.7777777777777925E-2</v>
      </c>
      <c r="H566" s="17">
        <f t="shared" si="315"/>
        <v>278</v>
      </c>
      <c r="I566" s="28">
        <f>'Ducati Panigale 1199 data'!$C$8*G566</f>
        <v>-7.7222222222222632</v>
      </c>
      <c r="J566" s="28">
        <f>'Ducati Panigale 1199 data'!$C$8*'Ducati Panigale 1199 data'!$C$15*'Ducati Panigale 1199 data'!$C$10</f>
        <v>54.543600000000005</v>
      </c>
      <c r="K566" s="28">
        <f>(0.5*'Ducati Panigale 1199 data'!$C$12)*'Ducati Panigale 1199 data'!$C$14*'Ducati Panigale 1199 data'!$C$11*F566^2</f>
        <v>1.8735084780092595</v>
      </c>
      <c r="L566" s="28">
        <f t="shared" si="316"/>
        <v>48.694886255786997</v>
      </c>
      <c r="M566" s="28">
        <f t="shared" si="312"/>
        <v>177.19528054189158</v>
      </c>
      <c r="N566" s="17">
        <f t="shared" si="317"/>
        <v>0.17719528054189157</v>
      </c>
      <c r="O566" s="105">
        <f t="shared" si="318"/>
        <v>0</v>
      </c>
      <c r="P566" s="105">
        <f t="shared" si="319"/>
        <v>0</v>
      </c>
      <c r="Q566" s="105">
        <f t="shared" si="347"/>
        <v>90.115070320513496</v>
      </c>
      <c r="R566" s="27">
        <f t="shared" si="320"/>
        <v>2.5031963977920416E-2</v>
      </c>
      <c r="S566" s="98">
        <f t="shared" si="321"/>
        <v>0.17719528054189157</v>
      </c>
      <c r="T566" s="17">
        <f t="shared" si="348"/>
        <v>298.28050194095613</v>
      </c>
      <c r="U566" s="17">
        <f t="shared" si="322"/>
        <v>8.2855694983598918E-2</v>
      </c>
      <c r="V566" s="17">
        <f t="shared" si="323"/>
        <v>85.609316804487818</v>
      </c>
      <c r="W566" s="17">
        <f t="shared" si="324"/>
        <v>82.184944132308303</v>
      </c>
      <c r="X566" s="17">
        <f t="shared" si="324"/>
        <v>78.897546367015963</v>
      </c>
      <c r="Y566" s="17">
        <f t="shared" si="325"/>
        <v>78.108570903345807</v>
      </c>
      <c r="Z566" s="17">
        <f>Y566/3600</f>
        <v>2.1696825250929391E-2</v>
      </c>
      <c r="AA566" s="17">
        <f>0.96*Y566</f>
        <v>74.984228067211973</v>
      </c>
      <c r="AB566" s="17">
        <f t="shared" si="326"/>
        <v>71.984858944523495</v>
      </c>
      <c r="AC566" s="17">
        <f t="shared" si="327"/>
        <v>68.385615997297322</v>
      </c>
      <c r="AD566" s="17">
        <f t="shared" si="328"/>
        <v>68.385615997297322</v>
      </c>
      <c r="AE566" s="17">
        <f t="shared" si="349"/>
        <v>1.89960044436937E-2</v>
      </c>
      <c r="AF566" s="17">
        <f>T566-AD566</f>
        <v>229.89488594365881</v>
      </c>
      <c r="AG566" s="17">
        <f t="shared" si="329"/>
        <v>6.3859690539905228E-2</v>
      </c>
      <c r="AH566" s="28">
        <f>0.5*'Ducati Panigale 1199 data'!$C$8*'WLTP class 3 v5'!F566^2</f>
        <v>1840.5702160493827</v>
      </c>
      <c r="AI566" s="17">
        <f t="shared" si="330"/>
        <v>1.8405702160493826</v>
      </c>
      <c r="AJ566" s="17" t="str">
        <f>IF(N566&lt;0, AI566, "0")</f>
        <v>0</v>
      </c>
      <c r="AK566" s="98">
        <f>AK565+AJ566</f>
        <v>978.41949845679028</v>
      </c>
      <c r="AL566" s="105">
        <f t="shared" si="331"/>
        <v>0.27178319401577505</v>
      </c>
      <c r="AM566" s="98">
        <f>IF(N566 &gt; 0, AI566, )</f>
        <v>1.8405702160493826</v>
      </c>
      <c r="AN566" s="98">
        <f t="shared" si="350"/>
        <v>2824.0698641975328</v>
      </c>
      <c r="AO566" s="98">
        <f t="shared" si="332"/>
        <v>0.78446385116598127</v>
      </c>
      <c r="AP566" s="27">
        <f t="shared" si="333"/>
        <v>0</v>
      </c>
      <c r="AQ566" s="27">
        <f t="shared" si="334"/>
        <v>0</v>
      </c>
      <c r="AR566" s="27">
        <f t="shared" si="335"/>
        <v>0</v>
      </c>
      <c r="AS566" s="27">
        <f t="shared" si="336"/>
        <v>0</v>
      </c>
      <c r="AT566" s="27">
        <f t="shared" si="313"/>
        <v>0</v>
      </c>
      <c r="AU566" s="27">
        <f t="shared" si="313"/>
        <v>0</v>
      </c>
      <c r="AV566" s="27">
        <f t="shared" si="337"/>
        <v>0</v>
      </c>
      <c r="AW566" s="27">
        <f t="shared" si="338"/>
        <v>0</v>
      </c>
      <c r="AX566" s="27">
        <f t="shared" si="339"/>
        <v>0</v>
      </c>
      <c r="AY566" s="27">
        <f>AN566-AW566</f>
        <v>2824.0698641975328</v>
      </c>
      <c r="AZ566" s="110">
        <f t="shared" si="340"/>
        <v>0.78446385116598127</v>
      </c>
      <c r="BB566" s="65">
        <v>0</v>
      </c>
      <c r="BC566" s="83">
        <f t="shared" si="341"/>
        <v>0</v>
      </c>
      <c r="BD566" s="83">
        <f t="shared" si="342"/>
        <v>0</v>
      </c>
      <c r="BE566" s="83">
        <f t="shared" si="343"/>
        <v>0</v>
      </c>
      <c r="BF566" s="83">
        <f t="shared" si="344"/>
        <v>0</v>
      </c>
      <c r="BG566" s="83">
        <f t="shared" si="345"/>
        <v>0</v>
      </c>
    </row>
    <row r="567" spans="2:59">
      <c r="B567" s="9" t="s">
        <v>32</v>
      </c>
      <c r="C567" s="9">
        <v>556</v>
      </c>
      <c r="D567" s="9">
        <v>556</v>
      </c>
      <c r="E567" s="18">
        <v>13.1</v>
      </c>
      <c r="F567" s="66">
        <f t="shared" si="314"/>
        <v>3.6388888888888888</v>
      </c>
      <c r="G567" s="17">
        <f t="shared" si="346"/>
        <v>2.7777777777777925E-2</v>
      </c>
      <c r="H567" s="17">
        <f t="shared" si="315"/>
        <v>278.5</v>
      </c>
      <c r="I567" s="28">
        <f>'Ducati Panigale 1199 data'!$C$8*G567</f>
        <v>7.7222222222222632</v>
      </c>
      <c r="J567" s="28">
        <f>'Ducati Panigale 1199 data'!$C$8*'Ducati Panigale 1199 data'!$C$15*'Ducati Panigale 1199 data'!$C$10</f>
        <v>54.543600000000005</v>
      </c>
      <c r="K567" s="28">
        <f>(0.5*'Ducati Panigale 1199 data'!$C$12)*'Ducati Panigale 1199 data'!$C$14*'Ducati Panigale 1199 data'!$C$11*F567^2</f>
        <v>1.8735084780092595</v>
      </c>
      <c r="L567" s="28">
        <f t="shared" si="316"/>
        <v>64.139330700231525</v>
      </c>
      <c r="M567" s="28">
        <f t="shared" si="312"/>
        <v>233.3958978258425</v>
      </c>
      <c r="N567" s="17">
        <f t="shared" si="317"/>
        <v>0.2333958978258425</v>
      </c>
      <c r="O567" s="105">
        <f t="shared" si="318"/>
        <v>0</v>
      </c>
      <c r="P567" s="105">
        <f t="shared" si="319"/>
        <v>0</v>
      </c>
      <c r="Q567" s="105">
        <f t="shared" si="347"/>
        <v>90.115070320513496</v>
      </c>
      <c r="R567" s="27">
        <f t="shared" si="320"/>
        <v>2.5031963977920416E-2</v>
      </c>
      <c r="S567" s="98">
        <f t="shared" si="321"/>
        <v>0.2333958978258425</v>
      </c>
      <c r="T567" s="17">
        <f t="shared" si="348"/>
        <v>298.51389783878199</v>
      </c>
      <c r="U567" s="17">
        <f t="shared" si="322"/>
        <v>8.2920527177439446E-2</v>
      </c>
      <c r="V567" s="17">
        <f t="shared" si="323"/>
        <v>85.609316804487818</v>
      </c>
      <c r="W567" s="17">
        <f t="shared" si="324"/>
        <v>82.184944132308303</v>
      </c>
      <c r="X567" s="17">
        <f t="shared" si="324"/>
        <v>78.897546367015963</v>
      </c>
      <c r="Y567" s="17">
        <f t="shared" si="325"/>
        <v>78.108570903345807</v>
      </c>
      <c r="Z567" s="17">
        <f>Y567/3600</f>
        <v>2.1696825250929391E-2</v>
      </c>
      <c r="AA567" s="17">
        <f>0.96*Y567</f>
        <v>74.984228067211973</v>
      </c>
      <c r="AB567" s="17">
        <f t="shared" si="326"/>
        <v>71.984858944523495</v>
      </c>
      <c r="AC567" s="17">
        <f t="shared" si="327"/>
        <v>68.385615997297322</v>
      </c>
      <c r="AD567" s="17">
        <f t="shared" si="328"/>
        <v>68.385615997297322</v>
      </c>
      <c r="AE567" s="17">
        <f t="shared" si="349"/>
        <v>1.89960044436937E-2</v>
      </c>
      <c r="AF567" s="17">
        <f>T567-AD567</f>
        <v>230.12828184148466</v>
      </c>
      <c r="AG567" s="17">
        <f t="shared" si="329"/>
        <v>6.3924522733745742E-2</v>
      </c>
      <c r="AH567" s="28">
        <f>0.5*'Ducati Panigale 1199 data'!$C$8*'WLTP class 3 v5'!F567^2</f>
        <v>1840.5702160493827</v>
      </c>
      <c r="AI567" s="17">
        <f t="shared" si="330"/>
        <v>1.8405702160493826</v>
      </c>
      <c r="AJ567" s="17" t="str">
        <f>IF(N567&lt;0, AI567, "0")</f>
        <v>0</v>
      </c>
      <c r="AK567" s="98">
        <f>AK566+AJ567</f>
        <v>978.41949845679028</v>
      </c>
      <c r="AL567" s="105">
        <f t="shared" si="331"/>
        <v>0.27178319401577505</v>
      </c>
      <c r="AM567" s="98">
        <f>IF(N567 &gt; 0, AI567, )</f>
        <v>1.8405702160493826</v>
      </c>
      <c r="AN567" s="98">
        <f t="shared" si="350"/>
        <v>2825.9104344135822</v>
      </c>
      <c r="AO567" s="98">
        <f t="shared" si="332"/>
        <v>0.78497512067043951</v>
      </c>
      <c r="AP567" s="27">
        <f t="shared" si="333"/>
        <v>0</v>
      </c>
      <c r="AQ567" s="27">
        <f t="shared" si="334"/>
        <v>0</v>
      </c>
      <c r="AR567" s="27">
        <f t="shared" si="335"/>
        <v>0</v>
      </c>
      <c r="AS567" s="27">
        <f t="shared" si="336"/>
        <v>0</v>
      </c>
      <c r="AT567" s="27">
        <f t="shared" si="313"/>
        <v>0</v>
      </c>
      <c r="AU567" s="27">
        <f t="shared" si="313"/>
        <v>0</v>
      </c>
      <c r="AV567" s="27">
        <f t="shared" si="337"/>
        <v>0</v>
      </c>
      <c r="AW567" s="27">
        <f t="shared" si="338"/>
        <v>0</v>
      </c>
      <c r="AX567" s="27">
        <f t="shared" si="339"/>
        <v>0</v>
      </c>
      <c r="AY567" s="27">
        <f>AN567-AW567</f>
        <v>2825.9104344135822</v>
      </c>
      <c r="AZ567" s="110">
        <f t="shared" si="340"/>
        <v>0.78497512067043951</v>
      </c>
      <c r="BB567" s="65">
        <v>0</v>
      </c>
      <c r="BC567" s="83">
        <f t="shared" si="341"/>
        <v>0</v>
      </c>
      <c r="BD567" s="83">
        <f t="shared" si="342"/>
        <v>0</v>
      </c>
      <c r="BE567" s="83">
        <f t="shared" si="343"/>
        <v>0</v>
      </c>
      <c r="BF567" s="83">
        <f t="shared" si="344"/>
        <v>0</v>
      </c>
      <c r="BG567" s="83">
        <f t="shared" si="345"/>
        <v>0</v>
      </c>
    </row>
    <row r="568" spans="2:59">
      <c r="B568" s="9" t="s">
        <v>32</v>
      </c>
      <c r="C568" s="9">
        <v>557</v>
      </c>
      <c r="D568" s="9">
        <v>557</v>
      </c>
      <c r="E568" s="18">
        <v>13.3</v>
      </c>
      <c r="F568" s="66">
        <f t="shared" si="314"/>
        <v>3.6944444444444446</v>
      </c>
      <c r="G568" s="17">
        <f t="shared" si="346"/>
        <v>9.7222222222222363E-2</v>
      </c>
      <c r="H568" s="17">
        <f t="shared" si="315"/>
        <v>279</v>
      </c>
      <c r="I568" s="28">
        <f>'Ducati Panigale 1199 data'!$C$8*G568</f>
        <v>27.027777777777818</v>
      </c>
      <c r="J568" s="28">
        <f>'Ducati Panigale 1199 data'!$C$8*'Ducati Panigale 1199 data'!$C$15*'Ducati Panigale 1199 data'!$C$10</f>
        <v>54.543600000000005</v>
      </c>
      <c r="K568" s="28">
        <f>(0.5*'Ducati Panigale 1199 data'!$C$12)*'Ducati Panigale 1199 data'!$C$14*'Ducati Panigale 1199 data'!$C$11*F568^2</f>
        <v>1.9311515335648153</v>
      </c>
      <c r="L568" s="28">
        <f t="shared" si="316"/>
        <v>83.502529311342641</v>
      </c>
      <c r="M568" s="28">
        <f t="shared" si="312"/>
        <v>308.49545551134923</v>
      </c>
      <c r="N568" s="17">
        <f t="shared" si="317"/>
        <v>0.30849545551134921</v>
      </c>
      <c r="O568" s="105">
        <f t="shared" si="318"/>
        <v>0</v>
      </c>
      <c r="P568" s="105">
        <f t="shared" si="319"/>
        <v>0</v>
      </c>
      <c r="Q568" s="105">
        <f t="shared" si="347"/>
        <v>90.115070320513496</v>
      </c>
      <c r="R568" s="27">
        <f t="shared" si="320"/>
        <v>2.5031963977920416E-2</v>
      </c>
      <c r="S568" s="98">
        <f t="shared" si="321"/>
        <v>0.30849545551134921</v>
      </c>
      <c r="T568" s="17">
        <f t="shared" si="348"/>
        <v>298.82239329429336</v>
      </c>
      <c r="U568" s="17">
        <f t="shared" si="322"/>
        <v>8.3006220359525928E-2</v>
      </c>
      <c r="V568" s="17">
        <f t="shared" si="323"/>
        <v>85.609316804487818</v>
      </c>
      <c r="W568" s="17">
        <f t="shared" si="324"/>
        <v>82.184944132308303</v>
      </c>
      <c r="X568" s="17">
        <f t="shared" si="324"/>
        <v>78.897546367015963</v>
      </c>
      <c r="Y568" s="17">
        <f t="shared" si="325"/>
        <v>78.108570903345807</v>
      </c>
      <c r="Z568" s="17">
        <f>Y568/3600</f>
        <v>2.1696825250929391E-2</v>
      </c>
      <c r="AA568" s="17">
        <f>0.96*Y568</f>
        <v>74.984228067211973</v>
      </c>
      <c r="AB568" s="17">
        <f t="shared" si="326"/>
        <v>71.984858944523495</v>
      </c>
      <c r="AC568" s="17">
        <f t="shared" si="327"/>
        <v>68.385615997297322</v>
      </c>
      <c r="AD568" s="17">
        <f t="shared" si="328"/>
        <v>68.385615997297322</v>
      </c>
      <c r="AE568" s="17">
        <f t="shared" si="349"/>
        <v>1.89960044436937E-2</v>
      </c>
      <c r="AF568" s="17">
        <f>T568-AD568</f>
        <v>230.43677729699604</v>
      </c>
      <c r="AG568" s="17">
        <f t="shared" si="329"/>
        <v>6.4010215915832239E-2</v>
      </c>
      <c r="AH568" s="28">
        <f>0.5*'Ducati Panigale 1199 data'!$C$8*'WLTP class 3 v5'!F568^2</f>
        <v>1897.1998456790125</v>
      </c>
      <c r="AI568" s="17">
        <f t="shared" si="330"/>
        <v>1.8971998456790125</v>
      </c>
      <c r="AJ568" s="17" t="str">
        <f>IF(N568&lt;0, AI568, "0")</f>
        <v>0</v>
      </c>
      <c r="AK568" s="98">
        <f>AK567+AJ568</f>
        <v>978.41949845679028</v>
      </c>
      <c r="AL568" s="105">
        <f t="shared" si="331"/>
        <v>0.27178319401577505</v>
      </c>
      <c r="AM568" s="98">
        <f>IF(N568 &gt; 0, AI568, )</f>
        <v>1.8971998456790125</v>
      </c>
      <c r="AN568" s="98">
        <f t="shared" si="350"/>
        <v>2827.8076342592612</v>
      </c>
      <c r="AO568" s="98">
        <f t="shared" si="332"/>
        <v>0.78550212062757252</v>
      </c>
      <c r="AP568" s="27">
        <f t="shared" si="333"/>
        <v>0</v>
      </c>
      <c r="AQ568" s="27">
        <f t="shared" si="334"/>
        <v>0</v>
      </c>
      <c r="AR568" s="27">
        <f t="shared" si="335"/>
        <v>0</v>
      </c>
      <c r="AS568" s="27">
        <f t="shared" si="336"/>
        <v>0</v>
      </c>
      <c r="AT568" s="27">
        <f t="shared" si="313"/>
        <v>0</v>
      </c>
      <c r="AU568" s="27">
        <f t="shared" si="313"/>
        <v>0</v>
      </c>
      <c r="AV568" s="27">
        <f t="shared" si="337"/>
        <v>0</v>
      </c>
      <c r="AW568" s="27">
        <f t="shared" si="338"/>
        <v>0</v>
      </c>
      <c r="AX568" s="27">
        <f t="shared" si="339"/>
        <v>0</v>
      </c>
      <c r="AY568" s="27">
        <f>AN568-AW568</f>
        <v>2827.8076342592612</v>
      </c>
      <c r="AZ568" s="110">
        <f t="shared" si="340"/>
        <v>0.78550212062757252</v>
      </c>
      <c r="BB568" s="65">
        <v>0</v>
      </c>
      <c r="BC568" s="83">
        <f t="shared" si="341"/>
        <v>0</v>
      </c>
      <c r="BD568" s="83">
        <f t="shared" si="342"/>
        <v>0</v>
      </c>
      <c r="BE568" s="83">
        <f t="shared" si="343"/>
        <v>0</v>
      </c>
      <c r="BF568" s="83">
        <f t="shared" si="344"/>
        <v>0</v>
      </c>
      <c r="BG568" s="83">
        <f t="shared" si="345"/>
        <v>0</v>
      </c>
    </row>
    <row r="569" spans="2:59">
      <c r="B569" s="9" t="s">
        <v>32</v>
      </c>
      <c r="C569" s="9">
        <v>558</v>
      </c>
      <c r="D569" s="9">
        <v>558</v>
      </c>
      <c r="E569" s="18">
        <v>13.8</v>
      </c>
      <c r="F569" s="66">
        <f t="shared" si="314"/>
        <v>3.8333333333333335</v>
      </c>
      <c r="G569" s="17">
        <f t="shared" si="346"/>
        <v>0.16666666666666657</v>
      </c>
      <c r="H569" s="17">
        <f t="shared" si="315"/>
        <v>279.5</v>
      </c>
      <c r="I569" s="28">
        <f>'Ducati Panigale 1199 data'!$C$8*G569</f>
        <v>46.333333333333307</v>
      </c>
      <c r="J569" s="28">
        <f>'Ducati Panigale 1199 data'!$C$8*'Ducati Panigale 1199 data'!$C$15*'Ducati Panigale 1199 data'!$C$10</f>
        <v>54.543600000000005</v>
      </c>
      <c r="K569" s="28">
        <f>(0.5*'Ducati Panigale 1199 data'!$C$12)*'Ducati Panigale 1199 data'!$C$14*'Ducati Panigale 1199 data'!$C$11*F569^2</f>
        <v>2.079080208333334</v>
      </c>
      <c r="L569" s="28">
        <f t="shared" si="316"/>
        <v>102.95601354166665</v>
      </c>
      <c r="M569" s="28">
        <f t="shared" si="312"/>
        <v>394.66471857638885</v>
      </c>
      <c r="N569" s="17">
        <f t="shared" si="317"/>
        <v>0.39466471857638885</v>
      </c>
      <c r="O569" s="105">
        <f t="shared" si="318"/>
        <v>0</v>
      </c>
      <c r="P569" s="105">
        <f t="shared" si="319"/>
        <v>0</v>
      </c>
      <c r="Q569" s="105">
        <f t="shared" si="347"/>
        <v>90.115070320513496</v>
      </c>
      <c r="R569" s="27">
        <f t="shared" si="320"/>
        <v>2.5031963977920416E-2</v>
      </c>
      <c r="S569" s="98">
        <f t="shared" si="321"/>
        <v>0.39466471857638885</v>
      </c>
      <c r="T569" s="17">
        <f t="shared" si="348"/>
        <v>299.21705801286976</v>
      </c>
      <c r="U569" s="17">
        <f t="shared" si="322"/>
        <v>8.3115849448019377E-2</v>
      </c>
      <c r="V569" s="17">
        <f t="shared" si="323"/>
        <v>85.609316804487818</v>
      </c>
      <c r="W569" s="17">
        <f t="shared" si="324"/>
        <v>82.184944132308303</v>
      </c>
      <c r="X569" s="17">
        <f t="shared" si="324"/>
        <v>78.897546367015963</v>
      </c>
      <c r="Y569" s="17">
        <f t="shared" si="325"/>
        <v>78.108570903345807</v>
      </c>
      <c r="Z569" s="17">
        <f>Y569/3600</f>
        <v>2.1696825250929391E-2</v>
      </c>
      <c r="AA569" s="17">
        <f>0.96*Y569</f>
        <v>74.984228067211973</v>
      </c>
      <c r="AB569" s="17">
        <f t="shared" si="326"/>
        <v>71.984858944523495</v>
      </c>
      <c r="AC569" s="17">
        <f t="shared" si="327"/>
        <v>68.385615997297322</v>
      </c>
      <c r="AD569" s="17">
        <f t="shared" si="328"/>
        <v>68.385615997297322</v>
      </c>
      <c r="AE569" s="17">
        <f t="shared" si="349"/>
        <v>1.89960044436937E-2</v>
      </c>
      <c r="AF569" s="17">
        <f>T569-AD569</f>
        <v>230.83144201557243</v>
      </c>
      <c r="AG569" s="17">
        <f t="shared" si="329"/>
        <v>6.4119845004325673E-2</v>
      </c>
      <c r="AH569" s="28">
        <f>0.5*'Ducati Panigale 1199 data'!$C$8*'WLTP class 3 v5'!F569^2</f>
        <v>2042.5277777777781</v>
      </c>
      <c r="AI569" s="17">
        <f t="shared" si="330"/>
        <v>2.0425277777777779</v>
      </c>
      <c r="AJ569" s="17" t="str">
        <f>IF(N569&lt;0, AI569, "0")</f>
        <v>0</v>
      </c>
      <c r="AK569" s="98">
        <f>AK568+AJ569</f>
        <v>978.41949845679028</v>
      </c>
      <c r="AL569" s="105">
        <f t="shared" si="331"/>
        <v>0.27178319401577505</v>
      </c>
      <c r="AM569" s="98">
        <f>IF(N569 &gt; 0, AI569, )</f>
        <v>2.0425277777777779</v>
      </c>
      <c r="AN569" s="98">
        <f t="shared" si="350"/>
        <v>2829.8501620370389</v>
      </c>
      <c r="AO569" s="98">
        <f t="shared" si="332"/>
        <v>0.78606948945473298</v>
      </c>
      <c r="AP569" s="27">
        <f t="shared" si="333"/>
        <v>0</v>
      </c>
      <c r="AQ569" s="27">
        <f t="shared" si="334"/>
        <v>0</v>
      </c>
      <c r="AR569" s="27">
        <f t="shared" si="335"/>
        <v>0</v>
      </c>
      <c r="AS569" s="27">
        <f t="shared" si="336"/>
        <v>0</v>
      </c>
      <c r="AT569" s="27">
        <f t="shared" si="313"/>
        <v>0</v>
      </c>
      <c r="AU569" s="27">
        <f t="shared" si="313"/>
        <v>0</v>
      </c>
      <c r="AV569" s="27">
        <f t="shared" si="337"/>
        <v>0</v>
      </c>
      <c r="AW569" s="27">
        <f t="shared" si="338"/>
        <v>0</v>
      </c>
      <c r="AX569" s="27">
        <f t="shared" si="339"/>
        <v>0</v>
      </c>
      <c r="AY569" s="27">
        <f>AN569-AW569</f>
        <v>2829.8501620370389</v>
      </c>
      <c r="AZ569" s="110">
        <f t="shared" si="340"/>
        <v>0.78606948945473298</v>
      </c>
      <c r="BB569" s="65">
        <v>0</v>
      </c>
      <c r="BC569" s="83">
        <f t="shared" si="341"/>
        <v>0</v>
      </c>
      <c r="BD569" s="83">
        <f t="shared" si="342"/>
        <v>0</v>
      </c>
      <c r="BE569" s="83">
        <f t="shared" si="343"/>
        <v>0</v>
      </c>
      <c r="BF569" s="83">
        <f t="shared" si="344"/>
        <v>0</v>
      </c>
      <c r="BG569" s="83">
        <f t="shared" si="345"/>
        <v>0</v>
      </c>
    </row>
    <row r="570" spans="2:59">
      <c r="B570" s="9" t="s">
        <v>32</v>
      </c>
      <c r="C570" s="9">
        <v>559</v>
      </c>
      <c r="D570" s="9">
        <v>559</v>
      </c>
      <c r="E570" s="18">
        <v>14.5</v>
      </c>
      <c r="F570" s="66">
        <f t="shared" si="314"/>
        <v>4.0277777777777777</v>
      </c>
      <c r="G570" s="17">
        <f t="shared" si="346"/>
        <v>0.37499999999999989</v>
      </c>
      <c r="H570" s="17">
        <f t="shared" si="315"/>
        <v>280</v>
      </c>
      <c r="I570" s="28">
        <f>'Ducati Panigale 1199 data'!$C$8*G570</f>
        <v>104.24999999999997</v>
      </c>
      <c r="J570" s="28">
        <f>'Ducati Panigale 1199 data'!$C$8*'Ducati Panigale 1199 data'!$C$15*'Ducati Panigale 1199 data'!$C$10</f>
        <v>54.543600000000005</v>
      </c>
      <c r="K570" s="28">
        <f>(0.5*'Ducati Panigale 1199 data'!$C$12)*'Ducati Panigale 1199 data'!$C$14*'Ducati Panigale 1199 data'!$C$11*F570^2</f>
        <v>2.2953508391203705</v>
      </c>
      <c r="L570" s="28">
        <f t="shared" si="316"/>
        <v>161.08895083912034</v>
      </c>
      <c r="M570" s="28">
        <f t="shared" si="312"/>
        <v>648.83049643534582</v>
      </c>
      <c r="N570" s="17">
        <f t="shared" si="317"/>
        <v>0.64883049643534585</v>
      </c>
      <c r="O570" s="105">
        <f t="shared" si="318"/>
        <v>0</v>
      </c>
      <c r="P570" s="105">
        <f t="shared" si="319"/>
        <v>0</v>
      </c>
      <c r="Q570" s="105">
        <f t="shared" si="347"/>
        <v>90.115070320513496</v>
      </c>
      <c r="R570" s="27">
        <f t="shared" si="320"/>
        <v>2.5031963977920416E-2</v>
      </c>
      <c r="S570" s="98">
        <f t="shared" si="321"/>
        <v>0.64883049643534585</v>
      </c>
      <c r="T570" s="17">
        <f t="shared" si="348"/>
        <v>299.86588850930508</v>
      </c>
      <c r="U570" s="17">
        <f t="shared" si="322"/>
        <v>8.3296080141473633E-2</v>
      </c>
      <c r="V570" s="17">
        <f t="shared" si="323"/>
        <v>85.609316804487818</v>
      </c>
      <c r="W570" s="17">
        <f t="shared" si="324"/>
        <v>82.184944132308303</v>
      </c>
      <c r="X570" s="17">
        <f t="shared" si="324"/>
        <v>78.897546367015963</v>
      </c>
      <c r="Y570" s="17">
        <f t="shared" si="325"/>
        <v>78.108570903345807</v>
      </c>
      <c r="Z570" s="17">
        <f>Y570/3600</f>
        <v>2.1696825250929391E-2</v>
      </c>
      <c r="AA570" s="17">
        <f>0.96*Y570</f>
        <v>74.984228067211973</v>
      </c>
      <c r="AB570" s="17">
        <f t="shared" si="326"/>
        <v>71.984858944523495</v>
      </c>
      <c r="AC570" s="17">
        <f t="shared" si="327"/>
        <v>68.385615997297322</v>
      </c>
      <c r="AD570" s="17">
        <f t="shared" si="328"/>
        <v>68.385615997297322</v>
      </c>
      <c r="AE570" s="17">
        <f t="shared" si="349"/>
        <v>1.89960044436937E-2</v>
      </c>
      <c r="AF570" s="17">
        <f>T570-AD570</f>
        <v>231.48027251200776</v>
      </c>
      <c r="AG570" s="17">
        <f t="shared" si="329"/>
        <v>6.4300075697779929E-2</v>
      </c>
      <c r="AH570" s="28">
        <f>0.5*'Ducati Panigale 1199 data'!$C$8*'WLTP class 3 v5'!F570^2</f>
        <v>2254.9961419753085</v>
      </c>
      <c r="AI570" s="17">
        <f t="shared" si="330"/>
        <v>2.2549961419753086</v>
      </c>
      <c r="AJ570" s="17" t="str">
        <f>IF(N570&lt;0, AI570, "0")</f>
        <v>0</v>
      </c>
      <c r="AK570" s="98">
        <f>AK569+AJ570</f>
        <v>978.41949845679028</v>
      </c>
      <c r="AL570" s="105">
        <f t="shared" si="331"/>
        <v>0.27178319401577505</v>
      </c>
      <c r="AM570" s="98">
        <f>IF(N570 &gt; 0, AI570, )</f>
        <v>2.2549961419753086</v>
      </c>
      <c r="AN570" s="98">
        <f t="shared" si="350"/>
        <v>2832.1051581790143</v>
      </c>
      <c r="AO570" s="98">
        <f t="shared" si="332"/>
        <v>0.78669587727194845</v>
      </c>
      <c r="AP570" s="27">
        <f t="shared" si="333"/>
        <v>0</v>
      </c>
      <c r="AQ570" s="27">
        <f t="shared" si="334"/>
        <v>0</v>
      </c>
      <c r="AR570" s="27">
        <f t="shared" si="335"/>
        <v>0</v>
      </c>
      <c r="AS570" s="27">
        <f t="shared" si="336"/>
        <v>0</v>
      </c>
      <c r="AT570" s="27">
        <f t="shared" si="313"/>
        <v>0</v>
      </c>
      <c r="AU570" s="27">
        <f t="shared" si="313"/>
        <v>0</v>
      </c>
      <c r="AV570" s="27">
        <f t="shared" si="337"/>
        <v>0</v>
      </c>
      <c r="AW570" s="27">
        <f t="shared" si="338"/>
        <v>0</v>
      </c>
      <c r="AX570" s="27">
        <f t="shared" si="339"/>
        <v>0</v>
      </c>
      <c r="AY570" s="27">
        <f>AN570-AW570</f>
        <v>2832.1051581790143</v>
      </c>
      <c r="AZ570" s="110">
        <f t="shared" si="340"/>
        <v>0.78669587727194845</v>
      </c>
      <c r="BB570" s="65">
        <v>0</v>
      </c>
      <c r="BC570" s="83">
        <f t="shared" si="341"/>
        <v>0</v>
      </c>
      <c r="BD570" s="83">
        <f t="shared" si="342"/>
        <v>0</v>
      </c>
      <c r="BE570" s="83">
        <f t="shared" si="343"/>
        <v>0</v>
      </c>
      <c r="BF570" s="83">
        <f t="shared" si="344"/>
        <v>0</v>
      </c>
      <c r="BG570" s="83">
        <f t="shared" si="345"/>
        <v>0</v>
      </c>
    </row>
    <row r="571" spans="2:59">
      <c r="B571" s="9" t="s">
        <v>32</v>
      </c>
      <c r="C571" s="9">
        <v>560</v>
      </c>
      <c r="D571" s="9">
        <v>560</v>
      </c>
      <c r="E571" s="18">
        <v>16.5</v>
      </c>
      <c r="F571" s="66">
        <f t="shared" si="314"/>
        <v>4.583333333333333</v>
      </c>
      <c r="G571" s="17">
        <f t="shared" si="346"/>
        <v>0.34722222222222221</v>
      </c>
      <c r="H571" s="17">
        <f t="shared" si="315"/>
        <v>280.5</v>
      </c>
      <c r="I571" s="28">
        <f>'Ducati Panigale 1199 data'!$C$8*G571</f>
        <v>96.527777777777771</v>
      </c>
      <c r="J571" s="28">
        <f>'Ducati Panigale 1199 data'!$C$8*'Ducati Panigale 1199 data'!$C$15*'Ducati Panigale 1199 data'!$C$10</f>
        <v>54.543600000000005</v>
      </c>
      <c r="K571" s="28">
        <f>(0.5*'Ducati Panigale 1199 data'!$C$12)*'Ducati Panigale 1199 data'!$C$14*'Ducati Panigale 1199 data'!$C$11*F571^2</f>
        <v>2.9722200520833333</v>
      </c>
      <c r="L571" s="28">
        <f t="shared" si="316"/>
        <v>154.04359782986111</v>
      </c>
      <c r="M571" s="28">
        <f t="shared" si="312"/>
        <v>706.03315672019676</v>
      </c>
      <c r="N571" s="17">
        <f t="shared" si="317"/>
        <v>0.70603315672019673</v>
      </c>
      <c r="O571" s="105">
        <f t="shared" si="318"/>
        <v>0</v>
      </c>
      <c r="P571" s="105">
        <f t="shared" si="319"/>
        <v>0</v>
      </c>
      <c r="Q571" s="105">
        <f t="shared" si="347"/>
        <v>90.115070320513496</v>
      </c>
      <c r="R571" s="27">
        <f t="shared" si="320"/>
        <v>2.5031963977920416E-2</v>
      </c>
      <c r="S571" s="98">
        <f t="shared" si="321"/>
        <v>0.70603315672019673</v>
      </c>
      <c r="T571" s="17">
        <f t="shared" si="348"/>
        <v>300.57192166602528</v>
      </c>
      <c r="U571" s="17">
        <f t="shared" si="322"/>
        <v>8.3492200462784799E-2</v>
      </c>
      <c r="V571" s="17">
        <f t="shared" si="323"/>
        <v>85.609316804487818</v>
      </c>
      <c r="W571" s="17">
        <f t="shared" si="324"/>
        <v>82.184944132308303</v>
      </c>
      <c r="X571" s="17">
        <f t="shared" si="324"/>
        <v>78.897546367015963</v>
      </c>
      <c r="Y571" s="17">
        <f t="shared" si="325"/>
        <v>78.108570903345807</v>
      </c>
      <c r="Z571" s="17">
        <f>Y571/3600</f>
        <v>2.1696825250929391E-2</v>
      </c>
      <c r="AA571" s="17">
        <f>0.96*Y571</f>
        <v>74.984228067211973</v>
      </c>
      <c r="AB571" s="17">
        <f t="shared" si="326"/>
        <v>71.984858944523495</v>
      </c>
      <c r="AC571" s="17">
        <f t="shared" si="327"/>
        <v>68.385615997297322</v>
      </c>
      <c r="AD571" s="17">
        <f t="shared" si="328"/>
        <v>68.385615997297322</v>
      </c>
      <c r="AE571" s="17">
        <f t="shared" si="349"/>
        <v>1.89960044436937E-2</v>
      </c>
      <c r="AF571" s="17">
        <f>T571-AD571</f>
        <v>232.18630566872795</v>
      </c>
      <c r="AG571" s="17">
        <f t="shared" si="329"/>
        <v>6.4496196019091095E-2</v>
      </c>
      <c r="AH571" s="28">
        <f>0.5*'Ducati Panigale 1199 data'!$C$8*'WLTP class 3 v5'!F571^2</f>
        <v>2919.9652777777774</v>
      </c>
      <c r="AI571" s="17">
        <f t="shared" si="330"/>
        <v>2.9199652777777776</v>
      </c>
      <c r="AJ571" s="17" t="str">
        <f>IF(N571&lt;0, AI571, "0")</f>
        <v>0</v>
      </c>
      <c r="AK571" s="98">
        <f>AK570+AJ571</f>
        <v>978.41949845679028</v>
      </c>
      <c r="AL571" s="105">
        <f t="shared" si="331"/>
        <v>0.27178319401577505</v>
      </c>
      <c r="AM571" s="98">
        <f>IF(N571 &gt; 0, AI571, )</f>
        <v>2.9199652777777776</v>
      </c>
      <c r="AN571" s="98">
        <f t="shared" si="350"/>
        <v>2835.0251234567922</v>
      </c>
      <c r="AO571" s="98">
        <f t="shared" si="332"/>
        <v>0.7875069787379978</v>
      </c>
      <c r="AP571" s="27">
        <f t="shared" si="333"/>
        <v>0</v>
      </c>
      <c r="AQ571" s="27">
        <f t="shared" si="334"/>
        <v>0</v>
      </c>
      <c r="AR571" s="27">
        <f t="shared" si="335"/>
        <v>0</v>
      </c>
      <c r="AS571" s="27">
        <f t="shared" si="336"/>
        <v>0</v>
      </c>
      <c r="AT571" s="27">
        <f t="shared" si="313"/>
        <v>0</v>
      </c>
      <c r="AU571" s="27">
        <f t="shared" si="313"/>
        <v>0</v>
      </c>
      <c r="AV571" s="27">
        <f t="shared" si="337"/>
        <v>0</v>
      </c>
      <c r="AW571" s="27">
        <f t="shared" si="338"/>
        <v>0</v>
      </c>
      <c r="AX571" s="27">
        <f t="shared" si="339"/>
        <v>0</v>
      </c>
      <c r="AY571" s="27">
        <f>AN571-AW571</f>
        <v>2835.0251234567922</v>
      </c>
      <c r="AZ571" s="110">
        <f t="shared" si="340"/>
        <v>0.7875069787379978</v>
      </c>
      <c r="BB571" s="65">
        <v>0</v>
      </c>
      <c r="BC571" s="83">
        <f t="shared" si="341"/>
        <v>0</v>
      </c>
      <c r="BD571" s="83">
        <f t="shared" si="342"/>
        <v>0</v>
      </c>
      <c r="BE571" s="83">
        <f t="shared" si="343"/>
        <v>0</v>
      </c>
      <c r="BF571" s="83">
        <f t="shared" si="344"/>
        <v>0</v>
      </c>
      <c r="BG571" s="83">
        <f t="shared" si="345"/>
        <v>0</v>
      </c>
    </row>
    <row r="572" spans="2:59">
      <c r="B572" s="9" t="s">
        <v>32</v>
      </c>
      <c r="C572" s="9">
        <v>561</v>
      </c>
      <c r="D572" s="9">
        <v>561</v>
      </c>
      <c r="E572" s="18">
        <v>17</v>
      </c>
      <c r="F572" s="66">
        <f t="shared" si="314"/>
        <v>4.7222222222222223</v>
      </c>
      <c r="G572" s="17">
        <f t="shared" si="346"/>
        <v>6.9444444444444448E-2</v>
      </c>
      <c r="H572" s="17">
        <f t="shared" si="315"/>
        <v>281</v>
      </c>
      <c r="I572" s="28">
        <f>'Ducati Panigale 1199 data'!$C$8*G572</f>
        <v>19.305555555555557</v>
      </c>
      <c r="J572" s="28">
        <f>'Ducati Panigale 1199 data'!$C$8*'Ducati Panigale 1199 data'!$C$15*'Ducati Panigale 1199 data'!$C$10</f>
        <v>54.543600000000005</v>
      </c>
      <c r="K572" s="28">
        <f>(0.5*'Ducati Panigale 1199 data'!$C$12)*'Ducati Panigale 1199 data'!$C$14*'Ducati Panigale 1199 data'!$C$11*F572^2</f>
        <v>3.1550839120370373</v>
      </c>
      <c r="L572" s="28">
        <f t="shared" si="316"/>
        <v>77.004239467592612</v>
      </c>
      <c r="M572" s="28">
        <f t="shared" si="312"/>
        <v>363.63113081918732</v>
      </c>
      <c r="N572" s="17">
        <f t="shared" si="317"/>
        <v>0.3636311308191873</v>
      </c>
      <c r="O572" s="105">
        <f t="shared" si="318"/>
        <v>0</v>
      </c>
      <c r="P572" s="105">
        <f t="shared" si="319"/>
        <v>0</v>
      </c>
      <c r="Q572" s="105">
        <f t="shared" si="347"/>
        <v>90.115070320513496</v>
      </c>
      <c r="R572" s="27">
        <f t="shared" si="320"/>
        <v>2.5031963977920416E-2</v>
      </c>
      <c r="S572" s="98">
        <f t="shared" si="321"/>
        <v>0.3636311308191873</v>
      </c>
      <c r="T572" s="17">
        <f t="shared" si="348"/>
        <v>300.93555279684449</v>
      </c>
      <c r="U572" s="17">
        <f t="shared" si="322"/>
        <v>8.3593209110234587E-2</v>
      </c>
      <c r="V572" s="17">
        <f t="shared" si="323"/>
        <v>85.609316804487818</v>
      </c>
      <c r="W572" s="17">
        <f t="shared" si="324"/>
        <v>82.184944132308303</v>
      </c>
      <c r="X572" s="17">
        <f t="shared" si="324"/>
        <v>78.897546367015963</v>
      </c>
      <c r="Y572" s="17">
        <f t="shared" si="325"/>
        <v>78.108570903345807</v>
      </c>
      <c r="Z572" s="17">
        <f>Y572/3600</f>
        <v>2.1696825250929391E-2</v>
      </c>
      <c r="AA572" s="17">
        <f>0.96*Y572</f>
        <v>74.984228067211973</v>
      </c>
      <c r="AB572" s="17">
        <f t="shared" si="326"/>
        <v>71.984858944523495</v>
      </c>
      <c r="AC572" s="17">
        <f t="shared" si="327"/>
        <v>68.385615997297322</v>
      </c>
      <c r="AD572" s="17">
        <f t="shared" si="328"/>
        <v>68.385615997297322</v>
      </c>
      <c r="AE572" s="17">
        <f t="shared" si="349"/>
        <v>1.89960044436937E-2</v>
      </c>
      <c r="AF572" s="17">
        <f>T572-AD572</f>
        <v>232.54993679954717</v>
      </c>
      <c r="AG572" s="17">
        <f t="shared" si="329"/>
        <v>6.4597204666540883E-2</v>
      </c>
      <c r="AH572" s="28">
        <f>0.5*'Ducati Panigale 1199 data'!$C$8*'WLTP class 3 v5'!F572^2</f>
        <v>3099.6141975308642</v>
      </c>
      <c r="AI572" s="17">
        <f t="shared" si="330"/>
        <v>3.0996141975308644</v>
      </c>
      <c r="AJ572" s="17" t="str">
        <f>IF(N572&lt;0, AI572, "0")</f>
        <v>0</v>
      </c>
      <c r="AK572" s="98">
        <f>AK571+AJ572</f>
        <v>978.41949845679028</v>
      </c>
      <c r="AL572" s="105">
        <f t="shared" si="331"/>
        <v>0.27178319401577505</v>
      </c>
      <c r="AM572" s="98">
        <f>IF(N572 &gt; 0, AI572, )</f>
        <v>3.0996141975308644</v>
      </c>
      <c r="AN572" s="98">
        <f t="shared" si="350"/>
        <v>2838.1247376543233</v>
      </c>
      <c r="AO572" s="98">
        <f t="shared" si="332"/>
        <v>0.78836798268175645</v>
      </c>
      <c r="AP572" s="27">
        <f t="shared" si="333"/>
        <v>0</v>
      </c>
      <c r="AQ572" s="27">
        <f t="shared" si="334"/>
        <v>0</v>
      </c>
      <c r="AR572" s="27">
        <f t="shared" si="335"/>
        <v>0</v>
      </c>
      <c r="AS572" s="27">
        <f t="shared" si="336"/>
        <v>0</v>
      </c>
      <c r="AT572" s="27">
        <f t="shared" si="313"/>
        <v>0</v>
      </c>
      <c r="AU572" s="27">
        <f t="shared" si="313"/>
        <v>0</v>
      </c>
      <c r="AV572" s="27">
        <f t="shared" si="337"/>
        <v>0</v>
      </c>
      <c r="AW572" s="27">
        <f t="shared" si="338"/>
        <v>0</v>
      </c>
      <c r="AX572" s="27">
        <f t="shared" si="339"/>
        <v>0</v>
      </c>
      <c r="AY572" s="27">
        <f>AN572-AW572</f>
        <v>2838.1247376543233</v>
      </c>
      <c r="AZ572" s="110">
        <f t="shared" si="340"/>
        <v>0.78836798268175645</v>
      </c>
      <c r="BB572" s="65">
        <v>0</v>
      </c>
      <c r="BC572" s="83">
        <f t="shared" si="341"/>
        <v>0</v>
      </c>
      <c r="BD572" s="83">
        <f t="shared" si="342"/>
        <v>0</v>
      </c>
      <c r="BE572" s="83">
        <f t="shared" si="343"/>
        <v>0</v>
      </c>
      <c r="BF572" s="83">
        <f t="shared" si="344"/>
        <v>0</v>
      </c>
      <c r="BG572" s="83">
        <f t="shared" si="345"/>
        <v>0</v>
      </c>
    </row>
    <row r="573" spans="2:59">
      <c r="B573" s="9" t="s">
        <v>32</v>
      </c>
      <c r="C573" s="9">
        <v>562</v>
      </c>
      <c r="D573" s="9">
        <v>562</v>
      </c>
      <c r="E573" s="18">
        <v>17</v>
      </c>
      <c r="F573" s="66">
        <f t="shared" si="314"/>
        <v>4.7222222222222223</v>
      </c>
      <c r="G573" s="17">
        <f t="shared" si="346"/>
        <v>0</v>
      </c>
      <c r="H573" s="17">
        <f t="shared" si="315"/>
        <v>281.5</v>
      </c>
      <c r="I573" s="28">
        <f>'Ducati Panigale 1199 data'!$C$8*G573</f>
        <v>0</v>
      </c>
      <c r="J573" s="28">
        <f>'Ducati Panigale 1199 data'!$C$8*'Ducati Panigale 1199 data'!$C$15*'Ducati Panigale 1199 data'!$C$10</f>
        <v>54.543600000000005</v>
      </c>
      <c r="K573" s="28">
        <f>(0.5*'Ducati Panigale 1199 data'!$C$12)*'Ducati Panigale 1199 data'!$C$14*'Ducati Panigale 1199 data'!$C$11*F573^2</f>
        <v>3.1550839120370373</v>
      </c>
      <c r="L573" s="28">
        <f t="shared" si="316"/>
        <v>57.69868391203704</v>
      </c>
      <c r="M573" s="28">
        <f t="shared" si="312"/>
        <v>272.46600736239714</v>
      </c>
      <c r="N573" s="17">
        <f t="shared" si="317"/>
        <v>0.27246600736239712</v>
      </c>
      <c r="O573" s="105">
        <f t="shared" si="318"/>
        <v>0</v>
      </c>
      <c r="P573" s="105">
        <f t="shared" si="319"/>
        <v>0</v>
      </c>
      <c r="Q573" s="105">
        <f t="shared" si="347"/>
        <v>90.115070320513496</v>
      </c>
      <c r="R573" s="27">
        <f t="shared" si="320"/>
        <v>2.5031963977920416E-2</v>
      </c>
      <c r="S573" s="98">
        <f t="shared" si="321"/>
        <v>0.27246600736239712</v>
      </c>
      <c r="T573" s="17">
        <f t="shared" si="348"/>
        <v>301.20801880420692</v>
      </c>
      <c r="U573" s="17">
        <f t="shared" si="322"/>
        <v>8.3668894112279693E-2</v>
      </c>
      <c r="V573" s="17">
        <f t="shared" si="323"/>
        <v>85.609316804487818</v>
      </c>
      <c r="W573" s="17">
        <f t="shared" si="324"/>
        <v>82.184944132308303</v>
      </c>
      <c r="X573" s="17">
        <f t="shared" si="324"/>
        <v>78.897546367015963</v>
      </c>
      <c r="Y573" s="17">
        <f t="shared" si="325"/>
        <v>78.108570903345807</v>
      </c>
      <c r="Z573" s="17">
        <f>Y573/3600</f>
        <v>2.1696825250929391E-2</v>
      </c>
      <c r="AA573" s="17">
        <f>0.96*Y573</f>
        <v>74.984228067211973</v>
      </c>
      <c r="AB573" s="17">
        <f t="shared" si="326"/>
        <v>71.984858944523495</v>
      </c>
      <c r="AC573" s="17">
        <f t="shared" si="327"/>
        <v>68.385615997297322</v>
      </c>
      <c r="AD573" s="17">
        <f t="shared" si="328"/>
        <v>68.385615997297322</v>
      </c>
      <c r="AE573" s="17">
        <f t="shared" si="349"/>
        <v>1.89960044436937E-2</v>
      </c>
      <c r="AF573" s="17">
        <f>T573-AD573</f>
        <v>232.82240280690959</v>
      </c>
      <c r="AG573" s="17">
        <f t="shared" si="329"/>
        <v>6.4672889668586003E-2</v>
      </c>
      <c r="AH573" s="28">
        <f>0.5*'Ducati Panigale 1199 data'!$C$8*'WLTP class 3 v5'!F573^2</f>
        <v>3099.6141975308642</v>
      </c>
      <c r="AI573" s="17">
        <f t="shared" si="330"/>
        <v>3.0996141975308644</v>
      </c>
      <c r="AJ573" s="17" t="str">
        <f>IF(N573&lt;0, AI573, "0")</f>
        <v>0</v>
      </c>
      <c r="AK573" s="98">
        <f>AK572+AJ573</f>
        <v>978.41949845679028</v>
      </c>
      <c r="AL573" s="105">
        <f t="shared" si="331"/>
        <v>0.27178319401577505</v>
      </c>
      <c r="AM573" s="98">
        <f>IF(N573 &gt; 0, AI573, )</f>
        <v>3.0996141975308644</v>
      </c>
      <c r="AN573" s="98">
        <f t="shared" si="350"/>
        <v>2841.2243518518544</v>
      </c>
      <c r="AO573" s="98">
        <f t="shared" si="332"/>
        <v>0.78922898662551511</v>
      </c>
      <c r="AP573" s="27">
        <f t="shared" si="333"/>
        <v>0</v>
      </c>
      <c r="AQ573" s="27">
        <f t="shared" si="334"/>
        <v>0</v>
      </c>
      <c r="AR573" s="27">
        <f t="shared" si="335"/>
        <v>0</v>
      </c>
      <c r="AS573" s="27">
        <f t="shared" si="336"/>
        <v>0</v>
      </c>
      <c r="AT573" s="27">
        <f t="shared" si="313"/>
        <v>0</v>
      </c>
      <c r="AU573" s="27">
        <f t="shared" si="313"/>
        <v>0</v>
      </c>
      <c r="AV573" s="27">
        <f t="shared" si="337"/>
        <v>0</v>
      </c>
      <c r="AW573" s="27">
        <f t="shared" si="338"/>
        <v>0</v>
      </c>
      <c r="AX573" s="27">
        <f t="shared" si="339"/>
        <v>0</v>
      </c>
      <c r="AY573" s="27">
        <f>AN573-AW573</f>
        <v>2841.2243518518544</v>
      </c>
      <c r="AZ573" s="110">
        <f t="shared" si="340"/>
        <v>0.78922898662551511</v>
      </c>
      <c r="BB573" s="65">
        <v>0</v>
      </c>
      <c r="BC573" s="83">
        <f t="shared" si="341"/>
        <v>0</v>
      </c>
      <c r="BD573" s="83">
        <f t="shared" si="342"/>
        <v>0</v>
      </c>
      <c r="BE573" s="83">
        <f t="shared" si="343"/>
        <v>0</v>
      </c>
      <c r="BF573" s="83">
        <f t="shared" si="344"/>
        <v>0</v>
      </c>
      <c r="BG573" s="83">
        <f t="shared" si="345"/>
        <v>0</v>
      </c>
    </row>
    <row r="574" spans="2:59">
      <c r="B574" s="9" t="s">
        <v>32</v>
      </c>
      <c r="C574" s="9">
        <v>563</v>
      </c>
      <c r="D574" s="9">
        <v>563</v>
      </c>
      <c r="E574" s="18">
        <v>17</v>
      </c>
      <c r="F574" s="66">
        <f t="shared" si="314"/>
        <v>4.7222222222222223</v>
      </c>
      <c r="G574" s="17">
        <f t="shared" si="346"/>
        <v>-0.22222222222222215</v>
      </c>
      <c r="H574" s="17">
        <f t="shared" si="315"/>
        <v>282</v>
      </c>
      <c r="I574" s="28">
        <f>'Ducati Panigale 1199 data'!$C$8*G574</f>
        <v>-61.777777777777757</v>
      </c>
      <c r="J574" s="28">
        <f>'Ducati Panigale 1199 data'!$C$8*'Ducati Panigale 1199 data'!$C$15*'Ducati Panigale 1199 data'!$C$10</f>
        <v>54.543600000000005</v>
      </c>
      <c r="K574" s="28">
        <f>(0.5*'Ducati Panigale 1199 data'!$C$12)*'Ducati Panigale 1199 data'!$C$14*'Ducati Panigale 1199 data'!$C$11*F574^2</f>
        <v>3.1550839120370373</v>
      </c>
      <c r="L574" s="28">
        <f t="shared" si="316"/>
        <v>-4.079093865740715</v>
      </c>
      <c r="M574" s="28">
        <f t="shared" si="312"/>
        <v>-19.262387699331153</v>
      </c>
      <c r="N574" s="17">
        <f t="shared" si="317"/>
        <v>-1.9262387699331154E-2</v>
      </c>
      <c r="O574" s="105">
        <f t="shared" si="318"/>
        <v>-1.9262387699331154E-2</v>
      </c>
      <c r="P574" s="105">
        <f t="shared" si="319"/>
        <v>1.9262387699331154E-2</v>
      </c>
      <c r="Q574" s="105">
        <f t="shared" si="347"/>
        <v>90.134332708212824</v>
      </c>
      <c r="R574" s="27">
        <f t="shared" si="320"/>
        <v>2.503731464117023E-2</v>
      </c>
      <c r="S574" s="98">
        <f t="shared" si="321"/>
        <v>0</v>
      </c>
      <c r="T574" s="17">
        <f t="shared" si="348"/>
        <v>301.20801880420692</v>
      </c>
      <c r="U574" s="17">
        <f t="shared" si="322"/>
        <v>8.3668894112279693E-2</v>
      </c>
      <c r="V574" s="17">
        <f t="shared" si="323"/>
        <v>85.627616072802184</v>
      </c>
      <c r="W574" s="17">
        <f t="shared" si="324"/>
        <v>82.202511429890095</v>
      </c>
      <c r="X574" s="17">
        <f t="shared" si="324"/>
        <v>78.914410972694483</v>
      </c>
      <c r="Y574" s="17">
        <f t="shared" si="325"/>
        <v>78.125266862967536</v>
      </c>
      <c r="Z574" s="17">
        <f>Y574/3600</f>
        <v>2.1701463017490982E-2</v>
      </c>
      <c r="AA574" s="17">
        <f>0.96*Y574</f>
        <v>75.00025618844883</v>
      </c>
      <c r="AB574" s="17">
        <f t="shared" si="326"/>
        <v>72.000245940910872</v>
      </c>
      <c r="AC574" s="17">
        <f t="shared" si="327"/>
        <v>68.40023364386532</v>
      </c>
      <c r="AD574" s="17">
        <f t="shared" si="328"/>
        <v>68.40023364386532</v>
      </c>
      <c r="AE574" s="17">
        <f t="shared" si="349"/>
        <v>1.9000064901073699E-2</v>
      </c>
      <c r="AF574" s="17">
        <f>T574-AD574</f>
        <v>232.80778516034161</v>
      </c>
      <c r="AG574" s="17">
        <f t="shared" si="329"/>
        <v>6.4668829211206008E-2</v>
      </c>
      <c r="AH574" s="28">
        <f>0.5*'Ducati Panigale 1199 data'!$C$8*'WLTP class 3 v5'!F574^2</f>
        <v>3099.6141975308642</v>
      </c>
      <c r="AI574" s="17">
        <f t="shared" si="330"/>
        <v>3.0996141975308644</v>
      </c>
      <c r="AJ574" s="17">
        <f>IF(N574&lt;0, AI574, "0")</f>
        <v>3.0996141975308644</v>
      </c>
      <c r="AK574" s="98">
        <f>AK573+AJ574</f>
        <v>981.51911265432113</v>
      </c>
      <c r="AL574" s="105">
        <f t="shared" si="331"/>
        <v>0.27264419795953365</v>
      </c>
      <c r="AM574" s="98">
        <f>IF(N574 &gt; 0, AI574, )</f>
        <v>0</v>
      </c>
      <c r="AN574" s="98">
        <f t="shared" si="350"/>
        <v>2841.2243518518544</v>
      </c>
      <c r="AO574" s="98">
        <f t="shared" si="332"/>
        <v>0.78922898662551511</v>
      </c>
      <c r="AP574" s="27">
        <f t="shared" si="333"/>
        <v>2.944633487654321</v>
      </c>
      <c r="AQ574" s="27">
        <f t="shared" si="334"/>
        <v>2.826848148148148</v>
      </c>
      <c r="AR574" s="27">
        <f t="shared" si="335"/>
        <v>2.7137742222222219</v>
      </c>
      <c r="AS574" s="27">
        <f t="shared" si="336"/>
        <v>2.6866364799999998</v>
      </c>
      <c r="AT574" s="27">
        <f t="shared" si="313"/>
        <v>2.5791710207999996</v>
      </c>
      <c r="AU574" s="27">
        <f t="shared" si="313"/>
        <v>2.4760041799679997</v>
      </c>
      <c r="AV574" s="27">
        <f t="shared" si="337"/>
        <v>2.3522039709695997</v>
      </c>
      <c r="AW574" s="27">
        <f t="shared" si="338"/>
        <v>2.3522039709695997</v>
      </c>
      <c r="AX574" s="27">
        <f t="shared" si="339"/>
        <v>6.5338999193599991E-4</v>
      </c>
      <c r="AY574" s="27">
        <f>AN574-AW574</f>
        <v>2838.8721478808848</v>
      </c>
      <c r="AZ574" s="110">
        <f t="shared" si="340"/>
        <v>0.78857559663357912</v>
      </c>
      <c r="BB574" s="65">
        <v>1.9262387699331199E-2</v>
      </c>
      <c r="BC574" s="83">
        <f t="shared" si="341"/>
        <v>1.7336148929398078E-2</v>
      </c>
      <c r="BD574" s="83">
        <f t="shared" si="342"/>
        <v>1.6469341482928175E-2</v>
      </c>
      <c r="BE574" s="83">
        <f t="shared" si="343"/>
        <v>1.5810567823611048E-2</v>
      </c>
      <c r="BF574" s="83">
        <f t="shared" si="344"/>
        <v>1.4861933754194385E-2</v>
      </c>
      <c r="BG574" s="83">
        <f t="shared" si="345"/>
        <v>1.4861933754194385E-2</v>
      </c>
    </row>
    <row r="575" spans="2:59">
      <c r="B575" s="9" t="s">
        <v>32</v>
      </c>
      <c r="C575" s="9">
        <v>564</v>
      </c>
      <c r="D575" s="9">
        <v>564</v>
      </c>
      <c r="E575" s="18">
        <v>15.4</v>
      </c>
      <c r="F575" s="66">
        <f t="shared" si="314"/>
        <v>4.2777777777777777</v>
      </c>
      <c r="G575" s="17">
        <f t="shared" si="346"/>
        <v>-0.95833333333333337</v>
      </c>
      <c r="H575" s="17">
        <f t="shared" si="315"/>
        <v>282.5</v>
      </c>
      <c r="I575" s="28">
        <f>'Ducati Panigale 1199 data'!$C$8*G575</f>
        <v>-266.41666666666669</v>
      </c>
      <c r="J575" s="28">
        <f>'Ducati Panigale 1199 data'!$C$8*'Ducati Panigale 1199 data'!$C$15*'Ducati Panigale 1199 data'!$C$10</f>
        <v>54.543600000000005</v>
      </c>
      <c r="K575" s="28">
        <f>(0.5*'Ducati Panigale 1199 data'!$C$12)*'Ducati Panigale 1199 data'!$C$14*'Ducati Panigale 1199 data'!$C$11*F575^2</f>
        <v>2.5891339120370374</v>
      </c>
      <c r="L575" s="28">
        <f t="shared" si="316"/>
        <v>-209.28393275462966</v>
      </c>
      <c r="M575" s="28">
        <f t="shared" si="312"/>
        <v>-895.27015678369355</v>
      </c>
      <c r="N575" s="17">
        <f t="shared" si="317"/>
        <v>-0.89527015678369359</v>
      </c>
      <c r="O575" s="105">
        <f t="shared" si="318"/>
        <v>-0.89527015678369359</v>
      </c>
      <c r="P575" s="105">
        <f t="shared" si="319"/>
        <v>0.89527015678369359</v>
      </c>
      <c r="Q575" s="105">
        <f t="shared" si="347"/>
        <v>91.029602864996519</v>
      </c>
      <c r="R575" s="27">
        <f t="shared" si="320"/>
        <v>2.5286000795832368E-2</v>
      </c>
      <c r="S575" s="98">
        <f t="shared" si="321"/>
        <v>0</v>
      </c>
      <c r="T575" s="17">
        <f t="shared" si="348"/>
        <v>301.20801880420692</v>
      </c>
      <c r="U575" s="17">
        <f t="shared" si="322"/>
        <v>8.3668894112279693E-2</v>
      </c>
      <c r="V575" s="17">
        <f t="shared" si="323"/>
        <v>86.478122721746686</v>
      </c>
      <c r="W575" s="17">
        <f t="shared" si="324"/>
        <v>83.018997812876819</v>
      </c>
      <c r="X575" s="17">
        <f t="shared" si="324"/>
        <v>79.698237900361747</v>
      </c>
      <c r="Y575" s="17">
        <f t="shared" si="325"/>
        <v>78.901255521358124</v>
      </c>
      <c r="Z575" s="17">
        <f>Y575/3600</f>
        <v>2.1917015422599478E-2</v>
      </c>
      <c r="AA575" s="17">
        <f>0.96*Y575</f>
        <v>75.745205300503798</v>
      </c>
      <c r="AB575" s="17">
        <f t="shared" si="326"/>
        <v>72.715397088483641</v>
      </c>
      <c r="AC575" s="17">
        <f t="shared" si="327"/>
        <v>69.079627234059458</v>
      </c>
      <c r="AD575" s="17">
        <f t="shared" si="328"/>
        <v>69.079627234059458</v>
      </c>
      <c r="AE575" s="17">
        <f t="shared" si="349"/>
        <v>1.9188785342794293E-2</v>
      </c>
      <c r="AF575" s="17">
        <f>T575-AD575</f>
        <v>232.12839157014747</v>
      </c>
      <c r="AG575" s="17">
        <f t="shared" si="329"/>
        <v>6.4480108769485414E-2</v>
      </c>
      <c r="AH575" s="28">
        <f>0.5*'Ducati Panigale 1199 data'!$C$8*'WLTP class 3 v5'!F575^2</f>
        <v>2543.6141975308642</v>
      </c>
      <c r="AI575" s="17">
        <f t="shared" si="330"/>
        <v>2.5436141975308644</v>
      </c>
      <c r="AJ575" s="17">
        <f>IF(N575&lt;0, AI575, "0")</f>
        <v>2.5436141975308644</v>
      </c>
      <c r="AK575" s="98">
        <f>AK574+AJ575</f>
        <v>984.06272685185195</v>
      </c>
      <c r="AL575" s="105">
        <f t="shared" si="331"/>
        <v>0.27335075745884774</v>
      </c>
      <c r="AM575" s="98">
        <f>IF(N575 &gt; 0, AI575, )</f>
        <v>0</v>
      </c>
      <c r="AN575" s="98">
        <f t="shared" si="350"/>
        <v>2841.2243518518544</v>
      </c>
      <c r="AO575" s="98">
        <f t="shared" si="332"/>
        <v>0.78922898662551511</v>
      </c>
      <c r="AP575" s="27">
        <f t="shared" si="333"/>
        <v>2.416433487654321</v>
      </c>
      <c r="AQ575" s="27">
        <f t="shared" si="334"/>
        <v>2.319776148148148</v>
      </c>
      <c r="AR575" s="27">
        <f t="shared" si="335"/>
        <v>2.2269851022222222</v>
      </c>
      <c r="AS575" s="27">
        <f t="shared" si="336"/>
        <v>2.2047152512000001</v>
      </c>
      <c r="AT575" s="27">
        <f t="shared" si="313"/>
        <v>2.1165266411519998</v>
      </c>
      <c r="AU575" s="27">
        <f t="shared" si="313"/>
        <v>2.0318655755059196</v>
      </c>
      <c r="AV575" s="27">
        <f t="shared" si="337"/>
        <v>1.9302722967306236</v>
      </c>
      <c r="AW575" s="27">
        <f t="shared" si="338"/>
        <v>1.9302722967306236</v>
      </c>
      <c r="AX575" s="27">
        <f t="shared" si="339"/>
        <v>5.361867490918399E-4</v>
      </c>
      <c r="AY575" s="27">
        <f>AN575-AW575</f>
        <v>2839.294079555124</v>
      </c>
      <c r="AZ575" s="110">
        <f t="shared" si="340"/>
        <v>0.78869279987642338</v>
      </c>
      <c r="BB575" s="65">
        <v>0.89527015678369404</v>
      </c>
      <c r="BC575" s="83">
        <f t="shared" si="341"/>
        <v>0.80574314110532463</v>
      </c>
      <c r="BD575" s="83">
        <f t="shared" si="342"/>
        <v>0.76545598405005832</v>
      </c>
      <c r="BE575" s="83">
        <f t="shared" si="343"/>
        <v>0.73483774468805596</v>
      </c>
      <c r="BF575" s="83">
        <f t="shared" si="344"/>
        <v>0.69074748000677255</v>
      </c>
      <c r="BG575" s="83">
        <f t="shared" si="345"/>
        <v>0.69074748000677255</v>
      </c>
    </row>
    <row r="576" spans="2:59">
      <c r="B576" s="9" t="s">
        <v>32</v>
      </c>
      <c r="C576" s="9">
        <v>565</v>
      </c>
      <c r="D576" s="9">
        <v>565</v>
      </c>
      <c r="E576" s="18">
        <v>10.1</v>
      </c>
      <c r="F576" s="66">
        <f t="shared" si="314"/>
        <v>2.8055555555555554</v>
      </c>
      <c r="G576" s="17">
        <f t="shared" si="346"/>
        <v>-1.4722222222222223</v>
      </c>
      <c r="H576" s="17">
        <f t="shared" si="315"/>
        <v>283</v>
      </c>
      <c r="I576" s="28">
        <f>'Ducati Panigale 1199 data'!$C$8*G576</f>
        <v>-409.27777777777783</v>
      </c>
      <c r="J576" s="28">
        <f>'Ducati Panigale 1199 data'!$C$8*'Ducati Panigale 1199 data'!$C$15*'Ducati Panigale 1199 data'!$C$10</f>
        <v>54.543600000000005</v>
      </c>
      <c r="K576" s="28">
        <f>(0.5*'Ducati Panigale 1199 data'!$C$12)*'Ducati Panigale 1199 data'!$C$14*'Ducati Panigale 1199 data'!$C$11*F576^2</f>
        <v>1.1136682002314815</v>
      </c>
      <c r="L576" s="28">
        <f t="shared" si="316"/>
        <v>-353.62050957754633</v>
      </c>
      <c r="M576" s="28">
        <f t="shared" si="312"/>
        <v>-992.10198520367157</v>
      </c>
      <c r="N576" s="17">
        <f t="shared" si="317"/>
        <v>-0.99210198520367154</v>
      </c>
      <c r="O576" s="105">
        <f t="shared" si="318"/>
        <v>-0.99210198520367154</v>
      </c>
      <c r="P576" s="105">
        <f t="shared" si="319"/>
        <v>0.99210198520367154</v>
      </c>
      <c r="Q576" s="105">
        <f t="shared" si="347"/>
        <v>92.021704850200194</v>
      </c>
      <c r="R576" s="27">
        <f t="shared" si="320"/>
        <v>2.5561584680611166E-2</v>
      </c>
      <c r="S576" s="98">
        <f t="shared" si="321"/>
        <v>0</v>
      </c>
      <c r="T576" s="17">
        <f t="shared" si="348"/>
        <v>301.20801880420692</v>
      </c>
      <c r="U576" s="17">
        <f t="shared" si="322"/>
        <v>8.3668894112279693E-2</v>
      </c>
      <c r="V576" s="17">
        <f t="shared" si="323"/>
        <v>87.420619607690185</v>
      </c>
      <c r="W576" s="17">
        <f t="shared" si="324"/>
        <v>83.923794823382579</v>
      </c>
      <c r="X576" s="17">
        <f t="shared" si="324"/>
        <v>80.566843030447274</v>
      </c>
      <c r="Y576" s="17">
        <f t="shared" si="325"/>
        <v>79.761174600142795</v>
      </c>
      <c r="Z576" s="17">
        <f>Y576/3600</f>
        <v>2.2155881833372998E-2</v>
      </c>
      <c r="AA576" s="17">
        <f>0.96*Y576</f>
        <v>76.570727616137077</v>
      </c>
      <c r="AB576" s="17">
        <f t="shared" si="326"/>
        <v>73.507898511491589</v>
      </c>
      <c r="AC576" s="17">
        <f t="shared" si="327"/>
        <v>69.83250358591701</v>
      </c>
      <c r="AD576" s="17">
        <f t="shared" si="328"/>
        <v>69.83250358591701</v>
      </c>
      <c r="AE576" s="17">
        <f t="shared" si="349"/>
        <v>1.9397917662754727E-2</v>
      </c>
      <c r="AF576" s="17">
        <f>T576-AD576</f>
        <v>231.37551521828991</v>
      </c>
      <c r="AG576" s="17">
        <f t="shared" si="329"/>
        <v>6.427097644952498E-2</v>
      </c>
      <c r="AH576" s="28">
        <f>0.5*'Ducati Panigale 1199 data'!$C$8*'WLTP class 3 v5'!F576^2</f>
        <v>1094.0887345679012</v>
      </c>
      <c r="AI576" s="17">
        <f t="shared" si="330"/>
        <v>1.0940887345679011</v>
      </c>
      <c r="AJ576" s="17">
        <f>IF(N576&lt;0, AI576, "0")</f>
        <v>1.0940887345679011</v>
      </c>
      <c r="AK576" s="98">
        <f>AK575+AJ576</f>
        <v>985.15681558641984</v>
      </c>
      <c r="AL576" s="105">
        <f t="shared" si="331"/>
        <v>0.27365467099622776</v>
      </c>
      <c r="AM576" s="98">
        <f>IF(N576 &gt; 0, AI576, )</f>
        <v>0</v>
      </c>
      <c r="AN576" s="98">
        <f t="shared" si="350"/>
        <v>2841.2243518518544</v>
      </c>
      <c r="AO576" s="98">
        <f t="shared" si="332"/>
        <v>0.78922898662551511</v>
      </c>
      <c r="AP576" s="27">
        <f t="shared" si="333"/>
        <v>1.039384297839506</v>
      </c>
      <c r="AQ576" s="27">
        <f t="shared" si="334"/>
        <v>0.99780892592592574</v>
      </c>
      <c r="AR576" s="27">
        <f t="shared" si="335"/>
        <v>0.95789656888888863</v>
      </c>
      <c r="AS576" s="27">
        <f t="shared" si="336"/>
        <v>0.94831760319999969</v>
      </c>
      <c r="AT576" s="27">
        <f t="shared" si="313"/>
        <v>0.91038489907199971</v>
      </c>
      <c r="AU576" s="27">
        <f t="shared" si="313"/>
        <v>0.87396950310911969</v>
      </c>
      <c r="AV576" s="27">
        <f t="shared" si="337"/>
        <v>0.8302710279536637</v>
      </c>
      <c r="AW576" s="27">
        <f t="shared" si="338"/>
        <v>0.8302710279536637</v>
      </c>
      <c r="AX576" s="27">
        <f t="shared" si="339"/>
        <v>2.3063084109823992E-4</v>
      </c>
      <c r="AY576" s="27">
        <f>AN576-AW576</f>
        <v>2840.3940808239008</v>
      </c>
      <c r="AZ576" s="110">
        <f t="shared" si="340"/>
        <v>0.7889983557844169</v>
      </c>
      <c r="BB576" s="65">
        <v>0.99210198520367199</v>
      </c>
      <c r="BC576" s="83">
        <f t="shared" si="341"/>
        <v>0.89289178668330482</v>
      </c>
      <c r="BD576" s="83">
        <f t="shared" si="342"/>
        <v>0.84824719734913956</v>
      </c>
      <c r="BE576" s="83">
        <f t="shared" si="343"/>
        <v>0.814317309455174</v>
      </c>
      <c r="BF576" s="83">
        <f t="shared" si="344"/>
        <v>0.76545827088786356</v>
      </c>
      <c r="BG576" s="83">
        <f t="shared" si="345"/>
        <v>0.76545827088786356</v>
      </c>
    </row>
    <row r="577" spans="2:59">
      <c r="B577" s="9" t="s">
        <v>32</v>
      </c>
      <c r="C577" s="9">
        <v>566</v>
      </c>
      <c r="D577" s="9">
        <v>566</v>
      </c>
      <c r="E577" s="18">
        <v>4.8</v>
      </c>
      <c r="F577" s="66">
        <f t="shared" si="314"/>
        <v>1.3333333333333333</v>
      </c>
      <c r="G577" s="17">
        <f t="shared" si="346"/>
        <v>-1.4027777777777777</v>
      </c>
      <c r="H577" s="17">
        <f t="shared" si="315"/>
        <v>283.5</v>
      </c>
      <c r="I577" s="28">
        <f>'Ducati Panigale 1199 data'!$C$8*G577</f>
        <v>-389.97222222222217</v>
      </c>
      <c r="J577" s="28">
        <f>'Ducati Panigale 1199 data'!$C$8*'Ducati Panigale 1199 data'!$C$15*'Ducati Panigale 1199 data'!$C$10</f>
        <v>54.543600000000005</v>
      </c>
      <c r="K577" s="28">
        <f>(0.5*'Ducati Panigale 1199 data'!$C$12)*'Ducati Panigale 1199 data'!$C$14*'Ducati Panigale 1199 data'!$C$11*F577^2</f>
        <v>0.25153333333333333</v>
      </c>
      <c r="L577" s="28">
        <f t="shared" si="316"/>
        <v>-335.17708888888882</v>
      </c>
      <c r="M577" s="28">
        <f t="shared" si="312"/>
        <v>-446.90278518518505</v>
      </c>
      <c r="N577" s="17">
        <f t="shared" si="317"/>
        <v>-0.44690278518518506</v>
      </c>
      <c r="O577" s="105">
        <f t="shared" si="318"/>
        <v>-0.44690278518518506</v>
      </c>
      <c r="P577" s="105">
        <f t="shared" si="319"/>
        <v>0.44690278518518506</v>
      </c>
      <c r="Q577" s="105">
        <f t="shared" si="347"/>
        <v>92.468607635385382</v>
      </c>
      <c r="R577" s="27">
        <f t="shared" si="320"/>
        <v>2.5685724343162606E-2</v>
      </c>
      <c r="S577" s="98">
        <f t="shared" si="321"/>
        <v>0</v>
      </c>
      <c r="T577" s="17">
        <f t="shared" si="348"/>
        <v>301.20801880420692</v>
      </c>
      <c r="U577" s="17">
        <f t="shared" si="322"/>
        <v>8.3668894112279693E-2</v>
      </c>
      <c r="V577" s="17">
        <f t="shared" si="323"/>
        <v>87.845177253616114</v>
      </c>
      <c r="W577" s="17">
        <f t="shared" si="324"/>
        <v>84.331370163471462</v>
      </c>
      <c r="X577" s="17">
        <f t="shared" si="324"/>
        <v>80.958115356932595</v>
      </c>
      <c r="Y577" s="17">
        <f t="shared" si="325"/>
        <v>80.148534203363269</v>
      </c>
      <c r="Z577" s="17">
        <f>Y577/3600</f>
        <v>2.2263481723156463E-2</v>
      </c>
      <c r="AA577" s="17">
        <f>0.96*Y577</f>
        <v>76.942592835228737</v>
      </c>
      <c r="AB577" s="17">
        <f t="shared" si="326"/>
        <v>73.864889121819587</v>
      </c>
      <c r="AC577" s="17">
        <f t="shared" si="327"/>
        <v>70.171644665728607</v>
      </c>
      <c r="AD577" s="17">
        <f t="shared" si="328"/>
        <v>70.171644665728607</v>
      </c>
      <c r="AE577" s="17">
        <f t="shared" si="349"/>
        <v>1.9492123518257947E-2</v>
      </c>
      <c r="AF577" s="17">
        <f>T577-AD577</f>
        <v>231.03637413847832</v>
      </c>
      <c r="AG577" s="17">
        <f t="shared" si="329"/>
        <v>6.4176770594021756E-2</v>
      </c>
      <c r="AH577" s="28">
        <f>0.5*'Ducati Panigale 1199 data'!$C$8*'WLTP class 3 v5'!F577^2</f>
        <v>247.11111111111109</v>
      </c>
      <c r="AI577" s="17">
        <f t="shared" si="330"/>
        <v>0.24711111111111109</v>
      </c>
      <c r="AJ577" s="17">
        <f>IF(N577&lt;0, AI577, "0")</f>
        <v>0.24711111111111109</v>
      </c>
      <c r="AK577" s="98">
        <f>AK576+AJ577</f>
        <v>985.40392669753101</v>
      </c>
      <c r="AL577" s="105">
        <f t="shared" si="331"/>
        <v>0.2737233129715364</v>
      </c>
      <c r="AM577" s="98">
        <f>IF(N577 &gt; 0, AI577, )</f>
        <v>0</v>
      </c>
      <c r="AN577" s="98">
        <f t="shared" si="350"/>
        <v>2841.2243518518544</v>
      </c>
      <c r="AO577" s="98">
        <f t="shared" si="332"/>
        <v>0.78922898662551511</v>
      </c>
      <c r="AP577" s="27">
        <f t="shared" si="333"/>
        <v>0.23475555555555552</v>
      </c>
      <c r="AQ577" s="27">
        <f t="shared" si="334"/>
        <v>0.22536533333333331</v>
      </c>
      <c r="AR577" s="27">
        <f t="shared" si="335"/>
        <v>0.21635071999999997</v>
      </c>
      <c r="AS577" s="27">
        <f t="shared" si="336"/>
        <v>0.21418721279999997</v>
      </c>
      <c r="AT577" s="27">
        <f t="shared" si="313"/>
        <v>0.20561972428799996</v>
      </c>
      <c r="AU577" s="27">
        <f t="shared" si="313"/>
        <v>0.19739493531647995</v>
      </c>
      <c r="AV577" s="27">
        <f t="shared" si="337"/>
        <v>0.18752518855065595</v>
      </c>
      <c r="AW577" s="27">
        <f t="shared" si="338"/>
        <v>0.18752518855065595</v>
      </c>
      <c r="AX577" s="27">
        <f t="shared" si="339"/>
        <v>5.2090330152959988E-5</v>
      </c>
      <c r="AY577" s="27">
        <f>AN577-AW577</f>
        <v>2841.0368266633036</v>
      </c>
      <c r="AZ577" s="110">
        <f t="shared" si="340"/>
        <v>0.78917689629536214</v>
      </c>
      <c r="BB577" s="65">
        <v>0.446902785185185</v>
      </c>
      <c r="BC577" s="83">
        <f t="shared" si="341"/>
        <v>0.40221250666666652</v>
      </c>
      <c r="BD577" s="83">
        <f t="shared" si="342"/>
        <v>0.38210188133333317</v>
      </c>
      <c r="BE577" s="83">
        <f t="shared" si="343"/>
        <v>0.36681780607999981</v>
      </c>
      <c r="BF577" s="83">
        <f t="shared" si="344"/>
        <v>0.34480873771519982</v>
      </c>
      <c r="BG577" s="83">
        <f t="shared" si="345"/>
        <v>0.34480873771519982</v>
      </c>
    </row>
    <row r="578" spans="2:59">
      <c r="B578" s="9" t="s">
        <v>32</v>
      </c>
      <c r="C578" s="9">
        <v>567</v>
      </c>
      <c r="D578" s="9">
        <v>567</v>
      </c>
      <c r="E578" s="18">
        <v>0</v>
      </c>
      <c r="F578" s="66">
        <f t="shared" si="314"/>
        <v>0</v>
      </c>
      <c r="G578" s="17">
        <f t="shared" si="346"/>
        <v>-0.66666666666666663</v>
      </c>
      <c r="H578" s="17">
        <f t="shared" si="315"/>
        <v>284</v>
      </c>
      <c r="I578" s="28">
        <f>'Ducati Panigale 1199 data'!$C$8*G578</f>
        <v>-185.33333333333331</v>
      </c>
      <c r="J578" s="28">
        <f>'Ducati Panigale 1199 data'!$C$8*'Ducati Panigale 1199 data'!$C$15*'Ducati Panigale 1199 data'!$C$10</f>
        <v>54.543600000000005</v>
      </c>
      <c r="K578" s="28">
        <f>(0.5*'Ducati Panigale 1199 data'!$C$12)*'Ducati Panigale 1199 data'!$C$14*'Ducati Panigale 1199 data'!$C$11*F578^2</f>
        <v>0</v>
      </c>
      <c r="L578" s="28">
        <f t="shared" si="316"/>
        <v>-130.78973333333332</v>
      </c>
      <c r="M578" s="28">
        <f t="shared" si="312"/>
        <v>0</v>
      </c>
      <c r="N578" s="17">
        <f t="shared" si="317"/>
        <v>0</v>
      </c>
      <c r="O578" s="105">
        <f t="shared" si="318"/>
        <v>0</v>
      </c>
      <c r="P578" s="105">
        <f t="shared" si="319"/>
        <v>0</v>
      </c>
      <c r="Q578" s="105">
        <f t="shared" si="347"/>
        <v>92.468607635385382</v>
      </c>
      <c r="R578" s="27">
        <f t="shared" si="320"/>
        <v>2.5685724343162606E-2</v>
      </c>
      <c r="S578" s="98">
        <f t="shared" si="321"/>
        <v>0</v>
      </c>
      <c r="T578" s="17">
        <f t="shared" si="348"/>
        <v>301.20801880420692</v>
      </c>
      <c r="U578" s="17">
        <f t="shared" si="322"/>
        <v>8.3668894112279693E-2</v>
      </c>
      <c r="V578" s="17">
        <f t="shared" si="323"/>
        <v>87.845177253616114</v>
      </c>
      <c r="W578" s="17">
        <f t="shared" si="324"/>
        <v>84.331370163471462</v>
      </c>
      <c r="X578" s="17">
        <f t="shared" si="324"/>
        <v>80.958115356932595</v>
      </c>
      <c r="Y578" s="17">
        <f t="shared" si="325"/>
        <v>80.148534203363269</v>
      </c>
      <c r="Z578" s="17">
        <f>Y578/3600</f>
        <v>2.2263481723156463E-2</v>
      </c>
      <c r="AA578" s="17">
        <f>0.96*Y578</f>
        <v>76.942592835228737</v>
      </c>
      <c r="AB578" s="17">
        <f t="shared" si="326"/>
        <v>73.864889121819587</v>
      </c>
      <c r="AC578" s="17">
        <f t="shared" si="327"/>
        <v>70.171644665728607</v>
      </c>
      <c r="AD578" s="17">
        <f t="shared" si="328"/>
        <v>70.171644665728607</v>
      </c>
      <c r="AE578" s="17">
        <f t="shared" si="349"/>
        <v>1.9492123518257947E-2</v>
      </c>
      <c r="AF578" s="17">
        <f>T578-AD578</f>
        <v>231.03637413847832</v>
      </c>
      <c r="AG578" s="17">
        <f t="shared" si="329"/>
        <v>6.4176770594021756E-2</v>
      </c>
      <c r="AH578" s="28">
        <f>0.5*'Ducati Panigale 1199 data'!$C$8*'WLTP class 3 v5'!F578^2</f>
        <v>0</v>
      </c>
      <c r="AI578" s="17">
        <f t="shared" si="330"/>
        <v>0</v>
      </c>
      <c r="AJ578" s="17" t="str">
        <f>IF(N578&lt;0, AI578, "0")</f>
        <v>0</v>
      </c>
      <c r="AK578" s="98">
        <f>AK577+AJ578</f>
        <v>985.40392669753101</v>
      </c>
      <c r="AL578" s="105">
        <f t="shared" si="331"/>
        <v>0.2737233129715364</v>
      </c>
      <c r="AM578" s="98">
        <f>IF(N578 &gt; 0, AI578, )</f>
        <v>0</v>
      </c>
      <c r="AN578" s="98">
        <f t="shared" si="350"/>
        <v>2841.2243518518544</v>
      </c>
      <c r="AO578" s="98">
        <f t="shared" si="332"/>
        <v>0.78922898662551511</v>
      </c>
      <c r="AP578" s="27">
        <f t="shared" si="333"/>
        <v>0</v>
      </c>
      <c r="AQ578" s="27">
        <f t="shared" si="334"/>
        <v>0</v>
      </c>
      <c r="AR578" s="27">
        <f t="shared" si="335"/>
        <v>0</v>
      </c>
      <c r="AS578" s="27">
        <f t="shared" si="336"/>
        <v>0</v>
      </c>
      <c r="AT578" s="27">
        <f t="shared" si="313"/>
        <v>0</v>
      </c>
      <c r="AU578" s="27">
        <f t="shared" si="313"/>
        <v>0</v>
      </c>
      <c r="AV578" s="27">
        <f t="shared" si="337"/>
        <v>0</v>
      </c>
      <c r="AW578" s="27">
        <f t="shared" si="338"/>
        <v>0</v>
      </c>
      <c r="AX578" s="27">
        <f t="shared" si="339"/>
        <v>0</v>
      </c>
      <c r="AY578" s="27">
        <f>AN578-AW578</f>
        <v>2841.2243518518544</v>
      </c>
      <c r="AZ578" s="110">
        <f t="shared" si="340"/>
        <v>0.78922898662551511</v>
      </c>
      <c r="BB578" s="65">
        <v>0</v>
      </c>
      <c r="BC578" s="83">
        <f t="shared" si="341"/>
        <v>0</v>
      </c>
      <c r="BD578" s="83">
        <f t="shared" si="342"/>
        <v>0</v>
      </c>
      <c r="BE578" s="83">
        <f t="shared" si="343"/>
        <v>0</v>
      </c>
      <c r="BF578" s="83">
        <f t="shared" si="344"/>
        <v>0</v>
      </c>
      <c r="BG578" s="83">
        <f t="shared" si="345"/>
        <v>0</v>
      </c>
    </row>
    <row r="579" spans="2:59">
      <c r="B579" s="9" t="s">
        <v>32</v>
      </c>
      <c r="C579" s="9">
        <v>568</v>
      </c>
      <c r="D579" s="9">
        <v>568</v>
      </c>
      <c r="E579" s="18">
        <v>0</v>
      </c>
      <c r="F579" s="66">
        <f t="shared" si="314"/>
        <v>0</v>
      </c>
      <c r="G579" s="17">
        <f t="shared" si="346"/>
        <v>0</v>
      </c>
      <c r="H579" s="17">
        <f t="shared" si="315"/>
        <v>284.5</v>
      </c>
      <c r="I579" s="28">
        <f>'Ducati Panigale 1199 data'!$C$8*G579</f>
        <v>0</v>
      </c>
      <c r="J579" s="28">
        <f>'Ducati Panigale 1199 data'!$C$8*'Ducati Panigale 1199 data'!$C$15*'Ducati Panigale 1199 data'!$C$10</f>
        <v>54.543600000000005</v>
      </c>
      <c r="K579" s="28">
        <f>(0.5*'Ducati Panigale 1199 data'!$C$12)*'Ducati Panigale 1199 data'!$C$14*'Ducati Panigale 1199 data'!$C$11*F579^2</f>
        <v>0</v>
      </c>
      <c r="L579" s="28">
        <f t="shared" si="316"/>
        <v>54.543600000000005</v>
      </c>
      <c r="M579" s="28">
        <f t="shared" si="312"/>
        <v>0</v>
      </c>
      <c r="N579" s="17">
        <f t="shared" si="317"/>
        <v>0</v>
      </c>
      <c r="O579" s="105">
        <f t="shared" si="318"/>
        <v>0</v>
      </c>
      <c r="P579" s="105">
        <f t="shared" si="319"/>
        <v>0</v>
      </c>
      <c r="Q579" s="105">
        <f t="shared" si="347"/>
        <v>92.468607635385382</v>
      </c>
      <c r="R579" s="27">
        <f t="shared" si="320"/>
        <v>2.5685724343162606E-2</v>
      </c>
      <c r="S579" s="98">
        <f t="shared" si="321"/>
        <v>0</v>
      </c>
      <c r="T579" s="17">
        <f t="shared" si="348"/>
        <v>301.20801880420692</v>
      </c>
      <c r="U579" s="17">
        <f t="shared" si="322"/>
        <v>8.3668894112279693E-2</v>
      </c>
      <c r="V579" s="17">
        <f t="shared" si="323"/>
        <v>87.845177253616114</v>
      </c>
      <c r="W579" s="17">
        <f t="shared" si="324"/>
        <v>84.331370163471462</v>
      </c>
      <c r="X579" s="17">
        <f t="shared" si="324"/>
        <v>80.958115356932595</v>
      </c>
      <c r="Y579" s="17">
        <f t="shared" si="325"/>
        <v>80.148534203363269</v>
      </c>
      <c r="Z579" s="17">
        <f>Y579/3600</f>
        <v>2.2263481723156463E-2</v>
      </c>
      <c r="AA579" s="17">
        <f>0.96*Y579</f>
        <v>76.942592835228737</v>
      </c>
      <c r="AB579" s="17">
        <f t="shared" si="326"/>
        <v>73.864889121819587</v>
      </c>
      <c r="AC579" s="17">
        <f t="shared" si="327"/>
        <v>70.171644665728607</v>
      </c>
      <c r="AD579" s="17">
        <f t="shared" si="328"/>
        <v>70.171644665728607</v>
      </c>
      <c r="AE579" s="17">
        <f t="shared" si="349"/>
        <v>1.9492123518257947E-2</v>
      </c>
      <c r="AF579" s="17">
        <f>T579-AD579</f>
        <v>231.03637413847832</v>
      </c>
      <c r="AG579" s="17">
        <f t="shared" si="329"/>
        <v>6.4176770594021756E-2</v>
      </c>
      <c r="AH579" s="28">
        <f>0.5*'Ducati Panigale 1199 data'!$C$8*'WLTP class 3 v5'!F579^2</f>
        <v>0</v>
      </c>
      <c r="AI579" s="17">
        <f t="shared" si="330"/>
        <v>0</v>
      </c>
      <c r="AJ579" s="17" t="str">
        <f>IF(N579&lt;0, AI579, "0")</f>
        <v>0</v>
      </c>
      <c r="AK579" s="98">
        <f>AK578+AJ579</f>
        <v>985.40392669753101</v>
      </c>
      <c r="AL579" s="105">
        <f t="shared" si="331"/>
        <v>0.2737233129715364</v>
      </c>
      <c r="AM579" s="98">
        <f>IF(N579 &gt; 0, AI579, )</f>
        <v>0</v>
      </c>
      <c r="AN579" s="98">
        <f t="shared" si="350"/>
        <v>2841.2243518518544</v>
      </c>
      <c r="AO579" s="98">
        <f t="shared" si="332"/>
        <v>0.78922898662551511</v>
      </c>
      <c r="AP579" s="27">
        <f t="shared" si="333"/>
        <v>0</v>
      </c>
      <c r="AQ579" s="27">
        <f t="shared" si="334"/>
        <v>0</v>
      </c>
      <c r="AR579" s="27">
        <f t="shared" si="335"/>
        <v>0</v>
      </c>
      <c r="AS579" s="27">
        <f t="shared" si="336"/>
        <v>0</v>
      </c>
      <c r="AT579" s="27">
        <f t="shared" si="313"/>
        <v>0</v>
      </c>
      <c r="AU579" s="27">
        <f t="shared" si="313"/>
        <v>0</v>
      </c>
      <c r="AV579" s="27">
        <f t="shared" si="337"/>
        <v>0</v>
      </c>
      <c r="AW579" s="27">
        <f t="shared" si="338"/>
        <v>0</v>
      </c>
      <c r="AX579" s="27">
        <f t="shared" si="339"/>
        <v>0</v>
      </c>
      <c r="AY579" s="27">
        <f>AN579-AW579</f>
        <v>2841.2243518518544</v>
      </c>
      <c r="AZ579" s="110">
        <f t="shared" si="340"/>
        <v>0.78922898662551511</v>
      </c>
      <c r="BB579" s="65">
        <v>0</v>
      </c>
      <c r="BC579" s="83">
        <f t="shared" si="341"/>
        <v>0</v>
      </c>
      <c r="BD579" s="83">
        <f t="shared" si="342"/>
        <v>0</v>
      </c>
      <c r="BE579" s="83">
        <f t="shared" si="343"/>
        <v>0</v>
      </c>
      <c r="BF579" s="83">
        <f t="shared" si="344"/>
        <v>0</v>
      </c>
      <c r="BG579" s="83">
        <f t="shared" si="345"/>
        <v>0</v>
      </c>
    </row>
    <row r="580" spans="2:59">
      <c r="B580" s="9" t="s">
        <v>32</v>
      </c>
      <c r="C580" s="9">
        <v>569</v>
      </c>
      <c r="D580" s="9">
        <v>569</v>
      </c>
      <c r="E580" s="18">
        <v>0</v>
      </c>
      <c r="F580" s="66">
        <f t="shared" si="314"/>
        <v>0</v>
      </c>
      <c r="G580" s="17">
        <f t="shared" si="346"/>
        <v>0</v>
      </c>
      <c r="H580" s="17">
        <f t="shared" si="315"/>
        <v>285</v>
      </c>
      <c r="I580" s="28">
        <f>'Ducati Panigale 1199 data'!$C$8*G580</f>
        <v>0</v>
      </c>
      <c r="J580" s="28">
        <f>'Ducati Panigale 1199 data'!$C$8*'Ducati Panigale 1199 data'!$C$15*'Ducati Panigale 1199 data'!$C$10</f>
        <v>54.543600000000005</v>
      </c>
      <c r="K580" s="28">
        <f>(0.5*'Ducati Panigale 1199 data'!$C$12)*'Ducati Panigale 1199 data'!$C$14*'Ducati Panigale 1199 data'!$C$11*F580^2</f>
        <v>0</v>
      </c>
      <c r="L580" s="28">
        <f t="shared" si="316"/>
        <v>54.543600000000005</v>
      </c>
      <c r="M580" s="28">
        <f t="shared" si="312"/>
        <v>0</v>
      </c>
      <c r="N580" s="17">
        <f t="shared" si="317"/>
        <v>0</v>
      </c>
      <c r="O580" s="105">
        <f t="shared" si="318"/>
        <v>0</v>
      </c>
      <c r="P580" s="105">
        <f t="shared" si="319"/>
        <v>0</v>
      </c>
      <c r="Q580" s="105">
        <f t="shared" si="347"/>
        <v>92.468607635385382</v>
      </c>
      <c r="R580" s="27">
        <f t="shared" si="320"/>
        <v>2.5685724343162606E-2</v>
      </c>
      <c r="S580" s="98">
        <f t="shared" si="321"/>
        <v>0</v>
      </c>
      <c r="T580" s="17">
        <f t="shared" si="348"/>
        <v>301.20801880420692</v>
      </c>
      <c r="U580" s="17">
        <f t="shared" si="322"/>
        <v>8.3668894112279693E-2</v>
      </c>
      <c r="V580" s="17">
        <f t="shared" si="323"/>
        <v>87.845177253616114</v>
      </c>
      <c r="W580" s="17">
        <f t="shared" si="324"/>
        <v>84.331370163471462</v>
      </c>
      <c r="X580" s="17">
        <f t="shared" si="324"/>
        <v>80.958115356932595</v>
      </c>
      <c r="Y580" s="17">
        <f t="shared" si="325"/>
        <v>80.148534203363269</v>
      </c>
      <c r="Z580" s="17">
        <f>Y580/3600</f>
        <v>2.2263481723156463E-2</v>
      </c>
      <c r="AA580" s="17">
        <f>0.96*Y580</f>
        <v>76.942592835228737</v>
      </c>
      <c r="AB580" s="17">
        <f t="shared" si="326"/>
        <v>73.864889121819587</v>
      </c>
      <c r="AC580" s="17">
        <f t="shared" si="327"/>
        <v>70.171644665728607</v>
      </c>
      <c r="AD580" s="17">
        <f t="shared" si="328"/>
        <v>70.171644665728607</v>
      </c>
      <c r="AE580" s="17">
        <f t="shared" si="349"/>
        <v>1.9492123518257947E-2</v>
      </c>
      <c r="AF580" s="17">
        <f>T580-AD580</f>
        <v>231.03637413847832</v>
      </c>
      <c r="AG580" s="17">
        <f t="shared" si="329"/>
        <v>6.4176770594021756E-2</v>
      </c>
      <c r="AH580" s="28">
        <f>0.5*'Ducati Panigale 1199 data'!$C$8*'WLTP class 3 v5'!F580^2</f>
        <v>0</v>
      </c>
      <c r="AI580" s="17">
        <f t="shared" si="330"/>
        <v>0</v>
      </c>
      <c r="AJ580" s="17" t="str">
        <f>IF(N580&lt;0, AI580, "0")</f>
        <v>0</v>
      </c>
      <c r="AK580" s="98">
        <f>AK579+AJ580</f>
        <v>985.40392669753101</v>
      </c>
      <c r="AL580" s="105">
        <f t="shared" si="331"/>
        <v>0.2737233129715364</v>
      </c>
      <c r="AM580" s="98">
        <f>IF(N580 &gt; 0, AI580, )</f>
        <v>0</v>
      </c>
      <c r="AN580" s="98">
        <f t="shared" si="350"/>
        <v>2841.2243518518544</v>
      </c>
      <c r="AO580" s="98">
        <f t="shared" si="332"/>
        <v>0.78922898662551511</v>
      </c>
      <c r="AP580" s="27">
        <f t="shared" si="333"/>
        <v>0</v>
      </c>
      <c r="AQ580" s="27">
        <f t="shared" si="334"/>
        <v>0</v>
      </c>
      <c r="AR580" s="27">
        <f t="shared" si="335"/>
        <v>0</v>
      </c>
      <c r="AS580" s="27">
        <f t="shared" si="336"/>
        <v>0</v>
      </c>
      <c r="AT580" s="27">
        <f t="shared" si="313"/>
        <v>0</v>
      </c>
      <c r="AU580" s="27">
        <f t="shared" si="313"/>
        <v>0</v>
      </c>
      <c r="AV580" s="27">
        <f t="shared" si="337"/>
        <v>0</v>
      </c>
      <c r="AW580" s="27">
        <f t="shared" si="338"/>
        <v>0</v>
      </c>
      <c r="AX580" s="27">
        <f t="shared" si="339"/>
        <v>0</v>
      </c>
      <c r="AY580" s="27">
        <f>AN580-AW580</f>
        <v>2841.2243518518544</v>
      </c>
      <c r="AZ580" s="110">
        <f t="shared" si="340"/>
        <v>0.78922898662551511</v>
      </c>
      <c r="BB580" s="65">
        <v>0</v>
      </c>
      <c r="BC580" s="83">
        <f t="shared" si="341"/>
        <v>0</v>
      </c>
      <c r="BD580" s="83">
        <f t="shared" si="342"/>
        <v>0</v>
      </c>
      <c r="BE580" s="83">
        <f t="shared" si="343"/>
        <v>0</v>
      </c>
      <c r="BF580" s="83">
        <f t="shared" si="344"/>
        <v>0</v>
      </c>
      <c r="BG580" s="83">
        <f t="shared" si="345"/>
        <v>0</v>
      </c>
    </row>
    <row r="581" spans="2:59">
      <c r="B581" s="9" t="s">
        <v>32</v>
      </c>
      <c r="C581" s="9">
        <v>570</v>
      </c>
      <c r="D581" s="9">
        <v>570</v>
      </c>
      <c r="E581" s="18">
        <v>0</v>
      </c>
      <c r="F581" s="66">
        <f t="shared" si="314"/>
        <v>0</v>
      </c>
      <c r="G581" s="17">
        <f t="shared" si="346"/>
        <v>0</v>
      </c>
      <c r="H581" s="17">
        <f t="shared" si="315"/>
        <v>285.5</v>
      </c>
      <c r="I581" s="28">
        <f>'Ducati Panigale 1199 data'!$C$8*G581</f>
        <v>0</v>
      </c>
      <c r="J581" s="28">
        <f>'Ducati Panigale 1199 data'!$C$8*'Ducati Panigale 1199 data'!$C$15*'Ducati Panigale 1199 data'!$C$10</f>
        <v>54.543600000000005</v>
      </c>
      <c r="K581" s="28">
        <f>(0.5*'Ducati Panigale 1199 data'!$C$12)*'Ducati Panigale 1199 data'!$C$14*'Ducati Panigale 1199 data'!$C$11*F581^2</f>
        <v>0</v>
      </c>
      <c r="L581" s="28">
        <f t="shared" si="316"/>
        <v>54.543600000000005</v>
      </c>
      <c r="M581" s="28">
        <f t="shared" si="312"/>
        <v>0</v>
      </c>
      <c r="N581" s="17">
        <f t="shared" si="317"/>
        <v>0</v>
      </c>
      <c r="O581" s="105">
        <f t="shared" si="318"/>
        <v>0</v>
      </c>
      <c r="P581" s="105">
        <f t="shared" si="319"/>
        <v>0</v>
      </c>
      <c r="Q581" s="105">
        <f t="shared" si="347"/>
        <v>92.468607635385382</v>
      </c>
      <c r="R581" s="27">
        <f t="shared" si="320"/>
        <v>2.5685724343162606E-2</v>
      </c>
      <c r="S581" s="98">
        <f t="shared" si="321"/>
        <v>0</v>
      </c>
      <c r="T581" s="17">
        <f t="shared" si="348"/>
        <v>301.20801880420692</v>
      </c>
      <c r="U581" s="17">
        <f t="shared" si="322"/>
        <v>8.3668894112279693E-2</v>
      </c>
      <c r="V581" s="17">
        <f t="shared" si="323"/>
        <v>87.845177253616114</v>
      </c>
      <c r="W581" s="17">
        <f t="shared" si="324"/>
        <v>84.331370163471462</v>
      </c>
      <c r="X581" s="17">
        <f t="shared" si="324"/>
        <v>80.958115356932595</v>
      </c>
      <c r="Y581" s="17">
        <f t="shared" si="325"/>
        <v>80.148534203363269</v>
      </c>
      <c r="Z581" s="17">
        <f>Y581/3600</f>
        <v>2.2263481723156463E-2</v>
      </c>
      <c r="AA581" s="17">
        <f>0.96*Y581</f>
        <v>76.942592835228737</v>
      </c>
      <c r="AB581" s="17">
        <f t="shared" si="326"/>
        <v>73.864889121819587</v>
      </c>
      <c r="AC581" s="17">
        <f t="shared" si="327"/>
        <v>70.171644665728607</v>
      </c>
      <c r="AD581" s="17">
        <f t="shared" si="328"/>
        <v>70.171644665728607</v>
      </c>
      <c r="AE581" s="17">
        <f t="shared" si="349"/>
        <v>1.9492123518257947E-2</v>
      </c>
      <c r="AF581" s="17">
        <f>T581-AD581</f>
        <v>231.03637413847832</v>
      </c>
      <c r="AG581" s="17">
        <f t="shared" si="329"/>
        <v>6.4176770594021756E-2</v>
      </c>
      <c r="AH581" s="28">
        <f>0.5*'Ducati Panigale 1199 data'!$C$8*'WLTP class 3 v5'!F581^2</f>
        <v>0</v>
      </c>
      <c r="AI581" s="17">
        <f t="shared" si="330"/>
        <v>0</v>
      </c>
      <c r="AJ581" s="17" t="str">
        <f>IF(N581&lt;0, AI581, "0")</f>
        <v>0</v>
      </c>
      <c r="AK581" s="98">
        <f>AK580+AJ581</f>
        <v>985.40392669753101</v>
      </c>
      <c r="AL581" s="105">
        <f t="shared" si="331"/>
        <v>0.2737233129715364</v>
      </c>
      <c r="AM581" s="98">
        <f>IF(N581 &gt; 0, AI581, )</f>
        <v>0</v>
      </c>
      <c r="AN581" s="98">
        <f t="shared" si="350"/>
        <v>2841.2243518518544</v>
      </c>
      <c r="AO581" s="98">
        <f t="shared" si="332"/>
        <v>0.78922898662551511</v>
      </c>
      <c r="AP581" s="27">
        <f t="shared" si="333"/>
        <v>0</v>
      </c>
      <c r="AQ581" s="27">
        <f t="shared" si="334"/>
        <v>0</v>
      </c>
      <c r="AR581" s="27">
        <f t="shared" si="335"/>
        <v>0</v>
      </c>
      <c r="AS581" s="27">
        <f t="shared" si="336"/>
        <v>0</v>
      </c>
      <c r="AT581" s="27">
        <f t="shared" si="313"/>
        <v>0</v>
      </c>
      <c r="AU581" s="27">
        <f t="shared" si="313"/>
        <v>0</v>
      </c>
      <c r="AV581" s="27">
        <f t="shared" si="337"/>
        <v>0</v>
      </c>
      <c r="AW581" s="27">
        <f t="shared" si="338"/>
        <v>0</v>
      </c>
      <c r="AX581" s="27">
        <f t="shared" si="339"/>
        <v>0</v>
      </c>
      <c r="AY581" s="27">
        <f>AN581-AW581</f>
        <v>2841.2243518518544</v>
      </c>
      <c r="AZ581" s="110">
        <f t="shared" si="340"/>
        <v>0.78922898662551511</v>
      </c>
      <c r="BB581" s="65">
        <v>0</v>
      </c>
      <c r="BC581" s="83">
        <f t="shared" si="341"/>
        <v>0</v>
      </c>
      <c r="BD581" s="83">
        <f t="shared" si="342"/>
        <v>0</v>
      </c>
      <c r="BE581" s="83">
        <f t="shared" si="343"/>
        <v>0</v>
      </c>
      <c r="BF581" s="83">
        <f t="shared" si="344"/>
        <v>0</v>
      </c>
      <c r="BG581" s="83">
        <f t="shared" si="345"/>
        <v>0</v>
      </c>
    </row>
    <row r="582" spans="2:59">
      <c r="B582" s="9" t="s">
        <v>32</v>
      </c>
      <c r="C582" s="9">
        <v>571</v>
      </c>
      <c r="D582" s="9">
        <v>571</v>
      </c>
      <c r="E582" s="18">
        <v>0</v>
      </c>
      <c r="F582" s="66">
        <f t="shared" si="314"/>
        <v>0</v>
      </c>
      <c r="G582" s="17">
        <f t="shared" si="346"/>
        <v>0</v>
      </c>
      <c r="H582" s="17">
        <f t="shared" si="315"/>
        <v>286</v>
      </c>
      <c r="I582" s="28">
        <f>'Ducati Panigale 1199 data'!$C$8*G582</f>
        <v>0</v>
      </c>
      <c r="J582" s="28">
        <f>'Ducati Panigale 1199 data'!$C$8*'Ducati Panigale 1199 data'!$C$15*'Ducati Panigale 1199 data'!$C$10</f>
        <v>54.543600000000005</v>
      </c>
      <c r="K582" s="28">
        <f>(0.5*'Ducati Panigale 1199 data'!$C$12)*'Ducati Panigale 1199 data'!$C$14*'Ducati Panigale 1199 data'!$C$11*F582^2</f>
        <v>0</v>
      </c>
      <c r="L582" s="28">
        <f t="shared" si="316"/>
        <v>54.543600000000005</v>
      </c>
      <c r="M582" s="28">
        <f t="shared" si="312"/>
        <v>0</v>
      </c>
      <c r="N582" s="17">
        <f t="shared" si="317"/>
        <v>0</v>
      </c>
      <c r="O582" s="105">
        <f t="shared" si="318"/>
        <v>0</v>
      </c>
      <c r="P582" s="105">
        <f t="shared" si="319"/>
        <v>0</v>
      </c>
      <c r="Q582" s="105">
        <f t="shared" si="347"/>
        <v>92.468607635385382</v>
      </c>
      <c r="R582" s="27">
        <f t="shared" si="320"/>
        <v>2.5685724343162606E-2</v>
      </c>
      <c r="S582" s="98">
        <f t="shared" si="321"/>
        <v>0</v>
      </c>
      <c r="T582" s="17">
        <f t="shared" si="348"/>
        <v>301.20801880420692</v>
      </c>
      <c r="U582" s="17">
        <f t="shared" si="322"/>
        <v>8.3668894112279693E-2</v>
      </c>
      <c r="V582" s="17">
        <f t="shared" si="323"/>
        <v>87.845177253616114</v>
      </c>
      <c r="W582" s="17">
        <f t="shared" si="324"/>
        <v>84.331370163471462</v>
      </c>
      <c r="X582" s="17">
        <f t="shared" si="324"/>
        <v>80.958115356932595</v>
      </c>
      <c r="Y582" s="17">
        <f t="shared" si="325"/>
        <v>80.148534203363269</v>
      </c>
      <c r="Z582" s="17">
        <f>Y582/3600</f>
        <v>2.2263481723156463E-2</v>
      </c>
      <c r="AA582" s="17">
        <f>0.96*Y582</f>
        <v>76.942592835228737</v>
      </c>
      <c r="AB582" s="17">
        <f t="shared" si="326"/>
        <v>73.864889121819587</v>
      </c>
      <c r="AC582" s="17">
        <f t="shared" si="327"/>
        <v>70.171644665728607</v>
      </c>
      <c r="AD582" s="17">
        <f t="shared" si="328"/>
        <v>70.171644665728607</v>
      </c>
      <c r="AE582" s="17">
        <f t="shared" si="349"/>
        <v>1.9492123518257947E-2</v>
      </c>
      <c r="AF582" s="17">
        <f>T582-AD582</f>
        <v>231.03637413847832</v>
      </c>
      <c r="AG582" s="17">
        <f t="shared" si="329"/>
        <v>6.4176770594021756E-2</v>
      </c>
      <c r="AH582" s="28">
        <f>0.5*'Ducati Panigale 1199 data'!$C$8*'WLTP class 3 v5'!F582^2</f>
        <v>0</v>
      </c>
      <c r="AI582" s="17">
        <f t="shared" si="330"/>
        <v>0</v>
      </c>
      <c r="AJ582" s="17" t="str">
        <f>IF(N582&lt;0, AI582, "0")</f>
        <v>0</v>
      </c>
      <c r="AK582" s="98">
        <f>AK581+AJ582</f>
        <v>985.40392669753101</v>
      </c>
      <c r="AL582" s="105">
        <f t="shared" si="331"/>
        <v>0.2737233129715364</v>
      </c>
      <c r="AM582" s="98">
        <f>IF(N582 &gt; 0, AI582, )</f>
        <v>0</v>
      </c>
      <c r="AN582" s="98">
        <f t="shared" si="350"/>
        <v>2841.2243518518544</v>
      </c>
      <c r="AO582" s="98">
        <f t="shared" si="332"/>
        <v>0.78922898662551511</v>
      </c>
      <c r="AP582" s="27">
        <f t="shared" si="333"/>
        <v>0</v>
      </c>
      <c r="AQ582" s="27">
        <f t="shared" si="334"/>
        <v>0</v>
      </c>
      <c r="AR582" s="27">
        <f t="shared" si="335"/>
        <v>0</v>
      </c>
      <c r="AS582" s="27">
        <f t="shared" si="336"/>
        <v>0</v>
      </c>
      <c r="AT582" s="27">
        <f t="shared" si="313"/>
        <v>0</v>
      </c>
      <c r="AU582" s="27">
        <f t="shared" si="313"/>
        <v>0</v>
      </c>
      <c r="AV582" s="27">
        <f t="shared" si="337"/>
        <v>0</v>
      </c>
      <c r="AW582" s="27">
        <f t="shared" si="338"/>
        <v>0</v>
      </c>
      <c r="AX582" s="27">
        <f t="shared" si="339"/>
        <v>0</v>
      </c>
      <c r="AY582" s="27">
        <f>AN582-AW582</f>
        <v>2841.2243518518544</v>
      </c>
      <c r="AZ582" s="110">
        <f t="shared" si="340"/>
        <v>0.78922898662551511</v>
      </c>
      <c r="BB582" s="65">
        <v>0</v>
      </c>
      <c r="BC582" s="83">
        <f t="shared" si="341"/>
        <v>0</v>
      </c>
      <c r="BD582" s="83">
        <f t="shared" si="342"/>
        <v>0</v>
      </c>
      <c r="BE582" s="83">
        <f t="shared" si="343"/>
        <v>0</v>
      </c>
      <c r="BF582" s="83">
        <f t="shared" si="344"/>
        <v>0</v>
      </c>
      <c r="BG582" s="83">
        <f t="shared" si="345"/>
        <v>0</v>
      </c>
    </row>
    <row r="583" spans="2:59">
      <c r="B583" s="9" t="s">
        <v>32</v>
      </c>
      <c r="C583" s="9">
        <v>572</v>
      </c>
      <c r="D583" s="9">
        <v>572</v>
      </c>
      <c r="E583" s="18">
        <v>0</v>
      </c>
      <c r="F583" s="66">
        <f t="shared" si="314"/>
        <v>0</v>
      </c>
      <c r="G583" s="17">
        <f t="shared" si="346"/>
        <v>0</v>
      </c>
      <c r="H583" s="17">
        <f t="shared" si="315"/>
        <v>286.5</v>
      </c>
      <c r="I583" s="28">
        <f>'Ducati Panigale 1199 data'!$C$8*G583</f>
        <v>0</v>
      </c>
      <c r="J583" s="28">
        <f>'Ducati Panigale 1199 data'!$C$8*'Ducati Panigale 1199 data'!$C$15*'Ducati Panigale 1199 data'!$C$10</f>
        <v>54.543600000000005</v>
      </c>
      <c r="K583" s="28">
        <f>(0.5*'Ducati Panigale 1199 data'!$C$12)*'Ducati Panigale 1199 data'!$C$14*'Ducati Panigale 1199 data'!$C$11*F583^2</f>
        <v>0</v>
      </c>
      <c r="L583" s="28">
        <f t="shared" si="316"/>
        <v>54.543600000000005</v>
      </c>
      <c r="M583" s="28">
        <f t="shared" si="312"/>
        <v>0</v>
      </c>
      <c r="N583" s="17">
        <f t="shared" si="317"/>
        <v>0</v>
      </c>
      <c r="O583" s="105">
        <f t="shared" si="318"/>
        <v>0</v>
      </c>
      <c r="P583" s="105">
        <f t="shared" si="319"/>
        <v>0</v>
      </c>
      <c r="Q583" s="105">
        <f t="shared" si="347"/>
        <v>92.468607635385382</v>
      </c>
      <c r="R583" s="27">
        <f t="shared" si="320"/>
        <v>2.5685724343162606E-2</v>
      </c>
      <c r="S583" s="98">
        <f t="shared" si="321"/>
        <v>0</v>
      </c>
      <c r="T583" s="17">
        <f t="shared" si="348"/>
        <v>301.20801880420692</v>
      </c>
      <c r="U583" s="17">
        <f t="shared" si="322"/>
        <v>8.3668894112279693E-2</v>
      </c>
      <c r="V583" s="17">
        <f t="shared" si="323"/>
        <v>87.845177253616114</v>
      </c>
      <c r="W583" s="17">
        <f t="shared" si="324"/>
        <v>84.331370163471462</v>
      </c>
      <c r="X583" s="17">
        <f t="shared" si="324"/>
        <v>80.958115356932595</v>
      </c>
      <c r="Y583" s="17">
        <f t="shared" si="325"/>
        <v>80.148534203363269</v>
      </c>
      <c r="Z583" s="17">
        <f>Y583/3600</f>
        <v>2.2263481723156463E-2</v>
      </c>
      <c r="AA583" s="17">
        <f>0.96*Y583</f>
        <v>76.942592835228737</v>
      </c>
      <c r="AB583" s="17">
        <f t="shared" si="326"/>
        <v>73.864889121819587</v>
      </c>
      <c r="AC583" s="17">
        <f t="shared" si="327"/>
        <v>70.171644665728607</v>
      </c>
      <c r="AD583" s="17">
        <f t="shared" si="328"/>
        <v>70.171644665728607</v>
      </c>
      <c r="AE583" s="17">
        <f t="shared" si="349"/>
        <v>1.9492123518257947E-2</v>
      </c>
      <c r="AF583" s="17">
        <f>T583-AD583</f>
        <v>231.03637413847832</v>
      </c>
      <c r="AG583" s="17">
        <f t="shared" si="329"/>
        <v>6.4176770594021756E-2</v>
      </c>
      <c r="AH583" s="28">
        <f>0.5*'Ducati Panigale 1199 data'!$C$8*'WLTP class 3 v5'!F583^2</f>
        <v>0</v>
      </c>
      <c r="AI583" s="17">
        <f t="shared" si="330"/>
        <v>0</v>
      </c>
      <c r="AJ583" s="17" t="str">
        <f>IF(N583&lt;0, AI583, "0")</f>
        <v>0</v>
      </c>
      <c r="AK583" s="98">
        <f>AK582+AJ583</f>
        <v>985.40392669753101</v>
      </c>
      <c r="AL583" s="105">
        <f t="shared" si="331"/>
        <v>0.2737233129715364</v>
      </c>
      <c r="AM583" s="98">
        <f>IF(N583 &gt; 0, AI583, )</f>
        <v>0</v>
      </c>
      <c r="AN583" s="98">
        <f t="shared" si="350"/>
        <v>2841.2243518518544</v>
      </c>
      <c r="AO583" s="98">
        <f t="shared" si="332"/>
        <v>0.78922898662551511</v>
      </c>
      <c r="AP583" s="27">
        <f t="shared" si="333"/>
        <v>0</v>
      </c>
      <c r="AQ583" s="27">
        <f t="shared" si="334"/>
        <v>0</v>
      </c>
      <c r="AR583" s="27">
        <f t="shared" si="335"/>
        <v>0</v>
      </c>
      <c r="AS583" s="27">
        <f t="shared" si="336"/>
        <v>0</v>
      </c>
      <c r="AT583" s="27">
        <f t="shared" si="313"/>
        <v>0</v>
      </c>
      <c r="AU583" s="27">
        <f t="shared" si="313"/>
        <v>0</v>
      </c>
      <c r="AV583" s="27">
        <f t="shared" si="337"/>
        <v>0</v>
      </c>
      <c r="AW583" s="27">
        <f t="shared" si="338"/>
        <v>0</v>
      </c>
      <c r="AX583" s="27">
        <f t="shared" si="339"/>
        <v>0</v>
      </c>
      <c r="AY583" s="27">
        <f>AN583-AW583</f>
        <v>2841.2243518518544</v>
      </c>
      <c r="AZ583" s="110">
        <f t="shared" si="340"/>
        <v>0.78922898662551511</v>
      </c>
      <c r="BB583" s="65">
        <v>0</v>
      </c>
      <c r="BC583" s="83">
        <f t="shared" si="341"/>
        <v>0</v>
      </c>
      <c r="BD583" s="83">
        <f t="shared" si="342"/>
        <v>0</v>
      </c>
      <c r="BE583" s="83">
        <f t="shared" si="343"/>
        <v>0</v>
      </c>
      <c r="BF583" s="83">
        <f t="shared" si="344"/>
        <v>0</v>
      </c>
      <c r="BG583" s="83">
        <f t="shared" si="345"/>
        <v>0</v>
      </c>
    </row>
    <row r="584" spans="2:59">
      <c r="B584" s="9" t="s">
        <v>32</v>
      </c>
      <c r="C584" s="9">
        <v>573</v>
      </c>
      <c r="D584" s="9">
        <v>573</v>
      </c>
      <c r="E584" s="18">
        <v>0</v>
      </c>
      <c r="F584" s="66">
        <f t="shared" si="314"/>
        <v>0</v>
      </c>
      <c r="G584" s="17">
        <f t="shared" si="346"/>
        <v>0</v>
      </c>
      <c r="H584" s="17">
        <f t="shared" si="315"/>
        <v>287</v>
      </c>
      <c r="I584" s="28">
        <f>'Ducati Panigale 1199 data'!$C$8*G584</f>
        <v>0</v>
      </c>
      <c r="J584" s="28">
        <f>'Ducati Panigale 1199 data'!$C$8*'Ducati Panigale 1199 data'!$C$15*'Ducati Panigale 1199 data'!$C$10</f>
        <v>54.543600000000005</v>
      </c>
      <c r="K584" s="28">
        <f>(0.5*'Ducati Panigale 1199 data'!$C$12)*'Ducati Panigale 1199 data'!$C$14*'Ducati Panigale 1199 data'!$C$11*F584^2</f>
        <v>0</v>
      </c>
      <c r="L584" s="28">
        <f t="shared" si="316"/>
        <v>54.543600000000005</v>
      </c>
      <c r="M584" s="28">
        <f t="shared" si="312"/>
        <v>0</v>
      </c>
      <c r="N584" s="17">
        <f t="shared" si="317"/>
        <v>0</v>
      </c>
      <c r="O584" s="105">
        <f t="shared" si="318"/>
        <v>0</v>
      </c>
      <c r="P584" s="105">
        <f t="shared" si="319"/>
        <v>0</v>
      </c>
      <c r="Q584" s="105">
        <f t="shared" si="347"/>
        <v>92.468607635385382</v>
      </c>
      <c r="R584" s="27">
        <f t="shared" si="320"/>
        <v>2.5685724343162606E-2</v>
      </c>
      <c r="S584" s="98">
        <f t="shared" si="321"/>
        <v>0</v>
      </c>
      <c r="T584" s="17">
        <f t="shared" si="348"/>
        <v>301.20801880420692</v>
      </c>
      <c r="U584" s="17">
        <f t="shared" si="322"/>
        <v>8.3668894112279693E-2</v>
      </c>
      <c r="V584" s="17">
        <f t="shared" si="323"/>
        <v>87.845177253616114</v>
      </c>
      <c r="W584" s="17">
        <f t="shared" si="324"/>
        <v>84.331370163471462</v>
      </c>
      <c r="X584" s="17">
        <f t="shared" si="324"/>
        <v>80.958115356932595</v>
      </c>
      <c r="Y584" s="17">
        <f t="shared" si="325"/>
        <v>80.148534203363269</v>
      </c>
      <c r="Z584" s="17">
        <f>Y584/3600</f>
        <v>2.2263481723156463E-2</v>
      </c>
      <c r="AA584" s="17">
        <f>0.96*Y584</f>
        <v>76.942592835228737</v>
      </c>
      <c r="AB584" s="17">
        <f t="shared" si="326"/>
        <v>73.864889121819587</v>
      </c>
      <c r="AC584" s="17">
        <f t="shared" si="327"/>
        <v>70.171644665728607</v>
      </c>
      <c r="AD584" s="17">
        <f t="shared" si="328"/>
        <v>70.171644665728607</v>
      </c>
      <c r="AE584" s="17">
        <f t="shared" si="349"/>
        <v>1.9492123518257947E-2</v>
      </c>
      <c r="AF584" s="17">
        <f>T584-AD584</f>
        <v>231.03637413847832</v>
      </c>
      <c r="AG584" s="17">
        <f t="shared" si="329"/>
        <v>6.4176770594021756E-2</v>
      </c>
      <c r="AH584" s="28">
        <f>0.5*'Ducati Panigale 1199 data'!$C$8*'WLTP class 3 v5'!F584^2</f>
        <v>0</v>
      </c>
      <c r="AI584" s="17">
        <f t="shared" si="330"/>
        <v>0</v>
      </c>
      <c r="AJ584" s="17" t="str">
        <f>IF(N584&lt;0, AI584, "0")</f>
        <v>0</v>
      </c>
      <c r="AK584" s="98">
        <f>AK583+AJ584</f>
        <v>985.40392669753101</v>
      </c>
      <c r="AL584" s="105">
        <f t="shared" si="331"/>
        <v>0.2737233129715364</v>
      </c>
      <c r="AM584" s="98">
        <f>IF(N584 &gt; 0, AI584, )</f>
        <v>0</v>
      </c>
      <c r="AN584" s="98">
        <f t="shared" si="350"/>
        <v>2841.2243518518544</v>
      </c>
      <c r="AO584" s="98">
        <f t="shared" si="332"/>
        <v>0.78922898662551511</v>
      </c>
      <c r="AP584" s="27">
        <f t="shared" si="333"/>
        <v>0</v>
      </c>
      <c r="AQ584" s="27">
        <f t="shared" si="334"/>
        <v>0</v>
      </c>
      <c r="AR584" s="27">
        <f t="shared" si="335"/>
        <v>0</v>
      </c>
      <c r="AS584" s="27">
        <f t="shared" si="336"/>
        <v>0</v>
      </c>
      <c r="AT584" s="27">
        <f t="shared" si="313"/>
        <v>0</v>
      </c>
      <c r="AU584" s="27">
        <f t="shared" si="313"/>
        <v>0</v>
      </c>
      <c r="AV584" s="27">
        <f t="shared" si="337"/>
        <v>0</v>
      </c>
      <c r="AW584" s="27">
        <f t="shared" si="338"/>
        <v>0</v>
      </c>
      <c r="AX584" s="27">
        <f t="shared" si="339"/>
        <v>0</v>
      </c>
      <c r="AY584" s="27">
        <f>AN584-AW584</f>
        <v>2841.2243518518544</v>
      </c>
      <c r="AZ584" s="110">
        <f t="shared" si="340"/>
        <v>0.78922898662551511</v>
      </c>
      <c r="BB584" s="65">
        <v>0</v>
      </c>
      <c r="BC584" s="83">
        <f t="shared" si="341"/>
        <v>0</v>
      </c>
      <c r="BD584" s="83">
        <f t="shared" si="342"/>
        <v>0</v>
      </c>
      <c r="BE584" s="83">
        <f t="shared" si="343"/>
        <v>0</v>
      </c>
      <c r="BF584" s="83">
        <f t="shared" si="344"/>
        <v>0</v>
      </c>
      <c r="BG584" s="83">
        <f t="shared" si="345"/>
        <v>0</v>
      </c>
    </row>
    <row r="585" spans="2:59">
      <c r="B585" s="9" t="s">
        <v>32</v>
      </c>
      <c r="C585" s="9">
        <v>574</v>
      </c>
      <c r="D585" s="9">
        <v>574</v>
      </c>
      <c r="E585" s="18">
        <v>0</v>
      </c>
      <c r="F585" s="66">
        <f t="shared" si="314"/>
        <v>0</v>
      </c>
      <c r="G585" s="17">
        <f t="shared" si="346"/>
        <v>0</v>
      </c>
      <c r="H585" s="17">
        <f t="shared" si="315"/>
        <v>287.5</v>
      </c>
      <c r="I585" s="28">
        <f>'Ducati Panigale 1199 data'!$C$8*G585</f>
        <v>0</v>
      </c>
      <c r="J585" s="28">
        <f>'Ducati Panigale 1199 data'!$C$8*'Ducati Panigale 1199 data'!$C$15*'Ducati Panigale 1199 data'!$C$10</f>
        <v>54.543600000000005</v>
      </c>
      <c r="K585" s="28">
        <f>(0.5*'Ducati Panigale 1199 data'!$C$12)*'Ducati Panigale 1199 data'!$C$14*'Ducati Panigale 1199 data'!$C$11*F585^2</f>
        <v>0</v>
      </c>
      <c r="L585" s="28">
        <f t="shared" si="316"/>
        <v>54.543600000000005</v>
      </c>
      <c r="M585" s="28">
        <f t="shared" si="312"/>
        <v>0</v>
      </c>
      <c r="N585" s="17">
        <f t="shared" si="317"/>
        <v>0</v>
      </c>
      <c r="O585" s="105">
        <f t="shared" si="318"/>
        <v>0</v>
      </c>
      <c r="P585" s="105">
        <f t="shared" si="319"/>
        <v>0</v>
      </c>
      <c r="Q585" s="105">
        <f t="shared" si="347"/>
        <v>92.468607635385382</v>
      </c>
      <c r="R585" s="27">
        <f t="shared" si="320"/>
        <v>2.5685724343162606E-2</v>
      </c>
      <c r="S585" s="98">
        <f t="shared" si="321"/>
        <v>0</v>
      </c>
      <c r="T585" s="17">
        <f t="shared" si="348"/>
        <v>301.20801880420692</v>
      </c>
      <c r="U585" s="17">
        <f t="shared" si="322"/>
        <v>8.3668894112279693E-2</v>
      </c>
      <c r="V585" s="17">
        <f t="shared" si="323"/>
        <v>87.845177253616114</v>
      </c>
      <c r="W585" s="17">
        <f t="shared" si="324"/>
        <v>84.331370163471462</v>
      </c>
      <c r="X585" s="17">
        <f t="shared" si="324"/>
        <v>80.958115356932595</v>
      </c>
      <c r="Y585" s="17">
        <f t="shared" si="325"/>
        <v>80.148534203363269</v>
      </c>
      <c r="Z585" s="17">
        <f>Y585/3600</f>
        <v>2.2263481723156463E-2</v>
      </c>
      <c r="AA585" s="17">
        <f>0.96*Y585</f>
        <v>76.942592835228737</v>
      </c>
      <c r="AB585" s="17">
        <f t="shared" si="326"/>
        <v>73.864889121819587</v>
      </c>
      <c r="AC585" s="17">
        <f t="shared" si="327"/>
        <v>70.171644665728607</v>
      </c>
      <c r="AD585" s="17">
        <f t="shared" si="328"/>
        <v>70.171644665728607</v>
      </c>
      <c r="AE585" s="17">
        <f t="shared" si="349"/>
        <v>1.9492123518257947E-2</v>
      </c>
      <c r="AF585" s="17">
        <f>T585-AD585</f>
        <v>231.03637413847832</v>
      </c>
      <c r="AG585" s="17">
        <f t="shared" si="329"/>
        <v>6.4176770594021756E-2</v>
      </c>
      <c r="AH585" s="28">
        <f>0.5*'Ducati Panigale 1199 data'!$C$8*'WLTP class 3 v5'!F585^2</f>
        <v>0</v>
      </c>
      <c r="AI585" s="17">
        <f t="shared" si="330"/>
        <v>0</v>
      </c>
      <c r="AJ585" s="17" t="str">
        <f>IF(N585&lt;0, AI585, "0")</f>
        <v>0</v>
      </c>
      <c r="AK585" s="98">
        <f>AK584+AJ585</f>
        <v>985.40392669753101</v>
      </c>
      <c r="AL585" s="105">
        <f t="shared" si="331"/>
        <v>0.2737233129715364</v>
      </c>
      <c r="AM585" s="98">
        <f>IF(N585 &gt; 0, AI585, )</f>
        <v>0</v>
      </c>
      <c r="AN585" s="98">
        <f t="shared" si="350"/>
        <v>2841.2243518518544</v>
      </c>
      <c r="AO585" s="98">
        <f t="shared" si="332"/>
        <v>0.78922898662551511</v>
      </c>
      <c r="AP585" s="27">
        <f t="shared" si="333"/>
        <v>0</v>
      </c>
      <c r="AQ585" s="27">
        <f t="shared" si="334"/>
        <v>0</v>
      </c>
      <c r="AR585" s="27">
        <f t="shared" si="335"/>
        <v>0</v>
      </c>
      <c r="AS585" s="27">
        <f t="shared" si="336"/>
        <v>0</v>
      </c>
      <c r="AT585" s="27">
        <f t="shared" si="313"/>
        <v>0</v>
      </c>
      <c r="AU585" s="27">
        <f t="shared" si="313"/>
        <v>0</v>
      </c>
      <c r="AV585" s="27">
        <f t="shared" si="337"/>
        <v>0</v>
      </c>
      <c r="AW585" s="27">
        <f t="shared" si="338"/>
        <v>0</v>
      </c>
      <c r="AX585" s="27">
        <f t="shared" si="339"/>
        <v>0</v>
      </c>
      <c r="AY585" s="27">
        <f>AN585-AW585</f>
        <v>2841.2243518518544</v>
      </c>
      <c r="AZ585" s="110">
        <f t="shared" si="340"/>
        <v>0.78922898662551511</v>
      </c>
      <c r="BB585" s="65">
        <v>0</v>
      </c>
      <c r="BC585" s="83">
        <f t="shared" si="341"/>
        <v>0</v>
      </c>
      <c r="BD585" s="83">
        <f t="shared" si="342"/>
        <v>0</v>
      </c>
      <c r="BE585" s="83">
        <f t="shared" si="343"/>
        <v>0</v>
      </c>
      <c r="BF585" s="83">
        <f t="shared" si="344"/>
        <v>0</v>
      </c>
      <c r="BG585" s="83">
        <f t="shared" si="345"/>
        <v>0</v>
      </c>
    </row>
    <row r="586" spans="2:59">
      <c r="B586" s="9" t="s">
        <v>32</v>
      </c>
      <c r="C586" s="9">
        <v>575</v>
      </c>
      <c r="D586" s="9">
        <v>575</v>
      </c>
      <c r="E586" s="18">
        <v>0</v>
      </c>
      <c r="F586" s="66">
        <f t="shared" si="314"/>
        <v>0</v>
      </c>
      <c r="G586" s="17">
        <f t="shared" si="346"/>
        <v>0</v>
      </c>
      <c r="H586" s="17">
        <f t="shared" si="315"/>
        <v>288</v>
      </c>
      <c r="I586" s="28">
        <f>'Ducati Panigale 1199 data'!$C$8*G586</f>
        <v>0</v>
      </c>
      <c r="J586" s="28">
        <f>'Ducati Panigale 1199 data'!$C$8*'Ducati Panigale 1199 data'!$C$15*'Ducati Panigale 1199 data'!$C$10</f>
        <v>54.543600000000005</v>
      </c>
      <c r="K586" s="28">
        <f>(0.5*'Ducati Panigale 1199 data'!$C$12)*'Ducati Panigale 1199 data'!$C$14*'Ducati Panigale 1199 data'!$C$11*F586^2</f>
        <v>0</v>
      </c>
      <c r="L586" s="28">
        <f t="shared" si="316"/>
        <v>54.543600000000005</v>
      </c>
      <c r="M586" s="28">
        <f t="shared" si="312"/>
        <v>0</v>
      </c>
      <c r="N586" s="17">
        <f t="shared" si="317"/>
        <v>0</v>
      </c>
      <c r="O586" s="105">
        <f t="shared" si="318"/>
        <v>0</v>
      </c>
      <c r="P586" s="105">
        <f t="shared" si="319"/>
        <v>0</v>
      </c>
      <c r="Q586" s="105">
        <f t="shared" si="347"/>
        <v>92.468607635385382</v>
      </c>
      <c r="R586" s="27">
        <f t="shared" si="320"/>
        <v>2.5685724343162606E-2</v>
      </c>
      <c r="S586" s="98">
        <f t="shared" si="321"/>
        <v>0</v>
      </c>
      <c r="T586" s="17">
        <f t="shared" si="348"/>
        <v>301.20801880420692</v>
      </c>
      <c r="U586" s="17">
        <f t="shared" si="322"/>
        <v>8.3668894112279693E-2</v>
      </c>
      <c r="V586" s="17">
        <f t="shared" si="323"/>
        <v>87.845177253616114</v>
      </c>
      <c r="W586" s="17">
        <f t="shared" si="324"/>
        <v>84.331370163471462</v>
      </c>
      <c r="X586" s="17">
        <f t="shared" si="324"/>
        <v>80.958115356932595</v>
      </c>
      <c r="Y586" s="17">
        <f t="shared" si="325"/>
        <v>80.148534203363269</v>
      </c>
      <c r="Z586" s="17">
        <f>Y586/3600</f>
        <v>2.2263481723156463E-2</v>
      </c>
      <c r="AA586" s="17">
        <f>0.96*Y586</f>
        <v>76.942592835228737</v>
      </c>
      <c r="AB586" s="17">
        <f t="shared" si="326"/>
        <v>73.864889121819587</v>
      </c>
      <c r="AC586" s="17">
        <f t="shared" si="327"/>
        <v>70.171644665728607</v>
      </c>
      <c r="AD586" s="17">
        <f t="shared" si="328"/>
        <v>70.171644665728607</v>
      </c>
      <c r="AE586" s="17">
        <f t="shared" si="349"/>
        <v>1.9492123518257947E-2</v>
      </c>
      <c r="AF586" s="17">
        <f>T586-AD586</f>
        <v>231.03637413847832</v>
      </c>
      <c r="AG586" s="17">
        <f t="shared" si="329"/>
        <v>6.4176770594021756E-2</v>
      </c>
      <c r="AH586" s="28">
        <f>0.5*'Ducati Panigale 1199 data'!$C$8*'WLTP class 3 v5'!F586^2</f>
        <v>0</v>
      </c>
      <c r="AI586" s="17">
        <f t="shared" si="330"/>
        <v>0</v>
      </c>
      <c r="AJ586" s="17" t="str">
        <f>IF(N586&lt;0, AI586, "0")</f>
        <v>0</v>
      </c>
      <c r="AK586" s="98">
        <f>AK585+AJ586</f>
        <v>985.40392669753101</v>
      </c>
      <c r="AL586" s="105">
        <f t="shared" si="331"/>
        <v>0.2737233129715364</v>
      </c>
      <c r="AM586" s="98">
        <f>IF(N586 &gt; 0, AI586, )</f>
        <v>0</v>
      </c>
      <c r="AN586" s="98">
        <f t="shared" si="350"/>
        <v>2841.2243518518544</v>
      </c>
      <c r="AO586" s="98">
        <f t="shared" si="332"/>
        <v>0.78922898662551511</v>
      </c>
      <c r="AP586" s="27">
        <f t="shared" si="333"/>
        <v>0</v>
      </c>
      <c r="AQ586" s="27">
        <f t="shared" si="334"/>
        <v>0</v>
      </c>
      <c r="AR586" s="27">
        <f t="shared" si="335"/>
        <v>0</v>
      </c>
      <c r="AS586" s="27">
        <f t="shared" si="336"/>
        <v>0</v>
      </c>
      <c r="AT586" s="27">
        <f t="shared" si="313"/>
        <v>0</v>
      </c>
      <c r="AU586" s="27">
        <f t="shared" si="313"/>
        <v>0</v>
      </c>
      <c r="AV586" s="27">
        <f t="shared" si="337"/>
        <v>0</v>
      </c>
      <c r="AW586" s="27">
        <f t="shared" si="338"/>
        <v>0</v>
      </c>
      <c r="AX586" s="27">
        <f t="shared" si="339"/>
        <v>0</v>
      </c>
      <c r="AY586" s="27">
        <f>AN586-AW586</f>
        <v>2841.2243518518544</v>
      </c>
      <c r="AZ586" s="110">
        <f t="shared" si="340"/>
        <v>0.78922898662551511</v>
      </c>
      <c r="BB586" s="65">
        <v>0</v>
      </c>
      <c r="BC586" s="83">
        <f t="shared" si="341"/>
        <v>0</v>
      </c>
      <c r="BD586" s="83">
        <f t="shared" si="342"/>
        <v>0</v>
      </c>
      <c r="BE586" s="83">
        <f t="shared" si="343"/>
        <v>0</v>
      </c>
      <c r="BF586" s="83">
        <f t="shared" si="344"/>
        <v>0</v>
      </c>
      <c r="BG586" s="83">
        <f t="shared" si="345"/>
        <v>0</v>
      </c>
    </row>
    <row r="587" spans="2:59">
      <c r="B587" s="9" t="s">
        <v>32</v>
      </c>
      <c r="C587" s="9">
        <v>576</v>
      </c>
      <c r="D587" s="9">
        <v>576</v>
      </c>
      <c r="E587" s="18">
        <v>0</v>
      </c>
      <c r="F587" s="66">
        <f t="shared" si="314"/>
        <v>0</v>
      </c>
      <c r="G587" s="17">
        <f t="shared" si="346"/>
        <v>0</v>
      </c>
      <c r="H587" s="17">
        <f t="shared" si="315"/>
        <v>288.5</v>
      </c>
      <c r="I587" s="28">
        <f>'Ducati Panigale 1199 data'!$C$8*G587</f>
        <v>0</v>
      </c>
      <c r="J587" s="28">
        <f>'Ducati Panigale 1199 data'!$C$8*'Ducati Panigale 1199 data'!$C$15*'Ducati Panigale 1199 data'!$C$10</f>
        <v>54.543600000000005</v>
      </c>
      <c r="K587" s="28">
        <f>(0.5*'Ducati Panigale 1199 data'!$C$12)*'Ducati Panigale 1199 data'!$C$14*'Ducati Panigale 1199 data'!$C$11*F587^2</f>
        <v>0</v>
      </c>
      <c r="L587" s="28">
        <f t="shared" si="316"/>
        <v>54.543600000000005</v>
      </c>
      <c r="M587" s="28">
        <f t="shared" ref="M587:M650" si="351">L587*F587</f>
        <v>0</v>
      </c>
      <c r="N587" s="17">
        <f t="shared" si="317"/>
        <v>0</v>
      </c>
      <c r="O587" s="105">
        <f t="shared" si="318"/>
        <v>0</v>
      </c>
      <c r="P587" s="105">
        <f t="shared" si="319"/>
        <v>0</v>
      </c>
      <c r="Q587" s="105">
        <f t="shared" si="347"/>
        <v>92.468607635385382</v>
      </c>
      <c r="R587" s="27">
        <f t="shared" si="320"/>
        <v>2.5685724343162606E-2</v>
      </c>
      <c r="S587" s="98">
        <f t="shared" si="321"/>
        <v>0</v>
      </c>
      <c r="T587" s="17">
        <f t="shared" si="348"/>
        <v>301.20801880420692</v>
      </c>
      <c r="U587" s="17">
        <f t="shared" si="322"/>
        <v>8.3668894112279693E-2</v>
      </c>
      <c r="V587" s="17">
        <f t="shared" si="323"/>
        <v>87.845177253616114</v>
      </c>
      <c r="W587" s="17">
        <f t="shared" si="324"/>
        <v>84.331370163471462</v>
      </c>
      <c r="X587" s="17">
        <f t="shared" si="324"/>
        <v>80.958115356932595</v>
      </c>
      <c r="Y587" s="17">
        <f t="shared" si="325"/>
        <v>80.148534203363269</v>
      </c>
      <c r="Z587" s="17">
        <f>Y587/3600</f>
        <v>2.2263481723156463E-2</v>
      </c>
      <c r="AA587" s="17">
        <f>0.96*Y587</f>
        <v>76.942592835228737</v>
      </c>
      <c r="AB587" s="17">
        <f t="shared" si="326"/>
        <v>73.864889121819587</v>
      </c>
      <c r="AC587" s="17">
        <f t="shared" si="327"/>
        <v>70.171644665728607</v>
      </c>
      <c r="AD587" s="17">
        <f t="shared" si="328"/>
        <v>70.171644665728607</v>
      </c>
      <c r="AE587" s="17">
        <f t="shared" si="349"/>
        <v>1.9492123518257947E-2</v>
      </c>
      <c r="AF587" s="17">
        <f>T587-AD587</f>
        <v>231.03637413847832</v>
      </c>
      <c r="AG587" s="17">
        <f t="shared" si="329"/>
        <v>6.4176770594021756E-2</v>
      </c>
      <c r="AH587" s="28">
        <f>0.5*'Ducati Panigale 1199 data'!$C$8*'WLTP class 3 v5'!F587^2</f>
        <v>0</v>
      </c>
      <c r="AI587" s="17">
        <f t="shared" si="330"/>
        <v>0</v>
      </c>
      <c r="AJ587" s="17" t="str">
        <f>IF(N587&lt;0, AI587, "0")</f>
        <v>0</v>
      </c>
      <c r="AK587" s="98">
        <f>AK586+AJ587</f>
        <v>985.40392669753101</v>
      </c>
      <c r="AL587" s="105">
        <f t="shared" si="331"/>
        <v>0.2737233129715364</v>
      </c>
      <c r="AM587" s="98">
        <f>IF(N587 &gt; 0, AI587, )</f>
        <v>0</v>
      </c>
      <c r="AN587" s="98">
        <f t="shared" si="350"/>
        <v>2841.2243518518544</v>
      </c>
      <c r="AO587" s="98">
        <f t="shared" si="332"/>
        <v>0.78922898662551511</v>
      </c>
      <c r="AP587" s="27">
        <f t="shared" si="333"/>
        <v>0</v>
      </c>
      <c r="AQ587" s="27">
        <f t="shared" si="334"/>
        <v>0</v>
      </c>
      <c r="AR587" s="27">
        <f t="shared" si="335"/>
        <v>0</v>
      </c>
      <c r="AS587" s="27">
        <f t="shared" si="336"/>
        <v>0</v>
      </c>
      <c r="AT587" s="27">
        <f t="shared" ref="AT587:AU650" si="352">0.96*AS587</f>
        <v>0</v>
      </c>
      <c r="AU587" s="27">
        <f t="shared" si="352"/>
        <v>0</v>
      </c>
      <c r="AV587" s="27">
        <f t="shared" si="337"/>
        <v>0</v>
      </c>
      <c r="AW587" s="27">
        <f t="shared" si="338"/>
        <v>0</v>
      </c>
      <c r="AX587" s="27">
        <f t="shared" si="339"/>
        <v>0</v>
      </c>
      <c r="AY587" s="27">
        <f>AN587-AW587</f>
        <v>2841.2243518518544</v>
      </c>
      <c r="AZ587" s="110">
        <f t="shared" si="340"/>
        <v>0.78922898662551511</v>
      </c>
      <c r="BB587" s="65">
        <v>0</v>
      </c>
      <c r="BC587" s="83">
        <f t="shared" si="341"/>
        <v>0</v>
      </c>
      <c r="BD587" s="83">
        <f t="shared" si="342"/>
        <v>0</v>
      </c>
      <c r="BE587" s="83">
        <f t="shared" si="343"/>
        <v>0</v>
      </c>
      <c r="BF587" s="83">
        <f t="shared" si="344"/>
        <v>0</v>
      </c>
      <c r="BG587" s="83">
        <f t="shared" si="345"/>
        <v>0</v>
      </c>
    </row>
    <row r="588" spans="2:59">
      <c r="B588" s="9" t="s">
        <v>32</v>
      </c>
      <c r="C588" s="9">
        <v>577</v>
      </c>
      <c r="D588" s="9">
        <v>577</v>
      </c>
      <c r="E588" s="18">
        <v>0</v>
      </c>
      <c r="F588" s="66">
        <f t="shared" ref="F588:F651" si="353">(E588*1000)/3600</f>
        <v>0</v>
      </c>
      <c r="G588" s="17">
        <f t="shared" si="346"/>
        <v>0</v>
      </c>
      <c r="H588" s="17">
        <f t="shared" ref="H588:H651" si="354">($D589-0)/2</f>
        <v>289</v>
      </c>
      <c r="I588" s="28">
        <f>'Ducati Panigale 1199 data'!$C$8*G588</f>
        <v>0</v>
      </c>
      <c r="J588" s="28">
        <f>'Ducati Panigale 1199 data'!$C$8*'Ducati Panigale 1199 data'!$C$15*'Ducati Panigale 1199 data'!$C$10</f>
        <v>54.543600000000005</v>
      </c>
      <c r="K588" s="28">
        <f>(0.5*'Ducati Panigale 1199 data'!$C$12)*'Ducati Panigale 1199 data'!$C$14*'Ducati Panigale 1199 data'!$C$11*F588^2</f>
        <v>0</v>
      </c>
      <c r="L588" s="28">
        <f t="shared" ref="L588:L651" si="355">I588+J588+K588</f>
        <v>54.543600000000005</v>
      </c>
      <c r="M588" s="28">
        <f t="shared" si="351"/>
        <v>0</v>
      </c>
      <c r="N588" s="17">
        <f t="shared" ref="N588:N651" si="356">M588/1000</f>
        <v>0</v>
      </c>
      <c r="O588" s="105">
        <f t="shared" ref="O588:O651" si="357">IF(N588&lt;0,N588,)</f>
        <v>0</v>
      </c>
      <c r="P588" s="105">
        <f t="shared" ref="P588:P651" si="358">-O588</f>
        <v>0</v>
      </c>
      <c r="Q588" s="105">
        <f t="shared" si="347"/>
        <v>92.468607635385382</v>
      </c>
      <c r="R588" s="27">
        <f t="shared" ref="R588:R651" si="359">Q588/3600</f>
        <v>2.5685724343162606E-2</v>
      </c>
      <c r="S588" s="98">
        <f t="shared" ref="S588:S651" si="360">IF(N588&gt;0,N588,)</f>
        <v>0</v>
      </c>
      <c r="T588" s="17">
        <f t="shared" si="348"/>
        <v>301.20801880420692</v>
      </c>
      <c r="U588" s="17">
        <f t="shared" ref="U588:U651" si="361">T588/3600</f>
        <v>8.3668894112279693E-2</v>
      </c>
      <c r="V588" s="17">
        <f t="shared" ref="V588:V651" si="362">0.95*Q588</f>
        <v>87.845177253616114</v>
      </c>
      <c r="W588" s="17">
        <f t="shared" ref="W588:X651" si="363">0.96*V588</f>
        <v>84.331370163471462</v>
      </c>
      <c r="X588" s="17">
        <f t="shared" si="363"/>
        <v>80.958115356932595</v>
      </c>
      <c r="Y588" s="17">
        <f t="shared" ref="Y588:Y651" si="364">0.99*X588</f>
        <v>80.148534203363269</v>
      </c>
      <c r="Z588" s="17">
        <f>Y588/3600</f>
        <v>2.2263481723156463E-2</v>
      </c>
      <c r="AA588" s="17">
        <f>0.96*Y588</f>
        <v>76.942592835228737</v>
      </c>
      <c r="AB588" s="17">
        <f t="shared" ref="AB588:AB651" si="365">0.96*AA588</f>
        <v>73.864889121819587</v>
      </c>
      <c r="AC588" s="17">
        <f t="shared" ref="AC588:AC651" si="366">0.95*AB588</f>
        <v>70.171644665728607</v>
      </c>
      <c r="AD588" s="17">
        <f t="shared" ref="AD588:AD651" si="367">AC588</f>
        <v>70.171644665728607</v>
      </c>
      <c r="AE588" s="17">
        <f t="shared" si="349"/>
        <v>1.9492123518257947E-2</v>
      </c>
      <c r="AF588" s="17">
        <f>T588-AD588</f>
        <v>231.03637413847832</v>
      </c>
      <c r="AG588" s="17">
        <f t="shared" ref="AG588:AG651" si="368">AF588/3600</f>
        <v>6.4176770594021756E-2</v>
      </c>
      <c r="AH588" s="28">
        <f>0.5*'Ducati Panigale 1199 data'!$C$8*'WLTP class 3 v5'!F588^2</f>
        <v>0</v>
      </c>
      <c r="AI588" s="17">
        <f t="shared" ref="AI588:AI651" si="369">AH588/1000</f>
        <v>0</v>
      </c>
      <c r="AJ588" s="17" t="str">
        <f>IF(N588&lt;0, AI588, "0")</f>
        <v>0</v>
      </c>
      <c r="AK588" s="98">
        <f>AK587+AJ588</f>
        <v>985.40392669753101</v>
      </c>
      <c r="AL588" s="105">
        <f t="shared" ref="AL588:AL651" si="370">AK588/3600</f>
        <v>0.2737233129715364</v>
      </c>
      <c r="AM588" s="98">
        <f>IF(N588 &gt; 0, AI588, )</f>
        <v>0</v>
      </c>
      <c r="AN588" s="98">
        <f t="shared" si="350"/>
        <v>2841.2243518518544</v>
      </c>
      <c r="AO588" s="98">
        <f t="shared" ref="AO588:AO651" si="371">AN588/3600</f>
        <v>0.78922898662551511</v>
      </c>
      <c r="AP588" s="27">
        <f t="shared" ref="AP588:AP651" si="372">0.95*AJ588</f>
        <v>0</v>
      </c>
      <c r="AQ588" s="27">
        <f t="shared" ref="AQ588:AQ651" si="373">0.96*AP588</f>
        <v>0</v>
      </c>
      <c r="AR588" s="27">
        <f t="shared" ref="AR588:AR651" si="374">0.96*AQ588</f>
        <v>0</v>
      </c>
      <c r="AS588" s="27">
        <f t="shared" ref="AS588:AS651" si="375">0.99*AR588</f>
        <v>0</v>
      </c>
      <c r="AT588" s="27">
        <f t="shared" si="352"/>
        <v>0</v>
      </c>
      <c r="AU588" s="27">
        <f t="shared" si="352"/>
        <v>0</v>
      </c>
      <c r="AV588" s="27">
        <f t="shared" ref="AV588:AV651" si="376">0.95*AU588</f>
        <v>0</v>
      </c>
      <c r="AW588" s="27">
        <f t="shared" ref="AW588:AW651" si="377">AV588</f>
        <v>0</v>
      </c>
      <c r="AX588" s="27">
        <f t="shared" ref="AX588:AX651" si="378">AW588/3600</f>
        <v>0</v>
      </c>
      <c r="AY588" s="27">
        <f>AN588-AW588</f>
        <v>2841.2243518518544</v>
      </c>
      <c r="AZ588" s="110">
        <f t="shared" ref="AZ588:AZ651" si="379">AY588/3600</f>
        <v>0.78922898662551511</v>
      </c>
      <c r="BB588" s="65">
        <v>0</v>
      </c>
      <c r="BC588" s="83">
        <f t="shared" ref="BC588:BC651" si="380">0.9*BB588</f>
        <v>0</v>
      </c>
      <c r="BD588" s="83">
        <f t="shared" ref="BD588:BD651" si="381">0.95*BC588</f>
        <v>0</v>
      </c>
      <c r="BE588" s="83">
        <f t="shared" ref="BE588:BE651" si="382">0.96*BD588</f>
        <v>0</v>
      </c>
      <c r="BF588" s="83">
        <f t="shared" ref="BF588:BF651" si="383">0.94*BE588</f>
        <v>0</v>
      </c>
      <c r="BG588" s="83">
        <f t="shared" ref="BG588:BG651" si="384">BF588</f>
        <v>0</v>
      </c>
    </row>
    <row r="589" spans="2:59">
      <c r="B589" s="9" t="s">
        <v>32</v>
      </c>
      <c r="C589" s="9">
        <v>578</v>
      </c>
      <c r="D589" s="9">
        <v>578</v>
      </c>
      <c r="E589" s="18">
        <v>0</v>
      </c>
      <c r="F589" s="66">
        <f t="shared" si="353"/>
        <v>0</v>
      </c>
      <c r="G589" s="17">
        <f t="shared" ref="G589:G652" si="385">($E590-$E588)/2/3.6</f>
        <v>0</v>
      </c>
      <c r="H589" s="17">
        <f t="shared" si="354"/>
        <v>289.5</v>
      </c>
      <c r="I589" s="28">
        <f>'Ducati Panigale 1199 data'!$C$8*G589</f>
        <v>0</v>
      </c>
      <c r="J589" s="28">
        <f>'Ducati Panigale 1199 data'!$C$8*'Ducati Panigale 1199 data'!$C$15*'Ducati Panigale 1199 data'!$C$10</f>
        <v>54.543600000000005</v>
      </c>
      <c r="K589" s="28">
        <f>(0.5*'Ducati Panigale 1199 data'!$C$12)*'Ducati Panigale 1199 data'!$C$14*'Ducati Panigale 1199 data'!$C$11*F589^2</f>
        <v>0</v>
      </c>
      <c r="L589" s="28">
        <f t="shared" si="355"/>
        <v>54.543600000000005</v>
      </c>
      <c r="M589" s="28">
        <f t="shared" si="351"/>
        <v>0</v>
      </c>
      <c r="N589" s="17">
        <f t="shared" si="356"/>
        <v>0</v>
      </c>
      <c r="O589" s="105">
        <f t="shared" si="357"/>
        <v>0</v>
      </c>
      <c r="P589" s="105">
        <f t="shared" si="358"/>
        <v>0</v>
      </c>
      <c r="Q589" s="105">
        <f t="shared" ref="Q589:Q652" si="386">P589+Q588</f>
        <v>92.468607635385382</v>
      </c>
      <c r="R589" s="27">
        <f t="shared" si="359"/>
        <v>2.5685724343162606E-2</v>
      </c>
      <c r="S589" s="98">
        <f t="shared" si="360"/>
        <v>0</v>
      </c>
      <c r="T589" s="17">
        <f t="shared" ref="T589:T652" si="387">S589+T588</f>
        <v>301.20801880420692</v>
      </c>
      <c r="U589" s="17">
        <f t="shared" si="361"/>
        <v>8.3668894112279693E-2</v>
      </c>
      <c r="V589" s="17">
        <f t="shared" si="362"/>
        <v>87.845177253616114</v>
      </c>
      <c r="W589" s="17">
        <f t="shared" si="363"/>
        <v>84.331370163471462</v>
      </c>
      <c r="X589" s="17">
        <f t="shared" si="363"/>
        <v>80.958115356932595</v>
      </c>
      <c r="Y589" s="17">
        <f t="shared" si="364"/>
        <v>80.148534203363269</v>
      </c>
      <c r="Z589" s="17">
        <f>Y589/3600</f>
        <v>2.2263481723156463E-2</v>
      </c>
      <c r="AA589" s="17">
        <f>0.96*Y589</f>
        <v>76.942592835228737</v>
      </c>
      <c r="AB589" s="17">
        <f t="shared" si="365"/>
        <v>73.864889121819587</v>
      </c>
      <c r="AC589" s="17">
        <f t="shared" si="366"/>
        <v>70.171644665728607</v>
      </c>
      <c r="AD589" s="17">
        <f t="shared" si="367"/>
        <v>70.171644665728607</v>
      </c>
      <c r="AE589" s="17">
        <f t="shared" ref="AE589:AE652" si="388">AD589/3600</f>
        <v>1.9492123518257947E-2</v>
      </c>
      <c r="AF589" s="17">
        <f>T589-AD589</f>
        <v>231.03637413847832</v>
      </c>
      <c r="AG589" s="17">
        <f t="shared" si="368"/>
        <v>6.4176770594021756E-2</v>
      </c>
      <c r="AH589" s="28">
        <f>0.5*'Ducati Panigale 1199 data'!$C$8*'WLTP class 3 v5'!F589^2</f>
        <v>0</v>
      </c>
      <c r="AI589" s="17">
        <f t="shared" si="369"/>
        <v>0</v>
      </c>
      <c r="AJ589" s="17" t="str">
        <f>IF(N589&lt;0, AI589, "0")</f>
        <v>0</v>
      </c>
      <c r="AK589" s="98">
        <f>AK588+AJ589</f>
        <v>985.40392669753101</v>
      </c>
      <c r="AL589" s="105">
        <f t="shared" si="370"/>
        <v>0.2737233129715364</v>
      </c>
      <c r="AM589" s="98">
        <f>IF(N589 &gt; 0, AI589, )</f>
        <v>0</v>
      </c>
      <c r="AN589" s="98">
        <f t="shared" ref="AN589:AN652" si="389">AM589+AN588</f>
        <v>2841.2243518518544</v>
      </c>
      <c r="AO589" s="98">
        <f t="shared" si="371"/>
        <v>0.78922898662551511</v>
      </c>
      <c r="AP589" s="27">
        <f t="shared" si="372"/>
        <v>0</v>
      </c>
      <c r="AQ589" s="27">
        <f t="shared" si="373"/>
        <v>0</v>
      </c>
      <c r="AR589" s="27">
        <f t="shared" si="374"/>
        <v>0</v>
      </c>
      <c r="AS589" s="27">
        <f t="shared" si="375"/>
        <v>0</v>
      </c>
      <c r="AT589" s="27">
        <f t="shared" si="352"/>
        <v>0</v>
      </c>
      <c r="AU589" s="27">
        <f t="shared" si="352"/>
        <v>0</v>
      </c>
      <c r="AV589" s="27">
        <f t="shared" si="376"/>
        <v>0</v>
      </c>
      <c r="AW589" s="27">
        <f t="shared" si="377"/>
        <v>0</v>
      </c>
      <c r="AX589" s="27">
        <f t="shared" si="378"/>
        <v>0</v>
      </c>
      <c r="AY589" s="27">
        <f>AN589-AW589</f>
        <v>2841.2243518518544</v>
      </c>
      <c r="AZ589" s="110">
        <f t="shared" si="379"/>
        <v>0.78922898662551511</v>
      </c>
      <c r="BB589" s="65">
        <v>0</v>
      </c>
      <c r="BC589" s="83">
        <f t="shared" si="380"/>
        <v>0</v>
      </c>
      <c r="BD589" s="83">
        <f t="shared" si="381"/>
        <v>0</v>
      </c>
      <c r="BE589" s="83">
        <f t="shared" si="382"/>
        <v>0</v>
      </c>
      <c r="BF589" s="83">
        <f t="shared" si="383"/>
        <v>0</v>
      </c>
      <c r="BG589" s="83">
        <f t="shared" si="384"/>
        <v>0</v>
      </c>
    </row>
    <row r="590" spans="2:59">
      <c r="B590" s="9" t="s">
        <v>32</v>
      </c>
      <c r="C590" s="9">
        <v>579</v>
      </c>
      <c r="D590" s="9">
        <v>579</v>
      </c>
      <c r="E590" s="18">
        <v>0</v>
      </c>
      <c r="F590" s="66">
        <f t="shared" si="353"/>
        <v>0</v>
      </c>
      <c r="G590" s="17">
        <f t="shared" si="385"/>
        <v>0</v>
      </c>
      <c r="H590" s="17">
        <f t="shared" si="354"/>
        <v>290</v>
      </c>
      <c r="I590" s="28">
        <f>'Ducati Panigale 1199 data'!$C$8*G590</f>
        <v>0</v>
      </c>
      <c r="J590" s="28">
        <f>'Ducati Panigale 1199 data'!$C$8*'Ducati Panigale 1199 data'!$C$15*'Ducati Panigale 1199 data'!$C$10</f>
        <v>54.543600000000005</v>
      </c>
      <c r="K590" s="28">
        <f>(0.5*'Ducati Panigale 1199 data'!$C$12)*'Ducati Panigale 1199 data'!$C$14*'Ducati Panigale 1199 data'!$C$11*F590^2</f>
        <v>0</v>
      </c>
      <c r="L590" s="28">
        <f t="shared" si="355"/>
        <v>54.543600000000005</v>
      </c>
      <c r="M590" s="28">
        <f t="shared" si="351"/>
        <v>0</v>
      </c>
      <c r="N590" s="17">
        <f t="shared" si="356"/>
        <v>0</v>
      </c>
      <c r="O590" s="105">
        <f t="shared" si="357"/>
        <v>0</v>
      </c>
      <c r="P590" s="105">
        <f t="shared" si="358"/>
        <v>0</v>
      </c>
      <c r="Q590" s="105">
        <f t="shared" si="386"/>
        <v>92.468607635385382</v>
      </c>
      <c r="R590" s="27">
        <f t="shared" si="359"/>
        <v>2.5685724343162606E-2</v>
      </c>
      <c r="S590" s="98">
        <f t="shared" si="360"/>
        <v>0</v>
      </c>
      <c r="T590" s="17">
        <f t="shared" si="387"/>
        <v>301.20801880420692</v>
      </c>
      <c r="U590" s="17">
        <f t="shared" si="361"/>
        <v>8.3668894112279693E-2</v>
      </c>
      <c r="V590" s="17">
        <f t="shared" si="362"/>
        <v>87.845177253616114</v>
      </c>
      <c r="W590" s="17">
        <f t="shared" si="363"/>
        <v>84.331370163471462</v>
      </c>
      <c r="X590" s="17">
        <f t="shared" si="363"/>
        <v>80.958115356932595</v>
      </c>
      <c r="Y590" s="17">
        <f t="shared" si="364"/>
        <v>80.148534203363269</v>
      </c>
      <c r="Z590" s="17">
        <f>Y590/3600</f>
        <v>2.2263481723156463E-2</v>
      </c>
      <c r="AA590" s="17">
        <f>0.96*Y590</f>
        <v>76.942592835228737</v>
      </c>
      <c r="AB590" s="17">
        <f t="shared" si="365"/>
        <v>73.864889121819587</v>
      </c>
      <c r="AC590" s="17">
        <f t="shared" si="366"/>
        <v>70.171644665728607</v>
      </c>
      <c r="AD590" s="17">
        <f t="shared" si="367"/>
        <v>70.171644665728607</v>
      </c>
      <c r="AE590" s="17">
        <f t="shared" si="388"/>
        <v>1.9492123518257947E-2</v>
      </c>
      <c r="AF590" s="17">
        <f>T590-AD590</f>
        <v>231.03637413847832</v>
      </c>
      <c r="AG590" s="17">
        <f t="shared" si="368"/>
        <v>6.4176770594021756E-2</v>
      </c>
      <c r="AH590" s="28">
        <f>0.5*'Ducati Panigale 1199 data'!$C$8*'WLTP class 3 v5'!F590^2</f>
        <v>0</v>
      </c>
      <c r="AI590" s="17">
        <f t="shared" si="369"/>
        <v>0</v>
      </c>
      <c r="AJ590" s="17" t="str">
        <f>IF(N590&lt;0, AI590, "0")</f>
        <v>0</v>
      </c>
      <c r="AK590" s="98">
        <f>AK589+AJ590</f>
        <v>985.40392669753101</v>
      </c>
      <c r="AL590" s="105">
        <f t="shared" si="370"/>
        <v>0.2737233129715364</v>
      </c>
      <c r="AM590" s="98">
        <f>IF(N590 &gt; 0, AI590, )</f>
        <v>0</v>
      </c>
      <c r="AN590" s="98">
        <f t="shared" si="389"/>
        <v>2841.2243518518544</v>
      </c>
      <c r="AO590" s="98">
        <f t="shared" si="371"/>
        <v>0.78922898662551511</v>
      </c>
      <c r="AP590" s="27">
        <f t="shared" si="372"/>
        <v>0</v>
      </c>
      <c r="AQ590" s="27">
        <f t="shared" si="373"/>
        <v>0</v>
      </c>
      <c r="AR590" s="27">
        <f t="shared" si="374"/>
        <v>0</v>
      </c>
      <c r="AS590" s="27">
        <f t="shared" si="375"/>
        <v>0</v>
      </c>
      <c r="AT590" s="27">
        <f t="shared" si="352"/>
        <v>0</v>
      </c>
      <c r="AU590" s="27">
        <f t="shared" si="352"/>
        <v>0</v>
      </c>
      <c r="AV590" s="27">
        <f t="shared" si="376"/>
        <v>0</v>
      </c>
      <c r="AW590" s="27">
        <f t="shared" si="377"/>
        <v>0</v>
      </c>
      <c r="AX590" s="27">
        <f t="shared" si="378"/>
        <v>0</v>
      </c>
      <c r="AY590" s="27">
        <f>AN590-AW590</f>
        <v>2841.2243518518544</v>
      </c>
      <c r="AZ590" s="110">
        <f t="shared" si="379"/>
        <v>0.78922898662551511</v>
      </c>
      <c r="BB590" s="65">
        <v>0</v>
      </c>
      <c r="BC590" s="83">
        <f t="shared" si="380"/>
        <v>0</v>
      </c>
      <c r="BD590" s="83">
        <f t="shared" si="381"/>
        <v>0</v>
      </c>
      <c r="BE590" s="83">
        <f t="shared" si="382"/>
        <v>0</v>
      </c>
      <c r="BF590" s="83">
        <f t="shared" si="383"/>
        <v>0</v>
      </c>
      <c r="BG590" s="83">
        <f t="shared" si="384"/>
        <v>0</v>
      </c>
    </row>
    <row r="591" spans="2:59">
      <c r="B591" s="9" t="s">
        <v>32</v>
      </c>
      <c r="C591" s="9">
        <v>580</v>
      </c>
      <c r="D591" s="9">
        <v>580</v>
      </c>
      <c r="E591" s="18">
        <v>0</v>
      </c>
      <c r="F591" s="66">
        <f t="shared" si="353"/>
        <v>0</v>
      </c>
      <c r="G591" s="17">
        <f t="shared" si="385"/>
        <v>0</v>
      </c>
      <c r="H591" s="17">
        <f t="shared" si="354"/>
        <v>290.5</v>
      </c>
      <c r="I591" s="28">
        <f>'Ducati Panigale 1199 data'!$C$8*G591</f>
        <v>0</v>
      </c>
      <c r="J591" s="28">
        <f>'Ducati Panigale 1199 data'!$C$8*'Ducati Panigale 1199 data'!$C$15*'Ducati Panigale 1199 data'!$C$10</f>
        <v>54.543600000000005</v>
      </c>
      <c r="K591" s="28">
        <f>(0.5*'Ducati Panigale 1199 data'!$C$12)*'Ducati Panigale 1199 data'!$C$14*'Ducati Panigale 1199 data'!$C$11*F591^2</f>
        <v>0</v>
      </c>
      <c r="L591" s="28">
        <f t="shared" si="355"/>
        <v>54.543600000000005</v>
      </c>
      <c r="M591" s="28">
        <f t="shared" si="351"/>
        <v>0</v>
      </c>
      <c r="N591" s="17">
        <f t="shared" si="356"/>
        <v>0</v>
      </c>
      <c r="O591" s="105">
        <f t="shared" si="357"/>
        <v>0</v>
      </c>
      <c r="P591" s="105">
        <f t="shared" si="358"/>
        <v>0</v>
      </c>
      <c r="Q591" s="105">
        <f t="shared" si="386"/>
        <v>92.468607635385382</v>
      </c>
      <c r="R591" s="27">
        <f t="shared" si="359"/>
        <v>2.5685724343162606E-2</v>
      </c>
      <c r="S591" s="98">
        <f t="shared" si="360"/>
        <v>0</v>
      </c>
      <c r="T591" s="17">
        <f t="shared" si="387"/>
        <v>301.20801880420692</v>
      </c>
      <c r="U591" s="17">
        <f t="shared" si="361"/>
        <v>8.3668894112279693E-2</v>
      </c>
      <c r="V591" s="17">
        <f t="shared" si="362"/>
        <v>87.845177253616114</v>
      </c>
      <c r="W591" s="17">
        <f t="shared" si="363"/>
        <v>84.331370163471462</v>
      </c>
      <c r="X591" s="17">
        <f t="shared" si="363"/>
        <v>80.958115356932595</v>
      </c>
      <c r="Y591" s="17">
        <f t="shared" si="364"/>
        <v>80.148534203363269</v>
      </c>
      <c r="Z591" s="17">
        <f>Y591/3600</f>
        <v>2.2263481723156463E-2</v>
      </c>
      <c r="AA591" s="17">
        <f>0.96*Y591</f>
        <v>76.942592835228737</v>
      </c>
      <c r="AB591" s="17">
        <f t="shared" si="365"/>
        <v>73.864889121819587</v>
      </c>
      <c r="AC591" s="17">
        <f t="shared" si="366"/>
        <v>70.171644665728607</v>
      </c>
      <c r="AD591" s="17">
        <f t="shared" si="367"/>
        <v>70.171644665728607</v>
      </c>
      <c r="AE591" s="17">
        <f t="shared" si="388"/>
        <v>1.9492123518257947E-2</v>
      </c>
      <c r="AF591" s="17">
        <f>T591-AD591</f>
        <v>231.03637413847832</v>
      </c>
      <c r="AG591" s="17">
        <f t="shared" si="368"/>
        <v>6.4176770594021756E-2</v>
      </c>
      <c r="AH591" s="28">
        <f>0.5*'Ducati Panigale 1199 data'!$C$8*'WLTP class 3 v5'!F591^2</f>
        <v>0</v>
      </c>
      <c r="AI591" s="17">
        <f t="shared" si="369"/>
        <v>0</v>
      </c>
      <c r="AJ591" s="17" t="str">
        <f>IF(N591&lt;0, AI591, "0")</f>
        <v>0</v>
      </c>
      <c r="AK591" s="98">
        <f>AK590+AJ591</f>
        <v>985.40392669753101</v>
      </c>
      <c r="AL591" s="105">
        <f t="shared" si="370"/>
        <v>0.2737233129715364</v>
      </c>
      <c r="AM591" s="98">
        <f>IF(N591 &gt; 0, AI591, )</f>
        <v>0</v>
      </c>
      <c r="AN591" s="98">
        <f t="shared" si="389"/>
        <v>2841.2243518518544</v>
      </c>
      <c r="AO591" s="98">
        <f t="shared" si="371"/>
        <v>0.78922898662551511</v>
      </c>
      <c r="AP591" s="27">
        <f t="shared" si="372"/>
        <v>0</v>
      </c>
      <c r="AQ591" s="27">
        <f t="shared" si="373"/>
        <v>0</v>
      </c>
      <c r="AR591" s="27">
        <f t="shared" si="374"/>
        <v>0</v>
      </c>
      <c r="AS591" s="27">
        <f t="shared" si="375"/>
        <v>0</v>
      </c>
      <c r="AT591" s="27">
        <f t="shared" si="352"/>
        <v>0</v>
      </c>
      <c r="AU591" s="27">
        <f t="shared" si="352"/>
        <v>0</v>
      </c>
      <c r="AV591" s="27">
        <f t="shared" si="376"/>
        <v>0</v>
      </c>
      <c r="AW591" s="27">
        <f t="shared" si="377"/>
        <v>0</v>
      </c>
      <c r="AX591" s="27">
        <f t="shared" si="378"/>
        <v>0</v>
      </c>
      <c r="AY591" s="27">
        <f>AN591-AW591</f>
        <v>2841.2243518518544</v>
      </c>
      <c r="AZ591" s="110">
        <f t="shared" si="379"/>
        <v>0.78922898662551511</v>
      </c>
      <c r="BB591" s="65">
        <v>0</v>
      </c>
      <c r="BC591" s="83">
        <f t="shared" si="380"/>
        <v>0</v>
      </c>
      <c r="BD591" s="83">
        <f t="shared" si="381"/>
        <v>0</v>
      </c>
      <c r="BE591" s="83">
        <f t="shared" si="382"/>
        <v>0</v>
      </c>
      <c r="BF591" s="83">
        <f t="shared" si="383"/>
        <v>0</v>
      </c>
      <c r="BG591" s="83">
        <f t="shared" si="384"/>
        <v>0</v>
      </c>
    </row>
    <row r="592" spans="2:59">
      <c r="B592" s="9" t="s">
        <v>32</v>
      </c>
      <c r="C592" s="9">
        <v>581</v>
      </c>
      <c r="D592" s="9">
        <v>581</v>
      </c>
      <c r="E592" s="18">
        <v>0</v>
      </c>
      <c r="F592" s="66">
        <f t="shared" si="353"/>
        <v>0</v>
      </c>
      <c r="G592" s="17">
        <f t="shared" si="385"/>
        <v>0</v>
      </c>
      <c r="H592" s="17">
        <f t="shared" si="354"/>
        <v>291</v>
      </c>
      <c r="I592" s="28">
        <f>'Ducati Panigale 1199 data'!$C$8*G592</f>
        <v>0</v>
      </c>
      <c r="J592" s="28">
        <f>'Ducati Panigale 1199 data'!$C$8*'Ducati Panigale 1199 data'!$C$15*'Ducati Panigale 1199 data'!$C$10</f>
        <v>54.543600000000005</v>
      </c>
      <c r="K592" s="28">
        <f>(0.5*'Ducati Panigale 1199 data'!$C$12)*'Ducati Panigale 1199 data'!$C$14*'Ducati Panigale 1199 data'!$C$11*F592^2</f>
        <v>0</v>
      </c>
      <c r="L592" s="28">
        <f t="shared" si="355"/>
        <v>54.543600000000005</v>
      </c>
      <c r="M592" s="28">
        <f t="shared" si="351"/>
        <v>0</v>
      </c>
      <c r="N592" s="17">
        <f t="shared" si="356"/>
        <v>0</v>
      </c>
      <c r="O592" s="105">
        <f t="shared" si="357"/>
        <v>0</v>
      </c>
      <c r="P592" s="105">
        <f t="shared" si="358"/>
        <v>0</v>
      </c>
      <c r="Q592" s="105">
        <f t="shared" si="386"/>
        <v>92.468607635385382</v>
      </c>
      <c r="R592" s="27">
        <f t="shared" si="359"/>
        <v>2.5685724343162606E-2</v>
      </c>
      <c r="S592" s="98">
        <f t="shared" si="360"/>
        <v>0</v>
      </c>
      <c r="T592" s="17">
        <f t="shared" si="387"/>
        <v>301.20801880420692</v>
      </c>
      <c r="U592" s="17">
        <f t="shared" si="361"/>
        <v>8.3668894112279693E-2</v>
      </c>
      <c r="V592" s="17">
        <f t="shared" si="362"/>
        <v>87.845177253616114</v>
      </c>
      <c r="W592" s="17">
        <f t="shared" si="363"/>
        <v>84.331370163471462</v>
      </c>
      <c r="X592" s="17">
        <f t="shared" si="363"/>
        <v>80.958115356932595</v>
      </c>
      <c r="Y592" s="17">
        <f t="shared" si="364"/>
        <v>80.148534203363269</v>
      </c>
      <c r="Z592" s="17">
        <f>Y592/3600</f>
        <v>2.2263481723156463E-2</v>
      </c>
      <c r="AA592" s="17">
        <f>0.96*Y592</f>
        <v>76.942592835228737</v>
      </c>
      <c r="AB592" s="17">
        <f t="shared" si="365"/>
        <v>73.864889121819587</v>
      </c>
      <c r="AC592" s="17">
        <f t="shared" si="366"/>
        <v>70.171644665728607</v>
      </c>
      <c r="AD592" s="17">
        <f t="shared" si="367"/>
        <v>70.171644665728607</v>
      </c>
      <c r="AE592" s="17">
        <f t="shared" si="388"/>
        <v>1.9492123518257947E-2</v>
      </c>
      <c r="AF592" s="17">
        <f>T592-AD592</f>
        <v>231.03637413847832</v>
      </c>
      <c r="AG592" s="17">
        <f t="shared" si="368"/>
        <v>6.4176770594021756E-2</v>
      </c>
      <c r="AH592" s="28">
        <f>0.5*'Ducati Panigale 1199 data'!$C$8*'WLTP class 3 v5'!F592^2</f>
        <v>0</v>
      </c>
      <c r="AI592" s="17">
        <f t="shared" si="369"/>
        <v>0</v>
      </c>
      <c r="AJ592" s="17" t="str">
        <f>IF(N592&lt;0, AI592, "0")</f>
        <v>0</v>
      </c>
      <c r="AK592" s="98">
        <f>AK591+AJ592</f>
        <v>985.40392669753101</v>
      </c>
      <c r="AL592" s="105">
        <f t="shared" si="370"/>
        <v>0.2737233129715364</v>
      </c>
      <c r="AM592" s="98">
        <f>IF(N592 &gt; 0, AI592, )</f>
        <v>0</v>
      </c>
      <c r="AN592" s="98">
        <f t="shared" si="389"/>
        <v>2841.2243518518544</v>
      </c>
      <c r="AO592" s="98">
        <f t="shared" si="371"/>
        <v>0.78922898662551511</v>
      </c>
      <c r="AP592" s="27">
        <f t="shared" si="372"/>
        <v>0</v>
      </c>
      <c r="AQ592" s="27">
        <f t="shared" si="373"/>
        <v>0</v>
      </c>
      <c r="AR592" s="27">
        <f t="shared" si="374"/>
        <v>0</v>
      </c>
      <c r="AS592" s="27">
        <f t="shared" si="375"/>
        <v>0</v>
      </c>
      <c r="AT592" s="27">
        <f t="shared" si="352"/>
        <v>0</v>
      </c>
      <c r="AU592" s="27">
        <f t="shared" si="352"/>
        <v>0</v>
      </c>
      <c r="AV592" s="27">
        <f t="shared" si="376"/>
        <v>0</v>
      </c>
      <c r="AW592" s="27">
        <f t="shared" si="377"/>
        <v>0</v>
      </c>
      <c r="AX592" s="27">
        <f t="shared" si="378"/>
        <v>0</v>
      </c>
      <c r="AY592" s="27">
        <f>AN592-AW592</f>
        <v>2841.2243518518544</v>
      </c>
      <c r="AZ592" s="110">
        <f t="shared" si="379"/>
        <v>0.78922898662551511</v>
      </c>
      <c r="BB592" s="65">
        <v>0</v>
      </c>
      <c r="BC592" s="83">
        <f t="shared" si="380"/>
        <v>0</v>
      </c>
      <c r="BD592" s="83">
        <f t="shared" si="381"/>
        <v>0</v>
      </c>
      <c r="BE592" s="83">
        <f t="shared" si="382"/>
        <v>0</v>
      </c>
      <c r="BF592" s="83">
        <f t="shared" si="383"/>
        <v>0</v>
      </c>
      <c r="BG592" s="83">
        <f t="shared" si="384"/>
        <v>0</v>
      </c>
    </row>
    <row r="593" spans="2:59">
      <c r="B593" s="9" t="s">
        <v>32</v>
      </c>
      <c r="C593" s="9">
        <v>582</v>
      </c>
      <c r="D593" s="9">
        <v>582</v>
      </c>
      <c r="E593" s="18">
        <v>0</v>
      </c>
      <c r="F593" s="66">
        <f t="shared" si="353"/>
        <v>0</v>
      </c>
      <c r="G593" s="17">
        <f t="shared" si="385"/>
        <v>0</v>
      </c>
      <c r="H593" s="17">
        <f t="shared" si="354"/>
        <v>291.5</v>
      </c>
      <c r="I593" s="28">
        <f>'Ducati Panigale 1199 data'!$C$8*G593</f>
        <v>0</v>
      </c>
      <c r="J593" s="28">
        <f>'Ducati Panigale 1199 data'!$C$8*'Ducati Panigale 1199 data'!$C$15*'Ducati Panigale 1199 data'!$C$10</f>
        <v>54.543600000000005</v>
      </c>
      <c r="K593" s="28">
        <f>(0.5*'Ducati Panigale 1199 data'!$C$12)*'Ducati Panigale 1199 data'!$C$14*'Ducati Panigale 1199 data'!$C$11*F593^2</f>
        <v>0</v>
      </c>
      <c r="L593" s="28">
        <f t="shared" si="355"/>
        <v>54.543600000000005</v>
      </c>
      <c r="M593" s="28">
        <f t="shared" si="351"/>
        <v>0</v>
      </c>
      <c r="N593" s="17">
        <f t="shared" si="356"/>
        <v>0</v>
      </c>
      <c r="O593" s="105">
        <f t="shared" si="357"/>
        <v>0</v>
      </c>
      <c r="P593" s="105">
        <f t="shared" si="358"/>
        <v>0</v>
      </c>
      <c r="Q593" s="105">
        <f t="shared" si="386"/>
        <v>92.468607635385382</v>
      </c>
      <c r="R593" s="27">
        <f t="shared" si="359"/>
        <v>2.5685724343162606E-2</v>
      </c>
      <c r="S593" s="98">
        <f t="shared" si="360"/>
        <v>0</v>
      </c>
      <c r="T593" s="17">
        <f t="shared" si="387"/>
        <v>301.20801880420692</v>
      </c>
      <c r="U593" s="17">
        <f t="shared" si="361"/>
        <v>8.3668894112279693E-2</v>
      </c>
      <c r="V593" s="17">
        <f t="shared" si="362"/>
        <v>87.845177253616114</v>
      </c>
      <c r="W593" s="17">
        <f t="shared" si="363"/>
        <v>84.331370163471462</v>
      </c>
      <c r="X593" s="17">
        <f t="shared" si="363"/>
        <v>80.958115356932595</v>
      </c>
      <c r="Y593" s="17">
        <f t="shared" si="364"/>
        <v>80.148534203363269</v>
      </c>
      <c r="Z593" s="17">
        <f>Y593/3600</f>
        <v>2.2263481723156463E-2</v>
      </c>
      <c r="AA593" s="17">
        <f>0.96*Y593</f>
        <v>76.942592835228737</v>
      </c>
      <c r="AB593" s="17">
        <f t="shared" si="365"/>
        <v>73.864889121819587</v>
      </c>
      <c r="AC593" s="17">
        <f t="shared" si="366"/>
        <v>70.171644665728607</v>
      </c>
      <c r="AD593" s="17">
        <f t="shared" si="367"/>
        <v>70.171644665728607</v>
      </c>
      <c r="AE593" s="17">
        <f t="shared" si="388"/>
        <v>1.9492123518257947E-2</v>
      </c>
      <c r="AF593" s="17">
        <f>T593-AD593</f>
        <v>231.03637413847832</v>
      </c>
      <c r="AG593" s="17">
        <f t="shared" si="368"/>
        <v>6.4176770594021756E-2</v>
      </c>
      <c r="AH593" s="28">
        <f>0.5*'Ducati Panigale 1199 data'!$C$8*'WLTP class 3 v5'!F593^2</f>
        <v>0</v>
      </c>
      <c r="AI593" s="17">
        <f t="shared" si="369"/>
        <v>0</v>
      </c>
      <c r="AJ593" s="17" t="str">
        <f>IF(N593&lt;0, AI593, "0")</f>
        <v>0</v>
      </c>
      <c r="AK593" s="98">
        <f>AK592+AJ593</f>
        <v>985.40392669753101</v>
      </c>
      <c r="AL593" s="105">
        <f t="shared" si="370"/>
        <v>0.2737233129715364</v>
      </c>
      <c r="AM593" s="98">
        <f>IF(N593 &gt; 0, AI593, )</f>
        <v>0</v>
      </c>
      <c r="AN593" s="98">
        <f t="shared" si="389"/>
        <v>2841.2243518518544</v>
      </c>
      <c r="AO593" s="98">
        <f t="shared" si="371"/>
        <v>0.78922898662551511</v>
      </c>
      <c r="AP593" s="27">
        <f t="shared" si="372"/>
        <v>0</v>
      </c>
      <c r="AQ593" s="27">
        <f t="shared" si="373"/>
        <v>0</v>
      </c>
      <c r="AR593" s="27">
        <f t="shared" si="374"/>
        <v>0</v>
      </c>
      <c r="AS593" s="27">
        <f t="shared" si="375"/>
        <v>0</v>
      </c>
      <c r="AT593" s="27">
        <f t="shared" si="352"/>
        <v>0</v>
      </c>
      <c r="AU593" s="27">
        <f t="shared" si="352"/>
        <v>0</v>
      </c>
      <c r="AV593" s="27">
        <f t="shared" si="376"/>
        <v>0</v>
      </c>
      <c r="AW593" s="27">
        <f t="shared" si="377"/>
        <v>0</v>
      </c>
      <c r="AX593" s="27">
        <f t="shared" si="378"/>
        <v>0</v>
      </c>
      <c r="AY593" s="27">
        <f>AN593-AW593</f>
        <v>2841.2243518518544</v>
      </c>
      <c r="AZ593" s="110">
        <f t="shared" si="379"/>
        <v>0.78922898662551511</v>
      </c>
      <c r="BB593" s="65">
        <v>0</v>
      </c>
      <c r="BC593" s="83">
        <f t="shared" si="380"/>
        <v>0</v>
      </c>
      <c r="BD593" s="83">
        <f t="shared" si="381"/>
        <v>0</v>
      </c>
      <c r="BE593" s="83">
        <f t="shared" si="382"/>
        <v>0</v>
      </c>
      <c r="BF593" s="83">
        <f t="shared" si="383"/>
        <v>0</v>
      </c>
      <c r="BG593" s="83">
        <f t="shared" si="384"/>
        <v>0</v>
      </c>
    </row>
    <row r="594" spans="2:59">
      <c r="B594" s="9" t="s">
        <v>32</v>
      </c>
      <c r="C594" s="9">
        <v>583</v>
      </c>
      <c r="D594" s="9">
        <v>583</v>
      </c>
      <c r="E594" s="18">
        <v>0</v>
      </c>
      <c r="F594" s="66">
        <f t="shared" si="353"/>
        <v>0</v>
      </c>
      <c r="G594" s="17">
        <f t="shared" si="385"/>
        <v>0</v>
      </c>
      <c r="H594" s="17">
        <f t="shared" si="354"/>
        <v>292</v>
      </c>
      <c r="I594" s="28">
        <f>'Ducati Panigale 1199 data'!$C$8*G594</f>
        <v>0</v>
      </c>
      <c r="J594" s="28">
        <f>'Ducati Panigale 1199 data'!$C$8*'Ducati Panigale 1199 data'!$C$15*'Ducati Panigale 1199 data'!$C$10</f>
        <v>54.543600000000005</v>
      </c>
      <c r="K594" s="28">
        <f>(0.5*'Ducati Panigale 1199 data'!$C$12)*'Ducati Panigale 1199 data'!$C$14*'Ducati Panigale 1199 data'!$C$11*F594^2</f>
        <v>0</v>
      </c>
      <c r="L594" s="28">
        <f t="shared" si="355"/>
        <v>54.543600000000005</v>
      </c>
      <c r="M594" s="28">
        <f t="shared" si="351"/>
        <v>0</v>
      </c>
      <c r="N594" s="17">
        <f t="shared" si="356"/>
        <v>0</v>
      </c>
      <c r="O594" s="105">
        <f t="shared" si="357"/>
        <v>0</v>
      </c>
      <c r="P594" s="105">
        <f t="shared" si="358"/>
        <v>0</v>
      </c>
      <c r="Q594" s="105">
        <f t="shared" si="386"/>
        <v>92.468607635385382</v>
      </c>
      <c r="R594" s="27">
        <f t="shared" si="359"/>
        <v>2.5685724343162606E-2</v>
      </c>
      <c r="S594" s="98">
        <f t="shared" si="360"/>
        <v>0</v>
      </c>
      <c r="T594" s="17">
        <f t="shared" si="387"/>
        <v>301.20801880420692</v>
      </c>
      <c r="U594" s="17">
        <f t="shared" si="361"/>
        <v>8.3668894112279693E-2</v>
      </c>
      <c r="V594" s="17">
        <f t="shared" si="362"/>
        <v>87.845177253616114</v>
      </c>
      <c r="W594" s="17">
        <f t="shared" si="363"/>
        <v>84.331370163471462</v>
      </c>
      <c r="X594" s="17">
        <f t="shared" si="363"/>
        <v>80.958115356932595</v>
      </c>
      <c r="Y594" s="17">
        <f t="shared" si="364"/>
        <v>80.148534203363269</v>
      </c>
      <c r="Z594" s="17">
        <f>Y594/3600</f>
        <v>2.2263481723156463E-2</v>
      </c>
      <c r="AA594" s="17">
        <f>0.96*Y594</f>
        <v>76.942592835228737</v>
      </c>
      <c r="AB594" s="17">
        <f t="shared" si="365"/>
        <v>73.864889121819587</v>
      </c>
      <c r="AC594" s="17">
        <f t="shared" si="366"/>
        <v>70.171644665728607</v>
      </c>
      <c r="AD594" s="17">
        <f t="shared" si="367"/>
        <v>70.171644665728607</v>
      </c>
      <c r="AE594" s="17">
        <f t="shared" si="388"/>
        <v>1.9492123518257947E-2</v>
      </c>
      <c r="AF594" s="17">
        <f>T594-AD594</f>
        <v>231.03637413847832</v>
      </c>
      <c r="AG594" s="17">
        <f t="shared" si="368"/>
        <v>6.4176770594021756E-2</v>
      </c>
      <c r="AH594" s="28">
        <f>0.5*'Ducati Panigale 1199 data'!$C$8*'WLTP class 3 v5'!F594^2</f>
        <v>0</v>
      </c>
      <c r="AI594" s="17">
        <f t="shared" si="369"/>
        <v>0</v>
      </c>
      <c r="AJ594" s="17" t="str">
        <f>IF(N594&lt;0, AI594, "0")</f>
        <v>0</v>
      </c>
      <c r="AK594" s="98">
        <f>AK593+AJ594</f>
        <v>985.40392669753101</v>
      </c>
      <c r="AL594" s="105">
        <f t="shared" si="370"/>
        <v>0.2737233129715364</v>
      </c>
      <c r="AM594" s="98">
        <f>IF(N594 &gt; 0, AI594, )</f>
        <v>0</v>
      </c>
      <c r="AN594" s="98">
        <f t="shared" si="389"/>
        <v>2841.2243518518544</v>
      </c>
      <c r="AO594" s="98">
        <f t="shared" si="371"/>
        <v>0.78922898662551511</v>
      </c>
      <c r="AP594" s="27">
        <f t="shared" si="372"/>
        <v>0</v>
      </c>
      <c r="AQ594" s="27">
        <f t="shared" si="373"/>
        <v>0</v>
      </c>
      <c r="AR594" s="27">
        <f t="shared" si="374"/>
        <v>0</v>
      </c>
      <c r="AS594" s="27">
        <f t="shared" si="375"/>
        <v>0</v>
      </c>
      <c r="AT594" s="27">
        <f t="shared" si="352"/>
        <v>0</v>
      </c>
      <c r="AU594" s="27">
        <f t="shared" si="352"/>
        <v>0</v>
      </c>
      <c r="AV594" s="27">
        <f t="shared" si="376"/>
        <v>0</v>
      </c>
      <c r="AW594" s="27">
        <f t="shared" si="377"/>
        <v>0</v>
      </c>
      <c r="AX594" s="27">
        <f t="shared" si="378"/>
        <v>0</v>
      </c>
      <c r="AY594" s="27">
        <f>AN594-AW594</f>
        <v>2841.2243518518544</v>
      </c>
      <c r="AZ594" s="110">
        <f t="shared" si="379"/>
        <v>0.78922898662551511</v>
      </c>
      <c r="BB594" s="65">
        <v>0</v>
      </c>
      <c r="BC594" s="83">
        <f t="shared" si="380"/>
        <v>0</v>
      </c>
      <c r="BD594" s="83">
        <f t="shared" si="381"/>
        <v>0</v>
      </c>
      <c r="BE594" s="83">
        <f t="shared" si="382"/>
        <v>0</v>
      </c>
      <c r="BF594" s="83">
        <f t="shared" si="383"/>
        <v>0</v>
      </c>
      <c r="BG594" s="83">
        <f t="shared" si="384"/>
        <v>0</v>
      </c>
    </row>
    <row r="595" spans="2:59">
      <c r="B595" s="9" t="s">
        <v>32</v>
      </c>
      <c r="C595" s="9">
        <v>584</v>
      </c>
      <c r="D595" s="9">
        <v>584</v>
      </c>
      <c r="E595" s="18">
        <v>0</v>
      </c>
      <c r="F595" s="66">
        <f t="shared" si="353"/>
        <v>0</v>
      </c>
      <c r="G595" s="17">
        <f t="shared" si="385"/>
        <v>0</v>
      </c>
      <c r="H595" s="17">
        <f t="shared" si="354"/>
        <v>292.5</v>
      </c>
      <c r="I595" s="28">
        <f>'Ducati Panigale 1199 data'!$C$8*G595</f>
        <v>0</v>
      </c>
      <c r="J595" s="28">
        <f>'Ducati Panigale 1199 data'!$C$8*'Ducati Panigale 1199 data'!$C$15*'Ducati Panigale 1199 data'!$C$10</f>
        <v>54.543600000000005</v>
      </c>
      <c r="K595" s="28">
        <f>(0.5*'Ducati Panigale 1199 data'!$C$12)*'Ducati Panigale 1199 data'!$C$14*'Ducati Panigale 1199 data'!$C$11*F595^2</f>
        <v>0</v>
      </c>
      <c r="L595" s="28">
        <f t="shared" si="355"/>
        <v>54.543600000000005</v>
      </c>
      <c r="M595" s="28">
        <f t="shared" si="351"/>
        <v>0</v>
      </c>
      <c r="N595" s="17">
        <f t="shared" si="356"/>
        <v>0</v>
      </c>
      <c r="O595" s="105">
        <f t="shared" si="357"/>
        <v>0</v>
      </c>
      <c r="P595" s="105">
        <f t="shared" si="358"/>
        <v>0</v>
      </c>
      <c r="Q595" s="105">
        <f t="shared" si="386"/>
        <v>92.468607635385382</v>
      </c>
      <c r="R595" s="27">
        <f t="shared" si="359"/>
        <v>2.5685724343162606E-2</v>
      </c>
      <c r="S595" s="98">
        <f t="shared" si="360"/>
        <v>0</v>
      </c>
      <c r="T595" s="17">
        <f t="shared" si="387"/>
        <v>301.20801880420692</v>
      </c>
      <c r="U595" s="17">
        <f t="shared" si="361"/>
        <v>8.3668894112279693E-2</v>
      </c>
      <c r="V595" s="17">
        <f t="shared" si="362"/>
        <v>87.845177253616114</v>
      </c>
      <c r="W595" s="17">
        <f t="shared" si="363"/>
        <v>84.331370163471462</v>
      </c>
      <c r="X595" s="17">
        <f t="shared" si="363"/>
        <v>80.958115356932595</v>
      </c>
      <c r="Y595" s="17">
        <f t="shared" si="364"/>
        <v>80.148534203363269</v>
      </c>
      <c r="Z595" s="17">
        <f>Y595/3600</f>
        <v>2.2263481723156463E-2</v>
      </c>
      <c r="AA595" s="17">
        <f>0.96*Y595</f>
        <v>76.942592835228737</v>
      </c>
      <c r="AB595" s="17">
        <f t="shared" si="365"/>
        <v>73.864889121819587</v>
      </c>
      <c r="AC595" s="17">
        <f t="shared" si="366"/>
        <v>70.171644665728607</v>
      </c>
      <c r="AD595" s="17">
        <f t="shared" si="367"/>
        <v>70.171644665728607</v>
      </c>
      <c r="AE595" s="17">
        <f t="shared" si="388"/>
        <v>1.9492123518257947E-2</v>
      </c>
      <c r="AF595" s="17">
        <f>T595-AD595</f>
        <v>231.03637413847832</v>
      </c>
      <c r="AG595" s="17">
        <f t="shared" si="368"/>
        <v>6.4176770594021756E-2</v>
      </c>
      <c r="AH595" s="28">
        <f>0.5*'Ducati Panigale 1199 data'!$C$8*'WLTP class 3 v5'!F595^2</f>
        <v>0</v>
      </c>
      <c r="AI595" s="17">
        <f t="shared" si="369"/>
        <v>0</v>
      </c>
      <c r="AJ595" s="17" t="str">
        <f>IF(N595&lt;0, AI595, "0")</f>
        <v>0</v>
      </c>
      <c r="AK595" s="98">
        <f>AK594+AJ595</f>
        <v>985.40392669753101</v>
      </c>
      <c r="AL595" s="105">
        <f t="shared" si="370"/>
        <v>0.2737233129715364</v>
      </c>
      <c r="AM595" s="98">
        <f>IF(N595 &gt; 0, AI595, )</f>
        <v>0</v>
      </c>
      <c r="AN595" s="98">
        <f t="shared" si="389"/>
        <v>2841.2243518518544</v>
      </c>
      <c r="AO595" s="98">
        <f t="shared" si="371"/>
        <v>0.78922898662551511</v>
      </c>
      <c r="AP595" s="27">
        <f t="shared" si="372"/>
        <v>0</v>
      </c>
      <c r="AQ595" s="27">
        <f t="shared" si="373"/>
        <v>0</v>
      </c>
      <c r="AR595" s="27">
        <f t="shared" si="374"/>
        <v>0</v>
      </c>
      <c r="AS595" s="27">
        <f t="shared" si="375"/>
        <v>0</v>
      </c>
      <c r="AT595" s="27">
        <f t="shared" si="352"/>
        <v>0</v>
      </c>
      <c r="AU595" s="27">
        <f t="shared" si="352"/>
        <v>0</v>
      </c>
      <c r="AV595" s="27">
        <f t="shared" si="376"/>
        <v>0</v>
      </c>
      <c r="AW595" s="27">
        <f t="shared" si="377"/>
        <v>0</v>
      </c>
      <c r="AX595" s="27">
        <f t="shared" si="378"/>
        <v>0</v>
      </c>
      <c r="AY595" s="27">
        <f>AN595-AW595</f>
        <v>2841.2243518518544</v>
      </c>
      <c r="AZ595" s="110">
        <f t="shared" si="379"/>
        <v>0.78922898662551511</v>
      </c>
      <c r="BB595" s="65">
        <v>0</v>
      </c>
      <c r="BC595" s="83">
        <f t="shared" si="380"/>
        <v>0</v>
      </c>
      <c r="BD595" s="83">
        <f t="shared" si="381"/>
        <v>0</v>
      </c>
      <c r="BE595" s="83">
        <f t="shared" si="382"/>
        <v>0</v>
      </c>
      <c r="BF595" s="83">
        <f t="shared" si="383"/>
        <v>0</v>
      </c>
      <c r="BG595" s="83">
        <f t="shared" si="384"/>
        <v>0</v>
      </c>
    </row>
    <row r="596" spans="2:59">
      <c r="B596" s="9" t="s">
        <v>32</v>
      </c>
      <c r="C596" s="9">
        <v>585</v>
      </c>
      <c r="D596" s="9">
        <v>585</v>
      </c>
      <c r="E596" s="18">
        <v>0</v>
      </c>
      <c r="F596" s="66">
        <f t="shared" si="353"/>
        <v>0</v>
      </c>
      <c r="G596" s="17">
        <f t="shared" si="385"/>
        <v>0</v>
      </c>
      <c r="H596" s="17">
        <f t="shared" si="354"/>
        <v>293</v>
      </c>
      <c r="I596" s="28">
        <f>'Ducati Panigale 1199 data'!$C$8*G596</f>
        <v>0</v>
      </c>
      <c r="J596" s="28">
        <f>'Ducati Panigale 1199 data'!$C$8*'Ducati Panigale 1199 data'!$C$15*'Ducati Panigale 1199 data'!$C$10</f>
        <v>54.543600000000005</v>
      </c>
      <c r="K596" s="28">
        <f>(0.5*'Ducati Panigale 1199 data'!$C$12)*'Ducati Panigale 1199 data'!$C$14*'Ducati Panigale 1199 data'!$C$11*F596^2</f>
        <v>0</v>
      </c>
      <c r="L596" s="28">
        <f t="shared" si="355"/>
        <v>54.543600000000005</v>
      </c>
      <c r="M596" s="28">
        <f t="shared" si="351"/>
        <v>0</v>
      </c>
      <c r="N596" s="17">
        <f t="shared" si="356"/>
        <v>0</v>
      </c>
      <c r="O596" s="105">
        <f t="shared" si="357"/>
        <v>0</v>
      </c>
      <c r="P596" s="105">
        <f t="shared" si="358"/>
        <v>0</v>
      </c>
      <c r="Q596" s="105">
        <f t="shared" si="386"/>
        <v>92.468607635385382</v>
      </c>
      <c r="R596" s="27">
        <f t="shared" si="359"/>
        <v>2.5685724343162606E-2</v>
      </c>
      <c r="S596" s="98">
        <f t="shared" si="360"/>
        <v>0</v>
      </c>
      <c r="T596" s="17">
        <f t="shared" si="387"/>
        <v>301.20801880420692</v>
      </c>
      <c r="U596" s="17">
        <f t="shared" si="361"/>
        <v>8.3668894112279693E-2</v>
      </c>
      <c r="V596" s="17">
        <f t="shared" si="362"/>
        <v>87.845177253616114</v>
      </c>
      <c r="W596" s="17">
        <f t="shared" si="363"/>
        <v>84.331370163471462</v>
      </c>
      <c r="X596" s="17">
        <f t="shared" si="363"/>
        <v>80.958115356932595</v>
      </c>
      <c r="Y596" s="17">
        <f t="shared" si="364"/>
        <v>80.148534203363269</v>
      </c>
      <c r="Z596" s="17">
        <f>Y596/3600</f>
        <v>2.2263481723156463E-2</v>
      </c>
      <c r="AA596" s="17">
        <f>0.96*Y596</f>
        <v>76.942592835228737</v>
      </c>
      <c r="AB596" s="17">
        <f t="shared" si="365"/>
        <v>73.864889121819587</v>
      </c>
      <c r="AC596" s="17">
        <f t="shared" si="366"/>
        <v>70.171644665728607</v>
      </c>
      <c r="AD596" s="17">
        <f t="shared" si="367"/>
        <v>70.171644665728607</v>
      </c>
      <c r="AE596" s="17">
        <f t="shared" si="388"/>
        <v>1.9492123518257947E-2</v>
      </c>
      <c r="AF596" s="17">
        <f>T596-AD596</f>
        <v>231.03637413847832</v>
      </c>
      <c r="AG596" s="17">
        <f t="shared" si="368"/>
        <v>6.4176770594021756E-2</v>
      </c>
      <c r="AH596" s="28">
        <f>0.5*'Ducati Panigale 1199 data'!$C$8*'WLTP class 3 v5'!F596^2</f>
        <v>0</v>
      </c>
      <c r="AI596" s="17">
        <f t="shared" si="369"/>
        <v>0</v>
      </c>
      <c r="AJ596" s="17" t="str">
        <f>IF(N596&lt;0, AI596, "0")</f>
        <v>0</v>
      </c>
      <c r="AK596" s="98">
        <f>AK595+AJ596</f>
        <v>985.40392669753101</v>
      </c>
      <c r="AL596" s="105">
        <f t="shared" si="370"/>
        <v>0.2737233129715364</v>
      </c>
      <c r="AM596" s="98">
        <f>IF(N596 &gt; 0, AI596, )</f>
        <v>0</v>
      </c>
      <c r="AN596" s="98">
        <f t="shared" si="389"/>
        <v>2841.2243518518544</v>
      </c>
      <c r="AO596" s="98">
        <f t="shared" si="371"/>
        <v>0.78922898662551511</v>
      </c>
      <c r="AP596" s="27">
        <f t="shared" si="372"/>
        <v>0</v>
      </c>
      <c r="AQ596" s="27">
        <f t="shared" si="373"/>
        <v>0</v>
      </c>
      <c r="AR596" s="27">
        <f t="shared" si="374"/>
        <v>0</v>
      </c>
      <c r="AS596" s="27">
        <f t="shared" si="375"/>
        <v>0</v>
      </c>
      <c r="AT596" s="27">
        <f t="shared" si="352"/>
        <v>0</v>
      </c>
      <c r="AU596" s="27">
        <f t="shared" si="352"/>
        <v>0</v>
      </c>
      <c r="AV596" s="27">
        <f t="shared" si="376"/>
        <v>0</v>
      </c>
      <c r="AW596" s="27">
        <f t="shared" si="377"/>
        <v>0</v>
      </c>
      <c r="AX596" s="27">
        <f t="shared" si="378"/>
        <v>0</v>
      </c>
      <c r="AY596" s="27">
        <f>AN596-AW596</f>
        <v>2841.2243518518544</v>
      </c>
      <c r="AZ596" s="110">
        <f t="shared" si="379"/>
        <v>0.78922898662551511</v>
      </c>
      <c r="BB596" s="65">
        <v>0</v>
      </c>
      <c r="BC596" s="83">
        <f t="shared" si="380"/>
        <v>0</v>
      </c>
      <c r="BD596" s="83">
        <f t="shared" si="381"/>
        <v>0</v>
      </c>
      <c r="BE596" s="83">
        <f t="shared" si="382"/>
        <v>0</v>
      </c>
      <c r="BF596" s="83">
        <f t="shared" si="383"/>
        <v>0</v>
      </c>
      <c r="BG596" s="83">
        <f t="shared" si="384"/>
        <v>0</v>
      </c>
    </row>
    <row r="597" spans="2:59">
      <c r="B597" s="9" t="s">
        <v>32</v>
      </c>
      <c r="C597" s="9">
        <v>586</v>
      </c>
      <c r="D597" s="9">
        <v>586</v>
      </c>
      <c r="E597" s="18">
        <v>0</v>
      </c>
      <c r="F597" s="66">
        <f t="shared" si="353"/>
        <v>0</v>
      </c>
      <c r="G597" s="17">
        <f t="shared" si="385"/>
        <v>0</v>
      </c>
      <c r="H597" s="17">
        <f t="shared" si="354"/>
        <v>293.5</v>
      </c>
      <c r="I597" s="28">
        <f>'Ducati Panigale 1199 data'!$C$8*G597</f>
        <v>0</v>
      </c>
      <c r="J597" s="28">
        <f>'Ducati Panigale 1199 data'!$C$8*'Ducati Panigale 1199 data'!$C$15*'Ducati Panigale 1199 data'!$C$10</f>
        <v>54.543600000000005</v>
      </c>
      <c r="K597" s="28">
        <f>(0.5*'Ducati Panigale 1199 data'!$C$12)*'Ducati Panigale 1199 data'!$C$14*'Ducati Panigale 1199 data'!$C$11*F597^2</f>
        <v>0</v>
      </c>
      <c r="L597" s="28">
        <f t="shared" si="355"/>
        <v>54.543600000000005</v>
      </c>
      <c r="M597" s="28">
        <f t="shared" si="351"/>
        <v>0</v>
      </c>
      <c r="N597" s="17">
        <f t="shared" si="356"/>
        <v>0</v>
      </c>
      <c r="O597" s="105">
        <f t="shared" si="357"/>
        <v>0</v>
      </c>
      <c r="P597" s="105">
        <f t="shared" si="358"/>
        <v>0</v>
      </c>
      <c r="Q597" s="105">
        <f t="shared" si="386"/>
        <v>92.468607635385382</v>
      </c>
      <c r="R597" s="27">
        <f t="shared" si="359"/>
        <v>2.5685724343162606E-2</v>
      </c>
      <c r="S597" s="98">
        <f t="shared" si="360"/>
        <v>0</v>
      </c>
      <c r="T597" s="17">
        <f t="shared" si="387"/>
        <v>301.20801880420692</v>
      </c>
      <c r="U597" s="17">
        <f t="shared" si="361"/>
        <v>8.3668894112279693E-2</v>
      </c>
      <c r="V597" s="17">
        <f t="shared" si="362"/>
        <v>87.845177253616114</v>
      </c>
      <c r="W597" s="17">
        <f t="shared" si="363"/>
        <v>84.331370163471462</v>
      </c>
      <c r="X597" s="17">
        <f t="shared" si="363"/>
        <v>80.958115356932595</v>
      </c>
      <c r="Y597" s="17">
        <f t="shared" si="364"/>
        <v>80.148534203363269</v>
      </c>
      <c r="Z597" s="17">
        <f>Y597/3600</f>
        <v>2.2263481723156463E-2</v>
      </c>
      <c r="AA597" s="17">
        <f>0.96*Y597</f>
        <v>76.942592835228737</v>
      </c>
      <c r="AB597" s="17">
        <f t="shared" si="365"/>
        <v>73.864889121819587</v>
      </c>
      <c r="AC597" s="17">
        <f t="shared" si="366"/>
        <v>70.171644665728607</v>
      </c>
      <c r="AD597" s="17">
        <f t="shared" si="367"/>
        <v>70.171644665728607</v>
      </c>
      <c r="AE597" s="17">
        <f t="shared" si="388"/>
        <v>1.9492123518257947E-2</v>
      </c>
      <c r="AF597" s="17">
        <f>T597-AD597</f>
        <v>231.03637413847832</v>
      </c>
      <c r="AG597" s="17">
        <f t="shared" si="368"/>
        <v>6.4176770594021756E-2</v>
      </c>
      <c r="AH597" s="28">
        <f>0.5*'Ducati Panigale 1199 data'!$C$8*'WLTP class 3 v5'!F597^2</f>
        <v>0</v>
      </c>
      <c r="AI597" s="17">
        <f t="shared" si="369"/>
        <v>0</v>
      </c>
      <c r="AJ597" s="17" t="str">
        <f>IF(N597&lt;0, AI597, "0")</f>
        <v>0</v>
      </c>
      <c r="AK597" s="98">
        <f>AK596+AJ597</f>
        <v>985.40392669753101</v>
      </c>
      <c r="AL597" s="105">
        <f t="shared" si="370"/>
        <v>0.2737233129715364</v>
      </c>
      <c r="AM597" s="98">
        <f>IF(N597 &gt; 0, AI597, )</f>
        <v>0</v>
      </c>
      <c r="AN597" s="98">
        <f t="shared" si="389"/>
        <v>2841.2243518518544</v>
      </c>
      <c r="AO597" s="98">
        <f t="shared" si="371"/>
        <v>0.78922898662551511</v>
      </c>
      <c r="AP597" s="27">
        <f t="shared" si="372"/>
        <v>0</v>
      </c>
      <c r="AQ597" s="27">
        <f t="shared" si="373"/>
        <v>0</v>
      </c>
      <c r="AR597" s="27">
        <f t="shared" si="374"/>
        <v>0</v>
      </c>
      <c r="AS597" s="27">
        <f t="shared" si="375"/>
        <v>0</v>
      </c>
      <c r="AT597" s="27">
        <f t="shared" si="352"/>
        <v>0</v>
      </c>
      <c r="AU597" s="27">
        <f t="shared" si="352"/>
        <v>0</v>
      </c>
      <c r="AV597" s="27">
        <f t="shared" si="376"/>
        <v>0</v>
      </c>
      <c r="AW597" s="27">
        <f t="shared" si="377"/>
        <v>0</v>
      </c>
      <c r="AX597" s="27">
        <f t="shared" si="378"/>
        <v>0</v>
      </c>
      <c r="AY597" s="27">
        <f>AN597-AW597</f>
        <v>2841.2243518518544</v>
      </c>
      <c r="AZ597" s="110">
        <f t="shared" si="379"/>
        <v>0.78922898662551511</v>
      </c>
      <c r="BB597" s="65">
        <v>0</v>
      </c>
      <c r="BC597" s="83">
        <f t="shared" si="380"/>
        <v>0</v>
      </c>
      <c r="BD597" s="83">
        <f t="shared" si="381"/>
        <v>0</v>
      </c>
      <c r="BE597" s="83">
        <f t="shared" si="382"/>
        <v>0</v>
      </c>
      <c r="BF597" s="83">
        <f t="shared" si="383"/>
        <v>0</v>
      </c>
      <c r="BG597" s="83">
        <f t="shared" si="384"/>
        <v>0</v>
      </c>
    </row>
    <row r="598" spans="2:59">
      <c r="B598" s="9" t="s">
        <v>32</v>
      </c>
      <c r="C598" s="9">
        <v>587</v>
      </c>
      <c r="D598" s="9">
        <v>587</v>
      </c>
      <c r="E598" s="18">
        <v>0</v>
      </c>
      <c r="F598" s="66">
        <f t="shared" si="353"/>
        <v>0</v>
      </c>
      <c r="G598" s="17">
        <f t="shared" si="385"/>
        <v>0</v>
      </c>
      <c r="H598" s="17">
        <f t="shared" si="354"/>
        <v>294</v>
      </c>
      <c r="I598" s="28">
        <f>'Ducati Panigale 1199 data'!$C$8*G598</f>
        <v>0</v>
      </c>
      <c r="J598" s="28">
        <f>'Ducati Panigale 1199 data'!$C$8*'Ducati Panigale 1199 data'!$C$15*'Ducati Panigale 1199 data'!$C$10</f>
        <v>54.543600000000005</v>
      </c>
      <c r="K598" s="28">
        <f>(0.5*'Ducati Panigale 1199 data'!$C$12)*'Ducati Panigale 1199 data'!$C$14*'Ducati Panigale 1199 data'!$C$11*F598^2</f>
        <v>0</v>
      </c>
      <c r="L598" s="28">
        <f t="shared" si="355"/>
        <v>54.543600000000005</v>
      </c>
      <c r="M598" s="28">
        <f t="shared" si="351"/>
        <v>0</v>
      </c>
      <c r="N598" s="17">
        <f t="shared" si="356"/>
        <v>0</v>
      </c>
      <c r="O598" s="105">
        <f t="shared" si="357"/>
        <v>0</v>
      </c>
      <c r="P598" s="105">
        <f t="shared" si="358"/>
        <v>0</v>
      </c>
      <c r="Q598" s="105">
        <f t="shared" si="386"/>
        <v>92.468607635385382</v>
      </c>
      <c r="R598" s="27">
        <f t="shared" si="359"/>
        <v>2.5685724343162606E-2</v>
      </c>
      <c r="S598" s="98">
        <f t="shared" si="360"/>
        <v>0</v>
      </c>
      <c r="T598" s="17">
        <f t="shared" si="387"/>
        <v>301.20801880420692</v>
      </c>
      <c r="U598" s="17">
        <f t="shared" si="361"/>
        <v>8.3668894112279693E-2</v>
      </c>
      <c r="V598" s="17">
        <f t="shared" si="362"/>
        <v>87.845177253616114</v>
      </c>
      <c r="W598" s="17">
        <f t="shared" si="363"/>
        <v>84.331370163471462</v>
      </c>
      <c r="X598" s="17">
        <f t="shared" si="363"/>
        <v>80.958115356932595</v>
      </c>
      <c r="Y598" s="17">
        <f t="shared" si="364"/>
        <v>80.148534203363269</v>
      </c>
      <c r="Z598" s="17">
        <f>Y598/3600</f>
        <v>2.2263481723156463E-2</v>
      </c>
      <c r="AA598" s="17">
        <f>0.96*Y598</f>
        <v>76.942592835228737</v>
      </c>
      <c r="AB598" s="17">
        <f t="shared" si="365"/>
        <v>73.864889121819587</v>
      </c>
      <c r="AC598" s="17">
        <f t="shared" si="366"/>
        <v>70.171644665728607</v>
      </c>
      <c r="AD598" s="17">
        <f t="shared" si="367"/>
        <v>70.171644665728607</v>
      </c>
      <c r="AE598" s="17">
        <f t="shared" si="388"/>
        <v>1.9492123518257947E-2</v>
      </c>
      <c r="AF598" s="17">
        <f>T598-AD598</f>
        <v>231.03637413847832</v>
      </c>
      <c r="AG598" s="17">
        <f t="shared" si="368"/>
        <v>6.4176770594021756E-2</v>
      </c>
      <c r="AH598" s="28">
        <f>0.5*'Ducati Panigale 1199 data'!$C$8*'WLTP class 3 v5'!F598^2</f>
        <v>0</v>
      </c>
      <c r="AI598" s="17">
        <f t="shared" si="369"/>
        <v>0</v>
      </c>
      <c r="AJ598" s="17" t="str">
        <f>IF(N598&lt;0, AI598, "0")</f>
        <v>0</v>
      </c>
      <c r="AK598" s="98">
        <f>AK597+AJ598</f>
        <v>985.40392669753101</v>
      </c>
      <c r="AL598" s="105">
        <f t="shared" si="370"/>
        <v>0.2737233129715364</v>
      </c>
      <c r="AM598" s="98">
        <f>IF(N598 &gt; 0, AI598, )</f>
        <v>0</v>
      </c>
      <c r="AN598" s="98">
        <f t="shared" si="389"/>
        <v>2841.2243518518544</v>
      </c>
      <c r="AO598" s="98">
        <f t="shared" si="371"/>
        <v>0.78922898662551511</v>
      </c>
      <c r="AP598" s="27">
        <f t="shared" si="372"/>
        <v>0</v>
      </c>
      <c r="AQ598" s="27">
        <f t="shared" si="373"/>
        <v>0</v>
      </c>
      <c r="AR598" s="27">
        <f t="shared" si="374"/>
        <v>0</v>
      </c>
      <c r="AS598" s="27">
        <f t="shared" si="375"/>
        <v>0</v>
      </c>
      <c r="AT598" s="27">
        <f t="shared" si="352"/>
        <v>0</v>
      </c>
      <c r="AU598" s="27">
        <f t="shared" si="352"/>
        <v>0</v>
      </c>
      <c r="AV598" s="27">
        <f t="shared" si="376"/>
        <v>0</v>
      </c>
      <c r="AW598" s="27">
        <f t="shared" si="377"/>
        <v>0</v>
      </c>
      <c r="AX598" s="27">
        <f t="shared" si="378"/>
        <v>0</v>
      </c>
      <c r="AY598" s="27">
        <f>AN598-AW598</f>
        <v>2841.2243518518544</v>
      </c>
      <c r="AZ598" s="110">
        <f t="shared" si="379"/>
        <v>0.78922898662551511</v>
      </c>
      <c r="BB598" s="65">
        <v>0</v>
      </c>
      <c r="BC598" s="83">
        <f t="shared" si="380"/>
        <v>0</v>
      </c>
      <c r="BD598" s="83">
        <f t="shared" si="381"/>
        <v>0</v>
      </c>
      <c r="BE598" s="83">
        <f t="shared" si="382"/>
        <v>0</v>
      </c>
      <c r="BF598" s="83">
        <f t="shared" si="383"/>
        <v>0</v>
      </c>
      <c r="BG598" s="83">
        <f t="shared" si="384"/>
        <v>0</v>
      </c>
    </row>
    <row r="599" spans="2:59">
      <c r="B599" s="9" t="s">
        <v>32</v>
      </c>
      <c r="C599" s="9">
        <v>588</v>
      </c>
      <c r="D599" s="9">
        <v>588</v>
      </c>
      <c r="E599" s="18">
        <v>0</v>
      </c>
      <c r="F599" s="66">
        <f t="shared" si="353"/>
        <v>0</v>
      </c>
      <c r="G599" s="17">
        <f t="shared" si="385"/>
        <v>0</v>
      </c>
      <c r="H599" s="17">
        <f t="shared" si="354"/>
        <v>294.5</v>
      </c>
      <c r="I599" s="28">
        <f>'Ducati Panigale 1199 data'!$C$8*G599</f>
        <v>0</v>
      </c>
      <c r="J599" s="28">
        <f>'Ducati Panigale 1199 data'!$C$8*'Ducati Panigale 1199 data'!$C$15*'Ducati Panigale 1199 data'!$C$10</f>
        <v>54.543600000000005</v>
      </c>
      <c r="K599" s="28">
        <f>(0.5*'Ducati Panigale 1199 data'!$C$12)*'Ducati Panigale 1199 data'!$C$14*'Ducati Panigale 1199 data'!$C$11*F599^2</f>
        <v>0</v>
      </c>
      <c r="L599" s="28">
        <f t="shared" si="355"/>
        <v>54.543600000000005</v>
      </c>
      <c r="M599" s="28">
        <f t="shared" si="351"/>
        <v>0</v>
      </c>
      <c r="N599" s="17">
        <f t="shared" si="356"/>
        <v>0</v>
      </c>
      <c r="O599" s="105">
        <f t="shared" si="357"/>
        <v>0</v>
      </c>
      <c r="P599" s="105">
        <f t="shared" si="358"/>
        <v>0</v>
      </c>
      <c r="Q599" s="105">
        <f t="shared" si="386"/>
        <v>92.468607635385382</v>
      </c>
      <c r="R599" s="27">
        <f t="shared" si="359"/>
        <v>2.5685724343162606E-2</v>
      </c>
      <c r="S599" s="98">
        <f t="shared" si="360"/>
        <v>0</v>
      </c>
      <c r="T599" s="17">
        <f t="shared" si="387"/>
        <v>301.20801880420692</v>
      </c>
      <c r="U599" s="17">
        <f t="shared" si="361"/>
        <v>8.3668894112279693E-2</v>
      </c>
      <c r="V599" s="17">
        <f t="shared" si="362"/>
        <v>87.845177253616114</v>
      </c>
      <c r="W599" s="17">
        <f t="shared" si="363"/>
        <v>84.331370163471462</v>
      </c>
      <c r="X599" s="17">
        <f t="shared" si="363"/>
        <v>80.958115356932595</v>
      </c>
      <c r="Y599" s="17">
        <f t="shared" si="364"/>
        <v>80.148534203363269</v>
      </c>
      <c r="Z599" s="17">
        <f>Y599/3600</f>
        <v>2.2263481723156463E-2</v>
      </c>
      <c r="AA599" s="17">
        <f>0.96*Y599</f>
        <v>76.942592835228737</v>
      </c>
      <c r="AB599" s="17">
        <f t="shared" si="365"/>
        <v>73.864889121819587</v>
      </c>
      <c r="AC599" s="17">
        <f t="shared" si="366"/>
        <v>70.171644665728607</v>
      </c>
      <c r="AD599" s="17">
        <f t="shared" si="367"/>
        <v>70.171644665728607</v>
      </c>
      <c r="AE599" s="17">
        <f t="shared" si="388"/>
        <v>1.9492123518257947E-2</v>
      </c>
      <c r="AF599" s="17">
        <f>T599-AD599</f>
        <v>231.03637413847832</v>
      </c>
      <c r="AG599" s="17">
        <f t="shared" si="368"/>
        <v>6.4176770594021756E-2</v>
      </c>
      <c r="AH599" s="28">
        <f>0.5*'Ducati Panigale 1199 data'!$C$8*'WLTP class 3 v5'!F599^2</f>
        <v>0</v>
      </c>
      <c r="AI599" s="17">
        <f t="shared" si="369"/>
        <v>0</v>
      </c>
      <c r="AJ599" s="17" t="str">
        <f>IF(N599&lt;0, AI599, "0")</f>
        <v>0</v>
      </c>
      <c r="AK599" s="98">
        <f>AK598+AJ599</f>
        <v>985.40392669753101</v>
      </c>
      <c r="AL599" s="105">
        <f t="shared" si="370"/>
        <v>0.2737233129715364</v>
      </c>
      <c r="AM599" s="98">
        <f>IF(N599 &gt; 0, AI599, )</f>
        <v>0</v>
      </c>
      <c r="AN599" s="98">
        <f t="shared" si="389"/>
        <v>2841.2243518518544</v>
      </c>
      <c r="AO599" s="98">
        <f t="shared" si="371"/>
        <v>0.78922898662551511</v>
      </c>
      <c r="AP599" s="27">
        <f t="shared" si="372"/>
        <v>0</v>
      </c>
      <c r="AQ599" s="27">
        <f t="shared" si="373"/>
        <v>0</v>
      </c>
      <c r="AR599" s="27">
        <f t="shared" si="374"/>
        <v>0</v>
      </c>
      <c r="AS599" s="27">
        <f t="shared" si="375"/>
        <v>0</v>
      </c>
      <c r="AT599" s="27">
        <f t="shared" si="352"/>
        <v>0</v>
      </c>
      <c r="AU599" s="27">
        <f t="shared" si="352"/>
        <v>0</v>
      </c>
      <c r="AV599" s="27">
        <f t="shared" si="376"/>
        <v>0</v>
      </c>
      <c r="AW599" s="27">
        <f t="shared" si="377"/>
        <v>0</v>
      </c>
      <c r="AX599" s="27">
        <f t="shared" si="378"/>
        <v>0</v>
      </c>
      <c r="AY599" s="27">
        <f>AN599-AW599</f>
        <v>2841.2243518518544</v>
      </c>
      <c r="AZ599" s="110">
        <f t="shared" si="379"/>
        <v>0.78922898662551511</v>
      </c>
      <c r="BB599" s="65">
        <v>0</v>
      </c>
      <c r="BC599" s="83">
        <f t="shared" si="380"/>
        <v>0</v>
      </c>
      <c r="BD599" s="83">
        <f t="shared" si="381"/>
        <v>0</v>
      </c>
      <c r="BE599" s="83">
        <f t="shared" si="382"/>
        <v>0</v>
      </c>
      <c r="BF599" s="83">
        <f t="shared" si="383"/>
        <v>0</v>
      </c>
      <c r="BG599" s="83">
        <f t="shared" si="384"/>
        <v>0</v>
      </c>
    </row>
    <row r="600" spans="2:59">
      <c r="B600" s="9" t="s">
        <v>32</v>
      </c>
      <c r="C600" s="9">
        <v>589</v>
      </c>
      <c r="D600" s="9">
        <v>589</v>
      </c>
      <c r="E600" s="18">
        <v>0</v>
      </c>
      <c r="F600" s="66">
        <f t="shared" si="353"/>
        <v>0</v>
      </c>
      <c r="G600" s="17">
        <f t="shared" si="385"/>
        <v>0</v>
      </c>
      <c r="H600" s="17">
        <f t="shared" si="354"/>
        <v>0.5</v>
      </c>
      <c r="I600" s="28">
        <f>'Ducati Panigale 1199 data'!$C$8*G600</f>
        <v>0</v>
      </c>
      <c r="J600" s="28">
        <f>'Ducati Panigale 1199 data'!$C$8*'Ducati Panigale 1199 data'!$C$15*'Ducati Panigale 1199 data'!$C$10</f>
        <v>54.543600000000005</v>
      </c>
      <c r="K600" s="28">
        <f>(0.5*'Ducati Panigale 1199 data'!$C$12)*'Ducati Panigale 1199 data'!$C$14*'Ducati Panigale 1199 data'!$C$11*F600^2</f>
        <v>0</v>
      </c>
      <c r="L600" s="28">
        <f t="shared" si="355"/>
        <v>54.543600000000005</v>
      </c>
      <c r="M600" s="28">
        <f t="shared" si="351"/>
        <v>0</v>
      </c>
      <c r="N600" s="17">
        <f t="shared" si="356"/>
        <v>0</v>
      </c>
      <c r="O600" s="105">
        <f t="shared" si="357"/>
        <v>0</v>
      </c>
      <c r="P600" s="105">
        <f t="shared" si="358"/>
        <v>0</v>
      </c>
      <c r="Q600" s="105">
        <f t="shared" si="386"/>
        <v>92.468607635385382</v>
      </c>
      <c r="R600" s="27">
        <f t="shared" si="359"/>
        <v>2.5685724343162606E-2</v>
      </c>
      <c r="S600" s="98">
        <f t="shared" si="360"/>
        <v>0</v>
      </c>
      <c r="T600" s="17">
        <f t="shared" si="387"/>
        <v>301.20801880420692</v>
      </c>
      <c r="U600" s="17">
        <f t="shared" si="361"/>
        <v>8.3668894112279693E-2</v>
      </c>
      <c r="V600" s="17">
        <f t="shared" si="362"/>
        <v>87.845177253616114</v>
      </c>
      <c r="W600" s="17">
        <f t="shared" si="363"/>
        <v>84.331370163471462</v>
      </c>
      <c r="X600" s="17">
        <f t="shared" si="363"/>
        <v>80.958115356932595</v>
      </c>
      <c r="Y600" s="17">
        <f t="shared" si="364"/>
        <v>80.148534203363269</v>
      </c>
      <c r="Z600" s="17">
        <f>Y600/3600</f>
        <v>2.2263481723156463E-2</v>
      </c>
      <c r="AA600" s="17">
        <f>0.96*Y600</f>
        <v>76.942592835228737</v>
      </c>
      <c r="AB600" s="17">
        <f t="shared" si="365"/>
        <v>73.864889121819587</v>
      </c>
      <c r="AC600" s="17">
        <f t="shared" si="366"/>
        <v>70.171644665728607</v>
      </c>
      <c r="AD600" s="17">
        <f t="shared" si="367"/>
        <v>70.171644665728607</v>
      </c>
      <c r="AE600" s="17">
        <f t="shared" si="388"/>
        <v>1.9492123518257947E-2</v>
      </c>
      <c r="AF600" s="17">
        <f>T600-AD600</f>
        <v>231.03637413847832</v>
      </c>
      <c r="AG600" s="17">
        <f t="shared" si="368"/>
        <v>6.4176770594021756E-2</v>
      </c>
      <c r="AH600" s="28">
        <f>0.5*'Ducati Panigale 1199 data'!$C$8*'WLTP class 3 v5'!F600^2</f>
        <v>0</v>
      </c>
      <c r="AI600" s="17">
        <f t="shared" si="369"/>
        <v>0</v>
      </c>
      <c r="AJ600" s="17" t="str">
        <f>IF(N600&lt;0, AI600, "0")</f>
        <v>0</v>
      </c>
      <c r="AK600" s="98">
        <f>AK599+AJ600</f>
        <v>985.40392669753101</v>
      </c>
      <c r="AL600" s="105">
        <f t="shared" si="370"/>
        <v>0.2737233129715364</v>
      </c>
      <c r="AM600" s="98">
        <f>IF(N600 &gt; 0, AI600, )</f>
        <v>0</v>
      </c>
      <c r="AN600" s="98">
        <f t="shared" si="389"/>
        <v>2841.2243518518544</v>
      </c>
      <c r="AO600" s="98">
        <f t="shared" si="371"/>
        <v>0.78922898662551511</v>
      </c>
      <c r="AP600" s="27">
        <f t="shared" si="372"/>
        <v>0</v>
      </c>
      <c r="AQ600" s="27">
        <f t="shared" si="373"/>
        <v>0</v>
      </c>
      <c r="AR600" s="27">
        <f t="shared" si="374"/>
        <v>0</v>
      </c>
      <c r="AS600" s="27">
        <f t="shared" si="375"/>
        <v>0</v>
      </c>
      <c r="AT600" s="27">
        <f t="shared" si="352"/>
        <v>0</v>
      </c>
      <c r="AU600" s="27">
        <f t="shared" si="352"/>
        <v>0</v>
      </c>
      <c r="AV600" s="27">
        <f t="shared" si="376"/>
        <v>0</v>
      </c>
      <c r="AW600" s="27">
        <f t="shared" si="377"/>
        <v>0</v>
      </c>
      <c r="AX600" s="27">
        <f t="shared" si="378"/>
        <v>0</v>
      </c>
      <c r="AY600" s="27">
        <f>AN600-AW600</f>
        <v>2841.2243518518544</v>
      </c>
      <c r="AZ600" s="110">
        <f t="shared" si="379"/>
        <v>0.78922898662551511</v>
      </c>
      <c r="BB600" s="65">
        <v>0</v>
      </c>
      <c r="BC600" s="83">
        <f t="shared" si="380"/>
        <v>0</v>
      </c>
      <c r="BD600" s="83">
        <f t="shared" si="381"/>
        <v>0</v>
      </c>
      <c r="BE600" s="83">
        <f t="shared" si="382"/>
        <v>0</v>
      </c>
      <c r="BF600" s="83">
        <f t="shared" si="383"/>
        <v>0</v>
      </c>
      <c r="BG600" s="83">
        <f t="shared" si="384"/>
        <v>0</v>
      </c>
    </row>
    <row r="601" spans="2:59">
      <c r="B601" s="10" t="s">
        <v>33</v>
      </c>
      <c r="C601" s="10">
        <v>590</v>
      </c>
      <c r="D601" s="10">
        <v>1</v>
      </c>
      <c r="E601" s="19">
        <v>0</v>
      </c>
      <c r="F601" s="67">
        <f t="shared" si="353"/>
        <v>0</v>
      </c>
      <c r="G601" s="20">
        <f t="shared" si="385"/>
        <v>0</v>
      </c>
      <c r="H601" s="20">
        <f t="shared" si="354"/>
        <v>1</v>
      </c>
      <c r="I601" s="86">
        <f>'Ducati Panigale 1199 data'!$C$8*G601</f>
        <v>0</v>
      </c>
      <c r="J601" s="86">
        <f>'Ducati Panigale 1199 data'!$C$8*'Ducati Panigale 1199 data'!$C$15*'Ducati Panigale 1199 data'!$C$10</f>
        <v>54.543600000000005</v>
      </c>
      <c r="K601" s="86">
        <f>(0.5*'Ducati Panigale 1199 data'!$C$12)*'Ducati Panigale 1199 data'!$C$14*'Ducati Panigale 1199 data'!$C$11*F601^2</f>
        <v>0</v>
      </c>
      <c r="L601" s="86">
        <f t="shared" si="355"/>
        <v>54.543600000000005</v>
      </c>
      <c r="M601" s="86">
        <f t="shared" si="351"/>
        <v>0</v>
      </c>
      <c r="N601" s="20">
        <f t="shared" si="356"/>
        <v>0</v>
      </c>
      <c r="O601" s="105">
        <f t="shared" si="357"/>
        <v>0</v>
      </c>
      <c r="P601" s="105">
        <f t="shared" si="358"/>
        <v>0</v>
      </c>
      <c r="Q601" s="105">
        <f t="shared" si="386"/>
        <v>92.468607635385382</v>
      </c>
      <c r="R601" s="27">
        <f t="shared" si="359"/>
        <v>2.5685724343162606E-2</v>
      </c>
      <c r="S601" s="98">
        <f t="shared" si="360"/>
        <v>0</v>
      </c>
      <c r="T601" s="17">
        <f t="shared" si="387"/>
        <v>301.20801880420692</v>
      </c>
      <c r="U601" s="17">
        <f t="shared" si="361"/>
        <v>8.3668894112279693E-2</v>
      </c>
      <c r="V601" s="17">
        <f t="shared" si="362"/>
        <v>87.845177253616114</v>
      </c>
      <c r="W601" s="17">
        <f t="shared" si="363"/>
        <v>84.331370163471462</v>
      </c>
      <c r="X601" s="17">
        <f t="shared" si="363"/>
        <v>80.958115356932595</v>
      </c>
      <c r="Y601" s="17">
        <f t="shared" si="364"/>
        <v>80.148534203363269</v>
      </c>
      <c r="Z601" s="17">
        <f>Y601/3600</f>
        <v>2.2263481723156463E-2</v>
      </c>
      <c r="AA601" s="17">
        <f>0.96*Y601</f>
        <v>76.942592835228737</v>
      </c>
      <c r="AB601" s="17">
        <f t="shared" si="365"/>
        <v>73.864889121819587</v>
      </c>
      <c r="AC601" s="17">
        <f t="shared" si="366"/>
        <v>70.171644665728607</v>
      </c>
      <c r="AD601" s="17">
        <f t="shared" si="367"/>
        <v>70.171644665728607</v>
      </c>
      <c r="AE601" s="17">
        <f t="shared" si="388"/>
        <v>1.9492123518257947E-2</v>
      </c>
      <c r="AF601" s="17">
        <f>T601-AD601</f>
        <v>231.03637413847832</v>
      </c>
      <c r="AG601" s="17">
        <f t="shared" si="368"/>
        <v>6.4176770594021756E-2</v>
      </c>
      <c r="AH601" s="28">
        <f>0.5*'Ducati Panigale 1199 data'!$C$8*'WLTP class 3 v5'!F601^2</f>
        <v>0</v>
      </c>
      <c r="AI601" s="17">
        <f t="shared" si="369"/>
        <v>0</v>
      </c>
      <c r="AJ601" s="17" t="str">
        <f>IF(N601&lt;0, AI601, "0")</f>
        <v>0</v>
      </c>
      <c r="AK601" s="98">
        <f>AK600+AJ601</f>
        <v>985.40392669753101</v>
      </c>
      <c r="AL601" s="105">
        <f t="shared" si="370"/>
        <v>0.2737233129715364</v>
      </c>
      <c r="AM601" s="98">
        <f>IF(N601 &gt; 0, AI601, )</f>
        <v>0</v>
      </c>
      <c r="AN601" s="98">
        <f t="shared" si="389"/>
        <v>2841.2243518518544</v>
      </c>
      <c r="AO601" s="98">
        <f t="shared" si="371"/>
        <v>0.78922898662551511</v>
      </c>
      <c r="AP601" s="27">
        <f t="shared" si="372"/>
        <v>0</v>
      </c>
      <c r="AQ601" s="27">
        <f t="shared" si="373"/>
        <v>0</v>
      </c>
      <c r="AR601" s="34">
        <f t="shared" si="374"/>
        <v>0</v>
      </c>
      <c r="AS601" s="27">
        <f t="shared" si="375"/>
        <v>0</v>
      </c>
      <c r="AT601" s="34">
        <f t="shared" si="352"/>
        <v>0</v>
      </c>
      <c r="AU601" s="27">
        <f t="shared" si="352"/>
        <v>0</v>
      </c>
      <c r="AV601" s="27">
        <f t="shared" si="376"/>
        <v>0</v>
      </c>
      <c r="AW601" s="27">
        <f t="shared" si="377"/>
        <v>0</v>
      </c>
      <c r="AX601" s="27">
        <f t="shared" si="378"/>
        <v>0</v>
      </c>
      <c r="AY601" s="34">
        <f>AN601-AW601</f>
        <v>2841.2243518518544</v>
      </c>
      <c r="AZ601" s="110">
        <f t="shared" si="379"/>
        <v>0.78922898662551511</v>
      </c>
      <c r="BB601" s="84">
        <v>0</v>
      </c>
      <c r="BC601" s="85">
        <f t="shared" si="380"/>
        <v>0</v>
      </c>
      <c r="BD601" s="85">
        <f t="shared" si="381"/>
        <v>0</v>
      </c>
      <c r="BE601" s="85">
        <f t="shared" si="382"/>
        <v>0</v>
      </c>
      <c r="BF601" s="85">
        <f t="shared" si="383"/>
        <v>0</v>
      </c>
      <c r="BG601" s="85">
        <f t="shared" si="384"/>
        <v>0</v>
      </c>
    </row>
    <row r="602" spans="2:59">
      <c r="B602" s="10" t="s">
        <v>33</v>
      </c>
      <c r="C602" s="10">
        <v>591</v>
      </c>
      <c r="D602" s="10">
        <v>2</v>
      </c>
      <c r="E602" s="19">
        <v>0</v>
      </c>
      <c r="F602" s="67">
        <f t="shared" si="353"/>
        <v>0</v>
      </c>
      <c r="G602" s="20">
        <f t="shared" si="385"/>
        <v>0</v>
      </c>
      <c r="H602" s="20">
        <f t="shared" si="354"/>
        <v>1.5</v>
      </c>
      <c r="I602" s="86">
        <f>'Ducati Panigale 1199 data'!$C$8*G602</f>
        <v>0</v>
      </c>
      <c r="J602" s="86">
        <f>'Ducati Panigale 1199 data'!$C$8*'Ducati Panigale 1199 data'!$C$15*'Ducati Panigale 1199 data'!$C$10</f>
        <v>54.543600000000005</v>
      </c>
      <c r="K602" s="86">
        <f>(0.5*'Ducati Panigale 1199 data'!$C$12)*'Ducati Panigale 1199 data'!$C$14*'Ducati Panigale 1199 data'!$C$11*F602^2</f>
        <v>0</v>
      </c>
      <c r="L602" s="86">
        <f t="shared" si="355"/>
        <v>54.543600000000005</v>
      </c>
      <c r="M602" s="86">
        <f t="shared" si="351"/>
        <v>0</v>
      </c>
      <c r="N602" s="20">
        <f t="shared" si="356"/>
        <v>0</v>
      </c>
      <c r="O602" s="105">
        <f t="shared" si="357"/>
        <v>0</v>
      </c>
      <c r="P602" s="105">
        <f t="shared" si="358"/>
        <v>0</v>
      </c>
      <c r="Q602" s="105">
        <f t="shared" si="386"/>
        <v>92.468607635385382</v>
      </c>
      <c r="R602" s="27">
        <f t="shared" si="359"/>
        <v>2.5685724343162606E-2</v>
      </c>
      <c r="S602" s="98">
        <f t="shared" si="360"/>
        <v>0</v>
      </c>
      <c r="T602" s="17">
        <f t="shared" si="387"/>
        <v>301.20801880420692</v>
      </c>
      <c r="U602" s="17">
        <f t="shared" si="361"/>
        <v>8.3668894112279693E-2</v>
      </c>
      <c r="V602" s="17">
        <f t="shared" si="362"/>
        <v>87.845177253616114</v>
      </c>
      <c r="W602" s="17">
        <f t="shared" si="363"/>
        <v>84.331370163471462</v>
      </c>
      <c r="X602" s="17">
        <f t="shared" si="363"/>
        <v>80.958115356932595</v>
      </c>
      <c r="Y602" s="17">
        <f t="shared" si="364"/>
        <v>80.148534203363269</v>
      </c>
      <c r="Z602" s="17">
        <f>Y602/3600</f>
        <v>2.2263481723156463E-2</v>
      </c>
      <c r="AA602" s="17">
        <f>0.96*Y602</f>
        <v>76.942592835228737</v>
      </c>
      <c r="AB602" s="17">
        <f t="shared" si="365"/>
        <v>73.864889121819587</v>
      </c>
      <c r="AC602" s="17">
        <f t="shared" si="366"/>
        <v>70.171644665728607</v>
      </c>
      <c r="AD602" s="17">
        <f t="shared" si="367"/>
        <v>70.171644665728607</v>
      </c>
      <c r="AE602" s="17">
        <f t="shared" si="388"/>
        <v>1.9492123518257947E-2</v>
      </c>
      <c r="AF602" s="17">
        <f>T602-AD602</f>
        <v>231.03637413847832</v>
      </c>
      <c r="AG602" s="17">
        <f t="shared" si="368"/>
        <v>6.4176770594021756E-2</v>
      </c>
      <c r="AH602" s="28">
        <f>0.5*'Ducati Panigale 1199 data'!$C$8*'WLTP class 3 v5'!F602^2</f>
        <v>0</v>
      </c>
      <c r="AI602" s="17">
        <f t="shared" si="369"/>
        <v>0</v>
      </c>
      <c r="AJ602" s="17" t="str">
        <f>IF(N602&lt;0, AI602, "0")</f>
        <v>0</v>
      </c>
      <c r="AK602" s="98">
        <f>AK601+AJ602</f>
        <v>985.40392669753101</v>
      </c>
      <c r="AL602" s="105">
        <f t="shared" si="370"/>
        <v>0.2737233129715364</v>
      </c>
      <c r="AM602" s="98">
        <f>IF(N602 &gt; 0, AI602, )</f>
        <v>0</v>
      </c>
      <c r="AN602" s="98">
        <f t="shared" si="389"/>
        <v>2841.2243518518544</v>
      </c>
      <c r="AO602" s="98">
        <f t="shared" si="371"/>
        <v>0.78922898662551511</v>
      </c>
      <c r="AP602" s="27">
        <f t="shared" si="372"/>
        <v>0</v>
      </c>
      <c r="AQ602" s="27">
        <f t="shared" si="373"/>
        <v>0</v>
      </c>
      <c r="AR602" s="34">
        <f t="shared" si="374"/>
        <v>0</v>
      </c>
      <c r="AS602" s="27">
        <f t="shared" si="375"/>
        <v>0</v>
      </c>
      <c r="AT602" s="34">
        <f t="shared" si="352"/>
        <v>0</v>
      </c>
      <c r="AU602" s="27">
        <f t="shared" si="352"/>
        <v>0</v>
      </c>
      <c r="AV602" s="27">
        <f t="shared" si="376"/>
        <v>0</v>
      </c>
      <c r="AW602" s="27">
        <f t="shared" si="377"/>
        <v>0</v>
      </c>
      <c r="AX602" s="27">
        <f t="shared" si="378"/>
        <v>0</v>
      </c>
      <c r="AY602" s="34">
        <f>AN602-AW602</f>
        <v>2841.2243518518544</v>
      </c>
      <c r="AZ602" s="110">
        <f t="shared" si="379"/>
        <v>0.78922898662551511</v>
      </c>
      <c r="BB602" s="84">
        <v>0</v>
      </c>
      <c r="BC602" s="85">
        <f t="shared" si="380"/>
        <v>0</v>
      </c>
      <c r="BD602" s="85">
        <f t="shared" si="381"/>
        <v>0</v>
      </c>
      <c r="BE602" s="85">
        <f t="shared" si="382"/>
        <v>0</v>
      </c>
      <c r="BF602" s="85">
        <f t="shared" si="383"/>
        <v>0</v>
      </c>
      <c r="BG602" s="85">
        <f t="shared" si="384"/>
        <v>0</v>
      </c>
    </row>
    <row r="603" spans="2:59">
      <c r="B603" s="10" t="s">
        <v>33</v>
      </c>
      <c r="C603" s="10">
        <v>592</v>
      </c>
      <c r="D603" s="10">
        <v>3</v>
      </c>
      <c r="E603" s="19">
        <v>0</v>
      </c>
      <c r="F603" s="67">
        <f t="shared" si="353"/>
        <v>0</v>
      </c>
      <c r="G603" s="20">
        <f t="shared" si="385"/>
        <v>0</v>
      </c>
      <c r="H603" s="20">
        <f t="shared" si="354"/>
        <v>2</v>
      </c>
      <c r="I603" s="86">
        <f>'Ducati Panigale 1199 data'!$C$8*G603</f>
        <v>0</v>
      </c>
      <c r="J603" s="86">
        <f>'Ducati Panigale 1199 data'!$C$8*'Ducati Panigale 1199 data'!$C$15*'Ducati Panigale 1199 data'!$C$10</f>
        <v>54.543600000000005</v>
      </c>
      <c r="K603" s="86">
        <f>(0.5*'Ducati Panigale 1199 data'!$C$12)*'Ducati Panigale 1199 data'!$C$14*'Ducati Panigale 1199 data'!$C$11*F603^2</f>
        <v>0</v>
      </c>
      <c r="L603" s="86">
        <f t="shared" si="355"/>
        <v>54.543600000000005</v>
      </c>
      <c r="M603" s="86">
        <f t="shared" si="351"/>
        <v>0</v>
      </c>
      <c r="N603" s="20">
        <f t="shared" si="356"/>
        <v>0</v>
      </c>
      <c r="O603" s="105">
        <f t="shared" si="357"/>
        <v>0</v>
      </c>
      <c r="P603" s="105">
        <f t="shared" si="358"/>
        <v>0</v>
      </c>
      <c r="Q603" s="105">
        <f t="shared" si="386"/>
        <v>92.468607635385382</v>
      </c>
      <c r="R603" s="27">
        <f t="shared" si="359"/>
        <v>2.5685724343162606E-2</v>
      </c>
      <c r="S603" s="98">
        <f t="shared" si="360"/>
        <v>0</v>
      </c>
      <c r="T603" s="17">
        <f t="shared" si="387"/>
        <v>301.20801880420692</v>
      </c>
      <c r="U603" s="17">
        <f t="shared" si="361"/>
        <v>8.3668894112279693E-2</v>
      </c>
      <c r="V603" s="17">
        <f t="shared" si="362"/>
        <v>87.845177253616114</v>
      </c>
      <c r="W603" s="17">
        <f t="shared" si="363"/>
        <v>84.331370163471462</v>
      </c>
      <c r="X603" s="17">
        <f t="shared" si="363"/>
        <v>80.958115356932595</v>
      </c>
      <c r="Y603" s="17">
        <f t="shared" si="364"/>
        <v>80.148534203363269</v>
      </c>
      <c r="Z603" s="17">
        <f>Y603/3600</f>
        <v>2.2263481723156463E-2</v>
      </c>
      <c r="AA603" s="17">
        <f>0.96*Y603</f>
        <v>76.942592835228737</v>
      </c>
      <c r="AB603" s="17">
        <f t="shared" si="365"/>
        <v>73.864889121819587</v>
      </c>
      <c r="AC603" s="17">
        <f t="shared" si="366"/>
        <v>70.171644665728607</v>
      </c>
      <c r="AD603" s="17">
        <f t="shared" si="367"/>
        <v>70.171644665728607</v>
      </c>
      <c r="AE603" s="17">
        <f t="shared" si="388"/>
        <v>1.9492123518257947E-2</v>
      </c>
      <c r="AF603" s="17">
        <f>T603-AD603</f>
        <v>231.03637413847832</v>
      </c>
      <c r="AG603" s="17">
        <f t="shared" si="368"/>
        <v>6.4176770594021756E-2</v>
      </c>
      <c r="AH603" s="28">
        <f>0.5*'Ducati Panigale 1199 data'!$C$8*'WLTP class 3 v5'!F603^2</f>
        <v>0</v>
      </c>
      <c r="AI603" s="17">
        <f t="shared" si="369"/>
        <v>0</v>
      </c>
      <c r="AJ603" s="17" t="str">
        <f>IF(N603&lt;0, AI603, "0")</f>
        <v>0</v>
      </c>
      <c r="AK603" s="98">
        <f>AK602+AJ603</f>
        <v>985.40392669753101</v>
      </c>
      <c r="AL603" s="105">
        <f t="shared" si="370"/>
        <v>0.2737233129715364</v>
      </c>
      <c r="AM603" s="98">
        <f>IF(N603 &gt; 0, AI603, )</f>
        <v>0</v>
      </c>
      <c r="AN603" s="98">
        <f t="shared" si="389"/>
        <v>2841.2243518518544</v>
      </c>
      <c r="AO603" s="98">
        <f t="shared" si="371"/>
        <v>0.78922898662551511</v>
      </c>
      <c r="AP603" s="27">
        <f t="shared" si="372"/>
        <v>0</v>
      </c>
      <c r="AQ603" s="27">
        <f t="shared" si="373"/>
        <v>0</v>
      </c>
      <c r="AR603" s="34">
        <f t="shared" si="374"/>
        <v>0</v>
      </c>
      <c r="AS603" s="27">
        <f t="shared" si="375"/>
        <v>0</v>
      </c>
      <c r="AT603" s="34">
        <f t="shared" si="352"/>
        <v>0</v>
      </c>
      <c r="AU603" s="27">
        <f t="shared" si="352"/>
        <v>0</v>
      </c>
      <c r="AV603" s="27">
        <f t="shared" si="376"/>
        <v>0</v>
      </c>
      <c r="AW603" s="27">
        <f t="shared" si="377"/>
        <v>0</v>
      </c>
      <c r="AX603" s="27">
        <f t="shared" si="378"/>
        <v>0</v>
      </c>
      <c r="AY603" s="34">
        <f>AN603-AW603</f>
        <v>2841.2243518518544</v>
      </c>
      <c r="AZ603" s="110">
        <f t="shared" si="379"/>
        <v>0.78922898662551511</v>
      </c>
      <c r="BB603" s="84">
        <v>0</v>
      </c>
      <c r="BC603" s="85">
        <f t="shared" si="380"/>
        <v>0</v>
      </c>
      <c r="BD603" s="85">
        <f t="shared" si="381"/>
        <v>0</v>
      </c>
      <c r="BE603" s="85">
        <f t="shared" si="382"/>
        <v>0</v>
      </c>
      <c r="BF603" s="85">
        <f t="shared" si="383"/>
        <v>0</v>
      </c>
      <c r="BG603" s="85">
        <f t="shared" si="384"/>
        <v>0</v>
      </c>
    </row>
    <row r="604" spans="2:59">
      <c r="B604" s="10" t="s">
        <v>33</v>
      </c>
      <c r="C604" s="10">
        <v>593</v>
      </c>
      <c r="D604" s="10">
        <v>4</v>
      </c>
      <c r="E604" s="19">
        <v>0</v>
      </c>
      <c r="F604" s="67">
        <f t="shared" si="353"/>
        <v>0</v>
      </c>
      <c r="G604" s="20">
        <f t="shared" si="385"/>
        <v>0</v>
      </c>
      <c r="H604" s="20">
        <f t="shared" si="354"/>
        <v>2.5</v>
      </c>
      <c r="I604" s="86">
        <f>'Ducati Panigale 1199 data'!$C$8*G604</f>
        <v>0</v>
      </c>
      <c r="J604" s="86">
        <f>'Ducati Panigale 1199 data'!$C$8*'Ducati Panigale 1199 data'!$C$15*'Ducati Panigale 1199 data'!$C$10</f>
        <v>54.543600000000005</v>
      </c>
      <c r="K604" s="86">
        <f>(0.5*'Ducati Panigale 1199 data'!$C$12)*'Ducati Panigale 1199 data'!$C$14*'Ducati Panigale 1199 data'!$C$11*F604^2</f>
        <v>0</v>
      </c>
      <c r="L604" s="86">
        <f t="shared" si="355"/>
        <v>54.543600000000005</v>
      </c>
      <c r="M604" s="86">
        <f t="shared" si="351"/>
        <v>0</v>
      </c>
      <c r="N604" s="20">
        <f t="shared" si="356"/>
        <v>0</v>
      </c>
      <c r="O604" s="105">
        <f t="shared" si="357"/>
        <v>0</v>
      </c>
      <c r="P604" s="105">
        <f t="shared" si="358"/>
        <v>0</v>
      </c>
      <c r="Q604" s="105">
        <f t="shared" si="386"/>
        <v>92.468607635385382</v>
      </c>
      <c r="R604" s="27">
        <f t="shared" si="359"/>
        <v>2.5685724343162606E-2</v>
      </c>
      <c r="S604" s="98">
        <f t="shared" si="360"/>
        <v>0</v>
      </c>
      <c r="T604" s="17">
        <f t="shared" si="387"/>
        <v>301.20801880420692</v>
      </c>
      <c r="U604" s="17">
        <f t="shared" si="361"/>
        <v>8.3668894112279693E-2</v>
      </c>
      <c r="V604" s="17">
        <f t="shared" si="362"/>
        <v>87.845177253616114</v>
      </c>
      <c r="W604" s="17">
        <f t="shared" si="363"/>
        <v>84.331370163471462</v>
      </c>
      <c r="X604" s="17">
        <f t="shared" si="363"/>
        <v>80.958115356932595</v>
      </c>
      <c r="Y604" s="17">
        <f t="shared" si="364"/>
        <v>80.148534203363269</v>
      </c>
      <c r="Z604" s="17">
        <f>Y604/3600</f>
        <v>2.2263481723156463E-2</v>
      </c>
      <c r="AA604" s="17">
        <f>0.96*Y604</f>
        <v>76.942592835228737</v>
      </c>
      <c r="AB604" s="17">
        <f t="shared" si="365"/>
        <v>73.864889121819587</v>
      </c>
      <c r="AC604" s="17">
        <f t="shared" si="366"/>
        <v>70.171644665728607</v>
      </c>
      <c r="AD604" s="17">
        <f t="shared" si="367"/>
        <v>70.171644665728607</v>
      </c>
      <c r="AE604" s="17">
        <f t="shared" si="388"/>
        <v>1.9492123518257947E-2</v>
      </c>
      <c r="AF604" s="17">
        <f>T604-AD604</f>
        <v>231.03637413847832</v>
      </c>
      <c r="AG604" s="17">
        <f t="shared" si="368"/>
        <v>6.4176770594021756E-2</v>
      </c>
      <c r="AH604" s="28">
        <f>0.5*'Ducati Panigale 1199 data'!$C$8*'WLTP class 3 v5'!F604^2</f>
        <v>0</v>
      </c>
      <c r="AI604" s="17">
        <f t="shared" si="369"/>
        <v>0</v>
      </c>
      <c r="AJ604" s="17" t="str">
        <f>IF(N604&lt;0, AI604, "0")</f>
        <v>0</v>
      </c>
      <c r="AK604" s="98">
        <f>AK603+AJ604</f>
        <v>985.40392669753101</v>
      </c>
      <c r="AL604" s="105">
        <f t="shared" si="370"/>
        <v>0.2737233129715364</v>
      </c>
      <c r="AM604" s="98">
        <f>IF(N604 &gt; 0, AI604, )</f>
        <v>0</v>
      </c>
      <c r="AN604" s="98">
        <f t="shared" si="389"/>
        <v>2841.2243518518544</v>
      </c>
      <c r="AO604" s="98">
        <f t="shared" si="371"/>
        <v>0.78922898662551511</v>
      </c>
      <c r="AP604" s="27">
        <f t="shared" si="372"/>
        <v>0</v>
      </c>
      <c r="AQ604" s="27">
        <f t="shared" si="373"/>
        <v>0</v>
      </c>
      <c r="AR604" s="34">
        <f t="shared" si="374"/>
        <v>0</v>
      </c>
      <c r="AS604" s="27">
        <f t="shared" si="375"/>
        <v>0</v>
      </c>
      <c r="AT604" s="34">
        <f t="shared" si="352"/>
        <v>0</v>
      </c>
      <c r="AU604" s="27">
        <f t="shared" si="352"/>
        <v>0</v>
      </c>
      <c r="AV604" s="27">
        <f t="shared" si="376"/>
        <v>0</v>
      </c>
      <c r="AW604" s="27">
        <f t="shared" si="377"/>
        <v>0</v>
      </c>
      <c r="AX604" s="27">
        <f t="shared" si="378"/>
        <v>0</v>
      </c>
      <c r="AY604" s="34">
        <f>AN604-AW604</f>
        <v>2841.2243518518544</v>
      </c>
      <c r="AZ604" s="110">
        <f t="shared" si="379"/>
        <v>0.78922898662551511</v>
      </c>
      <c r="BB604" s="84">
        <v>0</v>
      </c>
      <c r="BC604" s="85">
        <f t="shared" si="380"/>
        <v>0</v>
      </c>
      <c r="BD604" s="85">
        <f t="shared" si="381"/>
        <v>0</v>
      </c>
      <c r="BE604" s="85">
        <f t="shared" si="382"/>
        <v>0</v>
      </c>
      <c r="BF604" s="85">
        <f t="shared" si="383"/>
        <v>0</v>
      </c>
      <c r="BG604" s="85">
        <f t="shared" si="384"/>
        <v>0</v>
      </c>
    </row>
    <row r="605" spans="2:59">
      <c r="B605" s="10" t="s">
        <v>33</v>
      </c>
      <c r="C605" s="10">
        <v>594</v>
      </c>
      <c r="D605" s="10">
        <v>5</v>
      </c>
      <c r="E605" s="19">
        <v>0</v>
      </c>
      <c r="F605" s="67">
        <f t="shared" si="353"/>
        <v>0</v>
      </c>
      <c r="G605" s="20">
        <f t="shared" si="385"/>
        <v>0</v>
      </c>
      <c r="H605" s="20">
        <f t="shared" si="354"/>
        <v>3</v>
      </c>
      <c r="I605" s="86">
        <f>'Ducati Panigale 1199 data'!$C$8*G605</f>
        <v>0</v>
      </c>
      <c r="J605" s="86">
        <f>'Ducati Panigale 1199 data'!$C$8*'Ducati Panigale 1199 data'!$C$15*'Ducati Panigale 1199 data'!$C$10</f>
        <v>54.543600000000005</v>
      </c>
      <c r="K605" s="86">
        <f>(0.5*'Ducati Panigale 1199 data'!$C$12)*'Ducati Panigale 1199 data'!$C$14*'Ducati Panigale 1199 data'!$C$11*F605^2</f>
        <v>0</v>
      </c>
      <c r="L605" s="86">
        <f t="shared" si="355"/>
        <v>54.543600000000005</v>
      </c>
      <c r="M605" s="86">
        <f t="shared" si="351"/>
        <v>0</v>
      </c>
      <c r="N605" s="20">
        <f t="shared" si="356"/>
        <v>0</v>
      </c>
      <c r="O605" s="105">
        <f t="shared" si="357"/>
        <v>0</v>
      </c>
      <c r="P605" s="105">
        <f t="shared" si="358"/>
        <v>0</v>
      </c>
      <c r="Q605" s="105">
        <f t="shared" si="386"/>
        <v>92.468607635385382</v>
      </c>
      <c r="R605" s="27">
        <f t="shared" si="359"/>
        <v>2.5685724343162606E-2</v>
      </c>
      <c r="S605" s="98">
        <f t="shared" si="360"/>
        <v>0</v>
      </c>
      <c r="T605" s="17">
        <f t="shared" si="387"/>
        <v>301.20801880420692</v>
      </c>
      <c r="U605" s="17">
        <f t="shared" si="361"/>
        <v>8.3668894112279693E-2</v>
      </c>
      <c r="V605" s="17">
        <f t="shared" si="362"/>
        <v>87.845177253616114</v>
      </c>
      <c r="W605" s="17">
        <f t="shared" si="363"/>
        <v>84.331370163471462</v>
      </c>
      <c r="X605" s="17">
        <f t="shared" si="363"/>
        <v>80.958115356932595</v>
      </c>
      <c r="Y605" s="17">
        <f t="shared" si="364"/>
        <v>80.148534203363269</v>
      </c>
      <c r="Z605" s="17">
        <f>Y605/3600</f>
        <v>2.2263481723156463E-2</v>
      </c>
      <c r="AA605" s="17">
        <f>0.96*Y605</f>
        <v>76.942592835228737</v>
      </c>
      <c r="AB605" s="17">
        <f t="shared" si="365"/>
        <v>73.864889121819587</v>
      </c>
      <c r="AC605" s="17">
        <f t="shared" si="366"/>
        <v>70.171644665728607</v>
      </c>
      <c r="AD605" s="17">
        <f t="shared" si="367"/>
        <v>70.171644665728607</v>
      </c>
      <c r="AE605" s="17">
        <f t="shared" si="388"/>
        <v>1.9492123518257947E-2</v>
      </c>
      <c r="AF605" s="17">
        <f>T605-AD605</f>
        <v>231.03637413847832</v>
      </c>
      <c r="AG605" s="17">
        <f t="shared" si="368"/>
        <v>6.4176770594021756E-2</v>
      </c>
      <c r="AH605" s="28">
        <f>0.5*'Ducati Panigale 1199 data'!$C$8*'WLTP class 3 v5'!F605^2</f>
        <v>0</v>
      </c>
      <c r="AI605" s="17">
        <f t="shared" si="369"/>
        <v>0</v>
      </c>
      <c r="AJ605" s="17" t="str">
        <f>IF(N605&lt;0, AI605, "0")</f>
        <v>0</v>
      </c>
      <c r="AK605" s="98">
        <f>AK604+AJ605</f>
        <v>985.40392669753101</v>
      </c>
      <c r="AL605" s="105">
        <f t="shared" si="370"/>
        <v>0.2737233129715364</v>
      </c>
      <c r="AM605" s="98">
        <f>IF(N605 &gt; 0, AI605, )</f>
        <v>0</v>
      </c>
      <c r="AN605" s="98">
        <f t="shared" si="389"/>
        <v>2841.2243518518544</v>
      </c>
      <c r="AO605" s="98">
        <f t="shared" si="371"/>
        <v>0.78922898662551511</v>
      </c>
      <c r="AP605" s="27">
        <f t="shared" si="372"/>
        <v>0</v>
      </c>
      <c r="AQ605" s="27">
        <f t="shared" si="373"/>
        <v>0</v>
      </c>
      <c r="AR605" s="34">
        <f t="shared" si="374"/>
        <v>0</v>
      </c>
      <c r="AS605" s="27">
        <f t="shared" si="375"/>
        <v>0</v>
      </c>
      <c r="AT605" s="34">
        <f t="shared" si="352"/>
        <v>0</v>
      </c>
      <c r="AU605" s="27">
        <f t="shared" si="352"/>
        <v>0</v>
      </c>
      <c r="AV605" s="27">
        <f t="shared" si="376"/>
        <v>0</v>
      </c>
      <c r="AW605" s="27">
        <f t="shared" si="377"/>
        <v>0</v>
      </c>
      <c r="AX605" s="27">
        <f t="shared" si="378"/>
        <v>0</v>
      </c>
      <c r="AY605" s="34">
        <f>AN605-AW605</f>
        <v>2841.2243518518544</v>
      </c>
      <c r="AZ605" s="110">
        <f t="shared" si="379"/>
        <v>0.78922898662551511</v>
      </c>
      <c r="BB605" s="84">
        <v>0</v>
      </c>
      <c r="BC605" s="85">
        <f t="shared" si="380"/>
        <v>0</v>
      </c>
      <c r="BD605" s="85">
        <f t="shared" si="381"/>
        <v>0</v>
      </c>
      <c r="BE605" s="85">
        <f t="shared" si="382"/>
        <v>0</v>
      </c>
      <c r="BF605" s="85">
        <f t="shared" si="383"/>
        <v>0</v>
      </c>
      <c r="BG605" s="85">
        <f t="shared" si="384"/>
        <v>0</v>
      </c>
    </row>
    <row r="606" spans="2:59">
      <c r="B606" s="10" t="s">
        <v>33</v>
      </c>
      <c r="C606" s="10">
        <v>595</v>
      </c>
      <c r="D606" s="10">
        <v>6</v>
      </c>
      <c r="E606" s="19">
        <v>0</v>
      </c>
      <c r="F606" s="67">
        <f t="shared" si="353"/>
        <v>0</v>
      </c>
      <c r="G606" s="20">
        <f t="shared" si="385"/>
        <v>0</v>
      </c>
      <c r="H606" s="20">
        <f t="shared" si="354"/>
        <v>3.5</v>
      </c>
      <c r="I606" s="86">
        <f>'Ducati Panigale 1199 data'!$C$8*G606</f>
        <v>0</v>
      </c>
      <c r="J606" s="86">
        <f>'Ducati Panigale 1199 data'!$C$8*'Ducati Panigale 1199 data'!$C$15*'Ducati Panigale 1199 data'!$C$10</f>
        <v>54.543600000000005</v>
      </c>
      <c r="K606" s="86">
        <f>(0.5*'Ducati Panigale 1199 data'!$C$12)*'Ducati Panigale 1199 data'!$C$14*'Ducati Panigale 1199 data'!$C$11*F606^2</f>
        <v>0</v>
      </c>
      <c r="L606" s="86">
        <f t="shared" si="355"/>
        <v>54.543600000000005</v>
      </c>
      <c r="M606" s="86">
        <f t="shared" si="351"/>
        <v>0</v>
      </c>
      <c r="N606" s="20">
        <f t="shared" si="356"/>
        <v>0</v>
      </c>
      <c r="O606" s="105">
        <f t="shared" si="357"/>
        <v>0</v>
      </c>
      <c r="P606" s="105">
        <f t="shared" si="358"/>
        <v>0</v>
      </c>
      <c r="Q606" s="105">
        <f t="shared" si="386"/>
        <v>92.468607635385382</v>
      </c>
      <c r="R606" s="27">
        <f t="shared" si="359"/>
        <v>2.5685724343162606E-2</v>
      </c>
      <c r="S606" s="98">
        <f t="shared" si="360"/>
        <v>0</v>
      </c>
      <c r="T606" s="17">
        <f t="shared" si="387"/>
        <v>301.20801880420692</v>
      </c>
      <c r="U606" s="17">
        <f t="shared" si="361"/>
        <v>8.3668894112279693E-2</v>
      </c>
      <c r="V606" s="17">
        <f t="shared" si="362"/>
        <v>87.845177253616114</v>
      </c>
      <c r="W606" s="17">
        <f t="shared" si="363"/>
        <v>84.331370163471462</v>
      </c>
      <c r="X606" s="17">
        <f t="shared" si="363"/>
        <v>80.958115356932595</v>
      </c>
      <c r="Y606" s="17">
        <f t="shared" si="364"/>
        <v>80.148534203363269</v>
      </c>
      <c r="Z606" s="17">
        <f>Y606/3600</f>
        <v>2.2263481723156463E-2</v>
      </c>
      <c r="AA606" s="17">
        <f>0.96*Y606</f>
        <v>76.942592835228737</v>
      </c>
      <c r="AB606" s="17">
        <f t="shared" si="365"/>
        <v>73.864889121819587</v>
      </c>
      <c r="AC606" s="17">
        <f t="shared" si="366"/>
        <v>70.171644665728607</v>
      </c>
      <c r="AD606" s="17">
        <f t="shared" si="367"/>
        <v>70.171644665728607</v>
      </c>
      <c r="AE606" s="17">
        <f t="shared" si="388"/>
        <v>1.9492123518257947E-2</v>
      </c>
      <c r="AF606" s="17">
        <f>T606-AD606</f>
        <v>231.03637413847832</v>
      </c>
      <c r="AG606" s="17">
        <f t="shared" si="368"/>
        <v>6.4176770594021756E-2</v>
      </c>
      <c r="AH606" s="28">
        <f>0.5*'Ducati Panigale 1199 data'!$C$8*'WLTP class 3 v5'!F606^2</f>
        <v>0</v>
      </c>
      <c r="AI606" s="17">
        <f t="shared" si="369"/>
        <v>0</v>
      </c>
      <c r="AJ606" s="17" t="str">
        <f>IF(N606&lt;0, AI606, "0")</f>
        <v>0</v>
      </c>
      <c r="AK606" s="98">
        <f>AK605+AJ606</f>
        <v>985.40392669753101</v>
      </c>
      <c r="AL606" s="105">
        <f t="shared" si="370"/>
        <v>0.2737233129715364</v>
      </c>
      <c r="AM606" s="98">
        <f>IF(N606 &gt; 0, AI606, )</f>
        <v>0</v>
      </c>
      <c r="AN606" s="98">
        <f t="shared" si="389"/>
        <v>2841.2243518518544</v>
      </c>
      <c r="AO606" s="98">
        <f t="shared" si="371"/>
        <v>0.78922898662551511</v>
      </c>
      <c r="AP606" s="27">
        <f t="shared" si="372"/>
        <v>0</v>
      </c>
      <c r="AQ606" s="27">
        <f t="shared" si="373"/>
        <v>0</v>
      </c>
      <c r="AR606" s="34">
        <f t="shared" si="374"/>
        <v>0</v>
      </c>
      <c r="AS606" s="27">
        <f t="shared" si="375"/>
        <v>0</v>
      </c>
      <c r="AT606" s="34">
        <f t="shared" si="352"/>
        <v>0</v>
      </c>
      <c r="AU606" s="27">
        <f t="shared" si="352"/>
        <v>0</v>
      </c>
      <c r="AV606" s="27">
        <f t="shared" si="376"/>
        <v>0</v>
      </c>
      <c r="AW606" s="27">
        <f t="shared" si="377"/>
        <v>0</v>
      </c>
      <c r="AX606" s="27">
        <f t="shared" si="378"/>
        <v>0</v>
      </c>
      <c r="AY606" s="34">
        <f>AN606-AW606</f>
        <v>2841.2243518518544</v>
      </c>
      <c r="AZ606" s="110">
        <f t="shared" si="379"/>
        <v>0.78922898662551511</v>
      </c>
      <c r="BB606" s="84">
        <v>0</v>
      </c>
      <c r="BC606" s="85">
        <f t="shared" si="380"/>
        <v>0</v>
      </c>
      <c r="BD606" s="85">
        <f t="shared" si="381"/>
        <v>0</v>
      </c>
      <c r="BE606" s="85">
        <f t="shared" si="382"/>
        <v>0</v>
      </c>
      <c r="BF606" s="85">
        <f t="shared" si="383"/>
        <v>0</v>
      </c>
      <c r="BG606" s="85">
        <f t="shared" si="384"/>
        <v>0</v>
      </c>
    </row>
    <row r="607" spans="2:59">
      <c r="B607" s="10" t="s">
        <v>33</v>
      </c>
      <c r="C607" s="10">
        <v>596</v>
      </c>
      <c r="D607" s="10">
        <v>7</v>
      </c>
      <c r="E607" s="19">
        <v>0</v>
      </c>
      <c r="F607" s="67">
        <f t="shared" si="353"/>
        <v>0</v>
      </c>
      <c r="G607" s="20">
        <f t="shared" si="385"/>
        <v>0</v>
      </c>
      <c r="H607" s="20">
        <f t="shared" si="354"/>
        <v>4</v>
      </c>
      <c r="I607" s="86">
        <f>'Ducati Panigale 1199 data'!$C$8*G607</f>
        <v>0</v>
      </c>
      <c r="J607" s="86">
        <f>'Ducati Panigale 1199 data'!$C$8*'Ducati Panigale 1199 data'!$C$15*'Ducati Panigale 1199 data'!$C$10</f>
        <v>54.543600000000005</v>
      </c>
      <c r="K607" s="86">
        <f>(0.5*'Ducati Panigale 1199 data'!$C$12)*'Ducati Panigale 1199 data'!$C$14*'Ducati Panigale 1199 data'!$C$11*F607^2</f>
        <v>0</v>
      </c>
      <c r="L607" s="86">
        <f t="shared" si="355"/>
        <v>54.543600000000005</v>
      </c>
      <c r="M607" s="86">
        <f t="shared" si="351"/>
        <v>0</v>
      </c>
      <c r="N607" s="20">
        <f t="shared" si="356"/>
        <v>0</v>
      </c>
      <c r="O607" s="105">
        <f t="shared" si="357"/>
        <v>0</v>
      </c>
      <c r="P607" s="105">
        <f t="shared" si="358"/>
        <v>0</v>
      </c>
      <c r="Q607" s="105">
        <f t="shared" si="386"/>
        <v>92.468607635385382</v>
      </c>
      <c r="R607" s="27">
        <f t="shared" si="359"/>
        <v>2.5685724343162606E-2</v>
      </c>
      <c r="S607" s="98">
        <f t="shared" si="360"/>
        <v>0</v>
      </c>
      <c r="T607" s="17">
        <f t="shared" si="387"/>
        <v>301.20801880420692</v>
      </c>
      <c r="U607" s="17">
        <f t="shared" si="361"/>
        <v>8.3668894112279693E-2</v>
      </c>
      <c r="V607" s="17">
        <f t="shared" si="362"/>
        <v>87.845177253616114</v>
      </c>
      <c r="W607" s="17">
        <f t="shared" si="363"/>
        <v>84.331370163471462</v>
      </c>
      <c r="X607" s="17">
        <f t="shared" si="363"/>
        <v>80.958115356932595</v>
      </c>
      <c r="Y607" s="17">
        <f t="shared" si="364"/>
        <v>80.148534203363269</v>
      </c>
      <c r="Z607" s="17">
        <f>Y607/3600</f>
        <v>2.2263481723156463E-2</v>
      </c>
      <c r="AA607" s="17">
        <f>0.96*Y607</f>
        <v>76.942592835228737</v>
      </c>
      <c r="AB607" s="17">
        <f t="shared" si="365"/>
        <v>73.864889121819587</v>
      </c>
      <c r="AC607" s="17">
        <f t="shared" si="366"/>
        <v>70.171644665728607</v>
      </c>
      <c r="AD607" s="17">
        <f t="shared" si="367"/>
        <v>70.171644665728607</v>
      </c>
      <c r="AE607" s="17">
        <f t="shared" si="388"/>
        <v>1.9492123518257947E-2</v>
      </c>
      <c r="AF607" s="17">
        <f>T607-AD607</f>
        <v>231.03637413847832</v>
      </c>
      <c r="AG607" s="17">
        <f t="shared" si="368"/>
        <v>6.4176770594021756E-2</v>
      </c>
      <c r="AH607" s="28">
        <f>0.5*'Ducati Panigale 1199 data'!$C$8*'WLTP class 3 v5'!F607^2</f>
        <v>0</v>
      </c>
      <c r="AI607" s="17">
        <f t="shared" si="369"/>
        <v>0</v>
      </c>
      <c r="AJ607" s="17" t="str">
        <f>IF(N607&lt;0, AI607, "0")</f>
        <v>0</v>
      </c>
      <c r="AK607" s="98">
        <f>AK606+AJ607</f>
        <v>985.40392669753101</v>
      </c>
      <c r="AL607" s="105">
        <f t="shared" si="370"/>
        <v>0.2737233129715364</v>
      </c>
      <c r="AM607" s="98">
        <f>IF(N607 &gt; 0, AI607, )</f>
        <v>0</v>
      </c>
      <c r="AN607" s="98">
        <f t="shared" si="389"/>
        <v>2841.2243518518544</v>
      </c>
      <c r="AO607" s="98">
        <f t="shared" si="371"/>
        <v>0.78922898662551511</v>
      </c>
      <c r="AP607" s="27">
        <f t="shared" si="372"/>
        <v>0</v>
      </c>
      <c r="AQ607" s="27">
        <f t="shared" si="373"/>
        <v>0</v>
      </c>
      <c r="AR607" s="34">
        <f t="shared" si="374"/>
        <v>0</v>
      </c>
      <c r="AS607" s="27">
        <f t="shared" si="375"/>
        <v>0</v>
      </c>
      <c r="AT607" s="34">
        <f t="shared" si="352"/>
        <v>0</v>
      </c>
      <c r="AU607" s="27">
        <f t="shared" si="352"/>
        <v>0</v>
      </c>
      <c r="AV607" s="27">
        <f t="shared" si="376"/>
        <v>0</v>
      </c>
      <c r="AW607" s="27">
        <f t="shared" si="377"/>
        <v>0</v>
      </c>
      <c r="AX607" s="27">
        <f t="shared" si="378"/>
        <v>0</v>
      </c>
      <c r="AY607" s="34">
        <f>AN607-AW607</f>
        <v>2841.2243518518544</v>
      </c>
      <c r="AZ607" s="110">
        <f t="shared" si="379"/>
        <v>0.78922898662551511</v>
      </c>
      <c r="BB607" s="84">
        <v>0</v>
      </c>
      <c r="BC607" s="85">
        <f t="shared" si="380"/>
        <v>0</v>
      </c>
      <c r="BD607" s="85">
        <f t="shared" si="381"/>
        <v>0</v>
      </c>
      <c r="BE607" s="85">
        <f t="shared" si="382"/>
        <v>0</v>
      </c>
      <c r="BF607" s="85">
        <f t="shared" si="383"/>
        <v>0</v>
      </c>
      <c r="BG607" s="85">
        <f t="shared" si="384"/>
        <v>0</v>
      </c>
    </row>
    <row r="608" spans="2:59">
      <c r="B608" s="10" t="s">
        <v>33</v>
      </c>
      <c r="C608" s="10">
        <v>597</v>
      </c>
      <c r="D608" s="10">
        <v>8</v>
      </c>
      <c r="E608" s="19">
        <v>0</v>
      </c>
      <c r="F608" s="67">
        <f t="shared" si="353"/>
        <v>0</v>
      </c>
      <c r="G608" s="20">
        <f t="shared" si="385"/>
        <v>0</v>
      </c>
      <c r="H608" s="20">
        <f t="shared" si="354"/>
        <v>4.5</v>
      </c>
      <c r="I608" s="86">
        <f>'Ducati Panigale 1199 data'!$C$8*G608</f>
        <v>0</v>
      </c>
      <c r="J608" s="86">
        <f>'Ducati Panigale 1199 data'!$C$8*'Ducati Panigale 1199 data'!$C$15*'Ducati Panigale 1199 data'!$C$10</f>
        <v>54.543600000000005</v>
      </c>
      <c r="K608" s="86">
        <f>(0.5*'Ducati Panigale 1199 data'!$C$12)*'Ducati Panigale 1199 data'!$C$14*'Ducati Panigale 1199 data'!$C$11*F608^2</f>
        <v>0</v>
      </c>
      <c r="L608" s="86">
        <f t="shared" si="355"/>
        <v>54.543600000000005</v>
      </c>
      <c r="M608" s="86">
        <f t="shared" si="351"/>
        <v>0</v>
      </c>
      <c r="N608" s="20">
        <f t="shared" si="356"/>
        <v>0</v>
      </c>
      <c r="O608" s="105">
        <f t="shared" si="357"/>
        <v>0</v>
      </c>
      <c r="P608" s="105">
        <f t="shared" si="358"/>
        <v>0</v>
      </c>
      <c r="Q608" s="105">
        <f t="shared" si="386"/>
        <v>92.468607635385382</v>
      </c>
      <c r="R608" s="27">
        <f t="shared" si="359"/>
        <v>2.5685724343162606E-2</v>
      </c>
      <c r="S608" s="98">
        <f t="shared" si="360"/>
        <v>0</v>
      </c>
      <c r="T608" s="17">
        <f t="shared" si="387"/>
        <v>301.20801880420692</v>
      </c>
      <c r="U608" s="17">
        <f t="shared" si="361"/>
        <v>8.3668894112279693E-2</v>
      </c>
      <c r="V608" s="17">
        <f t="shared" si="362"/>
        <v>87.845177253616114</v>
      </c>
      <c r="W608" s="17">
        <f t="shared" si="363"/>
        <v>84.331370163471462</v>
      </c>
      <c r="X608" s="17">
        <f t="shared" si="363"/>
        <v>80.958115356932595</v>
      </c>
      <c r="Y608" s="17">
        <f t="shared" si="364"/>
        <v>80.148534203363269</v>
      </c>
      <c r="Z608" s="17">
        <f>Y608/3600</f>
        <v>2.2263481723156463E-2</v>
      </c>
      <c r="AA608" s="17">
        <f>0.96*Y608</f>
        <v>76.942592835228737</v>
      </c>
      <c r="AB608" s="17">
        <f t="shared" si="365"/>
        <v>73.864889121819587</v>
      </c>
      <c r="AC608" s="17">
        <f t="shared" si="366"/>
        <v>70.171644665728607</v>
      </c>
      <c r="AD608" s="17">
        <f t="shared" si="367"/>
        <v>70.171644665728607</v>
      </c>
      <c r="AE608" s="17">
        <f t="shared" si="388"/>
        <v>1.9492123518257947E-2</v>
      </c>
      <c r="AF608" s="17">
        <f>T608-AD608</f>
        <v>231.03637413847832</v>
      </c>
      <c r="AG608" s="17">
        <f t="shared" si="368"/>
        <v>6.4176770594021756E-2</v>
      </c>
      <c r="AH608" s="28">
        <f>0.5*'Ducati Panigale 1199 data'!$C$8*'WLTP class 3 v5'!F608^2</f>
        <v>0</v>
      </c>
      <c r="AI608" s="17">
        <f t="shared" si="369"/>
        <v>0</v>
      </c>
      <c r="AJ608" s="17" t="str">
        <f>IF(N608&lt;0, AI608, "0")</f>
        <v>0</v>
      </c>
      <c r="AK608" s="98">
        <f>AK607+AJ608</f>
        <v>985.40392669753101</v>
      </c>
      <c r="AL608" s="105">
        <f t="shared" si="370"/>
        <v>0.2737233129715364</v>
      </c>
      <c r="AM608" s="98">
        <f>IF(N608 &gt; 0, AI608, )</f>
        <v>0</v>
      </c>
      <c r="AN608" s="98">
        <f t="shared" si="389"/>
        <v>2841.2243518518544</v>
      </c>
      <c r="AO608" s="98">
        <f t="shared" si="371"/>
        <v>0.78922898662551511</v>
      </c>
      <c r="AP608" s="27">
        <f t="shared" si="372"/>
        <v>0</v>
      </c>
      <c r="AQ608" s="27">
        <f t="shared" si="373"/>
        <v>0</v>
      </c>
      <c r="AR608" s="34">
        <f t="shared" si="374"/>
        <v>0</v>
      </c>
      <c r="AS608" s="27">
        <f t="shared" si="375"/>
        <v>0</v>
      </c>
      <c r="AT608" s="34">
        <f t="shared" si="352"/>
        <v>0</v>
      </c>
      <c r="AU608" s="27">
        <f t="shared" si="352"/>
        <v>0</v>
      </c>
      <c r="AV608" s="27">
        <f t="shared" si="376"/>
        <v>0</v>
      </c>
      <c r="AW608" s="27">
        <f t="shared" si="377"/>
        <v>0</v>
      </c>
      <c r="AX608" s="27">
        <f t="shared" si="378"/>
        <v>0</v>
      </c>
      <c r="AY608" s="34">
        <f>AN608-AW608</f>
        <v>2841.2243518518544</v>
      </c>
      <c r="AZ608" s="110">
        <f t="shared" si="379"/>
        <v>0.78922898662551511</v>
      </c>
      <c r="BB608" s="84">
        <v>0</v>
      </c>
      <c r="BC608" s="85">
        <f t="shared" si="380"/>
        <v>0</v>
      </c>
      <c r="BD608" s="85">
        <f t="shared" si="381"/>
        <v>0</v>
      </c>
      <c r="BE608" s="85">
        <f t="shared" si="382"/>
        <v>0</v>
      </c>
      <c r="BF608" s="85">
        <f t="shared" si="383"/>
        <v>0</v>
      </c>
      <c r="BG608" s="85">
        <f t="shared" si="384"/>
        <v>0</v>
      </c>
    </row>
    <row r="609" spans="2:59">
      <c r="B609" s="10" t="s">
        <v>33</v>
      </c>
      <c r="C609" s="10">
        <v>598</v>
      </c>
      <c r="D609" s="10">
        <v>9</v>
      </c>
      <c r="E609" s="19">
        <v>0</v>
      </c>
      <c r="F609" s="67">
        <f t="shared" si="353"/>
        <v>0</v>
      </c>
      <c r="G609" s="20">
        <f t="shared" si="385"/>
        <v>0</v>
      </c>
      <c r="H609" s="20">
        <f t="shared" si="354"/>
        <v>5</v>
      </c>
      <c r="I609" s="86">
        <f>'Ducati Panigale 1199 data'!$C$8*G609</f>
        <v>0</v>
      </c>
      <c r="J609" s="86">
        <f>'Ducati Panigale 1199 data'!$C$8*'Ducati Panigale 1199 data'!$C$15*'Ducati Panigale 1199 data'!$C$10</f>
        <v>54.543600000000005</v>
      </c>
      <c r="K609" s="86">
        <f>(0.5*'Ducati Panigale 1199 data'!$C$12)*'Ducati Panigale 1199 data'!$C$14*'Ducati Panigale 1199 data'!$C$11*F609^2</f>
        <v>0</v>
      </c>
      <c r="L609" s="86">
        <f t="shared" si="355"/>
        <v>54.543600000000005</v>
      </c>
      <c r="M609" s="86">
        <f t="shared" si="351"/>
        <v>0</v>
      </c>
      <c r="N609" s="20">
        <f t="shared" si="356"/>
        <v>0</v>
      </c>
      <c r="O609" s="105">
        <f t="shared" si="357"/>
        <v>0</v>
      </c>
      <c r="P609" s="105">
        <f t="shared" si="358"/>
        <v>0</v>
      </c>
      <c r="Q609" s="105">
        <f t="shared" si="386"/>
        <v>92.468607635385382</v>
      </c>
      <c r="R609" s="27">
        <f t="shared" si="359"/>
        <v>2.5685724343162606E-2</v>
      </c>
      <c r="S609" s="98">
        <f t="shared" si="360"/>
        <v>0</v>
      </c>
      <c r="T609" s="17">
        <f t="shared" si="387"/>
        <v>301.20801880420692</v>
      </c>
      <c r="U609" s="17">
        <f t="shared" si="361"/>
        <v>8.3668894112279693E-2</v>
      </c>
      <c r="V609" s="17">
        <f t="shared" si="362"/>
        <v>87.845177253616114</v>
      </c>
      <c r="W609" s="17">
        <f t="shared" si="363"/>
        <v>84.331370163471462</v>
      </c>
      <c r="X609" s="17">
        <f t="shared" si="363"/>
        <v>80.958115356932595</v>
      </c>
      <c r="Y609" s="17">
        <f t="shared" si="364"/>
        <v>80.148534203363269</v>
      </c>
      <c r="Z609" s="17">
        <f>Y609/3600</f>
        <v>2.2263481723156463E-2</v>
      </c>
      <c r="AA609" s="17">
        <f>0.96*Y609</f>
        <v>76.942592835228737</v>
      </c>
      <c r="AB609" s="17">
        <f t="shared" si="365"/>
        <v>73.864889121819587</v>
      </c>
      <c r="AC609" s="17">
        <f t="shared" si="366"/>
        <v>70.171644665728607</v>
      </c>
      <c r="AD609" s="17">
        <f t="shared" si="367"/>
        <v>70.171644665728607</v>
      </c>
      <c r="AE609" s="17">
        <f t="shared" si="388"/>
        <v>1.9492123518257947E-2</v>
      </c>
      <c r="AF609" s="17">
        <f>T609-AD609</f>
        <v>231.03637413847832</v>
      </c>
      <c r="AG609" s="17">
        <f t="shared" si="368"/>
        <v>6.4176770594021756E-2</v>
      </c>
      <c r="AH609" s="28">
        <f>0.5*'Ducati Panigale 1199 data'!$C$8*'WLTP class 3 v5'!F609^2</f>
        <v>0</v>
      </c>
      <c r="AI609" s="17">
        <f t="shared" si="369"/>
        <v>0</v>
      </c>
      <c r="AJ609" s="17" t="str">
        <f>IF(N609&lt;0, AI609, "0")</f>
        <v>0</v>
      </c>
      <c r="AK609" s="98">
        <f>AK608+AJ609</f>
        <v>985.40392669753101</v>
      </c>
      <c r="AL609" s="105">
        <f t="shared" si="370"/>
        <v>0.2737233129715364</v>
      </c>
      <c r="AM609" s="98">
        <f>IF(N609 &gt; 0, AI609, )</f>
        <v>0</v>
      </c>
      <c r="AN609" s="98">
        <f t="shared" si="389"/>
        <v>2841.2243518518544</v>
      </c>
      <c r="AO609" s="98">
        <f t="shared" si="371"/>
        <v>0.78922898662551511</v>
      </c>
      <c r="AP609" s="27">
        <f t="shared" si="372"/>
        <v>0</v>
      </c>
      <c r="AQ609" s="27">
        <f t="shared" si="373"/>
        <v>0</v>
      </c>
      <c r="AR609" s="34">
        <f t="shared" si="374"/>
        <v>0</v>
      </c>
      <c r="AS609" s="27">
        <f t="shared" si="375"/>
        <v>0</v>
      </c>
      <c r="AT609" s="34">
        <f t="shared" si="352"/>
        <v>0</v>
      </c>
      <c r="AU609" s="27">
        <f t="shared" si="352"/>
        <v>0</v>
      </c>
      <c r="AV609" s="27">
        <f t="shared" si="376"/>
        <v>0</v>
      </c>
      <c r="AW609" s="27">
        <f t="shared" si="377"/>
        <v>0</v>
      </c>
      <c r="AX609" s="27">
        <f t="shared" si="378"/>
        <v>0</v>
      </c>
      <c r="AY609" s="34">
        <f>AN609-AW609</f>
        <v>2841.2243518518544</v>
      </c>
      <c r="AZ609" s="110">
        <f t="shared" si="379"/>
        <v>0.78922898662551511</v>
      </c>
      <c r="BB609" s="84">
        <v>0</v>
      </c>
      <c r="BC609" s="85">
        <f t="shared" si="380"/>
        <v>0</v>
      </c>
      <c r="BD609" s="85">
        <f t="shared" si="381"/>
        <v>0</v>
      </c>
      <c r="BE609" s="85">
        <f t="shared" si="382"/>
        <v>0</v>
      </c>
      <c r="BF609" s="85">
        <f t="shared" si="383"/>
        <v>0</v>
      </c>
      <c r="BG609" s="85">
        <f t="shared" si="384"/>
        <v>0</v>
      </c>
    </row>
    <row r="610" spans="2:59">
      <c r="B610" s="10" t="s">
        <v>33</v>
      </c>
      <c r="C610" s="10">
        <v>599</v>
      </c>
      <c r="D610" s="10">
        <v>10</v>
      </c>
      <c r="E610" s="19">
        <v>0</v>
      </c>
      <c r="F610" s="67">
        <f t="shared" si="353"/>
        <v>0</v>
      </c>
      <c r="G610" s="20">
        <f t="shared" si="385"/>
        <v>0</v>
      </c>
      <c r="H610" s="20">
        <f t="shared" si="354"/>
        <v>5.5</v>
      </c>
      <c r="I610" s="86">
        <f>'Ducati Panigale 1199 data'!$C$8*G610</f>
        <v>0</v>
      </c>
      <c r="J610" s="86">
        <f>'Ducati Panigale 1199 data'!$C$8*'Ducati Panigale 1199 data'!$C$15*'Ducati Panigale 1199 data'!$C$10</f>
        <v>54.543600000000005</v>
      </c>
      <c r="K610" s="86">
        <f>(0.5*'Ducati Panigale 1199 data'!$C$12)*'Ducati Panigale 1199 data'!$C$14*'Ducati Panigale 1199 data'!$C$11*F610^2</f>
        <v>0</v>
      </c>
      <c r="L610" s="86">
        <f t="shared" si="355"/>
        <v>54.543600000000005</v>
      </c>
      <c r="M610" s="86">
        <f t="shared" si="351"/>
        <v>0</v>
      </c>
      <c r="N610" s="20">
        <f t="shared" si="356"/>
        <v>0</v>
      </c>
      <c r="O610" s="105">
        <f t="shared" si="357"/>
        <v>0</v>
      </c>
      <c r="P610" s="105">
        <f t="shared" si="358"/>
        <v>0</v>
      </c>
      <c r="Q610" s="105">
        <f t="shared" si="386"/>
        <v>92.468607635385382</v>
      </c>
      <c r="R610" s="27">
        <f t="shared" si="359"/>
        <v>2.5685724343162606E-2</v>
      </c>
      <c r="S610" s="98">
        <f t="shared" si="360"/>
        <v>0</v>
      </c>
      <c r="T610" s="17">
        <f t="shared" si="387"/>
        <v>301.20801880420692</v>
      </c>
      <c r="U610" s="17">
        <f t="shared" si="361"/>
        <v>8.3668894112279693E-2</v>
      </c>
      <c r="V610" s="17">
        <f t="shared" si="362"/>
        <v>87.845177253616114</v>
      </c>
      <c r="W610" s="17">
        <f t="shared" si="363"/>
        <v>84.331370163471462</v>
      </c>
      <c r="X610" s="17">
        <f t="shared" si="363"/>
        <v>80.958115356932595</v>
      </c>
      <c r="Y610" s="17">
        <f t="shared" si="364"/>
        <v>80.148534203363269</v>
      </c>
      <c r="Z610" s="17">
        <f>Y610/3600</f>
        <v>2.2263481723156463E-2</v>
      </c>
      <c r="AA610" s="17">
        <f>0.96*Y610</f>
        <v>76.942592835228737</v>
      </c>
      <c r="AB610" s="17">
        <f t="shared" si="365"/>
        <v>73.864889121819587</v>
      </c>
      <c r="AC610" s="17">
        <f t="shared" si="366"/>
        <v>70.171644665728607</v>
      </c>
      <c r="AD610" s="17">
        <f t="shared" si="367"/>
        <v>70.171644665728607</v>
      </c>
      <c r="AE610" s="17">
        <f t="shared" si="388"/>
        <v>1.9492123518257947E-2</v>
      </c>
      <c r="AF610" s="17">
        <f>T610-AD610</f>
        <v>231.03637413847832</v>
      </c>
      <c r="AG610" s="17">
        <f t="shared" si="368"/>
        <v>6.4176770594021756E-2</v>
      </c>
      <c r="AH610" s="28">
        <f>0.5*'Ducati Panigale 1199 data'!$C$8*'WLTP class 3 v5'!F610^2</f>
        <v>0</v>
      </c>
      <c r="AI610" s="17">
        <f t="shared" si="369"/>
        <v>0</v>
      </c>
      <c r="AJ610" s="17" t="str">
        <f>IF(N610&lt;0, AI610, "0")</f>
        <v>0</v>
      </c>
      <c r="AK610" s="98">
        <f>AK609+AJ610</f>
        <v>985.40392669753101</v>
      </c>
      <c r="AL610" s="105">
        <f t="shared" si="370"/>
        <v>0.2737233129715364</v>
      </c>
      <c r="AM610" s="98">
        <f>IF(N610 &gt; 0, AI610, )</f>
        <v>0</v>
      </c>
      <c r="AN610" s="98">
        <f t="shared" si="389"/>
        <v>2841.2243518518544</v>
      </c>
      <c r="AO610" s="98">
        <f t="shared" si="371"/>
        <v>0.78922898662551511</v>
      </c>
      <c r="AP610" s="27">
        <f t="shared" si="372"/>
        <v>0</v>
      </c>
      <c r="AQ610" s="27">
        <f t="shared" si="373"/>
        <v>0</v>
      </c>
      <c r="AR610" s="34">
        <f t="shared" si="374"/>
        <v>0</v>
      </c>
      <c r="AS610" s="27">
        <f t="shared" si="375"/>
        <v>0</v>
      </c>
      <c r="AT610" s="34">
        <f t="shared" si="352"/>
        <v>0</v>
      </c>
      <c r="AU610" s="27">
        <f t="shared" si="352"/>
        <v>0</v>
      </c>
      <c r="AV610" s="27">
        <f t="shared" si="376"/>
        <v>0</v>
      </c>
      <c r="AW610" s="27">
        <f t="shared" si="377"/>
        <v>0</v>
      </c>
      <c r="AX610" s="27">
        <f t="shared" si="378"/>
        <v>0</v>
      </c>
      <c r="AY610" s="34">
        <f>AN610-AW610</f>
        <v>2841.2243518518544</v>
      </c>
      <c r="AZ610" s="110">
        <f t="shared" si="379"/>
        <v>0.78922898662551511</v>
      </c>
      <c r="BB610" s="84">
        <v>0</v>
      </c>
      <c r="BC610" s="85">
        <f t="shared" si="380"/>
        <v>0</v>
      </c>
      <c r="BD610" s="85">
        <f t="shared" si="381"/>
        <v>0</v>
      </c>
      <c r="BE610" s="85">
        <f t="shared" si="382"/>
        <v>0</v>
      </c>
      <c r="BF610" s="85">
        <f t="shared" si="383"/>
        <v>0</v>
      </c>
      <c r="BG610" s="85">
        <f t="shared" si="384"/>
        <v>0</v>
      </c>
    </row>
    <row r="611" spans="2:59">
      <c r="B611" s="10" t="s">
        <v>33</v>
      </c>
      <c r="C611" s="10">
        <v>600</v>
      </c>
      <c r="D611" s="10">
        <v>11</v>
      </c>
      <c r="E611" s="19">
        <v>0</v>
      </c>
      <c r="F611" s="67">
        <f t="shared" si="353"/>
        <v>0</v>
      </c>
      <c r="G611" s="20">
        <f t="shared" si="385"/>
        <v>0.1388888888888889</v>
      </c>
      <c r="H611" s="20">
        <f t="shared" si="354"/>
        <v>6</v>
      </c>
      <c r="I611" s="86">
        <f>'Ducati Panigale 1199 data'!$C$8*G611</f>
        <v>38.611111111111114</v>
      </c>
      <c r="J611" s="86">
        <f>'Ducati Panigale 1199 data'!$C$8*'Ducati Panigale 1199 data'!$C$15*'Ducati Panigale 1199 data'!$C$10</f>
        <v>54.543600000000005</v>
      </c>
      <c r="K611" s="86">
        <f>(0.5*'Ducati Panigale 1199 data'!$C$12)*'Ducati Panigale 1199 data'!$C$14*'Ducati Panigale 1199 data'!$C$11*F611^2</f>
        <v>0</v>
      </c>
      <c r="L611" s="86">
        <f t="shared" si="355"/>
        <v>93.154711111111112</v>
      </c>
      <c r="M611" s="86">
        <f t="shared" si="351"/>
        <v>0</v>
      </c>
      <c r="N611" s="20">
        <f t="shared" si="356"/>
        <v>0</v>
      </c>
      <c r="O611" s="105">
        <f t="shared" si="357"/>
        <v>0</v>
      </c>
      <c r="P611" s="105">
        <f t="shared" si="358"/>
        <v>0</v>
      </c>
      <c r="Q611" s="105">
        <f t="shared" si="386"/>
        <v>92.468607635385382</v>
      </c>
      <c r="R611" s="27">
        <f t="shared" si="359"/>
        <v>2.5685724343162606E-2</v>
      </c>
      <c r="S611" s="98">
        <f t="shared" si="360"/>
        <v>0</v>
      </c>
      <c r="T611" s="17">
        <f t="shared" si="387"/>
        <v>301.20801880420692</v>
      </c>
      <c r="U611" s="17">
        <f t="shared" si="361"/>
        <v>8.3668894112279693E-2</v>
      </c>
      <c r="V611" s="17">
        <f t="shared" si="362"/>
        <v>87.845177253616114</v>
      </c>
      <c r="W611" s="17">
        <f t="shared" si="363"/>
        <v>84.331370163471462</v>
      </c>
      <c r="X611" s="17">
        <f t="shared" si="363"/>
        <v>80.958115356932595</v>
      </c>
      <c r="Y611" s="17">
        <f t="shared" si="364"/>
        <v>80.148534203363269</v>
      </c>
      <c r="Z611" s="17">
        <f>Y611/3600</f>
        <v>2.2263481723156463E-2</v>
      </c>
      <c r="AA611" s="17">
        <f>0.96*Y611</f>
        <v>76.942592835228737</v>
      </c>
      <c r="AB611" s="17">
        <f t="shared" si="365"/>
        <v>73.864889121819587</v>
      </c>
      <c r="AC611" s="17">
        <f t="shared" si="366"/>
        <v>70.171644665728607</v>
      </c>
      <c r="AD611" s="17">
        <f t="shared" si="367"/>
        <v>70.171644665728607</v>
      </c>
      <c r="AE611" s="17">
        <f t="shared" si="388"/>
        <v>1.9492123518257947E-2</v>
      </c>
      <c r="AF611" s="17">
        <f>T611-AD611</f>
        <v>231.03637413847832</v>
      </c>
      <c r="AG611" s="17">
        <f t="shared" si="368"/>
        <v>6.4176770594021756E-2</v>
      </c>
      <c r="AH611" s="28">
        <f>0.5*'Ducati Panigale 1199 data'!$C$8*'WLTP class 3 v5'!F611^2</f>
        <v>0</v>
      </c>
      <c r="AI611" s="17">
        <f t="shared" si="369"/>
        <v>0</v>
      </c>
      <c r="AJ611" s="17" t="str">
        <f>IF(N611&lt;0, AI611, "0")</f>
        <v>0</v>
      </c>
      <c r="AK611" s="98">
        <f>AK610+AJ611</f>
        <v>985.40392669753101</v>
      </c>
      <c r="AL611" s="105">
        <f t="shared" si="370"/>
        <v>0.2737233129715364</v>
      </c>
      <c r="AM611" s="98">
        <f>IF(N611 &gt; 0, AI611, )</f>
        <v>0</v>
      </c>
      <c r="AN611" s="98">
        <f t="shared" si="389"/>
        <v>2841.2243518518544</v>
      </c>
      <c r="AO611" s="98">
        <f t="shared" si="371"/>
        <v>0.78922898662551511</v>
      </c>
      <c r="AP611" s="27">
        <f t="shared" si="372"/>
        <v>0</v>
      </c>
      <c r="AQ611" s="27">
        <f t="shared" si="373"/>
        <v>0</v>
      </c>
      <c r="AR611" s="34">
        <f t="shared" si="374"/>
        <v>0</v>
      </c>
      <c r="AS611" s="27">
        <f t="shared" si="375"/>
        <v>0</v>
      </c>
      <c r="AT611" s="34">
        <f t="shared" si="352"/>
        <v>0</v>
      </c>
      <c r="AU611" s="27">
        <f t="shared" si="352"/>
        <v>0</v>
      </c>
      <c r="AV611" s="27">
        <f t="shared" si="376"/>
        <v>0</v>
      </c>
      <c r="AW611" s="27">
        <f t="shared" si="377"/>
        <v>0</v>
      </c>
      <c r="AX611" s="27">
        <f t="shared" si="378"/>
        <v>0</v>
      </c>
      <c r="AY611" s="34">
        <f>AN611-AW611</f>
        <v>2841.2243518518544</v>
      </c>
      <c r="AZ611" s="110">
        <f t="shared" si="379"/>
        <v>0.78922898662551511</v>
      </c>
      <c r="BB611" s="84">
        <v>0</v>
      </c>
      <c r="BC611" s="85">
        <f t="shared" si="380"/>
        <v>0</v>
      </c>
      <c r="BD611" s="85">
        <f t="shared" si="381"/>
        <v>0</v>
      </c>
      <c r="BE611" s="85">
        <f t="shared" si="382"/>
        <v>0</v>
      </c>
      <c r="BF611" s="85">
        <f t="shared" si="383"/>
        <v>0</v>
      </c>
      <c r="BG611" s="85">
        <f t="shared" si="384"/>
        <v>0</v>
      </c>
    </row>
    <row r="612" spans="2:59">
      <c r="B612" s="10" t="s">
        <v>33</v>
      </c>
      <c r="C612" s="10">
        <v>601</v>
      </c>
      <c r="D612" s="10">
        <v>12</v>
      </c>
      <c r="E612" s="19">
        <v>1</v>
      </c>
      <c r="F612" s="67">
        <f t="shared" si="353"/>
        <v>0.27777777777777779</v>
      </c>
      <c r="G612" s="20">
        <f t="shared" si="385"/>
        <v>0.29166666666666669</v>
      </c>
      <c r="H612" s="20">
        <f t="shared" si="354"/>
        <v>6.5</v>
      </c>
      <c r="I612" s="86">
        <f>'Ducati Panigale 1199 data'!$C$8*G612</f>
        <v>81.083333333333343</v>
      </c>
      <c r="J612" s="86">
        <f>'Ducati Panigale 1199 data'!$C$8*'Ducati Panigale 1199 data'!$C$15*'Ducati Panigale 1199 data'!$C$10</f>
        <v>54.543600000000005</v>
      </c>
      <c r="K612" s="86">
        <f>(0.5*'Ducati Panigale 1199 data'!$C$12)*'Ducati Panigale 1199 data'!$C$14*'Ducati Panigale 1199 data'!$C$11*F612^2</f>
        <v>1.0917245370370372E-2</v>
      </c>
      <c r="L612" s="86">
        <f t="shared" si="355"/>
        <v>135.63785057870371</v>
      </c>
      <c r="M612" s="86">
        <f t="shared" si="351"/>
        <v>37.677180716306587</v>
      </c>
      <c r="N612" s="20">
        <f t="shared" si="356"/>
        <v>3.7677180716306588E-2</v>
      </c>
      <c r="O612" s="105">
        <f t="shared" si="357"/>
        <v>0</v>
      </c>
      <c r="P612" s="105">
        <f t="shared" si="358"/>
        <v>0</v>
      </c>
      <c r="Q612" s="105">
        <f t="shared" si="386"/>
        <v>92.468607635385382</v>
      </c>
      <c r="R612" s="27">
        <f t="shared" si="359"/>
        <v>2.5685724343162606E-2</v>
      </c>
      <c r="S612" s="98">
        <f t="shared" si="360"/>
        <v>3.7677180716306588E-2</v>
      </c>
      <c r="T612" s="17">
        <f t="shared" si="387"/>
        <v>301.2456959849232</v>
      </c>
      <c r="U612" s="17">
        <f t="shared" si="361"/>
        <v>8.3679359995811997E-2</v>
      </c>
      <c r="V612" s="17">
        <f t="shared" si="362"/>
        <v>87.845177253616114</v>
      </c>
      <c r="W612" s="17">
        <f t="shared" si="363"/>
        <v>84.331370163471462</v>
      </c>
      <c r="X612" s="17">
        <f t="shared" si="363"/>
        <v>80.958115356932595</v>
      </c>
      <c r="Y612" s="17">
        <f t="shared" si="364"/>
        <v>80.148534203363269</v>
      </c>
      <c r="Z612" s="17">
        <f>Y612/3600</f>
        <v>2.2263481723156463E-2</v>
      </c>
      <c r="AA612" s="17">
        <f>0.96*Y612</f>
        <v>76.942592835228737</v>
      </c>
      <c r="AB612" s="17">
        <f t="shared" si="365"/>
        <v>73.864889121819587</v>
      </c>
      <c r="AC612" s="17">
        <f t="shared" si="366"/>
        <v>70.171644665728607</v>
      </c>
      <c r="AD612" s="17">
        <f t="shared" si="367"/>
        <v>70.171644665728607</v>
      </c>
      <c r="AE612" s="17">
        <f t="shared" si="388"/>
        <v>1.9492123518257947E-2</v>
      </c>
      <c r="AF612" s="17">
        <f>T612-AD612</f>
        <v>231.07405131919461</v>
      </c>
      <c r="AG612" s="17">
        <f t="shared" si="368"/>
        <v>6.418723647755406E-2</v>
      </c>
      <c r="AH612" s="28">
        <f>0.5*'Ducati Panigale 1199 data'!$C$8*'WLTP class 3 v5'!F612^2</f>
        <v>10.72530864197531</v>
      </c>
      <c r="AI612" s="17">
        <f t="shared" si="369"/>
        <v>1.0725308641975311E-2</v>
      </c>
      <c r="AJ612" s="17" t="str">
        <f>IF(N612&lt;0, AI612, "0")</f>
        <v>0</v>
      </c>
      <c r="AK612" s="98">
        <f>AK611+AJ612</f>
        <v>985.40392669753101</v>
      </c>
      <c r="AL612" s="105">
        <f t="shared" si="370"/>
        <v>0.2737233129715364</v>
      </c>
      <c r="AM612" s="98">
        <f>IF(N612 &gt; 0, AI612, )</f>
        <v>1.0725308641975311E-2</v>
      </c>
      <c r="AN612" s="98">
        <f t="shared" si="389"/>
        <v>2841.2350771604965</v>
      </c>
      <c r="AO612" s="98">
        <f t="shared" si="371"/>
        <v>0.78923196587791566</v>
      </c>
      <c r="AP612" s="27">
        <f t="shared" si="372"/>
        <v>0</v>
      </c>
      <c r="AQ612" s="27">
        <f t="shared" si="373"/>
        <v>0</v>
      </c>
      <c r="AR612" s="34">
        <f t="shared" si="374"/>
        <v>0</v>
      </c>
      <c r="AS612" s="27">
        <f t="shared" si="375"/>
        <v>0</v>
      </c>
      <c r="AT612" s="34">
        <f t="shared" si="352"/>
        <v>0</v>
      </c>
      <c r="AU612" s="27">
        <f t="shared" si="352"/>
        <v>0</v>
      </c>
      <c r="AV612" s="27">
        <f t="shared" si="376"/>
        <v>0</v>
      </c>
      <c r="AW612" s="27">
        <f t="shared" si="377"/>
        <v>0</v>
      </c>
      <c r="AX612" s="27">
        <f t="shared" si="378"/>
        <v>0</v>
      </c>
      <c r="AY612" s="34">
        <f>AN612-AW612</f>
        <v>2841.2350771604965</v>
      </c>
      <c r="AZ612" s="110">
        <f t="shared" si="379"/>
        <v>0.78923196587791566</v>
      </c>
      <c r="BB612" s="84">
        <v>0</v>
      </c>
      <c r="BC612" s="85">
        <f t="shared" si="380"/>
        <v>0</v>
      </c>
      <c r="BD612" s="85">
        <f t="shared" si="381"/>
        <v>0</v>
      </c>
      <c r="BE612" s="85">
        <f t="shared" si="382"/>
        <v>0</v>
      </c>
      <c r="BF612" s="85">
        <f t="shared" si="383"/>
        <v>0</v>
      </c>
      <c r="BG612" s="85">
        <f t="shared" si="384"/>
        <v>0</v>
      </c>
    </row>
    <row r="613" spans="2:59">
      <c r="B613" s="10" t="s">
        <v>33</v>
      </c>
      <c r="C613" s="10">
        <v>602</v>
      </c>
      <c r="D613" s="10">
        <v>13</v>
      </c>
      <c r="E613" s="19">
        <v>2.1</v>
      </c>
      <c r="F613" s="67">
        <f t="shared" si="353"/>
        <v>0.58333333333333337</v>
      </c>
      <c r="G613" s="20">
        <f t="shared" si="385"/>
        <v>0.52777777777777779</v>
      </c>
      <c r="H613" s="20">
        <f t="shared" si="354"/>
        <v>7</v>
      </c>
      <c r="I613" s="86">
        <f>'Ducati Panigale 1199 data'!$C$8*G613</f>
        <v>146.72222222222223</v>
      </c>
      <c r="J613" s="86">
        <f>'Ducati Panigale 1199 data'!$C$8*'Ducati Panigale 1199 data'!$C$15*'Ducati Panigale 1199 data'!$C$10</f>
        <v>54.543600000000005</v>
      </c>
      <c r="K613" s="86">
        <f>(0.5*'Ducati Panigale 1199 data'!$C$12)*'Ducati Panigale 1199 data'!$C$14*'Ducati Panigale 1199 data'!$C$11*F613^2</f>
        <v>4.8145052083333348E-2</v>
      </c>
      <c r="L613" s="86">
        <f t="shared" si="355"/>
        <v>201.31396727430555</v>
      </c>
      <c r="M613" s="86">
        <f t="shared" si="351"/>
        <v>117.43314757667825</v>
      </c>
      <c r="N613" s="20">
        <f t="shared" si="356"/>
        <v>0.11743314757667825</v>
      </c>
      <c r="O613" s="105">
        <f t="shared" si="357"/>
        <v>0</v>
      </c>
      <c r="P613" s="105">
        <f t="shared" si="358"/>
        <v>0</v>
      </c>
      <c r="Q613" s="105">
        <f t="shared" si="386"/>
        <v>92.468607635385382</v>
      </c>
      <c r="R613" s="27">
        <f t="shared" si="359"/>
        <v>2.5685724343162606E-2</v>
      </c>
      <c r="S613" s="98">
        <f t="shared" si="360"/>
        <v>0.11743314757667825</v>
      </c>
      <c r="T613" s="17">
        <f t="shared" si="387"/>
        <v>301.36312913249986</v>
      </c>
      <c r="U613" s="17">
        <f t="shared" si="361"/>
        <v>8.3711980314583295E-2</v>
      </c>
      <c r="V613" s="17">
        <f t="shared" si="362"/>
        <v>87.845177253616114</v>
      </c>
      <c r="W613" s="17">
        <f t="shared" si="363"/>
        <v>84.331370163471462</v>
      </c>
      <c r="X613" s="17">
        <f t="shared" si="363"/>
        <v>80.958115356932595</v>
      </c>
      <c r="Y613" s="17">
        <f t="shared" si="364"/>
        <v>80.148534203363269</v>
      </c>
      <c r="Z613" s="17">
        <f>Y613/3600</f>
        <v>2.2263481723156463E-2</v>
      </c>
      <c r="AA613" s="17">
        <f>0.96*Y613</f>
        <v>76.942592835228737</v>
      </c>
      <c r="AB613" s="17">
        <f t="shared" si="365"/>
        <v>73.864889121819587</v>
      </c>
      <c r="AC613" s="17">
        <f t="shared" si="366"/>
        <v>70.171644665728607</v>
      </c>
      <c r="AD613" s="17">
        <f t="shared" si="367"/>
        <v>70.171644665728607</v>
      </c>
      <c r="AE613" s="17">
        <f t="shared" si="388"/>
        <v>1.9492123518257947E-2</v>
      </c>
      <c r="AF613" s="17">
        <f>T613-AD613</f>
        <v>231.19148446677127</v>
      </c>
      <c r="AG613" s="17">
        <f t="shared" si="368"/>
        <v>6.4219856796325359E-2</v>
      </c>
      <c r="AH613" s="28">
        <f>0.5*'Ducati Panigale 1199 data'!$C$8*'WLTP class 3 v5'!F613^2</f>
        <v>47.298611111111121</v>
      </c>
      <c r="AI613" s="17">
        <f t="shared" si="369"/>
        <v>4.7298611111111125E-2</v>
      </c>
      <c r="AJ613" s="17" t="str">
        <f>IF(N613&lt;0, AI613, "0")</f>
        <v>0</v>
      </c>
      <c r="AK613" s="98">
        <f>AK612+AJ613</f>
        <v>985.40392669753101</v>
      </c>
      <c r="AL613" s="105">
        <f t="shared" si="370"/>
        <v>0.2737233129715364</v>
      </c>
      <c r="AM613" s="98">
        <f>IF(N613 &gt; 0, AI613, )</f>
        <v>4.7298611111111125E-2</v>
      </c>
      <c r="AN613" s="98">
        <f t="shared" si="389"/>
        <v>2841.2823757716078</v>
      </c>
      <c r="AO613" s="98">
        <f t="shared" si="371"/>
        <v>0.78924510438100215</v>
      </c>
      <c r="AP613" s="27">
        <f t="shared" si="372"/>
        <v>0</v>
      </c>
      <c r="AQ613" s="27">
        <f t="shared" si="373"/>
        <v>0</v>
      </c>
      <c r="AR613" s="34">
        <f t="shared" si="374"/>
        <v>0</v>
      </c>
      <c r="AS613" s="27">
        <f t="shared" si="375"/>
        <v>0</v>
      </c>
      <c r="AT613" s="34">
        <f t="shared" si="352"/>
        <v>0</v>
      </c>
      <c r="AU613" s="27">
        <f t="shared" si="352"/>
        <v>0</v>
      </c>
      <c r="AV613" s="27">
        <f t="shared" si="376"/>
        <v>0</v>
      </c>
      <c r="AW613" s="27">
        <f t="shared" si="377"/>
        <v>0</v>
      </c>
      <c r="AX613" s="27">
        <f t="shared" si="378"/>
        <v>0</v>
      </c>
      <c r="AY613" s="34">
        <f>AN613-AW613</f>
        <v>2841.2823757716078</v>
      </c>
      <c r="AZ613" s="110">
        <f t="shared" si="379"/>
        <v>0.78924510438100215</v>
      </c>
      <c r="BB613" s="84">
        <v>0</v>
      </c>
      <c r="BC613" s="85">
        <f t="shared" si="380"/>
        <v>0</v>
      </c>
      <c r="BD613" s="85">
        <f t="shared" si="381"/>
        <v>0</v>
      </c>
      <c r="BE613" s="85">
        <f t="shared" si="382"/>
        <v>0</v>
      </c>
      <c r="BF613" s="85">
        <f t="shared" si="383"/>
        <v>0</v>
      </c>
      <c r="BG613" s="85">
        <f t="shared" si="384"/>
        <v>0</v>
      </c>
    </row>
    <row r="614" spans="2:59">
      <c r="B614" s="10" t="s">
        <v>33</v>
      </c>
      <c r="C614" s="10">
        <v>603</v>
      </c>
      <c r="D614" s="10">
        <v>14</v>
      </c>
      <c r="E614" s="19">
        <v>4.8</v>
      </c>
      <c r="F614" s="67">
        <f t="shared" si="353"/>
        <v>1.3333333333333333</v>
      </c>
      <c r="G614" s="20">
        <f t="shared" si="385"/>
        <v>0.97222222222222221</v>
      </c>
      <c r="H614" s="20">
        <f t="shared" si="354"/>
        <v>7.5</v>
      </c>
      <c r="I614" s="86">
        <f>'Ducati Panigale 1199 data'!$C$8*G614</f>
        <v>270.27777777777777</v>
      </c>
      <c r="J614" s="86">
        <f>'Ducati Panigale 1199 data'!$C$8*'Ducati Panigale 1199 data'!$C$15*'Ducati Panigale 1199 data'!$C$10</f>
        <v>54.543600000000005</v>
      </c>
      <c r="K614" s="86">
        <f>(0.5*'Ducati Panigale 1199 data'!$C$12)*'Ducati Panigale 1199 data'!$C$14*'Ducati Panigale 1199 data'!$C$11*F614^2</f>
        <v>0.25153333333333333</v>
      </c>
      <c r="L614" s="86">
        <f t="shared" si="355"/>
        <v>325.07291111111113</v>
      </c>
      <c r="M614" s="86">
        <f t="shared" si="351"/>
        <v>433.43054814814815</v>
      </c>
      <c r="N614" s="20">
        <f t="shared" si="356"/>
        <v>0.43343054814814813</v>
      </c>
      <c r="O614" s="105">
        <f t="shared" si="357"/>
        <v>0</v>
      </c>
      <c r="P614" s="105">
        <f t="shared" si="358"/>
        <v>0</v>
      </c>
      <c r="Q614" s="105">
        <f t="shared" si="386"/>
        <v>92.468607635385382</v>
      </c>
      <c r="R614" s="27">
        <f t="shared" si="359"/>
        <v>2.5685724343162606E-2</v>
      </c>
      <c r="S614" s="98">
        <f t="shared" si="360"/>
        <v>0.43343054814814813</v>
      </c>
      <c r="T614" s="17">
        <f t="shared" si="387"/>
        <v>301.79655968064799</v>
      </c>
      <c r="U614" s="17">
        <f t="shared" si="361"/>
        <v>8.3832377689068885E-2</v>
      </c>
      <c r="V614" s="17">
        <f t="shared" si="362"/>
        <v>87.845177253616114</v>
      </c>
      <c r="W614" s="17">
        <f t="shared" si="363"/>
        <v>84.331370163471462</v>
      </c>
      <c r="X614" s="17">
        <f t="shared" si="363"/>
        <v>80.958115356932595</v>
      </c>
      <c r="Y614" s="17">
        <f t="shared" si="364"/>
        <v>80.148534203363269</v>
      </c>
      <c r="Z614" s="17">
        <f>Y614/3600</f>
        <v>2.2263481723156463E-2</v>
      </c>
      <c r="AA614" s="17">
        <f>0.96*Y614</f>
        <v>76.942592835228737</v>
      </c>
      <c r="AB614" s="17">
        <f t="shared" si="365"/>
        <v>73.864889121819587</v>
      </c>
      <c r="AC614" s="17">
        <f t="shared" si="366"/>
        <v>70.171644665728607</v>
      </c>
      <c r="AD614" s="17">
        <f t="shared" si="367"/>
        <v>70.171644665728607</v>
      </c>
      <c r="AE614" s="17">
        <f t="shared" si="388"/>
        <v>1.9492123518257947E-2</v>
      </c>
      <c r="AF614" s="17">
        <f>T614-AD614</f>
        <v>231.6249150149194</v>
      </c>
      <c r="AG614" s="17">
        <f t="shared" si="368"/>
        <v>6.4340254170810948E-2</v>
      </c>
      <c r="AH614" s="28">
        <f>0.5*'Ducati Panigale 1199 data'!$C$8*'WLTP class 3 v5'!F614^2</f>
        <v>247.11111111111109</v>
      </c>
      <c r="AI614" s="17">
        <f t="shared" si="369"/>
        <v>0.24711111111111109</v>
      </c>
      <c r="AJ614" s="17" t="str">
        <f>IF(N614&lt;0, AI614, "0")</f>
        <v>0</v>
      </c>
      <c r="AK614" s="98">
        <f>AK613+AJ614</f>
        <v>985.40392669753101</v>
      </c>
      <c r="AL614" s="105">
        <f t="shared" si="370"/>
        <v>0.2737233129715364</v>
      </c>
      <c r="AM614" s="98">
        <f>IF(N614 &gt; 0, AI614, )</f>
        <v>0.24711111111111109</v>
      </c>
      <c r="AN614" s="98">
        <f t="shared" si="389"/>
        <v>2841.5294868827191</v>
      </c>
      <c r="AO614" s="98">
        <f t="shared" si="371"/>
        <v>0.78931374635631091</v>
      </c>
      <c r="AP614" s="27">
        <f t="shared" si="372"/>
        <v>0</v>
      </c>
      <c r="AQ614" s="27">
        <f t="shared" si="373"/>
        <v>0</v>
      </c>
      <c r="AR614" s="34">
        <f t="shared" si="374"/>
        <v>0</v>
      </c>
      <c r="AS614" s="27">
        <f t="shared" si="375"/>
        <v>0</v>
      </c>
      <c r="AT614" s="34">
        <f t="shared" si="352"/>
        <v>0</v>
      </c>
      <c r="AU614" s="27">
        <f t="shared" si="352"/>
        <v>0</v>
      </c>
      <c r="AV614" s="27">
        <f t="shared" si="376"/>
        <v>0</v>
      </c>
      <c r="AW614" s="27">
        <f t="shared" si="377"/>
        <v>0</v>
      </c>
      <c r="AX614" s="27">
        <f t="shared" si="378"/>
        <v>0</v>
      </c>
      <c r="AY614" s="34">
        <f>AN614-AW614</f>
        <v>2841.5294868827191</v>
      </c>
      <c r="AZ614" s="110">
        <f t="shared" si="379"/>
        <v>0.78931374635631091</v>
      </c>
      <c r="BB614" s="84">
        <v>0</v>
      </c>
      <c r="BC614" s="85">
        <f t="shared" si="380"/>
        <v>0</v>
      </c>
      <c r="BD614" s="85">
        <f t="shared" si="381"/>
        <v>0</v>
      </c>
      <c r="BE614" s="85">
        <f t="shared" si="382"/>
        <v>0</v>
      </c>
      <c r="BF614" s="85">
        <f t="shared" si="383"/>
        <v>0</v>
      </c>
      <c r="BG614" s="85">
        <f t="shared" si="384"/>
        <v>0</v>
      </c>
    </row>
    <row r="615" spans="2:59">
      <c r="B615" s="10" t="s">
        <v>33</v>
      </c>
      <c r="C615" s="10">
        <v>604</v>
      </c>
      <c r="D615" s="10">
        <v>15</v>
      </c>
      <c r="E615" s="19">
        <v>9.1</v>
      </c>
      <c r="F615" s="67">
        <f t="shared" si="353"/>
        <v>2.5277777777777777</v>
      </c>
      <c r="G615" s="20">
        <f t="shared" si="385"/>
        <v>1.3055555555555554</v>
      </c>
      <c r="H615" s="20">
        <f t="shared" si="354"/>
        <v>8</v>
      </c>
      <c r="I615" s="86">
        <f>'Ducati Panigale 1199 data'!$C$8*G615</f>
        <v>362.9444444444444</v>
      </c>
      <c r="J615" s="86">
        <f>'Ducati Panigale 1199 data'!$C$8*'Ducati Panigale 1199 data'!$C$15*'Ducati Panigale 1199 data'!$C$10</f>
        <v>54.543600000000005</v>
      </c>
      <c r="K615" s="86">
        <f>(0.5*'Ducati Panigale 1199 data'!$C$12)*'Ducati Panigale 1199 data'!$C$14*'Ducati Panigale 1199 data'!$C$11*F615^2</f>
        <v>0.90405708912037042</v>
      </c>
      <c r="L615" s="86">
        <f t="shared" si="355"/>
        <v>418.39210153356481</v>
      </c>
      <c r="M615" s="86">
        <f t="shared" si="351"/>
        <v>1057.6022566542888</v>
      </c>
      <c r="N615" s="20">
        <f t="shared" si="356"/>
        <v>1.0576022566542889</v>
      </c>
      <c r="O615" s="105">
        <f t="shared" si="357"/>
        <v>0</v>
      </c>
      <c r="P615" s="105">
        <f t="shared" si="358"/>
        <v>0</v>
      </c>
      <c r="Q615" s="105">
        <f t="shared" si="386"/>
        <v>92.468607635385382</v>
      </c>
      <c r="R615" s="27">
        <f t="shared" si="359"/>
        <v>2.5685724343162606E-2</v>
      </c>
      <c r="S615" s="98">
        <f t="shared" si="360"/>
        <v>1.0576022566542889</v>
      </c>
      <c r="T615" s="17">
        <f t="shared" si="387"/>
        <v>302.85416193730225</v>
      </c>
      <c r="U615" s="17">
        <f t="shared" si="361"/>
        <v>8.4126156093695073E-2</v>
      </c>
      <c r="V615" s="17">
        <f t="shared" si="362"/>
        <v>87.845177253616114</v>
      </c>
      <c r="W615" s="17">
        <f t="shared" si="363"/>
        <v>84.331370163471462</v>
      </c>
      <c r="X615" s="17">
        <f t="shared" si="363"/>
        <v>80.958115356932595</v>
      </c>
      <c r="Y615" s="17">
        <f t="shared" si="364"/>
        <v>80.148534203363269</v>
      </c>
      <c r="Z615" s="17">
        <f>Y615/3600</f>
        <v>2.2263481723156463E-2</v>
      </c>
      <c r="AA615" s="17">
        <f>0.96*Y615</f>
        <v>76.942592835228737</v>
      </c>
      <c r="AB615" s="17">
        <f t="shared" si="365"/>
        <v>73.864889121819587</v>
      </c>
      <c r="AC615" s="17">
        <f t="shared" si="366"/>
        <v>70.171644665728607</v>
      </c>
      <c r="AD615" s="17">
        <f t="shared" si="367"/>
        <v>70.171644665728607</v>
      </c>
      <c r="AE615" s="17">
        <f t="shared" si="388"/>
        <v>1.9492123518257947E-2</v>
      </c>
      <c r="AF615" s="17">
        <f>T615-AD615</f>
        <v>232.68251727157366</v>
      </c>
      <c r="AG615" s="17">
        <f t="shared" si="368"/>
        <v>6.4634032575437123E-2</v>
      </c>
      <c r="AH615" s="28">
        <f>0.5*'Ducati Panigale 1199 data'!$C$8*'WLTP class 3 v5'!F615^2</f>
        <v>888.16280864197518</v>
      </c>
      <c r="AI615" s="17">
        <f t="shared" si="369"/>
        <v>0.88816280864197517</v>
      </c>
      <c r="AJ615" s="17" t="str">
        <f>IF(N615&lt;0, AI615, "0")</f>
        <v>0</v>
      </c>
      <c r="AK615" s="98">
        <f>AK614+AJ615</f>
        <v>985.40392669753101</v>
      </c>
      <c r="AL615" s="105">
        <f t="shared" si="370"/>
        <v>0.2737233129715364</v>
      </c>
      <c r="AM615" s="98">
        <f>IF(N615 &gt; 0, AI615, )</f>
        <v>0.88816280864197517</v>
      </c>
      <c r="AN615" s="98">
        <f t="shared" si="389"/>
        <v>2842.417649691361</v>
      </c>
      <c r="AO615" s="98">
        <f t="shared" si="371"/>
        <v>0.78956045824760024</v>
      </c>
      <c r="AP615" s="27">
        <f t="shared" si="372"/>
        <v>0</v>
      </c>
      <c r="AQ615" s="27">
        <f t="shared" si="373"/>
        <v>0</v>
      </c>
      <c r="AR615" s="34">
        <f t="shared" si="374"/>
        <v>0</v>
      </c>
      <c r="AS615" s="27">
        <f t="shared" si="375"/>
        <v>0</v>
      </c>
      <c r="AT615" s="34">
        <f t="shared" si="352"/>
        <v>0</v>
      </c>
      <c r="AU615" s="27">
        <f t="shared" si="352"/>
        <v>0</v>
      </c>
      <c r="AV615" s="27">
        <f t="shared" si="376"/>
        <v>0</v>
      </c>
      <c r="AW615" s="27">
        <f t="shared" si="377"/>
        <v>0</v>
      </c>
      <c r="AX615" s="27">
        <f t="shared" si="378"/>
        <v>0</v>
      </c>
      <c r="AY615" s="34">
        <f>AN615-AW615</f>
        <v>2842.417649691361</v>
      </c>
      <c r="AZ615" s="110">
        <f t="shared" si="379"/>
        <v>0.78956045824760024</v>
      </c>
      <c r="BB615" s="84">
        <v>0</v>
      </c>
      <c r="BC615" s="85">
        <f t="shared" si="380"/>
        <v>0</v>
      </c>
      <c r="BD615" s="85">
        <f t="shared" si="381"/>
        <v>0</v>
      </c>
      <c r="BE615" s="85">
        <f t="shared" si="382"/>
        <v>0</v>
      </c>
      <c r="BF615" s="85">
        <f t="shared" si="383"/>
        <v>0</v>
      </c>
      <c r="BG615" s="85">
        <f t="shared" si="384"/>
        <v>0</v>
      </c>
    </row>
    <row r="616" spans="2:59">
      <c r="B616" s="10" t="s">
        <v>33</v>
      </c>
      <c r="C616" s="10">
        <v>605</v>
      </c>
      <c r="D616" s="10">
        <v>16</v>
      </c>
      <c r="E616" s="19">
        <v>14.2</v>
      </c>
      <c r="F616" s="67">
        <f t="shared" si="353"/>
        <v>3.9444444444444446</v>
      </c>
      <c r="G616" s="20">
        <f t="shared" si="385"/>
        <v>1.4861111111111112</v>
      </c>
      <c r="H616" s="20">
        <f t="shared" si="354"/>
        <v>8.5</v>
      </c>
      <c r="I616" s="86">
        <f>'Ducati Panigale 1199 data'!$C$8*G616</f>
        <v>413.13888888888891</v>
      </c>
      <c r="J616" s="86">
        <f>'Ducati Panigale 1199 data'!$C$8*'Ducati Panigale 1199 data'!$C$15*'Ducati Panigale 1199 data'!$C$10</f>
        <v>54.543600000000005</v>
      </c>
      <c r="K616" s="86">
        <f>(0.5*'Ducati Panigale 1199 data'!$C$12)*'Ducati Panigale 1199 data'!$C$14*'Ducati Panigale 1199 data'!$C$11*F616^2</f>
        <v>2.2013533564814822</v>
      </c>
      <c r="L616" s="86">
        <f t="shared" si="355"/>
        <v>469.88384224537043</v>
      </c>
      <c r="M616" s="86">
        <f t="shared" si="351"/>
        <v>1853.4307110789612</v>
      </c>
      <c r="N616" s="20">
        <f t="shared" si="356"/>
        <v>1.8534307110789612</v>
      </c>
      <c r="O616" s="105">
        <f t="shared" si="357"/>
        <v>0</v>
      </c>
      <c r="P616" s="105">
        <f t="shared" si="358"/>
        <v>0</v>
      </c>
      <c r="Q616" s="105">
        <f t="shared" si="386"/>
        <v>92.468607635385382</v>
      </c>
      <c r="R616" s="27">
        <f t="shared" si="359"/>
        <v>2.5685724343162606E-2</v>
      </c>
      <c r="S616" s="98">
        <f t="shared" si="360"/>
        <v>1.8534307110789612</v>
      </c>
      <c r="T616" s="17">
        <f t="shared" si="387"/>
        <v>304.70759264838119</v>
      </c>
      <c r="U616" s="17">
        <f t="shared" si="361"/>
        <v>8.4640997957883671E-2</v>
      </c>
      <c r="V616" s="17">
        <f t="shared" si="362"/>
        <v>87.845177253616114</v>
      </c>
      <c r="W616" s="17">
        <f t="shared" si="363"/>
        <v>84.331370163471462</v>
      </c>
      <c r="X616" s="17">
        <f t="shared" si="363"/>
        <v>80.958115356932595</v>
      </c>
      <c r="Y616" s="17">
        <f t="shared" si="364"/>
        <v>80.148534203363269</v>
      </c>
      <c r="Z616" s="17">
        <f>Y616/3600</f>
        <v>2.2263481723156463E-2</v>
      </c>
      <c r="AA616" s="17">
        <f>0.96*Y616</f>
        <v>76.942592835228737</v>
      </c>
      <c r="AB616" s="17">
        <f t="shared" si="365"/>
        <v>73.864889121819587</v>
      </c>
      <c r="AC616" s="17">
        <f t="shared" si="366"/>
        <v>70.171644665728607</v>
      </c>
      <c r="AD616" s="17">
        <f t="shared" si="367"/>
        <v>70.171644665728607</v>
      </c>
      <c r="AE616" s="17">
        <f t="shared" si="388"/>
        <v>1.9492123518257947E-2</v>
      </c>
      <c r="AF616" s="17">
        <f>T616-AD616</f>
        <v>234.5359479826526</v>
      </c>
      <c r="AG616" s="17">
        <f t="shared" si="368"/>
        <v>6.514887443962572E-2</v>
      </c>
      <c r="AH616" s="28">
        <f>0.5*'Ducati Panigale 1199 data'!$C$8*'WLTP class 3 v5'!F616^2</f>
        <v>2162.6512345679016</v>
      </c>
      <c r="AI616" s="17">
        <f t="shared" si="369"/>
        <v>2.1626512345679014</v>
      </c>
      <c r="AJ616" s="17" t="str">
        <f>IF(N616&lt;0, AI616, "0")</f>
        <v>0</v>
      </c>
      <c r="AK616" s="98">
        <f>AK615+AJ616</f>
        <v>985.40392669753101</v>
      </c>
      <c r="AL616" s="105">
        <f t="shared" si="370"/>
        <v>0.2737233129715364</v>
      </c>
      <c r="AM616" s="98">
        <f>IF(N616 &gt; 0, AI616, )</f>
        <v>2.1626512345679014</v>
      </c>
      <c r="AN616" s="98">
        <f t="shared" si="389"/>
        <v>2844.5803009259289</v>
      </c>
      <c r="AO616" s="98">
        <f t="shared" si="371"/>
        <v>0.79016119470164692</v>
      </c>
      <c r="AP616" s="27">
        <f t="shared" si="372"/>
        <v>0</v>
      </c>
      <c r="AQ616" s="27">
        <f t="shared" si="373"/>
        <v>0</v>
      </c>
      <c r="AR616" s="34">
        <f t="shared" si="374"/>
        <v>0</v>
      </c>
      <c r="AS616" s="27">
        <f t="shared" si="375"/>
        <v>0</v>
      </c>
      <c r="AT616" s="34">
        <f t="shared" si="352"/>
        <v>0</v>
      </c>
      <c r="AU616" s="27">
        <f t="shared" si="352"/>
        <v>0</v>
      </c>
      <c r="AV616" s="27">
        <f t="shared" si="376"/>
        <v>0</v>
      </c>
      <c r="AW616" s="27">
        <f t="shared" si="377"/>
        <v>0</v>
      </c>
      <c r="AX616" s="27">
        <f t="shared" si="378"/>
        <v>0</v>
      </c>
      <c r="AY616" s="34">
        <f>AN616-AW616</f>
        <v>2844.5803009259289</v>
      </c>
      <c r="AZ616" s="110">
        <f t="shared" si="379"/>
        <v>0.79016119470164692</v>
      </c>
      <c r="BB616" s="84">
        <v>0</v>
      </c>
      <c r="BC616" s="85">
        <f t="shared" si="380"/>
        <v>0</v>
      </c>
      <c r="BD616" s="85">
        <f t="shared" si="381"/>
        <v>0</v>
      </c>
      <c r="BE616" s="85">
        <f t="shared" si="382"/>
        <v>0</v>
      </c>
      <c r="BF616" s="85">
        <f t="shared" si="383"/>
        <v>0</v>
      </c>
      <c r="BG616" s="85">
        <f t="shared" si="384"/>
        <v>0</v>
      </c>
    </row>
    <row r="617" spans="2:59">
      <c r="B617" s="10" t="s">
        <v>33</v>
      </c>
      <c r="C617" s="10">
        <v>606</v>
      </c>
      <c r="D617" s="10">
        <v>17</v>
      </c>
      <c r="E617" s="19">
        <v>19.8</v>
      </c>
      <c r="F617" s="67">
        <f t="shared" si="353"/>
        <v>5.5</v>
      </c>
      <c r="G617" s="20">
        <f t="shared" si="385"/>
        <v>1.5694444444444444</v>
      </c>
      <c r="H617" s="20">
        <f t="shared" si="354"/>
        <v>9</v>
      </c>
      <c r="I617" s="86">
        <f>'Ducati Panigale 1199 data'!$C$8*G617</f>
        <v>436.30555555555554</v>
      </c>
      <c r="J617" s="86">
        <f>'Ducati Panigale 1199 data'!$C$8*'Ducati Panigale 1199 data'!$C$15*'Ducati Panigale 1199 data'!$C$10</f>
        <v>54.543600000000005</v>
      </c>
      <c r="K617" s="86">
        <f>(0.5*'Ducati Panigale 1199 data'!$C$12)*'Ducati Panigale 1199 data'!$C$14*'Ducati Panigale 1199 data'!$C$11*F617^2</f>
        <v>4.2799968750000001</v>
      </c>
      <c r="L617" s="86">
        <f t="shared" si="355"/>
        <v>495.12915243055556</v>
      </c>
      <c r="M617" s="86">
        <f t="shared" si="351"/>
        <v>2723.2103383680555</v>
      </c>
      <c r="N617" s="20">
        <f t="shared" si="356"/>
        <v>2.7232103383680557</v>
      </c>
      <c r="O617" s="105">
        <f t="shared" si="357"/>
        <v>0</v>
      </c>
      <c r="P617" s="105">
        <f t="shared" si="358"/>
        <v>0</v>
      </c>
      <c r="Q617" s="105">
        <f t="shared" si="386"/>
        <v>92.468607635385382</v>
      </c>
      <c r="R617" s="27">
        <f t="shared" si="359"/>
        <v>2.5685724343162606E-2</v>
      </c>
      <c r="S617" s="98">
        <f t="shared" si="360"/>
        <v>2.7232103383680557</v>
      </c>
      <c r="T617" s="17">
        <f t="shared" si="387"/>
        <v>307.43080298674926</v>
      </c>
      <c r="U617" s="17">
        <f t="shared" si="361"/>
        <v>8.5397445274097011E-2</v>
      </c>
      <c r="V617" s="17">
        <f t="shared" si="362"/>
        <v>87.845177253616114</v>
      </c>
      <c r="W617" s="17">
        <f t="shared" si="363"/>
        <v>84.331370163471462</v>
      </c>
      <c r="X617" s="17">
        <f t="shared" si="363"/>
        <v>80.958115356932595</v>
      </c>
      <c r="Y617" s="17">
        <f t="shared" si="364"/>
        <v>80.148534203363269</v>
      </c>
      <c r="Z617" s="17">
        <f>Y617/3600</f>
        <v>2.2263481723156463E-2</v>
      </c>
      <c r="AA617" s="17">
        <f>0.96*Y617</f>
        <v>76.942592835228737</v>
      </c>
      <c r="AB617" s="17">
        <f t="shared" si="365"/>
        <v>73.864889121819587</v>
      </c>
      <c r="AC617" s="17">
        <f t="shared" si="366"/>
        <v>70.171644665728607</v>
      </c>
      <c r="AD617" s="17">
        <f t="shared" si="367"/>
        <v>70.171644665728607</v>
      </c>
      <c r="AE617" s="17">
        <f t="shared" si="388"/>
        <v>1.9492123518257947E-2</v>
      </c>
      <c r="AF617" s="17">
        <f>T617-AD617</f>
        <v>237.25915832102066</v>
      </c>
      <c r="AG617" s="17">
        <f t="shared" si="368"/>
        <v>6.5905321755839075E-2</v>
      </c>
      <c r="AH617" s="28">
        <f>0.5*'Ducati Panigale 1199 data'!$C$8*'WLTP class 3 v5'!F617^2</f>
        <v>4204.75</v>
      </c>
      <c r="AI617" s="17">
        <f t="shared" si="369"/>
        <v>4.2047499999999998</v>
      </c>
      <c r="AJ617" s="17" t="str">
        <f>IF(N617&lt;0, AI617, "0")</f>
        <v>0</v>
      </c>
      <c r="AK617" s="98">
        <f>AK616+AJ617</f>
        <v>985.40392669753101</v>
      </c>
      <c r="AL617" s="105">
        <f t="shared" si="370"/>
        <v>0.2737233129715364</v>
      </c>
      <c r="AM617" s="98">
        <f>IF(N617 &gt; 0, AI617, )</f>
        <v>4.2047499999999998</v>
      </c>
      <c r="AN617" s="98">
        <f t="shared" si="389"/>
        <v>2848.7850509259288</v>
      </c>
      <c r="AO617" s="98">
        <f t="shared" si="371"/>
        <v>0.79132918081275794</v>
      </c>
      <c r="AP617" s="27">
        <f t="shared" si="372"/>
        <v>0</v>
      </c>
      <c r="AQ617" s="27">
        <f t="shared" si="373"/>
        <v>0</v>
      </c>
      <c r="AR617" s="34">
        <f t="shared" si="374"/>
        <v>0</v>
      </c>
      <c r="AS617" s="27">
        <f t="shared" si="375"/>
        <v>0</v>
      </c>
      <c r="AT617" s="34">
        <f t="shared" si="352"/>
        <v>0</v>
      </c>
      <c r="AU617" s="27">
        <f t="shared" si="352"/>
        <v>0</v>
      </c>
      <c r="AV617" s="27">
        <f t="shared" si="376"/>
        <v>0</v>
      </c>
      <c r="AW617" s="27">
        <f t="shared" si="377"/>
        <v>0</v>
      </c>
      <c r="AX617" s="27">
        <f t="shared" si="378"/>
        <v>0</v>
      </c>
      <c r="AY617" s="34">
        <f>AN617-AW617</f>
        <v>2848.7850509259288</v>
      </c>
      <c r="AZ617" s="110">
        <f t="shared" si="379"/>
        <v>0.79132918081275794</v>
      </c>
      <c r="BB617" s="84">
        <v>0</v>
      </c>
      <c r="BC617" s="85">
        <f t="shared" si="380"/>
        <v>0</v>
      </c>
      <c r="BD617" s="85">
        <f t="shared" si="381"/>
        <v>0</v>
      </c>
      <c r="BE617" s="85">
        <f t="shared" si="382"/>
        <v>0</v>
      </c>
      <c r="BF617" s="85">
        <f t="shared" si="383"/>
        <v>0</v>
      </c>
      <c r="BG617" s="85">
        <f t="shared" si="384"/>
        <v>0</v>
      </c>
    </row>
    <row r="618" spans="2:59">
      <c r="B618" s="10" t="s">
        <v>33</v>
      </c>
      <c r="C618" s="10">
        <v>607</v>
      </c>
      <c r="D618" s="10">
        <v>18</v>
      </c>
      <c r="E618" s="19">
        <v>25.5</v>
      </c>
      <c r="F618" s="67">
        <f t="shared" si="353"/>
        <v>7.083333333333333</v>
      </c>
      <c r="G618" s="20">
        <f t="shared" si="385"/>
        <v>1.4861111111111109</v>
      </c>
      <c r="H618" s="20">
        <f t="shared" si="354"/>
        <v>9.5</v>
      </c>
      <c r="I618" s="86">
        <f>'Ducati Panigale 1199 data'!$C$8*G618</f>
        <v>413.13888888888886</v>
      </c>
      <c r="J618" s="86">
        <f>'Ducati Panigale 1199 data'!$C$8*'Ducati Panigale 1199 data'!$C$15*'Ducati Panigale 1199 data'!$C$10</f>
        <v>54.543600000000005</v>
      </c>
      <c r="K618" s="86">
        <f>(0.5*'Ducati Panigale 1199 data'!$C$12)*'Ducati Panigale 1199 data'!$C$14*'Ducati Panigale 1199 data'!$C$11*F618^2</f>
        <v>7.0989388020833335</v>
      </c>
      <c r="L618" s="86">
        <f t="shared" si="355"/>
        <v>474.78142769097224</v>
      </c>
      <c r="M618" s="86">
        <f t="shared" si="351"/>
        <v>3363.0351128110533</v>
      </c>
      <c r="N618" s="20">
        <f t="shared" si="356"/>
        <v>3.3630351128110534</v>
      </c>
      <c r="O618" s="105">
        <f t="shared" si="357"/>
        <v>0</v>
      </c>
      <c r="P618" s="105">
        <f t="shared" si="358"/>
        <v>0</v>
      </c>
      <c r="Q618" s="105">
        <f t="shared" si="386"/>
        <v>92.468607635385382</v>
      </c>
      <c r="R618" s="27">
        <f t="shared" si="359"/>
        <v>2.5685724343162606E-2</v>
      </c>
      <c r="S618" s="98">
        <f t="shared" si="360"/>
        <v>3.3630351128110534</v>
      </c>
      <c r="T618" s="17">
        <f t="shared" si="387"/>
        <v>310.79383809956033</v>
      </c>
      <c r="U618" s="17">
        <f t="shared" si="361"/>
        <v>8.6331621694322319E-2</v>
      </c>
      <c r="V618" s="17">
        <f t="shared" si="362"/>
        <v>87.845177253616114</v>
      </c>
      <c r="W618" s="17">
        <f t="shared" si="363"/>
        <v>84.331370163471462</v>
      </c>
      <c r="X618" s="17">
        <f t="shared" si="363"/>
        <v>80.958115356932595</v>
      </c>
      <c r="Y618" s="17">
        <f t="shared" si="364"/>
        <v>80.148534203363269</v>
      </c>
      <c r="Z618" s="17">
        <f>Y618/3600</f>
        <v>2.2263481723156463E-2</v>
      </c>
      <c r="AA618" s="17">
        <f>0.96*Y618</f>
        <v>76.942592835228737</v>
      </c>
      <c r="AB618" s="17">
        <f t="shared" si="365"/>
        <v>73.864889121819587</v>
      </c>
      <c r="AC618" s="17">
        <f t="shared" si="366"/>
        <v>70.171644665728607</v>
      </c>
      <c r="AD618" s="17">
        <f t="shared" si="367"/>
        <v>70.171644665728607</v>
      </c>
      <c r="AE618" s="17">
        <f t="shared" si="388"/>
        <v>1.9492123518257947E-2</v>
      </c>
      <c r="AF618" s="17">
        <f>T618-AD618</f>
        <v>240.62219343383174</v>
      </c>
      <c r="AG618" s="17">
        <f t="shared" si="368"/>
        <v>6.6839498176064369E-2</v>
      </c>
      <c r="AH618" s="28">
        <f>0.5*'Ducati Panigale 1199 data'!$C$8*'WLTP class 3 v5'!F618^2</f>
        <v>6974.1319444444443</v>
      </c>
      <c r="AI618" s="17">
        <f t="shared" si="369"/>
        <v>6.9741319444444443</v>
      </c>
      <c r="AJ618" s="17" t="str">
        <f>IF(N618&lt;0, AI618, "0")</f>
        <v>0</v>
      </c>
      <c r="AK618" s="98">
        <f>AK617+AJ618</f>
        <v>985.40392669753101</v>
      </c>
      <c r="AL618" s="105">
        <f t="shared" si="370"/>
        <v>0.2737233129715364</v>
      </c>
      <c r="AM618" s="98">
        <f>IF(N618 &gt; 0, AI618, )</f>
        <v>6.9741319444444443</v>
      </c>
      <c r="AN618" s="98">
        <f t="shared" si="389"/>
        <v>2855.759182870373</v>
      </c>
      <c r="AO618" s="98">
        <f t="shared" si="371"/>
        <v>0.79326643968621469</v>
      </c>
      <c r="AP618" s="27">
        <f t="shared" si="372"/>
        <v>0</v>
      </c>
      <c r="AQ618" s="27">
        <f t="shared" si="373"/>
        <v>0</v>
      </c>
      <c r="AR618" s="34">
        <f t="shared" si="374"/>
        <v>0</v>
      </c>
      <c r="AS618" s="27">
        <f t="shared" si="375"/>
        <v>0</v>
      </c>
      <c r="AT618" s="34">
        <f t="shared" si="352"/>
        <v>0</v>
      </c>
      <c r="AU618" s="27">
        <f t="shared" si="352"/>
        <v>0</v>
      </c>
      <c r="AV618" s="27">
        <f t="shared" si="376"/>
        <v>0</v>
      </c>
      <c r="AW618" s="27">
        <f t="shared" si="377"/>
        <v>0</v>
      </c>
      <c r="AX618" s="27">
        <f t="shared" si="378"/>
        <v>0</v>
      </c>
      <c r="AY618" s="34">
        <f>AN618-AW618</f>
        <v>2855.759182870373</v>
      </c>
      <c r="AZ618" s="110">
        <f t="shared" si="379"/>
        <v>0.79326643968621469</v>
      </c>
      <c r="BB618" s="84">
        <v>0</v>
      </c>
      <c r="BC618" s="85">
        <f t="shared" si="380"/>
        <v>0</v>
      </c>
      <c r="BD618" s="85">
        <f t="shared" si="381"/>
        <v>0</v>
      </c>
      <c r="BE618" s="85">
        <f t="shared" si="382"/>
        <v>0</v>
      </c>
      <c r="BF618" s="85">
        <f t="shared" si="383"/>
        <v>0</v>
      </c>
      <c r="BG618" s="85">
        <f t="shared" si="384"/>
        <v>0</v>
      </c>
    </row>
    <row r="619" spans="2:59">
      <c r="B619" s="10" t="s">
        <v>33</v>
      </c>
      <c r="C619" s="10">
        <v>608</v>
      </c>
      <c r="D619" s="10">
        <v>19</v>
      </c>
      <c r="E619" s="19">
        <v>30.5</v>
      </c>
      <c r="F619" s="67">
        <f t="shared" si="353"/>
        <v>8.4722222222222214</v>
      </c>
      <c r="G619" s="20">
        <f t="shared" si="385"/>
        <v>1.2916666666666663</v>
      </c>
      <c r="H619" s="20">
        <f t="shared" si="354"/>
        <v>10</v>
      </c>
      <c r="I619" s="86">
        <f>'Ducati Panigale 1199 data'!$C$8*G619</f>
        <v>359.08333333333326</v>
      </c>
      <c r="J619" s="86">
        <f>'Ducati Panigale 1199 data'!$C$8*'Ducati Panigale 1199 data'!$C$15*'Ducati Panigale 1199 data'!$C$10</f>
        <v>54.543600000000005</v>
      </c>
      <c r="K619" s="86">
        <f>(0.5*'Ducati Panigale 1199 data'!$C$12)*'Ducati Panigale 1199 data'!$C$14*'Ducati Panigale 1199 data'!$C$11*F619^2</f>
        <v>10.155767505787036</v>
      </c>
      <c r="L619" s="86">
        <f t="shared" si="355"/>
        <v>423.78270083912031</v>
      </c>
      <c r="M619" s="86">
        <f t="shared" si="351"/>
        <v>3590.3812154425468</v>
      </c>
      <c r="N619" s="20">
        <f t="shared" si="356"/>
        <v>3.5903812154425467</v>
      </c>
      <c r="O619" s="105">
        <f t="shared" si="357"/>
        <v>0</v>
      </c>
      <c r="P619" s="105">
        <f t="shared" si="358"/>
        <v>0</v>
      </c>
      <c r="Q619" s="105">
        <f t="shared" si="386"/>
        <v>92.468607635385382</v>
      </c>
      <c r="R619" s="27">
        <f t="shared" si="359"/>
        <v>2.5685724343162606E-2</v>
      </c>
      <c r="S619" s="98">
        <f t="shared" si="360"/>
        <v>3.5903812154425467</v>
      </c>
      <c r="T619" s="17">
        <f t="shared" si="387"/>
        <v>314.38421931500289</v>
      </c>
      <c r="U619" s="17">
        <f t="shared" si="361"/>
        <v>8.7328949809723028E-2</v>
      </c>
      <c r="V619" s="17">
        <f t="shared" si="362"/>
        <v>87.845177253616114</v>
      </c>
      <c r="W619" s="17">
        <f t="shared" si="363"/>
        <v>84.331370163471462</v>
      </c>
      <c r="X619" s="17">
        <f t="shared" si="363"/>
        <v>80.958115356932595</v>
      </c>
      <c r="Y619" s="17">
        <f t="shared" si="364"/>
        <v>80.148534203363269</v>
      </c>
      <c r="Z619" s="17">
        <f>Y619/3600</f>
        <v>2.2263481723156463E-2</v>
      </c>
      <c r="AA619" s="17">
        <f>0.96*Y619</f>
        <v>76.942592835228737</v>
      </c>
      <c r="AB619" s="17">
        <f t="shared" si="365"/>
        <v>73.864889121819587</v>
      </c>
      <c r="AC619" s="17">
        <f t="shared" si="366"/>
        <v>70.171644665728607</v>
      </c>
      <c r="AD619" s="17">
        <f t="shared" si="367"/>
        <v>70.171644665728607</v>
      </c>
      <c r="AE619" s="17">
        <f t="shared" si="388"/>
        <v>1.9492123518257947E-2</v>
      </c>
      <c r="AF619" s="17">
        <f>T619-AD619</f>
        <v>244.2125746492743</v>
      </c>
      <c r="AG619" s="17">
        <f t="shared" si="368"/>
        <v>6.7836826291465077E-2</v>
      </c>
      <c r="AH619" s="28">
        <f>0.5*'Ducati Panigale 1199 data'!$C$8*'WLTP class 3 v5'!F619^2</f>
        <v>9977.2183641975298</v>
      </c>
      <c r="AI619" s="17">
        <f t="shared" si="369"/>
        <v>9.9772183641975296</v>
      </c>
      <c r="AJ619" s="17" t="str">
        <f>IF(N619&lt;0, AI619, "0")</f>
        <v>0</v>
      </c>
      <c r="AK619" s="98">
        <f>AK618+AJ619</f>
        <v>985.40392669753101</v>
      </c>
      <c r="AL619" s="105">
        <f t="shared" si="370"/>
        <v>0.2737233129715364</v>
      </c>
      <c r="AM619" s="98">
        <f>IF(N619 &gt; 0, AI619, )</f>
        <v>9.9772183641975296</v>
      </c>
      <c r="AN619" s="98">
        <f t="shared" si="389"/>
        <v>2865.7364012345706</v>
      </c>
      <c r="AO619" s="98">
        <f t="shared" si="371"/>
        <v>0.79603788923182517</v>
      </c>
      <c r="AP619" s="27">
        <f t="shared" si="372"/>
        <v>0</v>
      </c>
      <c r="AQ619" s="27">
        <f t="shared" si="373"/>
        <v>0</v>
      </c>
      <c r="AR619" s="34">
        <f t="shared" si="374"/>
        <v>0</v>
      </c>
      <c r="AS619" s="27">
        <f t="shared" si="375"/>
        <v>0</v>
      </c>
      <c r="AT619" s="34">
        <f t="shared" si="352"/>
        <v>0</v>
      </c>
      <c r="AU619" s="27">
        <f t="shared" si="352"/>
        <v>0</v>
      </c>
      <c r="AV619" s="27">
        <f t="shared" si="376"/>
        <v>0</v>
      </c>
      <c r="AW619" s="27">
        <f t="shared" si="377"/>
        <v>0</v>
      </c>
      <c r="AX619" s="27">
        <f t="shared" si="378"/>
        <v>0</v>
      </c>
      <c r="AY619" s="34">
        <f>AN619-AW619</f>
        <v>2865.7364012345706</v>
      </c>
      <c r="AZ619" s="110">
        <f t="shared" si="379"/>
        <v>0.79603788923182517</v>
      </c>
      <c r="BB619" s="84">
        <v>0</v>
      </c>
      <c r="BC619" s="85">
        <f t="shared" si="380"/>
        <v>0</v>
      </c>
      <c r="BD619" s="85">
        <f t="shared" si="381"/>
        <v>0</v>
      </c>
      <c r="BE619" s="85">
        <f t="shared" si="382"/>
        <v>0</v>
      </c>
      <c r="BF619" s="85">
        <f t="shared" si="383"/>
        <v>0</v>
      </c>
      <c r="BG619" s="85">
        <f t="shared" si="384"/>
        <v>0</v>
      </c>
    </row>
    <row r="620" spans="2:59">
      <c r="B620" s="10" t="s">
        <v>33</v>
      </c>
      <c r="C620" s="10">
        <v>609</v>
      </c>
      <c r="D620" s="10">
        <v>20</v>
      </c>
      <c r="E620" s="19">
        <v>34.799999999999997</v>
      </c>
      <c r="F620" s="67">
        <f t="shared" si="353"/>
        <v>9.6666666666666661</v>
      </c>
      <c r="G620" s="20">
        <f t="shared" si="385"/>
        <v>1.1527777777777775</v>
      </c>
      <c r="H620" s="20">
        <f t="shared" si="354"/>
        <v>10.5</v>
      </c>
      <c r="I620" s="86">
        <f>'Ducati Panigale 1199 data'!$C$8*G620</f>
        <v>320.47222222222211</v>
      </c>
      <c r="J620" s="86">
        <f>'Ducati Panigale 1199 data'!$C$8*'Ducati Panigale 1199 data'!$C$15*'Ducati Panigale 1199 data'!$C$10</f>
        <v>54.543600000000005</v>
      </c>
      <c r="K620" s="86">
        <f>(0.5*'Ducati Panigale 1199 data'!$C$12)*'Ducati Panigale 1199 data'!$C$14*'Ducati Panigale 1199 data'!$C$11*F620^2</f>
        <v>13.221220833333332</v>
      </c>
      <c r="L620" s="86">
        <f t="shared" si="355"/>
        <v>388.23704305555549</v>
      </c>
      <c r="M620" s="86">
        <f t="shared" si="351"/>
        <v>3752.9580828703697</v>
      </c>
      <c r="N620" s="20">
        <f t="shared" si="356"/>
        <v>3.7529580828703697</v>
      </c>
      <c r="O620" s="105">
        <f t="shared" si="357"/>
        <v>0</v>
      </c>
      <c r="P620" s="105">
        <f t="shared" si="358"/>
        <v>0</v>
      </c>
      <c r="Q620" s="105">
        <f t="shared" si="386"/>
        <v>92.468607635385382</v>
      </c>
      <c r="R620" s="27">
        <f t="shared" si="359"/>
        <v>2.5685724343162606E-2</v>
      </c>
      <c r="S620" s="98">
        <f t="shared" si="360"/>
        <v>3.7529580828703697</v>
      </c>
      <c r="T620" s="17">
        <f t="shared" si="387"/>
        <v>318.13717739787324</v>
      </c>
      <c r="U620" s="17">
        <f t="shared" si="361"/>
        <v>8.83714381660759E-2</v>
      </c>
      <c r="V620" s="17">
        <f t="shared" si="362"/>
        <v>87.845177253616114</v>
      </c>
      <c r="W620" s="17">
        <f t="shared" si="363"/>
        <v>84.331370163471462</v>
      </c>
      <c r="X620" s="17">
        <f t="shared" si="363"/>
        <v>80.958115356932595</v>
      </c>
      <c r="Y620" s="17">
        <f t="shared" si="364"/>
        <v>80.148534203363269</v>
      </c>
      <c r="Z620" s="17">
        <f>Y620/3600</f>
        <v>2.2263481723156463E-2</v>
      </c>
      <c r="AA620" s="17">
        <f>0.96*Y620</f>
        <v>76.942592835228737</v>
      </c>
      <c r="AB620" s="17">
        <f t="shared" si="365"/>
        <v>73.864889121819587</v>
      </c>
      <c r="AC620" s="17">
        <f t="shared" si="366"/>
        <v>70.171644665728607</v>
      </c>
      <c r="AD620" s="17">
        <f t="shared" si="367"/>
        <v>70.171644665728607</v>
      </c>
      <c r="AE620" s="17">
        <f t="shared" si="388"/>
        <v>1.9492123518257947E-2</v>
      </c>
      <c r="AF620" s="17">
        <f>T620-AD620</f>
        <v>247.96553273214465</v>
      </c>
      <c r="AG620" s="17">
        <f t="shared" si="368"/>
        <v>6.8879314647817963E-2</v>
      </c>
      <c r="AH620" s="28">
        <f>0.5*'Ducati Panigale 1199 data'!$C$8*'WLTP class 3 v5'!F620^2</f>
        <v>12988.777777777776</v>
      </c>
      <c r="AI620" s="17">
        <f t="shared" si="369"/>
        <v>12.988777777777775</v>
      </c>
      <c r="AJ620" s="17" t="str">
        <f>IF(N620&lt;0, AI620, "0")</f>
        <v>0</v>
      </c>
      <c r="AK620" s="98">
        <f>AK619+AJ620</f>
        <v>985.40392669753101</v>
      </c>
      <c r="AL620" s="105">
        <f t="shared" si="370"/>
        <v>0.2737233129715364</v>
      </c>
      <c r="AM620" s="98">
        <f>IF(N620 &gt; 0, AI620, )</f>
        <v>12.988777777777775</v>
      </c>
      <c r="AN620" s="98">
        <f t="shared" si="389"/>
        <v>2878.7251790123482</v>
      </c>
      <c r="AO620" s="98">
        <f t="shared" si="371"/>
        <v>0.79964588305898565</v>
      </c>
      <c r="AP620" s="27">
        <f t="shared" si="372"/>
        <v>0</v>
      </c>
      <c r="AQ620" s="27">
        <f t="shared" si="373"/>
        <v>0</v>
      </c>
      <c r="AR620" s="34">
        <f t="shared" si="374"/>
        <v>0</v>
      </c>
      <c r="AS620" s="27">
        <f t="shared" si="375"/>
        <v>0</v>
      </c>
      <c r="AT620" s="34">
        <f t="shared" si="352"/>
        <v>0</v>
      </c>
      <c r="AU620" s="27">
        <f t="shared" si="352"/>
        <v>0</v>
      </c>
      <c r="AV620" s="27">
        <f t="shared" si="376"/>
        <v>0</v>
      </c>
      <c r="AW620" s="27">
        <f t="shared" si="377"/>
        <v>0</v>
      </c>
      <c r="AX620" s="27">
        <f t="shared" si="378"/>
        <v>0</v>
      </c>
      <c r="AY620" s="34">
        <f>AN620-AW620</f>
        <v>2878.7251790123482</v>
      </c>
      <c r="AZ620" s="110">
        <f t="shared" si="379"/>
        <v>0.79964588305898565</v>
      </c>
      <c r="BB620" s="84">
        <v>0</v>
      </c>
      <c r="BC620" s="85">
        <f t="shared" si="380"/>
        <v>0</v>
      </c>
      <c r="BD620" s="85">
        <f t="shared" si="381"/>
        <v>0</v>
      </c>
      <c r="BE620" s="85">
        <f t="shared" si="382"/>
        <v>0</v>
      </c>
      <c r="BF620" s="85">
        <f t="shared" si="383"/>
        <v>0</v>
      </c>
      <c r="BG620" s="85">
        <f t="shared" si="384"/>
        <v>0</v>
      </c>
    </row>
    <row r="621" spans="2:59">
      <c r="B621" s="10" t="s">
        <v>33</v>
      </c>
      <c r="C621" s="10">
        <v>610</v>
      </c>
      <c r="D621" s="10">
        <v>21</v>
      </c>
      <c r="E621" s="19">
        <v>38.799999999999997</v>
      </c>
      <c r="F621" s="67">
        <f t="shared" si="353"/>
        <v>10.777777777777779</v>
      </c>
      <c r="G621" s="20">
        <f t="shared" si="385"/>
        <v>1.1250000000000002</v>
      </c>
      <c r="H621" s="20">
        <f t="shared" si="354"/>
        <v>11</v>
      </c>
      <c r="I621" s="86">
        <f>'Ducati Panigale 1199 data'!$C$8*G621</f>
        <v>312.75000000000006</v>
      </c>
      <c r="J621" s="86">
        <f>'Ducati Panigale 1199 data'!$C$8*'Ducati Panigale 1199 data'!$C$15*'Ducati Panigale 1199 data'!$C$10</f>
        <v>54.543600000000005</v>
      </c>
      <c r="K621" s="86">
        <f>(0.5*'Ducati Panigale 1199 data'!$C$12)*'Ducati Panigale 1199 data'!$C$14*'Ducati Panigale 1199 data'!$C$11*F621^2</f>
        <v>16.435257870370375</v>
      </c>
      <c r="L621" s="86">
        <f t="shared" si="355"/>
        <v>383.72885787037046</v>
      </c>
      <c r="M621" s="86">
        <f t="shared" si="351"/>
        <v>4135.744357047326</v>
      </c>
      <c r="N621" s="20">
        <f t="shared" si="356"/>
        <v>4.1357443570473258</v>
      </c>
      <c r="O621" s="105">
        <f t="shared" si="357"/>
        <v>0</v>
      </c>
      <c r="P621" s="105">
        <f t="shared" si="358"/>
        <v>0</v>
      </c>
      <c r="Q621" s="105">
        <f t="shared" si="386"/>
        <v>92.468607635385382</v>
      </c>
      <c r="R621" s="27">
        <f t="shared" si="359"/>
        <v>2.5685724343162606E-2</v>
      </c>
      <c r="S621" s="98">
        <f t="shared" si="360"/>
        <v>4.1357443570473258</v>
      </c>
      <c r="T621" s="17">
        <f t="shared" si="387"/>
        <v>322.27292175492056</v>
      </c>
      <c r="U621" s="17">
        <f t="shared" si="361"/>
        <v>8.9520256043033486E-2</v>
      </c>
      <c r="V621" s="17">
        <f t="shared" si="362"/>
        <v>87.845177253616114</v>
      </c>
      <c r="W621" s="17">
        <f t="shared" si="363"/>
        <v>84.331370163471462</v>
      </c>
      <c r="X621" s="17">
        <f t="shared" si="363"/>
        <v>80.958115356932595</v>
      </c>
      <c r="Y621" s="17">
        <f t="shared" si="364"/>
        <v>80.148534203363269</v>
      </c>
      <c r="Z621" s="17">
        <f>Y621/3600</f>
        <v>2.2263481723156463E-2</v>
      </c>
      <c r="AA621" s="17">
        <f>0.96*Y621</f>
        <v>76.942592835228737</v>
      </c>
      <c r="AB621" s="17">
        <f t="shared" si="365"/>
        <v>73.864889121819587</v>
      </c>
      <c r="AC621" s="17">
        <f t="shared" si="366"/>
        <v>70.171644665728607</v>
      </c>
      <c r="AD621" s="17">
        <f t="shared" si="367"/>
        <v>70.171644665728607</v>
      </c>
      <c r="AE621" s="17">
        <f t="shared" si="388"/>
        <v>1.9492123518257947E-2</v>
      </c>
      <c r="AF621" s="17">
        <f>T621-AD621</f>
        <v>252.10127708919197</v>
      </c>
      <c r="AG621" s="17">
        <f t="shared" si="368"/>
        <v>7.0028132524775549E-2</v>
      </c>
      <c r="AH621" s="28">
        <f>0.5*'Ducati Panigale 1199 data'!$C$8*'WLTP class 3 v5'!F621^2</f>
        <v>16146.308641975311</v>
      </c>
      <c r="AI621" s="17">
        <f t="shared" si="369"/>
        <v>16.14630864197531</v>
      </c>
      <c r="AJ621" s="17" t="str">
        <f>IF(N621&lt;0, AI621, "0")</f>
        <v>0</v>
      </c>
      <c r="AK621" s="98">
        <f>AK620+AJ621</f>
        <v>985.40392669753101</v>
      </c>
      <c r="AL621" s="105">
        <f t="shared" si="370"/>
        <v>0.2737233129715364</v>
      </c>
      <c r="AM621" s="98">
        <f>IF(N621 &gt; 0, AI621, )</f>
        <v>16.14630864197531</v>
      </c>
      <c r="AN621" s="98">
        <f t="shared" si="389"/>
        <v>2894.8714876543236</v>
      </c>
      <c r="AO621" s="98">
        <f t="shared" si="371"/>
        <v>0.80413096879286761</v>
      </c>
      <c r="AP621" s="27">
        <f t="shared" si="372"/>
        <v>0</v>
      </c>
      <c r="AQ621" s="27">
        <f t="shared" si="373"/>
        <v>0</v>
      </c>
      <c r="AR621" s="34">
        <f t="shared" si="374"/>
        <v>0</v>
      </c>
      <c r="AS621" s="27">
        <f t="shared" si="375"/>
        <v>0</v>
      </c>
      <c r="AT621" s="34">
        <f t="shared" si="352"/>
        <v>0</v>
      </c>
      <c r="AU621" s="27">
        <f t="shared" si="352"/>
        <v>0</v>
      </c>
      <c r="AV621" s="27">
        <f t="shared" si="376"/>
        <v>0</v>
      </c>
      <c r="AW621" s="27">
        <f t="shared" si="377"/>
        <v>0</v>
      </c>
      <c r="AX621" s="27">
        <f t="shared" si="378"/>
        <v>0</v>
      </c>
      <c r="AY621" s="34">
        <f>AN621-AW621</f>
        <v>2894.8714876543236</v>
      </c>
      <c r="AZ621" s="110">
        <f t="shared" si="379"/>
        <v>0.80413096879286761</v>
      </c>
      <c r="BB621" s="84">
        <v>0</v>
      </c>
      <c r="BC621" s="85">
        <f t="shared" si="380"/>
        <v>0</v>
      </c>
      <c r="BD621" s="85">
        <f t="shared" si="381"/>
        <v>0</v>
      </c>
      <c r="BE621" s="85">
        <f t="shared" si="382"/>
        <v>0</v>
      </c>
      <c r="BF621" s="85">
        <f t="shared" si="383"/>
        <v>0</v>
      </c>
      <c r="BG621" s="85">
        <f t="shared" si="384"/>
        <v>0</v>
      </c>
    </row>
    <row r="622" spans="2:59">
      <c r="B622" s="10" t="s">
        <v>33</v>
      </c>
      <c r="C622" s="10">
        <v>611</v>
      </c>
      <c r="D622" s="10">
        <v>22</v>
      </c>
      <c r="E622" s="19">
        <v>42.9</v>
      </c>
      <c r="F622" s="67">
        <f t="shared" si="353"/>
        <v>11.916666666666666</v>
      </c>
      <c r="G622" s="20">
        <f t="shared" si="385"/>
        <v>1.0555555555555558</v>
      </c>
      <c r="H622" s="20">
        <f t="shared" si="354"/>
        <v>11.5</v>
      </c>
      <c r="I622" s="86">
        <f>'Ducati Panigale 1199 data'!$C$8*G622</f>
        <v>293.44444444444451</v>
      </c>
      <c r="J622" s="86">
        <f>'Ducati Panigale 1199 data'!$C$8*'Ducati Panigale 1199 data'!$C$15*'Ducati Panigale 1199 data'!$C$10</f>
        <v>54.543600000000005</v>
      </c>
      <c r="K622" s="86">
        <f>(0.5*'Ducati Panigale 1199 data'!$C$12)*'Ducati Panigale 1199 data'!$C$14*'Ducati Panigale 1199 data'!$C$11*F622^2</f>
        <v>20.092207552083334</v>
      </c>
      <c r="L622" s="86">
        <f t="shared" si="355"/>
        <v>368.08025199652786</v>
      </c>
      <c r="M622" s="86">
        <f t="shared" si="351"/>
        <v>4386.2896696252901</v>
      </c>
      <c r="N622" s="20">
        <f t="shared" si="356"/>
        <v>4.38628966962529</v>
      </c>
      <c r="O622" s="105">
        <f t="shared" si="357"/>
        <v>0</v>
      </c>
      <c r="P622" s="105">
        <f t="shared" si="358"/>
        <v>0</v>
      </c>
      <c r="Q622" s="105">
        <f t="shared" si="386"/>
        <v>92.468607635385382</v>
      </c>
      <c r="R622" s="27">
        <f t="shared" si="359"/>
        <v>2.5685724343162606E-2</v>
      </c>
      <c r="S622" s="98">
        <f t="shared" si="360"/>
        <v>4.38628966962529</v>
      </c>
      <c r="T622" s="17">
        <f t="shared" si="387"/>
        <v>326.65921142454584</v>
      </c>
      <c r="U622" s="17">
        <f t="shared" si="361"/>
        <v>9.0738669840151623E-2</v>
      </c>
      <c r="V622" s="17">
        <f t="shared" si="362"/>
        <v>87.845177253616114</v>
      </c>
      <c r="W622" s="17">
        <f t="shared" si="363"/>
        <v>84.331370163471462</v>
      </c>
      <c r="X622" s="17">
        <f t="shared" si="363"/>
        <v>80.958115356932595</v>
      </c>
      <c r="Y622" s="17">
        <f t="shared" si="364"/>
        <v>80.148534203363269</v>
      </c>
      <c r="Z622" s="17">
        <f>Y622/3600</f>
        <v>2.2263481723156463E-2</v>
      </c>
      <c r="AA622" s="17">
        <f>0.96*Y622</f>
        <v>76.942592835228737</v>
      </c>
      <c r="AB622" s="17">
        <f t="shared" si="365"/>
        <v>73.864889121819587</v>
      </c>
      <c r="AC622" s="17">
        <f t="shared" si="366"/>
        <v>70.171644665728607</v>
      </c>
      <c r="AD622" s="17">
        <f t="shared" si="367"/>
        <v>70.171644665728607</v>
      </c>
      <c r="AE622" s="17">
        <f t="shared" si="388"/>
        <v>1.9492123518257947E-2</v>
      </c>
      <c r="AF622" s="17">
        <f>T622-AD622</f>
        <v>256.48756675881725</v>
      </c>
      <c r="AG622" s="17">
        <f t="shared" si="368"/>
        <v>7.1246546321893686E-2</v>
      </c>
      <c r="AH622" s="28">
        <f>0.5*'Ducati Panigale 1199 data'!$C$8*'WLTP class 3 v5'!F622^2</f>
        <v>19738.965277777777</v>
      </c>
      <c r="AI622" s="17">
        <f t="shared" si="369"/>
        <v>19.738965277777776</v>
      </c>
      <c r="AJ622" s="17" t="str">
        <f>IF(N622&lt;0, AI622, "0")</f>
        <v>0</v>
      </c>
      <c r="AK622" s="98">
        <f>AK621+AJ622</f>
        <v>985.40392669753101</v>
      </c>
      <c r="AL622" s="105">
        <f t="shared" si="370"/>
        <v>0.2737233129715364</v>
      </c>
      <c r="AM622" s="98">
        <f>IF(N622 &gt; 0, AI622, )</f>
        <v>19.738965277777776</v>
      </c>
      <c r="AN622" s="98">
        <f t="shared" si="389"/>
        <v>2914.6104529321015</v>
      </c>
      <c r="AO622" s="98">
        <f t="shared" si="371"/>
        <v>0.80961401470336147</v>
      </c>
      <c r="AP622" s="27">
        <f t="shared" si="372"/>
        <v>0</v>
      </c>
      <c r="AQ622" s="27">
        <f t="shared" si="373"/>
        <v>0</v>
      </c>
      <c r="AR622" s="34">
        <f t="shared" si="374"/>
        <v>0</v>
      </c>
      <c r="AS622" s="27">
        <f t="shared" si="375"/>
        <v>0</v>
      </c>
      <c r="AT622" s="34">
        <f t="shared" si="352"/>
        <v>0</v>
      </c>
      <c r="AU622" s="27">
        <f t="shared" si="352"/>
        <v>0</v>
      </c>
      <c r="AV622" s="27">
        <f t="shared" si="376"/>
        <v>0</v>
      </c>
      <c r="AW622" s="27">
        <f t="shared" si="377"/>
        <v>0</v>
      </c>
      <c r="AX622" s="27">
        <f t="shared" si="378"/>
        <v>0</v>
      </c>
      <c r="AY622" s="34">
        <f>AN622-AW622</f>
        <v>2914.6104529321015</v>
      </c>
      <c r="AZ622" s="110">
        <f t="shared" si="379"/>
        <v>0.80961401470336147</v>
      </c>
      <c r="BB622" s="84">
        <v>0</v>
      </c>
      <c r="BC622" s="85">
        <f t="shared" si="380"/>
        <v>0</v>
      </c>
      <c r="BD622" s="85">
        <f t="shared" si="381"/>
        <v>0</v>
      </c>
      <c r="BE622" s="85">
        <f t="shared" si="382"/>
        <v>0</v>
      </c>
      <c r="BF622" s="85">
        <f t="shared" si="383"/>
        <v>0</v>
      </c>
      <c r="BG622" s="85">
        <f t="shared" si="384"/>
        <v>0</v>
      </c>
    </row>
    <row r="623" spans="2:59">
      <c r="B623" s="10" t="s">
        <v>33</v>
      </c>
      <c r="C623" s="10">
        <v>612</v>
      </c>
      <c r="D623" s="10">
        <v>23</v>
      </c>
      <c r="E623" s="19">
        <v>46.4</v>
      </c>
      <c r="F623" s="67">
        <f t="shared" si="353"/>
        <v>12.888888888888889</v>
      </c>
      <c r="G623" s="20">
        <f t="shared" si="385"/>
        <v>0.74999999999999978</v>
      </c>
      <c r="H623" s="20">
        <f t="shared" si="354"/>
        <v>12</v>
      </c>
      <c r="I623" s="86">
        <f>'Ducati Panigale 1199 data'!$C$8*G623</f>
        <v>208.49999999999994</v>
      </c>
      <c r="J623" s="86">
        <f>'Ducati Panigale 1199 data'!$C$8*'Ducati Panigale 1199 data'!$C$15*'Ducati Panigale 1199 data'!$C$10</f>
        <v>54.543600000000005</v>
      </c>
      <c r="K623" s="86">
        <f>(0.5*'Ducati Panigale 1199 data'!$C$12)*'Ducati Panigale 1199 data'!$C$14*'Ducati Panigale 1199 data'!$C$11*F623^2</f>
        <v>23.504392592592598</v>
      </c>
      <c r="L623" s="86">
        <f t="shared" si="355"/>
        <v>286.54799259259255</v>
      </c>
      <c r="M623" s="86">
        <f t="shared" si="351"/>
        <v>3693.2852378600819</v>
      </c>
      <c r="N623" s="20">
        <f t="shared" si="356"/>
        <v>3.6932852378600818</v>
      </c>
      <c r="O623" s="105">
        <f t="shared" si="357"/>
        <v>0</v>
      </c>
      <c r="P623" s="105">
        <f t="shared" si="358"/>
        <v>0</v>
      </c>
      <c r="Q623" s="105">
        <f t="shared" si="386"/>
        <v>92.468607635385382</v>
      </c>
      <c r="R623" s="27">
        <f t="shared" si="359"/>
        <v>2.5685724343162606E-2</v>
      </c>
      <c r="S623" s="98">
        <f t="shared" si="360"/>
        <v>3.6932852378600818</v>
      </c>
      <c r="T623" s="17">
        <f t="shared" si="387"/>
        <v>330.35249666240594</v>
      </c>
      <c r="U623" s="17">
        <f t="shared" si="361"/>
        <v>9.1764582406223871E-2</v>
      </c>
      <c r="V623" s="17">
        <f t="shared" si="362"/>
        <v>87.845177253616114</v>
      </c>
      <c r="W623" s="17">
        <f t="shared" si="363"/>
        <v>84.331370163471462</v>
      </c>
      <c r="X623" s="17">
        <f t="shared" si="363"/>
        <v>80.958115356932595</v>
      </c>
      <c r="Y623" s="17">
        <f t="shared" si="364"/>
        <v>80.148534203363269</v>
      </c>
      <c r="Z623" s="17">
        <f>Y623/3600</f>
        <v>2.2263481723156463E-2</v>
      </c>
      <c r="AA623" s="17">
        <f>0.96*Y623</f>
        <v>76.942592835228737</v>
      </c>
      <c r="AB623" s="17">
        <f t="shared" si="365"/>
        <v>73.864889121819587</v>
      </c>
      <c r="AC623" s="17">
        <f t="shared" si="366"/>
        <v>70.171644665728607</v>
      </c>
      <c r="AD623" s="17">
        <f t="shared" si="367"/>
        <v>70.171644665728607</v>
      </c>
      <c r="AE623" s="17">
        <f t="shared" si="388"/>
        <v>1.9492123518257947E-2</v>
      </c>
      <c r="AF623" s="17">
        <f>T623-AD623</f>
        <v>260.18085199667735</v>
      </c>
      <c r="AG623" s="17">
        <f t="shared" si="368"/>
        <v>7.2272458887965935E-2</v>
      </c>
      <c r="AH623" s="28">
        <f>0.5*'Ducati Panigale 1199 data'!$C$8*'WLTP class 3 v5'!F623^2</f>
        <v>23091.160493827163</v>
      </c>
      <c r="AI623" s="17">
        <f t="shared" si="369"/>
        <v>23.091160493827164</v>
      </c>
      <c r="AJ623" s="17" t="str">
        <f>IF(N623&lt;0, AI623, "0")</f>
        <v>0</v>
      </c>
      <c r="AK623" s="98">
        <f>AK622+AJ623</f>
        <v>985.40392669753101</v>
      </c>
      <c r="AL623" s="105">
        <f t="shared" si="370"/>
        <v>0.2737233129715364</v>
      </c>
      <c r="AM623" s="98">
        <f>IF(N623 &gt; 0, AI623, )</f>
        <v>23.091160493827164</v>
      </c>
      <c r="AN623" s="98">
        <f t="shared" si="389"/>
        <v>2937.7016134259288</v>
      </c>
      <c r="AO623" s="98">
        <f t="shared" si="371"/>
        <v>0.81602822595164692</v>
      </c>
      <c r="AP623" s="27">
        <f t="shared" si="372"/>
        <v>0</v>
      </c>
      <c r="AQ623" s="27">
        <f t="shared" si="373"/>
        <v>0</v>
      </c>
      <c r="AR623" s="34">
        <f t="shared" si="374"/>
        <v>0</v>
      </c>
      <c r="AS623" s="27">
        <f t="shared" si="375"/>
        <v>0</v>
      </c>
      <c r="AT623" s="34">
        <f t="shared" si="352"/>
        <v>0</v>
      </c>
      <c r="AU623" s="27">
        <f t="shared" si="352"/>
        <v>0</v>
      </c>
      <c r="AV623" s="27">
        <f t="shared" si="376"/>
        <v>0</v>
      </c>
      <c r="AW623" s="27">
        <f t="shared" si="377"/>
        <v>0</v>
      </c>
      <c r="AX623" s="27">
        <f t="shared" si="378"/>
        <v>0</v>
      </c>
      <c r="AY623" s="34">
        <f>AN623-AW623</f>
        <v>2937.7016134259288</v>
      </c>
      <c r="AZ623" s="110">
        <f t="shared" si="379"/>
        <v>0.81602822595164692</v>
      </c>
      <c r="BB623" s="84">
        <v>0</v>
      </c>
      <c r="BC623" s="85">
        <f t="shared" si="380"/>
        <v>0</v>
      </c>
      <c r="BD623" s="85">
        <f t="shared" si="381"/>
        <v>0</v>
      </c>
      <c r="BE623" s="85">
        <f t="shared" si="382"/>
        <v>0</v>
      </c>
      <c r="BF623" s="85">
        <f t="shared" si="383"/>
        <v>0</v>
      </c>
      <c r="BG623" s="85">
        <f t="shared" si="384"/>
        <v>0</v>
      </c>
    </row>
    <row r="624" spans="2:59">
      <c r="B624" s="10" t="s">
        <v>33</v>
      </c>
      <c r="C624" s="10">
        <v>613</v>
      </c>
      <c r="D624" s="10">
        <v>24</v>
      </c>
      <c r="E624" s="19">
        <v>48.3</v>
      </c>
      <c r="F624" s="67">
        <f t="shared" si="353"/>
        <v>13.416666666666666</v>
      </c>
      <c r="G624" s="20">
        <f t="shared" si="385"/>
        <v>0.31944444444444503</v>
      </c>
      <c r="H624" s="20">
        <f t="shared" si="354"/>
        <v>12.5</v>
      </c>
      <c r="I624" s="86">
        <f>'Ducati Panigale 1199 data'!$C$8*G624</f>
        <v>88.805555555555713</v>
      </c>
      <c r="J624" s="86">
        <f>'Ducati Panigale 1199 data'!$C$8*'Ducati Panigale 1199 data'!$C$15*'Ducati Panigale 1199 data'!$C$10</f>
        <v>54.543600000000005</v>
      </c>
      <c r="K624" s="86">
        <f>(0.5*'Ducati Panigale 1199 data'!$C$12)*'Ducati Panigale 1199 data'!$C$14*'Ducati Panigale 1199 data'!$C$11*F624^2</f>
        <v>25.468732552083335</v>
      </c>
      <c r="L624" s="86">
        <f t="shared" si="355"/>
        <v>168.81788810763905</v>
      </c>
      <c r="M624" s="86">
        <f t="shared" si="351"/>
        <v>2264.9733321108238</v>
      </c>
      <c r="N624" s="20">
        <f t="shared" si="356"/>
        <v>2.2649733321108236</v>
      </c>
      <c r="O624" s="105">
        <f t="shared" si="357"/>
        <v>0</v>
      </c>
      <c r="P624" s="105">
        <f t="shared" si="358"/>
        <v>0</v>
      </c>
      <c r="Q624" s="105">
        <f t="shared" si="386"/>
        <v>92.468607635385382</v>
      </c>
      <c r="R624" s="27">
        <f t="shared" si="359"/>
        <v>2.5685724343162606E-2</v>
      </c>
      <c r="S624" s="98">
        <f t="shared" si="360"/>
        <v>2.2649733321108236</v>
      </c>
      <c r="T624" s="17">
        <f t="shared" si="387"/>
        <v>332.61746999451674</v>
      </c>
      <c r="U624" s="17">
        <f t="shared" si="361"/>
        <v>9.2393741665143539E-2</v>
      </c>
      <c r="V624" s="17">
        <f t="shared" si="362"/>
        <v>87.845177253616114</v>
      </c>
      <c r="W624" s="17">
        <f t="shared" si="363"/>
        <v>84.331370163471462</v>
      </c>
      <c r="X624" s="17">
        <f t="shared" si="363"/>
        <v>80.958115356932595</v>
      </c>
      <c r="Y624" s="17">
        <f t="shared" si="364"/>
        <v>80.148534203363269</v>
      </c>
      <c r="Z624" s="17">
        <f>Y624/3600</f>
        <v>2.2263481723156463E-2</v>
      </c>
      <c r="AA624" s="17">
        <f>0.96*Y624</f>
        <v>76.942592835228737</v>
      </c>
      <c r="AB624" s="17">
        <f t="shared" si="365"/>
        <v>73.864889121819587</v>
      </c>
      <c r="AC624" s="17">
        <f t="shared" si="366"/>
        <v>70.171644665728607</v>
      </c>
      <c r="AD624" s="17">
        <f t="shared" si="367"/>
        <v>70.171644665728607</v>
      </c>
      <c r="AE624" s="17">
        <f t="shared" si="388"/>
        <v>1.9492123518257947E-2</v>
      </c>
      <c r="AF624" s="17">
        <f>T624-AD624</f>
        <v>262.44582532878815</v>
      </c>
      <c r="AG624" s="17">
        <f t="shared" si="368"/>
        <v>7.2901618146885602E-2</v>
      </c>
      <c r="AH624" s="28">
        <f>0.5*'Ducati Panigale 1199 data'!$C$8*'WLTP class 3 v5'!F624^2</f>
        <v>25020.965277777777</v>
      </c>
      <c r="AI624" s="17">
        <f t="shared" si="369"/>
        <v>25.020965277777776</v>
      </c>
      <c r="AJ624" s="17" t="str">
        <f>IF(N624&lt;0, AI624, "0")</f>
        <v>0</v>
      </c>
      <c r="AK624" s="98">
        <f>AK623+AJ624</f>
        <v>985.40392669753101</v>
      </c>
      <c r="AL624" s="105">
        <f t="shared" si="370"/>
        <v>0.2737233129715364</v>
      </c>
      <c r="AM624" s="98">
        <f>IF(N624 &gt; 0, AI624, )</f>
        <v>25.020965277777776</v>
      </c>
      <c r="AN624" s="98">
        <f t="shared" si="389"/>
        <v>2962.7225787037064</v>
      </c>
      <c r="AO624" s="98">
        <f t="shared" si="371"/>
        <v>0.82297849408436285</v>
      </c>
      <c r="AP624" s="27">
        <f t="shared" si="372"/>
        <v>0</v>
      </c>
      <c r="AQ624" s="27">
        <f t="shared" si="373"/>
        <v>0</v>
      </c>
      <c r="AR624" s="34">
        <f t="shared" si="374"/>
        <v>0</v>
      </c>
      <c r="AS624" s="27">
        <f t="shared" si="375"/>
        <v>0</v>
      </c>
      <c r="AT624" s="34">
        <f t="shared" si="352"/>
        <v>0</v>
      </c>
      <c r="AU624" s="27">
        <f t="shared" si="352"/>
        <v>0</v>
      </c>
      <c r="AV624" s="27">
        <f t="shared" si="376"/>
        <v>0</v>
      </c>
      <c r="AW624" s="27">
        <f t="shared" si="377"/>
        <v>0</v>
      </c>
      <c r="AX624" s="27">
        <f t="shared" si="378"/>
        <v>0</v>
      </c>
      <c r="AY624" s="34">
        <f>AN624-AW624</f>
        <v>2962.7225787037064</v>
      </c>
      <c r="AZ624" s="110">
        <f t="shared" si="379"/>
        <v>0.82297849408436285</v>
      </c>
      <c r="BB624" s="84">
        <v>0</v>
      </c>
      <c r="BC624" s="85">
        <f t="shared" si="380"/>
        <v>0</v>
      </c>
      <c r="BD624" s="85">
        <f t="shared" si="381"/>
        <v>0</v>
      </c>
      <c r="BE624" s="85">
        <f t="shared" si="382"/>
        <v>0</v>
      </c>
      <c r="BF624" s="85">
        <f t="shared" si="383"/>
        <v>0</v>
      </c>
      <c r="BG624" s="85">
        <f t="shared" si="384"/>
        <v>0</v>
      </c>
    </row>
    <row r="625" spans="2:59">
      <c r="B625" s="10" t="s">
        <v>33</v>
      </c>
      <c r="C625" s="10">
        <v>614</v>
      </c>
      <c r="D625" s="10">
        <v>25</v>
      </c>
      <c r="E625" s="19">
        <v>48.7</v>
      </c>
      <c r="F625" s="67">
        <f t="shared" si="353"/>
        <v>13.527777777777779</v>
      </c>
      <c r="G625" s="20">
        <f t="shared" si="385"/>
        <v>2.7777777777778172E-2</v>
      </c>
      <c r="H625" s="20">
        <f t="shared" si="354"/>
        <v>13</v>
      </c>
      <c r="I625" s="86">
        <f>'Ducati Panigale 1199 data'!$C$8*G625</f>
        <v>7.7222222222223316</v>
      </c>
      <c r="J625" s="86">
        <f>'Ducati Panigale 1199 data'!$C$8*'Ducati Panigale 1199 data'!$C$15*'Ducati Panigale 1199 data'!$C$10</f>
        <v>54.543600000000005</v>
      </c>
      <c r="K625" s="86">
        <f>(0.5*'Ducati Panigale 1199 data'!$C$12)*'Ducati Panigale 1199 data'!$C$14*'Ducati Panigale 1199 data'!$C$11*F625^2</f>
        <v>25.892321672453708</v>
      </c>
      <c r="L625" s="86">
        <f t="shared" si="355"/>
        <v>88.158143894676044</v>
      </c>
      <c r="M625" s="86">
        <f t="shared" si="351"/>
        <v>1192.5837799085343</v>
      </c>
      <c r="N625" s="20">
        <f t="shared" si="356"/>
        <v>1.1925837799085344</v>
      </c>
      <c r="O625" s="105">
        <f t="shared" si="357"/>
        <v>0</v>
      </c>
      <c r="P625" s="105">
        <f t="shared" si="358"/>
        <v>0</v>
      </c>
      <c r="Q625" s="105">
        <f t="shared" si="386"/>
        <v>92.468607635385382</v>
      </c>
      <c r="R625" s="27">
        <f t="shared" si="359"/>
        <v>2.5685724343162606E-2</v>
      </c>
      <c r="S625" s="98">
        <f t="shared" si="360"/>
        <v>1.1925837799085344</v>
      </c>
      <c r="T625" s="17">
        <f t="shared" si="387"/>
        <v>333.81005377442528</v>
      </c>
      <c r="U625" s="17">
        <f t="shared" si="361"/>
        <v>9.2725014937340353E-2</v>
      </c>
      <c r="V625" s="17">
        <f t="shared" si="362"/>
        <v>87.845177253616114</v>
      </c>
      <c r="W625" s="17">
        <f t="shared" si="363"/>
        <v>84.331370163471462</v>
      </c>
      <c r="X625" s="17">
        <f t="shared" si="363"/>
        <v>80.958115356932595</v>
      </c>
      <c r="Y625" s="17">
        <f t="shared" si="364"/>
        <v>80.148534203363269</v>
      </c>
      <c r="Z625" s="17">
        <f>Y625/3600</f>
        <v>2.2263481723156463E-2</v>
      </c>
      <c r="AA625" s="17">
        <f>0.96*Y625</f>
        <v>76.942592835228737</v>
      </c>
      <c r="AB625" s="17">
        <f t="shared" si="365"/>
        <v>73.864889121819587</v>
      </c>
      <c r="AC625" s="17">
        <f t="shared" si="366"/>
        <v>70.171644665728607</v>
      </c>
      <c r="AD625" s="17">
        <f t="shared" si="367"/>
        <v>70.171644665728607</v>
      </c>
      <c r="AE625" s="17">
        <f t="shared" si="388"/>
        <v>1.9492123518257947E-2</v>
      </c>
      <c r="AF625" s="17">
        <f>T625-AD625</f>
        <v>263.63840910869669</v>
      </c>
      <c r="AG625" s="17">
        <f t="shared" si="368"/>
        <v>7.3232891419082416E-2</v>
      </c>
      <c r="AH625" s="28">
        <f>0.5*'Ducati Panigale 1199 data'!$C$8*'WLTP class 3 v5'!F625^2</f>
        <v>25437.107253086422</v>
      </c>
      <c r="AI625" s="17">
        <f t="shared" si="369"/>
        <v>25.43710725308642</v>
      </c>
      <c r="AJ625" s="17" t="str">
        <f>IF(N625&lt;0, AI625, "0")</f>
        <v>0</v>
      </c>
      <c r="AK625" s="98">
        <f>AK624+AJ625</f>
        <v>985.40392669753101</v>
      </c>
      <c r="AL625" s="105">
        <f t="shared" si="370"/>
        <v>0.2737233129715364</v>
      </c>
      <c r="AM625" s="98">
        <f>IF(N625 &gt; 0, AI625, )</f>
        <v>25.43710725308642</v>
      </c>
      <c r="AN625" s="98">
        <f t="shared" si="389"/>
        <v>2988.1596859567926</v>
      </c>
      <c r="AO625" s="98">
        <f t="shared" si="371"/>
        <v>0.83004435721022019</v>
      </c>
      <c r="AP625" s="27">
        <f t="shared" si="372"/>
        <v>0</v>
      </c>
      <c r="AQ625" s="27">
        <f t="shared" si="373"/>
        <v>0</v>
      </c>
      <c r="AR625" s="34">
        <f t="shared" si="374"/>
        <v>0</v>
      </c>
      <c r="AS625" s="27">
        <f t="shared" si="375"/>
        <v>0</v>
      </c>
      <c r="AT625" s="34">
        <f t="shared" si="352"/>
        <v>0</v>
      </c>
      <c r="AU625" s="27">
        <f t="shared" si="352"/>
        <v>0</v>
      </c>
      <c r="AV625" s="27">
        <f t="shared" si="376"/>
        <v>0</v>
      </c>
      <c r="AW625" s="27">
        <f t="shared" si="377"/>
        <v>0</v>
      </c>
      <c r="AX625" s="27">
        <f t="shared" si="378"/>
        <v>0</v>
      </c>
      <c r="AY625" s="34">
        <f>AN625-AW625</f>
        <v>2988.1596859567926</v>
      </c>
      <c r="AZ625" s="110">
        <f t="shared" si="379"/>
        <v>0.83004435721022019</v>
      </c>
      <c r="BB625" s="84">
        <v>0</v>
      </c>
      <c r="BC625" s="85">
        <f t="shared" si="380"/>
        <v>0</v>
      </c>
      <c r="BD625" s="85">
        <f t="shared" si="381"/>
        <v>0</v>
      </c>
      <c r="BE625" s="85">
        <f t="shared" si="382"/>
        <v>0</v>
      </c>
      <c r="BF625" s="85">
        <f t="shared" si="383"/>
        <v>0</v>
      </c>
      <c r="BG625" s="85">
        <f t="shared" si="384"/>
        <v>0</v>
      </c>
    </row>
    <row r="626" spans="2:59">
      <c r="B626" s="10" t="s">
        <v>33</v>
      </c>
      <c r="C626" s="10">
        <v>615</v>
      </c>
      <c r="D626" s="10">
        <v>26</v>
      </c>
      <c r="E626" s="19">
        <v>48.5</v>
      </c>
      <c r="F626" s="67">
        <f t="shared" si="353"/>
        <v>13.472222222222221</v>
      </c>
      <c r="G626" s="20">
        <f t="shared" si="385"/>
        <v>-4.1666666666667261E-2</v>
      </c>
      <c r="H626" s="20">
        <f t="shared" si="354"/>
        <v>13.5</v>
      </c>
      <c r="I626" s="86">
        <f>'Ducati Panigale 1199 data'!$C$8*G626</f>
        <v>-11.583333333333499</v>
      </c>
      <c r="J626" s="86">
        <f>'Ducati Panigale 1199 data'!$C$8*'Ducati Panigale 1199 data'!$C$15*'Ducati Panigale 1199 data'!$C$10</f>
        <v>54.543600000000005</v>
      </c>
      <c r="K626" s="86">
        <f>(0.5*'Ducati Panigale 1199 data'!$C$12)*'Ducati Panigale 1199 data'!$C$14*'Ducati Panigale 1199 data'!$C$11*F626^2</f>
        <v>25.680090422453702</v>
      </c>
      <c r="L626" s="86">
        <f t="shared" si="355"/>
        <v>68.640357089120215</v>
      </c>
      <c r="M626" s="86">
        <f t="shared" si="351"/>
        <v>924.73814411731394</v>
      </c>
      <c r="N626" s="20">
        <f t="shared" si="356"/>
        <v>0.92473814411731392</v>
      </c>
      <c r="O626" s="105">
        <f t="shared" si="357"/>
        <v>0</v>
      </c>
      <c r="P626" s="105">
        <f t="shared" si="358"/>
        <v>0</v>
      </c>
      <c r="Q626" s="105">
        <f t="shared" si="386"/>
        <v>92.468607635385382</v>
      </c>
      <c r="R626" s="27">
        <f t="shared" si="359"/>
        <v>2.5685724343162606E-2</v>
      </c>
      <c r="S626" s="98">
        <f t="shared" si="360"/>
        <v>0.92473814411731392</v>
      </c>
      <c r="T626" s="17">
        <f t="shared" si="387"/>
        <v>334.73479191854261</v>
      </c>
      <c r="U626" s="17">
        <f t="shared" si="361"/>
        <v>9.2981886644039613E-2</v>
      </c>
      <c r="V626" s="17">
        <f t="shared" si="362"/>
        <v>87.845177253616114</v>
      </c>
      <c r="W626" s="17">
        <f t="shared" si="363"/>
        <v>84.331370163471462</v>
      </c>
      <c r="X626" s="17">
        <f t="shared" si="363"/>
        <v>80.958115356932595</v>
      </c>
      <c r="Y626" s="17">
        <f t="shared" si="364"/>
        <v>80.148534203363269</v>
      </c>
      <c r="Z626" s="17">
        <f>Y626/3600</f>
        <v>2.2263481723156463E-2</v>
      </c>
      <c r="AA626" s="17">
        <f>0.96*Y626</f>
        <v>76.942592835228737</v>
      </c>
      <c r="AB626" s="17">
        <f t="shared" si="365"/>
        <v>73.864889121819587</v>
      </c>
      <c r="AC626" s="17">
        <f t="shared" si="366"/>
        <v>70.171644665728607</v>
      </c>
      <c r="AD626" s="17">
        <f t="shared" si="367"/>
        <v>70.171644665728607</v>
      </c>
      <c r="AE626" s="17">
        <f t="shared" si="388"/>
        <v>1.9492123518257947E-2</v>
      </c>
      <c r="AF626" s="17">
        <f>T626-AD626</f>
        <v>264.56314725281402</v>
      </c>
      <c r="AG626" s="17">
        <f t="shared" si="368"/>
        <v>7.3489763125781676E-2</v>
      </c>
      <c r="AH626" s="28">
        <f>0.5*'Ducati Panigale 1199 data'!$C$8*'WLTP class 3 v5'!F626^2</f>
        <v>25228.607253086418</v>
      </c>
      <c r="AI626" s="17">
        <f t="shared" si="369"/>
        <v>25.22860725308642</v>
      </c>
      <c r="AJ626" s="17" t="str">
        <f>IF(N626&lt;0, AI626, "0")</f>
        <v>0</v>
      </c>
      <c r="AK626" s="98">
        <f>AK625+AJ626</f>
        <v>985.40392669753101</v>
      </c>
      <c r="AL626" s="105">
        <f t="shared" si="370"/>
        <v>0.2737233129715364</v>
      </c>
      <c r="AM626" s="98">
        <f>IF(N626 &gt; 0, AI626, )</f>
        <v>25.22860725308642</v>
      </c>
      <c r="AN626" s="98">
        <f t="shared" si="389"/>
        <v>3013.3882932098791</v>
      </c>
      <c r="AO626" s="98">
        <f t="shared" si="371"/>
        <v>0.83705230366941086</v>
      </c>
      <c r="AP626" s="27">
        <f t="shared" si="372"/>
        <v>0</v>
      </c>
      <c r="AQ626" s="27">
        <f t="shared" si="373"/>
        <v>0</v>
      </c>
      <c r="AR626" s="34">
        <f t="shared" si="374"/>
        <v>0</v>
      </c>
      <c r="AS626" s="27">
        <f t="shared" si="375"/>
        <v>0</v>
      </c>
      <c r="AT626" s="34">
        <f t="shared" si="352"/>
        <v>0</v>
      </c>
      <c r="AU626" s="27">
        <f t="shared" si="352"/>
        <v>0</v>
      </c>
      <c r="AV626" s="27">
        <f t="shared" si="376"/>
        <v>0</v>
      </c>
      <c r="AW626" s="27">
        <f t="shared" si="377"/>
        <v>0</v>
      </c>
      <c r="AX626" s="27">
        <f t="shared" si="378"/>
        <v>0</v>
      </c>
      <c r="AY626" s="34">
        <f>AN626-AW626</f>
        <v>3013.3882932098791</v>
      </c>
      <c r="AZ626" s="110">
        <f t="shared" si="379"/>
        <v>0.83705230366941086</v>
      </c>
      <c r="BB626" s="84">
        <v>0</v>
      </c>
      <c r="BC626" s="85">
        <f t="shared" si="380"/>
        <v>0</v>
      </c>
      <c r="BD626" s="85">
        <f t="shared" si="381"/>
        <v>0</v>
      </c>
      <c r="BE626" s="85">
        <f t="shared" si="382"/>
        <v>0</v>
      </c>
      <c r="BF626" s="85">
        <f t="shared" si="383"/>
        <v>0</v>
      </c>
      <c r="BG626" s="85">
        <f t="shared" si="384"/>
        <v>0</v>
      </c>
    </row>
    <row r="627" spans="2:59">
      <c r="B627" s="10" t="s">
        <v>33</v>
      </c>
      <c r="C627" s="10">
        <v>616</v>
      </c>
      <c r="D627" s="10">
        <v>27</v>
      </c>
      <c r="E627" s="19">
        <v>48.4</v>
      </c>
      <c r="F627" s="67">
        <f t="shared" si="353"/>
        <v>13.444444444444445</v>
      </c>
      <c r="G627" s="20">
        <f t="shared" si="385"/>
        <v>-4.1666666666666269E-2</v>
      </c>
      <c r="H627" s="20">
        <f t="shared" si="354"/>
        <v>14</v>
      </c>
      <c r="I627" s="86">
        <f>'Ducati Panigale 1199 data'!$C$8*G627</f>
        <v>-11.583333333333222</v>
      </c>
      <c r="J627" s="86">
        <f>'Ducati Panigale 1199 data'!$C$8*'Ducati Panigale 1199 data'!$C$15*'Ducati Panigale 1199 data'!$C$10</f>
        <v>54.543600000000005</v>
      </c>
      <c r="K627" s="86">
        <f>(0.5*'Ducati Panigale 1199 data'!$C$12)*'Ducati Panigale 1199 data'!$C$14*'Ducati Panigale 1199 data'!$C$11*F627^2</f>
        <v>25.574302314814819</v>
      </c>
      <c r="L627" s="86">
        <f t="shared" si="355"/>
        <v>68.534568981481598</v>
      </c>
      <c r="M627" s="86">
        <f t="shared" si="351"/>
        <v>921.40920519547478</v>
      </c>
      <c r="N627" s="20">
        <f t="shared" si="356"/>
        <v>0.92140920519547476</v>
      </c>
      <c r="O627" s="105">
        <f t="shared" si="357"/>
        <v>0</v>
      </c>
      <c r="P627" s="105">
        <f t="shared" si="358"/>
        <v>0</v>
      </c>
      <c r="Q627" s="105">
        <f t="shared" si="386"/>
        <v>92.468607635385382</v>
      </c>
      <c r="R627" s="27">
        <f t="shared" si="359"/>
        <v>2.5685724343162606E-2</v>
      </c>
      <c r="S627" s="98">
        <f t="shared" si="360"/>
        <v>0.92140920519547476</v>
      </c>
      <c r="T627" s="17">
        <f t="shared" si="387"/>
        <v>335.65620112373807</v>
      </c>
      <c r="U627" s="17">
        <f t="shared" si="361"/>
        <v>9.3237833645482798E-2</v>
      </c>
      <c r="V627" s="17">
        <f t="shared" si="362"/>
        <v>87.845177253616114</v>
      </c>
      <c r="W627" s="17">
        <f t="shared" si="363"/>
        <v>84.331370163471462</v>
      </c>
      <c r="X627" s="17">
        <f t="shared" si="363"/>
        <v>80.958115356932595</v>
      </c>
      <c r="Y627" s="17">
        <f t="shared" si="364"/>
        <v>80.148534203363269</v>
      </c>
      <c r="Z627" s="17">
        <f>Y627/3600</f>
        <v>2.2263481723156463E-2</v>
      </c>
      <c r="AA627" s="17">
        <f>0.96*Y627</f>
        <v>76.942592835228737</v>
      </c>
      <c r="AB627" s="17">
        <f t="shared" si="365"/>
        <v>73.864889121819587</v>
      </c>
      <c r="AC627" s="17">
        <f t="shared" si="366"/>
        <v>70.171644665728607</v>
      </c>
      <c r="AD627" s="17">
        <f t="shared" si="367"/>
        <v>70.171644665728607</v>
      </c>
      <c r="AE627" s="17">
        <f t="shared" si="388"/>
        <v>1.9492123518257947E-2</v>
      </c>
      <c r="AF627" s="17">
        <f>T627-AD627</f>
        <v>265.48455645800948</v>
      </c>
      <c r="AG627" s="17">
        <f t="shared" si="368"/>
        <v>7.3745710127224862E-2</v>
      </c>
      <c r="AH627" s="28">
        <f>0.5*'Ducati Panigale 1199 data'!$C$8*'WLTP class 3 v5'!F627^2</f>
        <v>25124.679012345678</v>
      </c>
      <c r="AI627" s="17">
        <f t="shared" si="369"/>
        <v>25.124679012345677</v>
      </c>
      <c r="AJ627" s="17" t="str">
        <f>IF(N627&lt;0, AI627, "0")</f>
        <v>0</v>
      </c>
      <c r="AK627" s="98">
        <f>AK626+AJ627</f>
        <v>985.40392669753101</v>
      </c>
      <c r="AL627" s="105">
        <f t="shared" si="370"/>
        <v>0.2737233129715364</v>
      </c>
      <c r="AM627" s="98">
        <f>IF(N627 &gt; 0, AI627, )</f>
        <v>25.124679012345677</v>
      </c>
      <c r="AN627" s="98">
        <f t="shared" si="389"/>
        <v>3038.5129722222246</v>
      </c>
      <c r="AO627" s="98">
        <f t="shared" si="371"/>
        <v>0.84403138117284016</v>
      </c>
      <c r="AP627" s="27">
        <f t="shared" si="372"/>
        <v>0</v>
      </c>
      <c r="AQ627" s="27">
        <f t="shared" si="373"/>
        <v>0</v>
      </c>
      <c r="AR627" s="34">
        <f t="shared" si="374"/>
        <v>0</v>
      </c>
      <c r="AS627" s="27">
        <f t="shared" si="375"/>
        <v>0</v>
      </c>
      <c r="AT627" s="34">
        <f t="shared" si="352"/>
        <v>0</v>
      </c>
      <c r="AU627" s="27">
        <f t="shared" si="352"/>
        <v>0</v>
      </c>
      <c r="AV627" s="27">
        <f t="shared" si="376"/>
        <v>0</v>
      </c>
      <c r="AW627" s="27">
        <f t="shared" si="377"/>
        <v>0</v>
      </c>
      <c r="AX627" s="27">
        <f t="shared" si="378"/>
        <v>0</v>
      </c>
      <c r="AY627" s="34">
        <f>AN627-AW627</f>
        <v>3038.5129722222246</v>
      </c>
      <c r="AZ627" s="110">
        <f t="shared" si="379"/>
        <v>0.84403138117284016</v>
      </c>
      <c r="BB627" s="84">
        <v>0</v>
      </c>
      <c r="BC627" s="85">
        <f t="shared" si="380"/>
        <v>0</v>
      </c>
      <c r="BD627" s="85">
        <f t="shared" si="381"/>
        <v>0</v>
      </c>
      <c r="BE627" s="85">
        <f t="shared" si="382"/>
        <v>0</v>
      </c>
      <c r="BF627" s="85">
        <f t="shared" si="383"/>
        <v>0</v>
      </c>
      <c r="BG627" s="85">
        <f t="shared" si="384"/>
        <v>0</v>
      </c>
    </row>
    <row r="628" spans="2:59">
      <c r="B628" s="10" t="s">
        <v>33</v>
      </c>
      <c r="C628" s="10">
        <v>617</v>
      </c>
      <c r="D628" s="10">
        <v>28</v>
      </c>
      <c r="E628" s="19">
        <v>48.2</v>
      </c>
      <c r="F628" s="67">
        <f t="shared" si="353"/>
        <v>13.388888888888889</v>
      </c>
      <c r="G628" s="20">
        <f t="shared" si="385"/>
        <v>-8.3333333333333523E-2</v>
      </c>
      <c r="H628" s="20">
        <f t="shared" si="354"/>
        <v>14.5</v>
      </c>
      <c r="I628" s="86">
        <f>'Ducati Panigale 1199 data'!$C$8*G628</f>
        <v>-23.166666666666721</v>
      </c>
      <c r="J628" s="86">
        <f>'Ducati Panigale 1199 data'!$C$8*'Ducati Panigale 1199 data'!$C$15*'Ducati Panigale 1199 data'!$C$10</f>
        <v>54.543600000000005</v>
      </c>
      <c r="K628" s="86">
        <f>(0.5*'Ducati Panigale 1199 data'!$C$12)*'Ducati Panigale 1199 data'!$C$14*'Ducati Panigale 1199 data'!$C$11*F628^2</f>
        <v>25.363381134259264</v>
      </c>
      <c r="L628" s="86">
        <f t="shared" si="355"/>
        <v>56.740314467592547</v>
      </c>
      <c r="M628" s="86">
        <f t="shared" si="351"/>
        <v>759.6897659272114</v>
      </c>
      <c r="N628" s="20">
        <f t="shared" si="356"/>
        <v>0.75968976592721138</v>
      </c>
      <c r="O628" s="105">
        <f t="shared" si="357"/>
        <v>0</v>
      </c>
      <c r="P628" s="105">
        <f t="shared" si="358"/>
        <v>0</v>
      </c>
      <c r="Q628" s="105">
        <f t="shared" si="386"/>
        <v>92.468607635385382</v>
      </c>
      <c r="R628" s="27">
        <f t="shared" si="359"/>
        <v>2.5685724343162606E-2</v>
      </c>
      <c r="S628" s="98">
        <f t="shared" si="360"/>
        <v>0.75968976592721138</v>
      </c>
      <c r="T628" s="17">
        <f t="shared" si="387"/>
        <v>336.41589088966526</v>
      </c>
      <c r="U628" s="17">
        <f t="shared" si="361"/>
        <v>9.3448858580462577E-2</v>
      </c>
      <c r="V628" s="17">
        <f t="shared" si="362"/>
        <v>87.845177253616114</v>
      </c>
      <c r="W628" s="17">
        <f t="shared" si="363"/>
        <v>84.331370163471462</v>
      </c>
      <c r="X628" s="17">
        <f t="shared" si="363"/>
        <v>80.958115356932595</v>
      </c>
      <c r="Y628" s="17">
        <f t="shared" si="364"/>
        <v>80.148534203363269</v>
      </c>
      <c r="Z628" s="17">
        <f>Y628/3600</f>
        <v>2.2263481723156463E-2</v>
      </c>
      <c r="AA628" s="17">
        <f>0.96*Y628</f>
        <v>76.942592835228737</v>
      </c>
      <c r="AB628" s="17">
        <f t="shared" si="365"/>
        <v>73.864889121819587</v>
      </c>
      <c r="AC628" s="17">
        <f t="shared" si="366"/>
        <v>70.171644665728607</v>
      </c>
      <c r="AD628" s="17">
        <f t="shared" si="367"/>
        <v>70.171644665728607</v>
      </c>
      <c r="AE628" s="17">
        <f t="shared" si="388"/>
        <v>1.9492123518257947E-2</v>
      </c>
      <c r="AF628" s="17">
        <f>T628-AD628</f>
        <v>266.24424622393667</v>
      </c>
      <c r="AG628" s="17">
        <f t="shared" si="368"/>
        <v>7.3956735062204626E-2</v>
      </c>
      <c r="AH628" s="28">
        <f>0.5*'Ducati Panigale 1199 data'!$C$8*'WLTP class 3 v5'!F628^2</f>
        <v>24917.466049382718</v>
      </c>
      <c r="AI628" s="17">
        <f t="shared" si="369"/>
        <v>24.917466049382718</v>
      </c>
      <c r="AJ628" s="17" t="str">
        <f>IF(N628&lt;0, AI628, "0")</f>
        <v>0</v>
      </c>
      <c r="AK628" s="98">
        <f>AK627+AJ628</f>
        <v>985.40392669753101</v>
      </c>
      <c r="AL628" s="105">
        <f t="shared" si="370"/>
        <v>0.2737233129715364</v>
      </c>
      <c r="AM628" s="98">
        <f>IF(N628 &gt; 0, AI628, )</f>
        <v>24.917466049382718</v>
      </c>
      <c r="AN628" s="98">
        <f t="shared" si="389"/>
        <v>3063.4304382716073</v>
      </c>
      <c r="AO628" s="98">
        <f t="shared" si="371"/>
        <v>0.85095289951989095</v>
      </c>
      <c r="AP628" s="27">
        <f t="shared" si="372"/>
        <v>0</v>
      </c>
      <c r="AQ628" s="27">
        <f t="shared" si="373"/>
        <v>0</v>
      </c>
      <c r="AR628" s="34">
        <f t="shared" si="374"/>
        <v>0</v>
      </c>
      <c r="AS628" s="27">
        <f t="shared" si="375"/>
        <v>0</v>
      </c>
      <c r="AT628" s="34">
        <f t="shared" si="352"/>
        <v>0</v>
      </c>
      <c r="AU628" s="27">
        <f t="shared" si="352"/>
        <v>0</v>
      </c>
      <c r="AV628" s="27">
        <f t="shared" si="376"/>
        <v>0</v>
      </c>
      <c r="AW628" s="27">
        <f t="shared" si="377"/>
        <v>0</v>
      </c>
      <c r="AX628" s="27">
        <f t="shared" si="378"/>
        <v>0</v>
      </c>
      <c r="AY628" s="34">
        <f>AN628-AW628</f>
        <v>3063.4304382716073</v>
      </c>
      <c r="AZ628" s="110">
        <f t="shared" si="379"/>
        <v>0.85095289951989095</v>
      </c>
      <c r="BB628" s="84">
        <v>0</v>
      </c>
      <c r="BC628" s="85">
        <f t="shared" si="380"/>
        <v>0</v>
      </c>
      <c r="BD628" s="85">
        <f t="shared" si="381"/>
        <v>0</v>
      </c>
      <c r="BE628" s="85">
        <f t="shared" si="382"/>
        <v>0</v>
      </c>
      <c r="BF628" s="85">
        <f t="shared" si="383"/>
        <v>0</v>
      </c>
      <c r="BG628" s="85">
        <f t="shared" si="384"/>
        <v>0</v>
      </c>
    </row>
    <row r="629" spans="2:59">
      <c r="B629" s="10" t="s">
        <v>33</v>
      </c>
      <c r="C629" s="10">
        <v>618</v>
      </c>
      <c r="D629" s="10">
        <v>29</v>
      </c>
      <c r="E629" s="19">
        <v>47.8</v>
      </c>
      <c r="F629" s="67">
        <f t="shared" si="353"/>
        <v>13.277777777777779</v>
      </c>
      <c r="G629" s="20">
        <f t="shared" si="385"/>
        <v>-0.16666666666666705</v>
      </c>
      <c r="H629" s="20">
        <f t="shared" si="354"/>
        <v>15</v>
      </c>
      <c r="I629" s="86">
        <f>'Ducati Panigale 1199 data'!$C$8*G629</f>
        <v>-46.333333333333442</v>
      </c>
      <c r="J629" s="86">
        <f>'Ducati Panigale 1199 data'!$C$8*'Ducati Panigale 1199 data'!$C$15*'Ducati Panigale 1199 data'!$C$10</f>
        <v>54.543600000000005</v>
      </c>
      <c r="K629" s="86">
        <f>(0.5*'Ducati Panigale 1199 data'!$C$12)*'Ducati Panigale 1199 data'!$C$14*'Ducati Panigale 1199 data'!$C$11*F629^2</f>
        <v>24.944158912037043</v>
      </c>
      <c r="L629" s="86">
        <f t="shared" si="355"/>
        <v>33.154425578703609</v>
      </c>
      <c r="M629" s="86">
        <f t="shared" si="351"/>
        <v>440.21709518389792</v>
      </c>
      <c r="N629" s="20">
        <f t="shared" si="356"/>
        <v>0.4402170951838979</v>
      </c>
      <c r="O629" s="105">
        <f t="shared" si="357"/>
        <v>0</v>
      </c>
      <c r="P629" s="105">
        <f t="shared" si="358"/>
        <v>0</v>
      </c>
      <c r="Q629" s="105">
        <f t="shared" si="386"/>
        <v>92.468607635385382</v>
      </c>
      <c r="R629" s="27">
        <f t="shared" si="359"/>
        <v>2.5685724343162606E-2</v>
      </c>
      <c r="S629" s="98">
        <f t="shared" si="360"/>
        <v>0.4402170951838979</v>
      </c>
      <c r="T629" s="17">
        <f t="shared" si="387"/>
        <v>336.85610798484919</v>
      </c>
      <c r="U629" s="17">
        <f t="shared" si="361"/>
        <v>9.3571141106902553E-2</v>
      </c>
      <c r="V629" s="17">
        <f t="shared" si="362"/>
        <v>87.845177253616114</v>
      </c>
      <c r="W629" s="17">
        <f t="shared" si="363"/>
        <v>84.331370163471462</v>
      </c>
      <c r="X629" s="17">
        <f t="shared" si="363"/>
        <v>80.958115356932595</v>
      </c>
      <c r="Y629" s="17">
        <f t="shared" si="364"/>
        <v>80.148534203363269</v>
      </c>
      <c r="Z629" s="17">
        <f>Y629/3600</f>
        <v>2.2263481723156463E-2</v>
      </c>
      <c r="AA629" s="17">
        <f>0.96*Y629</f>
        <v>76.942592835228737</v>
      </c>
      <c r="AB629" s="17">
        <f t="shared" si="365"/>
        <v>73.864889121819587</v>
      </c>
      <c r="AC629" s="17">
        <f t="shared" si="366"/>
        <v>70.171644665728607</v>
      </c>
      <c r="AD629" s="17">
        <f t="shared" si="367"/>
        <v>70.171644665728607</v>
      </c>
      <c r="AE629" s="17">
        <f t="shared" si="388"/>
        <v>1.9492123518257947E-2</v>
      </c>
      <c r="AF629" s="17">
        <f>T629-AD629</f>
        <v>266.6844633191206</v>
      </c>
      <c r="AG629" s="17">
        <f t="shared" si="368"/>
        <v>7.4079017588644616E-2</v>
      </c>
      <c r="AH629" s="28">
        <f>0.5*'Ducati Panigale 1199 data'!$C$8*'WLTP class 3 v5'!F629^2</f>
        <v>24505.614197530867</v>
      </c>
      <c r="AI629" s="17">
        <f t="shared" si="369"/>
        <v>24.505614197530868</v>
      </c>
      <c r="AJ629" s="17" t="str">
        <f>IF(N629&lt;0, AI629, "0")</f>
        <v>0</v>
      </c>
      <c r="AK629" s="98">
        <f>AK628+AJ629</f>
        <v>985.40392669753101</v>
      </c>
      <c r="AL629" s="105">
        <f t="shared" si="370"/>
        <v>0.2737233129715364</v>
      </c>
      <c r="AM629" s="98">
        <f>IF(N629 &gt; 0, AI629, )</f>
        <v>24.505614197530868</v>
      </c>
      <c r="AN629" s="98">
        <f t="shared" si="389"/>
        <v>3087.9360524691383</v>
      </c>
      <c r="AO629" s="98">
        <f t="shared" si="371"/>
        <v>0.85776001457476059</v>
      </c>
      <c r="AP629" s="27">
        <f t="shared" si="372"/>
        <v>0</v>
      </c>
      <c r="AQ629" s="27">
        <f t="shared" si="373"/>
        <v>0</v>
      </c>
      <c r="AR629" s="34">
        <f t="shared" si="374"/>
        <v>0</v>
      </c>
      <c r="AS629" s="27">
        <f t="shared" si="375"/>
        <v>0</v>
      </c>
      <c r="AT629" s="34">
        <f t="shared" si="352"/>
        <v>0</v>
      </c>
      <c r="AU629" s="27">
        <f t="shared" si="352"/>
        <v>0</v>
      </c>
      <c r="AV629" s="27">
        <f t="shared" si="376"/>
        <v>0</v>
      </c>
      <c r="AW629" s="27">
        <f t="shared" si="377"/>
        <v>0</v>
      </c>
      <c r="AX629" s="27">
        <f t="shared" si="378"/>
        <v>0</v>
      </c>
      <c r="AY629" s="34">
        <f>AN629-AW629</f>
        <v>3087.9360524691383</v>
      </c>
      <c r="AZ629" s="110">
        <f t="shared" si="379"/>
        <v>0.85776001457476059</v>
      </c>
      <c r="BB629" s="84">
        <v>0</v>
      </c>
      <c r="BC629" s="85">
        <f t="shared" si="380"/>
        <v>0</v>
      </c>
      <c r="BD629" s="85">
        <f t="shared" si="381"/>
        <v>0</v>
      </c>
      <c r="BE629" s="85">
        <f t="shared" si="382"/>
        <v>0</v>
      </c>
      <c r="BF629" s="85">
        <f t="shared" si="383"/>
        <v>0</v>
      </c>
      <c r="BG629" s="85">
        <f t="shared" si="384"/>
        <v>0</v>
      </c>
    </row>
    <row r="630" spans="2:59">
      <c r="B630" s="10" t="s">
        <v>33</v>
      </c>
      <c r="C630" s="10">
        <v>619</v>
      </c>
      <c r="D630" s="10">
        <v>30</v>
      </c>
      <c r="E630" s="19">
        <v>47</v>
      </c>
      <c r="F630" s="67">
        <f t="shared" si="353"/>
        <v>13.055555555555555</v>
      </c>
      <c r="G630" s="20">
        <f t="shared" si="385"/>
        <v>-0.26388888888888867</v>
      </c>
      <c r="H630" s="20">
        <f t="shared" si="354"/>
        <v>15.5</v>
      </c>
      <c r="I630" s="86">
        <f>'Ducati Panigale 1199 data'!$C$8*G630</f>
        <v>-73.361111111111057</v>
      </c>
      <c r="J630" s="86">
        <f>'Ducati Panigale 1199 data'!$C$8*'Ducati Panigale 1199 data'!$C$15*'Ducati Panigale 1199 data'!$C$10</f>
        <v>54.543600000000005</v>
      </c>
      <c r="K630" s="86">
        <f>(0.5*'Ducati Panigale 1199 data'!$C$12)*'Ducati Panigale 1199 data'!$C$14*'Ducati Panigale 1199 data'!$C$11*F630^2</f>
        <v>24.116195023148148</v>
      </c>
      <c r="L630" s="86">
        <f t="shared" si="355"/>
        <v>5.2986839120370952</v>
      </c>
      <c r="M630" s="86">
        <f t="shared" si="351"/>
        <v>69.177262184928736</v>
      </c>
      <c r="N630" s="20">
        <f t="shared" si="356"/>
        <v>6.9177262184928742E-2</v>
      </c>
      <c r="O630" s="105">
        <f t="shared" si="357"/>
        <v>0</v>
      </c>
      <c r="P630" s="105">
        <f t="shared" si="358"/>
        <v>0</v>
      </c>
      <c r="Q630" s="105">
        <f t="shared" si="386"/>
        <v>92.468607635385382</v>
      </c>
      <c r="R630" s="27">
        <f t="shared" si="359"/>
        <v>2.5685724343162606E-2</v>
      </c>
      <c r="S630" s="98">
        <f t="shared" si="360"/>
        <v>6.9177262184928742E-2</v>
      </c>
      <c r="T630" s="17">
        <f t="shared" si="387"/>
        <v>336.92528524703414</v>
      </c>
      <c r="U630" s="17">
        <f t="shared" si="361"/>
        <v>9.3590357013065034E-2</v>
      </c>
      <c r="V630" s="17">
        <f t="shared" si="362"/>
        <v>87.845177253616114</v>
      </c>
      <c r="W630" s="17">
        <f t="shared" si="363"/>
        <v>84.331370163471462</v>
      </c>
      <c r="X630" s="17">
        <f t="shared" si="363"/>
        <v>80.958115356932595</v>
      </c>
      <c r="Y630" s="17">
        <f t="shared" si="364"/>
        <v>80.148534203363269</v>
      </c>
      <c r="Z630" s="17">
        <f>Y630/3600</f>
        <v>2.2263481723156463E-2</v>
      </c>
      <c r="AA630" s="17">
        <f>0.96*Y630</f>
        <v>76.942592835228737</v>
      </c>
      <c r="AB630" s="17">
        <f t="shared" si="365"/>
        <v>73.864889121819587</v>
      </c>
      <c r="AC630" s="17">
        <f t="shared" si="366"/>
        <v>70.171644665728607</v>
      </c>
      <c r="AD630" s="17">
        <f t="shared" si="367"/>
        <v>70.171644665728607</v>
      </c>
      <c r="AE630" s="17">
        <f t="shared" si="388"/>
        <v>1.9492123518257947E-2</v>
      </c>
      <c r="AF630" s="17">
        <f>T630-AD630</f>
        <v>266.75364058130555</v>
      </c>
      <c r="AG630" s="17">
        <f t="shared" si="368"/>
        <v>7.4098233494807098E-2</v>
      </c>
      <c r="AH630" s="28">
        <f>0.5*'Ducati Panigale 1199 data'!$C$8*'WLTP class 3 v5'!F630^2</f>
        <v>23692.206790123455</v>
      </c>
      <c r="AI630" s="17">
        <f t="shared" si="369"/>
        <v>23.692206790123453</v>
      </c>
      <c r="AJ630" s="17" t="str">
        <f>IF(N630&lt;0, AI630, "0")</f>
        <v>0</v>
      </c>
      <c r="AK630" s="98">
        <f>AK629+AJ630</f>
        <v>985.40392669753101</v>
      </c>
      <c r="AL630" s="105">
        <f t="shared" si="370"/>
        <v>0.2737233129715364</v>
      </c>
      <c r="AM630" s="98">
        <f>IF(N630 &gt; 0, AI630, )</f>
        <v>23.692206790123453</v>
      </c>
      <c r="AN630" s="98">
        <f t="shared" si="389"/>
        <v>3111.6282592592615</v>
      </c>
      <c r="AO630" s="98">
        <f t="shared" si="371"/>
        <v>0.86434118312757269</v>
      </c>
      <c r="AP630" s="27">
        <f t="shared" si="372"/>
        <v>0</v>
      </c>
      <c r="AQ630" s="27">
        <f t="shared" si="373"/>
        <v>0</v>
      </c>
      <c r="AR630" s="34">
        <f t="shared" si="374"/>
        <v>0</v>
      </c>
      <c r="AS630" s="27">
        <f t="shared" si="375"/>
        <v>0</v>
      </c>
      <c r="AT630" s="34">
        <f t="shared" si="352"/>
        <v>0</v>
      </c>
      <c r="AU630" s="27">
        <f t="shared" si="352"/>
        <v>0</v>
      </c>
      <c r="AV630" s="27">
        <f t="shared" si="376"/>
        <v>0</v>
      </c>
      <c r="AW630" s="27">
        <f t="shared" si="377"/>
        <v>0</v>
      </c>
      <c r="AX630" s="27">
        <f t="shared" si="378"/>
        <v>0</v>
      </c>
      <c r="AY630" s="34">
        <f>AN630-AW630</f>
        <v>3111.6282592592615</v>
      </c>
      <c r="AZ630" s="110">
        <f t="shared" si="379"/>
        <v>0.86434118312757269</v>
      </c>
      <c r="BB630" s="84">
        <v>0</v>
      </c>
      <c r="BC630" s="85">
        <f t="shared" si="380"/>
        <v>0</v>
      </c>
      <c r="BD630" s="85">
        <f t="shared" si="381"/>
        <v>0</v>
      </c>
      <c r="BE630" s="85">
        <f t="shared" si="382"/>
        <v>0</v>
      </c>
      <c r="BF630" s="85">
        <f t="shared" si="383"/>
        <v>0</v>
      </c>
      <c r="BG630" s="85">
        <f t="shared" si="384"/>
        <v>0</v>
      </c>
    </row>
    <row r="631" spans="2:59">
      <c r="B631" s="10" t="s">
        <v>33</v>
      </c>
      <c r="C631" s="10">
        <v>620</v>
      </c>
      <c r="D631" s="10">
        <v>31</v>
      </c>
      <c r="E631" s="19">
        <v>45.9</v>
      </c>
      <c r="F631" s="67">
        <f t="shared" si="353"/>
        <v>12.75</v>
      </c>
      <c r="G631" s="20">
        <f t="shared" si="385"/>
        <v>-0.29166666666666685</v>
      </c>
      <c r="H631" s="20">
        <f t="shared" si="354"/>
        <v>16</v>
      </c>
      <c r="I631" s="86">
        <f>'Ducati Panigale 1199 data'!$C$8*G631</f>
        <v>-81.083333333333385</v>
      </c>
      <c r="J631" s="86">
        <f>'Ducati Panigale 1199 data'!$C$8*'Ducati Panigale 1199 data'!$C$15*'Ducati Panigale 1199 data'!$C$10</f>
        <v>54.543600000000005</v>
      </c>
      <c r="K631" s="86">
        <f>(0.5*'Ducati Panigale 1199 data'!$C$12)*'Ducati Panigale 1199 data'!$C$14*'Ducati Panigale 1199 data'!$C$11*F631^2</f>
        <v>23.000561718750003</v>
      </c>
      <c r="L631" s="86">
        <f t="shared" si="355"/>
        <v>-3.5391716145833776</v>
      </c>
      <c r="M631" s="86">
        <f t="shared" si="351"/>
        <v>-45.124438085938067</v>
      </c>
      <c r="N631" s="20">
        <f t="shared" si="356"/>
        <v>-4.5124438085938065E-2</v>
      </c>
      <c r="O631" s="105">
        <f t="shared" si="357"/>
        <v>-4.5124438085938065E-2</v>
      </c>
      <c r="P631" s="105">
        <f t="shared" si="358"/>
        <v>4.5124438085938065E-2</v>
      </c>
      <c r="Q631" s="105">
        <f t="shared" si="386"/>
        <v>92.513732073471317</v>
      </c>
      <c r="R631" s="27">
        <f t="shared" si="359"/>
        <v>2.5698258909297587E-2</v>
      </c>
      <c r="S631" s="98">
        <f t="shared" si="360"/>
        <v>0</v>
      </c>
      <c r="T631" s="17">
        <f t="shared" si="387"/>
        <v>336.92528524703414</v>
      </c>
      <c r="U631" s="17">
        <f t="shared" si="361"/>
        <v>9.3590357013065034E-2</v>
      </c>
      <c r="V631" s="17">
        <f t="shared" si="362"/>
        <v>87.888045469797746</v>
      </c>
      <c r="W631" s="17">
        <f t="shared" si="363"/>
        <v>84.372523651005835</v>
      </c>
      <c r="X631" s="17">
        <f t="shared" si="363"/>
        <v>80.997622704965593</v>
      </c>
      <c r="Y631" s="17">
        <f t="shared" si="364"/>
        <v>80.187646477915933</v>
      </c>
      <c r="Z631" s="17">
        <f>Y631/3600</f>
        <v>2.2274346243865536E-2</v>
      </c>
      <c r="AA631" s="17">
        <f>0.96*Y631</f>
        <v>76.980140618799297</v>
      </c>
      <c r="AB631" s="17">
        <f t="shared" si="365"/>
        <v>73.900934994047319</v>
      </c>
      <c r="AC631" s="17">
        <f t="shared" si="366"/>
        <v>70.205888244344948</v>
      </c>
      <c r="AD631" s="17">
        <f t="shared" si="367"/>
        <v>70.205888244344948</v>
      </c>
      <c r="AE631" s="17">
        <f t="shared" si="388"/>
        <v>1.9501635623429152E-2</v>
      </c>
      <c r="AF631" s="17">
        <f>T631-AD631</f>
        <v>266.71939700268922</v>
      </c>
      <c r="AG631" s="17">
        <f t="shared" si="368"/>
        <v>7.4088721389635889E-2</v>
      </c>
      <c r="AH631" s="28">
        <f>0.5*'Ducati Panigale 1199 data'!$C$8*'WLTP class 3 v5'!F631^2</f>
        <v>22596.1875</v>
      </c>
      <c r="AI631" s="17">
        <f t="shared" si="369"/>
        <v>22.596187499999999</v>
      </c>
      <c r="AJ631" s="17">
        <f>IF(N631&lt;0, AI631, "0")</f>
        <v>22.596187499999999</v>
      </c>
      <c r="AK631" s="98">
        <f>AK630+AJ631</f>
        <v>1008.000114197531</v>
      </c>
      <c r="AL631" s="105">
        <f t="shared" si="370"/>
        <v>0.28000003172153642</v>
      </c>
      <c r="AM631" s="98">
        <f>IF(N631 &gt; 0, AI631, )</f>
        <v>0</v>
      </c>
      <c r="AN631" s="98">
        <f t="shared" si="389"/>
        <v>3111.6282592592615</v>
      </c>
      <c r="AO631" s="98">
        <f t="shared" si="371"/>
        <v>0.86434118312757269</v>
      </c>
      <c r="AP631" s="27">
        <f t="shared" si="372"/>
        <v>21.466378124999999</v>
      </c>
      <c r="AQ631" s="27">
        <f t="shared" si="373"/>
        <v>20.607722999999996</v>
      </c>
      <c r="AR631" s="34">
        <f t="shared" si="374"/>
        <v>19.783414079999996</v>
      </c>
      <c r="AS631" s="27">
        <f t="shared" si="375"/>
        <v>19.585579939199995</v>
      </c>
      <c r="AT631" s="34">
        <f t="shared" si="352"/>
        <v>18.802156741631993</v>
      </c>
      <c r="AU631" s="27">
        <f t="shared" si="352"/>
        <v>18.050070471966713</v>
      </c>
      <c r="AV631" s="27">
        <f t="shared" si="376"/>
        <v>17.147566948368375</v>
      </c>
      <c r="AW631" s="27">
        <f t="shared" si="377"/>
        <v>17.147566948368375</v>
      </c>
      <c r="AX631" s="27">
        <f t="shared" si="378"/>
        <v>4.7632130412134377E-3</v>
      </c>
      <c r="AY631" s="34">
        <f>AN631-AW631</f>
        <v>3094.4806923108931</v>
      </c>
      <c r="AZ631" s="110">
        <f t="shared" si="379"/>
        <v>0.85957797008635917</v>
      </c>
      <c r="BB631" s="84">
        <v>4.51244380859381E-2</v>
      </c>
      <c r="BC631" s="85">
        <f t="shared" si="380"/>
        <v>4.0611994277344292E-2</v>
      </c>
      <c r="BD631" s="85">
        <f t="shared" si="381"/>
        <v>3.8581394563477076E-2</v>
      </c>
      <c r="BE631" s="85">
        <f t="shared" si="382"/>
        <v>3.7038138780937993E-2</v>
      </c>
      <c r="BF631" s="85">
        <f t="shared" si="383"/>
        <v>3.4815850454081712E-2</v>
      </c>
      <c r="BG631" s="85">
        <f t="shared" si="384"/>
        <v>3.4815850454081712E-2</v>
      </c>
    </row>
    <row r="632" spans="2:59">
      <c r="B632" s="10" t="s">
        <v>33</v>
      </c>
      <c r="C632" s="10">
        <v>621</v>
      </c>
      <c r="D632" s="10">
        <v>32</v>
      </c>
      <c r="E632" s="19">
        <v>44.9</v>
      </c>
      <c r="F632" s="67">
        <f t="shared" si="353"/>
        <v>12.472222222222221</v>
      </c>
      <c r="G632" s="20">
        <f t="shared" si="385"/>
        <v>-0.20833333333333331</v>
      </c>
      <c r="H632" s="20">
        <f t="shared" si="354"/>
        <v>16.5</v>
      </c>
      <c r="I632" s="86">
        <f>'Ducati Panigale 1199 data'!$C$8*G632</f>
        <v>-57.916666666666664</v>
      </c>
      <c r="J632" s="86">
        <f>'Ducati Panigale 1199 data'!$C$8*'Ducati Panigale 1199 data'!$C$15*'Ducati Panigale 1199 data'!$C$10</f>
        <v>54.543600000000005</v>
      </c>
      <c r="K632" s="86">
        <f>(0.5*'Ducati Panigale 1199 data'!$C$12)*'Ducati Panigale 1199 data'!$C$14*'Ducati Panigale 1199 data'!$C$11*F632^2</f>
        <v>22.009275839120367</v>
      </c>
      <c r="L632" s="86">
        <f t="shared" si="355"/>
        <v>18.636209172453707</v>
      </c>
      <c r="M632" s="86">
        <f t="shared" si="351"/>
        <v>232.43494217865873</v>
      </c>
      <c r="N632" s="20">
        <f t="shared" si="356"/>
        <v>0.23243494217865873</v>
      </c>
      <c r="O632" s="105">
        <f t="shared" si="357"/>
        <v>0</v>
      </c>
      <c r="P632" s="105">
        <f t="shared" si="358"/>
        <v>0</v>
      </c>
      <c r="Q632" s="105">
        <f t="shared" si="386"/>
        <v>92.513732073471317</v>
      </c>
      <c r="R632" s="27">
        <f t="shared" si="359"/>
        <v>2.5698258909297587E-2</v>
      </c>
      <c r="S632" s="98">
        <f t="shared" si="360"/>
        <v>0.23243494217865873</v>
      </c>
      <c r="T632" s="17">
        <f t="shared" si="387"/>
        <v>337.1577201892128</v>
      </c>
      <c r="U632" s="17">
        <f t="shared" si="361"/>
        <v>9.3654922274781338E-2</v>
      </c>
      <c r="V632" s="17">
        <f t="shared" si="362"/>
        <v>87.888045469797746</v>
      </c>
      <c r="W632" s="17">
        <f t="shared" si="363"/>
        <v>84.372523651005835</v>
      </c>
      <c r="X632" s="17">
        <f t="shared" si="363"/>
        <v>80.997622704965593</v>
      </c>
      <c r="Y632" s="17">
        <f t="shared" si="364"/>
        <v>80.187646477915933</v>
      </c>
      <c r="Z632" s="17">
        <f>Y632/3600</f>
        <v>2.2274346243865536E-2</v>
      </c>
      <c r="AA632" s="17">
        <f>0.96*Y632</f>
        <v>76.980140618799297</v>
      </c>
      <c r="AB632" s="17">
        <f t="shared" si="365"/>
        <v>73.900934994047319</v>
      </c>
      <c r="AC632" s="17">
        <f t="shared" si="366"/>
        <v>70.205888244344948</v>
      </c>
      <c r="AD632" s="17">
        <f t="shared" si="367"/>
        <v>70.205888244344948</v>
      </c>
      <c r="AE632" s="17">
        <f t="shared" si="388"/>
        <v>1.9501635623429152E-2</v>
      </c>
      <c r="AF632" s="17">
        <f>T632-AD632</f>
        <v>266.95183194486788</v>
      </c>
      <c r="AG632" s="17">
        <f t="shared" si="368"/>
        <v>7.4153286651352193E-2</v>
      </c>
      <c r="AH632" s="28">
        <f>0.5*'Ducati Panigale 1199 data'!$C$8*'WLTP class 3 v5'!F632^2</f>
        <v>21622.329475308637</v>
      </c>
      <c r="AI632" s="17">
        <f t="shared" si="369"/>
        <v>21.622329475308639</v>
      </c>
      <c r="AJ632" s="17" t="str">
        <f>IF(N632&lt;0, AI632, "0")</f>
        <v>0</v>
      </c>
      <c r="AK632" s="98">
        <f>AK631+AJ632</f>
        <v>1008.000114197531</v>
      </c>
      <c r="AL632" s="105">
        <f t="shared" si="370"/>
        <v>0.28000003172153642</v>
      </c>
      <c r="AM632" s="98">
        <f>IF(N632 &gt; 0, AI632, )</f>
        <v>21.622329475308639</v>
      </c>
      <c r="AN632" s="98">
        <f t="shared" si="389"/>
        <v>3133.2505887345701</v>
      </c>
      <c r="AO632" s="98">
        <f t="shared" si="371"/>
        <v>0.8703473857596028</v>
      </c>
      <c r="AP632" s="27">
        <f t="shared" si="372"/>
        <v>0</v>
      </c>
      <c r="AQ632" s="27">
        <f t="shared" si="373"/>
        <v>0</v>
      </c>
      <c r="AR632" s="34">
        <f t="shared" si="374"/>
        <v>0</v>
      </c>
      <c r="AS632" s="27">
        <f t="shared" si="375"/>
        <v>0</v>
      </c>
      <c r="AT632" s="34">
        <f t="shared" si="352"/>
        <v>0</v>
      </c>
      <c r="AU632" s="27">
        <f t="shared" si="352"/>
        <v>0</v>
      </c>
      <c r="AV632" s="27">
        <f t="shared" si="376"/>
        <v>0</v>
      </c>
      <c r="AW632" s="27">
        <f t="shared" si="377"/>
        <v>0</v>
      </c>
      <c r="AX632" s="27">
        <f t="shared" si="378"/>
        <v>0</v>
      </c>
      <c r="AY632" s="34">
        <f>AN632-AW632</f>
        <v>3133.2505887345701</v>
      </c>
      <c r="AZ632" s="110">
        <f t="shared" si="379"/>
        <v>0.8703473857596028</v>
      </c>
      <c r="BB632" s="84">
        <v>0</v>
      </c>
      <c r="BC632" s="85">
        <f t="shared" si="380"/>
        <v>0</v>
      </c>
      <c r="BD632" s="85">
        <f t="shared" si="381"/>
        <v>0</v>
      </c>
      <c r="BE632" s="85">
        <f t="shared" si="382"/>
        <v>0</v>
      </c>
      <c r="BF632" s="85">
        <f t="shared" si="383"/>
        <v>0</v>
      </c>
      <c r="BG632" s="85">
        <f t="shared" si="384"/>
        <v>0</v>
      </c>
    </row>
    <row r="633" spans="2:59">
      <c r="B633" s="10" t="s">
        <v>33</v>
      </c>
      <c r="C633" s="10">
        <v>622</v>
      </c>
      <c r="D633" s="10">
        <v>33</v>
      </c>
      <c r="E633" s="19">
        <v>44.4</v>
      </c>
      <c r="F633" s="67">
        <f t="shared" si="353"/>
        <v>12.333333333333334</v>
      </c>
      <c r="G633" s="20">
        <f t="shared" si="385"/>
        <v>-8.3333333333333523E-2</v>
      </c>
      <c r="H633" s="20">
        <f t="shared" si="354"/>
        <v>17</v>
      </c>
      <c r="I633" s="86">
        <f>'Ducati Panigale 1199 data'!$C$8*G633</f>
        <v>-23.166666666666721</v>
      </c>
      <c r="J633" s="86">
        <f>'Ducati Panigale 1199 data'!$C$8*'Ducati Panigale 1199 data'!$C$15*'Ducati Panigale 1199 data'!$C$10</f>
        <v>54.543600000000005</v>
      </c>
      <c r="K633" s="86">
        <f>(0.5*'Ducati Panigale 1199 data'!$C$12)*'Ducati Panigale 1199 data'!$C$14*'Ducati Panigale 1199 data'!$C$11*F633^2</f>
        <v>21.521820833333337</v>
      </c>
      <c r="L633" s="86">
        <f t="shared" si="355"/>
        <v>52.89875416666662</v>
      </c>
      <c r="M633" s="86">
        <f t="shared" si="351"/>
        <v>652.41796805555498</v>
      </c>
      <c r="N633" s="20">
        <f t="shared" si="356"/>
        <v>0.65241796805555496</v>
      </c>
      <c r="O633" s="105">
        <f t="shared" si="357"/>
        <v>0</v>
      </c>
      <c r="P633" s="105">
        <f t="shared" si="358"/>
        <v>0</v>
      </c>
      <c r="Q633" s="105">
        <f t="shared" si="386"/>
        <v>92.513732073471317</v>
      </c>
      <c r="R633" s="27">
        <f t="shared" si="359"/>
        <v>2.5698258909297587E-2</v>
      </c>
      <c r="S633" s="98">
        <f t="shared" si="360"/>
        <v>0.65241796805555496</v>
      </c>
      <c r="T633" s="17">
        <f t="shared" si="387"/>
        <v>337.81013815726834</v>
      </c>
      <c r="U633" s="17">
        <f t="shared" si="361"/>
        <v>9.3836149488130099E-2</v>
      </c>
      <c r="V633" s="17">
        <f t="shared" si="362"/>
        <v>87.888045469797746</v>
      </c>
      <c r="W633" s="17">
        <f t="shared" si="363"/>
        <v>84.372523651005835</v>
      </c>
      <c r="X633" s="17">
        <f t="shared" si="363"/>
        <v>80.997622704965593</v>
      </c>
      <c r="Y633" s="17">
        <f t="shared" si="364"/>
        <v>80.187646477915933</v>
      </c>
      <c r="Z633" s="17">
        <f>Y633/3600</f>
        <v>2.2274346243865536E-2</v>
      </c>
      <c r="AA633" s="17">
        <f>0.96*Y633</f>
        <v>76.980140618799297</v>
      </c>
      <c r="AB633" s="17">
        <f t="shared" si="365"/>
        <v>73.900934994047319</v>
      </c>
      <c r="AC633" s="17">
        <f t="shared" si="366"/>
        <v>70.205888244344948</v>
      </c>
      <c r="AD633" s="17">
        <f t="shared" si="367"/>
        <v>70.205888244344948</v>
      </c>
      <c r="AE633" s="17">
        <f t="shared" si="388"/>
        <v>1.9501635623429152E-2</v>
      </c>
      <c r="AF633" s="17">
        <f>T633-AD633</f>
        <v>267.60424991292336</v>
      </c>
      <c r="AG633" s="17">
        <f t="shared" si="368"/>
        <v>7.4334513864700941E-2</v>
      </c>
      <c r="AH633" s="28">
        <f>0.5*'Ducati Panigale 1199 data'!$C$8*'WLTP class 3 v5'!F633^2</f>
        <v>21143.444444444445</v>
      </c>
      <c r="AI633" s="17">
        <f t="shared" si="369"/>
        <v>21.143444444444444</v>
      </c>
      <c r="AJ633" s="17" t="str">
        <f>IF(N633&lt;0, AI633, "0")</f>
        <v>0</v>
      </c>
      <c r="AK633" s="98">
        <f>AK632+AJ633</f>
        <v>1008.000114197531</v>
      </c>
      <c r="AL633" s="105">
        <f t="shared" si="370"/>
        <v>0.28000003172153642</v>
      </c>
      <c r="AM633" s="98">
        <f>IF(N633 &gt; 0, AI633, )</f>
        <v>21.143444444444444</v>
      </c>
      <c r="AN633" s="98">
        <f t="shared" si="389"/>
        <v>3154.3940331790145</v>
      </c>
      <c r="AO633" s="98">
        <f t="shared" si="371"/>
        <v>0.87622056477194843</v>
      </c>
      <c r="AP633" s="27">
        <f t="shared" si="372"/>
        <v>0</v>
      </c>
      <c r="AQ633" s="27">
        <f t="shared" si="373"/>
        <v>0</v>
      </c>
      <c r="AR633" s="34">
        <f t="shared" si="374"/>
        <v>0</v>
      </c>
      <c r="AS633" s="27">
        <f t="shared" si="375"/>
        <v>0</v>
      </c>
      <c r="AT633" s="34">
        <f t="shared" si="352"/>
        <v>0</v>
      </c>
      <c r="AU633" s="27">
        <f t="shared" si="352"/>
        <v>0</v>
      </c>
      <c r="AV633" s="27">
        <f t="shared" si="376"/>
        <v>0</v>
      </c>
      <c r="AW633" s="27">
        <f t="shared" si="377"/>
        <v>0</v>
      </c>
      <c r="AX633" s="27">
        <f t="shared" si="378"/>
        <v>0</v>
      </c>
      <c r="AY633" s="34">
        <f>AN633-AW633</f>
        <v>3154.3940331790145</v>
      </c>
      <c r="AZ633" s="110">
        <f t="shared" si="379"/>
        <v>0.87622056477194843</v>
      </c>
      <c r="BB633" s="84">
        <v>0</v>
      </c>
      <c r="BC633" s="85">
        <f t="shared" si="380"/>
        <v>0</v>
      </c>
      <c r="BD633" s="85">
        <f t="shared" si="381"/>
        <v>0</v>
      </c>
      <c r="BE633" s="85">
        <f t="shared" si="382"/>
        <v>0</v>
      </c>
      <c r="BF633" s="85">
        <f t="shared" si="383"/>
        <v>0</v>
      </c>
      <c r="BG633" s="85">
        <f t="shared" si="384"/>
        <v>0</v>
      </c>
    </row>
    <row r="634" spans="2:59">
      <c r="B634" s="10" t="s">
        <v>33</v>
      </c>
      <c r="C634" s="10">
        <v>623</v>
      </c>
      <c r="D634" s="10">
        <v>34</v>
      </c>
      <c r="E634" s="19">
        <v>44.3</v>
      </c>
      <c r="F634" s="67">
        <f t="shared" si="353"/>
        <v>12.305555555555555</v>
      </c>
      <c r="G634" s="20">
        <f t="shared" si="385"/>
        <v>1.3888888888889086E-2</v>
      </c>
      <c r="H634" s="20">
        <f t="shared" si="354"/>
        <v>17.5</v>
      </c>
      <c r="I634" s="86">
        <f>'Ducati Panigale 1199 data'!$C$8*G634</f>
        <v>3.8611111111111658</v>
      </c>
      <c r="J634" s="86">
        <f>'Ducati Panigale 1199 data'!$C$8*'Ducati Panigale 1199 data'!$C$15*'Ducati Panigale 1199 data'!$C$10</f>
        <v>54.543600000000005</v>
      </c>
      <c r="K634" s="86">
        <f>(0.5*'Ducati Panigale 1199 data'!$C$12)*'Ducati Panigale 1199 data'!$C$14*'Ducati Panigale 1199 data'!$C$11*F634^2</f>
        <v>21.42498486689815</v>
      </c>
      <c r="L634" s="86">
        <f t="shared" si="355"/>
        <v>79.829695978009312</v>
      </c>
      <c r="M634" s="86">
        <f t="shared" si="351"/>
        <v>982.34875884050348</v>
      </c>
      <c r="N634" s="20">
        <f t="shared" si="356"/>
        <v>0.98234875884050343</v>
      </c>
      <c r="O634" s="105">
        <f t="shared" si="357"/>
        <v>0</v>
      </c>
      <c r="P634" s="105">
        <f t="shared" si="358"/>
        <v>0</v>
      </c>
      <c r="Q634" s="105">
        <f t="shared" si="386"/>
        <v>92.513732073471317</v>
      </c>
      <c r="R634" s="27">
        <f t="shared" si="359"/>
        <v>2.5698258909297587E-2</v>
      </c>
      <c r="S634" s="98">
        <f t="shared" si="360"/>
        <v>0.98234875884050343</v>
      </c>
      <c r="T634" s="17">
        <f t="shared" si="387"/>
        <v>338.79248691610883</v>
      </c>
      <c r="U634" s="17">
        <f t="shared" si="361"/>
        <v>9.4109024143363557E-2</v>
      </c>
      <c r="V634" s="17">
        <f t="shared" si="362"/>
        <v>87.888045469797746</v>
      </c>
      <c r="W634" s="17">
        <f t="shared" si="363"/>
        <v>84.372523651005835</v>
      </c>
      <c r="X634" s="17">
        <f t="shared" si="363"/>
        <v>80.997622704965593</v>
      </c>
      <c r="Y634" s="17">
        <f t="shared" si="364"/>
        <v>80.187646477915933</v>
      </c>
      <c r="Z634" s="17">
        <f>Y634/3600</f>
        <v>2.2274346243865536E-2</v>
      </c>
      <c r="AA634" s="17">
        <f>0.96*Y634</f>
        <v>76.980140618799297</v>
      </c>
      <c r="AB634" s="17">
        <f t="shared" si="365"/>
        <v>73.900934994047319</v>
      </c>
      <c r="AC634" s="17">
        <f t="shared" si="366"/>
        <v>70.205888244344948</v>
      </c>
      <c r="AD634" s="17">
        <f t="shared" si="367"/>
        <v>70.205888244344948</v>
      </c>
      <c r="AE634" s="17">
        <f t="shared" si="388"/>
        <v>1.9501635623429152E-2</v>
      </c>
      <c r="AF634" s="17">
        <f>T634-AD634</f>
        <v>268.58659867176391</v>
      </c>
      <c r="AG634" s="17">
        <f t="shared" si="368"/>
        <v>7.4607388519934426E-2</v>
      </c>
      <c r="AH634" s="28">
        <f>0.5*'Ducati Panigale 1199 data'!$C$8*'WLTP class 3 v5'!F634^2</f>
        <v>21048.310956790123</v>
      </c>
      <c r="AI634" s="17">
        <f t="shared" si="369"/>
        <v>21.048310956790122</v>
      </c>
      <c r="AJ634" s="17" t="str">
        <f>IF(N634&lt;0, AI634, "0")</f>
        <v>0</v>
      </c>
      <c r="AK634" s="98">
        <f>AK633+AJ634</f>
        <v>1008.000114197531</v>
      </c>
      <c r="AL634" s="105">
        <f t="shared" si="370"/>
        <v>0.28000003172153642</v>
      </c>
      <c r="AM634" s="98">
        <f>IF(N634 &gt; 0, AI634, )</f>
        <v>21.048310956790122</v>
      </c>
      <c r="AN634" s="98">
        <f t="shared" si="389"/>
        <v>3175.4423441358044</v>
      </c>
      <c r="AO634" s="98">
        <f t="shared" si="371"/>
        <v>0.88206731781550118</v>
      </c>
      <c r="AP634" s="27">
        <f t="shared" si="372"/>
        <v>0</v>
      </c>
      <c r="AQ634" s="27">
        <f t="shared" si="373"/>
        <v>0</v>
      </c>
      <c r="AR634" s="34">
        <f t="shared" si="374"/>
        <v>0</v>
      </c>
      <c r="AS634" s="27">
        <f t="shared" si="375"/>
        <v>0</v>
      </c>
      <c r="AT634" s="34">
        <f t="shared" si="352"/>
        <v>0</v>
      </c>
      <c r="AU634" s="27">
        <f t="shared" si="352"/>
        <v>0</v>
      </c>
      <c r="AV634" s="27">
        <f t="shared" si="376"/>
        <v>0</v>
      </c>
      <c r="AW634" s="27">
        <f t="shared" si="377"/>
        <v>0</v>
      </c>
      <c r="AX634" s="27">
        <f t="shared" si="378"/>
        <v>0</v>
      </c>
      <c r="AY634" s="34">
        <f>AN634-AW634</f>
        <v>3175.4423441358044</v>
      </c>
      <c r="AZ634" s="110">
        <f t="shared" si="379"/>
        <v>0.88206731781550118</v>
      </c>
      <c r="BB634" s="84">
        <v>0</v>
      </c>
      <c r="BC634" s="85">
        <f t="shared" si="380"/>
        <v>0</v>
      </c>
      <c r="BD634" s="85">
        <f t="shared" si="381"/>
        <v>0</v>
      </c>
      <c r="BE634" s="85">
        <f t="shared" si="382"/>
        <v>0</v>
      </c>
      <c r="BF634" s="85">
        <f t="shared" si="383"/>
        <v>0</v>
      </c>
      <c r="BG634" s="85">
        <f t="shared" si="384"/>
        <v>0</v>
      </c>
    </row>
    <row r="635" spans="2:59">
      <c r="B635" s="10" t="s">
        <v>33</v>
      </c>
      <c r="C635" s="10">
        <v>624</v>
      </c>
      <c r="D635" s="10">
        <v>35</v>
      </c>
      <c r="E635" s="19">
        <v>44.5</v>
      </c>
      <c r="F635" s="67">
        <f t="shared" si="353"/>
        <v>12.361111111111111</v>
      </c>
      <c r="G635" s="20">
        <f t="shared" si="385"/>
        <v>0.1111111111111117</v>
      </c>
      <c r="H635" s="20">
        <f t="shared" si="354"/>
        <v>18</v>
      </c>
      <c r="I635" s="86">
        <f>'Ducati Panigale 1199 data'!$C$8*G635</f>
        <v>30.888888888889053</v>
      </c>
      <c r="J635" s="86">
        <f>'Ducati Panigale 1199 data'!$C$8*'Ducati Panigale 1199 data'!$C$15*'Ducati Panigale 1199 data'!$C$10</f>
        <v>54.543600000000005</v>
      </c>
      <c r="K635" s="86">
        <f>(0.5*'Ducati Panigale 1199 data'!$C$12)*'Ducati Panigale 1199 data'!$C$14*'Ducati Panigale 1199 data'!$C$11*F635^2</f>
        <v>21.618875144675926</v>
      </c>
      <c r="L635" s="86">
        <f t="shared" si="355"/>
        <v>107.05136403356498</v>
      </c>
      <c r="M635" s="86">
        <f t="shared" si="351"/>
        <v>1323.2738054149004</v>
      </c>
      <c r="N635" s="20">
        <f t="shared" si="356"/>
        <v>1.3232738054149005</v>
      </c>
      <c r="O635" s="105">
        <f t="shared" si="357"/>
        <v>0</v>
      </c>
      <c r="P635" s="105">
        <f t="shared" si="358"/>
        <v>0</v>
      </c>
      <c r="Q635" s="105">
        <f t="shared" si="386"/>
        <v>92.513732073471317</v>
      </c>
      <c r="R635" s="27">
        <f t="shared" si="359"/>
        <v>2.5698258909297587E-2</v>
      </c>
      <c r="S635" s="98">
        <f t="shared" si="360"/>
        <v>1.3232738054149005</v>
      </c>
      <c r="T635" s="17">
        <f t="shared" si="387"/>
        <v>340.11576072152371</v>
      </c>
      <c r="U635" s="17">
        <f t="shared" si="361"/>
        <v>9.4476600200423255E-2</v>
      </c>
      <c r="V635" s="17">
        <f t="shared" si="362"/>
        <v>87.888045469797746</v>
      </c>
      <c r="W635" s="17">
        <f t="shared" si="363"/>
        <v>84.372523651005835</v>
      </c>
      <c r="X635" s="17">
        <f t="shared" si="363"/>
        <v>80.997622704965593</v>
      </c>
      <c r="Y635" s="17">
        <f t="shared" si="364"/>
        <v>80.187646477915933</v>
      </c>
      <c r="Z635" s="17">
        <f>Y635/3600</f>
        <v>2.2274346243865536E-2</v>
      </c>
      <c r="AA635" s="17">
        <f>0.96*Y635</f>
        <v>76.980140618799297</v>
      </c>
      <c r="AB635" s="17">
        <f t="shared" si="365"/>
        <v>73.900934994047319</v>
      </c>
      <c r="AC635" s="17">
        <f t="shared" si="366"/>
        <v>70.205888244344948</v>
      </c>
      <c r="AD635" s="17">
        <f t="shared" si="367"/>
        <v>70.205888244344948</v>
      </c>
      <c r="AE635" s="17">
        <f t="shared" si="388"/>
        <v>1.9501635623429152E-2</v>
      </c>
      <c r="AF635" s="17">
        <f>T635-AD635</f>
        <v>269.90987247717874</v>
      </c>
      <c r="AG635" s="17">
        <f t="shared" si="368"/>
        <v>7.4974964576994096E-2</v>
      </c>
      <c r="AH635" s="28">
        <f>0.5*'Ducati Panigale 1199 data'!$C$8*'WLTP class 3 v5'!F635^2</f>
        <v>21238.792438271605</v>
      </c>
      <c r="AI635" s="17">
        <f t="shared" si="369"/>
        <v>21.238792438271606</v>
      </c>
      <c r="AJ635" s="17" t="str">
        <f>IF(N635&lt;0, AI635, "0")</f>
        <v>0</v>
      </c>
      <c r="AK635" s="98">
        <f>AK634+AJ635</f>
        <v>1008.000114197531</v>
      </c>
      <c r="AL635" s="105">
        <f t="shared" si="370"/>
        <v>0.28000003172153642</v>
      </c>
      <c r="AM635" s="98">
        <f>IF(N635 &gt; 0, AI635, )</f>
        <v>21.238792438271606</v>
      </c>
      <c r="AN635" s="98">
        <f t="shared" si="389"/>
        <v>3196.6811365740759</v>
      </c>
      <c r="AO635" s="98">
        <f t="shared" si="371"/>
        <v>0.88796698238168781</v>
      </c>
      <c r="AP635" s="27">
        <f t="shared" si="372"/>
        <v>0</v>
      </c>
      <c r="AQ635" s="27">
        <f t="shared" si="373"/>
        <v>0</v>
      </c>
      <c r="AR635" s="34">
        <f t="shared" si="374"/>
        <v>0</v>
      </c>
      <c r="AS635" s="27">
        <f t="shared" si="375"/>
        <v>0</v>
      </c>
      <c r="AT635" s="34">
        <f t="shared" si="352"/>
        <v>0</v>
      </c>
      <c r="AU635" s="27">
        <f t="shared" si="352"/>
        <v>0</v>
      </c>
      <c r="AV635" s="27">
        <f t="shared" si="376"/>
        <v>0</v>
      </c>
      <c r="AW635" s="27">
        <f t="shared" si="377"/>
        <v>0</v>
      </c>
      <c r="AX635" s="27">
        <f t="shared" si="378"/>
        <v>0</v>
      </c>
      <c r="AY635" s="34">
        <f>AN635-AW635</f>
        <v>3196.6811365740759</v>
      </c>
      <c r="AZ635" s="110">
        <f t="shared" si="379"/>
        <v>0.88796698238168781</v>
      </c>
      <c r="BB635" s="84">
        <v>0</v>
      </c>
      <c r="BC635" s="85">
        <f t="shared" si="380"/>
        <v>0</v>
      </c>
      <c r="BD635" s="85">
        <f t="shared" si="381"/>
        <v>0</v>
      </c>
      <c r="BE635" s="85">
        <f t="shared" si="382"/>
        <v>0</v>
      </c>
      <c r="BF635" s="85">
        <f t="shared" si="383"/>
        <v>0</v>
      </c>
      <c r="BG635" s="85">
        <f t="shared" si="384"/>
        <v>0</v>
      </c>
    </row>
    <row r="636" spans="2:59">
      <c r="B636" s="10" t="s">
        <v>33</v>
      </c>
      <c r="C636" s="10">
        <v>625</v>
      </c>
      <c r="D636" s="10">
        <v>36</v>
      </c>
      <c r="E636" s="19">
        <v>45.1</v>
      </c>
      <c r="F636" s="67">
        <f t="shared" si="353"/>
        <v>12.527777777777779</v>
      </c>
      <c r="G636" s="20">
        <f t="shared" si="385"/>
        <v>0.16666666666666705</v>
      </c>
      <c r="H636" s="20">
        <f t="shared" si="354"/>
        <v>18.5</v>
      </c>
      <c r="I636" s="86">
        <f>'Ducati Panigale 1199 data'!$C$8*G636</f>
        <v>46.333333333333442</v>
      </c>
      <c r="J636" s="86">
        <f>'Ducati Panigale 1199 data'!$C$8*'Ducati Panigale 1199 data'!$C$15*'Ducati Panigale 1199 data'!$C$10</f>
        <v>54.543600000000005</v>
      </c>
      <c r="K636" s="86">
        <f>(0.5*'Ducati Panigale 1199 data'!$C$12)*'Ducati Panigale 1199 data'!$C$14*'Ducati Panigale 1199 data'!$C$11*F636^2</f>
        <v>22.205786255787043</v>
      </c>
      <c r="L636" s="86">
        <f t="shared" si="355"/>
        <v>123.0827195891205</v>
      </c>
      <c r="M636" s="86">
        <f t="shared" si="351"/>
        <v>1541.9529592970375</v>
      </c>
      <c r="N636" s="20">
        <f t="shared" si="356"/>
        <v>1.5419529592970376</v>
      </c>
      <c r="O636" s="105">
        <f t="shared" si="357"/>
        <v>0</v>
      </c>
      <c r="P636" s="105">
        <f t="shared" si="358"/>
        <v>0</v>
      </c>
      <c r="Q636" s="105">
        <f t="shared" si="386"/>
        <v>92.513732073471317</v>
      </c>
      <c r="R636" s="27">
        <f t="shared" si="359"/>
        <v>2.5698258909297587E-2</v>
      </c>
      <c r="S636" s="98">
        <f t="shared" si="360"/>
        <v>1.5419529592970376</v>
      </c>
      <c r="T636" s="17">
        <f t="shared" si="387"/>
        <v>341.65771368082073</v>
      </c>
      <c r="U636" s="17">
        <f t="shared" si="361"/>
        <v>9.4904920466894652E-2</v>
      </c>
      <c r="V636" s="17">
        <f t="shared" si="362"/>
        <v>87.888045469797746</v>
      </c>
      <c r="W636" s="17">
        <f t="shared" si="363"/>
        <v>84.372523651005835</v>
      </c>
      <c r="X636" s="17">
        <f t="shared" si="363"/>
        <v>80.997622704965593</v>
      </c>
      <c r="Y636" s="17">
        <f t="shared" si="364"/>
        <v>80.187646477915933</v>
      </c>
      <c r="Z636" s="17">
        <f>Y636/3600</f>
        <v>2.2274346243865536E-2</v>
      </c>
      <c r="AA636" s="17">
        <f>0.96*Y636</f>
        <v>76.980140618799297</v>
      </c>
      <c r="AB636" s="17">
        <f t="shared" si="365"/>
        <v>73.900934994047319</v>
      </c>
      <c r="AC636" s="17">
        <f t="shared" si="366"/>
        <v>70.205888244344948</v>
      </c>
      <c r="AD636" s="17">
        <f t="shared" si="367"/>
        <v>70.205888244344948</v>
      </c>
      <c r="AE636" s="17">
        <f t="shared" si="388"/>
        <v>1.9501635623429152E-2</v>
      </c>
      <c r="AF636" s="17">
        <f>T636-AD636</f>
        <v>271.45182543647581</v>
      </c>
      <c r="AG636" s="17">
        <f t="shared" si="368"/>
        <v>7.5403284843465507E-2</v>
      </c>
      <c r="AH636" s="28">
        <f>0.5*'Ducati Panigale 1199 data'!$C$8*'WLTP class 3 v5'!F636^2</f>
        <v>21815.3850308642</v>
      </c>
      <c r="AI636" s="17">
        <f t="shared" si="369"/>
        <v>21.815385030864199</v>
      </c>
      <c r="AJ636" s="17" t="str">
        <f>IF(N636&lt;0, AI636, "0")</f>
        <v>0</v>
      </c>
      <c r="AK636" s="98">
        <f>AK635+AJ636</f>
        <v>1008.000114197531</v>
      </c>
      <c r="AL636" s="105">
        <f t="shared" si="370"/>
        <v>0.28000003172153642</v>
      </c>
      <c r="AM636" s="98">
        <f>IF(N636 &gt; 0, AI636, )</f>
        <v>21.815385030864199</v>
      </c>
      <c r="AN636" s="98">
        <f t="shared" si="389"/>
        <v>3218.49652160494</v>
      </c>
      <c r="AO636" s="98">
        <f t="shared" si="371"/>
        <v>0.89402681155692776</v>
      </c>
      <c r="AP636" s="27">
        <f t="shared" si="372"/>
        <v>0</v>
      </c>
      <c r="AQ636" s="27">
        <f t="shared" si="373"/>
        <v>0</v>
      </c>
      <c r="AR636" s="34">
        <f t="shared" si="374"/>
        <v>0</v>
      </c>
      <c r="AS636" s="27">
        <f t="shared" si="375"/>
        <v>0</v>
      </c>
      <c r="AT636" s="34">
        <f t="shared" si="352"/>
        <v>0</v>
      </c>
      <c r="AU636" s="27">
        <f t="shared" si="352"/>
        <v>0</v>
      </c>
      <c r="AV636" s="27">
        <f t="shared" si="376"/>
        <v>0</v>
      </c>
      <c r="AW636" s="27">
        <f t="shared" si="377"/>
        <v>0</v>
      </c>
      <c r="AX636" s="27">
        <f t="shared" si="378"/>
        <v>0</v>
      </c>
      <c r="AY636" s="34">
        <f>AN636-AW636</f>
        <v>3218.49652160494</v>
      </c>
      <c r="AZ636" s="110">
        <f t="shared" si="379"/>
        <v>0.89402681155692776</v>
      </c>
      <c r="BB636" s="84">
        <v>0</v>
      </c>
      <c r="BC636" s="85">
        <f t="shared" si="380"/>
        <v>0</v>
      </c>
      <c r="BD636" s="85">
        <f t="shared" si="381"/>
        <v>0</v>
      </c>
      <c r="BE636" s="85">
        <f t="shared" si="382"/>
        <v>0</v>
      </c>
      <c r="BF636" s="85">
        <f t="shared" si="383"/>
        <v>0</v>
      </c>
      <c r="BG636" s="85">
        <f t="shared" si="384"/>
        <v>0</v>
      </c>
    </row>
    <row r="637" spans="2:59">
      <c r="B637" s="10" t="s">
        <v>33</v>
      </c>
      <c r="C637" s="10">
        <v>626</v>
      </c>
      <c r="D637" s="10">
        <v>37</v>
      </c>
      <c r="E637" s="19">
        <v>45.7</v>
      </c>
      <c r="F637" s="67">
        <f t="shared" si="353"/>
        <v>12.694444444444445</v>
      </c>
      <c r="G637" s="20">
        <f t="shared" si="385"/>
        <v>0.12499999999999981</v>
      </c>
      <c r="H637" s="20">
        <f t="shared" si="354"/>
        <v>19</v>
      </c>
      <c r="I637" s="86">
        <f>'Ducati Panigale 1199 data'!$C$8*G637</f>
        <v>34.749999999999943</v>
      </c>
      <c r="J637" s="86">
        <f>'Ducati Panigale 1199 data'!$C$8*'Ducati Panigale 1199 data'!$C$15*'Ducati Panigale 1199 data'!$C$10</f>
        <v>54.543600000000005</v>
      </c>
      <c r="K637" s="86">
        <f>(0.5*'Ducati Panigale 1199 data'!$C$12)*'Ducati Panigale 1199 data'!$C$14*'Ducati Panigale 1199 data'!$C$11*F637^2</f>
        <v>22.80055778356482</v>
      </c>
      <c r="L637" s="86">
        <f t="shared" si="355"/>
        <v>112.09415778356475</v>
      </c>
      <c r="M637" s="86">
        <f t="shared" si="351"/>
        <v>1422.9730585302525</v>
      </c>
      <c r="N637" s="20">
        <f t="shared" si="356"/>
        <v>1.4229730585302525</v>
      </c>
      <c r="O637" s="105">
        <f t="shared" si="357"/>
        <v>0</v>
      </c>
      <c r="P637" s="105">
        <f t="shared" si="358"/>
        <v>0</v>
      </c>
      <c r="Q637" s="105">
        <f t="shared" si="386"/>
        <v>92.513732073471317</v>
      </c>
      <c r="R637" s="27">
        <f t="shared" si="359"/>
        <v>2.5698258909297587E-2</v>
      </c>
      <c r="S637" s="98">
        <f t="shared" si="360"/>
        <v>1.4229730585302525</v>
      </c>
      <c r="T637" s="17">
        <f t="shared" si="387"/>
        <v>343.08068673935099</v>
      </c>
      <c r="U637" s="17">
        <f t="shared" si="361"/>
        <v>9.5300190760930825E-2</v>
      </c>
      <c r="V637" s="17">
        <f t="shared" si="362"/>
        <v>87.888045469797746</v>
      </c>
      <c r="W637" s="17">
        <f t="shared" si="363"/>
        <v>84.372523651005835</v>
      </c>
      <c r="X637" s="17">
        <f t="shared" si="363"/>
        <v>80.997622704965593</v>
      </c>
      <c r="Y637" s="17">
        <f t="shared" si="364"/>
        <v>80.187646477915933</v>
      </c>
      <c r="Z637" s="17">
        <f>Y637/3600</f>
        <v>2.2274346243865536E-2</v>
      </c>
      <c r="AA637" s="17">
        <f>0.96*Y637</f>
        <v>76.980140618799297</v>
      </c>
      <c r="AB637" s="17">
        <f t="shared" si="365"/>
        <v>73.900934994047319</v>
      </c>
      <c r="AC637" s="17">
        <f t="shared" si="366"/>
        <v>70.205888244344948</v>
      </c>
      <c r="AD637" s="17">
        <f t="shared" si="367"/>
        <v>70.205888244344948</v>
      </c>
      <c r="AE637" s="17">
        <f t="shared" si="388"/>
        <v>1.9501635623429152E-2</v>
      </c>
      <c r="AF637" s="17">
        <f>T637-AD637</f>
        <v>272.87479849500608</v>
      </c>
      <c r="AG637" s="17">
        <f t="shared" si="368"/>
        <v>7.5798555137501694E-2</v>
      </c>
      <c r="AH637" s="28">
        <f>0.5*'Ducati Panigale 1199 data'!$C$8*'WLTP class 3 v5'!F637^2</f>
        <v>22399.699845679013</v>
      </c>
      <c r="AI637" s="17">
        <f t="shared" si="369"/>
        <v>22.399699845679013</v>
      </c>
      <c r="AJ637" s="17" t="str">
        <f>IF(N637&lt;0, AI637, "0")</f>
        <v>0</v>
      </c>
      <c r="AK637" s="98">
        <f>AK636+AJ637</f>
        <v>1008.000114197531</v>
      </c>
      <c r="AL637" s="105">
        <f t="shared" si="370"/>
        <v>0.28000003172153642</v>
      </c>
      <c r="AM637" s="98">
        <f>IF(N637 &gt; 0, AI637, )</f>
        <v>22.399699845679013</v>
      </c>
      <c r="AN637" s="98">
        <f t="shared" si="389"/>
        <v>3240.8962214506191</v>
      </c>
      <c r="AO637" s="98">
        <f t="shared" si="371"/>
        <v>0.90024895040294972</v>
      </c>
      <c r="AP637" s="27">
        <f t="shared" si="372"/>
        <v>0</v>
      </c>
      <c r="AQ637" s="27">
        <f t="shared" si="373"/>
        <v>0</v>
      </c>
      <c r="AR637" s="34">
        <f t="shared" si="374"/>
        <v>0</v>
      </c>
      <c r="AS637" s="27">
        <f t="shared" si="375"/>
        <v>0</v>
      </c>
      <c r="AT637" s="34">
        <f t="shared" si="352"/>
        <v>0</v>
      </c>
      <c r="AU637" s="27">
        <f t="shared" si="352"/>
        <v>0</v>
      </c>
      <c r="AV637" s="27">
        <f t="shared" si="376"/>
        <v>0</v>
      </c>
      <c r="AW637" s="27">
        <f t="shared" si="377"/>
        <v>0</v>
      </c>
      <c r="AX637" s="27">
        <f t="shared" si="378"/>
        <v>0</v>
      </c>
      <c r="AY637" s="34">
        <f>AN637-AW637</f>
        <v>3240.8962214506191</v>
      </c>
      <c r="AZ637" s="110">
        <f t="shared" si="379"/>
        <v>0.90024895040294972</v>
      </c>
      <c r="BB637" s="84">
        <v>0</v>
      </c>
      <c r="BC637" s="85">
        <f t="shared" si="380"/>
        <v>0</v>
      </c>
      <c r="BD637" s="85">
        <f t="shared" si="381"/>
        <v>0</v>
      </c>
      <c r="BE637" s="85">
        <f t="shared" si="382"/>
        <v>0</v>
      </c>
      <c r="BF637" s="85">
        <f t="shared" si="383"/>
        <v>0</v>
      </c>
      <c r="BG637" s="85">
        <f t="shared" si="384"/>
        <v>0</v>
      </c>
    </row>
    <row r="638" spans="2:59">
      <c r="B638" s="10" t="s">
        <v>33</v>
      </c>
      <c r="C638" s="10">
        <v>627</v>
      </c>
      <c r="D638" s="10">
        <v>38</v>
      </c>
      <c r="E638" s="19">
        <v>46</v>
      </c>
      <c r="F638" s="67">
        <f t="shared" si="353"/>
        <v>12.777777777777779</v>
      </c>
      <c r="G638" s="20">
        <f t="shared" si="385"/>
        <v>4.1666666666666269E-2</v>
      </c>
      <c r="H638" s="20">
        <f t="shared" si="354"/>
        <v>19.5</v>
      </c>
      <c r="I638" s="86">
        <f>'Ducati Panigale 1199 data'!$C$8*G638</f>
        <v>11.583333333333222</v>
      </c>
      <c r="J638" s="86">
        <f>'Ducati Panigale 1199 data'!$C$8*'Ducati Panigale 1199 data'!$C$15*'Ducati Panigale 1199 data'!$C$10</f>
        <v>54.543600000000005</v>
      </c>
      <c r="K638" s="86">
        <f>(0.5*'Ducati Panigale 1199 data'!$C$12)*'Ducati Panigale 1199 data'!$C$14*'Ducati Panigale 1199 data'!$C$11*F638^2</f>
        <v>23.100891203703707</v>
      </c>
      <c r="L638" s="86">
        <f t="shared" si="355"/>
        <v>89.227824537036938</v>
      </c>
      <c r="M638" s="86">
        <f t="shared" si="351"/>
        <v>1140.1333135288053</v>
      </c>
      <c r="N638" s="20">
        <f t="shared" si="356"/>
        <v>1.1401333135288052</v>
      </c>
      <c r="O638" s="105">
        <f t="shared" si="357"/>
        <v>0</v>
      </c>
      <c r="P638" s="105">
        <f t="shared" si="358"/>
        <v>0</v>
      </c>
      <c r="Q638" s="105">
        <f t="shared" si="386"/>
        <v>92.513732073471317</v>
      </c>
      <c r="R638" s="27">
        <f t="shared" si="359"/>
        <v>2.5698258909297587E-2</v>
      </c>
      <c r="S638" s="98">
        <f t="shared" si="360"/>
        <v>1.1401333135288052</v>
      </c>
      <c r="T638" s="17">
        <f t="shared" si="387"/>
        <v>344.22082005287979</v>
      </c>
      <c r="U638" s="17">
        <f t="shared" si="361"/>
        <v>9.5616894459133281E-2</v>
      </c>
      <c r="V638" s="17">
        <f t="shared" si="362"/>
        <v>87.888045469797746</v>
      </c>
      <c r="W638" s="17">
        <f t="shared" si="363"/>
        <v>84.372523651005835</v>
      </c>
      <c r="X638" s="17">
        <f t="shared" si="363"/>
        <v>80.997622704965593</v>
      </c>
      <c r="Y638" s="17">
        <f t="shared" si="364"/>
        <v>80.187646477915933</v>
      </c>
      <c r="Z638" s="17">
        <f>Y638/3600</f>
        <v>2.2274346243865536E-2</v>
      </c>
      <c r="AA638" s="17">
        <f>0.96*Y638</f>
        <v>76.980140618799297</v>
      </c>
      <c r="AB638" s="17">
        <f t="shared" si="365"/>
        <v>73.900934994047319</v>
      </c>
      <c r="AC638" s="17">
        <f t="shared" si="366"/>
        <v>70.205888244344948</v>
      </c>
      <c r="AD638" s="17">
        <f t="shared" si="367"/>
        <v>70.205888244344948</v>
      </c>
      <c r="AE638" s="17">
        <f t="shared" si="388"/>
        <v>1.9501635623429152E-2</v>
      </c>
      <c r="AF638" s="17">
        <f>T638-AD638</f>
        <v>274.01493180853481</v>
      </c>
      <c r="AG638" s="17">
        <f t="shared" si="368"/>
        <v>7.6115258835704108E-2</v>
      </c>
      <c r="AH638" s="28">
        <f>0.5*'Ducati Panigale 1199 data'!$C$8*'WLTP class 3 v5'!F638^2</f>
        <v>22694.753086419754</v>
      </c>
      <c r="AI638" s="17">
        <f t="shared" si="369"/>
        <v>22.694753086419755</v>
      </c>
      <c r="AJ638" s="17" t="str">
        <f>IF(N638&lt;0, AI638, "0")</f>
        <v>0</v>
      </c>
      <c r="AK638" s="98">
        <f>AK637+AJ638</f>
        <v>1008.000114197531</v>
      </c>
      <c r="AL638" s="105">
        <f t="shared" si="370"/>
        <v>0.28000003172153642</v>
      </c>
      <c r="AM638" s="98">
        <f>IF(N638 &gt; 0, AI638, )</f>
        <v>22.694753086419755</v>
      </c>
      <c r="AN638" s="98">
        <f t="shared" si="389"/>
        <v>3263.5909745370391</v>
      </c>
      <c r="AO638" s="98">
        <f t="shared" si="371"/>
        <v>0.90655304848251084</v>
      </c>
      <c r="AP638" s="27">
        <f t="shared" si="372"/>
        <v>0</v>
      </c>
      <c r="AQ638" s="27">
        <f t="shared" si="373"/>
        <v>0</v>
      </c>
      <c r="AR638" s="34">
        <f t="shared" si="374"/>
        <v>0</v>
      </c>
      <c r="AS638" s="27">
        <f t="shared" si="375"/>
        <v>0</v>
      </c>
      <c r="AT638" s="34">
        <f t="shared" si="352"/>
        <v>0</v>
      </c>
      <c r="AU638" s="27">
        <f t="shared" si="352"/>
        <v>0</v>
      </c>
      <c r="AV638" s="27">
        <f t="shared" si="376"/>
        <v>0</v>
      </c>
      <c r="AW638" s="27">
        <f t="shared" si="377"/>
        <v>0</v>
      </c>
      <c r="AX638" s="27">
        <f t="shared" si="378"/>
        <v>0</v>
      </c>
      <c r="AY638" s="34">
        <f>AN638-AW638</f>
        <v>3263.5909745370391</v>
      </c>
      <c r="AZ638" s="110">
        <f t="shared" si="379"/>
        <v>0.90655304848251084</v>
      </c>
      <c r="BB638" s="84">
        <v>0</v>
      </c>
      <c r="BC638" s="85">
        <f t="shared" si="380"/>
        <v>0</v>
      </c>
      <c r="BD638" s="85">
        <f t="shared" si="381"/>
        <v>0</v>
      </c>
      <c r="BE638" s="85">
        <f t="shared" si="382"/>
        <v>0</v>
      </c>
      <c r="BF638" s="85">
        <f t="shared" si="383"/>
        <v>0</v>
      </c>
      <c r="BG638" s="85">
        <f t="shared" si="384"/>
        <v>0</v>
      </c>
    </row>
    <row r="639" spans="2:59">
      <c r="B639" s="10" t="s">
        <v>33</v>
      </c>
      <c r="C639" s="10">
        <v>628</v>
      </c>
      <c r="D639" s="10">
        <v>39</v>
      </c>
      <c r="E639" s="19">
        <v>46</v>
      </c>
      <c r="F639" s="67">
        <f t="shared" si="353"/>
        <v>12.777777777777779</v>
      </c>
      <c r="G639" s="20">
        <f t="shared" si="385"/>
        <v>0</v>
      </c>
      <c r="H639" s="20">
        <f t="shared" si="354"/>
        <v>20</v>
      </c>
      <c r="I639" s="86">
        <f>'Ducati Panigale 1199 data'!$C$8*G639</f>
        <v>0</v>
      </c>
      <c r="J639" s="86">
        <f>'Ducati Panigale 1199 data'!$C$8*'Ducati Panigale 1199 data'!$C$15*'Ducati Panigale 1199 data'!$C$10</f>
        <v>54.543600000000005</v>
      </c>
      <c r="K639" s="86">
        <f>(0.5*'Ducati Panigale 1199 data'!$C$12)*'Ducati Panigale 1199 data'!$C$14*'Ducati Panigale 1199 data'!$C$11*F639^2</f>
        <v>23.100891203703707</v>
      </c>
      <c r="L639" s="86">
        <f t="shared" si="355"/>
        <v>77.644491203703708</v>
      </c>
      <c r="M639" s="86">
        <f t="shared" si="351"/>
        <v>992.1240542695474</v>
      </c>
      <c r="N639" s="20">
        <f t="shared" si="356"/>
        <v>0.99212405426954742</v>
      </c>
      <c r="O639" s="105">
        <f t="shared" si="357"/>
        <v>0</v>
      </c>
      <c r="P639" s="105">
        <f t="shared" si="358"/>
        <v>0</v>
      </c>
      <c r="Q639" s="105">
        <f t="shared" si="386"/>
        <v>92.513732073471317</v>
      </c>
      <c r="R639" s="27">
        <f t="shared" si="359"/>
        <v>2.5698258909297587E-2</v>
      </c>
      <c r="S639" s="98">
        <f t="shared" si="360"/>
        <v>0.99212405426954742</v>
      </c>
      <c r="T639" s="17">
        <f t="shared" si="387"/>
        <v>345.21294410714933</v>
      </c>
      <c r="U639" s="17">
        <f t="shared" si="361"/>
        <v>9.5892484474208145E-2</v>
      </c>
      <c r="V639" s="17">
        <f t="shared" si="362"/>
        <v>87.888045469797746</v>
      </c>
      <c r="W639" s="17">
        <f t="shared" si="363"/>
        <v>84.372523651005835</v>
      </c>
      <c r="X639" s="17">
        <f t="shared" si="363"/>
        <v>80.997622704965593</v>
      </c>
      <c r="Y639" s="17">
        <f t="shared" si="364"/>
        <v>80.187646477915933</v>
      </c>
      <c r="Z639" s="17">
        <f>Y639/3600</f>
        <v>2.2274346243865536E-2</v>
      </c>
      <c r="AA639" s="17">
        <f>0.96*Y639</f>
        <v>76.980140618799297</v>
      </c>
      <c r="AB639" s="17">
        <f t="shared" si="365"/>
        <v>73.900934994047319</v>
      </c>
      <c r="AC639" s="17">
        <f t="shared" si="366"/>
        <v>70.205888244344948</v>
      </c>
      <c r="AD639" s="17">
        <f t="shared" si="367"/>
        <v>70.205888244344948</v>
      </c>
      <c r="AE639" s="17">
        <f t="shared" si="388"/>
        <v>1.9501635623429152E-2</v>
      </c>
      <c r="AF639" s="17">
        <f>T639-AD639</f>
        <v>275.00705586280435</v>
      </c>
      <c r="AG639" s="17">
        <f t="shared" si="368"/>
        <v>7.6390848850778986E-2</v>
      </c>
      <c r="AH639" s="28">
        <f>0.5*'Ducati Panigale 1199 data'!$C$8*'WLTP class 3 v5'!F639^2</f>
        <v>22694.753086419754</v>
      </c>
      <c r="AI639" s="17">
        <f t="shared" si="369"/>
        <v>22.694753086419755</v>
      </c>
      <c r="AJ639" s="17" t="str">
        <f>IF(N639&lt;0, AI639, "0")</f>
        <v>0</v>
      </c>
      <c r="AK639" s="98">
        <f>AK638+AJ639</f>
        <v>1008.000114197531</v>
      </c>
      <c r="AL639" s="105">
        <f t="shared" si="370"/>
        <v>0.28000003172153642</v>
      </c>
      <c r="AM639" s="98">
        <f>IF(N639 &gt; 0, AI639, )</f>
        <v>22.694753086419755</v>
      </c>
      <c r="AN639" s="98">
        <f t="shared" si="389"/>
        <v>3286.285727623459</v>
      </c>
      <c r="AO639" s="98">
        <f t="shared" si="371"/>
        <v>0.91285714656207195</v>
      </c>
      <c r="AP639" s="27">
        <f t="shared" si="372"/>
        <v>0</v>
      </c>
      <c r="AQ639" s="27">
        <f t="shared" si="373"/>
        <v>0</v>
      </c>
      <c r="AR639" s="34">
        <f t="shared" si="374"/>
        <v>0</v>
      </c>
      <c r="AS639" s="27">
        <f t="shared" si="375"/>
        <v>0</v>
      </c>
      <c r="AT639" s="34">
        <f t="shared" si="352"/>
        <v>0</v>
      </c>
      <c r="AU639" s="27">
        <f t="shared" si="352"/>
        <v>0</v>
      </c>
      <c r="AV639" s="27">
        <f t="shared" si="376"/>
        <v>0</v>
      </c>
      <c r="AW639" s="27">
        <f t="shared" si="377"/>
        <v>0</v>
      </c>
      <c r="AX639" s="27">
        <f t="shared" si="378"/>
        <v>0</v>
      </c>
      <c r="AY639" s="34">
        <f>AN639-AW639</f>
        <v>3286.285727623459</v>
      </c>
      <c r="AZ639" s="110">
        <f t="shared" si="379"/>
        <v>0.91285714656207195</v>
      </c>
      <c r="BB639" s="84">
        <v>0</v>
      </c>
      <c r="BC639" s="85">
        <f t="shared" si="380"/>
        <v>0</v>
      </c>
      <c r="BD639" s="85">
        <f t="shared" si="381"/>
        <v>0</v>
      </c>
      <c r="BE639" s="85">
        <f t="shared" si="382"/>
        <v>0</v>
      </c>
      <c r="BF639" s="85">
        <f t="shared" si="383"/>
        <v>0</v>
      </c>
      <c r="BG639" s="85">
        <f t="shared" si="384"/>
        <v>0</v>
      </c>
    </row>
    <row r="640" spans="2:59">
      <c r="B640" s="10" t="s">
        <v>33</v>
      </c>
      <c r="C640" s="10">
        <v>629</v>
      </c>
      <c r="D640" s="10">
        <v>40</v>
      </c>
      <c r="E640" s="19">
        <v>46</v>
      </c>
      <c r="F640" s="67">
        <f t="shared" si="353"/>
        <v>12.777777777777779</v>
      </c>
      <c r="G640" s="20">
        <f t="shared" si="385"/>
        <v>1.3888888888889086E-2</v>
      </c>
      <c r="H640" s="20">
        <f t="shared" si="354"/>
        <v>20.5</v>
      </c>
      <c r="I640" s="86">
        <f>'Ducati Panigale 1199 data'!$C$8*G640</f>
        <v>3.8611111111111658</v>
      </c>
      <c r="J640" s="86">
        <f>'Ducati Panigale 1199 data'!$C$8*'Ducati Panigale 1199 data'!$C$15*'Ducati Panigale 1199 data'!$C$10</f>
        <v>54.543600000000005</v>
      </c>
      <c r="K640" s="86">
        <f>(0.5*'Ducati Panigale 1199 data'!$C$12)*'Ducati Panigale 1199 data'!$C$14*'Ducati Panigale 1199 data'!$C$11*F640^2</f>
        <v>23.100891203703707</v>
      </c>
      <c r="L640" s="86">
        <f t="shared" si="355"/>
        <v>81.50560231481488</v>
      </c>
      <c r="M640" s="86">
        <f t="shared" si="351"/>
        <v>1041.4604740226346</v>
      </c>
      <c r="N640" s="20">
        <f t="shared" si="356"/>
        <v>1.0414604740226345</v>
      </c>
      <c r="O640" s="105">
        <f t="shared" si="357"/>
        <v>0</v>
      </c>
      <c r="P640" s="105">
        <f t="shared" si="358"/>
        <v>0</v>
      </c>
      <c r="Q640" s="105">
        <f t="shared" si="386"/>
        <v>92.513732073471317</v>
      </c>
      <c r="R640" s="27">
        <f t="shared" si="359"/>
        <v>2.5698258909297587E-2</v>
      </c>
      <c r="S640" s="98">
        <f t="shared" si="360"/>
        <v>1.0414604740226345</v>
      </c>
      <c r="T640" s="17">
        <f t="shared" si="387"/>
        <v>346.25440458117197</v>
      </c>
      <c r="U640" s="17">
        <f t="shared" si="361"/>
        <v>9.6181779050325544E-2</v>
      </c>
      <c r="V640" s="17">
        <f t="shared" si="362"/>
        <v>87.888045469797746</v>
      </c>
      <c r="W640" s="17">
        <f t="shared" si="363"/>
        <v>84.372523651005835</v>
      </c>
      <c r="X640" s="17">
        <f t="shared" si="363"/>
        <v>80.997622704965593</v>
      </c>
      <c r="Y640" s="17">
        <f t="shared" si="364"/>
        <v>80.187646477915933</v>
      </c>
      <c r="Z640" s="17">
        <f>Y640/3600</f>
        <v>2.2274346243865536E-2</v>
      </c>
      <c r="AA640" s="17">
        <f>0.96*Y640</f>
        <v>76.980140618799297</v>
      </c>
      <c r="AB640" s="17">
        <f t="shared" si="365"/>
        <v>73.900934994047319</v>
      </c>
      <c r="AC640" s="17">
        <f t="shared" si="366"/>
        <v>70.205888244344948</v>
      </c>
      <c r="AD640" s="17">
        <f t="shared" si="367"/>
        <v>70.205888244344948</v>
      </c>
      <c r="AE640" s="17">
        <f t="shared" si="388"/>
        <v>1.9501635623429152E-2</v>
      </c>
      <c r="AF640" s="17">
        <f>T640-AD640</f>
        <v>276.04851633682699</v>
      </c>
      <c r="AG640" s="17">
        <f t="shared" si="368"/>
        <v>7.6680143426896386E-2</v>
      </c>
      <c r="AH640" s="28">
        <f>0.5*'Ducati Panigale 1199 data'!$C$8*'WLTP class 3 v5'!F640^2</f>
        <v>22694.753086419754</v>
      </c>
      <c r="AI640" s="17">
        <f t="shared" si="369"/>
        <v>22.694753086419755</v>
      </c>
      <c r="AJ640" s="17" t="str">
        <f>IF(N640&lt;0, AI640, "0")</f>
        <v>0</v>
      </c>
      <c r="AK640" s="98">
        <f>AK639+AJ640</f>
        <v>1008.000114197531</v>
      </c>
      <c r="AL640" s="105">
        <f t="shared" si="370"/>
        <v>0.28000003172153642</v>
      </c>
      <c r="AM640" s="98">
        <f>IF(N640 &gt; 0, AI640, )</f>
        <v>22.694753086419755</v>
      </c>
      <c r="AN640" s="98">
        <f t="shared" si="389"/>
        <v>3308.980480709879</v>
      </c>
      <c r="AO640" s="98">
        <f t="shared" si="371"/>
        <v>0.91916124464163307</v>
      </c>
      <c r="AP640" s="27">
        <f t="shared" si="372"/>
        <v>0</v>
      </c>
      <c r="AQ640" s="27">
        <f t="shared" si="373"/>
        <v>0</v>
      </c>
      <c r="AR640" s="34">
        <f t="shared" si="374"/>
        <v>0</v>
      </c>
      <c r="AS640" s="27">
        <f t="shared" si="375"/>
        <v>0</v>
      </c>
      <c r="AT640" s="34">
        <f t="shared" si="352"/>
        <v>0</v>
      </c>
      <c r="AU640" s="27">
        <f t="shared" si="352"/>
        <v>0</v>
      </c>
      <c r="AV640" s="27">
        <f t="shared" si="376"/>
        <v>0</v>
      </c>
      <c r="AW640" s="27">
        <f t="shared" si="377"/>
        <v>0</v>
      </c>
      <c r="AX640" s="27">
        <f t="shared" si="378"/>
        <v>0</v>
      </c>
      <c r="AY640" s="34">
        <f>AN640-AW640</f>
        <v>3308.980480709879</v>
      </c>
      <c r="AZ640" s="110">
        <f t="shared" si="379"/>
        <v>0.91916124464163307</v>
      </c>
      <c r="BB640" s="84">
        <v>0</v>
      </c>
      <c r="BC640" s="85">
        <f t="shared" si="380"/>
        <v>0</v>
      </c>
      <c r="BD640" s="85">
        <f t="shared" si="381"/>
        <v>0</v>
      </c>
      <c r="BE640" s="85">
        <f t="shared" si="382"/>
        <v>0</v>
      </c>
      <c r="BF640" s="85">
        <f t="shared" si="383"/>
        <v>0</v>
      </c>
      <c r="BG640" s="85">
        <f t="shared" si="384"/>
        <v>0</v>
      </c>
    </row>
    <row r="641" spans="2:59">
      <c r="B641" s="10" t="s">
        <v>33</v>
      </c>
      <c r="C641" s="10">
        <v>630</v>
      </c>
      <c r="D641" s="10">
        <v>41</v>
      </c>
      <c r="E641" s="19">
        <v>46.1</v>
      </c>
      <c r="F641" s="67">
        <f t="shared" si="353"/>
        <v>12.805555555555555</v>
      </c>
      <c r="G641" s="20">
        <f t="shared" si="385"/>
        <v>9.7222222222222612E-2</v>
      </c>
      <c r="H641" s="20">
        <f t="shared" si="354"/>
        <v>21</v>
      </c>
      <c r="I641" s="86">
        <f>'Ducati Panigale 1199 data'!$C$8*G641</f>
        <v>27.027777777777885</v>
      </c>
      <c r="J641" s="86">
        <f>'Ducati Panigale 1199 data'!$C$8*'Ducati Panigale 1199 data'!$C$15*'Ducati Panigale 1199 data'!$C$10</f>
        <v>54.543600000000005</v>
      </c>
      <c r="K641" s="86">
        <f>(0.5*'Ducati Panigale 1199 data'!$C$12)*'Ducati Panigale 1199 data'!$C$14*'Ducati Panigale 1199 data'!$C$11*F641^2</f>
        <v>23.201439033564817</v>
      </c>
      <c r="L641" s="86">
        <f t="shared" si="355"/>
        <v>104.77281681134269</v>
      </c>
      <c r="M641" s="86">
        <f t="shared" si="351"/>
        <v>1341.6741263896938</v>
      </c>
      <c r="N641" s="20">
        <f t="shared" si="356"/>
        <v>1.3416741263896939</v>
      </c>
      <c r="O641" s="105">
        <f t="shared" si="357"/>
        <v>0</v>
      </c>
      <c r="P641" s="105">
        <f t="shared" si="358"/>
        <v>0</v>
      </c>
      <c r="Q641" s="105">
        <f t="shared" si="386"/>
        <v>92.513732073471317</v>
      </c>
      <c r="R641" s="27">
        <f t="shared" si="359"/>
        <v>2.5698258909297587E-2</v>
      </c>
      <c r="S641" s="98">
        <f t="shared" si="360"/>
        <v>1.3416741263896939</v>
      </c>
      <c r="T641" s="17">
        <f t="shared" si="387"/>
        <v>347.59607870756167</v>
      </c>
      <c r="U641" s="17">
        <f t="shared" si="361"/>
        <v>9.6554466307656017E-2</v>
      </c>
      <c r="V641" s="17">
        <f t="shared" si="362"/>
        <v>87.888045469797746</v>
      </c>
      <c r="W641" s="17">
        <f t="shared" si="363"/>
        <v>84.372523651005835</v>
      </c>
      <c r="X641" s="17">
        <f t="shared" si="363"/>
        <v>80.997622704965593</v>
      </c>
      <c r="Y641" s="17">
        <f t="shared" si="364"/>
        <v>80.187646477915933</v>
      </c>
      <c r="Z641" s="17">
        <f>Y641/3600</f>
        <v>2.2274346243865536E-2</v>
      </c>
      <c r="AA641" s="17">
        <f>0.96*Y641</f>
        <v>76.980140618799297</v>
      </c>
      <c r="AB641" s="17">
        <f t="shared" si="365"/>
        <v>73.900934994047319</v>
      </c>
      <c r="AC641" s="17">
        <f t="shared" si="366"/>
        <v>70.205888244344948</v>
      </c>
      <c r="AD641" s="17">
        <f t="shared" si="367"/>
        <v>70.205888244344948</v>
      </c>
      <c r="AE641" s="17">
        <f t="shared" si="388"/>
        <v>1.9501635623429152E-2</v>
      </c>
      <c r="AF641" s="17">
        <f>T641-AD641</f>
        <v>277.39019046321675</v>
      </c>
      <c r="AG641" s="17">
        <f t="shared" si="368"/>
        <v>7.7052830684226872E-2</v>
      </c>
      <c r="AH641" s="28">
        <f>0.5*'Ducati Panigale 1199 data'!$C$8*'WLTP class 3 v5'!F641^2</f>
        <v>22793.533179012345</v>
      </c>
      <c r="AI641" s="17">
        <f t="shared" si="369"/>
        <v>22.793533179012346</v>
      </c>
      <c r="AJ641" s="17" t="str">
        <f>IF(N641&lt;0, AI641, "0")</f>
        <v>0</v>
      </c>
      <c r="AK641" s="98">
        <f>AK640+AJ641</f>
        <v>1008.000114197531</v>
      </c>
      <c r="AL641" s="105">
        <f t="shared" si="370"/>
        <v>0.28000003172153642</v>
      </c>
      <c r="AM641" s="98">
        <f>IF(N641 &gt; 0, AI641, )</f>
        <v>22.793533179012346</v>
      </c>
      <c r="AN641" s="98">
        <f t="shared" si="389"/>
        <v>3331.7740138888912</v>
      </c>
      <c r="AO641" s="98">
        <f t="shared" si="371"/>
        <v>0.92549278163580306</v>
      </c>
      <c r="AP641" s="27">
        <f t="shared" si="372"/>
        <v>0</v>
      </c>
      <c r="AQ641" s="27">
        <f t="shared" si="373"/>
        <v>0</v>
      </c>
      <c r="AR641" s="34">
        <f t="shared" si="374"/>
        <v>0</v>
      </c>
      <c r="AS641" s="27">
        <f t="shared" si="375"/>
        <v>0</v>
      </c>
      <c r="AT641" s="34">
        <f t="shared" si="352"/>
        <v>0</v>
      </c>
      <c r="AU641" s="27">
        <f t="shared" si="352"/>
        <v>0</v>
      </c>
      <c r="AV641" s="27">
        <f t="shared" si="376"/>
        <v>0</v>
      </c>
      <c r="AW641" s="27">
        <f t="shared" si="377"/>
        <v>0</v>
      </c>
      <c r="AX641" s="27">
        <f t="shared" si="378"/>
        <v>0</v>
      </c>
      <c r="AY641" s="34">
        <f>AN641-AW641</f>
        <v>3331.7740138888912</v>
      </c>
      <c r="AZ641" s="110">
        <f t="shared" si="379"/>
        <v>0.92549278163580306</v>
      </c>
      <c r="BB641" s="84">
        <v>0</v>
      </c>
      <c r="BC641" s="85">
        <f t="shared" si="380"/>
        <v>0</v>
      </c>
      <c r="BD641" s="85">
        <f t="shared" si="381"/>
        <v>0</v>
      </c>
      <c r="BE641" s="85">
        <f t="shared" si="382"/>
        <v>0</v>
      </c>
      <c r="BF641" s="85">
        <f t="shared" si="383"/>
        <v>0</v>
      </c>
      <c r="BG641" s="85">
        <f t="shared" si="384"/>
        <v>0</v>
      </c>
    </row>
    <row r="642" spans="2:59">
      <c r="B642" s="10" t="s">
        <v>33</v>
      </c>
      <c r="C642" s="10">
        <v>631</v>
      </c>
      <c r="D642" s="10">
        <v>42</v>
      </c>
      <c r="E642" s="19">
        <v>46.7</v>
      </c>
      <c r="F642" s="67">
        <f t="shared" si="353"/>
        <v>12.972222222222221</v>
      </c>
      <c r="G642" s="20">
        <f t="shared" si="385"/>
        <v>0.2222222222222224</v>
      </c>
      <c r="H642" s="20">
        <f t="shared" si="354"/>
        <v>21.5</v>
      </c>
      <c r="I642" s="86">
        <f>'Ducati Panigale 1199 data'!$C$8*G642</f>
        <v>61.777777777777828</v>
      </c>
      <c r="J642" s="86">
        <f>'Ducati Panigale 1199 data'!$C$8*'Ducati Panigale 1199 data'!$C$15*'Ducati Panigale 1199 data'!$C$10</f>
        <v>54.543600000000005</v>
      </c>
      <c r="K642" s="86">
        <f>(0.5*'Ducati Panigale 1199 data'!$C$12)*'Ducati Panigale 1199 data'!$C$14*'Ducati Panigale 1199 data'!$C$11*F642^2</f>
        <v>23.809311255787037</v>
      </c>
      <c r="L642" s="86">
        <f t="shared" si="355"/>
        <v>140.13068903356486</v>
      </c>
      <c r="M642" s="86">
        <f t="shared" si="351"/>
        <v>1817.8064382965219</v>
      </c>
      <c r="N642" s="20">
        <f t="shared" si="356"/>
        <v>1.817806438296522</v>
      </c>
      <c r="O642" s="105">
        <f t="shared" si="357"/>
        <v>0</v>
      </c>
      <c r="P642" s="105">
        <f t="shared" si="358"/>
        <v>0</v>
      </c>
      <c r="Q642" s="105">
        <f t="shared" si="386"/>
        <v>92.513732073471317</v>
      </c>
      <c r="R642" s="27">
        <f t="shared" si="359"/>
        <v>2.5698258909297587E-2</v>
      </c>
      <c r="S642" s="98">
        <f t="shared" si="360"/>
        <v>1.817806438296522</v>
      </c>
      <c r="T642" s="17">
        <f t="shared" si="387"/>
        <v>349.41388514585822</v>
      </c>
      <c r="U642" s="17">
        <f t="shared" si="361"/>
        <v>9.7059412540516171E-2</v>
      </c>
      <c r="V642" s="17">
        <f t="shared" si="362"/>
        <v>87.888045469797746</v>
      </c>
      <c r="W642" s="17">
        <f t="shared" si="363"/>
        <v>84.372523651005835</v>
      </c>
      <c r="X642" s="17">
        <f t="shared" si="363"/>
        <v>80.997622704965593</v>
      </c>
      <c r="Y642" s="17">
        <f t="shared" si="364"/>
        <v>80.187646477915933</v>
      </c>
      <c r="Z642" s="17">
        <f>Y642/3600</f>
        <v>2.2274346243865536E-2</v>
      </c>
      <c r="AA642" s="17">
        <f>0.96*Y642</f>
        <v>76.980140618799297</v>
      </c>
      <c r="AB642" s="17">
        <f t="shared" si="365"/>
        <v>73.900934994047319</v>
      </c>
      <c r="AC642" s="17">
        <f t="shared" si="366"/>
        <v>70.205888244344948</v>
      </c>
      <c r="AD642" s="17">
        <f t="shared" si="367"/>
        <v>70.205888244344948</v>
      </c>
      <c r="AE642" s="17">
        <f t="shared" si="388"/>
        <v>1.9501635623429152E-2</v>
      </c>
      <c r="AF642" s="17">
        <f>T642-AD642</f>
        <v>279.2079969015133</v>
      </c>
      <c r="AG642" s="17">
        <f t="shared" si="368"/>
        <v>7.7557776917087026E-2</v>
      </c>
      <c r="AH642" s="28">
        <f>0.5*'Ducati Panigale 1199 data'!$C$8*'WLTP class 3 v5'!F642^2</f>
        <v>23390.718364197528</v>
      </c>
      <c r="AI642" s="17">
        <f t="shared" si="369"/>
        <v>23.390718364197529</v>
      </c>
      <c r="AJ642" s="17" t="str">
        <f>IF(N642&lt;0, AI642, "0")</f>
        <v>0</v>
      </c>
      <c r="AK642" s="98">
        <f>AK641+AJ642</f>
        <v>1008.000114197531</v>
      </c>
      <c r="AL642" s="105">
        <f t="shared" si="370"/>
        <v>0.28000003172153642</v>
      </c>
      <c r="AM642" s="98">
        <f>IF(N642 &gt; 0, AI642, )</f>
        <v>23.390718364197529</v>
      </c>
      <c r="AN642" s="98">
        <f t="shared" si="389"/>
        <v>3355.1647322530889</v>
      </c>
      <c r="AO642" s="98">
        <f t="shared" si="371"/>
        <v>0.93199020340363581</v>
      </c>
      <c r="AP642" s="27">
        <f t="shared" si="372"/>
        <v>0</v>
      </c>
      <c r="AQ642" s="27">
        <f t="shared" si="373"/>
        <v>0</v>
      </c>
      <c r="AR642" s="34">
        <f t="shared" si="374"/>
        <v>0</v>
      </c>
      <c r="AS642" s="27">
        <f t="shared" si="375"/>
        <v>0</v>
      </c>
      <c r="AT642" s="34">
        <f t="shared" si="352"/>
        <v>0</v>
      </c>
      <c r="AU642" s="27">
        <f t="shared" si="352"/>
        <v>0</v>
      </c>
      <c r="AV642" s="27">
        <f t="shared" si="376"/>
        <v>0</v>
      </c>
      <c r="AW642" s="27">
        <f t="shared" si="377"/>
        <v>0</v>
      </c>
      <c r="AX642" s="27">
        <f t="shared" si="378"/>
        <v>0</v>
      </c>
      <c r="AY642" s="34">
        <f>AN642-AW642</f>
        <v>3355.1647322530889</v>
      </c>
      <c r="AZ642" s="110">
        <f t="shared" si="379"/>
        <v>0.93199020340363581</v>
      </c>
      <c r="BB642" s="84">
        <v>0</v>
      </c>
      <c r="BC642" s="85">
        <f t="shared" si="380"/>
        <v>0</v>
      </c>
      <c r="BD642" s="85">
        <f t="shared" si="381"/>
        <v>0</v>
      </c>
      <c r="BE642" s="85">
        <f t="shared" si="382"/>
        <v>0</v>
      </c>
      <c r="BF642" s="85">
        <f t="shared" si="383"/>
        <v>0</v>
      </c>
      <c r="BG642" s="85">
        <f t="shared" si="384"/>
        <v>0</v>
      </c>
    </row>
    <row r="643" spans="2:59">
      <c r="B643" s="10" t="s">
        <v>33</v>
      </c>
      <c r="C643" s="10">
        <v>632</v>
      </c>
      <c r="D643" s="10">
        <v>43</v>
      </c>
      <c r="E643" s="19">
        <v>47.7</v>
      </c>
      <c r="F643" s="67">
        <f t="shared" si="353"/>
        <v>13.25</v>
      </c>
      <c r="G643" s="20">
        <f t="shared" si="385"/>
        <v>0.30555555555555497</v>
      </c>
      <c r="H643" s="20">
        <f t="shared" si="354"/>
        <v>22</v>
      </c>
      <c r="I643" s="86">
        <f>'Ducati Panigale 1199 data'!$C$8*G643</f>
        <v>84.944444444444287</v>
      </c>
      <c r="J643" s="86">
        <f>'Ducati Panigale 1199 data'!$C$8*'Ducati Panigale 1199 data'!$C$15*'Ducati Panigale 1199 data'!$C$10</f>
        <v>54.543600000000005</v>
      </c>
      <c r="K643" s="86">
        <f>(0.5*'Ducati Panigale 1199 data'!$C$12)*'Ducati Panigale 1199 data'!$C$14*'Ducati Panigale 1199 data'!$C$11*F643^2</f>
        <v>24.839899218750002</v>
      </c>
      <c r="L643" s="86">
        <f t="shared" si="355"/>
        <v>164.32794366319428</v>
      </c>
      <c r="M643" s="86">
        <f t="shared" si="351"/>
        <v>2177.345253537324</v>
      </c>
      <c r="N643" s="20">
        <f t="shared" si="356"/>
        <v>2.1773452535373239</v>
      </c>
      <c r="O643" s="105">
        <f t="shared" si="357"/>
        <v>0</v>
      </c>
      <c r="P643" s="105">
        <f t="shared" si="358"/>
        <v>0</v>
      </c>
      <c r="Q643" s="105">
        <f t="shared" si="386"/>
        <v>92.513732073471317</v>
      </c>
      <c r="R643" s="27">
        <f t="shared" si="359"/>
        <v>2.5698258909297587E-2</v>
      </c>
      <c r="S643" s="98">
        <f t="shared" si="360"/>
        <v>2.1773452535373239</v>
      </c>
      <c r="T643" s="17">
        <f t="shared" si="387"/>
        <v>351.59123039939556</v>
      </c>
      <c r="U643" s="17">
        <f t="shared" si="361"/>
        <v>9.7664230666498764E-2</v>
      </c>
      <c r="V643" s="17">
        <f t="shared" si="362"/>
        <v>87.888045469797746</v>
      </c>
      <c r="W643" s="17">
        <f t="shared" si="363"/>
        <v>84.372523651005835</v>
      </c>
      <c r="X643" s="17">
        <f t="shared" si="363"/>
        <v>80.997622704965593</v>
      </c>
      <c r="Y643" s="17">
        <f t="shared" si="364"/>
        <v>80.187646477915933</v>
      </c>
      <c r="Z643" s="17">
        <f>Y643/3600</f>
        <v>2.2274346243865536E-2</v>
      </c>
      <c r="AA643" s="17">
        <f>0.96*Y643</f>
        <v>76.980140618799297</v>
      </c>
      <c r="AB643" s="17">
        <f t="shared" si="365"/>
        <v>73.900934994047319</v>
      </c>
      <c r="AC643" s="17">
        <f t="shared" si="366"/>
        <v>70.205888244344948</v>
      </c>
      <c r="AD643" s="17">
        <f t="shared" si="367"/>
        <v>70.205888244344948</v>
      </c>
      <c r="AE643" s="17">
        <f t="shared" si="388"/>
        <v>1.9501635623429152E-2</v>
      </c>
      <c r="AF643" s="17">
        <f>T643-AD643</f>
        <v>281.38534215505058</v>
      </c>
      <c r="AG643" s="17">
        <f t="shared" si="368"/>
        <v>7.8162595043069605E-2</v>
      </c>
      <c r="AH643" s="28">
        <f>0.5*'Ducati Panigale 1199 data'!$C$8*'WLTP class 3 v5'!F643^2</f>
        <v>24403.1875</v>
      </c>
      <c r="AI643" s="17">
        <f t="shared" si="369"/>
        <v>24.403187500000001</v>
      </c>
      <c r="AJ643" s="17" t="str">
        <f>IF(N643&lt;0, AI643, "0")</f>
        <v>0</v>
      </c>
      <c r="AK643" s="98">
        <f>AK642+AJ643</f>
        <v>1008.000114197531</v>
      </c>
      <c r="AL643" s="105">
        <f t="shared" si="370"/>
        <v>0.28000003172153642</v>
      </c>
      <c r="AM643" s="98">
        <f>IF(N643 &gt; 0, AI643, )</f>
        <v>24.403187500000001</v>
      </c>
      <c r="AN643" s="98">
        <f t="shared" si="389"/>
        <v>3379.567919753089</v>
      </c>
      <c r="AO643" s="98">
        <f t="shared" si="371"/>
        <v>0.93876886659808023</v>
      </c>
      <c r="AP643" s="27">
        <f t="shared" si="372"/>
        <v>0</v>
      </c>
      <c r="AQ643" s="27">
        <f t="shared" si="373"/>
        <v>0</v>
      </c>
      <c r="AR643" s="34">
        <f t="shared" si="374"/>
        <v>0</v>
      </c>
      <c r="AS643" s="27">
        <f t="shared" si="375"/>
        <v>0</v>
      </c>
      <c r="AT643" s="34">
        <f t="shared" si="352"/>
        <v>0</v>
      </c>
      <c r="AU643" s="27">
        <f t="shared" si="352"/>
        <v>0</v>
      </c>
      <c r="AV643" s="27">
        <f t="shared" si="376"/>
        <v>0</v>
      </c>
      <c r="AW643" s="27">
        <f t="shared" si="377"/>
        <v>0</v>
      </c>
      <c r="AX643" s="27">
        <f t="shared" si="378"/>
        <v>0</v>
      </c>
      <c r="AY643" s="34">
        <f>AN643-AW643</f>
        <v>3379.567919753089</v>
      </c>
      <c r="AZ643" s="110">
        <f t="shared" si="379"/>
        <v>0.93876886659808023</v>
      </c>
      <c r="BB643" s="84">
        <v>0</v>
      </c>
      <c r="BC643" s="85">
        <f t="shared" si="380"/>
        <v>0</v>
      </c>
      <c r="BD643" s="85">
        <f t="shared" si="381"/>
        <v>0</v>
      </c>
      <c r="BE643" s="85">
        <f t="shared" si="382"/>
        <v>0</v>
      </c>
      <c r="BF643" s="85">
        <f t="shared" si="383"/>
        <v>0</v>
      </c>
      <c r="BG643" s="85">
        <f t="shared" si="384"/>
        <v>0</v>
      </c>
    </row>
    <row r="644" spans="2:59">
      <c r="B644" s="10" t="s">
        <v>33</v>
      </c>
      <c r="C644" s="10">
        <v>633</v>
      </c>
      <c r="D644" s="10">
        <v>44</v>
      </c>
      <c r="E644" s="19">
        <v>48.9</v>
      </c>
      <c r="F644" s="67">
        <f t="shared" si="353"/>
        <v>13.583333333333334</v>
      </c>
      <c r="G644" s="20">
        <f t="shared" si="385"/>
        <v>0.36111111111111033</v>
      </c>
      <c r="H644" s="20">
        <f t="shared" si="354"/>
        <v>22.5</v>
      </c>
      <c r="I644" s="86">
        <f>'Ducati Panigale 1199 data'!$C$8*G644</f>
        <v>100.38888888888867</v>
      </c>
      <c r="J644" s="86">
        <f>'Ducati Panigale 1199 data'!$C$8*'Ducati Panigale 1199 data'!$C$15*'Ducati Panigale 1199 data'!$C$10</f>
        <v>54.543600000000005</v>
      </c>
      <c r="K644" s="86">
        <f>(0.5*'Ducati Panigale 1199 data'!$C$12)*'Ducati Panigale 1199 data'!$C$14*'Ducati Panigale 1199 data'!$C$11*F644^2</f>
        <v>26.105426302083337</v>
      </c>
      <c r="L644" s="86">
        <f t="shared" si="355"/>
        <v>181.03791519097203</v>
      </c>
      <c r="M644" s="86">
        <f t="shared" si="351"/>
        <v>2459.0983480107034</v>
      </c>
      <c r="N644" s="20">
        <f t="shared" si="356"/>
        <v>2.4590983480107034</v>
      </c>
      <c r="O644" s="105">
        <f t="shared" si="357"/>
        <v>0</v>
      </c>
      <c r="P644" s="105">
        <f t="shared" si="358"/>
        <v>0</v>
      </c>
      <c r="Q644" s="105">
        <f t="shared" si="386"/>
        <v>92.513732073471317</v>
      </c>
      <c r="R644" s="27">
        <f t="shared" si="359"/>
        <v>2.5698258909297587E-2</v>
      </c>
      <c r="S644" s="98">
        <f t="shared" si="360"/>
        <v>2.4590983480107034</v>
      </c>
      <c r="T644" s="17">
        <f t="shared" si="387"/>
        <v>354.05032874740624</v>
      </c>
      <c r="U644" s="17">
        <f t="shared" si="361"/>
        <v>9.8347313540946182E-2</v>
      </c>
      <c r="V644" s="17">
        <f t="shared" si="362"/>
        <v>87.888045469797746</v>
      </c>
      <c r="W644" s="17">
        <f t="shared" si="363"/>
        <v>84.372523651005835</v>
      </c>
      <c r="X644" s="17">
        <f t="shared" si="363"/>
        <v>80.997622704965593</v>
      </c>
      <c r="Y644" s="17">
        <f t="shared" si="364"/>
        <v>80.187646477915933</v>
      </c>
      <c r="Z644" s="17">
        <f>Y644/3600</f>
        <v>2.2274346243865536E-2</v>
      </c>
      <c r="AA644" s="17">
        <f>0.96*Y644</f>
        <v>76.980140618799297</v>
      </c>
      <c r="AB644" s="17">
        <f t="shared" si="365"/>
        <v>73.900934994047319</v>
      </c>
      <c r="AC644" s="17">
        <f t="shared" si="366"/>
        <v>70.205888244344948</v>
      </c>
      <c r="AD644" s="17">
        <f t="shared" si="367"/>
        <v>70.205888244344948</v>
      </c>
      <c r="AE644" s="17">
        <f t="shared" si="388"/>
        <v>1.9501635623429152E-2</v>
      </c>
      <c r="AF644" s="17">
        <f>T644-AD644</f>
        <v>283.84444050306126</v>
      </c>
      <c r="AG644" s="17">
        <f t="shared" si="368"/>
        <v>7.8845677917517024E-2</v>
      </c>
      <c r="AH644" s="28">
        <f>0.5*'Ducati Panigale 1199 data'!$C$8*'WLTP class 3 v5'!F644^2</f>
        <v>25646.465277777781</v>
      </c>
      <c r="AI644" s="17">
        <f t="shared" si="369"/>
        <v>25.646465277777782</v>
      </c>
      <c r="AJ644" s="17" t="str">
        <f>IF(N644&lt;0, AI644, "0")</f>
        <v>0</v>
      </c>
      <c r="AK644" s="98">
        <f>AK643+AJ644</f>
        <v>1008.000114197531</v>
      </c>
      <c r="AL644" s="105">
        <f t="shared" si="370"/>
        <v>0.28000003172153642</v>
      </c>
      <c r="AM644" s="98">
        <f>IF(N644 &gt; 0, AI644, )</f>
        <v>25.646465277777782</v>
      </c>
      <c r="AN644" s="98">
        <f t="shared" si="389"/>
        <v>3405.2143850308667</v>
      </c>
      <c r="AO644" s="98">
        <f t="shared" si="371"/>
        <v>0.94589288473079625</v>
      </c>
      <c r="AP644" s="27">
        <f t="shared" si="372"/>
        <v>0</v>
      </c>
      <c r="AQ644" s="27">
        <f t="shared" si="373"/>
        <v>0</v>
      </c>
      <c r="AR644" s="34">
        <f t="shared" si="374"/>
        <v>0</v>
      </c>
      <c r="AS644" s="27">
        <f t="shared" si="375"/>
        <v>0</v>
      </c>
      <c r="AT644" s="34">
        <f t="shared" si="352"/>
        <v>0</v>
      </c>
      <c r="AU644" s="27">
        <f t="shared" si="352"/>
        <v>0</v>
      </c>
      <c r="AV644" s="27">
        <f t="shared" si="376"/>
        <v>0</v>
      </c>
      <c r="AW644" s="27">
        <f t="shared" si="377"/>
        <v>0</v>
      </c>
      <c r="AX644" s="27">
        <f t="shared" si="378"/>
        <v>0</v>
      </c>
      <c r="AY644" s="34">
        <f>AN644-AW644</f>
        <v>3405.2143850308667</v>
      </c>
      <c r="AZ644" s="110">
        <f t="shared" si="379"/>
        <v>0.94589288473079625</v>
      </c>
      <c r="BB644" s="84">
        <v>0</v>
      </c>
      <c r="BC644" s="85">
        <f t="shared" si="380"/>
        <v>0</v>
      </c>
      <c r="BD644" s="85">
        <f t="shared" si="381"/>
        <v>0</v>
      </c>
      <c r="BE644" s="85">
        <f t="shared" si="382"/>
        <v>0</v>
      </c>
      <c r="BF644" s="85">
        <f t="shared" si="383"/>
        <v>0</v>
      </c>
      <c r="BG644" s="85">
        <f t="shared" si="384"/>
        <v>0</v>
      </c>
    </row>
    <row r="645" spans="2:59">
      <c r="B645" s="10" t="s">
        <v>33</v>
      </c>
      <c r="C645" s="10">
        <v>634</v>
      </c>
      <c r="D645" s="10">
        <v>45</v>
      </c>
      <c r="E645" s="19">
        <v>50.3</v>
      </c>
      <c r="F645" s="67">
        <f t="shared" si="353"/>
        <v>13.972222222222221</v>
      </c>
      <c r="G645" s="20">
        <f t="shared" si="385"/>
        <v>0.37500000000000039</v>
      </c>
      <c r="H645" s="20">
        <f t="shared" si="354"/>
        <v>23</v>
      </c>
      <c r="I645" s="86">
        <f>'Ducati Panigale 1199 data'!$C$8*G645</f>
        <v>104.25000000000011</v>
      </c>
      <c r="J645" s="86">
        <f>'Ducati Panigale 1199 data'!$C$8*'Ducati Panigale 1199 data'!$C$15*'Ducati Panigale 1199 data'!$C$10</f>
        <v>54.543600000000005</v>
      </c>
      <c r="K645" s="86">
        <f>(0.5*'Ducati Panigale 1199 data'!$C$12)*'Ducati Panigale 1199 data'!$C$14*'Ducati Panigale 1199 data'!$C$11*F645^2</f>
        <v>27.621613339120373</v>
      </c>
      <c r="L645" s="86">
        <f t="shared" si="355"/>
        <v>186.4152133391205</v>
      </c>
      <c r="M645" s="86">
        <f t="shared" si="351"/>
        <v>2604.6347863771557</v>
      </c>
      <c r="N645" s="20">
        <f t="shared" si="356"/>
        <v>2.6046347863771557</v>
      </c>
      <c r="O645" s="105">
        <f t="shared" si="357"/>
        <v>0</v>
      </c>
      <c r="P645" s="105">
        <f t="shared" si="358"/>
        <v>0</v>
      </c>
      <c r="Q645" s="105">
        <f t="shared" si="386"/>
        <v>92.513732073471317</v>
      </c>
      <c r="R645" s="27">
        <f t="shared" si="359"/>
        <v>2.5698258909297587E-2</v>
      </c>
      <c r="S645" s="98">
        <f t="shared" si="360"/>
        <v>2.6046347863771557</v>
      </c>
      <c r="T645" s="17">
        <f t="shared" si="387"/>
        <v>356.65496353378342</v>
      </c>
      <c r="U645" s="17">
        <f t="shared" si="361"/>
        <v>9.907082320382872E-2</v>
      </c>
      <c r="V645" s="17">
        <f t="shared" si="362"/>
        <v>87.888045469797746</v>
      </c>
      <c r="W645" s="17">
        <f t="shared" si="363"/>
        <v>84.372523651005835</v>
      </c>
      <c r="X645" s="17">
        <f t="shared" si="363"/>
        <v>80.997622704965593</v>
      </c>
      <c r="Y645" s="17">
        <f t="shared" si="364"/>
        <v>80.187646477915933</v>
      </c>
      <c r="Z645" s="17">
        <f>Y645/3600</f>
        <v>2.2274346243865536E-2</v>
      </c>
      <c r="AA645" s="17">
        <f>0.96*Y645</f>
        <v>76.980140618799297</v>
      </c>
      <c r="AB645" s="17">
        <f t="shared" si="365"/>
        <v>73.900934994047319</v>
      </c>
      <c r="AC645" s="17">
        <f t="shared" si="366"/>
        <v>70.205888244344948</v>
      </c>
      <c r="AD645" s="17">
        <f t="shared" si="367"/>
        <v>70.205888244344948</v>
      </c>
      <c r="AE645" s="17">
        <f t="shared" si="388"/>
        <v>1.9501635623429152E-2</v>
      </c>
      <c r="AF645" s="17">
        <f>T645-AD645</f>
        <v>286.4490752894385</v>
      </c>
      <c r="AG645" s="17">
        <f t="shared" si="368"/>
        <v>7.9569187580399589E-2</v>
      </c>
      <c r="AH645" s="28">
        <f>0.5*'Ducati Panigale 1199 data'!$C$8*'WLTP class 3 v5'!F645^2</f>
        <v>27135.996141975305</v>
      </c>
      <c r="AI645" s="17">
        <f t="shared" si="369"/>
        <v>27.135996141975305</v>
      </c>
      <c r="AJ645" s="17" t="str">
        <f>IF(N645&lt;0, AI645, "0")</f>
        <v>0</v>
      </c>
      <c r="AK645" s="98">
        <f>AK644+AJ645</f>
        <v>1008.000114197531</v>
      </c>
      <c r="AL645" s="105">
        <f t="shared" si="370"/>
        <v>0.28000003172153642</v>
      </c>
      <c r="AM645" s="98">
        <f>IF(N645 &gt; 0, AI645, )</f>
        <v>27.135996141975305</v>
      </c>
      <c r="AN645" s="98">
        <f t="shared" si="389"/>
        <v>3432.3503811728419</v>
      </c>
      <c r="AO645" s="98">
        <f t="shared" si="371"/>
        <v>0.95343066143690058</v>
      </c>
      <c r="AP645" s="27">
        <f t="shared" si="372"/>
        <v>0</v>
      </c>
      <c r="AQ645" s="27">
        <f t="shared" si="373"/>
        <v>0</v>
      </c>
      <c r="AR645" s="34">
        <f t="shared" si="374"/>
        <v>0</v>
      </c>
      <c r="AS645" s="27">
        <f t="shared" si="375"/>
        <v>0</v>
      </c>
      <c r="AT645" s="34">
        <f t="shared" si="352"/>
        <v>0</v>
      </c>
      <c r="AU645" s="27">
        <f t="shared" si="352"/>
        <v>0</v>
      </c>
      <c r="AV645" s="27">
        <f t="shared" si="376"/>
        <v>0</v>
      </c>
      <c r="AW645" s="27">
        <f t="shared" si="377"/>
        <v>0</v>
      </c>
      <c r="AX645" s="27">
        <f t="shared" si="378"/>
        <v>0</v>
      </c>
      <c r="AY645" s="34">
        <f>AN645-AW645</f>
        <v>3432.3503811728419</v>
      </c>
      <c r="AZ645" s="110">
        <f t="shared" si="379"/>
        <v>0.95343066143690058</v>
      </c>
      <c r="BB645" s="84">
        <v>0</v>
      </c>
      <c r="BC645" s="85">
        <f t="shared" si="380"/>
        <v>0</v>
      </c>
      <c r="BD645" s="85">
        <f t="shared" si="381"/>
        <v>0</v>
      </c>
      <c r="BE645" s="85">
        <f t="shared" si="382"/>
        <v>0</v>
      </c>
      <c r="BF645" s="85">
        <f t="shared" si="383"/>
        <v>0</v>
      </c>
      <c r="BG645" s="85">
        <f t="shared" si="384"/>
        <v>0</v>
      </c>
    </row>
    <row r="646" spans="2:59">
      <c r="B646" s="10" t="s">
        <v>33</v>
      </c>
      <c r="C646" s="10">
        <v>635</v>
      </c>
      <c r="D646" s="10">
        <v>46</v>
      </c>
      <c r="E646" s="19">
        <v>51.6</v>
      </c>
      <c r="F646" s="67">
        <f t="shared" si="353"/>
        <v>14.333333333333334</v>
      </c>
      <c r="G646" s="20">
        <f t="shared" si="385"/>
        <v>0.31944444444444503</v>
      </c>
      <c r="H646" s="20">
        <f t="shared" si="354"/>
        <v>23.5</v>
      </c>
      <c r="I646" s="86">
        <f>'Ducati Panigale 1199 data'!$C$8*G646</f>
        <v>88.805555555555713</v>
      </c>
      <c r="J646" s="86">
        <f>'Ducati Panigale 1199 data'!$C$8*'Ducati Panigale 1199 data'!$C$15*'Ducati Panigale 1199 data'!$C$10</f>
        <v>54.543600000000005</v>
      </c>
      <c r="K646" s="86">
        <f>(0.5*'Ducati Panigale 1199 data'!$C$12)*'Ducati Panigale 1199 data'!$C$14*'Ducati Panigale 1199 data'!$C$11*F646^2</f>
        <v>29.067820833333339</v>
      </c>
      <c r="L646" s="86">
        <f t="shared" si="355"/>
        <v>172.41697638888905</v>
      </c>
      <c r="M646" s="86">
        <f t="shared" si="351"/>
        <v>2471.3099949074099</v>
      </c>
      <c r="N646" s="20">
        <f t="shared" si="356"/>
        <v>2.47130999490741</v>
      </c>
      <c r="O646" s="105">
        <f t="shared" si="357"/>
        <v>0</v>
      </c>
      <c r="P646" s="105">
        <f t="shared" si="358"/>
        <v>0</v>
      </c>
      <c r="Q646" s="105">
        <f t="shared" si="386"/>
        <v>92.513732073471317</v>
      </c>
      <c r="R646" s="27">
        <f t="shared" si="359"/>
        <v>2.5698258909297587E-2</v>
      </c>
      <c r="S646" s="98">
        <f t="shared" si="360"/>
        <v>2.47130999490741</v>
      </c>
      <c r="T646" s="17">
        <f t="shared" si="387"/>
        <v>359.12627352869083</v>
      </c>
      <c r="U646" s="17">
        <f t="shared" si="361"/>
        <v>9.9757298202414121E-2</v>
      </c>
      <c r="V646" s="17">
        <f t="shared" si="362"/>
        <v>87.888045469797746</v>
      </c>
      <c r="W646" s="17">
        <f t="shared" si="363"/>
        <v>84.372523651005835</v>
      </c>
      <c r="X646" s="17">
        <f t="shared" si="363"/>
        <v>80.997622704965593</v>
      </c>
      <c r="Y646" s="17">
        <f t="shared" si="364"/>
        <v>80.187646477915933</v>
      </c>
      <c r="Z646" s="17">
        <f>Y646/3600</f>
        <v>2.2274346243865536E-2</v>
      </c>
      <c r="AA646" s="17">
        <f>0.96*Y646</f>
        <v>76.980140618799297</v>
      </c>
      <c r="AB646" s="17">
        <f t="shared" si="365"/>
        <v>73.900934994047319</v>
      </c>
      <c r="AC646" s="17">
        <f t="shared" si="366"/>
        <v>70.205888244344948</v>
      </c>
      <c r="AD646" s="17">
        <f t="shared" si="367"/>
        <v>70.205888244344948</v>
      </c>
      <c r="AE646" s="17">
        <f t="shared" si="388"/>
        <v>1.9501635623429152E-2</v>
      </c>
      <c r="AF646" s="17">
        <f>T646-AD646</f>
        <v>288.92038528434591</v>
      </c>
      <c r="AG646" s="17">
        <f t="shared" si="368"/>
        <v>8.0255662578984976E-2</v>
      </c>
      <c r="AH646" s="28">
        <f>0.5*'Ducati Panigale 1199 data'!$C$8*'WLTP class 3 v5'!F646^2</f>
        <v>28556.777777777781</v>
      </c>
      <c r="AI646" s="17">
        <f t="shared" si="369"/>
        <v>28.556777777777782</v>
      </c>
      <c r="AJ646" s="17" t="str">
        <f>IF(N646&lt;0, AI646, "0")</f>
        <v>0</v>
      </c>
      <c r="AK646" s="98">
        <f>AK645+AJ646</f>
        <v>1008.000114197531</v>
      </c>
      <c r="AL646" s="105">
        <f t="shared" si="370"/>
        <v>0.28000003172153642</v>
      </c>
      <c r="AM646" s="98">
        <f>IF(N646 &gt; 0, AI646, )</f>
        <v>28.556777777777782</v>
      </c>
      <c r="AN646" s="98">
        <f t="shared" si="389"/>
        <v>3460.9071589506198</v>
      </c>
      <c r="AO646" s="98">
        <f t="shared" si="371"/>
        <v>0.96136309970850553</v>
      </c>
      <c r="AP646" s="27">
        <f t="shared" si="372"/>
        <v>0</v>
      </c>
      <c r="AQ646" s="27">
        <f t="shared" si="373"/>
        <v>0</v>
      </c>
      <c r="AR646" s="34">
        <f t="shared" si="374"/>
        <v>0</v>
      </c>
      <c r="AS646" s="27">
        <f t="shared" si="375"/>
        <v>0</v>
      </c>
      <c r="AT646" s="34">
        <f t="shared" si="352"/>
        <v>0</v>
      </c>
      <c r="AU646" s="27">
        <f t="shared" si="352"/>
        <v>0</v>
      </c>
      <c r="AV646" s="27">
        <f t="shared" si="376"/>
        <v>0</v>
      </c>
      <c r="AW646" s="27">
        <f t="shared" si="377"/>
        <v>0</v>
      </c>
      <c r="AX646" s="27">
        <f t="shared" si="378"/>
        <v>0</v>
      </c>
      <c r="AY646" s="34">
        <f>AN646-AW646</f>
        <v>3460.9071589506198</v>
      </c>
      <c r="AZ646" s="110">
        <f t="shared" si="379"/>
        <v>0.96136309970850553</v>
      </c>
      <c r="BB646" s="84">
        <v>0</v>
      </c>
      <c r="BC646" s="85">
        <f t="shared" si="380"/>
        <v>0</v>
      </c>
      <c r="BD646" s="85">
        <f t="shared" si="381"/>
        <v>0</v>
      </c>
      <c r="BE646" s="85">
        <f t="shared" si="382"/>
        <v>0</v>
      </c>
      <c r="BF646" s="85">
        <f t="shared" si="383"/>
        <v>0</v>
      </c>
      <c r="BG646" s="85">
        <f t="shared" si="384"/>
        <v>0</v>
      </c>
    </row>
    <row r="647" spans="2:59">
      <c r="B647" s="10" t="s">
        <v>33</v>
      </c>
      <c r="C647" s="10">
        <v>636</v>
      </c>
      <c r="D647" s="10">
        <v>47</v>
      </c>
      <c r="E647" s="19">
        <v>52.6</v>
      </c>
      <c r="F647" s="67">
        <f t="shared" si="353"/>
        <v>14.611111111111111</v>
      </c>
      <c r="G647" s="20">
        <f t="shared" si="385"/>
        <v>0.19444444444444425</v>
      </c>
      <c r="H647" s="20">
        <f t="shared" si="354"/>
        <v>24</v>
      </c>
      <c r="I647" s="86">
        <f>'Ducati Panigale 1199 data'!$C$8*G647</f>
        <v>54.0555555555555</v>
      </c>
      <c r="J647" s="86">
        <f>'Ducati Panigale 1199 data'!$C$8*'Ducati Panigale 1199 data'!$C$15*'Ducati Panigale 1199 data'!$C$10</f>
        <v>54.543600000000005</v>
      </c>
      <c r="K647" s="86">
        <f>(0.5*'Ducati Panigale 1199 data'!$C$12)*'Ducati Panigale 1199 data'!$C$14*'Ducati Panigale 1199 data'!$C$11*F647^2</f>
        <v>30.205397800925926</v>
      </c>
      <c r="L647" s="86">
        <f t="shared" si="355"/>
        <v>138.80455335648145</v>
      </c>
      <c r="M647" s="86">
        <f t="shared" si="351"/>
        <v>2028.0887518197012</v>
      </c>
      <c r="N647" s="20">
        <f t="shared" si="356"/>
        <v>2.0280887518197011</v>
      </c>
      <c r="O647" s="105">
        <f t="shared" si="357"/>
        <v>0</v>
      </c>
      <c r="P647" s="105">
        <f t="shared" si="358"/>
        <v>0</v>
      </c>
      <c r="Q647" s="105">
        <f t="shared" si="386"/>
        <v>92.513732073471317</v>
      </c>
      <c r="R647" s="27">
        <f t="shared" si="359"/>
        <v>2.5698258909297587E-2</v>
      </c>
      <c r="S647" s="98">
        <f t="shared" si="360"/>
        <v>2.0280887518197011</v>
      </c>
      <c r="T647" s="17">
        <f t="shared" si="387"/>
        <v>361.15436228051055</v>
      </c>
      <c r="U647" s="17">
        <f t="shared" si="361"/>
        <v>0.10032065618903072</v>
      </c>
      <c r="V647" s="17">
        <f t="shared" si="362"/>
        <v>87.888045469797746</v>
      </c>
      <c r="W647" s="17">
        <f t="shared" si="363"/>
        <v>84.372523651005835</v>
      </c>
      <c r="X647" s="17">
        <f t="shared" si="363"/>
        <v>80.997622704965593</v>
      </c>
      <c r="Y647" s="17">
        <f t="shared" si="364"/>
        <v>80.187646477915933</v>
      </c>
      <c r="Z647" s="17">
        <f>Y647/3600</f>
        <v>2.2274346243865536E-2</v>
      </c>
      <c r="AA647" s="17">
        <f>0.96*Y647</f>
        <v>76.980140618799297</v>
      </c>
      <c r="AB647" s="17">
        <f t="shared" si="365"/>
        <v>73.900934994047319</v>
      </c>
      <c r="AC647" s="17">
        <f t="shared" si="366"/>
        <v>70.205888244344948</v>
      </c>
      <c r="AD647" s="17">
        <f t="shared" si="367"/>
        <v>70.205888244344948</v>
      </c>
      <c r="AE647" s="17">
        <f t="shared" si="388"/>
        <v>1.9501635623429152E-2</v>
      </c>
      <c r="AF647" s="17">
        <f>T647-AD647</f>
        <v>290.94847403616563</v>
      </c>
      <c r="AG647" s="17">
        <f t="shared" si="368"/>
        <v>8.0819020565601571E-2</v>
      </c>
      <c r="AH647" s="28">
        <f>0.5*'Ducati Panigale 1199 data'!$C$8*'WLTP class 3 v5'!F647^2</f>
        <v>29674.354938271605</v>
      </c>
      <c r="AI647" s="17">
        <f t="shared" si="369"/>
        <v>29.674354938271605</v>
      </c>
      <c r="AJ647" s="17" t="str">
        <f>IF(N647&lt;0, AI647, "0")</f>
        <v>0</v>
      </c>
      <c r="AK647" s="98">
        <f>AK646+AJ647</f>
        <v>1008.000114197531</v>
      </c>
      <c r="AL647" s="105">
        <f t="shared" si="370"/>
        <v>0.28000003172153642</v>
      </c>
      <c r="AM647" s="98">
        <f>IF(N647 &gt; 0, AI647, )</f>
        <v>29.674354938271605</v>
      </c>
      <c r="AN647" s="98">
        <f t="shared" si="389"/>
        <v>3490.5815138888915</v>
      </c>
      <c r="AO647" s="98">
        <f t="shared" si="371"/>
        <v>0.96960597608024768</v>
      </c>
      <c r="AP647" s="27">
        <f t="shared" si="372"/>
        <v>0</v>
      </c>
      <c r="AQ647" s="27">
        <f t="shared" si="373"/>
        <v>0</v>
      </c>
      <c r="AR647" s="34">
        <f t="shared" si="374"/>
        <v>0</v>
      </c>
      <c r="AS647" s="27">
        <f t="shared" si="375"/>
        <v>0</v>
      </c>
      <c r="AT647" s="34">
        <f t="shared" si="352"/>
        <v>0</v>
      </c>
      <c r="AU647" s="27">
        <f t="shared" si="352"/>
        <v>0</v>
      </c>
      <c r="AV647" s="27">
        <f t="shared" si="376"/>
        <v>0</v>
      </c>
      <c r="AW647" s="27">
        <f t="shared" si="377"/>
        <v>0</v>
      </c>
      <c r="AX647" s="27">
        <f t="shared" si="378"/>
        <v>0</v>
      </c>
      <c r="AY647" s="34">
        <f>AN647-AW647</f>
        <v>3490.5815138888915</v>
      </c>
      <c r="AZ647" s="110">
        <f t="shared" si="379"/>
        <v>0.96960597608024768</v>
      </c>
      <c r="BB647" s="84">
        <v>0</v>
      </c>
      <c r="BC647" s="85">
        <f t="shared" si="380"/>
        <v>0</v>
      </c>
      <c r="BD647" s="85">
        <f t="shared" si="381"/>
        <v>0</v>
      </c>
      <c r="BE647" s="85">
        <f t="shared" si="382"/>
        <v>0</v>
      </c>
      <c r="BF647" s="85">
        <f t="shared" si="383"/>
        <v>0</v>
      </c>
      <c r="BG647" s="85">
        <f t="shared" si="384"/>
        <v>0</v>
      </c>
    </row>
    <row r="648" spans="2:59">
      <c r="B648" s="10" t="s">
        <v>33</v>
      </c>
      <c r="C648" s="10">
        <v>637</v>
      </c>
      <c r="D648" s="10">
        <v>48</v>
      </c>
      <c r="E648" s="19">
        <v>53</v>
      </c>
      <c r="F648" s="67">
        <f t="shared" si="353"/>
        <v>14.722222222222221</v>
      </c>
      <c r="G648" s="20">
        <f t="shared" si="385"/>
        <v>5.5555555555555358E-2</v>
      </c>
      <c r="H648" s="20">
        <f t="shared" si="354"/>
        <v>24.5</v>
      </c>
      <c r="I648" s="86">
        <f>'Ducati Panigale 1199 data'!$C$8*G648</f>
        <v>15.44444444444439</v>
      </c>
      <c r="J648" s="86">
        <f>'Ducati Panigale 1199 data'!$C$8*'Ducati Panigale 1199 data'!$C$15*'Ducati Panigale 1199 data'!$C$10</f>
        <v>54.543600000000005</v>
      </c>
      <c r="K648" s="86">
        <f>(0.5*'Ducati Panigale 1199 data'!$C$12)*'Ducati Panigale 1199 data'!$C$14*'Ducati Panigale 1199 data'!$C$11*F648^2</f>
        <v>30.666542245370369</v>
      </c>
      <c r="L648" s="86">
        <f t="shared" si="355"/>
        <v>100.65458668981476</v>
      </c>
      <c r="M648" s="86">
        <f t="shared" si="351"/>
        <v>1481.8591929333838</v>
      </c>
      <c r="N648" s="20">
        <f t="shared" si="356"/>
        <v>1.4818591929333838</v>
      </c>
      <c r="O648" s="105">
        <f t="shared" si="357"/>
        <v>0</v>
      </c>
      <c r="P648" s="105">
        <f t="shared" si="358"/>
        <v>0</v>
      </c>
      <c r="Q648" s="105">
        <f t="shared" si="386"/>
        <v>92.513732073471317</v>
      </c>
      <c r="R648" s="27">
        <f t="shared" si="359"/>
        <v>2.5698258909297587E-2</v>
      </c>
      <c r="S648" s="98">
        <f t="shared" si="360"/>
        <v>1.4818591929333838</v>
      </c>
      <c r="T648" s="17">
        <f t="shared" si="387"/>
        <v>362.63622147344392</v>
      </c>
      <c r="U648" s="17">
        <f t="shared" si="361"/>
        <v>0.10073228374262332</v>
      </c>
      <c r="V648" s="17">
        <f t="shared" si="362"/>
        <v>87.888045469797746</v>
      </c>
      <c r="W648" s="17">
        <f t="shared" si="363"/>
        <v>84.372523651005835</v>
      </c>
      <c r="X648" s="17">
        <f t="shared" si="363"/>
        <v>80.997622704965593</v>
      </c>
      <c r="Y648" s="17">
        <f t="shared" si="364"/>
        <v>80.187646477915933</v>
      </c>
      <c r="Z648" s="17">
        <f>Y648/3600</f>
        <v>2.2274346243865536E-2</v>
      </c>
      <c r="AA648" s="17">
        <f>0.96*Y648</f>
        <v>76.980140618799297</v>
      </c>
      <c r="AB648" s="17">
        <f t="shared" si="365"/>
        <v>73.900934994047319</v>
      </c>
      <c r="AC648" s="17">
        <f t="shared" si="366"/>
        <v>70.205888244344948</v>
      </c>
      <c r="AD648" s="17">
        <f t="shared" si="367"/>
        <v>70.205888244344948</v>
      </c>
      <c r="AE648" s="17">
        <f t="shared" si="388"/>
        <v>1.9501635623429152E-2</v>
      </c>
      <c r="AF648" s="17">
        <f>T648-AD648</f>
        <v>292.43033322909901</v>
      </c>
      <c r="AG648" s="17">
        <f t="shared" si="368"/>
        <v>8.1230648119194171E-2</v>
      </c>
      <c r="AH648" s="28">
        <f>0.5*'Ducati Panigale 1199 data'!$C$8*'WLTP class 3 v5'!F648^2</f>
        <v>30127.391975308637</v>
      </c>
      <c r="AI648" s="17">
        <f t="shared" si="369"/>
        <v>30.127391975308637</v>
      </c>
      <c r="AJ648" s="17" t="str">
        <f>IF(N648&lt;0, AI648, "0")</f>
        <v>0</v>
      </c>
      <c r="AK648" s="98">
        <f>AK647+AJ648</f>
        <v>1008.000114197531</v>
      </c>
      <c r="AL648" s="105">
        <f t="shared" si="370"/>
        <v>0.28000003172153642</v>
      </c>
      <c r="AM648" s="98">
        <f>IF(N648 &gt; 0, AI648, )</f>
        <v>30.127391975308637</v>
      </c>
      <c r="AN648" s="98">
        <f t="shared" si="389"/>
        <v>3520.7089058642</v>
      </c>
      <c r="AO648" s="98">
        <f t="shared" si="371"/>
        <v>0.97797469607338894</v>
      </c>
      <c r="AP648" s="27">
        <f t="shared" si="372"/>
        <v>0</v>
      </c>
      <c r="AQ648" s="27">
        <f t="shared" si="373"/>
        <v>0</v>
      </c>
      <c r="AR648" s="34">
        <f t="shared" si="374"/>
        <v>0</v>
      </c>
      <c r="AS648" s="27">
        <f t="shared" si="375"/>
        <v>0</v>
      </c>
      <c r="AT648" s="34">
        <f t="shared" si="352"/>
        <v>0</v>
      </c>
      <c r="AU648" s="27">
        <f t="shared" si="352"/>
        <v>0</v>
      </c>
      <c r="AV648" s="27">
        <f t="shared" si="376"/>
        <v>0</v>
      </c>
      <c r="AW648" s="27">
        <f t="shared" si="377"/>
        <v>0</v>
      </c>
      <c r="AX648" s="27">
        <f t="shared" si="378"/>
        <v>0</v>
      </c>
      <c r="AY648" s="34">
        <f>AN648-AW648</f>
        <v>3520.7089058642</v>
      </c>
      <c r="AZ648" s="110">
        <f t="shared" si="379"/>
        <v>0.97797469607338894</v>
      </c>
      <c r="BB648" s="84">
        <v>0</v>
      </c>
      <c r="BC648" s="85">
        <f t="shared" si="380"/>
        <v>0</v>
      </c>
      <c r="BD648" s="85">
        <f t="shared" si="381"/>
        <v>0</v>
      </c>
      <c r="BE648" s="85">
        <f t="shared" si="382"/>
        <v>0</v>
      </c>
      <c r="BF648" s="85">
        <f t="shared" si="383"/>
        <v>0</v>
      </c>
      <c r="BG648" s="85">
        <f t="shared" si="384"/>
        <v>0</v>
      </c>
    </row>
    <row r="649" spans="2:59">
      <c r="B649" s="10" t="s">
        <v>33</v>
      </c>
      <c r="C649" s="10">
        <v>638</v>
      </c>
      <c r="D649" s="10">
        <v>49</v>
      </c>
      <c r="E649" s="19">
        <v>53</v>
      </c>
      <c r="F649" s="67">
        <f t="shared" si="353"/>
        <v>14.722222222222221</v>
      </c>
      <c r="G649" s="20">
        <f t="shared" si="385"/>
        <v>-1.3888888888889086E-2</v>
      </c>
      <c r="H649" s="20">
        <f t="shared" si="354"/>
        <v>25</v>
      </c>
      <c r="I649" s="86">
        <f>'Ducati Panigale 1199 data'!$C$8*G649</f>
        <v>-3.8611111111111658</v>
      </c>
      <c r="J649" s="86">
        <f>'Ducati Panigale 1199 data'!$C$8*'Ducati Panigale 1199 data'!$C$15*'Ducati Panigale 1199 data'!$C$10</f>
        <v>54.543600000000005</v>
      </c>
      <c r="K649" s="86">
        <f>(0.5*'Ducati Panigale 1199 data'!$C$12)*'Ducati Panigale 1199 data'!$C$14*'Ducati Panigale 1199 data'!$C$11*F649^2</f>
        <v>30.666542245370369</v>
      </c>
      <c r="L649" s="86">
        <f t="shared" si="355"/>
        <v>81.349031134259207</v>
      </c>
      <c r="M649" s="86">
        <f t="shared" si="351"/>
        <v>1197.6385139210383</v>
      </c>
      <c r="N649" s="20">
        <f t="shared" si="356"/>
        <v>1.1976385139210384</v>
      </c>
      <c r="O649" s="105">
        <f t="shared" si="357"/>
        <v>0</v>
      </c>
      <c r="P649" s="105">
        <f t="shared" si="358"/>
        <v>0</v>
      </c>
      <c r="Q649" s="105">
        <f t="shared" si="386"/>
        <v>92.513732073471317</v>
      </c>
      <c r="R649" s="27">
        <f t="shared" si="359"/>
        <v>2.5698258909297587E-2</v>
      </c>
      <c r="S649" s="98">
        <f t="shared" si="360"/>
        <v>1.1976385139210384</v>
      </c>
      <c r="T649" s="17">
        <f t="shared" si="387"/>
        <v>363.83385998736497</v>
      </c>
      <c r="U649" s="17">
        <f t="shared" si="361"/>
        <v>0.10106496110760138</v>
      </c>
      <c r="V649" s="17">
        <f t="shared" si="362"/>
        <v>87.888045469797746</v>
      </c>
      <c r="W649" s="17">
        <f t="shared" si="363"/>
        <v>84.372523651005835</v>
      </c>
      <c r="X649" s="17">
        <f t="shared" si="363"/>
        <v>80.997622704965593</v>
      </c>
      <c r="Y649" s="17">
        <f t="shared" si="364"/>
        <v>80.187646477915933</v>
      </c>
      <c r="Z649" s="17">
        <f>Y649/3600</f>
        <v>2.2274346243865536E-2</v>
      </c>
      <c r="AA649" s="17">
        <f>0.96*Y649</f>
        <v>76.980140618799297</v>
      </c>
      <c r="AB649" s="17">
        <f t="shared" si="365"/>
        <v>73.900934994047319</v>
      </c>
      <c r="AC649" s="17">
        <f t="shared" si="366"/>
        <v>70.205888244344948</v>
      </c>
      <c r="AD649" s="17">
        <f t="shared" si="367"/>
        <v>70.205888244344948</v>
      </c>
      <c r="AE649" s="17">
        <f t="shared" si="388"/>
        <v>1.9501635623429152E-2</v>
      </c>
      <c r="AF649" s="17">
        <f>T649-AD649</f>
        <v>293.62797174302</v>
      </c>
      <c r="AG649" s="17">
        <f t="shared" si="368"/>
        <v>8.1563325484172222E-2</v>
      </c>
      <c r="AH649" s="28">
        <f>0.5*'Ducati Panigale 1199 data'!$C$8*'WLTP class 3 v5'!F649^2</f>
        <v>30127.391975308637</v>
      </c>
      <c r="AI649" s="17">
        <f t="shared" si="369"/>
        <v>30.127391975308637</v>
      </c>
      <c r="AJ649" s="17" t="str">
        <f>IF(N649&lt;0, AI649, "0")</f>
        <v>0</v>
      </c>
      <c r="AK649" s="98">
        <f>AK648+AJ649</f>
        <v>1008.000114197531</v>
      </c>
      <c r="AL649" s="105">
        <f t="shared" si="370"/>
        <v>0.28000003172153642</v>
      </c>
      <c r="AM649" s="98">
        <f>IF(N649 &gt; 0, AI649, )</f>
        <v>30.127391975308637</v>
      </c>
      <c r="AN649" s="98">
        <f t="shared" si="389"/>
        <v>3550.8362978395085</v>
      </c>
      <c r="AO649" s="98">
        <f t="shared" si="371"/>
        <v>0.98634341606653009</v>
      </c>
      <c r="AP649" s="27">
        <f t="shared" si="372"/>
        <v>0</v>
      </c>
      <c r="AQ649" s="27">
        <f t="shared" si="373"/>
        <v>0</v>
      </c>
      <c r="AR649" s="34">
        <f t="shared" si="374"/>
        <v>0</v>
      </c>
      <c r="AS649" s="27">
        <f t="shared" si="375"/>
        <v>0</v>
      </c>
      <c r="AT649" s="34">
        <f t="shared" si="352"/>
        <v>0</v>
      </c>
      <c r="AU649" s="27">
        <f t="shared" si="352"/>
        <v>0</v>
      </c>
      <c r="AV649" s="27">
        <f t="shared" si="376"/>
        <v>0</v>
      </c>
      <c r="AW649" s="27">
        <f t="shared" si="377"/>
        <v>0</v>
      </c>
      <c r="AX649" s="27">
        <f t="shared" si="378"/>
        <v>0</v>
      </c>
      <c r="AY649" s="34">
        <f>AN649-AW649</f>
        <v>3550.8362978395085</v>
      </c>
      <c r="AZ649" s="110">
        <f t="shared" si="379"/>
        <v>0.98634341606653009</v>
      </c>
      <c r="BB649" s="84">
        <v>0</v>
      </c>
      <c r="BC649" s="85">
        <f t="shared" si="380"/>
        <v>0</v>
      </c>
      <c r="BD649" s="85">
        <f t="shared" si="381"/>
        <v>0</v>
      </c>
      <c r="BE649" s="85">
        <f t="shared" si="382"/>
        <v>0</v>
      </c>
      <c r="BF649" s="85">
        <f t="shared" si="383"/>
        <v>0</v>
      </c>
      <c r="BG649" s="85">
        <f t="shared" si="384"/>
        <v>0</v>
      </c>
    </row>
    <row r="650" spans="2:59">
      <c r="B650" s="10" t="s">
        <v>33</v>
      </c>
      <c r="C650" s="10">
        <v>639</v>
      </c>
      <c r="D650" s="10">
        <v>50</v>
      </c>
      <c r="E650" s="19">
        <v>52.9</v>
      </c>
      <c r="F650" s="67">
        <f t="shared" si="353"/>
        <v>14.694444444444445</v>
      </c>
      <c r="G650" s="20">
        <f t="shared" si="385"/>
        <v>-4.1666666666666269E-2</v>
      </c>
      <c r="H650" s="20">
        <f t="shared" si="354"/>
        <v>25.5</v>
      </c>
      <c r="I650" s="86">
        <f>'Ducati Panigale 1199 data'!$C$8*G650</f>
        <v>-11.583333333333222</v>
      </c>
      <c r="J650" s="86">
        <f>'Ducati Panigale 1199 data'!$C$8*'Ducati Panigale 1199 data'!$C$15*'Ducati Panigale 1199 data'!$C$10</f>
        <v>54.543600000000005</v>
      </c>
      <c r="K650" s="86">
        <f>(0.5*'Ducati Panigale 1199 data'!$C$12)*'Ducati Panigale 1199 data'!$C$14*'Ducati Panigale 1199 data'!$C$11*F650^2</f>
        <v>30.550928616898151</v>
      </c>
      <c r="L650" s="86">
        <f t="shared" si="355"/>
        <v>73.51119528356493</v>
      </c>
      <c r="M650" s="86">
        <f t="shared" si="351"/>
        <v>1080.2061751390513</v>
      </c>
      <c r="N650" s="20">
        <f t="shared" si="356"/>
        <v>1.0802061751390513</v>
      </c>
      <c r="O650" s="105">
        <f t="shared" si="357"/>
        <v>0</v>
      </c>
      <c r="P650" s="105">
        <f t="shared" si="358"/>
        <v>0</v>
      </c>
      <c r="Q650" s="105">
        <f t="shared" si="386"/>
        <v>92.513732073471317</v>
      </c>
      <c r="R650" s="27">
        <f t="shared" si="359"/>
        <v>2.5698258909297587E-2</v>
      </c>
      <c r="S650" s="98">
        <f t="shared" si="360"/>
        <v>1.0802061751390513</v>
      </c>
      <c r="T650" s="17">
        <f t="shared" si="387"/>
        <v>364.91406616250401</v>
      </c>
      <c r="U650" s="17">
        <f t="shared" si="361"/>
        <v>0.10136501837847334</v>
      </c>
      <c r="V650" s="17">
        <f t="shared" si="362"/>
        <v>87.888045469797746</v>
      </c>
      <c r="W650" s="17">
        <f t="shared" si="363"/>
        <v>84.372523651005835</v>
      </c>
      <c r="X650" s="17">
        <f t="shared" si="363"/>
        <v>80.997622704965593</v>
      </c>
      <c r="Y650" s="17">
        <f t="shared" si="364"/>
        <v>80.187646477915933</v>
      </c>
      <c r="Z650" s="17">
        <f>Y650/3600</f>
        <v>2.2274346243865536E-2</v>
      </c>
      <c r="AA650" s="17">
        <f>0.96*Y650</f>
        <v>76.980140618799297</v>
      </c>
      <c r="AB650" s="17">
        <f t="shared" si="365"/>
        <v>73.900934994047319</v>
      </c>
      <c r="AC650" s="17">
        <f t="shared" si="366"/>
        <v>70.205888244344948</v>
      </c>
      <c r="AD650" s="17">
        <f t="shared" si="367"/>
        <v>70.205888244344948</v>
      </c>
      <c r="AE650" s="17">
        <f t="shared" si="388"/>
        <v>1.9501635623429152E-2</v>
      </c>
      <c r="AF650" s="17">
        <f>T650-AD650</f>
        <v>294.70817791815909</v>
      </c>
      <c r="AG650" s="17">
        <f t="shared" si="368"/>
        <v>8.1863382755044192E-2</v>
      </c>
      <c r="AH650" s="28">
        <f>0.5*'Ducati Panigale 1199 data'!$C$8*'WLTP class 3 v5'!F650^2</f>
        <v>30013.810956790123</v>
      </c>
      <c r="AI650" s="17">
        <f t="shared" si="369"/>
        <v>30.013810956790124</v>
      </c>
      <c r="AJ650" s="17" t="str">
        <f>IF(N650&lt;0, AI650, "0")</f>
        <v>0</v>
      </c>
      <c r="AK650" s="98">
        <f>AK649+AJ650</f>
        <v>1008.000114197531</v>
      </c>
      <c r="AL650" s="105">
        <f t="shared" si="370"/>
        <v>0.28000003172153642</v>
      </c>
      <c r="AM650" s="98">
        <f>IF(N650 &gt; 0, AI650, )</f>
        <v>30.013810956790124</v>
      </c>
      <c r="AN650" s="98">
        <f t="shared" si="389"/>
        <v>3580.8501087962986</v>
      </c>
      <c r="AO650" s="98">
        <f t="shared" si="371"/>
        <v>0.99468058577674967</v>
      </c>
      <c r="AP650" s="27">
        <f t="shared" si="372"/>
        <v>0</v>
      </c>
      <c r="AQ650" s="27">
        <f t="shared" si="373"/>
        <v>0</v>
      </c>
      <c r="AR650" s="34">
        <f t="shared" si="374"/>
        <v>0</v>
      </c>
      <c r="AS650" s="27">
        <f t="shared" si="375"/>
        <v>0</v>
      </c>
      <c r="AT650" s="34">
        <f t="shared" si="352"/>
        <v>0</v>
      </c>
      <c r="AU650" s="27">
        <f t="shared" si="352"/>
        <v>0</v>
      </c>
      <c r="AV650" s="27">
        <f t="shared" si="376"/>
        <v>0</v>
      </c>
      <c r="AW650" s="27">
        <f t="shared" si="377"/>
        <v>0</v>
      </c>
      <c r="AX650" s="27">
        <f t="shared" si="378"/>
        <v>0</v>
      </c>
      <c r="AY650" s="34">
        <f>AN650-AW650</f>
        <v>3580.8501087962986</v>
      </c>
      <c r="AZ650" s="110">
        <f t="shared" si="379"/>
        <v>0.99468058577674967</v>
      </c>
      <c r="BB650" s="84">
        <v>0</v>
      </c>
      <c r="BC650" s="85">
        <f t="shared" si="380"/>
        <v>0</v>
      </c>
      <c r="BD650" s="85">
        <f t="shared" si="381"/>
        <v>0</v>
      </c>
      <c r="BE650" s="85">
        <f t="shared" si="382"/>
        <v>0</v>
      </c>
      <c r="BF650" s="85">
        <f t="shared" si="383"/>
        <v>0</v>
      </c>
      <c r="BG650" s="85">
        <f t="shared" si="384"/>
        <v>0</v>
      </c>
    </row>
    <row r="651" spans="2:59">
      <c r="B651" s="10" t="s">
        <v>33</v>
      </c>
      <c r="C651" s="10">
        <v>640</v>
      </c>
      <c r="D651" s="10">
        <v>51</v>
      </c>
      <c r="E651" s="19">
        <v>52.7</v>
      </c>
      <c r="F651" s="67">
        <f t="shared" si="353"/>
        <v>14.638888888888889</v>
      </c>
      <c r="G651" s="20">
        <f t="shared" si="385"/>
        <v>-4.1666666666666269E-2</v>
      </c>
      <c r="H651" s="20">
        <f t="shared" si="354"/>
        <v>26</v>
      </c>
      <c r="I651" s="86">
        <f>'Ducati Panigale 1199 data'!$C$8*G651</f>
        <v>-11.583333333333222</v>
      </c>
      <c r="J651" s="86">
        <f>'Ducati Panigale 1199 data'!$C$8*'Ducati Panigale 1199 data'!$C$15*'Ducati Panigale 1199 data'!$C$10</f>
        <v>54.543600000000005</v>
      </c>
      <c r="K651" s="86">
        <f>(0.5*'Ducati Panigale 1199 data'!$C$12)*'Ducati Panigale 1199 data'!$C$14*'Ducati Panigale 1199 data'!$C$11*F651^2</f>
        <v>30.320356394675933</v>
      </c>
      <c r="L651" s="86">
        <f t="shared" si="355"/>
        <v>73.280623061342709</v>
      </c>
      <c r="M651" s="86">
        <f t="shared" ref="M651:M714" si="390">L651*F651</f>
        <v>1072.7468987035447</v>
      </c>
      <c r="N651" s="20">
        <f t="shared" si="356"/>
        <v>1.0727468987035447</v>
      </c>
      <c r="O651" s="105">
        <f t="shared" si="357"/>
        <v>0</v>
      </c>
      <c r="P651" s="105">
        <f t="shared" si="358"/>
        <v>0</v>
      </c>
      <c r="Q651" s="105">
        <f t="shared" si="386"/>
        <v>92.513732073471317</v>
      </c>
      <c r="R651" s="27">
        <f t="shared" si="359"/>
        <v>2.5698258909297587E-2</v>
      </c>
      <c r="S651" s="98">
        <f t="shared" si="360"/>
        <v>1.0727468987035447</v>
      </c>
      <c r="T651" s="17">
        <f t="shared" si="387"/>
        <v>365.98681306120756</v>
      </c>
      <c r="U651" s="17">
        <f t="shared" si="361"/>
        <v>0.10166300362811322</v>
      </c>
      <c r="V651" s="17">
        <f t="shared" si="362"/>
        <v>87.888045469797746</v>
      </c>
      <c r="W651" s="17">
        <f t="shared" si="363"/>
        <v>84.372523651005835</v>
      </c>
      <c r="X651" s="17">
        <f t="shared" si="363"/>
        <v>80.997622704965593</v>
      </c>
      <c r="Y651" s="17">
        <f t="shared" si="364"/>
        <v>80.187646477915933</v>
      </c>
      <c r="Z651" s="17">
        <f>Y651/3600</f>
        <v>2.2274346243865536E-2</v>
      </c>
      <c r="AA651" s="17">
        <f>0.96*Y651</f>
        <v>76.980140618799297</v>
      </c>
      <c r="AB651" s="17">
        <f t="shared" si="365"/>
        <v>73.900934994047319</v>
      </c>
      <c r="AC651" s="17">
        <f t="shared" si="366"/>
        <v>70.205888244344948</v>
      </c>
      <c r="AD651" s="17">
        <f t="shared" si="367"/>
        <v>70.205888244344948</v>
      </c>
      <c r="AE651" s="17">
        <f t="shared" si="388"/>
        <v>1.9501635623429152E-2</v>
      </c>
      <c r="AF651" s="17">
        <f>T651-AD651</f>
        <v>295.78092481686258</v>
      </c>
      <c r="AG651" s="17">
        <f t="shared" si="368"/>
        <v>8.2161368004684043E-2</v>
      </c>
      <c r="AH651" s="28">
        <f>0.5*'Ducati Panigale 1199 data'!$C$8*'WLTP class 3 v5'!F651^2</f>
        <v>29787.292438271608</v>
      </c>
      <c r="AI651" s="17">
        <f t="shared" si="369"/>
        <v>29.78729243827161</v>
      </c>
      <c r="AJ651" s="17" t="str">
        <f>IF(N651&lt;0, AI651, "0")</f>
        <v>0</v>
      </c>
      <c r="AK651" s="98">
        <f>AK650+AJ651</f>
        <v>1008.000114197531</v>
      </c>
      <c r="AL651" s="105">
        <f t="shared" si="370"/>
        <v>0.28000003172153642</v>
      </c>
      <c r="AM651" s="98">
        <f>IF(N651 &gt; 0, AI651, )</f>
        <v>29.78729243827161</v>
      </c>
      <c r="AN651" s="98">
        <f t="shared" si="389"/>
        <v>3610.6374012345705</v>
      </c>
      <c r="AO651" s="98">
        <f t="shared" si="371"/>
        <v>1.0029548336762695</v>
      </c>
      <c r="AP651" s="27">
        <f t="shared" si="372"/>
        <v>0</v>
      </c>
      <c r="AQ651" s="27">
        <f t="shared" si="373"/>
        <v>0</v>
      </c>
      <c r="AR651" s="34">
        <f t="shared" si="374"/>
        <v>0</v>
      </c>
      <c r="AS651" s="27">
        <f t="shared" si="375"/>
        <v>0</v>
      </c>
      <c r="AT651" s="34">
        <f t="shared" ref="AT651:AU714" si="391">0.96*AS651</f>
        <v>0</v>
      </c>
      <c r="AU651" s="27">
        <f t="shared" si="391"/>
        <v>0</v>
      </c>
      <c r="AV651" s="27">
        <f t="shared" si="376"/>
        <v>0</v>
      </c>
      <c r="AW651" s="27">
        <f t="shared" si="377"/>
        <v>0</v>
      </c>
      <c r="AX651" s="27">
        <f t="shared" si="378"/>
        <v>0</v>
      </c>
      <c r="AY651" s="34">
        <f>AN651-AW651</f>
        <v>3610.6374012345705</v>
      </c>
      <c r="AZ651" s="110">
        <f t="shared" si="379"/>
        <v>1.0029548336762695</v>
      </c>
      <c r="BB651" s="84">
        <v>0</v>
      </c>
      <c r="BC651" s="85">
        <f t="shared" si="380"/>
        <v>0</v>
      </c>
      <c r="BD651" s="85">
        <f t="shared" si="381"/>
        <v>0</v>
      </c>
      <c r="BE651" s="85">
        <f t="shared" si="382"/>
        <v>0</v>
      </c>
      <c r="BF651" s="85">
        <f t="shared" si="383"/>
        <v>0</v>
      </c>
      <c r="BG651" s="85">
        <f t="shared" si="384"/>
        <v>0</v>
      </c>
    </row>
    <row r="652" spans="2:59">
      <c r="B652" s="10" t="s">
        <v>33</v>
      </c>
      <c r="C652" s="10">
        <v>641</v>
      </c>
      <c r="D652" s="10">
        <v>52</v>
      </c>
      <c r="E652" s="19">
        <v>52.6</v>
      </c>
      <c r="F652" s="67">
        <f t="shared" ref="F652:F715" si="392">(E652*1000)/3600</f>
        <v>14.611111111111111</v>
      </c>
      <c r="G652" s="20">
        <f t="shared" si="385"/>
        <v>5.5555555555555358E-2</v>
      </c>
      <c r="H652" s="20">
        <f t="shared" ref="H652:H715" si="393">($D653-0)/2</f>
        <v>26.5</v>
      </c>
      <c r="I652" s="86">
        <f>'Ducati Panigale 1199 data'!$C$8*G652</f>
        <v>15.44444444444439</v>
      </c>
      <c r="J652" s="86">
        <f>'Ducati Panigale 1199 data'!$C$8*'Ducati Panigale 1199 data'!$C$15*'Ducati Panigale 1199 data'!$C$10</f>
        <v>54.543600000000005</v>
      </c>
      <c r="K652" s="86">
        <f>(0.5*'Ducati Panigale 1199 data'!$C$12)*'Ducati Panigale 1199 data'!$C$14*'Ducati Panigale 1199 data'!$C$11*F652^2</f>
        <v>30.205397800925926</v>
      </c>
      <c r="L652" s="86">
        <f t="shared" ref="L652:L715" si="394">I652+J652+K652</f>
        <v>100.19344224537032</v>
      </c>
      <c r="M652" s="86">
        <f t="shared" si="390"/>
        <v>1463.9375172517996</v>
      </c>
      <c r="N652" s="20">
        <f t="shared" ref="N652:N715" si="395">M652/1000</f>
        <v>1.4639375172517997</v>
      </c>
      <c r="O652" s="105">
        <f t="shared" ref="O652:O715" si="396">IF(N652&lt;0,N652,)</f>
        <v>0</v>
      </c>
      <c r="P652" s="105">
        <f t="shared" ref="P652:P715" si="397">-O652</f>
        <v>0</v>
      </c>
      <c r="Q652" s="105">
        <f t="shared" si="386"/>
        <v>92.513732073471317</v>
      </c>
      <c r="R652" s="27">
        <f t="shared" ref="R652:R715" si="398">Q652/3600</f>
        <v>2.5698258909297587E-2</v>
      </c>
      <c r="S652" s="98">
        <f t="shared" ref="S652:S715" si="399">IF(N652&gt;0,N652,)</f>
        <v>1.4639375172517997</v>
      </c>
      <c r="T652" s="17">
        <f t="shared" si="387"/>
        <v>367.45075057845935</v>
      </c>
      <c r="U652" s="17">
        <f t="shared" ref="U652:U715" si="400">T652/3600</f>
        <v>0.10206965293846093</v>
      </c>
      <c r="V652" s="17">
        <f t="shared" ref="V652:V715" si="401">0.95*Q652</f>
        <v>87.888045469797746</v>
      </c>
      <c r="W652" s="17">
        <f t="shared" ref="W652:X715" si="402">0.96*V652</f>
        <v>84.372523651005835</v>
      </c>
      <c r="X652" s="17">
        <f t="shared" si="402"/>
        <v>80.997622704965593</v>
      </c>
      <c r="Y652" s="17">
        <f t="shared" ref="Y652:Y715" si="403">0.99*X652</f>
        <v>80.187646477915933</v>
      </c>
      <c r="Z652" s="17">
        <f>Y652/3600</f>
        <v>2.2274346243865536E-2</v>
      </c>
      <c r="AA652" s="17">
        <f>0.96*Y652</f>
        <v>76.980140618799297</v>
      </c>
      <c r="AB652" s="17">
        <f t="shared" ref="AB652:AB715" si="404">0.96*AA652</f>
        <v>73.900934994047319</v>
      </c>
      <c r="AC652" s="17">
        <f t="shared" ref="AC652:AC715" si="405">0.95*AB652</f>
        <v>70.205888244344948</v>
      </c>
      <c r="AD652" s="17">
        <f t="shared" ref="AD652:AD715" si="406">AC652</f>
        <v>70.205888244344948</v>
      </c>
      <c r="AE652" s="17">
        <f t="shared" si="388"/>
        <v>1.9501635623429152E-2</v>
      </c>
      <c r="AF652" s="17">
        <f>T652-AD652</f>
        <v>297.24486233411437</v>
      </c>
      <c r="AG652" s="17">
        <f t="shared" ref="AG652:AG715" si="407">AF652/3600</f>
        <v>8.2568017315031772E-2</v>
      </c>
      <c r="AH652" s="28">
        <f>0.5*'Ducati Panigale 1199 data'!$C$8*'WLTP class 3 v5'!F652^2</f>
        <v>29674.354938271605</v>
      </c>
      <c r="AI652" s="17">
        <f t="shared" ref="AI652:AI715" si="408">AH652/1000</f>
        <v>29.674354938271605</v>
      </c>
      <c r="AJ652" s="17" t="str">
        <f>IF(N652&lt;0, AI652, "0")</f>
        <v>0</v>
      </c>
      <c r="AK652" s="98">
        <f>AK651+AJ652</f>
        <v>1008.000114197531</v>
      </c>
      <c r="AL652" s="105">
        <f t="shared" ref="AL652:AL715" si="409">AK652/3600</f>
        <v>0.28000003172153642</v>
      </c>
      <c r="AM652" s="98">
        <f>IF(N652 &gt; 0, AI652, )</f>
        <v>29.674354938271605</v>
      </c>
      <c r="AN652" s="98">
        <f t="shared" si="389"/>
        <v>3640.3117561728423</v>
      </c>
      <c r="AO652" s="98">
        <f t="shared" ref="AO652:AO715" si="410">AN652/3600</f>
        <v>1.0111977100480118</v>
      </c>
      <c r="AP652" s="27">
        <f t="shared" ref="AP652:AP715" si="411">0.95*AJ652</f>
        <v>0</v>
      </c>
      <c r="AQ652" s="27">
        <f t="shared" ref="AQ652:AQ715" si="412">0.96*AP652</f>
        <v>0</v>
      </c>
      <c r="AR652" s="34">
        <f t="shared" ref="AR652:AR715" si="413">0.96*AQ652</f>
        <v>0</v>
      </c>
      <c r="AS652" s="27">
        <f t="shared" ref="AS652:AS715" si="414">0.99*AR652</f>
        <v>0</v>
      </c>
      <c r="AT652" s="34">
        <f t="shared" si="391"/>
        <v>0</v>
      </c>
      <c r="AU652" s="27">
        <f t="shared" si="391"/>
        <v>0</v>
      </c>
      <c r="AV652" s="27">
        <f t="shared" ref="AV652:AV715" si="415">0.95*AU652</f>
        <v>0</v>
      </c>
      <c r="AW652" s="27">
        <f t="shared" ref="AW652:AW715" si="416">AV652</f>
        <v>0</v>
      </c>
      <c r="AX652" s="27">
        <f t="shared" ref="AX652:AX715" si="417">AW652/3600</f>
        <v>0</v>
      </c>
      <c r="AY652" s="34">
        <f>AN652-AW652</f>
        <v>3640.3117561728423</v>
      </c>
      <c r="AZ652" s="110">
        <f t="shared" ref="AZ652:AZ715" si="418">AY652/3600</f>
        <v>1.0111977100480118</v>
      </c>
      <c r="BB652" s="84">
        <v>0</v>
      </c>
      <c r="BC652" s="85">
        <f t="shared" ref="BC652:BC715" si="419">0.9*BB652</f>
        <v>0</v>
      </c>
      <c r="BD652" s="85">
        <f t="shared" ref="BD652:BD715" si="420">0.95*BC652</f>
        <v>0</v>
      </c>
      <c r="BE652" s="85">
        <f t="shared" ref="BE652:BE715" si="421">0.96*BD652</f>
        <v>0</v>
      </c>
      <c r="BF652" s="85">
        <f t="shared" ref="BF652:BF715" si="422">0.94*BE652</f>
        <v>0</v>
      </c>
      <c r="BG652" s="85">
        <f t="shared" ref="BG652:BG715" si="423">BF652</f>
        <v>0</v>
      </c>
    </row>
    <row r="653" spans="2:59">
      <c r="B653" s="10" t="s">
        <v>33</v>
      </c>
      <c r="C653" s="10">
        <v>642</v>
      </c>
      <c r="D653" s="10">
        <v>53</v>
      </c>
      <c r="E653" s="19">
        <v>53.1</v>
      </c>
      <c r="F653" s="67">
        <f t="shared" si="392"/>
        <v>14.75</v>
      </c>
      <c r="G653" s="20">
        <f t="shared" ref="G653:G716" si="424">($E654-$E652)/2/3.6</f>
        <v>0.23611111111111052</v>
      </c>
      <c r="H653" s="20">
        <f t="shared" si="393"/>
        <v>27</v>
      </c>
      <c r="I653" s="86">
        <f>'Ducati Panigale 1199 data'!$C$8*G653</f>
        <v>65.638888888888729</v>
      </c>
      <c r="J653" s="86">
        <f>'Ducati Panigale 1199 data'!$C$8*'Ducati Panigale 1199 data'!$C$15*'Ducati Panigale 1199 data'!$C$10</f>
        <v>54.543600000000005</v>
      </c>
      <c r="K653" s="86">
        <f>(0.5*'Ducati Panigale 1199 data'!$C$12)*'Ducati Panigale 1199 data'!$C$14*'Ducati Panigale 1199 data'!$C$11*F653^2</f>
        <v>30.782374218750004</v>
      </c>
      <c r="L653" s="86">
        <f t="shared" si="394"/>
        <v>150.96486310763873</v>
      </c>
      <c r="M653" s="86">
        <f t="shared" si="390"/>
        <v>2226.7317308376714</v>
      </c>
      <c r="N653" s="20">
        <f t="shared" si="395"/>
        <v>2.2267317308376713</v>
      </c>
      <c r="O653" s="105">
        <f t="shared" si="396"/>
        <v>0</v>
      </c>
      <c r="P653" s="105">
        <f t="shared" si="397"/>
        <v>0</v>
      </c>
      <c r="Q653" s="105">
        <f t="shared" ref="Q653:Q716" si="425">P653+Q652</f>
        <v>92.513732073471317</v>
      </c>
      <c r="R653" s="27">
        <f t="shared" si="398"/>
        <v>2.5698258909297587E-2</v>
      </c>
      <c r="S653" s="98">
        <f t="shared" si="399"/>
        <v>2.2267317308376713</v>
      </c>
      <c r="T653" s="17">
        <f t="shared" ref="T653:T716" si="426">S653+T652</f>
        <v>369.67748230929703</v>
      </c>
      <c r="U653" s="17">
        <f t="shared" si="400"/>
        <v>0.10268818953036028</v>
      </c>
      <c r="V653" s="17">
        <f t="shared" si="401"/>
        <v>87.888045469797746</v>
      </c>
      <c r="W653" s="17">
        <f t="shared" si="402"/>
        <v>84.372523651005835</v>
      </c>
      <c r="X653" s="17">
        <f t="shared" si="402"/>
        <v>80.997622704965593</v>
      </c>
      <c r="Y653" s="17">
        <f t="shared" si="403"/>
        <v>80.187646477915933</v>
      </c>
      <c r="Z653" s="17">
        <f>Y653/3600</f>
        <v>2.2274346243865536E-2</v>
      </c>
      <c r="AA653" s="17">
        <f>0.96*Y653</f>
        <v>76.980140618799297</v>
      </c>
      <c r="AB653" s="17">
        <f t="shared" si="404"/>
        <v>73.900934994047319</v>
      </c>
      <c r="AC653" s="17">
        <f t="shared" si="405"/>
        <v>70.205888244344948</v>
      </c>
      <c r="AD653" s="17">
        <f t="shared" si="406"/>
        <v>70.205888244344948</v>
      </c>
      <c r="AE653" s="17">
        <f t="shared" ref="AE653:AE716" si="427">AD653/3600</f>
        <v>1.9501635623429152E-2</v>
      </c>
      <c r="AF653" s="17">
        <f>T653-AD653</f>
        <v>299.47159406495211</v>
      </c>
      <c r="AG653" s="17">
        <f t="shared" si="407"/>
        <v>8.3186553906931138E-2</v>
      </c>
      <c r="AH653" s="28">
        <f>0.5*'Ducati Panigale 1199 data'!$C$8*'WLTP class 3 v5'!F653^2</f>
        <v>30241.1875</v>
      </c>
      <c r="AI653" s="17">
        <f t="shared" si="408"/>
        <v>30.241187499999999</v>
      </c>
      <c r="AJ653" s="17" t="str">
        <f>IF(N653&lt;0, AI653, "0")</f>
        <v>0</v>
      </c>
      <c r="AK653" s="98">
        <f>AK652+AJ653</f>
        <v>1008.000114197531</v>
      </c>
      <c r="AL653" s="105">
        <f t="shared" si="409"/>
        <v>0.28000003172153642</v>
      </c>
      <c r="AM653" s="98">
        <f>IF(N653 &gt; 0, AI653, )</f>
        <v>30.241187499999999</v>
      </c>
      <c r="AN653" s="98">
        <f t="shared" ref="AN653:AN716" si="428">AM653+AN652</f>
        <v>3670.552943672842</v>
      </c>
      <c r="AO653" s="98">
        <f t="shared" si="410"/>
        <v>1.0195980399091229</v>
      </c>
      <c r="AP653" s="27">
        <f t="shared" si="411"/>
        <v>0</v>
      </c>
      <c r="AQ653" s="27">
        <f t="shared" si="412"/>
        <v>0</v>
      </c>
      <c r="AR653" s="34">
        <f t="shared" si="413"/>
        <v>0</v>
      </c>
      <c r="AS653" s="27">
        <f t="shared" si="414"/>
        <v>0</v>
      </c>
      <c r="AT653" s="34">
        <f t="shared" si="391"/>
        <v>0</v>
      </c>
      <c r="AU653" s="27">
        <f t="shared" si="391"/>
        <v>0</v>
      </c>
      <c r="AV653" s="27">
        <f t="shared" si="415"/>
        <v>0</v>
      </c>
      <c r="AW653" s="27">
        <f t="shared" si="416"/>
        <v>0</v>
      </c>
      <c r="AX653" s="27">
        <f t="shared" si="417"/>
        <v>0</v>
      </c>
      <c r="AY653" s="34">
        <f>AN653-AW653</f>
        <v>3670.552943672842</v>
      </c>
      <c r="AZ653" s="110">
        <f t="shared" si="418"/>
        <v>1.0195980399091229</v>
      </c>
      <c r="BB653" s="84">
        <v>0</v>
      </c>
      <c r="BC653" s="85">
        <f t="shared" si="419"/>
        <v>0</v>
      </c>
      <c r="BD653" s="85">
        <f t="shared" si="420"/>
        <v>0</v>
      </c>
      <c r="BE653" s="85">
        <f t="shared" si="421"/>
        <v>0</v>
      </c>
      <c r="BF653" s="85">
        <f t="shared" si="422"/>
        <v>0</v>
      </c>
      <c r="BG653" s="85">
        <f t="shared" si="423"/>
        <v>0</v>
      </c>
    </row>
    <row r="654" spans="2:59">
      <c r="B654" s="10" t="s">
        <v>33</v>
      </c>
      <c r="C654" s="10">
        <v>643</v>
      </c>
      <c r="D654" s="10">
        <v>54</v>
      </c>
      <c r="E654" s="19">
        <v>54.3</v>
      </c>
      <c r="F654" s="67">
        <f t="shared" si="392"/>
        <v>15.083333333333334</v>
      </c>
      <c r="G654" s="20">
        <f t="shared" si="424"/>
        <v>0.29166666666666685</v>
      </c>
      <c r="H654" s="20">
        <f t="shared" si="393"/>
        <v>27.5</v>
      </c>
      <c r="I654" s="86">
        <f>'Ducati Panigale 1199 data'!$C$8*G654</f>
        <v>81.083333333333385</v>
      </c>
      <c r="J654" s="86">
        <f>'Ducati Panigale 1199 data'!$C$8*'Ducati Panigale 1199 data'!$C$15*'Ducati Panigale 1199 data'!$C$10</f>
        <v>54.543600000000005</v>
      </c>
      <c r="K654" s="86">
        <f>(0.5*'Ducati Panigale 1199 data'!$C$12)*'Ducati Panigale 1199 data'!$C$14*'Ducati Panigale 1199 data'!$C$11*F654^2</f>
        <v>32.189388802083336</v>
      </c>
      <c r="L654" s="86">
        <f t="shared" si="394"/>
        <v>167.81632213541673</v>
      </c>
      <c r="M654" s="86">
        <f t="shared" si="390"/>
        <v>2531.2295255425356</v>
      </c>
      <c r="N654" s="20">
        <f t="shared" si="395"/>
        <v>2.5312295255425354</v>
      </c>
      <c r="O654" s="105">
        <f t="shared" si="396"/>
        <v>0</v>
      </c>
      <c r="P654" s="105">
        <f t="shared" si="397"/>
        <v>0</v>
      </c>
      <c r="Q654" s="105">
        <f t="shared" si="425"/>
        <v>92.513732073471317</v>
      </c>
      <c r="R654" s="27">
        <f t="shared" si="398"/>
        <v>2.5698258909297587E-2</v>
      </c>
      <c r="S654" s="98">
        <f t="shared" si="399"/>
        <v>2.5312295255425354</v>
      </c>
      <c r="T654" s="17">
        <f t="shared" si="426"/>
        <v>372.20871183483956</v>
      </c>
      <c r="U654" s="17">
        <f t="shared" si="400"/>
        <v>0.103391308843011</v>
      </c>
      <c r="V654" s="17">
        <f t="shared" si="401"/>
        <v>87.888045469797746</v>
      </c>
      <c r="W654" s="17">
        <f t="shared" si="402"/>
        <v>84.372523651005835</v>
      </c>
      <c r="X654" s="17">
        <f t="shared" si="402"/>
        <v>80.997622704965593</v>
      </c>
      <c r="Y654" s="17">
        <f t="shared" si="403"/>
        <v>80.187646477915933</v>
      </c>
      <c r="Z654" s="17">
        <f>Y654/3600</f>
        <v>2.2274346243865536E-2</v>
      </c>
      <c r="AA654" s="17">
        <f>0.96*Y654</f>
        <v>76.980140618799297</v>
      </c>
      <c r="AB654" s="17">
        <f t="shared" si="404"/>
        <v>73.900934994047319</v>
      </c>
      <c r="AC654" s="17">
        <f t="shared" si="405"/>
        <v>70.205888244344948</v>
      </c>
      <c r="AD654" s="17">
        <f t="shared" si="406"/>
        <v>70.205888244344948</v>
      </c>
      <c r="AE654" s="17">
        <f t="shared" si="427"/>
        <v>1.9501635623429152E-2</v>
      </c>
      <c r="AF654" s="17">
        <f>T654-AD654</f>
        <v>302.00282359049459</v>
      </c>
      <c r="AG654" s="17">
        <f t="shared" si="407"/>
        <v>8.3889673219581823E-2</v>
      </c>
      <c r="AH654" s="28">
        <f>0.5*'Ducati Panigale 1199 data'!$C$8*'WLTP class 3 v5'!F654^2</f>
        <v>31623.465277777781</v>
      </c>
      <c r="AI654" s="17">
        <f t="shared" si="408"/>
        <v>31.623465277777782</v>
      </c>
      <c r="AJ654" s="17" t="str">
        <f>IF(N654&lt;0, AI654, "0")</f>
        <v>0</v>
      </c>
      <c r="AK654" s="98">
        <f>AK653+AJ654</f>
        <v>1008.000114197531</v>
      </c>
      <c r="AL654" s="105">
        <f t="shared" si="409"/>
        <v>0.28000003172153642</v>
      </c>
      <c r="AM654" s="98">
        <f>IF(N654 &gt; 0, AI654, )</f>
        <v>31.623465277777782</v>
      </c>
      <c r="AN654" s="98">
        <f t="shared" si="428"/>
        <v>3702.17640895062</v>
      </c>
      <c r="AO654" s="98">
        <f t="shared" si="410"/>
        <v>1.0283823358196167</v>
      </c>
      <c r="AP654" s="27">
        <f t="shared" si="411"/>
        <v>0</v>
      </c>
      <c r="AQ654" s="27">
        <f t="shared" si="412"/>
        <v>0</v>
      </c>
      <c r="AR654" s="34">
        <f t="shared" si="413"/>
        <v>0</v>
      </c>
      <c r="AS654" s="27">
        <f t="shared" si="414"/>
        <v>0</v>
      </c>
      <c r="AT654" s="34">
        <f t="shared" si="391"/>
        <v>0</v>
      </c>
      <c r="AU654" s="27">
        <f t="shared" si="391"/>
        <v>0</v>
      </c>
      <c r="AV654" s="27">
        <f t="shared" si="415"/>
        <v>0</v>
      </c>
      <c r="AW654" s="27">
        <f t="shared" si="416"/>
        <v>0</v>
      </c>
      <c r="AX654" s="27">
        <f t="shared" si="417"/>
        <v>0</v>
      </c>
      <c r="AY654" s="34">
        <f>AN654-AW654</f>
        <v>3702.17640895062</v>
      </c>
      <c r="AZ654" s="110">
        <f t="shared" si="418"/>
        <v>1.0283823358196167</v>
      </c>
      <c r="BB654" s="84">
        <v>0</v>
      </c>
      <c r="BC654" s="85">
        <f t="shared" si="419"/>
        <v>0</v>
      </c>
      <c r="BD654" s="85">
        <f t="shared" si="420"/>
        <v>0</v>
      </c>
      <c r="BE654" s="85">
        <f t="shared" si="421"/>
        <v>0</v>
      </c>
      <c r="BF654" s="85">
        <f t="shared" si="422"/>
        <v>0</v>
      </c>
      <c r="BG654" s="85">
        <f t="shared" si="423"/>
        <v>0</v>
      </c>
    </row>
    <row r="655" spans="2:59">
      <c r="B655" s="10" t="s">
        <v>33</v>
      </c>
      <c r="C655" s="10">
        <v>644</v>
      </c>
      <c r="D655" s="10">
        <v>55</v>
      </c>
      <c r="E655" s="19">
        <v>55.2</v>
      </c>
      <c r="F655" s="67">
        <f t="shared" si="392"/>
        <v>15.333333333333334</v>
      </c>
      <c r="G655" s="20">
        <f t="shared" si="424"/>
        <v>0.16666666666666705</v>
      </c>
      <c r="H655" s="20">
        <f t="shared" si="393"/>
        <v>28</v>
      </c>
      <c r="I655" s="86">
        <f>'Ducati Panigale 1199 data'!$C$8*G655</f>
        <v>46.333333333333442</v>
      </c>
      <c r="J655" s="86">
        <f>'Ducati Panigale 1199 data'!$C$8*'Ducati Panigale 1199 data'!$C$15*'Ducati Panigale 1199 data'!$C$10</f>
        <v>54.543600000000005</v>
      </c>
      <c r="K655" s="86">
        <f>(0.5*'Ducati Panigale 1199 data'!$C$12)*'Ducati Panigale 1199 data'!$C$14*'Ducati Panigale 1199 data'!$C$11*F655^2</f>
        <v>33.265283333333343</v>
      </c>
      <c r="L655" s="86">
        <f t="shared" si="394"/>
        <v>134.1422166666668</v>
      </c>
      <c r="M655" s="86">
        <f t="shared" si="390"/>
        <v>2056.8473222222242</v>
      </c>
      <c r="N655" s="20">
        <f t="shared" si="395"/>
        <v>2.0568473222222243</v>
      </c>
      <c r="O655" s="105">
        <f t="shared" si="396"/>
        <v>0</v>
      </c>
      <c r="P655" s="105">
        <f t="shared" si="397"/>
        <v>0</v>
      </c>
      <c r="Q655" s="105">
        <f t="shared" si="425"/>
        <v>92.513732073471317</v>
      </c>
      <c r="R655" s="27">
        <f t="shared" si="398"/>
        <v>2.5698258909297587E-2</v>
      </c>
      <c r="S655" s="98">
        <f t="shared" si="399"/>
        <v>2.0568473222222243</v>
      </c>
      <c r="T655" s="17">
        <f t="shared" si="426"/>
        <v>374.26555915706177</v>
      </c>
      <c r="U655" s="17">
        <f t="shared" si="400"/>
        <v>0.10396265532140604</v>
      </c>
      <c r="V655" s="17">
        <f t="shared" si="401"/>
        <v>87.888045469797746</v>
      </c>
      <c r="W655" s="17">
        <f t="shared" si="402"/>
        <v>84.372523651005835</v>
      </c>
      <c r="X655" s="17">
        <f t="shared" si="402"/>
        <v>80.997622704965593</v>
      </c>
      <c r="Y655" s="17">
        <f t="shared" si="403"/>
        <v>80.187646477915933</v>
      </c>
      <c r="Z655" s="17">
        <f>Y655/3600</f>
        <v>2.2274346243865536E-2</v>
      </c>
      <c r="AA655" s="17">
        <f>0.96*Y655</f>
        <v>76.980140618799297</v>
      </c>
      <c r="AB655" s="17">
        <f t="shared" si="404"/>
        <v>73.900934994047319</v>
      </c>
      <c r="AC655" s="17">
        <f t="shared" si="405"/>
        <v>70.205888244344948</v>
      </c>
      <c r="AD655" s="17">
        <f t="shared" si="406"/>
        <v>70.205888244344948</v>
      </c>
      <c r="AE655" s="17">
        <f t="shared" si="427"/>
        <v>1.9501635623429152E-2</v>
      </c>
      <c r="AF655" s="17">
        <f>T655-AD655</f>
        <v>304.0596709127168</v>
      </c>
      <c r="AG655" s="17">
        <f t="shared" si="407"/>
        <v>8.4461019697976883E-2</v>
      </c>
      <c r="AH655" s="28">
        <f>0.5*'Ducati Panigale 1199 data'!$C$8*'WLTP class 3 v5'!F655^2</f>
        <v>32680.444444444449</v>
      </c>
      <c r="AI655" s="17">
        <f t="shared" si="408"/>
        <v>32.680444444444447</v>
      </c>
      <c r="AJ655" s="17" t="str">
        <f>IF(N655&lt;0, AI655, "0")</f>
        <v>0</v>
      </c>
      <c r="AK655" s="98">
        <f>AK654+AJ655</f>
        <v>1008.000114197531</v>
      </c>
      <c r="AL655" s="105">
        <f t="shared" si="409"/>
        <v>0.28000003172153642</v>
      </c>
      <c r="AM655" s="98">
        <f>IF(N655 &gt; 0, AI655, )</f>
        <v>32.680444444444447</v>
      </c>
      <c r="AN655" s="98">
        <f t="shared" si="428"/>
        <v>3734.8568533950647</v>
      </c>
      <c r="AO655" s="98">
        <f t="shared" si="410"/>
        <v>1.0374602370541846</v>
      </c>
      <c r="AP655" s="27">
        <f t="shared" si="411"/>
        <v>0</v>
      </c>
      <c r="AQ655" s="27">
        <f t="shared" si="412"/>
        <v>0</v>
      </c>
      <c r="AR655" s="34">
        <f t="shared" si="413"/>
        <v>0</v>
      </c>
      <c r="AS655" s="27">
        <f t="shared" si="414"/>
        <v>0</v>
      </c>
      <c r="AT655" s="34">
        <f t="shared" si="391"/>
        <v>0</v>
      </c>
      <c r="AU655" s="27">
        <f t="shared" si="391"/>
        <v>0</v>
      </c>
      <c r="AV655" s="27">
        <f t="shared" si="415"/>
        <v>0</v>
      </c>
      <c r="AW655" s="27">
        <f t="shared" si="416"/>
        <v>0</v>
      </c>
      <c r="AX655" s="27">
        <f t="shared" si="417"/>
        <v>0</v>
      </c>
      <c r="AY655" s="34">
        <f>AN655-AW655</f>
        <v>3734.8568533950647</v>
      </c>
      <c r="AZ655" s="110">
        <f t="shared" si="418"/>
        <v>1.0374602370541846</v>
      </c>
      <c r="BB655" s="84">
        <v>0</v>
      </c>
      <c r="BC655" s="85">
        <f t="shared" si="419"/>
        <v>0</v>
      </c>
      <c r="BD655" s="85">
        <f t="shared" si="420"/>
        <v>0</v>
      </c>
      <c r="BE655" s="85">
        <f t="shared" si="421"/>
        <v>0</v>
      </c>
      <c r="BF655" s="85">
        <f t="shared" si="422"/>
        <v>0</v>
      </c>
      <c r="BG655" s="85">
        <f t="shared" si="423"/>
        <v>0</v>
      </c>
    </row>
    <row r="656" spans="2:59">
      <c r="B656" s="10" t="s">
        <v>33</v>
      </c>
      <c r="C656" s="10">
        <v>645</v>
      </c>
      <c r="D656" s="10">
        <v>56</v>
      </c>
      <c r="E656" s="19">
        <v>55.5</v>
      </c>
      <c r="F656" s="67">
        <f t="shared" si="392"/>
        <v>15.416666666666666</v>
      </c>
      <c r="G656" s="20">
        <f t="shared" si="424"/>
        <v>9.7222222222221627E-2</v>
      </c>
      <c r="H656" s="20">
        <f t="shared" si="393"/>
        <v>28.5</v>
      </c>
      <c r="I656" s="86">
        <f>'Ducati Panigale 1199 data'!$C$8*G656</f>
        <v>27.027777777777612</v>
      </c>
      <c r="J656" s="86">
        <f>'Ducati Panigale 1199 data'!$C$8*'Ducati Panigale 1199 data'!$C$15*'Ducati Panigale 1199 data'!$C$10</f>
        <v>54.543600000000005</v>
      </c>
      <c r="K656" s="86">
        <f>(0.5*'Ducati Panigale 1199 data'!$C$12)*'Ducati Panigale 1199 data'!$C$14*'Ducati Panigale 1199 data'!$C$11*F656^2</f>
        <v>33.62784505208333</v>
      </c>
      <c r="L656" s="86">
        <f t="shared" si="394"/>
        <v>115.19922282986094</v>
      </c>
      <c r="M656" s="86">
        <f t="shared" si="390"/>
        <v>1775.9880186270227</v>
      </c>
      <c r="N656" s="20">
        <f t="shared" si="395"/>
        <v>1.7759880186270227</v>
      </c>
      <c r="O656" s="105">
        <f t="shared" si="396"/>
        <v>0</v>
      </c>
      <c r="P656" s="105">
        <f t="shared" si="397"/>
        <v>0</v>
      </c>
      <c r="Q656" s="105">
        <f t="shared" si="425"/>
        <v>92.513732073471317</v>
      </c>
      <c r="R656" s="27">
        <f t="shared" si="398"/>
        <v>2.5698258909297587E-2</v>
      </c>
      <c r="S656" s="98">
        <f t="shared" si="399"/>
        <v>1.7759880186270227</v>
      </c>
      <c r="T656" s="17">
        <f t="shared" si="426"/>
        <v>376.04154717568878</v>
      </c>
      <c r="U656" s="17">
        <f t="shared" si="400"/>
        <v>0.10445598532658022</v>
      </c>
      <c r="V656" s="17">
        <f t="shared" si="401"/>
        <v>87.888045469797746</v>
      </c>
      <c r="W656" s="17">
        <f t="shared" si="402"/>
        <v>84.372523651005835</v>
      </c>
      <c r="X656" s="17">
        <f t="shared" si="402"/>
        <v>80.997622704965593</v>
      </c>
      <c r="Y656" s="17">
        <f t="shared" si="403"/>
        <v>80.187646477915933</v>
      </c>
      <c r="Z656" s="17">
        <f>Y656/3600</f>
        <v>2.2274346243865536E-2</v>
      </c>
      <c r="AA656" s="17">
        <f>0.96*Y656</f>
        <v>76.980140618799297</v>
      </c>
      <c r="AB656" s="17">
        <f t="shared" si="404"/>
        <v>73.900934994047319</v>
      </c>
      <c r="AC656" s="17">
        <f t="shared" si="405"/>
        <v>70.205888244344948</v>
      </c>
      <c r="AD656" s="17">
        <f t="shared" si="406"/>
        <v>70.205888244344948</v>
      </c>
      <c r="AE656" s="17">
        <f t="shared" si="427"/>
        <v>1.9501635623429152E-2</v>
      </c>
      <c r="AF656" s="17">
        <f>T656-AD656</f>
        <v>305.8356589313438</v>
      </c>
      <c r="AG656" s="17">
        <f t="shared" si="407"/>
        <v>8.495434970315105E-2</v>
      </c>
      <c r="AH656" s="28">
        <f>0.5*'Ducati Panigale 1199 data'!$C$8*'WLTP class 3 v5'!F656^2</f>
        <v>33036.631944444438</v>
      </c>
      <c r="AI656" s="17">
        <f t="shared" si="408"/>
        <v>33.036631944444437</v>
      </c>
      <c r="AJ656" s="17" t="str">
        <f>IF(N656&lt;0, AI656, "0")</f>
        <v>0</v>
      </c>
      <c r="AK656" s="98">
        <f>AK655+AJ656</f>
        <v>1008.000114197531</v>
      </c>
      <c r="AL656" s="105">
        <f t="shared" si="409"/>
        <v>0.28000003172153642</v>
      </c>
      <c r="AM656" s="98">
        <f>IF(N656 &gt; 0, AI656, )</f>
        <v>33.036631944444437</v>
      </c>
      <c r="AN656" s="98">
        <f t="shared" si="428"/>
        <v>3767.893485339509</v>
      </c>
      <c r="AO656" s="98">
        <f t="shared" si="410"/>
        <v>1.0466370792609747</v>
      </c>
      <c r="AP656" s="27">
        <f t="shared" si="411"/>
        <v>0</v>
      </c>
      <c r="AQ656" s="27">
        <f t="shared" si="412"/>
        <v>0</v>
      </c>
      <c r="AR656" s="34">
        <f t="shared" si="413"/>
        <v>0</v>
      </c>
      <c r="AS656" s="27">
        <f t="shared" si="414"/>
        <v>0</v>
      </c>
      <c r="AT656" s="34">
        <f t="shared" si="391"/>
        <v>0</v>
      </c>
      <c r="AU656" s="27">
        <f t="shared" si="391"/>
        <v>0</v>
      </c>
      <c r="AV656" s="27">
        <f t="shared" si="415"/>
        <v>0</v>
      </c>
      <c r="AW656" s="27">
        <f t="shared" si="416"/>
        <v>0</v>
      </c>
      <c r="AX656" s="27">
        <f t="shared" si="417"/>
        <v>0</v>
      </c>
      <c r="AY656" s="34">
        <f>AN656-AW656</f>
        <v>3767.893485339509</v>
      </c>
      <c r="AZ656" s="110">
        <f t="shared" si="418"/>
        <v>1.0466370792609747</v>
      </c>
      <c r="BB656" s="84">
        <v>0</v>
      </c>
      <c r="BC656" s="85">
        <f t="shared" si="419"/>
        <v>0</v>
      </c>
      <c r="BD656" s="85">
        <f t="shared" si="420"/>
        <v>0</v>
      </c>
      <c r="BE656" s="85">
        <f t="shared" si="421"/>
        <v>0</v>
      </c>
      <c r="BF656" s="85">
        <f t="shared" si="422"/>
        <v>0</v>
      </c>
      <c r="BG656" s="85">
        <f t="shared" si="423"/>
        <v>0</v>
      </c>
    </row>
    <row r="657" spans="2:59">
      <c r="B657" s="10" t="s">
        <v>33</v>
      </c>
      <c r="C657" s="10">
        <v>646</v>
      </c>
      <c r="D657" s="10">
        <v>57</v>
      </c>
      <c r="E657" s="19">
        <v>55.9</v>
      </c>
      <c r="F657" s="67">
        <f t="shared" si="392"/>
        <v>15.527777777777779</v>
      </c>
      <c r="G657" s="20">
        <f t="shared" si="424"/>
        <v>0.11111111111111072</v>
      </c>
      <c r="H657" s="20">
        <f t="shared" si="393"/>
        <v>29</v>
      </c>
      <c r="I657" s="86">
        <f>'Ducati Panigale 1199 data'!$C$8*G657</f>
        <v>30.888888888888779</v>
      </c>
      <c r="J657" s="86">
        <f>'Ducati Panigale 1199 data'!$C$8*'Ducati Panigale 1199 data'!$C$15*'Ducati Panigale 1199 data'!$C$10</f>
        <v>54.543600000000005</v>
      </c>
      <c r="K657" s="86">
        <f>(0.5*'Ducati Panigale 1199 data'!$C$12)*'Ducati Panigale 1199 data'!$C$14*'Ducati Panigale 1199 data'!$C$11*F657^2</f>
        <v>34.114317505787042</v>
      </c>
      <c r="L657" s="86">
        <f t="shared" si="394"/>
        <v>119.54680639467583</v>
      </c>
      <c r="M657" s="86">
        <f t="shared" si="390"/>
        <v>1856.2962437395497</v>
      </c>
      <c r="N657" s="20">
        <f t="shared" si="395"/>
        <v>1.8562962437395496</v>
      </c>
      <c r="O657" s="105">
        <f t="shared" si="396"/>
        <v>0</v>
      </c>
      <c r="P657" s="105">
        <f t="shared" si="397"/>
        <v>0</v>
      </c>
      <c r="Q657" s="105">
        <f t="shared" si="425"/>
        <v>92.513732073471317</v>
      </c>
      <c r="R657" s="27">
        <f t="shared" si="398"/>
        <v>2.5698258909297587E-2</v>
      </c>
      <c r="S657" s="98">
        <f t="shared" si="399"/>
        <v>1.8562962437395496</v>
      </c>
      <c r="T657" s="17">
        <f t="shared" si="426"/>
        <v>377.89784341942834</v>
      </c>
      <c r="U657" s="17">
        <f t="shared" si="400"/>
        <v>0.10497162317206343</v>
      </c>
      <c r="V657" s="17">
        <f t="shared" si="401"/>
        <v>87.888045469797746</v>
      </c>
      <c r="W657" s="17">
        <f t="shared" si="402"/>
        <v>84.372523651005835</v>
      </c>
      <c r="X657" s="17">
        <f t="shared" si="402"/>
        <v>80.997622704965593</v>
      </c>
      <c r="Y657" s="17">
        <f t="shared" si="403"/>
        <v>80.187646477915933</v>
      </c>
      <c r="Z657" s="17">
        <f>Y657/3600</f>
        <v>2.2274346243865536E-2</v>
      </c>
      <c r="AA657" s="17">
        <f>0.96*Y657</f>
        <v>76.980140618799297</v>
      </c>
      <c r="AB657" s="17">
        <f t="shared" si="404"/>
        <v>73.900934994047319</v>
      </c>
      <c r="AC657" s="17">
        <f t="shared" si="405"/>
        <v>70.205888244344948</v>
      </c>
      <c r="AD657" s="17">
        <f t="shared" si="406"/>
        <v>70.205888244344948</v>
      </c>
      <c r="AE657" s="17">
        <f t="shared" si="427"/>
        <v>1.9501635623429152E-2</v>
      </c>
      <c r="AF657" s="17">
        <f>T657-AD657</f>
        <v>307.69195517508342</v>
      </c>
      <c r="AG657" s="17">
        <f t="shared" si="407"/>
        <v>8.5469987548634288E-2</v>
      </c>
      <c r="AH657" s="28">
        <f>0.5*'Ducati Panigale 1199 data'!$C$8*'WLTP class 3 v5'!F657^2</f>
        <v>33514.551697530864</v>
      </c>
      <c r="AI657" s="17">
        <f t="shared" si="408"/>
        <v>33.514551697530862</v>
      </c>
      <c r="AJ657" s="17" t="str">
        <f>IF(N657&lt;0, AI657, "0")</f>
        <v>0</v>
      </c>
      <c r="AK657" s="98">
        <f>AK656+AJ657</f>
        <v>1008.000114197531</v>
      </c>
      <c r="AL657" s="105">
        <f t="shared" si="409"/>
        <v>0.28000003172153642</v>
      </c>
      <c r="AM657" s="98">
        <f>IF(N657 &gt; 0, AI657, )</f>
        <v>33.514551697530862</v>
      </c>
      <c r="AN657" s="98">
        <f t="shared" si="428"/>
        <v>3801.4080370370398</v>
      </c>
      <c r="AO657" s="98">
        <f t="shared" si="410"/>
        <v>1.0559466769547332</v>
      </c>
      <c r="AP657" s="27">
        <f t="shared" si="411"/>
        <v>0</v>
      </c>
      <c r="AQ657" s="27">
        <f t="shared" si="412"/>
        <v>0</v>
      </c>
      <c r="AR657" s="34">
        <f t="shared" si="413"/>
        <v>0</v>
      </c>
      <c r="AS657" s="27">
        <f t="shared" si="414"/>
        <v>0</v>
      </c>
      <c r="AT657" s="34">
        <f t="shared" si="391"/>
        <v>0</v>
      </c>
      <c r="AU657" s="27">
        <f t="shared" si="391"/>
        <v>0</v>
      </c>
      <c r="AV657" s="27">
        <f t="shared" si="415"/>
        <v>0</v>
      </c>
      <c r="AW657" s="27">
        <f t="shared" si="416"/>
        <v>0</v>
      </c>
      <c r="AX657" s="27">
        <f t="shared" si="417"/>
        <v>0</v>
      </c>
      <c r="AY657" s="34">
        <f>AN657-AW657</f>
        <v>3801.4080370370398</v>
      </c>
      <c r="AZ657" s="110">
        <f t="shared" si="418"/>
        <v>1.0559466769547332</v>
      </c>
      <c r="BB657" s="84">
        <v>0</v>
      </c>
      <c r="BC657" s="85">
        <f t="shared" si="419"/>
        <v>0</v>
      </c>
      <c r="BD657" s="85">
        <f t="shared" si="420"/>
        <v>0</v>
      </c>
      <c r="BE657" s="85">
        <f t="shared" si="421"/>
        <v>0</v>
      </c>
      <c r="BF657" s="85">
        <f t="shared" si="422"/>
        <v>0</v>
      </c>
      <c r="BG657" s="85">
        <f t="shared" si="423"/>
        <v>0</v>
      </c>
    </row>
    <row r="658" spans="2:59">
      <c r="B658" s="10" t="s">
        <v>33</v>
      </c>
      <c r="C658" s="10">
        <v>647</v>
      </c>
      <c r="D658" s="10">
        <v>58</v>
      </c>
      <c r="E658" s="19">
        <v>56.3</v>
      </c>
      <c r="F658" s="67">
        <f t="shared" si="392"/>
        <v>15.638888888888889</v>
      </c>
      <c r="G658" s="20">
        <f t="shared" si="424"/>
        <v>0.1111111111111117</v>
      </c>
      <c r="H658" s="20">
        <f t="shared" si="393"/>
        <v>29.5</v>
      </c>
      <c r="I658" s="86">
        <f>'Ducati Panigale 1199 data'!$C$8*G658</f>
        <v>30.888888888889053</v>
      </c>
      <c r="J658" s="86">
        <f>'Ducati Panigale 1199 data'!$C$8*'Ducati Panigale 1199 data'!$C$15*'Ducati Panigale 1199 data'!$C$10</f>
        <v>54.543600000000005</v>
      </c>
      <c r="K658" s="86">
        <f>(0.5*'Ducati Panigale 1199 data'!$C$12)*'Ducati Panigale 1199 data'!$C$14*'Ducati Panigale 1199 data'!$C$11*F658^2</f>
        <v>34.604283478009265</v>
      </c>
      <c r="L658" s="86">
        <f t="shared" si="394"/>
        <v>120.03677236689832</v>
      </c>
      <c r="M658" s="86">
        <f t="shared" si="390"/>
        <v>1877.241745626771</v>
      </c>
      <c r="N658" s="20">
        <f t="shared" si="395"/>
        <v>1.8772417456267709</v>
      </c>
      <c r="O658" s="105">
        <f t="shared" si="396"/>
        <v>0</v>
      </c>
      <c r="P658" s="105">
        <f t="shared" si="397"/>
        <v>0</v>
      </c>
      <c r="Q658" s="105">
        <f t="shared" si="425"/>
        <v>92.513732073471317</v>
      </c>
      <c r="R658" s="27">
        <f t="shared" si="398"/>
        <v>2.5698258909297587E-2</v>
      </c>
      <c r="S658" s="98">
        <f t="shared" si="399"/>
        <v>1.8772417456267709</v>
      </c>
      <c r="T658" s="17">
        <f t="shared" si="426"/>
        <v>379.77508516505509</v>
      </c>
      <c r="U658" s="17">
        <f t="shared" si="400"/>
        <v>0.1054930792125153</v>
      </c>
      <c r="V658" s="17">
        <f t="shared" si="401"/>
        <v>87.888045469797746</v>
      </c>
      <c r="W658" s="17">
        <f t="shared" si="402"/>
        <v>84.372523651005835</v>
      </c>
      <c r="X658" s="17">
        <f t="shared" si="402"/>
        <v>80.997622704965593</v>
      </c>
      <c r="Y658" s="17">
        <f t="shared" si="403"/>
        <v>80.187646477915933</v>
      </c>
      <c r="Z658" s="17">
        <f>Y658/3600</f>
        <v>2.2274346243865536E-2</v>
      </c>
      <c r="AA658" s="17">
        <f>0.96*Y658</f>
        <v>76.980140618799297</v>
      </c>
      <c r="AB658" s="17">
        <f t="shared" si="404"/>
        <v>73.900934994047319</v>
      </c>
      <c r="AC658" s="17">
        <f t="shared" si="405"/>
        <v>70.205888244344948</v>
      </c>
      <c r="AD658" s="17">
        <f t="shared" si="406"/>
        <v>70.205888244344948</v>
      </c>
      <c r="AE658" s="17">
        <f t="shared" si="427"/>
        <v>1.9501635623429152E-2</v>
      </c>
      <c r="AF658" s="17">
        <f>T658-AD658</f>
        <v>309.56919692071017</v>
      </c>
      <c r="AG658" s="17">
        <f t="shared" si="407"/>
        <v>8.5991443589086156E-2</v>
      </c>
      <c r="AH658" s="28">
        <f>0.5*'Ducati Panigale 1199 data'!$C$8*'WLTP class 3 v5'!F658^2</f>
        <v>33995.903549382718</v>
      </c>
      <c r="AI658" s="17">
        <f t="shared" si="408"/>
        <v>33.995903549382717</v>
      </c>
      <c r="AJ658" s="17" t="str">
        <f>IF(N658&lt;0, AI658, "0")</f>
        <v>0</v>
      </c>
      <c r="AK658" s="98">
        <f>AK657+AJ658</f>
        <v>1008.000114197531</v>
      </c>
      <c r="AL658" s="105">
        <f t="shared" si="409"/>
        <v>0.28000003172153642</v>
      </c>
      <c r="AM658" s="98">
        <f>IF(N658 &gt; 0, AI658, )</f>
        <v>33.995903549382717</v>
      </c>
      <c r="AN658" s="98">
        <f t="shared" si="428"/>
        <v>3835.4039405864223</v>
      </c>
      <c r="AO658" s="98">
        <f t="shared" si="410"/>
        <v>1.0653899834962284</v>
      </c>
      <c r="AP658" s="27">
        <f t="shared" si="411"/>
        <v>0</v>
      </c>
      <c r="AQ658" s="27">
        <f t="shared" si="412"/>
        <v>0</v>
      </c>
      <c r="AR658" s="34">
        <f t="shared" si="413"/>
        <v>0</v>
      </c>
      <c r="AS658" s="27">
        <f t="shared" si="414"/>
        <v>0</v>
      </c>
      <c r="AT658" s="34">
        <f t="shared" si="391"/>
        <v>0</v>
      </c>
      <c r="AU658" s="27">
        <f t="shared" si="391"/>
        <v>0</v>
      </c>
      <c r="AV658" s="27">
        <f t="shared" si="415"/>
        <v>0</v>
      </c>
      <c r="AW658" s="27">
        <f t="shared" si="416"/>
        <v>0</v>
      </c>
      <c r="AX658" s="27">
        <f t="shared" si="417"/>
        <v>0</v>
      </c>
      <c r="AY658" s="34">
        <f>AN658-AW658</f>
        <v>3835.4039405864223</v>
      </c>
      <c r="AZ658" s="110">
        <f t="shared" si="418"/>
        <v>1.0653899834962284</v>
      </c>
      <c r="BB658" s="84">
        <v>0</v>
      </c>
      <c r="BC658" s="85">
        <f t="shared" si="419"/>
        <v>0</v>
      </c>
      <c r="BD658" s="85">
        <f t="shared" si="420"/>
        <v>0</v>
      </c>
      <c r="BE658" s="85">
        <f t="shared" si="421"/>
        <v>0</v>
      </c>
      <c r="BF658" s="85">
        <f t="shared" si="422"/>
        <v>0</v>
      </c>
      <c r="BG658" s="85">
        <f t="shared" si="423"/>
        <v>0</v>
      </c>
    </row>
    <row r="659" spans="2:59">
      <c r="B659" s="10" t="s">
        <v>33</v>
      </c>
      <c r="C659" s="10">
        <v>648</v>
      </c>
      <c r="D659" s="10">
        <v>59</v>
      </c>
      <c r="E659" s="19">
        <v>56.7</v>
      </c>
      <c r="F659" s="67">
        <f t="shared" si="392"/>
        <v>15.75</v>
      </c>
      <c r="G659" s="20">
        <f t="shared" si="424"/>
        <v>8.3333333333333523E-2</v>
      </c>
      <c r="H659" s="20">
        <f t="shared" si="393"/>
        <v>30</v>
      </c>
      <c r="I659" s="86">
        <f>'Ducati Panigale 1199 data'!$C$8*G659</f>
        <v>23.166666666666721</v>
      </c>
      <c r="J659" s="86">
        <f>'Ducati Panigale 1199 data'!$C$8*'Ducati Panigale 1199 data'!$C$15*'Ducati Panigale 1199 data'!$C$10</f>
        <v>54.543600000000005</v>
      </c>
      <c r="K659" s="86">
        <f>(0.5*'Ducati Panigale 1199 data'!$C$12)*'Ducati Panigale 1199 data'!$C$14*'Ducati Panigale 1199 data'!$C$11*F659^2</f>
        <v>35.097742968750005</v>
      </c>
      <c r="L659" s="86">
        <f t="shared" si="394"/>
        <v>112.80800963541674</v>
      </c>
      <c r="M659" s="86">
        <f t="shared" si="390"/>
        <v>1776.7261517578136</v>
      </c>
      <c r="N659" s="20">
        <f t="shared" si="395"/>
        <v>1.7767261517578137</v>
      </c>
      <c r="O659" s="105">
        <f t="shared" si="396"/>
        <v>0</v>
      </c>
      <c r="P659" s="105">
        <f t="shared" si="397"/>
        <v>0</v>
      </c>
      <c r="Q659" s="105">
        <f t="shared" si="425"/>
        <v>92.513732073471317</v>
      </c>
      <c r="R659" s="27">
        <f t="shared" si="398"/>
        <v>2.5698258909297587E-2</v>
      </c>
      <c r="S659" s="98">
        <f t="shared" si="399"/>
        <v>1.7767261517578137</v>
      </c>
      <c r="T659" s="17">
        <f t="shared" si="426"/>
        <v>381.55181131681292</v>
      </c>
      <c r="U659" s="17">
        <f t="shared" si="400"/>
        <v>0.10598661425467025</v>
      </c>
      <c r="V659" s="17">
        <f t="shared" si="401"/>
        <v>87.888045469797746</v>
      </c>
      <c r="W659" s="17">
        <f t="shared" si="402"/>
        <v>84.372523651005835</v>
      </c>
      <c r="X659" s="17">
        <f t="shared" si="402"/>
        <v>80.997622704965593</v>
      </c>
      <c r="Y659" s="17">
        <f t="shared" si="403"/>
        <v>80.187646477915933</v>
      </c>
      <c r="Z659" s="17">
        <f>Y659/3600</f>
        <v>2.2274346243865536E-2</v>
      </c>
      <c r="AA659" s="17">
        <f>0.96*Y659</f>
        <v>76.980140618799297</v>
      </c>
      <c r="AB659" s="17">
        <f t="shared" si="404"/>
        <v>73.900934994047319</v>
      </c>
      <c r="AC659" s="17">
        <f t="shared" si="405"/>
        <v>70.205888244344948</v>
      </c>
      <c r="AD659" s="17">
        <f t="shared" si="406"/>
        <v>70.205888244344948</v>
      </c>
      <c r="AE659" s="17">
        <f t="shared" si="427"/>
        <v>1.9501635623429152E-2</v>
      </c>
      <c r="AF659" s="17">
        <f>T659-AD659</f>
        <v>311.34592307246794</v>
      </c>
      <c r="AG659" s="17">
        <f t="shared" si="407"/>
        <v>8.6484978631241091E-2</v>
      </c>
      <c r="AH659" s="28">
        <f>0.5*'Ducati Panigale 1199 data'!$C$8*'WLTP class 3 v5'!F659^2</f>
        <v>34480.6875</v>
      </c>
      <c r="AI659" s="17">
        <f t="shared" si="408"/>
        <v>34.480687500000002</v>
      </c>
      <c r="AJ659" s="17" t="str">
        <f>IF(N659&lt;0, AI659, "0")</f>
        <v>0</v>
      </c>
      <c r="AK659" s="98">
        <f>AK658+AJ659</f>
        <v>1008.000114197531</v>
      </c>
      <c r="AL659" s="105">
        <f t="shared" si="409"/>
        <v>0.28000003172153642</v>
      </c>
      <c r="AM659" s="98">
        <f>IF(N659 &gt; 0, AI659, )</f>
        <v>34.480687500000002</v>
      </c>
      <c r="AN659" s="98">
        <f t="shared" si="428"/>
        <v>3869.8846280864223</v>
      </c>
      <c r="AO659" s="98">
        <f t="shared" si="410"/>
        <v>1.0749679522462283</v>
      </c>
      <c r="AP659" s="27">
        <f t="shared" si="411"/>
        <v>0</v>
      </c>
      <c r="AQ659" s="27">
        <f t="shared" si="412"/>
        <v>0</v>
      </c>
      <c r="AR659" s="34">
        <f t="shared" si="413"/>
        <v>0</v>
      </c>
      <c r="AS659" s="27">
        <f t="shared" si="414"/>
        <v>0</v>
      </c>
      <c r="AT659" s="34">
        <f t="shared" si="391"/>
        <v>0</v>
      </c>
      <c r="AU659" s="27">
        <f t="shared" si="391"/>
        <v>0</v>
      </c>
      <c r="AV659" s="27">
        <f t="shared" si="415"/>
        <v>0</v>
      </c>
      <c r="AW659" s="27">
        <f t="shared" si="416"/>
        <v>0</v>
      </c>
      <c r="AX659" s="27">
        <f t="shared" si="417"/>
        <v>0</v>
      </c>
      <c r="AY659" s="34">
        <f>AN659-AW659</f>
        <v>3869.8846280864223</v>
      </c>
      <c r="AZ659" s="110">
        <f t="shared" si="418"/>
        <v>1.0749679522462283</v>
      </c>
      <c r="BB659" s="84">
        <v>0</v>
      </c>
      <c r="BC659" s="85">
        <f t="shared" si="419"/>
        <v>0</v>
      </c>
      <c r="BD659" s="85">
        <f t="shared" si="420"/>
        <v>0</v>
      </c>
      <c r="BE659" s="85">
        <f t="shared" si="421"/>
        <v>0</v>
      </c>
      <c r="BF659" s="85">
        <f t="shared" si="422"/>
        <v>0</v>
      </c>
      <c r="BG659" s="85">
        <f t="shared" si="423"/>
        <v>0</v>
      </c>
    </row>
    <row r="660" spans="2:59">
      <c r="B660" s="10" t="s">
        <v>33</v>
      </c>
      <c r="C660" s="10">
        <v>649</v>
      </c>
      <c r="D660" s="10">
        <v>60</v>
      </c>
      <c r="E660" s="19">
        <v>56.9</v>
      </c>
      <c r="F660" s="67">
        <f t="shared" si="392"/>
        <v>15.805555555555555</v>
      </c>
      <c r="G660" s="20">
        <f t="shared" si="424"/>
        <v>1.3888888888888099E-2</v>
      </c>
      <c r="H660" s="20">
        <f t="shared" si="393"/>
        <v>30.5</v>
      </c>
      <c r="I660" s="86">
        <f>'Ducati Panigale 1199 data'!$C$8*G660</f>
        <v>3.8611111111108913</v>
      </c>
      <c r="J660" s="86">
        <f>'Ducati Panigale 1199 data'!$C$8*'Ducati Panigale 1199 data'!$C$15*'Ducati Panigale 1199 data'!$C$10</f>
        <v>54.543600000000005</v>
      </c>
      <c r="K660" s="86">
        <f>(0.5*'Ducati Panigale 1199 data'!$C$12)*'Ducati Panigale 1199 data'!$C$14*'Ducati Panigale 1199 data'!$C$11*F660^2</f>
        <v>35.345782783564822</v>
      </c>
      <c r="L660" s="86">
        <f t="shared" si="394"/>
        <v>93.750493894675714</v>
      </c>
      <c r="M660" s="86">
        <f t="shared" si="390"/>
        <v>1481.7786396130689</v>
      </c>
      <c r="N660" s="20">
        <f t="shared" si="395"/>
        <v>1.481778639613069</v>
      </c>
      <c r="O660" s="105">
        <f t="shared" si="396"/>
        <v>0</v>
      </c>
      <c r="P660" s="105">
        <f t="shared" si="397"/>
        <v>0</v>
      </c>
      <c r="Q660" s="105">
        <f t="shared" si="425"/>
        <v>92.513732073471317</v>
      </c>
      <c r="R660" s="27">
        <f t="shared" si="398"/>
        <v>2.5698258909297587E-2</v>
      </c>
      <c r="S660" s="98">
        <f t="shared" si="399"/>
        <v>1.481778639613069</v>
      </c>
      <c r="T660" s="17">
        <f t="shared" si="426"/>
        <v>383.033589956426</v>
      </c>
      <c r="U660" s="17">
        <f t="shared" si="400"/>
        <v>0.10639821943234055</v>
      </c>
      <c r="V660" s="17">
        <f t="shared" si="401"/>
        <v>87.888045469797746</v>
      </c>
      <c r="W660" s="17">
        <f t="shared" si="402"/>
        <v>84.372523651005835</v>
      </c>
      <c r="X660" s="17">
        <f t="shared" si="402"/>
        <v>80.997622704965593</v>
      </c>
      <c r="Y660" s="17">
        <f t="shared" si="403"/>
        <v>80.187646477915933</v>
      </c>
      <c r="Z660" s="17">
        <f>Y660/3600</f>
        <v>2.2274346243865536E-2</v>
      </c>
      <c r="AA660" s="17">
        <f>0.96*Y660</f>
        <v>76.980140618799297</v>
      </c>
      <c r="AB660" s="17">
        <f t="shared" si="404"/>
        <v>73.900934994047319</v>
      </c>
      <c r="AC660" s="17">
        <f t="shared" si="405"/>
        <v>70.205888244344948</v>
      </c>
      <c r="AD660" s="17">
        <f t="shared" si="406"/>
        <v>70.205888244344948</v>
      </c>
      <c r="AE660" s="17">
        <f t="shared" si="427"/>
        <v>1.9501635623429152E-2</v>
      </c>
      <c r="AF660" s="17">
        <f>T660-AD660</f>
        <v>312.82770171208108</v>
      </c>
      <c r="AG660" s="17">
        <f t="shared" si="407"/>
        <v>8.689658380891141E-2</v>
      </c>
      <c r="AH660" s="28">
        <f>0.5*'Ducati Panigale 1199 data'!$C$8*'WLTP class 3 v5'!F660^2</f>
        <v>34724.366512345681</v>
      </c>
      <c r="AI660" s="17">
        <f t="shared" si="408"/>
        <v>34.724366512345682</v>
      </c>
      <c r="AJ660" s="17" t="str">
        <f>IF(N660&lt;0, AI660, "0")</f>
        <v>0</v>
      </c>
      <c r="AK660" s="98">
        <f>AK659+AJ660</f>
        <v>1008.000114197531</v>
      </c>
      <c r="AL660" s="105">
        <f t="shared" si="409"/>
        <v>0.28000003172153642</v>
      </c>
      <c r="AM660" s="98">
        <f>IF(N660 &gt; 0, AI660, )</f>
        <v>34.724366512345682</v>
      </c>
      <c r="AN660" s="98">
        <f t="shared" si="428"/>
        <v>3904.6089945987678</v>
      </c>
      <c r="AO660" s="98">
        <f t="shared" si="410"/>
        <v>1.0846136096107688</v>
      </c>
      <c r="AP660" s="27">
        <f t="shared" si="411"/>
        <v>0</v>
      </c>
      <c r="AQ660" s="27">
        <f t="shared" si="412"/>
        <v>0</v>
      </c>
      <c r="AR660" s="34">
        <f t="shared" si="413"/>
        <v>0</v>
      </c>
      <c r="AS660" s="27">
        <f t="shared" si="414"/>
        <v>0</v>
      </c>
      <c r="AT660" s="34">
        <f t="shared" si="391"/>
        <v>0</v>
      </c>
      <c r="AU660" s="27">
        <f t="shared" si="391"/>
        <v>0</v>
      </c>
      <c r="AV660" s="27">
        <f t="shared" si="415"/>
        <v>0</v>
      </c>
      <c r="AW660" s="27">
        <f t="shared" si="416"/>
        <v>0</v>
      </c>
      <c r="AX660" s="27">
        <f t="shared" si="417"/>
        <v>0</v>
      </c>
      <c r="AY660" s="34">
        <f>AN660-AW660</f>
        <v>3904.6089945987678</v>
      </c>
      <c r="AZ660" s="110">
        <f t="shared" si="418"/>
        <v>1.0846136096107688</v>
      </c>
      <c r="BB660" s="84">
        <v>0</v>
      </c>
      <c r="BC660" s="85">
        <f t="shared" si="419"/>
        <v>0</v>
      </c>
      <c r="BD660" s="85">
        <f t="shared" si="420"/>
        <v>0</v>
      </c>
      <c r="BE660" s="85">
        <f t="shared" si="421"/>
        <v>0</v>
      </c>
      <c r="BF660" s="85">
        <f t="shared" si="422"/>
        <v>0</v>
      </c>
      <c r="BG660" s="85">
        <f t="shared" si="423"/>
        <v>0</v>
      </c>
    </row>
    <row r="661" spans="2:59">
      <c r="B661" s="10" t="s">
        <v>33</v>
      </c>
      <c r="C661" s="10">
        <v>650</v>
      </c>
      <c r="D661" s="10">
        <v>61</v>
      </c>
      <c r="E661" s="19">
        <v>56.8</v>
      </c>
      <c r="F661" s="67">
        <f t="shared" si="392"/>
        <v>15.777777777777779</v>
      </c>
      <c r="G661" s="20">
        <f t="shared" si="424"/>
        <v>-0.12499999999999981</v>
      </c>
      <c r="H661" s="20">
        <f t="shared" si="393"/>
        <v>31</v>
      </c>
      <c r="I661" s="86">
        <f>'Ducati Panigale 1199 data'!$C$8*G661</f>
        <v>-34.749999999999943</v>
      </c>
      <c r="J661" s="86">
        <f>'Ducati Panigale 1199 data'!$C$8*'Ducati Panigale 1199 data'!$C$15*'Ducati Panigale 1199 data'!$C$10</f>
        <v>54.543600000000005</v>
      </c>
      <c r="K661" s="86">
        <f>(0.5*'Ducati Panigale 1199 data'!$C$12)*'Ducati Panigale 1199 data'!$C$14*'Ducati Panigale 1199 data'!$C$11*F661^2</f>
        <v>35.221653703703716</v>
      </c>
      <c r="L661" s="86">
        <f t="shared" si="394"/>
        <v>55.015253703703777</v>
      </c>
      <c r="M661" s="86">
        <f t="shared" si="390"/>
        <v>868.01844732510403</v>
      </c>
      <c r="N661" s="20">
        <f t="shared" si="395"/>
        <v>0.86801844732510403</v>
      </c>
      <c r="O661" s="105">
        <f t="shared" si="396"/>
        <v>0</v>
      </c>
      <c r="P661" s="105">
        <f t="shared" si="397"/>
        <v>0</v>
      </c>
      <c r="Q661" s="105">
        <f t="shared" si="425"/>
        <v>92.513732073471317</v>
      </c>
      <c r="R661" s="27">
        <f t="shared" si="398"/>
        <v>2.5698258909297587E-2</v>
      </c>
      <c r="S661" s="98">
        <f t="shared" si="399"/>
        <v>0.86801844732510403</v>
      </c>
      <c r="T661" s="17">
        <f t="shared" si="426"/>
        <v>383.90160840375108</v>
      </c>
      <c r="U661" s="17">
        <f t="shared" si="400"/>
        <v>0.10663933566770864</v>
      </c>
      <c r="V661" s="17">
        <f t="shared" si="401"/>
        <v>87.888045469797746</v>
      </c>
      <c r="W661" s="17">
        <f t="shared" si="402"/>
        <v>84.372523651005835</v>
      </c>
      <c r="X661" s="17">
        <f t="shared" si="402"/>
        <v>80.997622704965593</v>
      </c>
      <c r="Y661" s="17">
        <f t="shared" si="403"/>
        <v>80.187646477915933</v>
      </c>
      <c r="Z661" s="17">
        <f>Y661/3600</f>
        <v>2.2274346243865536E-2</v>
      </c>
      <c r="AA661" s="17">
        <f>0.96*Y661</f>
        <v>76.980140618799297</v>
      </c>
      <c r="AB661" s="17">
        <f t="shared" si="404"/>
        <v>73.900934994047319</v>
      </c>
      <c r="AC661" s="17">
        <f t="shared" si="405"/>
        <v>70.205888244344948</v>
      </c>
      <c r="AD661" s="17">
        <f t="shared" si="406"/>
        <v>70.205888244344948</v>
      </c>
      <c r="AE661" s="17">
        <f t="shared" si="427"/>
        <v>1.9501635623429152E-2</v>
      </c>
      <c r="AF661" s="17">
        <f>T661-AD661</f>
        <v>313.69572015940616</v>
      </c>
      <c r="AG661" s="17">
        <f t="shared" si="407"/>
        <v>8.7137700044279495E-2</v>
      </c>
      <c r="AH661" s="28">
        <f>0.5*'Ducati Panigale 1199 data'!$C$8*'WLTP class 3 v5'!F661^2</f>
        <v>34602.419753086426</v>
      </c>
      <c r="AI661" s="17">
        <f t="shared" si="408"/>
        <v>34.602419753086423</v>
      </c>
      <c r="AJ661" s="17" t="str">
        <f>IF(N661&lt;0, AI661, "0")</f>
        <v>0</v>
      </c>
      <c r="AK661" s="98">
        <f>AK660+AJ661</f>
        <v>1008.000114197531</v>
      </c>
      <c r="AL661" s="105">
        <f t="shared" si="409"/>
        <v>0.28000003172153642</v>
      </c>
      <c r="AM661" s="98">
        <f>IF(N661 &gt; 0, AI661, )</f>
        <v>34.602419753086423</v>
      </c>
      <c r="AN661" s="98">
        <f t="shared" si="428"/>
        <v>3939.2114143518543</v>
      </c>
      <c r="AO661" s="98">
        <f t="shared" si="410"/>
        <v>1.094225392875515</v>
      </c>
      <c r="AP661" s="27">
        <f t="shared" si="411"/>
        <v>0</v>
      </c>
      <c r="AQ661" s="27">
        <f t="shared" si="412"/>
        <v>0</v>
      </c>
      <c r="AR661" s="34">
        <f t="shared" si="413"/>
        <v>0</v>
      </c>
      <c r="AS661" s="27">
        <f t="shared" si="414"/>
        <v>0</v>
      </c>
      <c r="AT661" s="34">
        <f t="shared" si="391"/>
        <v>0</v>
      </c>
      <c r="AU661" s="27">
        <f t="shared" si="391"/>
        <v>0</v>
      </c>
      <c r="AV661" s="27">
        <f t="shared" si="415"/>
        <v>0</v>
      </c>
      <c r="AW661" s="27">
        <f t="shared" si="416"/>
        <v>0</v>
      </c>
      <c r="AX661" s="27">
        <f t="shared" si="417"/>
        <v>0</v>
      </c>
      <c r="AY661" s="34">
        <f>AN661-AW661</f>
        <v>3939.2114143518543</v>
      </c>
      <c r="AZ661" s="110">
        <f t="shared" si="418"/>
        <v>1.094225392875515</v>
      </c>
      <c r="BB661" s="84">
        <v>0</v>
      </c>
      <c r="BC661" s="85">
        <f t="shared" si="419"/>
        <v>0</v>
      </c>
      <c r="BD661" s="85">
        <f t="shared" si="420"/>
        <v>0</v>
      </c>
      <c r="BE661" s="85">
        <f t="shared" si="421"/>
        <v>0</v>
      </c>
      <c r="BF661" s="85">
        <f t="shared" si="422"/>
        <v>0</v>
      </c>
      <c r="BG661" s="85">
        <f t="shared" si="423"/>
        <v>0</v>
      </c>
    </row>
    <row r="662" spans="2:59">
      <c r="B662" s="10" t="s">
        <v>33</v>
      </c>
      <c r="C662" s="10">
        <v>651</v>
      </c>
      <c r="D662" s="10">
        <v>62</v>
      </c>
      <c r="E662" s="19">
        <v>56</v>
      </c>
      <c r="F662" s="67">
        <f t="shared" si="392"/>
        <v>15.555555555555555</v>
      </c>
      <c r="G662" s="20">
        <f t="shared" si="424"/>
        <v>-0.36111111111111033</v>
      </c>
      <c r="H662" s="20">
        <f t="shared" si="393"/>
        <v>31.5</v>
      </c>
      <c r="I662" s="86">
        <f>'Ducati Panigale 1199 data'!$C$8*G662</f>
        <v>-100.38888888888867</v>
      </c>
      <c r="J662" s="86">
        <f>'Ducati Panigale 1199 data'!$C$8*'Ducati Panigale 1199 data'!$C$15*'Ducati Panigale 1199 data'!$C$10</f>
        <v>54.543600000000005</v>
      </c>
      <c r="K662" s="86">
        <f>(0.5*'Ducati Panigale 1199 data'!$C$12)*'Ducati Panigale 1199 data'!$C$14*'Ducati Panigale 1199 data'!$C$11*F662^2</f>
        <v>34.236481481481484</v>
      </c>
      <c r="L662" s="86">
        <f t="shared" si="394"/>
        <v>-11.608807407407184</v>
      </c>
      <c r="M662" s="86">
        <f t="shared" si="390"/>
        <v>-180.58144855966731</v>
      </c>
      <c r="N662" s="20">
        <f t="shared" si="395"/>
        <v>-0.18058144855966732</v>
      </c>
      <c r="O662" s="105">
        <f t="shared" si="396"/>
        <v>-0.18058144855966732</v>
      </c>
      <c r="P662" s="105">
        <f t="shared" si="397"/>
        <v>0.18058144855966732</v>
      </c>
      <c r="Q662" s="105">
        <f t="shared" si="425"/>
        <v>92.694313522030981</v>
      </c>
      <c r="R662" s="27">
        <f t="shared" si="398"/>
        <v>2.5748420422786383E-2</v>
      </c>
      <c r="S662" s="98">
        <f t="shared" si="399"/>
        <v>0</v>
      </c>
      <c r="T662" s="17">
        <f t="shared" si="426"/>
        <v>383.90160840375108</v>
      </c>
      <c r="U662" s="17">
        <f t="shared" si="400"/>
        <v>0.10663933566770864</v>
      </c>
      <c r="V662" s="17">
        <f t="shared" si="401"/>
        <v>88.059597845929432</v>
      </c>
      <c r="W662" s="17">
        <f t="shared" si="402"/>
        <v>84.537213932092257</v>
      </c>
      <c r="X662" s="17">
        <f t="shared" si="402"/>
        <v>81.155725374808569</v>
      </c>
      <c r="Y662" s="17">
        <f t="shared" si="403"/>
        <v>80.344168121060477</v>
      </c>
      <c r="Z662" s="17">
        <f>Y662/3600</f>
        <v>2.2317824478072356E-2</v>
      </c>
      <c r="AA662" s="17">
        <f>0.96*Y662</f>
        <v>77.130401396218062</v>
      </c>
      <c r="AB662" s="17">
        <f t="shared" si="404"/>
        <v>74.045185340369343</v>
      </c>
      <c r="AC662" s="17">
        <f t="shared" si="405"/>
        <v>70.342926073350867</v>
      </c>
      <c r="AD662" s="17">
        <f t="shared" si="406"/>
        <v>70.342926073350867</v>
      </c>
      <c r="AE662" s="17">
        <f t="shared" si="427"/>
        <v>1.9539701687041909E-2</v>
      </c>
      <c r="AF662" s="17">
        <f>T662-AD662</f>
        <v>313.55868233040019</v>
      </c>
      <c r="AG662" s="17">
        <f t="shared" si="407"/>
        <v>8.7099633980666724E-2</v>
      </c>
      <c r="AH662" s="28">
        <f>0.5*'Ducati Panigale 1199 data'!$C$8*'WLTP class 3 v5'!F662^2</f>
        <v>33634.567901234564</v>
      </c>
      <c r="AI662" s="17">
        <f t="shared" si="408"/>
        <v>33.634567901234561</v>
      </c>
      <c r="AJ662" s="17">
        <f>IF(N662&lt;0, AI662, "0")</f>
        <v>33.634567901234561</v>
      </c>
      <c r="AK662" s="98">
        <f>AK661+AJ662</f>
        <v>1041.6346820987656</v>
      </c>
      <c r="AL662" s="105">
        <f t="shared" si="409"/>
        <v>0.28934296724965708</v>
      </c>
      <c r="AM662" s="98">
        <f>IF(N662 &gt; 0, AI662, )</f>
        <v>0</v>
      </c>
      <c r="AN662" s="98">
        <f t="shared" si="428"/>
        <v>3939.2114143518543</v>
      </c>
      <c r="AO662" s="98">
        <f t="shared" si="410"/>
        <v>1.094225392875515</v>
      </c>
      <c r="AP662" s="27">
        <f t="shared" si="411"/>
        <v>31.952839506172833</v>
      </c>
      <c r="AQ662" s="27">
        <f t="shared" si="412"/>
        <v>30.67472592592592</v>
      </c>
      <c r="AR662" s="34">
        <f t="shared" si="413"/>
        <v>29.447736888888883</v>
      </c>
      <c r="AS662" s="27">
        <f t="shared" si="414"/>
        <v>29.153259519999995</v>
      </c>
      <c r="AT662" s="34">
        <f t="shared" si="391"/>
        <v>27.987129139199993</v>
      </c>
      <c r="AU662" s="27">
        <f t="shared" si="391"/>
        <v>26.867643973631992</v>
      </c>
      <c r="AV662" s="27">
        <f t="shared" si="415"/>
        <v>25.524261774950393</v>
      </c>
      <c r="AW662" s="27">
        <f t="shared" si="416"/>
        <v>25.524261774950393</v>
      </c>
      <c r="AX662" s="27">
        <f t="shared" si="417"/>
        <v>7.0900727152639984E-3</v>
      </c>
      <c r="AY662" s="34">
        <f>AN662-AW662</f>
        <v>3913.6871525769038</v>
      </c>
      <c r="AZ662" s="110">
        <f t="shared" si="418"/>
        <v>1.0871353201602512</v>
      </c>
      <c r="BB662" s="84">
        <v>0.18058144855966701</v>
      </c>
      <c r="BC662" s="85">
        <f t="shared" si="419"/>
        <v>0.16252330370370033</v>
      </c>
      <c r="BD662" s="85">
        <f t="shared" si="420"/>
        <v>0.1543971385185153</v>
      </c>
      <c r="BE662" s="85">
        <f t="shared" si="421"/>
        <v>0.14822125297777469</v>
      </c>
      <c r="BF662" s="85">
        <f t="shared" si="422"/>
        <v>0.13932797779910822</v>
      </c>
      <c r="BG662" s="85">
        <f t="shared" si="423"/>
        <v>0.13932797779910822</v>
      </c>
    </row>
    <row r="663" spans="2:59">
      <c r="B663" s="10" t="s">
        <v>33</v>
      </c>
      <c r="C663" s="10">
        <v>652</v>
      </c>
      <c r="D663" s="10">
        <v>63</v>
      </c>
      <c r="E663" s="19">
        <v>54.2</v>
      </c>
      <c r="F663" s="67">
        <f t="shared" si="392"/>
        <v>15.055555555555555</v>
      </c>
      <c r="G663" s="20">
        <f t="shared" si="424"/>
        <v>-0.54166666666666641</v>
      </c>
      <c r="H663" s="20">
        <f t="shared" si="393"/>
        <v>32</v>
      </c>
      <c r="I663" s="86">
        <f>'Ducati Panigale 1199 data'!$C$8*G663</f>
        <v>-150.58333333333326</v>
      </c>
      <c r="J663" s="86">
        <f>'Ducati Panigale 1199 data'!$C$8*'Ducati Panigale 1199 data'!$C$15*'Ducati Panigale 1199 data'!$C$10</f>
        <v>54.543600000000005</v>
      </c>
      <c r="K663" s="86">
        <f>(0.5*'Ducati Panigale 1199 data'!$C$12)*'Ducati Panigale 1199 data'!$C$14*'Ducati Panigale 1199 data'!$C$11*F663^2</f>
        <v>32.070936689814815</v>
      </c>
      <c r="L663" s="86">
        <f t="shared" si="394"/>
        <v>-63.968796643518445</v>
      </c>
      <c r="M663" s="86">
        <f t="shared" si="390"/>
        <v>-963.08577168852764</v>
      </c>
      <c r="N663" s="20">
        <f t="shared" si="395"/>
        <v>-0.9630857716885276</v>
      </c>
      <c r="O663" s="105">
        <f t="shared" si="396"/>
        <v>-0.9630857716885276</v>
      </c>
      <c r="P663" s="105">
        <f t="shared" si="397"/>
        <v>0.9630857716885276</v>
      </c>
      <c r="Q663" s="105">
        <f t="shared" si="425"/>
        <v>93.657399293719507</v>
      </c>
      <c r="R663" s="27">
        <f t="shared" si="398"/>
        <v>2.6015944248255419E-2</v>
      </c>
      <c r="S663" s="98">
        <f t="shared" si="399"/>
        <v>0</v>
      </c>
      <c r="T663" s="17">
        <f t="shared" si="426"/>
        <v>383.90160840375108</v>
      </c>
      <c r="U663" s="17">
        <f t="shared" si="400"/>
        <v>0.10663933566770864</v>
      </c>
      <c r="V663" s="17">
        <f t="shared" si="401"/>
        <v>88.97452932903353</v>
      </c>
      <c r="W663" s="17">
        <f t="shared" si="402"/>
        <v>85.415548155872187</v>
      </c>
      <c r="X663" s="17">
        <f t="shared" si="402"/>
        <v>81.998926229637291</v>
      </c>
      <c r="Y663" s="17">
        <f t="shared" si="403"/>
        <v>81.178936967340917</v>
      </c>
      <c r="Z663" s="17">
        <f>Y663/3600</f>
        <v>2.2549704713150254E-2</v>
      </c>
      <c r="AA663" s="17">
        <f>0.96*Y663</f>
        <v>77.93177948864728</v>
      </c>
      <c r="AB663" s="17">
        <f t="shared" si="404"/>
        <v>74.814508309101384</v>
      </c>
      <c r="AC663" s="17">
        <f t="shared" si="405"/>
        <v>71.07378289364631</v>
      </c>
      <c r="AD663" s="17">
        <f t="shared" si="406"/>
        <v>71.07378289364631</v>
      </c>
      <c r="AE663" s="17">
        <f t="shared" si="427"/>
        <v>1.9742717470457308E-2</v>
      </c>
      <c r="AF663" s="17">
        <f>T663-AD663</f>
        <v>312.82782551010479</v>
      </c>
      <c r="AG663" s="17">
        <f t="shared" si="407"/>
        <v>8.6896618197251335E-2</v>
      </c>
      <c r="AH663" s="28">
        <f>0.5*'Ducati Panigale 1199 data'!$C$8*'WLTP class 3 v5'!F663^2</f>
        <v>31507.095679012345</v>
      </c>
      <c r="AI663" s="17">
        <f t="shared" si="408"/>
        <v>31.507095679012345</v>
      </c>
      <c r="AJ663" s="17">
        <f>IF(N663&lt;0, AI663, "0")</f>
        <v>31.507095679012345</v>
      </c>
      <c r="AK663" s="98">
        <f>AK662+AJ663</f>
        <v>1073.1417777777779</v>
      </c>
      <c r="AL663" s="105">
        <f t="shared" si="409"/>
        <v>0.29809493827160494</v>
      </c>
      <c r="AM663" s="98">
        <f>IF(N663 &gt; 0, AI663, )</f>
        <v>0</v>
      </c>
      <c r="AN663" s="98">
        <f t="shared" si="428"/>
        <v>3939.2114143518543</v>
      </c>
      <c r="AO663" s="98">
        <f t="shared" si="410"/>
        <v>1.094225392875515</v>
      </c>
      <c r="AP663" s="27">
        <f t="shared" si="411"/>
        <v>29.931740895061726</v>
      </c>
      <c r="AQ663" s="27">
        <f t="shared" si="412"/>
        <v>28.734471259259255</v>
      </c>
      <c r="AR663" s="34">
        <f t="shared" si="413"/>
        <v>27.585092408888883</v>
      </c>
      <c r="AS663" s="27">
        <f t="shared" si="414"/>
        <v>27.309241484799994</v>
      </c>
      <c r="AT663" s="34">
        <f t="shared" si="391"/>
        <v>26.216871825407992</v>
      </c>
      <c r="AU663" s="27">
        <f t="shared" si="391"/>
        <v>25.168196952391671</v>
      </c>
      <c r="AV663" s="27">
        <f t="shared" si="415"/>
        <v>23.909787104772086</v>
      </c>
      <c r="AW663" s="27">
        <f t="shared" si="416"/>
        <v>23.909787104772086</v>
      </c>
      <c r="AX663" s="27">
        <f t="shared" si="417"/>
        <v>6.6416075291033574E-3</v>
      </c>
      <c r="AY663" s="34">
        <f>AN663-AW663</f>
        <v>3915.3016272470823</v>
      </c>
      <c r="AZ663" s="110">
        <f t="shared" si="418"/>
        <v>1.0875837853464116</v>
      </c>
      <c r="BB663" s="84">
        <v>0.96308577168852805</v>
      </c>
      <c r="BC663" s="85">
        <f t="shared" si="419"/>
        <v>0.86677719451967528</v>
      </c>
      <c r="BD663" s="85">
        <f t="shared" si="420"/>
        <v>0.82343833479369144</v>
      </c>
      <c r="BE663" s="85">
        <f t="shared" si="421"/>
        <v>0.79050080140194379</v>
      </c>
      <c r="BF663" s="85">
        <f t="shared" si="422"/>
        <v>0.74307075331782713</v>
      </c>
      <c r="BG663" s="85">
        <f t="shared" si="423"/>
        <v>0.74307075331782713</v>
      </c>
    </row>
    <row r="664" spans="2:59">
      <c r="B664" s="10" t="s">
        <v>33</v>
      </c>
      <c r="C664" s="10">
        <v>653</v>
      </c>
      <c r="D664" s="10">
        <v>64</v>
      </c>
      <c r="E664" s="19">
        <v>52.1</v>
      </c>
      <c r="F664" s="67">
        <f t="shared" si="392"/>
        <v>14.472222222222221</v>
      </c>
      <c r="G664" s="20">
        <f t="shared" si="424"/>
        <v>-0.56944444444444464</v>
      </c>
      <c r="H664" s="20">
        <f t="shared" si="393"/>
        <v>32.5</v>
      </c>
      <c r="I664" s="86">
        <f>'Ducati Panigale 1199 data'!$C$8*G664</f>
        <v>-158.3055555555556</v>
      </c>
      <c r="J664" s="86">
        <f>'Ducati Panigale 1199 data'!$C$8*'Ducati Panigale 1199 data'!$C$15*'Ducati Panigale 1199 data'!$C$10</f>
        <v>54.543600000000005</v>
      </c>
      <c r="K664" s="86">
        <f>(0.5*'Ducati Panigale 1199 data'!$C$12)*'Ducati Panigale 1199 data'!$C$14*'Ducati Panigale 1199 data'!$C$11*F664^2</f>
        <v>29.633880005787034</v>
      </c>
      <c r="L664" s="86">
        <f t="shared" si="394"/>
        <v>-74.128075549768567</v>
      </c>
      <c r="M664" s="86">
        <f t="shared" si="390"/>
        <v>-1072.7979822619284</v>
      </c>
      <c r="N664" s="20">
        <f t="shared" si="395"/>
        <v>-1.0727979822619285</v>
      </c>
      <c r="O664" s="105">
        <f t="shared" si="396"/>
        <v>-1.0727979822619285</v>
      </c>
      <c r="P664" s="105">
        <f t="shared" si="397"/>
        <v>1.0727979822619285</v>
      </c>
      <c r="Q664" s="105">
        <f t="shared" si="425"/>
        <v>94.730197275981439</v>
      </c>
      <c r="R664" s="27">
        <f t="shared" si="398"/>
        <v>2.6313943687772623E-2</v>
      </c>
      <c r="S664" s="98">
        <f t="shared" si="399"/>
        <v>0</v>
      </c>
      <c r="T664" s="17">
        <f t="shared" si="426"/>
        <v>383.90160840375108</v>
      </c>
      <c r="U664" s="17">
        <f t="shared" si="400"/>
        <v>0.10663933566770864</v>
      </c>
      <c r="V664" s="17">
        <f t="shared" si="401"/>
        <v>89.993687412182368</v>
      </c>
      <c r="W664" s="17">
        <f t="shared" si="402"/>
        <v>86.393939915695071</v>
      </c>
      <c r="X664" s="17">
        <f t="shared" si="402"/>
        <v>82.938182319067266</v>
      </c>
      <c r="Y664" s="17">
        <f t="shared" si="403"/>
        <v>82.108800495876594</v>
      </c>
      <c r="Z664" s="17">
        <f>Y664/3600</f>
        <v>2.2808000137743499E-2</v>
      </c>
      <c r="AA664" s="17">
        <f>0.96*Y664</f>
        <v>78.824448476041525</v>
      </c>
      <c r="AB664" s="17">
        <f t="shared" si="404"/>
        <v>75.671470536999863</v>
      </c>
      <c r="AC664" s="17">
        <f t="shared" si="405"/>
        <v>71.887897010149871</v>
      </c>
      <c r="AD664" s="17">
        <f t="shared" si="406"/>
        <v>71.887897010149871</v>
      </c>
      <c r="AE664" s="17">
        <f t="shared" si="427"/>
        <v>1.9968860280597186E-2</v>
      </c>
      <c r="AF664" s="17">
        <f>T664-AD664</f>
        <v>312.01371139360123</v>
      </c>
      <c r="AG664" s="17">
        <f t="shared" si="407"/>
        <v>8.6670475387111451E-2</v>
      </c>
      <c r="AH664" s="28">
        <f>0.5*'Ducati Panigale 1199 data'!$C$8*'WLTP class 3 v5'!F664^2</f>
        <v>29112.885030864192</v>
      </c>
      <c r="AI664" s="17">
        <f t="shared" si="408"/>
        <v>29.112885030864192</v>
      </c>
      <c r="AJ664" s="17">
        <f>IF(N664&lt;0, AI664, "0")</f>
        <v>29.112885030864192</v>
      </c>
      <c r="AK664" s="98">
        <f>AK663+AJ664</f>
        <v>1102.254662808642</v>
      </c>
      <c r="AL664" s="105">
        <f t="shared" si="409"/>
        <v>0.30618185078017834</v>
      </c>
      <c r="AM664" s="98">
        <f>IF(N664 &gt; 0, AI664, )</f>
        <v>0</v>
      </c>
      <c r="AN664" s="98">
        <f t="shared" si="428"/>
        <v>3939.2114143518543</v>
      </c>
      <c r="AO664" s="98">
        <f t="shared" si="410"/>
        <v>1.094225392875515</v>
      </c>
      <c r="AP664" s="27">
        <f t="shared" si="411"/>
        <v>27.657240779320979</v>
      </c>
      <c r="AQ664" s="27">
        <f t="shared" si="412"/>
        <v>26.55095114814814</v>
      </c>
      <c r="AR664" s="34">
        <f t="shared" si="413"/>
        <v>25.488913102222213</v>
      </c>
      <c r="AS664" s="27">
        <f t="shared" si="414"/>
        <v>25.234023971199992</v>
      </c>
      <c r="AT664" s="34">
        <f t="shared" si="391"/>
        <v>24.224663012351993</v>
      </c>
      <c r="AU664" s="27">
        <f t="shared" si="391"/>
        <v>23.255676491857912</v>
      </c>
      <c r="AV664" s="27">
        <f t="shared" si="415"/>
        <v>22.092892667265016</v>
      </c>
      <c r="AW664" s="27">
        <f t="shared" si="416"/>
        <v>22.092892667265016</v>
      </c>
      <c r="AX664" s="27">
        <f t="shared" si="417"/>
        <v>6.1369146297958373E-3</v>
      </c>
      <c r="AY664" s="34">
        <f>AN664-AW664</f>
        <v>3917.1185216845893</v>
      </c>
      <c r="AZ664" s="110">
        <f t="shared" si="418"/>
        <v>1.0880884782457192</v>
      </c>
      <c r="BB664" s="84">
        <v>1.07279798226193</v>
      </c>
      <c r="BC664" s="85">
        <f t="shared" si="419"/>
        <v>0.96551818403573708</v>
      </c>
      <c r="BD664" s="85">
        <f t="shared" si="420"/>
        <v>0.91724227483395016</v>
      </c>
      <c r="BE664" s="85">
        <f t="shared" si="421"/>
        <v>0.8805525838405921</v>
      </c>
      <c r="BF664" s="85">
        <f t="shared" si="422"/>
        <v>0.82771942881015648</v>
      </c>
      <c r="BG664" s="85">
        <f t="shared" si="423"/>
        <v>0.82771942881015648</v>
      </c>
    </row>
    <row r="665" spans="2:59">
      <c r="B665" s="10" t="s">
        <v>33</v>
      </c>
      <c r="C665" s="10">
        <v>654</v>
      </c>
      <c r="D665" s="10">
        <v>65</v>
      </c>
      <c r="E665" s="19">
        <v>50.1</v>
      </c>
      <c r="F665" s="67">
        <f t="shared" si="392"/>
        <v>13.916666666666666</v>
      </c>
      <c r="G665" s="20">
        <f t="shared" si="424"/>
        <v>-0.68055555555555536</v>
      </c>
      <c r="H665" s="20">
        <f t="shared" si="393"/>
        <v>33</v>
      </c>
      <c r="I665" s="86">
        <f>'Ducati Panigale 1199 data'!$C$8*G665</f>
        <v>-189.1944444444444</v>
      </c>
      <c r="J665" s="86">
        <f>'Ducati Panigale 1199 data'!$C$8*'Ducati Panigale 1199 data'!$C$15*'Ducati Panigale 1199 data'!$C$10</f>
        <v>54.543600000000005</v>
      </c>
      <c r="K665" s="86">
        <f>(0.5*'Ducati Panigale 1199 data'!$C$12)*'Ducati Panigale 1199 data'!$C$14*'Ducati Panigale 1199 data'!$C$11*F665^2</f>
        <v>27.402395052083332</v>
      </c>
      <c r="L665" s="86">
        <f t="shared" si="394"/>
        <v>-107.24844939236107</v>
      </c>
      <c r="M665" s="86">
        <f t="shared" si="390"/>
        <v>-1492.540920710358</v>
      </c>
      <c r="N665" s="20">
        <f t="shared" si="395"/>
        <v>-1.4925409207103579</v>
      </c>
      <c r="O665" s="105">
        <f t="shared" si="396"/>
        <v>-1.4925409207103579</v>
      </c>
      <c r="P665" s="105">
        <f t="shared" si="397"/>
        <v>1.4925409207103579</v>
      </c>
      <c r="Q665" s="105">
        <f t="shared" si="425"/>
        <v>96.222738196691793</v>
      </c>
      <c r="R665" s="27">
        <f t="shared" si="398"/>
        <v>2.6728538387969944E-2</v>
      </c>
      <c r="S665" s="98">
        <f t="shared" si="399"/>
        <v>0</v>
      </c>
      <c r="T665" s="17">
        <f t="shared" si="426"/>
        <v>383.90160840375108</v>
      </c>
      <c r="U665" s="17">
        <f t="shared" si="400"/>
        <v>0.10663933566770864</v>
      </c>
      <c r="V665" s="17">
        <f t="shared" si="401"/>
        <v>91.411601286857206</v>
      </c>
      <c r="W665" s="17">
        <f t="shared" si="402"/>
        <v>87.755137235382918</v>
      </c>
      <c r="X665" s="17">
        <f t="shared" si="402"/>
        <v>84.244931745967605</v>
      </c>
      <c r="Y665" s="17">
        <f t="shared" si="403"/>
        <v>83.402482428507923</v>
      </c>
      <c r="Z665" s="17">
        <f>Y665/3600</f>
        <v>2.316735623014109E-2</v>
      </c>
      <c r="AA665" s="17">
        <f>0.96*Y665</f>
        <v>80.066383131367601</v>
      </c>
      <c r="AB665" s="17">
        <f t="shared" si="404"/>
        <v>76.863727806112891</v>
      </c>
      <c r="AC665" s="17">
        <f t="shared" si="405"/>
        <v>73.020541415807244</v>
      </c>
      <c r="AD665" s="17">
        <f t="shared" si="406"/>
        <v>73.020541415807244</v>
      </c>
      <c r="AE665" s="17">
        <f t="shared" si="427"/>
        <v>2.0283483726613122E-2</v>
      </c>
      <c r="AF665" s="17">
        <f>T665-AD665</f>
        <v>310.88106698794383</v>
      </c>
      <c r="AG665" s="17">
        <f t="shared" si="407"/>
        <v>8.6355851941095504E-2</v>
      </c>
      <c r="AH665" s="28">
        <f>0.5*'Ducati Panigale 1199 data'!$C$8*'WLTP class 3 v5'!F665^2</f>
        <v>26920.631944444442</v>
      </c>
      <c r="AI665" s="17">
        <f t="shared" si="408"/>
        <v>26.920631944444441</v>
      </c>
      <c r="AJ665" s="17">
        <f>IF(N665&lt;0, AI665, "0")</f>
        <v>26.920631944444441</v>
      </c>
      <c r="AK665" s="98">
        <f>AK664+AJ665</f>
        <v>1129.1752947530865</v>
      </c>
      <c r="AL665" s="105">
        <f t="shared" si="409"/>
        <v>0.31365980409807959</v>
      </c>
      <c r="AM665" s="98">
        <f>IF(N665 &gt; 0, AI665, )</f>
        <v>0</v>
      </c>
      <c r="AN665" s="98">
        <f t="shared" si="428"/>
        <v>3939.2114143518543</v>
      </c>
      <c r="AO665" s="98">
        <f t="shared" si="410"/>
        <v>1.094225392875515</v>
      </c>
      <c r="AP665" s="27">
        <f t="shared" si="411"/>
        <v>25.574600347222219</v>
      </c>
      <c r="AQ665" s="27">
        <f t="shared" si="412"/>
        <v>24.551616333333328</v>
      </c>
      <c r="AR665" s="34">
        <f t="shared" si="413"/>
        <v>23.569551679999993</v>
      </c>
      <c r="AS665" s="27">
        <f t="shared" si="414"/>
        <v>23.333856163199993</v>
      </c>
      <c r="AT665" s="34">
        <f t="shared" si="391"/>
        <v>22.400501916671992</v>
      </c>
      <c r="AU665" s="27">
        <f t="shared" si="391"/>
        <v>21.504481840005113</v>
      </c>
      <c r="AV665" s="27">
        <f t="shared" si="415"/>
        <v>20.429257748004858</v>
      </c>
      <c r="AW665" s="27">
        <f t="shared" si="416"/>
        <v>20.429257748004858</v>
      </c>
      <c r="AX665" s="27">
        <f t="shared" si="417"/>
        <v>5.6747938188902386E-3</v>
      </c>
      <c r="AY665" s="34">
        <f>AN665-AW665</f>
        <v>3918.7821566038492</v>
      </c>
      <c r="AZ665" s="110">
        <f t="shared" si="418"/>
        <v>1.0885505990566249</v>
      </c>
      <c r="BB665" s="84">
        <v>1.4925409207103599</v>
      </c>
      <c r="BC665" s="85">
        <f t="shared" si="419"/>
        <v>1.343286828639324</v>
      </c>
      <c r="BD665" s="85">
        <f t="shared" si="420"/>
        <v>1.2761224872073578</v>
      </c>
      <c r="BE665" s="85">
        <f t="shared" si="421"/>
        <v>1.2250775877190634</v>
      </c>
      <c r="BF665" s="85">
        <f t="shared" si="422"/>
        <v>1.1515729324559196</v>
      </c>
      <c r="BG665" s="85">
        <f t="shared" si="423"/>
        <v>1.1515729324559196</v>
      </c>
    </row>
    <row r="666" spans="2:59">
      <c r="B666" s="10" t="s">
        <v>33</v>
      </c>
      <c r="C666" s="10">
        <v>655</v>
      </c>
      <c r="D666" s="10">
        <v>66</v>
      </c>
      <c r="E666" s="19">
        <v>47.2</v>
      </c>
      <c r="F666" s="67">
        <f t="shared" si="392"/>
        <v>13.111111111111111</v>
      </c>
      <c r="G666" s="20">
        <f t="shared" si="424"/>
        <v>-0.95833333333333315</v>
      </c>
      <c r="H666" s="20">
        <f t="shared" si="393"/>
        <v>33.5</v>
      </c>
      <c r="I666" s="86">
        <f>'Ducati Panigale 1199 data'!$C$8*G666</f>
        <v>-266.41666666666663</v>
      </c>
      <c r="J666" s="86">
        <f>'Ducati Panigale 1199 data'!$C$8*'Ducati Panigale 1199 data'!$C$15*'Ducati Panigale 1199 data'!$C$10</f>
        <v>54.543600000000005</v>
      </c>
      <c r="K666" s="86">
        <f>(0.5*'Ducati Panigale 1199 data'!$C$12)*'Ducati Panigale 1199 data'!$C$14*'Ducati Panigale 1199 data'!$C$11*F666^2</f>
        <v>24.321875925925927</v>
      </c>
      <c r="L666" s="86">
        <f t="shared" si="394"/>
        <v>-187.55119074074071</v>
      </c>
      <c r="M666" s="86">
        <f t="shared" si="390"/>
        <v>-2459.004500823045</v>
      </c>
      <c r="N666" s="20">
        <f t="shared" si="395"/>
        <v>-2.459004500823045</v>
      </c>
      <c r="O666" s="105">
        <f t="shared" si="396"/>
        <v>-2.459004500823045</v>
      </c>
      <c r="P666" s="105">
        <f t="shared" si="397"/>
        <v>2.459004500823045</v>
      </c>
      <c r="Q666" s="105">
        <f t="shared" si="425"/>
        <v>98.681742697514835</v>
      </c>
      <c r="R666" s="27">
        <f t="shared" si="398"/>
        <v>2.7411595193754121E-2</v>
      </c>
      <c r="S666" s="98">
        <f t="shared" si="399"/>
        <v>0</v>
      </c>
      <c r="T666" s="17">
        <f t="shared" si="426"/>
        <v>383.90160840375108</v>
      </c>
      <c r="U666" s="17">
        <f t="shared" si="400"/>
        <v>0.10663933566770864</v>
      </c>
      <c r="V666" s="17">
        <f t="shared" si="401"/>
        <v>93.747655562639082</v>
      </c>
      <c r="W666" s="17">
        <f t="shared" si="402"/>
        <v>89.99774934013351</v>
      </c>
      <c r="X666" s="17">
        <f t="shared" si="402"/>
        <v>86.39783936652816</v>
      </c>
      <c r="Y666" s="17">
        <f t="shared" si="403"/>
        <v>85.533860972862882</v>
      </c>
      <c r="Z666" s="17">
        <f>Y666/3600</f>
        <v>2.3759405825795245E-2</v>
      </c>
      <c r="AA666" s="17">
        <f>0.96*Y666</f>
        <v>82.112506533948363</v>
      </c>
      <c r="AB666" s="17">
        <f t="shared" si="404"/>
        <v>78.828006272590429</v>
      </c>
      <c r="AC666" s="17">
        <f t="shared" si="405"/>
        <v>74.886605958960899</v>
      </c>
      <c r="AD666" s="17">
        <f t="shared" si="406"/>
        <v>74.886605958960899</v>
      </c>
      <c r="AE666" s="17">
        <f t="shared" si="427"/>
        <v>2.0801834988600248E-2</v>
      </c>
      <c r="AF666" s="17">
        <f>T666-AD666</f>
        <v>309.01500244479018</v>
      </c>
      <c r="AG666" s="17">
        <f t="shared" si="407"/>
        <v>8.5837500679108378E-2</v>
      </c>
      <c r="AH666" s="28">
        <f>0.5*'Ducati Panigale 1199 data'!$C$8*'WLTP class 3 v5'!F666^2</f>
        <v>23894.271604938269</v>
      </c>
      <c r="AI666" s="17">
        <f t="shared" si="408"/>
        <v>23.894271604938268</v>
      </c>
      <c r="AJ666" s="17">
        <f>IF(N666&lt;0, AI666, "0")</f>
        <v>23.894271604938268</v>
      </c>
      <c r="AK666" s="98">
        <f>AK665+AJ666</f>
        <v>1153.0695663580248</v>
      </c>
      <c r="AL666" s="105">
        <f t="shared" si="409"/>
        <v>0.32029710176611798</v>
      </c>
      <c r="AM666" s="98">
        <f>IF(N666 &gt; 0, AI666, )</f>
        <v>0</v>
      </c>
      <c r="AN666" s="98">
        <f t="shared" si="428"/>
        <v>3939.2114143518543</v>
      </c>
      <c r="AO666" s="98">
        <f t="shared" si="410"/>
        <v>1.094225392875515</v>
      </c>
      <c r="AP666" s="27">
        <f t="shared" si="411"/>
        <v>22.699558024691353</v>
      </c>
      <c r="AQ666" s="27">
        <f t="shared" si="412"/>
        <v>21.791575703703696</v>
      </c>
      <c r="AR666" s="34">
        <f t="shared" si="413"/>
        <v>20.919912675555548</v>
      </c>
      <c r="AS666" s="27">
        <f t="shared" si="414"/>
        <v>20.71071354879999</v>
      </c>
      <c r="AT666" s="34">
        <f t="shared" si="391"/>
        <v>19.88228500684799</v>
      </c>
      <c r="AU666" s="27">
        <f t="shared" si="391"/>
        <v>19.086993606574069</v>
      </c>
      <c r="AV666" s="27">
        <f t="shared" si="415"/>
        <v>18.132643926245365</v>
      </c>
      <c r="AW666" s="27">
        <f t="shared" si="416"/>
        <v>18.132643926245365</v>
      </c>
      <c r="AX666" s="27">
        <f t="shared" si="417"/>
        <v>5.0368455350681572E-3</v>
      </c>
      <c r="AY666" s="34">
        <f>AN666-AW666</f>
        <v>3921.078770425609</v>
      </c>
      <c r="AZ666" s="110">
        <f t="shared" si="418"/>
        <v>1.089188547340447</v>
      </c>
      <c r="BB666" s="84">
        <v>2.4590045008230499</v>
      </c>
      <c r="BC666" s="85">
        <f t="shared" si="419"/>
        <v>2.2131040507407449</v>
      </c>
      <c r="BD666" s="85">
        <f t="shared" si="420"/>
        <v>2.1024488482037076</v>
      </c>
      <c r="BE666" s="85">
        <f t="shared" si="421"/>
        <v>2.0183508942755592</v>
      </c>
      <c r="BF666" s="85">
        <f t="shared" si="422"/>
        <v>1.8972498406190257</v>
      </c>
      <c r="BG666" s="85">
        <f t="shared" si="423"/>
        <v>1.8972498406190257</v>
      </c>
    </row>
    <row r="667" spans="2:59">
      <c r="B667" s="10" t="s">
        <v>33</v>
      </c>
      <c r="C667" s="10">
        <v>656</v>
      </c>
      <c r="D667" s="10">
        <v>67</v>
      </c>
      <c r="E667" s="19">
        <v>43.2</v>
      </c>
      <c r="F667" s="67">
        <f t="shared" si="392"/>
        <v>12</v>
      </c>
      <c r="G667" s="20">
        <f t="shared" si="424"/>
        <v>-1.1111111111111112</v>
      </c>
      <c r="H667" s="20">
        <f t="shared" si="393"/>
        <v>34</v>
      </c>
      <c r="I667" s="86">
        <f>'Ducati Panigale 1199 data'!$C$8*G667</f>
        <v>-308.88888888888891</v>
      </c>
      <c r="J667" s="86">
        <f>'Ducati Panigale 1199 data'!$C$8*'Ducati Panigale 1199 data'!$C$15*'Ducati Panigale 1199 data'!$C$10</f>
        <v>54.543600000000005</v>
      </c>
      <c r="K667" s="86">
        <f>(0.5*'Ducati Panigale 1199 data'!$C$12)*'Ducati Panigale 1199 data'!$C$14*'Ducati Panigale 1199 data'!$C$11*F667^2</f>
        <v>20.374200000000002</v>
      </c>
      <c r="L667" s="86">
        <f t="shared" si="394"/>
        <v>-233.97108888888891</v>
      </c>
      <c r="M667" s="86">
        <f t="shared" si="390"/>
        <v>-2807.6530666666667</v>
      </c>
      <c r="N667" s="20">
        <f t="shared" si="395"/>
        <v>-2.8076530666666666</v>
      </c>
      <c r="O667" s="105">
        <f t="shared" si="396"/>
        <v>-2.8076530666666666</v>
      </c>
      <c r="P667" s="105">
        <f t="shared" si="397"/>
        <v>2.8076530666666666</v>
      </c>
      <c r="Q667" s="105">
        <f t="shared" si="425"/>
        <v>101.48939576418149</v>
      </c>
      <c r="R667" s="27">
        <f t="shared" si="398"/>
        <v>2.8191498823383749E-2</v>
      </c>
      <c r="S667" s="98">
        <f t="shared" si="399"/>
        <v>0</v>
      </c>
      <c r="T667" s="17">
        <f t="shared" si="426"/>
        <v>383.90160840375108</v>
      </c>
      <c r="U667" s="17">
        <f t="shared" si="400"/>
        <v>0.10663933566770864</v>
      </c>
      <c r="V667" s="17">
        <f t="shared" si="401"/>
        <v>96.414925975972409</v>
      </c>
      <c r="W667" s="17">
        <f t="shared" si="402"/>
        <v>92.558328936933506</v>
      </c>
      <c r="X667" s="17">
        <f t="shared" si="402"/>
        <v>88.855995779456165</v>
      </c>
      <c r="Y667" s="17">
        <f t="shared" si="403"/>
        <v>87.96743582166161</v>
      </c>
      <c r="Z667" s="17">
        <f>Y667/3600</f>
        <v>2.4435398839350447E-2</v>
      </c>
      <c r="AA667" s="17">
        <f>0.96*Y667</f>
        <v>84.448738388795149</v>
      </c>
      <c r="AB667" s="17">
        <f t="shared" si="404"/>
        <v>81.070788853243343</v>
      </c>
      <c r="AC667" s="17">
        <f t="shared" si="405"/>
        <v>77.017249410581172</v>
      </c>
      <c r="AD667" s="17">
        <f t="shared" si="406"/>
        <v>77.017249410581172</v>
      </c>
      <c r="AE667" s="17">
        <f t="shared" si="427"/>
        <v>2.1393680391828103E-2</v>
      </c>
      <c r="AF667" s="17">
        <f>T667-AD667</f>
        <v>306.88435899316994</v>
      </c>
      <c r="AG667" s="17">
        <f t="shared" si="407"/>
        <v>8.5245655275880544E-2</v>
      </c>
      <c r="AH667" s="28">
        <f>0.5*'Ducati Panigale 1199 data'!$C$8*'WLTP class 3 v5'!F667^2</f>
        <v>20016</v>
      </c>
      <c r="AI667" s="17">
        <f t="shared" si="408"/>
        <v>20.015999999999998</v>
      </c>
      <c r="AJ667" s="17">
        <f>IF(N667&lt;0, AI667, "0")</f>
        <v>20.015999999999998</v>
      </c>
      <c r="AK667" s="98">
        <f>AK666+AJ667</f>
        <v>1173.0855663580248</v>
      </c>
      <c r="AL667" s="105">
        <f t="shared" si="409"/>
        <v>0.32585710176611798</v>
      </c>
      <c r="AM667" s="98">
        <f>IF(N667 &gt; 0, AI667, )</f>
        <v>0</v>
      </c>
      <c r="AN667" s="98">
        <f t="shared" si="428"/>
        <v>3939.2114143518543</v>
      </c>
      <c r="AO667" s="98">
        <f t="shared" si="410"/>
        <v>1.094225392875515</v>
      </c>
      <c r="AP667" s="27">
        <f t="shared" si="411"/>
        <v>19.015199999999997</v>
      </c>
      <c r="AQ667" s="27">
        <f t="shared" si="412"/>
        <v>18.254591999999995</v>
      </c>
      <c r="AR667" s="34">
        <f t="shared" si="413"/>
        <v>17.524408319999996</v>
      </c>
      <c r="AS667" s="27">
        <f t="shared" si="414"/>
        <v>17.349164236799997</v>
      </c>
      <c r="AT667" s="34">
        <f t="shared" si="391"/>
        <v>16.655197667327997</v>
      </c>
      <c r="AU667" s="27">
        <f t="shared" si="391"/>
        <v>15.988989760634876</v>
      </c>
      <c r="AV667" s="27">
        <f t="shared" si="415"/>
        <v>15.189540272603132</v>
      </c>
      <c r="AW667" s="27">
        <f t="shared" si="416"/>
        <v>15.189540272603132</v>
      </c>
      <c r="AX667" s="27">
        <f t="shared" si="417"/>
        <v>4.2193167423897589E-3</v>
      </c>
      <c r="AY667" s="34">
        <f>AN667-AW667</f>
        <v>3924.0218740792511</v>
      </c>
      <c r="AZ667" s="110">
        <f t="shared" si="418"/>
        <v>1.0900060761331254</v>
      </c>
      <c r="BB667" s="84">
        <v>2.8076530666666701</v>
      </c>
      <c r="BC667" s="85">
        <f t="shared" si="419"/>
        <v>2.5268877600000033</v>
      </c>
      <c r="BD667" s="85">
        <f t="shared" si="420"/>
        <v>2.4005433720000031</v>
      </c>
      <c r="BE667" s="85">
        <f t="shared" si="421"/>
        <v>2.3045216371200028</v>
      </c>
      <c r="BF667" s="85">
        <f t="shared" si="422"/>
        <v>2.1662503388928025</v>
      </c>
      <c r="BG667" s="85">
        <f t="shared" si="423"/>
        <v>2.1662503388928025</v>
      </c>
    </row>
    <row r="668" spans="2:59">
      <c r="B668" s="10" t="s">
        <v>33</v>
      </c>
      <c r="C668" s="10">
        <v>657</v>
      </c>
      <c r="D668" s="10">
        <v>68</v>
      </c>
      <c r="E668" s="19">
        <v>39.200000000000003</v>
      </c>
      <c r="F668" s="67">
        <f t="shared" si="392"/>
        <v>10.888888888888889</v>
      </c>
      <c r="G668" s="20">
        <f t="shared" si="424"/>
        <v>-0.93055555555555591</v>
      </c>
      <c r="H668" s="20">
        <f t="shared" si="393"/>
        <v>34.5</v>
      </c>
      <c r="I668" s="86">
        <f>'Ducati Panigale 1199 data'!$C$8*G668</f>
        <v>-258.69444444444457</v>
      </c>
      <c r="J668" s="86">
        <f>'Ducati Panigale 1199 data'!$C$8*'Ducati Panigale 1199 data'!$C$15*'Ducati Panigale 1199 data'!$C$10</f>
        <v>54.543600000000005</v>
      </c>
      <c r="K668" s="86">
        <f>(0.5*'Ducati Panigale 1199 data'!$C$12)*'Ducati Panigale 1199 data'!$C$14*'Ducati Panigale 1199 data'!$C$11*F668^2</f>
        <v>16.775875925925931</v>
      </c>
      <c r="L668" s="86">
        <f t="shared" si="394"/>
        <v>-187.37496851851864</v>
      </c>
      <c r="M668" s="86">
        <f t="shared" si="390"/>
        <v>-2040.305212757203</v>
      </c>
      <c r="N668" s="20">
        <f t="shared" si="395"/>
        <v>-2.040305212757203</v>
      </c>
      <c r="O668" s="105">
        <f t="shared" si="396"/>
        <v>-2.040305212757203</v>
      </c>
      <c r="P668" s="105">
        <f t="shared" si="397"/>
        <v>2.040305212757203</v>
      </c>
      <c r="Q668" s="105">
        <f t="shared" si="425"/>
        <v>103.5297009769387</v>
      </c>
      <c r="R668" s="27">
        <f t="shared" si="398"/>
        <v>2.8758250271371862E-2</v>
      </c>
      <c r="S668" s="98">
        <f t="shared" si="399"/>
        <v>0</v>
      </c>
      <c r="T668" s="17">
        <f t="shared" si="426"/>
        <v>383.90160840375108</v>
      </c>
      <c r="U668" s="17">
        <f t="shared" si="400"/>
        <v>0.10663933566770864</v>
      </c>
      <c r="V668" s="17">
        <f t="shared" si="401"/>
        <v>98.353215928091757</v>
      </c>
      <c r="W668" s="17">
        <f t="shared" si="402"/>
        <v>94.419087290968079</v>
      </c>
      <c r="X668" s="17">
        <f t="shared" si="402"/>
        <v>90.642323799329347</v>
      </c>
      <c r="Y668" s="17">
        <f t="shared" si="403"/>
        <v>89.735900561336052</v>
      </c>
      <c r="Z668" s="17">
        <f>Y668/3600</f>
        <v>2.4926639044815568E-2</v>
      </c>
      <c r="AA668" s="17">
        <f>0.96*Y668</f>
        <v>86.146464538882611</v>
      </c>
      <c r="AB668" s="17">
        <f t="shared" si="404"/>
        <v>82.700605957327298</v>
      </c>
      <c r="AC668" s="17">
        <f t="shared" si="405"/>
        <v>78.565575659460933</v>
      </c>
      <c r="AD668" s="17">
        <f t="shared" si="406"/>
        <v>78.565575659460933</v>
      </c>
      <c r="AE668" s="17">
        <f t="shared" si="427"/>
        <v>2.1823771016516925E-2</v>
      </c>
      <c r="AF668" s="17">
        <f>T668-AD668</f>
        <v>305.33603274429015</v>
      </c>
      <c r="AG668" s="17">
        <f t="shared" si="407"/>
        <v>8.4815564651191708E-2</v>
      </c>
      <c r="AH668" s="28">
        <f>0.5*'Ducati Panigale 1199 data'!$C$8*'WLTP class 3 v5'!F668^2</f>
        <v>16480.93827160494</v>
      </c>
      <c r="AI668" s="17">
        <f t="shared" si="408"/>
        <v>16.480938271604941</v>
      </c>
      <c r="AJ668" s="17">
        <f>IF(N668&lt;0, AI668, "0")</f>
        <v>16.480938271604941</v>
      </c>
      <c r="AK668" s="98">
        <f>AK667+AJ668</f>
        <v>1189.5665046296299</v>
      </c>
      <c r="AL668" s="105">
        <f t="shared" si="409"/>
        <v>0.33043514017489717</v>
      </c>
      <c r="AM668" s="98">
        <f>IF(N668 &gt; 0, AI668, )</f>
        <v>0</v>
      </c>
      <c r="AN668" s="98">
        <f t="shared" si="428"/>
        <v>3939.2114143518543</v>
      </c>
      <c r="AO668" s="98">
        <f t="shared" si="410"/>
        <v>1.094225392875515</v>
      </c>
      <c r="AP668" s="27">
        <f t="shared" si="411"/>
        <v>15.656891358024694</v>
      </c>
      <c r="AQ668" s="27">
        <f t="shared" si="412"/>
        <v>15.030615703703706</v>
      </c>
      <c r="AR668" s="34">
        <f t="shared" si="413"/>
        <v>14.429391075555557</v>
      </c>
      <c r="AS668" s="27">
        <f t="shared" si="414"/>
        <v>14.285097164800002</v>
      </c>
      <c r="AT668" s="34">
        <f t="shared" si="391"/>
        <v>13.713693278208002</v>
      </c>
      <c r="AU668" s="27">
        <f t="shared" si="391"/>
        <v>13.165145547079682</v>
      </c>
      <c r="AV668" s="27">
        <f t="shared" si="415"/>
        <v>12.506888269725698</v>
      </c>
      <c r="AW668" s="27">
        <f t="shared" si="416"/>
        <v>12.506888269725698</v>
      </c>
      <c r="AX668" s="27">
        <f t="shared" si="417"/>
        <v>3.4741356304793603E-3</v>
      </c>
      <c r="AY668" s="34">
        <f>AN668-AW668</f>
        <v>3926.7045260821287</v>
      </c>
      <c r="AZ668" s="110">
        <f t="shared" si="418"/>
        <v>1.0907512572450357</v>
      </c>
      <c r="BB668" s="84">
        <v>2.0403052127571999</v>
      </c>
      <c r="BC668" s="85">
        <f t="shared" si="419"/>
        <v>1.83627469148148</v>
      </c>
      <c r="BD668" s="85">
        <f t="shared" si="420"/>
        <v>1.7444609569074059</v>
      </c>
      <c r="BE668" s="85">
        <f t="shared" si="421"/>
        <v>1.6746825186311096</v>
      </c>
      <c r="BF668" s="85">
        <f t="shared" si="422"/>
        <v>1.574201567513243</v>
      </c>
      <c r="BG668" s="85">
        <f t="shared" si="423"/>
        <v>1.574201567513243</v>
      </c>
    </row>
    <row r="669" spans="2:59">
      <c r="B669" s="10" t="s">
        <v>33</v>
      </c>
      <c r="C669" s="10">
        <v>658</v>
      </c>
      <c r="D669" s="10">
        <v>69</v>
      </c>
      <c r="E669" s="19">
        <v>36.5</v>
      </c>
      <c r="F669" s="67">
        <f t="shared" si="392"/>
        <v>10.138888888888889</v>
      </c>
      <c r="G669" s="20">
        <f t="shared" si="424"/>
        <v>-0.68055555555555636</v>
      </c>
      <c r="H669" s="20">
        <f t="shared" si="393"/>
        <v>35</v>
      </c>
      <c r="I669" s="86">
        <f>'Ducati Panigale 1199 data'!$C$8*G669</f>
        <v>-189.19444444444466</v>
      </c>
      <c r="J669" s="86">
        <f>'Ducati Panigale 1199 data'!$C$8*'Ducati Panigale 1199 data'!$C$15*'Ducati Panigale 1199 data'!$C$10</f>
        <v>54.543600000000005</v>
      </c>
      <c r="K669" s="86">
        <f>(0.5*'Ducati Panigale 1199 data'!$C$12)*'Ducati Panigale 1199 data'!$C$14*'Ducati Panigale 1199 data'!$C$11*F669^2</f>
        <v>14.544500144675927</v>
      </c>
      <c r="L669" s="86">
        <f t="shared" si="394"/>
        <v>-120.10634429976874</v>
      </c>
      <c r="M669" s="86">
        <f t="shared" si="390"/>
        <v>-1217.7448797059885</v>
      </c>
      <c r="N669" s="20">
        <f t="shared" si="395"/>
        <v>-1.2177448797059884</v>
      </c>
      <c r="O669" s="105">
        <f t="shared" si="396"/>
        <v>-1.2177448797059884</v>
      </c>
      <c r="P669" s="105">
        <f t="shared" si="397"/>
        <v>1.2177448797059884</v>
      </c>
      <c r="Q669" s="105">
        <f t="shared" si="425"/>
        <v>104.74744585664469</v>
      </c>
      <c r="R669" s="27">
        <f t="shared" si="398"/>
        <v>2.9096512737956857E-2</v>
      </c>
      <c r="S669" s="98">
        <f t="shared" si="399"/>
        <v>0</v>
      </c>
      <c r="T669" s="17">
        <f t="shared" si="426"/>
        <v>383.90160840375108</v>
      </c>
      <c r="U669" s="17">
        <f t="shared" si="400"/>
        <v>0.10663933566770864</v>
      </c>
      <c r="V669" s="17">
        <f t="shared" si="401"/>
        <v>99.510073563812455</v>
      </c>
      <c r="W669" s="17">
        <f t="shared" si="402"/>
        <v>95.529670621259953</v>
      </c>
      <c r="X669" s="17">
        <f t="shared" si="402"/>
        <v>91.708483796409553</v>
      </c>
      <c r="Y669" s="17">
        <f t="shared" si="403"/>
        <v>90.791398958445455</v>
      </c>
      <c r="Z669" s="17">
        <f>Y669/3600</f>
        <v>2.5219833044012627E-2</v>
      </c>
      <c r="AA669" s="17">
        <f>0.96*Y669</f>
        <v>87.159743000107639</v>
      </c>
      <c r="AB669" s="17">
        <f t="shared" si="404"/>
        <v>83.673353280103328</v>
      </c>
      <c r="AC669" s="17">
        <f t="shared" si="405"/>
        <v>79.489685616098157</v>
      </c>
      <c r="AD669" s="17">
        <f t="shared" si="406"/>
        <v>79.489685616098157</v>
      </c>
      <c r="AE669" s="17">
        <f t="shared" si="427"/>
        <v>2.2080468226693933E-2</v>
      </c>
      <c r="AF669" s="17">
        <f>T669-AD669</f>
        <v>304.41192278765294</v>
      </c>
      <c r="AG669" s="17">
        <f t="shared" si="407"/>
        <v>8.4558867441014707E-2</v>
      </c>
      <c r="AH669" s="28">
        <f>0.5*'Ducati Panigale 1199 data'!$C$8*'WLTP class 3 v5'!F669^2</f>
        <v>14288.792438271605</v>
      </c>
      <c r="AI669" s="17">
        <f t="shared" si="408"/>
        <v>14.288792438271605</v>
      </c>
      <c r="AJ669" s="17">
        <f>IF(N669&lt;0, AI669, "0")</f>
        <v>14.288792438271605</v>
      </c>
      <c r="AK669" s="98">
        <f>AK668+AJ669</f>
        <v>1203.8552970679016</v>
      </c>
      <c r="AL669" s="105">
        <f t="shared" si="409"/>
        <v>0.33440424918552819</v>
      </c>
      <c r="AM669" s="98">
        <f>IF(N669 &gt; 0, AI669, )</f>
        <v>0</v>
      </c>
      <c r="AN669" s="98">
        <f t="shared" si="428"/>
        <v>3939.2114143518543</v>
      </c>
      <c r="AO669" s="98">
        <f t="shared" si="410"/>
        <v>1.094225392875515</v>
      </c>
      <c r="AP669" s="27">
        <f t="shared" si="411"/>
        <v>13.574352816358024</v>
      </c>
      <c r="AQ669" s="27">
        <f t="shared" si="412"/>
        <v>13.031378703703703</v>
      </c>
      <c r="AR669" s="34">
        <f t="shared" si="413"/>
        <v>12.510123555555555</v>
      </c>
      <c r="AS669" s="27">
        <f t="shared" si="414"/>
        <v>12.385022319999999</v>
      </c>
      <c r="AT669" s="34">
        <f t="shared" si="391"/>
        <v>11.889621427199998</v>
      </c>
      <c r="AU669" s="27">
        <f t="shared" si="391"/>
        <v>11.414036570111998</v>
      </c>
      <c r="AV669" s="27">
        <f t="shared" si="415"/>
        <v>10.843334741606398</v>
      </c>
      <c r="AW669" s="27">
        <f t="shared" si="416"/>
        <v>10.843334741606398</v>
      </c>
      <c r="AX669" s="27">
        <f t="shared" si="417"/>
        <v>3.0120374282239996E-3</v>
      </c>
      <c r="AY669" s="34">
        <f>AN669-AW669</f>
        <v>3928.3680796102481</v>
      </c>
      <c r="AZ669" s="110">
        <f t="shared" si="418"/>
        <v>1.0912133554472911</v>
      </c>
      <c r="BB669" s="84">
        <v>1.21774487970599</v>
      </c>
      <c r="BC669" s="85">
        <f t="shared" si="419"/>
        <v>1.0959703917353911</v>
      </c>
      <c r="BD669" s="85">
        <f t="shared" si="420"/>
        <v>1.0411718721486216</v>
      </c>
      <c r="BE669" s="85">
        <f t="shared" si="421"/>
        <v>0.99952499726267674</v>
      </c>
      <c r="BF669" s="85">
        <f t="shared" si="422"/>
        <v>0.93955349742691607</v>
      </c>
      <c r="BG669" s="85">
        <f t="shared" si="423"/>
        <v>0.93955349742691607</v>
      </c>
    </row>
    <row r="670" spans="2:59">
      <c r="B670" s="10" t="s">
        <v>33</v>
      </c>
      <c r="C670" s="10">
        <v>659</v>
      </c>
      <c r="D670" s="10">
        <v>70</v>
      </c>
      <c r="E670" s="19">
        <v>34.299999999999997</v>
      </c>
      <c r="F670" s="67">
        <f t="shared" si="392"/>
        <v>9.5277777777777786</v>
      </c>
      <c r="G670" s="20">
        <f t="shared" si="424"/>
        <v>-0.76388888888888884</v>
      </c>
      <c r="H670" s="20">
        <f t="shared" si="393"/>
        <v>35.5</v>
      </c>
      <c r="I670" s="86">
        <f>'Ducati Panigale 1199 data'!$C$8*G670</f>
        <v>-212.36111111111109</v>
      </c>
      <c r="J670" s="86">
        <f>'Ducati Panigale 1199 data'!$C$8*'Ducati Panigale 1199 data'!$C$15*'Ducati Panigale 1199 data'!$C$10</f>
        <v>54.543600000000005</v>
      </c>
      <c r="K670" s="86">
        <f>(0.5*'Ducati Panigale 1199 data'!$C$12)*'Ducati Panigale 1199 data'!$C$14*'Ducati Panigale 1199 data'!$C$11*F670^2</f>
        <v>12.84403000578704</v>
      </c>
      <c r="L670" s="86">
        <f t="shared" si="394"/>
        <v>-144.97348110532405</v>
      </c>
      <c r="M670" s="86">
        <f t="shared" si="390"/>
        <v>-1381.2751116423931</v>
      </c>
      <c r="N670" s="20">
        <f t="shared" si="395"/>
        <v>-1.3812751116423931</v>
      </c>
      <c r="O670" s="105">
        <f t="shared" si="396"/>
        <v>-1.3812751116423931</v>
      </c>
      <c r="P670" s="105">
        <f t="shared" si="397"/>
        <v>1.3812751116423931</v>
      </c>
      <c r="Q670" s="105">
        <f t="shared" si="425"/>
        <v>106.12872096828708</v>
      </c>
      <c r="R670" s="27">
        <f t="shared" si="398"/>
        <v>2.9480200268968634E-2</v>
      </c>
      <c r="S670" s="98">
        <f t="shared" si="399"/>
        <v>0</v>
      </c>
      <c r="T670" s="17">
        <f t="shared" si="426"/>
        <v>383.90160840375108</v>
      </c>
      <c r="U670" s="17">
        <f t="shared" si="400"/>
        <v>0.10663933566770864</v>
      </c>
      <c r="V670" s="17">
        <f t="shared" si="401"/>
        <v>100.82228491987273</v>
      </c>
      <c r="W670" s="17">
        <f t="shared" si="402"/>
        <v>96.78939352307782</v>
      </c>
      <c r="X670" s="17">
        <f t="shared" si="402"/>
        <v>92.9178177821547</v>
      </c>
      <c r="Y670" s="17">
        <f t="shared" si="403"/>
        <v>91.988639604333159</v>
      </c>
      <c r="Z670" s="17">
        <f>Y670/3600</f>
        <v>2.5552399890092545E-2</v>
      </c>
      <c r="AA670" s="17">
        <f>0.96*Y670</f>
        <v>88.309094020159833</v>
      </c>
      <c r="AB670" s="17">
        <f t="shared" si="404"/>
        <v>84.776730259353442</v>
      </c>
      <c r="AC670" s="17">
        <f t="shared" si="405"/>
        <v>80.537893746385762</v>
      </c>
      <c r="AD670" s="17">
        <f t="shared" si="406"/>
        <v>80.537893746385762</v>
      </c>
      <c r="AE670" s="17">
        <f t="shared" si="427"/>
        <v>2.2371637151773822E-2</v>
      </c>
      <c r="AF670" s="17">
        <f>T670-AD670</f>
        <v>303.36371465736534</v>
      </c>
      <c r="AG670" s="17">
        <f t="shared" si="407"/>
        <v>8.4267698515934811E-2</v>
      </c>
      <c r="AH670" s="28">
        <f>0.5*'Ducati Panigale 1199 data'!$C$8*'WLTP class 3 v5'!F670^2</f>
        <v>12618.218364197533</v>
      </c>
      <c r="AI670" s="17">
        <f t="shared" si="408"/>
        <v>12.618218364197533</v>
      </c>
      <c r="AJ670" s="17">
        <f>IF(N670&lt;0, AI670, "0")</f>
        <v>12.618218364197533</v>
      </c>
      <c r="AK670" s="98">
        <f>AK669+AJ670</f>
        <v>1216.473515432099</v>
      </c>
      <c r="AL670" s="105">
        <f t="shared" si="409"/>
        <v>0.33790930984224971</v>
      </c>
      <c r="AM670" s="98">
        <f>IF(N670 &gt; 0, AI670, )</f>
        <v>0</v>
      </c>
      <c r="AN670" s="98">
        <f t="shared" si="428"/>
        <v>3939.2114143518543</v>
      </c>
      <c r="AO670" s="98">
        <f t="shared" si="410"/>
        <v>1.094225392875515</v>
      </c>
      <c r="AP670" s="27">
        <f t="shared" si="411"/>
        <v>11.987307445987655</v>
      </c>
      <c r="AQ670" s="27">
        <f t="shared" si="412"/>
        <v>11.507815148148149</v>
      </c>
      <c r="AR670" s="34">
        <f t="shared" si="413"/>
        <v>11.047502542222222</v>
      </c>
      <c r="AS670" s="27">
        <f t="shared" si="414"/>
        <v>10.937027516800001</v>
      </c>
      <c r="AT670" s="34">
        <f t="shared" si="391"/>
        <v>10.499546416128</v>
      </c>
      <c r="AU670" s="27">
        <f t="shared" si="391"/>
        <v>10.079564559482879</v>
      </c>
      <c r="AV670" s="27">
        <f t="shared" si="415"/>
        <v>9.5755863315087346</v>
      </c>
      <c r="AW670" s="27">
        <f t="shared" si="416"/>
        <v>9.5755863315087346</v>
      </c>
      <c r="AX670" s="27">
        <f t="shared" si="417"/>
        <v>2.6598850920857594E-3</v>
      </c>
      <c r="AY670" s="34">
        <f>AN670-AW670</f>
        <v>3929.6358280203453</v>
      </c>
      <c r="AZ670" s="110">
        <f t="shared" si="418"/>
        <v>1.0915655077834292</v>
      </c>
      <c r="BB670" s="84">
        <v>1.38127511164239</v>
      </c>
      <c r="BC670" s="85">
        <f t="shared" si="419"/>
        <v>1.243147600478151</v>
      </c>
      <c r="BD670" s="85">
        <f t="shared" si="420"/>
        <v>1.1809902204542433</v>
      </c>
      <c r="BE670" s="85">
        <f t="shared" si="421"/>
        <v>1.1337506116360736</v>
      </c>
      <c r="BF670" s="85">
        <f t="shared" si="422"/>
        <v>1.0657255749379091</v>
      </c>
      <c r="BG670" s="85">
        <f t="shared" si="423"/>
        <v>1.0657255749379091</v>
      </c>
    </row>
    <row r="671" spans="2:59">
      <c r="B671" s="10" t="s">
        <v>33</v>
      </c>
      <c r="C671" s="10">
        <v>660</v>
      </c>
      <c r="D671" s="10">
        <v>71</v>
      </c>
      <c r="E671" s="19">
        <v>31</v>
      </c>
      <c r="F671" s="67">
        <f t="shared" si="392"/>
        <v>8.6111111111111107</v>
      </c>
      <c r="G671" s="20">
        <f t="shared" si="424"/>
        <v>-1.1527777777777775</v>
      </c>
      <c r="H671" s="20">
        <f t="shared" si="393"/>
        <v>36</v>
      </c>
      <c r="I671" s="86">
        <f>'Ducati Panigale 1199 data'!$C$8*G671</f>
        <v>-320.47222222222211</v>
      </c>
      <c r="J671" s="86">
        <f>'Ducati Panigale 1199 data'!$C$8*'Ducati Panigale 1199 data'!$C$15*'Ducati Panigale 1199 data'!$C$10</f>
        <v>54.543600000000005</v>
      </c>
      <c r="K671" s="86">
        <f>(0.5*'Ducati Panigale 1199 data'!$C$12)*'Ducati Panigale 1199 data'!$C$14*'Ducati Panigale 1199 data'!$C$11*F671^2</f>
        <v>10.491472800925926</v>
      </c>
      <c r="L671" s="86">
        <f t="shared" si="394"/>
        <v>-255.43714942129617</v>
      </c>
      <c r="M671" s="86">
        <f t="shared" si="390"/>
        <v>-2199.5976755722727</v>
      </c>
      <c r="N671" s="20">
        <f t="shared" si="395"/>
        <v>-2.1995976755722726</v>
      </c>
      <c r="O671" s="105">
        <f t="shared" si="396"/>
        <v>-2.1995976755722726</v>
      </c>
      <c r="P671" s="105">
        <f t="shared" si="397"/>
        <v>2.1995976755722726</v>
      </c>
      <c r="Q671" s="105">
        <f t="shared" si="425"/>
        <v>108.32831864385936</v>
      </c>
      <c r="R671" s="27">
        <f t="shared" si="398"/>
        <v>3.0091199623294266E-2</v>
      </c>
      <c r="S671" s="98">
        <f t="shared" si="399"/>
        <v>0</v>
      </c>
      <c r="T671" s="17">
        <f t="shared" si="426"/>
        <v>383.90160840375108</v>
      </c>
      <c r="U671" s="17">
        <f t="shared" si="400"/>
        <v>0.10663933566770864</v>
      </c>
      <c r="V671" s="17">
        <f t="shared" si="401"/>
        <v>102.91190271166639</v>
      </c>
      <c r="W671" s="17">
        <f t="shared" si="402"/>
        <v>98.795426603199729</v>
      </c>
      <c r="X671" s="17">
        <f t="shared" si="402"/>
        <v>94.843609539071736</v>
      </c>
      <c r="Y671" s="17">
        <f t="shared" si="403"/>
        <v>93.895173443681017</v>
      </c>
      <c r="Z671" s="17">
        <f>Y671/3600</f>
        <v>2.6081992623244728E-2</v>
      </c>
      <c r="AA671" s="17">
        <f>0.96*Y671</f>
        <v>90.139366505933779</v>
      </c>
      <c r="AB671" s="17">
        <f t="shared" si="404"/>
        <v>86.533791845696427</v>
      </c>
      <c r="AC671" s="17">
        <f t="shared" si="405"/>
        <v>82.207102253411605</v>
      </c>
      <c r="AD671" s="17">
        <f t="shared" si="406"/>
        <v>82.207102253411605</v>
      </c>
      <c r="AE671" s="17">
        <f t="shared" si="427"/>
        <v>2.2835306181503225E-2</v>
      </c>
      <c r="AF671" s="17">
        <f>T671-AD671</f>
        <v>301.69450615033946</v>
      </c>
      <c r="AG671" s="17">
        <f t="shared" si="407"/>
        <v>8.3804029486205411E-2</v>
      </c>
      <c r="AH671" s="28">
        <f>0.5*'Ducati Panigale 1199 data'!$C$8*'WLTP class 3 v5'!F671^2</f>
        <v>10307.021604938271</v>
      </c>
      <c r="AI671" s="17">
        <f t="shared" si="408"/>
        <v>10.307021604938271</v>
      </c>
      <c r="AJ671" s="17">
        <f>IF(N671&lt;0, AI671, "0")</f>
        <v>10.307021604938271</v>
      </c>
      <c r="AK671" s="98">
        <f>AK670+AJ671</f>
        <v>1226.7805370370372</v>
      </c>
      <c r="AL671" s="105">
        <f t="shared" si="409"/>
        <v>0.34077237139917699</v>
      </c>
      <c r="AM671" s="98">
        <f>IF(N671 &gt; 0, AI671, )</f>
        <v>0</v>
      </c>
      <c r="AN671" s="98">
        <f t="shared" si="428"/>
        <v>3939.2114143518543</v>
      </c>
      <c r="AO671" s="98">
        <f t="shared" si="410"/>
        <v>1.094225392875515</v>
      </c>
      <c r="AP671" s="27">
        <f t="shared" si="411"/>
        <v>9.7916705246913569</v>
      </c>
      <c r="AQ671" s="27">
        <f t="shared" si="412"/>
        <v>9.4000037037037014</v>
      </c>
      <c r="AR671" s="34">
        <f t="shared" si="413"/>
        <v>9.0240035555555522</v>
      </c>
      <c r="AS671" s="27">
        <f t="shared" si="414"/>
        <v>8.9337635199999959</v>
      </c>
      <c r="AT671" s="34">
        <f t="shared" si="391"/>
        <v>8.5764129791999952</v>
      </c>
      <c r="AU671" s="27">
        <f t="shared" si="391"/>
        <v>8.2333564600319953</v>
      </c>
      <c r="AV671" s="27">
        <f t="shared" si="415"/>
        <v>7.8216886370303955</v>
      </c>
      <c r="AW671" s="27">
        <f t="shared" si="416"/>
        <v>7.8216886370303955</v>
      </c>
      <c r="AX671" s="27">
        <f t="shared" si="417"/>
        <v>2.1726912880639989E-3</v>
      </c>
      <c r="AY671" s="34">
        <f>AN671-AW671</f>
        <v>3931.3897257148237</v>
      </c>
      <c r="AZ671" s="110">
        <f t="shared" si="418"/>
        <v>1.092052701587451</v>
      </c>
      <c r="BB671" s="84">
        <v>2.1995976755722699</v>
      </c>
      <c r="BC671" s="85">
        <f t="shared" si="419"/>
        <v>1.979637908015043</v>
      </c>
      <c r="BD671" s="85">
        <f t="shared" si="420"/>
        <v>1.8806560126142908</v>
      </c>
      <c r="BE671" s="85">
        <f t="shared" si="421"/>
        <v>1.8054297721097192</v>
      </c>
      <c r="BF671" s="85">
        <f t="shared" si="422"/>
        <v>1.697103985783136</v>
      </c>
      <c r="BG671" s="85">
        <f t="shared" si="423"/>
        <v>1.697103985783136</v>
      </c>
    </row>
    <row r="672" spans="2:59">
      <c r="B672" s="10" t="s">
        <v>33</v>
      </c>
      <c r="C672" s="10">
        <v>661</v>
      </c>
      <c r="D672" s="10">
        <v>72</v>
      </c>
      <c r="E672" s="19">
        <v>26</v>
      </c>
      <c r="F672" s="67">
        <f t="shared" si="392"/>
        <v>7.2222222222222223</v>
      </c>
      <c r="G672" s="20">
        <f t="shared" si="424"/>
        <v>-1.4305555555555556</v>
      </c>
      <c r="H672" s="20">
        <f t="shared" si="393"/>
        <v>36.5</v>
      </c>
      <c r="I672" s="86">
        <f>'Ducati Panigale 1199 data'!$C$8*G672</f>
        <v>-397.69444444444446</v>
      </c>
      <c r="J672" s="86">
        <f>'Ducati Panigale 1199 data'!$C$8*'Ducati Panigale 1199 data'!$C$15*'Ducati Panigale 1199 data'!$C$10</f>
        <v>54.543600000000005</v>
      </c>
      <c r="K672" s="86">
        <f>(0.5*'Ducati Panigale 1199 data'!$C$12)*'Ducati Panigale 1199 data'!$C$14*'Ducati Panigale 1199 data'!$C$11*F672^2</f>
        <v>7.3800578703703712</v>
      </c>
      <c r="L672" s="86">
        <f t="shared" si="394"/>
        <v>-335.77078657407407</v>
      </c>
      <c r="M672" s="86">
        <f t="shared" si="390"/>
        <v>-2425.0112363683129</v>
      </c>
      <c r="N672" s="20">
        <f t="shared" si="395"/>
        <v>-2.425011236368313</v>
      </c>
      <c r="O672" s="105">
        <f t="shared" si="396"/>
        <v>-2.425011236368313</v>
      </c>
      <c r="P672" s="105">
        <f t="shared" si="397"/>
        <v>2.425011236368313</v>
      </c>
      <c r="Q672" s="105">
        <f t="shared" si="425"/>
        <v>110.75332988022768</v>
      </c>
      <c r="R672" s="27">
        <f t="shared" si="398"/>
        <v>3.07648138556188E-2</v>
      </c>
      <c r="S672" s="98">
        <f t="shared" si="399"/>
        <v>0</v>
      </c>
      <c r="T672" s="17">
        <f t="shared" si="426"/>
        <v>383.90160840375108</v>
      </c>
      <c r="U672" s="17">
        <f t="shared" si="400"/>
        <v>0.10663933566770864</v>
      </c>
      <c r="V672" s="17">
        <f t="shared" si="401"/>
        <v>105.21566338621629</v>
      </c>
      <c r="W672" s="17">
        <f t="shared" si="402"/>
        <v>101.00703685076763</v>
      </c>
      <c r="X672" s="17">
        <f t="shared" si="402"/>
        <v>96.966755376736927</v>
      </c>
      <c r="Y672" s="17">
        <f t="shared" si="403"/>
        <v>95.997087822969561</v>
      </c>
      <c r="Z672" s="17">
        <f>Y672/3600</f>
        <v>2.6665857728602655E-2</v>
      </c>
      <c r="AA672" s="17">
        <f>0.96*Y672</f>
        <v>92.157204310050773</v>
      </c>
      <c r="AB672" s="17">
        <f t="shared" si="404"/>
        <v>88.470916137648743</v>
      </c>
      <c r="AC672" s="17">
        <f t="shared" si="405"/>
        <v>84.047370330766299</v>
      </c>
      <c r="AD672" s="17">
        <f t="shared" si="406"/>
        <v>84.047370330766299</v>
      </c>
      <c r="AE672" s="17">
        <f t="shared" si="427"/>
        <v>2.3346491758546195E-2</v>
      </c>
      <c r="AF672" s="17">
        <f>T672-AD672</f>
        <v>299.8542380729848</v>
      </c>
      <c r="AG672" s="17">
        <f t="shared" si="407"/>
        <v>8.3292843909162445E-2</v>
      </c>
      <c r="AH672" s="28">
        <f>0.5*'Ducati Panigale 1199 data'!$C$8*'WLTP class 3 v5'!F672^2</f>
        <v>7250.308641975309</v>
      </c>
      <c r="AI672" s="17">
        <f t="shared" si="408"/>
        <v>7.2503086419753089</v>
      </c>
      <c r="AJ672" s="17">
        <f>IF(N672&lt;0, AI672, "0")</f>
        <v>7.2503086419753089</v>
      </c>
      <c r="AK672" s="98">
        <f>AK671+AJ672</f>
        <v>1234.0308456790126</v>
      </c>
      <c r="AL672" s="105">
        <f t="shared" si="409"/>
        <v>0.34278634602194796</v>
      </c>
      <c r="AM672" s="98">
        <f>IF(N672 &gt; 0, AI672, )</f>
        <v>0</v>
      </c>
      <c r="AN672" s="98">
        <f t="shared" si="428"/>
        <v>3939.2114143518543</v>
      </c>
      <c r="AO672" s="98">
        <f t="shared" si="410"/>
        <v>1.094225392875515</v>
      </c>
      <c r="AP672" s="27">
        <f t="shared" si="411"/>
        <v>6.8877932098765431</v>
      </c>
      <c r="AQ672" s="27">
        <f t="shared" si="412"/>
        <v>6.6122814814814808</v>
      </c>
      <c r="AR672" s="34">
        <f t="shared" si="413"/>
        <v>6.3477902222222209</v>
      </c>
      <c r="AS672" s="27">
        <f t="shared" si="414"/>
        <v>6.2843123199999988</v>
      </c>
      <c r="AT672" s="34">
        <f t="shared" si="391"/>
        <v>6.032939827199999</v>
      </c>
      <c r="AU672" s="27">
        <f t="shared" si="391"/>
        <v>5.7916222341119985</v>
      </c>
      <c r="AV672" s="27">
        <f t="shared" si="415"/>
        <v>5.5020411224063981</v>
      </c>
      <c r="AW672" s="27">
        <f t="shared" si="416"/>
        <v>5.5020411224063981</v>
      </c>
      <c r="AX672" s="27">
        <f t="shared" si="417"/>
        <v>1.5283447562239995E-3</v>
      </c>
      <c r="AY672" s="34">
        <f>AN672-AW672</f>
        <v>3933.7093732294479</v>
      </c>
      <c r="AZ672" s="110">
        <f t="shared" si="418"/>
        <v>1.092697048119291</v>
      </c>
      <c r="BB672" s="84">
        <v>2.4250112363683098</v>
      </c>
      <c r="BC672" s="85">
        <f t="shared" si="419"/>
        <v>2.182510112731479</v>
      </c>
      <c r="BD672" s="85">
        <f t="shared" si="420"/>
        <v>2.0733846070949049</v>
      </c>
      <c r="BE672" s="85">
        <f t="shared" si="421"/>
        <v>1.9904492228111086</v>
      </c>
      <c r="BF672" s="85">
        <f t="shared" si="422"/>
        <v>1.8710222694424419</v>
      </c>
      <c r="BG672" s="85">
        <f t="shared" si="423"/>
        <v>1.8710222694424419</v>
      </c>
    </row>
    <row r="673" spans="2:59">
      <c r="B673" s="10" t="s">
        <v>33</v>
      </c>
      <c r="C673" s="10">
        <v>662</v>
      </c>
      <c r="D673" s="10">
        <v>73</v>
      </c>
      <c r="E673" s="19">
        <v>20.7</v>
      </c>
      <c r="F673" s="67">
        <f t="shared" si="392"/>
        <v>5.75</v>
      </c>
      <c r="G673" s="20">
        <f t="shared" si="424"/>
        <v>-1.4722222222222221</v>
      </c>
      <c r="H673" s="20">
        <f t="shared" si="393"/>
        <v>37</v>
      </c>
      <c r="I673" s="86">
        <f>'Ducati Panigale 1199 data'!$C$8*G673</f>
        <v>-409.27777777777777</v>
      </c>
      <c r="J673" s="86">
        <f>'Ducati Panigale 1199 data'!$C$8*'Ducati Panigale 1199 data'!$C$15*'Ducati Panigale 1199 data'!$C$10</f>
        <v>54.543600000000005</v>
      </c>
      <c r="K673" s="86">
        <f>(0.5*'Ducati Panigale 1199 data'!$C$12)*'Ducati Panigale 1199 data'!$C$14*'Ducati Panigale 1199 data'!$C$11*F673^2</f>
        <v>4.6779304687500005</v>
      </c>
      <c r="L673" s="86">
        <f t="shared" si="394"/>
        <v>-350.05624730902775</v>
      </c>
      <c r="M673" s="86">
        <f t="shared" si="390"/>
        <v>-2012.8234220269096</v>
      </c>
      <c r="N673" s="20">
        <f t="shared" si="395"/>
        <v>-2.0128234220269094</v>
      </c>
      <c r="O673" s="105">
        <f t="shared" si="396"/>
        <v>-2.0128234220269094</v>
      </c>
      <c r="P673" s="105">
        <f t="shared" si="397"/>
        <v>2.0128234220269094</v>
      </c>
      <c r="Q673" s="105">
        <f t="shared" si="425"/>
        <v>112.76615330225459</v>
      </c>
      <c r="R673" s="27">
        <f t="shared" si="398"/>
        <v>3.1323931472848496E-2</v>
      </c>
      <c r="S673" s="98">
        <f t="shared" si="399"/>
        <v>0</v>
      </c>
      <c r="T673" s="17">
        <f t="shared" si="426"/>
        <v>383.90160840375108</v>
      </c>
      <c r="U673" s="17">
        <f t="shared" si="400"/>
        <v>0.10663933566770864</v>
      </c>
      <c r="V673" s="17">
        <f t="shared" si="401"/>
        <v>107.12784563714186</v>
      </c>
      <c r="W673" s="17">
        <f t="shared" si="402"/>
        <v>102.84273181165618</v>
      </c>
      <c r="X673" s="17">
        <f t="shared" si="402"/>
        <v>98.729022539189927</v>
      </c>
      <c r="Y673" s="17">
        <f t="shared" si="403"/>
        <v>97.741732313798025</v>
      </c>
      <c r="Z673" s="17">
        <f>Y673/3600</f>
        <v>2.7150481198277229E-2</v>
      </c>
      <c r="AA673" s="17">
        <f>0.96*Y673</f>
        <v>93.8320630212461</v>
      </c>
      <c r="AB673" s="17">
        <f t="shared" si="404"/>
        <v>90.078780500396249</v>
      </c>
      <c r="AC673" s="17">
        <f t="shared" si="405"/>
        <v>85.574841475376431</v>
      </c>
      <c r="AD673" s="17">
        <f t="shared" si="406"/>
        <v>85.574841475376431</v>
      </c>
      <c r="AE673" s="17">
        <f t="shared" si="427"/>
        <v>2.3770789298715674E-2</v>
      </c>
      <c r="AF673" s="17">
        <f>T673-AD673</f>
        <v>298.32676692837464</v>
      </c>
      <c r="AG673" s="17">
        <f t="shared" si="407"/>
        <v>8.2868546368992949E-2</v>
      </c>
      <c r="AH673" s="28">
        <f>0.5*'Ducati Panigale 1199 data'!$C$8*'WLTP class 3 v5'!F673^2</f>
        <v>4595.6875</v>
      </c>
      <c r="AI673" s="17">
        <f t="shared" si="408"/>
        <v>4.5956875000000004</v>
      </c>
      <c r="AJ673" s="17">
        <f>IF(N673&lt;0, AI673, "0")</f>
        <v>4.5956875000000004</v>
      </c>
      <c r="AK673" s="98">
        <f>AK672+AJ673</f>
        <v>1238.6265331790125</v>
      </c>
      <c r="AL673" s="105">
        <f t="shared" si="409"/>
        <v>0.34406292588305903</v>
      </c>
      <c r="AM673" s="98">
        <f>IF(N673 &gt; 0, AI673, )</f>
        <v>0</v>
      </c>
      <c r="AN673" s="98">
        <f t="shared" si="428"/>
        <v>3939.2114143518543</v>
      </c>
      <c r="AO673" s="98">
        <f t="shared" si="410"/>
        <v>1.094225392875515</v>
      </c>
      <c r="AP673" s="27">
        <f t="shared" si="411"/>
        <v>4.365903125</v>
      </c>
      <c r="AQ673" s="27">
        <f t="shared" si="412"/>
        <v>4.1912669999999999</v>
      </c>
      <c r="AR673" s="34">
        <f t="shared" si="413"/>
        <v>4.0236163199999995</v>
      </c>
      <c r="AS673" s="27">
        <f t="shared" si="414"/>
        <v>3.9833801567999996</v>
      </c>
      <c r="AT673" s="34">
        <f t="shared" si="391"/>
        <v>3.8240449505279996</v>
      </c>
      <c r="AU673" s="27">
        <f t="shared" si="391"/>
        <v>3.6710831525068794</v>
      </c>
      <c r="AV673" s="27">
        <f t="shared" si="415"/>
        <v>3.4875289948815351</v>
      </c>
      <c r="AW673" s="27">
        <f t="shared" si="416"/>
        <v>3.4875289948815351</v>
      </c>
      <c r="AX673" s="27">
        <f t="shared" si="417"/>
        <v>9.6875805413375977E-4</v>
      </c>
      <c r="AY673" s="34">
        <f>AN673-AW673</f>
        <v>3935.7238853569729</v>
      </c>
      <c r="AZ673" s="110">
        <f t="shared" si="418"/>
        <v>1.0932566348213815</v>
      </c>
      <c r="BB673" s="84">
        <v>2.0128234220269099</v>
      </c>
      <c r="BC673" s="85">
        <f t="shared" si="419"/>
        <v>1.8115410798242189</v>
      </c>
      <c r="BD673" s="85">
        <f t="shared" si="420"/>
        <v>1.7209640258330079</v>
      </c>
      <c r="BE673" s="85">
        <f t="shared" si="421"/>
        <v>1.6521254647996875</v>
      </c>
      <c r="BF673" s="85">
        <f t="shared" si="422"/>
        <v>1.5529979369117062</v>
      </c>
      <c r="BG673" s="85">
        <f t="shared" si="423"/>
        <v>1.5529979369117062</v>
      </c>
    </row>
    <row r="674" spans="2:59">
      <c r="B674" s="10" t="s">
        <v>33</v>
      </c>
      <c r="C674" s="10">
        <v>663</v>
      </c>
      <c r="D674" s="10">
        <v>74</v>
      </c>
      <c r="E674" s="19">
        <v>15.4</v>
      </c>
      <c r="F674" s="67">
        <f t="shared" si="392"/>
        <v>4.2777777777777777</v>
      </c>
      <c r="G674" s="20">
        <f t="shared" si="424"/>
        <v>-1.0555555555555556</v>
      </c>
      <c r="H674" s="20">
        <f t="shared" si="393"/>
        <v>37.5</v>
      </c>
      <c r="I674" s="86">
        <f>'Ducati Panigale 1199 data'!$C$8*G674</f>
        <v>-293.44444444444446</v>
      </c>
      <c r="J674" s="86">
        <f>'Ducati Panigale 1199 data'!$C$8*'Ducati Panigale 1199 data'!$C$15*'Ducati Panigale 1199 data'!$C$10</f>
        <v>54.543600000000005</v>
      </c>
      <c r="K674" s="86">
        <f>(0.5*'Ducati Panigale 1199 data'!$C$12)*'Ducati Panigale 1199 data'!$C$14*'Ducati Panigale 1199 data'!$C$11*F674^2</f>
        <v>2.5891339120370374</v>
      </c>
      <c r="L674" s="86">
        <f t="shared" si="394"/>
        <v>-236.31171053240743</v>
      </c>
      <c r="M674" s="86">
        <f t="shared" si="390"/>
        <v>-1010.8889839441873</v>
      </c>
      <c r="N674" s="20">
        <f t="shared" si="395"/>
        <v>-1.0108889839441872</v>
      </c>
      <c r="O674" s="105">
        <f t="shared" si="396"/>
        <v>-1.0108889839441872</v>
      </c>
      <c r="P674" s="105">
        <f t="shared" si="397"/>
        <v>1.0108889839441872</v>
      </c>
      <c r="Q674" s="105">
        <f t="shared" si="425"/>
        <v>113.77704228619878</v>
      </c>
      <c r="R674" s="27">
        <f t="shared" si="398"/>
        <v>3.1604733968388553E-2</v>
      </c>
      <c r="S674" s="98">
        <f t="shared" si="399"/>
        <v>0</v>
      </c>
      <c r="T674" s="17">
        <f t="shared" si="426"/>
        <v>383.90160840375108</v>
      </c>
      <c r="U674" s="17">
        <f t="shared" si="400"/>
        <v>0.10663933566770864</v>
      </c>
      <c r="V674" s="17">
        <f t="shared" si="401"/>
        <v>108.08819017188884</v>
      </c>
      <c r="W674" s="17">
        <f t="shared" si="402"/>
        <v>103.76466256501328</v>
      </c>
      <c r="X674" s="17">
        <f t="shared" si="402"/>
        <v>99.614076062412749</v>
      </c>
      <c r="Y674" s="17">
        <f t="shared" si="403"/>
        <v>98.61793530178862</v>
      </c>
      <c r="Z674" s="17">
        <f>Y674/3600</f>
        <v>2.7393870917163506E-2</v>
      </c>
      <c r="AA674" s="17">
        <f>0.96*Y674</f>
        <v>94.673217889717066</v>
      </c>
      <c r="AB674" s="17">
        <f t="shared" si="404"/>
        <v>90.886289174128379</v>
      </c>
      <c r="AC674" s="17">
        <f t="shared" si="405"/>
        <v>86.341974715421955</v>
      </c>
      <c r="AD674" s="17">
        <f t="shared" si="406"/>
        <v>86.341974715421955</v>
      </c>
      <c r="AE674" s="17">
        <f t="shared" si="427"/>
        <v>2.3983881865394987E-2</v>
      </c>
      <c r="AF674" s="17">
        <f>T674-AD674</f>
        <v>297.55963368832914</v>
      </c>
      <c r="AG674" s="17">
        <f t="shared" si="407"/>
        <v>8.265545380231365E-2</v>
      </c>
      <c r="AH674" s="28">
        <f>0.5*'Ducati Panigale 1199 data'!$C$8*'WLTP class 3 v5'!F674^2</f>
        <v>2543.6141975308642</v>
      </c>
      <c r="AI674" s="17">
        <f t="shared" si="408"/>
        <v>2.5436141975308644</v>
      </c>
      <c r="AJ674" s="17">
        <f>IF(N674&lt;0, AI674, "0")</f>
        <v>2.5436141975308644</v>
      </c>
      <c r="AK674" s="98">
        <f>AK673+AJ674</f>
        <v>1241.1701473765434</v>
      </c>
      <c r="AL674" s="105">
        <f t="shared" si="409"/>
        <v>0.34476948538237318</v>
      </c>
      <c r="AM674" s="98">
        <f>IF(N674 &gt; 0, AI674, )</f>
        <v>0</v>
      </c>
      <c r="AN674" s="98">
        <f t="shared" si="428"/>
        <v>3939.2114143518543</v>
      </c>
      <c r="AO674" s="98">
        <f t="shared" si="410"/>
        <v>1.094225392875515</v>
      </c>
      <c r="AP674" s="27">
        <f t="shared" si="411"/>
        <v>2.416433487654321</v>
      </c>
      <c r="AQ674" s="27">
        <f t="shared" si="412"/>
        <v>2.319776148148148</v>
      </c>
      <c r="AR674" s="34">
        <f t="shared" si="413"/>
        <v>2.2269851022222222</v>
      </c>
      <c r="AS674" s="27">
        <f t="shared" si="414"/>
        <v>2.2047152512000001</v>
      </c>
      <c r="AT674" s="34">
        <f t="shared" si="391"/>
        <v>2.1165266411519998</v>
      </c>
      <c r="AU674" s="27">
        <f t="shared" si="391"/>
        <v>2.0318655755059196</v>
      </c>
      <c r="AV674" s="27">
        <f t="shared" si="415"/>
        <v>1.9302722967306236</v>
      </c>
      <c r="AW674" s="27">
        <f t="shared" si="416"/>
        <v>1.9302722967306236</v>
      </c>
      <c r="AX674" s="27">
        <f t="shared" si="417"/>
        <v>5.361867490918399E-4</v>
      </c>
      <c r="AY674" s="34">
        <f>AN674-AW674</f>
        <v>3937.2811420551238</v>
      </c>
      <c r="AZ674" s="110">
        <f t="shared" si="418"/>
        <v>1.0936892061264234</v>
      </c>
      <c r="BB674" s="84">
        <v>1.0108889839441899</v>
      </c>
      <c r="BC674" s="85">
        <f t="shared" si="419"/>
        <v>0.90980008554977099</v>
      </c>
      <c r="BD674" s="85">
        <f t="shared" si="420"/>
        <v>0.86431008127228237</v>
      </c>
      <c r="BE674" s="85">
        <f t="shared" si="421"/>
        <v>0.82973767802139109</v>
      </c>
      <c r="BF674" s="85">
        <f t="shared" si="422"/>
        <v>0.77995341734010759</v>
      </c>
      <c r="BG674" s="85">
        <f t="shared" si="423"/>
        <v>0.77995341734010759</v>
      </c>
    </row>
    <row r="675" spans="2:59">
      <c r="B675" s="10" t="s">
        <v>33</v>
      </c>
      <c r="C675" s="10">
        <v>664</v>
      </c>
      <c r="D675" s="10">
        <v>75</v>
      </c>
      <c r="E675" s="19">
        <v>13.1</v>
      </c>
      <c r="F675" s="67">
        <f t="shared" si="392"/>
        <v>3.6388888888888888</v>
      </c>
      <c r="G675" s="20">
        <f t="shared" si="424"/>
        <v>-0.47222222222222227</v>
      </c>
      <c r="H675" s="20">
        <f t="shared" si="393"/>
        <v>38</v>
      </c>
      <c r="I675" s="86">
        <f>'Ducati Panigale 1199 data'!$C$8*G675</f>
        <v>-131.2777777777778</v>
      </c>
      <c r="J675" s="86">
        <f>'Ducati Panigale 1199 data'!$C$8*'Ducati Panigale 1199 data'!$C$15*'Ducati Panigale 1199 data'!$C$10</f>
        <v>54.543600000000005</v>
      </c>
      <c r="K675" s="86">
        <f>(0.5*'Ducati Panigale 1199 data'!$C$12)*'Ducati Panigale 1199 data'!$C$14*'Ducati Panigale 1199 data'!$C$11*F675^2</f>
        <v>1.8735084780092595</v>
      </c>
      <c r="L675" s="86">
        <f t="shared" si="394"/>
        <v>-74.860669299768546</v>
      </c>
      <c r="M675" s="86">
        <f t="shared" si="390"/>
        <v>-272.40965772971333</v>
      </c>
      <c r="N675" s="20">
        <f t="shared" si="395"/>
        <v>-0.27240965772971332</v>
      </c>
      <c r="O675" s="105">
        <f t="shared" si="396"/>
        <v>-0.27240965772971332</v>
      </c>
      <c r="P675" s="105">
        <f t="shared" si="397"/>
        <v>0.27240965772971332</v>
      </c>
      <c r="Q675" s="105">
        <f t="shared" si="425"/>
        <v>114.04945194392849</v>
      </c>
      <c r="R675" s="27">
        <f t="shared" si="398"/>
        <v>3.1680403317757913E-2</v>
      </c>
      <c r="S675" s="98">
        <f t="shared" si="399"/>
        <v>0</v>
      </c>
      <c r="T675" s="17">
        <f t="shared" si="426"/>
        <v>383.90160840375108</v>
      </c>
      <c r="U675" s="17">
        <f t="shared" si="400"/>
        <v>0.10663933566770864</v>
      </c>
      <c r="V675" s="17">
        <f t="shared" si="401"/>
        <v>108.34697934673206</v>
      </c>
      <c r="W675" s="17">
        <f t="shared" si="402"/>
        <v>104.01310017286276</v>
      </c>
      <c r="X675" s="17">
        <f t="shared" si="402"/>
        <v>99.85257616594825</v>
      </c>
      <c r="Y675" s="17">
        <f t="shared" si="403"/>
        <v>98.85405040428877</v>
      </c>
      <c r="Z675" s="17">
        <f>Y675/3600</f>
        <v>2.745945844563577E-2</v>
      </c>
      <c r="AA675" s="17">
        <f>0.96*Y675</f>
        <v>94.899888388117219</v>
      </c>
      <c r="AB675" s="17">
        <f t="shared" si="404"/>
        <v>91.103892852592523</v>
      </c>
      <c r="AC675" s="17">
        <f t="shared" si="405"/>
        <v>86.548698209962893</v>
      </c>
      <c r="AD675" s="17">
        <f t="shared" si="406"/>
        <v>86.548698209962893</v>
      </c>
      <c r="AE675" s="17">
        <f t="shared" si="427"/>
        <v>2.4041305058323026E-2</v>
      </c>
      <c r="AF675" s="17">
        <f>T675-AD675</f>
        <v>297.3529101937882</v>
      </c>
      <c r="AG675" s="17">
        <f t="shared" si="407"/>
        <v>8.2598030609385614E-2</v>
      </c>
      <c r="AH675" s="28">
        <f>0.5*'Ducati Panigale 1199 data'!$C$8*'WLTP class 3 v5'!F675^2</f>
        <v>1840.5702160493827</v>
      </c>
      <c r="AI675" s="17">
        <f t="shared" si="408"/>
        <v>1.8405702160493826</v>
      </c>
      <c r="AJ675" s="17">
        <f>IF(N675&lt;0, AI675, "0")</f>
        <v>1.8405702160493826</v>
      </c>
      <c r="AK675" s="98">
        <f>AK674+AJ675</f>
        <v>1243.0107175925928</v>
      </c>
      <c r="AL675" s="105">
        <f t="shared" si="409"/>
        <v>0.3452807548868313</v>
      </c>
      <c r="AM675" s="98">
        <f>IF(N675 &gt; 0, AI675, )</f>
        <v>0</v>
      </c>
      <c r="AN675" s="98">
        <f t="shared" si="428"/>
        <v>3939.2114143518543</v>
      </c>
      <c r="AO675" s="98">
        <f t="shared" si="410"/>
        <v>1.094225392875515</v>
      </c>
      <c r="AP675" s="27">
        <f t="shared" si="411"/>
        <v>1.7485417052469134</v>
      </c>
      <c r="AQ675" s="27">
        <f t="shared" si="412"/>
        <v>1.6786000370370369</v>
      </c>
      <c r="AR675" s="34">
        <f t="shared" si="413"/>
        <v>1.6114560355555554</v>
      </c>
      <c r="AS675" s="27">
        <f t="shared" si="414"/>
        <v>1.5953414751999999</v>
      </c>
      <c r="AT675" s="34">
        <f t="shared" si="391"/>
        <v>1.5315278161919998</v>
      </c>
      <c r="AU675" s="27">
        <f t="shared" si="391"/>
        <v>1.4702667035443198</v>
      </c>
      <c r="AV675" s="27">
        <f t="shared" si="415"/>
        <v>1.3967533683671036</v>
      </c>
      <c r="AW675" s="27">
        <f t="shared" si="416"/>
        <v>1.3967533683671036</v>
      </c>
      <c r="AX675" s="27">
        <f t="shared" si="417"/>
        <v>3.8798704676863992E-4</v>
      </c>
      <c r="AY675" s="34">
        <f>AN675-AW675</f>
        <v>3937.8146609834871</v>
      </c>
      <c r="AZ675" s="110">
        <f t="shared" si="418"/>
        <v>1.0938374058287463</v>
      </c>
      <c r="BB675" s="84">
        <v>0.27240965772971298</v>
      </c>
      <c r="BC675" s="85">
        <f t="shared" si="419"/>
        <v>0.24516869195674168</v>
      </c>
      <c r="BD675" s="85">
        <f t="shared" si="420"/>
        <v>0.23291025735890458</v>
      </c>
      <c r="BE675" s="85">
        <f t="shared" si="421"/>
        <v>0.22359384706454838</v>
      </c>
      <c r="BF675" s="85">
        <f t="shared" si="422"/>
        <v>0.21017821624067545</v>
      </c>
      <c r="BG675" s="85">
        <f t="shared" si="423"/>
        <v>0.21017821624067545</v>
      </c>
    </row>
    <row r="676" spans="2:59">
      <c r="B676" s="10" t="s">
        <v>33</v>
      </c>
      <c r="C676" s="10">
        <v>665</v>
      </c>
      <c r="D676" s="10">
        <v>76</v>
      </c>
      <c r="E676" s="19">
        <v>12</v>
      </c>
      <c r="F676" s="67">
        <f t="shared" si="392"/>
        <v>3.3333333333333335</v>
      </c>
      <c r="G676" s="20">
        <f t="shared" si="424"/>
        <v>-8.3333333333333287E-2</v>
      </c>
      <c r="H676" s="20">
        <f t="shared" si="393"/>
        <v>38.5</v>
      </c>
      <c r="I676" s="86">
        <f>'Ducati Panigale 1199 data'!$C$8*G676</f>
        <v>-23.166666666666654</v>
      </c>
      <c r="J676" s="86">
        <f>'Ducati Panigale 1199 data'!$C$8*'Ducati Panigale 1199 data'!$C$15*'Ducati Panigale 1199 data'!$C$10</f>
        <v>54.543600000000005</v>
      </c>
      <c r="K676" s="86">
        <f>(0.5*'Ducati Panigale 1199 data'!$C$12)*'Ducati Panigale 1199 data'!$C$14*'Ducati Panigale 1199 data'!$C$11*F676^2</f>
        <v>1.5720833333333337</v>
      </c>
      <c r="L676" s="86">
        <f t="shared" si="394"/>
        <v>32.949016666666687</v>
      </c>
      <c r="M676" s="86">
        <f t="shared" si="390"/>
        <v>109.83005555555563</v>
      </c>
      <c r="N676" s="20">
        <f t="shared" si="395"/>
        <v>0.10983005555555563</v>
      </c>
      <c r="O676" s="105">
        <f t="shared" si="396"/>
        <v>0</v>
      </c>
      <c r="P676" s="105">
        <f t="shared" si="397"/>
        <v>0</v>
      </c>
      <c r="Q676" s="105">
        <f t="shared" si="425"/>
        <v>114.04945194392849</v>
      </c>
      <c r="R676" s="27">
        <f t="shared" si="398"/>
        <v>3.1680403317757913E-2</v>
      </c>
      <c r="S676" s="98">
        <f t="shared" si="399"/>
        <v>0.10983005555555563</v>
      </c>
      <c r="T676" s="17">
        <f t="shared" si="426"/>
        <v>384.01143845930665</v>
      </c>
      <c r="U676" s="17">
        <f t="shared" si="400"/>
        <v>0.10666984401647407</v>
      </c>
      <c r="V676" s="17">
        <f t="shared" si="401"/>
        <v>108.34697934673206</v>
      </c>
      <c r="W676" s="17">
        <f t="shared" si="402"/>
        <v>104.01310017286276</v>
      </c>
      <c r="X676" s="17">
        <f t="shared" si="402"/>
        <v>99.85257616594825</v>
      </c>
      <c r="Y676" s="17">
        <f t="shared" si="403"/>
        <v>98.85405040428877</v>
      </c>
      <c r="Z676" s="17">
        <f>Y676/3600</f>
        <v>2.745945844563577E-2</v>
      </c>
      <c r="AA676" s="17">
        <f>0.96*Y676</f>
        <v>94.899888388117219</v>
      </c>
      <c r="AB676" s="17">
        <f t="shared" si="404"/>
        <v>91.103892852592523</v>
      </c>
      <c r="AC676" s="17">
        <f t="shared" si="405"/>
        <v>86.548698209962893</v>
      </c>
      <c r="AD676" s="17">
        <f t="shared" si="406"/>
        <v>86.548698209962893</v>
      </c>
      <c r="AE676" s="17">
        <f t="shared" si="427"/>
        <v>2.4041305058323026E-2</v>
      </c>
      <c r="AF676" s="17">
        <f>T676-AD676</f>
        <v>297.46274024934377</v>
      </c>
      <c r="AG676" s="17">
        <f t="shared" si="407"/>
        <v>8.2628538958151046E-2</v>
      </c>
      <c r="AH676" s="28">
        <f>0.5*'Ducati Panigale 1199 data'!$C$8*'WLTP class 3 v5'!F676^2</f>
        <v>1544.4444444444446</v>
      </c>
      <c r="AI676" s="17">
        <f t="shared" si="408"/>
        <v>1.5444444444444445</v>
      </c>
      <c r="AJ676" s="17" t="str">
        <f>IF(N676&lt;0, AI676, "0")</f>
        <v>0</v>
      </c>
      <c r="AK676" s="98">
        <f>AK675+AJ676</f>
        <v>1243.0107175925928</v>
      </c>
      <c r="AL676" s="105">
        <f t="shared" si="409"/>
        <v>0.3452807548868313</v>
      </c>
      <c r="AM676" s="98">
        <f>IF(N676 &gt; 0, AI676, )</f>
        <v>1.5444444444444445</v>
      </c>
      <c r="AN676" s="98">
        <f t="shared" si="428"/>
        <v>3940.7558587962985</v>
      </c>
      <c r="AO676" s="98">
        <f t="shared" si="410"/>
        <v>1.0946544052211939</v>
      </c>
      <c r="AP676" s="27">
        <f t="shared" si="411"/>
        <v>0</v>
      </c>
      <c r="AQ676" s="27">
        <f t="shared" si="412"/>
        <v>0</v>
      </c>
      <c r="AR676" s="34">
        <f t="shared" si="413"/>
        <v>0</v>
      </c>
      <c r="AS676" s="27">
        <f t="shared" si="414"/>
        <v>0</v>
      </c>
      <c r="AT676" s="34">
        <f t="shared" si="391"/>
        <v>0</v>
      </c>
      <c r="AU676" s="27">
        <f t="shared" si="391"/>
        <v>0</v>
      </c>
      <c r="AV676" s="27">
        <f t="shared" si="415"/>
        <v>0</v>
      </c>
      <c r="AW676" s="27">
        <f t="shared" si="416"/>
        <v>0</v>
      </c>
      <c r="AX676" s="27">
        <f t="shared" si="417"/>
        <v>0</v>
      </c>
      <c r="AY676" s="34">
        <f>AN676-AW676</f>
        <v>3940.7558587962985</v>
      </c>
      <c r="AZ676" s="110">
        <f t="shared" si="418"/>
        <v>1.0946544052211939</v>
      </c>
      <c r="BB676" s="84">
        <v>0</v>
      </c>
      <c r="BC676" s="85">
        <f t="shared" si="419"/>
        <v>0</v>
      </c>
      <c r="BD676" s="85">
        <f t="shared" si="420"/>
        <v>0</v>
      </c>
      <c r="BE676" s="85">
        <f t="shared" si="421"/>
        <v>0</v>
      </c>
      <c r="BF676" s="85">
        <f t="shared" si="422"/>
        <v>0</v>
      </c>
      <c r="BG676" s="85">
        <f t="shared" si="423"/>
        <v>0</v>
      </c>
    </row>
    <row r="677" spans="2:59">
      <c r="B677" s="10" t="s">
        <v>33</v>
      </c>
      <c r="C677" s="10">
        <v>666</v>
      </c>
      <c r="D677" s="10">
        <v>77</v>
      </c>
      <c r="E677" s="19">
        <v>12.5</v>
      </c>
      <c r="F677" s="67">
        <f t="shared" si="392"/>
        <v>3.4722222222222223</v>
      </c>
      <c r="G677" s="20">
        <f t="shared" si="424"/>
        <v>0.27777777777777779</v>
      </c>
      <c r="H677" s="20">
        <f t="shared" si="393"/>
        <v>39</v>
      </c>
      <c r="I677" s="86">
        <f>'Ducati Panigale 1199 data'!$C$8*G677</f>
        <v>77.222222222222229</v>
      </c>
      <c r="J677" s="86">
        <f>'Ducati Panigale 1199 data'!$C$8*'Ducati Panigale 1199 data'!$C$15*'Ducati Panigale 1199 data'!$C$10</f>
        <v>54.543600000000005</v>
      </c>
      <c r="K677" s="86">
        <f>(0.5*'Ducati Panigale 1199 data'!$C$12)*'Ducati Panigale 1199 data'!$C$14*'Ducati Panigale 1199 data'!$C$11*F677^2</f>
        <v>1.7058195891203707</v>
      </c>
      <c r="L677" s="86">
        <f t="shared" si="394"/>
        <v>133.47164181134261</v>
      </c>
      <c r="M677" s="86">
        <f t="shared" si="390"/>
        <v>463.44320073382852</v>
      </c>
      <c r="N677" s="20">
        <f t="shared" si="395"/>
        <v>0.4634432007338285</v>
      </c>
      <c r="O677" s="105">
        <f t="shared" si="396"/>
        <v>0</v>
      </c>
      <c r="P677" s="105">
        <f t="shared" si="397"/>
        <v>0</v>
      </c>
      <c r="Q677" s="105">
        <f t="shared" si="425"/>
        <v>114.04945194392849</v>
      </c>
      <c r="R677" s="27">
        <f t="shared" si="398"/>
        <v>3.1680403317757913E-2</v>
      </c>
      <c r="S677" s="98">
        <f t="shared" si="399"/>
        <v>0.4634432007338285</v>
      </c>
      <c r="T677" s="17">
        <f t="shared" si="426"/>
        <v>384.47488166004047</v>
      </c>
      <c r="U677" s="17">
        <f t="shared" si="400"/>
        <v>0.10679857823890013</v>
      </c>
      <c r="V677" s="17">
        <f t="shared" si="401"/>
        <v>108.34697934673206</v>
      </c>
      <c r="W677" s="17">
        <f t="shared" si="402"/>
        <v>104.01310017286276</v>
      </c>
      <c r="X677" s="17">
        <f t="shared" si="402"/>
        <v>99.85257616594825</v>
      </c>
      <c r="Y677" s="17">
        <f t="shared" si="403"/>
        <v>98.85405040428877</v>
      </c>
      <c r="Z677" s="17">
        <f>Y677/3600</f>
        <v>2.745945844563577E-2</v>
      </c>
      <c r="AA677" s="17">
        <f>0.96*Y677</f>
        <v>94.899888388117219</v>
      </c>
      <c r="AB677" s="17">
        <f t="shared" si="404"/>
        <v>91.103892852592523</v>
      </c>
      <c r="AC677" s="17">
        <f t="shared" si="405"/>
        <v>86.548698209962893</v>
      </c>
      <c r="AD677" s="17">
        <f t="shared" si="406"/>
        <v>86.548698209962893</v>
      </c>
      <c r="AE677" s="17">
        <f t="shared" si="427"/>
        <v>2.4041305058323026E-2</v>
      </c>
      <c r="AF677" s="17">
        <f>T677-AD677</f>
        <v>297.92618345007759</v>
      </c>
      <c r="AG677" s="17">
        <f t="shared" si="407"/>
        <v>8.2757273180577101E-2</v>
      </c>
      <c r="AH677" s="28">
        <f>0.5*'Ducati Panigale 1199 data'!$C$8*'WLTP class 3 v5'!F677^2</f>
        <v>1675.829475308642</v>
      </c>
      <c r="AI677" s="17">
        <f t="shared" si="408"/>
        <v>1.675829475308642</v>
      </c>
      <c r="AJ677" s="17" t="str">
        <f>IF(N677&lt;0, AI677, "0")</f>
        <v>0</v>
      </c>
      <c r="AK677" s="98">
        <f>AK676+AJ677</f>
        <v>1243.0107175925928</v>
      </c>
      <c r="AL677" s="105">
        <f t="shared" si="409"/>
        <v>0.3452807548868313</v>
      </c>
      <c r="AM677" s="98">
        <f>IF(N677 &gt; 0, AI677, )</f>
        <v>1.675829475308642</v>
      </c>
      <c r="AN677" s="98">
        <f t="shared" si="428"/>
        <v>3942.4316882716071</v>
      </c>
      <c r="AO677" s="98">
        <f t="shared" si="410"/>
        <v>1.0951199134087797</v>
      </c>
      <c r="AP677" s="27">
        <f t="shared" si="411"/>
        <v>0</v>
      </c>
      <c r="AQ677" s="27">
        <f t="shared" si="412"/>
        <v>0</v>
      </c>
      <c r="AR677" s="34">
        <f t="shared" si="413"/>
        <v>0</v>
      </c>
      <c r="AS677" s="27">
        <f t="shared" si="414"/>
        <v>0</v>
      </c>
      <c r="AT677" s="34">
        <f t="shared" si="391"/>
        <v>0</v>
      </c>
      <c r="AU677" s="27">
        <f t="shared" si="391"/>
        <v>0</v>
      </c>
      <c r="AV677" s="27">
        <f t="shared" si="415"/>
        <v>0</v>
      </c>
      <c r="AW677" s="27">
        <f t="shared" si="416"/>
        <v>0</v>
      </c>
      <c r="AX677" s="27">
        <f t="shared" si="417"/>
        <v>0</v>
      </c>
      <c r="AY677" s="34">
        <f>AN677-AW677</f>
        <v>3942.4316882716071</v>
      </c>
      <c r="AZ677" s="110">
        <f t="shared" si="418"/>
        <v>1.0951199134087797</v>
      </c>
      <c r="BB677" s="84">
        <v>0</v>
      </c>
      <c r="BC677" s="85">
        <f t="shared" si="419"/>
        <v>0</v>
      </c>
      <c r="BD677" s="85">
        <f t="shared" si="420"/>
        <v>0</v>
      </c>
      <c r="BE677" s="85">
        <f t="shared" si="421"/>
        <v>0</v>
      </c>
      <c r="BF677" s="85">
        <f t="shared" si="422"/>
        <v>0</v>
      </c>
      <c r="BG677" s="85">
        <f t="shared" si="423"/>
        <v>0</v>
      </c>
    </row>
    <row r="678" spans="2:59">
      <c r="B678" s="10" t="s">
        <v>33</v>
      </c>
      <c r="C678" s="10">
        <v>667</v>
      </c>
      <c r="D678" s="10">
        <v>78</v>
      </c>
      <c r="E678" s="19">
        <v>14</v>
      </c>
      <c r="F678" s="67">
        <f t="shared" si="392"/>
        <v>3.8888888888888888</v>
      </c>
      <c r="G678" s="20">
        <f t="shared" si="424"/>
        <v>0.90277777777777779</v>
      </c>
      <c r="H678" s="20">
        <f t="shared" si="393"/>
        <v>39.5</v>
      </c>
      <c r="I678" s="86">
        <f>'Ducati Panigale 1199 data'!$C$8*G678</f>
        <v>250.97222222222223</v>
      </c>
      <c r="J678" s="86">
        <f>'Ducati Panigale 1199 data'!$C$8*'Ducati Panigale 1199 data'!$C$15*'Ducati Panigale 1199 data'!$C$10</f>
        <v>54.543600000000005</v>
      </c>
      <c r="K678" s="86">
        <f>(0.5*'Ducati Panigale 1199 data'!$C$12)*'Ducati Panigale 1199 data'!$C$14*'Ducati Panigale 1199 data'!$C$11*F678^2</f>
        <v>2.1397800925925927</v>
      </c>
      <c r="L678" s="86">
        <f t="shared" si="394"/>
        <v>307.65560231481487</v>
      </c>
      <c r="M678" s="86">
        <f t="shared" si="390"/>
        <v>1196.4384534465023</v>
      </c>
      <c r="N678" s="20">
        <f t="shared" si="395"/>
        <v>1.1964384534465022</v>
      </c>
      <c r="O678" s="105">
        <f t="shared" si="396"/>
        <v>0</v>
      </c>
      <c r="P678" s="105">
        <f t="shared" si="397"/>
        <v>0</v>
      </c>
      <c r="Q678" s="105">
        <f t="shared" si="425"/>
        <v>114.04945194392849</v>
      </c>
      <c r="R678" s="27">
        <f t="shared" si="398"/>
        <v>3.1680403317757913E-2</v>
      </c>
      <c r="S678" s="98">
        <f t="shared" si="399"/>
        <v>1.1964384534465022</v>
      </c>
      <c r="T678" s="17">
        <f t="shared" si="426"/>
        <v>385.67132011348696</v>
      </c>
      <c r="U678" s="17">
        <f t="shared" si="400"/>
        <v>0.10713092225374637</v>
      </c>
      <c r="V678" s="17">
        <f t="shared" si="401"/>
        <v>108.34697934673206</v>
      </c>
      <c r="W678" s="17">
        <f t="shared" si="402"/>
        <v>104.01310017286276</v>
      </c>
      <c r="X678" s="17">
        <f t="shared" si="402"/>
        <v>99.85257616594825</v>
      </c>
      <c r="Y678" s="17">
        <f t="shared" si="403"/>
        <v>98.85405040428877</v>
      </c>
      <c r="Z678" s="17">
        <f>Y678/3600</f>
        <v>2.745945844563577E-2</v>
      </c>
      <c r="AA678" s="17">
        <f>0.96*Y678</f>
        <v>94.899888388117219</v>
      </c>
      <c r="AB678" s="17">
        <f t="shared" si="404"/>
        <v>91.103892852592523</v>
      </c>
      <c r="AC678" s="17">
        <f t="shared" si="405"/>
        <v>86.548698209962893</v>
      </c>
      <c r="AD678" s="17">
        <f t="shared" si="406"/>
        <v>86.548698209962893</v>
      </c>
      <c r="AE678" s="17">
        <f t="shared" si="427"/>
        <v>2.4041305058323026E-2</v>
      </c>
      <c r="AF678" s="17">
        <f>T678-AD678</f>
        <v>299.12262190352408</v>
      </c>
      <c r="AG678" s="17">
        <f t="shared" si="407"/>
        <v>8.3089617195423349E-2</v>
      </c>
      <c r="AH678" s="28">
        <f>0.5*'Ducati Panigale 1199 data'!$C$8*'WLTP class 3 v5'!F678^2</f>
        <v>2102.1604938271603</v>
      </c>
      <c r="AI678" s="17">
        <f t="shared" si="408"/>
        <v>2.1021604938271601</v>
      </c>
      <c r="AJ678" s="17" t="str">
        <f>IF(N678&lt;0, AI678, "0")</f>
        <v>0</v>
      </c>
      <c r="AK678" s="98">
        <f>AK677+AJ678</f>
        <v>1243.0107175925928</v>
      </c>
      <c r="AL678" s="105">
        <f t="shared" si="409"/>
        <v>0.3452807548868313</v>
      </c>
      <c r="AM678" s="98">
        <f>IF(N678 &gt; 0, AI678, )</f>
        <v>2.1021604938271601</v>
      </c>
      <c r="AN678" s="98">
        <f t="shared" si="428"/>
        <v>3944.5338487654344</v>
      </c>
      <c r="AO678" s="98">
        <f t="shared" si="410"/>
        <v>1.0957038468792872</v>
      </c>
      <c r="AP678" s="27">
        <f t="shared" si="411"/>
        <v>0</v>
      </c>
      <c r="AQ678" s="27">
        <f t="shared" si="412"/>
        <v>0</v>
      </c>
      <c r="AR678" s="34">
        <f t="shared" si="413"/>
        <v>0</v>
      </c>
      <c r="AS678" s="27">
        <f t="shared" si="414"/>
        <v>0</v>
      </c>
      <c r="AT678" s="34">
        <f t="shared" si="391"/>
        <v>0</v>
      </c>
      <c r="AU678" s="27">
        <f t="shared" si="391"/>
        <v>0</v>
      </c>
      <c r="AV678" s="27">
        <f t="shared" si="415"/>
        <v>0</v>
      </c>
      <c r="AW678" s="27">
        <f t="shared" si="416"/>
        <v>0</v>
      </c>
      <c r="AX678" s="27">
        <f t="shared" si="417"/>
        <v>0</v>
      </c>
      <c r="AY678" s="34">
        <f>AN678-AW678</f>
        <v>3944.5338487654344</v>
      </c>
      <c r="AZ678" s="110">
        <f t="shared" si="418"/>
        <v>1.0957038468792872</v>
      </c>
      <c r="BB678" s="84">
        <v>0</v>
      </c>
      <c r="BC678" s="85">
        <f t="shared" si="419"/>
        <v>0</v>
      </c>
      <c r="BD678" s="85">
        <f t="shared" si="420"/>
        <v>0</v>
      </c>
      <c r="BE678" s="85">
        <f t="shared" si="421"/>
        <v>0</v>
      </c>
      <c r="BF678" s="85">
        <f t="shared" si="422"/>
        <v>0</v>
      </c>
      <c r="BG678" s="85">
        <f t="shared" si="423"/>
        <v>0</v>
      </c>
    </row>
    <row r="679" spans="2:59">
      <c r="B679" s="10" t="s">
        <v>33</v>
      </c>
      <c r="C679" s="10">
        <v>668</v>
      </c>
      <c r="D679" s="10">
        <v>79</v>
      </c>
      <c r="E679" s="19">
        <v>19</v>
      </c>
      <c r="F679" s="67">
        <f t="shared" si="392"/>
        <v>5.2777777777777777</v>
      </c>
      <c r="G679" s="20">
        <f t="shared" si="424"/>
        <v>1.2777777777777777</v>
      </c>
      <c r="H679" s="20">
        <f t="shared" si="393"/>
        <v>40</v>
      </c>
      <c r="I679" s="86">
        <f>'Ducati Panigale 1199 data'!$C$8*G679</f>
        <v>355.22222222222217</v>
      </c>
      <c r="J679" s="86">
        <f>'Ducati Panigale 1199 data'!$C$8*'Ducati Panigale 1199 data'!$C$15*'Ducati Panigale 1199 data'!$C$10</f>
        <v>54.543600000000005</v>
      </c>
      <c r="K679" s="86">
        <f>(0.5*'Ducati Panigale 1199 data'!$C$12)*'Ducati Panigale 1199 data'!$C$14*'Ducati Panigale 1199 data'!$C$11*F679^2</f>
        <v>3.9411255787037041</v>
      </c>
      <c r="L679" s="86">
        <f t="shared" si="394"/>
        <v>413.70694780092589</v>
      </c>
      <c r="M679" s="86">
        <f t="shared" si="390"/>
        <v>2183.4533356159977</v>
      </c>
      <c r="N679" s="20">
        <f t="shared" si="395"/>
        <v>2.1834533356159977</v>
      </c>
      <c r="O679" s="105">
        <f t="shared" si="396"/>
        <v>0</v>
      </c>
      <c r="P679" s="105">
        <f t="shared" si="397"/>
        <v>0</v>
      </c>
      <c r="Q679" s="105">
        <f t="shared" si="425"/>
        <v>114.04945194392849</v>
      </c>
      <c r="R679" s="27">
        <f t="shared" si="398"/>
        <v>3.1680403317757913E-2</v>
      </c>
      <c r="S679" s="98">
        <f t="shared" si="399"/>
        <v>2.1834533356159977</v>
      </c>
      <c r="T679" s="17">
        <f t="shared" si="426"/>
        <v>387.85477344910294</v>
      </c>
      <c r="U679" s="17">
        <f t="shared" si="400"/>
        <v>0.10773743706919527</v>
      </c>
      <c r="V679" s="17">
        <f t="shared" si="401"/>
        <v>108.34697934673206</v>
      </c>
      <c r="W679" s="17">
        <f t="shared" si="402"/>
        <v>104.01310017286276</v>
      </c>
      <c r="X679" s="17">
        <f t="shared" si="402"/>
        <v>99.85257616594825</v>
      </c>
      <c r="Y679" s="17">
        <f t="shared" si="403"/>
        <v>98.85405040428877</v>
      </c>
      <c r="Z679" s="17">
        <f>Y679/3600</f>
        <v>2.745945844563577E-2</v>
      </c>
      <c r="AA679" s="17">
        <f>0.96*Y679</f>
        <v>94.899888388117219</v>
      </c>
      <c r="AB679" s="17">
        <f t="shared" si="404"/>
        <v>91.103892852592523</v>
      </c>
      <c r="AC679" s="17">
        <f t="shared" si="405"/>
        <v>86.548698209962893</v>
      </c>
      <c r="AD679" s="17">
        <f t="shared" si="406"/>
        <v>86.548698209962893</v>
      </c>
      <c r="AE679" s="17">
        <f t="shared" si="427"/>
        <v>2.4041305058323026E-2</v>
      </c>
      <c r="AF679" s="17">
        <f>T679-AD679</f>
        <v>301.30607523914006</v>
      </c>
      <c r="AG679" s="17">
        <f t="shared" si="407"/>
        <v>8.369613201087224E-2</v>
      </c>
      <c r="AH679" s="28">
        <f>0.5*'Ducati Panigale 1199 data'!$C$8*'WLTP class 3 v5'!F679^2</f>
        <v>3871.8364197530864</v>
      </c>
      <c r="AI679" s="17">
        <f t="shared" si="408"/>
        <v>3.8718364197530866</v>
      </c>
      <c r="AJ679" s="17" t="str">
        <f>IF(N679&lt;0, AI679, "0")</f>
        <v>0</v>
      </c>
      <c r="AK679" s="98">
        <f>AK678+AJ679</f>
        <v>1243.0107175925928</v>
      </c>
      <c r="AL679" s="105">
        <f t="shared" si="409"/>
        <v>0.3452807548868313</v>
      </c>
      <c r="AM679" s="98">
        <f>IF(N679 &gt; 0, AI679, )</f>
        <v>3.8718364197530866</v>
      </c>
      <c r="AN679" s="98">
        <f t="shared" si="428"/>
        <v>3948.4056851851874</v>
      </c>
      <c r="AO679" s="98">
        <f t="shared" si="410"/>
        <v>1.0967793569958855</v>
      </c>
      <c r="AP679" s="27">
        <f t="shared" si="411"/>
        <v>0</v>
      </c>
      <c r="AQ679" s="27">
        <f t="shared" si="412"/>
        <v>0</v>
      </c>
      <c r="AR679" s="34">
        <f t="shared" si="413"/>
        <v>0</v>
      </c>
      <c r="AS679" s="27">
        <f t="shared" si="414"/>
        <v>0</v>
      </c>
      <c r="AT679" s="34">
        <f t="shared" si="391"/>
        <v>0</v>
      </c>
      <c r="AU679" s="27">
        <f t="shared" si="391"/>
        <v>0</v>
      </c>
      <c r="AV679" s="27">
        <f t="shared" si="415"/>
        <v>0</v>
      </c>
      <c r="AW679" s="27">
        <f t="shared" si="416"/>
        <v>0</v>
      </c>
      <c r="AX679" s="27">
        <f t="shared" si="417"/>
        <v>0</v>
      </c>
      <c r="AY679" s="34">
        <f>AN679-AW679</f>
        <v>3948.4056851851874</v>
      </c>
      <c r="AZ679" s="110">
        <f t="shared" si="418"/>
        <v>1.0967793569958855</v>
      </c>
      <c r="BB679" s="84">
        <v>0</v>
      </c>
      <c r="BC679" s="85">
        <f t="shared" si="419"/>
        <v>0</v>
      </c>
      <c r="BD679" s="85">
        <f t="shared" si="420"/>
        <v>0</v>
      </c>
      <c r="BE679" s="85">
        <f t="shared" si="421"/>
        <v>0</v>
      </c>
      <c r="BF679" s="85">
        <f t="shared" si="422"/>
        <v>0</v>
      </c>
      <c r="BG679" s="85">
        <f t="shared" si="423"/>
        <v>0</v>
      </c>
    </row>
    <row r="680" spans="2:59">
      <c r="B680" s="10" t="s">
        <v>33</v>
      </c>
      <c r="C680" s="10">
        <v>669</v>
      </c>
      <c r="D680" s="10">
        <v>80</v>
      </c>
      <c r="E680" s="19">
        <v>23.2</v>
      </c>
      <c r="F680" s="67">
        <f t="shared" si="392"/>
        <v>6.4444444444444446</v>
      </c>
      <c r="G680" s="20">
        <f t="shared" si="424"/>
        <v>1.25</v>
      </c>
      <c r="H680" s="20">
        <f t="shared" si="393"/>
        <v>40.5</v>
      </c>
      <c r="I680" s="86">
        <f>'Ducati Panigale 1199 data'!$C$8*G680</f>
        <v>347.5</v>
      </c>
      <c r="J680" s="86">
        <f>'Ducati Panigale 1199 data'!$C$8*'Ducati Panigale 1199 data'!$C$15*'Ducati Panigale 1199 data'!$C$10</f>
        <v>54.543600000000005</v>
      </c>
      <c r="K680" s="86">
        <f>(0.5*'Ducati Panigale 1199 data'!$C$12)*'Ducati Panigale 1199 data'!$C$14*'Ducati Panigale 1199 data'!$C$11*F680^2</f>
        <v>5.8760981481481496</v>
      </c>
      <c r="L680" s="86">
        <f t="shared" si="394"/>
        <v>407.9196981481482</v>
      </c>
      <c r="M680" s="86">
        <f t="shared" si="390"/>
        <v>2628.8158325102886</v>
      </c>
      <c r="N680" s="20">
        <f t="shared" si="395"/>
        <v>2.6288158325102886</v>
      </c>
      <c r="O680" s="105">
        <f t="shared" si="396"/>
        <v>0</v>
      </c>
      <c r="P680" s="105">
        <f t="shared" si="397"/>
        <v>0</v>
      </c>
      <c r="Q680" s="105">
        <f t="shared" si="425"/>
        <v>114.04945194392849</v>
      </c>
      <c r="R680" s="27">
        <f t="shared" si="398"/>
        <v>3.1680403317757913E-2</v>
      </c>
      <c r="S680" s="98">
        <f t="shared" si="399"/>
        <v>2.6288158325102886</v>
      </c>
      <c r="T680" s="17">
        <f t="shared" si="426"/>
        <v>390.48358928161321</v>
      </c>
      <c r="U680" s="17">
        <f t="shared" si="400"/>
        <v>0.108467663689337</v>
      </c>
      <c r="V680" s="17">
        <f t="shared" si="401"/>
        <v>108.34697934673206</v>
      </c>
      <c r="W680" s="17">
        <f t="shared" si="402"/>
        <v>104.01310017286276</v>
      </c>
      <c r="X680" s="17">
        <f t="shared" si="402"/>
        <v>99.85257616594825</v>
      </c>
      <c r="Y680" s="17">
        <f t="shared" si="403"/>
        <v>98.85405040428877</v>
      </c>
      <c r="Z680" s="17">
        <f>Y680/3600</f>
        <v>2.745945844563577E-2</v>
      </c>
      <c r="AA680" s="17">
        <f>0.96*Y680</f>
        <v>94.899888388117219</v>
      </c>
      <c r="AB680" s="17">
        <f t="shared" si="404"/>
        <v>91.103892852592523</v>
      </c>
      <c r="AC680" s="17">
        <f t="shared" si="405"/>
        <v>86.548698209962893</v>
      </c>
      <c r="AD680" s="17">
        <f t="shared" si="406"/>
        <v>86.548698209962893</v>
      </c>
      <c r="AE680" s="17">
        <f t="shared" si="427"/>
        <v>2.4041305058323026E-2</v>
      </c>
      <c r="AF680" s="17">
        <f>T680-AD680</f>
        <v>303.93489107165033</v>
      </c>
      <c r="AG680" s="17">
        <f t="shared" si="407"/>
        <v>8.4426358631013984E-2</v>
      </c>
      <c r="AH680" s="28">
        <f>0.5*'Ducati Panigale 1199 data'!$C$8*'WLTP class 3 v5'!F680^2</f>
        <v>5772.7901234567908</v>
      </c>
      <c r="AI680" s="17">
        <f t="shared" si="408"/>
        <v>5.7727901234567911</v>
      </c>
      <c r="AJ680" s="17" t="str">
        <f>IF(N680&lt;0, AI680, "0")</f>
        <v>0</v>
      </c>
      <c r="AK680" s="98">
        <f>AK679+AJ680</f>
        <v>1243.0107175925928</v>
      </c>
      <c r="AL680" s="105">
        <f t="shared" si="409"/>
        <v>0.3452807548868313</v>
      </c>
      <c r="AM680" s="98">
        <f>IF(N680 &gt; 0, AI680, )</f>
        <v>5.7727901234567911</v>
      </c>
      <c r="AN680" s="98">
        <f t="shared" si="428"/>
        <v>3954.178475308644</v>
      </c>
      <c r="AO680" s="98">
        <f t="shared" si="410"/>
        <v>1.0983829098079567</v>
      </c>
      <c r="AP680" s="27">
        <f t="shared" si="411"/>
        <v>0</v>
      </c>
      <c r="AQ680" s="27">
        <f t="shared" si="412"/>
        <v>0</v>
      </c>
      <c r="AR680" s="34">
        <f t="shared" si="413"/>
        <v>0</v>
      </c>
      <c r="AS680" s="27">
        <f t="shared" si="414"/>
        <v>0</v>
      </c>
      <c r="AT680" s="34">
        <f t="shared" si="391"/>
        <v>0</v>
      </c>
      <c r="AU680" s="27">
        <f t="shared" si="391"/>
        <v>0</v>
      </c>
      <c r="AV680" s="27">
        <f t="shared" si="415"/>
        <v>0</v>
      </c>
      <c r="AW680" s="27">
        <f t="shared" si="416"/>
        <v>0</v>
      </c>
      <c r="AX680" s="27">
        <f t="shared" si="417"/>
        <v>0</v>
      </c>
      <c r="AY680" s="34">
        <f>AN680-AW680</f>
        <v>3954.178475308644</v>
      </c>
      <c r="AZ680" s="110">
        <f t="shared" si="418"/>
        <v>1.0983829098079567</v>
      </c>
      <c r="BB680" s="84">
        <v>0</v>
      </c>
      <c r="BC680" s="85">
        <f t="shared" si="419"/>
        <v>0</v>
      </c>
      <c r="BD680" s="85">
        <f t="shared" si="420"/>
        <v>0</v>
      </c>
      <c r="BE680" s="85">
        <f t="shared" si="421"/>
        <v>0</v>
      </c>
      <c r="BF680" s="85">
        <f t="shared" si="422"/>
        <v>0</v>
      </c>
      <c r="BG680" s="85">
        <f t="shared" si="423"/>
        <v>0</v>
      </c>
    </row>
    <row r="681" spans="2:59">
      <c r="B681" s="10" t="s">
        <v>33</v>
      </c>
      <c r="C681" s="10">
        <v>670</v>
      </c>
      <c r="D681" s="10">
        <v>81</v>
      </c>
      <c r="E681" s="19">
        <v>28</v>
      </c>
      <c r="F681" s="67">
        <f t="shared" si="392"/>
        <v>7.7777777777777777</v>
      </c>
      <c r="G681" s="20">
        <f t="shared" si="424"/>
        <v>1.2222222222222223</v>
      </c>
      <c r="H681" s="20">
        <f t="shared" si="393"/>
        <v>41</v>
      </c>
      <c r="I681" s="86">
        <f>'Ducati Panigale 1199 data'!$C$8*G681</f>
        <v>339.77777777777783</v>
      </c>
      <c r="J681" s="86">
        <f>'Ducati Panigale 1199 data'!$C$8*'Ducati Panigale 1199 data'!$C$15*'Ducati Panigale 1199 data'!$C$10</f>
        <v>54.543600000000005</v>
      </c>
      <c r="K681" s="86">
        <f>(0.5*'Ducati Panigale 1199 data'!$C$12)*'Ducati Panigale 1199 data'!$C$14*'Ducati Panigale 1199 data'!$C$11*F681^2</f>
        <v>8.5591203703703709</v>
      </c>
      <c r="L681" s="86">
        <f t="shared" si="394"/>
        <v>402.88049814814821</v>
      </c>
      <c r="M681" s="86">
        <f t="shared" si="390"/>
        <v>3133.5149855967084</v>
      </c>
      <c r="N681" s="20">
        <f t="shared" si="395"/>
        <v>3.1335149855967082</v>
      </c>
      <c r="O681" s="105">
        <f t="shared" si="396"/>
        <v>0</v>
      </c>
      <c r="P681" s="105">
        <f t="shared" si="397"/>
        <v>0</v>
      </c>
      <c r="Q681" s="105">
        <f t="shared" si="425"/>
        <v>114.04945194392849</v>
      </c>
      <c r="R681" s="27">
        <f t="shared" si="398"/>
        <v>3.1680403317757913E-2</v>
      </c>
      <c r="S681" s="98">
        <f t="shared" si="399"/>
        <v>3.1335149855967082</v>
      </c>
      <c r="T681" s="17">
        <f t="shared" si="426"/>
        <v>393.61710426720992</v>
      </c>
      <c r="U681" s="17">
        <f t="shared" si="400"/>
        <v>0.10933808451866943</v>
      </c>
      <c r="V681" s="17">
        <f t="shared" si="401"/>
        <v>108.34697934673206</v>
      </c>
      <c r="W681" s="17">
        <f t="shared" si="402"/>
        <v>104.01310017286276</v>
      </c>
      <c r="X681" s="17">
        <f t="shared" si="402"/>
        <v>99.85257616594825</v>
      </c>
      <c r="Y681" s="17">
        <f t="shared" si="403"/>
        <v>98.85405040428877</v>
      </c>
      <c r="Z681" s="17">
        <f>Y681/3600</f>
        <v>2.745945844563577E-2</v>
      </c>
      <c r="AA681" s="17">
        <f>0.96*Y681</f>
        <v>94.899888388117219</v>
      </c>
      <c r="AB681" s="17">
        <f t="shared" si="404"/>
        <v>91.103892852592523</v>
      </c>
      <c r="AC681" s="17">
        <f t="shared" si="405"/>
        <v>86.548698209962893</v>
      </c>
      <c r="AD681" s="17">
        <f t="shared" si="406"/>
        <v>86.548698209962893</v>
      </c>
      <c r="AE681" s="17">
        <f t="shared" si="427"/>
        <v>2.4041305058323026E-2</v>
      </c>
      <c r="AF681" s="17">
        <f>T681-AD681</f>
        <v>307.06840605724705</v>
      </c>
      <c r="AG681" s="17">
        <f t="shared" si="407"/>
        <v>8.5296779460346403E-2</v>
      </c>
      <c r="AH681" s="28">
        <f>0.5*'Ducati Panigale 1199 data'!$C$8*'WLTP class 3 v5'!F681^2</f>
        <v>8408.6419753086411</v>
      </c>
      <c r="AI681" s="17">
        <f t="shared" si="408"/>
        <v>8.4086419753086403</v>
      </c>
      <c r="AJ681" s="17" t="str">
        <f>IF(N681&lt;0, AI681, "0")</f>
        <v>0</v>
      </c>
      <c r="AK681" s="98">
        <f>AK680+AJ681</f>
        <v>1243.0107175925928</v>
      </c>
      <c r="AL681" s="105">
        <f t="shared" si="409"/>
        <v>0.3452807548868313</v>
      </c>
      <c r="AM681" s="98">
        <f>IF(N681 &gt; 0, AI681, )</f>
        <v>8.4086419753086403</v>
      </c>
      <c r="AN681" s="98">
        <f t="shared" si="428"/>
        <v>3962.5871172839525</v>
      </c>
      <c r="AO681" s="98">
        <f t="shared" si="410"/>
        <v>1.1007186436899867</v>
      </c>
      <c r="AP681" s="27">
        <f t="shared" si="411"/>
        <v>0</v>
      </c>
      <c r="AQ681" s="27">
        <f t="shared" si="412"/>
        <v>0</v>
      </c>
      <c r="AR681" s="34">
        <f t="shared" si="413"/>
        <v>0</v>
      </c>
      <c r="AS681" s="27">
        <f t="shared" si="414"/>
        <v>0</v>
      </c>
      <c r="AT681" s="34">
        <f t="shared" si="391"/>
        <v>0</v>
      </c>
      <c r="AU681" s="27">
        <f t="shared" si="391"/>
        <v>0</v>
      </c>
      <c r="AV681" s="27">
        <f t="shared" si="415"/>
        <v>0</v>
      </c>
      <c r="AW681" s="27">
        <f t="shared" si="416"/>
        <v>0</v>
      </c>
      <c r="AX681" s="27">
        <f t="shared" si="417"/>
        <v>0</v>
      </c>
      <c r="AY681" s="34">
        <f>AN681-AW681</f>
        <v>3962.5871172839525</v>
      </c>
      <c r="AZ681" s="110">
        <f t="shared" si="418"/>
        <v>1.1007186436899867</v>
      </c>
      <c r="BB681" s="84">
        <v>0</v>
      </c>
      <c r="BC681" s="85">
        <f t="shared" si="419"/>
        <v>0</v>
      </c>
      <c r="BD681" s="85">
        <f t="shared" si="420"/>
        <v>0</v>
      </c>
      <c r="BE681" s="85">
        <f t="shared" si="421"/>
        <v>0</v>
      </c>
      <c r="BF681" s="85">
        <f t="shared" si="422"/>
        <v>0</v>
      </c>
      <c r="BG681" s="85">
        <f t="shared" si="423"/>
        <v>0</v>
      </c>
    </row>
    <row r="682" spans="2:59">
      <c r="B682" s="10" t="s">
        <v>33</v>
      </c>
      <c r="C682" s="10">
        <v>671</v>
      </c>
      <c r="D682" s="10">
        <v>82</v>
      </c>
      <c r="E682" s="19">
        <v>32</v>
      </c>
      <c r="F682" s="67">
        <f t="shared" si="392"/>
        <v>8.8888888888888893</v>
      </c>
      <c r="G682" s="20">
        <f t="shared" si="424"/>
        <v>0.83333333333333326</v>
      </c>
      <c r="H682" s="20">
        <f t="shared" si="393"/>
        <v>41.5</v>
      </c>
      <c r="I682" s="86">
        <f>'Ducati Panigale 1199 data'!$C$8*G682</f>
        <v>231.66666666666666</v>
      </c>
      <c r="J682" s="86">
        <f>'Ducati Panigale 1199 data'!$C$8*'Ducati Panigale 1199 data'!$C$15*'Ducati Panigale 1199 data'!$C$10</f>
        <v>54.543600000000005</v>
      </c>
      <c r="K682" s="86">
        <f>(0.5*'Ducati Panigale 1199 data'!$C$12)*'Ducati Panigale 1199 data'!$C$14*'Ducati Panigale 1199 data'!$C$11*F682^2</f>
        <v>11.179259259259261</v>
      </c>
      <c r="L682" s="86">
        <f t="shared" si="394"/>
        <v>297.38952592592591</v>
      </c>
      <c r="M682" s="86">
        <f t="shared" si="390"/>
        <v>2643.4624526748971</v>
      </c>
      <c r="N682" s="20">
        <f t="shared" si="395"/>
        <v>2.6434624526748971</v>
      </c>
      <c r="O682" s="105">
        <f t="shared" si="396"/>
        <v>0</v>
      </c>
      <c r="P682" s="105">
        <f t="shared" si="397"/>
        <v>0</v>
      </c>
      <c r="Q682" s="105">
        <f t="shared" si="425"/>
        <v>114.04945194392849</v>
      </c>
      <c r="R682" s="27">
        <f t="shared" si="398"/>
        <v>3.1680403317757913E-2</v>
      </c>
      <c r="S682" s="98">
        <f t="shared" si="399"/>
        <v>2.6434624526748971</v>
      </c>
      <c r="T682" s="17">
        <f t="shared" si="426"/>
        <v>396.26056671988482</v>
      </c>
      <c r="U682" s="17">
        <f t="shared" si="400"/>
        <v>0.11007237964441245</v>
      </c>
      <c r="V682" s="17">
        <f t="shared" si="401"/>
        <v>108.34697934673206</v>
      </c>
      <c r="W682" s="17">
        <f t="shared" si="402"/>
        <v>104.01310017286276</v>
      </c>
      <c r="X682" s="17">
        <f t="shared" si="402"/>
        <v>99.85257616594825</v>
      </c>
      <c r="Y682" s="17">
        <f t="shared" si="403"/>
        <v>98.85405040428877</v>
      </c>
      <c r="Z682" s="17">
        <f>Y682/3600</f>
        <v>2.745945844563577E-2</v>
      </c>
      <c r="AA682" s="17">
        <f>0.96*Y682</f>
        <v>94.899888388117219</v>
      </c>
      <c r="AB682" s="17">
        <f t="shared" si="404"/>
        <v>91.103892852592523</v>
      </c>
      <c r="AC682" s="17">
        <f t="shared" si="405"/>
        <v>86.548698209962893</v>
      </c>
      <c r="AD682" s="17">
        <f t="shared" si="406"/>
        <v>86.548698209962893</v>
      </c>
      <c r="AE682" s="17">
        <f t="shared" si="427"/>
        <v>2.4041305058323026E-2</v>
      </c>
      <c r="AF682" s="17">
        <f>T682-AD682</f>
        <v>309.71186850992194</v>
      </c>
      <c r="AG682" s="17">
        <f t="shared" si="407"/>
        <v>8.6031074586089426E-2</v>
      </c>
      <c r="AH682" s="28">
        <f>0.5*'Ducati Panigale 1199 data'!$C$8*'WLTP class 3 v5'!F682^2</f>
        <v>10982.716049382718</v>
      </c>
      <c r="AI682" s="17">
        <f t="shared" si="408"/>
        <v>10.982716049382718</v>
      </c>
      <c r="AJ682" s="17" t="str">
        <f>IF(N682&lt;0, AI682, "0")</f>
        <v>0</v>
      </c>
      <c r="AK682" s="98">
        <f>AK681+AJ682</f>
        <v>1243.0107175925928</v>
      </c>
      <c r="AL682" s="105">
        <f t="shared" si="409"/>
        <v>0.3452807548868313</v>
      </c>
      <c r="AM682" s="98">
        <f>IF(N682 &gt; 0, AI682, )</f>
        <v>10.982716049382718</v>
      </c>
      <c r="AN682" s="98">
        <f t="shared" si="428"/>
        <v>3973.5698333333353</v>
      </c>
      <c r="AO682" s="98">
        <f t="shared" si="410"/>
        <v>1.1037693981481487</v>
      </c>
      <c r="AP682" s="27">
        <f t="shared" si="411"/>
        <v>0</v>
      </c>
      <c r="AQ682" s="27">
        <f t="shared" si="412"/>
        <v>0</v>
      </c>
      <c r="AR682" s="34">
        <f t="shared" si="413"/>
        <v>0</v>
      </c>
      <c r="AS682" s="27">
        <f t="shared" si="414"/>
        <v>0</v>
      </c>
      <c r="AT682" s="34">
        <f t="shared" si="391"/>
        <v>0</v>
      </c>
      <c r="AU682" s="27">
        <f t="shared" si="391"/>
        <v>0</v>
      </c>
      <c r="AV682" s="27">
        <f t="shared" si="415"/>
        <v>0</v>
      </c>
      <c r="AW682" s="27">
        <f t="shared" si="416"/>
        <v>0</v>
      </c>
      <c r="AX682" s="27">
        <f t="shared" si="417"/>
        <v>0</v>
      </c>
      <c r="AY682" s="34">
        <f>AN682-AW682</f>
        <v>3973.5698333333353</v>
      </c>
      <c r="AZ682" s="110">
        <f t="shared" si="418"/>
        <v>1.1037693981481487</v>
      </c>
      <c r="BB682" s="84">
        <v>0</v>
      </c>
      <c r="BC682" s="85">
        <f t="shared" si="419"/>
        <v>0</v>
      </c>
      <c r="BD682" s="85">
        <f t="shared" si="420"/>
        <v>0</v>
      </c>
      <c r="BE682" s="85">
        <f t="shared" si="421"/>
        <v>0</v>
      </c>
      <c r="BF682" s="85">
        <f t="shared" si="422"/>
        <v>0</v>
      </c>
      <c r="BG682" s="85">
        <f t="shared" si="423"/>
        <v>0</v>
      </c>
    </row>
    <row r="683" spans="2:59">
      <c r="B683" s="10" t="s">
        <v>33</v>
      </c>
      <c r="C683" s="10">
        <v>672</v>
      </c>
      <c r="D683" s="10">
        <v>83</v>
      </c>
      <c r="E683" s="19">
        <v>34</v>
      </c>
      <c r="F683" s="67">
        <f t="shared" si="392"/>
        <v>9.4444444444444446</v>
      </c>
      <c r="G683" s="20">
        <f t="shared" si="424"/>
        <v>0.55555555555555558</v>
      </c>
      <c r="H683" s="20">
        <f t="shared" si="393"/>
        <v>42</v>
      </c>
      <c r="I683" s="86">
        <f>'Ducati Panigale 1199 data'!$C$8*G683</f>
        <v>154.44444444444446</v>
      </c>
      <c r="J683" s="86">
        <f>'Ducati Panigale 1199 data'!$C$8*'Ducati Panigale 1199 data'!$C$15*'Ducati Panigale 1199 data'!$C$10</f>
        <v>54.543600000000005</v>
      </c>
      <c r="K683" s="86">
        <f>(0.5*'Ducati Panigale 1199 data'!$C$12)*'Ducati Panigale 1199 data'!$C$14*'Ducati Panigale 1199 data'!$C$11*F683^2</f>
        <v>12.620335648148149</v>
      </c>
      <c r="L683" s="86">
        <f t="shared" si="394"/>
        <v>221.6083800925926</v>
      </c>
      <c r="M683" s="86">
        <f t="shared" si="390"/>
        <v>2092.9680342078191</v>
      </c>
      <c r="N683" s="20">
        <f t="shared" si="395"/>
        <v>2.0929680342078192</v>
      </c>
      <c r="O683" s="105">
        <f t="shared" si="396"/>
        <v>0</v>
      </c>
      <c r="P683" s="105">
        <f t="shared" si="397"/>
        <v>0</v>
      </c>
      <c r="Q683" s="105">
        <f t="shared" si="425"/>
        <v>114.04945194392849</v>
      </c>
      <c r="R683" s="27">
        <f t="shared" si="398"/>
        <v>3.1680403317757913E-2</v>
      </c>
      <c r="S683" s="98">
        <f t="shared" si="399"/>
        <v>2.0929680342078192</v>
      </c>
      <c r="T683" s="17">
        <f t="shared" si="426"/>
        <v>398.35353475409266</v>
      </c>
      <c r="U683" s="17">
        <f t="shared" si="400"/>
        <v>0.11065375965391464</v>
      </c>
      <c r="V683" s="17">
        <f t="shared" si="401"/>
        <v>108.34697934673206</v>
      </c>
      <c r="W683" s="17">
        <f t="shared" si="402"/>
        <v>104.01310017286276</v>
      </c>
      <c r="X683" s="17">
        <f t="shared" si="402"/>
        <v>99.85257616594825</v>
      </c>
      <c r="Y683" s="17">
        <f t="shared" si="403"/>
        <v>98.85405040428877</v>
      </c>
      <c r="Z683" s="17">
        <f>Y683/3600</f>
        <v>2.745945844563577E-2</v>
      </c>
      <c r="AA683" s="17">
        <f>0.96*Y683</f>
        <v>94.899888388117219</v>
      </c>
      <c r="AB683" s="17">
        <f t="shared" si="404"/>
        <v>91.103892852592523</v>
      </c>
      <c r="AC683" s="17">
        <f t="shared" si="405"/>
        <v>86.548698209962893</v>
      </c>
      <c r="AD683" s="17">
        <f t="shared" si="406"/>
        <v>86.548698209962893</v>
      </c>
      <c r="AE683" s="17">
        <f t="shared" si="427"/>
        <v>2.4041305058323026E-2</v>
      </c>
      <c r="AF683" s="17">
        <f>T683-AD683</f>
        <v>311.80483654412978</v>
      </c>
      <c r="AG683" s="17">
        <f t="shared" si="407"/>
        <v>8.6612454595591609E-2</v>
      </c>
      <c r="AH683" s="28">
        <f>0.5*'Ducati Panigale 1199 data'!$C$8*'WLTP class 3 v5'!F683^2</f>
        <v>12398.456790123457</v>
      </c>
      <c r="AI683" s="17">
        <f t="shared" si="408"/>
        <v>12.398456790123458</v>
      </c>
      <c r="AJ683" s="17" t="str">
        <f>IF(N683&lt;0, AI683, "0")</f>
        <v>0</v>
      </c>
      <c r="AK683" s="98">
        <f>AK682+AJ683</f>
        <v>1243.0107175925928</v>
      </c>
      <c r="AL683" s="105">
        <f t="shared" si="409"/>
        <v>0.3452807548868313</v>
      </c>
      <c r="AM683" s="98">
        <f>IF(N683 &gt; 0, AI683, )</f>
        <v>12.398456790123458</v>
      </c>
      <c r="AN683" s="98">
        <f t="shared" si="428"/>
        <v>3985.9682901234587</v>
      </c>
      <c r="AO683" s="98">
        <f t="shared" si="410"/>
        <v>1.1072134139231831</v>
      </c>
      <c r="AP683" s="27">
        <f t="shared" si="411"/>
        <v>0</v>
      </c>
      <c r="AQ683" s="27">
        <f t="shared" si="412"/>
        <v>0</v>
      </c>
      <c r="AR683" s="34">
        <f t="shared" si="413"/>
        <v>0</v>
      </c>
      <c r="AS683" s="27">
        <f t="shared" si="414"/>
        <v>0</v>
      </c>
      <c r="AT683" s="34">
        <f t="shared" si="391"/>
        <v>0</v>
      </c>
      <c r="AU683" s="27">
        <f t="shared" si="391"/>
        <v>0</v>
      </c>
      <c r="AV683" s="27">
        <f t="shared" si="415"/>
        <v>0</v>
      </c>
      <c r="AW683" s="27">
        <f t="shared" si="416"/>
        <v>0</v>
      </c>
      <c r="AX683" s="27">
        <f t="shared" si="417"/>
        <v>0</v>
      </c>
      <c r="AY683" s="34">
        <f>AN683-AW683</f>
        <v>3985.9682901234587</v>
      </c>
      <c r="AZ683" s="110">
        <f t="shared" si="418"/>
        <v>1.1072134139231831</v>
      </c>
      <c r="BB683" s="84">
        <v>0</v>
      </c>
      <c r="BC683" s="85">
        <f t="shared" si="419"/>
        <v>0</v>
      </c>
      <c r="BD683" s="85">
        <f t="shared" si="420"/>
        <v>0</v>
      </c>
      <c r="BE683" s="85">
        <f t="shared" si="421"/>
        <v>0</v>
      </c>
      <c r="BF683" s="85">
        <f t="shared" si="422"/>
        <v>0</v>
      </c>
      <c r="BG683" s="85">
        <f t="shared" si="423"/>
        <v>0</v>
      </c>
    </row>
    <row r="684" spans="2:59">
      <c r="B684" s="10" t="s">
        <v>33</v>
      </c>
      <c r="C684" s="10">
        <v>673</v>
      </c>
      <c r="D684" s="10">
        <v>84</v>
      </c>
      <c r="E684" s="19">
        <v>36</v>
      </c>
      <c r="F684" s="67">
        <f t="shared" si="392"/>
        <v>10</v>
      </c>
      <c r="G684" s="20">
        <f t="shared" si="424"/>
        <v>0.55555555555555558</v>
      </c>
      <c r="H684" s="20">
        <f t="shared" si="393"/>
        <v>42.5</v>
      </c>
      <c r="I684" s="86">
        <f>'Ducati Panigale 1199 data'!$C$8*G684</f>
        <v>154.44444444444446</v>
      </c>
      <c r="J684" s="86">
        <f>'Ducati Panigale 1199 data'!$C$8*'Ducati Panigale 1199 data'!$C$15*'Ducati Panigale 1199 data'!$C$10</f>
        <v>54.543600000000005</v>
      </c>
      <c r="K684" s="86">
        <f>(0.5*'Ducati Panigale 1199 data'!$C$12)*'Ducati Panigale 1199 data'!$C$14*'Ducati Panigale 1199 data'!$C$11*F684^2</f>
        <v>14.148750000000001</v>
      </c>
      <c r="L684" s="86">
        <f t="shared" si="394"/>
        <v>223.13679444444446</v>
      </c>
      <c r="M684" s="86">
        <f t="shared" si="390"/>
        <v>2231.3679444444447</v>
      </c>
      <c r="N684" s="20">
        <f t="shared" si="395"/>
        <v>2.2313679444444445</v>
      </c>
      <c r="O684" s="105">
        <f t="shared" si="396"/>
        <v>0</v>
      </c>
      <c r="P684" s="105">
        <f t="shared" si="397"/>
        <v>0</v>
      </c>
      <c r="Q684" s="105">
        <f t="shared" si="425"/>
        <v>114.04945194392849</v>
      </c>
      <c r="R684" s="27">
        <f t="shared" si="398"/>
        <v>3.1680403317757913E-2</v>
      </c>
      <c r="S684" s="98">
        <f t="shared" si="399"/>
        <v>2.2313679444444445</v>
      </c>
      <c r="T684" s="17">
        <f t="shared" si="426"/>
        <v>400.58490269853712</v>
      </c>
      <c r="U684" s="17">
        <f t="shared" si="400"/>
        <v>0.11127358408292698</v>
      </c>
      <c r="V684" s="17">
        <f t="shared" si="401"/>
        <v>108.34697934673206</v>
      </c>
      <c r="W684" s="17">
        <f t="shared" si="402"/>
        <v>104.01310017286276</v>
      </c>
      <c r="X684" s="17">
        <f t="shared" si="402"/>
        <v>99.85257616594825</v>
      </c>
      <c r="Y684" s="17">
        <f t="shared" si="403"/>
        <v>98.85405040428877</v>
      </c>
      <c r="Z684" s="17">
        <f>Y684/3600</f>
        <v>2.745945844563577E-2</v>
      </c>
      <c r="AA684" s="17">
        <f>0.96*Y684</f>
        <v>94.899888388117219</v>
      </c>
      <c r="AB684" s="17">
        <f t="shared" si="404"/>
        <v>91.103892852592523</v>
      </c>
      <c r="AC684" s="17">
        <f t="shared" si="405"/>
        <v>86.548698209962893</v>
      </c>
      <c r="AD684" s="17">
        <f t="shared" si="406"/>
        <v>86.548698209962893</v>
      </c>
      <c r="AE684" s="17">
        <f t="shared" si="427"/>
        <v>2.4041305058323026E-2</v>
      </c>
      <c r="AF684" s="17">
        <f>T684-AD684</f>
        <v>314.03620448857424</v>
      </c>
      <c r="AG684" s="17">
        <f t="shared" si="407"/>
        <v>8.7232279024603954E-2</v>
      </c>
      <c r="AH684" s="28">
        <f>0.5*'Ducati Panigale 1199 data'!$C$8*'WLTP class 3 v5'!F684^2</f>
        <v>13900</v>
      </c>
      <c r="AI684" s="17">
        <f t="shared" si="408"/>
        <v>13.9</v>
      </c>
      <c r="AJ684" s="17" t="str">
        <f>IF(N684&lt;0, AI684, "0")</f>
        <v>0</v>
      </c>
      <c r="AK684" s="98">
        <f>AK683+AJ684</f>
        <v>1243.0107175925928</v>
      </c>
      <c r="AL684" s="105">
        <f t="shared" si="409"/>
        <v>0.3452807548868313</v>
      </c>
      <c r="AM684" s="98">
        <f>IF(N684 &gt; 0, AI684, )</f>
        <v>13.9</v>
      </c>
      <c r="AN684" s="98">
        <f t="shared" si="428"/>
        <v>3999.8682901234588</v>
      </c>
      <c r="AO684" s="98">
        <f t="shared" si="410"/>
        <v>1.1110745250342942</v>
      </c>
      <c r="AP684" s="27">
        <f t="shared" si="411"/>
        <v>0</v>
      </c>
      <c r="AQ684" s="27">
        <f t="shared" si="412"/>
        <v>0</v>
      </c>
      <c r="AR684" s="34">
        <f t="shared" si="413"/>
        <v>0</v>
      </c>
      <c r="AS684" s="27">
        <f t="shared" si="414"/>
        <v>0</v>
      </c>
      <c r="AT684" s="34">
        <f t="shared" si="391"/>
        <v>0</v>
      </c>
      <c r="AU684" s="27">
        <f t="shared" si="391"/>
        <v>0</v>
      </c>
      <c r="AV684" s="27">
        <f t="shared" si="415"/>
        <v>0</v>
      </c>
      <c r="AW684" s="27">
        <f t="shared" si="416"/>
        <v>0</v>
      </c>
      <c r="AX684" s="27">
        <f t="shared" si="417"/>
        <v>0</v>
      </c>
      <c r="AY684" s="34">
        <f>AN684-AW684</f>
        <v>3999.8682901234588</v>
      </c>
      <c r="AZ684" s="110">
        <f t="shared" si="418"/>
        <v>1.1110745250342942</v>
      </c>
      <c r="BB684" s="84">
        <v>0</v>
      </c>
      <c r="BC684" s="85">
        <f t="shared" si="419"/>
        <v>0</v>
      </c>
      <c r="BD684" s="85">
        <f t="shared" si="420"/>
        <v>0</v>
      </c>
      <c r="BE684" s="85">
        <f t="shared" si="421"/>
        <v>0</v>
      </c>
      <c r="BF684" s="85">
        <f t="shared" si="422"/>
        <v>0</v>
      </c>
      <c r="BG684" s="85">
        <f t="shared" si="423"/>
        <v>0</v>
      </c>
    </row>
    <row r="685" spans="2:59">
      <c r="B685" s="10" t="s">
        <v>33</v>
      </c>
      <c r="C685" s="10">
        <v>674</v>
      </c>
      <c r="D685" s="10">
        <v>85</v>
      </c>
      <c r="E685" s="19">
        <v>38</v>
      </c>
      <c r="F685" s="67">
        <f t="shared" si="392"/>
        <v>10.555555555555555</v>
      </c>
      <c r="G685" s="20">
        <f t="shared" si="424"/>
        <v>0.55555555555555558</v>
      </c>
      <c r="H685" s="20">
        <f t="shared" si="393"/>
        <v>43</v>
      </c>
      <c r="I685" s="86">
        <f>'Ducati Panigale 1199 data'!$C$8*G685</f>
        <v>154.44444444444446</v>
      </c>
      <c r="J685" s="86">
        <f>'Ducati Panigale 1199 data'!$C$8*'Ducati Panigale 1199 data'!$C$15*'Ducati Panigale 1199 data'!$C$10</f>
        <v>54.543600000000005</v>
      </c>
      <c r="K685" s="86">
        <f>(0.5*'Ducati Panigale 1199 data'!$C$12)*'Ducati Panigale 1199 data'!$C$14*'Ducati Panigale 1199 data'!$C$11*F685^2</f>
        <v>15.764502314814816</v>
      </c>
      <c r="L685" s="86">
        <f t="shared" si="394"/>
        <v>224.75254675925927</v>
      </c>
      <c r="M685" s="86">
        <f t="shared" si="390"/>
        <v>2372.3879935699588</v>
      </c>
      <c r="N685" s="20">
        <f t="shared" si="395"/>
        <v>2.372387993569959</v>
      </c>
      <c r="O685" s="105">
        <f t="shared" si="396"/>
        <v>0</v>
      </c>
      <c r="P685" s="105">
        <f t="shared" si="397"/>
        <v>0</v>
      </c>
      <c r="Q685" s="105">
        <f t="shared" si="425"/>
        <v>114.04945194392849</v>
      </c>
      <c r="R685" s="27">
        <f t="shared" si="398"/>
        <v>3.1680403317757913E-2</v>
      </c>
      <c r="S685" s="98">
        <f t="shared" si="399"/>
        <v>2.372387993569959</v>
      </c>
      <c r="T685" s="17">
        <f t="shared" si="426"/>
        <v>402.95729069210711</v>
      </c>
      <c r="U685" s="17">
        <f t="shared" si="400"/>
        <v>0.11193258074780753</v>
      </c>
      <c r="V685" s="17">
        <f t="shared" si="401"/>
        <v>108.34697934673206</v>
      </c>
      <c r="W685" s="17">
        <f t="shared" si="402"/>
        <v>104.01310017286276</v>
      </c>
      <c r="X685" s="17">
        <f t="shared" si="402"/>
        <v>99.85257616594825</v>
      </c>
      <c r="Y685" s="17">
        <f t="shared" si="403"/>
        <v>98.85405040428877</v>
      </c>
      <c r="Z685" s="17">
        <f>Y685/3600</f>
        <v>2.745945844563577E-2</v>
      </c>
      <c r="AA685" s="17">
        <f>0.96*Y685</f>
        <v>94.899888388117219</v>
      </c>
      <c r="AB685" s="17">
        <f t="shared" si="404"/>
        <v>91.103892852592523</v>
      </c>
      <c r="AC685" s="17">
        <f t="shared" si="405"/>
        <v>86.548698209962893</v>
      </c>
      <c r="AD685" s="17">
        <f t="shared" si="406"/>
        <v>86.548698209962893</v>
      </c>
      <c r="AE685" s="17">
        <f t="shared" si="427"/>
        <v>2.4041305058323026E-2</v>
      </c>
      <c r="AF685" s="17">
        <f>T685-AD685</f>
        <v>316.40859248214423</v>
      </c>
      <c r="AG685" s="17">
        <f t="shared" si="407"/>
        <v>8.7891275689484502E-2</v>
      </c>
      <c r="AH685" s="28">
        <f>0.5*'Ducati Panigale 1199 data'!$C$8*'WLTP class 3 v5'!F685^2</f>
        <v>15487.345679012345</v>
      </c>
      <c r="AI685" s="17">
        <f t="shared" si="408"/>
        <v>15.487345679012346</v>
      </c>
      <c r="AJ685" s="17" t="str">
        <f>IF(N685&lt;0, AI685, "0")</f>
        <v>0</v>
      </c>
      <c r="AK685" s="98">
        <f>AK684+AJ685</f>
        <v>1243.0107175925928</v>
      </c>
      <c r="AL685" s="105">
        <f t="shared" si="409"/>
        <v>0.3452807548868313</v>
      </c>
      <c r="AM685" s="98">
        <f>IF(N685 &gt; 0, AI685, )</f>
        <v>15.487345679012346</v>
      </c>
      <c r="AN685" s="98">
        <f t="shared" si="428"/>
        <v>4015.3556358024712</v>
      </c>
      <c r="AO685" s="98">
        <f t="shared" si="410"/>
        <v>1.1153765655006864</v>
      </c>
      <c r="AP685" s="27">
        <f t="shared" si="411"/>
        <v>0</v>
      </c>
      <c r="AQ685" s="27">
        <f t="shared" si="412"/>
        <v>0</v>
      </c>
      <c r="AR685" s="34">
        <f t="shared" si="413"/>
        <v>0</v>
      </c>
      <c r="AS685" s="27">
        <f t="shared" si="414"/>
        <v>0</v>
      </c>
      <c r="AT685" s="34">
        <f t="shared" si="391"/>
        <v>0</v>
      </c>
      <c r="AU685" s="27">
        <f t="shared" si="391"/>
        <v>0</v>
      </c>
      <c r="AV685" s="27">
        <f t="shared" si="415"/>
        <v>0</v>
      </c>
      <c r="AW685" s="27">
        <f t="shared" si="416"/>
        <v>0</v>
      </c>
      <c r="AX685" s="27">
        <f t="shared" si="417"/>
        <v>0</v>
      </c>
      <c r="AY685" s="34">
        <f>AN685-AW685</f>
        <v>4015.3556358024712</v>
      </c>
      <c r="AZ685" s="110">
        <f t="shared" si="418"/>
        <v>1.1153765655006864</v>
      </c>
      <c r="BB685" s="84">
        <v>0</v>
      </c>
      <c r="BC685" s="85">
        <f t="shared" si="419"/>
        <v>0</v>
      </c>
      <c r="BD685" s="85">
        <f t="shared" si="420"/>
        <v>0</v>
      </c>
      <c r="BE685" s="85">
        <f t="shared" si="421"/>
        <v>0</v>
      </c>
      <c r="BF685" s="85">
        <f t="shared" si="422"/>
        <v>0</v>
      </c>
      <c r="BG685" s="85">
        <f t="shared" si="423"/>
        <v>0</v>
      </c>
    </row>
    <row r="686" spans="2:59">
      <c r="B686" s="10" t="s">
        <v>33</v>
      </c>
      <c r="C686" s="10">
        <v>675</v>
      </c>
      <c r="D686" s="10">
        <v>86</v>
      </c>
      <c r="E686" s="19">
        <v>40</v>
      </c>
      <c r="F686" s="67">
        <f t="shared" si="392"/>
        <v>11.111111111111111</v>
      </c>
      <c r="G686" s="20">
        <f t="shared" si="424"/>
        <v>0.31944444444444403</v>
      </c>
      <c r="H686" s="20">
        <f t="shared" si="393"/>
        <v>43.5</v>
      </c>
      <c r="I686" s="86">
        <f>'Ducati Panigale 1199 data'!$C$8*G686</f>
        <v>88.805555555555443</v>
      </c>
      <c r="J686" s="86">
        <f>'Ducati Panigale 1199 data'!$C$8*'Ducati Panigale 1199 data'!$C$15*'Ducati Panigale 1199 data'!$C$10</f>
        <v>54.543600000000005</v>
      </c>
      <c r="K686" s="86">
        <f>(0.5*'Ducati Panigale 1199 data'!$C$12)*'Ducati Panigale 1199 data'!$C$14*'Ducati Panigale 1199 data'!$C$11*F686^2</f>
        <v>17.467592592592595</v>
      </c>
      <c r="L686" s="86">
        <f t="shared" si="394"/>
        <v>160.81674814814806</v>
      </c>
      <c r="M686" s="86">
        <f t="shared" si="390"/>
        <v>1786.8527572016451</v>
      </c>
      <c r="N686" s="20">
        <f t="shared" si="395"/>
        <v>1.786852757201645</v>
      </c>
      <c r="O686" s="105">
        <f t="shared" si="396"/>
        <v>0</v>
      </c>
      <c r="P686" s="105">
        <f t="shared" si="397"/>
        <v>0</v>
      </c>
      <c r="Q686" s="105">
        <f t="shared" si="425"/>
        <v>114.04945194392849</v>
      </c>
      <c r="R686" s="27">
        <f t="shared" si="398"/>
        <v>3.1680403317757913E-2</v>
      </c>
      <c r="S686" s="98">
        <f t="shared" si="399"/>
        <v>1.786852757201645</v>
      </c>
      <c r="T686" s="17">
        <f t="shared" si="426"/>
        <v>404.74414344930875</v>
      </c>
      <c r="U686" s="17">
        <f t="shared" si="400"/>
        <v>0.1124289287359191</v>
      </c>
      <c r="V686" s="17">
        <f t="shared" si="401"/>
        <v>108.34697934673206</v>
      </c>
      <c r="W686" s="17">
        <f t="shared" si="402"/>
        <v>104.01310017286276</v>
      </c>
      <c r="X686" s="17">
        <f t="shared" si="402"/>
        <v>99.85257616594825</v>
      </c>
      <c r="Y686" s="17">
        <f t="shared" si="403"/>
        <v>98.85405040428877</v>
      </c>
      <c r="Z686" s="17">
        <f>Y686/3600</f>
        <v>2.745945844563577E-2</v>
      </c>
      <c r="AA686" s="17">
        <f>0.96*Y686</f>
        <v>94.899888388117219</v>
      </c>
      <c r="AB686" s="17">
        <f t="shared" si="404"/>
        <v>91.103892852592523</v>
      </c>
      <c r="AC686" s="17">
        <f t="shared" si="405"/>
        <v>86.548698209962893</v>
      </c>
      <c r="AD686" s="17">
        <f t="shared" si="406"/>
        <v>86.548698209962893</v>
      </c>
      <c r="AE686" s="17">
        <f t="shared" si="427"/>
        <v>2.4041305058323026E-2</v>
      </c>
      <c r="AF686" s="17">
        <f>T686-AD686</f>
        <v>318.19544523934587</v>
      </c>
      <c r="AG686" s="17">
        <f t="shared" si="407"/>
        <v>8.8387623677596075E-2</v>
      </c>
      <c r="AH686" s="28">
        <f>0.5*'Ducati Panigale 1199 data'!$C$8*'WLTP class 3 v5'!F686^2</f>
        <v>17160.493827160491</v>
      </c>
      <c r="AI686" s="17">
        <f t="shared" si="408"/>
        <v>17.16049382716049</v>
      </c>
      <c r="AJ686" s="17" t="str">
        <f>IF(N686&lt;0, AI686, "0")</f>
        <v>0</v>
      </c>
      <c r="AK686" s="98">
        <f>AK685+AJ686</f>
        <v>1243.0107175925928</v>
      </c>
      <c r="AL686" s="105">
        <f t="shared" si="409"/>
        <v>0.3452807548868313</v>
      </c>
      <c r="AM686" s="98">
        <f>IF(N686 &gt; 0, AI686, )</f>
        <v>17.16049382716049</v>
      </c>
      <c r="AN686" s="98">
        <f t="shared" si="428"/>
        <v>4032.5161296296315</v>
      </c>
      <c r="AO686" s="98">
        <f t="shared" si="410"/>
        <v>1.1201433693415643</v>
      </c>
      <c r="AP686" s="27">
        <f t="shared" si="411"/>
        <v>0</v>
      </c>
      <c r="AQ686" s="27">
        <f t="shared" si="412"/>
        <v>0</v>
      </c>
      <c r="AR686" s="34">
        <f t="shared" si="413"/>
        <v>0</v>
      </c>
      <c r="AS686" s="27">
        <f t="shared" si="414"/>
        <v>0</v>
      </c>
      <c r="AT686" s="34">
        <f t="shared" si="391"/>
        <v>0</v>
      </c>
      <c r="AU686" s="27">
        <f t="shared" si="391"/>
        <v>0</v>
      </c>
      <c r="AV686" s="27">
        <f t="shared" si="415"/>
        <v>0</v>
      </c>
      <c r="AW686" s="27">
        <f t="shared" si="416"/>
        <v>0</v>
      </c>
      <c r="AX686" s="27">
        <f t="shared" si="417"/>
        <v>0</v>
      </c>
      <c r="AY686" s="34">
        <f>AN686-AW686</f>
        <v>4032.5161296296315</v>
      </c>
      <c r="AZ686" s="110">
        <f t="shared" si="418"/>
        <v>1.1201433693415643</v>
      </c>
      <c r="BB686" s="84">
        <v>0</v>
      </c>
      <c r="BC686" s="85">
        <f t="shared" si="419"/>
        <v>0</v>
      </c>
      <c r="BD686" s="85">
        <f t="shared" si="420"/>
        <v>0</v>
      </c>
      <c r="BE686" s="85">
        <f t="shared" si="421"/>
        <v>0</v>
      </c>
      <c r="BF686" s="85">
        <f t="shared" si="422"/>
        <v>0</v>
      </c>
      <c r="BG686" s="85">
        <f t="shared" si="423"/>
        <v>0</v>
      </c>
    </row>
    <row r="687" spans="2:59">
      <c r="B687" s="10" t="s">
        <v>33</v>
      </c>
      <c r="C687" s="10">
        <v>676</v>
      </c>
      <c r="D687" s="10">
        <v>87</v>
      </c>
      <c r="E687" s="19">
        <v>40.299999999999997</v>
      </c>
      <c r="F687" s="67">
        <f t="shared" si="392"/>
        <v>11.194444444444445</v>
      </c>
      <c r="G687" s="20">
        <f t="shared" si="424"/>
        <v>6.9444444444444448E-2</v>
      </c>
      <c r="H687" s="20">
        <f t="shared" si="393"/>
        <v>44</v>
      </c>
      <c r="I687" s="86">
        <f>'Ducati Panigale 1199 data'!$C$8*G687</f>
        <v>19.305555555555557</v>
      </c>
      <c r="J687" s="86">
        <f>'Ducati Panigale 1199 data'!$C$8*'Ducati Panigale 1199 data'!$C$15*'Ducati Panigale 1199 data'!$C$10</f>
        <v>54.543600000000005</v>
      </c>
      <c r="K687" s="86">
        <f>(0.5*'Ducati Panigale 1199 data'!$C$12)*'Ducati Panigale 1199 data'!$C$14*'Ducati Panigale 1199 data'!$C$11*F687^2</f>
        <v>17.730589033564819</v>
      </c>
      <c r="L687" s="86">
        <f t="shared" si="394"/>
        <v>91.579744589120395</v>
      </c>
      <c r="M687" s="86">
        <f t="shared" si="390"/>
        <v>1025.18436303932</v>
      </c>
      <c r="N687" s="20">
        <f t="shared" si="395"/>
        <v>1.02518436303932</v>
      </c>
      <c r="O687" s="105">
        <f t="shared" si="396"/>
        <v>0</v>
      </c>
      <c r="P687" s="105">
        <f t="shared" si="397"/>
        <v>0</v>
      </c>
      <c r="Q687" s="105">
        <f t="shared" si="425"/>
        <v>114.04945194392849</v>
      </c>
      <c r="R687" s="27">
        <f t="shared" si="398"/>
        <v>3.1680403317757913E-2</v>
      </c>
      <c r="S687" s="98">
        <f t="shared" si="399"/>
        <v>1.02518436303932</v>
      </c>
      <c r="T687" s="17">
        <f t="shared" si="426"/>
        <v>405.76932781234808</v>
      </c>
      <c r="U687" s="17">
        <f t="shared" si="400"/>
        <v>0.11271370217009669</v>
      </c>
      <c r="V687" s="17">
        <f t="shared" si="401"/>
        <v>108.34697934673206</v>
      </c>
      <c r="W687" s="17">
        <f t="shared" si="402"/>
        <v>104.01310017286276</v>
      </c>
      <c r="X687" s="17">
        <f t="shared" si="402"/>
        <v>99.85257616594825</v>
      </c>
      <c r="Y687" s="17">
        <f t="shared" si="403"/>
        <v>98.85405040428877</v>
      </c>
      <c r="Z687" s="17">
        <f>Y687/3600</f>
        <v>2.745945844563577E-2</v>
      </c>
      <c r="AA687" s="17">
        <f>0.96*Y687</f>
        <v>94.899888388117219</v>
      </c>
      <c r="AB687" s="17">
        <f t="shared" si="404"/>
        <v>91.103892852592523</v>
      </c>
      <c r="AC687" s="17">
        <f t="shared" si="405"/>
        <v>86.548698209962893</v>
      </c>
      <c r="AD687" s="17">
        <f t="shared" si="406"/>
        <v>86.548698209962893</v>
      </c>
      <c r="AE687" s="17">
        <f t="shared" si="427"/>
        <v>2.4041305058323026E-2</v>
      </c>
      <c r="AF687" s="17">
        <f>T687-AD687</f>
        <v>319.2206296023852</v>
      </c>
      <c r="AG687" s="17">
        <f t="shared" si="407"/>
        <v>8.8672397111773674E-2</v>
      </c>
      <c r="AH687" s="28">
        <f>0.5*'Ducati Panigale 1199 data'!$C$8*'WLTP class 3 v5'!F687^2</f>
        <v>17418.866512345678</v>
      </c>
      <c r="AI687" s="17">
        <f t="shared" si="408"/>
        <v>17.418866512345677</v>
      </c>
      <c r="AJ687" s="17" t="str">
        <f>IF(N687&lt;0, AI687, "0")</f>
        <v>0</v>
      </c>
      <c r="AK687" s="98">
        <f>AK686+AJ687</f>
        <v>1243.0107175925928</v>
      </c>
      <c r="AL687" s="105">
        <f t="shared" si="409"/>
        <v>0.3452807548868313</v>
      </c>
      <c r="AM687" s="98">
        <f>IF(N687 &gt; 0, AI687, )</f>
        <v>17.418866512345677</v>
      </c>
      <c r="AN687" s="98">
        <f t="shared" si="428"/>
        <v>4049.9349961419771</v>
      </c>
      <c r="AO687" s="98">
        <f t="shared" si="410"/>
        <v>1.1249819433727715</v>
      </c>
      <c r="AP687" s="27">
        <f t="shared" si="411"/>
        <v>0</v>
      </c>
      <c r="AQ687" s="27">
        <f t="shared" si="412"/>
        <v>0</v>
      </c>
      <c r="AR687" s="34">
        <f t="shared" si="413"/>
        <v>0</v>
      </c>
      <c r="AS687" s="27">
        <f t="shared" si="414"/>
        <v>0</v>
      </c>
      <c r="AT687" s="34">
        <f t="shared" si="391"/>
        <v>0</v>
      </c>
      <c r="AU687" s="27">
        <f t="shared" si="391"/>
        <v>0</v>
      </c>
      <c r="AV687" s="27">
        <f t="shared" si="415"/>
        <v>0</v>
      </c>
      <c r="AW687" s="27">
        <f t="shared" si="416"/>
        <v>0</v>
      </c>
      <c r="AX687" s="27">
        <f t="shared" si="417"/>
        <v>0</v>
      </c>
      <c r="AY687" s="34">
        <f>AN687-AW687</f>
        <v>4049.9349961419771</v>
      </c>
      <c r="AZ687" s="110">
        <f t="shared" si="418"/>
        <v>1.1249819433727715</v>
      </c>
      <c r="BB687" s="84">
        <v>0</v>
      </c>
      <c r="BC687" s="85">
        <f t="shared" si="419"/>
        <v>0</v>
      </c>
      <c r="BD687" s="85">
        <f t="shared" si="420"/>
        <v>0</v>
      </c>
      <c r="BE687" s="85">
        <f t="shared" si="421"/>
        <v>0</v>
      </c>
      <c r="BF687" s="85">
        <f t="shared" si="422"/>
        <v>0</v>
      </c>
      <c r="BG687" s="85">
        <f t="shared" si="423"/>
        <v>0</v>
      </c>
    </row>
    <row r="688" spans="2:59">
      <c r="B688" s="10" t="s">
        <v>33</v>
      </c>
      <c r="C688" s="10">
        <v>677</v>
      </c>
      <c r="D688" s="10">
        <v>88</v>
      </c>
      <c r="E688" s="19">
        <v>40.5</v>
      </c>
      <c r="F688" s="67">
        <f t="shared" si="392"/>
        <v>11.25</v>
      </c>
      <c r="G688" s="20">
        <f t="shared" si="424"/>
        <v>-0.18055555555555516</v>
      </c>
      <c r="H688" s="20">
        <f t="shared" si="393"/>
        <v>44.5</v>
      </c>
      <c r="I688" s="86">
        <f>'Ducati Panigale 1199 data'!$C$8*G688</f>
        <v>-50.194444444444336</v>
      </c>
      <c r="J688" s="86">
        <f>'Ducati Panigale 1199 data'!$C$8*'Ducati Panigale 1199 data'!$C$15*'Ducati Panigale 1199 data'!$C$10</f>
        <v>54.543600000000005</v>
      </c>
      <c r="K688" s="86">
        <f>(0.5*'Ducati Panigale 1199 data'!$C$12)*'Ducati Panigale 1199 data'!$C$14*'Ducati Panigale 1199 data'!$C$11*F688^2</f>
        <v>17.907011718750002</v>
      </c>
      <c r="L688" s="86">
        <f t="shared" si="394"/>
        <v>22.256167274305671</v>
      </c>
      <c r="M688" s="86">
        <f t="shared" si="390"/>
        <v>250.3818818359388</v>
      </c>
      <c r="N688" s="20">
        <f t="shared" si="395"/>
        <v>0.25038188183593879</v>
      </c>
      <c r="O688" s="105">
        <f t="shared" si="396"/>
        <v>0</v>
      </c>
      <c r="P688" s="105">
        <f t="shared" si="397"/>
        <v>0</v>
      </c>
      <c r="Q688" s="105">
        <f t="shared" si="425"/>
        <v>114.04945194392849</v>
      </c>
      <c r="R688" s="27">
        <f t="shared" si="398"/>
        <v>3.1680403317757913E-2</v>
      </c>
      <c r="S688" s="98">
        <f t="shared" si="399"/>
        <v>0.25038188183593879</v>
      </c>
      <c r="T688" s="17">
        <f t="shared" si="426"/>
        <v>406.01970969418403</v>
      </c>
      <c r="U688" s="17">
        <f t="shared" si="400"/>
        <v>0.11278325269282889</v>
      </c>
      <c r="V688" s="17">
        <f t="shared" si="401"/>
        <v>108.34697934673206</v>
      </c>
      <c r="W688" s="17">
        <f t="shared" si="402"/>
        <v>104.01310017286276</v>
      </c>
      <c r="X688" s="17">
        <f t="shared" si="402"/>
        <v>99.85257616594825</v>
      </c>
      <c r="Y688" s="17">
        <f t="shared" si="403"/>
        <v>98.85405040428877</v>
      </c>
      <c r="Z688" s="17">
        <f>Y688/3600</f>
        <v>2.745945844563577E-2</v>
      </c>
      <c r="AA688" s="17">
        <f>0.96*Y688</f>
        <v>94.899888388117219</v>
      </c>
      <c r="AB688" s="17">
        <f t="shared" si="404"/>
        <v>91.103892852592523</v>
      </c>
      <c r="AC688" s="17">
        <f t="shared" si="405"/>
        <v>86.548698209962893</v>
      </c>
      <c r="AD688" s="17">
        <f t="shared" si="406"/>
        <v>86.548698209962893</v>
      </c>
      <c r="AE688" s="17">
        <f t="shared" si="427"/>
        <v>2.4041305058323026E-2</v>
      </c>
      <c r="AF688" s="17">
        <f>T688-AD688</f>
        <v>319.47101148422115</v>
      </c>
      <c r="AG688" s="17">
        <f t="shared" si="407"/>
        <v>8.874194763450588E-2</v>
      </c>
      <c r="AH688" s="28">
        <f>0.5*'Ducati Panigale 1199 data'!$C$8*'WLTP class 3 v5'!F688^2</f>
        <v>17592.1875</v>
      </c>
      <c r="AI688" s="17">
        <f t="shared" si="408"/>
        <v>17.592187500000001</v>
      </c>
      <c r="AJ688" s="17" t="str">
        <f>IF(N688&lt;0, AI688, "0")</f>
        <v>0</v>
      </c>
      <c r="AK688" s="98">
        <f>AK687+AJ688</f>
        <v>1243.0107175925928</v>
      </c>
      <c r="AL688" s="105">
        <f t="shared" si="409"/>
        <v>0.3452807548868313</v>
      </c>
      <c r="AM688" s="98">
        <f>IF(N688 &gt; 0, AI688, )</f>
        <v>17.592187500000001</v>
      </c>
      <c r="AN688" s="98">
        <f t="shared" si="428"/>
        <v>4067.527183641977</v>
      </c>
      <c r="AO688" s="98">
        <f t="shared" si="410"/>
        <v>1.1298686621227714</v>
      </c>
      <c r="AP688" s="27">
        <f t="shared" si="411"/>
        <v>0</v>
      </c>
      <c r="AQ688" s="27">
        <f t="shared" si="412"/>
        <v>0</v>
      </c>
      <c r="AR688" s="34">
        <f t="shared" si="413"/>
        <v>0</v>
      </c>
      <c r="AS688" s="27">
        <f t="shared" si="414"/>
        <v>0</v>
      </c>
      <c r="AT688" s="34">
        <f t="shared" si="391"/>
        <v>0</v>
      </c>
      <c r="AU688" s="27">
        <f t="shared" si="391"/>
        <v>0</v>
      </c>
      <c r="AV688" s="27">
        <f t="shared" si="415"/>
        <v>0</v>
      </c>
      <c r="AW688" s="27">
        <f t="shared" si="416"/>
        <v>0</v>
      </c>
      <c r="AX688" s="27">
        <f t="shared" si="417"/>
        <v>0</v>
      </c>
      <c r="AY688" s="34">
        <f>AN688-AW688</f>
        <v>4067.527183641977</v>
      </c>
      <c r="AZ688" s="110">
        <f t="shared" si="418"/>
        <v>1.1298686621227714</v>
      </c>
      <c r="BB688" s="84">
        <v>0</v>
      </c>
      <c r="BC688" s="85">
        <f t="shared" si="419"/>
        <v>0</v>
      </c>
      <c r="BD688" s="85">
        <f t="shared" si="420"/>
        <v>0</v>
      </c>
      <c r="BE688" s="85">
        <f t="shared" si="421"/>
        <v>0</v>
      </c>
      <c r="BF688" s="85">
        <f t="shared" si="422"/>
        <v>0</v>
      </c>
      <c r="BG688" s="85">
        <f t="shared" si="423"/>
        <v>0</v>
      </c>
    </row>
    <row r="689" spans="2:59">
      <c r="B689" s="10" t="s">
        <v>33</v>
      </c>
      <c r="C689" s="10">
        <v>678</v>
      </c>
      <c r="D689" s="10">
        <v>89</v>
      </c>
      <c r="E689" s="19">
        <v>39</v>
      </c>
      <c r="F689" s="67">
        <f t="shared" si="392"/>
        <v>10.833333333333334</v>
      </c>
      <c r="G689" s="20">
        <f t="shared" si="424"/>
        <v>-0.6666666666666663</v>
      </c>
      <c r="H689" s="20">
        <f t="shared" si="393"/>
        <v>45</v>
      </c>
      <c r="I689" s="86">
        <f>'Ducati Panigale 1199 data'!$C$8*G689</f>
        <v>-185.33333333333323</v>
      </c>
      <c r="J689" s="86">
        <f>'Ducati Panigale 1199 data'!$C$8*'Ducati Panigale 1199 data'!$C$15*'Ducati Panigale 1199 data'!$C$10</f>
        <v>54.543600000000005</v>
      </c>
      <c r="K689" s="86">
        <f>(0.5*'Ducati Panigale 1199 data'!$C$12)*'Ducati Panigale 1199 data'!$C$14*'Ducati Panigale 1199 data'!$C$11*F689^2</f>
        <v>16.605130208333339</v>
      </c>
      <c r="L689" s="86">
        <f t="shared" si="394"/>
        <v>-114.1846031249999</v>
      </c>
      <c r="M689" s="86">
        <f t="shared" si="390"/>
        <v>-1236.9998671874989</v>
      </c>
      <c r="N689" s="20">
        <f t="shared" si="395"/>
        <v>-1.2369998671874989</v>
      </c>
      <c r="O689" s="105">
        <f t="shared" si="396"/>
        <v>-1.2369998671874989</v>
      </c>
      <c r="P689" s="105">
        <f t="shared" si="397"/>
        <v>1.2369998671874989</v>
      </c>
      <c r="Q689" s="105">
        <f t="shared" si="425"/>
        <v>115.28645181111598</v>
      </c>
      <c r="R689" s="27">
        <f t="shared" si="398"/>
        <v>3.2024014391976663E-2</v>
      </c>
      <c r="S689" s="98">
        <f t="shared" si="399"/>
        <v>0</v>
      </c>
      <c r="T689" s="17">
        <f t="shared" si="426"/>
        <v>406.01970969418403</v>
      </c>
      <c r="U689" s="17">
        <f t="shared" si="400"/>
        <v>0.11278325269282889</v>
      </c>
      <c r="V689" s="17">
        <f t="shared" si="401"/>
        <v>109.52212922056017</v>
      </c>
      <c r="W689" s="17">
        <f t="shared" si="402"/>
        <v>105.14124405173776</v>
      </c>
      <c r="X689" s="17">
        <f t="shared" si="402"/>
        <v>100.93559428966824</v>
      </c>
      <c r="Y689" s="17">
        <f t="shared" si="403"/>
        <v>99.926238346771555</v>
      </c>
      <c r="Z689" s="17">
        <f>Y689/3600</f>
        <v>2.7757288429658765E-2</v>
      </c>
      <c r="AA689" s="17">
        <f>0.96*Y689</f>
        <v>95.929188812900691</v>
      </c>
      <c r="AB689" s="17">
        <f t="shared" si="404"/>
        <v>92.092021260384655</v>
      </c>
      <c r="AC689" s="17">
        <f t="shared" si="405"/>
        <v>87.487420197365424</v>
      </c>
      <c r="AD689" s="17">
        <f t="shared" si="406"/>
        <v>87.487420197365424</v>
      </c>
      <c r="AE689" s="17">
        <f t="shared" si="427"/>
        <v>2.4302061165934839E-2</v>
      </c>
      <c r="AF689" s="17">
        <f>T689-AD689</f>
        <v>318.53228949681863</v>
      </c>
      <c r="AG689" s="17">
        <f t="shared" si="407"/>
        <v>8.8481191526894071E-2</v>
      </c>
      <c r="AH689" s="28">
        <f>0.5*'Ducati Panigale 1199 data'!$C$8*'WLTP class 3 v5'!F689^2</f>
        <v>16313.194444444447</v>
      </c>
      <c r="AI689" s="17">
        <f t="shared" si="408"/>
        <v>16.313194444444449</v>
      </c>
      <c r="AJ689" s="17">
        <f>IF(N689&lt;0, AI689, "0")</f>
        <v>16.313194444444449</v>
      </c>
      <c r="AK689" s="98">
        <f>AK688+AJ689</f>
        <v>1259.3239120370372</v>
      </c>
      <c r="AL689" s="105">
        <f t="shared" si="409"/>
        <v>0.34981219778806588</v>
      </c>
      <c r="AM689" s="98">
        <f>IF(N689 &gt; 0, AI689, )</f>
        <v>0</v>
      </c>
      <c r="AN689" s="98">
        <f t="shared" si="428"/>
        <v>4067.527183641977</v>
      </c>
      <c r="AO689" s="98">
        <f t="shared" si="410"/>
        <v>1.1298686621227714</v>
      </c>
      <c r="AP689" s="27">
        <f t="shared" si="411"/>
        <v>15.497534722222225</v>
      </c>
      <c r="AQ689" s="27">
        <f t="shared" si="412"/>
        <v>14.877633333333335</v>
      </c>
      <c r="AR689" s="34">
        <f t="shared" si="413"/>
        <v>14.282528000000001</v>
      </c>
      <c r="AS689" s="27">
        <f t="shared" si="414"/>
        <v>14.139702720000001</v>
      </c>
      <c r="AT689" s="34">
        <f t="shared" si="391"/>
        <v>13.574114611200001</v>
      </c>
      <c r="AU689" s="27">
        <f t="shared" si="391"/>
        <v>13.031150026752</v>
      </c>
      <c r="AV689" s="27">
        <f t="shared" si="415"/>
        <v>12.379592525414399</v>
      </c>
      <c r="AW689" s="27">
        <f t="shared" si="416"/>
        <v>12.379592525414399</v>
      </c>
      <c r="AX689" s="27">
        <f t="shared" si="417"/>
        <v>3.4387757015039997E-3</v>
      </c>
      <c r="AY689" s="34">
        <f>AN689-AW689</f>
        <v>4055.1475911165626</v>
      </c>
      <c r="AZ689" s="110">
        <f t="shared" si="418"/>
        <v>1.1264298864212674</v>
      </c>
      <c r="BB689" s="84">
        <v>1.2369998671875</v>
      </c>
      <c r="BC689" s="85">
        <f t="shared" si="419"/>
        <v>1.1132998804687499</v>
      </c>
      <c r="BD689" s="85">
        <f t="shared" si="420"/>
        <v>1.0576348864453124</v>
      </c>
      <c r="BE689" s="85">
        <f t="shared" si="421"/>
        <v>1.0153294909874999</v>
      </c>
      <c r="BF689" s="85">
        <f t="shared" si="422"/>
        <v>0.95440972152824988</v>
      </c>
      <c r="BG689" s="85">
        <f t="shared" si="423"/>
        <v>0.95440972152824988</v>
      </c>
    </row>
    <row r="690" spans="2:59">
      <c r="B690" s="10" t="s">
        <v>33</v>
      </c>
      <c r="C690" s="10">
        <v>679</v>
      </c>
      <c r="D690" s="10">
        <v>90</v>
      </c>
      <c r="E690" s="19">
        <v>35.700000000000003</v>
      </c>
      <c r="F690" s="67">
        <f t="shared" si="392"/>
        <v>9.9166666666666661</v>
      </c>
      <c r="G690" s="20">
        <f t="shared" si="424"/>
        <v>-0.99999999999999989</v>
      </c>
      <c r="H690" s="20">
        <f t="shared" si="393"/>
        <v>45.5</v>
      </c>
      <c r="I690" s="86">
        <f>'Ducati Panigale 1199 data'!$C$8*G690</f>
        <v>-277.99999999999994</v>
      </c>
      <c r="J690" s="86">
        <f>'Ducati Panigale 1199 data'!$C$8*'Ducati Panigale 1199 data'!$C$15*'Ducati Panigale 1199 data'!$C$10</f>
        <v>54.543600000000005</v>
      </c>
      <c r="K690" s="86">
        <f>(0.5*'Ducati Panigale 1199 data'!$C$12)*'Ducati Panigale 1199 data'!$C$14*'Ducati Panigale 1199 data'!$C$11*F690^2</f>
        <v>13.913920052083334</v>
      </c>
      <c r="L690" s="86">
        <f t="shared" si="394"/>
        <v>-209.5424799479166</v>
      </c>
      <c r="M690" s="86">
        <f t="shared" si="390"/>
        <v>-2077.9629261501727</v>
      </c>
      <c r="N690" s="20">
        <f t="shared" si="395"/>
        <v>-2.0779629261501729</v>
      </c>
      <c r="O690" s="105">
        <f t="shared" si="396"/>
        <v>-2.0779629261501729</v>
      </c>
      <c r="P690" s="105">
        <f t="shared" si="397"/>
        <v>2.0779629261501729</v>
      </c>
      <c r="Q690" s="105">
        <f t="shared" si="425"/>
        <v>117.36441473726616</v>
      </c>
      <c r="R690" s="27">
        <f t="shared" si="398"/>
        <v>3.260122631590727E-2</v>
      </c>
      <c r="S690" s="98">
        <f t="shared" si="399"/>
        <v>0</v>
      </c>
      <c r="T690" s="17">
        <f t="shared" si="426"/>
        <v>406.01970969418403</v>
      </c>
      <c r="U690" s="17">
        <f t="shared" si="400"/>
        <v>0.11278325269282889</v>
      </c>
      <c r="V690" s="17">
        <f t="shared" si="401"/>
        <v>111.49619400040285</v>
      </c>
      <c r="W690" s="17">
        <f t="shared" si="402"/>
        <v>107.03634624038673</v>
      </c>
      <c r="X690" s="17">
        <f t="shared" si="402"/>
        <v>102.75489239077126</v>
      </c>
      <c r="Y690" s="17">
        <f t="shared" si="403"/>
        <v>101.72734346686354</v>
      </c>
      <c r="Z690" s="17">
        <f>Y690/3600</f>
        <v>2.8257595407462095E-2</v>
      </c>
      <c r="AA690" s="17">
        <f>0.96*Y690</f>
        <v>97.658249728189006</v>
      </c>
      <c r="AB690" s="17">
        <f t="shared" si="404"/>
        <v>93.751919739061435</v>
      </c>
      <c r="AC690" s="17">
        <f t="shared" si="405"/>
        <v>89.064323752108365</v>
      </c>
      <c r="AD690" s="17">
        <f t="shared" si="406"/>
        <v>89.064323752108365</v>
      </c>
      <c r="AE690" s="17">
        <f t="shared" si="427"/>
        <v>2.4740089931141213E-2</v>
      </c>
      <c r="AF690" s="17">
        <f>T690-AD690</f>
        <v>316.95538594207568</v>
      </c>
      <c r="AG690" s="17">
        <f t="shared" si="407"/>
        <v>8.8043162761687693E-2</v>
      </c>
      <c r="AH690" s="28">
        <f>0.5*'Ducati Panigale 1199 data'!$C$8*'WLTP class 3 v5'!F690^2</f>
        <v>13669.298611111109</v>
      </c>
      <c r="AI690" s="17">
        <f t="shared" si="408"/>
        <v>13.66929861111111</v>
      </c>
      <c r="AJ690" s="17">
        <f>IF(N690&lt;0, AI690, "0")</f>
        <v>13.66929861111111</v>
      </c>
      <c r="AK690" s="98">
        <f>AK689+AJ690</f>
        <v>1272.9932106481483</v>
      </c>
      <c r="AL690" s="105">
        <f t="shared" si="409"/>
        <v>0.35360922518004118</v>
      </c>
      <c r="AM690" s="98">
        <f>IF(N690 &gt; 0, AI690, )</f>
        <v>0</v>
      </c>
      <c r="AN690" s="98">
        <f t="shared" si="428"/>
        <v>4067.527183641977</v>
      </c>
      <c r="AO690" s="98">
        <f t="shared" si="410"/>
        <v>1.1298686621227714</v>
      </c>
      <c r="AP690" s="27">
        <f t="shared" si="411"/>
        <v>12.985833680555553</v>
      </c>
      <c r="AQ690" s="27">
        <f t="shared" si="412"/>
        <v>12.466400333333331</v>
      </c>
      <c r="AR690" s="34">
        <f t="shared" si="413"/>
        <v>11.967744319999998</v>
      </c>
      <c r="AS690" s="27">
        <f t="shared" si="414"/>
        <v>11.848066876799997</v>
      </c>
      <c r="AT690" s="34">
        <f t="shared" si="391"/>
        <v>11.374144201727997</v>
      </c>
      <c r="AU690" s="27">
        <f t="shared" si="391"/>
        <v>10.919178433658876</v>
      </c>
      <c r="AV690" s="27">
        <f t="shared" si="415"/>
        <v>10.373219511975933</v>
      </c>
      <c r="AW690" s="27">
        <f t="shared" si="416"/>
        <v>10.373219511975933</v>
      </c>
      <c r="AX690" s="27">
        <f t="shared" si="417"/>
        <v>2.8814498644377591E-3</v>
      </c>
      <c r="AY690" s="34">
        <f>AN690-AW690</f>
        <v>4057.153964130001</v>
      </c>
      <c r="AZ690" s="110">
        <f t="shared" si="418"/>
        <v>1.1269872122583335</v>
      </c>
      <c r="BB690" s="84">
        <v>2.0779629261501702</v>
      </c>
      <c r="BC690" s="85">
        <f t="shared" si="419"/>
        <v>1.8701666335351532</v>
      </c>
      <c r="BD690" s="85">
        <f t="shared" si="420"/>
        <v>1.7766583018583955</v>
      </c>
      <c r="BE690" s="85">
        <f t="shared" si="421"/>
        <v>1.7055919697840596</v>
      </c>
      <c r="BF690" s="85">
        <f t="shared" si="422"/>
        <v>1.603256451597016</v>
      </c>
      <c r="BG690" s="85">
        <f t="shared" si="423"/>
        <v>1.603256451597016</v>
      </c>
    </row>
    <row r="691" spans="2:59">
      <c r="B691" s="10" t="s">
        <v>33</v>
      </c>
      <c r="C691" s="10">
        <v>680</v>
      </c>
      <c r="D691" s="10">
        <v>91</v>
      </c>
      <c r="E691" s="19">
        <v>31.8</v>
      </c>
      <c r="F691" s="67">
        <f t="shared" si="392"/>
        <v>8.8333333333333339</v>
      </c>
      <c r="G691" s="20">
        <f t="shared" si="424"/>
        <v>-1.1944444444444446</v>
      </c>
      <c r="H691" s="20">
        <f t="shared" si="393"/>
        <v>46</v>
      </c>
      <c r="I691" s="86">
        <f>'Ducati Panigale 1199 data'!$C$8*G691</f>
        <v>-332.0555555555556</v>
      </c>
      <c r="J691" s="86">
        <f>'Ducati Panigale 1199 data'!$C$8*'Ducati Panigale 1199 data'!$C$15*'Ducati Panigale 1199 data'!$C$10</f>
        <v>54.543600000000005</v>
      </c>
      <c r="K691" s="86">
        <f>(0.5*'Ducati Panigale 1199 data'!$C$12)*'Ducati Panigale 1199 data'!$C$14*'Ducati Panigale 1199 data'!$C$11*F691^2</f>
        <v>11.039955208333335</v>
      </c>
      <c r="L691" s="86">
        <f t="shared" si="394"/>
        <v>-266.47200034722226</v>
      </c>
      <c r="M691" s="86">
        <f t="shared" si="390"/>
        <v>-2353.8360030671302</v>
      </c>
      <c r="N691" s="20">
        <f t="shared" si="395"/>
        <v>-2.3538360030671304</v>
      </c>
      <c r="O691" s="105">
        <f t="shared" si="396"/>
        <v>-2.3538360030671304</v>
      </c>
      <c r="P691" s="105">
        <f t="shared" si="397"/>
        <v>2.3538360030671304</v>
      </c>
      <c r="Q691" s="105">
        <f t="shared" si="425"/>
        <v>119.71825074033329</v>
      </c>
      <c r="R691" s="27">
        <f t="shared" si="398"/>
        <v>3.3255069650092582E-2</v>
      </c>
      <c r="S691" s="98">
        <f t="shared" si="399"/>
        <v>0</v>
      </c>
      <c r="T691" s="17">
        <f t="shared" si="426"/>
        <v>406.01970969418403</v>
      </c>
      <c r="U691" s="17">
        <f t="shared" si="400"/>
        <v>0.11278325269282889</v>
      </c>
      <c r="V691" s="17">
        <f t="shared" si="401"/>
        <v>113.73233820331662</v>
      </c>
      <c r="W691" s="17">
        <f t="shared" si="402"/>
        <v>109.18304467518395</v>
      </c>
      <c r="X691" s="17">
        <f t="shared" si="402"/>
        <v>104.81572288817659</v>
      </c>
      <c r="Y691" s="17">
        <f t="shared" si="403"/>
        <v>103.76756565929483</v>
      </c>
      <c r="Z691" s="17">
        <f>Y691/3600</f>
        <v>2.8824323794248565E-2</v>
      </c>
      <c r="AA691" s="17">
        <f>0.96*Y691</f>
        <v>99.616863032923035</v>
      </c>
      <c r="AB691" s="17">
        <f t="shared" si="404"/>
        <v>95.632188511606117</v>
      </c>
      <c r="AC691" s="17">
        <f t="shared" si="405"/>
        <v>90.850579086025803</v>
      </c>
      <c r="AD691" s="17">
        <f t="shared" si="406"/>
        <v>90.850579086025803</v>
      </c>
      <c r="AE691" s="17">
        <f t="shared" si="427"/>
        <v>2.5236271968340499E-2</v>
      </c>
      <c r="AF691" s="17">
        <f>T691-AD691</f>
        <v>315.16913060815824</v>
      </c>
      <c r="AG691" s="17">
        <f t="shared" si="407"/>
        <v>8.7546980724488396E-2</v>
      </c>
      <c r="AH691" s="28">
        <f>0.5*'Ducati Panigale 1199 data'!$C$8*'WLTP class 3 v5'!F691^2</f>
        <v>10845.861111111111</v>
      </c>
      <c r="AI691" s="17">
        <f t="shared" si="408"/>
        <v>10.845861111111111</v>
      </c>
      <c r="AJ691" s="17">
        <f>IF(N691&lt;0, AI691, "0")</f>
        <v>10.845861111111111</v>
      </c>
      <c r="AK691" s="98">
        <f>AK690+AJ691</f>
        <v>1283.8390717592595</v>
      </c>
      <c r="AL691" s="105">
        <f t="shared" si="409"/>
        <v>0.3566219643775721</v>
      </c>
      <c r="AM691" s="98">
        <f>IF(N691 &gt; 0, AI691, )</f>
        <v>0</v>
      </c>
      <c r="AN691" s="98">
        <f t="shared" si="428"/>
        <v>4067.527183641977</v>
      </c>
      <c r="AO691" s="98">
        <f t="shared" si="410"/>
        <v>1.1298686621227714</v>
      </c>
      <c r="AP691" s="27">
        <f t="shared" si="411"/>
        <v>10.303568055555555</v>
      </c>
      <c r="AQ691" s="27">
        <f t="shared" si="412"/>
        <v>9.8914253333333324</v>
      </c>
      <c r="AR691" s="34">
        <f t="shared" si="413"/>
        <v>9.495768319999998</v>
      </c>
      <c r="AS691" s="27">
        <f t="shared" si="414"/>
        <v>9.4008106367999975</v>
      </c>
      <c r="AT691" s="34">
        <f t="shared" si="391"/>
        <v>9.0247782113279964</v>
      </c>
      <c r="AU691" s="27">
        <f t="shared" si="391"/>
        <v>8.663787082874876</v>
      </c>
      <c r="AV691" s="27">
        <f t="shared" si="415"/>
        <v>8.2305977287311318</v>
      </c>
      <c r="AW691" s="27">
        <f t="shared" si="416"/>
        <v>8.2305977287311318</v>
      </c>
      <c r="AX691" s="27">
        <f t="shared" si="417"/>
        <v>2.2862771468697587E-3</v>
      </c>
      <c r="AY691" s="34">
        <f>AN691-AW691</f>
        <v>4059.296585913246</v>
      </c>
      <c r="AZ691" s="110">
        <f t="shared" si="418"/>
        <v>1.1275823849759017</v>
      </c>
      <c r="BB691" s="84">
        <v>2.3538360030671299</v>
      </c>
      <c r="BC691" s="85">
        <f t="shared" si="419"/>
        <v>2.118452402760417</v>
      </c>
      <c r="BD691" s="85">
        <f t="shared" si="420"/>
        <v>2.012529782622396</v>
      </c>
      <c r="BE691" s="85">
        <f t="shared" si="421"/>
        <v>1.9320285913175002</v>
      </c>
      <c r="BF691" s="85">
        <f t="shared" si="422"/>
        <v>1.81610687583845</v>
      </c>
      <c r="BG691" s="85">
        <f t="shared" si="423"/>
        <v>1.81610687583845</v>
      </c>
    </row>
    <row r="692" spans="2:59">
      <c r="B692" s="10" t="s">
        <v>33</v>
      </c>
      <c r="C692" s="10">
        <v>681</v>
      </c>
      <c r="D692" s="10">
        <v>92</v>
      </c>
      <c r="E692" s="19">
        <v>27.1</v>
      </c>
      <c r="F692" s="67">
        <f t="shared" si="392"/>
        <v>7.5277777777777777</v>
      </c>
      <c r="G692" s="20">
        <f t="shared" si="424"/>
        <v>-1.25</v>
      </c>
      <c r="H692" s="20">
        <f t="shared" si="393"/>
        <v>46.5</v>
      </c>
      <c r="I692" s="86">
        <f>'Ducati Panigale 1199 data'!$C$8*G692</f>
        <v>-347.5</v>
      </c>
      <c r="J692" s="86">
        <f>'Ducati Panigale 1199 data'!$C$8*'Ducati Panigale 1199 data'!$C$15*'Ducati Panigale 1199 data'!$C$10</f>
        <v>54.543600000000005</v>
      </c>
      <c r="K692" s="86">
        <f>(0.5*'Ducati Panigale 1199 data'!$C$12)*'Ducati Panigale 1199 data'!$C$14*'Ducati Panigale 1199 data'!$C$11*F692^2</f>
        <v>8.0177341724537037</v>
      </c>
      <c r="L692" s="86">
        <f t="shared" si="394"/>
        <v>-284.93866582754629</v>
      </c>
      <c r="M692" s="86">
        <f t="shared" si="390"/>
        <v>-2144.954956646251</v>
      </c>
      <c r="N692" s="20">
        <f t="shared" si="395"/>
        <v>-2.1449549566462509</v>
      </c>
      <c r="O692" s="105">
        <f t="shared" si="396"/>
        <v>-2.1449549566462509</v>
      </c>
      <c r="P692" s="105">
        <f t="shared" si="397"/>
        <v>2.1449549566462509</v>
      </c>
      <c r="Q692" s="105">
        <f t="shared" si="425"/>
        <v>121.86320569697953</v>
      </c>
      <c r="R692" s="27">
        <f t="shared" si="398"/>
        <v>3.3850890471383205E-2</v>
      </c>
      <c r="S692" s="98">
        <f t="shared" si="399"/>
        <v>0</v>
      </c>
      <c r="T692" s="17">
        <f t="shared" si="426"/>
        <v>406.01970969418403</v>
      </c>
      <c r="U692" s="17">
        <f t="shared" si="400"/>
        <v>0.11278325269282889</v>
      </c>
      <c r="V692" s="17">
        <f t="shared" si="401"/>
        <v>115.77004541213056</v>
      </c>
      <c r="W692" s="17">
        <f t="shared" si="402"/>
        <v>111.13924359564533</v>
      </c>
      <c r="X692" s="17">
        <f t="shared" si="402"/>
        <v>106.69367385181951</v>
      </c>
      <c r="Y692" s="17">
        <f t="shared" si="403"/>
        <v>105.62673711330132</v>
      </c>
      <c r="Z692" s="17">
        <f>Y692/3600</f>
        <v>2.9340760309250365E-2</v>
      </c>
      <c r="AA692" s="17">
        <f>0.96*Y692</f>
        <v>101.40166762876926</v>
      </c>
      <c r="AB692" s="17">
        <f t="shared" si="404"/>
        <v>97.345600923618491</v>
      </c>
      <c r="AC692" s="17">
        <f t="shared" si="405"/>
        <v>92.478320877437568</v>
      </c>
      <c r="AD692" s="17">
        <f t="shared" si="406"/>
        <v>92.478320877437568</v>
      </c>
      <c r="AE692" s="17">
        <f t="shared" si="427"/>
        <v>2.5688422465954881E-2</v>
      </c>
      <c r="AF692" s="17">
        <f>T692-AD692</f>
        <v>313.54138881674646</v>
      </c>
      <c r="AG692" s="17">
        <f t="shared" si="407"/>
        <v>8.7094830226874018E-2</v>
      </c>
      <c r="AH692" s="28">
        <f>0.5*'Ducati Panigale 1199 data'!$C$8*'WLTP class 3 v5'!F692^2</f>
        <v>7876.7739197530864</v>
      </c>
      <c r="AI692" s="17">
        <f t="shared" si="408"/>
        <v>7.8767739197530862</v>
      </c>
      <c r="AJ692" s="17">
        <f>IF(N692&lt;0, AI692, "0")</f>
        <v>7.8767739197530862</v>
      </c>
      <c r="AK692" s="98">
        <f>AK691+AJ692</f>
        <v>1291.7158456790125</v>
      </c>
      <c r="AL692" s="105">
        <f t="shared" si="409"/>
        <v>0.35880995713305902</v>
      </c>
      <c r="AM692" s="98">
        <f>IF(N692 &gt; 0, AI692, )</f>
        <v>0</v>
      </c>
      <c r="AN692" s="98">
        <f t="shared" si="428"/>
        <v>4067.527183641977</v>
      </c>
      <c r="AO692" s="98">
        <f t="shared" si="410"/>
        <v>1.1298686621227714</v>
      </c>
      <c r="AP692" s="27">
        <f t="shared" si="411"/>
        <v>7.4829352237654314</v>
      </c>
      <c r="AQ692" s="27">
        <f t="shared" si="412"/>
        <v>7.1836178148148138</v>
      </c>
      <c r="AR692" s="34">
        <f t="shared" si="413"/>
        <v>6.8962731022222208</v>
      </c>
      <c r="AS692" s="27">
        <f t="shared" si="414"/>
        <v>6.8273103711999985</v>
      </c>
      <c r="AT692" s="34">
        <f t="shared" si="391"/>
        <v>6.554217956351998</v>
      </c>
      <c r="AU692" s="27">
        <f t="shared" si="391"/>
        <v>6.2920492380979178</v>
      </c>
      <c r="AV692" s="27">
        <f t="shared" si="415"/>
        <v>5.9774467761930214</v>
      </c>
      <c r="AW692" s="27">
        <f t="shared" si="416"/>
        <v>5.9774467761930214</v>
      </c>
      <c r="AX692" s="27">
        <f t="shared" si="417"/>
        <v>1.6604018822758393E-3</v>
      </c>
      <c r="AY692" s="34">
        <f>AN692-AW692</f>
        <v>4061.5497368657839</v>
      </c>
      <c r="AZ692" s="110">
        <f t="shared" si="418"/>
        <v>1.1282082602404955</v>
      </c>
      <c r="BB692" s="84">
        <v>2.14495495664625</v>
      </c>
      <c r="BC692" s="85">
        <f t="shared" si="419"/>
        <v>1.930459460981625</v>
      </c>
      <c r="BD692" s="85">
        <f t="shared" si="420"/>
        <v>1.8339364879325437</v>
      </c>
      <c r="BE692" s="85">
        <f t="shared" si="421"/>
        <v>1.7605790284152418</v>
      </c>
      <c r="BF692" s="85">
        <f t="shared" si="422"/>
        <v>1.6549442867103272</v>
      </c>
      <c r="BG692" s="85">
        <f t="shared" si="423"/>
        <v>1.6549442867103272</v>
      </c>
    </row>
    <row r="693" spans="2:59">
      <c r="B693" s="10" t="s">
        <v>33</v>
      </c>
      <c r="C693" s="10">
        <v>682</v>
      </c>
      <c r="D693" s="10">
        <v>93</v>
      </c>
      <c r="E693" s="19">
        <v>22.8</v>
      </c>
      <c r="F693" s="67">
        <f t="shared" si="392"/>
        <v>6.333333333333333</v>
      </c>
      <c r="G693" s="20">
        <f t="shared" si="424"/>
        <v>-0.83333333333333326</v>
      </c>
      <c r="H693" s="20">
        <f t="shared" si="393"/>
        <v>47</v>
      </c>
      <c r="I693" s="86">
        <f>'Ducati Panigale 1199 data'!$C$8*G693</f>
        <v>-231.66666666666666</v>
      </c>
      <c r="J693" s="86">
        <f>'Ducati Panigale 1199 data'!$C$8*'Ducati Panigale 1199 data'!$C$15*'Ducati Panigale 1199 data'!$C$10</f>
        <v>54.543600000000005</v>
      </c>
      <c r="K693" s="86">
        <f>(0.5*'Ducati Panigale 1199 data'!$C$12)*'Ducati Panigale 1199 data'!$C$14*'Ducati Panigale 1199 data'!$C$11*F693^2</f>
        <v>5.6752208333333334</v>
      </c>
      <c r="L693" s="86">
        <f t="shared" si="394"/>
        <v>-171.44784583333333</v>
      </c>
      <c r="M693" s="86">
        <f t="shared" si="390"/>
        <v>-1085.8363569444443</v>
      </c>
      <c r="N693" s="20">
        <f t="shared" si="395"/>
        <v>-1.0858363569444442</v>
      </c>
      <c r="O693" s="105">
        <f t="shared" si="396"/>
        <v>-1.0858363569444442</v>
      </c>
      <c r="P693" s="105">
        <f t="shared" si="397"/>
        <v>1.0858363569444442</v>
      </c>
      <c r="Q693" s="105">
        <f t="shared" si="425"/>
        <v>122.94904205392398</v>
      </c>
      <c r="R693" s="27">
        <f t="shared" si="398"/>
        <v>3.4152511681645549E-2</v>
      </c>
      <c r="S693" s="98">
        <f t="shared" si="399"/>
        <v>0</v>
      </c>
      <c r="T693" s="17">
        <f t="shared" si="426"/>
        <v>406.01970969418403</v>
      </c>
      <c r="U693" s="17">
        <f t="shared" si="400"/>
        <v>0.11278325269282889</v>
      </c>
      <c r="V693" s="17">
        <f t="shared" si="401"/>
        <v>116.80158995122777</v>
      </c>
      <c r="W693" s="17">
        <f t="shared" si="402"/>
        <v>112.12952635317865</v>
      </c>
      <c r="X693" s="17">
        <f t="shared" si="402"/>
        <v>107.64434529905149</v>
      </c>
      <c r="Y693" s="17">
        <f t="shared" si="403"/>
        <v>106.56790184606098</v>
      </c>
      <c r="Z693" s="17">
        <f>Y693/3600</f>
        <v>2.9602194957239161E-2</v>
      </c>
      <c r="AA693" s="17">
        <f>0.96*Y693</f>
        <v>102.30518577221854</v>
      </c>
      <c r="AB693" s="17">
        <f t="shared" si="404"/>
        <v>98.212978341329787</v>
      </c>
      <c r="AC693" s="17">
        <f t="shared" si="405"/>
        <v>93.302329424263291</v>
      </c>
      <c r="AD693" s="17">
        <f t="shared" si="406"/>
        <v>93.302329424263291</v>
      </c>
      <c r="AE693" s="17">
        <f t="shared" si="427"/>
        <v>2.5917313728962027E-2</v>
      </c>
      <c r="AF693" s="17">
        <f>T693-AD693</f>
        <v>312.71738026992074</v>
      </c>
      <c r="AG693" s="17">
        <f t="shared" si="407"/>
        <v>8.6865938963866865E-2</v>
      </c>
      <c r="AH693" s="28">
        <f>0.5*'Ducati Panigale 1199 data'!$C$8*'WLTP class 3 v5'!F693^2</f>
        <v>5575.4444444444443</v>
      </c>
      <c r="AI693" s="17">
        <f t="shared" si="408"/>
        <v>5.575444444444444</v>
      </c>
      <c r="AJ693" s="17">
        <f>IF(N693&lt;0, AI693, "0")</f>
        <v>5.575444444444444</v>
      </c>
      <c r="AK693" s="98">
        <f>AK692+AJ693</f>
        <v>1297.291290123457</v>
      </c>
      <c r="AL693" s="105">
        <f t="shared" si="409"/>
        <v>0.36035869170096024</v>
      </c>
      <c r="AM693" s="98">
        <f>IF(N693 &gt; 0, AI693, )</f>
        <v>0</v>
      </c>
      <c r="AN693" s="98">
        <f t="shared" si="428"/>
        <v>4067.527183641977</v>
      </c>
      <c r="AO693" s="98">
        <f t="shared" si="410"/>
        <v>1.1298686621227714</v>
      </c>
      <c r="AP693" s="27">
        <f t="shared" si="411"/>
        <v>5.2966722222222211</v>
      </c>
      <c r="AQ693" s="27">
        <f t="shared" si="412"/>
        <v>5.0848053333333318</v>
      </c>
      <c r="AR693" s="34">
        <f t="shared" si="413"/>
        <v>4.8814131199999986</v>
      </c>
      <c r="AS693" s="27">
        <f t="shared" si="414"/>
        <v>4.8325989887999983</v>
      </c>
      <c r="AT693" s="34">
        <f t="shared" si="391"/>
        <v>4.6392950292479984</v>
      </c>
      <c r="AU693" s="27">
        <f t="shared" si="391"/>
        <v>4.4537232280780783</v>
      </c>
      <c r="AV693" s="27">
        <f t="shared" si="415"/>
        <v>4.2310370666741743</v>
      </c>
      <c r="AW693" s="27">
        <f t="shared" si="416"/>
        <v>4.2310370666741743</v>
      </c>
      <c r="AX693" s="27">
        <f t="shared" si="417"/>
        <v>1.1752880740761595E-3</v>
      </c>
      <c r="AY693" s="34">
        <f>AN693-AW693</f>
        <v>4063.2961465753028</v>
      </c>
      <c r="AZ693" s="110">
        <f t="shared" si="418"/>
        <v>1.1286933740486953</v>
      </c>
      <c r="BB693" s="84">
        <v>1.08583635694444</v>
      </c>
      <c r="BC693" s="85">
        <f t="shared" si="419"/>
        <v>0.97725272124999607</v>
      </c>
      <c r="BD693" s="85">
        <f t="shared" si="420"/>
        <v>0.92839008518749622</v>
      </c>
      <c r="BE693" s="85">
        <f t="shared" si="421"/>
        <v>0.89125448177999633</v>
      </c>
      <c r="BF693" s="85">
        <f t="shared" si="422"/>
        <v>0.83777921287319645</v>
      </c>
      <c r="BG693" s="85">
        <f t="shared" si="423"/>
        <v>0.83777921287319645</v>
      </c>
    </row>
    <row r="694" spans="2:59">
      <c r="B694" s="10" t="s">
        <v>33</v>
      </c>
      <c r="C694" s="10">
        <v>683</v>
      </c>
      <c r="D694" s="10">
        <v>94</v>
      </c>
      <c r="E694" s="19">
        <v>21.1</v>
      </c>
      <c r="F694" s="67">
        <f t="shared" si="392"/>
        <v>5.8611111111111107</v>
      </c>
      <c r="G694" s="20">
        <f t="shared" si="424"/>
        <v>-0.54166666666666696</v>
      </c>
      <c r="H694" s="20">
        <f t="shared" si="393"/>
        <v>47.5</v>
      </c>
      <c r="I694" s="86">
        <f>'Ducati Panigale 1199 data'!$C$8*G694</f>
        <v>-150.58333333333343</v>
      </c>
      <c r="J694" s="86">
        <f>'Ducati Panigale 1199 data'!$C$8*'Ducati Panigale 1199 data'!$C$15*'Ducati Panigale 1199 data'!$C$10</f>
        <v>54.543600000000005</v>
      </c>
      <c r="K694" s="86">
        <f>(0.5*'Ducati Panigale 1199 data'!$C$12)*'Ducati Panigale 1199 data'!$C$14*'Ducati Panigale 1199 data'!$C$11*F694^2</f>
        <v>4.8604668113425928</v>
      </c>
      <c r="L694" s="86">
        <f t="shared" si="394"/>
        <v>-91.17926652199084</v>
      </c>
      <c r="M694" s="86">
        <f t="shared" si="390"/>
        <v>-534.41181211500179</v>
      </c>
      <c r="N694" s="20">
        <f t="shared" si="395"/>
        <v>-0.53441181211500177</v>
      </c>
      <c r="O694" s="105">
        <f t="shared" si="396"/>
        <v>-0.53441181211500177</v>
      </c>
      <c r="P694" s="105">
        <f t="shared" si="397"/>
        <v>0.53441181211500177</v>
      </c>
      <c r="Q694" s="105">
        <f t="shared" si="425"/>
        <v>123.48345386603897</v>
      </c>
      <c r="R694" s="27">
        <f t="shared" si="398"/>
        <v>3.4300959407233045E-2</v>
      </c>
      <c r="S694" s="98">
        <f t="shared" si="399"/>
        <v>0</v>
      </c>
      <c r="T694" s="17">
        <f t="shared" si="426"/>
        <v>406.01970969418403</v>
      </c>
      <c r="U694" s="17">
        <f t="shared" si="400"/>
        <v>0.11278325269282889</v>
      </c>
      <c r="V694" s="17">
        <f t="shared" si="401"/>
        <v>117.30928117273702</v>
      </c>
      <c r="W694" s="17">
        <f t="shared" si="402"/>
        <v>112.61690992582753</v>
      </c>
      <c r="X694" s="17">
        <f t="shared" si="402"/>
        <v>108.11223352879442</v>
      </c>
      <c r="Y694" s="17">
        <f t="shared" si="403"/>
        <v>107.03111119350648</v>
      </c>
      <c r="Z694" s="17">
        <f>Y694/3600</f>
        <v>2.9730864220418464E-2</v>
      </c>
      <c r="AA694" s="17">
        <f>0.96*Y694</f>
        <v>102.74986674576621</v>
      </c>
      <c r="AB694" s="17">
        <f t="shared" si="404"/>
        <v>98.639872075935557</v>
      </c>
      <c r="AC694" s="17">
        <f t="shared" si="405"/>
        <v>93.707878472138773</v>
      </c>
      <c r="AD694" s="17">
        <f t="shared" si="406"/>
        <v>93.707878472138773</v>
      </c>
      <c r="AE694" s="17">
        <f t="shared" si="427"/>
        <v>2.6029966242260772E-2</v>
      </c>
      <c r="AF694" s="17">
        <f>T694-AD694</f>
        <v>312.31183122204527</v>
      </c>
      <c r="AG694" s="17">
        <f t="shared" si="407"/>
        <v>8.6753286450568137E-2</v>
      </c>
      <c r="AH694" s="28">
        <f>0.5*'Ducati Panigale 1199 data'!$C$8*'WLTP class 3 v5'!F694^2</f>
        <v>4775.0146604938263</v>
      </c>
      <c r="AI694" s="17">
        <f t="shared" si="408"/>
        <v>4.7750146604938264</v>
      </c>
      <c r="AJ694" s="17">
        <f>IF(N694&lt;0, AI694, "0")</f>
        <v>4.7750146604938264</v>
      </c>
      <c r="AK694" s="98">
        <f>AK693+AJ694</f>
        <v>1302.0663047839507</v>
      </c>
      <c r="AL694" s="105">
        <f t="shared" si="409"/>
        <v>0.36168508466220856</v>
      </c>
      <c r="AM694" s="98">
        <f>IF(N694 &gt; 0, AI694, )</f>
        <v>0</v>
      </c>
      <c r="AN694" s="98">
        <f t="shared" si="428"/>
        <v>4067.527183641977</v>
      </c>
      <c r="AO694" s="98">
        <f t="shared" si="410"/>
        <v>1.1298686621227714</v>
      </c>
      <c r="AP694" s="27">
        <f t="shared" si="411"/>
        <v>4.5362639274691352</v>
      </c>
      <c r="AQ694" s="27">
        <f t="shared" si="412"/>
        <v>4.35481337037037</v>
      </c>
      <c r="AR694" s="34">
        <f t="shared" si="413"/>
        <v>4.1806208355555547</v>
      </c>
      <c r="AS694" s="27">
        <f t="shared" si="414"/>
        <v>4.1388146271999995</v>
      </c>
      <c r="AT694" s="34">
        <f t="shared" si="391"/>
        <v>3.9732620421119993</v>
      </c>
      <c r="AU694" s="27">
        <f t="shared" si="391"/>
        <v>3.8143315604275192</v>
      </c>
      <c r="AV694" s="27">
        <f t="shared" si="415"/>
        <v>3.623614982406143</v>
      </c>
      <c r="AW694" s="27">
        <f t="shared" si="416"/>
        <v>3.623614982406143</v>
      </c>
      <c r="AX694" s="27">
        <f t="shared" si="417"/>
        <v>1.0065597173350396E-3</v>
      </c>
      <c r="AY694" s="34">
        <f>AN694-AW694</f>
        <v>4063.9035686595707</v>
      </c>
      <c r="AZ694" s="110">
        <f t="shared" si="418"/>
        <v>1.1288621024054364</v>
      </c>
      <c r="BB694" s="84">
        <v>0.53441181211500199</v>
      </c>
      <c r="BC694" s="85">
        <f t="shared" si="419"/>
        <v>0.48097063090350178</v>
      </c>
      <c r="BD694" s="85">
        <f t="shared" si="420"/>
        <v>0.45692209935832667</v>
      </c>
      <c r="BE694" s="85">
        <f t="shared" si="421"/>
        <v>0.43864521538399359</v>
      </c>
      <c r="BF694" s="85">
        <f t="shared" si="422"/>
        <v>0.41232650246095393</v>
      </c>
      <c r="BG694" s="85">
        <f t="shared" si="423"/>
        <v>0.41232650246095393</v>
      </c>
    </row>
    <row r="695" spans="2:59">
      <c r="B695" s="10" t="s">
        <v>33</v>
      </c>
      <c r="C695" s="10">
        <v>684</v>
      </c>
      <c r="D695" s="10">
        <v>95</v>
      </c>
      <c r="E695" s="19">
        <v>18.899999999999999</v>
      </c>
      <c r="F695" s="67">
        <f t="shared" si="392"/>
        <v>5.25</v>
      </c>
      <c r="G695" s="20">
        <f t="shared" si="424"/>
        <v>-0.30555555555555597</v>
      </c>
      <c r="H695" s="20">
        <f t="shared" si="393"/>
        <v>48</v>
      </c>
      <c r="I695" s="86">
        <f>'Ducati Panigale 1199 data'!$C$8*G695</f>
        <v>-84.944444444444557</v>
      </c>
      <c r="J695" s="86">
        <f>'Ducati Panigale 1199 data'!$C$8*'Ducati Panigale 1199 data'!$C$15*'Ducati Panigale 1199 data'!$C$10</f>
        <v>54.543600000000005</v>
      </c>
      <c r="K695" s="86">
        <f>(0.5*'Ducati Panigale 1199 data'!$C$12)*'Ducati Panigale 1199 data'!$C$14*'Ducati Panigale 1199 data'!$C$11*F695^2</f>
        <v>3.8997492187500002</v>
      </c>
      <c r="L695" s="86">
        <f t="shared" si="394"/>
        <v>-26.501095225694552</v>
      </c>
      <c r="M695" s="86">
        <f t="shared" si="390"/>
        <v>-139.13074993489639</v>
      </c>
      <c r="N695" s="20">
        <f t="shared" si="395"/>
        <v>-0.13913074993489638</v>
      </c>
      <c r="O695" s="105">
        <f t="shared" si="396"/>
        <v>-0.13913074993489638</v>
      </c>
      <c r="P695" s="105">
        <f t="shared" si="397"/>
        <v>0.13913074993489638</v>
      </c>
      <c r="Q695" s="105">
        <f t="shared" si="425"/>
        <v>123.62258461597386</v>
      </c>
      <c r="R695" s="27">
        <f t="shared" si="398"/>
        <v>3.4339606837770514E-2</v>
      </c>
      <c r="S695" s="98">
        <f t="shared" si="399"/>
        <v>0</v>
      </c>
      <c r="T695" s="17">
        <f t="shared" si="426"/>
        <v>406.01970969418403</v>
      </c>
      <c r="U695" s="17">
        <f t="shared" si="400"/>
        <v>0.11278325269282889</v>
      </c>
      <c r="V695" s="17">
        <f t="shared" si="401"/>
        <v>117.44145538517516</v>
      </c>
      <c r="W695" s="17">
        <f t="shared" si="402"/>
        <v>112.74379716976814</v>
      </c>
      <c r="X695" s="17">
        <f t="shared" si="402"/>
        <v>108.23404528297742</v>
      </c>
      <c r="Y695" s="17">
        <f t="shared" si="403"/>
        <v>107.15170483014765</v>
      </c>
      <c r="Z695" s="17">
        <f>Y695/3600</f>
        <v>2.9764362452818792E-2</v>
      </c>
      <c r="AA695" s="17">
        <f>0.96*Y695</f>
        <v>102.86563663694174</v>
      </c>
      <c r="AB695" s="17">
        <f t="shared" si="404"/>
        <v>98.751011171464071</v>
      </c>
      <c r="AC695" s="17">
        <f t="shared" si="405"/>
        <v>93.813460612890864</v>
      </c>
      <c r="AD695" s="17">
        <f t="shared" si="406"/>
        <v>93.813460612890864</v>
      </c>
      <c r="AE695" s="17">
        <f t="shared" si="427"/>
        <v>2.6059294614691905E-2</v>
      </c>
      <c r="AF695" s="17">
        <f>T695-AD695</f>
        <v>312.20624908129315</v>
      </c>
      <c r="AG695" s="17">
        <f t="shared" si="407"/>
        <v>8.6723958078136987E-2</v>
      </c>
      <c r="AH695" s="28">
        <f>0.5*'Ducati Panigale 1199 data'!$C$8*'WLTP class 3 v5'!F695^2</f>
        <v>3831.1875</v>
      </c>
      <c r="AI695" s="17">
        <f t="shared" si="408"/>
        <v>3.8311875</v>
      </c>
      <c r="AJ695" s="17">
        <f>IF(N695&lt;0, AI695, "0")</f>
        <v>3.8311875</v>
      </c>
      <c r="AK695" s="98">
        <f>AK694+AJ695</f>
        <v>1305.8974922839507</v>
      </c>
      <c r="AL695" s="105">
        <f t="shared" si="409"/>
        <v>0.36274930341220851</v>
      </c>
      <c r="AM695" s="98">
        <f>IF(N695 &gt; 0, AI695, )</f>
        <v>0</v>
      </c>
      <c r="AN695" s="98">
        <f t="shared" si="428"/>
        <v>4067.527183641977</v>
      </c>
      <c r="AO695" s="98">
        <f t="shared" si="410"/>
        <v>1.1298686621227714</v>
      </c>
      <c r="AP695" s="27">
        <f t="shared" si="411"/>
        <v>3.6396281249999998</v>
      </c>
      <c r="AQ695" s="27">
        <f t="shared" si="412"/>
        <v>3.4940429999999996</v>
      </c>
      <c r="AR695" s="34">
        <f t="shared" si="413"/>
        <v>3.3542812799999995</v>
      </c>
      <c r="AS695" s="27">
        <f t="shared" si="414"/>
        <v>3.3207384671999995</v>
      </c>
      <c r="AT695" s="34">
        <f t="shared" si="391"/>
        <v>3.1879089285119995</v>
      </c>
      <c r="AU695" s="27">
        <f t="shared" si="391"/>
        <v>3.0603925713715192</v>
      </c>
      <c r="AV695" s="27">
        <f t="shared" si="415"/>
        <v>2.9073729428029429</v>
      </c>
      <c r="AW695" s="27">
        <f t="shared" si="416"/>
        <v>2.9073729428029429</v>
      </c>
      <c r="AX695" s="27">
        <f t="shared" si="417"/>
        <v>8.0760359522303975E-4</v>
      </c>
      <c r="AY695" s="34">
        <f>AN695-AW695</f>
        <v>4064.6198106991742</v>
      </c>
      <c r="AZ695" s="110">
        <f t="shared" si="418"/>
        <v>1.1290610585275485</v>
      </c>
      <c r="BB695" s="84">
        <v>0.13913074993489599</v>
      </c>
      <c r="BC695" s="85">
        <f t="shared" si="419"/>
        <v>0.1252176749414064</v>
      </c>
      <c r="BD695" s="85">
        <f t="shared" si="420"/>
        <v>0.11895679119433607</v>
      </c>
      <c r="BE695" s="85">
        <f t="shared" si="421"/>
        <v>0.11419851954656263</v>
      </c>
      <c r="BF695" s="85">
        <f t="shared" si="422"/>
        <v>0.10734660837376886</v>
      </c>
      <c r="BG695" s="85">
        <f t="shared" si="423"/>
        <v>0.10734660837376886</v>
      </c>
    </row>
    <row r="696" spans="2:59">
      <c r="B696" s="10" t="s">
        <v>33</v>
      </c>
      <c r="C696" s="10">
        <v>685</v>
      </c>
      <c r="D696" s="10">
        <v>96</v>
      </c>
      <c r="E696" s="19">
        <v>18.899999999999999</v>
      </c>
      <c r="F696" s="67">
        <f t="shared" si="392"/>
        <v>5.25</v>
      </c>
      <c r="G696" s="20">
        <f t="shared" si="424"/>
        <v>0.33333333333333365</v>
      </c>
      <c r="H696" s="20">
        <f t="shared" si="393"/>
        <v>48.5</v>
      </c>
      <c r="I696" s="86">
        <f>'Ducati Panigale 1199 data'!$C$8*G696</f>
        <v>92.666666666666757</v>
      </c>
      <c r="J696" s="86">
        <f>'Ducati Panigale 1199 data'!$C$8*'Ducati Panigale 1199 data'!$C$15*'Ducati Panigale 1199 data'!$C$10</f>
        <v>54.543600000000005</v>
      </c>
      <c r="K696" s="86">
        <f>(0.5*'Ducati Panigale 1199 data'!$C$12)*'Ducati Panigale 1199 data'!$C$14*'Ducati Panigale 1199 data'!$C$11*F696^2</f>
        <v>3.8997492187500002</v>
      </c>
      <c r="L696" s="86">
        <f t="shared" si="394"/>
        <v>151.11001588541677</v>
      </c>
      <c r="M696" s="86">
        <f t="shared" si="390"/>
        <v>793.32758339843804</v>
      </c>
      <c r="N696" s="20">
        <f t="shared" si="395"/>
        <v>0.79332758339843801</v>
      </c>
      <c r="O696" s="105">
        <f t="shared" si="396"/>
        <v>0</v>
      </c>
      <c r="P696" s="105">
        <f t="shared" si="397"/>
        <v>0</v>
      </c>
      <c r="Q696" s="105">
        <f t="shared" si="425"/>
        <v>123.62258461597386</v>
      </c>
      <c r="R696" s="27">
        <f t="shared" si="398"/>
        <v>3.4339606837770514E-2</v>
      </c>
      <c r="S696" s="98">
        <f t="shared" si="399"/>
        <v>0.79332758339843801</v>
      </c>
      <c r="T696" s="17">
        <f t="shared" si="426"/>
        <v>406.81303727758245</v>
      </c>
      <c r="U696" s="17">
        <f t="shared" si="400"/>
        <v>0.11300362146599513</v>
      </c>
      <c r="V696" s="17">
        <f t="shared" si="401"/>
        <v>117.44145538517516</v>
      </c>
      <c r="W696" s="17">
        <f t="shared" si="402"/>
        <v>112.74379716976814</v>
      </c>
      <c r="X696" s="17">
        <f t="shared" si="402"/>
        <v>108.23404528297742</v>
      </c>
      <c r="Y696" s="17">
        <f t="shared" si="403"/>
        <v>107.15170483014765</v>
      </c>
      <c r="Z696" s="17">
        <f>Y696/3600</f>
        <v>2.9764362452818792E-2</v>
      </c>
      <c r="AA696" s="17">
        <f>0.96*Y696</f>
        <v>102.86563663694174</v>
      </c>
      <c r="AB696" s="17">
        <f t="shared" si="404"/>
        <v>98.751011171464071</v>
      </c>
      <c r="AC696" s="17">
        <f t="shared" si="405"/>
        <v>93.813460612890864</v>
      </c>
      <c r="AD696" s="17">
        <f t="shared" si="406"/>
        <v>93.813460612890864</v>
      </c>
      <c r="AE696" s="17">
        <f t="shared" si="427"/>
        <v>2.6059294614691905E-2</v>
      </c>
      <c r="AF696" s="17">
        <f>T696-AD696</f>
        <v>312.99957666469157</v>
      </c>
      <c r="AG696" s="17">
        <f t="shared" si="407"/>
        <v>8.6944326851303211E-2</v>
      </c>
      <c r="AH696" s="28">
        <f>0.5*'Ducati Panigale 1199 data'!$C$8*'WLTP class 3 v5'!F696^2</f>
        <v>3831.1875</v>
      </c>
      <c r="AI696" s="17">
        <f t="shared" si="408"/>
        <v>3.8311875</v>
      </c>
      <c r="AJ696" s="17" t="str">
        <f>IF(N696&lt;0, AI696, "0")</f>
        <v>0</v>
      </c>
      <c r="AK696" s="98">
        <f>AK695+AJ696</f>
        <v>1305.8974922839507</v>
      </c>
      <c r="AL696" s="105">
        <f t="shared" si="409"/>
        <v>0.36274930341220851</v>
      </c>
      <c r="AM696" s="98">
        <f>IF(N696 &gt; 0, AI696, )</f>
        <v>3.8311875</v>
      </c>
      <c r="AN696" s="98">
        <f t="shared" si="428"/>
        <v>4071.3583711419769</v>
      </c>
      <c r="AO696" s="98">
        <f t="shared" si="410"/>
        <v>1.1309328808727714</v>
      </c>
      <c r="AP696" s="27">
        <f t="shared" si="411"/>
        <v>0</v>
      </c>
      <c r="AQ696" s="27">
        <f t="shared" si="412"/>
        <v>0</v>
      </c>
      <c r="AR696" s="34">
        <f t="shared" si="413"/>
        <v>0</v>
      </c>
      <c r="AS696" s="27">
        <f t="shared" si="414"/>
        <v>0</v>
      </c>
      <c r="AT696" s="34">
        <f t="shared" si="391"/>
        <v>0</v>
      </c>
      <c r="AU696" s="27">
        <f t="shared" si="391"/>
        <v>0</v>
      </c>
      <c r="AV696" s="27">
        <f t="shared" si="415"/>
        <v>0</v>
      </c>
      <c r="AW696" s="27">
        <f t="shared" si="416"/>
        <v>0</v>
      </c>
      <c r="AX696" s="27">
        <f t="shared" si="417"/>
        <v>0</v>
      </c>
      <c r="AY696" s="34">
        <f>AN696-AW696</f>
        <v>4071.3583711419769</v>
      </c>
      <c r="AZ696" s="110">
        <f t="shared" si="418"/>
        <v>1.1309328808727714</v>
      </c>
      <c r="BB696" s="84">
        <v>0</v>
      </c>
      <c r="BC696" s="85">
        <f t="shared" si="419"/>
        <v>0</v>
      </c>
      <c r="BD696" s="85">
        <f t="shared" si="420"/>
        <v>0</v>
      </c>
      <c r="BE696" s="85">
        <f t="shared" si="421"/>
        <v>0</v>
      </c>
      <c r="BF696" s="85">
        <f t="shared" si="422"/>
        <v>0</v>
      </c>
      <c r="BG696" s="85">
        <f t="shared" si="423"/>
        <v>0</v>
      </c>
    </row>
    <row r="697" spans="2:59">
      <c r="B697" s="10" t="s">
        <v>33</v>
      </c>
      <c r="C697" s="10">
        <v>686</v>
      </c>
      <c r="D697" s="10">
        <v>97</v>
      </c>
      <c r="E697" s="19">
        <v>21.3</v>
      </c>
      <c r="F697" s="67">
        <f t="shared" si="392"/>
        <v>5.916666666666667</v>
      </c>
      <c r="G697" s="20">
        <f t="shared" si="424"/>
        <v>0.69444444444444442</v>
      </c>
      <c r="H697" s="20">
        <f t="shared" si="393"/>
        <v>49</v>
      </c>
      <c r="I697" s="86">
        <f>'Ducati Panigale 1199 data'!$C$8*G697</f>
        <v>193.05555555555554</v>
      </c>
      <c r="J697" s="86">
        <f>'Ducati Panigale 1199 data'!$C$8*'Ducati Panigale 1199 data'!$C$15*'Ducati Panigale 1199 data'!$C$10</f>
        <v>54.543600000000005</v>
      </c>
      <c r="K697" s="86">
        <f>(0.5*'Ducati Panigale 1199 data'!$C$12)*'Ducati Panigale 1199 data'!$C$14*'Ducati Panigale 1199 data'!$C$11*F697^2</f>
        <v>4.9530450520833345</v>
      </c>
      <c r="L697" s="86">
        <f t="shared" si="394"/>
        <v>252.55220060763887</v>
      </c>
      <c r="M697" s="86">
        <f t="shared" si="390"/>
        <v>1494.26718692853</v>
      </c>
      <c r="N697" s="20">
        <f t="shared" si="395"/>
        <v>1.49426718692853</v>
      </c>
      <c r="O697" s="105">
        <f t="shared" si="396"/>
        <v>0</v>
      </c>
      <c r="P697" s="105">
        <f t="shared" si="397"/>
        <v>0</v>
      </c>
      <c r="Q697" s="105">
        <f t="shared" si="425"/>
        <v>123.62258461597386</v>
      </c>
      <c r="R697" s="27">
        <f t="shared" si="398"/>
        <v>3.4339606837770514E-2</v>
      </c>
      <c r="S697" s="98">
        <f t="shared" si="399"/>
        <v>1.49426718692853</v>
      </c>
      <c r="T697" s="17">
        <f t="shared" si="426"/>
        <v>408.30730446451099</v>
      </c>
      <c r="U697" s="17">
        <f t="shared" si="400"/>
        <v>0.11341869568458639</v>
      </c>
      <c r="V697" s="17">
        <f t="shared" si="401"/>
        <v>117.44145538517516</v>
      </c>
      <c r="W697" s="17">
        <f t="shared" si="402"/>
        <v>112.74379716976814</v>
      </c>
      <c r="X697" s="17">
        <f t="shared" si="402"/>
        <v>108.23404528297742</v>
      </c>
      <c r="Y697" s="17">
        <f t="shared" si="403"/>
        <v>107.15170483014765</v>
      </c>
      <c r="Z697" s="17">
        <f>Y697/3600</f>
        <v>2.9764362452818792E-2</v>
      </c>
      <c r="AA697" s="17">
        <f>0.96*Y697</f>
        <v>102.86563663694174</v>
      </c>
      <c r="AB697" s="17">
        <f t="shared" si="404"/>
        <v>98.751011171464071</v>
      </c>
      <c r="AC697" s="17">
        <f t="shared" si="405"/>
        <v>93.813460612890864</v>
      </c>
      <c r="AD697" s="17">
        <f t="shared" si="406"/>
        <v>93.813460612890864</v>
      </c>
      <c r="AE697" s="17">
        <f t="shared" si="427"/>
        <v>2.6059294614691905E-2</v>
      </c>
      <c r="AF697" s="17">
        <f>T697-AD697</f>
        <v>314.49384385162011</v>
      </c>
      <c r="AG697" s="17">
        <f t="shared" si="407"/>
        <v>8.7359401069894482E-2</v>
      </c>
      <c r="AH697" s="28">
        <f>0.5*'Ducati Panigale 1199 data'!$C$8*'WLTP class 3 v5'!F697^2</f>
        <v>4865.9652777777783</v>
      </c>
      <c r="AI697" s="17">
        <f t="shared" si="408"/>
        <v>4.8659652777777787</v>
      </c>
      <c r="AJ697" s="17" t="str">
        <f>IF(N697&lt;0, AI697, "0")</f>
        <v>0</v>
      </c>
      <c r="AK697" s="98">
        <f>AK696+AJ697</f>
        <v>1305.8974922839507</v>
      </c>
      <c r="AL697" s="105">
        <f t="shared" si="409"/>
        <v>0.36274930341220851</v>
      </c>
      <c r="AM697" s="98">
        <f>IF(N697 &gt; 0, AI697, )</f>
        <v>4.8659652777777787</v>
      </c>
      <c r="AN697" s="98">
        <f t="shared" si="428"/>
        <v>4076.2243364197548</v>
      </c>
      <c r="AO697" s="98">
        <f t="shared" si="410"/>
        <v>1.1322845378943762</v>
      </c>
      <c r="AP697" s="27">
        <f t="shared" si="411"/>
        <v>0</v>
      </c>
      <c r="AQ697" s="27">
        <f t="shared" si="412"/>
        <v>0</v>
      </c>
      <c r="AR697" s="34">
        <f t="shared" si="413"/>
        <v>0</v>
      </c>
      <c r="AS697" s="27">
        <f t="shared" si="414"/>
        <v>0</v>
      </c>
      <c r="AT697" s="34">
        <f t="shared" si="391"/>
        <v>0</v>
      </c>
      <c r="AU697" s="27">
        <f t="shared" si="391"/>
        <v>0</v>
      </c>
      <c r="AV697" s="27">
        <f t="shared" si="415"/>
        <v>0</v>
      </c>
      <c r="AW697" s="27">
        <f t="shared" si="416"/>
        <v>0</v>
      </c>
      <c r="AX697" s="27">
        <f t="shared" si="417"/>
        <v>0</v>
      </c>
      <c r="AY697" s="34">
        <f>AN697-AW697</f>
        <v>4076.2243364197548</v>
      </c>
      <c r="AZ697" s="110">
        <f t="shared" si="418"/>
        <v>1.1322845378943762</v>
      </c>
      <c r="BB697" s="84">
        <v>0</v>
      </c>
      <c r="BC697" s="85">
        <f t="shared" si="419"/>
        <v>0</v>
      </c>
      <c r="BD697" s="85">
        <f t="shared" si="420"/>
        <v>0</v>
      </c>
      <c r="BE697" s="85">
        <f t="shared" si="421"/>
        <v>0</v>
      </c>
      <c r="BF697" s="85">
        <f t="shared" si="422"/>
        <v>0</v>
      </c>
      <c r="BG697" s="85">
        <f t="shared" si="423"/>
        <v>0</v>
      </c>
    </row>
    <row r="698" spans="2:59">
      <c r="B698" s="10" t="s">
        <v>33</v>
      </c>
      <c r="C698" s="10">
        <v>687</v>
      </c>
      <c r="D698" s="10">
        <v>98</v>
      </c>
      <c r="E698" s="19">
        <v>23.9</v>
      </c>
      <c r="F698" s="67">
        <f t="shared" si="392"/>
        <v>6.6388888888888893</v>
      </c>
      <c r="G698" s="20">
        <f t="shared" si="424"/>
        <v>0.63888888888888862</v>
      </c>
      <c r="H698" s="20">
        <f t="shared" si="393"/>
        <v>49.5</v>
      </c>
      <c r="I698" s="86">
        <f>'Ducati Panigale 1199 data'!$C$8*G698</f>
        <v>177.61111111111103</v>
      </c>
      <c r="J698" s="86">
        <f>'Ducati Panigale 1199 data'!$C$8*'Ducati Panigale 1199 data'!$C$15*'Ducati Panigale 1199 data'!$C$10</f>
        <v>54.543600000000005</v>
      </c>
      <c r="K698" s="86">
        <f>(0.5*'Ducati Panigale 1199 data'!$C$12)*'Ducati Panigale 1199 data'!$C$14*'Ducati Panigale 1199 data'!$C$11*F698^2</f>
        <v>6.2360397280092608</v>
      </c>
      <c r="L698" s="86">
        <f t="shared" si="394"/>
        <v>238.3907508391203</v>
      </c>
      <c r="M698" s="86">
        <f t="shared" si="390"/>
        <v>1582.6497069597153</v>
      </c>
      <c r="N698" s="20">
        <f t="shared" si="395"/>
        <v>1.5826497069597154</v>
      </c>
      <c r="O698" s="105">
        <f t="shared" si="396"/>
        <v>0</v>
      </c>
      <c r="P698" s="105">
        <f t="shared" si="397"/>
        <v>0</v>
      </c>
      <c r="Q698" s="105">
        <f t="shared" si="425"/>
        <v>123.62258461597386</v>
      </c>
      <c r="R698" s="27">
        <f t="shared" si="398"/>
        <v>3.4339606837770514E-2</v>
      </c>
      <c r="S698" s="98">
        <f t="shared" si="399"/>
        <v>1.5826497069597154</v>
      </c>
      <c r="T698" s="17">
        <f t="shared" si="426"/>
        <v>409.88995417147072</v>
      </c>
      <c r="U698" s="17">
        <f t="shared" si="400"/>
        <v>0.11385832060318631</v>
      </c>
      <c r="V698" s="17">
        <f t="shared" si="401"/>
        <v>117.44145538517516</v>
      </c>
      <c r="W698" s="17">
        <f t="shared" si="402"/>
        <v>112.74379716976814</v>
      </c>
      <c r="X698" s="17">
        <f t="shared" si="402"/>
        <v>108.23404528297742</v>
      </c>
      <c r="Y698" s="17">
        <f t="shared" si="403"/>
        <v>107.15170483014765</v>
      </c>
      <c r="Z698" s="17">
        <f>Y698/3600</f>
        <v>2.9764362452818792E-2</v>
      </c>
      <c r="AA698" s="17">
        <f>0.96*Y698</f>
        <v>102.86563663694174</v>
      </c>
      <c r="AB698" s="17">
        <f t="shared" si="404"/>
        <v>98.751011171464071</v>
      </c>
      <c r="AC698" s="17">
        <f t="shared" si="405"/>
        <v>93.813460612890864</v>
      </c>
      <c r="AD698" s="17">
        <f t="shared" si="406"/>
        <v>93.813460612890864</v>
      </c>
      <c r="AE698" s="17">
        <f t="shared" si="427"/>
        <v>2.6059294614691905E-2</v>
      </c>
      <c r="AF698" s="17">
        <f>T698-AD698</f>
        <v>316.07649355857984</v>
      </c>
      <c r="AG698" s="17">
        <f t="shared" si="407"/>
        <v>8.77990259884944E-2</v>
      </c>
      <c r="AH698" s="28">
        <f>0.5*'Ducati Panigale 1199 data'!$C$8*'WLTP class 3 v5'!F698^2</f>
        <v>6126.4035493827168</v>
      </c>
      <c r="AI698" s="17">
        <f t="shared" si="408"/>
        <v>6.1264035493827169</v>
      </c>
      <c r="AJ698" s="17" t="str">
        <f>IF(N698&lt;0, AI698, "0")</f>
        <v>0</v>
      </c>
      <c r="AK698" s="98">
        <f>AK697+AJ698</f>
        <v>1305.8974922839507</v>
      </c>
      <c r="AL698" s="105">
        <f t="shared" si="409"/>
        <v>0.36274930341220851</v>
      </c>
      <c r="AM698" s="98">
        <f>IF(N698 &gt; 0, AI698, )</f>
        <v>6.1264035493827169</v>
      </c>
      <c r="AN698" s="98">
        <f t="shared" si="428"/>
        <v>4082.3507399691375</v>
      </c>
      <c r="AO698" s="98">
        <f t="shared" si="410"/>
        <v>1.1339863166580937</v>
      </c>
      <c r="AP698" s="27">
        <f t="shared" si="411"/>
        <v>0</v>
      </c>
      <c r="AQ698" s="27">
        <f t="shared" si="412"/>
        <v>0</v>
      </c>
      <c r="AR698" s="34">
        <f t="shared" si="413"/>
        <v>0</v>
      </c>
      <c r="AS698" s="27">
        <f t="shared" si="414"/>
        <v>0</v>
      </c>
      <c r="AT698" s="34">
        <f t="shared" si="391"/>
        <v>0</v>
      </c>
      <c r="AU698" s="27">
        <f t="shared" si="391"/>
        <v>0</v>
      </c>
      <c r="AV698" s="27">
        <f t="shared" si="415"/>
        <v>0</v>
      </c>
      <c r="AW698" s="27">
        <f t="shared" si="416"/>
        <v>0</v>
      </c>
      <c r="AX698" s="27">
        <f t="shared" si="417"/>
        <v>0</v>
      </c>
      <c r="AY698" s="34">
        <f>AN698-AW698</f>
        <v>4082.3507399691375</v>
      </c>
      <c r="AZ698" s="110">
        <f t="shared" si="418"/>
        <v>1.1339863166580937</v>
      </c>
      <c r="BB698" s="84">
        <v>0</v>
      </c>
      <c r="BC698" s="85">
        <f t="shared" si="419"/>
        <v>0</v>
      </c>
      <c r="BD698" s="85">
        <f t="shared" si="420"/>
        <v>0</v>
      </c>
      <c r="BE698" s="85">
        <f t="shared" si="421"/>
        <v>0</v>
      </c>
      <c r="BF698" s="85">
        <f t="shared" si="422"/>
        <v>0</v>
      </c>
      <c r="BG698" s="85">
        <f t="shared" si="423"/>
        <v>0</v>
      </c>
    </row>
    <row r="699" spans="2:59">
      <c r="B699" s="10" t="s">
        <v>33</v>
      </c>
      <c r="C699" s="10">
        <v>688</v>
      </c>
      <c r="D699" s="10">
        <v>99</v>
      </c>
      <c r="E699" s="19">
        <v>25.9</v>
      </c>
      <c r="F699" s="67">
        <f t="shared" si="392"/>
        <v>7.1944444444444446</v>
      </c>
      <c r="G699" s="20">
        <f t="shared" si="424"/>
        <v>0.625</v>
      </c>
      <c r="H699" s="20">
        <f t="shared" si="393"/>
        <v>50</v>
      </c>
      <c r="I699" s="86">
        <f>'Ducati Panigale 1199 data'!$C$8*G699</f>
        <v>173.75</v>
      </c>
      <c r="J699" s="86">
        <f>'Ducati Panigale 1199 data'!$C$8*'Ducati Panigale 1199 data'!$C$15*'Ducati Panigale 1199 data'!$C$10</f>
        <v>54.543600000000005</v>
      </c>
      <c r="K699" s="86">
        <f>(0.5*'Ducati Panigale 1199 data'!$C$12)*'Ducati Panigale 1199 data'!$C$14*'Ducati Panigale 1199 data'!$C$11*F699^2</f>
        <v>7.3233973668981491</v>
      </c>
      <c r="L699" s="86">
        <f t="shared" si="394"/>
        <v>235.61699736689815</v>
      </c>
      <c r="M699" s="86">
        <f t="shared" si="390"/>
        <v>1695.1333977229617</v>
      </c>
      <c r="N699" s="20">
        <f t="shared" si="395"/>
        <v>1.6951333977229617</v>
      </c>
      <c r="O699" s="105">
        <f t="shared" si="396"/>
        <v>0</v>
      </c>
      <c r="P699" s="105">
        <f t="shared" si="397"/>
        <v>0</v>
      </c>
      <c r="Q699" s="105">
        <f t="shared" si="425"/>
        <v>123.62258461597386</v>
      </c>
      <c r="R699" s="27">
        <f t="shared" si="398"/>
        <v>3.4339606837770514E-2</v>
      </c>
      <c r="S699" s="98">
        <f t="shared" si="399"/>
        <v>1.6951333977229617</v>
      </c>
      <c r="T699" s="17">
        <f t="shared" si="426"/>
        <v>411.58508756919366</v>
      </c>
      <c r="U699" s="17">
        <f t="shared" si="400"/>
        <v>0.11432919099144269</v>
      </c>
      <c r="V699" s="17">
        <f t="shared" si="401"/>
        <v>117.44145538517516</v>
      </c>
      <c r="W699" s="17">
        <f t="shared" si="402"/>
        <v>112.74379716976814</v>
      </c>
      <c r="X699" s="17">
        <f t="shared" si="402"/>
        <v>108.23404528297742</v>
      </c>
      <c r="Y699" s="17">
        <f t="shared" si="403"/>
        <v>107.15170483014765</v>
      </c>
      <c r="Z699" s="17">
        <f>Y699/3600</f>
        <v>2.9764362452818792E-2</v>
      </c>
      <c r="AA699" s="17">
        <f>0.96*Y699</f>
        <v>102.86563663694174</v>
      </c>
      <c r="AB699" s="17">
        <f t="shared" si="404"/>
        <v>98.751011171464071</v>
      </c>
      <c r="AC699" s="17">
        <f t="shared" si="405"/>
        <v>93.813460612890864</v>
      </c>
      <c r="AD699" s="17">
        <f t="shared" si="406"/>
        <v>93.813460612890864</v>
      </c>
      <c r="AE699" s="17">
        <f t="shared" si="427"/>
        <v>2.6059294614691905E-2</v>
      </c>
      <c r="AF699" s="17">
        <f>T699-AD699</f>
        <v>317.77162695630278</v>
      </c>
      <c r="AG699" s="17">
        <f t="shared" si="407"/>
        <v>8.826989637675077E-2</v>
      </c>
      <c r="AH699" s="28">
        <f>0.5*'Ducati Panigale 1199 data'!$C$8*'WLTP class 3 v5'!F699^2</f>
        <v>7194.6442901234568</v>
      </c>
      <c r="AI699" s="17">
        <f t="shared" si="408"/>
        <v>7.1946442901234571</v>
      </c>
      <c r="AJ699" s="17" t="str">
        <f>IF(N699&lt;0, AI699, "0")</f>
        <v>0</v>
      </c>
      <c r="AK699" s="98">
        <f>AK698+AJ699</f>
        <v>1305.8974922839507</v>
      </c>
      <c r="AL699" s="105">
        <f t="shared" si="409"/>
        <v>0.36274930341220851</v>
      </c>
      <c r="AM699" s="98">
        <f>IF(N699 &gt; 0, AI699, )</f>
        <v>7.1946442901234571</v>
      </c>
      <c r="AN699" s="98">
        <f t="shared" si="428"/>
        <v>4089.545384259261</v>
      </c>
      <c r="AO699" s="98">
        <f t="shared" si="410"/>
        <v>1.1359848289609058</v>
      </c>
      <c r="AP699" s="27">
        <f t="shared" si="411"/>
        <v>0</v>
      </c>
      <c r="AQ699" s="27">
        <f t="shared" si="412"/>
        <v>0</v>
      </c>
      <c r="AR699" s="34">
        <f t="shared" si="413"/>
        <v>0</v>
      </c>
      <c r="AS699" s="27">
        <f t="shared" si="414"/>
        <v>0</v>
      </c>
      <c r="AT699" s="34">
        <f t="shared" si="391"/>
        <v>0</v>
      </c>
      <c r="AU699" s="27">
        <f t="shared" si="391"/>
        <v>0</v>
      </c>
      <c r="AV699" s="27">
        <f t="shared" si="415"/>
        <v>0</v>
      </c>
      <c r="AW699" s="27">
        <f t="shared" si="416"/>
        <v>0</v>
      </c>
      <c r="AX699" s="27">
        <f t="shared" si="417"/>
        <v>0</v>
      </c>
      <c r="AY699" s="34">
        <f>AN699-AW699</f>
        <v>4089.545384259261</v>
      </c>
      <c r="AZ699" s="110">
        <f t="shared" si="418"/>
        <v>1.1359848289609058</v>
      </c>
      <c r="BB699" s="84">
        <v>0</v>
      </c>
      <c r="BC699" s="85">
        <f t="shared" si="419"/>
        <v>0</v>
      </c>
      <c r="BD699" s="85">
        <f t="shared" si="420"/>
        <v>0</v>
      </c>
      <c r="BE699" s="85">
        <f t="shared" si="421"/>
        <v>0</v>
      </c>
      <c r="BF699" s="85">
        <f t="shared" si="422"/>
        <v>0</v>
      </c>
      <c r="BG699" s="85">
        <f t="shared" si="423"/>
        <v>0</v>
      </c>
    </row>
    <row r="700" spans="2:59">
      <c r="B700" s="10" t="s">
        <v>33</v>
      </c>
      <c r="C700" s="10">
        <v>689</v>
      </c>
      <c r="D700" s="10">
        <v>100</v>
      </c>
      <c r="E700" s="19">
        <v>28.4</v>
      </c>
      <c r="F700" s="67">
        <f t="shared" si="392"/>
        <v>7.8888888888888893</v>
      </c>
      <c r="G700" s="20">
        <f t="shared" si="424"/>
        <v>0.61111111111111138</v>
      </c>
      <c r="H700" s="20">
        <f t="shared" si="393"/>
        <v>50.5</v>
      </c>
      <c r="I700" s="86">
        <f>'Ducati Panigale 1199 data'!$C$8*G700</f>
        <v>169.88888888888897</v>
      </c>
      <c r="J700" s="86">
        <f>'Ducati Panigale 1199 data'!$C$8*'Ducati Panigale 1199 data'!$C$15*'Ducati Panigale 1199 data'!$C$10</f>
        <v>54.543600000000005</v>
      </c>
      <c r="K700" s="86">
        <f>(0.5*'Ducati Panigale 1199 data'!$C$12)*'Ducati Panigale 1199 data'!$C$14*'Ducati Panigale 1199 data'!$C$11*F700^2</f>
        <v>8.8054134259259289</v>
      </c>
      <c r="L700" s="86">
        <f t="shared" si="394"/>
        <v>233.2379023148149</v>
      </c>
      <c r="M700" s="86">
        <f t="shared" si="390"/>
        <v>1839.9878960390954</v>
      </c>
      <c r="N700" s="20">
        <f t="shared" si="395"/>
        <v>1.8399878960390954</v>
      </c>
      <c r="O700" s="105">
        <f t="shared" si="396"/>
        <v>0</v>
      </c>
      <c r="P700" s="105">
        <f t="shared" si="397"/>
        <v>0</v>
      </c>
      <c r="Q700" s="105">
        <f t="shared" si="425"/>
        <v>123.62258461597386</v>
      </c>
      <c r="R700" s="27">
        <f t="shared" si="398"/>
        <v>3.4339606837770514E-2</v>
      </c>
      <c r="S700" s="98">
        <f t="shared" si="399"/>
        <v>1.8399878960390954</v>
      </c>
      <c r="T700" s="17">
        <f t="shared" si="426"/>
        <v>413.42507546523274</v>
      </c>
      <c r="U700" s="17">
        <f t="shared" si="400"/>
        <v>0.11484029874034243</v>
      </c>
      <c r="V700" s="17">
        <f t="shared" si="401"/>
        <v>117.44145538517516</v>
      </c>
      <c r="W700" s="17">
        <f t="shared" si="402"/>
        <v>112.74379716976814</v>
      </c>
      <c r="X700" s="17">
        <f t="shared" si="402"/>
        <v>108.23404528297742</v>
      </c>
      <c r="Y700" s="17">
        <f t="shared" si="403"/>
        <v>107.15170483014765</v>
      </c>
      <c r="Z700" s="17">
        <f>Y700/3600</f>
        <v>2.9764362452818792E-2</v>
      </c>
      <c r="AA700" s="17">
        <f>0.96*Y700</f>
        <v>102.86563663694174</v>
      </c>
      <c r="AB700" s="17">
        <f t="shared" si="404"/>
        <v>98.751011171464071</v>
      </c>
      <c r="AC700" s="17">
        <f t="shared" si="405"/>
        <v>93.813460612890864</v>
      </c>
      <c r="AD700" s="17">
        <f t="shared" si="406"/>
        <v>93.813460612890864</v>
      </c>
      <c r="AE700" s="17">
        <f t="shared" si="427"/>
        <v>2.6059294614691905E-2</v>
      </c>
      <c r="AF700" s="17">
        <f>T700-AD700</f>
        <v>319.61161485234186</v>
      </c>
      <c r="AG700" s="17">
        <f t="shared" si="407"/>
        <v>8.8781004125650514E-2</v>
      </c>
      <c r="AH700" s="28">
        <f>0.5*'Ducati Panigale 1199 data'!$C$8*'WLTP class 3 v5'!F700^2</f>
        <v>8650.6049382716064</v>
      </c>
      <c r="AI700" s="17">
        <f t="shared" si="408"/>
        <v>8.6506049382716057</v>
      </c>
      <c r="AJ700" s="17" t="str">
        <f>IF(N700&lt;0, AI700, "0")</f>
        <v>0</v>
      </c>
      <c r="AK700" s="98">
        <f>AK699+AJ700</f>
        <v>1305.8974922839507</v>
      </c>
      <c r="AL700" s="105">
        <f t="shared" si="409"/>
        <v>0.36274930341220851</v>
      </c>
      <c r="AM700" s="98">
        <f>IF(N700 &gt; 0, AI700, )</f>
        <v>8.6506049382716057</v>
      </c>
      <c r="AN700" s="98">
        <f t="shared" si="428"/>
        <v>4098.195989197533</v>
      </c>
      <c r="AO700" s="98">
        <f t="shared" si="410"/>
        <v>1.1383877747770925</v>
      </c>
      <c r="AP700" s="27">
        <f t="shared" si="411"/>
        <v>0</v>
      </c>
      <c r="AQ700" s="27">
        <f t="shared" si="412"/>
        <v>0</v>
      </c>
      <c r="AR700" s="34">
        <f t="shared" si="413"/>
        <v>0</v>
      </c>
      <c r="AS700" s="27">
        <f t="shared" si="414"/>
        <v>0</v>
      </c>
      <c r="AT700" s="34">
        <f t="shared" si="391"/>
        <v>0</v>
      </c>
      <c r="AU700" s="27">
        <f t="shared" si="391"/>
        <v>0</v>
      </c>
      <c r="AV700" s="27">
        <f t="shared" si="415"/>
        <v>0</v>
      </c>
      <c r="AW700" s="27">
        <f t="shared" si="416"/>
        <v>0</v>
      </c>
      <c r="AX700" s="27">
        <f t="shared" si="417"/>
        <v>0</v>
      </c>
      <c r="AY700" s="34">
        <f>AN700-AW700</f>
        <v>4098.195989197533</v>
      </c>
      <c r="AZ700" s="110">
        <f t="shared" si="418"/>
        <v>1.1383877747770925</v>
      </c>
      <c r="BB700" s="84">
        <v>0</v>
      </c>
      <c r="BC700" s="85">
        <f t="shared" si="419"/>
        <v>0</v>
      </c>
      <c r="BD700" s="85">
        <f t="shared" si="420"/>
        <v>0</v>
      </c>
      <c r="BE700" s="85">
        <f t="shared" si="421"/>
        <v>0</v>
      </c>
      <c r="BF700" s="85">
        <f t="shared" si="422"/>
        <v>0</v>
      </c>
      <c r="BG700" s="85">
        <f t="shared" si="423"/>
        <v>0</v>
      </c>
    </row>
    <row r="701" spans="2:59">
      <c r="B701" s="10" t="s">
        <v>33</v>
      </c>
      <c r="C701" s="10">
        <v>690</v>
      </c>
      <c r="D701" s="10">
        <v>101</v>
      </c>
      <c r="E701" s="19">
        <v>30.3</v>
      </c>
      <c r="F701" s="67">
        <f t="shared" si="392"/>
        <v>8.4166666666666661</v>
      </c>
      <c r="G701" s="20">
        <f t="shared" si="424"/>
        <v>0.34722222222222221</v>
      </c>
      <c r="H701" s="20">
        <f t="shared" si="393"/>
        <v>51</v>
      </c>
      <c r="I701" s="86">
        <f>'Ducati Panigale 1199 data'!$C$8*G701</f>
        <v>96.527777777777771</v>
      </c>
      <c r="J701" s="86">
        <f>'Ducati Panigale 1199 data'!$C$8*'Ducati Panigale 1199 data'!$C$15*'Ducati Panigale 1199 data'!$C$10</f>
        <v>54.543600000000005</v>
      </c>
      <c r="K701" s="86">
        <f>(0.5*'Ducati Panigale 1199 data'!$C$12)*'Ducati Panigale 1199 data'!$C$14*'Ducati Panigale 1199 data'!$C$11*F701^2</f>
        <v>10.023013802083334</v>
      </c>
      <c r="L701" s="86">
        <f t="shared" si="394"/>
        <v>161.09439157986111</v>
      </c>
      <c r="M701" s="86">
        <f t="shared" si="390"/>
        <v>1355.8777957971643</v>
      </c>
      <c r="N701" s="20">
        <f t="shared" si="395"/>
        <v>1.3558777957971642</v>
      </c>
      <c r="O701" s="105">
        <f t="shared" si="396"/>
        <v>0</v>
      </c>
      <c r="P701" s="105">
        <f t="shared" si="397"/>
        <v>0</v>
      </c>
      <c r="Q701" s="105">
        <f t="shared" si="425"/>
        <v>123.62258461597386</v>
      </c>
      <c r="R701" s="27">
        <f t="shared" si="398"/>
        <v>3.4339606837770514E-2</v>
      </c>
      <c r="S701" s="98">
        <f t="shared" si="399"/>
        <v>1.3558777957971642</v>
      </c>
      <c r="T701" s="17">
        <f t="shared" si="426"/>
        <v>414.78095326102988</v>
      </c>
      <c r="U701" s="17">
        <f t="shared" si="400"/>
        <v>0.11521693146139719</v>
      </c>
      <c r="V701" s="17">
        <f t="shared" si="401"/>
        <v>117.44145538517516</v>
      </c>
      <c r="W701" s="17">
        <f t="shared" si="402"/>
        <v>112.74379716976814</v>
      </c>
      <c r="X701" s="17">
        <f t="shared" si="402"/>
        <v>108.23404528297742</v>
      </c>
      <c r="Y701" s="17">
        <f t="shared" si="403"/>
        <v>107.15170483014765</v>
      </c>
      <c r="Z701" s="17">
        <f>Y701/3600</f>
        <v>2.9764362452818792E-2</v>
      </c>
      <c r="AA701" s="17">
        <f>0.96*Y701</f>
        <v>102.86563663694174</v>
      </c>
      <c r="AB701" s="17">
        <f t="shared" si="404"/>
        <v>98.751011171464071</v>
      </c>
      <c r="AC701" s="17">
        <f t="shared" si="405"/>
        <v>93.813460612890864</v>
      </c>
      <c r="AD701" s="17">
        <f t="shared" si="406"/>
        <v>93.813460612890864</v>
      </c>
      <c r="AE701" s="17">
        <f t="shared" si="427"/>
        <v>2.6059294614691905E-2</v>
      </c>
      <c r="AF701" s="17">
        <f>T701-AD701</f>
        <v>320.967492648139</v>
      </c>
      <c r="AG701" s="17">
        <f t="shared" si="407"/>
        <v>8.9157636846705274E-2</v>
      </c>
      <c r="AH701" s="28">
        <f>0.5*'Ducati Panigale 1199 data'!$C$8*'WLTP class 3 v5'!F701^2</f>
        <v>9846.7986111111095</v>
      </c>
      <c r="AI701" s="17">
        <f t="shared" si="408"/>
        <v>9.8467986111111099</v>
      </c>
      <c r="AJ701" s="17" t="str">
        <f>IF(N701&lt;0, AI701, "0")</f>
        <v>0</v>
      </c>
      <c r="AK701" s="98">
        <f>AK700+AJ701</f>
        <v>1305.8974922839507</v>
      </c>
      <c r="AL701" s="105">
        <f t="shared" si="409"/>
        <v>0.36274930341220851</v>
      </c>
      <c r="AM701" s="98">
        <f>IF(N701 &gt; 0, AI701, )</f>
        <v>9.8467986111111099</v>
      </c>
      <c r="AN701" s="98">
        <f t="shared" si="428"/>
        <v>4108.0427878086439</v>
      </c>
      <c r="AO701" s="98">
        <f t="shared" si="410"/>
        <v>1.1411229966135121</v>
      </c>
      <c r="AP701" s="27">
        <f t="shared" si="411"/>
        <v>0</v>
      </c>
      <c r="AQ701" s="27">
        <f t="shared" si="412"/>
        <v>0</v>
      </c>
      <c r="AR701" s="34">
        <f t="shared" si="413"/>
        <v>0</v>
      </c>
      <c r="AS701" s="27">
        <f t="shared" si="414"/>
        <v>0</v>
      </c>
      <c r="AT701" s="34">
        <f t="shared" si="391"/>
        <v>0</v>
      </c>
      <c r="AU701" s="27">
        <f t="shared" si="391"/>
        <v>0</v>
      </c>
      <c r="AV701" s="27">
        <f t="shared" si="415"/>
        <v>0</v>
      </c>
      <c r="AW701" s="27">
        <f t="shared" si="416"/>
        <v>0</v>
      </c>
      <c r="AX701" s="27">
        <f t="shared" si="417"/>
        <v>0</v>
      </c>
      <c r="AY701" s="34">
        <f>AN701-AW701</f>
        <v>4108.0427878086439</v>
      </c>
      <c r="AZ701" s="110">
        <f t="shared" si="418"/>
        <v>1.1411229966135121</v>
      </c>
      <c r="BB701" s="84">
        <v>0</v>
      </c>
      <c r="BC701" s="85">
        <f t="shared" si="419"/>
        <v>0</v>
      </c>
      <c r="BD701" s="85">
        <f t="shared" si="420"/>
        <v>0</v>
      </c>
      <c r="BE701" s="85">
        <f t="shared" si="421"/>
        <v>0</v>
      </c>
      <c r="BF701" s="85">
        <f t="shared" si="422"/>
        <v>0</v>
      </c>
      <c r="BG701" s="85">
        <f t="shared" si="423"/>
        <v>0</v>
      </c>
    </row>
    <row r="702" spans="2:59">
      <c r="B702" s="10" t="s">
        <v>33</v>
      </c>
      <c r="C702" s="10">
        <v>691</v>
      </c>
      <c r="D702" s="10">
        <v>102</v>
      </c>
      <c r="E702" s="19">
        <v>30.9</v>
      </c>
      <c r="F702" s="67">
        <f t="shared" si="392"/>
        <v>8.5833333333333339</v>
      </c>
      <c r="G702" s="20">
        <f t="shared" si="424"/>
        <v>0.1111111111111112</v>
      </c>
      <c r="H702" s="20">
        <f t="shared" si="393"/>
        <v>51.5</v>
      </c>
      <c r="I702" s="86">
        <f>'Ducati Panigale 1199 data'!$C$8*G702</f>
        <v>30.888888888888914</v>
      </c>
      <c r="J702" s="86">
        <f>'Ducati Panigale 1199 data'!$C$8*'Ducati Panigale 1199 data'!$C$15*'Ducati Panigale 1199 data'!$C$10</f>
        <v>54.543600000000005</v>
      </c>
      <c r="K702" s="86">
        <f>(0.5*'Ducati Panigale 1199 data'!$C$12)*'Ducati Panigale 1199 data'!$C$14*'Ducati Panigale 1199 data'!$C$11*F702^2</f>
        <v>10.423895052083335</v>
      </c>
      <c r="L702" s="86">
        <f t="shared" si="394"/>
        <v>95.85638394097225</v>
      </c>
      <c r="M702" s="86">
        <f t="shared" si="390"/>
        <v>822.76729549334516</v>
      </c>
      <c r="N702" s="20">
        <f t="shared" si="395"/>
        <v>0.82276729549334515</v>
      </c>
      <c r="O702" s="105">
        <f t="shared" si="396"/>
        <v>0</v>
      </c>
      <c r="P702" s="105">
        <f t="shared" si="397"/>
        <v>0</v>
      </c>
      <c r="Q702" s="105">
        <f t="shared" si="425"/>
        <v>123.62258461597386</v>
      </c>
      <c r="R702" s="27">
        <f t="shared" si="398"/>
        <v>3.4339606837770514E-2</v>
      </c>
      <c r="S702" s="98">
        <f t="shared" si="399"/>
        <v>0.82276729549334515</v>
      </c>
      <c r="T702" s="17">
        <f t="shared" si="426"/>
        <v>415.60372055652323</v>
      </c>
      <c r="U702" s="17">
        <f t="shared" si="400"/>
        <v>0.11544547793236756</v>
      </c>
      <c r="V702" s="17">
        <f t="shared" si="401"/>
        <v>117.44145538517516</v>
      </c>
      <c r="W702" s="17">
        <f t="shared" si="402"/>
        <v>112.74379716976814</v>
      </c>
      <c r="X702" s="17">
        <f t="shared" si="402"/>
        <v>108.23404528297742</v>
      </c>
      <c r="Y702" s="17">
        <f t="shared" si="403"/>
        <v>107.15170483014765</v>
      </c>
      <c r="Z702" s="17">
        <f>Y702/3600</f>
        <v>2.9764362452818792E-2</v>
      </c>
      <c r="AA702" s="17">
        <f>0.96*Y702</f>
        <v>102.86563663694174</v>
      </c>
      <c r="AB702" s="17">
        <f t="shared" si="404"/>
        <v>98.751011171464071</v>
      </c>
      <c r="AC702" s="17">
        <f t="shared" si="405"/>
        <v>93.813460612890864</v>
      </c>
      <c r="AD702" s="17">
        <f t="shared" si="406"/>
        <v>93.813460612890864</v>
      </c>
      <c r="AE702" s="17">
        <f t="shared" si="427"/>
        <v>2.6059294614691905E-2</v>
      </c>
      <c r="AF702" s="17">
        <f>T702-AD702</f>
        <v>321.79025994363235</v>
      </c>
      <c r="AG702" s="17">
        <f t="shared" si="407"/>
        <v>8.9386183317675658E-2</v>
      </c>
      <c r="AH702" s="28">
        <f>0.5*'Ducati Panigale 1199 data'!$C$8*'WLTP class 3 v5'!F702^2</f>
        <v>10240.631944444445</v>
      </c>
      <c r="AI702" s="17">
        <f t="shared" si="408"/>
        <v>10.240631944444445</v>
      </c>
      <c r="AJ702" s="17" t="str">
        <f>IF(N702&lt;0, AI702, "0")</f>
        <v>0</v>
      </c>
      <c r="AK702" s="98">
        <f>AK701+AJ702</f>
        <v>1305.8974922839507</v>
      </c>
      <c r="AL702" s="105">
        <f t="shared" si="409"/>
        <v>0.36274930341220851</v>
      </c>
      <c r="AM702" s="98">
        <f>IF(N702 &gt; 0, AI702, )</f>
        <v>10.240631944444445</v>
      </c>
      <c r="AN702" s="98">
        <f t="shared" si="428"/>
        <v>4118.2834197530883</v>
      </c>
      <c r="AO702" s="98">
        <f t="shared" si="410"/>
        <v>1.1439676165980801</v>
      </c>
      <c r="AP702" s="27">
        <f t="shared" si="411"/>
        <v>0</v>
      </c>
      <c r="AQ702" s="27">
        <f t="shared" si="412"/>
        <v>0</v>
      </c>
      <c r="AR702" s="34">
        <f t="shared" si="413"/>
        <v>0</v>
      </c>
      <c r="AS702" s="27">
        <f t="shared" si="414"/>
        <v>0</v>
      </c>
      <c r="AT702" s="34">
        <f t="shared" si="391"/>
        <v>0</v>
      </c>
      <c r="AU702" s="27">
        <f t="shared" si="391"/>
        <v>0</v>
      </c>
      <c r="AV702" s="27">
        <f t="shared" si="415"/>
        <v>0</v>
      </c>
      <c r="AW702" s="27">
        <f t="shared" si="416"/>
        <v>0</v>
      </c>
      <c r="AX702" s="27">
        <f t="shared" si="417"/>
        <v>0</v>
      </c>
      <c r="AY702" s="34">
        <f>AN702-AW702</f>
        <v>4118.2834197530883</v>
      </c>
      <c r="AZ702" s="110">
        <f t="shared" si="418"/>
        <v>1.1439676165980801</v>
      </c>
      <c r="BB702" s="84">
        <v>0</v>
      </c>
      <c r="BC702" s="85">
        <f t="shared" si="419"/>
        <v>0</v>
      </c>
      <c r="BD702" s="85">
        <f t="shared" si="420"/>
        <v>0</v>
      </c>
      <c r="BE702" s="85">
        <f t="shared" si="421"/>
        <v>0</v>
      </c>
      <c r="BF702" s="85">
        <f t="shared" si="422"/>
        <v>0</v>
      </c>
      <c r="BG702" s="85">
        <f t="shared" si="423"/>
        <v>0</v>
      </c>
    </row>
    <row r="703" spans="2:59">
      <c r="B703" s="10" t="s">
        <v>33</v>
      </c>
      <c r="C703" s="10">
        <v>692</v>
      </c>
      <c r="D703" s="10">
        <v>103</v>
      </c>
      <c r="E703" s="19">
        <v>31.1</v>
      </c>
      <c r="F703" s="67">
        <f t="shared" si="392"/>
        <v>8.6388888888888893</v>
      </c>
      <c r="G703" s="20">
        <f t="shared" si="424"/>
        <v>0.12500000000000031</v>
      </c>
      <c r="H703" s="20">
        <f t="shared" si="393"/>
        <v>52</v>
      </c>
      <c r="I703" s="86">
        <f>'Ducati Panigale 1199 data'!$C$8*G703</f>
        <v>34.750000000000085</v>
      </c>
      <c r="J703" s="86">
        <f>'Ducati Panigale 1199 data'!$C$8*'Ducati Panigale 1199 data'!$C$15*'Ducati Panigale 1199 data'!$C$10</f>
        <v>54.543600000000005</v>
      </c>
      <c r="K703" s="86">
        <f>(0.5*'Ducati Panigale 1199 data'!$C$12)*'Ducati Panigale 1199 data'!$C$14*'Ducati Panigale 1199 data'!$C$11*F703^2</f>
        <v>10.559268894675929</v>
      </c>
      <c r="L703" s="86">
        <f t="shared" si="394"/>
        <v>99.852868894676007</v>
      </c>
      <c r="M703" s="86">
        <f t="shared" si="390"/>
        <v>862.61783961789558</v>
      </c>
      <c r="N703" s="20">
        <f t="shared" si="395"/>
        <v>0.86261783961789562</v>
      </c>
      <c r="O703" s="105">
        <f t="shared" si="396"/>
        <v>0</v>
      </c>
      <c r="P703" s="105">
        <f t="shared" si="397"/>
        <v>0</v>
      </c>
      <c r="Q703" s="105">
        <f t="shared" si="425"/>
        <v>123.62258461597386</v>
      </c>
      <c r="R703" s="27">
        <f t="shared" si="398"/>
        <v>3.4339606837770514E-2</v>
      </c>
      <c r="S703" s="98">
        <f t="shared" si="399"/>
        <v>0.86261783961789562</v>
      </c>
      <c r="T703" s="17">
        <f t="shared" si="426"/>
        <v>416.46633839614111</v>
      </c>
      <c r="U703" s="17">
        <f t="shared" si="400"/>
        <v>0.11568509399892808</v>
      </c>
      <c r="V703" s="17">
        <f t="shared" si="401"/>
        <v>117.44145538517516</v>
      </c>
      <c r="W703" s="17">
        <f t="shared" si="402"/>
        <v>112.74379716976814</v>
      </c>
      <c r="X703" s="17">
        <f t="shared" si="402"/>
        <v>108.23404528297742</v>
      </c>
      <c r="Y703" s="17">
        <f t="shared" si="403"/>
        <v>107.15170483014765</v>
      </c>
      <c r="Z703" s="17">
        <f>Y703/3600</f>
        <v>2.9764362452818792E-2</v>
      </c>
      <c r="AA703" s="17">
        <f>0.96*Y703</f>
        <v>102.86563663694174</v>
      </c>
      <c r="AB703" s="17">
        <f t="shared" si="404"/>
        <v>98.751011171464071</v>
      </c>
      <c r="AC703" s="17">
        <f t="shared" si="405"/>
        <v>93.813460612890864</v>
      </c>
      <c r="AD703" s="17">
        <f t="shared" si="406"/>
        <v>93.813460612890864</v>
      </c>
      <c r="AE703" s="17">
        <f t="shared" si="427"/>
        <v>2.6059294614691905E-2</v>
      </c>
      <c r="AF703" s="17">
        <f>T703-AD703</f>
        <v>322.65287778325023</v>
      </c>
      <c r="AG703" s="17">
        <f t="shared" si="407"/>
        <v>8.9625799384236177E-2</v>
      </c>
      <c r="AH703" s="28">
        <f>0.5*'Ducati Panigale 1199 data'!$C$8*'WLTP class 3 v5'!F703^2</f>
        <v>10373.62577160494</v>
      </c>
      <c r="AI703" s="17">
        <f t="shared" si="408"/>
        <v>10.37362577160494</v>
      </c>
      <c r="AJ703" s="17" t="str">
        <f>IF(N703&lt;0, AI703, "0")</f>
        <v>0</v>
      </c>
      <c r="AK703" s="98">
        <f>AK702+AJ703</f>
        <v>1305.8974922839507</v>
      </c>
      <c r="AL703" s="105">
        <f t="shared" si="409"/>
        <v>0.36274930341220851</v>
      </c>
      <c r="AM703" s="98">
        <f>IF(N703 &gt; 0, AI703, )</f>
        <v>10.37362577160494</v>
      </c>
      <c r="AN703" s="98">
        <f t="shared" si="428"/>
        <v>4128.6570455246929</v>
      </c>
      <c r="AO703" s="98">
        <f t="shared" si="410"/>
        <v>1.1468491793124147</v>
      </c>
      <c r="AP703" s="27">
        <f t="shared" si="411"/>
        <v>0</v>
      </c>
      <c r="AQ703" s="27">
        <f t="shared" si="412"/>
        <v>0</v>
      </c>
      <c r="AR703" s="34">
        <f t="shared" si="413"/>
        <v>0</v>
      </c>
      <c r="AS703" s="27">
        <f t="shared" si="414"/>
        <v>0</v>
      </c>
      <c r="AT703" s="34">
        <f t="shared" si="391"/>
        <v>0</v>
      </c>
      <c r="AU703" s="27">
        <f t="shared" si="391"/>
        <v>0</v>
      </c>
      <c r="AV703" s="27">
        <f t="shared" si="415"/>
        <v>0</v>
      </c>
      <c r="AW703" s="27">
        <f t="shared" si="416"/>
        <v>0</v>
      </c>
      <c r="AX703" s="27">
        <f t="shared" si="417"/>
        <v>0</v>
      </c>
      <c r="AY703" s="34">
        <f>AN703-AW703</f>
        <v>4128.6570455246929</v>
      </c>
      <c r="AZ703" s="110">
        <f t="shared" si="418"/>
        <v>1.1468491793124147</v>
      </c>
      <c r="BB703" s="84">
        <v>0</v>
      </c>
      <c r="BC703" s="85">
        <f t="shared" si="419"/>
        <v>0</v>
      </c>
      <c r="BD703" s="85">
        <f t="shared" si="420"/>
        <v>0</v>
      </c>
      <c r="BE703" s="85">
        <f t="shared" si="421"/>
        <v>0</v>
      </c>
      <c r="BF703" s="85">
        <f t="shared" si="422"/>
        <v>0</v>
      </c>
      <c r="BG703" s="85">
        <f t="shared" si="423"/>
        <v>0</v>
      </c>
    </row>
    <row r="704" spans="2:59">
      <c r="B704" s="10" t="s">
        <v>33</v>
      </c>
      <c r="C704" s="10">
        <v>693</v>
      </c>
      <c r="D704" s="10">
        <v>104</v>
      </c>
      <c r="E704" s="19">
        <v>31.8</v>
      </c>
      <c r="F704" s="67">
        <f t="shared" si="392"/>
        <v>8.8333333333333339</v>
      </c>
      <c r="G704" s="20">
        <f t="shared" si="424"/>
        <v>0.2222222222222224</v>
      </c>
      <c r="H704" s="20">
        <f t="shared" si="393"/>
        <v>52.5</v>
      </c>
      <c r="I704" s="86">
        <f>'Ducati Panigale 1199 data'!$C$8*G704</f>
        <v>61.777777777777828</v>
      </c>
      <c r="J704" s="86">
        <f>'Ducati Panigale 1199 data'!$C$8*'Ducati Panigale 1199 data'!$C$15*'Ducati Panigale 1199 data'!$C$10</f>
        <v>54.543600000000005</v>
      </c>
      <c r="K704" s="86">
        <f>(0.5*'Ducati Panigale 1199 data'!$C$12)*'Ducati Panigale 1199 data'!$C$14*'Ducati Panigale 1199 data'!$C$11*F704^2</f>
        <v>11.039955208333335</v>
      </c>
      <c r="L704" s="86">
        <f t="shared" si="394"/>
        <v>127.36133298611117</v>
      </c>
      <c r="M704" s="86">
        <f t="shared" si="390"/>
        <v>1125.0251080439821</v>
      </c>
      <c r="N704" s="20">
        <f t="shared" si="395"/>
        <v>1.1250251080439821</v>
      </c>
      <c r="O704" s="105">
        <f t="shared" si="396"/>
        <v>0</v>
      </c>
      <c r="P704" s="105">
        <f t="shared" si="397"/>
        <v>0</v>
      </c>
      <c r="Q704" s="105">
        <f t="shared" si="425"/>
        <v>123.62258461597386</v>
      </c>
      <c r="R704" s="27">
        <f t="shared" si="398"/>
        <v>3.4339606837770514E-2</v>
      </c>
      <c r="S704" s="98">
        <f t="shared" si="399"/>
        <v>1.1250251080439821</v>
      </c>
      <c r="T704" s="17">
        <f t="shared" si="426"/>
        <v>417.5913635041851</v>
      </c>
      <c r="U704" s="17">
        <f t="shared" si="400"/>
        <v>0.11599760097338475</v>
      </c>
      <c r="V704" s="17">
        <f t="shared" si="401"/>
        <v>117.44145538517516</v>
      </c>
      <c r="W704" s="17">
        <f t="shared" si="402"/>
        <v>112.74379716976814</v>
      </c>
      <c r="X704" s="17">
        <f t="shared" si="402"/>
        <v>108.23404528297742</v>
      </c>
      <c r="Y704" s="17">
        <f t="shared" si="403"/>
        <v>107.15170483014765</v>
      </c>
      <c r="Z704" s="17">
        <f>Y704/3600</f>
        <v>2.9764362452818792E-2</v>
      </c>
      <c r="AA704" s="17">
        <f>0.96*Y704</f>
        <v>102.86563663694174</v>
      </c>
      <c r="AB704" s="17">
        <f t="shared" si="404"/>
        <v>98.751011171464071</v>
      </c>
      <c r="AC704" s="17">
        <f t="shared" si="405"/>
        <v>93.813460612890864</v>
      </c>
      <c r="AD704" s="17">
        <f t="shared" si="406"/>
        <v>93.813460612890864</v>
      </c>
      <c r="AE704" s="17">
        <f t="shared" si="427"/>
        <v>2.6059294614691905E-2</v>
      </c>
      <c r="AF704" s="17">
        <f>T704-AD704</f>
        <v>323.77790289129422</v>
      </c>
      <c r="AG704" s="17">
        <f t="shared" si="407"/>
        <v>8.9938306358692835E-2</v>
      </c>
      <c r="AH704" s="28">
        <f>0.5*'Ducati Panigale 1199 data'!$C$8*'WLTP class 3 v5'!F704^2</f>
        <v>10845.861111111111</v>
      </c>
      <c r="AI704" s="17">
        <f t="shared" si="408"/>
        <v>10.845861111111111</v>
      </c>
      <c r="AJ704" s="17" t="str">
        <f>IF(N704&lt;0, AI704, "0")</f>
        <v>0</v>
      </c>
      <c r="AK704" s="98">
        <f>AK703+AJ704</f>
        <v>1305.8974922839507</v>
      </c>
      <c r="AL704" s="105">
        <f t="shared" si="409"/>
        <v>0.36274930341220851</v>
      </c>
      <c r="AM704" s="98">
        <f>IF(N704 &gt; 0, AI704, )</f>
        <v>10.845861111111111</v>
      </c>
      <c r="AN704" s="98">
        <f t="shared" si="428"/>
        <v>4139.5029066358038</v>
      </c>
      <c r="AO704" s="98">
        <f t="shared" si="410"/>
        <v>1.1498619185099455</v>
      </c>
      <c r="AP704" s="27">
        <f t="shared" si="411"/>
        <v>0</v>
      </c>
      <c r="AQ704" s="27">
        <f t="shared" si="412"/>
        <v>0</v>
      </c>
      <c r="AR704" s="34">
        <f t="shared" si="413"/>
        <v>0</v>
      </c>
      <c r="AS704" s="27">
        <f t="shared" si="414"/>
        <v>0</v>
      </c>
      <c r="AT704" s="34">
        <f t="shared" si="391"/>
        <v>0</v>
      </c>
      <c r="AU704" s="27">
        <f t="shared" si="391"/>
        <v>0</v>
      </c>
      <c r="AV704" s="27">
        <f t="shared" si="415"/>
        <v>0</v>
      </c>
      <c r="AW704" s="27">
        <f t="shared" si="416"/>
        <v>0</v>
      </c>
      <c r="AX704" s="27">
        <f t="shared" si="417"/>
        <v>0</v>
      </c>
      <c r="AY704" s="34">
        <f>AN704-AW704</f>
        <v>4139.5029066358038</v>
      </c>
      <c r="AZ704" s="110">
        <f t="shared" si="418"/>
        <v>1.1498619185099455</v>
      </c>
      <c r="BB704" s="84">
        <v>0</v>
      </c>
      <c r="BC704" s="85">
        <f t="shared" si="419"/>
        <v>0</v>
      </c>
      <c r="BD704" s="85">
        <f t="shared" si="420"/>
        <v>0</v>
      </c>
      <c r="BE704" s="85">
        <f t="shared" si="421"/>
        <v>0</v>
      </c>
      <c r="BF704" s="85">
        <f t="shared" si="422"/>
        <v>0</v>
      </c>
      <c r="BG704" s="85">
        <f t="shared" si="423"/>
        <v>0</v>
      </c>
    </row>
    <row r="705" spans="2:59">
      <c r="B705" s="10" t="s">
        <v>33</v>
      </c>
      <c r="C705" s="10">
        <v>694</v>
      </c>
      <c r="D705" s="10">
        <v>105</v>
      </c>
      <c r="E705" s="19">
        <v>32.700000000000003</v>
      </c>
      <c r="F705" s="67">
        <f t="shared" si="392"/>
        <v>9.0833333333333339</v>
      </c>
      <c r="G705" s="20">
        <f t="shared" si="424"/>
        <v>0.19444444444444473</v>
      </c>
      <c r="H705" s="20">
        <f t="shared" si="393"/>
        <v>53</v>
      </c>
      <c r="I705" s="86">
        <f>'Ducati Panigale 1199 data'!$C$8*G705</f>
        <v>54.055555555555635</v>
      </c>
      <c r="J705" s="86">
        <f>'Ducati Panigale 1199 data'!$C$8*'Ducati Panigale 1199 data'!$C$15*'Ducati Panigale 1199 data'!$C$10</f>
        <v>54.543600000000005</v>
      </c>
      <c r="K705" s="86">
        <f>(0.5*'Ducati Panigale 1199 data'!$C$12)*'Ducati Panigale 1199 data'!$C$14*'Ducati Panigale 1199 data'!$C$11*F705^2</f>
        <v>11.673701302083336</v>
      </c>
      <c r="L705" s="86">
        <f t="shared" si="394"/>
        <v>120.27285685763897</v>
      </c>
      <c r="M705" s="86">
        <f t="shared" si="390"/>
        <v>1092.4784497902208</v>
      </c>
      <c r="N705" s="20">
        <f t="shared" si="395"/>
        <v>1.0924784497902207</v>
      </c>
      <c r="O705" s="105">
        <f t="shared" si="396"/>
        <v>0</v>
      </c>
      <c r="P705" s="105">
        <f t="shared" si="397"/>
        <v>0</v>
      </c>
      <c r="Q705" s="105">
        <f t="shared" si="425"/>
        <v>123.62258461597386</v>
      </c>
      <c r="R705" s="27">
        <f t="shared" si="398"/>
        <v>3.4339606837770514E-2</v>
      </c>
      <c r="S705" s="98">
        <f t="shared" si="399"/>
        <v>1.0924784497902207</v>
      </c>
      <c r="T705" s="17">
        <f t="shared" si="426"/>
        <v>418.68384195397533</v>
      </c>
      <c r="U705" s="17">
        <f t="shared" si="400"/>
        <v>0.11630106720943759</v>
      </c>
      <c r="V705" s="17">
        <f t="shared" si="401"/>
        <v>117.44145538517516</v>
      </c>
      <c r="W705" s="17">
        <f t="shared" si="402"/>
        <v>112.74379716976814</v>
      </c>
      <c r="X705" s="17">
        <f t="shared" si="402"/>
        <v>108.23404528297742</v>
      </c>
      <c r="Y705" s="17">
        <f t="shared" si="403"/>
        <v>107.15170483014765</v>
      </c>
      <c r="Z705" s="17">
        <f>Y705/3600</f>
        <v>2.9764362452818792E-2</v>
      </c>
      <c r="AA705" s="17">
        <f>0.96*Y705</f>
        <v>102.86563663694174</v>
      </c>
      <c r="AB705" s="17">
        <f t="shared" si="404"/>
        <v>98.751011171464071</v>
      </c>
      <c r="AC705" s="17">
        <f t="shared" si="405"/>
        <v>93.813460612890864</v>
      </c>
      <c r="AD705" s="17">
        <f t="shared" si="406"/>
        <v>93.813460612890864</v>
      </c>
      <c r="AE705" s="17">
        <f t="shared" si="427"/>
        <v>2.6059294614691905E-2</v>
      </c>
      <c r="AF705" s="17">
        <f>T705-AD705</f>
        <v>324.87038134108445</v>
      </c>
      <c r="AG705" s="17">
        <f t="shared" si="407"/>
        <v>9.0241772594745681E-2</v>
      </c>
      <c r="AH705" s="28">
        <f>0.5*'Ducati Panigale 1199 data'!$C$8*'WLTP class 3 v5'!F705^2</f>
        <v>11468.465277777779</v>
      </c>
      <c r="AI705" s="17">
        <f t="shared" si="408"/>
        <v>11.46846527777778</v>
      </c>
      <c r="AJ705" s="17" t="str">
        <f>IF(N705&lt;0, AI705, "0")</f>
        <v>0</v>
      </c>
      <c r="AK705" s="98">
        <f>AK704+AJ705</f>
        <v>1305.8974922839507</v>
      </c>
      <c r="AL705" s="105">
        <f t="shared" si="409"/>
        <v>0.36274930341220851</v>
      </c>
      <c r="AM705" s="98">
        <f>IF(N705 &gt; 0, AI705, )</f>
        <v>11.46846527777778</v>
      </c>
      <c r="AN705" s="98">
        <f t="shared" si="428"/>
        <v>4150.9713719135816</v>
      </c>
      <c r="AO705" s="98">
        <f t="shared" si="410"/>
        <v>1.1530476033093282</v>
      </c>
      <c r="AP705" s="27">
        <f t="shared" si="411"/>
        <v>0</v>
      </c>
      <c r="AQ705" s="27">
        <f t="shared" si="412"/>
        <v>0</v>
      </c>
      <c r="AR705" s="34">
        <f t="shared" si="413"/>
        <v>0</v>
      </c>
      <c r="AS705" s="27">
        <f t="shared" si="414"/>
        <v>0</v>
      </c>
      <c r="AT705" s="34">
        <f t="shared" si="391"/>
        <v>0</v>
      </c>
      <c r="AU705" s="27">
        <f t="shared" si="391"/>
        <v>0</v>
      </c>
      <c r="AV705" s="27">
        <f t="shared" si="415"/>
        <v>0</v>
      </c>
      <c r="AW705" s="27">
        <f t="shared" si="416"/>
        <v>0</v>
      </c>
      <c r="AX705" s="27">
        <f t="shared" si="417"/>
        <v>0</v>
      </c>
      <c r="AY705" s="34">
        <f>AN705-AW705</f>
        <v>4150.9713719135816</v>
      </c>
      <c r="AZ705" s="110">
        <f t="shared" si="418"/>
        <v>1.1530476033093282</v>
      </c>
      <c r="BB705" s="84">
        <v>0</v>
      </c>
      <c r="BC705" s="85">
        <f t="shared" si="419"/>
        <v>0</v>
      </c>
      <c r="BD705" s="85">
        <f t="shared" si="420"/>
        <v>0</v>
      </c>
      <c r="BE705" s="85">
        <f t="shared" si="421"/>
        <v>0</v>
      </c>
      <c r="BF705" s="85">
        <f t="shared" si="422"/>
        <v>0</v>
      </c>
      <c r="BG705" s="85">
        <f t="shared" si="423"/>
        <v>0</v>
      </c>
    </row>
    <row r="706" spans="2:59" ht="17" customHeight="1">
      <c r="B706" s="10" t="s">
        <v>33</v>
      </c>
      <c r="C706" s="10">
        <v>695</v>
      </c>
      <c r="D706" s="10">
        <v>106</v>
      </c>
      <c r="E706" s="19">
        <v>33.200000000000003</v>
      </c>
      <c r="F706" s="67">
        <f t="shared" si="392"/>
        <v>9.2222222222222214</v>
      </c>
      <c r="G706" s="20">
        <f t="shared" si="424"/>
        <v>-4.1666666666667261E-2</v>
      </c>
      <c r="H706" s="20">
        <f t="shared" si="393"/>
        <v>53.5</v>
      </c>
      <c r="I706" s="86">
        <f>'Ducati Panigale 1199 data'!$C$8*G706</f>
        <v>-11.583333333333499</v>
      </c>
      <c r="J706" s="86">
        <f>'Ducati Panigale 1199 data'!$C$8*'Ducati Panigale 1199 data'!$C$15*'Ducati Panigale 1199 data'!$C$10</f>
        <v>54.543600000000005</v>
      </c>
      <c r="K706" s="86">
        <f>(0.5*'Ducati Panigale 1199 data'!$C$12)*'Ducati Panigale 1199 data'!$C$14*'Ducati Panigale 1199 data'!$C$11*F706^2</f>
        <v>12.033424537037035</v>
      </c>
      <c r="L706" s="86">
        <f t="shared" si="394"/>
        <v>54.993691203703541</v>
      </c>
      <c r="M706" s="86">
        <f t="shared" si="390"/>
        <v>507.16404110082152</v>
      </c>
      <c r="N706" s="20">
        <f t="shared" si="395"/>
        <v>0.50716404110082147</v>
      </c>
      <c r="O706" s="105">
        <f t="shared" si="396"/>
        <v>0</v>
      </c>
      <c r="P706" s="105">
        <f t="shared" si="397"/>
        <v>0</v>
      </c>
      <c r="Q706" s="105">
        <f t="shared" si="425"/>
        <v>123.62258461597386</v>
      </c>
      <c r="R706" s="27">
        <f t="shared" si="398"/>
        <v>3.4339606837770514E-2</v>
      </c>
      <c r="S706" s="98">
        <f t="shared" si="399"/>
        <v>0.50716404110082147</v>
      </c>
      <c r="T706" s="17">
        <f t="shared" si="426"/>
        <v>419.19100599507613</v>
      </c>
      <c r="U706" s="17">
        <f t="shared" si="400"/>
        <v>0.11644194610974337</v>
      </c>
      <c r="V706" s="17">
        <f t="shared" si="401"/>
        <v>117.44145538517516</v>
      </c>
      <c r="W706" s="17">
        <f t="shared" si="402"/>
        <v>112.74379716976814</v>
      </c>
      <c r="X706" s="17">
        <f t="shared" si="402"/>
        <v>108.23404528297742</v>
      </c>
      <c r="Y706" s="17">
        <f t="shared" si="403"/>
        <v>107.15170483014765</v>
      </c>
      <c r="Z706" s="17">
        <f>Y706/3600</f>
        <v>2.9764362452818792E-2</v>
      </c>
      <c r="AA706" s="17">
        <f>0.96*Y706</f>
        <v>102.86563663694174</v>
      </c>
      <c r="AB706" s="17">
        <f t="shared" si="404"/>
        <v>98.751011171464071</v>
      </c>
      <c r="AC706" s="17">
        <f t="shared" si="405"/>
        <v>93.813460612890864</v>
      </c>
      <c r="AD706" s="17">
        <f t="shared" si="406"/>
        <v>93.813460612890864</v>
      </c>
      <c r="AE706" s="17">
        <f t="shared" si="427"/>
        <v>2.6059294614691905E-2</v>
      </c>
      <c r="AF706" s="17">
        <f>T706-AD706</f>
        <v>325.37754538218525</v>
      </c>
      <c r="AG706" s="17">
        <f t="shared" si="407"/>
        <v>9.0382651495051453E-2</v>
      </c>
      <c r="AH706" s="28">
        <f>0.5*'Ducati Panigale 1199 data'!$C$8*'WLTP class 3 v5'!F706^2</f>
        <v>11821.864197530862</v>
      </c>
      <c r="AI706" s="17">
        <f t="shared" si="408"/>
        <v>11.821864197530862</v>
      </c>
      <c r="AJ706" s="17" t="str">
        <f>IF(N706&lt;0, AI706, "0")</f>
        <v>0</v>
      </c>
      <c r="AK706" s="98">
        <f>AK705+AJ706</f>
        <v>1305.8974922839507</v>
      </c>
      <c r="AL706" s="105">
        <f t="shared" si="409"/>
        <v>0.36274930341220851</v>
      </c>
      <c r="AM706" s="98">
        <f>IF(N706 &gt; 0, AI706, )</f>
        <v>11.821864197530862</v>
      </c>
      <c r="AN706" s="98">
        <f t="shared" si="428"/>
        <v>4162.7932361111125</v>
      </c>
      <c r="AO706" s="98">
        <f t="shared" si="410"/>
        <v>1.1563314544753089</v>
      </c>
      <c r="AP706" s="27">
        <f t="shared" si="411"/>
        <v>0</v>
      </c>
      <c r="AQ706" s="27">
        <f t="shared" si="412"/>
        <v>0</v>
      </c>
      <c r="AR706" s="34">
        <f t="shared" si="413"/>
        <v>0</v>
      </c>
      <c r="AS706" s="27">
        <f t="shared" si="414"/>
        <v>0</v>
      </c>
      <c r="AT706" s="34">
        <f t="shared" si="391"/>
        <v>0</v>
      </c>
      <c r="AU706" s="27">
        <f t="shared" si="391"/>
        <v>0</v>
      </c>
      <c r="AV706" s="27">
        <f t="shared" si="415"/>
        <v>0</v>
      </c>
      <c r="AW706" s="27">
        <f t="shared" si="416"/>
        <v>0</v>
      </c>
      <c r="AX706" s="27">
        <f t="shared" si="417"/>
        <v>0</v>
      </c>
      <c r="AY706" s="34">
        <f>AN706-AW706</f>
        <v>4162.7932361111125</v>
      </c>
      <c r="AZ706" s="110">
        <f t="shared" si="418"/>
        <v>1.1563314544753089</v>
      </c>
      <c r="BB706" s="84">
        <v>0</v>
      </c>
      <c r="BC706" s="85">
        <f t="shared" si="419"/>
        <v>0</v>
      </c>
      <c r="BD706" s="85">
        <f t="shared" si="420"/>
        <v>0</v>
      </c>
      <c r="BE706" s="85">
        <f t="shared" si="421"/>
        <v>0</v>
      </c>
      <c r="BF706" s="85">
        <f t="shared" si="422"/>
        <v>0</v>
      </c>
      <c r="BG706" s="85">
        <f t="shared" si="423"/>
        <v>0</v>
      </c>
    </row>
    <row r="707" spans="2:59" ht="15" customHeight="1">
      <c r="B707" s="10" t="s">
        <v>33</v>
      </c>
      <c r="C707" s="10">
        <v>696</v>
      </c>
      <c r="D707" s="10">
        <v>107</v>
      </c>
      <c r="E707" s="19">
        <v>32.4</v>
      </c>
      <c r="F707" s="67">
        <f t="shared" si="392"/>
        <v>9</v>
      </c>
      <c r="G707" s="20">
        <f t="shared" si="424"/>
        <v>-0.6805555555555558</v>
      </c>
      <c r="H707" s="20">
        <f t="shared" si="393"/>
        <v>54</v>
      </c>
      <c r="I707" s="86">
        <f>'Ducati Panigale 1199 data'!$C$8*G707</f>
        <v>-189.19444444444451</v>
      </c>
      <c r="J707" s="86">
        <f>'Ducati Panigale 1199 data'!$C$8*'Ducati Panigale 1199 data'!$C$15*'Ducati Panigale 1199 data'!$C$10</f>
        <v>54.543600000000005</v>
      </c>
      <c r="K707" s="86">
        <f>(0.5*'Ducati Panigale 1199 data'!$C$12)*'Ducati Panigale 1199 data'!$C$14*'Ducati Panigale 1199 data'!$C$11*F707^2</f>
        <v>11.460487500000001</v>
      </c>
      <c r="L707" s="86">
        <f t="shared" si="394"/>
        <v>-123.19035694444452</v>
      </c>
      <c r="M707" s="86">
        <f t="shared" si="390"/>
        <v>-1108.7132125000007</v>
      </c>
      <c r="N707" s="20">
        <f t="shared" si="395"/>
        <v>-1.1087132125000008</v>
      </c>
      <c r="O707" s="105">
        <f t="shared" si="396"/>
        <v>-1.1087132125000008</v>
      </c>
      <c r="P707" s="105">
        <f t="shared" si="397"/>
        <v>1.1087132125000008</v>
      </c>
      <c r="Q707" s="105">
        <f t="shared" si="425"/>
        <v>124.73129782847387</v>
      </c>
      <c r="R707" s="27">
        <f t="shared" si="398"/>
        <v>3.4647582730131632E-2</v>
      </c>
      <c r="S707" s="98">
        <f t="shared" si="399"/>
        <v>0</v>
      </c>
      <c r="T707" s="17">
        <f t="shared" si="426"/>
        <v>419.19100599507613</v>
      </c>
      <c r="U707" s="17">
        <f t="shared" si="400"/>
        <v>0.11644194610974337</v>
      </c>
      <c r="V707" s="17">
        <f t="shared" si="401"/>
        <v>118.49473293705017</v>
      </c>
      <c r="W707" s="17">
        <f t="shared" si="402"/>
        <v>113.75494361956817</v>
      </c>
      <c r="X707" s="17">
        <f t="shared" si="402"/>
        <v>109.20474587478543</v>
      </c>
      <c r="Y707" s="17">
        <f t="shared" si="403"/>
        <v>108.11269841603757</v>
      </c>
      <c r="Z707" s="17">
        <f>Y707/3600</f>
        <v>3.0031305115565992E-2</v>
      </c>
      <c r="AA707" s="17">
        <f>0.96*Y707</f>
        <v>103.78819047939606</v>
      </c>
      <c r="AB707" s="17">
        <f t="shared" si="404"/>
        <v>99.636662860220213</v>
      </c>
      <c r="AC707" s="17">
        <f t="shared" si="405"/>
        <v>94.654829717209196</v>
      </c>
      <c r="AD707" s="17">
        <f t="shared" si="406"/>
        <v>94.654829717209196</v>
      </c>
      <c r="AE707" s="17">
        <f t="shared" si="427"/>
        <v>2.6293008254780332E-2</v>
      </c>
      <c r="AF707" s="17">
        <f>T707-AD707</f>
        <v>324.53617627786696</v>
      </c>
      <c r="AG707" s="17">
        <f t="shared" si="407"/>
        <v>9.0148937854963043E-2</v>
      </c>
      <c r="AH707" s="28">
        <f>0.5*'Ducati Panigale 1199 data'!$C$8*'WLTP class 3 v5'!F707^2</f>
        <v>11259</v>
      </c>
      <c r="AI707" s="17">
        <f t="shared" si="408"/>
        <v>11.259</v>
      </c>
      <c r="AJ707" s="17">
        <f>IF(N707&lt;0, AI707, "0")</f>
        <v>11.259</v>
      </c>
      <c r="AK707" s="98">
        <f>AK706+AJ707</f>
        <v>1317.1564922839507</v>
      </c>
      <c r="AL707" s="105">
        <f t="shared" si="409"/>
        <v>0.36587680341220852</v>
      </c>
      <c r="AM707" s="98">
        <f>IF(N707 &gt; 0, AI707, )</f>
        <v>0</v>
      </c>
      <c r="AN707" s="98">
        <f t="shared" si="428"/>
        <v>4162.7932361111125</v>
      </c>
      <c r="AO707" s="98">
        <f t="shared" si="410"/>
        <v>1.1563314544753089</v>
      </c>
      <c r="AP707" s="27">
        <f t="shared" si="411"/>
        <v>10.69605</v>
      </c>
      <c r="AQ707" s="27">
        <f t="shared" si="412"/>
        <v>10.268208</v>
      </c>
      <c r="AR707" s="34">
        <f t="shared" si="413"/>
        <v>9.8574796799999991</v>
      </c>
      <c r="AS707" s="27">
        <f t="shared" si="414"/>
        <v>9.7589048831999996</v>
      </c>
      <c r="AT707" s="34">
        <f t="shared" si="391"/>
        <v>9.3685486878719999</v>
      </c>
      <c r="AU707" s="27">
        <f t="shared" si="391"/>
        <v>8.9938067403571189</v>
      </c>
      <c r="AV707" s="27">
        <f t="shared" si="415"/>
        <v>8.5441164033392631</v>
      </c>
      <c r="AW707" s="27">
        <f t="shared" si="416"/>
        <v>8.5441164033392631</v>
      </c>
      <c r="AX707" s="27">
        <f t="shared" si="417"/>
        <v>2.3733656675942395E-3</v>
      </c>
      <c r="AY707" s="34">
        <f>AN707-AW707</f>
        <v>4154.2491197077734</v>
      </c>
      <c r="AZ707" s="110">
        <f t="shared" si="418"/>
        <v>1.1539580888077148</v>
      </c>
      <c r="BB707" s="84">
        <v>1.1087132125000001</v>
      </c>
      <c r="BC707" s="85">
        <f t="shared" si="419"/>
        <v>0.99784189125000011</v>
      </c>
      <c r="BD707" s="85">
        <f t="shared" si="420"/>
        <v>0.94794979668750001</v>
      </c>
      <c r="BE707" s="85">
        <f t="shared" si="421"/>
        <v>0.91003180482000001</v>
      </c>
      <c r="BF707" s="85">
        <f t="shared" si="422"/>
        <v>0.85542989653079993</v>
      </c>
      <c r="BG707" s="85">
        <f t="shared" si="423"/>
        <v>0.85542989653079993</v>
      </c>
    </row>
    <row r="708" spans="2:59" ht="15" customHeight="1">
      <c r="B708" s="10" t="s">
        <v>33</v>
      </c>
      <c r="C708" s="10">
        <v>697</v>
      </c>
      <c r="D708" s="10">
        <v>108</v>
      </c>
      <c r="E708" s="19">
        <v>28.3</v>
      </c>
      <c r="F708" s="67">
        <f t="shared" si="392"/>
        <v>7.8611111111111107</v>
      </c>
      <c r="G708" s="20">
        <f t="shared" si="424"/>
        <v>-0.9166666666666663</v>
      </c>
      <c r="H708" s="20">
        <f t="shared" si="393"/>
        <v>54.5</v>
      </c>
      <c r="I708" s="86">
        <f>'Ducati Panigale 1199 data'!$C$8*G708</f>
        <v>-254.83333333333323</v>
      </c>
      <c r="J708" s="86">
        <f>'Ducati Panigale 1199 data'!$C$8*'Ducati Panigale 1199 data'!$C$15*'Ducati Panigale 1199 data'!$C$10</f>
        <v>54.543600000000005</v>
      </c>
      <c r="K708" s="86">
        <f>(0.5*'Ducati Panigale 1199 data'!$C$12)*'Ducati Panigale 1199 data'!$C$14*'Ducati Panigale 1199 data'!$C$11*F708^2</f>
        <v>8.7435126446759259</v>
      </c>
      <c r="L708" s="86">
        <f t="shared" si="394"/>
        <v>-191.54622068865731</v>
      </c>
      <c r="M708" s="86">
        <f t="shared" si="390"/>
        <v>-1505.7661237469449</v>
      </c>
      <c r="N708" s="20">
        <f t="shared" si="395"/>
        <v>-1.5057661237469449</v>
      </c>
      <c r="O708" s="105">
        <f t="shared" si="396"/>
        <v>-1.5057661237469449</v>
      </c>
      <c r="P708" s="105">
        <f t="shared" si="397"/>
        <v>1.5057661237469449</v>
      </c>
      <c r="Q708" s="105">
        <f t="shared" si="425"/>
        <v>126.23706395222082</v>
      </c>
      <c r="R708" s="27">
        <f t="shared" si="398"/>
        <v>3.5065851097839114E-2</v>
      </c>
      <c r="S708" s="98">
        <f t="shared" si="399"/>
        <v>0</v>
      </c>
      <c r="T708" s="17">
        <f t="shared" si="426"/>
        <v>419.19100599507613</v>
      </c>
      <c r="U708" s="17">
        <f t="shared" si="400"/>
        <v>0.11644194610974337</v>
      </c>
      <c r="V708" s="17">
        <f t="shared" si="401"/>
        <v>119.92521075460978</v>
      </c>
      <c r="W708" s="17">
        <f t="shared" si="402"/>
        <v>115.12820232442539</v>
      </c>
      <c r="X708" s="17">
        <f t="shared" si="402"/>
        <v>110.52307423144836</v>
      </c>
      <c r="Y708" s="17">
        <f t="shared" si="403"/>
        <v>109.41784348913387</v>
      </c>
      <c r="Z708" s="17">
        <f>Y708/3600</f>
        <v>3.0393845413648299E-2</v>
      </c>
      <c r="AA708" s="17">
        <f>0.96*Y708</f>
        <v>105.04112974956851</v>
      </c>
      <c r="AB708" s="17">
        <f t="shared" si="404"/>
        <v>100.83948455958577</v>
      </c>
      <c r="AC708" s="17">
        <f t="shared" si="405"/>
        <v>95.797510331606475</v>
      </c>
      <c r="AD708" s="17">
        <f t="shared" si="406"/>
        <v>95.797510331606475</v>
      </c>
      <c r="AE708" s="17">
        <f t="shared" si="427"/>
        <v>2.6610419536557354E-2</v>
      </c>
      <c r="AF708" s="17">
        <f>T708-AD708</f>
        <v>323.39349566346965</v>
      </c>
      <c r="AG708" s="17">
        <f t="shared" si="407"/>
        <v>8.9831526573186007E-2</v>
      </c>
      <c r="AH708" s="28">
        <f>0.5*'Ducati Panigale 1199 data'!$C$8*'WLTP class 3 v5'!F708^2</f>
        <v>8589.7924382716046</v>
      </c>
      <c r="AI708" s="17">
        <f t="shared" si="408"/>
        <v>8.5897924382716049</v>
      </c>
      <c r="AJ708" s="17">
        <f>IF(N708&lt;0, AI708, "0")</f>
        <v>8.5897924382716049</v>
      </c>
      <c r="AK708" s="98">
        <f>AK707+AJ708</f>
        <v>1325.7462847222223</v>
      </c>
      <c r="AL708" s="105">
        <f t="shared" si="409"/>
        <v>0.36826285686728399</v>
      </c>
      <c r="AM708" s="98">
        <f>IF(N708 &gt; 0, AI708, )</f>
        <v>0</v>
      </c>
      <c r="AN708" s="98">
        <f t="shared" si="428"/>
        <v>4162.7932361111125</v>
      </c>
      <c r="AO708" s="98">
        <f t="shared" si="410"/>
        <v>1.1563314544753089</v>
      </c>
      <c r="AP708" s="27">
        <f t="shared" si="411"/>
        <v>8.1603028163580245</v>
      </c>
      <c r="AQ708" s="27">
        <f t="shared" si="412"/>
        <v>7.8338907037037036</v>
      </c>
      <c r="AR708" s="34">
        <f t="shared" si="413"/>
        <v>7.5205350755555553</v>
      </c>
      <c r="AS708" s="27">
        <f t="shared" si="414"/>
        <v>7.4453297247999997</v>
      </c>
      <c r="AT708" s="34">
        <f t="shared" si="391"/>
        <v>7.1475165358079993</v>
      </c>
      <c r="AU708" s="27">
        <f t="shared" si="391"/>
        <v>6.861615874375679</v>
      </c>
      <c r="AV708" s="27">
        <f t="shared" si="415"/>
        <v>6.5185350806568945</v>
      </c>
      <c r="AW708" s="27">
        <f t="shared" si="416"/>
        <v>6.5185350806568945</v>
      </c>
      <c r="AX708" s="27">
        <f t="shared" si="417"/>
        <v>1.8107041890713595E-3</v>
      </c>
      <c r="AY708" s="34">
        <f>AN708-AW708</f>
        <v>4156.2747010304556</v>
      </c>
      <c r="AZ708" s="110">
        <f t="shared" si="418"/>
        <v>1.1545207502862376</v>
      </c>
      <c r="BB708" s="84">
        <v>1.50576612374694</v>
      </c>
      <c r="BC708" s="85">
        <f t="shared" si="419"/>
        <v>1.3551895113722461</v>
      </c>
      <c r="BD708" s="85">
        <f t="shared" si="420"/>
        <v>1.2874300358036337</v>
      </c>
      <c r="BE708" s="85">
        <f t="shared" si="421"/>
        <v>1.2359328343714884</v>
      </c>
      <c r="BF708" s="85">
        <f t="shared" si="422"/>
        <v>1.161776864309199</v>
      </c>
      <c r="BG708" s="85">
        <f t="shared" si="423"/>
        <v>1.161776864309199</v>
      </c>
    </row>
    <row r="709" spans="2:59" ht="15" customHeight="1">
      <c r="B709" s="10" t="s">
        <v>33</v>
      </c>
      <c r="C709" s="10">
        <v>698</v>
      </c>
      <c r="D709" s="10">
        <v>109</v>
      </c>
      <c r="E709" s="19">
        <v>25.8</v>
      </c>
      <c r="F709" s="67">
        <f t="shared" si="392"/>
        <v>7.166666666666667</v>
      </c>
      <c r="G709" s="20">
        <f t="shared" si="424"/>
        <v>-0.7222222222222221</v>
      </c>
      <c r="H709" s="20">
        <f t="shared" si="393"/>
        <v>55</v>
      </c>
      <c r="I709" s="86">
        <f>'Ducati Panigale 1199 data'!$C$8*G709</f>
        <v>-200.77777777777774</v>
      </c>
      <c r="J709" s="86">
        <f>'Ducati Panigale 1199 data'!$C$8*'Ducati Panigale 1199 data'!$C$15*'Ducati Panigale 1199 data'!$C$10</f>
        <v>54.543600000000005</v>
      </c>
      <c r="K709" s="86">
        <f>(0.5*'Ducati Panigale 1199 data'!$C$12)*'Ducati Panigale 1199 data'!$C$14*'Ducati Panigale 1199 data'!$C$11*F709^2</f>
        <v>7.2669552083333349</v>
      </c>
      <c r="L709" s="86">
        <f t="shared" si="394"/>
        <v>-138.9672225694444</v>
      </c>
      <c r="M709" s="86">
        <f t="shared" si="390"/>
        <v>-995.93176174768496</v>
      </c>
      <c r="N709" s="20">
        <f t="shared" si="395"/>
        <v>-0.99593176174768494</v>
      </c>
      <c r="O709" s="105">
        <f t="shared" si="396"/>
        <v>-0.99593176174768494</v>
      </c>
      <c r="P709" s="105">
        <f t="shared" si="397"/>
        <v>0.99593176174768494</v>
      </c>
      <c r="Q709" s="105">
        <f t="shared" si="425"/>
        <v>127.23299571396851</v>
      </c>
      <c r="R709" s="27">
        <f t="shared" si="398"/>
        <v>3.5342498809435699E-2</v>
      </c>
      <c r="S709" s="98">
        <f t="shared" si="399"/>
        <v>0</v>
      </c>
      <c r="T709" s="17">
        <f t="shared" si="426"/>
        <v>419.19100599507613</v>
      </c>
      <c r="U709" s="17">
        <f t="shared" si="400"/>
        <v>0.11644194610974337</v>
      </c>
      <c r="V709" s="17">
        <f t="shared" si="401"/>
        <v>120.87134592827007</v>
      </c>
      <c r="W709" s="17">
        <f t="shared" si="402"/>
        <v>116.03649209113927</v>
      </c>
      <c r="X709" s="17">
        <f t="shared" si="402"/>
        <v>111.39503240749369</v>
      </c>
      <c r="Y709" s="17">
        <f t="shared" si="403"/>
        <v>110.28108208341875</v>
      </c>
      <c r="Z709" s="17">
        <f>Y709/3600</f>
        <v>3.0633633912060764E-2</v>
      </c>
      <c r="AA709" s="17">
        <f>0.96*Y709</f>
        <v>105.86983880008199</v>
      </c>
      <c r="AB709" s="17">
        <f t="shared" si="404"/>
        <v>101.63504524807871</v>
      </c>
      <c r="AC709" s="17">
        <f t="shared" si="405"/>
        <v>96.553292985674773</v>
      </c>
      <c r="AD709" s="17">
        <f t="shared" si="406"/>
        <v>96.553292985674773</v>
      </c>
      <c r="AE709" s="17">
        <f t="shared" si="427"/>
        <v>2.6820359162687438E-2</v>
      </c>
      <c r="AF709" s="17">
        <f>T709-AD709</f>
        <v>322.63771300940135</v>
      </c>
      <c r="AG709" s="17">
        <f t="shared" si="407"/>
        <v>8.9621586947055937E-2</v>
      </c>
      <c r="AH709" s="28">
        <f>0.5*'Ducati Panigale 1199 data'!$C$8*'WLTP class 3 v5'!F709^2</f>
        <v>7139.1944444444453</v>
      </c>
      <c r="AI709" s="17">
        <f t="shared" si="408"/>
        <v>7.1391944444444455</v>
      </c>
      <c r="AJ709" s="17">
        <f>IF(N709&lt;0, AI709, "0")</f>
        <v>7.1391944444444455</v>
      </c>
      <c r="AK709" s="98">
        <f>AK708+AJ709</f>
        <v>1332.8854791666668</v>
      </c>
      <c r="AL709" s="105">
        <f t="shared" si="409"/>
        <v>0.3702459664351852</v>
      </c>
      <c r="AM709" s="98">
        <f>IF(N709 &gt; 0, AI709, )</f>
        <v>0</v>
      </c>
      <c r="AN709" s="98">
        <f t="shared" si="428"/>
        <v>4162.7932361111125</v>
      </c>
      <c r="AO709" s="98">
        <f t="shared" si="410"/>
        <v>1.1563314544753089</v>
      </c>
      <c r="AP709" s="27">
        <f t="shared" si="411"/>
        <v>6.7822347222222232</v>
      </c>
      <c r="AQ709" s="27">
        <f t="shared" si="412"/>
        <v>6.5109453333333338</v>
      </c>
      <c r="AR709" s="34">
        <f t="shared" si="413"/>
        <v>6.2505075200000002</v>
      </c>
      <c r="AS709" s="27">
        <f t="shared" si="414"/>
        <v>6.1880024448000004</v>
      </c>
      <c r="AT709" s="34">
        <f t="shared" si="391"/>
        <v>5.9404823470080004</v>
      </c>
      <c r="AU709" s="27">
        <f t="shared" si="391"/>
        <v>5.7028630531276798</v>
      </c>
      <c r="AV709" s="27">
        <f t="shared" si="415"/>
        <v>5.4177199004712957</v>
      </c>
      <c r="AW709" s="27">
        <f t="shared" si="416"/>
        <v>5.4177199004712957</v>
      </c>
      <c r="AX709" s="27">
        <f t="shared" si="417"/>
        <v>1.5049221945753598E-3</v>
      </c>
      <c r="AY709" s="34">
        <f>AN709-AW709</f>
        <v>4157.3755162106409</v>
      </c>
      <c r="AZ709" s="110">
        <f t="shared" si="418"/>
        <v>1.1548265322807336</v>
      </c>
      <c r="BB709" s="84">
        <v>0.99593176174768505</v>
      </c>
      <c r="BC709" s="85">
        <f t="shared" si="419"/>
        <v>0.89633858557291657</v>
      </c>
      <c r="BD709" s="85">
        <f t="shared" si="420"/>
        <v>0.85152165629427068</v>
      </c>
      <c r="BE709" s="85">
        <f t="shared" si="421"/>
        <v>0.81746079004249983</v>
      </c>
      <c r="BF709" s="85">
        <f t="shared" si="422"/>
        <v>0.76841314263994975</v>
      </c>
      <c r="BG709" s="85">
        <f t="shared" si="423"/>
        <v>0.76841314263994975</v>
      </c>
    </row>
    <row r="710" spans="2:59" ht="15" customHeight="1">
      <c r="B710" s="10" t="s">
        <v>33</v>
      </c>
      <c r="C710" s="10">
        <v>699</v>
      </c>
      <c r="D710" s="10">
        <v>110</v>
      </c>
      <c r="E710" s="19">
        <v>23.1</v>
      </c>
      <c r="F710" s="67">
        <f t="shared" si="392"/>
        <v>6.416666666666667</v>
      </c>
      <c r="G710" s="20">
        <f t="shared" si="424"/>
        <v>-0.55555555555555558</v>
      </c>
      <c r="H710" s="20">
        <f t="shared" si="393"/>
        <v>55.5</v>
      </c>
      <c r="I710" s="86">
        <f>'Ducati Panigale 1199 data'!$C$8*G710</f>
        <v>-154.44444444444446</v>
      </c>
      <c r="J710" s="86">
        <f>'Ducati Panigale 1199 data'!$C$8*'Ducati Panigale 1199 data'!$C$15*'Ducati Panigale 1199 data'!$C$10</f>
        <v>54.543600000000005</v>
      </c>
      <c r="K710" s="86">
        <f>(0.5*'Ducati Panigale 1199 data'!$C$12)*'Ducati Panigale 1199 data'!$C$14*'Ducati Panigale 1199 data'!$C$11*F710^2</f>
        <v>5.8255513020833343</v>
      </c>
      <c r="L710" s="86">
        <f t="shared" si="394"/>
        <v>-94.075293142361119</v>
      </c>
      <c r="M710" s="86">
        <f t="shared" si="390"/>
        <v>-603.64979766348392</v>
      </c>
      <c r="N710" s="20">
        <f t="shared" si="395"/>
        <v>-0.60364979766348392</v>
      </c>
      <c r="O710" s="105">
        <f t="shared" si="396"/>
        <v>-0.60364979766348392</v>
      </c>
      <c r="P710" s="105">
        <f t="shared" si="397"/>
        <v>0.60364979766348392</v>
      </c>
      <c r="Q710" s="105">
        <f t="shared" si="425"/>
        <v>127.83664551163199</v>
      </c>
      <c r="R710" s="27">
        <f t="shared" si="398"/>
        <v>3.5510179308786666E-2</v>
      </c>
      <c r="S710" s="98">
        <f t="shared" si="399"/>
        <v>0</v>
      </c>
      <c r="T710" s="17">
        <f t="shared" si="426"/>
        <v>419.19100599507613</v>
      </c>
      <c r="U710" s="17">
        <f t="shared" si="400"/>
        <v>0.11644194610974337</v>
      </c>
      <c r="V710" s="17">
        <f t="shared" si="401"/>
        <v>121.44481323605038</v>
      </c>
      <c r="W710" s="17">
        <f t="shared" si="402"/>
        <v>116.58702070660836</v>
      </c>
      <c r="X710" s="17">
        <f t="shared" si="402"/>
        <v>111.92353987834402</v>
      </c>
      <c r="Y710" s="17">
        <f t="shared" si="403"/>
        <v>110.80430447956057</v>
      </c>
      <c r="Z710" s="17">
        <f>Y710/3600</f>
        <v>3.0778973466544603E-2</v>
      </c>
      <c r="AA710" s="17">
        <f>0.96*Y710</f>
        <v>106.37213230037814</v>
      </c>
      <c r="AB710" s="17">
        <f t="shared" si="404"/>
        <v>102.11724700836301</v>
      </c>
      <c r="AC710" s="17">
        <f t="shared" si="405"/>
        <v>97.011384657944859</v>
      </c>
      <c r="AD710" s="17">
        <f t="shared" si="406"/>
        <v>97.011384657944859</v>
      </c>
      <c r="AE710" s="17">
        <f t="shared" si="427"/>
        <v>2.6947606849429127E-2</v>
      </c>
      <c r="AF710" s="17">
        <f>T710-AD710</f>
        <v>322.17962133713127</v>
      </c>
      <c r="AG710" s="17">
        <f t="shared" si="407"/>
        <v>8.9494339260314235E-2</v>
      </c>
      <c r="AH710" s="28">
        <f>0.5*'Ducati Panigale 1199 data'!$C$8*'WLTP class 3 v5'!F710^2</f>
        <v>5723.1319444444453</v>
      </c>
      <c r="AI710" s="17">
        <f t="shared" si="408"/>
        <v>5.7231319444444448</v>
      </c>
      <c r="AJ710" s="17">
        <f>IF(N710&lt;0, AI710, "0")</f>
        <v>5.7231319444444448</v>
      </c>
      <c r="AK710" s="98">
        <f>AK709+AJ710</f>
        <v>1338.6086111111113</v>
      </c>
      <c r="AL710" s="105">
        <f t="shared" si="409"/>
        <v>0.37183572530864201</v>
      </c>
      <c r="AM710" s="98">
        <f>IF(N710 &gt; 0, AI710, )</f>
        <v>0</v>
      </c>
      <c r="AN710" s="98">
        <f t="shared" si="428"/>
        <v>4162.7932361111125</v>
      </c>
      <c r="AO710" s="98">
        <f t="shared" si="410"/>
        <v>1.1563314544753089</v>
      </c>
      <c r="AP710" s="27">
        <f t="shared" si="411"/>
        <v>5.436975347222222</v>
      </c>
      <c r="AQ710" s="27">
        <f t="shared" si="412"/>
        <v>5.2194963333333328</v>
      </c>
      <c r="AR710" s="34">
        <f t="shared" si="413"/>
        <v>5.0107164799999993</v>
      </c>
      <c r="AS710" s="27">
        <f t="shared" si="414"/>
        <v>4.9606093151999993</v>
      </c>
      <c r="AT710" s="34">
        <f t="shared" si="391"/>
        <v>4.7621849425919995</v>
      </c>
      <c r="AU710" s="27">
        <f t="shared" si="391"/>
        <v>4.5716975448883197</v>
      </c>
      <c r="AV710" s="27">
        <f t="shared" si="415"/>
        <v>4.3431126676439034</v>
      </c>
      <c r="AW710" s="27">
        <f t="shared" si="416"/>
        <v>4.3431126676439034</v>
      </c>
      <c r="AX710" s="27">
        <f t="shared" si="417"/>
        <v>1.2064201854566398E-3</v>
      </c>
      <c r="AY710" s="34">
        <f>AN710-AW710</f>
        <v>4158.4501234434683</v>
      </c>
      <c r="AZ710" s="110">
        <f t="shared" si="418"/>
        <v>1.1551250342898522</v>
      </c>
      <c r="BB710" s="84">
        <v>0.60364979766348403</v>
      </c>
      <c r="BC710" s="85">
        <f t="shared" si="419"/>
        <v>0.54328481789713567</v>
      </c>
      <c r="BD710" s="85">
        <f t="shared" si="420"/>
        <v>0.51612057700227887</v>
      </c>
      <c r="BE710" s="85">
        <f t="shared" si="421"/>
        <v>0.49547575392218768</v>
      </c>
      <c r="BF710" s="85">
        <f t="shared" si="422"/>
        <v>0.46574720868685637</v>
      </c>
      <c r="BG710" s="85">
        <f t="shared" si="423"/>
        <v>0.46574720868685637</v>
      </c>
    </row>
    <row r="711" spans="2:59" ht="15" customHeight="1">
      <c r="B711" s="10" t="s">
        <v>33</v>
      </c>
      <c r="C711" s="10">
        <v>700</v>
      </c>
      <c r="D711" s="10">
        <v>111</v>
      </c>
      <c r="E711" s="19">
        <v>21.8</v>
      </c>
      <c r="F711" s="67">
        <f t="shared" si="392"/>
        <v>6.0555555555555554</v>
      </c>
      <c r="G711" s="20">
        <f t="shared" si="424"/>
        <v>-0.26388888888888917</v>
      </c>
      <c r="H711" s="20">
        <f t="shared" si="393"/>
        <v>56</v>
      </c>
      <c r="I711" s="86">
        <f>'Ducati Panigale 1199 data'!$C$8*G711</f>
        <v>-73.361111111111185</v>
      </c>
      <c r="J711" s="86">
        <f>'Ducati Panigale 1199 data'!$C$8*'Ducati Panigale 1199 data'!$C$15*'Ducati Panigale 1199 data'!$C$10</f>
        <v>54.543600000000005</v>
      </c>
      <c r="K711" s="86">
        <f>(0.5*'Ducati Panigale 1199 data'!$C$12)*'Ducati Panigale 1199 data'!$C$14*'Ducati Panigale 1199 data'!$C$11*F711^2</f>
        <v>5.1883116898148156</v>
      </c>
      <c r="L711" s="86">
        <f t="shared" si="394"/>
        <v>-13.629199421296365</v>
      </c>
      <c r="M711" s="86">
        <f t="shared" si="390"/>
        <v>-82.532374273405765</v>
      </c>
      <c r="N711" s="20">
        <f t="shared" si="395"/>
        <v>-8.2532374273405762E-2</v>
      </c>
      <c r="O711" s="105">
        <f t="shared" si="396"/>
        <v>-8.2532374273405762E-2</v>
      </c>
      <c r="P711" s="105">
        <f t="shared" si="397"/>
        <v>8.2532374273405762E-2</v>
      </c>
      <c r="Q711" s="105">
        <f t="shared" si="425"/>
        <v>127.9191778859054</v>
      </c>
      <c r="R711" s="27">
        <f t="shared" si="398"/>
        <v>3.5533104968307055E-2</v>
      </c>
      <c r="S711" s="98">
        <f t="shared" si="399"/>
        <v>0</v>
      </c>
      <c r="T711" s="17">
        <f t="shared" si="426"/>
        <v>419.19100599507613</v>
      </c>
      <c r="U711" s="17">
        <f t="shared" si="400"/>
        <v>0.11644194610974337</v>
      </c>
      <c r="V711" s="17">
        <f t="shared" si="401"/>
        <v>121.52321899161012</v>
      </c>
      <c r="W711" s="17">
        <f t="shared" si="402"/>
        <v>116.66229023194572</v>
      </c>
      <c r="X711" s="17">
        <f t="shared" si="402"/>
        <v>111.99579862266789</v>
      </c>
      <c r="Y711" s="17">
        <f t="shared" si="403"/>
        <v>110.87584063644121</v>
      </c>
      <c r="Z711" s="17">
        <f>Y711/3600</f>
        <v>3.0798844621233671E-2</v>
      </c>
      <c r="AA711" s="17">
        <f>0.96*Y711</f>
        <v>106.44080701098356</v>
      </c>
      <c r="AB711" s="17">
        <f t="shared" si="404"/>
        <v>102.18317473054421</v>
      </c>
      <c r="AC711" s="17">
        <f t="shared" si="405"/>
        <v>97.074015994016989</v>
      </c>
      <c r="AD711" s="17">
        <f t="shared" si="406"/>
        <v>97.074015994016989</v>
      </c>
      <c r="AE711" s="17">
        <f t="shared" si="427"/>
        <v>2.6965004442782495E-2</v>
      </c>
      <c r="AF711" s="17">
        <f>T711-AD711</f>
        <v>322.11699000105915</v>
      </c>
      <c r="AG711" s="17">
        <f t="shared" si="407"/>
        <v>8.947694166696088E-2</v>
      </c>
      <c r="AH711" s="28">
        <f>0.5*'Ducati Panigale 1199 data'!$C$8*'WLTP class 3 v5'!F711^2</f>
        <v>5097.0956790123455</v>
      </c>
      <c r="AI711" s="17">
        <f t="shared" si="408"/>
        <v>5.0970956790123454</v>
      </c>
      <c r="AJ711" s="17">
        <f>IF(N711&lt;0, AI711, "0")</f>
        <v>5.0970956790123454</v>
      </c>
      <c r="AK711" s="98">
        <f>AK710+AJ711</f>
        <v>1343.7057067901237</v>
      </c>
      <c r="AL711" s="105">
        <f t="shared" si="409"/>
        <v>0.37325158521947882</v>
      </c>
      <c r="AM711" s="98">
        <f>IF(N711 &gt; 0, AI711, )</f>
        <v>0</v>
      </c>
      <c r="AN711" s="98">
        <f t="shared" si="428"/>
        <v>4162.7932361111125</v>
      </c>
      <c r="AO711" s="98">
        <f t="shared" si="410"/>
        <v>1.1563314544753089</v>
      </c>
      <c r="AP711" s="27">
        <f t="shared" si="411"/>
        <v>4.8422408950617282</v>
      </c>
      <c r="AQ711" s="27">
        <f t="shared" si="412"/>
        <v>4.6485512592592588</v>
      </c>
      <c r="AR711" s="34">
        <f t="shared" si="413"/>
        <v>4.462609208888888</v>
      </c>
      <c r="AS711" s="27">
        <f t="shared" si="414"/>
        <v>4.4179831167999994</v>
      </c>
      <c r="AT711" s="34">
        <f t="shared" si="391"/>
        <v>4.2412637921279996</v>
      </c>
      <c r="AU711" s="27">
        <f t="shared" si="391"/>
        <v>4.0716132404428791</v>
      </c>
      <c r="AV711" s="27">
        <f t="shared" si="415"/>
        <v>3.8680325784207348</v>
      </c>
      <c r="AW711" s="27">
        <f t="shared" si="416"/>
        <v>3.8680325784207348</v>
      </c>
      <c r="AX711" s="27">
        <f t="shared" si="417"/>
        <v>1.0744534940057596E-3</v>
      </c>
      <c r="AY711" s="34">
        <f>AN711-AW711</f>
        <v>4158.9252035326917</v>
      </c>
      <c r="AZ711" s="110">
        <f t="shared" si="418"/>
        <v>1.1552570009813032</v>
      </c>
      <c r="BB711" s="84">
        <v>8.2532374273405804E-2</v>
      </c>
      <c r="BC711" s="85">
        <f t="shared" si="419"/>
        <v>7.4279136846065227E-2</v>
      </c>
      <c r="BD711" s="85">
        <f t="shared" si="420"/>
        <v>7.0565180003761968E-2</v>
      </c>
      <c r="BE711" s="85">
        <f t="shared" si="421"/>
        <v>6.7742572803611484E-2</v>
      </c>
      <c r="BF711" s="85">
        <f t="shared" si="422"/>
        <v>6.3678018435394793E-2</v>
      </c>
      <c r="BG711" s="85">
        <f t="shared" si="423"/>
        <v>6.3678018435394793E-2</v>
      </c>
    </row>
    <row r="712" spans="2:59" ht="15" customHeight="1">
      <c r="B712" s="10" t="s">
        <v>33</v>
      </c>
      <c r="C712" s="10">
        <v>701</v>
      </c>
      <c r="D712" s="10">
        <v>112</v>
      </c>
      <c r="E712" s="19">
        <v>21.2</v>
      </c>
      <c r="F712" s="67">
        <f t="shared" si="392"/>
        <v>5.8888888888888893</v>
      </c>
      <c r="G712" s="20">
        <f t="shared" si="424"/>
        <v>-0.1111111111111112</v>
      </c>
      <c r="H712" s="20">
        <f t="shared" si="393"/>
        <v>56.5</v>
      </c>
      <c r="I712" s="86">
        <f>'Ducati Panigale 1199 data'!$C$8*G712</f>
        <v>-30.888888888888914</v>
      </c>
      <c r="J712" s="86">
        <f>'Ducati Panigale 1199 data'!$C$8*'Ducati Panigale 1199 data'!$C$15*'Ducati Panigale 1199 data'!$C$10</f>
        <v>54.543600000000005</v>
      </c>
      <c r="K712" s="86">
        <f>(0.5*'Ducati Panigale 1199 data'!$C$12)*'Ducati Panigale 1199 data'!$C$14*'Ducati Panigale 1199 data'!$C$11*F712^2</f>
        <v>4.9066467592592611</v>
      </c>
      <c r="L712" s="86">
        <f t="shared" si="394"/>
        <v>28.561357870370351</v>
      </c>
      <c r="M712" s="86">
        <f t="shared" si="390"/>
        <v>168.19466301440318</v>
      </c>
      <c r="N712" s="20">
        <f t="shared" si="395"/>
        <v>0.16819466301440317</v>
      </c>
      <c r="O712" s="105">
        <f t="shared" si="396"/>
        <v>0</v>
      </c>
      <c r="P712" s="105">
        <f t="shared" si="397"/>
        <v>0</v>
      </c>
      <c r="Q712" s="105">
        <f t="shared" si="425"/>
        <v>127.9191778859054</v>
      </c>
      <c r="R712" s="27">
        <f t="shared" si="398"/>
        <v>3.5533104968307055E-2</v>
      </c>
      <c r="S712" s="98">
        <f t="shared" si="399"/>
        <v>0.16819466301440317</v>
      </c>
      <c r="T712" s="17">
        <f t="shared" si="426"/>
        <v>419.35920065809051</v>
      </c>
      <c r="U712" s="17">
        <f t="shared" si="400"/>
        <v>0.11648866684946958</v>
      </c>
      <c r="V712" s="17">
        <f t="shared" si="401"/>
        <v>121.52321899161012</v>
      </c>
      <c r="W712" s="17">
        <f t="shared" si="402"/>
        <v>116.66229023194572</v>
      </c>
      <c r="X712" s="17">
        <f t="shared" si="402"/>
        <v>111.99579862266789</v>
      </c>
      <c r="Y712" s="17">
        <f t="shared" si="403"/>
        <v>110.87584063644121</v>
      </c>
      <c r="Z712" s="17">
        <f>Y712/3600</f>
        <v>3.0798844621233671E-2</v>
      </c>
      <c r="AA712" s="17">
        <f>0.96*Y712</f>
        <v>106.44080701098356</v>
      </c>
      <c r="AB712" s="17">
        <f t="shared" si="404"/>
        <v>102.18317473054421</v>
      </c>
      <c r="AC712" s="17">
        <f t="shared" si="405"/>
        <v>97.074015994016989</v>
      </c>
      <c r="AD712" s="17">
        <f t="shared" si="406"/>
        <v>97.074015994016989</v>
      </c>
      <c r="AE712" s="17">
        <f t="shared" si="427"/>
        <v>2.6965004442782495E-2</v>
      </c>
      <c r="AF712" s="17">
        <f>T712-AD712</f>
        <v>322.28518466407354</v>
      </c>
      <c r="AG712" s="17">
        <f t="shared" si="407"/>
        <v>8.9523662406687091E-2</v>
      </c>
      <c r="AH712" s="28">
        <f>0.5*'Ducati Panigale 1199 data'!$C$8*'WLTP class 3 v5'!F712^2</f>
        <v>4820.3827160493838</v>
      </c>
      <c r="AI712" s="17">
        <f t="shared" si="408"/>
        <v>4.8203827160493837</v>
      </c>
      <c r="AJ712" s="17" t="str">
        <f>IF(N712&lt;0, AI712, "0")</f>
        <v>0</v>
      </c>
      <c r="AK712" s="98">
        <f>AK711+AJ712</f>
        <v>1343.7057067901237</v>
      </c>
      <c r="AL712" s="105">
        <f t="shared" si="409"/>
        <v>0.37325158521947882</v>
      </c>
      <c r="AM712" s="98">
        <f>IF(N712 &gt; 0, AI712, )</f>
        <v>4.8203827160493837</v>
      </c>
      <c r="AN712" s="98">
        <f t="shared" si="428"/>
        <v>4167.6136188271621</v>
      </c>
      <c r="AO712" s="98">
        <f t="shared" si="410"/>
        <v>1.1576704496742116</v>
      </c>
      <c r="AP712" s="27">
        <f t="shared" si="411"/>
        <v>0</v>
      </c>
      <c r="AQ712" s="27">
        <f t="shared" si="412"/>
        <v>0</v>
      </c>
      <c r="AR712" s="34">
        <f t="shared" si="413"/>
        <v>0</v>
      </c>
      <c r="AS712" s="27">
        <f t="shared" si="414"/>
        <v>0</v>
      </c>
      <c r="AT712" s="34">
        <f t="shared" si="391"/>
        <v>0</v>
      </c>
      <c r="AU712" s="27">
        <f t="shared" si="391"/>
        <v>0</v>
      </c>
      <c r="AV712" s="27">
        <f t="shared" si="415"/>
        <v>0</v>
      </c>
      <c r="AW712" s="27">
        <f t="shared" si="416"/>
        <v>0</v>
      </c>
      <c r="AX712" s="27">
        <f t="shared" si="417"/>
        <v>0</v>
      </c>
      <c r="AY712" s="34">
        <f>AN712-AW712</f>
        <v>4167.6136188271621</v>
      </c>
      <c r="AZ712" s="110">
        <f t="shared" si="418"/>
        <v>1.1576704496742116</v>
      </c>
      <c r="BB712" s="84">
        <v>0</v>
      </c>
      <c r="BC712" s="85">
        <f t="shared" si="419"/>
        <v>0</v>
      </c>
      <c r="BD712" s="85">
        <f t="shared" si="420"/>
        <v>0</v>
      </c>
      <c r="BE712" s="85">
        <f t="shared" si="421"/>
        <v>0</v>
      </c>
      <c r="BF712" s="85">
        <f t="shared" si="422"/>
        <v>0</v>
      </c>
      <c r="BG712" s="85">
        <f t="shared" si="423"/>
        <v>0</v>
      </c>
    </row>
    <row r="713" spans="2:59" ht="15" customHeight="1">
      <c r="B713" s="10" t="s">
        <v>33</v>
      </c>
      <c r="C713" s="10">
        <v>702</v>
      </c>
      <c r="D713" s="10">
        <v>113</v>
      </c>
      <c r="E713" s="19">
        <v>21</v>
      </c>
      <c r="F713" s="67">
        <f t="shared" si="392"/>
        <v>5.833333333333333</v>
      </c>
      <c r="G713" s="20">
        <f t="shared" si="424"/>
        <v>-2.7777777777777679E-2</v>
      </c>
      <c r="H713" s="20">
        <f t="shared" si="393"/>
        <v>57</v>
      </c>
      <c r="I713" s="86">
        <f>'Ducati Panigale 1199 data'!$C$8*G713</f>
        <v>-7.7222222222221948</v>
      </c>
      <c r="J713" s="86">
        <f>'Ducati Panigale 1199 data'!$C$8*'Ducati Panigale 1199 data'!$C$15*'Ducati Panigale 1199 data'!$C$10</f>
        <v>54.543600000000005</v>
      </c>
      <c r="K713" s="86">
        <f>(0.5*'Ducati Panigale 1199 data'!$C$12)*'Ducati Panigale 1199 data'!$C$14*'Ducati Panigale 1199 data'!$C$11*F713^2</f>
        <v>4.8145052083333333</v>
      </c>
      <c r="L713" s="86">
        <f t="shared" si="394"/>
        <v>51.635882986111142</v>
      </c>
      <c r="M713" s="86">
        <f t="shared" si="390"/>
        <v>301.20931741898164</v>
      </c>
      <c r="N713" s="20">
        <f t="shared" si="395"/>
        <v>0.30120931741898166</v>
      </c>
      <c r="O713" s="105">
        <f t="shared" si="396"/>
        <v>0</v>
      </c>
      <c r="P713" s="105">
        <f t="shared" si="397"/>
        <v>0</v>
      </c>
      <c r="Q713" s="105">
        <f t="shared" si="425"/>
        <v>127.9191778859054</v>
      </c>
      <c r="R713" s="27">
        <f t="shared" si="398"/>
        <v>3.5533104968307055E-2</v>
      </c>
      <c r="S713" s="98">
        <f t="shared" si="399"/>
        <v>0.30120931741898166</v>
      </c>
      <c r="T713" s="17">
        <f t="shared" si="426"/>
        <v>419.66040997550948</v>
      </c>
      <c r="U713" s="17">
        <f t="shared" si="400"/>
        <v>0.11657233610430819</v>
      </c>
      <c r="V713" s="17">
        <f t="shared" si="401"/>
        <v>121.52321899161012</v>
      </c>
      <c r="W713" s="17">
        <f t="shared" si="402"/>
        <v>116.66229023194572</v>
      </c>
      <c r="X713" s="17">
        <f t="shared" si="402"/>
        <v>111.99579862266789</v>
      </c>
      <c r="Y713" s="17">
        <f t="shared" si="403"/>
        <v>110.87584063644121</v>
      </c>
      <c r="Z713" s="17">
        <f>Y713/3600</f>
        <v>3.0798844621233671E-2</v>
      </c>
      <c r="AA713" s="17">
        <f>0.96*Y713</f>
        <v>106.44080701098356</v>
      </c>
      <c r="AB713" s="17">
        <f t="shared" si="404"/>
        <v>102.18317473054421</v>
      </c>
      <c r="AC713" s="17">
        <f t="shared" si="405"/>
        <v>97.074015994016989</v>
      </c>
      <c r="AD713" s="17">
        <f t="shared" si="406"/>
        <v>97.074015994016989</v>
      </c>
      <c r="AE713" s="17">
        <f t="shared" si="427"/>
        <v>2.6965004442782495E-2</v>
      </c>
      <c r="AF713" s="17">
        <f>T713-AD713</f>
        <v>322.58639398149251</v>
      </c>
      <c r="AG713" s="17">
        <f t="shared" si="407"/>
        <v>8.9607331661525694E-2</v>
      </c>
      <c r="AH713" s="28">
        <f>0.5*'Ducati Panigale 1199 data'!$C$8*'WLTP class 3 v5'!F713^2</f>
        <v>4729.8611111111104</v>
      </c>
      <c r="AI713" s="17">
        <f t="shared" si="408"/>
        <v>4.7298611111111102</v>
      </c>
      <c r="AJ713" s="17" t="str">
        <f>IF(N713&lt;0, AI713, "0")</f>
        <v>0</v>
      </c>
      <c r="AK713" s="98">
        <f>AK712+AJ713</f>
        <v>1343.7057067901237</v>
      </c>
      <c r="AL713" s="105">
        <f t="shared" si="409"/>
        <v>0.37325158521947882</v>
      </c>
      <c r="AM713" s="98">
        <f>IF(N713 &gt; 0, AI713, )</f>
        <v>4.7298611111111102</v>
      </c>
      <c r="AN713" s="98">
        <f t="shared" si="428"/>
        <v>4172.343479938273</v>
      </c>
      <c r="AO713" s="98">
        <f t="shared" si="410"/>
        <v>1.1589842999828537</v>
      </c>
      <c r="AP713" s="27">
        <f t="shared" si="411"/>
        <v>0</v>
      </c>
      <c r="AQ713" s="27">
        <f t="shared" si="412"/>
        <v>0</v>
      </c>
      <c r="AR713" s="34">
        <f t="shared" si="413"/>
        <v>0</v>
      </c>
      <c r="AS713" s="27">
        <f t="shared" si="414"/>
        <v>0</v>
      </c>
      <c r="AT713" s="34">
        <f t="shared" si="391"/>
        <v>0</v>
      </c>
      <c r="AU713" s="27">
        <f t="shared" si="391"/>
        <v>0</v>
      </c>
      <c r="AV713" s="27">
        <f t="shared" si="415"/>
        <v>0</v>
      </c>
      <c r="AW713" s="27">
        <f t="shared" si="416"/>
        <v>0</v>
      </c>
      <c r="AX713" s="27">
        <f t="shared" si="417"/>
        <v>0</v>
      </c>
      <c r="AY713" s="34">
        <f>AN713-AW713</f>
        <v>4172.343479938273</v>
      </c>
      <c r="AZ713" s="110">
        <f t="shared" si="418"/>
        <v>1.1589842999828537</v>
      </c>
      <c r="BB713" s="84">
        <v>0</v>
      </c>
      <c r="BC713" s="85">
        <f t="shared" si="419"/>
        <v>0</v>
      </c>
      <c r="BD713" s="85">
        <f t="shared" si="420"/>
        <v>0</v>
      </c>
      <c r="BE713" s="85">
        <f t="shared" si="421"/>
        <v>0</v>
      </c>
      <c r="BF713" s="85">
        <f t="shared" si="422"/>
        <v>0</v>
      </c>
      <c r="BG713" s="85">
        <f t="shared" si="423"/>
        <v>0</v>
      </c>
    </row>
    <row r="714" spans="2:59" ht="15" customHeight="1">
      <c r="B714" s="10" t="s">
        <v>33</v>
      </c>
      <c r="C714" s="10">
        <v>703</v>
      </c>
      <c r="D714" s="10">
        <v>114</v>
      </c>
      <c r="E714" s="19">
        <v>21</v>
      </c>
      <c r="F714" s="67">
        <f t="shared" si="392"/>
        <v>5.833333333333333</v>
      </c>
      <c r="G714" s="20">
        <f t="shared" si="424"/>
        <v>-1.3888888888889086E-2</v>
      </c>
      <c r="H714" s="20">
        <f t="shared" si="393"/>
        <v>57.5</v>
      </c>
      <c r="I714" s="86">
        <f>'Ducati Panigale 1199 data'!$C$8*G714</f>
        <v>-3.8611111111111658</v>
      </c>
      <c r="J714" s="86">
        <f>'Ducati Panigale 1199 data'!$C$8*'Ducati Panigale 1199 data'!$C$15*'Ducati Panigale 1199 data'!$C$10</f>
        <v>54.543600000000005</v>
      </c>
      <c r="K714" s="86">
        <f>(0.5*'Ducati Panigale 1199 data'!$C$12)*'Ducati Panigale 1199 data'!$C$14*'Ducati Panigale 1199 data'!$C$11*F714^2</f>
        <v>4.8145052083333333</v>
      </c>
      <c r="L714" s="86">
        <f t="shared" si="394"/>
        <v>55.496994097222171</v>
      </c>
      <c r="M714" s="86">
        <f t="shared" si="390"/>
        <v>323.73246556712934</v>
      </c>
      <c r="N714" s="20">
        <f t="shared" si="395"/>
        <v>0.32373246556712931</v>
      </c>
      <c r="O714" s="105">
        <f t="shared" si="396"/>
        <v>0</v>
      </c>
      <c r="P714" s="105">
        <f t="shared" si="397"/>
        <v>0</v>
      </c>
      <c r="Q714" s="105">
        <f t="shared" si="425"/>
        <v>127.9191778859054</v>
      </c>
      <c r="R714" s="27">
        <f t="shared" si="398"/>
        <v>3.5533104968307055E-2</v>
      </c>
      <c r="S714" s="98">
        <f t="shared" si="399"/>
        <v>0.32373246556712931</v>
      </c>
      <c r="T714" s="17">
        <f t="shared" si="426"/>
        <v>419.98414244107659</v>
      </c>
      <c r="U714" s="17">
        <f t="shared" si="400"/>
        <v>0.11666226178918794</v>
      </c>
      <c r="V714" s="17">
        <f t="shared" si="401"/>
        <v>121.52321899161012</v>
      </c>
      <c r="W714" s="17">
        <f t="shared" si="402"/>
        <v>116.66229023194572</v>
      </c>
      <c r="X714" s="17">
        <f t="shared" si="402"/>
        <v>111.99579862266789</v>
      </c>
      <c r="Y714" s="17">
        <f t="shared" si="403"/>
        <v>110.87584063644121</v>
      </c>
      <c r="Z714" s="17">
        <f>Y714/3600</f>
        <v>3.0798844621233671E-2</v>
      </c>
      <c r="AA714" s="17">
        <f>0.96*Y714</f>
        <v>106.44080701098356</v>
      </c>
      <c r="AB714" s="17">
        <f t="shared" si="404"/>
        <v>102.18317473054421</v>
      </c>
      <c r="AC714" s="17">
        <f t="shared" si="405"/>
        <v>97.074015994016989</v>
      </c>
      <c r="AD714" s="17">
        <f t="shared" si="406"/>
        <v>97.074015994016989</v>
      </c>
      <c r="AE714" s="17">
        <f t="shared" si="427"/>
        <v>2.6965004442782495E-2</v>
      </c>
      <c r="AF714" s="17">
        <f>T714-AD714</f>
        <v>322.91012644705961</v>
      </c>
      <c r="AG714" s="17">
        <f t="shared" si="407"/>
        <v>8.9697257346405448E-2</v>
      </c>
      <c r="AH714" s="28">
        <f>0.5*'Ducati Panigale 1199 data'!$C$8*'WLTP class 3 v5'!F714^2</f>
        <v>4729.8611111111104</v>
      </c>
      <c r="AI714" s="17">
        <f t="shared" si="408"/>
        <v>4.7298611111111102</v>
      </c>
      <c r="AJ714" s="17" t="str">
        <f>IF(N714&lt;0, AI714, "0")</f>
        <v>0</v>
      </c>
      <c r="AK714" s="98">
        <f>AK713+AJ714</f>
        <v>1343.7057067901237</v>
      </c>
      <c r="AL714" s="105">
        <f t="shared" si="409"/>
        <v>0.37325158521947882</v>
      </c>
      <c r="AM714" s="98">
        <f>IF(N714 &gt; 0, AI714, )</f>
        <v>4.7298611111111102</v>
      </c>
      <c r="AN714" s="98">
        <f t="shared" si="428"/>
        <v>4177.073341049384</v>
      </c>
      <c r="AO714" s="98">
        <f t="shared" si="410"/>
        <v>1.1602981502914955</v>
      </c>
      <c r="AP714" s="27">
        <f t="shared" si="411"/>
        <v>0</v>
      </c>
      <c r="AQ714" s="27">
        <f t="shared" si="412"/>
        <v>0</v>
      </c>
      <c r="AR714" s="34">
        <f t="shared" si="413"/>
        <v>0</v>
      </c>
      <c r="AS714" s="27">
        <f t="shared" si="414"/>
        <v>0</v>
      </c>
      <c r="AT714" s="34">
        <f t="shared" si="391"/>
        <v>0</v>
      </c>
      <c r="AU714" s="27">
        <f t="shared" si="391"/>
        <v>0</v>
      </c>
      <c r="AV714" s="27">
        <f t="shared" si="415"/>
        <v>0</v>
      </c>
      <c r="AW714" s="27">
        <f t="shared" si="416"/>
        <v>0</v>
      </c>
      <c r="AX714" s="27">
        <f t="shared" si="417"/>
        <v>0</v>
      </c>
      <c r="AY714" s="34">
        <f>AN714-AW714</f>
        <v>4177.073341049384</v>
      </c>
      <c r="AZ714" s="110">
        <f t="shared" si="418"/>
        <v>1.1602981502914955</v>
      </c>
      <c r="BB714" s="84">
        <v>0</v>
      </c>
      <c r="BC714" s="85">
        <f t="shared" si="419"/>
        <v>0</v>
      </c>
      <c r="BD714" s="85">
        <f t="shared" si="420"/>
        <v>0</v>
      </c>
      <c r="BE714" s="85">
        <f t="shared" si="421"/>
        <v>0</v>
      </c>
      <c r="BF714" s="85">
        <f t="shared" si="422"/>
        <v>0</v>
      </c>
      <c r="BG714" s="85">
        <f t="shared" si="423"/>
        <v>0</v>
      </c>
    </row>
    <row r="715" spans="2:59" ht="15" customHeight="1">
      <c r="B715" s="10" t="s">
        <v>33</v>
      </c>
      <c r="C715" s="10">
        <v>704</v>
      </c>
      <c r="D715" s="10">
        <v>115</v>
      </c>
      <c r="E715" s="19">
        <v>20.9</v>
      </c>
      <c r="F715" s="67">
        <f t="shared" si="392"/>
        <v>5.8055555555555554</v>
      </c>
      <c r="G715" s="20">
        <f t="shared" si="424"/>
        <v>-0.15277777777777798</v>
      </c>
      <c r="H715" s="20">
        <f t="shared" si="393"/>
        <v>58</v>
      </c>
      <c r="I715" s="86">
        <f>'Ducati Panigale 1199 data'!$C$8*G715</f>
        <v>-42.472222222222278</v>
      </c>
      <c r="J715" s="86">
        <f>'Ducati Panigale 1199 data'!$C$8*'Ducati Panigale 1199 data'!$C$15*'Ducati Panigale 1199 data'!$C$10</f>
        <v>54.543600000000005</v>
      </c>
      <c r="K715" s="86">
        <f>(0.5*'Ducati Panigale 1199 data'!$C$12)*'Ducati Panigale 1199 data'!$C$14*'Ducati Panigale 1199 data'!$C$11*F715^2</f>
        <v>4.7687619502314815</v>
      </c>
      <c r="L715" s="86">
        <f t="shared" si="394"/>
        <v>16.840139728009209</v>
      </c>
      <c r="M715" s="86">
        <f t="shared" ref="M715:M778" si="429">L715*F715</f>
        <v>97.76636675427568</v>
      </c>
      <c r="N715" s="20">
        <f t="shared" si="395"/>
        <v>9.7766366754275677E-2</v>
      </c>
      <c r="O715" s="105">
        <f t="shared" si="396"/>
        <v>0</v>
      </c>
      <c r="P715" s="105">
        <f t="shared" si="397"/>
        <v>0</v>
      </c>
      <c r="Q715" s="105">
        <f t="shared" si="425"/>
        <v>127.9191778859054</v>
      </c>
      <c r="R715" s="27">
        <f t="shared" si="398"/>
        <v>3.5533104968307055E-2</v>
      </c>
      <c r="S715" s="98">
        <f t="shared" si="399"/>
        <v>9.7766366754275677E-2</v>
      </c>
      <c r="T715" s="17">
        <f t="shared" si="426"/>
        <v>420.08190880783087</v>
      </c>
      <c r="U715" s="17">
        <f t="shared" si="400"/>
        <v>0.11668941911328636</v>
      </c>
      <c r="V715" s="17">
        <f t="shared" si="401"/>
        <v>121.52321899161012</v>
      </c>
      <c r="W715" s="17">
        <f t="shared" si="402"/>
        <v>116.66229023194572</v>
      </c>
      <c r="X715" s="17">
        <f t="shared" si="402"/>
        <v>111.99579862266789</v>
      </c>
      <c r="Y715" s="17">
        <f t="shared" si="403"/>
        <v>110.87584063644121</v>
      </c>
      <c r="Z715" s="17">
        <f>Y715/3600</f>
        <v>3.0798844621233671E-2</v>
      </c>
      <c r="AA715" s="17">
        <f>0.96*Y715</f>
        <v>106.44080701098356</v>
      </c>
      <c r="AB715" s="17">
        <f t="shared" si="404"/>
        <v>102.18317473054421</v>
      </c>
      <c r="AC715" s="17">
        <f t="shared" si="405"/>
        <v>97.074015994016989</v>
      </c>
      <c r="AD715" s="17">
        <f t="shared" si="406"/>
        <v>97.074015994016989</v>
      </c>
      <c r="AE715" s="17">
        <f t="shared" si="427"/>
        <v>2.6965004442782495E-2</v>
      </c>
      <c r="AF715" s="17">
        <f>T715-AD715</f>
        <v>323.0078928138139</v>
      </c>
      <c r="AG715" s="17">
        <f t="shared" si="407"/>
        <v>8.9724414670503863E-2</v>
      </c>
      <c r="AH715" s="28">
        <f>0.5*'Ducati Panigale 1199 data'!$C$8*'WLTP class 3 v5'!F715^2</f>
        <v>4684.9220679012342</v>
      </c>
      <c r="AI715" s="17">
        <f t="shared" si="408"/>
        <v>4.6849220679012342</v>
      </c>
      <c r="AJ715" s="17" t="str">
        <f>IF(N715&lt;0, AI715, "0")</f>
        <v>0</v>
      </c>
      <c r="AK715" s="98">
        <f>AK714+AJ715</f>
        <v>1343.7057067901237</v>
      </c>
      <c r="AL715" s="105">
        <f t="shared" si="409"/>
        <v>0.37325158521947882</v>
      </c>
      <c r="AM715" s="98">
        <f>IF(N715 &gt; 0, AI715, )</f>
        <v>4.6849220679012342</v>
      </c>
      <c r="AN715" s="98">
        <f t="shared" si="428"/>
        <v>4181.7582631172854</v>
      </c>
      <c r="AO715" s="98">
        <f t="shared" si="410"/>
        <v>1.1615995175325793</v>
      </c>
      <c r="AP715" s="27">
        <f t="shared" si="411"/>
        <v>0</v>
      </c>
      <c r="AQ715" s="27">
        <f t="shared" si="412"/>
        <v>0</v>
      </c>
      <c r="AR715" s="34">
        <f t="shared" si="413"/>
        <v>0</v>
      </c>
      <c r="AS715" s="27">
        <f t="shared" si="414"/>
        <v>0</v>
      </c>
      <c r="AT715" s="34">
        <f t="shared" ref="AT715:AU778" si="430">0.96*AS715</f>
        <v>0</v>
      </c>
      <c r="AU715" s="27">
        <f t="shared" si="430"/>
        <v>0</v>
      </c>
      <c r="AV715" s="27">
        <f t="shared" si="415"/>
        <v>0</v>
      </c>
      <c r="AW715" s="27">
        <f t="shared" si="416"/>
        <v>0</v>
      </c>
      <c r="AX715" s="27">
        <f t="shared" si="417"/>
        <v>0</v>
      </c>
      <c r="AY715" s="34">
        <f>AN715-AW715</f>
        <v>4181.7582631172854</v>
      </c>
      <c r="AZ715" s="110">
        <f t="shared" si="418"/>
        <v>1.1615995175325793</v>
      </c>
      <c r="BB715" s="84">
        <v>0</v>
      </c>
      <c r="BC715" s="85">
        <f t="shared" si="419"/>
        <v>0</v>
      </c>
      <c r="BD715" s="85">
        <f t="shared" si="420"/>
        <v>0</v>
      </c>
      <c r="BE715" s="85">
        <f t="shared" si="421"/>
        <v>0</v>
      </c>
      <c r="BF715" s="85">
        <f t="shared" si="422"/>
        <v>0</v>
      </c>
      <c r="BG715" s="85">
        <f t="shared" si="423"/>
        <v>0</v>
      </c>
    </row>
    <row r="716" spans="2:59">
      <c r="B716" s="10" t="s">
        <v>33</v>
      </c>
      <c r="C716" s="10">
        <v>705</v>
      </c>
      <c r="D716" s="10">
        <v>116</v>
      </c>
      <c r="E716" s="19">
        <v>19.899999999999999</v>
      </c>
      <c r="F716" s="67">
        <f t="shared" ref="F716:F779" si="431">(E716*1000)/3600</f>
        <v>5.5277777777777777</v>
      </c>
      <c r="G716" s="20">
        <f t="shared" si="424"/>
        <v>-0.41666666666666663</v>
      </c>
      <c r="H716" s="20">
        <f t="shared" ref="H716:H779" si="432">($D717-0)/2</f>
        <v>58.5</v>
      </c>
      <c r="I716" s="86">
        <f>'Ducati Panigale 1199 data'!$C$8*G716</f>
        <v>-115.83333333333333</v>
      </c>
      <c r="J716" s="86">
        <f>'Ducati Panigale 1199 data'!$C$8*'Ducati Panigale 1199 data'!$C$15*'Ducati Panigale 1199 data'!$C$10</f>
        <v>54.543600000000005</v>
      </c>
      <c r="K716" s="86">
        <f>(0.5*'Ducati Panigale 1199 data'!$C$12)*'Ducati Panigale 1199 data'!$C$14*'Ducati Panigale 1199 data'!$C$11*F716^2</f>
        <v>4.3233383391203706</v>
      </c>
      <c r="L716" s="86">
        <f t="shared" ref="L716:L779" si="433">I716+J716+K716</f>
        <v>-56.966394994212955</v>
      </c>
      <c r="M716" s="86">
        <f t="shared" si="429"/>
        <v>-314.8975723291216</v>
      </c>
      <c r="N716" s="20">
        <f t="shared" ref="N716:N779" si="434">M716/1000</f>
        <v>-0.31489757232912158</v>
      </c>
      <c r="O716" s="105">
        <f t="shared" ref="O716:O779" si="435">IF(N716&lt;0,N716,)</f>
        <v>-0.31489757232912158</v>
      </c>
      <c r="P716" s="105">
        <f t="shared" ref="P716:P779" si="436">-O716</f>
        <v>0.31489757232912158</v>
      </c>
      <c r="Q716" s="105">
        <f t="shared" si="425"/>
        <v>128.23407545823451</v>
      </c>
      <c r="R716" s="27">
        <f t="shared" ref="R716:R779" si="437">Q716/3600</f>
        <v>3.5620576516176256E-2</v>
      </c>
      <c r="S716" s="98">
        <f t="shared" ref="S716:S779" si="438">IF(N716&gt;0,N716,)</f>
        <v>0</v>
      </c>
      <c r="T716" s="17">
        <f t="shared" si="426"/>
        <v>420.08190880783087</v>
      </c>
      <c r="U716" s="17">
        <f t="shared" ref="U716:U779" si="439">T716/3600</f>
        <v>0.11668941911328636</v>
      </c>
      <c r="V716" s="17">
        <f t="shared" ref="V716:V779" si="440">0.95*Q716</f>
        <v>121.82237168532278</v>
      </c>
      <c r="W716" s="17">
        <f t="shared" ref="W716:X779" si="441">0.96*V716</f>
        <v>116.94947681790987</v>
      </c>
      <c r="X716" s="17">
        <f t="shared" si="441"/>
        <v>112.27149774519347</v>
      </c>
      <c r="Y716" s="17">
        <f t="shared" ref="Y716:Y779" si="442">0.99*X716</f>
        <v>111.14878276774154</v>
      </c>
      <c r="Z716" s="17">
        <f>Y716/3600</f>
        <v>3.0874661879928204E-2</v>
      </c>
      <c r="AA716" s="17">
        <f>0.96*Y716</f>
        <v>106.70283145703188</v>
      </c>
      <c r="AB716" s="17">
        <f t="shared" ref="AB716:AB779" si="443">0.96*AA716</f>
        <v>102.4347181987506</v>
      </c>
      <c r="AC716" s="17">
        <f t="shared" ref="AC716:AC779" si="444">0.95*AB716</f>
        <v>97.31298228881306</v>
      </c>
      <c r="AD716" s="17">
        <f t="shared" ref="AD716:AD779" si="445">AC716</f>
        <v>97.31298228881306</v>
      </c>
      <c r="AE716" s="17">
        <f t="shared" si="427"/>
        <v>2.7031383969114739E-2</v>
      </c>
      <c r="AF716" s="17">
        <f>T716-AD716</f>
        <v>322.76892651901778</v>
      </c>
      <c r="AG716" s="17">
        <f t="shared" ref="AG716:AG779" si="446">AF716/3600</f>
        <v>8.9658035144171602E-2</v>
      </c>
      <c r="AH716" s="28">
        <f>0.5*'Ducati Panigale 1199 data'!$C$8*'WLTP class 3 v5'!F716^2</f>
        <v>4247.329475308642</v>
      </c>
      <c r="AI716" s="17">
        <f t="shared" ref="AI716:AI779" si="447">AH716/1000</f>
        <v>4.2473294753086419</v>
      </c>
      <c r="AJ716" s="17">
        <f>IF(N716&lt;0, AI716, "0")</f>
        <v>4.2473294753086419</v>
      </c>
      <c r="AK716" s="98">
        <f>AK715+AJ716</f>
        <v>1347.9530362654323</v>
      </c>
      <c r="AL716" s="105">
        <f t="shared" ref="AL716:AL779" si="448">AK716/3600</f>
        <v>0.37443139896262007</v>
      </c>
      <c r="AM716" s="98">
        <f>IF(N716 &gt; 0, AI716, )</f>
        <v>0</v>
      </c>
      <c r="AN716" s="98">
        <f t="shared" si="428"/>
        <v>4181.7582631172854</v>
      </c>
      <c r="AO716" s="98">
        <f t="shared" ref="AO716:AO779" si="449">AN716/3600</f>
        <v>1.1615995175325793</v>
      </c>
      <c r="AP716" s="27">
        <f t="shared" ref="AP716:AP779" si="450">0.95*AJ716</f>
        <v>4.0349630015432094</v>
      </c>
      <c r="AQ716" s="27">
        <f t="shared" ref="AQ716:AQ779" si="451">0.96*AP716</f>
        <v>3.8735644814814809</v>
      </c>
      <c r="AR716" s="34">
        <f t="shared" ref="AR716:AR779" si="452">0.96*AQ716</f>
        <v>3.7186219022222216</v>
      </c>
      <c r="AS716" s="27">
        <f t="shared" ref="AS716:AS779" si="453">0.99*AR716</f>
        <v>3.6814356831999993</v>
      </c>
      <c r="AT716" s="34">
        <f t="shared" si="430"/>
        <v>3.534178255871999</v>
      </c>
      <c r="AU716" s="27">
        <f t="shared" si="430"/>
        <v>3.392811125637119</v>
      </c>
      <c r="AV716" s="27">
        <f t="shared" ref="AV716:AV779" si="454">0.95*AU716</f>
        <v>3.223170569355263</v>
      </c>
      <c r="AW716" s="27">
        <f t="shared" ref="AW716:AW779" si="455">AV716</f>
        <v>3.223170569355263</v>
      </c>
      <c r="AX716" s="27">
        <f t="shared" ref="AX716:AX779" si="456">AW716/3600</f>
        <v>8.9532515815423969E-4</v>
      </c>
      <c r="AY716" s="34">
        <f>AN716-AW716</f>
        <v>4178.5350925479297</v>
      </c>
      <c r="AZ716" s="110">
        <f t="shared" ref="AZ716:AZ779" si="457">AY716/3600</f>
        <v>1.160704192374425</v>
      </c>
      <c r="BB716" s="84">
        <v>0.31489757232912202</v>
      </c>
      <c r="BC716" s="85">
        <f t="shared" ref="BC716:BC779" si="458">0.9*BB716</f>
        <v>0.28340781509620983</v>
      </c>
      <c r="BD716" s="85">
        <f t="shared" ref="BD716:BD779" si="459">0.95*BC716</f>
        <v>0.2692374243413993</v>
      </c>
      <c r="BE716" s="85">
        <f t="shared" ref="BE716:BE779" si="460">0.96*BD716</f>
        <v>0.25846792736774332</v>
      </c>
      <c r="BF716" s="85">
        <f t="shared" ref="BF716:BF779" si="461">0.94*BE716</f>
        <v>0.24295985172567872</v>
      </c>
      <c r="BG716" s="85">
        <f t="shared" ref="BG716:BG779" si="462">BF716</f>
        <v>0.24295985172567872</v>
      </c>
    </row>
    <row r="717" spans="2:59">
      <c r="B717" s="10" t="s">
        <v>33</v>
      </c>
      <c r="C717" s="10">
        <v>706</v>
      </c>
      <c r="D717" s="10">
        <v>117</v>
      </c>
      <c r="E717" s="19">
        <v>17.899999999999999</v>
      </c>
      <c r="F717" s="67">
        <f t="shared" si="431"/>
        <v>4.9722222222222223</v>
      </c>
      <c r="G717" s="20">
        <f t="shared" ref="G717:G780" si="463">($E718-$E716)/2/3.6</f>
        <v>-0.66666666666666652</v>
      </c>
      <c r="H717" s="20">
        <f t="shared" si="432"/>
        <v>59</v>
      </c>
      <c r="I717" s="86">
        <f>'Ducati Panigale 1199 data'!$C$8*G717</f>
        <v>-185.33333333333329</v>
      </c>
      <c r="J717" s="86">
        <f>'Ducati Panigale 1199 data'!$C$8*'Ducati Panigale 1199 data'!$C$15*'Ducati Panigale 1199 data'!$C$10</f>
        <v>54.543600000000005</v>
      </c>
      <c r="K717" s="86">
        <f>(0.5*'Ducati Panigale 1199 data'!$C$12)*'Ducati Panigale 1199 data'!$C$14*'Ducati Panigale 1199 data'!$C$11*F717^2</f>
        <v>3.4979945891203705</v>
      </c>
      <c r="L717" s="86">
        <f t="shared" si="433"/>
        <v>-127.29173874421292</v>
      </c>
      <c r="M717" s="86">
        <f t="shared" si="429"/>
        <v>-632.92281208928091</v>
      </c>
      <c r="N717" s="20">
        <f t="shared" si="434"/>
        <v>-0.63292281208928092</v>
      </c>
      <c r="O717" s="105">
        <f t="shared" si="435"/>
        <v>-0.63292281208928092</v>
      </c>
      <c r="P717" s="105">
        <f t="shared" si="436"/>
        <v>0.63292281208928092</v>
      </c>
      <c r="Q717" s="105">
        <f t="shared" ref="Q717:Q780" si="464">P717+Q716</f>
        <v>128.86699827032379</v>
      </c>
      <c r="R717" s="27">
        <f t="shared" si="437"/>
        <v>3.5796388408423273E-2</v>
      </c>
      <c r="S717" s="98">
        <f t="shared" si="438"/>
        <v>0</v>
      </c>
      <c r="T717" s="17">
        <f t="shared" ref="T717:T780" si="465">S717+T716</f>
        <v>420.08190880783087</v>
      </c>
      <c r="U717" s="17">
        <f t="shared" si="439"/>
        <v>0.11668941911328636</v>
      </c>
      <c r="V717" s="17">
        <f t="shared" si="440"/>
        <v>122.42364835680759</v>
      </c>
      <c r="W717" s="17">
        <f t="shared" si="441"/>
        <v>117.52670242253528</v>
      </c>
      <c r="X717" s="17">
        <f t="shared" si="441"/>
        <v>112.82563432563387</v>
      </c>
      <c r="Y717" s="17">
        <f t="shared" si="442"/>
        <v>111.69737798237753</v>
      </c>
      <c r="Z717" s="17">
        <f>Y717/3600</f>
        <v>3.1027049439549315E-2</v>
      </c>
      <c r="AA717" s="17">
        <f>0.96*Y717</f>
        <v>107.22948286308242</v>
      </c>
      <c r="AB717" s="17">
        <f t="shared" si="443"/>
        <v>102.94030354855913</v>
      </c>
      <c r="AC717" s="17">
        <f t="shared" si="444"/>
        <v>97.793288371131169</v>
      </c>
      <c r="AD717" s="17">
        <f t="shared" si="445"/>
        <v>97.793288371131169</v>
      </c>
      <c r="AE717" s="17">
        <f t="shared" ref="AE717:AE780" si="466">AD717/3600</f>
        <v>2.7164802325314215E-2</v>
      </c>
      <c r="AF717" s="17">
        <f>T717-AD717</f>
        <v>322.28862043669972</v>
      </c>
      <c r="AG717" s="17">
        <f t="shared" si="446"/>
        <v>8.9524616787972147E-2</v>
      </c>
      <c r="AH717" s="28">
        <f>0.5*'Ducati Panigale 1199 data'!$C$8*'WLTP class 3 v5'!F717^2</f>
        <v>3436.4961419753085</v>
      </c>
      <c r="AI717" s="17">
        <f t="shared" si="447"/>
        <v>3.4364961419753084</v>
      </c>
      <c r="AJ717" s="17">
        <f>IF(N717&lt;0, AI717, "0")</f>
        <v>3.4364961419753084</v>
      </c>
      <c r="AK717" s="98">
        <f>AK716+AJ717</f>
        <v>1351.3895324074076</v>
      </c>
      <c r="AL717" s="105">
        <f t="shared" si="448"/>
        <v>0.37538598122427991</v>
      </c>
      <c r="AM717" s="98">
        <f>IF(N717 &gt; 0, AI717, )</f>
        <v>0</v>
      </c>
      <c r="AN717" s="98">
        <f t="shared" ref="AN717:AN780" si="467">AM717+AN716</f>
        <v>4181.7582631172854</v>
      </c>
      <c r="AO717" s="98">
        <f t="shared" si="449"/>
        <v>1.1615995175325793</v>
      </c>
      <c r="AP717" s="27">
        <f t="shared" si="450"/>
        <v>3.2646713348765428</v>
      </c>
      <c r="AQ717" s="27">
        <f t="shared" si="451"/>
        <v>3.134084481481481</v>
      </c>
      <c r="AR717" s="34">
        <f t="shared" si="452"/>
        <v>3.0087211022222218</v>
      </c>
      <c r="AS717" s="27">
        <f t="shared" si="453"/>
        <v>2.9786338911999994</v>
      </c>
      <c r="AT717" s="34">
        <f t="shared" si="430"/>
        <v>2.8594885355519994</v>
      </c>
      <c r="AU717" s="27">
        <f t="shared" si="430"/>
        <v>2.7451089941299194</v>
      </c>
      <c r="AV717" s="27">
        <f t="shared" si="454"/>
        <v>2.6078535444234232</v>
      </c>
      <c r="AW717" s="27">
        <f t="shared" si="455"/>
        <v>2.6078535444234232</v>
      </c>
      <c r="AX717" s="27">
        <f t="shared" si="456"/>
        <v>7.2440376233983978E-4</v>
      </c>
      <c r="AY717" s="34">
        <f>AN717-AW717</f>
        <v>4179.1504095728624</v>
      </c>
      <c r="AZ717" s="110">
        <f t="shared" si="457"/>
        <v>1.1608751137702396</v>
      </c>
      <c r="BB717" s="84">
        <v>0.63292281208928103</v>
      </c>
      <c r="BC717" s="85">
        <f t="shared" si="458"/>
        <v>0.56963053088035298</v>
      </c>
      <c r="BD717" s="85">
        <f t="shared" si="459"/>
        <v>0.54114900433633528</v>
      </c>
      <c r="BE717" s="85">
        <f t="shared" si="460"/>
        <v>0.51950304416288184</v>
      </c>
      <c r="BF717" s="85">
        <f t="shared" si="461"/>
        <v>0.4883328615131089</v>
      </c>
      <c r="BG717" s="85">
        <f t="shared" si="462"/>
        <v>0.4883328615131089</v>
      </c>
    </row>
    <row r="718" spans="2:59">
      <c r="B718" s="10" t="s">
        <v>33</v>
      </c>
      <c r="C718" s="10">
        <v>707</v>
      </c>
      <c r="D718" s="10">
        <v>118</v>
      </c>
      <c r="E718" s="19">
        <v>15.1</v>
      </c>
      <c r="F718" s="67">
        <f t="shared" si="431"/>
        <v>4.1944444444444446</v>
      </c>
      <c r="G718" s="20">
        <f t="shared" si="463"/>
        <v>-0.70833333333333304</v>
      </c>
      <c r="H718" s="20">
        <f t="shared" si="432"/>
        <v>59.5</v>
      </c>
      <c r="I718" s="86">
        <f>'Ducati Panigale 1199 data'!$C$8*G718</f>
        <v>-196.91666666666657</v>
      </c>
      <c r="J718" s="86">
        <f>'Ducati Panigale 1199 data'!$C$8*'Ducati Panigale 1199 data'!$C$15*'Ducati Panigale 1199 data'!$C$10</f>
        <v>54.543600000000005</v>
      </c>
      <c r="K718" s="86">
        <f>(0.5*'Ducati Panigale 1199 data'!$C$12)*'Ducati Panigale 1199 data'!$C$14*'Ducati Panigale 1199 data'!$C$11*F718^2</f>
        <v>2.4892411168981488</v>
      </c>
      <c r="L718" s="86">
        <f t="shared" si="433"/>
        <v>-139.88382554976843</v>
      </c>
      <c r="M718" s="86">
        <f t="shared" si="429"/>
        <v>-586.73493494486206</v>
      </c>
      <c r="N718" s="20">
        <f t="shared" si="434"/>
        <v>-0.58673493494486206</v>
      </c>
      <c r="O718" s="105">
        <f t="shared" si="435"/>
        <v>-0.58673493494486206</v>
      </c>
      <c r="P718" s="105">
        <f t="shared" si="436"/>
        <v>0.58673493494486206</v>
      </c>
      <c r="Q718" s="105">
        <f t="shared" si="464"/>
        <v>129.45373320526866</v>
      </c>
      <c r="R718" s="27">
        <f t="shared" si="437"/>
        <v>3.5959370334796847E-2</v>
      </c>
      <c r="S718" s="98">
        <f t="shared" si="438"/>
        <v>0</v>
      </c>
      <c r="T718" s="17">
        <f t="shared" si="465"/>
        <v>420.08190880783087</v>
      </c>
      <c r="U718" s="17">
        <f t="shared" si="439"/>
        <v>0.11668941911328636</v>
      </c>
      <c r="V718" s="17">
        <f t="shared" si="440"/>
        <v>122.98104654500523</v>
      </c>
      <c r="W718" s="17">
        <f t="shared" si="441"/>
        <v>118.06180468320501</v>
      </c>
      <c r="X718" s="17">
        <f t="shared" si="441"/>
        <v>113.3393324958768</v>
      </c>
      <c r="Y718" s="17">
        <f t="shared" si="442"/>
        <v>112.20593917091803</v>
      </c>
      <c r="Z718" s="17">
        <f>Y718/3600</f>
        <v>3.1168316436366118E-2</v>
      </c>
      <c r="AA718" s="17">
        <f>0.96*Y718</f>
        <v>107.7177016040813</v>
      </c>
      <c r="AB718" s="17">
        <f t="shared" si="443"/>
        <v>103.40899353991804</v>
      </c>
      <c r="AC718" s="17">
        <f t="shared" si="444"/>
        <v>98.238543862922143</v>
      </c>
      <c r="AD718" s="17">
        <f t="shared" si="445"/>
        <v>98.238543862922143</v>
      </c>
      <c r="AE718" s="17">
        <f t="shared" si="466"/>
        <v>2.7288484406367261E-2</v>
      </c>
      <c r="AF718" s="17">
        <f>T718-AD718</f>
        <v>321.84336494490873</v>
      </c>
      <c r="AG718" s="17">
        <f t="shared" si="446"/>
        <v>8.9400934706919094E-2</v>
      </c>
      <c r="AH718" s="28">
        <f>0.5*'Ducati Panigale 1199 data'!$C$8*'WLTP class 3 v5'!F718^2</f>
        <v>2445.4776234567908</v>
      </c>
      <c r="AI718" s="17">
        <f t="shared" si="447"/>
        <v>2.4454776234567905</v>
      </c>
      <c r="AJ718" s="17">
        <f>IF(N718&lt;0, AI718, "0")</f>
        <v>2.4454776234567905</v>
      </c>
      <c r="AK718" s="98">
        <f>AK717+AJ718</f>
        <v>1353.8350100308644</v>
      </c>
      <c r="AL718" s="105">
        <f t="shared" si="448"/>
        <v>0.37606528056412902</v>
      </c>
      <c r="AM718" s="98">
        <f>IF(N718 &gt; 0, AI718, )</f>
        <v>0</v>
      </c>
      <c r="AN718" s="98">
        <f t="shared" si="467"/>
        <v>4181.7582631172854</v>
      </c>
      <c r="AO718" s="98">
        <f t="shared" si="449"/>
        <v>1.1615995175325793</v>
      </c>
      <c r="AP718" s="27">
        <f t="shared" si="450"/>
        <v>2.3232037422839511</v>
      </c>
      <c r="AQ718" s="27">
        <f t="shared" si="451"/>
        <v>2.230275592592593</v>
      </c>
      <c r="AR718" s="34">
        <f t="shared" si="452"/>
        <v>2.1410645688888894</v>
      </c>
      <c r="AS718" s="27">
        <f t="shared" si="453"/>
        <v>2.1196539232000005</v>
      </c>
      <c r="AT718" s="34">
        <f t="shared" si="430"/>
        <v>2.0348677662720003</v>
      </c>
      <c r="AU718" s="27">
        <f t="shared" si="430"/>
        <v>1.9534730556211202</v>
      </c>
      <c r="AV718" s="27">
        <f t="shared" si="454"/>
        <v>1.8557994028400642</v>
      </c>
      <c r="AW718" s="27">
        <f t="shared" si="455"/>
        <v>1.8557994028400642</v>
      </c>
      <c r="AX718" s="27">
        <f t="shared" si="456"/>
        <v>5.1549983412224002E-4</v>
      </c>
      <c r="AY718" s="34">
        <f>AN718-AW718</f>
        <v>4179.9024637144457</v>
      </c>
      <c r="AZ718" s="110">
        <f t="shared" si="457"/>
        <v>1.1610840176984571</v>
      </c>
      <c r="BB718" s="84">
        <v>0.58673493494486195</v>
      </c>
      <c r="BC718" s="85">
        <f t="shared" si="458"/>
        <v>0.52806144145037581</v>
      </c>
      <c r="BD718" s="85">
        <f t="shared" si="459"/>
        <v>0.50165836937785702</v>
      </c>
      <c r="BE718" s="85">
        <f t="shared" si="460"/>
        <v>0.48159203460274269</v>
      </c>
      <c r="BF718" s="85">
        <f t="shared" si="461"/>
        <v>0.45269651252657811</v>
      </c>
      <c r="BG718" s="85">
        <f t="shared" si="462"/>
        <v>0.45269651252657811</v>
      </c>
    </row>
    <row r="719" spans="2:59">
      <c r="B719" s="10" t="s">
        <v>33</v>
      </c>
      <c r="C719" s="10">
        <v>708</v>
      </c>
      <c r="D719" s="10">
        <v>119</v>
      </c>
      <c r="E719" s="19">
        <v>12.8</v>
      </c>
      <c r="F719" s="67">
        <f t="shared" si="431"/>
        <v>3.5555555555555554</v>
      </c>
      <c r="G719" s="20">
        <f t="shared" si="463"/>
        <v>-0.43055555555555547</v>
      </c>
      <c r="H719" s="20">
        <f t="shared" si="432"/>
        <v>60</v>
      </c>
      <c r="I719" s="86">
        <f>'Ducati Panigale 1199 data'!$C$8*G719</f>
        <v>-119.69444444444441</v>
      </c>
      <c r="J719" s="86">
        <f>'Ducati Panigale 1199 data'!$C$8*'Ducati Panigale 1199 data'!$C$15*'Ducati Panigale 1199 data'!$C$10</f>
        <v>54.543600000000005</v>
      </c>
      <c r="K719" s="86">
        <f>(0.5*'Ducati Panigale 1199 data'!$C$12)*'Ducati Panigale 1199 data'!$C$14*'Ducati Panigale 1199 data'!$C$11*F719^2</f>
        <v>1.7886814814814815</v>
      </c>
      <c r="L719" s="86">
        <f t="shared" si="433"/>
        <v>-63.36216296296292</v>
      </c>
      <c r="M719" s="86">
        <f t="shared" si="429"/>
        <v>-225.28769053497925</v>
      </c>
      <c r="N719" s="20">
        <f t="shared" si="434"/>
        <v>-0.22528769053497924</v>
      </c>
      <c r="O719" s="105">
        <f t="shared" si="435"/>
        <v>-0.22528769053497924</v>
      </c>
      <c r="P719" s="105">
        <f t="shared" si="436"/>
        <v>0.22528769053497924</v>
      </c>
      <c r="Q719" s="105">
        <f t="shared" si="464"/>
        <v>129.67902089580363</v>
      </c>
      <c r="R719" s="27">
        <f t="shared" si="437"/>
        <v>3.6021950248834339E-2</v>
      </c>
      <c r="S719" s="98">
        <f t="shared" si="438"/>
        <v>0</v>
      </c>
      <c r="T719" s="17">
        <f t="shared" si="465"/>
        <v>420.08190880783087</v>
      </c>
      <c r="U719" s="17">
        <f t="shared" si="439"/>
        <v>0.11668941911328636</v>
      </c>
      <c r="V719" s="17">
        <f t="shared" si="440"/>
        <v>123.19506985101344</v>
      </c>
      <c r="W719" s="17">
        <f t="shared" si="441"/>
        <v>118.2672670569729</v>
      </c>
      <c r="X719" s="17">
        <f t="shared" si="441"/>
        <v>113.53657637469398</v>
      </c>
      <c r="Y719" s="17">
        <f t="shared" si="442"/>
        <v>112.40121061094703</v>
      </c>
      <c r="Z719" s="17">
        <f>Y719/3600</f>
        <v>3.1222558503040843E-2</v>
      </c>
      <c r="AA719" s="17">
        <f>0.96*Y719</f>
        <v>107.90516218650914</v>
      </c>
      <c r="AB719" s="17">
        <f t="shared" si="443"/>
        <v>103.58895569904878</v>
      </c>
      <c r="AC719" s="17">
        <f t="shared" si="444"/>
        <v>98.409507914096338</v>
      </c>
      <c r="AD719" s="17">
        <f t="shared" si="445"/>
        <v>98.409507914096338</v>
      </c>
      <c r="AE719" s="17">
        <f t="shared" si="466"/>
        <v>2.7335974420582314E-2</v>
      </c>
      <c r="AF719" s="17">
        <f>T719-AD719</f>
        <v>321.67240089373456</v>
      </c>
      <c r="AG719" s="17">
        <f t="shared" si="446"/>
        <v>8.9353444692704051E-2</v>
      </c>
      <c r="AH719" s="28">
        <f>0.5*'Ducati Panigale 1199 data'!$C$8*'WLTP class 3 v5'!F719^2</f>
        <v>1757.2345679012344</v>
      </c>
      <c r="AI719" s="17">
        <f t="shared" si="447"/>
        <v>1.7572345679012344</v>
      </c>
      <c r="AJ719" s="17">
        <f>IF(N719&lt;0, AI719, "0")</f>
        <v>1.7572345679012344</v>
      </c>
      <c r="AK719" s="98">
        <f>AK718+AJ719</f>
        <v>1355.5922445987655</v>
      </c>
      <c r="AL719" s="105">
        <f t="shared" si="448"/>
        <v>0.37655340127743486</v>
      </c>
      <c r="AM719" s="98">
        <f>IF(N719 &gt; 0, AI719, )</f>
        <v>0</v>
      </c>
      <c r="AN719" s="98">
        <f t="shared" si="467"/>
        <v>4181.7582631172854</v>
      </c>
      <c r="AO719" s="98">
        <f t="shared" si="449"/>
        <v>1.1615995175325793</v>
      </c>
      <c r="AP719" s="27">
        <f t="shared" si="450"/>
        <v>1.6693728395061727</v>
      </c>
      <c r="AQ719" s="27">
        <f t="shared" si="451"/>
        <v>1.6025979259259258</v>
      </c>
      <c r="AR719" s="34">
        <f t="shared" si="452"/>
        <v>1.5384940088888888</v>
      </c>
      <c r="AS719" s="27">
        <f t="shared" si="453"/>
        <v>1.5231090688</v>
      </c>
      <c r="AT719" s="34">
        <f t="shared" si="430"/>
        <v>1.462184706048</v>
      </c>
      <c r="AU719" s="27">
        <f t="shared" si="430"/>
        <v>1.4036973178060799</v>
      </c>
      <c r="AV719" s="27">
        <f t="shared" si="454"/>
        <v>1.3335124519157757</v>
      </c>
      <c r="AW719" s="27">
        <f t="shared" si="455"/>
        <v>1.3335124519157757</v>
      </c>
      <c r="AX719" s="27">
        <f t="shared" si="456"/>
        <v>3.7042012553215991E-4</v>
      </c>
      <c r="AY719" s="34">
        <f>AN719-AW719</f>
        <v>4180.4247506653701</v>
      </c>
      <c r="AZ719" s="110">
        <f t="shared" si="457"/>
        <v>1.1612290974070472</v>
      </c>
      <c r="BB719" s="84">
        <v>0.22528769053497899</v>
      </c>
      <c r="BC719" s="85">
        <f t="shared" si="458"/>
        <v>0.20275892148148109</v>
      </c>
      <c r="BD719" s="85">
        <f t="shared" si="459"/>
        <v>0.19262097540740702</v>
      </c>
      <c r="BE719" s="85">
        <f t="shared" si="460"/>
        <v>0.18491613639111074</v>
      </c>
      <c r="BF719" s="85">
        <f t="shared" si="461"/>
        <v>0.17382116820764409</v>
      </c>
      <c r="BG719" s="85">
        <f t="shared" si="462"/>
        <v>0.17382116820764409</v>
      </c>
    </row>
    <row r="720" spans="2:59">
      <c r="B720" s="10" t="s">
        <v>33</v>
      </c>
      <c r="C720" s="10">
        <v>709</v>
      </c>
      <c r="D720" s="10">
        <v>120</v>
      </c>
      <c r="E720" s="19">
        <v>12</v>
      </c>
      <c r="F720" s="67">
        <f t="shared" si="431"/>
        <v>3.3333333333333335</v>
      </c>
      <c r="G720" s="20">
        <f t="shared" si="463"/>
        <v>5.5555555555555358E-2</v>
      </c>
      <c r="H720" s="20">
        <f t="shared" si="432"/>
        <v>60.5</v>
      </c>
      <c r="I720" s="86">
        <f>'Ducati Panigale 1199 data'!$C$8*G720</f>
        <v>15.44444444444439</v>
      </c>
      <c r="J720" s="86">
        <f>'Ducati Panigale 1199 data'!$C$8*'Ducati Panigale 1199 data'!$C$15*'Ducati Panigale 1199 data'!$C$10</f>
        <v>54.543600000000005</v>
      </c>
      <c r="K720" s="86">
        <f>(0.5*'Ducati Panigale 1199 data'!$C$12)*'Ducati Panigale 1199 data'!$C$14*'Ducati Panigale 1199 data'!$C$11*F720^2</f>
        <v>1.5720833333333337</v>
      </c>
      <c r="L720" s="86">
        <f t="shared" si="433"/>
        <v>71.560127777777737</v>
      </c>
      <c r="M720" s="86">
        <f t="shared" si="429"/>
        <v>238.53375925925914</v>
      </c>
      <c r="N720" s="20">
        <f t="shared" si="434"/>
        <v>0.23853375925925915</v>
      </c>
      <c r="O720" s="105">
        <f t="shared" si="435"/>
        <v>0</v>
      </c>
      <c r="P720" s="105">
        <f t="shared" si="436"/>
        <v>0</v>
      </c>
      <c r="Q720" s="105">
        <f t="shared" si="464"/>
        <v>129.67902089580363</v>
      </c>
      <c r="R720" s="27">
        <f t="shared" si="437"/>
        <v>3.6021950248834339E-2</v>
      </c>
      <c r="S720" s="98">
        <f t="shared" si="438"/>
        <v>0.23853375925925915</v>
      </c>
      <c r="T720" s="17">
        <f t="shared" si="465"/>
        <v>420.32044256709014</v>
      </c>
      <c r="U720" s="17">
        <f t="shared" si="439"/>
        <v>0.11675567849085837</v>
      </c>
      <c r="V720" s="17">
        <f t="shared" si="440"/>
        <v>123.19506985101344</v>
      </c>
      <c r="W720" s="17">
        <f t="shared" si="441"/>
        <v>118.2672670569729</v>
      </c>
      <c r="X720" s="17">
        <f t="shared" si="441"/>
        <v>113.53657637469398</v>
      </c>
      <c r="Y720" s="17">
        <f t="shared" si="442"/>
        <v>112.40121061094703</v>
      </c>
      <c r="Z720" s="17">
        <f>Y720/3600</f>
        <v>3.1222558503040843E-2</v>
      </c>
      <c r="AA720" s="17">
        <f>0.96*Y720</f>
        <v>107.90516218650914</v>
      </c>
      <c r="AB720" s="17">
        <f t="shared" si="443"/>
        <v>103.58895569904878</v>
      </c>
      <c r="AC720" s="17">
        <f t="shared" si="444"/>
        <v>98.409507914096338</v>
      </c>
      <c r="AD720" s="17">
        <f t="shared" si="445"/>
        <v>98.409507914096338</v>
      </c>
      <c r="AE720" s="17">
        <f t="shared" si="466"/>
        <v>2.7335974420582314E-2</v>
      </c>
      <c r="AF720" s="17">
        <f>T720-AD720</f>
        <v>321.91093465299377</v>
      </c>
      <c r="AG720" s="17">
        <f t="shared" si="446"/>
        <v>8.9419704070276051E-2</v>
      </c>
      <c r="AH720" s="28">
        <f>0.5*'Ducati Panigale 1199 data'!$C$8*'WLTP class 3 v5'!F720^2</f>
        <v>1544.4444444444446</v>
      </c>
      <c r="AI720" s="17">
        <f t="shared" si="447"/>
        <v>1.5444444444444445</v>
      </c>
      <c r="AJ720" s="17" t="str">
        <f>IF(N720&lt;0, AI720, "0")</f>
        <v>0</v>
      </c>
      <c r="AK720" s="98">
        <f>AK719+AJ720</f>
        <v>1355.5922445987655</v>
      </c>
      <c r="AL720" s="105">
        <f t="shared" si="448"/>
        <v>0.37655340127743486</v>
      </c>
      <c r="AM720" s="98">
        <f>IF(N720 &gt; 0, AI720, )</f>
        <v>1.5444444444444445</v>
      </c>
      <c r="AN720" s="98">
        <f t="shared" si="467"/>
        <v>4183.3027075617301</v>
      </c>
      <c r="AO720" s="98">
        <f t="shared" si="449"/>
        <v>1.1620285298782584</v>
      </c>
      <c r="AP720" s="27">
        <f t="shared" si="450"/>
        <v>0</v>
      </c>
      <c r="AQ720" s="27">
        <f t="shared" si="451"/>
        <v>0</v>
      </c>
      <c r="AR720" s="34">
        <f t="shared" si="452"/>
        <v>0</v>
      </c>
      <c r="AS720" s="27">
        <f t="shared" si="453"/>
        <v>0</v>
      </c>
      <c r="AT720" s="34">
        <f t="shared" si="430"/>
        <v>0</v>
      </c>
      <c r="AU720" s="27">
        <f t="shared" si="430"/>
        <v>0</v>
      </c>
      <c r="AV720" s="27">
        <f t="shared" si="454"/>
        <v>0</v>
      </c>
      <c r="AW720" s="27">
        <f t="shared" si="455"/>
        <v>0</v>
      </c>
      <c r="AX720" s="27">
        <f t="shared" si="456"/>
        <v>0</v>
      </c>
      <c r="AY720" s="34">
        <f>AN720-AW720</f>
        <v>4183.3027075617301</v>
      </c>
      <c r="AZ720" s="110">
        <f t="shared" si="457"/>
        <v>1.1620285298782584</v>
      </c>
      <c r="BB720" s="84">
        <v>0</v>
      </c>
      <c r="BC720" s="85">
        <f t="shared" si="458"/>
        <v>0</v>
      </c>
      <c r="BD720" s="85">
        <f t="shared" si="459"/>
        <v>0</v>
      </c>
      <c r="BE720" s="85">
        <f t="shared" si="460"/>
        <v>0</v>
      </c>
      <c r="BF720" s="85">
        <f t="shared" si="461"/>
        <v>0</v>
      </c>
      <c r="BG720" s="85">
        <f t="shared" si="462"/>
        <v>0</v>
      </c>
    </row>
    <row r="721" spans="2:59">
      <c r="B721" s="10" t="s">
        <v>33</v>
      </c>
      <c r="C721" s="10">
        <v>710</v>
      </c>
      <c r="D721" s="10">
        <v>121</v>
      </c>
      <c r="E721" s="19">
        <v>13.2</v>
      </c>
      <c r="F721" s="67">
        <f t="shared" si="431"/>
        <v>3.6666666666666665</v>
      </c>
      <c r="G721" s="20">
        <f t="shared" si="463"/>
        <v>0.70833333333333348</v>
      </c>
      <c r="H721" s="20">
        <f t="shared" si="432"/>
        <v>61</v>
      </c>
      <c r="I721" s="86">
        <f>'Ducati Panigale 1199 data'!$C$8*G721</f>
        <v>196.91666666666671</v>
      </c>
      <c r="J721" s="86">
        <f>'Ducati Panigale 1199 data'!$C$8*'Ducati Panigale 1199 data'!$C$15*'Ducati Panigale 1199 data'!$C$10</f>
        <v>54.543600000000005</v>
      </c>
      <c r="K721" s="86">
        <f>(0.5*'Ducati Panigale 1199 data'!$C$12)*'Ducati Panigale 1199 data'!$C$14*'Ducati Panigale 1199 data'!$C$11*F721^2</f>
        <v>1.9022208333333332</v>
      </c>
      <c r="L721" s="86">
        <f t="shared" si="433"/>
        <v>253.36248750000004</v>
      </c>
      <c r="M721" s="86">
        <f t="shared" si="429"/>
        <v>928.99578750000012</v>
      </c>
      <c r="N721" s="20">
        <f t="shared" si="434"/>
        <v>0.92899578750000011</v>
      </c>
      <c r="O721" s="105">
        <f t="shared" si="435"/>
        <v>0</v>
      </c>
      <c r="P721" s="105">
        <f t="shared" si="436"/>
        <v>0</v>
      </c>
      <c r="Q721" s="105">
        <f t="shared" si="464"/>
        <v>129.67902089580363</v>
      </c>
      <c r="R721" s="27">
        <f t="shared" si="437"/>
        <v>3.6021950248834339E-2</v>
      </c>
      <c r="S721" s="98">
        <f t="shared" si="438"/>
        <v>0.92899578750000011</v>
      </c>
      <c r="T721" s="17">
        <f t="shared" si="465"/>
        <v>421.24943835459015</v>
      </c>
      <c r="U721" s="17">
        <f t="shared" si="439"/>
        <v>0.11701373287627505</v>
      </c>
      <c r="V721" s="17">
        <f t="shared" si="440"/>
        <v>123.19506985101344</v>
      </c>
      <c r="W721" s="17">
        <f t="shared" si="441"/>
        <v>118.2672670569729</v>
      </c>
      <c r="X721" s="17">
        <f t="shared" si="441"/>
        <v>113.53657637469398</v>
      </c>
      <c r="Y721" s="17">
        <f t="shared" si="442"/>
        <v>112.40121061094703</v>
      </c>
      <c r="Z721" s="17">
        <f>Y721/3600</f>
        <v>3.1222558503040843E-2</v>
      </c>
      <c r="AA721" s="17">
        <f>0.96*Y721</f>
        <v>107.90516218650914</v>
      </c>
      <c r="AB721" s="17">
        <f t="shared" si="443"/>
        <v>103.58895569904878</v>
      </c>
      <c r="AC721" s="17">
        <f t="shared" si="444"/>
        <v>98.409507914096338</v>
      </c>
      <c r="AD721" s="17">
        <f t="shared" si="445"/>
        <v>98.409507914096338</v>
      </c>
      <c r="AE721" s="17">
        <f t="shared" si="466"/>
        <v>2.7335974420582314E-2</v>
      </c>
      <c r="AF721" s="17">
        <f>T721-AD721</f>
        <v>322.83993044049384</v>
      </c>
      <c r="AG721" s="17">
        <f t="shared" si="446"/>
        <v>8.967775845569273E-2</v>
      </c>
      <c r="AH721" s="28">
        <f>0.5*'Ducati Panigale 1199 data'!$C$8*'WLTP class 3 v5'!F721^2</f>
        <v>1868.7777777777776</v>
      </c>
      <c r="AI721" s="17">
        <f t="shared" si="447"/>
        <v>1.8687777777777776</v>
      </c>
      <c r="AJ721" s="17" t="str">
        <f>IF(N721&lt;0, AI721, "0")</f>
        <v>0</v>
      </c>
      <c r="AK721" s="98">
        <f>AK720+AJ721</f>
        <v>1355.5922445987655</v>
      </c>
      <c r="AL721" s="105">
        <f t="shared" si="448"/>
        <v>0.37655340127743486</v>
      </c>
      <c r="AM721" s="98">
        <f>IF(N721 &gt; 0, AI721, )</f>
        <v>1.8687777777777776</v>
      </c>
      <c r="AN721" s="98">
        <f t="shared" si="467"/>
        <v>4185.1714853395079</v>
      </c>
      <c r="AO721" s="98">
        <f t="shared" si="449"/>
        <v>1.16254763481653</v>
      </c>
      <c r="AP721" s="27">
        <f t="shared" si="450"/>
        <v>0</v>
      </c>
      <c r="AQ721" s="27">
        <f t="shared" si="451"/>
        <v>0</v>
      </c>
      <c r="AR721" s="34">
        <f t="shared" si="452"/>
        <v>0</v>
      </c>
      <c r="AS721" s="27">
        <f t="shared" si="453"/>
        <v>0</v>
      </c>
      <c r="AT721" s="34">
        <f t="shared" si="430"/>
        <v>0</v>
      </c>
      <c r="AU721" s="27">
        <f t="shared" si="430"/>
        <v>0</v>
      </c>
      <c r="AV721" s="27">
        <f t="shared" si="454"/>
        <v>0</v>
      </c>
      <c r="AW721" s="27">
        <f t="shared" si="455"/>
        <v>0</v>
      </c>
      <c r="AX721" s="27">
        <f t="shared" si="456"/>
        <v>0</v>
      </c>
      <c r="AY721" s="34">
        <f>AN721-AW721</f>
        <v>4185.1714853395079</v>
      </c>
      <c r="AZ721" s="110">
        <f t="shared" si="457"/>
        <v>1.16254763481653</v>
      </c>
      <c r="BB721" s="84">
        <v>0</v>
      </c>
      <c r="BC721" s="85">
        <f t="shared" si="458"/>
        <v>0</v>
      </c>
      <c r="BD721" s="85">
        <f t="shared" si="459"/>
        <v>0</v>
      </c>
      <c r="BE721" s="85">
        <f t="shared" si="460"/>
        <v>0</v>
      </c>
      <c r="BF721" s="85">
        <f t="shared" si="461"/>
        <v>0</v>
      </c>
      <c r="BG721" s="85">
        <f t="shared" si="462"/>
        <v>0</v>
      </c>
    </row>
    <row r="722" spans="2:59">
      <c r="B722" s="10" t="s">
        <v>33</v>
      </c>
      <c r="C722" s="10">
        <v>711</v>
      </c>
      <c r="D722" s="10">
        <v>122</v>
      </c>
      <c r="E722" s="19">
        <v>17.100000000000001</v>
      </c>
      <c r="F722" s="67">
        <f t="shared" si="431"/>
        <v>4.75</v>
      </c>
      <c r="G722" s="20">
        <f t="shared" si="463"/>
        <v>1.0972222222222225</v>
      </c>
      <c r="H722" s="20">
        <f t="shared" si="432"/>
        <v>61.5</v>
      </c>
      <c r="I722" s="86">
        <f>'Ducati Panigale 1199 data'!$C$8*G722</f>
        <v>305.02777777777789</v>
      </c>
      <c r="J722" s="86">
        <f>'Ducati Panigale 1199 data'!$C$8*'Ducati Panigale 1199 data'!$C$15*'Ducati Panigale 1199 data'!$C$10</f>
        <v>54.543600000000005</v>
      </c>
      <c r="K722" s="86">
        <f>(0.5*'Ducati Panigale 1199 data'!$C$12)*'Ducati Panigale 1199 data'!$C$14*'Ducati Panigale 1199 data'!$C$11*F722^2</f>
        <v>3.1923117187500005</v>
      </c>
      <c r="L722" s="86">
        <f t="shared" si="433"/>
        <v>362.76368949652789</v>
      </c>
      <c r="M722" s="86">
        <f t="shared" si="429"/>
        <v>1723.1275251085074</v>
      </c>
      <c r="N722" s="20">
        <f t="shared" si="434"/>
        <v>1.7231275251085074</v>
      </c>
      <c r="O722" s="105">
        <f t="shared" si="435"/>
        <v>0</v>
      </c>
      <c r="P722" s="105">
        <f t="shared" si="436"/>
        <v>0</v>
      </c>
      <c r="Q722" s="105">
        <f t="shared" si="464"/>
        <v>129.67902089580363</v>
      </c>
      <c r="R722" s="27">
        <f t="shared" si="437"/>
        <v>3.6021950248834339E-2</v>
      </c>
      <c r="S722" s="98">
        <f t="shared" si="438"/>
        <v>1.7231275251085074</v>
      </c>
      <c r="T722" s="17">
        <f t="shared" si="465"/>
        <v>422.97256587969866</v>
      </c>
      <c r="U722" s="17">
        <f t="shared" si="439"/>
        <v>0.1174923794110274</v>
      </c>
      <c r="V722" s="17">
        <f t="shared" si="440"/>
        <v>123.19506985101344</v>
      </c>
      <c r="W722" s="17">
        <f t="shared" si="441"/>
        <v>118.2672670569729</v>
      </c>
      <c r="X722" s="17">
        <f t="shared" si="441"/>
        <v>113.53657637469398</v>
      </c>
      <c r="Y722" s="17">
        <f t="shared" si="442"/>
        <v>112.40121061094703</v>
      </c>
      <c r="Z722" s="17">
        <f>Y722/3600</f>
        <v>3.1222558503040843E-2</v>
      </c>
      <c r="AA722" s="17">
        <f>0.96*Y722</f>
        <v>107.90516218650914</v>
      </c>
      <c r="AB722" s="17">
        <f t="shared" si="443"/>
        <v>103.58895569904878</v>
      </c>
      <c r="AC722" s="17">
        <f t="shared" si="444"/>
        <v>98.409507914096338</v>
      </c>
      <c r="AD722" s="17">
        <f t="shared" si="445"/>
        <v>98.409507914096338</v>
      </c>
      <c r="AE722" s="17">
        <f t="shared" si="466"/>
        <v>2.7335974420582314E-2</v>
      </c>
      <c r="AF722" s="17">
        <f>T722-AD722</f>
        <v>324.5630579656023</v>
      </c>
      <c r="AG722" s="17">
        <f t="shared" si="446"/>
        <v>9.0156404990445083E-2</v>
      </c>
      <c r="AH722" s="28">
        <f>0.5*'Ducati Panigale 1199 data'!$C$8*'WLTP class 3 v5'!F722^2</f>
        <v>3136.1875</v>
      </c>
      <c r="AI722" s="17">
        <f t="shared" si="447"/>
        <v>3.1361875000000001</v>
      </c>
      <c r="AJ722" s="17" t="str">
        <f>IF(N722&lt;0, AI722, "0")</f>
        <v>0</v>
      </c>
      <c r="AK722" s="98">
        <f>AK721+AJ722</f>
        <v>1355.5922445987655</v>
      </c>
      <c r="AL722" s="105">
        <f t="shared" si="448"/>
        <v>0.37655340127743486</v>
      </c>
      <c r="AM722" s="98">
        <f>IF(N722 &gt; 0, AI722, )</f>
        <v>3.1361875000000001</v>
      </c>
      <c r="AN722" s="98">
        <f t="shared" si="467"/>
        <v>4188.3076728395081</v>
      </c>
      <c r="AO722" s="98">
        <f t="shared" si="449"/>
        <v>1.1634187980109745</v>
      </c>
      <c r="AP722" s="27">
        <f t="shared" si="450"/>
        <v>0</v>
      </c>
      <c r="AQ722" s="27">
        <f t="shared" si="451"/>
        <v>0</v>
      </c>
      <c r="AR722" s="34">
        <f t="shared" si="452"/>
        <v>0</v>
      </c>
      <c r="AS722" s="27">
        <f t="shared" si="453"/>
        <v>0</v>
      </c>
      <c r="AT722" s="34">
        <f t="shared" si="430"/>
        <v>0</v>
      </c>
      <c r="AU722" s="27">
        <f t="shared" si="430"/>
        <v>0</v>
      </c>
      <c r="AV722" s="27">
        <f t="shared" si="454"/>
        <v>0</v>
      </c>
      <c r="AW722" s="27">
        <f t="shared" si="455"/>
        <v>0</v>
      </c>
      <c r="AX722" s="27">
        <f t="shared" si="456"/>
        <v>0</v>
      </c>
      <c r="AY722" s="34">
        <f>AN722-AW722</f>
        <v>4188.3076728395081</v>
      </c>
      <c r="AZ722" s="110">
        <f t="shared" si="457"/>
        <v>1.1634187980109745</v>
      </c>
      <c r="BB722" s="84">
        <v>0</v>
      </c>
      <c r="BC722" s="85">
        <f t="shared" si="458"/>
        <v>0</v>
      </c>
      <c r="BD722" s="85">
        <f t="shared" si="459"/>
        <v>0</v>
      </c>
      <c r="BE722" s="85">
        <f t="shared" si="460"/>
        <v>0</v>
      </c>
      <c r="BF722" s="85">
        <f t="shared" si="461"/>
        <v>0</v>
      </c>
      <c r="BG722" s="85">
        <f t="shared" si="462"/>
        <v>0</v>
      </c>
    </row>
    <row r="723" spans="2:59">
      <c r="B723" s="10" t="s">
        <v>33</v>
      </c>
      <c r="C723" s="10">
        <v>712</v>
      </c>
      <c r="D723" s="10">
        <v>123</v>
      </c>
      <c r="E723" s="19">
        <v>21.1</v>
      </c>
      <c r="F723" s="67">
        <f t="shared" si="431"/>
        <v>5.8611111111111107</v>
      </c>
      <c r="G723" s="20">
        <f t="shared" si="463"/>
        <v>0.65277777777777768</v>
      </c>
      <c r="H723" s="20">
        <f t="shared" si="432"/>
        <v>62</v>
      </c>
      <c r="I723" s="86">
        <f>'Ducati Panigale 1199 data'!$C$8*G723</f>
        <v>181.4722222222222</v>
      </c>
      <c r="J723" s="86">
        <f>'Ducati Panigale 1199 data'!$C$8*'Ducati Panigale 1199 data'!$C$15*'Ducati Panigale 1199 data'!$C$10</f>
        <v>54.543600000000005</v>
      </c>
      <c r="K723" s="86">
        <f>(0.5*'Ducati Panigale 1199 data'!$C$12)*'Ducati Panigale 1199 data'!$C$14*'Ducati Panigale 1199 data'!$C$11*F723^2</f>
        <v>4.8604668113425928</v>
      </c>
      <c r="L723" s="86">
        <f t="shared" si="433"/>
        <v>240.8762890335648</v>
      </c>
      <c r="M723" s="86">
        <f t="shared" si="429"/>
        <v>1411.8026940578382</v>
      </c>
      <c r="N723" s="20">
        <f t="shared" si="434"/>
        <v>1.4118026940578381</v>
      </c>
      <c r="O723" s="105">
        <f t="shared" si="435"/>
        <v>0</v>
      </c>
      <c r="P723" s="105">
        <f t="shared" si="436"/>
        <v>0</v>
      </c>
      <c r="Q723" s="105">
        <f t="shared" si="464"/>
        <v>129.67902089580363</v>
      </c>
      <c r="R723" s="27">
        <f t="shared" si="437"/>
        <v>3.6021950248834339E-2</v>
      </c>
      <c r="S723" s="98">
        <f t="shared" si="438"/>
        <v>1.4118026940578381</v>
      </c>
      <c r="T723" s="17">
        <f t="shared" si="465"/>
        <v>424.38436857375649</v>
      </c>
      <c r="U723" s="17">
        <f t="shared" si="439"/>
        <v>0.11788454682604346</v>
      </c>
      <c r="V723" s="17">
        <f t="shared" si="440"/>
        <v>123.19506985101344</v>
      </c>
      <c r="W723" s="17">
        <f t="shared" si="441"/>
        <v>118.2672670569729</v>
      </c>
      <c r="X723" s="17">
        <f t="shared" si="441"/>
        <v>113.53657637469398</v>
      </c>
      <c r="Y723" s="17">
        <f t="shared" si="442"/>
        <v>112.40121061094703</v>
      </c>
      <c r="Z723" s="17">
        <f>Y723/3600</f>
        <v>3.1222558503040843E-2</v>
      </c>
      <c r="AA723" s="17">
        <f>0.96*Y723</f>
        <v>107.90516218650914</v>
      </c>
      <c r="AB723" s="17">
        <f t="shared" si="443"/>
        <v>103.58895569904878</v>
      </c>
      <c r="AC723" s="17">
        <f t="shared" si="444"/>
        <v>98.409507914096338</v>
      </c>
      <c r="AD723" s="17">
        <f t="shared" si="445"/>
        <v>98.409507914096338</v>
      </c>
      <c r="AE723" s="17">
        <f t="shared" si="466"/>
        <v>2.7335974420582314E-2</v>
      </c>
      <c r="AF723" s="17">
        <f>T723-AD723</f>
        <v>325.97486065966018</v>
      </c>
      <c r="AG723" s="17">
        <f t="shared" si="446"/>
        <v>9.0548572405461158E-2</v>
      </c>
      <c r="AH723" s="28">
        <f>0.5*'Ducati Panigale 1199 data'!$C$8*'WLTP class 3 v5'!F723^2</f>
        <v>4775.0146604938263</v>
      </c>
      <c r="AI723" s="17">
        <f t="shared" si="447"/>
        <v>4.7750146604938264</v>
      </c>
      <c r="AJ723" s="17" t="str">
        <f>IF(N723&lt;0, AI723, "0")</f>
        <v>0</v>
      </c>
      <c r="AK723" s="98">
        <f>AK722+AJ723</f>
        <v>1355.5922445987655</v>
      </c>
      <c r="AL723" s="105">
        <f t="shared" si="448"/>
        <v>0.37655340127743486</v>
      </c>
      <c r="AM723" s="98">
        <f>IF(N723 &gt; 0, AI723, )</f>
        <v>4.7750146604938264</v>
      </c>
      <c r="AN723" s="98">
        <f t="shared" si="467"/>
        <v>4193.0826875000021</v>
      </c>
      <c r="AO723" s="98">
        <f t="shared" si="449"/>
        <v>1.1647451909722228</v>
      </c>
      <c r="AP723" s="27">
        <f t="shared" si="450"/>
        <v>0</v>
      </c>
      <c r="AQ723" s="27">
        <f t="shared" si="451"/>
        <v>0</v>
      </c>
      <c r="AR723" s="34">
        <f t="shared" si="452"/>
        <v>0</v>
      </c>
      <c r="AS723" s="27">
        <f t="shared" si="453"/>
        <v>0</v>
      </c>
      <c r="AT723" s="34">
        <f t="shared" si="430"/>
        <v>0</v>
      </c>
      <c r="AU723" s="27">
        <f t="shared" si="430"/>
        <v>0</v>
      </c>
      <c r="AV723" s="27">
        <f t="shared" si="454"/>
        <v>0</v>
      </c>
      <c r="AW723" s="27">
        <f t="shared" si="455"/>
        <v>0</v>
      </c>
      <c r="AX723" s="27">
        <f t="shared" si="456"/>
        <v>0</v>
      </c>
      <c r="AY723" s="34">
        <f>AN723-AW723</f>
        <v>4193.0826875000021</v>
      </c>
      <c r="AZ723" s="110">
        <f t="shared" si="457"/>
        <v>1.1647451909722228</v>
      </c>
      <c r="BB723" s="84">
        <v>0</v>
      </c>
      <c r="BC723" s="85">
        <f t="shared" si="458"/>
        <v>0</v>
      </c>
      <c r="BD723" s="85">
        <f t="shared" si="459"/>
        <v>0</v>
      </c>
      <c r="BE723" s="85">
        <f t="shared" si="460"/>
        <v>0</v>
      </c>
      <c r="BF723" s="85">
        <f t="shared" si="461"/>
        <v>0</v>
      </c>
      <c r="BG723" s="85">
        <f t="shared" si="462"/>
        <v>0</v>
      </c>
    </row>
    <row r="724" spans="2:59">
      <c r="B724" s="10" t="s">
        <v>33</v>
      </c>
      <c r="C724" s="10">
        <v>713</v>
      </c>
      <c r="D724" s="10">
        <v>124</v>
      </c>
      <c r="E724" s="19">
        <v>21.8</v>
      </c>
      <c r="F724" s="67">
        <f t="shared" si="431"/>
        <v>6.0555555555555554</v>
      </c>
      <c r="G724" s="20">
        <f t="shared" si="463"/>
        <v>1.3888888888888593E-2</v>
      </c>
      <c r="H724" s="20">
        <f t="shared" si="432"/>
        <v>62.5</v>
      </c>
      <c r="I724" s="86">
        <f>'Ducati Panigale 1199 data'!$C$8*G724</f>
        <v>3.861111111111029</v>
      </c>
      <c r="J724" s="86">
        <f>'Ducati Panigale 1199 data'!$C$8*'Ducati Panigale 1199 data'!$C$15*'Ducati Panigale 1199 data'!$C$10</f>
        <v>54.543600000000005</v>
      </c>
      <c r="K724" s="86">
        <f>(0.5*'Ducati Panigale 1199 data'!$C$12)*'Ducati Panigale 1199 data'!$C$14*'Ducati Panigale 1199 data'!$C$11*F724^2</f>
        <v>5.1883116898148156</v>
      </c>
      <c r="L724" s="86">
        <f t="shared" si="433"/>
        <v>63.593022800925851</v>
      </c>
      <c r="M724" s="86">
        <f t="shared" si="429"/>
        <v>385.09108251671762</v>
      </c>
      <c r="N724" s="20">
        <f t="shared" si="434"/>
        <v>0.38509108251671764</v>
      </c>
      <c r="O724" s="105">
        <f t="shared" si="435"/>
        <v>0</v>
      </c>
      <c r="P724" s="105">
        <f t="shared" si="436"/>
        <v>0</v>
      </c>
      <c r="Q724" s="105">
        <f t="shared" si="464"/>
        <v>129.67902089580363</v>
      </c>
      <c r="R724" s="27">
        <f t="shared" si="437"/>
        <v>3.6021950248834339E-2</v>
      </c>
      <c r="S724" s="98">
        <f t="shared" si="438"/>
        <v>0.38509108251671764</v>
      </c>
      <c r="T724" s="17">
        <f t="shared" si="465"/>
        <v>424.76945965627323</v>
      </c>
      <c r="U724" s="17">
        <f t="shared" si="439"/>
        <v>0.11799151657118701</v>
      </c>
      <c r="V724" s="17">
        <f t="shared" si="440"/>
        <v>123.19506985101344</v>
      </c>
      <c r="W724" s="17">
        <f t="shared" si="441"/>
        <v>118.2672670569729</v>
      </c>
      <c r="X724" s="17">
        <f t="shared" si="441"/>
        <v>113.53657637469398</v>
      </c>
      <c r="Y724" s="17">
        <f t="shared" si="442"/>
        <v>112.40121061094703</v>
      </c>
      <c r="Z724" s="17">
        <f>Y724/3600</f>
        <v>3.1222558503040843E-2</v>
      </c>
      <c r="AA724" s="17">
        <f>0.96*Y724</f>
        <v>107.90516218650914</v>
      </c>
      <c r="AB724" s="17">
        <f t="shared" si="443"/>
        <v>103.58895569904878</v>
      </c>
      <c r="AC724" s="17">
        <f t="shared" si="444"/>
        <v>98.409507914096338</v>
      </c>
      <c r="AD724" s="17">
        <f t="shared" si="445"/>
        <v>98.409507914096338</v>
      </c>
      <c r="AE724" s="17">
        <f t="shared" si="466"/>
        <v>2.7335974420582314E-2</v>
      </c>
      <c r="AF724" s="17">
        <f>T724-AD724</f>
        <v>326.35995174217692</v>
      </c>
      <c r="AG724" s="17">
        <f t="shared" si="446"/>
        <v>9.0655542150604701E-2</v>
      </c>
      <c r="AH724" s="28">
        <f>0.5*'Ducati Panigale 1199 data'!$C$8*'WLTP class 3 v5'!F724^2</f>
        <v>5097.0956790123455</v>
      </c>
      <c r="AI724" s="17">
        <f t="shared" si="447"/>
        <v>5.0970956790123454</v>
      </c>
      <c r="AJ724" s="17" t="str">
        <f>IF(N724&lt;0, AI724, "0")</f>
        <v>0</v>
      </c>
      <c r="AK724" s="98">
        <f>AK723+AJ724</f>
        <v>1355.5922445987655</v>
      </c>
      <c r="AL724" s="105">
        <f t="shared" si="448"/>
        <v>0.37655340127743486</v>
      </c>
      <c r="AM724" s="98">
        <f>IF(N724 &gt; 0, AI724, )</f>
        <v>5.0970956790123454</v>
      </c>
      <c r="AN724" s="98">
        <f t="shared" si="467"/>
        <v>4198.1797831790145</v>
      </c>
      <c r="AO724" s="98">
        <f t="shared" si="449"/>
        <v>1.1661610508830595</v>
      </c>
      <c r="AP724" s="27">
        <f t="shared" si="450"/>
        <v>0</v>
      </c>
      <c r="AQ724" s="27">
        <f t="shared" si="451"/>
        <v>0</v>
      </c>
      <c r="AR724" s="34">
        <f t="shared" si="452"/>
        <v>0</v>
      </c>
      <c r="AS724" s="27">
        <f t="shared" si="453"/>
        <v>0</v>
      </c>
      <c r="AT724" s="34">
        <f t="shared" si="430"/>
        <v>0</v>
      </c>
      <c r="AU724" s="27">
        <f t="shared" si="430"/>
        <v>0</v>
      </c>
      <c r="AV724" s="27">
        <f t="shared" si="454"/>
        <v>0</v>
      </c>
      <c r="AW724" s="27">
        <f t="shared" si="455"/>
        <v>0</v>
      </c>
      <c r="AX724" s="27">
        <f t="shared" si="456"/>
        <v>0</v>
      </c>
      <c r="AY724" s="34">
        <f>AN724-AW724</f>
        <v>4198.1797831790145</v>
      </c>
      <c r="AZ724" s="110">
        <f t="shared" si="457"/>
        <v>1.1661610508830595</v>
      </c>
      <c r="BB724" s="84">
        <v>0</v>
      </c>
      <c r="BC724" s="85">
        <f t="shared" si="458"/>
        <v>0</v>
      </c>
      <c r="BD724" s="85">
        <f t="shared" si="459"/>
        <v>0</v>
      </c>
      <c r="BE724" s="85">
        <f t="shared" si="460"/>
        <v>0</v>
      </c>
      <c r="BF724" s="85">
        <f t="shared" si="461"/>
        <v>0</v>
      </c>
      <c r="BG724" s="85">
        <f t="shared" si="462"/>
        <v>0</v>
      </c>
    </row>
    <row r="725" spans="2:59">
      <c r="B725" s="10" t="s">
        <v>33</v>
      </c>
      <c r="C725" s="10">
        <v>714</v>
      </c>
      <c r="D725" s="10">
        <v>125</v>
      </c>
      <c r="E725" s="19">
        <v>21.2</v>
      </c>
      <c r="F725" s="67">
        <f t="shared" si="431"/>
        <v>5.8888888888888893</v>
      </c>
      <c r="G725" s="20">
        <f t="shared" si="463"/>
        <v>-0.45833333333333343</v>
      </c>
      <c r="H725" s="20">
        <f t="shared" si="432"/>
        <v>63</v>
      </c>
      <c r="I725" s="86">
        <f>'Ducati Panigale 1199 data'!$C$8*G725</f>
        <v>-127.41666666666669</v>
      </c>
      <c r="J725" s="86">
        <f>'Ducati Panigale 1199 data'!$C$8*'Ducati Panigale 1199 data'!$C$15*'Ducati Panigale 1199 data'!$C$10</f>
        <v>54.543600000000005</v>
      </c>
      <c r="K725" s="86">
        <f>(0.5*'Ducati Panigale 1199 data'!$C$12)*'Ducati Panigale 1199 data'!$C$14*'Ducati Panigale 1199 data'!$C$11*F725^2</f>
        <v>4.9066467592592611</v>
      </c>
      <c r="L725" s="86">
        <f t="shared" si="433"/>
        <v>-67.966419907407428</v>
      </c>
      <c r="M725" s="86">
        <f t="shared" si="429"/>
        <v>-400.24669501028819</v>
      </c>
      <c r="N725" s="20">
        <f t="shared" si="434"/>
        <v>-0.4002466950102882</v>
      </c>
      <c r="O725" s="105">
        <f t="shared" si="435"/>
        <v>-0.4002466950102882</v>
      </c>
      <c r="P725" s="105">
        <f t="shared" si="436"/>
        <v>0.4002466950102882</v>
      </c>
      <c r="Q725" s="105">
        <f t="shared" si="464"/>
        <v>130.07926759081391</v>
      </c>
      <c r="R725" s="27">
        <f t="shared" si="437"/>
        <v>3.6133129886337198E-2</v>
      </c>
      <c r="S725" s="98">
        <f t="shared" si="438"/>
        <v>0</v>
      </c>
      <c r="T725" s="17">
        <f t="shared" si="465"/>
        <v>424.76945965627323</v>
      </c>
      <c r="U725" s="17">
        <f t="shared" si="439"/>
        <v>0.11799151657118701</v>
      </c>
      <c r="V725" s="17">
        <f t="shared" si="440"/>
        <v>123.57530421127321</v>
      </c>
      <c r="W725" s="17">
        <f t="shared" si="441"/>
        <v>118.63229204282227</v>
      </c>
      <c r="X725" s="17">
        <f t="shared" si="441"/>
        <v>113.88700036110937</v>
      </c>
      <c r="Y725" s="17">
        <f t="shared" si="442"/>
        <v>112.74813035749828</v>
      </c>
      <c r="Z725" s="17">
        <f>Y725/3600</f>
        <v>3.1318925099305076E-2</v>
      </c>
      <c r="AA725" s="17">
        <f>0.96*Y725</f>
        <v>108.23820514319834</v>
      </c>
      <c r="AB725" s="17">
        <f t="shared" si="443"/>
        <v>103.9086769374704</v>
      </c>
      <c r="AC725" s="17">
        <f t="shared" si="444"/>
        <v>98.713243090596876</v>
      </c>
      <c r="AD725" s="17">
        <f t="shared" si="445"/>
        <v>98.713243090596876</v>
      </c>
      <c r="AE725" s="17">
        <f t="shared" si="466"/>
        <v>2.7420345302943575E-2</v>
      </c>
      <c r="AF725" s="17">
        <f>T725-AD725</f>
        <v>326.05621656567632</v>
      </c>
      <c r="AG725" s="17">
        <f t="shared" si="446"/>
        <v>9.0571171268243419E-2</v>
      </c>
      <c r="AH725" s="28">
        <f>0.5*'Ducati Panigale 1199 data'!$C$8*'WLTP class 3 v5'!F725^2</f>
        <v>4820.3827160493838</v>
      </c>
      <c r="AI725" s="17">
        <f t="shared" si="447"/>
        <v>4.8203827160493837</v>
      </c>
      <c r="AJ725" s="17">
        <f>IF(N725&lt;0, AI725, "0")</f>
        <v>4.8203827160493837</v>
      </c>
      <c r="AK725" s="98">
        <f>AK724+AJ725</f>
        <v>1360.4126273148149</v>
      </c>
      <c r="AL725" s="105">
        <f t="shared" si="448"/>
        <v>0.37789239647633749</v>
      </c>
      <c r="AM725" s="98">
        <f>IF(N725 &gt; 0, AI725, )</f>
        <v>0</v>
      </c>
      <c r="AN725" s="98">
        <f t="shared" si="467"/>
        <v>4198.1797831790145</v>
      </c>
      <c r="AO725" s="98">
        <f t="shared" si="449"/>
        <v>1.1661610508830595</v>
      </c>
      <c r="AP725" s="27">
        <f t="shared" si="450"/>
        <v>4.5793635802469144</v>
      </c>
      <c r="AQ725" s="27">
        <f t="shared" si="451"/>
        <v>4.396189037037038</v>
      </c>
      <c r="AR725" s="34">
        <f t="shared" si="452"/>
        <v>4.2203414755555562</v>
      </c>
      <c r="AS725" s="27">
        <f t="shared" si="453"/>
        <v>4.1781380608000003</v>
      </c>
      <c r="AT725" s="34">
        <f t="shared" si="430"/>
        <v>4.011012538368</v>
      </c>
      <c r="AU725" s="27">
        <f t="shared" si="430"/>
        <v>3.8505720368332796</v>
      </c>
      <c r="AV725" s="27">
        <f t="shared" si="454"/>
        <v>3.6580434349916153</v>
      </c>
      <c r="AW725" s="27">
        <f t="shared" si="455"/>
        <v>3.6580434349916153</v>
      </c>
      <c r="AX725" s="27">
        <f t="shared" si="456"/>
        <v>1.0161231763865597E-3</v>
      </c>
      <c r="AY725" s="34">
        <f>AN725-AW725</f>
        <v>4194.5217397440229</v>
      </c>
      <c r="AZ725" s="110">
        <f t="shared" si="457"/>
        <v>1.165144927706673</v>
      </c>
      <c r="BB725" s="84">
        <v>0.40024669501028798</v>
      </c>
      <c r="BC725" s="85">
        <f t="shared" si="458"/>
        <v>0.36022202550925919</v>
      </c>
      <c r="BD725" s="85">
        <f t="shared" si="459"/>
        <v>0.34221092423379623</v>
      </c>
      <c r="BE725" s="85">
        <f t="shared" si="460"/>
        <v>0.32852248726444438</v>
      </c>
      <c r="BF725" s="85">
        <f t="shared" si="461"/>
        <v>0.30881113802857768</v>
      </c>
      <c r="BG725" s="85">
        <f t="shared" si="462"/>
        <v>0.30881113802857768</v>
      </c>
    </row>
    <row r="726" spans="2:59">
      <c r="B726" s="10" t="s">
        <v>33</v>
      </c>
      <c r="C726" s="10">
        <v>715</v>
      </c>
      <c r="D726" s="10">
        <v>126</v>
      </c>
      <c r="E726" s="19">
        <v>18.5</v>
      </c>
      <c r="F726" s="67">
        <f t="shared" si="431"/>
        <v>5.1388888888888893</v>
      </c>
      <c r="G726" s="20">
        <f t="shared" si="463"/>
        <v>-1.0138888888888886</v>
      </c>
      <c r="H726" s="20">
        <f t="shared" si="432"/>
        <v>63.5</v>
      </c>
      <c r="I726" s="86">
        <f>'Ducati Panigale 1199 data'!$C$8*G726</f>
        <v>-281.86111111111103</v>
      </c>
      <c r="J726" s="86">
        <f>'Ducati Panigale 1199 data'!$C$8*'Ducati Panigale 1199 data'!$C$15*'Ducati Panigale 1199 data'!$C$10</f>
        <v>54.543600000000005</v>
      </c>
      <c r="K726" s="86">
        <f>(0.5*'Ducati Panigale 1199 data'!$C$12)*'Ducati Panigale 1199 data'!$C$14*'Ducati Panigale 1199 data'!$C$11*F726^2</f>
        <v>3.7364272280092603</v>
      </c>
      <c r="L726" s="86">
        <f t="shared" si="433"/>
        <v>-223.58108388310177</v>
      </c>
      <c r="M726" s="86">
        <f t="shared" si="429"/>
        <v>-1148.9583477326064</v>
      </c>
      <c r="N726" s="20">
        <f t="shared" si="434"/>
        <v>-1.1489583477326064</v>
      </c>
      <c r="O726" s="105">
        <f t="shared" si="435"/>
        <v>-1.1489583477326064</v>
      </c>
      <c r="P726" s="105">
        <f t="shared" si="436"/>
        <v>1.1489583477326064</v>
      </c>
      <c r="Q726" s="105">
        <f t="shared" si="464"/>
        <v>131.22822593854653</v>
      </c>
      <c r="R726" s="27">
        <f t="shared" si="437"/>
        <v>3.6452284982929593E-2</v>
      </c>
      <c r="S726" s="98">
        <f t="shared" si="438"/>
        <v>0</v>
      </c>
      <c r="T726" s="17">
        <f t="shared" si="465"/>
        <v>424.76945965627323</v>
      </c>
      <c r="U726" s="17">
        <f t="shared" si="439"/>
        <v>0.11799151657118701</v>
      </c>
      <c r="V726" s="17">
        <f t="shared" si="440"/>
        <v>124.6668146416192</v>
      </c>
      <c r="W726" s="17">
        <f t="shared" si="441"/>
        <v>119.68014205595442</v>
      </c>
      <c r="X726" s="17">
        <f t="shared" si="441"/>
        <v>114.89293637371624</v>
      </c>
      <c r="Y726" s="17">
        <f t="shared" si="442"/>
        <v>113.74400700997907</v>
      </c>
      <c r="Z726" s="17">
        <f>Y726/3600</f>
        <v>3.1595557502771966E-2</v>
      </c>
      <c r="AA726" s="17">
        <f>0.96*Y726</f>
        <v>109.1942467295799</v>
      </c>
      <c r="AB726" s="17">
        <f t="shared" si="443"/>
        <v>104.8264768603967</v>
      </c>
      <c r="AC726" s="17">
        <f t="shared" si="444"/>
        <v>99.585153017376854</v>
      </c>
      <c r="AD726" s="17">
        <f t="shared" si="445"/>
        <v>99.585153017376854</v>
      </c>
      <c r="AE726" s="17">
        <f t="shared" si="466"/>
        <v>2.7662542504826904E-2</v>
      </c>
      <c r="AF726" s="17">
        <f>T726-AD726</f>
        <v>325.18430663889637</v>
      </c>
      <c r="AG726" s="17">
        <f t="shared" si="446"/>
        <v>9.0328974066360104E-2</v>
      </c>
      <c r="AH726" s="28">
        <f>0.5*'Ducati Panigale 1199 data'!$C$8*'WLTP class 3 v5'!F726^2</f>
        <v>3670.7368827160499</v>
      </c>
      <c r="AI726" s="17">
        <f t="shared" si="447"/>
        <v>3.6707368827160498</v>
      </c>
      <c r="AJ726" s="17">
        <f>IF(N726&lt;0, AI726, "0")</f>
        <v>3.6707368827160498</v>
      </c>
      <c r="AK726" s="98">
        <f>AK725+AJ726</f>
        <v>1364.083364197531</v>
      </c>
      <c r="AL726" s="105">
        <f t="shared" si="448"/>
        <v>0.37891204561042524</v>
      </c>
      <c r="AM726" s="98">
        <f>IF(N726 &gt; 0, AI726, )</f>
        <v>0</v>
      </c>
      <c r="AN726" s="98">
        <f t="shared" si="467"/>
        <v>4198.1797831790145</v>
      </c>
      <c r="AO726" s="98">
        <f t="shared" si="449"/>
        <v>1.1661610508830595</v>
      </c>
      <c r="AP726" s="27">
        <f t="shared" si="450"/>
        <v>3.4872000385802471</v>
      </c>
      <c r="AQ726" s="27">
        <f t="shared" si="451"/>
        <v>3.347712037037037</v>
      </c>
      <c r="AR726" s="34">
        <f t="shared" si="452"/>
        <v>3.2138035555555553</v>
      </c>
      <c r="AS726" s="27">
        <f t="shared" si="453"/>
        <v>3.1816655199999997</v>
      </c>
      <c r="AT726" s="34">
        <f t="shared" si="430"/>
        <v>3.0543988991999997</v>
      </c>
      <c r="AU726" s="27">
        <f t="shared" si="430"/>
        <v>2.9322229432319995</v>
      </c>
      <c r="AV726" s="27">
        <f t="shared" si="454"/>
        <v>2.7856117960703992</v>
      </c>
      <c r="AW726" s="27">
        <f t="shared" si="455"/>
        <v>2.7856117960703992</v>
      </c>
      <c r="AX726" s="27">
        <f t="shared" si="456"/>
        <v>7.7378105446399979E-4</v>
      </c>
      <c r="AY726" s="34">
        <f>AN726-AW726</f>
        <v>4195.3941713829445</v>
      </c>
      <c r="AZ726" s="110">
        <f t="shared" si="457"/>
        <v>1.1653872698285956</v>
      </c>
      <c r="BB726" s="84">
        <v>1.14895834773261</v>
      </c>
      <c r="BC726" s="85">
        <f t="shared" si="458"/>
        <v>1.034062512959349</v>
      </c>
      <c r="BD726" s="85">
        <f t="shared" si="459"/>
        <v>0.9823593873113815</v>
      </c>
      <c r="BE726" s="85">
        <f t="shared" si="460"/>
        <v>0.94306501181892621</v>
      </c>
      <c r="BF726" s="85">
        <f t="shared" si="461"/>
        <v>0.88648111110979055</v>
      </c>
      <c r="BG726" s="85">
        <f t="shared" si="462"/>
        <v>0.88648111110979055</v>
      </c>
    </row>
    <row r="727" spans="2:59">
      <c r="B727" s="10" t="s">
        <v>33</v>
      </c>
      <c r="C727" s="10">
        <v>716</v>
      </c>
      <c r="D727" s="10">
        <v>127</v>
      </c>
      <c r="E727" s="19">
        <v>13.9</v>
      </c>
      <c r="F727" s="67">
        <f t="shared" si="431"/>
        <v>3.8611111111111112</v>
      </c>
      <c r="G727" s="20">
        <f t="shared" si="463"/>
        <v>-0.90277777777777779</v>
      </c>
      <c r="H727" s="20">
        <f t="shared" si="432"/>
        <v>64</v>
      </c>
      <c r="I727" s="86">
        <f>'Ducati Panigale 1199 data'!$C$8*G727</f>
        <v>-250.97222222222223</v>
      </c>
      <c r="J727" s="86">
        <f>'Ducati Panigale 1199 data'!$C$8*'Ducati Panigale 1199 data'!$C$15*'Ducati Panigale 1199 data'!$C$10</f>
        <v>54.543600000000005</v>
      </c>
      <c r="K727" s="86">
        <f>(0.5*'Ducati Panigale 1199 data'!$C$12)*'Ducati Panigale 1199 data'!$C$14*'Ducati Panigale 1199 data'!$C$11*F727^2</f>
        <v>2.1093209780092597</v>
      </c>
      <c r="L727" s="86">
        <f t="shared" si="433"/>
        <v>-194.31930124421297</v>
      </c>
      <c r="M727" s="86">
        <f t="shared" si="429"/>
        <v>-750.2884131373778</v>
      </c>
      <c r="N727" s="20">
        <f t="shared" si="434"/>
        <v>-0.75028841313737782</v>
      </c>
      <c r="O727" s="105">
        <f t="shared" si="435"/>
        <v>-0.75028841313737782</v>
      </c>
      <c r="P727" s="105">
        <f t="shared" si="436"/>
        <v>0.75028841313737782</v>
      </c>
      <c r="Q727" s="105">
        <f t="shared" si="464"/>
        <v>131.97851435168391</v>
      </c>
      <c r="R727" s="27">
        <f t="shared" si="437"/>
        <v>3.6660698431023306E-2</v>
      </c>
      <c r="S727" s="98">
        <f t="shared" si="438"/>
        <v>0</v>
      </c>
      <c r="T727" s="17">
        <f t="shared" si="465"/>
        <v>424.76945965627323</v>
      </c>
      <c r="U727" s="17">
        <f t="shared" si="439"/>
        <v>0.11799151657118701</v>
      </c>
      <c r="V727" s="17">
        <f t="shared" si="440"/>
        <v>125.3795886340997</v>
      </c>
      <c r="W727" s="17">
        <f t="shared" si="441"/>
        <v>120.36440508873571</v>
      </c>
      <c r="X727" s="17">
        <f t="shared" si="441"/>
        <v>115.54982888518627</v>
      </c>
      <c r="Y727" s="17">
        <f t="shared" si="442"/>
        <v>114.39433059633441</v>
      </c>
      <c r="Z727" s="17">
        <f>Y727/3600</f>
        <v>3.1776202943426222E-2</v>
      </c>
      <c r="AA727" s="17">
        <f>0.96*Y727</f>
        <v>109.81855737248104</v>
      </c>
      <c r="AB727" s="17">
        <f t="shared" si="443"/>
        <v>105.42581507758179</v>
      </c>
      <c r="AC727" s="17">
        <f t="shared" si="444"/>
        <v>100.15452432370269</v>
      </c>
      <c r="AD727" s="17">
        <f t="shared" si="445"/>
        <v>100.15452432370269</v>
      </c>
      <c r="AE727" s="17">
        <f t="shared" si="466"/>
        <v>2.7820701201028523E-2</v>
      </c>
      <c r="AF727" s="17">
        <f>T727-AD727</f>
        <v>324.61493533257055</v>
      </c>
      <c r="AG727" s="17">
        <f t="shared" si="446"/>
        <v>9.0170815370158489E-2</v>
      </c>
      <c r="AH727" s="28">
        <f>0.5*'Ducati Panigale 1199 data'!$C$8*'WLTP class 3 v5'!F727^2</f>
        <v>2072.2368827160494</v>
      </c>
      <c r="AI727" s="17">
        <f t="shared" si="447"/>
        <v>2.0722368827160493</v>
      </c>
      <c r="AJ727" s="17">
        <f>IF(N727&lt;0, AI727, "0")</f>
        <v>2.0722368827160493</v>
      </c>
      <c r="AK727" s="98">
        <f>AK726+AJ727</f>
        <v>1366.1556010802469</v>
      </c>
      <c r="AL727" s="105">
        <f t="shared" si="448"/>
        <v>0.37948766696673525</v>
      </c>
      <c r="AM727" s="98">
        <f>IF(N727 &gt; 0, AI727, )</f>
        <v>0</v>
      </c>
      <c r="AN727" s="98">
        <f t="shared" si="467"/>
        <v>4198.1797831790145</v>
      </c>
      <c r="AO727" s="98">
        <f t="shared" si="449"/>
        <v>1.1661610508830595</v>
      </c>
      <c r="AP727" s="27">
        <f t="shared" si="450"/>
        <v>1.9686250385802468</v>
      </c>
      <c r="AQ727" s="27">
        <f t="shared" si="451"/>
        <v>1.889880037037037</v>
      </c>
      <c r="AR727" s="34">
        <f t="shared" si="452"/>
        <v>1.8142848355555554</v>
      </c>
      <c r="AS727" s="27">
        <f t="shared" si="453"/>
        <v>1.7961419872</v>
      </c>
      <c r="AT727" s="34">
        <f t="shared" si="430"/>
        <v>1.7242963077119999</v>
      </c>
      <c r="AU727" s="27">
        <f t="shared" si="430"/>
        <v>1.6553244554035198</v>
      </c>
      <c r="AV727" s="27">
        <f t="shared" si="454"/>
        <v>1.5725582326333438</v>
      </c>
      <c r="AW727" s="27">
        <f t="shared" si="455"/>
        <v>1.5725582326333438</v>
      </c>
      <c r="AX727" s="27">
        <f t="shared" si="456"/>
        <v>4.3682173128703993E-4</v>
      </c>
      <c r="AY727" s="34">
        <f>AN727-AW727</f>
        <v>4196.6072249463814</v>
      </c>
      <c r="AZ727" s="110">
        <f t="shared" si="457"/>
        <v>1.1657242291517727</v>
      </c>
      <c r="BB727" s="84">
        <v>0.75028841313737804</v>
      </c>
      <c r="BC727" s="85">
        <f t="shared" si="458"/>
        <v>0.67525957182364027</v>
      </c>
      <c r="BD727" s="85">
        <f t="shared" si="459"/>
        <v>0.64149659323245822</v>
      </c>
      <c r="BE727" s="85">
        <f t="shared" si="460"/>
        <v>0.61583672950315982</v>
      </c>
      <c r="BF727" s="85">
        <f t="shared" si="461"/>
        <v>0.57888652573297017</v>
      </c>
      <c r="BG727" s="85">
        <f t="shared" si="462"/>
        <v>0.57888652573297017</v>
      </c>
    </row>
    <row r="728" spans="2:59">
      <c r="B728" s="10" t="s">
        <v>33</v>
      </c>
      <c r="C728" s="10">
        <v>717</v>
      </c>
      <c r="D728" s="10">
        <v>128</v>
      </c>
      <c r="E728" s="19">
        <v>12</v>
      </c>
      <c r="F728" s="67">
        <f t="shared" si="431"/>
        <v>3.3333333333333335</v>
      </c>
      <c r="G728" s="20">
        <f t="shared" si="463"/>
        <v>-0.26388888888888895</v>
      </c>
      <c r="H728" s="20">
        <f t="shared" si="432"/>
        <v>64.5</v>
      </c>
      <c r="I728" s="86">
        <f>'Ducati Panigale 1199 data'!$C$8*G728</f>
        <v>-73.361111111111128</v>
      </c>
      <c r="J728" s="86">
        <f>'Ducati Panigale 1199 data'!$C$8*'Ducati Panigale 1199 data'!$C$15*'Ducati Panigale 1199 data'!$C$10</f>
        <v>54.543600000000005</v>
      </c>
      <c r="K728" s="86">
        <f>(0.5*'Ducati Panigale 1199 data'!$C$12)*'Ducati Panigale 1199 data'!$C$14*'Ducati Panigale 1199 data'!$C$11*F728^2</f>
        <v>1.5720833333333337</v>
      </c>
      <c r="L728" s="86">
        <f t="shared" si="433"/>
        <v>-17.245427777777788</v>
      </c>
      <c r="M728" s="86">
        <f t="shared" si="429"/>
        <v>-57.484759259259299</v>
      </c>
      <c r="N728" s="20">
        <f t="shared" si="434"/>
        <v>-5.7484759259259298E-2</v>
      </c>
      <c r="O728" s="105">
        <f t="shared" si="435"/>
        <v>-5.7484759259259298E-2</v>
      </c>
      <c r="P728" s="105">
        <f t="shared" si="436"/>
        <v>5.7484759259259298E-2</v>
      </c>
      <c r="Q728" s="105">
        <f t="shared" si="464"/>
        <v>132.03599911094318</v>
      </c>
      <c r="R728" s="27">
        <f t="shared" si="437"/>
        <v>3.667666641970644E-2</v>
      </c>
      <c r="S728" s="98">
        <f t="shared" si="438"/>
        <v>0</v>
      </c>
      <c r="T728" s="17">
        <f t="shared" si="465"/>
        <v>424.76945965627323</v>
      </c>
      <c r="U728" s="17">
        <f t="shared" si="439"/>
        <v>0.11799151657118701</v>
      </c>
      <c r="V728" s="17">
        <f t="shared" si="440"/>
        <v>125.43419915539602</v>
      </c>
      <c r="W728" s="17">
        <f t="shared" si="441"/>
        <v>120.41683118918017</v>
      </c>
      <c r="X728" s="17">
        <f t="shared" si="441"/>
        <v>115.60015794161296</v>
      </c>
      <c r="Y728" s="17">
        <f t="shared" si="442"/>
        <v>114.44415636219684</v>
      </c>
      <c r="Z728" s="17">
        <f>Y728/3600</f>
        <v>3.1790043433943566E-2</v>
      </c>
      <c r="AA728" s="17">
        <f>0.96*Y728</f>
        <v>109.86639010770895</v>
      </c>
      <c r="AB728" s="17">
        <f t="shared" si="443"/>
        <v>105.47173450340058</v>
      </c>
      <c r="AC728" s="17">
        <f t="shared" si="444"/>
        <v>100.19814777823055</v>
      </c>
      <c r="AD728" s="17">
        <f t="shared" si="445"/>
        <v>100.19814777823055</v>
      </c>
      <c r="AE728" s="17">
        <f t="shared" si="466"/>
        <v>2.7832818827286263E-2</v>
      </c>
      <c r="AF728" s="17">
        <f>T728-AD728</f>
        <v>324.57131187804271</v>
      </c>
      <c r="AG728" s="17">
        <f t="shared" si="446"/>
        <v>9.0158697743900756E-2</v>
      </c>
      <c r="AH728" s="28">
        <f>0.5*'Ducati Panigale 1199 data'!$C$8*'WLTP class 3 v5'!F728^2</f>
        <v>1544.4444444444446</v>
      </c>
      <c r="AI728" s="17">
        <f t="shared" si="447"/>
        <v>1.5444444444444445</v>
      </c>
      <c r="AJ728" s="17">
        <f>IF(N728&lt;0, AI728, "0")</f>
        <v>1.5444444444444445</v>
      </c>
      <c r="AK728" s="98">
        <f>AK727+AJ728</f>
        <v>1367.7000455246914</v>
      </c>
      <c r="AL728" s="105">
        <f t="shared" si="448"/>
        <v>0.3799166793124143</v>
      </c>
      <c r="AM728" s="98">
        <f>IF(N728 &gt; 0, AI728, )</f>
        <v>0</v>
      </c>
      <c r="AN728" s="98">
        <f t="shared" si="467"/>
        <v>4198.1797831790145</v>
      </c>
      <c r="AO728" s="98">
        <f t="shared" si="449"/>
        <v>1.1661610508830595</v>
      </c>
      <c r="AP728" s="27">
        <f t="shared" si="450"/>
        <v>1.4672222222222222</v>
      </c>
      <c r="AQ728" s="27">
        <f t="shared" si="451"/>
        <v>1.4085333333333332</v>
      </c>
      <c r="AR728" s="34">
        <f t="shared" si="452"/>
        <v>1.3521919999999998</v>
      </c>
      <c r="AS728" s="27">
        <f t="shared" si="453"/>
        <v>1.3386700799999998</v>
      </c>
      <c r="AT728" s="34">
        <f t="shared" si="430"/>
        <v>1.2851232767999998</v>
      </c>
      <c r="AU728" s="27">
        <f t="shared" si="430"/>
        <v>1.2337183457279999</v>
      </c>
      <c r="AV728" s="27">
        <f t="shared" si="454"/>
        <v>1.1720324284415999</v>
      </c>
      <c r="AW728" s="27">
        <f t="shared" si="455"/>
        <v>1.1720324284415999</v>
      </c>
      <c r="AX728" s="27">
        <f t="shared" si="456"/>
        <v>3.2556456345599999E-4</v>
      </c>
      <c r="AY728" s="34">
        <f>AN728-AW728</f>
        <v>4197.007750750573</v>
      </c>
      <c r="AZ728" s="110">
        <f t="shared" si="457"/>
        <v>1.1658354863196037</v>
      </c>
      <c r="BB728" s="84">
        <v>5.7484759259259298E-2</v>
      </c>
      <c r="BC728" s="85">
        <f t="shared" si="458"/>
        <v>5.1736283333333369E-2</v>
      </c>
      <c r="BD728" s="85">
        <f t="shared" si="459"/>
        <v>4.9149469166666696E-2</v>
      </c>
      <c r="BE728" s="85">
        <f t="shared" si="460"/>
        <v>4.7183490400000028E-2</v>
      </c>
      <c r="BF728" s="85">
        <f t="shared" si="461"/>
        <v>4.4352480976000024E-2</v>
      </c>
      <c r="BG728" s="85">
        <f t="shared" si="462"/>
        <v>4.4352480976000024E-2</v>
      </c>
    </row>
    <row r="729" spans="2:59">
      <c r="B729" s="10" t="s">
        <v>33</v>
      </c>
      <c r="C729" s="10">
        <v>718</v>
      </c>
      <c r="D729" s="10">
        <v>129</v>
      </c>
      <c r="E729" s="19">
        <v>12</v>
      </c>
      <c r="F729" s="67">
        <f t="shared" si="431"/>
        <v>3.3333333333333335</v>
      </c>
      <c r="G729" s="20">
        <f t="shared" si="463"/>
        <v>0.1388888888888889</v>
      </c>
      <c r="H729" s="20">
        <f t="shared" si="432"/>
        <v>65</v>
      </c>
      <c r="I729" s="86">
        <f>'Ducati Panigale 1199 data'!$C$8*G729</f>
        <v>38.611111111111114</v>
      </c>
      <c r="J729" s="86">
        <f>'Ducati Panigale 1199 data'!$C$8*'Ducati Panigale 1199 data'!$C$15*'Ducati Panigale 1199 data'!$C$10</f>
        <v>54.543600000000005</v>
      </c>
      <c r="K729" s="86">
        <f>(0.5*'Ducati Panigale 1199 data'!$C$12)*'Ducati Panigale 1199 data'!$C$14*'Ducati Panigale 1199 data'!$C$11*F729^2</f>
        <v>1.5720833333333337</v>
      </c>
      <c r="L729" s="86">
        <f t="shared" si="433"/>
        <v>94.726794444444451</v>
      </c>
      <c r="M729" s="86">
        <f t="shared" si="429"/>
        <v>315.75598148148151</v>
      </c>
      <c r="N729" s="20">
        <f t="shared" si="434"/>
        <v>0.31575598148148154</v>
      </c>
      <c r="O729" s="105">
        <f t="shared" si="435"/>
        <v>0</v>
      </c>
      <c r="P729" s="105">
        <f t="shared" si="436"/>
        <v>0</v>
      </c>
      <c r="Q729" s="105">
        <f t="shared" si="464"/>
        <v>132.03599911094318</v>
      </c>
      <c r="R729" s="27">
        <f t="shared" si="437"/>
        <v>3.667666641970644E-2</v>
      </c>
      <c r="S729" s="98">
        <f t="shared" si="438"/>
        <v>0.31575598148148154</v>
      </c>
      <c r="T729" s="17">
        <f t="shared" si="465"/>
        <v>425.08521563775469</v>
      </c>
      <c r="U729" s="17">
        <f t="shared" si="439"/>
        <v>0.11807922656604297</v>
      </c>
      <c r="V729" s="17">
        <f t="shared" si="440"/>
        <v>125.43419915539602</v>
      </c>
      <c r="W729" s="17">
        <f t="shared" si="441"/>
        <v>120.41683118918017</v>
      </c>
      <c r="X729" s="17">
        <f t="shared" si="441"/>
        <v>115.60015794161296</v>
      </c>
      <c r="Y729" s="17">
        <f t="shared" si="442"/>
        <v>114.44415636219684</v>
      </c>
      <c r="Z729" s="17">
        <f>Y729/3600</f>
        <v>3.1790043433943566E-2</v>
      </c>
      <c r="AA729" s="17">
        <f>0.96*Y729</f>
        <v>109.86639010770895</v>
      </c>
      <c r="AB729" s="17">
        <f t="shared" si="443"/>
        <v>105.47173450340058</v>
      </c>
      <c r="AC729" s="17">
        <f t="shared" si="444"/>
        <v>100.19814777823055</v>
      </c>
      <c r="AD729" s="17">
        <f t="shared" si="445"/>
        <v>100.19814777823055</v>
      </c>
      <c r="AE729" s="17">
        <f t="shared" si="466"/>
        <v>2.7832818827286263E-2</v>
      </c>
      <c r="AF729" s="17">
        <f>T729-AD729</f>
        <v>324.88706785952411</v>
      </c>
      <c r="AG729" s="17">
        <f t="shared" si="446"/>
        <v>9.0246407738756695E-2</v>
      </c>
      <c r="AH729" s="28">
        <f>0.5*'Ducati Panigale 1199 data'!$C$8*'WLTP class 3 v5'!F729^2</f>
        <v>1544.4444444444446</v>
      </c>
      <c r="AI729" s="17">
        <f t="shared" si="447"/>
        <v>1.5444444444444445</v>
      </c>
      <c r="AJ729" s="17" t="str">
        <f>IF(N729&lt;0, AI729, "0")</f>
        <v>0</v>
      </c>
      <c r="AK729" s="98">
        <f>AK728+AJ729</f>
        <v>1367.7000455246914</v>
      </c>
      <c r="AL729" s="105">
        <f t="shared" si="448"/>
        <v>0.3799166793124143</v>
      </c>
      <c r="AM729" s="98">
        <f>IF(N729 &gt; 0, AI729, )</f>
        <v>1.5444444444444445</v>
      </c>
      <c r="AN729" s="98">
        <f t="shared" si="467"/>
        <v>4199.7242276234592</v>
      </c>
      <c r="AO729" s="98">
        <f t="shared" si="449"/>
        <v>1.1665900632287387</v>
      </c>
      <c r="AP729" s="27">
        <f t="shared" si="450"/>
        <v>0</v>
      </c>
      <c r="AQ729" s="27">
        <f t="shared" si="451"/>
        <v>0</v>
      </c>
      <c r="AR729" s="34">
        <f t="shared" si="452"/>
        <v>0</v>
      </c>
      <c r="AS729" s="27">
        <f t="shared" si="453"/>
        <v>0</v>
      </c>
      <c r="AT729" s="34">
        <f t="shared" si="430"/>
        <v>0</v>
      </c>
      <c r="AU729" s="27">
        <f t="shared" si="430"/>
        <v>0</v>
      </c>
      <c r="AV729" s="27">
        <f t="shared" si="454"/>
        <v>0</v>
      </c>
      <c r="AW729" s="27">
        <f t="shared" si="455"/>
        <v>0</v>
      </c>
      <c r="AX729" s="27">
        <f t="shared" si="456"/>
        <v>0</v>
      </c>
      <c r="AY729" s="34">
        <f>AN729-AW729</f>
        <v>4199.7242276234592</v>
      </c>
      <c r="AZ729" s="110">
        <f t="shared" si="457"/>
        <v>1.1665900632287387</v>
      </c>
      <c r="BB729" s="84">
        <v>0</v>
      </c>
      <c r="BC729" s="85">
        <f t="shared" si="458"/>
        <v>0</v>
      </c>
      <c r="BD729" s="85">
        <f t="shared" si="459"/>
        <v>0</v>
      </c>
      <c r="BE729" s="85">
        <f t="shared" si="460"/>
        <v>0</v>
      </c>
      <c r="BF729" s="85">
        <f t="shared" si="461"/>
        <v>0</v>
      </c>
      <c r="BG729" s="85">
        <f t="shared" si="462"/>
        <v>0</v>
      </c>
    </row>
    <row r="730" spans="2:59">
      <c r="B730" s="10" t="s">
        <v>33</v>
      </c>
      <c r="C730" s="10">
        <v>719</v>
      </c>
      <c r="D730" s="10">
        <v>130</v>
      </c>
      <c r="E730" s="19">
        <v>13</v>
      </c>
      <c r="F730" s="67">
        <f t="shared" si="431"/>
        <v>3.6111111111111112</v>
      </c>
      <c r="G730" s="20">
        <f t="shared" si="463"/>
        <v>0.55555555555555558</v>
      </c>
      <c r="H730" s="20">
        <f t="shared" si="432"/>
        <v>65.5</v>
      </c>
      <c r="I730" s="86">
        <f>'Ducati Panigale 1199 data'!$C$8*G730</f>
        <v>154.44444444444446</v>
      </c>
      <c r="J730" s="86">
        <f>'Ducati Panigale 1199 data'!$C$8*'Ducati Panigale 1199 data'!$C$15*'Ducati Panigale 1199 data'!$C$10</f>
        <v>54.543600000000005</v>
      </c>
      <c r="K730" s="86">
        <f>(0.5*'Ducati Panigale 1199 data'!$C$12)*'Ducati Panigale 1199 data'!$C$14*'Ducati Panigale 1199 data'!$C$11*F730^2</f>
        <v>1.8450144675925928</v>
      </c>
      <c r="L730" s="86">
        <f t="shared" si="433"/>
        <v>210.83305891203705</v>
      </c>
      <c r="M730" s="86">
        <f t="shared" si="429"/>
        <v>761.34160162680041</v>
      </c>
      <c r="N730" s="20">
        <f t="shared" si="434"/>
        <v>0.76134160162680042</v>
      </c>
      <c r="O730" s="105">
        <f t="shared" si="435"/>
        <v>0</v>
      </c>
      <c r="P730" s="105">
        <f t="shared" si="436"/>
        <v>0</v>
      </c>
      <c r="Q730" s="105">
        <f t="shared" si="464"/>
        <v>132.03599911094318</v>
      </c>
      <c r="R730" s="27">
        <f t="shared" si="437"/>
        <v>3.667666641970644E-2</v>
      </c>
      <c r="S730" s="98">
        <f t="shared" si="438"/>
        <v>0.76134160162680042</v>
      </c>
      <c r="T730" s="17">
        <f t="shared" si="465"/>
        <v>425.84655723938147</v>
      </c>
      <c r="U730" s="17">
        <f t="shared" si="439"/>
        <v>0.11829071034427263</v>
      </c>
      <c r="V730" s="17">
        <f t="shared" si="440"/>
        <v>125.43419915539602</v>
      </c>
      <c r="W730" s="17">
        <f t="shared" si="441"/>
        <v>120.41683118918017</v>
      </c>
      <c r="X730" s="17">
        <f t="shared" si="441"/>
        <v>115.60015794161296</v>
      </c>
      <c r="Y730" s="17">
        <f t="shared" si="442"/>
        <v>114.44415636219684</v>
      </c>
      <c r="Z730" s="17">
        <f>Y730/3600</f>
        <v>3.1790043433943566E-2</v>
      </c>
      <c r="AA730" s="17">
        <f>0.96*Y730</f>
        <v>109.86639010770895</v>
      </c>
      <c r="AB730" s="17">
        <f t="shared" si="443"/>
        <v>105.47173450340058</v>
      </c>
      <c r="AC730" s="17">
        <f t="shared" si="444"/>
        <v>100.19814777823055</v>
      </c>
      <c r="AD730" s="17">
        <f t="shared" si="445"/>
        <v>100.19814777823055</v>
      </c>
      <c r="AE730" s="17">
        <f t="shared" si="466"/>
        <v>2.7832818827286263E-2</v>
      </c>
      <c r="AF730" s="17">
        <f>T730-AD730</f>
        <v>325.64840946115089</v>
      </c>
      <c r="AG730" s="17">
        <f t="shared" si="446"/>
        <v>9.0457891516986355E-2</v>
      </c>
      <c r="AH730" s="28">
        <f>0.5*'Ducati Panigale 1199 data'!$C$8*'WLTP class 3 v5'!F730^2</f>
        <v>1812.5771604938273</v>
      </c>
      <c r="AI730" s="17">
        <f t="shared" si="447"/>
        <v>1.8125771604938272</v>
      </c>
      <c r="AJ730" s="17" t="str">
        <f>IF(N730&lt;0, AI730, "0")</f>
        <v>0</v>
      </c>
      <c r="AK730" s="98">
        <f>AK729+AJ730</f>
        <v>1367.7000455246914</v>
      </c>
      <c r="AL730" s="105">
        <f t="shared" si="448"/>
        <v>0.3799166793124143</v>
      </c>
      <c r="AM730" s="98">
        <f>IF(N730 &gt; 0, AI730, )</f>
        <v>1.8125771604938272</v>
      </c>
      <c r="AN730" s="98">
        <f t="shared" si="467"/>
        <v>4201.5368047839529</v>
      </c>
      <c r="AO730" s="98">
        <f t="shared" si="449"/>
        <v>1.1670935568844314</v>
      </c>
      <c r="AP730" s="27">
        <f t="shared" si="450"/>
        <v>0</v>
      </c>
      <c r="AQ730" s="27">
        <f t="shared" si="451"/>
        <v>0</v>
      </c>
      <c r="AR730" s="34">
        <f t="shared" si="452"/>
        <v>0</v>
      </c>
      <c r="AS730" s="27">
        <f t="shared" si="453"/>
        <v>0</v>
      </c>
      <c r="AT730" s="34">
        <f t="shared" si="430"/>
        <v>0</v>
      </c>
      <c r="AU730" s="27">
        <f t="shared" si="430"/>
        <v>0</v>
      </c>
      <c r="AV730" s="27">
        <f t="shared" si="454"/>
        <v>0</v>
      </c>
      <c r="AW730" s="27">
        <f t="shared" si="455"/>
        <v>0</v>
      </c>
      <c r="AX730" s="27">
        <f t="shared" si="456"/>
        <v>0</v>
      </c>
      <c r="AY730" s="34">
        <f>AN730-AW730</f>
        <v>4201.5368047839529</v>
      </c>
      <c r="AZ730" s="110">
        <f t="shared" si="457"/>
        <v>1.1670935568844314</v>
      </c>
      <c r="BB730" s="84">
        <v>0</v>
      </c>
      <c r="BC730" s="85">
        <f t="shared" si="458"/>
        <v>0</v>
      </c>
      <c r="BD730" s="85">
        <f t="shared" si="459"/>
        <v>0</v>
      </c>
      <c r="BE730" s="85">
        <f t="shared" si="460"/>
        <v>0</v>
      </c>
      <c r="BF730" s="85">
        <f t="shared" si="461"/>
        <v>0</v>
      </c>
      <c r="BG730" s="85">
        <f t="shared" si="462"/>
        <v>0</v>
      </c>
    </row>
    <row r="731" spans="2:59">
      <c r="B731" s="10" t="s">
        <v>33</v>
      </c>
      <c r="C731" s="10">
        <v>720</v>
      </c>
      <c r="D731" s="10">
        <v>131</v>
      </c>
      <c r="E731" s="19">
        <v>16</v>
      </c>
      <c r="F731" s="67">
        <f t="shared" si="431"/>
        <v>4.4444444444444446</v>
      </c>
      <c r="G731" s="20">
        <f t="shared" si="463"/>
        <v>0.76388888888888884</v>
      </c>
      <c r="H731" s="20">
        <f t="shared" si="432"/>
        <v>66</v>
      </c>
      <c r="I731" s="86">
        <f>'Ducati Panigale 1199 data'!$C$8*G731</f>
        <v>212.36111111111109</v>
      </c>
      <c r="J731" s="86">
        <f>'Ducati Panigale 1199 data'!$C$8*'Ducati Panigale 1199 data'!$C$15*'Ducati Panigale 1199 data'!$C$10</f>
        <v>54.543600000000005</v>
      </c>
      <c r="K731" s="86">
        <f>(0.5*'Ducati Panigale 1199 data'!$C$12)*'Ducati Panigale 1199 data'!$C$14*'Ducati Panigale 1199 data'!$C$11*F731^2</f>
        <v>2.7948148148148153</v>
      </c>
      <c r="L731" s="86">
        <f t="shared" si="433"/>
        <v>269.69952592592591</v>
      </c>
      <c r="M731" s="86">
        <f t="shared" si="429"/>
        <v>1198.664559670782</v>
      </c>
      <c r="N731" s="20">
        <f t="shared" si="434"/>
        <v>1.1986645596707819</v>
      </c>
      <c r="O731" s="105">
        <f t="shared" si="435"/>
        <v>0</v>
      </c>
      <c r="P731" s="105">
        <f t="shared" si="436"/>
        <v>0</v>
      </c>
      <c r="Q731" s="105">
        <f t="shared" si="464"/>
        <v>132.03599911094318</v>
      </c>
      <c r="R731" s="27">
        <f t="shared" si="437"/>
        <v>3.667666641970644E-2</v>
      </c>
      <c r="S731" s="98">
        <f t="shared" si="438"/>
        <v>1.1986645596707819</v>
      </c>
      <c r="T731" s="17">
        <f t="shared" si="465"/>
        <v>427.04522179905223</v>
      </c>
      <c r="U731" s="17">
        <f t="shared" si="439"/>
        <v>0.11862367272195895</v>
      </c>
      <c r="V731" s="17">
        <f t="shared" si="440"/>
        <v>125.43419915539602</v>
      </c>
      <c r="W731" s="17">
        <f t="shared" si="441"/>
        <v>120.41683118918017</v>
      </c>
      <c r="X731" s="17">
        <f t="shared" si="441"/>
        <v>115.60015794161296</v>
      </c>
      <c r="Y731" s="17">
        <f t="shared" si="442"/>
        <v>114.44415636219684</v>
      </c>
      <c r="Z731" s="17">
        <f>Y731/3600</f>
        <v>3.1790043433943566E-2</v>
      </c>
      <c r="AA731" s="17">
        <f>0.96*Y731</f>
        <v>109.86639010770895</v>
      </c>
      <c r="AB731" s="17">
        <f t="shared" si="443"/>
        <v>105.47173450340058</v>
      </c>
      <c r="AC731" s="17">
        <f t="shared" si="444"/>
        <v>100.19814777823055</v>
      </c>
      <c r="AD731" s="17">
        <f t="shared" si="445"/>
        <v>100.19814777823055</v>
      </c>
      <c r="AE731" s="17">
        <f t="shared" si="466"/>
        <v>2.7832818827286263E-2</v>
      </c>
      <c r="AF731" s="17">
        <f>T731-AD731</f>
        <v>326.84707402082165</v>
      </c>
      <c r="AG731" s="17">
        <f t="shared" si="446"/>
        <v>9.0790853894672674E-2</v>
      </c>
      <c r="AH731" s="28">
        <f>0.5*'Ducati Panigale 1199 data'!$C$8*'WLTP class 3 v5'!F731^2</f>
        <v>2745.6790123456794</v>
      </c>
      <c r="AI731" s="17">
        <f t="shared" si="447"/>
        <v>2.7456790123456796</v>
      </c>
      <c r="AJ731" s="17" t="str">
        <f>IF(N731&lt;0, AI731, "0")</f>
        <v>0</v>
      </c>
      <c r="AK731" s="98">
        <f>AK730+AJ731</f>
        <v>1367.7000455246914</v>
      </c>
      <c r="AL731" s="105">
        <f t="shared" si="448"/>
        <v>0.3799166793124143</v>
      </c>
      <c r="AM731" s="98">
        <f>IF(N731 &gt; 0, AI731, )</f>
        <v>2.7456790123456796</v>
      </c>
      <c r="AN731" s="98">
        <f t="shared" si="467"/>
        <v>4204.2824837962989</v>
      </c>
      <c r="AO731" s="98">
        <f t="shared" si="449"/>
        <v>1.1678562454989718</v>
      </c>
      <c r="AP731" s="27">
        <f t="shared" si="450"/>
        <v>0</v>
      </c>
      <c r="AQ731" s="27">
        <f t="shared" si="451"/>
        <v>0</v>
      </c>
      <c r="AR731" s="34">
        <f t="shared" si="452"/>
        <v>0</v>
      </c>
      <c r="AS731" s="27">
        <f t="shared" si="453"/>
        <v>0</v>
      </c>
      <c r="AT731" s="34">
        <f t="shared" si="430"/>
        <v>0</v>
      </c>
      <c r="AU731" s="27">
        <f t="shared" si="430"/>
        <v>0</v>
      </c>
      <c r="AV731" s="27">
        <f t="shared" si="454"/>
        <v>0</v>
      </c>
      <c r="AW731" s="27">
        <f t="shared" si="455"/>
        <v>0</v>
      </c>
      <c r="AX731" s="27">
        <f t="shared" si="456"/>
        <v>0</v>
      </c>
      <c r="AY731" s="34">
        <f>AN731-AW731</f>
        <v>4204.2824837962989</v>
      </c>
      <c r="AZ731" s="110">
        <f t="shared" si="457"/>
        <v>1.1678562454989718</v>
      </c>
      <c r="BB731" s="84">
        <v>0</v>
      </c>
      <c r="BC731" s="85">
        <f t="shared" si="458"/>
        <v>0</v>
      </c>
      <c r="BD731" s="85">
        <f t="shared" si="459"/>
        <v>0</v>
      </c>
      <c r="BE731" s="85">
        <f t="shared" si="460"/>
        <v>0</v>
      </c>
      <c r="BF731" s="85">
        <f t="shared" si="461"/>
        <v>0</v>
      </c>
      <c r="BG731" s="85">
        <f t="shared" si="462"/>
        <v>0</v>
      </c>
    </row>
    <row r="732" spans="2:59">
      <c r="B732" s="10" t="s">
        <v>33</v>
      </c>
      <c r="C732" s="10">
        <v>721</v>
      </c>
      <c r="D732" s="10">
        <v>132</v>
      </c>
      <c r="E732" s="19">
        <v>18.5</v>
      </c>
      <c r="F732" s="67">
        <f t="shared" si="431"/>
        <v>5.1388888888888893</v>
      </c>
      <c r="G732" s="20">
        <f t="shared" si="463"/>
        <v>0.63888888888888906</v>
      </c>
      <c r="H732" s="20">
        <f t="shared" si="432"/>
        <v>66.5</v>
      </c>
      <c r="I732" s="86">
        <f>'Ducati Panigale 1199 data'!$C$8*G732</f>
        <v>177.61111111111117</v>
      </c>
      <c r="J732" s="86">
        <f>'Ducati Panigale 1199 data'!$C$8*'Ducati Panigale 1199 data'!$C$15*'Ducati Panigale 1199 data'!$C$10</f>
        <v>54.543600000000005</v>
      </c>
      <c r="K732" s="86">
        <f>(0.5*'Ducati Panigale 1199 data'!$C$12)*'Ducati Panigale 1199 data'!$C$14*'Ducati Panigale 1199 data'!$C$11*F732^2</f>
        <v>3.7364272280092603</v>
      </c>
      <c r="L732" s="86">
        <f t="shared" si="433"/>
        <v>235.89113833912043</v>
      </c>
      <c r="M732" s="86">
        <f t="shared" si="429"/>
        <v>1212.2183497982578</v>
      </c>
      <c r="N732" s="20">
        <f t="shared" si="434"/>
        <v>1.2122183497982577</v>
      </c>
      <c r="O732" s="105">
        <f t="shared" si="435"/>
        <v>0</v>
      </c>
      <c r="P732" s="105">
        <f t="shared" si="436"/>
        <v>0</v>
      </c>
      <c r="Q732" s="105">
        <f t="shared" si="464"/>
        <v>132.03599911094318</v>
      </c>
      <c r="R732" s="27">
        <f t="shared" si="437"/>
        <v>3.667666641970644E-2</v>
      </c>
      <c r="S732" s="98">
        <f t="shared" si="438"/>
        <v>1.2122183497982577</v>
      </c>
      <c r="T732" s="17">
        <f t="shared" si="465"/>
        <v>428.25744014885049</v>
      </c>
      <c r="U732" s="17">
        <f t="shared" si="439"/>
        <v>0.11896040004134736</v>
      </c>
      <c r="V732" s="17">
        <f t="shared" si="440"/>
        <v>125.43419915539602</v>
      </c>
      <c r="W732" s="17">
        <f t="shared" si="441"/>
        <v>120.41683118918017</v>
      </c>
      <c r="X732" s="17">
        <f t="shared" si="441"/>
        <v>115.60015794161296</v>
      </c>
      <c r="Y732" s="17">
        <f t="shared" si="442"/>
        <v>114.44415636219684</v>
      </c>
      <c r="Z732" s="17">
        <f>Y732/3600</f>
        <v>3.1790043433943566E-2</v>
      </c>
      <c r="AA732" s="17">
        <f>0.96*Y732</f>
        <v>109.86639010770895</v>
      </c>
      <c r="AB732" s="17">
        <f t="shared" si="443"/>
        <v>105.47173450340058</v>
      </c>
      <c r="AC732" s="17">
        <f t="shared" si="444"/>
        <v>100.19814777823055</v>
      </c>
      <c r="AD732" s="17">
        <f t="shared" si="445"/>
        <v>100.19814777823055</v>
      </c>
      <c r="AE732" s="17">
        <f t="shared" si="466"/>
        <v>2.7832818827286263E-2</v>
      </c>
      <c r="AF732" s="17">
        <f>T732-AD732</f>
        <v>328.05929237061991</v>
      </c>
      <c r="AG732" s="17">
        <f t="shared" si="446"/>
        <v>9.1127581214061087E-2</v>
      </c>
      <c r="AH732" s="28">
        <f>0.5*'Ducati Panigale 1199 data'!$C$8*'WLTP class 3 v5'!F732^2</f>
        <v>3670.7368827160499</v>
      </c>
      <c r="AI732" s="17">
        <f t="shared" si="447"/>
        <v>3.6707368827160498</v>
      </c>
      <c r="AJ732" s="17" t="str">
        <f>IF(N732&lt;0, AI732, "0")</f>
        <v>0</v>
      </c>
      <c r="AK732" s="98">
        <f>AK731+AJ732</f>
        <v>1367.7000455246914</v>
      </c>
      <c r="AL732" s="105">
        <f t="shared" si="448"/>
        <v>0.3799166793124143</v>
      </c>
      <c r="AM732" s="98">
        <f>IF(N732 &gt; 0, AI732, )</f>
        <v>3.6707368827160498</v>
      </c>
      <c r="AN732" s="98">
        <f t="shared" si="467"/>
        <v>4207.9532206790154</v>
      </c>
      <c r="AO732" s="98">
        <f t="shared" si="449"/>
        <v>1.1688758946330597</v>
      </c>
      <c r="AP732" s="27">
        <f t="shared" si="450"/>
        <v>0</v>
      </c>
      <c r="AQ732" s="27">
        <f t="shared" si="451"/>
        <v>0</v>
      </c>
      <c r="AR732" s="34">
        <f t="shared" si="452"/>
        <v>0</v>
      </c>
      <c r="AS732" s="27">
        <f t="shared" si="453"/>
        <v>0</v>
      </c>
      <c r="AT732" s="34">
        <f t="shared" si="430"/>
        <v>0</v>
      </c>
      <c r="AU732" s="27">
        <f t="shared" si="430"/>
        <v>0</v>
      </c>
      <c r="AV732" s="27">
        <f t="shared" si="454"/>
        <v>0</v>
      </c>
      <c r="AW732" s="27">
        <f t="shared" si="455"/>
        <v>0</v>
      </c>
      <c r="AX732" s="27">
        <f t="shared" si="456"/>
        <v>0</v>
      </c>
      <c r="AY732" s="34">
        <f>AN732-AW732</f>
        <v>4207.9532206790154</v>
      </c>
      <c r="AZ732" s="110">
        <f t="shared" si="457"/>
        <v>1.1688758946330597</v>
      </c>
      <c r="BB732" s="84">
        <v>0</v>
      </c>
      <c r="BC732" s="85">
        <f t="shared" si="458"/>
        <v>0</v>
      </c>
      <c r="BD732" s="85">
        <f t="shared" si="459"/>
        <v>0</v>
      </c>
      <c r="BE732" s="85">
        <f t="shared" si="460"/>
        <v>0</v>
      </c>
      <c r="BF732" s="85">
        <f t="shared" si="461"/>
        <v>0</v>
      </c>
      <c r="BG732" s="85">
        <f t="shared" si="462"/>
        <v>0</v>
      </c>
    </row>
    <row r="733" spans="2:59">
      <c r="B733" s="10" t="s">
        <v>33</v>
      </c>
      <c r="C733" s="10">
        <v>722</v>
      </c>
      <c r="D733" s="10">
        <v>133</v>
      </c>
      <c r="E733" s="19">
        <v>20.6</v>
      </c>
      <c r="F733" s="67">
        <f t="shared" si="431"/>
        <v>5.7222222222222223</v>
      </c>
      <c r="G733" s="20">
        <f t="shared" si="463"/>
        <v>0.55555555555555558</v>
      </c>
      <c r="H733" s="20">
        <f t="shared" si="432"/>
        <v>67</v>
      </c>
      <c r="I733" s="86">
        <f>'Ducati Panigale 1199 data'!$C$8*G733</f>
        <v>154.44444444444446</v>
      </c>
      <c r="J733" s="86">
        <f>'Ducati Panigale 1199 data'!$C$8*'Ducati Panigale 1199 data'!$C$15*'Ducati Panigale 1199 data'!$C$10</f>
        <v>54.543600000000005</v>
      </c>
      <c r="K733" s="86">
        <f>(0.5*'Ducati Panigale 1199 data'!$C$12)*'Ducati Panigale 1199 data'!$C$14*'Ducati Panigale 1199 data'!$C$11*F733^2</f>
        <v>4.6328422453703713</v>
      </c>
      <c r="L733" s="86">
        <f t="shared" si="433"/>
        <v>213.62088668981482</v>
      </c>
      <c r="M733" s="86">
        <f t="shared" si="429"/>
        <v>1222.3861849472737</v>
      </c>
      <c r="N733" s="20">
        <f t="shared" si="434"/>
        <v>1.2223861849472737</v>
      </c>
      <c r="O733" s="105">
        <f t="shared" si="435"/>
        <v>0</v>
      </c>
      <c r="P733" s="105">
        <f t="shared" si="436"/>
        <v>0</v>
      </c>
      <c r="Q733" s="105">
        <f t="shared" si="464"/>
        <v>132.03599911094318</v>
      </c>
      <c r="R733" s="27">
        <f t="shared" si="437"/>
        <v>3.667666641970644E-2</v>
      </c>
      <c r="S733" s="98">
        <f t="shared" si="438"/>
        <v>1.2223861849472737</v>
      </c>
      <c r="T733" s="17">
        <f t="shared" si="465"/>
        <v>429.47982633379775</v>
      </c>
      <c r="U733" s="17">
        <f t="shared" si="439"/>
        <v>0.11929995175938826</v>
      </c>
      <c r="V733" s="17">
        <f t="shared" si="440"/>
        <v>125.43419915539602</v>
      </c>
      <c r="W733" s="17">
        <f t="shared" si="441"/>
        <v>120.41683118918017</v>
      </c>
      <c r="X733" s="17">
        <f t="shared" si="441"/>
        <v>115.60015794161296</v>
      </c>
      <c r="Y733" s="17">
        <f t="shared" si="442"/>
        <v>114.44415636219684</v>
      </c>
      <c r="Z733" s="17">
        <f>Y733/3600</f>
        <v>3.1790043433943566E-2</v>
      </c>
      <c r="AA733" s="17">
        <f>0.96*Y733</f>
        <v>109.86639010770895</v>
      </c>
      <c r="AB733" s="17">
        <f t="shared" si="443"/>
        <v>105.47173450340058</v>
      </c>
      <c r="AC733" s="17">
        <f t="shared" si="444"/>
        <v>100.19814777823055</v>
      </c>
      <c r="AD733" s="17">
        <f t="shared" si="445"/>
        <v>100.19814777823055</v>
      </c>
      <c r="AE733" s="17">
        <f t="shared" si="466"/>
        <v>2.7832818827286263E-2</v>
      </c>
      <c r="AF733" s="17">
        <f>T733-AD733</f>
        <v>329.28167855556717</v>
      </c>
      <c r="AG733" s="17">
        <f t="shared" si="446"/>
        <v>9.1467132932101985E-2</v>
      </c>
      <c r="AH733" s="28">
        <f>0.5*'Ducati Panigale 1199 data'!$C$8*'WLTP class 3 v5'!F733^2</f>
        <v>4551.391975308642</v>
      </c>
      <c r="AI733" s="17">
        <f t="shared" si="447"/>
        <v>4.5513919753086416</v>
      </c>
      <c r="AJ733" s="17" t="str">
        <f>IF(N733&lt;0, AI733, "0")</f>
        <v>0</v>
      </c>
      <c r="AK733" s="98">
        <f>AK732+AJ733</f>
        <v>1367.7000455246914</v>
      </c>
      <c r="AL733" s="105">
        <f t="shared" si="448"/>
        <v>0.3799166793124143</v>
      </c>
      <c r="AM733" s="98">
        <f>IF(N733 &gt; 0, AI733, )</f>
        <v>4.5513919753086416</v>
      </c>
      <c r="AN733" s="98">
        <f t="shared" si="467"/>
        <v>4212.5046126543239</v>
      </c>
      <c r="AO733" s="98">
        <f t="shared" si="449"/>
        <v>1.1701401701817566</v>
      </c>
      <c r="AP733" s="27">
        <f t="shared" si="450"/>
        <v>0</v>
      </c>
      <c r="AQ733" s="27">
        <f t="shared" si="451"/>
        <v>0</v>
      </c>
      <c r="AR733" s="34">
        <f t="shared" si="452"/>
        <v>0</v>
      </c>
      <c r="AS733" s="27">
        <f t="shared" si="453"/>
        <v>0</v>
      </c>
      <c r="AT733" s="34">
        <f t="shared" si="430"/>
        <v>0</v>
      </c>
      <c r="AU733" s="27">
        <f t="shared" si="430"/>
        <v>0</v>
      </c>
      <c r="AV733" s="27">
        <f t="shared" si="454"/>
        <v>0</v>
      </c>
      <c r="AW733" s="27">
        <f t="shared" si="455"/>
        <v>0</v>
      </c>
      <c r="AX733" s="27">
        <f t="shared" si="456"/>
        <v>0</v>
      </c>
      <c r="AY733" s="34">
        <f>AN733-AW733</f>
        <v>4212.5046126543239</v>
      </c>
      <c r="AZ733" s="110">
        <f t="shared" si="457"/>
        <v>1.1701401701817566</v>
      </c>
      <c r="BB733" s="84">
        <v>0</v>
      </c>
      <c r="BC733" s="85">
        <f t="shared" si="458"/>
        <v>0</v>
      </c>
      <c r="BD733" s="85">
        <f t="shared" si="459"/>
        <v>0</v>
      </c>
      <c r="BE733" s="85">
        <f t="shared" si="460"/>
        <v>0</v>
      </c>
      <c r="BF733" s="85">
        <f t="shared" si="461"/>
        <v>0</v>
      </c>
      <c r="BG733" s="85">
        <f t="shared" si="462"/>
        <v>0</v>
      </c>
    </row>
    <row r="734" spans="2:59">
      <c r="B734" s="10" t="s">
        <v>33</v>
      </c>
      <c r="C734" s="10">
        <v>723</v>
      </c>
      <c r="D734" s="10">
        <v>134</v>
      </c>
      <c r="E734" s="19">
        <v>22.5</v>
      </c>
      <c r="F734" s="67">
        <f t="shared" si="431"/>
        <v>6.25</v>
      </c>
      <c r="G734" s="20">
        <f t="shared" si="463"/>
        <v>0.47222222222222199</v>
      </c>
      <c r="H734" s="20">
        <f t="shared" si="432"/>
        <v>67.5</v>
      </c>
      <c r="I734" s="86">
        <f>'Ducati Panigale 1199 data'!$C$8*G734</f>
        <v>131.27777777777771</v>
      </c>
      <c r="J734" s="86">
        <f>'Ducati Panigale 1199 data'!$C$8*'Ducati Panigale 1199 data'!$C$15*'Ducati Panigale 1199 data'!$C$10</f>
        <v>54.543600000000005</v>
      </c>
      <c r="K734" s="86">
        <f>(0.5*'Ducati Panigale 1199 data'!$C$12)*'Ducati Panigale 1199 data'!$C$14*'Ducati Panigale 1199 data'!$C$11*F734^2</f>
        <v>5.5268554687500009</v>
      </c>
      <c r="L734" s="86">
        <f t="shared" si="433"/>
        <v>191.34823324652771</v>
      </c>
      <c r="M734" s="86">
        <f t="shared" si="429"/>
        <v>1195.9264577907982</v>
      </c>
      <c r="N734" s="20">
        <f t="shared" si="434"/>
        <v>1.1959264577907982</v>
      </c>
      <c r="O734" s="105">
        <f t="shared" si="435"/>
        <v>0</v>
      </c>
      <c r="P734" s="105">
        <f t="shared" si="436"/>
        <v>0</v>
      </c>
      <c r="Q734" s="105">
        <f t="shared" si="464"/>
        <v>132.03599911094318</v>
      </c>
      <c r="R734" s="27">
        <f t="shared" si="437"/>
        <v>3.667666641970644E-2</v>
      </c>
      <c r="S734" s="98">
        <f t="shared" si="438"/>
        <v>1.1959264577907982</v>
      </c>
      <c r="T734" s="17">
        <f t="shared" si="465"/>
        <v>430.67575279158854</v>
      </c>
      <c r="U734" s="17">
        <f t="shared" si="439"/>
        <v>0.11963215355321903</v>
      </c>
      <c r="V734" s="17">
        <f t="shared" si="440"/>
        <v>125.43419915539602</v>
      </c>
      <c r="W734" s="17">
        <f t="shared" si="441"/>
        <v>120.41683118918017</v>
      </c>
      <c r="X734" s="17">
        <f t="shared" si="441"/>
        <v>115.60015794161296</v>
      </c>
      <c r="Y734" s="17">
        <f t="shared" si="442"/>
        <v>114.44415636219684</v>
      </c>
      <c r="Z734" s="17">
        <f>Y734/3600</f>
        <v>3.1790043433943566E-2</v>
      </c>
      <c r="AA734" s="17">
        <f>0.96*Y734</f>
        <v>109.86639010770895</v>
      </c>
      <c r="AB734" s="17">
        <f t="shared" si="443"/>
        <v>105.47173450340058</v>
      </c>
      <c r="AC734" s="17">
        <f t="shared" si="444"/>
        <v>100.19814777823055</v>
      </c>
      <c r="AD734" s="17">
        <f t="shared" si="445"/>
        <v>100.19814777823055</v>
      </c>
      <c r="AE734" s="17">
        <f t="shared" si="466"/>
        <v>2.7832818827286263E-2</v>
      </c>
      <c r="AF734" s="17">
        <f>T734-AD734</f>
        <v>330.47760501335802</v>
      </c>
      <c r="AG734" s="17">
        <f t="shared" si="446"/>
        <v>9.1799334725932782E-2</v>
      </c>
      <c r="AH734" s="28">
        <f>0.5*'Ducati Panigale 1199 data'!$C$8*'WLTP class 3 v5'!F734^2</f>
        <v>5429.6875</v>
      </c>
      <c r="AI734" s="17">
        <f t="shared" si="447"/>
        <v>5.4296875</v>
      </c>
      <c r="AJ734" s="17" t="str">
        <f>IF(N734&lt;0, AI734, "0")</f>
        <v>0</v>
      </c>
      <c r="AK734" s="98">
        <f>AK733+AJ734</f>
        <v>1367.7000455246914</v>
      </c>
      <c r="AL734" s="105">
        <f t="shared" si="448"/>
        <v>0.3799166793124143</v>
      </c>
      <c r="AM734" s="98">
        <f>IF(N734 &gt; 0, AI734, )</f>
        <v>5.4296875</v>
      </c>
      <c r="AN734" s="98">
        <f t="shared" si="467"/>
        <v>4217.9343001543239</v>
      </c>
      <c r="AO734" s="98">
        <f t="shared" si="449"/>
        <v>1.1716484167095345</v>
      </c>
      <c r="AP734" s="27">
        <f t="shared" si="450"/>
        <v>0</v>
      </c>
      <c r="AQ734" s="27">
        <f t="shared" si="451"/>
        <v>0</v>
      </c>
      <c r="AR734" s="34">
        <f t="shared" si="452"/>
        <v>0</v>
      </c>
      <c r="AS734" s="27">
        <f t="shared" si="453"/>
        <v>0</v>
      </c>
      <c r="AT734" s="34">
        <f t="shared" si="430"/>
        <v>0</v>
      </c>
      <c r="AU734" s="27">
        <f t="shared" si="430"/>
        <v>0</v>
      </c>
      <c r="AV734" s="27">
        <f t="shared" si="454"/>
        <v>0</v>
      </c>
      <c r="AW734" s="27">
        <f t="shared" si="455"/>
        <v>0</v>
      </c>
      <c r="AX734" s="27">
        <f t="shared" si="456"/>
        <v>0</v>
      </c>
      <c r="AY734" s="34">
        <f>AN734-AW734</f>
        <v>4217.9343001543239</v>
      </c>
      <c r="AZ734" s="110">
        <f t="shared" si="457"/>
        <v>1.1716484167095345</v>
      </c>
      <c r="BB734" s="84">
        <v>0</v>
      </c>
      <c r="BC734" s="85">
        <f t="shared" si="458"/>
        <v>0</v>
      </c>
      <c r="BD734" s="85">
        <f t="shared" si="459"/>
        <v>0</v>
      </c>
      <c r="BE734" s="85">
        <f t="shared" si="460"/>
        <v>0</v>
      </c>
      <c r="BF734" s="85">
        <f t="shared" si="461"/>
        <v>0</v>
      </c>
      <c r="BG734" s="85">
        <f t="shared" si="462"/>
        <v>0</v>
      </c>
    </row>
    <row r="735" spans="2:59">
      <c r="B735" s="10" t="s">
        <v>33</v>
      </c>
      <c r="C735" s="10">
        <v>724</v>
      </c>
      <c r="D735" s="10">
        <v>135</v>
      </c>
      <c r="E735" s="19">
        <v>24</v>
      </c>
      <c r="F735" s="67">
        <f t="shared" si="431"/>
        <v>6.666666666666667</v>
      </c>
      <c r="G735" s="20">
        <f t="shared" si="463"/>
        <v>0.56944444444444464</v>
      </c>
      <c r="H735" s="20">
        <f t="shared" si="432"/>
        <v>68</v>
      </c>
      <c r="I735" s="86">
        <f>'Ducati Panigale 1199 data'!$C$8*G735</f>
        <v>158.3055555555556</v>
      </c>
      <c r="J735" s="86">
        <f>'Ducati Panigale 1199 data'!$C$8*'Ducati Panigale 1199 data'!$C$15*'Ducati Panigale 1199 data'!$C$10</f>
        <v>54.543600000000005</v>
      </c>
      <c r="K735" s="86">
        <f>(0.5*'Ducati Panigale 1199 data'!$C$12)*'Ducati Panigale 1199 data'!$C$14*'Ducati Panigale 1199 data'!$C$11*F735^2</f>
        <v>6.2883333333333349</v>
      </c>
      <c r="L735" s="86">
        <f t="shared" si="433"/>
        <v>219.13748888888892</v>
      </c>
      <c r="M735" s="86">
        <f t="shared" si="429"/>
        <v>1460.9165925925929</v>
      </c>
      <c r="N735" s="20">
        <f t="shared" si="434"/>
        <v>1.4609165925925929</v>
      </c>
      <c r="O735" s="105">
        <f t="shared" si="435"/>
        <v>0</v>
      </c>
      <c r="P735" s="105">
        <f t="shared" si="436"/>
        <v>0</v>
      </c>
      <c r="Q735" s="105">
        <f t="shared" si="464"/>
        <v>132.03599911094318</v>
      </c>
      <c r="R735" s="27">
        <f t="shared" si="437"/>
        <v>3.667666641970644E-2</v>
      </c>
      <c r="S735" s="98">
        <f t="shared" si="438"/>
        <v>1.4609165925925929</v>
      </c>
      <c r="T735" s="17">
        <f t="shared" si="465"/>
        <v>432.13666938418112</v>
      </c>
      <c r="U735" s="17">
        <f t="shared" si="439"/>
        <v>0.12003796371782809</v>
      </c>
      <c r="V735" s="17">
        <f t="shared" si="440"/>
        <v>125.43419915539602</v>
      </c>
      <c r="W735" s="17">
        <f t="shared" si="441"/>
        <v>120.41683118918017</v>
      </c>
      <c r="X735" s="17">
        <f t="shared" si="441"/>
        <v>115.60015794161296</v>
      </c>
      <c r="Y735" s="17">
        <f t="shared" si="442"/>
        <v>114.44415636219684</v>
      </c>
      <c r="Z735" s="17">
        <f>Y735/3600</f>
        <v>3.1790043433943566E-2</v>
      </c>
      <c r="AA735" s="17">
        <f>0.96*Y735</f>
        <v>109.86639010770895</v>
      </c>
      <c r="AB735" s="17">
        <f t="shared" si="443"/>
        <v>105.47173450340058</v>
      </c>
      <c r="AC735" s="17">
        <f t="shared" si="444"/>
        <v>100.19814777823055</v>
      </c>
      <c r="AD735" s="17">
        <f t="shared" si="445"/>
        <v>100.19814777823055</v>
      </c>
      <c r="AE735" s="17">
        <f t="shared" si="466"/>
        <v>2.7832818827286263E-2</v>
      </c>
      <c r="AF735" s="17">
        <f>T735-AD735</f>
        <v>331.93852160595054</v>
      </c>
      <c r="AG735" s="17">
        <f t="shared" si="446"/>
        <v>9.2205144890541824E-2</v>
      </c>
      <c r="AH735" s="28">
        <f>0.5*'Ducati Panigale 1199 data'!$C$8*'WLTP class 3 v5'!F735^2</f>
        <v>6177.7777777777783</v>
      </c>
      <c r="AI735" s="17">
        <f t="shared" si="447"/>
        <v>6.177777777777778</v>
      </c>
      <c r="AJ735" s="17" t="str">
        <f>IF(N735&lt;0, AI735, "0")</f>
        <v>0</v>
      </c>
      <c r="AK735" s="98">
        <f>AK734+AJ735</f>
        <v>1367.7000455246914</v>
      </c>
      <c r="AL735" s="105">
        <f t="shared" si="448"/>
        <v>0.3799166793124143</v>
      </c>
      <c r="AM735" s="98">
        <f>IF(N735 &gt; 0, AI735, )</f>
        <v>6.177777777777778</v>
      </c>
      <c r="AN735" s="98">
        <f t="shared" si="467"/>
        <v>4224.1120779321018</v>
      </c>
      <c r="AO735" s="98">
        <f t="shared" si="449"/>
        <v>1.1733644660922504</v>
      </c>
      <c r="AP735" s="27">
        <f t="shared" si="450"/>
        <v>0</v>
      </c>
      <c r="AQ735" s="27">
        <f t="shared" si="451"/>
        <v>0</v>
      </c>
      <c r="AR735" s="34">
        <f t="shared" si="452"/>
        <v>0</v>
      </c>
      <c r="AS735" s="27">
        <f t="shared" si="453"/>
        <v>0</v>
      </c>
      <c r="AT735" s="34">
        <f t="shared" si="430"/>
        <v>0</v>
      </c>
      <c r="AU735" s="27">
        <f t="shared" si="430"/>
        <v>0</v>
      </c>
      <c r="AV735" s="27">
        <f t="shared" si="454"/>
        <v>0</v>
      </c>
      <c r="AW735" s="27">
        <f t="shared" si="455"/>
        <v>0</v>
      </c>
      <c r="AX735" s="27">
        <f t="shared" si="456"/>
        <v>0</v>
      </c>
      <c r="AY735" s="34">
        <f>AN735-AW735</f>
        <v>4224.1120779321018</v>
      </c>
      <c r="AZ735" s="110">
        <f t="shared" si="457"/>
        <v>1.1733644660922504</v>
      </c>
      <c r="BB735" s="84">
        <v>0</v>
      </c>
      <c r="BC735" s="85">
        <f t="shared" si="458"/>
        <v>0</v>
      </c>
      <c r="BD735" s="85">
        <f t="shared" si="459"/>
        <v>0</v>
      </c>
      <c r="BE735" s="85">
        <f t="shared" si="460"/>
        <v>0</v>
      </c>
      <c r="BF735" s="85">
        <f t="shared" si="461"/>
        <v>0</v>
      </c>
      <c r="BG735" s="85">
        <f t="shared" si="462"/>
        <v>0</v>
      </c>
    </row>
    <row r="736" spans="2:59">
      <c r="B736" s="10" t="s">
        <v>33</v>
      </c>
      <c r="C736" s="10">
        <v>725</v>
      </c>
      <c r="D736" s="10">
        <v>136</v>
      </c>
      <c r="E736" s="19">
        <v>26.6</v>
      </c>
      <c r="F736" s="67">
        <f t="shared" si="431"/>
        <v>7.3888888888888893</v>
      </c>
      <c r="G736" s="20">
        <f t="shared" si="463"/>
        <v>0.8194444444444442</v>
      </c>
      <c r="H736" s="20">
        <f t="shared" si="432"/>
        <v>68.5</v>
      </c>
      <c r="I736" s="86">
        <f>'Ducati Panigale 1199 data'!$C$8*G736</f>
        <v>227.80555555555549</v>
      </c>
      <c r="J736" s="86">
        <f>'Ducati Panigale 1199 data'!$C$8*'Ducati Panigale 1199 data'!$C$15*'Ducati Panigale 1199 data'!$C$10</f>
        <v>54.543600000000005</v>
      </c>
      <c r="K736" s="86">
        <f>(0.5*'Ducati Panigale 1199 data'!$C$12)*'Ducati Panigale 1199 data'!$C$14*'Ducati Panigale 1199 data'!$C$11*F736^2</f>
        <v>7.7246061342592611</v>
      </c>
      <c r="L736" s="86">
        <f t="shared" si="433"/>
        <v>290.07376168981477</v>
      </c>
      <c r="M736" s="86">
        <f t="shared" si="429"/>
        <v>2143.3227947080759</v>
      </c>
      <c r="N736" s="20">
        <f t="shared" si="434"/>
        <v>2.1433227947080757</v>
      </c>
      <c r="O736" s="105">
        <f t="shared" si="435"/>
        <v>0</v>
      </c>
      <c r="P736" s="105">
        <f t="shared" si="436"/>
        <v>0</v>
      </c>
      <c r="Q736" s="105">
        <f t="shared" si="464"/>
        <v>132.03599911094318</v>
      </c>
      <c r="R736" s="27">
        <f t="shared" si="437"/>
        <v>3.667666641970644E-2</v>
      </c>
      <c r="S736" s="98">
        <f t="shared" si="438"/>
        <v>2.1433227947080757</v>
      </c>
      <c r="T736" s="17">
        <f t="shared" si="465"/>
        <v>434.27999217888919</v>
      </c>
      <c r="U736" s="17">
        <f t="shared" si="439"/>
        <v>0.12063333116080255</v>
      </c>
      <c r="V736" s="17">
        <f t="shared" si="440"/>
        <v>125.43419915539602</v>
      </c>
      <c r="W736" s="17">
        <f t="shared" si="441"/>
        <v>120.41683118918017</v>
      </c>
      <c r="X736" s="17">
        <f t="shared" si="441"/>
        <v>115.60015794161296</v>
      </c>
      <c r="Y736" s="17">
        <f t="shared" si="442"/>
        <v>114.44415636219684</v>
      </c>
      <c r="Z736" s="17">
        <f>Y736/3600</f>
        <v>3.1790043433943566E-2</v>
      </c>
      <c r="AA736" s="17">
        <f>0.96*Y736</f>
        <v>109.86639010770895</v>
      </c>
      <c r="AB736" s="17">
        <f t="shared" si="443"/>
        <v>105.47173450340058</v>
      </c>
      <c r="AC736" s="17">
        <f t="shared" si="444"/>
        <v>100.19814777823055</v>
      </c>
      <c r="AD736" s="17">
        <f t="shared" si="445"/>
        <v>100.19814777823055</v>
      </c>
      <c r="AE736" s="17">
        <f t="shared" si="466"/>
        <v>2.7832818827286263E-2</v>
      </c>
      <c r="AF736" s="17">
        <f>T736-AD736</f>
        <v>334.08184440065861</v>
      </c>
      <c r="AG736" s="17">
        <f t="shared" si="446"/>
        <v>9.2800512333516286E-2</v>
      </c>
      <c r="AH736" s="28">
        <f>0.5*'Ducati Panigale 1199 data'!$C$8*'WLTP class 3 v5'!F736^2</f>
        <v>7588.7993827160499</v>
      </c>
      <c r="AI736" s="17">
        <f t="shared" si="447"/>
        <v>7.5887993827160498</v>
      </c>
      <c r="AJ736" s="17" t="str">
        <f>IF(N736&lt;0, AI736, "0")</f>
        <v>0</v>
      </c>
      <c r="AK736" s="98">
        <f>AK735+AJ736</f>
        <v>1367.7000455246914</v>
      </c>
      <c r="AL736" s="105">
        <f t="shared" si="448"/>
        <v>0.3799166793124143</v>
      </c>
      <c r="AM736" s="98">
        <f>IF(N736 &gt; 0, AI736, )</f>
        <v>7.5887993827160498</v>
      </c>
      <c r="AN736" s="98">
        <f t="shared" si="467"/>
        <v>4231.7008773148182</v>
      </c>
      <c r="AO736" s="98">
        <f t="shared" si="449"/>
        <v>1.1754724659207829</v>
      </c>
      <c r="AP736" s="27">
        <f t="shared" si="450"/>
        <v>0</v>
      </c>
      <c r="AQ736" s="27">
        <f t="shared" si="451"/>
        <v>0</v>
      </c>
      <c r="AR736" s="34">
        <f t="shared" si="452"/>
        <v>0</v>
      </c>
      <c r="AS736" s="27">
        <f t="shared" si="453"/>
        <v>0</v>
      </c>
      <c r="AT736" s="34">
        <f t="shared" si="430"/>
        <v>0</v>
      </c>
      <c r="AU736" s="27">
        <f t="shared" si="430"/>
        <v>0</v>
      </c>
      <c r="AV736" s="27">
        <f t="shared" si="454"/>
        <v>0</v>
      </c>
      <c r="AW736" s="27">
        <f t="shared" si="455"/>
        <v>0</v>
      </c>
      <c r="AX736" s="27">
        <f t="shared" si="456"/>
        <v>0</v>
      </c>
      <c r="AY736" s="34">
        <f>AN736-AW736</f>
        <v>4231.7008773148182</v>
      </c>
      <c r="AZ736" s="110">
        <f t="shared" si="457"/>
        <v>1.1754724659207829</v>
      </c>
      <c r="BB736" s="84">
        <v>0</v>
      </c>
      <c r="BC736" s="85">
        <f t="shared" si="458"/>
        <v>0</v>
      </c>
      <c r="BD736" s="85">
        <f t="shared" si="459"/>
        <v>0</v>
      </c>
      <c r="BE736" s="85">
        <f t="shared" si="460"/>
        <v>0</v>
      </c>
      <c r="BF736" s="85">
        <f t="shared" si="461"/>
        <v>0</v>
      </c>
      <c r="BG736" s="85">
        <f t="shared" si="462"/>
        <v>0</v>
      </c>
    </row>
    <row r="737" spans="2:59">
      <c r="B737" s="10" t="s">
        <v>33</v>
      </c>
      <c r="C737" s="10">
        <v>726</v>
      </c>
      <c r="D737" s="10">
        <v>137</v>
      </c>
      <c r="E737" s="19">
        <v>29.9</v>
      </c>
      <c r="F737" s="67">
        <f t="shared" si="431"/>
        <v>8.3055555555555554</v>
      </c>
      <c r="G737" s="20">
        <f t="shared" si="463"/>
        <v>1.1388888888888882</v>
      </c>
      <c r="H737" s="20">
        <f t="shared" si="432"/>
        <v>69</v>
      </c>
      <c r="I737" s="86">
        <f>'Ducati Panigale 1199 data'!$C$8*G737</f>
        <v>316.61111111111092</v>
      </c>
      <c r="J737" s="86">
        <f>'Ducati Panigale 1199 data'!$C$8*'Ducati Panigale 1199 data'!$C$15*'Ducati Panigale 1199 data'!$C$10</f>
        <v>54.543600000000005</v>
      </c>
      <c r="K737" s="86">
        <f>(0.5*'Ducati Panigale 1199 data'!$C$12)*'Ducati Panigale 1199 data'!$C$14*'Ducati Panigale 1199 data'!$C$11*F737^2</f>
        <v>9.7601265335648151</v>
      </c>
      <c r="L737" s="86">
        <f t="shared" si="433"/>
        <v>380.91483764467574</v>
      </c>
      <c r="M737" s="86">
        <f t="shared" si="429"/>
        <v>3163.7093459932789</v>
      </c>
      <c r="N737" s="20">
        <f t="shared" si="434"/>
        <v>3.1637093459932788</v>
      </c>
      <c r="O737" s="105">
        <f t="shared" si="435"/>
        <v>0</v>
      </c>
      <c r="P737" s="105">
        <f t="shared" si="436"/>
        <v>0</v>
      </c>
      <c r="Q737" s="105">
        <f t="shared" si="464"/>
        <v>132.03599911094318</v>
      </c>
      <c r="R737" s="27">
        <f t="shared" si="437"/>
        <v>3.667666641970644E-2</v>
      </c>
      <c r="S737" s="98">
        <f t="shared" si="438"/>
        <v>3.1637093459932788</v>
      </c>
      <c r="T737" s="17">
        <f t="shared" si="465"/>
        <v>437.44370152488244</v>
      </c>
      <c r="U737" s="17">
        <f t="shared" si="439"/>
        <v>0.12151213931246735</v>
      </c>
      <c r="V737" s="17">
        <f t="shared" si="440"/>
        <v>125.43419915539602</v>
      </c>
      <c r="W737" s="17">
        <f t="shared" si="441"/>
        <v>120.41683118918017</v>
      </c>
      <c r="X737" s="17">
        <f t="shared" si="441"/>
        <v>115.60015794161296</v>
      </c>
      <c r="Y737" s="17">
        <f t="shared" si="442"/>
        <v>114.44415636219684</v>
      </c>
      <c r="Z737" s="17">
        <f>Y737/3600</f>
        <v>3.1790043433943566E-2</v>
      </c>
      <c r="AA737" s="17">
        <f>0.96*Y737</f>
        <v>109.86639010770895</v>
      </c>
      <c r="AB737" s="17">
        <f t="shared" si="443"/>
        <v>105.47173450340058</v>
      </c>
      <c r="AC737" s="17">
        <f t="shared" si="444"/>
        <v>100.19814777823055</v>
      </c>
      <c r="AD737" s="17">
        <f t="shared" si="445"/>
        <v>100.19814777823055</v>
      </c>
      <c r="AE737" s="17">
        <f t="shared" si="466"/>
        <v>2.7832818827286263E-2</v>
      </c>
      <c r="AF737" s="17">
        <f>T737-AD737</f>
        <v>337.24555374665192</v>
      </c>
      <c r="AG737" s="17">
        <f t="shared" si="446"/>
        <v>9.3679320485181086E-2</v>
      </c>
      <c r="AH737" s="28">
        <f>0.5*'Ducati Panigale 1199 data'!$C$8*'WLTP class 3 v5'!F737^2</f>
        <v>9588.5331790123455</v>
      </c>
      <c r="AI737" s="17">
        <f t="shared" si="447"/>
        <v>9.5885331790123463</v>
      </c>
      <c r="AJ737" s="17" t="str">
        <f>IF(N737&lt;0, AI737, "0")</f>
        <v>0</v>
      </c>
      <c r="AK737" s="98">
        <f>AK736+AJ737</f>
        <v>1367.7000455246914</v>
      </c>
      <c r="AL737" s="105">
        <f t="shared" si="448"/>
        <v>0.3799166793124143</v>
      </c>
      <c r="AM737" s="98">
        <f>IF(N737 &gt; 0, AI737, )</f>
        <v>9.5885331790123463</v>
      </c>
      <c r="AN737" s="98">
        <f t="shared" si="467"/>
        <v>4241.2894104938305</v>
      </c>
      <c r="AO737" s="98">
        <f t="shared" si="449"/>
        <v>1.1781359473593973</v>
      </c>
      <c r="AP737" s="27">
        <f t="shared" si="450"/>
        <v>0</v>
      </c>
      <c r="AQ737" s="27">
        <f t="shared" si="451"/>
        <v>0</v>
      </c>
      <c r="AR737" s="34">
        <f t="shared" si="452"/>
        <v>0</v>
      </c>
      <c r="AS737" s="27">
        <f t="shared" si="453"/>
        <v>0</v>
      </c>
      <c r="AT737" s="34">
        <f t="shared" si="430"/>
        <v>0</v>
      </c>
      <c r="AU737" s="27">
        <f t="shared" si="430"/>
        <v>0</v>
      </c>
      <c r="AV737" s="27">
        <f t="shared" si="454"/>
        <v>0</v>
      </c>
      <c r="AW737" s="27">
        <f t="shared" si="455"/>
        <v>0</v>
      </c>
      <c r="AX737" s="27">
        <f t="shared" si="456"/>
        <v>0</v>
      </c>
      <c r="AY737" s="34">
        <f>AN737-AW737</f>
        <v>4241.2894104938305</v>
      </c>
      <c r="AZ737" s="110">
        <f t="shared" si="457"/>
        <v>1.1781359473593973</v>
      </c>
      <c r="BB737" s="84">
        <v>0</v>
      </c>
      <c r="BC737" s="85">
        <f t="shared" si="458"/>
        <v>0</v>
      </c>
      <c r="BD737" s="85">
        <f t="shared" si="459"/>
        <v>0</v>
      </c>
      <c r="BE737" s="85">
        <f t="shared" si="460"/>
        <v>0</v>
      </c>
      <c r="BF737" s="85">
        <f t="shared" si="461"/>
        <v>0</v>
      </c>
      <c r="BG737" s="85">
        <f t="shared" si="462"/>
        <v>0</v>
      </c>
    </row>
    <row r="738" spans="2:59">
      <c r="B738" s="10" t="s">
        <v>33</v>
      </c>
      <c r="C738" s="10">
        <v>727</v>
      </c>
      <c r="D738" s="10">
        <v>138</v>
      </c>
      <c r="E738" s="19">
        <v>34.799999999999997</v>
      </c>
      <c r="F738" s="67">
        <f t="shared" si="431"/>
        <v>9.6666666666666661</v>
      </c>
      <c r="G738" s="20">
        <f t="shared" si="463"/>
        <v>1.0972222222222221</v>
      </c>
      <c r="H738" s="20">
        <f t="shared" si="432"/>
        <v>69.5</v>
      </c>
      <c r="I738" s="86">
        <f>'Ducati Panigale 1199 data'!$C$8*G738</f>
        <v>305.02777777777777</v>
      </c>
      <c r="J738" s="86">
        <f>'Ducati Panigale 1199 data'!$C$8*'Ducati Panigale 1199 data'!$C$15*'Ducati Panigale 1199 data'!$C$10</f>
        <v>54.543600000000005</v>
      </c>
      <c r="K738" s="86">
        <f>(0.5*'Ducati Panigale 1199 data'!$C$12)*'Ducati Panigale 1199 data'!$C$14*'Ducati Panigale 1199 data'!$C$11*F738^2</f>
        <v>13.221220833333332</v>
      </c>
      <c r="L738" s="86">
        <f t="shared" si="433"/>
        <v>372.79259861111115</v>
      </c>
      <c r="M738" s="86">
        <f t="shared" si="429"/>
        <v>3603.6617865740741</v>
      </c>
      <c r="N738" s="20">
        <f t="shared" si="434"/>
        <v>3.6036617865740741</v>
      </c>
      <c r="O738" s="105">
        <f t="shared" si="435"/>
        <v>0</v>
      </c>
      <c r="P738" s="105">
        <f t="shared" si="436"/>
        <v>0</v>
      </c>
      <c r="Q738" s="105">
        <f t="shared" si="464"/>
        <v>132.03599911094318</v>
      </c>
      <c r="R738" s="27">
        <f t="shared" si="437"/>
        <v>3.667666641970644E-2</v>
      </c>
      <c r="S738" s="98">
        <f t="shared" si="438"/>
        <v>3.6036617865740741</v>
      </c>
      <c r="T738" s="17">
        <f t="shared" si="465"/>
        <v>441.04736331145654</v>
      </c>
      <c r="U738" s="17">
        <f t="shared" si="439"/>
        <v>0.12251315647540459</v>
      </c>
      <c r="V738" s="17">
        <f t="shared" si="440"/>
        <v>125.43419915539602</v>
      </c>
      <c r="W738" s="17">
        <f t="shared" si="441"/>
        <v>120.41683118918017</v>
      </c>
      <c r="X738" s="17">
        <f t="shared" si="441"/>
        <v>115.60015794161296</v>
      </c>
      <c r="Y738" s="17">
        <f t="shared" si="442"/>
        <v>114.44415636219684</v>
      </c>
      <c r="Z738" s="17">
        <f>Y738/3600</f>
        <v>3.1790043433943566E-2</v>
      </c>
      <c r="AA738" s="17">
        <f>0.96*Y738</f>
        <v>109.86639010770895</v>
      </c>
      <c r="AB738" s="17">
        <f t="shared" si="443"/>
        <v>105.47173450340058</v>
      </c>
      <c r="AC738" s="17">
        <f t="shared" si="444"/>
        <v>100.19814777823055</v>
      </c>
      <c r="AD738" s="17">
        <f t="shared" si="445"/>
        <v>100.19814777823055</v>
      </c>
      <c r="AE738" s="17">
        <f t="shared" si="466"/>
        <v>2.7832818827286263E-2</v>
      </c>
      <c r="AF738" s="17">
        <f>T738-AD738</f>
        <v>340.84921553322602</v>
      </c>
      <c r="AG738" s="17">
        <f t="shared" si="446"/>
        <v>9.468033764811834E-2</v>
      </c>
      <c r="AH738" s="28">
        <f>0.5*'Ducati Panigale 1199 data'!$C$8*'WLTP class 3 v5'!F738^2</f>
        <v>12988.777777777776</v>
      </c>
      <c r="AI738" s="17">
        <f t="shared" si="447"/>
        <v>12.988777777777775</v>
      </c>
      <c r="AJ738" s="17" t="str">
        <f>IF(N738&lt;0, AI738, "0")</f>
        <v>0</v>
      </c>
      <c r="AK738" s="98">
        <f>AK737+AJ738</f>
        <v>1367.7000455246914</v>
      </c>
      <c r="AL738" s="105">
        <f t="shared" si="448"/>
        <v>0.3799166793124143</v>
      </c>
      <c r="AM738" s="98">
        <f>IF(N738 &gt; 0, AI738, )</f>
        <v>12.988777777777775</v>
      </c>
      <c r="AN738" s="98">
        <f t="shared" si="467"/>
        <v>4254.2781882716081</v>
      </c>
      <c r="AO738" s="98">
        <f t="shared" si="449"/>
        <v>1.1817439411865578</v>
      </c>
      <c r="AP738" s="27">
        <f t="shared" si="450"/>
        <v>0</v>
      </c>
      <c r="AQ738" s="27">
        <f t="shared" si="451"/>
        <v>0</v>
      </c>
      <c r="AR738" s="34">
        <f t="shared" si="452"/>
        <v>0</v>
      </c>
      <c r="AS738" s="27">
        <f t="shared" si="453"/>
        <v>0</v>
      </c>
      <c r="AT738" s="34">
        <f t="shared" si="430"/>
        <v>0</v>
      </c>
      <c r="AU738" s="27">
        <f t="shared" si="430"/>
        <v>0</v>
      </c>
      <c r="AV738" s="27">
        <f t="shared" si="454"/>
        <v>0</v>
      </c>
      <c r="AW738" s="27">
        <f t="shared" si="455"/>
        <v>0</v>
      </c>
      <c r="AX738" s="27">
        <f t="shared" si="456"/>
        <v>0</v>
      </c>
      <c r="AY738" s="34">
        <f>AN738-AW738</f>
        <v>4254.2781882716081</v>
      </c>
      <c r="AZ738" s="110">
        <f t="shared" si="457"/>
        <v>1.1817439411865578</v>
      </c>
      <c r="BB738" s="84">
        <v>0</v>
      </c>
      <c r="BC738" s="85">
        <f t="shared" si="458"/>
        <v>0</v>
      </c>
      <c r="BD738" s="85">
        <f t="shared" si="459"/>
        <v>0</v>
      </c>
      <c r="BE738" s="85">
        <f t="shared" si="460"/>
        <v>0</v>
      </c>
      <c r="BF738" s="85">
        <f t="shared" si="461"/>
        <v>0</v>
      </c>
      <c r="BG738" s="85">
        <f t="shared" si="462"/>
        <v>0</v>
      </c>
    </row>
    <row r="739" spans="2:59">
      <c r="B739" s="10" t="s">
        <v>33</v>
      </c>
      <c r="C739" s="10">
        <v>728</v>
      </c>
      <c r="D739" s="10">
        <v>139</v>
      </c>
      <c r="E739" s="19">
        <v>37.799999999999997</v>
      </c>
      <c r="F739" s="67">
        <f t="shared" si="431"/>
        <v>10.5</v>
      </c>
      <c r="G739" s="20">
        <f t="shared" si="463"/>
        <v>0.75000000000000078</v>
      </c>
      <c r="H739" s="20">
        <f t="shared" si="432"/>
        <v>70</v>
      </c>
      <c r="I739" s="86">
        <f>'Ducati Panigale 1199 data'!$C$8*G739</f>
        <v>208.50000000000023</v>
      </c>
      <c r="J739" s="86">
        <f>'Ducati Panigale 1199 data'!$C$8*'Ducati Panigale 1199 data'!$C$15*'Ducati Panigale 1199 data'!$C$10</f>
        <v>54.543600000000005</v>
      </c>
      <c r="K739" s="86">
        <f>(0.5*'Ducati Panigale 1199 data'!$C$12)*'Ducati Panigale 1199 data'!$C$14*'Ducati Panigale 1199 data'!$C$11*F739^2</f>
        <v>15.598996875000001</v>
      </c>
      <c r="L739" s="86">
        <f t="shared" si="433"/>
        <v>278.64259687500027</v>
      </c>
      <c r="M739" s="86">
        <f t="shared" si="429"/>
        <v>2925.747267187503</v>
      </c>
      <c r="N739" s="20">
        <f t="shared" si="434"/>
        <v>2.9257472671875031</v>
      </c>
      <c r="O739" s="105">
        <f t="shared" si="435"/>
        <v>0</v>
      </c>
      <c r="P739" s="105">
        <f t="shared" si="436"/>
        <v>0</v>
      </c>
      <c r="Q739" s="105">
        <f t="shared" si="464"/>
        <v>132.03599911094318</v>
      </c>
      <c r="R739" s="27">
        <f t="shared" si="437"/>
        <v>3.667666641970644E-2</v>
      </c>
      <c r="S739" s="98">
        <f t="shared" si="438"/>
        <v>2.9257472671875031</v>
      </c>
      <c r="T739" s="17">
        <f t="shared" si="465"/>
        <v>443.97311057864403</v>
      </c>
      <c r="U739" s="17">
        <f t="shared" si="439"/>
        <v>0.12332586404962334</v>
      </c>
      <c r="V739" s="17">
        <f t="shared" si="440"/>
        <v>125.43419915539602</v>
      </c>
      <c r="W739" s="17">
        <f t="shared" si="441"/>
        <v>120.41683118918017</v>
      </c>
      <c r="X739" s="17">
        <f t="shared" si="441"/>
        <v>115.60015794161296</v>
      </c>
      <c r="Y739" s="17">
        <f t="shared" si="442"/>
        <v>114.44415636219684</v>
      </c>
      <c r="Z739" s="17">
        <f>Y739/3600</f>
        <v>3.1790043433943566E-2</v>
      </c>
      <c r="AA739" s="17">
        <f>0.96*Y739</f>
        <v>109.86639010770895</v>
      </c>
      <c r="AB739" s="17">
        <f t="shared" si="443"/>
        <v>105.47173450340058</v>
      </c>
      <c r="AC739" s="17">
        <f t="shared" si="444"/>
        <v>100.19814777823055</v>
      </c>
      <c r="AD739" s="17">
        <f t="shared" si="445"/>
        <v>100.19814777823055</v>
      </c>
      <c r="AE739" s="17">
        <f t="shared" si="466"/>
        <v>2.7832818827286263E-2</v>
      </c>
      <c r="AF739" s="17">
        <f>T739-AD739</f>
        <v>343.7749628004135</v>
      </c>
      <c r="AG739" s="17">
        <f t="shared" si="446"/>
        <v>9.5493045222337078E-2</v>
      </c>
      <c r="AH739" s="28">
        <f>0.5*'Ducati Panigale 1199 data'!$C$8*'WLTP class 3 v5'!F739^2</f>
        <v>15324.75</v>
      </c>
      <c r="AI739" s="17">
        <f t="shared" si="447"/>
        <v>15.32475</v>
      </c>
      <c r="AJ739" s="17" t="str">
        <f>IF(N739&lt;0, AI739, "0")</f>
        <v>0</v>
      </c>
      <c r="AK739" s="98">
        <f>AK738+AJ739</f>
        <v>1367.7000455246914</v>
      </c>
      <c r="AL739" s="105">
        <f t="shared" si="448"/>
        <v>0.3799166793124143</v>
      </c>
      <c r="AM739" s="98">
        <f>IF(N739 &gt; 0, AI739, )</f>
        <v>15.32475</v>
      </c>
      <c r="AN739" s="98">
        <f t="shared" si="467"/>
        <v>4269.6029382716079</v>
      </c>
      <c r="AO739" s="98">
        <f t="shared" si="449"/>
        <v>1.1860008161865578</v>
      </c>
      <c r="AP739" s="27">
        <f t="shared" si="450"/>
        <v>0</v>
      </c>
      <c r="AQ739" s="27">
        <f t="shared" si="451"/>
        <v>0</v>
      </c>
      <c r="AR739" s="34">
        <f t="shared" si="452"/>
        <v>0</v>
      </c>
      <c r="AS739" s="27">
        <f t="shared" si="453"/>
        <v>0</v>
      </c>
      <c r="AT739" s="34">
        <f t="shared" si="430"/>
        <v>0</v>
      </c>
      <c r="AU739" s="27">
        <f t="shared" si="430"/>
        <v>0</v>
      </c>
      <c r="AV739" s="27">
        <f t="shared" si="454"/>
        <v>0</v>
      </c>
      <c r="AW739" s="27">
        <f t="shared" si="455"/>
        <v>0</v>
      </c>
      <c r="AX739" s="27">
        <f t="shared" si="456"/>
        <v>0</v>
      </c>
      <c r="AY739" s="34">
        <f>AN739-AW739</f>
        <v>4269.6029382716079</v>
      </c>
      <c r="AZ739" s="110">
        <f t="shared" si="457"/>
        <v>1.1860008161865578</v>
      </c>
      <c r="BB739" s="84">
        <v>0</v>
      </c>
      <c r="BC739" s="85">
        <f t="shared" si="458"/>
        <v>0</v>
      </c>
      <c r="BD739" s="85">
        <f t="shared" si="459"/>
        <v>0</v>
      </c>
      <c r="BE739" s="85">
        <f t="shared" si="460"/>
        <v>0</v>
      </c>
      <c r="BF739" s="85">
        <f t="shared" si="461"/>
        <v>0</v>
      </c>
      <c r="BG739" s="85">
        <f t="shared" si="462"/>
        <v>0</v>
      </c>
    </row>
    <row r="740" spans="2:59">
      <c r="B740" s="10" t="s">
        <v>33</v>
      </c>
      <c r="C740" s="10">
        <v>729</v>
      </c>
      <c r="D740" s="10">
        <v>140</v>
      </c>
      <c r="E740" s="19">
        <v>40.200000000000003</v>
      </c>
      <c r="F740" s="67">
        <f t="shared" si="431"/>
        <v>11.166666666666666</v>
      </c>
      <c r="G740" s="20">
        <f t="shared" si="463"/>
        <v>0.52777777777777835</v>
      </c>
      <c r="H740" s="20">
        <f t="shared" si="432"/>
        <v>70.5</v>
      </c>
      <c r="I740" s="86">
        <f>'Ducati Panigale 1199 data'!$C$8*G740</f>
        <v>146.72222222222237</v>
      </c>
      <c r="J740" s="86">
        <f>'Ducati Panigale 1199 data'!$C$8*'Ducati Panigale 1199 data'!$C$15*'Ducati Panigale 1199 data'!$C$10</f>
        <v>54.543600000000005</v>
      </c>
      <c r="K740" s="86">
        <f>(0.5*'Ducati Panigale 1199 data'!$C$12)*'Ducati Panigale 1199 data'!$C$14*'Ducati Panigale 1199 data'!$C$11*F740^2</f>
        <v>17.642705208333332</v>
      </c>
      <c r="L740" s="86">
        <f t="shared" si="433"/>
        <v>218.90852743055569</v>
      </c>
      <c r="M740" s="86">
        <f t="shared" si="429"/>
        <v>2444.4785563078717</v>
      </c>
      <c r="N740" s="20">
        <f t="shared" si="434"/>
        <v>2.4444785563078719</v>
      </c>
      <c r="O740" s="105">
        <f t="shared" si="435"/>
        <v>0</v>
      </c>
      <c r="P740" s="105">
        <f t="shared" si="436"/>
        <v>0</v>
      </c>
      <c r="Q740" s="105">
        <f t="shared" si="464"/>
        <v>132.03599911094318</v>
      </c>
      <c r="R740" s="27">
        <f t="shared" si="437"/>
        <v>3.667666641970644E-2</v>
      </c>
      <c r="S740" s="98">
        <f t="shared" si="438"/>
        <v>2.4444785563078719</v>
      </c>
      <c r="T740" s="17">
        <f t="shared" si="465"/>
        <v>446.41758913495192</v>
      </c>
      <c r="U740" s="17">
        <f t="shared" si="439"/>
        <v>0.12400488587081998</v>
      </c>
      <c r="V740" s="17">
        <f t="shared" si="440"/>
        <v>125.43419915539602</v>
      </c>
      <c r="W740" s="17">
        <f t="shared" si="441"/>
        <v>120.41683118918017</v>
      </c>
      <c r="X740" s="17">
        <f t="shared" si="441"/>
        <v>115.60015794161296</v>
      </c>
      <c r="Y740" s="17">
        <f t="shared" si="442"/>
        <v>114.44415636219684</v>
      </c>
      <c r="Z740" s="17">
        <f>Y740/3600</f>
        <v>3.1790043433943566E-2</v>
      </c>
      <c r="AA740" s="17">
        <f>0.96*Y740</f>
        <v>109.86639010770895</v>
      </c>
      <c r="AB740" s="17">
        <f t="shared" si="443"/>
        <v>105.47173450340058</v>
      </c>
      <c r="AC740" s="17">
        <f t="shared" si="444"/>
        <v>100.19814777823055</v>
      </c>
      <c r="AD740" s="17">
        <f t="shared" si="445"/>
        <v>100.19814777823055</v>
      </c>
      <c r="AE740" s="17">
        <f t="shared" si="466"/>
        <v>2.7832818827286263E-2</v>
      </c>
      <c r="AF740" s="17">
        <f>T740-AD740</f>
        <v>346.2194413567214</v>
      </c>
      <c r="AG740" s="17">
        <f t="shared" si="446"/>
        <v>9.6172067043533718E-2</v>
      </c>
      <c r="AH740" s="28">
        <f>0.5*'Ducati Panigale 1199 data'!$C$8*'WLTP class 3 v5'!F740^2</f>
        <v>17332.527777777777</v>
      </c>
      <c r="AI740" s="17">
        <f t="shared" si="447"/>
        <v>17.332527777777777</v>
      </c>
      <c r="AJ740" s="17" t="str">
        <f>IF(N740&lt;0, AI740, "0")</f>
        <v>0</v>
      </c>
      <c r="AK740" s="98">
        <f>AK739+AJ740</f>
        <v>1367.7000455246914</v>
      </c>
      <c r="AL740" s="105">
        <f t="shared" si="448"/>
        <v>0.3799166793124143</v>
      </c>
      <c r="AM740" s="98">
        <f>IF(N740 &gt; 0, AI740, )</f>
        <v>17.332527777777777</v>
      </c>
      <c r="AN740" s="98">
        <f t="shared" si="467"/>
        <v>4286.9354660493855</v>
      </c>
      <c r="AO740" s="98">
        <f t="shared" si="449"/>
        <v>1.1908154072359405</v>
      </c>
      <c r="AP740" s="27">
        <f t="shared" si="450"/>
        <v>0</v>
      </c>
      <c r="AQ740" s="27">
        <f t="shared" si="451"/>
        <v>0</v>
      </c>
      <c r="AR740" s="34">
        <f t="shared" si="452"/>
        <v>0</v>
      </c>
      <c r="AS740" s="27">
        <f t="shared" si="453"/>
        <v>0</v>
      </c>
      <c r="AT740" s="34">
        <f t="shared" si="430"/>
        <v>0</v>
      </c>
      <c r="AU740" s="27">
        <f t="shared" si="430"/>
        <v>0</v>
      </c>
      <c r="AV740" s="27">
        <f t="shared" si="454"/>
        <v>0</v>
      </c>
      <c r="AW740" s="27">
        <f t="shared" si="455"/>
        <v>0</v>
      </c>
      <c r="AX740" s="27">
        <f t="shared" si="456"/>
        <v>0</v>
      </c>
      <c r="AY740" s="34">
        <f>AN740-AW740</f>
        <v>4286.9354660493855</v>
      </c>
      <c r="AZ740" s="110">
        <f t="shared" si="457"/>
        <v>1.1908154072359405</v>
      </c>
      <c r="BB740" s="84">
        <v>0</v>
      </c>
      <c r="BC740" s="85">
        <f t="shared" si="458"/>
        <v>0</v>
      </c>
      <c r="BD740" s="85">
        <f t="shared" si="459"/>
        <v>0</v>
      </c>
      <c r="BE740" s="85">
        <f t="shared" si="460"/>
        <v>0</v>
      </c>
      <c r="BF740" s="85">
        <f t="shared" si="461"/>
        <v>0</v>
      </c>
      <c r="BG740" s="85">
        <f t="shared" si="462"/>
        <v>0</v>
      </c>
    </row>
    <row r="741" spans="2:59">
      <c r="B741" s="10" t="s">
        <v>33</v>
      </c>
      <c r="C741" s="10">
        <v>730</v>
      </c>
      <c r="D741" s="10">
        <v>141</v>
      </c>
      <c r="E741" s="19">
        <v>41.6</v>
      </c>
      <c r="F741" s="67">
        <f t="shared" si="431"/>
        <v>11.555555555555555</v>
      </c>
      <c r="G741" s="20">
        <f t="shared" si="463"/>
        <v>0.23611111111111052</v>
      </c>
      <c r="H741" s="20">
        <f t="shared" si="432"/>
        <v>71</v>
      </c>
      <c r="I741" s="86">
        <f>'Ducati Panigale 1199 data'!$C$8*G741</f>
        <v>65.638888888888729</v>
      </c>
      <c r="J741" s="86">
        <f>'Ducati Panigale 1199 data'!$C$8*'Ducati Panigale 1199 data'!$C$15*'Ducati Panigale 1199 data'!$C$10</f>
        <v>54.543600000000005</v>
      </c>
      <c r="K741" s="86">
        <f>(0.5*'Ducati Panigale 1199 data'!$C$12)*'Ducati Panigale 1199 data'!$C$14*'Ducati Panigale 1199 data'!$C$11*F741^2</f>
        <v>18.89294814814815</v>
      </c>
      <c r="L741" s="86">
        <f t="shared" si="433"/>
        <v>139.07543703703689</v>
      </c>
      <c r="M741" s="86">
        <f t="shared" si="429"/>
        <v>1607.0939390946485</v>
      </c>
      <c r="N741" s="20">
        <f t="shared" si="434"/>
        <v>1.6070939390946484</v>
      </c>
      <c r="O741" s="105">
        <f t="shared" si="435"/>
        <v>0</v>
      </c>
      <c r="P741" s="105">
        <f t="shared" si="436"/>
        <v>0</v>
      </c>
      <c r="Q741" s="105">
        <f t="shared" si="464"/>
        <v>132.03599911094318</v>
      </c>
      <c r="R741" s="27">
        <f t="shared" si="437"/>
        <v>3.667666641970644E-2</v>
      </c>
      <c r="S741" s="98">
        <f t="shared" si="438"/>
        <v>1.6070939390946484</v>
      </c>
      <c r="T741" s="17">
        <f t="shared" si="465"/>
        <v>448.02468307404655</v>
      </c>
      <c r="U741" s="17">
        <f t="shared" si="439"/>
        <v>0.12445130085390183</v>
      </c>
      <c r="V741" s="17">
        <f t="shared" si="440"/>
        <v>125.43419915539602</v>
      </c>
      <c r="W741" s="17">
        <f t="shared" si="441"/>
        <v>120.41683118918017</v>
      </c>
      <c r="X741" s="17">
        <f t="shared" si="441"/>
        <v>115.60015794161296</v>
      </c>
      <c r="Y741" s="17">
        <f t="shared" si="442"/>
        <v>114.44415636219684</v>
      </c>
      <c r="Z741" s="17">
        <f>Y741/3600</f>
        <v>3.1790043433943566E-2</v>
      </c>
      <c r="AA741" s="17">
        <f>0.96*Y741</f>
        <v>109.86639010770895</v>
      </c>
      <c r="AB741" s="17">
        <f t="shared" si="443"/>
        <v>105.47173450340058</v>
      </c>
      <c r="AC741" s="17">
        <f t="shared" si="444"/>
        <v>100.19814777823055</v>
      </c>
      <c r="AD741" s="17">
        <f t="shared" si="445"/>
        <v>100.19814777823055</v>
      </c>
      <c r="AE741" s="17">
        <f t="shared" si="466"/>
        <v>2.7832818827286263E-2</v>
      </c>
      <c r="AF741" s="17">
        <f>T741-AD741</f>
        <v>347.82653529581603</v>
      </c>
      <c r="AG741" s="17">
        <f t="shared" si="446"/>
        <v>9.6618482026615563E-2</v>
      </c>
      <c r="AH741" s="28">
        <f>0.5*'Ducati Panigale 1199 data'!$C$8*'WLTP class 3 v5'!F741^2</f>
        <v>18560.790123456791</v>
      </c>
      <c r="AI741" s="17">
        <f t="shared" si="447"/>
        <v>18.56079012345679</v>
      </c>
      <c r="AJ741" s="17" t="str">
        <f>IF(N741&lt;0, AI741, "0")</f>
        <v>0</v>
      </c>
      <c r="AK741" s="98">
        <f>AK740+AJ741</f>
        <v>1367.7000455246914</v>
      </c>
      <c r="AL741" s="105">
        <f t="shared" si="448"/>
        <v>0.3799166793124143</v>
      </c>
      <c r="AM741" s="98">
        <f>IF(N741 &gt; 0, AI741, )</f>
        <v>18.56079012345679</v>
      </c>
      <c r="AN741" s="98">
        <f t="shared" si="467"/>
        <v>4305.4962561728425</v>
      </c>
      <c r="AO741" s="98">
        <f t="shared" si="449"/>
        <v>1.1959711822702341</v>
      </c>
      <c r="AP741" s="27">
        <f t="shared" si="450"/>
        <v>0</v>
      </c>
      <c r="AQ741" s="27">
        <f t="shared" si="451"/>
        <v>0</v>
      </c>
      <c r="AR741" s="34">
        <f t="shared" si="452"/>
        <v>0</v>
      </c>
      <c r="AS741" s="27">
        <f t="shared" si="453"/>
        <v>0</v>
      </c>
      <c r="AT741" s="34">
        <f t="shared" si="430"/>
        <v>0</v>
      </c>
      <c r="AU741" s="27">
        <f t="shared" si="430"/>
        <v>0</v>
      </c>
      <c r="AV741" s="27">
        <f t="shared" si="454"/>
        <v>0</v>
      </c>
      <c r="AW741" s="27">
        <f t="shared" si="455"/>
        <v>0</v>
      </c>
      <c r="AX741" s="27">
        <f t="shared" si="456"/>
        <v>0</v>
      </c>
      <c r="AY741" s="34">
        <f>AN741-AW741</f>
        <v>4305.4962561728425</v>
      </c>
      <c r="AZ741" s="110">
        <f t="shared" si="457"/>
        <v>1.1959711822702341</v>
      </c>
      <c r="BB741" s="84">
        <v>0</v>
      </c>
      <c r="BC741" s="85">
        <f t="shared" si="458"/>
        <v>0</v>
      </c>
      <c r="BD741" s="85">
        <f t="shared" si="459"/>
        <v>0</v>
      </c>
      <c r="BE741" s="85">
        <f t="shared" si="460"/>
        <v>0</v>
      </c>
      <c r="BF741" s="85">
        <f t="shared" si="461"/>
        <v>0</v>
      </c>
      <c r="BG741" s="85">
        <f t="shared" si="462"/>
        <v>0</v>
      </c>
    </row>
    <row r="742" spans="2:59">
      <c r="B742" s="10" t="s">
        <v>33</v>
      </c>
      <c r="C742" s="10">
        <v>731</v>
      </c>
      <c r="D742" s="10">
        <v>142</v>
      </c>
      <c r="E742" s="19">
        <v>41.9</v>
      </c>
      <c r="F742" s="67">
        <f t="shared" si="431"/>
        <v>11.638888888888889</v>
      </c>
      <c r="G742" s="20">
        <f t="shared" si="463"/>
        <v>5.5555555555555358E-2</v>
      </c>
      <c r="H742" s="20">
        <f t="shared" si="432"/>
        <v>71.5</v>
      </c>
      <c r="I742" s="86">
        <f>'Ducati Panigale 1199 data'!$C$8*G742</f>
        <v>15.44444444444439</v>
      </c>
      <c r="J742" s="86">
        <f>'Ducati Panigale 1199 data'!$C$8*'Ducati Panigale 1199 data'!$C$15*'Ducati Panigale 1199 data'!$C$10</f>
        <v>54.543600000000005</v>
      </c>
      <c r="K742" s="86">
        <f>(0.5*'Ducati Panigale 1199 data'!$C$12)*'Ducati Panigale 1199 data'!$C$14*'Ducati Panigale 1199 data'!$C$11*F742^2</f>
        <v>19.16642514467593</v>
      </c>
      <c r="L742" s="86">
        <f t="shared" si="433"/>
        <v>89.154469589120325</v>
      </c>
      <c r="M742" s="86">
        <f t="shared" si="429"/>
        <v>1037.6589654955949</v>
      </c>
      <c r="N742" s="20">
        <f t="shared" si="434"/>
        <v>1.0376589654955948</v>
      </c>
      <c r="O742" s="105">
        <f t="shared" si="435"/>
        <v>0</v>
      </c>
      <c r="P742" s="105">
        <f t="shared" si="436"/>
        <v>0</v>
      </c>
      <c r="Q742" s="105">
        <f t="shared" si="464"/>
        <v>132.03599911094318</v>
      </c>
      <c r="R742" s="27">
        <f t="shared" si="437"/>
        <v>3.667666641970644E-2</v>
      </c>
      <c r="S742" s="98">
        <f t="shared" si="438"/>
        <v>1.0376589654955948</v>
      </c>
      <c r="T742" s="17">
        <f t="shared" si="465"/>
        <v>449.06234203954216</v>
      </c>
      <c r="U742" s="17">
        <f t="shared" si="439"/>
        <v>0.12473953945542837</v>
      </c>
      <c r="V742" s="17">
        <f t="shared" si="440"/>
        <v>125.43419915539602</v>
      </c>
      <c r="W742" s="17">
        <f t="shared" si="441"/>
        <v>120.41683118918017</v>
      </c>
      <c r="X742" s="17">
        <f t="shared" si="441"/>
        <v>115.60015794161296</v>
      </c>
      <c r="Y742" s="17">
        <f t="shared" si="442"/>
        <v>114.44415636219684</v>
      </c>
      <c r="Z742" s="17">
        <f>Y742/3600</f>
        <v>3.1790043433943566E-2</v>
      </c>
      <c r="AA742" s="17">
        <f>0.96*Y742</f>
        <v>109.86639010770895</v>
      </c>
      <c r="AB742" s="17">
        <f t="shared" si="443"/>
        <v>105.47173450340058</v>
      </c>
      <c r="AC742" s="17">
        <f t="shared" si="444"/>
        <v>100.19814777823055</v>
      </c>
      <c r="AD742" s="17">
        <f t="shared" si="445"/>
        <v>100.19814777823055</v>
      </c>
      <c r="AE742" s="17">
        <f t="shared" si="466"/>
        <v>2.7832818827286263E-2</v>
      </c>
      <c r="AF742" s="17">
        <f>T742-AD742</f>
        <v>348.86419426131158</v>
      </c>
      <c r="AG742" s="17">
        <f t="shared" si="446"/>
        <v>9.690672062814211E-2</v>
      </c>
      <c r="AH742" s="28">
        <f>0.5*'Ducati Panigale 1199 data'!$C$8*'WLTP class 3 v5'!F742^2</f>
        <v>18829.459104938273</v>
      </c>
      <c r="AI742" s="17">
        <f t="shared" si="447"/>
        <v>18.829459104938273</v>
      </c>
      <c r="AJ742" s="17" t="str">
        <f>IF(N742&lt;0, AI742, "0")</f>
        <v>0</v>
      </c>
      <c r="AK742" s="98">
        <f>AK741+AJ742</f>
        <v>1367.7000455246914</v>
      </c>
      <c r="AL742" s="105">
        <f t="shared" si="448"/>
        <v>0.3799166793124143</v>
      </c>
      <c r="AM742" s="98">
        <f>IF(N742 &gt; 0, AI742, )</f>
        <v>18.829459104938273</v>
      </c>
      <c r="AN742" s="98">
        <f t="shared" si="467"/>
        <v>4324.3257152777805</v>
      </c>
      <c r="AO742" s="98">
        <f t="shared" si="449"/>
        <v>1.2012015875771613</v>
      </c>
      <c r="AP742" s="27">
        <f t="shared" si="450"/>
        <v>0</v>
      </c>
      <c r="AQ742" s="27">
        <f t="shared" si="451"/>
        <v>0</v>
      </c>
      <c r="AR742" s="34">
        <f t="shared" si="452"/>
        <v>0</v>
      </c>
      <c r="AS742" s="27">
        <f t="shared" si="453"/>
        <v>0</v>
      </c>
      <c r="AT742" s="34">
        <f t="shared" si="430"/>
        <v>0</v>
      </c>
      <c r="AU742" s="27">
        <f t="shared" si="430"/>
        <v>0</v>
      </c>
      <c r="AV742" s="27">
        <f t="shared" si="454"/>
        <v>0</v>
      </c>
      <c r="AW742" s="27">
        <f t="shared" si="455"/>
        <v>0</v>
      </c>
      <c r="AX742" s="27">
        <f t="shared" si="456"/>
        <v>0</v>
      </c>
      <c r="AY742" s="34">
        <f>AN742-AW742</f>
        <v>4324.3257152777805</v>
      </c>
      <c r="AZ742" s="110">
        <f t="shared" si="457"/>
        <v>1.2012015875771613</v>
      </c>
      <c r="BB742" s="84">
        <v>0</v>
      </c>
      <c r="BC742" s="85">
        <f t="shared" si="458"/>
        <v>0</v>
      </c>
      <c r="BD742" s="85">
        <f t="shared" si="459"/>
        <v>0</v>
      </c>
      <c r="BE742" s="85">
        <f t="shared" si="460"/>
        <v>0</v>
      </c>
      <c r="BF742" s="85">
        <f t="shared" si="461"/>
        <v>0</v>
      </c>
      <c r="BG742" s="85">
        <f t="shared" si="462"/>
        <v>0</v>
      </c>
    </row>
    <row r="743" spans="2:59">
      <c r="B743" s="10" t="s">
        <v>33</v>
      </c>
      <c r="C743" s="10">
        <v>732</v>
      </c>
      <c r="D743" s="10">
        <v>143</v>
      </c>
      <c r="E743" s="19">
        <v>42</v>
      </c>
      <c r="F743" s="67">
        <f t="shared" si="431"/>
        <v>11.666666666666666</v>
      </c>
      <c r="G743" s="20">
        <f t="shared" si="463"/>
        <v>4.1666666666667261E-2</v>
      </c>
      <c r="H743" s="20">
        <f t="shared" si="432"/>
        <v>72</v>
      </c>
      <c r="I743" s="86">
        <f>'Ducati Panigale 1199 data'!$C$8*G743</f>
        <v>11.583333333333499</v>
      </c>
      <c r="J743" s="86">
        <f>'Ducati Panigale 1199 data'!$C$8*'Ducati Panigale 1199 data'!$C$15*'Ducati Panigale 1199 data'!$C$10</f>
        <v>54.543600000000005</v>
      </c>
      <c r="K743" s="86">
        <f>(0.5*'Ducati Panigale 1199 data'!$C$12)*'Ducati Panigale 1199 data'!$C$14*'Ducati Panigale 1199 data'!$C$11*F743^2</f>
        <v>19.258020833333333</v>
      </c>
      <c r="L743" s="86">
        <f t="shared" si="433"/>
        <v>85.384954166666844</v>
      </c>
      <c r="M743" s="86">
        <f t="shared" si="429"/>
        <v>996.15779861111309</v>
      </c>
      <c r="N743" s="20">
        <f t="shared" si="434"/>
        <v>0.99615779861111309</v>
      </c>
      <c r="O743" s="105">
        <f t="shared" si="435"/>
        <v>0</v>
      </c>
      <c r="P743" s="105">
        <f t="shared" si="436"/>
        <v>0</v>
      </c>
      <c r="Q743" s="105">
        <f t="shared" si="464"/>
        <v>132.03599911094318</v>
      </c>
      <c r="R743" s="27">
        <f t="shared" si="437"/>
        <v>3.667666641970644E-2</v>
      </c>
      <c r="S743" s="98">
        <f t="shared" si="438"/>
        <v>0.99615779861111309</v>
      </c>
      <c r="T743" s="17">
        <f t="shared" si="465"/>
        <v>450.0584998381533</v>
      </c>
      <c r="U743" s="17">
        <f t="shared" si="439"/>
        <v>0.12501624995504257</v>
      </c>
      <c r="V743" s="17">
        <f t="shared" si="440"/>
        <v>125.43419915539602</v>
      </c>
      <c r="W743" s="17">
        <f t="shared" si="441"/>
        <v>120.41683118918017</v>
      </c>
      <c r="X743" s="17">
        <f t="shared" si="441"/>
        <v>115.60015794161296</v>
      </c>
      <c r="Y743" s="17">
        <f t="shared" si="442"/>
        <v>114.44415636219684</v>
      </c>
      <c r="Z743" s="17">
        <f>Y743/3600</f>
        <v>3.1790043433943566E-2</v>
      </c>
      <c r="AA743" s="17">
        <f>0.96*Y743</f>
        <v>109.86639010770895</v>
      </c>
      <c r="AB743" s="17">
        <f t="shared" si="443"/>
        <v>105.47173450340058</v>
      </c>
      <c r="AC743" s="17">
        <f t="shared" si="444"/>
        <v>100.19814777823055</v>
      </c>
      <c r="AD743" s="17">
        <f t="shared" si="445"/>
        <v>100.19814777823055</v>
      </c>
      <c r="AE743" s="17">
        <f t="shared" si="466"/>
        <v>2.7832818827286263E-2</v>
      </c>
      <c r="AF743" s="17">
        <f>T743-AD743</f>
        <v>349.86035205992277</v>
      </c>
      <c r="AG743" s="17">
        <f t="shared" si="446"/>
        <v>9.718343112775632E-2</v>
      </c>
      <c r="AH743" s="28">
        <f>0.5*'Ducati Panigale 1199 data'!$C$8*'WLTP class 3 v5'!F743^2</f>
        <v>18919.444444444442</v>
      </c>
      <c r="AI743" s="17">
        <f t="shared" si="447"/>
        <v>18.919444444444441</v>
      </c>
      <c r="AJ743" s="17" t="str">
        <f>IF(N743&lt;0, AI743, "0")</f>
        <v>0</v>
      </c>
      <c r="AK743" s="98">
        <f>AK742+AJ743</f>
        <v>1367.7000455246914</v>
      </c>
      <c r="AL743" s="105">
        <f t="shared" si="448"/>
        <v>0.3799166793124143</v>
      </c>
      <c r="AM743" s="98">
        <f>IF(N743 &gt; 0, AI743, )</f>
        <v>18.919444444444441</v>
      </c>
      <c r="AN743" s="98">
        <f t="shared" si="467"/>
        <v>4343.2451597222253</v>
      </c>
      <c r="AO743" s="98">
        <f t="shared" si="449"/>
        <v>1.2064569888117291</v>
      </c>
      <c r="AP743" s="27">
        <f t="shared" si="450"/>
        <v>0</v>
      </c>
      <c r="AQ743" s="27">
        <f t="shared" si="451"/>
        <v>0</v>
      </c>
      <c r="AR743" s="34">
        <f t="shared" si="452"/>
        <v>0</v>
      </c>
      <c r="AS743" s="27">
        <f t="shared" si="453"/>
        <v>0</v>
      </c>
      <c r="AT743" s="34">
        <f t="shared" si="430"/>
        <v>0</v>
      </c>
      <c r="AU743" s="27">
        <f t="shared" si="430"/>
        <v>0</v>
      </c>
      <c r="AV743" s="27">
        <f t="shared" si="454"/>
        <v>0</v>
      </c>
      <c r="AW743" s="27">
        <f t="shared" si="455"/>
        <v>0</v>
      </c>
      <c r="AX743" s="27">
        <f t="shared" si="456"/>
        <v>0</v>
      </c>
      <c r="AY743" s="34">
        <f>AN743-AW743</f>
        <v>4343.2451597222253</v>
      </c>
      <c r="AZ743" s="110">
        <f t="shared" si="457"/>
        <v>1.2064569888117291</v>
      </c>
      <c r="BB743" s="84">
        <v>0</v>
      </c>
      <c r="BC743" s="85">
        <f t="shared" si="458"/>
        <v>0</v>
      </c>
      <c r="BD743" s="85">
        <f t="shared" si="459"/>
        <v>0</v>
      </c>
      <c r="BE743" s="85">
        <f t="shared" si="460"/>
        <v>0</v>
      </c>
      <c r="BF743" s="85">
        <f t="shared" si="461"/>
        <v>0</v>
      </c>
      <c r="BG743" s="85">
        <f t="shared" si="462"/>
        <v>0</v>
      </c>
    </row>
    <row r="744" spans="2:59">
      <c r="B744" s="10" t="s">
        <v>33</v>
      </c>
      <c r="C744" s="10">
        <v>733</v>
      </c>
      <c r="D744" s="10">
        <v>144</v>
      </c>
      <c r="E744" s="19">
        <v>42.2</v>
      </c>
      <c r="F744" s="67">
        <f t="shared" si="431"/>
        <v>11.722222222222221</v>
      </c>
      <c r="G744" s="20">
        <f t="shared" si="463"/>
        <v>5.5555555555555358E-2</v>
      </c>
      <c r="H744" s="20">
        <f t="shared" si="432"/>
        <v>72.5</v>
      </c>
      <c r="I744" s="86">
        <f>'Ducati Panigale 1199 data'!$C$8*G744</f>
        <v>15.44444444444439</v>
      </c>
      <c r="J744" s="86">
        <f>'Ducati Panigale 1199 data'!$C$8*'Ducati Panigale 1199 data'!$C$15*'Ducati Panigale 1199 data'!$C$10</f>
        <v>54.543600000000005</v>
      </c>
      <c r="K744" s="86">
        <f>(0.5*'Ducati Panigale 1199 data'!$C$12)*'Ducati Panigale 1199 data'!$C$14*'Ducati Panigale 1199 data'!$C$11*F744^2</f>
        <v>19.441867245370371</v>
      </c>
      <c r="L744" s="86">
        <f t="shared" si="433"/>
        <v>89.429911689814773</v>
      </c>
      <c r="M744" s="86">
        <f t="shared" si="429"/>
        <v>1048.3172981417176</v>
      </c>
      <c r="N744" s="20">
        <f t="shared" si="434"/>
        <v>1.0483172981417177</v>
      </c>
      <c r="O744" s="105">
        <f t="shared" si="435"/>
        <v>0</v>
      </c>
      <c r="P744" s="105">
        <f t="shared" si="436"/>
        <v>0</v>
      </c>
      <c r="Q744" s="105">
        <f t="shared" si="464"/>
        <v>132.03599911094318</v>
      </c>
      <c r="R744" s="27">
        <f t="shared" si="437"/>
        <v>3.667666641970644E-2</v>
      </c>
      <c r="S744" s="98">
        <f t="shared" si="438"/>
        <v>1.0483172981417177</v>
      </c>
      <c r="T744" s="17">
        <f t="shared" si="465"/>
        <v>451.10681713629504</v>
      </c>
      <c r="U744" s="17">
        <f t="shared" si="439"/>
        <v>0.12530744920452641</v>
      </c>
      <c r="V744" s="17">
        <f t="shared" si="440"/>
        <v>125.43419915539602</v>
      </c>
      <c r="W744" s="17">
        <f t="shared" si="441"/>
        <v>120.41683118918017</v>
      </c>
      <c r="X744" s="17">
        <f t="shared" si="441"/>
        <v>115.60015794161296</v>
      </c>
      <c r="Y744" s="17">
        <f t="shared" si="442"/>
        <v>114.44415636219684</v>
      </c>
      <c r="Z744" s="17">
        <f>Y744/3600</f>
        <v>3.1790043433943566E-2</v>
      </c>
      <c r="AA744" s="17">
        <f>0.96*Y744</f>
        <v>109.86639010770895</v>
      </c>
      <c r="AB744" s="17">
        <f t="shared" si="443"/>
        <v>105.47173450340058</v>
      </c>
      <c r="AC744" s="17">
        <f t="shared" si="444"/>
        <v>100.19814777823055</v>
      </c>
      <c r="AD744" s="17">
        <f t="shared" si="445"/>
        <v>100.19814777823055</v>
      </c>
      <c r="AE744" s="17">
        <f t="shared" si="466"/>
        <v>2.7832818827286263E-2</v>
      </c>
      <c r="AF744" s="17">
        <f>T744-AD744</f>
        <v>350.90866935806446</v>
      </c>
      <c r="AG744" s="17">
        <f t="shared" si="446"/>
        <v>9.7474630377240121E-2</v>
      </c>
      <c r="AH744" s="28">
        <f>0.5*'Ducati Panigale 1199 data'!$C$8*'WLTP class 3 v5'!F744^2</f>
        <v>19100.058641975305</v>
      </c>
      <c r="AI744" s="17">
        <f t="shared" si="447"/>
        <v>19.100058641975306</v>
      </c>
      <c r="AJ744" s="17" t="str">
        <f>IF(N744&lt;0, AI744, "0")</f>
        <v>0</v>
      </c>
      <c r="AK744" s="98">
        <f>AK743+AJ744</f>
        <v>1367.7000455246914</v>
      </c>
      <c r="AL744" s="105">
        <f t="shared" si="448"/>
        <v>0.3799166793124143</v>
      </c>
      <c r="AM744" s="98">
        <f>IF(N744 &gt; 0, AI744, )</f>
        <v>19.100058641975306</v>
      </c>
      <c r="AN744" s="98">
        <f t="shared" si="467"/>
        <v>4362.3452183642003</v>
      </c>
      <c r="AO744" s="98">
        <f t="shared" si="449"/>
        <v>1.2117625606567224</v>
      </c>
      <c r="AP744" s="27">
        <f t="shared" si="450"/>
        <v>0</v>
      </c>
      <c r="AQ744" s="27">
        <f t="shared" si="451"/>
        <v>0</v>
      </c>
      <c r="AR744" s="34">
        <f t="shared" si="452"/>
        <v>0</v>
      </c>
      <c r="AS744" s="27">
        <f t="shared" si="453"/>
        <v>0</v>
      </c>
      <c r="AT744" s="34">
        <f t="shared" si="430"/>
        <v>0</v>
      </c>
      <c r="AU744" s="27">
        <f t="shared" si="430"/>
        <v>0</v>
      </c>
      <c r="AV744" s="27">
        <f t="shared" si="454"/>
        <v>0</v>
      </c>
      <c r="AW744" s="27">
        <f t="shared" si="455"/>
        <v>0</v>
      </c>
      <c r="AX744" s="27">
        <f t="shared" si="456"/>
        <v>0</v>
      </c>
      <c r="AY744" s="34">
        <f>AN744-AW744</f>
        <v>4362.3452183642003</v>
      </c>
      <c r="AZ744" s="110">
        <f t="shared" si="457"/>
        <v>1.2117625606567224</v>
      </c>
      <c r="BB744" s="84">
        <v>0</v>
      </c>
      <c r="BC744" s="85">
        <f t="shared" si="458"/>
        <v>0</v>
      </c>
      <c r="BD744" s="85">
        <f t="shared" si="459"/>
        <v>0</v>
      </c>
      <c r="BE744" s="85">
        <f t="shared" si="460"/>
        <v>0</v>
      </c>
      <c r="BF744" s="85">
        <f t="shared" si="461"/>
        <v>0</v>
      </c>
      <c r="BG744" s="85">
        <f t="shared" si="462"/>
        <v>0</v>
      </c>
    </row>
    <row r="745" spans="2:59">
      <c r="B745" s="10" t="s">
        <v>33</v>
      </c>
      <c r="C745" s="10">
        <v>734</v>
      </c>
      <c r="D745" s="10">
        <v>145</v>
      </c>
      <c r="E745" s="19">
        <v>42.4</v>
      </c>
      <c r="F745" s="67">
        <f t="shared" si="431"/>
        <v>11.777777777777779</v>
      </c>
      <c r="G745" s="20">
        <f t="shared" si="463"/>
        <v>6.9444444444444448E-2</v>
      </c>
      <c r="H745" s="20">
        <f t="shared" si="432"/>
        <v>73</v>
      </c>
      <c r="I745" s="86">
        <f>'Ducati Panigale 1199 data'!$C$8*G745</f>
        <v>19.305555555555557</v>
      </c>
      <c r="J745" s="86">
        <f>'Ducati Panigale 1199 data'!$C$8*'Ducati Panigale 1199 data'!$C$15*'Ducati Panigale 1199 data'!$C$10</f>
        <v>54.543600000000005</v>
      </c>
      <c r="K745" s="86">
        <f>(0.5*'Ducati Panigale 1199 data'!$C$12)*'Ducati Panigale 1199 data'!$C$14*'Ducati Panigale 1199 data'!$C$11*F745^2</f>
        <v>19.626587037037044</v>
      </c>
      <c r="L745" s="86">
        <f t="shared" si="433"/>
        <v>93.47574259259261</v>
      </c>
      <c r="M745" s="86">
        <f t="shared" si="429"/>
        <v>1100.9365238683131</v>
      </c>
      <c r="N745" s="20">
        <f t="shared" si="434"/>
        <v>1.1009365238683131</v>
      </c>
      <c r="O745" s="105">
        <f t="shared" si="435"/>
        <v>0</v>
      </c>
      <c r="P745" s="105">
        <f t="shared" si="436"/>
        <v>0</v>
      </c>
      <c r="Q745" s="105">
        <f t="shared" si="464"/>
        <v>132.03599911094318</v>
      </c>
      <c r="R745" s="27">
        <f t="shared" si="437"/>
        <v>3.667666641970644E-2</v>
      </c>
      <c r="S745" s="98">
        <f t="shared" si="438"/>
        <v>1.1009365238683131</v>
      </c>
      <c r="T745" s="17">
        <f t="shared" si="465"/>
        <v>452.20775366016335</v>
      </c>
      <c r="U745" s="17">
        <f t="shared" si="439"/>
        <v>0.12561326490560093</v>
      </c>
      <c r="V745" s="17">
        <f t="shared" si="440"/>
        <v>125.43419915539602</v>
      </c>
      <c r="W745" s="17">
        <f t="shared" si="441"/>
        <v>120.41683118918017</v>
      </c>
      <c r="X745" s="17">
        <f t="shared" si="441"/>
        <v>115.60015794161296</v>
      </c>
      <c r="Y745" s="17">
        <f t="shared" si="442"/>
        <v>114.44415636219684</v>
      </c>
      <c r="Z745" s="17">
        <f>Y745/3600</f>
        <v>3.1790043433943566E-2</v>
      </c>
      <c r="AA745" s="17">
        <f>0.96*Y745</f>
        <v>109.86639010770895</v>
      </c>
      <c r="AB745" s="17">
        <f t="shared" si="443"/>
        <v>105.47173450340058</v>
      </c>
      <c r="AC745" s="17">
        <f t="shared" si="444"/>
        <v>100.19814777823055</v>
      </c>
      <c r="AD745" s="17">
        <f t="shared" si="445"/>
        <v>100.19814777823055</v>
      </c>
      <c r="AE745" s="17">
        <f t="shared" si="466"/>
        <v>2.7832818827286263E-2</v>
      </c>
      <c r="AF745" s="17">
        <f>T745-AD745</f>
        <v>352.00960588193277</v>
      </c>
      <c r="AG745" s="17">
        <f t="shared" si="446"/>
        <v>9.7780446078314653E-2</v>
      </c>
      <c r="AH745" s="28">
        <f>0.5*'Ducati Panigale 1199 data'!$C$8*'WLTP class 3 v5'!F745^2</f>
        <v>19281.530864197535</v>
      </c>
      <c r="AI745" s="17">
        <f t="shared" si="447"/>
        <v>19.281530864197535</v>
      </c>
      <c r="AJ745" s="17" t="str">
        <f>IF(N745&lt;0, AI745, "0")</f>
        <v>0</v>
      </c>
      <c r="AK745" s="98">
        <f>AK744+AJ745</f>
        <v>1367.7000455246914</v>
      </c>
      <c r="AL745" s="105">
        <f t="shared" si="448"/>
        <v>0.3799166793124143</v>
      </c>
      <c r="AM745" s="98">
        <f>IF(N745 &gt; 0, AI745, )</f>
        <v>19.281530864197535</v>
      </c>
      <c r="AN745" s="98">
        <f t="shared" si="467"/>
        <v>4381.6267492283978</v>
      </c>
      <c r="AO745" s="98">
        <f t="shared" si="449"/>
        <v>1.2171185414523327</v>
      </c>
      <c r="AP745" s="27">
        <f t="shared" si="450"/>
        <v>0</v>
      </c>
      <c r="AQ745" s="27">
        <f t="shared" si="451"/>
        <v>0</v>
      </c>
      <c r="AR745" s="34">
        <f t="shared" si="452"/>
        <v>0</v>
      </c>
      <c r="AS745" s="27">
        <f t="shared" si="453"/>
        <v>0</v>
      </c>
      <c r="AT745" s="34">
        <f t="shared" si="430"/>
        <v>0</v>
      </c>
      <c r="AU745" s="27">
        <f t="shared" si="430"/>
        <v>0</v>
      </c>
      <c r="AV745" s="27">
        <f t="shared" si="454"/>
        <v>0</v>
      </c>
      <c r="AW745" s="27">
        <f t="shared" si="455"/>
        <v>0</v>
      </c>
      <c r="AX745" s="27">
        <f t="shared" si="456"/>
        <v>0</v>
      </c>
      <c r="AY745" s="34">
        <f>AN745-AW745</f>
        <v>4381.6267492283978</v>
      </c>
      <c r="AZ745" s="110">
        <f t="shared" si="457"/>
        <v>1.2171185414523327</v>
      </c>
      <c r="BB745" s="84">
        <v>0</v>
      </c>
      <c r="BC745" s="85">
        <f t="shared" si="458"/>
        <v>0</v>
      </c>
      <c r="BD745" s="85">
        <f t="shared" si="459"/>
        <v>0</v>
      </c>
      <c r="BE745" s="85">
        <f t="shared" si="460"/>
        <v>0</v>
      </c>
      <c r="BF745" s="85">
        <f t="shared" si="461"/>
        <v>0</v>
      </c>
      <c r="BG745" s="85">
        <f t="shared" si="462"/>
        <v>0</v>
      </c>
    </row>
    <row r="746" spans="2:59">
      <c r="B746" s="10" t="s">
        <v>33</v>
      </c>
      <c r="C746" s="10">
        <v>735</v>
      </c>
      <c r="D746" s="10">
        <v>146</v>
      </c>
      <c r="E746" s="19">
        <v>42.7</v>
      </c>
      <c r="F746" s="67">
        <f t="shared" si="431"/>
        <v>11.861111111111111</v>
      </c>
      <c r="G746" s="20">
        <f t="shared" si="463"/>
        <v>9.7222222222222612E-2</v>
      </c>
      <c r="H746" s="20">
        <f t="shared" si="432"/>
        <v>73.5</v>
      </c>
      <c r="I746" s="86">
        <f>'Ducati Panigale 1199 data'!$C$8*G746</f>
        <v>27.027777777777885</v>
      </c>
      <c r="J746" s="86">
        <f>'Ducati Panigale 1199 data'!$C$8*'Ducati Panigale 1199 data'!$C$15*'Ducati Panigale 1199 data'!$C$10</f>
        <v>54.543600000000005</v>
      </c>
      <c r="K746" s="86">
        <f>(0.5*'Ducati Panigale 1199 data'!$C$12)*'Ducati Panigale 1199 data'!$C$14*'Ducati Panigale 1199 data'!$C$11*F746^2</f>
        <v>19.905304311342594</v>
      </c>
      <c r="L746" s="86">
        <f t="shared" si="433"/>
        <v>101.47668208912047</v>
      </c>
      <c r="M746" s="86">
        <f t="shared" si="429"/>
        <v>1203.6262014459567</v>
      </c>
      <c r="N746" s="20">
        <f t="shared" si="434"/>
        <v>1.2036262014459567</v>
      </c>
      <c r="O746" s="105">
        <f t="shared" si="435"/>
        <v>0</v>
      </c>
      <c r="P746" s="105">
        <f t="shared" si="436"/>
        <v>0</v>
      </c>
      <c r="Q746" s="105">
        <f t="shared" si="464"/>
        <v>132.03599911094318</v>
      </c>
      <c r="R746" s="27">
        <f t="shared" si="437"/>
        <v>3.667666641970644E-2</v>
      </c>
      <c r="S746" s="98">
        <f t="shared" si="438"/>
        <v>1.2036262014459567</v>
      </c>
      <c r="T746" s="17">
        <f t="shared" si="465"/>
        <v>453.4113798616093</v>
      </c>
      <c r="U746" s="17">
        <f t="shared" si="439"/>
        <v>0.1259476055171137</v>
      </c>
      <c r="V746" s="17">
        <f t="shared" si="440"/>
        <v>125.43419915539602</v>
      </c>
      <c r="W746" s="17">
        <f t="shared" si="441"/>
        <v>120.41683118918017</v>
      </c>
      <c r="X746" s="17">
        <f t="shared" si="441"/>
        <v>115.60015794161296</v>
      </c>
      <c r="Y746" s="17">
        <f t="shared" si="442"/>
        <v>114.44415636219684</v>
      </c>
      <c r="Z746" s="17">
        <f>Y746/3600</f>
        <v>3.1790043433943566E-2</v>
      </c>
      <c r="AA746" s="17">
        <f>0.96*Y746</f>
        <v>109.86639010770895</v>
      </c>
      <c r="AB746" s="17">
        <f t="shared" si="443"/>
        <v>105.47173450340058</v>
      </c>
      <c r="AC746" s="17">
        <f t="shared" si="444"/>
        <v>100.19814777823055</v>
      </c>
      <c r="AD746" s="17">
        <f t="shared" si="445"/>
        <v>100.19814777823055</v>
      </c>
      <c r="AE746" s="17">
        <f t="shared" si="466"/>
        <v>2.7832818827286263E-2</v>
      </c>
      <c r="AF746" s="17">
        <f>T746-AD746</f>
        <v>353.21323208337878</v>
      </c>
      <c r="AG746" s="17">
        <f t="shared" si="446"/>
        <v>9.8114786689827441E-2</v>
      </c>
      <c r="AH746" s="28">
        <f>0.5*'Ducati Panigale 1199 data'!$C$8*'WLTP class 3 v5'!F746^2</f>
        <v>19555.347993827159</v>
      </c>
      <c r="AI746" s="17">
        <f t="shared" si="447"/>
        <v>19.555347993827159</v>
      </c>
      <c r="AJ746" s="17" t="str">
        <f>IF(N746&lt;0, AI746, "0")</f>
        <v>0</v>
      </c>
      <c r="AK746" s="98">
        <f>AK745+AJ746</f>
        <v>1367.7000455246914</v>
      </c>
      <c r="AL746" s="105">
        <f t="shared" si="448"/>
        <v>0.3799166793124143</v>
      </c>
      <c r="AM746" s="98">
        <f>IF(N746 &gt; 0, AI746, )</f>
        <v>19.555347993827159</v>
      </c>
      <c r="AN746" s="98">
        <f t="shared" si="467"/>
        <v>4401.1820972222249</v>
      </c>
      <c r="AO746" s="98">
        <f t="shared" si="449"/>
        <v>1.2225505825617291</v>
      </c>
      <c r="AP746" s="27">
        <f t="shared" si="450"/>
        <v>0</v>
      </c>
      <c r="AQ746" s="27">
        <f t="shared" si="451"/>
        <v>0</v>
      </c>
      <c r="AR746" s="34">
        <f t="shared" si="452"/>
        <v>0</v>
      </c>
      <c r="AS746" s="27">
        <f t="shared" si="453"/>
        <v>0</v>
      </c>
      <c r="AT746" s="34">
        <f t="shared" si="430"/>
        <v>0</v>
      </c>
      <c r="AU746" s="27">
        <f t="shared" si="430"/>
        <v>0</v>
      </c>
      <c r="AV746" s="27">
        <f t="shared" si="454"/>
        <v>0</v>
      </c>
      <c r="AW746" s="27">
        <f t="shared" si="455"/>
        <v>0</v>
      </c>
      <c r="AX746" s="27">
        <f t="shared" si="456"/>
        <v>0</v>
      </c>
      <c r="AY746" s="34">
        <f>AN746-AW746</f>
        <v>4401.1820972222249</v>
      </c>
      <c r="AZ746" s="110">
        <f t="shared" si="457"/>
        <v>1.2225505825617291</v>
      </c>
      <c r="BB746" s="84">
        <v>0</v>
      </c>
      <c r="BC746" s="85">
        <f t="shared" si="458"/>
        <v>0</v>
      </c>
      <c r="BD746" s="85">
        <f t="shared" si="459"/>
        <v>0</v>
      </c>
      <c r="BE746" s="85">
        <f t="shared" si="460"/>
        <v>0</v>
      </c>
      <c r="BF746" s="85">
        <f t="shared" si="461"/>
        <v>0</v>
      </c>
      <c r="BG746" s="85">
        <f t="shared" si="462"/>
        <v>0</v>
      </c>
    </row>
    <row r="747" spans="2:59">
      <c r="B747" s="10" t="s">
        <v>33</v>
      </c>
      <c r="C747" s="10">
        <v>736</v>
      </c>
      <c r="D747" s="10">
        <v>147</v>
      </c>
      <c r="E747" s="19">
        <v>43.1</v>
      </c>
      <c r="F747" s="67">
        <f t="shared" si="431"/>
        <v>11.972222222222221</v>
      </c>
      <c r="G747" s="20">
        <f t="shared" si="463"/>
        <v>0.1388888888888889</v>
      </c>
      <c r="H747" s="20">
        <f t="shared" si="432"/>
        <v>74</v>
      </c>
      <c r="I747" s="86">
        <f>'Ducati Panigale 1199 data'!$C$8*G747</f>
        <v>38.611111111111114</v>
      </c>
      <c r="J747" s="86">
        <f>'Ducati Panigale 1199 data'!$C$8*'Ducati Panigale 1199 data'!$C$15*'Ducati Panigale 1199 data'!$C$10</f>
        <v>54.543600000000005</v>
      </c>
      <c r="K747" s="86">
        <f>(0.5*'Ducati Panigale 1199 data'!$C$12)*'Ducati Panigale 1199 data'!$C$14*'Ducati Panigale 1199 data'!$C$11*F747^2</f>
        <v>20.279984172453705</v>
      </c>
      <c r="L747" s="86">
        <f t="shared" si="433"/>
        <v>113.43469528356482</v>
      </c>
      <c r="M747" s="86">
        <f t="shared" si="429"/>
        <v>1358.065379644901</v>
      </c>
      <c r="N747" s="20">
        <f t="shared" si="434"/>
        <v>1.3580653796449009</v>
      </c>
      <c r="O747" s="105">
        <f t="shared" si="435"/>
        <v>0</v>
      </c>
      <c r="P747" s="105">
        <f t="shared" si="436"/>
        <v>0</v>
      </c>
      <c r="Q747" s="105">
        <f t="shared" si="464"/>
        <v>132.03599911094318</v>
      </c>
      <c r="R747" s="27">
        <f t="shared" si="437"/>
        <v>3.667666641970644E-2</v>
      </c>
      <c r="S747" s="98">
        <f t="shared" si="438"/>
        <v>1.3580653796449009</v>
      </c>
      <c r="T747" s="17">
        <f t="shared" si="465"/>
        <v>454.76944524125423</v>
      </c>
      <c r="U747" s="17">
        <f t="shared" si="439"/>
        <v>0.1263248459003484</v>
      </c>
      <c r="V747" s="17">
        <f t="shared" si="440"/>
        <v>125.43419915539602</v>
      </c>
      <c r="W747" s="17">
        <f t="shared" si="441"/>
        <v>120.41683118918017</v>
      </c>
      <c r="X747" s="17">
        <f t="shared" si="441"/>
        <v>115.60015794161296</v>
      </c>
      <c r="Y747" s="17">
        <f t="shared" si="442"/>
        <v>114.44415636219684</v>
      </c>
      <c r="Z747" s="17">
        <f>Y747/3600</f>
        <v>3.1790043433943566E-2</v>
      </c>
      <c r="AA747" s="17">
        <f>0.96*Y747</f>
        <v>109.86639010770895</v>
      </c>
      <c r="AB747" s="17">
        <f t="shared" si="443"/>
        <v>105.47173450340058</v>
      </c>
      <c r="AC747" s="17">
        <f t="shared" si="444"/>
        <v>100.19814777823055</v>
      </c>
      <c r="AD747" s="17">
        <f t="shared" si="445"/>
        <v>100.19814777823055</v>
      </c>
      <c r="AE747" s="17">
        <f t="shared" si="466"/>
        <v>2.7832818827286263E-2</v>
      </c>
      <c r="AF747" s="17">
        <f>T747-AD747</f>
        <v>354.57129746302371</v>
      </c>
      <c r="AG747" s="17">
        <f t="shared" si="446"/>
        <v>9.8492027073062136E-2</v>
      </c>
      <c r="AH747" s="28">
        <f>0.5*'Ducati Panigale 1199 data'!$C$8*'WLTP class 3 v5'!F747^2</f>
        <v>19923.440586419751</v>
      </c>
      <c r="AI747" s="17">
        <f t="shared" si="447"/>
        <v>19.923440586419751</v>
      </c>
      <c r="AJ747" s="17" t="str">
        <f>IF(N747&lt;0, AI747, "0")</f>
        <v>0</v>
      </c>
      <c r="AK747" s="98">
        <f>AK746+AJ747</f>
        <v>1367.7000455246914</v>
      </c>
      <c r="AL747" s="105">
        <f t="shared" si="448"/>
        <v>0.3799166793124143</v>
      </c>
      <c r="AM747" s="98">
        <f>IF(N747 &gt; 0, AI747, )</f>
        <v>19.923440586419751</v>
      </c>
      <c r="AN747" s="98">
        <f t="shared" si="467"/>
        <v>4421.1055378086448</v>
      </c>
      <c r="AO747" s="98">
        <f t="shared" si="449"/>
        <v>1.2280848716135124</v>
      </c>
      <c r="AP747" s="27">
        <f t="shared" si="450"/>
        <v>0</v>
      </c>
      <c r="AQ747" s="27">
        <f t="shared" si="451"/>
        <v>0</v>
      </c>
      <c r="AR747" s="34">
        <f t="shared" si="452"/>
        <v>0</v>
      </c>
      <c r="AS747" s="27">
        <f t="shared" si="453"/>
        <v>0</v>
      </c>
      <c r="AT747" s="34">
        <f t="shared" si="430"/>
        <v>0</v>
      </c>
      <c r="AU747" s="27">
        <f t="shared" si="430"/>
        <v>0</v>
      </c>
      <c r="AV747" s="27">
        <f t="shared" si="454"/>
        <v>0</v>
      </c>
      <c r="AW747" s="27">
        <f t="shared" si="455"/>
        <v>0</v>
      </c>
      <c r="AX747" s="27">
        <f t="shared" si="456"/>
        <v>0</v>
      </c>
      <c r="AY747" s="34">
        <f>AN747-AW747</f>
        <v>4421.1055378086448</v>
      </c>
      <c r="AZ747" s="110">
        <f t="shared" si="457"/>
        <v>1.2280848716135124</v>
      </c>
      <c r="BB747" s="84">
        <v>0</v>
      </c>
      <c r="BC747" s="85">
        <f t="shared" si="458"/>
        <v>0</v>
      </c>
      <c r="BD747" s="85">
        <f t="shared" si="459"/>
        <v>0</v>
      </c>
      <c r="BE747" s="85">
        <f t="shared" si="460"/>
        <v>0</v>
      </c>
      <c r="BF747" s="85">
        <f t="shared" si="461"/>
        <v>0</v>
      </c>
      <c r="BG747" s="85">
        <f t="shared" si="462"/>
        <v>0</v>
      </c>
    </row>
    <row r="748" spans="2:59">
      <c r="B748" s="10" t="s">
        <v>33</v>
      </c>
      <c r="C748" s="10">
        <v>737</v>
      </c>
      <c r="D748" s="10">
        <v>148</v>
      </c>
      <c r="E748" s="19">
        <v>43.7</v>
      </c>
      <c r="F748" s="67">
        <f t="shared" si="431"/>
        <v>12.138888888888889</v>
      </c>
      <c r="G748" s="20">
        <f t="shared" si="463"/>
        <v>0.12499999999999981</v>
      </c>
      <c r="H748" s="20">
        <f t="shared" si="432"/>
        <v>74.5</v>
      </c>
      <c r="I748" s="86">
        <f>'Ducati Panigale 1199 data'!$C$8*G748</f>
        <v>34.749999999999943</v>
      </c>
      <c r="J748" s="86">
        <f>'Ducati Panigale 1199 data'!$C$8*'Ducati Panigale 1199 data'!$C$15*'Ducati Panigale 1199 data'!$C$10</f>
        <v>54.543600000000005</v>
      </c>
      <c r="K748" s="86">
        <f>(0.5*'Ducati Panigale 1199 data'!$C$12)*'Ducati Panigale 1199 data'!$C$14*'Ducati Panigale 1199 data'!$C$11*F748^2</f>
        <v>20.848554311342596</v>
      </c>
      <c r="L748" s="86">
        <f t="shared" si="433"/>
        <v>110.14215431134254</v>
      </c>
      <c r="M748" s="86">
        <f t="shared" si="429"/>
        <v>1337.0033731682413</v>
      </c>
      <c r="N748" s="20">
        <f t="shared" si="434"/>
        <v>1.3370033731682414</v>
      </c>
      <c r="O748" s="105">
        <f t="shared" si="435"/>
        <v>0</v>
      </c>
      <c r="P748" s="105">
        <f t="shared" si="436"/>
        <v>0</v>
      </c>
      <c r="Q748" s="105">
        <f t="shared" si="464"/>
        <v>132.03599911094318</v>
      </c>
      <c r="R748" s="27">
        <f t="shared" si="437"/>
        <v>3.667666641970644E-2</v>
      </c>
      <c r="S748" s="98">
        <f t="shared" si="438"/>
        <v>1.3370033731682414</v>
      </c>
      <c r="T748" s="17">
        <f t="shared" si="465"/>
        <v>456.10644861442245</v>
      </c>
      <c r="U748" s="17">
        <f t="shared" si="439"/>
        <v>0.12669623572622846</v>
      </c>
      <c r="V748" s="17">
        <f t="shared" si="440"/>
        <v>125.43419915539602</v>
      </c>
      <c r="W748" s="17">
        <f t="shared" si="441"/>
        <v>120.41683118918017</v>
      </c>
      <c r="X748" s="17">
        <f t="shared" si="441"/>
        <v>115.60015794161296</v>
      </c>
      <c r="Y748" s="17">
        <f t="shared" si="442"/>
        <v>114.44415636219684</v>
      </c>
      <c r="Z748" s="17">
        <f>Y748/3600</f>
        <v>3.1790043433943566E-2</v>
      </c>
      <c r="AA748" s="17">
        <f>0.96*Y748</f>
        <v>109.86639010770895</v>
      </c>
      <c r="AB748" s="17">
        <f t="shared" si="443"/>
        <v>105.47173450340058</v>
      </c>
      <c r="AC748" s="17">
        <f t="shared" si="444"/>
        <v>100.19814777823055</v>
      </c>
      <c r="AD748" s="17">
        <f t="shared" si="445"/>
        <v>100.19814777823055</v>
      </c>
      <c r="AE748" s="17">
        <f t="shared" si="466"/>
        <v>2.7832818827286263E-2</v>
      </c>
      <c r="AF748" s="17">
        <f>T748-AD748</f>
        <v>355.90830083619187</v>
      </c>
      <c r="AG748" s="17">
        <f t="shared" si="446"/>
        <v>9.886341689894218E-2</v>
      </c>
      <c r="AH748" s="28">
        <f>0.5*'Ducati Panigale 1199 data'!$C$8*'WLTP class 3 v5'!F748^2</f>
        <v>20482.014660493827</v>
      </c>
      <c r="AI748" s="17">
        <f t="shared" si="447"/>
        <v>20.482014660493828</v>
      </c>
      <c r="AJ748" s="17" t="str">
        <f>IF(N748&lt;0, AI748, "0")</f>
        <v>0</v>
      </c>
      <c r="AK748" s="98">
        <f>AK747+AJ748</f>
        <v>1367.7000455246914</v>
      </c>
      <c r="AL748" s="105">
        <f t="shared" si="448"/>
        <v>0.3799166793124143</v>
      </c>
      <c r="AM748" s="98">
        <f>IF(N748 &gt; 0, AI748, )</f>
        <v>20.482014660493828</v>
      </c>
      <c r="AN748" s="98">
        <f t="shared" si="467"/>
        <v>4441.5875524691382</v>
      </c>
      <c r="AO748" s="98">
        <f t="shared" si="449"/>
        <v>1.2337743201303162</v>
      </c>
      <c r="AP748" s="27">
        <f t="shared" si="450"/>
        <v>0</v>
      </c>
      <c r="AQ748" s="27">
        <f t="shared" si="451"/>
        <v>0</v>
      </c>
      <c r="AR748" s="34">
        <f t="shared" si="452"/>
        <v>0</v>
      </c>
      <c r="AS748" s="27">
        <f t="shared" si="453"/>
        <v>0</v>
      </c>
      <c r="AT748" s="34">
        <f t="shared" si="430"/>
        <v>0</v>
      </c>
      <c r="AU748" s="27">
        <f t="shared" si="430"/>
        <v>0</v>
      </c>
      <c r="AV748" s="27">
        <f t="shared" si="454"/>
        <v>0</v>
      </c>
      <c r="AW748" s="27">
        <f t="shared" si="455"/>
        <v>0</v>
      </c>
      <c r="AX748" s="27">
        <f t="shared" si="456"/>
        <v>0</v>
      </c>
      <c r="AY748" s="34">
        <f>AN748-AW748</f>
        <v>4441.5875524691382</v>
      </c>
      <c r="AZ748" s="110">
        <f t="shared" si="457"/>
        <v>1.2337743201303162</v>
      </c>
      <c r="BB748" s="84">
        <v>0</v>
      </c>
      <c r="BC748" s="85">
        <f t="shared" si="458"/>
        <v>0</v>
      </c>
      <c r="BD748" s="85">
        <f t="shared" si="459"/>
        <v>0</v>
      </c>
      <c r="BE748" s="85">
        <f t="shared" si="460"/>
        <v>0</v>
      </c>
      <c r="BF748" s="85">
        <f t="shared" si="461"/>
        <v>0</v>
      </c>
      <c r="BG748" s="85">
        <f t="shared" si="462"/>
        <v>0</v>
      </c>
    </row>
    <row r="749" spans="2:59">
      <c r="B749" s="10" t="s">
        <v>33</v>
      </c>
      <c r="C749" s="10">
        <v>738</v>
      </c>
      <c r="D749" s="10">
        <v>149</v>
      </c>
      <c r="E749" s="19">
        <v>44</v>
      </c>
      <c r="F749" s="67">
        <f t="shared" si="431"/>
        <v>12.222222222222221</v>
      </c>
      <c r="G749" s="20">
        <f t="shared" si="463"/>
        <v>5.5555555555555358E-2</v>
      </c>
      <c r="H749" s="20">
        <f t="shared" si="432"/>
        <v>75</v>
      </c>
      <c r="I749" s="86">
        <f>'Ducati Panigale 1199 data'!$C$8*G749</f>
        <v>15.44444444444439</v>
      </c>
      <c r="J749" s="86">
        <f>'Ducati Panigale 1199 data'!$C$8*'Ducati Panigale 1199 data'!$C$15*'Ducati Panigale 1199 data'!$C$10</f>
        <v>54.543600000000005</v>
      </c>
      <c r="K749" s="86">
        <f>(0.5*'Ducati Panigale 1199 data'!$C$12)*'Ducati Panigale 1199 data'!$C$14*'Ducati Panigale 1199 data'!$C$11*F749^2</f>
        <v>21.135787037037037</v>
      </c>
      <c r="L749" s="86">
        <f t="shared" si="433"/>
        <v>91.123831481481432</v>
      </c>
      <c r="M749" s="86">
        <f t="shared" si="429"/>
        <v>1113.7357181069951</v>
      </c>
      <c r="N749" s="20">
        <f t="shared" si="434"/>
        <v>1.1137357181069951</v>
      </c>
      <c r="O749" s="105">
        <f t="shared" si="435"/>
        <v>0</v>
      </c>
      <c r="P749" s="105">
        <f t="shared" si="436"/>
        <v>0</v>
      </c>
      <c r="Q749" s="105">
        <f t="shared" si="464"/>
        <v>132.03599911094318</v>
      </c>
      <c r="R749" s="27">
        <f t="shared" si="437"/>
        <v>3.667666641970644E-2</v>
      </c>
      <c r="S749" s="98">
        <f t="shared" si="438"/>
        <v>1.1137357181069951</v>
      </c>
      <c r="T749" s="17">
        <f t="shared" si="465"/>
        <v>457.22018433252947</v>
      </c>
      <c r="U749" s="17">
        <f t="shared" si="439"/>
        <v>0.12700560675903597</v>
      </c>
      <c r="V749" s="17">
        <f t="shared" si="440"/>
        <v>125.43419915539602</v>
      </c>
      <c r="W749" s="17">
        <f t="shared" si="441"/>
        <v>120.41683118918017</v>
      </c>
      <c r="X749" s="17">
        <f t="shared" si="441"/>
        <v>115.60015794161296</v>
      </c>
      <c r="Y749" s="17">
        <f t="shared" si="442"/>
        <v>114.44415636219684</v>
      </c>
      <c r="Z749" s="17">
        <f>Y749/3600</f>
        <v>3.1790043433943566E-2</v>
      </c>
      <c r="AA749" s="17">
        <f>0.96*Y749</f>
        <v>109.86639010770895</v>
      </c>
      <c r="AB749" s="17">
        <f t="shared" si="443"/>
        <v>105.47173450340058</v>
      </c>
      <c r="AC749" s="17">
        <f t="shared" si="444"/>
        <v>100.19814777823055</v>
      </c>
      <c r="AD749" s="17">
        <f t="shared" si="445"/>
        <v>100.19814777823055</v>
      </c>
      <c r="AE749" s="17">
        <f t="shared" si="466"/>
        <v>2.7832818827286263E-2</v>
      </c>
      <c r="AF749" s="17">
        <f>T749-AD749</f>
        <v>357.02203655429889</v>
      </c>
      <c r="AG749" s="17">
        <f t="shared" si="446"/>
        <v>9.917278793174969E-2</v>
      </c>
      <c r="AH749" s="28">
        <f>0.5*'Ducati Panigale 1199 data'!$C$8*'WLTP class 3 v5'!F749^2</f>
        <v>20764.197530864196</v>
      </c>
      <c r="AI749" s="17">
        <f t="shared" si="447"/>
        <v>20.764197530864195</v>
      </c>
      <c r="AJ749" s="17" t="str">
        <f>IF(N749&lt;0, AI749, "0")</f>
        <v>0</v>
      </c>
      <c r="AK749" s="98">
        <f>AK748+AJ749</f>
        <v>1367.7000455246914</v>
      </c>
      <c r="AL749" s="105">
        <f t="shared" si="448"/>
        <v>0.3799166793124143</v>
      </c>
      <c r="AM749" s="98">
        <f>IF(N749 &gt; 0, AI749, )</f>
        <v>20.764197530864195</v>
      </c>
      <c r="AN749" s="98">
        <f t="shared" si="467"/>
        <v>4462.3517500000025</v>
      </c>
      <c r="AO749" s="98">
        <f t="shared" si="449"/>
        <v>1.2395421527777786</v>
      </c>
      <c r="AP749" s="27">
        <f t="shared" si="450"/>
        <v>0</v>
      </c>
      <c r="AQ749" s="27">
        <f t="shared" si="451"/>
        <v>0</v>
      </c>
      <c r="AR749" s="34">
        <f t="shared" si="452"/>
        <v>0</v>
      </c>
      <c r="AS749" s="27">
        <f t="shared" si="453"/>
        <v>0</v>
      </c>
      <c r="AT749" s="34">
        <f t="shared" si="430"/>
        <v>0</v>
      </c>
      <c r="AU749" s="27">
        <f t="shared" si="430"/>
        <v>0</v>
      </c>
      <c r="AV749" s="27">
        <f t="shared" si="454"/>
        <v>0</v>
      </c>
      <c r="AW749" s="27">
        <f t="shared" si="455"/>
        <v>0</v>
      </c>
      <c r="AX749" s="27">
        <f t="shared" si="456"/>
        <v>0</v>
      </c>
      <c r="AY749" s="34">
        <f>AN749-AW749</f>
        <v>4462.3517500000025</v>
      </c>
      <c r="AZ749" s="110">
        <f t="shared" si="457"/>
        <v>1.2395421527777786</v>
      </c>
      <c r="BB749" s="84">
        <v>0</v>
      </c>
      <c r="BC749" s="85">
        <f t="shared" si="458"/>
        <v>0</v>
      </c>
      <c r="BD749" s="85">
        <f t="shared" si="459"/>
        <v>0</v>
      </c>
      <c r="BE749" s="85">
        <f t="shared" si="460"/>
        <v>0</v>
      </c>
      <c r="BF749" s="85">
        <f t="shared" si="461"/>
        <v>0</v>
      </c>
      <c r="BG749" s="85">
        <f t="shared" si="462"/>
        <v>0</v>
      </c>
    </row>
    <row r="750" spans="2:59">
      <c r="B750" s="10" t="s">
        <v>33</v>
      </c>
      <c r="C750" s="10">
        <v>739</v>
      </c>
      <c r="D750" s="10">
        <v>150</v>
      </c>
      <c r="E750" s="19">
        <v>44.1</v>
      </c>
      <c r="F750" s="67">
        <f t="shared" si="431"/>
        <v>12.25</v>
      </c>
      <c r="G750" s="20">
        <f t="shared" si="463"/>
        <v>0.18055555555555516</v>
      </c>
      <c r="H750" s="20">
        <f t="shared" si="432"/>
        <v>75.5</v>
      </c>
      <c r="I750" s="86">
        <f>'Ducati Panigale 1199 data'!$C$8*G750</f>
        <v>50.194444444444336</v>
      </c>
      <c r="J750" s="86">
        <f>'Ducati Panigale 1199 data'!$C$8*'Ducati Panigale 1199 data'!$C$15*'Ducati Panigale 1199 data'!$C$10</f>
        <v>54.543600000000005</v>
      </c>
      <c r="K750" s="86">
        <f>(0.5*'Ducati Panigale 1199 data'!$C$12)*'Ducati Panigale 1199 data'!$C$14*'Ducati Panigale 1199 data'!$C$11*F750^2</f>
        <v>21.231967968750002</v>
      </c>
      <c r="L750" s="86">
        <f t="shared" si="433"/>
        <v>125.97001241319434</v>
      </c>
      <c r="M750" s="86">
        <f t="shared" si="429"/>
        <v>1543.1326520616306</v>
      </c>
      <c r="N750" s="20">
        <f t="shared" si="434"/>
        <v>1.5431326520616306</v>
      </c>
      <c r="O750" s="105">
        <f t="shared" si="435"/>
        <v>0</v>
      </c>
      <c r="P750" s="105">
        <f t="shared" si="436"/>
        <v>0</v>
      </c>
      <c r="Q750" s="105">
        <f t="shared" si="464"/>
        <v>132.03599911094318</v>
      </c>
      <c r="R750" s="27">
        <f t="shared" si="437"/>
        <v>3.667666641970644E-2</v>
      </c>
      <c r="S750" s="98">
        <f t="shared" si="438"/>
        <v>1.5431326520616306</v>
      </c>
      <c r="T750" s="17">
        <f t="shared" si="465"/>
        <v>458.76331698459109</v>
      </c>
      <c r="U750" s="17">
        <f t="shared" si="439"/>
        <v>0.12743425471794198</v>
      </c>
      <c r="V750" s="17">
        <f t="shared" si="440"/>
        <v>125.43419915539602</v>
      </c>
      <c r="W750" s="17">
        <f t="shared" si="441"/>
        <v>120.41683118918017</v>
      </c>
      <c r="X750" s="17">
        <f t="shared" si="441"/>
        <v>115.60015794161296</v>
      </c>
      <c r="Y750" s="17">
        <f t="shared" si="442"/>
        <v>114.44415636219684</v>
      </c>
      <c r="Z750" s="17">
        <f>Y750/3600</f>
        <v>3.1790043433943566E-2</v>
      </c>
      <c r="AA750" s="17">
        <f>0.96*Y750</f>
        <v>109.86639010770895</v>
      </c>
      <c r="AB750" s="17">
        <f t="shared" si="443"/>
        <v>105.47173450340058</v>
      </c>
      <c r="AC750" s="17">
        <f t="shared" si="444"/>
        <v>100.19814777823055</v>
      </c>
      <c r="AD750" s="17">
        <f t="shared" si="445"/>
        <v>100.19814777823055</v>
      </c>
      <c r="AE750" s="17">
        <f t="shared" si="466"/>
        <v>2.7832818827286263E-2</v>
      </c>
      <c r="AF750" s="17">
        <f>T750-AD750</f>
        <v>358.56516920636057</v>
      </c>
      <c r="AG750" s="17">
        <f t="shared" si="446"/>
        <v>9.9601435890655718E-2</v>
      </c>
      <c r="AH750" s="28">
        <f>0.5*'Ducati Panigale 1199 data'!$C$8*'WLTP class 3 v5'!F750^2</f>
        <v>20858.6875</v>
      </c>
      <c r="AI750" s="17">
        <f t="shared" si="447"/>
        <v>20.858687499999998</v>
      </c>
      <c r="AJ750" s="17" t="str">
        <f>IF(N750&lt;0, AI750, "0")</f>
        <v>0</v>
      </c>
      <c r="AK750" s="98">
        <f>AK749+AJ750</f>
        <v>1367.7000455246914</v>
      </c>
      <c r="AL750" s="105">
        <f t="shared" si="448"/>
        <v>0.3799166793124143</v>
      </c>
      <c r="AM750" s="98">
        <f>IF(N750 &gt; 0, AI750, )</f>
        <v>20.858687499999998</v>
      </c>
      <c r="AN750" s="98">
        <f t="shared" si="467"/>
        <v>4483.2104375000026</v>
      </c>
      <c r="AO750" s="98">
        <f t="shared" si="449"/>
        <v>1.2453362326388897</v>
      </c>
      <c r="AP750" s="27">
        <f t="shared" si="450"/>
        <v>0</v>
      </c>
      <c r="AQ750" s="27">
        <f t="shared" si="451"/>
        <v>0</v>
      </c>
      <c r="AR750" s="34">
        <f t="shared" si="452"/>
        <v>0</v>
      </c>
      <c r="AS750" s="27">
        <f t="shared" si="453"/>
        <v>0</v>
      </c>
      <c r="AT750" s="34">
        <f t="shared" si="430"/>
        <v>0</v>
      </c>
      <c r="AU750" s="27">
        <f t="shared" si="430"/>
        <v>0</v>
      </c>
      <c r="AV750" s="27">
        <f t="shared" si="454"/>
        <v>0</v>
      </c>
      <c r="AW750" s="27">
        <f t="shared" si="455"/>
        <v>0</v>
      </c>
      <c r="AX750" s="27">
        <f t="shared" si="456"/>
        <v>0</v>
      </c>
      <c r="AY750" s="34">
        <f>AN750-AW750</f>
        <v>4483.2104375000026</v>
      </c>
      <c r="AZ750" s="110">
        <f t="shared" si="457"/>
        <v>1.2453362326388897</v>
      </c>
      <c r="BB750" s="84">
        <v>0</v>
      </c>
      <c r="BC750" s="85">
        <f t="shared" si="458"/>
        <v>0</v>
      </c>
      <c r="BD750" s="85">
        <f t="shared" si="459"/>
        <v>0</v>
      </c>
      <c r="BE750" s="85">
        <f t="shared" si="460"/>
        <v>0</v>
      </c>
      <c r="BF750" s="85">
        <f t="shared" si="461"/>
        <v>0</v>
      </c>
      <c r="BG750" s="85">
        <f t="shared" si="462"/>
        <v>0</v>
      </c>
    </row>
    <row r="751" spans="2:59">
      <c r="B751" s="10" t="s">
        <v>33</v>
      </c>
      <c r="C751" s="10">
        <v>740</v>
      </c>
      <c r="D751" s="10">
        <v>151</v>
      </c>
      <c r="E751" s="19">
        <v>45.3</v>
      </c>
      <c r="F751" s="67">
        <f t="shared" si="431"/>
        <v>12.583333333333334</v>
      </c>
      <c r="G751" s="20">
        <f t="shared" si="463"/>
        <v>0.31944444444444403</v>
      </c>
      <c r="H751" s="20">
        <f t="shared" si="432"/>
        <v>76</v>
      </c>
      <c r="I751" s="86">
        <f>'Ducati Panigale 1199 data'!$C$8*G751</f>
        <v>88.805555555555443</v>
      </c>
      <c r="J751" s="86">
        <f>'Ducati Panigale 1199 data'!$C$8*'Ducati Panigale 1199 data'!$C$15*'Ducati Panigale 1199 data'!$C$10</f>
        <v>54.543600000000005</v>
      </c>
      <c r="K751" s="86">
        <f>(0.5*'Ducati Panigale 1199 data'!$C$12)*'Ducati Panigale 1199 data'!$C$14*'Ducati Panigale 1199 data'!$C$11*F751^2</f>
        <v>22.40317005208334</v>
      </c>
      <c r="L751" s="86">
        <f t="shared" si="433"/>
        <v>165.7523256076388</v>
      </c>
      <c r="M751" s="86">
        <f t="shared" si="429"/>
        <v>2085.7167638961214</v>
      </c>
      <c r="N751" s="20">
        <f t="shared" si="434"/>
        <v>2.0857167638961216</v>
      </c>
      <c r="O751" s="105">
        <f t="shared" si="435"/>
        <v>0</v>
      </c>
      <c r="P751" s="105">
        <f t="shared" si="436"/>
        <v>0</v>
      </c>
      <c r="Q751" s="105">
        <f t="shared" si="464"/>
        <v>132.03599911094318</v>
      </c>
      <c r="R751" s="27">
        <f t="shared" si="437"/>
        <v>3.667666641970644E-2</v>
      </c>
      <c r="S751" s="98">
        <f t="shared" si="438"/>
        <v>2.0857167638961216</v>
      </c>
      <c r="T751" s="17">
        <f t="shared" si="465"/>
        <v>460.84903374848722</v>
      </c>
      <c r="U751" s="17">
        <f t="shared" si="439"/>
        <v>0.1280136204856909</v>
      </c>
      <c r="V751" s="17">
        <f t="shared" si="440"/>
        <v>125.43419915539602</v>
      </c>
      <c r="W751" s="17">
        <f t="shared" si="441"/>
        <v>120.41683118918017</v>
      </c>
      <c r="X751" s="17">
        <f t="shared" si="441"/>
        <v>115.60015794161296</v>
      </c>
      <c r="Y751" s="17">
        <f t="shared" si="442"/>
        <v>114.44415636219684</v>
      </c>
      <c r="Z751" s="17">
        <f>Y751/3600</f>
        <v>3.1790043433943566E-2</v>
      </c>
      <c r="AA751" s="17">
        <f>0.96*Y751</f>
        <v>109.86639010770895</v>
      </c>
      <c r="AB751" s="17">
        <f t="shared" si="443"/>
        <v>105.47173450340058</v>
      </c>
      <c r="AC751" s="17">
        <f t="shared" si="444"/>
        <v>100.19814777823055</v>
      </c>
      <c r="AD751" s="17">
        <f t="shared" si="445"/>
        <v>100.19814777823055</v>
      </c>
      <c r="AE751" s="17">
        <f t="shared" si="466"/>
        <v>2.7832818827286263E-2</v>
      </c>
      <c r="AF751" s="17">
        <f>T751-AD751</f>
        <v>360.6508859702567</v>
      </c>
      <c r="AG751" s="17">
        <f t="shared" si="446"/>
        <v>0.10018080165840464</v>
      </c>
      <c r="AH751" s="28">
        <f>0.5*'Ducati Panigale 1199 data'!$C$8*'WLTP class 3 v5'!F751^2</f>
        <v>22009.298611111113</v>
      </c>
      <c r="AI751" s="17">
        <f t="shared" si="447"/>
        <v>22.009298611111113</v>
      </c>
      <c r="AJ751" s="17" t="str">
        <f>IF(N751&lt;0, AI751, "0")</f>
        <v>0</v>
      </c>
      <c r="AK751" s="98">
        <f>AK750+AJ751</f>
        <v>1367.7000455246914</v>
      </c>
      <c r="AL751" s="105">
        <f t="shared" si="448"/>
        <v>0.3799166793124143</v>
      </c>
      <c r="AM751" s="98">
        <f>IF(N751 &gt; 0, AI751, )</f>
        <v>22.009298611111113</v>
      </c>
      <c r="AN751" s="98">
        <f t="shared" si="467"/>
        <v>4505.2197361111139</v>
      </c>
      <c r="AO751" s="98">
        <f t="shared" si="449"/>
        <v>1.2514499266975316</v>
      </c>
      <c r="AP751" s="27">
        <f t="shared" si="450"/>
        <v>0</v>
      </c>
      <c r="AQ751" s="27">
        <f t="shared" si="451"/>
        <v>0</v>
      </c>
      <c r="AR751" s="34">
        <f t="shared" si="452"/>
        <v>0</v>
      </c>
      <c r="AS751" s="27">
        <f t="shared" si="453"/>
        <v>0</v>
      </c>
      <c r="AT751" s="34">
        <f t="shared" si="430"/>
        <v>0</v>
      </c>
      <c r="AU751" s="27">
        <f t="shared" si="430"/>
        <v>0</v>
      </c>
      <c r="AV751" s="27">
        <f t="shared" si="454"/>
        <v>0</v>
      </c>
      <c r="AW751" s="27">
        <f t="shared" si="455"/>
        <v>0</v>
      </c>
      <c r="AX751" s="27">
        <f t="shared" si="456"/>
        <v>0</v>
      </c>
      <c r="AY751" s="34">
        <f>AN751-AW751</f>
        <v>4505.2197361111139</v>
      </c>
      <c r="AZ751" s="110">
        <f t="shared" si="457"/>
        <v>1.2514499266975316</v>
      </c>
      <c r="BB751" s="84">
        <v>0</v>
      </c>
      <c r="BC751" s="85">
        <f t="shared" si="458"/>
        <v>0</v>
      </c>
      <c r="BD751" s="85">
        <f t="shared" si="459"/>
        <v>0</v>
      </c>
      <c r="BE751" s="85">
        <f t="shared" si="460"/>
        <v>0</v>
      </c>
      <c r="BF751" s="85">
        <f t="shared" si="461"/>
        <v>0</v>
      </c>
      <c r="BG751" s="85">
        <f t="shared" si="462"/>
        <v>0</v>
      </c>
    </row>
    <row r="752" spans="2:59">
      <c r="B752" s="10" t="s">
        <v>33</v>
      </c>
      <c r="C752" s="10">
        <v>741</v>
      </c>
      <c r="D752" s="10">
        <v>152</v>
      </c>
      <c r="E752" s="19">
        <v>46.4</v>
      </c>
      <c r="F752" s="67">
        <f t="shared" si="431"/>
        <v>12.888888888888889</v>
      </c>
      <c r="G752" s="20">
        <f t="shared" si="463"/>
        <v>0.26388888888888967</v>
      </c>
      <c r="H752" s="20">
        <f t="shared" si="432"/>
        <v>76.5</v>
      </c>
      <c r="I752" s="86">
        <f>'Ducati Panigale 1199 data'!$C$8*G752</f>
        <v>73.361111111111327</v>
      </c>
      <c r="J752" s="86">
        <f>'Ducati Panigale 1199 data'!$C$8*'Ducati Panigale 1199 data'!$C$15*'Ducati Panigale 1199 data'!$C$10</f>
        <v>54.543600000000005</v>
      </c>
      <c r="K752" s="86">
        <f>(0.5*'Ducati Panigale 1199 data'!$C$12)*'Ducati Panigale 1199 data'!$C$14*'Ducati Panigale 1199 data'!$C$11*F752^2</f>
        <v>23.504392592592598</v>
      </c>
      <c r="L752" s="86">
        <f t="shared" si="433"/>
        <v>151.40910370370395</v>
      </c>
      <c r="M752" s="86">
        <f t="shared" si="429"/>
        <v>1951.4951144032955</v>
      </c>
      <c r="N752" s="20">
        <f t="shared" si="434"/>
        <v>1.9514951144032955</v>
      </c>
      <c r="O752" s="105">
        <f t="shared" si="435"/>
        <v>0</v>
      </c>
      <c r="P752" s="105">
        <f t="shared" si="436"/>
        <v>0</v>
      </c>
      <c r="Q752" s="105">
        <f t="shared" si="464"/>
        <v>132.03599911094318</v>
      </c>
      <c r="R752" s="27">
        <f t="shared" si="437"/>
        <v>3.667666641970644E-2</v>
      </c>
      <c r="S752" s="98">
        <f t="shared" si="438"/>
        <v>1.9514951144032955</v>
      </c>
      <c r="T752" s="17">
        <f t="shared" si="465"/>
        <v>462.80052886289053</v>
      </c>
      <c r="U752" s="17">
        <f t="shared" si="439"/>
        <v>0.12855570246191403</v>
      </c>
      <c r="V752" s="17">
        <f t="shared" si="440"/>
        <v>125.43419915539602</v>
      </c>
      <c r="W752" s="17">
        <f t="shared" si="441"/>
        <v>120.41683118918017</v>
      </c>
      <c r="X752" s="17">
        <f t="shared" si="441"/>
        <v>115.60015794161296</v>
      </c>
      <c r="Y752" s="17">
        <f t="shared" si="442"/>
        <v>114.44415636219684</v>
      </c>
      <c r="Z752" s="17">
        <f>Y752/3600</f>
        <v>3.1790043433943566E-2</v>
      </c>
      <c r="AA752" s="17">
        <f>0.96*Y752</f>
        <v>109.86639010770895</v>
      </c>
      <c r="AB752" s="17">
        <f t="shared" si="443"/>
        <v>105.47173450340058</v>
      </c>
      <c r="AC752" s="17">
        <f t="shared" si="444"/>
        <v>100.19814777823055</v>
      </c>
      <c r="AD752" s="17">
        <f t="shared" si="445"/>
        <v>100.19814777823055</v>
      </c>
      <c r="AE752" s="17">
        <f t="shared" si="466"/>
        <v>2.7832818827286263E-2</v>
      </c>
      <c r="AF752" s="17">
        <f>T752-AD752</f>
        <v>362.60238108466001</v>
      </c>
      <c r="AG752" s="17">
        <f t="shared" si="446"/>
        <v>0.10072288363462778</v>
      </c>
      <c r="AH752" s="28">
        <f>0.5*'Ducati Panigale 1199 data'!$C$8*'WLTP class 3 v5'!F752^2</f>
        <v>23091.160493827163</v>
      </c>
      <c r="AI752" s="17">
        <f t="shared" si="447"/>
        <v>23.091160493827164</v>
      </c>
      <c r="AJ752" s="17" t="str">
        <f>IF(N752&lt;0, AI752, "0")</f>
        <v>0</v>
      </c>
      <c r="AK752" s="98">
        <f>AK751+AJ752</f>
        <v>1367.7000455246914</v>
      </c>
      <c r="AL752" s="105">
        <f t="shared" si="448"/>
        <v>0.3799166793124143</v>
      </c>
      <c r="AM752" s="98">
        <f>IF(N752 &gt; 0, AI752, )</f>
        <v>23.091160493827164</v>
      </c>
      <c r="AN752" s="98">
        <f t="shared" si="467"/>
        <v>4528.3108966049413</v>
      </c>
      <c r="AO752" s="98">
        <f t="shared" si="449"/>
        <v>1.2578641379458171</v>
      </c>
      <c r="AP752" s="27">
        <f t="shared" si="450"/>
        <v>0</v>
      </c>
      <c r="AQ752" s="27">
        <f t="shared" si="451"/>
        <v>0</v>
      </c>
      <c r="AR752" s="34">
        <f t="shared" si="452"/>
        <v>0</v>
      </c>
      <c r="AS752" s="27">
        <f t="shared" si="453"/>
        <v>0</v>
      </c>
      <c r="AT752" s="34">
        <f t="shared" si="430"/>
        <v>0</v>
      </c>
      <c r="AU752" s="27">
        <f t="shared" si="430"/>
        <v>0</v>
      </c>
      <c r="AV752" s="27">
        <f t="shared" si="454"/>
        <v>0</v>
      </c>
      <c r="AW752" s="27">
        <f t="shared" si="455"/>
        <v>0</v>
      </c>
      <c r="AX752" s="27">
        <f t="shared" si="456"/>
        <v>0</v>
      </c>
      <c r="AY752" s="34">
        <f>AN752-AW752</f>
        <v>4528.3108966049413</v>
      </c>
      <c r="AZ752" s="110">
        <f t="shared" si="457"/>
        <v>1.2578641379458171</v>
      </c>
      <c r="BB752" s="84">
        <v>0</v>
      </c>
      <c r="BC752" s="85">
        <f t="shared" si="458"/>
        <v>0</v>
      </c>
      <c r="BD752" s="85">
        <f t="shared" si="459"/>
        <v>0</v>
      </c>
      <c r="BE752" s="85">
        <f t="shared" si="460"/>
        <v>0</v>
      </c>
      <c r="BF752" s="85">
        <f t="shared" si="461"/>
        <v>0</v>
      </c>
      <c r="BG752" s="85">
        <f t="shared" si="462"/>
        <v>0</v>
      </c>
    </row>
    <row r="753" spans="2:59">
      <c r="B753" s="10" t="s">
        <v>33</v>
      </c>
      <c r="C753" s="10">
        <v>742</v>
      </c>
      <c r="D753" s="10">
        <v>153</v>
      </c>
      <c r="E753" s="19">
        <v>47.2</v>
      </c>
      <c r="F753" s="67">
        <f t="shared" si="431"/>
        <v>13.111111111111111</v>
      </c>
      <c r="G753" s="20">
        <f t="shared" si="463"/>
        <v>0.12499999999999981</v>
      </c>
      <c r="H753" s="20">
        <f t="shared" si="432"/>
        <v>77</v>
      </c>
      <c r="I753" s="86">
        <f>'Ducati Panigale 1199 data'!$C$8*G753</f>
        <v>34.749999999999943</v>
      </c>
      <c r="J753" s="86">
        <f>'Ducati Panigale 1199 data'!$C$8*'Ducati Panigale 1199 data'!$C$15*'Ducati Panigale 1199 data'!$C$10</f>
        <v>54.543600000000005</v>
      </c>
      <c r="K753" s="86">
        <f>(0.5*'Ducati Panigale 1199 data'!$C$12)*'Ducati Panigale 1199 data'!$C$14*'Ducati Panigale 1199 data'!$C$11*F753^2</f>
        <v>24.321875925925927</v>
      </c>
      <c r="L753" s="86">
        <f t="shared" si="433"/>
        <v>113.61547592592586</v>
      </c>
      <c r="M753" s="86">
        <f t="shared" si="429"/>
        <v>1489.6251288065835</v>
      </c>
      <c r="N753" s="20">
        <f t="shared" si="434"/>
        <v>1.4896251288065834</v>
      </c>
      <c r="O753" s="105">
        <f t="shared" si="435"/>
        <v>0</v>
      </c>
      <c r="P753" s="105">
        <f t="shared" si="436"/>
        <v>0</v>
      </c>
      <c r="Q753" s="105">
        <f t="shared" si="464"/>
        <v>132.03599911094318</v>
      </c>
      <c r="R753" s="27">
        <f t="shared" si="437"/>
        <v>3.667666641970644E-2</v>
      </c>
      <c r="S753" s="98">
        <f t="shared" si="438"/>
        <v>1.4896251288065834</v>
      </c>
      <c r="T753" s="17">
        <f t="shared" si="465"/>
        <v>464.29015399169714</v>
      </c>
      <c r="U753" s="17">
        <f t="shared" si="439"/>
        <v>0.12896948721991588</v>
      </c>
      <c r="V753" s="17">
        <f t="shared" si="440"/>
        <v>125.43419915539602</v>
      </c>
      <c r="W753" s="17">
        <f t="shared" si="441"/>
        <v>120.41683118918017</v>
      </c>
      <c r="X753" s="17">
        <f t="shared" si="441"/>
        <v>115.60015794161296</v>
      </c>
      <c r="Y753" s="17">
        <f t="shared" si="442"/>
        <v>114.44415636219684</v>
      </c>
      <c r="Z753" s="17">
        <f>Y753/3600</f>
        <v>3.1790043433943566E-2</v>
      </c>
      <c r="AA753" s="17">
        <f>0.96*Y753</f>
        <v>109.86639010770895</v>
      </c>
      <c r="AB753" s="17">
        <f t="shared" si="443"/>
        <v>105.47173450340058</v>
      </c>
      <c r="AC753" s="17">
        <f t="shared" si="444"/>
        <v>100.19814777823055</v>
      </c>
      <c r="AD753" s="17">
        <f t="shared" si="445"/>
        <v>100.19814777823055</v>
      </c>
      <c r="AE753" s="17">
        <f t="shared" si="466"/>
        <v>2.7832818827286263E-2</v>
      </c>
      <c r="AF753" s="17">
        <f>T753-AD753</f>
        <v>364.09200621346656</v>
      </c>
      <c r="AG753" s="17">
        <f t="shared" si="446"/>
        <v>0.10113666839262959</v>
      </c>
      <c r="AH753" s="28">
        <f>0.5*'Ducati Panigale 1199 data'!$C$8*'WLTP class 3 v5'!F753^2</f>
        <v>23894.271604938269</v>
      </c>
      <c r="AI753" s="17">
        <f t="shared" si="447"/>
        <v>23.894271604938268</v>
      </c>
      <c r="AJ753" s="17" t="str">
        <f>IF(N753&lt;0, AI753, "0")</f>
        <v>0</v>
      </c>
      <c r="AK753" s="98">
        <f>AK752+AJ753</f>
        <v>1367.7000455246914</v>
      </c>
      <c r="AL753" s="105">
        <f t="shared" si="448"/>
        <v>0.3799166793124143</v>
      </c>
      <c r="AM753" s="98">
        <f>IF(N753 &gt; 0, AI753, )</f>
        <v>23.894271604938268</v>
      </c>
      <c r="AN753" s="98">
        <f t="shared" si="467"/>
        <v>4552.20516820988</v>
      </c>
      <c r="AO753" s="98">
        <f t="shared" si="449"/>
        <v>1.2645014356138555</v>
      </c>
      <c r="AP753" s="27">
        <f t="shared" si="450"/>
        <v>0</v>
      </c>
      <c r="AQ753" s="27">
        <f t="shared" si="451"/>
        <v>0</v>
      </c>
      <c r="AR753" s="34">
        <f t="shared" si="452"/>
        <v>0</v>
      </c>
      <c r="AS753" s="27">
        <f t="shared" si="453"/>
        <v>0</v>
      </c>
      <c r="AT753" s="34">
        <f t="shared" si="430"/>
        <v>0</v>
      </c>
      <c r="AU753" s="27">
        <f t="shared" si="430"/>
        <v>0</v>
      </c>
      <c r="AV753" s="27">
        <f t="shared" si="454"/>
        <v>0</v>
      </c>
      <c r="AW753" s="27">
        <f t="shared" si="455"/>
        <v>0</v>
      </c>
      <c r="AX753" s="27">
        <f t="shared" si="456"/>
        <v>0</v>
      </c>
      <c r="AY753" s="34">
        <f>AN753-AW753</f>
        <v>4552.20516820988</v>
      </c>
      <c r="AZ753" s="110">
        <f t="shared" si="457"/>
        <v>1.2645014356138555</v>
      </c>
      <c r="BB753" s="84">
        <v>0</v>
      </c>
      <c r="BC753" s="85">
        <f t="shared" si="458"/>
        <v>0</v>
      </c>
      <c r="BD753" s="85">
        <f t="shared" si="459"/>
        <v>0</v>
      </c>
      <c r="BE753" s="85">
        <f t="shared" si="460"/>
        <v>0</v>
      </c>
      <c r="BF753" s="85">
        <f t="shared" si="461"/>
        <v>0</v>
      </c>
      <c r="BG753" s="85">
        <f t="shared" si="462"/>
        <v>0</v>
      </c>
    </row>
    <row r="754" spans="2:59">
      <c r="B754" s="10" t="s">
        <v>33</v>
      </c>
      <c r="C754" s="10">
        <v>743</v>
      </c>
      <c r="D754" s="10">
        <v>154</v>
      </c>
      <c r="E754" s="19">
        <v>47.3</v>
      </c>
      <c r="F754" s="67">
        <f t="shared" si="431"/>
        <v>13.138888888888889</v>
      </c>
      <c r="G754" s="20">
        <f t="shared" si="463"/>
        <v>2.7777777777777186E-2</v>
      </c>
      <c r="H754" s="20">
        <f t="shared" si="432"/>
        <v>77.5</v>
      </c>
      <c r="I754" s="86">
        <f>'Ducati Panigale 1199 data'!$C$8*G754</f>
        <v>7.722222222222058</v>
      </c>
      <c r="J754" s="86">
        <f>'Ducati Panigale 1199 data'!$C$8*'Ducati Panigale 1199 data'!$C$15*'Ducati Panigale 1199 data'!$C$10</f>
        <v>54.543600000000005</v>
      </c>
      <c r="K754" s="86">
        <f>(0.5*'Ducati Panigale 1199 data'!$C$12)*'Ducati Panigale 1199 data'!$C$14*'Ducati Panigale 1199 data'!$C$11*F754^2</f>
        <v>24.425043894675927</v>
      </c>
      <c r="L754" s="86">
        <f t="shared" si="433"/>
        <v>86.690866116897993</v>
      </c>
      <c r="M754" s="86">
        <f t="shared" si="429"/>
        <v>1139.0216575914653</v>
      </c>
      <c r="N754" s="20">
        <f t="shared" si="434"/>
        <v>1.1390216575914653</v>
      </c>
      <c r="O754" s="105">
        <f t="shared" si="435"/>
        <v>0</v>
      </c>
      <c r="P754" s="105">
        <f t="shared" si="436"/>
        <v>0</v>
      </c>
      <c r="Q754" s="105">
        <f t="shared" si="464"/>
        <v>132.03599911094318</v>
      </c>
      <c r="R754" s="27">
        <f t="shared" si="437"/>
        <v>3.667666641970644E-2</v>
      </c>
      <c r="S754" s="98">
        <f t="shared" si="438"/>
        <v>1.1390216575914653</v>
      </c>
      <c r="T754" s="17">
        <f t="shared" si="465"/>
        <v>465.4291756492886</v>
      </c>
      <c r="U754" s="17">
        <f t="shared" si="439"/>
        <v>0.12928588212480238</v>
      </c>
      <c r="V754" s="17">
        <f t="shared" si="440"/>
        <v>125.43419915539602</v>
      </c>
      <c r="W754" s="17">
        <f t="shared" si="441"/>
        <v>120.41683118918017</v>
      </c>
      <c r="X754" s="17">
        <f t="shared" si="441"/>
        <v>115.60015794161296</v>
      </c>
      <c r="Y754" s="17">
        <f t="shared" si="442"/>
        <v>114.44415636219684</v>
      </c>
      <c r="Z754" s="17">
        <f>Y754/3600</f>
        <v>3.1790043433943566E-2</v>
      </c>
      <c r="AA754" s="17">
        <f>0.96*Y754</f>
        <v>109.86639010770895</v>
      </c>
      <c r="AB754" s="17">
        <f t="shared" si="443"/>
        <v>105.47173450340058</v>
      </c>
      <c r="AC754" s="17">
        <f t="shared" si="444"/>
        <v>100.19814777823055</v>
      </c>
      <c r="AD754" s="17">
        <f t="shared" si="445"/>
        <v>100.19814777823055</v>
      </c>
      <c r="AE754" s="17">
        <f t="shared" si="466"/>
        <v>2.7832818827286263E-2</v>
      </c>
      <c r="AF754" s="17">
        <f>T754-AD754</f>
        <v>365.23102787105802</v>
      </c>
      <c r="AG754" s="17">
        <f t="shared" si="446"/>
        <v>0.10145306329751612</v>
      </c>
      <c r="AH754" s="28">
        <f>0.5*'Ducati Panigale 1199 data'!$C$8*'WLTP class 3 v5'!F754^2</f>
        <v>23995.625771604937</v>
      </c>
      <c r="AI754" s="17">
        <f t="shared" si="447"/>
        <v>23.995625771604935</v>
      </c>
      <c r="AJ754" s="17" t="str">
        <f>IF(N754&lt;0, AI754, "0")</f>
        <v>0</v>
      </c>
      <c r="AK754" s="98">
        <f>AK753+AJ754</f>
        <v>1367.7000455246914</v>
      </c>
      <c r="AL754" s="105">
        <f t="shared" si="448"/>
        <v>0.3799166793124143</v>
      </c>
      <c r="AM754" s="98">
        <f>IF(N754 &gt; 0, AI754, )</f>
        <v>23.995625771604935</v>
      </c>
      <c r="AN754" s="98">
        <f t="shared" si="467"/>
        <v>4576.2007939814848</v>
      </c>
      <c r="AO754" s="98">
        <f t="shared" si="449"/>
        <v>1.2711668872170792</v>
      </c>
      <c r="AP754" s="27">
        <f t="shared" si="450"/>
        <v>0</v>
      </c>
      <c r="AQ754" s="27">
        <f t="shared" si="451"/>
        <v>0</v>
      </c>
      <c r="AR754" s="34">
        <f t="shared" si="452"/>
        <v>0</v>
      </c>
      <c r="AS754" s="27">
        <f t="shared" si="453"/>
        <v>0</v>
      </c>
      <c r="AT754" s="34">
        <f t="shared" si="430"/>
        <v>0</v>
      </c>
      <c r="AU754" s="27">
        <f t="shared" si="430"/>
        <v>0</v>
      </c>
      <c r="AV754" s="27">
        <f t="shared" si="454"/>
        <v>0</v>
      </c>
      <c r="AW754" s="27">
        <f t="shared" si="455"/>
        <v>0</v>
      </c>
      <c r="AX754" s="27">
        <f t="shared" si="456"/>
        <v>0</v>
      </c>
      <c r="AY754" s="34">
        <f>AN754-AW754</f>
        <v>4576.2007939814848</v>
      </c>
      <c r="AZ754" s="110">
        <f t="shared" si="457"/>
        <v>1.2711668872170792</v>
      </c>
      <c r="BB754" s="84">
        <v>0</v>
      </c>
      <c r="BC754" s="85">
        <f t="shared" si="458"/>
        <v>0</v>
      </c>
      <c r="BD754" s="85">
        <f t="shared" si="459"/>
        <v>0</v>
      </c>
      <c r="BE754" s="85">
        <f t="shared" si="460"/>
        <v>0</v>
      </c>
      <c r="BF754" s="85">
        <f t="shared" si="461"/>
        <v>0</v>
      </c>
      <c r="BG754" s="85">
        <f t="shared" si="462"/>
        <v>0</v>
      </c>
    </row>
    <row r="755" spans="2:59">
      <c r="B755" s="10" t="s">
        <v>33</v>
      </c>
      <c r="C755" s="10">
        <v>744</v>
      </c>
      <c r="D755" s="10">
        <v>155</v>
      </c>
      <c r="E755" s="19">
        <v>47.4</v>
      </c>
      <c r="F755" s="67">
        <f t="shared" si="431"/>
        <v>13.166666666666666</v>
      </c>
      <c r="G755" s="20">
        <f t="shared" si="463"/>
        <v>1.3888888888889086E-2</v>
      </c>
      <c r="H755" s="20">
        <f t="shared" si="432"/>
        <v>78</v>
      </c>
      <c r="I755" s="86">
        <f>'Ducati Panigale 1199 data'!$C$8*G755</f>
        <v>3.8611111111111658</v>
      </c>
      <c r="J755" s="86">
        <f>'Ducati Panigale 1199 data'!$C$8*'Ducati Panigale 1199 data'!$C$15*'Ducati Panigale 1199 data'!$C$10</f>
        <v>54.543600000000005</v>
      </c>
      <c r="K755" s="86">
        <f>(0.5*'Ducati Panigale 1199 data'!$C$12)*'Ducati Panigale 1199 data'!$C$14*'Ducati Panigale 1199 data'!$C$11*F755^2</f>
        <v>24.528430208333333</v>
      </c>
      <c r="L755" s="86">
        <f t="shared" si="433"/>
        <v>82.933141319444502</v>
      </c>
      <c r="M755" s="86">
        <f t="shared" si="429"/>
        <v>1091.9530273726859</v>
      </c>
      <c r="N755" s="20">
        <f t="shared" si="434"/>
        <v>1.0919530273726858</v>
      </c>
      <c r="O755" s="105">
        <f t="shared" si="435"/>
        <v>0</v>
      </c>
      <c r="P755" s="105">
        <f t="shared" si="436"/>
        <v>0</v>
      </c>
      <c r="Q755" s="105">
        <f t="shared" si="464"/>
        <v>132.03599911094318</v>
      </c>
      <c r="R755" s="27">
        <f t="shared" si="437"/>
        <v>3.667666641970644E-2</v>
      </c>
      <c r="S755" s="98">
        <f t="shared" si="438"/>
        <v>1.0919530273726858</v>
      </c>
      <c r="T755" s="17">
        <f t="shared" si="465"/>
        <v>466.52112867666131</v>
      </c>
      <c r="U755" s="17">
        <f t="shared" si="439"/>
        <v>0.12958920241018371</v>
      </c>
      <c r="V755" s="17">
        <f t="shared" si="440"/>
        <v>125.43419915539602</v>
      </c>
      <c r="W755" s="17">
        <f t="shared" si="441"/>
        <v>120.41683118918017</v>
      </c>
      <c r="X755" s="17">
        <f t="shared" si="441"/>
        <v>115.60015794161296</v>
      </c>
      <c r="Y755" s="17">
        <f t="shared" si="442"/>
        <v>114.44415636219684</v>
      </c>
      <c r="Z755" s="17">
        <f>Y755/3600</f>
        <v>3.1790043433943566E-2</v>
      </c>
      <c r="AA755" s="17">
        <f>0.96*Y755</f>
        <v>109.86639010770895</v>
      </c>
      <c r="AB755" s="17">
        <f t="shared" si="443"/>
        <v>105.47173450340058</v>
      </c>
      <c r="AC755" s="17">
        <f t="shared" si="444"/>
        <v>100.19814777823055</v>
      </c>
      <c r="AD755" s="17">
        <f t="shared" si="445"/>
        <v>100.19814777823055</v>
      </c>
      <c r="AE755" s="17">
        <f t="shared" si="466"/>
        <v>2.7832818827286263E-2</v>
      </c>
      <c r="AF755" s="17">
        <f>T755-AD755</f>
        <v>366.32298089843073</v>
      </c>
      <c r="AG755" s="17">
        <f t="shared" si="446"/>
        <v>0.10175638358289743</v>
      </c>
      <c r="AH755" s="28">
        <f>0.5*'Ducati Panigale 1199 data'!$C$8*'WLTP class 3 v5'!F755^2</f>
        <v>24097.194444444442</v>
      </c>
      <c r="AI755" s="17">
        <f t="shared" si="447"/>
        <v>24.09719444444444</v>
      </c>
      <c r="AJ755" s="17" t="str">
        <f>IF(N755&lt;0, AI755, "0")</f>
        <v>0</v>
      </c>
      <c r="AK755" s="98">
        <f>AK754+AJ755</f>
        <v>1367.7000455246914</v>
      </c>
      <c r="AL755" s="105">
        <f t="shared" si="448"/>
        <v>0.3799166793124143</v>
      </c>
      <c r="AM755" s="98">
        <f>IF(N755 &gt; 0, AI755, )</f>
        <v>24.09719444444444</v>
      </c>
      <c r="AN755" s="98">
        <f t="shared" si="467"/>
        <v>4600.2979884259294</v>
      </c>
      <c r="AO755" s="98">
        <f t="shared" si="449"/>
        <v>1.277860552340536</v>
      </c>
      <c r="AP755" s="27">
        <f t="shared" si="450"/>
        <v>0</v>
      </c>
      <c r="AQ755" s="27">
        <f t="shared" si="451"/>
        <v>0</v>
      </c>
      <c r="AR755" s="34">
        <f t="shared" si="452"/>
        <v>0</v>
      </c>
      <c r="AS755" s="27">
        <f t="shared" si="453"/>
        <v>0</v>
      </c>
      <c r="AT755" s="34">
        <f t="shared" si="430"/>
        <v>0</v>
      </c>
      <c r="AU755" s="27">
        <f t="shared" si="430"/>
        <v>0</v>
      </c>
      <c r="AV755" s="27">
        <f t="shared" si="454"/>
        <v>0</v>
      </c>
      <c r="AW755" s="27">
        <f t="shared" si="455"/>
        <v>0</v>
      </c>
      <c r="AX755" s="27">
        <f t="shared" si="456"/>
        <v>0</v>
      </c>
      <c r="AY755" s="34">
        <f>AN755-AW755</f>
        <v>4600.2979884259294</v>
      </c>
      <c r="AZ755" s="110">
        <f t="shared" si="457"/>
        <v>1.277860552340536</v>
      </c>
      <c r="BB755" s="84">
        <v>0</v>
      </c>
      <c r="BC755" s="85">
        <f t="shared" si="458"/>
        <v>0</v>
      </c>
      <c r="BD755" s="85">
        <f t="shared" si="459"/>
        <v>0</v>
      </c>
      <c r="BE755" s="85">
        <f t="shared" si="460"/>
        <v>0</v>
      </c>
      <c r="BF755" s="85">
        <f t="shared" si="461"/>
        <v>0</v>
      </c>
      <c r="BG755" s="85">
        <f t="shared" si="462"/>
        <v>0</v>
      </c>
    </row>
    <row r="756" spans="2:59">
      <c r="B756" s="10" t="s">
        <v>33</v>
      </c>
      <c r="C756" s="10">
        <v>745</v>
      </c>
      <c r="D756" s="10">
        <v>156</v>
      </c>
      <c r="E756" s="19">
        <v>47.4</v>
      </c>
      <c r="F756" s="67">
        <f t="shared" si="431"/>
        <v>13.166666666666666</v>
      </c>
      <c r="G756" s="20">
        <f t="shared" si="463"/>
        <v>1.3888888888889086E-2</v>
      </c>
      <c r="H756" s="20">
        <f t="shared" si="432"/>
        <v>78.5</v>
      </c>
      <c r="I756" s="86">
        <f>'Ducati Panigale 1199 data'!$C$8*G756</f>
        <v>3.8611111111111658</v>
      </c>
      <c r="J756" s="86">
        <f>'Ducati Panigale 1199 data'!$C$8*'Ducati Panigale 1199 data'!$C$15*'Ducati Panigale 1199 data'!$C$10</f>
        <v>54.543600000000005</v>
      </c>
      <c r="K756" s="86">
        <f>(0.5*'Ducati Panigale 1199 data'!$C$12)*'Ducati Panigale 1199 data'!$C$14*'Ducati Panigale 1199 data'!$C$11*F756^2</f>
        <v>24.528430208333333</v>
      </c>
      <c r="L756" s="86">
        <f t="shared" si="433"/>
        <v>82.933141319444502</v>
      </c>
      <c r="M756" s="86">
        <f t="shared" si="429"/>
        <v>1091.9530273726859</v>
      </c>
      <c r="N756" s="20">
        <f t="shared" si="434"/>
        <v>1.0919530273726858</v>
      </c>
      <c r="O756" s="105">
        <f t="shared" si="435"/>
        <v>0</v>
      </c>
      <c r="P756" s="105">
        <f t="shared" si="436"/>
        <v>0</v>
      </c>
      <c r="Q756" s="105">
        <f t="shared" si="464"/>
        <v>132.03599911094318</v>
      </c>
      <c r="R756" s="27">
        <f t="shared" si="437"/>
        <v>3.667666641970644E-2</v>
      </c>
      <c r="S756" s="98">
        <f t="shared" si="438"/>
        <v>1.0919530273726858</v>
      </c>
      <c r="T756" s="17">
        <f t="shared" si="465"/>
        <v>467.61308170403402</v>
      </c>
      <c r="U756" s="17">
        <f t="shared" si="439"/>
        <v>0.129892522695565</v>
      </c>
      <c r="V756" s="17">
        <f t="shared" si="440"/>
        <v>125.43419915539602</v>
      </c>
      <c r="W756" s="17">
        <f t="shared" si="441"/>
        <v>120.41683118918017</v>
      </c>
      <c r="X756" s="17">
        <f t="shared" si="441"/>
        <v>115.60015794161296</v>
      </c>
      <c r="Y756" s="17">
        <f t="shared" si="442"/>
        <v>114.44415636219684</v>
      </c>
      <c r="Z756" s="17">
        <f>Y756/3600</f>
        <v>3.1790043433943566E-2</v>
      </c>
      <c r="AA756" s="17">
        <f>0.96*Y756</f>
        <v>109.86639010770895</v>
      </c>
      <c r="AB756" s="17">
        <f t="shared" si="443"/>
        <v>105.47173450340058</v>
      </c>
      <c r="AC756" s="17">
        <f t="shared" si="444"/>
        <v>100.19814777823055</v>
      </c>
      <c r="AD756" s="17">
        <f t="shared" si="445"/>
        <v>100.19814777823055</v>
      </c>
      <c r="AE756" s="17">
        <f t="shared" si="466"/>
        <v>2.7832818827286263E-2</v>
      </c>
      <c r="AF756" s="17">
        <f>T756-AD756</f>
        <v>367.41493392580344</v>
      </c>
      <c r="AG756" s="17">
        <f t="shared" si="446"/>
        <v>0.10205970386827873</v>
      </c>
      <c r="AH756" s="28">
        <f>0.5*'Ducati Panigale 1199 data'!$C$8*'WLTP class 3 v5'!F756^2</f>
        <v>24097.194444444442</v>
      </c>
      <c r="AI756" s="17">
        <f t="shared" si="447"/>
        <v>24.09719444444444</v>
      </c>
      <c r="AJ756" s="17" t="str">
        <f>IF(N756&lt;0, AI756, "0")</f>
        <v>0</v>
      </c>
      <c r="AK756" s="98">
        <f>AK755+AJ756</f>
        <v>1367.7000455246914</v>
      </c>
      <c r="AL756" s="105">
        <f t="shared" si="448"/>
        <v>0.3799166793124143</v>
      </c>
      <c r="AM756" s="98">
        <f>IF(N756 &gt; 0, AI756, )</f>
        <v>24.09719444444444</v>
      </c>
      <c r="AN756" s="98">
        <f t="shared" si="467"/>
        <v>4624.3951828703739</v>
      </c>
      <c r="AO756" s="98">
        <f t="shared" si="449"/>
        <v>1.2845542174639928</v>
      </c>
      <c r="AP756" s="27">
        <f t="shared" si="450"/>
        <v>0</v>
      </c>
      <c r="AQ756" s="27">
        <f t="shared" si="451"/>
        <v>0</v>
      </c>
      <c r="AR756" s="34">
        <f t="shared" si="452"/>
        <v>0</v>
      </c>
      <c r="AS756" s="27">
        <f t="shared" si="453"/>
        <v>0</v>
      </c>
      <c r="AT756" s="34">
        <f t="shared" si="430"/>
        <v>0</v>
      </c>
      <c r="AU756" s="27">
        <f t="shared" si="430"/>
        <v>0</v>
      </c>
      <c r="AV756" s="27">
        <f t="shared" si="454"/>
        <v>0</v>
      </c>
      <c r="AW756" s="27">
        <f t="shared" si="455"/>
        <v>0</v>
      </c>
      <c r="AX756" s="27">
        <f t="shared" si="456"/>
        <v>0</v>
      </c>
      <c r="AY756" s="34">
        <f>AN756-AW756</f>
        <v>4624.3951828703739</v>
      </c>
      <c r="AZ756" s="110">
        <f t="shared" si="457"/>
        <v>1.2845542174639928</v>
      </c>
      <c r="BB756" s="84">
        <v>0</v>
      </c>
      <c r="BC756" s="85">
        <f t="shared" si="458"/>
        <v>0</v>
      </c>
      <c r="BD756" s="85">
        <f t="shared" si="459"/>
        <v>0</v>
      </c>
      <c r="BE756" s="85">
        <f t="shared" si="460"/>
        <v>0</v>
      </c>
      <c r="BF756" s="85">
        <f t="shared" si="461"/>
        <v>0</v>
      </c>
      <c r="BG756" s="85">
        <f t="shared" si="462"/>
        <v>0</v>
      </c>
    </row>
    <row r="757" spans="2:59">
      <c r="B757" s="10" t="s">
        <v>33</v>
      </c>
      <c r="C757" s="10">
        <v>746</v>
      </c>
      <c r="D757" s="10">
        <v>157</v>
      </c>
      <c r="E757" s="19">
        <v>47.5</v>
      </c>
      <c r="F757" s="67">
        <f t="shared" si="431"/>
        <v>13.194444444444445</v>
      </c>
      <c r="G757" s="20">
        <f t="shared" si="463"/>
        <v>6.9444444444444448E-2</v>
      </c>
      <c r="H757" s="20">
        <f t="shared" si="432"/>
        <v>79</v>
      </c>
      <c r="I757" s="86">
        <f>'Ducati Panigale 1199 data'!$C$8*G757</f>
        <v>19.305555555555557</v>
      </c>
      <c r="J757" s="86">
        <f>'Ducati Panigale 1199 data'!$C$8*'Ducati Panigale 1199 data'!$C$15*'Ducati Panigale 1199 data'!$C$10</f>
        <v>54.543600000000005</v>
      </c>
      <c r="K757" s="86">
        <f>(0.5*'Ducati Panigale 1199 data'!$C$12)*'Ducati Panigale 1199 data'!$C$14*'Ducati Panigale 1199 data'!$C$11*F757^2</f>
        <v>24.632034866898149</v>
      </c>
      <c r="L757" s="86">
        <f t="shared" si="433"/>
        <v>98.481190422453722</v>
      </c>
      <c r="M757" s="86">
        <f t="shared" si="429"/>
        <v>1299.40459585182</v>
      </c>
      <c r="N757" s="20">
        <f t="shared" si="434"/>
        <v>1.2994045958518199</v>
      </c>
      <c r="O757" s="105">
        <f t="shared" si="435"/>
        <v>0</v>
      </c>
      <c r="P757" s="105">
        <f t="shared" si="436"/>
        <v>0</v>
      </c>
      <c r="Q757" s="105">
        <f t="shared" si="464"/>
        <v>132.03599911094318</v>
      </c>
      <c r="R757" s="27">
        <f t="shared" si="437"/>
        <v>3.667666641970644E-2</v>
      </c>
      <c r="S757" s="98">
        <f t="shared" si="438"/>
        <v>1.2994045958518199</v>
      </c>
      <c r="T757" s="17">
        <f t="shared" si="465"/>
        <v>468.91248629988581</v>
      </c>
      <c r="U757" s="17">
        <f t="shared" si="439"/>
        <v>0.13025346841663496</v>
      </c>
      <c r="V757" s="17">
        <f t="shared" si="440"/>
        <v>125.43419915539602</v>
      </c>
      <c r="W757" s="17">
        <f t="shared" si="441"/>
        <v>120.41683118918017</v>
      </c>
      <c r="X757" s="17">
        <f t="shared" si="441"/>
        <v>115.60015794161296</v>
      </c>
      <c r="Y757" s="17">
        <f t="shared" si="442"/>
        <v>114.44415636219684</v>
      </c>
      <c r="Z757" s="17">
        <f>Y757/3600</f>
        <v>3.1790043433943566E-2</v>
      </c>
      <c r="AA757" s="17">
        <f>0.96*Y757</f>
        <v>109.86639010770895</v>
      </c>
      <c r="AB757" s="17">
        <f t="shared" si="443"/>
        <v>105.47173450340058</v>
      </c>
      <c r="AC757" s="17">
        <f t="shared" si="444"/>
        <v>100.19814777823055</v>
      </c>
      <c r="AD757" s="17">
        <f t="shared" si="445"/>
        <v>100.19814777823055</v>
      </c>
      <c r="AE757" s="17">
        <f t="shared" si="466"/>
        <v>2.7832818827286263E-2</v>
      </c>
      <c r="AF757" s="17">
        <f>T757-AD757</f>
        <v>368.71433852165524</v>
      </c>
      <c r="AG757" s="17">
        <f t="shared" si="446"/>
        <v>0.10242064958934868</v>
      </c>
      <c r="AH757" s="28">
        <f>0.5*'Ducati Panigale 1199 data'!$C$8*'WLTP class 3 v5'!F757^2</f>
        <v>24198.977623456791</v>
      </c>
      <c r="AI757" s="17">
        <f t="shared" si="447"/>
        <v>24.198977623456791</v>
      </c>
      <c r="AJ757" s="17" t="str">
        <f>IF(N757&lt;0, AI757, "0")</f>
        <v>0</v>
      </c>
      <c r="AK757" s="98">
        <f>AK756+AJ757</f>
        <v>1367.7000455246914</v>
      </c>
      <c r="AL757" s="105">
        <f t="shared" si="448"/>
        <v>0.3799166793124143</v>
      </c>
      <c r="AM757" s="98">
        <f>IF(N757 &gt; 0, AI757, )</f>
        <v>24.198977623456791</v>
      </c>
      <c r="AN757" s="98">
        <f t="shared" si="467"/>
        <v>4648.5941604938307</v>
      </c>
      <c r="AO757" s="98">
        <f t="shared" si="449"/>
        <v>1.2912761556927308</v>
      </c>
      <c r="AP757" s="27">
        <f t="shared" si="450"/>
        <v>0</v>
      </c>
      <c r="AQ757" s="27">
        <f t="shared" si="451"/>
        <v>0</v>
      </c>
      <c r="AR757" s="34">
        <f t="shared" si="452"/>
        <v>0</v>
      </c>
      <c r="AS757" s="27">
        <f t="shared" si="453"/>
        <v>0</v>
      </c>
      <c r="AT757" s="34">
        <f t="shared" si="430"/>
        <v>0</v>
      </c>
      <c r="AU757" s="27">
        <f t="shared" si="430"/>
        <v>0</v>
      </c>
      <c r="AV757" s="27">
        <f t="shared" si="454"/>
        <v>0</v>
      </c>
      <c r="AW757" s="27">
        <f t="shared" si="455"/>
        <v>0</v>
      </c>
      <c r="AX757" s="27">
        <f t="shared" si="456"/>
        <v>0</v>
      </c>
      <c r="AY757" s="34">
        <f>AN757-AW757</f>
        <v>4648.5941604938307</v>
      </c>
      <c r="AZ757" s="110">
        <f t="shared" si="457"/>
        <v>1.2912761556927308</v>
      </c>
      <c r="BB757" s="84">
        <v>0</v>
      </c>
      <c r="BC757" s="85">
        <f t="shared" si="458"/>
        <v>0</v>
      </c>
      <c r="BD757" s="85">
        <f t="shared" si="459"/>
        <v>0</v>
      </c>
      <c r="BE757" s="85">
        <f t="shared" si="460"/>
        <v>0</v>
      </c>
      <c r="BF757" s="85">
        <f t="shared" si="461"/>
        <v>0</v>
      </c>
      <c r="BG757" s="85">
        <f t="shared" si="462"/>
        <v>0</v>
      </c>
    </row>
    <row r="758" spans="2:59">
      <c r="B758" s="10" t="s">
        <v>33</v>
      </c>
      <c r="C758" s="10">
        <v>747</v>
      </c>
      <c r="D758" s="10">
        <v>158</v>
      </c>
      <c r="E758" s="19">
        <v>47.9</v>
      </c>
      <c r="F758" s="67">
        <f t="shared" si="431"/>
        <v>13.305555555555555</v>
      </c>
      <c r="G758" s="20">
        <f t="shared" si="463"/>
        <v>0.15277777777777798</v>
      </c>
      <c r="H758" s="20">
        <f t="shared" si="432"/>
        <v>79.5</v>
      </c>
      <c r="I758" s="86">
        <f>'Ducati Panigale 1199 data'!$C$8*G758</f>
        <v>42.472222222222278</v>
      </c>
      <c r="J758" s="86">
        <f>'Ducati Panigale 1199 data'!$C$8*'Ducati Panigale 1199 data'!$C$15*'Ducati Panigale 1199 data'!$C$10</f>
        <v>54.543600000000005</v>
      </c>
      <c r="K758" s="86">
        <f>(0.5*'Ducati Panigale 1199 data'!$C$12)*'Ducati Panigale 1199 data'!$C$14*'Ducati Panigale 1199 data'!$C$11*F758^2</f>
        <v>25.048636950231487</v>
      </c>
      <c r="L758" s="86">
        <f t="shared" si="433"/>
        <v>122.06445917245377</v>
      </c>
      <c r="M758" s="86">
        <f t="shared" si="429"/>
        <v>1624.1354428779264</v>
      </c>
      <c r="N758" s="20">
        <f t="shared" si="434"/>
        <v>1.6241354428779264</v>
      </c>
      <c r="O758" s="105">
        <f t="shared" si="435"/>
        <v>0</v>
      </c>
      <c r="P758" s="105">
        <f t="shared" si="436"/>
        <v>0</v>
      </c>
      <c r="Q758" s="105">
        <f t="shared" si="464"/>
        <v>132.03599911094318</v>
      </c>
      <c r="R758" s="27">
        <f t="shared" si="437"/>
        <v>3.667666641970644E-2</v>
      </c>
      <c r="S758" s="98">
        <f t="shared" si="438"/>
        <v>1.6241354428779264</v>
      </c>
      <c r="T758" s="17">
        <f t="shared" si="465"/>
        <v>470.53662174276371</v>
      </c>
      <c r="U758" s="17">
        <f t="shared" si="439"/>
        <v>0.1307046171507677</v>
      </c>
      <c r="V758" s="17">
        <f t="shared" si="440"/>
        <v>125.43419915539602</v>
      </c>
      <c r="W758" s="17">
        <f t="shared" si="441"/>
        <v>120.41683118918017</v>
      </c>
      <c r="X758" s="17">
        <f t="shared" si="441"/>
        <v>115.60015794161296</v>
      </c>
      <c r="Y758" s="17">
        <f t="shared" si="442"/>
        <v>114.44415636219684</v>
      </c>
      <c r="Z758" s="17">
        <f>Y758/3600</f>
        <v>3.1790043433943566E-2</v>
      </c>
      <c r="AA758" s="17">
        <f>0.96*Y758</f>
        <v>109.86639010770895</v>
      </c>
      <c r="AB758" s="17">
        <f t="shared" si="443"/>
        <v>105.47173450340058</v>
      </c>
      <c r="AC758" s="17">
        <f t="shared" si="444"/>
        <v>100.19814777823055</v>
      </c>
      <c r="AD758" s="17">
        <f t="shared" si="445"/>
        <v>100.19814777823055</v>
      </c>
      <c r="AE758" s="17">
        <f t="shared" si="466"/>
        <v>2.7832818827286263E-2</v>
      </c>
      <c r="AF758" s="17">
        <f>T758-AD758</f>
        <v>370.33847396453314</v>
      </c>
      <c r="AG758" s="17">
        <f t="shared" si="446"/>
        <v>0.10287179832348142</v>
      </c>
      <c r="AH758" s="28">
        <f>0.5*'Ducati Panigale 1199 data'!$C$8*'WLTP class 3 v5'!F758^2</f>
        <v>24608.255401234568</v>
      </c>
      <c r="AI758" s="17">
        <f t="shared" si="447"/>
        <v>24.608255401234569</v>
      </c>
      <c r="AJ758" s="17" t="str">
        <f>IF(N758&lt;0, AI758, "0")</f>
        <v>0</v>
      </c>
      <c r="AK758" s="98">
        <f>AK757+AJ758</f>
        <v>1367.7000455246914</v>
      </c>
      <c r="AL758" s="105">
        <f t="shared" si="448"/>
        <v>0.3799166793124143</v>
      </c>
      <c r="AM758" s="98">
        <f>IF(N758 &gt; 0, AI758, )</f>
        <v>24.608255401234569</v>
      </c>
      <c r="AN758" s="98">
        <f t="shared" si="467"/>
        <v>4673.2024158950653</v>
      </c>
      <c r="AO758" s="98">
        <f t="shared" si="449"/>
        <v>1.2981117821930737</v>
      </c>
      <c r="AP758" s="27">
        <f t="shared" si="450"/>
        <v>0</v>
      </c>
      <c r="AQ758" s="27">
        <f t="shared" si="451"/>
        <v>0</v>
      </c>
      <c r="AR758" s="34">
        <f t="shared" si="452"/>
        <v>0</v>
      </c>
      <c r="AS758" s="27">
        <f t="shared" si="453"/>
        <v>0</v>
      </c>
      <c r="AT758" s="34">
        <f t="shared" si="430"/>
        <v>0</v>
      </c>
      <c r="AU758" s="27">
        <f t="shared" si="430"/>
        <v>0</v>
      </c>
      <c r="AV758" s="27">
        <f t="shared" si="454"/>
        <v>0</v>
      </c>
      <c r="AW758" s="27">
        <f t="shared" si="455"/>
        <v>0</v>
      </c>
      <c r="AX758" s="27">
        <f t="shared" si="456"/>
        <v>0</v>
      </c>
      <c r="AY758" s="34">
        <f>AN758-AW758</f>
        <v>4673.2024158950653</v>
      </c>
      <c r="AZ758" s="110">
        <f t="shared" si="457"/>
        <v>1.2981117821930737</v>
      </c>
      <c r="BB758" s="84">
        <v>0</v>
      </c>
      <c r="BC758" s="85">
        <f t="shared" si="458"/>
        <v>0</v>
      </c>
      <c r="BD758" s="85">
        <f t="shared" si="459"/>
        <v>0</v>
      </c>
      <c r="BE758" s="85">
        <f t="shared" si="460"/>
        <v>0</v>
      </c>
      <c r="BF758" s="85">
        <f t="shared" si="461"/>
        <v>0</v>
      </c>
      <c r="BG758" s="85">
        <f t="shared" si="462"/>
        <v>0</v>
      </c>
    </row>
    <row r="759" spans="2:59">
      <c r="B759" s="10" t="s">
        <v>33</v>
      </c>
      <c r="C759" s="10">
        <v>748</v>
      </c>
      <c r="D759" s="10">
        <v>159</v>
      </c>
      <c r="E759" s="19">
        <v>48.6</v>
      </c>
      <c r="F759" s="67">
        <f t="shared" si="431"/>
        <v>13.5</v>
      </c>
      <c r="G759" s="20">
        <f t="shared" si="463"/>
        <v>0.20833333333333331</v>
      </c>
      <c r="H759" s="20">
        <f t="shared" si="432"/>
        <v>80</v>
      </c>
      <c r="I759" s="86">
        <f>'Ducati Panigale 1199 data'!$C$8*G759</f>
        <v>57.916666666666664</v>
      </c>
      <c r="J759" s="86">
        <f>'Ducati Panigale 1199 data'!$C$8*'Ducati Panigale 1199 data'!$C$15*'Ducati Panigale 1199 data'!$C$10</f>
        <v>54.543600000000005</v>
      </c>
      <c r="K759" s="86">
        <f>(0.5*'Ducati Panigale 1199 data'!$C$12)*'Ducati Panigale 1199 data'!$C$14*'Ducati Panigale 1199 data'!$C$11*F759^2</f>
        <v>25.786096875000002</v>
      </c>
      <c r="L759" s="86">
        <f t="shared" si="433"/>
        <v>138.24636354166668</v>
      </c>
      <c r="M759" s="86">
        <f t="shared" si="429"/>
        <v>1866.3259078125002</v>
      </c>
      <c r="N759" s="20">
        <f t="shared" si="434"/>
        <v>1.8663259078125003</v>
      </c>
      <c r="O759" s="105">
        <f t="shared" si="435"/>
        <v>0</v>
      </c>
      <c r="P759" s="105">
        <f t="shared" si="436"/>
        <v>0</v>
      </c>
      <c r="Q759" s="105">
        <f t="shared" si="464"/>
        <v>132.03599911094318</v>
      </c>
      <c r="R759" s="27">
        <f t="shared" si="437"/>
        <v>3.667666641970644E-2</v>
      </c>
      <c r="S759" s="98">
        <f t="shared" si="438"/>
        <v>1.8663259078125003</v>
      </c>
      <c r="T759" s="17">
        <f t="shared" si="465"/>
        <v>472.40294765057621</v>
      </c>
      <c r="U759" s="17">
        <f t="shared" si="439"/>
        <v>0.13122304101404894</v>
      </c>
      <c r="V759" s="17">
        <f t="shared" si="440"/>
        <v>125.43419915539602</v>
      </c>
      <c r="W759" s="17">
        <f t="shared" si="441"/>
        <v>120.41683118918017</v>
      </c>
      <c r="X759" s="17">
        <f t="shared" si="441"/>
        <v>115.60015794161296</v>
      </c>
      <c r="Y759" s="17">
        <f t="shared" si="442"/>
        <v>114.44415636219684</v>
      </c>
      <c r="Z759" s="17">
        <f>Y759/3600</f>
        <v>3.1790043433943566E-2</v>
      </c>
      <c r="AA759" s="17">
        <f>0.96*Y759</f>
        <v>109.86639010770895</v>
      </c>
      <c r="AB759" s="17">
        <f t="shared" si="443"/>
        <v>105.47173450340058</v>
      </c>
      <c r="AC759" s="17">
        <f t="shared" si="444"/>
        <v>100.19814777823055</v>
      </c>
      <c r="AD759" s="17">
        <f t="shared" si="445"/>
        <v>100.19814777823055</v>
      </c>
      <c r="AE759" s="17">
        <f t="shared" si="466"/>
        <v>2.7832818827286263E-2</v>
      </c>
      <c r="AF759" s="17">
        <f>T759-AD759</f>
        <v>372.20479987234569</v>
      </c>
      <c r="AG759" s="17">
        <f t="shared" si="446"/>
        <v>0.10339022218676269</v>
      </c>
      <c r="AH759" s="28">
        <f>0.5*'Ducati Panigale 1199 data'!$C$8*'WLTP class 3 v5'!F759^2</f>
        <v>25332.75</v>
      </c>
      <c r="AI759" s="17">
        <f t="shared" si="447"/>
        <v>25.332750000000001</v>
      </c>
      <c r="AJ759" s="17" t="str">
        <f>IF(N759&lt;0, AI759, "0")</f>
        <v>0</v>
      </c>
      <c r="AK759" s="98">
        <f>AK758+AJ759</f>
        <v>1367.7000455246914</v>
      </c>
      <c r="AL759" s="105">
        <f t="shared" si="448"/>
        <v>0.3799166793124143</v>
      </c>
      <c r="AM759" s="98">
        <f>IF(N759 &gt; 0, AI759, )</f>
        <v>25.332750000000001</v>
      </c>
      <c r="AN759" s="98">
        <f t="shared" si="467"/>
        <v>4698.5351658950649</v>
      </c>
      <c r="AO759" s="98">
        <f t="shared" si="449"/>
        <v>1.3051486571930735</v>
      </c>
      <c r="AP759" s="27">
        <f t="shared" si="450"/>
        <v>0</v>
      </c>
      <c r="AQ759" s="27">
        <f t="shared" si="451"/>
        <v>0</v>
      </c>
      <c r="AR759" s="34">
        <f t="shared" si="452"/>
        <v>0</v>
      </c>
      <c r="AS759" s="27">
        <f t="shared" si="453"/>
        <v>0</v>
      </c>
      <c r="AT759" s="34">
        <f t="shared" si="430"/>
        <v>0</v>
      </c>
      <c r="AU759" s="27">
        <f t="shared" si="430"/>
        <v>0</v>
      </c>
      <c r="AV759" s="27">
        <f t="shared" si="454"/>
        <v>0</v>
      </c>
      <c r="AW759" s="27">
        <f t="shared" si="455"/>
        <v>0</v>
      </c>
      <c r="AX759" s="27">
        <f t="shared" si="456"/>
        <v>0</v>
      </c>
      <c r="AY759" s="34">
        <f>AN759-AW759</f>
        <v>4698.5351658950649</v>
      </c>
      <c r="AZ759" s="110">
        <f t="shared" si="457"/>
        <v>1.3051486571930735</v>
      </c>
      <c r="BB759" s="84">
        <v>0</v>
      </c>
      <c r="BC759" s="85">
        <f t="shared" si="458"/>
        <v>0</v>
      </c>
      <c r="BD759" s="85">
        <f t="shared" si="459"/>
        <v>0</v>
      </c>
      <c r="BE759" s="85">
        <f t="shared" si="460"/>
        <v>0</v>
      </c>
      <c r="BF759" s="85">
        <f t="shared" si="461"/>
        <v>0</v>
      </c>
      <c r="BG759" s="85">
        <f t="shared" si="462"/>
        <v>0</v>
      </c>
    </row>
    <row r="760" spans="2:59">
      <c r="B760" s="10" t="s">
        <v>33</v>
      </c>
      <c r="C760" s="10">
        <v>749</v>
      </c>
      <c r="D760" s="10">
        <v>160</v>
      </c>
      <c r="E760" s="19">
        <v>49.4</v>
      </c>
      <c r="F760" s="67">
        <f t="shared" si="431"/>
        <v>13.722222222222221</v>
      </c>
      <c r="G760" s="20">
        <f t="shared" si="463"/>
        <v>0.16666666666666607</v>
      </c>
      <c r="H760" s="20">
        <f t="shared" si="432"/>
        <v>80.5</v>
      </c>
      <c r="I760" s="86">
        <f>'Ducati Panigale 1199 data'!$C$8*G760</f>
        <v>46.333333333333172</v>
      </c>
      <c r="J760" s="86">
        <f>'Ducati Panigale 1199 data'!$C$8*'Ducati Panigale 1199 data'!$C$15*'Ducati Panigale 1199 data'!$C$10</f>
        <v>54.543600000000005</v>
      </c>
      <c r="K760" s="86">
        <f>(0.5*'Ducati Panigale 1199 data'!$C$12)*'Ducati Panigale 1199 data'!$C$14*'Ducati Panigale 1199 data'!$C$11*F760^2</f>
        <v>26.642008912037038</v>
      </c>
      <c r="L760" s="86">
        <f t="shared" si="433"/>
        <v>127.51894224537021</v>
      </c>
      <c r="M760" s="86">
        <f t="shared" si="429"/>
        <v>1749.8432630336911</v>
      </c>
      <c r="N760" s="20">
        <f t="shared" si="434"/>
        <v>1.7498432630336911</v>
      </c>
      <c r="O760" s="105">
        <f t="shared" si="435"/>
        <v>0</v>
      </c>
      <c r="P760" s="105">
        <f t="shared" si="436"/>
        <v>0</v>
      </c>
      <c r="Q760" s="105">
        <f t="shared" si="464"/>
        <v>132.03599911094318</v>
      </c>
      <c r="R760" s="27">
        <f t="shared" si="437"/>
        <v>3.667666641970644E-2</v>
      </c>
      <c r="S760" s="98">
        <f t="shared" si="438"/>
        <v>1.7498432630336911</v>
      </c>
      <c r="T760" s="17">
        <f t="shared" si="465"/>
        <v>474.15279091360992</v>
      </c>
      <c r="U760" s="17">
        <f t="shared" si="439"/>
        <v>0.13170910858711388</v>
      </c>
      <c r="V760" s="17">
        <f t="shared" si="440"/>
        <v>125.43419915539602</v>
      </c>
      <c r="W760" s="17">
        <f t="shared" si="441"/>
        <v>120.41683118918017</v>
      </c>
      <c r="X760" s="17">
        <f t="shared" si="441"/>
        <v>115.60015794161296</v>
      </c>
      <c r="Y760" s="17">
        <f t="shared" si="442"/>
        <v>114.44415636219684</v>
      </c>
      <c r="Z760" s="17">
        <f>Y760/3600</f>
        <v>3.1790043433943566E-2</v>
      </c>
      <c r="AA760" s="17">
        <f>0.96*Y760</f>
        <v>109.86639010770895</v>
      </c>
      <c r="AB760" s="17">
        <f t="shared" si="443"/>
        <v>105.47173450340058</v>
      </c>
      <c r="AC760" s="17">
        <f t="shared" si="444"/>
        <v>100.19814777823055</v>
      </c>
      <c r="AD760" s="17">
        <f t="shared" si="445"/>
        <v>100.19814777823055</v>
      </c>
      <c r="AE760" s="17">
        <f t="shared" si="466"/>
        <v>2.7832818827286263E-2</v>
      </c>
      <c r="AF760" s="17">
        <f>T760-AD760</f>
        <v>373.95464313537934</v>
      </c>
      <c r="AG760" s="17">
        <f t="shared" si="446"/>
        <v>0.1038762897598276</v>
      </c>
      <c r="AH760" s="28">
        <f>0.5*'Ducati Panigale 1199 data'!$C$8*'WLTP class 3 v5'!F760^2</f>
        <v>26173.61419753086</v>
      </c>
      <c r="AI760" s="17">
        <f t="shared" si="447"/>
        <v>26.17361419753086</v>
      </c>
      <c r="AJ760" s="17" t="str">
        <f>IF(N760&lt;0, AI760, "0")</f>
        <v>0</v>
      </c>
      <c r="AK760" s="98">
        <f>AK759+AJ760</f>
        <v>1367.7000455246914</v>
      </c>
      <c r="AL760" s="105">
        <f t="shared" si="448"/>
        <v>0.3799166793124143</v>
      </c>
      <c r="AM760" s="98">
        <f>IF(N760 &gt; 0, AI760, )</f>
        <v>26.17361419753086</v>
      </c>
      <c r="AN760" s="98">
        <f t="shared" si="467"/>
        <v>4724.7087800925956</v>
      </c>
      <c r="AO760" s="98">
        <f t="shared" si="449"/>
        <v>1.3124191055812766</v>
      </c>
      <c r="AP760" s="27">
        <f t="shared" si="450"/>
        <v>0</v>
      </c>
      <c r="AQ760" s="27">
        <f t="shared" si="451"/>
        <v>0</v>
      </c>
      <c r="AR760" s="34">
        <f t="shared" si="452"/>
        <v>0</v>
      </c>
      <c r="AS760" s="27">
        <f t="shared" si="453"/>
        <v>0</v>
      </c>
      <c r="AT760" s="34">
        <f t="shared" si="430"/>
        <v>0</v>
      </c>
      <c r="AU760" s="27">
        <f t="shared" si="430"/>
        <v>0</v>
      </c>
      <c r="AV760" s="27">
        <f t="shared" si="454"/>
        <v>0</v>
      </c>
      <c r="AW760" s="27">
        <f t="shared" si="455"/>
        <v>0</v>
      </c>
      <c r="AX760" s="27">
        <f t="shared" si="456"/>
        <v>0</v>
      </c>
      <c r="AY760" s="34">
        <f>AN760-AW760</f>
        <v>4724.7087800925956</v>
      </c>
      <c r="AZ760" s="110">
        <f t="shared" si="457"/>
        <v>1.3124191055812766</v>
      </c>
      <c r="BB760" s="84">
        <v>0</v>
      </c>
      <c r="BC760" s="85">
        <f t="shared" si="458"/>
        <v>0</v>
      </c>
      <c r="BD760" s="85">
        <f t="shared" si="459"/>
        <v>0</v>
      </c>
      <c r="BE760" s="85">
        <f t="shared" si="460"/>
        <v>0</v>
      </c>
      <c r="BF760" s="85">
        <f t="shared" si="461"/>
        <v>0</v>
      </c>
      <c r="BG760" s="85">
        <f t="shared" si="462"/>
        <v>0</v>
      </c>
    </row>
    <row r="761" spans="2:59">
      <c r="B761" s="10" t="s">
        <v>33</v>
      </c>
      <c r="C761" s="10">
        <v>750</v>
      </c>
      <c r="D761" s="10">
        <v>161</v>
      </c>
      <c r="E761" s="19">
        <v>49.8</v>
      </c>
      <c r="F761" s="67">
        <f t="shared" si="431"/>
        <v>13.833333333333334</v>
      </c>
      <c r="G761" s="20">
        <f t="shared" si="463"/>
        <v>5.5555555555555358E-2</v>
      </c>
      <c r="H761" s="20">
        <f t="shared" si="432"/>
        <v>81</v>
      </c>
      <c r="I761" s="86">
        <f>'Ducati Panigale 1199 data'!$C$8*G761</f>
        <v>15.44444444444439</v>
      </c>
      <c r="J761" s="86">
        <f>'Ducati Panigale 1199 data'!$C$8*'Ducati Panigale 1199 data'!$C$15*'Ducati Panigale 1199 data'!$C$10</f>
        <v>54.543600000000005</v>
      </c>
      <c r="K761" s="86">
        <f>(0.5*'Ducati Panigale 1199 data'!$C$12)*'Ducati Panigale 1199 data'!$C$14*'Ducati Panigale 1199 data'!$C$11*F761^2</f>
        <v>27.075205208333337</v>
      </c>
      <c r="L761" s="86">
        <f t="shared" si="433"/>
        <v>97.063249652777728</v>
      </c>
      <c r="M761" s="86">
        <f t="shared" si="429"/>
        <v>1342.7082868634252</v>
      </c>
      <c r="N761" s="20">
        <f t="shared" si="434"/>
        <v>1.3427082868634252</v>
      </c>
      <c r="O761" s="105">
        <f t="shared" si="435"/>
        <v>0</v>
      </c>
      <c r="P761" s="105">
        <f t="shared" si="436"/>
        <v>0</v>
      </c>
      <c r="Q761" s="105">
        <f t="shared" si="464"/>
        <v>132.03599911094318</v>
      </c>
      <c r="R761" s="27">
        <f t="shared" si="437"/>
        <v>3.667666641970644E-2</v>
      </c>
      <c r="S761" s="98">
        <f t="shared" si="438"/>
        <v>1.3427082868634252</v>
      </c>
      <c r="T761" s="17">
        <f t="shared" si="465"/>
        <v>475.49549920047332</v>
      </c>
      <c r="U761" s="17">
        <f t="shared" si="439"/>
        <v>0.13208208311124259</v>
      </c>
      <c r="V761" s="17">
        <f t="shared" si="440"/>
        <v>125.43419915539602</v>
      </c>
      <c r="W761" s="17">
        <f t="shared" si="441"/>
        <v>120.41683118918017</v>
      </c>
      <c r="X761" s="17">
        <f t="shared" si="441"/>
        <v>115.60015794161296</v>
      </c>
      <c r="Y761" s="17">
        <f t="shared" si="442"/>
        <v>114.44415636219684</v>
      </c>
      <c r="Z761" s="17">
        <f>Y761/3600</f>
        <v>3.1790043433943566E-2</v>
      </c>
      <c r="AA761" s="17">
        <f>0.96*Y761</f>
        <v>109.86639010770895</v>
      </c>
      <c r="AB761" s="17">
        <f t="shared" si="443"/>
        <v>105.47173450340058</v>
      </c>
      <c r="AC761" s="17">
        <f t="shared" si="444"/>
        <v>100.19814777823055</v>
      </c>
      <c r="AD761" s="17">
        <f t="shared" si="445"/>
        <v>100.19814777823055</v>
      </c>
      <c r="AE761" s="17">
        <f t="shared" si="466"/>
        <v>2.7832818827286263E-2</v>
      </c>
      <c r="AF761" s="17">
        <f>T761-AD761</f>
        <v>375.29735142224274</v>
      </c>
      <c r="AG761" s="17">
        <f t="shared" si="446"/>
        <v>0.10424926428395631</v>
      </c>
      <c r="AH761" s="28">
        <f>0.5*'Ducati Panigale 1199 data'!$C$8*'WLTP class 3 v5'!F761^2</f>
        <v>26599.194444444445</v>
      </c>
      <c r="AI761" s="17">
        <f t="shared" si="447"/>
        <v>26.599194444444446</v>
      </c>
      <c r="AJ761" s="17" t="str">
        <f>IF(N761&lt;0, AI761, "0")</f>
        <v>0</v>
      </c>
      <c r="AK761" s="98">
        <f>AK760+AJ761</f>
        <v>1367.7000455246914</v>
      </c>
      <c r="AL761" s="105">
        <f t="shared" si="448"/>
        <v>0.3799166793124143</v>
      </c>
      <c r="AM761" s="98">
        <f>IF(N761 &gt; 0, AI761, )</f>
        <v>26.599194444444446</v>
      </c>
      <c r="AN761" s="98">
        <f t="shared" si="467"/>
        <v>4751.3079745370396</v>
      </c>
      <c r="AO761" s="98">
        <f t="shared" si="449"/>
        <v>1.3198077707047333</v>
      </c>
      <c r="AP761" s="27">
        <f t="shared" si="450"/>
        <v>0</v>
      </c>
      <c r="AQ761" s="27">
        <f t="shared" si="451"/>
        <v>0</v>
      </c>
      <c r="AR761" s="34">
        <f t="shared" si="452"/>
        <v>0</v>
      </c>
      <c r="AS761" s="27">
        <f t="shared" si="453"/>
        <v>0</v>
      </c>
      <c r="AT761" s="34">
        <f t="shared" si="430"/>
        <v>0</v>
      </c>
      <c r="AU761" s="27">
        <f t="shared" si="430"/>
        <v>0</v>
      </c>
      <c r="AV761" s="27">
        <f t="shared" si="454"/>
        <v>0</v>
      </c>
      <c r="AW761" s="27">
        <f t="shared" si="455"/>
        <v>0</v>
      </c>
      <c r="AX761" s="27">
        <f t="shared" si="456"/>
        <v>0</v>
      </c>
      <c r="AY761" s="34">
        <f>AN761-AW761</f>
        <v>4751.3079745370396</v>
      </c>
      <c r="AZ761" s="110">
        <f t="shared" si="457"/>
        <v>1.3198077707047333</v>
      </c>
      <c r="BB761" s="84">
        <v>0</v>
      </c>
      <c r="BC761" s="85">
        <f t="shared" si="458"/>
        <v>0</v>
      </c>
      <c r="BD761" s="85">
        <f t="shared" si="459"/>
        <v>0</v>
      </c>
      <c r="BE761" s="85">
        <f t="shared" si="460"/>
        <v>0</v>
      </c>
      <c r="BF761" s="85">
        <f t="shared" si="461"/>
        <v>0</v>
      </c>
      <c r="BG761" s="85">
        <f t="shared" si="462"/>
        <v>0</v>
      </c>
    </row>
    <row r="762" spans="2:59">
      <c r="B762" s="10" t="s">
        <v>33</v>
      </c>
      <c r="C762" s="10">
        <v>751</v>
      </c>
      <c r="D762" s="10">
        <v>162</v>
      </c>
      <c r="E762" s="19">
        <v>49.8</v>
      </c>
      <c r="F762" s="67">
        <f t="shared" si="431"/>
        <v>13.833333333333334</v>
      </c>
      <c r="G762" s="20">
        <f t="shared" si="463"/>
        <v>-1.3888888888888099E-2</v>
      </c>
      <c r="H762" s="20">
        <f t="shared" si="432"/>
        <v>81.5</v>
      </c>
      <c r="I762" s="86">
        <f>'Ducati Panigale 1199 data'!$C$8*G762</f>
        <v>-3.8611111111108913</v>
      </c>
      <c r="J762" s="86">
        <f>'Ducati Panigale 1199 data'!$C$8*'Ducati Panigale 1199 data'!$C$15*'Ducati Panigale 1199 data'!$C$10</f>
        <v>54.543600000000005</v>
      </c>
      <c r="K762" s="86">
        <f>(0.5*'Ducati Panigale 1199 data'!$C$12)*'Ducati Panigale 1199 data'!$C$14*'Ducati Panigale 1199 data'!$C$11*F762^2</f>
        <v>27.075205208333337</v>
      </c>
      <c r="L762" s="86">
        <f t="shared" si="433"/>
        <v>77.757694097222441</v>
      </c>
      <c r="M762" s="86">
        <f t="shared" si="429"/>
        <v>1075.6481016782438</v>
      </c>
      <c r="N762" s="20">
        <f t="shared" si="434"/>
        <v>1.0756481016782438</v>
      </c>
      <c r="O762" s="105">
        <f t="shared" si="435"/>
        <v>0</v>
      </c>
      <c r="P762" s="105">
        <f t="shared" si="436"/>
        <v>0</v>
      </c>
      <c r="Q762" s="105">
        <f t="shared" si="464"/>
        <v>132.03599911094318</v>
      </c>
      <c r="R762" s="27">
        <f t="shared" si="437"/>
        <v>3.667666641970644E-2</v>
      </c>
      <c r="S762" s="98">
        <f t="shared" si="438"/>
        <v>1.0756481016782438</v>
      </c>
      <c r="T762" s="17">
        <f t="shared" si="465"/>
        <v>476.57114730215159</v>
      </c>
      <c r="U762" s="17">
        <f t="shared" si="439"/>
        <v>0.13238087425059766</v>
      </c>
      <c r="V762" s="17">
        <f t="shared" si="440"/>
        <v>125.43419915539602</v>
      </c>
      <c r="W762" s="17">
        <f t="shared" si="441"/>
        <v>120.41683118918017</v>
      </c>
      <c r="X762" s="17">
        <f t="shared" si="441"/>
        <v>115.60015794161296</v>
      </c>
      <c r="Y762" s="17">
        <f t="shared" si="442"/>
        <v>114.44415636219684</v>
      </c>
      <c r="Z762" s="17">
        <f>Y762/3600</f>
        <v>3.1790043433943566E-2</v>
      </c>
      <c r="AA762" s="17">
        <f>0.96*Y762</f>
        <v>109.86639010770895</v>
      </c>
      <c r="AB762" s="17">
        <f t="shared" si="443"/>
        <v>105.47173450340058</v>
      </c>
      <c r="AC762" s="17">
        <f t="shared" si="444"/>
        <v>100.19814777823055</v>
      </c>
      <c r="AD762" s="17">
        <f t="shared" si="445"/>
        <v>100.19814777823055</v>
      </c>
      <c r="AE762" s="17">
        <f t="shared" si="466"/>
        <v>2.7832818827286263E-2</v>
      </c>
      <c r="AF762" s="17">
        <f>T762-AD762</f>
        <v>376.37299952392107</v>
      </c>
      <c r="AG762" s="17">
        <f t="shared" si="446"/>
        <v>0.1045480554233114</v>
      </c>
      <c r="AH762" s="28">
        <f>0.5*'Ducati Panigale 1199 data'!$C$8*'WLTP class 3 v5'!F762^2</f>
        <v>26599.194444444445</v>
      </c>
      <c r="AI762" s="17">
        <f t="shared" si="447"/>
        <v>26.599194444444446</v>
      </c>
      <c r="AJ762" s="17" t="str">
        <f>IF(N762&lt;0, AI762, "0")</f>
        <v>0</v>
      </c>
      <c r="AK762" s="98">
        <f>AK761+AJ762</f>
        <v>1367.7000455246914</v>
      </c>
      <c r="AL762" s="105">
        <f t="shared" si="448"/>
        <v>0.3799166793124143</v>
      </c>
      <c r="AM762" s="98">
        <f>IF(N762 &gt; 0, AI762, )</f>
        <v>26.599194444444446</v>
      </c>
      <c r="AN762" s="98">
        <f t="shared" si="467"/>
        <v>4777.9071689814837</v>
      </c>
      <c r="AO762" s="98">
        <f t="shared" si="449"/>
        <v>1.3271964358281898</v>
      </c>
      <c r="AP762" s="27">
        <f t="shared" si="450"/>
        <v>0</v>
      </c>
      <c r="AQ762" s="27">
        <f t="shared" si="451"/>
        <v>0</v>
      </c>
      <c r="AR762" s="34">
        <f t="shared" si="452"/>
        <v>0</v>
      </c>
      <c r="AS762" s="27">
        <f t="shared" si="453"/>
        <v>0</v>
      </c>
      <c r="AT762" s="34">
        <f t="shared" si="430"/>
        <v>0</v>
      </c>
      <c r="AU762" s="27">
        <f t="shared" si="430"/>
        <v>0</v>
      </c>
      <c r="AV762" s="27">
        <f t="shared" si="454"/>
        <v>0</v>
      </c>
      <c r="AW762" s="27">
        <f t="shared" si="455"/>
        <v>0</v>
      </c>
      <c r="AX762" s="27">
        <f t="shared" si="456"/>
        <v>0</v>
      </c>
      <c r="AY762" s="34">
        <f>AN762-AW762</f>
        <v>4777.9071689814837</v>
      </c>
      <c r="AZ762" s="110">
        <f t="shared" si="457"/>
        <v>1.3271964358281898</v>
      </c>
      <c r="BB762" s="84">
        <v>0</v>
      </c>
      <c r="BC762" s="85">
        <f t="shared" si="458"/>
        <v>0</v>
      </c>
      <c r="BD762" s="85">
        <f t="shared" si="459"/>
        <v>0</v>
      </c>
      <c r="BE762" s="85">
        <f t="shared" si="460"/>
        <v>0</v>
      </c>
      <c r="BF762" s="85">
        <f t="shared" si="461"/>
        <v>0</v>
      </c>
      <c r="BG762" s="85">
        <f t="shared" si="462"/>
        <v>0</v>
      </c>
    </row>
    <row r="763" spans="2:59">
      <c r="B763" s="10" t="s">
        <v>33</v>
      </c>
      <c r="C763" s="10">
        <v>752</v>
      </c>
      <c r="D763" s="10">
        <v>163</v>
      </c>
      <c r="E763" s="19">
        <v>49.7</v>
      </c>
      <c r="F763" s="67">
        <f t="shared" si="431"/>
        <v>13.805555555555555</v>
      </c>
      <c r="G763" s="20">
        <f t="shared" si="463"/>
        <v>-6.9444444444444448E-2</v>
      </c>
      <c r="H763" s="20">
        <f t="shared" si="432"/>
        <v>82</v>
      </c>
      <c r="I763" s="86">
        <f>'Ducati Panigale 1199 data'!$C$8*G763</f>
        <v>-19.305555555555557</v>
      </c>
      <c r="J763" s="86">
        <f>'Ducati Panigale 1199 data'!$C$8*'Ducati Panigale 1199 data'!$C$15*'Ducati Panigale 1199 data'!$C$10</f>
        <v>54.543600000000005</v>
      </c>
      <c r="K763" s="86">
        <f>(0.5*'Ducati Panigale 1199 data'!$C$12)*'Ducati Panigale 1199 data'!$C$14*'Ducati Panigale 1199 data'!$C$11*F763^2</f>
        <v>26.96657861689815</v>
      </c>
      <c r="L763" s="86">
        <f t="shared" si="433"/>
        <v>62.204623061342602</v>
      </c>
      <c r="M763" s="86">
        <f t="shared" si="429"/>
        <v>858.76937948575755</v>
      </c>
      <c r="N763" s="20">
        <f t="shared" si="434"/>
        <v>0.8587693794857576</v>
      </c>
      <c r="O763" s="105">
        <f t="shared" si="435"/>
        <v>0</v>
      </c>
      <c r="P763" s="105">
        <f t="shared" si="436"/>
        <v>0</v>
      </c>
      <c r="Q763" s="105">
        <f t="shared" si="464"/>
        <v>132.03599911094318</v>
      </c>
      <c r="R763" s="27">
        <f t="shared" si="437"/>
        <v>3.667666641970644E-2</v>
      </c>
      <c r="S763" s="98">
        <f t="shared" si="438"/>
        <v>0.8587693794857576</v>
      </c>
      <c r="T763" s="17">
        <f t="shared" si="465"/>
        <v>477.42991668163734</v>
      </c>
      <c r="U763" s="17">
        <f t="shared" si="439"/>
        <v>0.13261942130045482</v>
      </c>
      <c r="V763" s="17">
        <f t="shared" si="440"/>
        <v>125.43419915539602</v>
      </c>
      <c r="W763" s="17">
        <f t="shared" si="441"/>
        <v>120.41683118918017</v>
      </c>
      <c r="X763" s="17">
        <f t="shared" si="441"/>
        <v>115.60015794161296</v>
      </c>
      <c r="Y763" s="17">
        <f t="shared" si="442"/>
        <v>114.44415636219684</v>
      </c>
      <c r="Z763" s="17">
        <f>Y763/3600</f>
        <v>3.1790043433943566E-2</v>
      </c>
      <c r="AA763" s="17">
        <f>0.96*Y763</f>
        <v>109.86639010770895</v>
      </c>
      <c r="AB763" s="17">
        <f t="shared" si="443"/>
        <v>105.47173450340058</v>
      </c>
      <c r="AC763" s="17">
        <f t="shared" si="444"/>
        <v>100.19814777823055</v>
      </c>
      <c r="AD763" s="17">
        <f t="shared" si="445"/>
        <v>100.19814777823055</v>
      </c>
      <c r="AE763" s="17">
        <f t="shared" si="466"/>
        <v>2.7832818827286263E-2</v>
      </c>
      <c r="AF763" s="17">
        <f>T763-AD763</f>
        <v>377.23176890340676</v>
      </c>
      <c r="AG763" s="17">
        <f t="shared" si="446"/>
        <v>0.10478660247316854</v>
      </c>
      <c r="AH763" s="28">
        <f>0.5*'Ducati Panigale 1199 data'!$C$8*'WLTP class 3 v5'!F763^2</f>
        <v>26492.477623456791</v>
      </c>
      <c r="AI763" s="17">
        <f t="shared" si="447"/>
        <v>26.492477623456789</v>
      </c>
      <c r="AJ763" s="17" t="str">
        <f>IF(N763&lt;0, AI763, "0")</f>
        <v>0</v>
      </c>
      <c r="AK763" s="98">
        <f>AK762+AJ763</f>
        <v>1367.7000455246914</v>
      </c>
      <c r="AL763" s="105">
        <f t="shared" si="448"/>
        <v>0.3799166793124143</v>
      </c>
      <c r="AM763" s="98">
        <f>IF(N763 &gt; 0, AI763, )</f>
        <v>26.492477623456789</v>
      </c>
      <c r="AN763" s="98">
        <f t="shared" si="467"/>
        <v>4804.3996466049402</v>
      </c>
      <c r="AO763" s="98">
        <f t="shared" si="449"/>
        <v>1.3345554573902612</v>
      </c>
      <c r="AP763" s="27">
        <f t="shared" si="450"/>
        <v>0</v>
      </c>
      <c r="AQ763" s="27">
        <f t="shared" si="451"/>
        <v>0</v>
      </c>
      <c r="AR763" s="34">
        <f t="shared" si="452"/>
        <v>0</v>
      </c>
      <c r="AS763" s="27">
        <f t="shared" si="453"/>
        <v>0</v>
      </c>
      <c r="AT763" s="34">
        <f t="shared" si="430"/>
        <v>0</v>
      </c>
      <c r="AU763" s="27">
        <f t="shared" si="430"/>
        <v>0</v>
      </c>
      <c r="AV763" s="27">
        <f t="shared" si="454"/>
        <v>0</v>
      </c>
      <c r="AW763" s="27">
        <f t="shared" si="455"/>
        <v>0</v>
      </c>
      <c r="AX763" s="27">
        <f t="shared" si="456"/>
        <v>0</v>
      </c>
      <c r="AY763" s="34">
        <f>AN763-AW763</f>
        <v>4804.3996466049402</v>
      </c>
      <c r="AZ763" s="110">
        <f t="shared" si="457"/>
        <v>1.3345554573902612</v>
      </c>
      <c r="BB763" s="84">
        <v>0</v>
      </c>
      <c r="BC763" s="85">
        <f t="shared" si="458"/>
        <v>0</v>
      </c>
      <c r="BD763" s="85">
        <f t="shared" si="459"/>
        <v>0</v>
      </c>
      <c r="BE763" s="85">
        <f t="shared" si="460"/>
        <v>0</v>
      </c>
      <c r="BF763" s="85">
        <f t="shared" si="461"/>
        <v>0</v>
      </c>
      <c r="BG763" s="85">
        <f t="shared" si="462"/>
        <v>0</v>
      </c>
    </row>
    <row r="764" spans="2:59">
      <c r="B764" s="10" t="s">
        <v>33</v>
      </c>
      <c r="C764" s="10">
        <v>753</v>
      </c>
      <c r="D764" s="10">
        <v>164</v>
      </c>
      <c r="E764" s="19">
        <v>49.3</v>
      </c>
      <c r="F764" s="67">
        <f t="shared" si="431"/>
        <v>13.694444444444445</v>
      </c>
      <c r="G764" s="20">
        <f t="shared" si="463"/>
        <v>-0.16666666666666705</v>
      </c>
      <c r="H764" s="20">
        <f t="shared" si="432"/>
        <v>82.5</v>
      </c>
      <c r="I764" s="86">
        <f>'Ducati Panigale 1199 data'!$C$8*G764</f>
        <v>-46.333333333333442</v>
      </c>
      <c r="J764" s="86">
        <f>'Ducati Panigale 1199 data'!$C$8*'Ducati Panigale 1199 data'!$C$15*'Ducati Panigale 1199 data'!$C$10</f>
        <v>54.543600000000005</v>
      </c>
      <c r="K764" s="86">
        <f>(0.5*'Ducati Panigale 1199 data'!$C$12)*'Ducati Panigale 1199 data'!$C$14*'Ducati Panigale 1199 data'!$C$11*F764^2</f>
        <v>26.534255700231487</v>
      </c>
      <c r="L764" s="86">
        <f t="shared" si="433"/>
        <v>34.744522366898053</v>
      </c>
      <c r="M764" s="86">
        <f t="shared" si="429"/>
        <v>475.80693130224279</v>
      </c>
      <c r="N764" s="20">
        <f t="shared" si="434"/>
        <v>0.47580693130224277</v>
      </c>
      <c r="O764" s="105">
        <f t="shared" si="435"/>
        <v>0</v>
      </c>
      <c r="P764" s="105">
        <f t="shared" si="436"/>
        <v>0</v>
      </c>
      <c r="Q764" s="105">
        <f t="shared" si="464"/>
        <v>132.03599911094318</v>
      </c>
      <c r="R764" s="27">
        <f t="shared" si="437"/>
        <v>3.667666641970644E-2</v>
      </c>
      <c r="S764" s="98">
        <f t="shared" si="438"/>
        <v>0.47580693130224277</v>
      </c>
      <c r="T764" s="17">
        <f t="shared" si="465"/>
        <v>477.9057236129396</v>
      </c>
      <c r="U764" s="17">
        <f t="shared" si="439"/>
        <v>0.13275158989248323</v>
      </c>
      <c r="V764" s="17">
        <f t="shared" si="440"/>
        <v>125.43419915539602</v>
      </c>
      <c r="W764" s="17">
        <f t="shared" si="441"/>
        <v>120.41683118918017</v>
      </c>
      <c r="X764" s="17">
        <f t="shared" si="441"/>
        <v>115.60015794161296</v>
      </c>
      <c r="Y764" s="17">
        <f t="shared" si="442"/>
        <v>114.44415636219684</v>
      </c>
      <c r="Z764" s="17">
        <f>Y764/3600</f>
        <v>3.1790043433943566E-2</v>
      </c>
      <c r="AA764" s="17">
        <f>0.96*Y764</f>
        <v>109.86639010770895</v>
      </c>
      <c r="AB764" s="17">
        <f t="shared" si="443"/>
        <v>105.47173450340058</v>
      </c>
      <c r="AC764" s="17">
        <f t="shared" si="444"/>
        <v>100.19814777823055</v>
      </c>
      <c r="AD764" s="17">
        <f t="shared" si="445"/>
        <v>100.19814777823055</v>
      </c>
      <c r="AE764" s="17">
        <f t="shared" si="466"/>
        <v>2.7832818827286263E-2</v>
      </c>
      <c r="AF764" s="17">
        <f>T764-AD764</f>
        <v>377.70757583470902</v>
      </c>
      <c r="AG764" s="17">
        <f t="shared" si="446"/>
        <v>0.10491877106519695</v>
      </c>
      <c r="AH764" s="28">
        <f>0.5*'Ducati Panigale 1199 data'!$C$8*'WLTP class 3 v5'!F764^2</f>
        <v>26067.755401234568</v>
      </c>
      <c r="AI764" s="17">
        <f t="shared" si="447"/>
        <v>26.067755401234567</v>
      </c>
      <c r="AJ764" s="17" t="str">
        <f>IF(N764&lt;0, AI764, "0")</f>
        <v>0</v>
      </c>
      <c r="AK764" s="98">
        <f>AK763+AJ764</f>
        <v>1367.7000455246914</v>
      </c>
      <c r="AL764" s="105">
        <f t="shared" si="448"/>
        <v>0.3799166793124143</v>
      </c>
      <c r="AM764" s="98">
        <f>IF(N764 &gt; 0, AI764, )</f>
        <v>26.067755401234567</v>
      </c>
      <c r="AN764" s="98">
        <f t="shared" si="467"/>
        <v>4830.4674020061748</v>
      </c>
      <c r="AO764" s="98">
        <f t="shared" si="449"/>
        <v>1.3417965005572707</v>
      </c>
      <c r="AP764" s="27">
        <f t="shared" si="450"/>
        <v>0</v>
      </c>
      <c r="AQ764" s="27">
        <f t="shared" si="451"/>
        <v>0</v>
      </c>
      <c r="AR764" s="34">
        <f t="shared" si="452"/>
        <v>0</v>
      </c>
      <c r="AS764" s="27">
        <f t="shared" si="453"/>
        <v>0</v>
      </c>
      <c r="AT764" s="34">
        <f t="shared" si="430"/>
        <v>0</v>
      </c>
      <c r="AU764" s="27">
        <f t="shared" si="430"/>
        <v>0</v>
      </c>
      <c r="AV764" s="27">
        <f t="shared" si="454"/>
        <v>0</v>
      </c>
      <c r="AW764" s="27">
        <f t="shared" si="455"/>
        <v>0</v>
      </c>
      <c r="AX764" s="27">
        <f t="shared" si="456"/>
        <v>0</v>
      </c>
      <c r="AY764" s="34">
        <f>AN764-AW764</f>
        <v>4830.4674020061748</v>
      </c>
      <c r="AZ764" s="110">
        <f t="shared" si="457"/>
        <v>1.3417965005572707</v>
      </c>
      <c r="BB764" s="84">
        <v>0</v>
      </c>
      <c r="BC764" s="85">
        <f t="shared" si="458"/>
        <v>0</v>
      </c>
      <c r="BD764" s="85">
        <f t="shared" si="459"/>
        <v>0</v>
      </c>
      <c r="BE764" s="85">
        <f t="shared" si="460"/>
        <v>0</v>
      </c>
      <c r="BF764" s="85">
        <f t="shared" si="461"/>
        <v>0</v>
      </c>
      <c r="BG764" s="85">
        <f t="shared" si="462"/>
        <v>0</v>
      </c>
    </row>
    <row r="765" spans="2:59">
      <c r="B765" s="10" t="s">
        <v>33</v>
      </c>
      <c r="C765" s="10">
        <v>754</v>
      </c>
      <c r="D765" s="10">
        <v>165</v>
      </c>
      <c r="E765" s="19">
        <v>48.5</v>
      </c>
      <c r="F765" s="67">
        <f t="shared" si="431"/>
        <v>13.472222222222221</v>
      </c>
      <c r="G765" s="20">
        <f t="shared" si="463"/>
        <v>-0.23611111111111052</v>
      </c>
      <c r="H765" s="20">
        <f t="shared" si="432"/>
        <v>83</v>
      </c>
      <c r="I765" s="86">
        <f>'Ducati Panigale 1199 data'!$C$8*G765</f>
        <v>-65.638888888888729</v>
      </c>
      <c r="J765" s="86">
        <f>'Ducati Panigale 1199 data'!$C$8*'Ducati Panigale 1199 data'!$C$15*'Ducati Panigale 1199 data'!$C$10</f>
        <v>54.543600000000005</v>
      </c>
      <c r="K765" s="86">
        <f>(0.5*'Ducati Panigale 1199 data'!$C$12)*'Ducati Panigale 1199 data'!$C$14*'Ducati Panigale 1199 data'!$C$11*F765^2</f>
        <v>25.680090422453702</v>
      </c>
      <c r="L765" s="86">
        <f t="shared" si="433"/>
        <v>14.584801533564978</v>
      </c>
      <c r="M765" s="86">
        <f t="shared" si="429"/>
        <v>196.48968732719482</v>
      </c>
      <c r="N765" s="20">
        <f t="shared" si="434"/>
        <v>0.19648968732719482</v>
      </c>
      <c r="O765" s="105">
        <f t="shared" si="435"/>
        <v>0</v>
      </c>
      <c r="P765" s="105">
        <f t="shared" si="436"/>
        <v>0</v>
      </c>
      <c r="Q765" s="105">
        <f t="shared" si="464"/>
        <v>132.03599911094318</v>
      </c>
      <c r="R765" s="27">
        <f t="shared" si="437"/>
        <v>3.667666641970644E-2</v>
      </c>
      <c r="S765" s="98">
        <f t="shared" si="438"/>
        <v>0.19648968732719482</v>
      </c>
      <c r="T765" s="17">
        <f t="shared" si="465"/>
        <v>478.10221330026678</v>
      </c>
      <c r="U765" s="17">
        <f t="shared" si="439"/>
        <v>0.13280617036118522</v>
      </c>
      <c r="V765" s="17">
        <f t="shared" si="440"/>
        <v>125.43419915539602</v>
      </c>
      <c r="W765" s="17">
        <f t="shared" si="441"/>
        <v>120.41683118918017</v>
      </c>
      <c r="X765" s="17">
        <f t="shared" si="441"/>
        <v>115.60015794161296</v>
      </c>
      <c r="Y765" s="17">
        <f t="shared" si="442"/>
        <v>114.44415636219684</v>
      </c>
      <c r="Z765" s="17">
        <f>Y765/3600</f>
        <v>3.1790043433943566E-2</v>
      </c>
      <c r="AA765" s="17">
        <f>0.96*Y765</f>
        <v>109.86639010770895</v>
      </c>
      <c r="AB765" s="17">
        <f t="shared" si="443"/>
        <v>105.47173450340058</v>
      </c>
      <c r="AC765" s="17">
        <f t="shared" si="444"/>
        <v>100.19814777823055</v>
      </c>
      <c r="AD765" s="17">
        <f t="shared" si="445"/>
        <v>100.19814777823055</v>
      </c>
      <c r="AE765" s="17">
        <f t="shared" si="466"/>
        <v>2.7832818827286263E-2</v>
      </c>
      <c r="AF765" s="17">
        <f>T765-AD765</f>
        <v>377.90406552203626</v>
      </c>
      <c r="AG765" s="17">
        <f t="shared" si="446"/>
        <v>0.10497335153389896</v>
      </c>
      <c r="AH765" s="28">
        <f>0.5*'Ducati Panigale 1199 data'!$C$8*'WLTP class 3 v5'!F765^2</f>
        <v>25228.607253086418</v>
      </c>
      <c r="AI765" s="17">
        <f t="shared" si="447"/>
        <v>25.22860725308642</v>
      </c>
      <c r="AJ765" s="17" t="str">
        <f>IF(N765&lt;0, AI765, "0")</f>
        <v>0</v>
      </c>
      <c r="AK765" s="98">
        <f>AK764+AJ765</f>
        <v>1367.7000455246914</v>
      </c>
      <c r="AL765" s="105">
        <f t="shared" si="448"/>
        <v>0.3799166793124143</v>
      </c>
      <c r="AM765" s="98">
        <f>IF(N765 &gt; 0, AI765, )</f>
        <v>25.22860725308642</v>
      </c>
      <c r="AN765" s="98">
        <f t="shared" si="467"/>
        <v>4855.6960092592608</v>
      </c>
      <c r="AO765" s="98">
        <f t="shared" si="449"/>
        <v>1.3488044470164613</v>
      </c>
      <c r="AP765" s="27">
        <f t="shared" si="450"/>
        <v>0</v>
      </c>
      <c r="AQ765" s="27">
        <f t="shared" si="451"/>
        <v>0</v>
      </c>
      <c r="AR765" s="34">
        <f t="shared" si="452"/>
        <v>0</v>
      </c>
      <c r="AS765" s="27">
        <f t="shared" si="453"/>
        <v>0</v>
      </c>
      <c r="AT765" s="34">
        <f t="shared" si="430"/>
        <v>0</v>
      </c>
      <c r="AU765" s="27">
        <f t="shared" si="430"/>
        <v>0</v>
      </c>
      <c r="AV765" s="27">
        <f t="shared" si="454"/>
        <v>0</v>
      </c>
      <c r="AW765" s="27">
        <f t="shared" si="455"/>
        <v>0</v>
      </c>
      <c r="AX765" s="27">
        <f t="shared" si="456"/>
        <v>0</v>
      </c>
      <c r="AY765" s="34">
        <f>AN765-AW765</f>
        <v>4855.6960092592608</v>
      </c>
      <c r="AZ765" s="110">
        <f t="shared" si="457"/>
        <v>1.3488044470164613</v>
      </c>
      <c r="BB765" s="84">
        <v>0</v>
      </c>
      <c r="BC765" s="85">
        <f t="shared" si="458"/>
        <v>0</v>
      </c>
      <c r="BD765" s="85">
        <f t="shared" si="459"/>
        <v>0</v>
      </c>
      <c r="BE765" s="85">
        <f t="shared" si="460"/>
        <v>0</v>
      </c>
      <c r="BF765" s="85">
        <f t="shared" si="461"/>
        <v>0</v>
      </c>
      <c r="BG765" s="85">
        <f t="shared" si="462"/>
        <v>0</v>
      </c>
    </row>
    <row r="766" spans="2:59">
      <c r="B766" s="10" t="s">
        <v>33</v>
      </c>
      <c r="C766" s="10">
        <v>755</v>
      </c>
      <c r="D766" s="10">
        <v>166</v>
      </c>
      <c r="E766" s="19">
        <v>47.6</v>
      </c>
      <c r="F766" s="67">
        <f t="shared" si="431"/>
        <v>13.222222222222221</v>
      </c>
      <c r="G766" s="20">
        <f t="shared" si="463"/>
        <v>-0.30555555555555597</v>
      </c>
      <c r="H766" s="20">
        <f t="shared" si="432"/>
        <v>83.5</v>
      </c>
      <c r="I766" s="86">
        <f>'Ducati Panigale 1199 data'!$C$8*G766</f>
        <v>-84.944444444444557</v>
      </c>
      <c r="J766" s="86">
        <f>'Ducati Panigale 1199 data'!$C$8*'Ducati Panigale 1199 data'!$C$15*'Ducati Panigale 1199 data'!$C$10</f>
        <v>54.543600000000005</v>
      </c>
      <c r="K766" s="86">
        <f>(0.5*'Ducati Panigale 1199 data'!$C$12)*'Ducati Panigale 1199 data'!$C$14*'Ducati Panigale 1199 data'!$C$11*F766^2</f>
        <v>24.735857870370371</v>
      </c>
      <c r="L766" s="86">
        <f t="shared" si="433"/>
        <v>-5.6649865740741809</v>
      </c>
      <c r="M766" s="86">
        <f t="shared" si="429"/>
        <v>-74.903711368314163</v>
      </c>
      <c r="N766" s="20">
        <f t="shared" si="434"/>
        <v>-7.4903711368314169E-2</v>
      </c>
      <c r="O766" s="105">
        <f t="shared" si="435"/>
        <v>-7.4903711368314169E-2</v>
      </c>
      <c r="P766" s="105">
        <f t="shared" si="436"/>
        <v>7.4903711368314169E-2</v>
      </c>
      <c r="Q766" s="105">
        <f t="shared" si="464"/>
        <v>132.11090282231149</v>
      </c>
      <c r="R766" s="27">
        <f t="shared" si="437"/>
        <v>3.6697473006197634E-2</v>
      </c>
      <c r="S766" s="98">
        <f t="shared" si="438"/>
        <v>0</v>
      </c>
      <c r="T766" s="17">
        <f t="shared" si="465"/>
        <v>478.10221330026678</v>
      </c>
      <c r="U766" s="17">
        <f t="shared" si="439"/>
        <v>0.13280617036118522</v>
      </c>
      <c r="V766" s="17">
        <f t="shared" si="440"/>
        <v>125.5053576811959</v>
      </c>
      <c r="W766" s="17">
        <f t="shared" si="441"/>
        <v>120.48514337394806</v>
      </c>
      <c r="X766" s="17">
        <f t="shared" si="441"/>
        <v>115.66573763899014</v>
      </c>
      <c r="Y766" s="17">
        <f t="shared" si="442"/>
        <v>114.50908026260024</v>
      </c>
      <c r="Z766" s="17">
        <f>Y766/3600</f>
        <v>3.1808077850722288E-2</v>
      </c>
      <c r="AA766" s="17">
        <f>0.96*Y766</f>
        <v>109.92871705209622</v>
      </c>
      <c r="AB766" s="17">
        <f t="shared" si="443"/>
        <v>105.53156837001237</v>
      </c>
      <c r="AC766" s="17">
        <f t="shared" si="444"/>
        <v>100.25498995151175</v>
      </c>
      <c r="AD766" s="17">
        <f t="shared" si="445"/>
        <v>100.25498995151175</v>
      </c>
      <c r="AE766" s="17">
        <f t="shared" si="466"/>
        <v>2.7848608319864375E-2</v>
      </c>
      <c r="AF766" s="17">
        <f>T766-AD766</f>
        <v>377.84722334875505</v>
      </c>
      <c r="AG766" s="17">
        <f t="shared" si="446"/>
        <v>0.10495756204132085</v>
      </c>
      <c r="AH766" s="28">
        <f>0.5*'Ducati Panigale 1199 data'!$C$8*'WLTP class 3 v5'!F766^2</f>
        <v>24300.975308641973</v>
      </c>
      <c r="AI766" s="17">
        <f t="shared" si="447"/>
        <v>24.300975308641974</v>
      </c>
      <c r="AJ766" s="17">
        <f>IF(N766&lt;0, AI766, "0")</f>
        <v>24.300975308641974</v>
      </c>
      <c r="AK766" s="98">
        <f>AK765+AJ766</f>
        <v>1392.0010208333333</v>
      </c>
      <c r="AL766" s="105">
        <f t="shared" si="448"/>
        <v>0.38666695023148145</v>
      </c>
      <c r="AM766" s="98">
        <f>IF(N766 &gt; 0, AI766, )</f>
        <v>0</v>
      </c>
      <c r="AN766" s="98">
        <f t="shared" si="467"/>
        <v>4855.6960092592608</v>
      </c>
      <c r="AO766" s="98">
        <f t="shared" si="449"/>
        <v>1.3488044470164613</v>
      </c>
      <c r="AP766" s="27">
        <f t="shared" si="450"/>
        <v>23.085926543209872</v>
      </c>
      <c r="AQ766" s="27">
        <f t="shared" si="451"/>
        <v>22.162489481481476</v>
      </c>
      <c r="AR766" s="34">
        <f t="shared" si="452"/>
        <v>21.275989902222214</v>
      </c>
      <c r="AS766" s="27">
        <f t="shared" si="453"/>
        <v>21.06323000319999</v>
      </c>
      <c r="AT766" s="34">
        <f t="shared" si="430"/>
        <v>20.220700803071988</v>
      </c>
      <c r="AU766" s="27">
        <f t="shared" si="430"/>
        <v>19.41187277094911</v>
      </c>
      <c r="AV766" s="27">
        <f t="shared" si="454"/>
        <v>18.441279132401654</v>
      </c>
      <c r="AW766" s="27">
        <f t="shared" si="455"/>
        <v>18.441279132401654</v>
      </c>
      <c r="AX766" s="27">
        <f t="shared" si="456"/>
        <v>5.122577536778237E-3</v>
      </c>
      <c r="AY766" s="34">
        <f>AN766-AW766</f>
        <v>4837.2547301268587</v>
      </c>
      <c r="AZ766" s="110">
        <f t="shared" si="457"/>
        <v>1.343681869479683</v>
      </c>
      <c r="BB766" s="84">
        <v>7.4903711368314196E-2</v>
      </c>
      <c r="BC766" s="85">
        <f t="shared" si="458"/>
        <v>6.741334023148278E-2</v>
      </c>
      <c r="BD766" s="85">
        <f t="shared" si="459"/>
        <v>6.4042673219908641E-2</v>
      </c>
      <c r="BE766" s="85">
        <f t="shared" si="460"/>
        <v>6.1480966291112292E-2</v>
      </c>
      <c r="BF766" s="85">
        <f t="shared" si="461"/>
        <v>5.7792108313645549E-2</v>
      </c>
      <c r="BG766" s="85">
        <f t="shared" si="462"/>
        <v>5.7792108313645549E-2</v>
      </c>
    </row>
    <row r="767" spans="2:59">
      <c r="B767" s="10" t="s">
        <v>33</v>
      </c>
      <c r="C767" s="10">
        <v>756</v>
      </c>
      <c r="D767" s="10">
        <v>167</v>
      </c>
      <c r="E767" s="19">
        <v>46.3</v>
      </c>
      <c r="F767" s="67">
        <f t="shared" si="431"/>
        <v>12.861111111111111</v>
      </c>
      <c r="G767" s="20">
        <f t="shared" si="463"/>
        <v>-0.54166666666666641</v>
      </c>
      <c r="H767" s="20">
        <f t="shared" si="432"/>
        <v>84</v>
      </c>
      <c r="I767" s="86">
        <f>'Ducati Panigale 1199 data'!$C$8*G767</f>
        <v>-150.58333333333326</v>
      </c>
      <c r="J767" s="86">
        <f>'Ducati Panigale 1199 data'!$C$8*'Ducati Panigale 1199 data'!$C$15*'Ducati Panigale 1199 data'!$C$10</f>
        <v>54.543600000000005</v>
      </c>
      <c r="K767" s="86">
        <f>(0.5*'Ducati Panigale 1199 data'!$C$12)*'Ducati Panigale 1199 data'!$C$14*'Ducati Panigale 1199 data'!$C$11*F767^2</f>
        <v>23.403189728009259</v>
      </c>
      <c r="L767" s="86">
        <f t="shared" si="433"/>
        <v>-72.636543605323993</v>
      </c>
      <c r="M767" s="86">
        <f t="shared" si="429"/>
        <v>-934.18665803513909</v>
      </c>
      <c r="N767" s="20">
        <f t="shared" si="434"/>
        <v>-0.93418665803513912</v>
      </c>
      <c r="O767" s="105">
        <f t="shared" si="435"/>
        <v>-0.93418665803513912</v>
      </c>
      <c r="P767" s="105">
        <f t="shared" si="436"/>
        <v>0.93418665803513912</v>
      </c>
      <c r="Q767" s="105">
        <f t="shared" si="464"/>
        <v>133.04508948034663</v>
      </c>
      <c r="R767" s="27">
        <f t="shared" si="437"/>
        <v>3.6956969300096287E-2</v>
      </c>
      <c r="S767" s="98">
        <f t="shared" si="438"/>
        <v>0</v>
      </c>
      <c r="T767" s="17">
        <f t="shared" si="465"/>
        <v>478.10221330026678</v>
      </c>
      <c r="U767" s="17">
        <f t="shared" si="439"/>
        <v>0.13280617036118522</v>
      </c>
      <c r="V767" s="17">
        <f t="shared" si="440"/>
        <v>126.39283500632929</v>
      </c>
      <c r="W767" s="17">
        <f t="shared" si="441"/>
        <v>121.33712160607611</v>
      </c>
      <c r="X767" s="17">
        <f t="shared" si="441"/>
        <v>116.48363674183307</v>
      </c>
      <c r="Y767" s="17">
        <f t="shared" si="442"/>
        <v>115.31880037441474</v>
      </c>
      <c r="Z767" s="17">
        <f>Y767/3600</f>
        <v>3.2033000104004096E-2</v>
      </c>
      <c r="AA767" s="17">
        <f>0.96*Y767</f>
        <v>110.70604835943814</v>
      </c>
      <c r="AB767" s="17">
        <f t="shared" si="443"/>
        <v>106.27780642506062</v>
      </c>
      <c r="AC767" s="17">
        <f t="shared" si="444"/>
        <v>100.96391610380758</v>
      </c>
      <c r="AD767" s="17">
        <f t="shared" si="445"/>
        <v>100.96391610380758</v>
      </c>
      <c r="AE767" s="17">
        <f t="shared" si="466"/>
        <v>2.8045532251057659E-2</v>
      </c>
      <c r="AF767" s="17">
        <f>T767-AD767</f>
        <v>377.13829719645923</v>
      </c>
      <c r="AG767" s="17">
        <f t="shared" si="446"/>
        <v>0.10476063811012756</v>
      </c>
      <c r="AH767" s="28">
        <f>0.5*'Ducati Panigale 1199 data'!$C$8*'WLTP class 3 v5'!F767^2</f>
        <v>22991.73688271605</v>
      </c>
      <c r="AI767" s="17">
        <f t="shared" si="447"/>
        <v>22.991736882716051</v>
      </c>
      <c r="AJ767" s="17">
        <f>IF(N767&lt;0, AI767, "0")</f>
        <v>22.991736882716051</v>
      </c>
      <c r="AK767" s="98">
        <f>AK766+AJ767</f>
        <v>1414.9927577160493</v>
      </c>
      <c r="AL767" s="105">
        <f t="shared" si="448"/>
        <v>0.39305354381001367</v>
      </c>
      <c r="AM767" s="98">
        <f>IF(N767 &gt; 0, AI767, )</f>
        <v>0</v>
      </c>
      <c r="AN767" s="98">
        <f t="shared" si="467"/>
        <v>4855.6960092592608</v>
      </c>
      <c r="AO767" s="98">
        <f t="shared" si="449"/>
        <v>1.3488044470164613</v>
      </c>
      <c r="AP767" s="27">
        <f t="shared" si="450"/>
        <v>21.842150038580247</v>
      </c>
      <c r="AQ767" s="27">
        <f t="shared" si="451"/>
        <v>20.968464037037037</v>
      </c>
      <c r="AR767" s="34">
        <f t="shared" si="452"/>
        <v>20.129725475555556</v>
      </c>
      <c r="AS767" s="27">
        <f t="shared" si="453"/>
        <v>19.928428220800001</v>
      </c>
      <c r="AT767" s="34">
        <f t="shared" si="430"/>
        <v>19.131291091967999</v>
      </c>
      <c r="AU767" s="27">
        <f t="shared" si="430"/>
        <v>18.366039448289278</v>
      </c>
      <c r="AV767" s="27">
        <f t="shared" si="454"/>
        <v>17.447737475874813</v>
      </c>
      <c r="AW767" s="27">
        <f t="shared" si="455"/>
        <v>17.447737475874813</v>
      </c>
      <c r="AX767" s="27">
        <f t="shared" si="456"/>
        <v>4.8465937432985596E-3</v>
      </c>
      <c r="AY767" s="34">
        <f>AN767-AW767</f>
        <v>4838.2482717833864</v>
      </c>
      <c r="AZ767" s="110">
        <f t="shared" si="457"/>
        <v>1.3439578532731629</v>
      </c>
      <c r="BB767" s="84">
        <v>0.93418665803513901</v>
      </c>
      <c r="BC767" s="85">
        <f t="shared" si="458"/>
        <v>0.84076799223162513</v>
      </c>
      <c r="BD767" s="85">
        <f t="shared" si="459"/>
        <v>0.79872959262004384</v>
      </c>
      <c r="BE767" s="85">
        <f t="shared" si="460"/>
        <v>0.76678040891524202</v>
      </c>
      <c r="BF767" s="85">
        <f t="shared" si="461"/>
        <v>0.72077358438032746</v>
      </c>
      <c r="BG767" s="85">
        <f t="shared" si="462"/>
        <v>0.72077358438032746</v>
      </c>
    </row>
    <row r="768" spans="2:59">
      <c r="B768" s="10" t="s">
        <v>33</v>
      </c>
      <c r="C768" s="10">
        <v>757</v>
      </c>
      <c r="D768" s="10">
        <v>168</v>
      </c>
      <c r="E768" s="19">
        <v>43.7</v>
      </c>
      <c r="F768" s="67">
        <f t="shared" si="431"/>
        <v>12.138888888888889</v>
      </c>
      <c r="G768" s="20">
        <f t="shared" si="463"/>
        <v>-0.97222222222222221</v>
      </c>
      <c r="H768" s="20">
        <f t="shared" si="432"/>
        <v>84.5</v>
      </c>
      <c r="I768" s="86">
        <f>'Ducati Panigale 1199 data'!$C$8*G768</f>
        <v>-270.27777777777777</v>
      </c>
      <c r="J768" s="86">
        <f>'Ducati Panigale 1199 data'!$C$8*'Ducati Panigale 1199 data'!$C$15*'Ducati Panigale 1199 data'!$C$10</f>
        <v>54.543600000000005</v>
      </c>
      <c r="K768" s="86">
        <f>(0.5*'Ducati Panigale 1199 data'!$C$12)*'Ducati Panigale 1199 data'!$C$14*'Ducati Panigale 1199 data'!$C$11*F768^2</f>
        <v>20.848554311342596</v>
      </c>
      <c r="L768" s="86">
        <f t="shared" si="433"/>
        <v>-194.88562346643516</v>
      </c>
      <c r="M768" s="86">
        <f t="shared" si="429"/>
        <v>-2365.6949293008934</v>
      </c>
      <c r="N768" s="20">
        <f t="shared" si="434"/>
        <v>-2.3656949293008935</v>
      </c>
      <c r="O768" s="105">
        <f t="shared" si="435"/>
        <v>-2.3656949293008935</v>
      </c>
      <c r="P768" s="105">
        <f t="shared" si="436"/>
        <v>2.3656949293008935</v>
      </c>
      <c r="Q768" s="105">
        <f t="shared" si="464"/>
        <v>135.41078440964753</v>
      </c>
      <c r="R768" s="27">
        <f t="shared" si="437"/>
        <v>3.7614106780457651E-2</v>
      </c>
      <c r="S768" s="98">
        <f t="shared" si="438"/>
        <v>0</v>
      </c>
      <c r="T768" s="17">
        <f t="shared" si="465"/>
        <v>478.10221330026678</v>
      </c>
      <c r="U768" s="17">
        <f t="shared" si="439"/>
        <v>0.13280617036118522</v>
      </c>
      <c r="V768" s="17">
        <f t="shared" si="440"/>
        <v>128.64024518916514</v>
      </c>
      <c r="W768" s="17">
        <f t="shared" si="441"/>
        <v>123.49463538159853</v>
      </c>
      <c r="X768" s="17">
        <f t="shared" si="441"/>
        <v>118.55484996633459</v>
      </c>
      <c r="Y768" s="17">
        <f t="shared" si="442"/>
        <v>117.36930146667125</v>
      </c>
      <c r="Z768" s="17">
        <f>Y768/3600</f>
        <v>3.2602583740742014E-2</v>
      </c>
      <c r="AA768" s="17">
        <f>0.96*Y768</f>
        <v>112.67452940800439</v>
      </c>
      <c r="AB768" s="17">
        <f t="shared" si="443"/>
        <v>108.16754823168421</v>
      </c>
      <c r="AC768" s="17">
        <f t="shared" si="444"/>
        <v>102.7591708201</v>
      </c>
      <c r="AD768" s="17">
        <f t="shared" si="445"/>
        <v>102.7591708201</v>
      </c>
      <c r="AE768" s="17">
        <f t="shared" si="466"/>
        <v>2.8544214116694444E-2</v>
      </c>
      <c r="AF768" s="17">
        <f>T768-AD768</f>
        <v>375.34304248016679</v>
      </c>
      <c r="AG768" s="17">
        <f t="shared" si="446"/>
        <v>0.10426195624449078</v>
      </c>
      <c r="AH768" s="28">
        <f>0.5*'Ducati Panigale 1199 data'!$C$8*'WLTP class 3 v5'!F768^2</f>
        <v>20482.014660493827</v>
      </c>
      <c r="AI768" s="17">
        <f t="shared" si="447"/>
        <v>20.482014660493828</v>
      </c>
      <c r="AJ768" s="17">
        <f>IF(N768&lt;0, AI768, "0")</f>
        <v>20.482014660493828</v>
      </c>
      <c r="AK768" s="98">
        <f>AK767+AJ768</f>
        <v>1435.4747723765431</v>
      </c>
      <c r="AL768" s="105">
        <f t="shared" si="448"/>
        <v>0.39874299232681754</v>
      </c>
      <c r="AM768" s="98">
        <f>IF(N768 &gt; 0, AI768, )</f>
        <v>0</v>
      </c>
      <c r="AN768" s="98">
        <f t="shared" si="467"/>
        <v>4855.6960092592608</v>
      </c>
      <c r="AO768" s="98">
        <f t="shared" si="449"/>
        <v>1.3488044470164613</v>
      </c>
      <c r="AP768" s="27">
        <f t="shared" si="450"/>
        <v>19.457913927469136</v>
      </c>
      <c r="AQ768" s="27">
        <f t="shared" si="451"/>
        <v>18.67959737037037</v>
      </c>
      <c r="AR768" s="34">
        <f t="shared" si="452"/>
        <v>17.932413475555556</v>
      </c>
      <c r="AS768" s="27">
        <f t="shared" si="453"/>
        <v>17.753089340799999</v>
      </c>
      <c r="AT768" s="34">
        <f t="shared" si="430"/>
        <v>17.042965767167999</v>
      </c>
      <c r="AU768" s="27">
        <f t="shared" si="430"/>
        <v>16.361247136481278</v>
      </c>
      <c r="AV768" s="27">
        <f t="shared" si="454"/>
        <v>15.543184779657214</v>
      </c>
      <c r="AW768" s="27">
        <f t="shared" si="455"/>
        <v>15.543184779657214</v>
      </c>
      <c r="AX768" s="27">
        <f t="shared" si="456"/>
        <v>4.3175513276825592E-3</v>
      </c>
      <c r="AY768" s="34">
        <f>AN768-AW768</f>
        <v>4840.1528244796036</v>
      </c>
      <c r="AZ768" s="110">
        <f t="shared" si="457"/>
        <v>1.3444868956887788</v>
      </c>
      <c r="BB768" s="84">
        <v>2.36569492930089</v>
      </c>
      <c r="BC768" s="85">
        <f t="shared" si="458"/>
        <v>2.129125436370801</v>
      </c>
      <c r="BD768" s="85">
        <f t="shared" si="459"/>
        <v>2.0226691645522608</v>
      </c>
      <c r="BE768" s="85">
        <f t="shared" si="460"/>
        <v>1.9417623979701704</v>
      </c>
      <c r="BF768" s="85">
        <f t="shared" si="461"/>
        <v>1.8252566540919601</v>
      </c>
      <c r="BG768" s="85">
        <f t="shared" si="462"/>
        <v>1.8252566540919601</v>
      </c>
    </row>
    <row r="769" spans="2:59">
      <c r="B769" s="10" t="s">
        <v>33</v>
      </c>
      <c r="C769" s="10">
        <v>758</v>
      </c>
      <c r="D769" s="10">
        <v>169</v>
      </c>
      <c r="E769" s="19">
        <v>39.299999999999997</v>
      </c>
      <c r="F769" s="67">
        <f t="shared" si="431"/>
        <v>10.916666666666666</v>
      </c>
      <c r="G769" s="20">
        <f t="shared" si="463"/>
        <v>-1.3333333333333335</v>
      </c>
      <c r="H769" s="20">
        <f t="shared" si="432"/>
        <v>85</v>
      </c>
      <c r="I769" s="86">
        <f>'Ducati Panigale 1199 data'!$C$8*G769</f>
        <v>-370.66666666666669</v>
      </c>
      <c r="J769" s="86">
        <f>'Ducati Panigale 1199 data'!$C$8*'Ducati Panigale 1199 data'!$C$15*'Ducati Panigale 1199 data'!$C$10</f>
        <v>54.543600000000005</v>
      </c>
      <c r="K769" s="86">
        <f>(0.5*'Ducati Panigale 1199 data'!$C$12)*'Ducati Panigale 1199 data'!$C$14*'Ducati Panigale 1199 data'!$C$11*F769^2</f>
        <v>16.861576302083332</v>
      </c>
      <c r="L769" s="86">
        <f t="shared" si="433"/>
        <v>-299.26149036458332</v>
      </c>
      <c r="M769" s="86">
        <f t="shared" si="429"/>
        <v>-3266.9379364800343</v>
      </c>
      <c r="N769" s="20">
        <f t="shared" si="434"/>
        <v>-3.2669379364800344</v>
      </c>
      <c r="O769" s="105">
        <f t="shared" si="435"/>
        <v>-3.2669379364800344</v>
      </c>
      <c r="P769" s="105">
        <f t="shared" si="436"/>
        <v>3.2669379364800344</v>
      </c>
      <c r="Q769" s="105">
        <f t="shared" si="464"/>
        <v>138.67772234612758</v>
      </c>
      <c r="R769" s="27">
        <f t="shared" si="437"/>
        <v>3.8521589540590997E-2</v>
      </c>
      <c r="S769" s="98">
        <f t="shared" si="438"/>
        <v>0</v>
      </c>
      <c r="T769" s="17">
        <f t="shared" si="465"/>
        <v>478.10221330026678</v>
      </c>
      <c r="U769" s="17">
        <f t="shared" si="439"/>
        <v>0.13280617036118522</v>
      </c>
      <c r="V769" s="17">
        <f t="shared" si="440"/>
        <v>131.74383622882121</v>
      </c>
      <c r="W769" s="17">
        <f t="shared" si="441"/>
        <v>126.47408277966835</v>
      </c>
      <c r="X769" s="17">
        <f t="shared" si="441"/>
        <v>121.41511946848161</v>
      </c>
      <c r="Y769" s="17">
        <f t="shared" si="442"/>
        <v>120.20096827379679</v>
      </c>
      <c r="Z769" s="17">
        <f>Y769/3600</f>
        <v>3.3389157853832445E-2</v>
      </c>
      <c r="AA769" s="17">
        <f>0.96*Y769</f>
        <v>115.39292954284491</v>
      </c>
      <c r="AB769" s="17">
        <f t="shared" si="443"/>
        <v>110.77721236113111</v>
      </c>
      <c r="AC769" s="17">
        <f t="shared" si="444"/>
        <v>105.23835174307455</v>
      </c>
      <c r="AD769" s="17">
        <f t="shared" si="445"/>
        <v>105.23835174307455</v>
      </c>
      <c r="AE769" s="17">
        <f t="shared" si="466"/>
        <v>2.9232875484187373E-2</v>
      </c>
      <c r="AF769" s="17">
        <f>T769-AD769</f>
        <v>372.86386155719225</v>
      </c>
      <c r="AG769" s="17">
        <f t="shared" si="446"/>
        <v>0.10357329487699785</v>
      </c>
      <c r="AH769" s="28">
        <f>0.5*'Ducati Panigale 1199 data'!$C$8*'WLTP class 3 v5'!F769^2</f>
        <v>16565.131944444442</v>
      </c>
      <c r="AI769" s="17">
        <f t="shared" si="447"/>
        <v>16.565131944444442</v>
      </c>
      <c r="AJ769" s="17">
        <f>IF(N769&lt;0, AI769, "0")</f>
        <v>16.565131944444442</v>
      </c>
      <c r="AK769" s="98">
        <f>AK768+AJ769</f>
        <v>1452.0399043209875</v>
      </c>
      <c r="AL769" s="105">
        <f t="shared" si="448"/>
        <v>0.40334441786694097</v>
      </c>
      <c r="AM769" s="98">
        <f>IF(N769 &gt; 0, AI769, )</f>
        <v>0</v>
      </c>
      <c r="AN769" s="98">
        <f t="shared" si="467"/>
        <v>4855.6960092592608</v>
      </c>
      <c r="AO769" s="98">
        <f t="shared" si="449"/>
        <v>1.3488044470164613</v>
      </c>
      <c r="AP769" s="27">
        <f t="shared" si="450"/>
        <v>15.736875347222218</v>
      </c>
      <c r="AQ769" s="27">
        <f t="shared" si="451"/>
        <v>15.107400333333329</v>
      </c>
      <c r="AR769" s="34">
        <f t="shared" si="452"/>
        <v>14.503104319999995</v>
      </c>
      <c r="AS769" s="27">
        <f t="shared" si="453"/>
        <v>14.358073276799995</v>
      </c>
      <c r="AT769" s="34">
        <f t="shared" si="430"/>
        <v>13.783750345727995</v>
      </c>
      <c r="AU769" s="27">
        <f t="shared" si="430"/>
        <v>13.232400331898875</v>
      </c>
      <c r="AV769" s="27">
        <f t="shared" si="454"/>
        <v>12.57078031530393</v>
      </c>
      <c r="AW769" s="27">
        <f t="shared" si="455"/>
        <v>12.57078031530393</v>
      </c>
      <c r="AX769" s="27">
        <f t="shared" si="456"/>
        <v>3.4918834209177584E-3</v>
      </c>
      <c r="AY769" s="34">
        <f>AN769-AW769</f>
        <v>4843.1252289439572</v>
      </c>
      <c r="AZ769" s="110">
        <f t="shared" si="457"/>
        <v>1.3453125635955436</v>
      </c>
      <c r="BB769" s="84">
        <v>3.2669379364800299</v>
      </c>
      <c r="BC769" s="85">
        <f t="shared" si="458"/>
        <v>2.940244142832027</v>
      </c>
      <c r="BD769" s="85">
        <f t="shared" si="459"/>
        <v>2.7932319356904256</v>
      </c>
      <c r="BE769" s="85">
        <f t="shared" si="460"/>
        <v>2.6815026582628083</v>
      </c>
      <c r="BF769" s="85">
        <f t="shared" si="461"/>
        <v>2.5206124987670395</v>
      </c>
      <c r="BG769" s="85">
        <f t="shared" si="462"/>
        <v>2.5206124987670395</v>
      </c>
    </row>
    <row r="770" spans="2:59">
      <c r="B770" s="10" t="s">
        <v>33</v>
      </c>
      <c r="C770" s="10">
        <v>759</v>
      </c>
      <c r="D770" s="10">
        <v>170</v>
      </c>
      <c r="E770" s="19">
        <v>34.1</v>
      </c>
      <c r="F770" s="67">
        <f t="shared" si="431"/>
        <v>9.4722222222222214</v>
      </c>
      <c r="G770" s="20">
        <f t="shared" si="463"/>
        <v>-1.4305555555555551</v>
      </c>
      <c r="H770" s="20">
        <f t="shared" si="432"/>
        <v>85.5</v>
      </c>
      <c r="I770" s="86">
        <f>'Ducati Panigale 1199 data'!$C$8*G770</f>
        <v>-397.69444444444434</v>
      </c>
      <c r="J770" s="86">
        <f>'Ducati Panigale 1199 data'!$C$8*'Ducati Panigale 1199 data'!$C$15*'Ducati Panigale 1199 data'!$C$10</f>
        <v>54.543600000000005</v>
      </c>
      <c r="K770" s="86">
        <f>(0.5*'Ducati Panigale 1199 data'!$C$12)*'Ducati Panigale 1199 data'!$C$14*'Ducati Panigale 1199 data'!$C$11*F770^2</f>
        <v>12.69468208912037</v>
      </c>
      <c r="L770" s="86">
        <f t="shared" si="433"/>
        <v>-330.45616235532395</v>
      </c>
      <c r="M770" s="86">
        <f t="shared" si="429"/>
        <v>-3130.154204532374</v>
      </c>
      <c r="N770" s="20">
        <f t="shared" si="434"/>
        <v>-3.1301542045323738</v>
      </c>
      <c r="O770" s="105">
        <f t="shared" si="435"/>
        <v>-3.1301542045323738</v>
      </c>
      <c r="P770" s="105">
        <f t="shared" si="436"/>
        <v>3.1301542045323738</v>
      </c>
      <c r="Q770" s="105">
        <f t="shared" si="464"/>
        <v>141.80787655065996</v>
      </c>
      <c r="R770" s="27">
        <f t="shared" si="437"/>
        <v>3.9391076819627766E-2</v>
      </c>
      <c r="S770" s="98">
        <f t="shared" si="438"/>
        <v>0</v>
      </c>
      <c r="T770" s="17">
        <f t="shared" si="465"/>
        <v>478.10221330026678</v>
      </c>
      <c r="U770" s="17">
        <f t="shared" si="439"/>
        <v>0.13280617036118522</v>
      </c>
      <c r="V770" s="17">
        <f t="shared" si="440"/>
        <v>134.71748272312695</v>
      </c>
      <c r="W770" s="17">
        <f t="shared" si="441"/>
        <v>129.32878341420187</v>
      </c>
      <c r="X770" s="17">
        <f t="shared" si="441"/>
        <v>124.15563207763378</v>
      </c>
      <c r="Y770" s="17">
        <f t="shared" si="442"/>
        <v>122.91407575685744</v>
      </c>
      <c r="Z770" s="17">
        <f>Y770/3600</f>
        <v>3.4142798821349289E-2</v>
      </c>
      <c r="AA770" s="17">
        <f>0.96*Y770</f>
        <v>117.99751272658314</v>
      </c>
      <c r="AB770" s="17">
        <f t="shared" si="443"/>
        <v>113.2776122175198</v>
      </c>
      <c r="AC770" s="17">
        <f t="shared" si="444"/>
        <v>107.61373160664381</v>
      </c>
      <c r="AD770" s="17">
        <f t="shared" si="445"/>
        <v>107.61373160664381</v>
      </c>
      <c r="AE770" s="17">
        <f t="shared" si="466"/>
        <v>2.9892703224067726E-2</v>
      </c>
      <c r="AF770" s="17">
        <f>T770-AD770</f>
        <v>370.48848169362299</v>
      </c>
      <c r="AG770" s="17">
        <f t="shared" si="446"/>
        <v>0.10291346713711749</v>
      </c>
      <c r="AH770" s="28">
        <f>0.5*'Ducati Panigale 1199 data'!$C$8*'WLTP class 3 v5'!F770^2</f>
        <v>12471.496141975307</v>
      </c>
      <c r="AI770" s="17">
        <f t="shared" si="447"/>
        <v>12.471496141975306</v>
      </c>
      <c r="AJ770" s="17">
        <f>IF(N770&lt;0, AI770, "0")</f>
        <v>12.471496141975306</v>
      </c>
      <c r="AK770" s="98">
        <f>AK769+AJ770</f>
        <v>1464.5114004629627</v>
      </c>
      <c r="AL770" s="105">
        <f t="shared" si="448"/>
        <v>0.40680872235082299</v>
      </c>
      <c r="AM770" s="98">
        <f>IF(N770 &gt; 0, AI770, )</f>
        <v>0</v>
      </c>
      <c r="AN770" s="98">
        <f t="shared" si="467"/>
        <v>4855.6960092592608</v>
      </c>
      <c r="AO770" s="98">
        <f t="shared" si="449"/>
        <v>1.3488044470164613</v>
      </c>
      <c r="AP770" s="27">
        <f t="shared" si="450"/>
        <v>11.84792133487654</v>
      </c>
      <c r="AQ770" s="27">
        <f t="shared" si="451"/>
        <v>11.374004481481478</v>
      </c>
      <c r="AR770" s="34">
        <f t="shared" si="452"/>
        <v>10.919044302222218</v>
      </c>
      <c r="AS770" s="27">
        <f t="shared" si="453"/>
        <v>10.809853859199997</v>
      </c>
      <c r="AT770" s="34">
        <f t="shared" si="430"/>
        <v>10.377459704831997</v>
      </c>
      <c r="AU770" s="27">
        <f t="shared" si="430"/>
        <v>9.9623613166387166</v>
      </c>
      <c r="AV770" s="27">
        <f t="shared" si="454"/>
        <v>9.4642432508067795</v>
      </c>
      <c r="AW770" s="27">
        <f t="shared" si="455"/>
        <v>9.4642432508067795</v>
      </c>
      <c r="AX770" s="27">
        <f t="shared" si="456"/>
        <v>2.6289564585574385E-3</v>
      </c>
      <c r="AY770" s="34">
        <f>AN770-AW770</f>
        <v>4846.2317660084536</v>
      </c>
      <c r="AZ770" s="110">
        <f t="shared" si="457"/>
        <v>1.3461754905579038</v>
      </c>
      <c r="BB770" s="84">
        <v>3.1301542045323698</v>
      </c>
      <c r="BC770" s="85">
        <f t="shared" si="458"/>
        <v>2.8171387840791331</v>
      </c>
      <c r="BD770" s="85">
        <f t="shared" si="459"/>
        <v>2.6762818448751764</v>
      </c>
      <c r="BE770" s="85">
        <f t="shared" si="460"/>
        <v>2.5692305710801691</v>
      </c>
      <c r="BF770" s="85">
        <f t="shared" si="461"/>
        <v>2.4150767368153589</v>
      </c>
      <c r="BG770" s="85">
        <f t="shared" si="462"/>
        <v>2.4150767368153589</v>
      </c>
    </row>
    <row r="771" spans="2:59">
      <c r="B771" s="10" t="s">
        <v>33</v>
      </c>
      <c r="C771" s="10">
        <v>760</v>
      </c>
      <c r="D771" s="10">
        <v>171</v>
      </c>
      <c r="E771" s="19">
        <v>29</v>
      </c>
      <c r="F771" s="67">
        <f t="shared" si="431"/>
        <v>8.0555555555555554</v>
      </c>
      <c r="G771" s="20">
        <f t="shared" si="463"/>
        <v>-1.4444444444444446</v>
      </c>
      <c r="H771" s="20">
        <f t="shared" si="432"/>
        <v>86</v>
      </c>
      <c r="I771" s="86">
        <f>'Ducati Panigale 1199 data'!$C$8*G771</f>
        <v>-401.5555555555556</v>
      </c>
      <c r="J771" s="86">
        <f>'Ducati Panigale 1199 data'!$C$8*'Ducati Panigale 1199 data'!$C$15*'Ducati Panigale 1199 data'!$C$10</f>
        <v>54.543600000000005</v>
      </c>
      <c r="K771" s="86">
        <f>(0.5*'Ducati Panigale 1199 data'!$C$12)*'Ducati Panigale 1199 data'!$C$14*'Ducati Panigale 1199 data'!$C$11*F771^2</f>
        <v>9.1814033564814821</v>
      </c>
      <c r="L771" s="86">
        <f t="shared" si="433"/>
        <v>-337.83055219907408</v>
      </c>
      <c r="M771" s="86">
        <f t="shared" si="429"/>
        <v>-2721.4127816036521</v>
      </c>
      <c r="N771" s="20">
        <f t="shared" si="434"/>
        <v>-2.721412781603652</v>
      </c>
      <c r="O771" s="105">
        <f t="shared" si="435"/>
        <v>-2.721412781603652</v>
      </c>
      <c r="P771" s="105">
        <f t="shared" si="436"/>
        <v>2.721412781603652</v>
      </c>
      <c r="Q771" s="105">
        <f t="shared" si="464"/>
        <v>144.5292893322636</v>
      </c>
      <c r="R771" s="27">
        <f t="shared" si="437"/>
        <v>4.0147024814517665E-2</v>
      </c>
      <c r="S771" s="98">
        <f t="shared" si="438"/>
        <v>0</v>
      </c>
      <c r="T771" s="17">
        <f t="shared" si="465"/>
        <v>478.10221330026678</v>
      </c>
      <c r="U771" s="17">
        <f t="shared" si="439"/>
        <v>0.13280617036118522</v>
      </c>
      <c r="V771" s="17">
        <f t="shared" si="440"/>
        <v>137.30282486565042</v>
      </c>
      <c r="W771" s="17">
        <f t="shared" si="441"/>
        <v>131.81071187102441</v>
      </c>
      <c r="X771" s="17">
        <f t="shared" si="441"/>
        <v>126.53828339618343</v>
      </c>
      <c r="Y771" s="17">
        <f t="shared" si="442"/>
        <v>125.27290056222159</v>
      </c>
      <c r="Z771" s="17">
        <f>Y771/3600</f>
        <v>3.479802793395044E-2</v>
      </c>
      <c r="AA771" s="17">
        <f>0.96*Y771</f>
        <v>120.26198453973272</v>
      </c>
      <c r="AB771" s="17">
        <f t="shared" si="443"/>
        <v>115.45150515814341</v>
      </c>
      <c r="AC771" s="17">
        <f t="shared" si="444"/>
        <v>109.67892990023623</v>
      </c>
      <c r="AD771" s="17">
        <f t="shared" si="445"/>
        <v>109.67892990023623</v>
      </c>
      <c r="AE771" s="17">
        <f t="shared" si="466"/>
        <v>3.0466369416732284E-2</v>
      </c>
      <c r="AF771" s="17">
        <f>T771-AD771</f>
        <v>368.42328340003053</v>
      </c>
      <c r="AG771" s="17">
        <f t="shared" si="446"/>
        <v>0.10233980094445293</v>
      </c>
      <c r="AH771" s="28">
        <f>0.5*'Ducati Panigale 1199 data'!$C$8*'WLTP class 3 v5'!F771^2</f>
        <v>9019.9845679012342</v>
      </c>
      <c r="AI771" s="17">
        <f t="shared" si="447"/>
        <v>9.0199845679012345</v>
      </c>
      <c r="AJ771" s="17">
        <f>IF(N771&lt;0, AI771, "0")</f>
        <v>9.0199845679012345</v>
      </c>
      <c r="AK771" s="98">
        <f>AK770+AJ771</f>
        <v>1473.5313850308639</v>
      </c>
      <c r="AL771" s="105">
        <f t="shared" si="448"/>
        <v>0.40931427361968442</v>
      </c>
      <c r="AM771" s="98">
        <f>IF(N771 &gt; 0, AI771, )</f>
        <v>0</v>
      </c>
      <c r="AN771" s="98">
        <f t="shared" si="467"/>
        <v>4855.6960092592608</v>
      </c>
      <c r="AO771" s="98">
        <f t="shared" si="449"/>
        <v>1.3488044470164613</v>
      </c>
      <c r="AP771" s="27">
        <f t="shared" si="450"/>
        <v>8.5689853395061721</v>
      </c>
      <c r="AQ771" s="27">
        <f t="shared" si="451"/>
        <v>8.2262259259259256</v>
      </c>
      <c r="AR771" s="34">
        <f t="shared" si="452"/>
        <v>7.8971768888888887</v>
      </c>
      <c r="AS771" s="27">
        <f t="shared" si="453"/>
        <v>7.81820512</v>
      </c>
      <c r="AT771" s="34">
        <f t="shared" si="430"/>
        <v>7.5054769152</v>
      </c>
      <c r="AU771" s="27">
        <f t="shared" si="430"/>
        <v>7.2052578385919999</v>
      </c>
      <c r="AV771" s="27">
        <f t="shared" si="454"/>
        <v>6.8449949466623998</v>
      </c>
      <c r="AW771" s="27">
        <f t="shared" si="455"/>
        <v>6.8449949466623998</v>
      </c>
      <c r="AX771" s="27">
        <f t="shared" si="456"/>
        <v>1.901387485184E-3</v>
      </c>
      <c r="AY771" s="34">
        <f>AN771-AW771</f>
        <v>4848.8510143125986</v>
      </c>
      <c r="AZ771" s="110">
        <f t="shared" si="457"/>
        <v>1.3469030595312774</v>
      </c>
      <c r="BB771" s="84">
        <v>2.7214127816036502</v>
      </c>
      <c r="BC771" s="85">
        <f t="shared" si="458"/>
        <v>2.4492715034432853</v>
      </c>
      <c r="BD771" s="85">
        <f t="shared" si="459"/>
        <v>2.3268079282711209</v>
      </c>
      <c r="BE771" s="85">
        <f t="shared" si="460"/>
        <v>2.233735611140276</v>
      </c>
      <c r="BF771" s="85">
        <f t="shared" si="461"/>
        <v>2.0997114744718592</v>
      </c>
      <c r="BG771" s="85">
        <f t="shared" si="462"/>
        <v>2.0997114744718592</v>
      </c>
    </row>
    <row r="772" spans="2:59">
      <c r="B772" s="10" t="s">
        <v>33</v>
      </c>
      <c r="C772" s="10">
        <v>761</v>
      </c>
      <c r="D772" s="10">
        <v>172</v>
      </c>
      <c r="E772" s="19">
        <v>23.7</v>
      </c>
      <c r="F772" s="67">
        <f t="shared" si="431"/>
        <v>6.583333333333333</v>
      </c>
      <c r="G772" s="20">
        <f t="shared" si="463"/>
        <v>-1.4722222222222223</v>
      </c>
      <c r="H772" s="20">
        <f t="shared" si="432"/>
        <v>86.5</v>
      </c>
      <c r="I772" s="86">
        <f>'Ducati Panigale 1199 data'!$C$8*G772</f>
        <v>-409.27777777777783</v>
      </c>
      <c r="J772" s="86">
        <f>'Ducati Panigale 1199 data'!$C$8*'Ducati Panigale 1199 data'!$C$15*'Ducati Panigale 1199 data'!$C$10</f>
        <v>54.543600000000005</v>
      </c>
      <c r="K772" s="86">
        <f>(0.5*'Ducati Panigale 1199 data'!$C$12)*'Ducati Panigale 1199 data'!$C$14*'Ducati Panigale 1199 data'!$C$11*F772^2</f>
        <v>6.1321075520833332</v>
      </c>
      <c r="L772" s="86">
        <f t="shared" si="433"/>
        <v>-348.60207022569449</v>
      </c>
      <c r="M772" s="86">
        <f t="shared" si="429"/>
        <v>-2294.9636289858217</v>
      </c>
      <c r="N772" s="20">
        <f t="shared" si="434"/>
        <v>-2.2949636289858217</v>
      </c>
      <c r="O772" s="105">
        <f t="shared" si="435"/>
        <v>-2.2949636289858217</v>
      </c>
      <c r="P772" s="105">
        <f t="shared" si="436"/>
        <v>2.2949636289858217</v>
      </c>
      <c r="Q772" s="105">
        <f t="shared" si="464"/>
        <v>146.82425296124941</v>
      </c>
      <c r="R772" s="27">
        <f t="shared" si="437"/>
        <v>4.0784514711458171E-2</v>
      </c>
      <c r="S772" s="98">
        <f t="shared" si="438"/>
        <v>0</v>
      </c>
      <c r="T772" s="17">
        <f t="shared" si="465"/>
        <v>478.10221330026678</v>
      </c>
      <c r="U772" s="17">
        <f t="shared" si="439"/>
        <v>0.13280617036118522</v>
      </c>
      <c r="V772" s="17">
        <f t="shared" si="440"/>
        <v>139.48304031318693</v>
      </c>
      <c r="W772" s="17">
        <f t="shared" si="441"/>
        <v>133.90371870065945</v>
      </c>
      <c r="X772" s="17">
        <f t="shared" si="441"/>
        <v>128.54756995263307</v>
      </c>
      <c r="Y772" s="17">
        <f t="shared" si="442"/>
        <v>127.26209425310674</v>
      </c>
      <c r="Z772" s="17">
        <f>Y772/3600</f>
        <v>3.5350581736974092E-2</v>
      </c>
      <c r="AA772" s="17">
        <f>0.96*Y772</f>
        <v>122.17161048298246</v>
      </c>
      <c r="AB772" s="17">
        <f t="shared" si="443"/>
        <v>117.28474606366315</v>
      </c>
      <c r="AC772" s="17">
        <f t="shared" si="444"/>
        <v>111.42050876047999</v>
      </c>
      <c r="AD772" s="17">
        <f t="shared" si="445"/>
        <v>111.42050876047999</v>
      </c>
      <c r="AE772" s="17">
        <f t="shared" si="466"/>
        <v>3.0950141322355552E-2</v>
      </c>
      <c r="AF772" s="17">
        <f>T772-AD772</f>
        <v>366.68170453978678</v>
      </c>
      <c r="AG772" s="17">
        <f t="shared" si="446"/>
        <v>0.10185602903882966</v>
      </c>
      <c r="AH772" s="28">
        <f>0.5*'Ducati Panigale 1199 data'!$C$8*'WLTP class 3 v5'!F772^2</f>
        <v>6024.2986111111104</v>
      </c>
      <c r="AI772" s="17">
        <f t="shared" si="447"/>
        <v>6.0242986111111101</v>
      </c>
      <c r="AJ772" s="17">
        <f>IF(N772&lt;0, AI772, "0")</f>
        <v>6.0242986111111101</v>
      </c>
      <c r="AK772" s="98">
        <f>AK771+AJ772</f>
        <v>1479.5556836419751</v>
      </c>
      <c r="AL772" s="105">
        <f t="shared" si="448"/>
        <v>0.41098768990054863</v>
      </c>
      <c r="AM772" s="98">
        <f>IF(N772 &gt; 0, AI772, )</f>
        <v>0</v>
      </c>
      <c r="AN772" s="98">
        <f t="shared" si="467"/>
        <v>4855.6960092592608</v>
      </c>
      <c r="AO772" s="98">
        <f t="shared" si="449"/>
        <v>1.3488044470164613</v>
      </c>
      <c r="AP772" s="27">
        <f t="shared" si="450"/>
        <v>5.7230836805555541</v>
      </c>
      <c r="AQ772" s="27">
        <f t="shared" si="451"/>
        <v>5.4941603333333315</v>
      </c>
      <c r="AR772" s="34">
        <f t="shared" si="452"/>
        <v>5.2743939199999978</v>
      </c>
      <c r="AS772" s="27">
        <f t="shared" si="453"/>
        <v>5.2216499807999979</v>
      </c>
      <c r="AT772" s="34">
        <f t="shared" si="430"/>
        <v>5.0127839815679982</v>
      </c>
      <c r="AU772" s="27">
        <f t="shared" si="430"/>
        <v>4.8122726223052785</v>
      </c>
      <c r="AV772" s="27">
        <f t="shared" si="454"/>
        <v>4.5716589911900147</v>
      </c>
      <c r="AW772" s="27">
        <f t="shared" si="455"/>
        <v>4.5716589911900147</v>
      </c>
      <c r="AX772" s="27">
        <f t="shared" si="456"/>
        <v>1.2699052753305596E-3</v>
      </c>
      <c r="AY772" s="34">
        <f>AN772-AW772</f>
        <v>4851.1243502680709</v>
      </c>
      <c r="AZ772" s="110">
        <f t="shared" si="457"/>
        <v>1.3475345417411309</v>
      </c>
      <c r="BB772" s="84">
        <v>2.29496362898582</v>
      </c>
      <c r="BC772" s="85">
        <f t="shared" si="458"/>
        <v>2.065467266087238</v>
      </c>
      <c r="BD772" s="85">
        <f t="shared" si="459"/>
        <v>1.9621939027828759</v>
      </c>
      <c r="BE772" s="85">
        <f t="shared" si="460"/>
        <v>1.8837061466715608</v>
      </c>
      <c r="BF772" s="85">
        <f t="shared" si="461"/>
        <v>1.770683777871267</v>
      </c>
      <c r="BG772" s="85">
        <f t="shared" si="462"/>
        <v>1.770683777871267</v>
      </c>
    </row>
    <row r="773" spans="2:59">
      <c r="B773" s="10" t="s">
        <v>33</v>
      </c>
      <c r="C773" s="10">
        <v>762</v>
      </c>
      <c r="D773" s="10">
        <v>173</v>
      </c>
      <c r="E773" s="19">
        <v>18.399999999999999</v>
      </c>
      <c r="F773" s="67">
        <f t="shared" si="431"/>
        <v>5.1111111111111107</v>
      </c>
      <c r="G773" s="20">
        <f t="shared" si="463"/>
        <v>-1.3055555555555554</v>
      </c>
      <c r="H773" s="20">
        <f t="shared" si="432"/>
        <v>87</v>
      </c>
      <c r="I773" s="86">
        <f>'Ducati Panigale 1199 data'!$C$8*G773</f>
        <v>-362.9444444444444</v>
      </c>
      <c r="J773" s="86">
        <f>'Ducati Panigale 1199 data'!$C$8*'Ducati Panigale 1199 data'!$C$15*'Ducati Panigale 1199 data'!$C$10</f>
        <v>54.543600000000005</v>
      </c>
      <c r="K773" s="86">
        <f>(0.5*'Ducati Panigale 1199 data'!$C$12)*'Ducati Panigale 1199 data'!$C$14*'Ducati Panigale 1199 data'!$C$11*F773^2</f>
        <v>3.6961425925925924</v>
      </c>
      <c r="L773" s="86">
        <f t="shared" si="433"/>
        <v>-304.70470185185178</v>
      </c>
      <c r="M773" s="86">
        <f t="shared" si="429"/>
        <v>-1557.3795872427979</v>
      </c>
      <c r="N773" s="20">
        <f t="shared" si="434"/>
        <v>-1.557379587242798</v>
      </c>
      <c r="O773" s="105">
        <f t="shared" si="435"/>
        <v>-1.557379587242798</v>
      </c>
      <c r="P773" s="105">
        <f t="shared" si="436"/>
        <v>1.557379587242798</v>
      </c>
      <c r="Q773" s="105">
        <f t="shared" si="464"/>
        <v>148.38163254849221</v>
      </c>
      <c r="R773" s="27">
        <f t="shared" si="437"/>
        <v>4.1217120152358948E-2</v>
      </c>
      <c r="S773" s="98">
        <f t="shared" si="438"/>
        <v>0</v>
      </c>
      <c r="T773" s="17">
        <f t="shared" si="465"/>
        <v>478.10221330026678</v>
      </c>
      <c r="U773" s="17">
        <f t="shared" si="439"/>
        <v>0.13280617036118522</v>
      </c>
      <c r="V773" s="17">
        <f t="shared" si="440"/>
        <v>140.96255092106759</v>
      </c>
      <c r="W773" s="17">
        <f t="shared" si="441"/>
        <v>135.32404888422488</v>
      </c>
      <c r="X773" s="17">
        <f t="shared" si="441"/>
        <v>129.91108692885587</v>
      </c>
      <c r="Y773" s="17">
        <f t="shared" si="442"/>
        <v>128.6119760595673</v>
      </c>
      <c r="Z773" s="17">
        <f>Y773/3600</f>
        <v>3.5725548905435361E-2</v>
      </c>
      <c r="AA773" s="17">
        <f>0.96*Y773</f>
        <v>123.4674970171846</v>
      </c>
      <c r="AB773" s="17">
        <f t="shared" si="443"/>
        <v>118.5287971364972</v>
      </c>
      <c r="AC773" s="17">
        <f t="shared" si="444"/>
        <v>112.60235727967233</v>
      </c>
      <c r="AD773" s="17">
        <f t="shared" si="445"/>
        <v>112.60235727967233</v>
      </c>
      <c r="AE773" s="17">
        <f t="shared" si="466"/>
        <v>3.1278432577686761E-2</v>
      </c>
      <c r="AF773" s="17">
        <f>T773-AD773</f>
        <v>365.49985602059445</v>
      </c>
      <c r="AG773" s="17">
        <f t="shared" si="446"/>
        <v>0.10152773778349845</v>
      </c>
      <c r="AH773" s="28">
        <f>0.5*'Ducati Panigale 1199 data'!$C$8*'WLTP class 3 v5'!F773^2</f>
        <v>3631.1604938271598</v>
      </c>
      <c r="AI773" s="17">
        <f t="shared" si="447"/>
        <v>3.63116049382716</v>
      </c>
      <c r="AJ773" s="17">
        <f>IF(N773&lt;0, AI773, "0")</f>
        <v>3.63116049382716</v>
      </c>
      <c r="AK773" s="98">
        <f>AK772+AJ773</f>
        <v>1483.1868441358022</v>
      </c>
      <c r="AL773" s="105">
        <f t="shared" si="448"/>
        <v>0.41199634559327836</v>
      </c>
      <c r="AM773" s="98">
        <f>IF(N773 &gt; 0, AI773, )</f>
        <v>0</v>
      </c>
      <c r="AN773" s="98">
        <f t="shared" si="467"/>
        <v>4855.6960092592608</v>
      </c>
      <c r="AO773" s="98">
        <f t="shared" si="449"/>
        <v>1.3488044470164613</v>
      </c>
      <c r="AP773" s="27">
        <f t="shared" si="450"/>
        <v>3.4496024691358018</v>
      </c>
      <c r="AQ773" s="27">
        <f t="shared" si="451"/>
        <v>3.3116183703703697</v>
      </c>
      <c r="AR773" s="34">
        <f t="shared" si="452"/>
        <v>3.1791536355555547</v>
      </c>
      <c r="AS773" s="27">
        <f t="shared" si="453"/>
        <v>3.1473620991999991</v>
      </c>
      <c r="AT773" s="34">
        <f t="shared" si="430"/>
        <v>3.021467615231999</v>
      </c>
      <c r="AU773" s="27">
        <f t="shared" si="430"/>
        <v>2.9006089106227191</v>
      </c>
      <c r="AV773" s="27">
        <f t="shared" si="454"/>
        <v>2.7555784650915829</v>
      </c>
      <c r="AW773" s="27">
        <f t="shared" si="455"/>
        <v>2.7555784650915829</v>
      </c>
      <c r="AX773" s="27">
        <f t="shared" si="456"/>
        <v>7.6543846252543973E-4</v>
      </c>
      <c r="AY773" s="34">
        <f>AN773-AW773</f>
        <v>4852.9404307941695</v>
      </c>
      <c r="AZ773" s="110">
        <f t="shared" si="457"/>
        <v>1.348039008553936</v>
      </c>
      <c r="BB773" s="84">
        <v>1.5573795872428</v>
      </c>
      <c r="BC773" s="85">
        <f t="shared" si="458"/>
        <v>1.40164162851852</v>
      </c>
      <c r="BD773" s="85">
        <f t="shared" si="459"/>
        <v>1.3315595470925941</v>
      </c>
      <c r="BE773" s="85">
        <f t="shared" si="460"/>
        <v>1.2782971652088901</v>
      </c>
      <c r="BF773" s="85">
        <f t="shared" si="461"/>
        <v>1.2015993352963568</v>
      </c>
      <c r="BG773" s="85">
        <f t="shared" si="462"/>
        <v>1.2015993352963568</v>
      </c>
    </row>
    <row r="774" spans="2:59">
      <c r="B774" s="10" t="s">
        <v>33</v>
      </c>
      <c r="C774" s="10">
        <v>763</v>
      </c>
      <c r="D774" s="10">
        <v>174</v>
      </c>
      <c r="E774" s="19">
        <v>14.3</v>
      </c>
      <c r="F774" s="67">
        <f t="shared" si="431"/>
        <v>3.9722222222222223</v>
      </c>
      <c r="G774" s="20">
        <f t="shared" si="463"/>
        <v>-0.88888888888888862</v>
      </c>
      <c r="H774" s="20">
        <f t="shared" si="432"/>
        <v>87.5</v>
      </c>
      <c r="I774" s="86">
        <f>'Ducati Panigale 1199 data'!$C$8*G774</f>
        <v>-247.11111111111103</v>
      </c>
      <c r="J774" s="86">
        <f>'Ducati Panigale 1199 data'!$C$8*'Ducati Panigale 1199 data'!$C$15*'Ducati Panigale 1199 data'!$C$10</f>
        <v>54.543600000000005</v>
      </c>
      <c r="K774" s="86">
        <f>(0.5*'Ducati Panigale 1199 data'!$C$12)*'Ducati Panigale 1199 data'!$C$14*'Ducati Panigale 1199 data'!$C$11*F774^2</f>
        <v>2.2324675057870373</v>
      </c>
      <c r="L774" s="86">
        <f t="shared" si="433"/>
        <v>-190.33504360532399</v>
      </c>
      <c r="M774" s="86">
        <f t="shared" si="429"/>
        <v>-756.05308987670367</v>
      </c>
      <c r="N774" s="20">
        <f t="shared" si="434"/>
        <v>-0.75605308987670372</v>
      </c>
      <c r="O774" s="105">
        <f t="shared" si="435"/>
        <v>-0.75605308987670372</v>
      </c>
      <c r="P774" s="105">
        <f t="shared" si="436"/>
        <v>0.75605308987670372</v>
      </c>
      <c r="Q774" s="105">
        <f t="shared" si="464"/>
        <v>149.13768563836891</v>
      </c>
      <c r="R774" s="27">
        <f t="shared" si="437"/>
        <v>4.142713489954692E-2</v>
      </c>
      <c r="S774" s="98">
        <f t="shared" si="438"/>
        <v>0</v>
      </c>
      <c r="T774" s="17">
        <f t="shared" si="465"/>
        <v>478.10221330026678</v>
      </c>
      <c r="U774" s="17">
        <f t="shared" si="439"/>
        <v>0.13280617036118522</v>
      </c>
      <c r="V774" s="17">
        <f t="shared" si="440"/>
        <v>141.68080135645044</v>
      </c>
      <c r="W774" s="17">
        <f t="shared" si="441"/>
        <v>136.01356930219242</v>
      </c>
      <c r="X774" s="17">
        <f t="shared" si="441"/>
        <v>130.57302653010473</v>
      </c>
      <c r="Y774" s="17">
        <f t="shared" si="442"/>
        <v>129.26729626480369</v>
      </c>
      <c r="Z774" s="17">
        <f>Y774/3600</f>
        <v>3.5907582295778805E-2</v>
      </c>
      <c r="AA774" s="17">
        <f>0.96*Y774</f>
        <v>124.09660441421154</v>
      </c>
      <c r="AB774" s="17">
        <f t="shared" si="443"/>
        <v>119.13274023764308</v>
      </c>
      <c r="AC774" s="17">
        <f t="shared" si="444"/>
        <v>113.17610322576091</v>
      </c>
      <c r="AD774" s="17">
        <f t="shared" si="445"/>
        <v>113.17610322576091</v>
      </c>
      <c r="AE774" s="17">
        <f t="shared" si="466"/>
        <v>3.1437806451600256E-2</v>
      </c>
      <c r="AF774" s="17">
        <f>T774-AD774</f>
        <v>364.92611007450586</v>
      </c>
      <c r="AG774" s="17">
        <f t="shared" si="446"/>
        <v>0.10136836390958497</v>
      </c>
      <c r="AH774" s="28">
        <f>0.5*'Ducati Panigale 1199 data'!$C$8*'WLTP class 3 v5'!F774^2</f>
        <v>2193.2183641975312</v>
      </c>
      <c r="AI774" s="17">
        <f t="shared" si="447"/>
        <v>2.1932183641975311</v>
      </c>
      <c r="AJ774" s="17">
        <f>IF(N774&lt;0, AI774, "0")</f>
        <v>2.1932183641975311</v>
      </c>
      <c r="AK774" s="98">
        <f>AK773+AJ774</f>
        <v>1485.3800624999997</v>
      </c>
      <c r="AL774" s="105">
        <f t="shared" si="448"/>
        <v>0.41260557291666655</v>
      </c>
      <c r="AM774" s="98">
        <f>IF(N774 &gt; 0, AI774, )</f>
        <v>0</v>
      </c>
      <c r="AN774" s="98">
        <f t="shared" si="467"/>
        <v>4855.6960092592608</v>
      </c>
      <c r="AO774" s="98">
        <f t="shared" si="449"/>
        <v>1.3488044470164613</v>
      </c>
      <c r="AP774" s="27">
        <f t="shared" si="450"/>
        <v>2.0835574459876547</v>
      </c>
      <c r="AQ774" s="27">
        <f t="shared" si="451"/>
        <v>2.0002151481481483</v>
      </c>
      <c r="AR774" s="34">
        <f t="shared" si="452"/>
        <v>1.9202065422222223</v>
      </c>
      <c r="AS774" s="27">
        <f t="shared" si="453"/>
        <v>1.9010044768000001</v>
      </c>
      <c r="AT774" s="34">
        <f t="shared" si="430"/>
        <v>1.8249642977280001</v>
      </c>
      <c r="AU774" s="27">
        <f t="shared" si="430"/>
        <v>1.7519657258188801</v>
      </c>
      <c r="AV774" s="27">
        <f t="shared" si="454"/>
        <v>1.664367439527936</v>
      </c>
      <c r="AW774" s="27">
        <f t="shared" si="455"/>
        <v>1.664367439527936</v>
      </c>
      <c r="AX774" s="27">
        <f t="shared" si="456"/>
        <v>4.6232428875776001E-4</v>
      </c>
      <c r="AY774" s="34">
        <f>AN774-AW774</f>
        <v>4854.0316418197326</v>
      </c>
      <c r="AZ774" s="110">
        <f t="shared" si="457"/>
        <v>1.3483421227277035</v>
      </c>
      <c r="BB774" s="84">
        <v>0.75605308987670405</v>
      </c>
      <c r="BC774" s="85">
        <f t="shared" si="458"/>
        <v>0.68044778088903368</v>
      </c>
      <c r="BD774" s="85">
        <f t="shared" si="459"/>
        <v>0.64642539184458192</v>
      </c>
      <c r="BE774" s="85">
        <f t="shared" si="460"/>
        <v>0.62056837617079863</v>
      </c>
      <c r="BF774" s="85">
        <f t="shared" si="461"/>
        <v>0.58333427360055068</v>
      </c>
      <c r="BG774" s="85">
        <f t="shared" si="462"/>
        <v>0.58333427360055068</v>
      </c>
    </row>
    <row r="775" spans="2:59">
      <c r="B775" s="10" t="s">
        <v>33</v>
      </c>
      <c r="C775" s="10">
        <v>764</v>
      </c>
      <c r="D775" s="10">
        <v>175</v>
      </c>
      <c r="E775" s="19">
        <v>12</v>
      </c>
      <c r="F775" s="67">
        <f t="shared" si="431"/>
        <v>3.3333333333333335</v>
      </c>
      <c r="G775" s="20">
        <f t="shared" si="463"/>
        <v>-0.20833333333333331</v>
      </c>
      <c r="H775" s="20">
        <f t="shared" si="432"/>
        <v>88</v>
      </c>
      <c r="I775" s="86">
        <f>'Ducati Panigale 1199 data'!$C$8*G775</f>
        <v>-57.916666666666664</v>
      </c>
      <c r="J775" s="86">
        <f>'Ducati Panigale 1199 data'!$C$8*'Ducati Panigale 1199 data'!$C$15*'Ducati Panigale 1199 data'!$C$10</f>
        <v>54.543600000000005</v>
      </c>
      <c r="K775" s="86">
        <f>(0.5*'Ducati Panigale 1199 data'!$C$12)*'Ducati Panigale 1199 data'!$C$14*'Ducati Panigale 1199 data'!$C$11*F775^2</f>
        <v>1.5720833333333337</v>
      </c>
      <c r="L775" s="86">
        <f t="shared" si="433"/>
        <v>-1.8009833333333256</v>
      </c>
      <c r="M775" s="86">
        <f t="shared" si="429"/>
        <v>-6.0032777777777522</v>
      </c>
      <c r="N775" s="20">
        <f t="shared" si="434"/>
        <v>-6.0032777777777524E-3</v>
      </c>
      <c r="O775" s="105">
        <f t="shared" si="435"/>
        <v>-6.0032777777777524E-3</v>
      </c>
      <c r="P775" s="105">
        <f t="shared" si="436"/>
        <v>6.0032777777777524E-3</v>
      </c>
      <c r="Q775" s="105">
        <f t="shared" si="464"/>
        <v>149.14368891614669</v>
      </c>
      <c r="R775" s="27">
        <f t="shared" si="437"/>
        <v>4.142880247670741E-2</v>
      </c>
      <c r="S775" s="98">
        <f t="shared" si="438"/>
        <v>0</v>
      </c>
      <c r="T775" s="17">
        <f t="shared" si="465"/>
        <v>478.10221330026678</v>
      </c>
      <c r="U775" s="17">
        <f t="shared" si="439"/>
        <v>0.13280617036118522</v>
      </c>
      <c r="V775" s="17">
        <f t="shared" si="440"/>
        <v>141.68650447033934</v>
      </c>
      <c r="W775" s="17">
        <f t="shared" si="441"/>
        <v>136.01904429152577</v>
      </c>
      <c r="X775" s="17">
        <f t="shared" si="441"/>
        <v>130.57828251986473</v>
      </c>
      <c r="Y775" s="17">
        <f t="shared" si="442"/>
        <v>129.27249969466607</v>
      </c>
      <c r="Z775" s="17">
        <f>Y775/3600</f>
        <v>3.5909027692962794E-2</v>
      </c>
      <c r="AA775" s="17">
        <f>0.96*Y775</f>
        <v>124.10159970687943</v>
      </c>
      <c r="AB775" s="17">
        <f t="shared" si="443"/>
        <v>119.13753571860424</v>
      </c>
      <c r="AC775" s="17">
        <f t="shared" si="444"/>
        <v>113.18065893267402</v>
      </c>
      <c r="AD775" s="17">
        <f t="shared" si="445"/>
        <v>113.18065893267402</v>
      </c>
      <c r="AE775" s="17">
        <f t="shared" si="466"/>
        <v>3.1439071925742787E-2</v>
      </c>
      <c r="AF775" s="17">
        <f>T775-AD775</f>
        <v>364.92155436759276</v>
      </c>
      <c r="AG775" s="17">
        <f t="shared" si="446"/>
        <v>0.10136709843544243</v>
      </c>
      <c r="AH775" s="28">
        <f>0.5*'Ducati Panigale 1199 data'!$C$8*'WLTP class 3 v5'!F775^2</f>
        <v>1544.4444444444446</v>
      </c>
      <c r="AI775" s="17">
        <f t="shared" si="447"/>
        <v>1.5444444444444445</v>
      </c>
      <c r="AJ775" s="17">
        <f>IF(N775&lt;0, AI775, "0")</f>
        <v>1.5444444444444445</v>
      </c>
      <c r="AK775" s="98">
        <f>AK774+AJ775</f>
        <v>1486.9245069444441</v>
      </c>
      <c r="AL775" s="105">
        <f t="shared" si="448"/>
        <v>0.4130345852623456</v>
      </c>
      <c r="AM775" s="98">
        <f>IF(N775 &gt; 0, AI775, )</f>
        <v>0</v>
      </c>
      <c r="AN775" s="98">
        <f t="shared" si="467"/>
        <v>4855.6960092592608</v>
      </c>
      <c r="AO775" s="98">
        <f t="shared" si="449"/>
        <v>1.3488044470164613</v>
      </c>
      <c r="AP775" s="27">
        <f t="shared" si="450"/>
        <v>1.4672222222222222</v>
      </c>
      <c r="AQ775" s="27">
        <f t="shared" si="451"/>
        <v>1.4085333333333332</v>
      </c>
      <c r="AR775" s="34">
        <f t="shared" si="452"/>
        <v>1.3521919999999998</v>
      </c>
      <c r="AS775" s="27">
        <f t="shared" si="453"/>
        <v>1.3386700799999998</v>
      </c>
      <c r="AT775" s="34">
        <f t="shared" si="430"/>
        <v>1.2851232767999998</v>
      </c>
      <c r="AU775" s="27">
        <f t="shared" si="430"/>
        <v>1.2337183457279999</v>
      </c>
      <c r="AV775" s="27">
        <f t="shared" si="454"/>
        <v>1.1720324284415999</v>
      </c>
      <c r="AW775" s="27">
        <f t="shared" si="455"/>
        <v>1.1720324284415999</v>
      </c>
      <c r="AX775" s="27">
        <f t="shared" si="456"/>
        <v>3.2556456345599999E-4</v>
      </c>
      <c r="AY775" s="34">
        <f>AN775-AW775</f>
        <v>4854.5239768308193</v>
      </c>
      <c r="AZ775" s="110">
        <f t="shared" si="457"/>
        <v>1.3484788824530054</v>
      </c>
      <c r="BB775" s="84">
        <v>6.0032777777777498E-3</v>
      </c>
      <c r="BC775" s="85">
        <f t="shared" si="458"/>
        <v>5.402949999999975E-3</v>
      </c>
      <c r="BD775" s="85">
        <f t="shared" si="459"/>
        <v>5.132802499999976E-3</v>
      </c>
      <c r="BE775" s="85">
        <f t="shared" si="460"/>
        <v>4.9274903999999764E-3</v>
      </c>
      <c r="BF775" s="85">
        <f t="shared" si="461"/>
        <v>4.6318409759999778E-3</v>
      </c>
      <c r="BG775" s="85">
        <f t="shared" si="462"/>
        <v>4.6318409759999778E-3</v>
      </c>
    </row>
    <row r="776" spans="2:59">
      <c r="B776" s="10" t="s">
        <v>33</v>
      </c>
      <c r="C776" s="10">
        <v>765</v>
      </c>
      <c r="D776" s="10">
        <v>176</v>
      </c>
      <c r="E776" s="19">
        <v>12.8</v>
      </c>
      <c r="F776" s="67">
        <f t="shared" si="431"/>
        <v>3.5555555555555554</v>
      </c>
      <c r="G776" s="20">
        <f t="shared" si="463"/>
        <v>0.55555555555555558</v>
      </c>
      <c r="H776" s="20">
        <f t="shared" si="432"/>
        <v>88.5</v>
      </c>
      <c r="I776" s="86">
        <f>'Ducati Panigale 1199 data'!$C$8*G776</f>
        <v>154.44444444444446</v>
      </c>
      <c r="J776" s="86">
        <f>'Ducati Panigale 1199 data'!$C$8*'Ducati Panigale 1199 data'!$C$15*'Ducati Panigale 1199 data'!$C$10</f>
        <v>54.543600000000005</v>
      </c>
      <c r="K776" s="86">
        <f>(0.5*'Ducati Panigale 1199 data'!$C$12)*'Ducati Panigale 1199 data'!$C$14*'Ducati Panigale 1199 data'!$C$11*F776^2</f>
        <v>1.7886814814814815</v>
      </c>
      <c r="L776" s="86">
        <f t="shared" si="433"/>
        <v>210.77672592592594</v>
      </c>
      <c r="M776" s="86">
        <f t="shared" si="429"/>
        <v>749.4283588477366</v>
      </c>
      <c r="N776" s="20">
        <f t="shared" si="434"/>
        <v>0.74942835884773662</v>
      </c>
      <c r="O776" s="105">
        <f t="shared" si="435"/>
        <v>0</v>
      </c>
      <c r="P776" s="105">
        <f t="shared" si="436"/>
        <v>0</v>
      </c>
      <c r="Q776" s="105">
        <f t="shared" si="464"/>
        <v>149.14368891614669</v>
      </c>
      <c r="R776" s="27">
        <f t="shared" si="437"/>
        <v>4.142880247670741E-2</v>
      </c>
      <c r="S776" s="98">
        <f t="shared" si="438"/>
        <v>0.74942835884773662</v>
      </c>
      <c r="T776" s="17">
        <f t="shared" si="465"/>
        <v>478.85164165911453</v>
      </c>
      <c r="U776" s="17">
        <f t="shared" si="439"/>
        <v>0.13301434490530958</v>
      </c>
      <c r="V776" s="17">
        <f t="shared" si="440"/>
        <v>141.68650447033934</v>
      </c>
      <c r="W776" s="17">
        <f t="shared" si="441"/>
        <v>136.01904429152577</v>
      </c>
      <c r="X776" s="17">
        <f t="shared" si="441"/>
        <v>130.57828251986473</v>
      </c>
      <c r="Y776" s="17">
        <f t="shared" si="442"/>
        <v>129.27249969466607</v>
      </c>
      <c r="Z776" s="17">
        <f>Y776/3600</f>
        <v>3.5909027692962794E-2</v>
      </c>
      <c r="AA776" s="17">
        <f>0.96*Y776</f>
        <v>124.10159970687943</v>
      </c>
      <c r="AB776" s="17">
        <f t="shared" si="443"/>
        <v>119.13753571860424</v>
      </c>
      <c r="AC776" s="17">
        <f t="shared" si="444"/>
        <v>113.18065893267402</v>
      </c>
      <c r="AD776" s="17">
        <f t="shared" si="445"/>
        <v>113.18065893267402</v>
      </c>
      <c r="AE776" s="17">
        <f t="shared" si="466"/>
        <v>3.1439071925742787E-2</v>
      </c>
      <c r="AF776" s="17">
        <f>T776-AD776</f>
        <v>365.67098272644051</v>
      </c>
      <c r="AG776" s="17">
        <f t="shared" si="446"/>
        <v>0.10157527297956681</v>
      </c>
      <c r="AH776" s="28">
        <f>0.5*'Ducati Panigale 1199 data'!$C$8*'WLTP class 3 v5'!F776^2</f>
        <v>1757.2345679012344</v>
      </c>
      <c r="AI776" s="17">
        <f t="shared" si="447"/>
        <v>1.7572345679012344</v>
      </c>
      <c r="AJ776" s="17" t="str">
        <f>IF(N776&lt;0, AI776, "0")</f>
        <v>0</v>
      </c>
      <c r="AK776" s="98">
        <f>AK775+AJ776</f>
        <v>1486.9245069444441</v>
      </c>
      <c r="AL776" s="105">
        <f t="shared" si="448"/>
        <v>0.4130345852623456</v>
      </c>
      <c r="AM776" s="98">
        <f>IF(N776 &gt; 0, AI776, )</f>
        <v>1.7572345679012344</v>
      </c>
      <c r="AN776" s="98">
        <f t="shared" si="467"/>
        <v>4857.4532438271617</v>
      </c>
      <c r="AO776" s="98">
        <f t="shared" si="449"/>
        <v>1.3492925677297671</v>
      </c>
      <c r="AP776" s="27">
        <f t="shared" si="450"/>
        <v>0</v>
      </c>
      <c r="AQ776" s="27">
        <f t="shared" si="451"/>
        <v>0</v>
      </c>
      <c r="AR776" s="34">
        <f t="shared" si="452"/>
        <v>0</v>
      </c>
      <c r="AS776" s="27">
        <f t="shared" si="453"/>
        <v>0</v>
      </c>
      <c r="AT776" s="34">
        <f t="shared" si="430"/>
        <v>0</v>
      </c>
      <c r="AU776" s="27">
        <f t="shared" si="430"/>
        <v>0</v>
      </c>
      <c r="AV776" s="27">
        <f t="shared" si="454"/>
        <v>0</v>
      </c>
      <c r="AW776" s="27">
        <f t="shared" si="455"/>
        <v>0</v>
      </c>
      <c r="AX776" s="27">
        <f t="shared" si="456"/>
        <v>0</v>
      </c>
      <c r="AY776" s="34">
        <f>AN776-AW776</f>
        <v>4857.4532438271617</v>
      </c>
      <c r="AZ776" s="110">
        <f t="shared" si="457"/>
        <v>1.3492925677297671</v>
      </c>
      <c r="BB776" s="84">
        <v>0</v>
      </c>
      <c r="BC776" s="85">
        <f t="shared" si="458"/>
        <v>0</v>
      </c>
      <c r="BD776" s="85">
        <f t="shared" si="459"/>
        <v>0</v>
      </c>
      <c r="BE776" s="85">
        <f t="shared" si="460"/>
        <v>0</v>
      </c>
      <c r="BF776" s="85">
        <f t="shared" si="461"/>
        <v>0</v>
      </c>
      <c r="BG776" s="85">
        <f t="shared" si="462"/>
        <v>0</v>
      </c>
    </row>
    <row r="777" spans="2:59">
      <c r="B777" s="10" t="s">
        <v>33</v>
      </c>
      <c r="C777" s="10">
        <v>766</v>
      </c>
      <c r="D777" s="10">
        <v>177</v>
      </c>
      <c r="E777" s="19">
        <v>16</v>
      </c>
      <c r="F777" s="67">
        <f t="shared" si="431"/>
        <v>4.4444444444444446</v>
      </c>
      <c r="G777" s="20">
        <f t="shared" si="463"/>
        <v>0.87500000000000011</v>
      </c>
      <c r="H777" s="20">
        <f t="shared" si="432"/>
        <v>89</v>
      </c>
      <c r="I777" s="86">
        <f>'Ducati Panigale 1199 data'!$C$8*G777</f>
        <v>243.25000000000003</v>
      </c>
      <c r="J777" s="86">
        <f>'Ducati Panigale 1199 data'!$C$8*'Ducati Panigale 1199 data'!$C$15*'Ducati Panigale 1199 data'!$C$10</f>
        <v>54.543600000000005</v>
      </c>
      <c r="K777" s="86">
        <f>(0.5*'Ducati Panigale 1199 data'!$C$12)*'Ducati Panigale 1199 data'!$C$14*'Ducati Panigale 1199 data'!$C$11*F777^2</f>
        <v>2.7948148148148153</v>
      </c>
      <c r="L777" s="86">
        <f t="shared" si="433"/>
        <v>300.58841481481483</v>
      </c>
      <c r="M777" s="86">
        <f t="shared" si="429"/>
        <v>1335.948510288066</v>
      </c>
      <c r="N777" s="20">
        <f t="shared" si="434"/>
        <v>1.3359485102880659</v>
      </c>
      <c r="O777" s="105">
        <f t="shared" si="435"/>
        <v>0</v>
      </c>
      <c r="P777" s="105">
        <f t="shared" si="436"/>
        <v>0</v>
      </c>
      <c r="Q777" s="105">
        <f t="shared" si="464"/>
        <v>149.14368891614669</v>
      </c>
      <c r="R777" s="27">
        <f t="shared" si="437"/>
        <v>4.142880247670741E-2</v>
      </c>
      <c r="S777" s="98">
        <f t="shared" si="438"/>
        <v>1.3359485102880659</v>
      </c>
      <c r="T777" s="17">
        <f t="shared" si="465"/>
        <v>480.1875901694026</v>
      </c>
      <c r="U777" s="17">
        <f t="shared" si="439"/>
        <v>0.13338544171372294</v>
      </c>
      <c r="V777" s="17">
        <f t="shared" si="440"/>
        <v>141.68650447033934</v>
      </c>
      <c r="W777" s="17">
        <f t="shared" si="441"/>
        <v>136.01904429152577</v>
      </c>
      <c r="X777" s="17">
        <f t="shared" si="441"/>
        <v>130.57828251986473</v>
      </c>
      <c r="Y777" s="17">
        <f t="shared" si="442"/>
        <v>129.27249969466607</v>
      </c>
      <c r="Z777" s="17">
        <f>Y777/3600</f>
        <v>3.5909027692962794E-2</v>
      </c>
      <c r="AA777" s="17">
        <f>0.96*Y777</f>
        <v>124.10159970687943</v>
      </c>
      <c r="AB777" s="17">
        <f t="shared" si="443"/>
        <v>119.13753571860424</v>
      </c>
      <c r="AC777" s="17">
        <f t="shared" si="444"/>
        <v>113.18065893267402</v>
      </c>
      <c r="AD777" s="17">
        <f t="shared" si="445"/>
        <v>113.18065893267402</v>
      </c>
      <c r="AE777" s="17">
        <f t="shared" si="466"/>
        <v>3.1439071925742787E-2</v>
      </c>
      <c r="AF777" s="17">
        <f>T777-AD777</f>
        <v>367.00693123672858</v>
      </c>
      <c r="AG777" s="17">
        <f t="shared" si="446"/>
        <v>0.10194636978798016</v>
      </c>
      <c r="AH777" s="28">
        <f>0.5*'Ducati Panigale 1199 data'!$C$8*'WLTP class 3 v5'!F777^2</f>
        <v>2745.6790123456794</v>
      </c>
      <c r="AI777" s="17">
        <f t="shared" si="447"/>
        <v>2.7456790123456796</v>
      </c>
      <c r="AJ777" s="17" t="str">
        <f>IF(N777&lt;0, AI777, "0")</f>
        <v>0</v>
      </c>
      <c r="AK777" s="98">
        <f>AK776+AJ777</f>
        <v>1486.9245069444441</v>
      </c>
      <c r="AL777" s="105">
        <f t="shared" si="448"/>
        <v>0.4130345852623456</v>
      </c>
      <c r="AM777" s="98">
        <f>IF(N777 &gt; 0, AI777, )</f>
        <v>2.7456790123456796</v>
      </c>
      <c r="AN777" s="98">
        <f t="shared" si="467"/>
        <v>4860.1989228395078</v>
      </c>
      <c r="AO777" s="98">
        <f t="shared" si="449"/>
        <v>1.3500552563443078</v>
      </c>
      <c r="AP777" s="27">
        <f t="shared" si="450"/>
        <v>0</v>
      </c>
      <c r="AQ777" s="27">
        <f t="shared" si="451"/>
        <v>0</v>
      </c>
      <c r="AR777" s="34">
        <f t="shared" si="452"/>
        <v>0</v>
      </c>
      <c r="AS777" s="27">
        <f t="shared" si="453"/>
        <v>0</v>
      </c>
      <c r="AT777" s="34">
        <f t="shared" si="430"/>
        <v>0</v>
      </c>
      <c r="AU777" s="27">
        <f t="shared" si="430"/>
        <v>0</v>
      </c>
      <c r="AV777" s="27">
        <f t="shared" si="454"/>
        <v>0</v>
      </c>
      <c r="AW777" s="27">
        <f t="shared" si="455"/>
        <v>0</v>
      </c>
      <c r="AX777" s="27">
        <f t="shared" si="456"/>
        <v>0</v>
      </c>
      <c r="AY777" s="34">
        <f>AN777-AW777</f>
        <v>4860.1989228395078</v>
      </c>
      <c r="AZ777" s="110">
        <f t="shared" si="457"/>
        <v>1.3500552563443078</v>
      </c>
      <c r="BB777" s="84">
        <v>0</v>
      </c>
      <c r="BC777" s="85">
        <f t="shared" si="458"/>
        <v>0</v>
      </c>
      <c r="BD777" s="85">
        <f t="shared" si="459"/>
        <v>0</v>
      </c>
      <c r="BE777" s="85">
        <f t="shared" si="460"/>
        <v>0</v>
      </c>
      <c r="BF777" s="85">
        <f t="shared" si="461"/>
        <v>0</v>
      </c>
      <c r="BG777" s="85">
        <f t="shared" si="462"/>
        <v>0</v>
      </c>
    </row>
    <row r="778" spans="2:59">
      <c r="B778" s="10" t="s">
        <v>33</v>
      </c>
      <c r="C778" s="10">
        <v>767</v>
      </c>
      <c r="D778" s="10">
        <v>178</v>
      </c>
      <c r="E778" s="19">
        <v>19.100000000000001</v>
      </c>
      <c r="F778" s="67">
        <f t="shared" si="431"/>
        <v>5.3055555555555554</v>
      </c>
      <c r="G778" s="20">
        <f t="shared" si="463"/>
        <v>0.88888888888888862</v>
      </c>
      <c r="H778" s="20">
        <f t="shared" si="432"/>
        <v>89.5</v>
      </c>
      <c r="I778" s="86">
        <f>'Ducati Panigale 1199 data'!$C$8*G778</f>
        <v>247.11111111111103</v>
      </c>
      <c r="J778" s="86">
        <f>'Ducati Panigale 1199 data'!$C$8*'Ducati Panigale 1199 data'!$C$15*'Ducati Panigale 1199 data'!$C$10</f>
        <v>54.543600000000005</v>
      </c>
      <c r="K778" s="86">
        <f>(0.5*'Ducati Panigale 1199 data'!$C$12)*'Ducati Panigale 1199 data'!$C$14*'Ducati Panigale 1199 data'!$C$11*F778^2</f>
        <v>3.9827202835648148</v>
      </c>
      <c r="L778" s="86">
        <f t="shared" si="433"/>
        <v>305.63743139467584</v>
      </c>
      <c r="M778" s="86">
        <f t="shared" si="429"/>
        <v>1621.5763721217522</v>
      </c>
      <c r="N778" s="20">
        <f t="shared" si="434"/>
        <v>1.6215763721217522</v>
      </c>
      <c r="O778" s="105">
        <f t="shared" si="435"/>
        <v>0</v>
      </c>
      <c r="P778" s="105">
        <f t="shared" si="436"/>
        <v>0</v>
      </c>
      <c r="Q778" s="105">
        <f t="shared" si="464"/>
        <v>149.14368891614669</v>
      </c>
      <c r="R778" s="27">
        <f t="shared" si="437"/>
        <v>4.142880247670741E-2</v>
      </c>
      <c r="S778" s="98">
        <f t="shared" si="438"/>
        <v>1.6215763721217522</v>
      </c>
      <c r="T778" s="17">
        <f t="shared" si="465"/>
        <v>481.80916654152435</v>
      </c>
      <c r="U778" s="17">
        <f t="shared" si="439"/>
        <v>0.13383587959486787</v>
      </c>
      <c r="V778" s="17">
        <f t="shared" si="440"/>
        <v>141.68650447033934</v>
      </c>
      <c r="W778" s="17">
        <f t="shared" si="441"/>
        <v>136.01904429152577</v>
      </c>
      <c r="X778" s="17">
        <f t="shared" si="441"/>
        <v>130.57828251986473</v>
      </c>
      <c r="Y778" s="17">
        <f t="shared" si="442"/>
        <v>129.27249969466607</v>
      </c>
      <c r="Z778" s="17">
        <f>Y778/3600</f>
        <v>3.5909027692962794E-2</v>
      </c>
      <c r="AA778" s="17">
        <f>0.96*Y778</f>
        <v>124.10159970687943</v>
      </c>
      <c r="AB778" s="17">
        <f t="shared" si="443"/>
        <v>119.13753571860424</v>
      </c>
      <c r="AC778" s="17">
        <f t="shared" si="444"/>
        <v>113.18065893267402</v>
      </c>
      <c r="AD778" s="17">
        <f t="shared" si="445"/>
        <v>113.18065893267402</v>
      </c>
      <c r="AE778" s="17">
        <f t="shared" si="466"/>
        <v>3.1439071925742787E-2</v>
      </c>
      <c r="AF778" s="17">
        <f>T778-AD778</f>
        <v>368.62850760885033</v>
      </c>
      <c r="AG778" s="17">
        <f t="shared" si="446"/>
        <v>0.1023968076691251</v>
      </c>
      <c r="AH778" s="28">
        <f>0.5*'Ducati Panigale 1199 data'!$C$8*'WLTP class 3 v5'!F778^2</f>
        <v>3912.699845679012</v>
      </c>
      <c r="AI778" s="17">
        <f t="shared" si="447"/>
        <v>3.9126998456790121</v>
      </c>
      <c r="AJ778" s="17" t="str">
        <f>IF(N778&lt;0, AI778, "0")</f>
        <v>0</v>
      </c>
      <c r="AK778" s="98">
        <f>AK777+AJ778</f>
        <v>1486.9245069444441</v>
      </c>
      <c r="AL778" s="105">
        <f t="shared" si="448"/>
        <v>0.4130345852623456</v>
      </c>
      <c r="AM778" s="98">
        <f>IF(N778 &gt; 0, AI778, )</f>
        <v>3.9126998456790121</v>
      </c>
      <c r="AN778" s="98">
        <f t="shared" si="467"/>
        <v>4864.1116226851864</v>
      </c>
      <c r="AO778" s="98">
        <f t="shared" si="449"/>
        <v>1.3511421174125517</v>
      </c>
      <c r="AP778" s="27">
        <f t="shared" si="450"/>
        <v>0</v>
      </c>
      <c r="AQ778" s="27">
        <f t="shared" si="451"/>
        <v>0</v>
      </c>
      <c r="AR778" s="34">
        <f t="shared" si="452"/>
        <v>0</v>
      </c>
      <c r="AS778" s="27">
        <f t="shared" si="453"/>
        <v>0</v>
      </c>
      <c r="AT778" s="34">
        <f t="shared" si="430"/>
        <v>0</v>
      </c>
      <c r="AU778" s="27">
        <f t="shared" si="430"/>
        <v>0</v>
      </c>
      <c r="AV778" s="27">
        <f t="shared" si="454"/>
        <v>0</v>
      </c>
      <c r="AW778" s="27">
        <f t="shared" si="455"/>
        <v>0</v>
      </c>
      <c r="AX778" s="27">
        <f t="shared" si="456"/>
        <v>0</v>
      </c>
      <c r="AY778" s="34">
        <f>AN778-AW778</f>
        <v>4864.1116226851864</v>
      </c>
      <c r="AZ778" s="110">
        <f t="shared" si="457"/>
        <v>1.3511421174125517</v>
      </c>
      <c r="BB778" s="84">
        <v>0</v>
      </c>
      <c r="BC778" s="85">
        <f t="shared" si="458"/>
        <v>0</v>
      </c>
      <c r="BD778" s="85">
        <f t="shared" si="459"/>
        <v>0</v>
      </c>
      <c r="BE778" s="85">
        <f t="shared" si="460"/>
        <v>0</v>
      </c>
      <c r="BF778" s="85">
        <f t="shared" si="461"/>
        <v>0</v>
      </c>
      <c r="BG778" s="85">
        <f t="shared" si="462"/>
        <v>0</v>
      </c>
    </row>
    <row r="779" spans="2:59">
      <c r="B779" s="10" t="s">
        <v>33</v>
      </c>
      <c r="C779" s="10">
        <v>768</v>
      </c>
      <c r="D779" s="10">
        <v>179</v>
      </c>
      <c r="E779" s="19">
        <v>22.4</v>
      </c>
      <c r="F779" s="67">
        <f t="shared" si="431"/>
        <v>6.2222222222222223</v>
      </c>
      <c r="G779" s="20">
        <f t="shared" si="463"/>
        <v>0.90277777777777779</v>
      </c>
      <c r="H779" s="20">
        <f t="shared" si="432"/>
        <v>90</v>
      </c>
      <c r="I779" s="86">
        <f>'Ducati Panigale 1199 data'!$C$8*G779</f>
        <v>250.97222222222223</v>
      </c>
      <c r="J779" s="86">
        <f>'Ducati Panigale 1199 data'!$C$8*'Ducati Panigale 1199 data'!$C$15*'Ducati Panigale 1199 data'!$C$10</f>
        <v>54.543600000000005</v>
      </c>
      <c r="K779" s="86">
        <f>(0.5*'Ducati Panigale 1199 data'!$C$12)*'Ducati Panigale 1199 data'!$C$14*'Ducati Panigale 1199 data'!$C$11*F779^2</f>
        <v>5.4778370370370375</v>
      </c>
      <c r="L779" s="86">
        <f t="shared" si="433"/>
        <v>310.99365925925929</v>
      </c>
      <c r="M779" s="86">
        <f t="shared" ref="M779:M842" si="468">L779*F779</f>
        <v>1935.071657613169</v>
      </c>
      <c r="N779" s="20">
        <f t="shared" si="434"/>
        <v>1.935071657613169</v>
      </c>
      <c r="O779" s="105">
        <f t="shared" si="435"/>
        <v>0</v>
      </c>
      <c r="P779" s="105">
        <f t="shared" si="436"/>
        <v>0</v>
      </c>
      <c r="Q779" s="105">
        <f t="shared" si="464"/>
        <v>149.14368891614669</v>
      </c>
      <c r="R779" s="27">
        <f t="shared" si="437"/>
        <v>4.142880247670741E-2</v>
      </c>
      <c r="S779" s="98">
        <f t="shared" si="438"/>
        <v>1.935071657613169</v>
      </c>
      <c r="T779" s="17">
        <f t="shared" si="465"/>
        <v>483.7442381991375</v>
      </c>
      <c r="U779" s="17">
        <f t="shared" si="439"/>
        <v>0.1343733994997604</v>
      </c>
      <c r="V779" s="17">
        <f t="shared" si="440"/>
        <v>141.68650447033934</v>
      </c>
      <c r="W779" s="17">
        <f t="shared" si="441"/>
        <v>136.01904429152577</v>
      </c>
      <c r="X779" s="17">
        <f t="shared" si="441"/>
        <v>130.57828251986473</v>
      </c>
      <c r="Y779" s="17">
        <f t="shared" si="442"/>
        <v>129.27249969466607</v>
      </c>
      <c r="Z779" s="17">
        <f>Y779/3600</f>
        <v>3.5909027692962794E-2</v>
      </c>
      <c r="AA779" s="17">
        <f>0.96*Y779</f>
        <v>124.10159970687943</v>
      </c>
      <c r="AB779" s="17">
        <f t="shared" si="443"/>
        <v>119.13753571860424</v>
      </c>
      <c r="AC779" s="17">
        <f t="shared" si="444"/>
        <v>113.18065893267402</v>
      </c>
      <c r="AD779" s="17">
        <f t="shared" si="445"/>
        <v>113.18065893267402</v>
      </c>
      <c r="AE779" s="17">
        <f t="shared" si="466"/>
        <v>3.1439071925742787E-2</v>
      </c>
      <c r="AF779" s="17">
        <f>T779-AD779</f>
        <v>370.56357926646348</v>
      </c>
      <c r="AG779" s="17">
        <f t="shared" si="446"/>
        <v>0.10293432757401763</v>
      </c>
      <c r="AH779" s="28">
        <f>0.5*'Ducati Panigale 1199 data'!$C$8*'WLTP class 3 v5'!F779^2</f>
        <v>5381.5308641975307</v>
      </c>
      <c r="AI779" s="17">
        <f t="shared" si="447"/>
        <v>5.381530864197531</v>
      </c>
      <c r="AJ779" s="17" t="str">
        <f>IF(N779&lt;0, AI779, "0")</f>
        <v>0</v>
      </c>
      <c r="AK779" s="98">
        <f>AK778+AJ779</f>
        <v>1486.9245069444441</v>
      </c>
      <c r="AL779" s="105">
        <f t="shared" si="448"/>
        <v>0.4130345852623456</v>
      </c>
      <c r="AM779" s="98">
        <f>IF(N779 &gt; 0, AI779, )</f>
        <v>5.381530864197531</v>
      </c>
      <c r="AN779" s="98">
        <f t="shared" si="467"/>
        <v>4869.4931535493843</v>
      </c>
      <c r="AO779" s="98">
        <f t="shared" si="449"/>
        <v>1.3526369870970512</v>
      </c>
      <c r="AP779" s="27">
        <f t="shared" si="450"/>
        <v>0</v>
      </c>
      <c r="AQ779" s="27">
        <f t="shared" si="451"/>
        <v>0</v>
      </c>
      <c r="AR779" s="34">
        <f t="shared" si="452"/>
        <v>0</v>
      </c>
      <c r="AS779" s="27">
        <f t="shared" si="453"/>
        <v>0</v>
      </c>
      <c r="AT779" s="34">
        <f t="shared" ref="AT779:AU842" si="469">0.96*AS779</f>
        <v>0</v>
      </c>
      <c r="AU779" s="27">
        <f t="shared" si="469"/>
        <v>0</v>
      </c>
      <c r="AV779" s="27">
        <f t="shared" si="454"/>
        <v>0</v>
      </c>
      <c r="AW779" s="27">
        <f t="shared" si="455"/>
        <v>0</v>
      </c>
      <c r="AX779" s="27">
        <f t="shared" si="456"/>
        <v>0</v>
      </c>
      <c r="AY779" s="34">
        <f>AN779-AW779</f>
        <v>4869.4931535493843</v>
      </c>
      <c r="AZ779" s="110">
        <f t="shared" si="457"/>
        <v>1.3526369870970512</v>
      </c>
      <c r="BB779" s="84">
        <v>0</v>
      </c>
      <c r="BC779" s="85">
        <f t="shared" si="458"/>
        <v>0</v>
      </c>
      <c r="BD779" s="85">
        <f t="shared" si="459"/>
        <v>0</v>
      </c>
      <c r="BE779" s="85">
        <f t="shared" si="460"/>
        <v>0</v>
      </c>
      <c r="BF779" s="85">
        <f t="shared" si="461"/>
        <v>0</v>
      </c>
      <c r="BG779" s="85">
        <f t="shared" si="462"/>
        <v>0</v>
      </c>
    </row>
    <row r="780" spans="2:59">
      <c r="B780" s="10" t="s">
        <v>33</v>
      </c>
      <c r="C780" s="10">
        <v>769</v>
      </c>
      <c r="D780" s="10">
        <v>180</v>
      </c>
      <c r="E780" s="19">
        <v>25.6</v>
      </c>
      <c r="F780" s="67">
        <f t="shared" ref="F780:F843" si="470">(E780*1000)/3600</f>
        <v>7.1111111111111107</v>
      </c>
      <c r="G780" s="20">
        <f t="shared" si="463"/>
        <v>1.0694444444444449</v>
      </c>
      <c r="H780" s="20">
        <f t="shared" ref="H780:H843" si="471">($D781-0)/2</f>
        <v>90.5</v>
      </c>
      <c r="I780" s="86">
        <f>'Ducati Panigale 1199 data'!$C$8*G780</f>
        <v>297.30555555555566</v>
      </c>
      <c r="J780" s="86">
        <f>'Ducati Panigale 1199 data'!$C$8*'Ducati Panigale 1199 data'!$C$15*'Ducati Panigale 1199 data'!$C$10</f>
        <v>54.543600000000005</v>
      </c>
      <c r="K780" s="86">
        <f>(0.5*'Ducati Panigale 1199 data'!$C$12)*'Ducati Panigale 1199 data'!$C$14*'Ducati Panigale 1199 data'!$C$11*F780^2</f>
        <v>7.1547259259259262</v>
      </c>
      <c r="L780" s="86">
        <f t="shared" ref="L780:L843" si="472">I780+J780+K780</f>
        <v>359.00388148148159</v>
      </c>
      <c r="M780" s="86">
        <f t="shared" si="468"/>
        <v>2552.9164905349799</v>
      </c>
      <c r="N780" s="20">
        <f t="shared" ref="N780:N843" si="473">M780/1000</f>
        <v>2.5529164905349799</v>
      </c>
      <c r="O780" s="105">
        <f t="shared" ref="O780:O843" si="474">IF(N780&lt;0,N780,)</f>
        <v>0</v>
      </c>
      <c r="P780" s="105">
        <f t="shared" ref="P780:P843" si="475">-O780</f>
        <v>0</v>
      </c>
      <c r="Q780" s="105">
        <f t="shared" si="464"/>
        <v>149.14368891614669</v>
      </c>
      <c r="R780" s="27">
        <f t="shared" ref="R780:R843" si="476">Q780/3600</f>
        <v>4.142880247670741E-2</v>
      </c>
      <c r="S780" s="98">
        <f t="shared" ref="S780:S843" si="477">IF(N780&gt;0,N780,)</f>
        <v>2.5529164905349799</v>
      </c>
      <c r="T780" s="17">
        <f t="shared" si="465"/>
        <v>486.29715468967248</v>
      </c>
      <c r="U780" s="17">
        <f t="shared" ref="U780:U843" si="478">T780/3600</f>
        <v>0.13508254296935346</v>
      </c>
      <c r="V780" s="17">
        <f t="shared" ref="V780:V843" si="479">0.95*Q780</f>
        <v>141.68650447033934</v>
      </c>
      <c r="W780" s="17">
        <f t="shared" ref="W780:X843" si="480">0.96*V780</f>
        <v>136.01904429152577</v>
      </c>
      <c r="X780" s="17">
        <f t="shared" si="480"/>
        <v>130.57828251986473</v>
      </c>
      <c r="Y780" s="17">
        <f t="shared" ref="Y780:Y843" si="481">0.99*X780</f>
        <v>129.27249969466607</v>
      </c>
      <c r="Z780" s="17">
        <f>Y780/3600</f>
        <v>3.5909027692962794E-2</v>
      </c>
      <c r="AA780" s="17">
        <f>0.96*Y780</f>
        <v>124.10159970687943</v>
      </c>
      <c r="AB780" s="17">
        <f t="shared" ref="AB780:AB843" si="482">0.96*AA780</f>
        <v>119.13753571860424</v>
      </c>
      <c r="AC780" s="17">
        <f t="shared" ref="AC780:AC843" si="483">0.95*AB780</f>
        <v>113.18065893267402</v>
      </c>
      <c r="AD780" s="17">
        <f t="shared" ref="AD780:AD843" si="484">AC780</f>
        <v>113.18065893267402</v>
      </c>
      <c r="AE780" s="17">
        <f t="shared" si="466"/>
        <v>3.1439071925742787E-2</v>
      </c>
      <c r="AF780" s="17">
        <f>T780-AD780</f>
        <v>373.11649575699846</v>
      </c>
      <c r="AG780" s="17">
        <f t="shared" ref="AG780:AG843" si="485">AF780/3600</f>
        <v>0.10364347104361069</v>
      </c>
      <c r="AH780" s="28">
        <f>0.5*'Ducati Panigale 1199 data'!$C$8*'WLTP class 3 v5'!F780^2</f>
        <v>7028.9382716049377</v>
      </c>
      <c r="AI780" s="17">
        <f t="shared" ref="AI780:AI843" si="486">AH780/1000</f>
        <v>7.0289382716049378</v>
      </c>
      <c r="AJ780" s="17" t="str">
        <f>IF(N780&lt;0, AI780, "0")</f>
        <v>0</v>
      </c>
      <c r="AK780" s="98">
        <f>AK779+AJ780</f>
        <v>1486.9245069444441</v>
      </c>
      <c r="AL780" s="105">
        <f t="shared" ref="AL780:AL843" si="487">AK780/3600</f>
        <v>0.4130345852623456</v>
      </c>
      <c r="AM780" s="98">
        <f>IF(N780 &gt; 0, AI780, )</f>
        <v>7.0289382716049378</v>
      </c>
      <c r="AN780" s="98">
        <f t="shared" si="467"/>
        <v>4876.5220918209889</v>
      </c>
      <c r="AO780" s="98">
        <f t="shared" ref="AO780:AO843" si="488">AN780/3600</f>
        <v>1.3545894699502747</v>
      </c>
      <c r="AP780" s="27">
        <f t="shared" ref="AP780:AP843" si="489">0.95*AJ780</f>
        <v>0</v>
      </c>
      <c r="AQ780" s="27">
        <f t="shared" ref="AQ780:AQ843" si="490">0.96*AP780</f>
        <v>0</v>
      </c>
      <c r="AR780" s="34">
        <f t="shared" ref="AR780:AR843" si="491">0.96*AQ780</f>
        <v>0</v>
      </c>
      <c r="AS780" s="27">
        <f t="shared" ref="AS780:AS843" si="492">0.99*AR780</f>
        <v>0</v>
      </c>
      <c r="AT780" s="34">
        <f t="shared" si="469"/>
        <v>0</v>
      </c>
      <c r="AU780" s="27">
        <f t="shared" si="469"/>
        <v>0</v>
      </c>
      <c r="AV780" s="27">
        <f t="shared" ref="AV780:AV843" si="493">0.95*AU780</f>
        <v>0</v>
      </c>
      <c r="AW780" s="27">
        <f t="shared" ref="AW780:AW843" si="494">AV780</f>
        <v>0</v>
      </c>
      <c r="AX780" s="27">
        <f t="shared" ref="AX780:AX843" si="495">AW780/3600</f>
        <v>0</v>
      </c>
      <c r="AY780" s="34">
        <f>AN780-AW780</f>
        <v>4876.5220918209889</v>
      </c>
      <c r="AZ780" s="110">
        <f t="shared" ref="AZ780:AZ843" si="496">AY780/3600</f>
        <v>1.3545894699502747</v>
      </c>
      <c r="BB780" s="84">
        <v>0</v>
      </c>
      <c r="BC780" s="85">
        <f t="shared" ref="BC780:BC843" si="497">0.9*BB780</f>
        <v>0</v>
      </c>
      <c r="BD780" s="85">
        <f t="shared" ref="BD780:BD843" si="498">0.95*BC780</f>
        <v>0</v>
      </c>
      <c r="BE780" s="85">
        <f t="shared" ref="BE780:BE843" si="499">0.96*BD780</f>
        <v>0</v>
      </c>
      <c r="BF780" s="85">
        <f t="shared" ref="BF780:BF843" si="500">0.94*BE780</f>
        <v>0</v>
      </c>
      <c r="BG780" s="85">
        <f t="shared" ref="BG780:BG843" si="501">BF780</f>
        <v>0</v>
      </c>
    </row>
    <row r="781" spans="2:59">
      <c r="B781" s="10" t="s">
        <v>33</v>
      </c>
      <c r="C781" s="10">
        <v>770</v>
      </c>
      <c r="D781" s="10">
        <v>181</v>
      </c>
      <c r="E781" s="19">
        <v>30.1</v>
      </c>
      <c r="F781" s="67">
        <f t="shared" si="470"/>
        <v>8.3611111111111107</v>
      </c>
      <c r="G781" s="20">
        <f t="shared" ref="G781:G844" si="502">($E782-$E780)/2/3.6</f>
        <v>1.3472222222222217</v>
      </c>
      <c r="H781" s="20">
        <f t="shared" si="471"/>
        <v>91</v>
      </c>
      <c r="I781" s="86">
        <f>'Ducati Panigale 1199 data'!$C$8*G781</f>
        <v>374.5277777777776</v>
      </c>
      <c r="J781" s="86">
        <f>'Ducati Panigale 1199 data'!$C$8*'Ducati Panigale 1199 data'!$C$15*'Ducati Panigale 1199 data'!$C$10</f>
        <v>54.543600000000005</v>
      </c>
      <c r="K781" s="86">
        <f>(0.5*'Ducati Panigale 1199 data'!$C$12)*'Ducati Panigale 1199 data'!$C$14*'Ducati Panigale 1199 data'!$C$11*F781^2</f>
        <v>9.8911334780092588</v>
      </c>
      <c r="L781" s="86">
        <f t="shared" si="472"/>
        <v>438.96251125578686</v>
      </c>
      <c r="M781" s="86">
        <f t="shared" si="468"/>
        <v>3670.2143302219956</v>
      </c>
      <c r="N781" s="20">
        <f t="shared" si="473"/>
        <v>3.6702143302219956</v>
      </c>
      <c r="O781" s="105">
        <f t="shared" si="474"/>
        <v>0</v>
      </c>
      <c r="P781" s="105">
        <f t="shared" si="475"/>
        <v>0</v>
      </c>
      <c r="Q781" s="105">
        <f t="shared" ref="Q781:Q844" si="503">P781+Q780</f>
        <v>149.14368891614669</v>
      </c>
      <c r="R781" s="27">
        <f t="shared" si="476"/>
        <v>4.142880247670741E-2</v>
      </c>
      <c r="S781" s="98">
        <f t="shared" si="477"/>
        <v>3.6702143302219956</v>
      </c>
      <c r="T781" s="17">
        <f t="shared" ref="T781:T844" si="504">S781+T780</f>
        <v>489.96736901989448</v>
      </c>
      <c r="U781" s="17">
        <f t="shared" si="478"/>
        <v>0.13610204694997069</v>
      </c>
      <c r="V781" s="17">
        <f t="shared" si="479"/>
        <v>141.68650447033934</v>
      </c>
      <c r="W781" s="17">
        <f t="shared" si="480"/>
        <v>136.01904429152577</v>
      </c>
      <c r="X781" s="17">
        <f t="shared" si="480"/>
        <v>130.57828251986473</v>
      </c>
      <c r="Y781" s="17">
        <f t="shared" si="481"/>
        <v>129.27249969466607</v>
      </c>
      <c r="Z781" s="17">
        <f>Y781/3600</f>
        <v>3.5909027692962794E-2</v>
      </c>
      <c r="AA781" s="17">
        <f>0.96*Y781</f>
        <v>124.10159970687943</v>
      </c>
      <c r="AB781" s="17">
        <f t="shared" si="482"/>
        <v>119.13753571860424</v>
      </c>
      <c r="AC781" s="17">
        <f t="shared" si="483"/>
        <v>113.18065893267402</v>
      </c>
      <c r="AD781" s="17">
        <f t="shared" si="484"/>
        <v>113.18065893267402</v>
      </c>
      <c r="AE781" s="17">
        <f t="shared" ref="AE781:AE844" si="505">AD781/3600</f>
        <v>3.1439071925742787E-2</v>
      </c>
      <c r="AF781" s="17">
        <f>T781-AD781</f>
        <v>376.78671008722046</v>
      </c>
      <c r="AG781" s="17">
        <f t="shared" si="485"/>
        <v>0.1046629750242279</v>
      </c>
      <c r="AH781" s="28">
        <f>0.5*'Ducati Panigale 1199 data'!$C$8*'WLTP class 3 v5'!F781^2</f>
        <v>9717.2368827160481</v>
      </c>
      <c r="AI781" s="17">
        <f t="shared" si="486"/>
        <v>9.7172368827160476</v>
      </c>
      <c r="AJ781" s="17" t="str">
        <f>IF(N781&lt;0, AI781, "0")</f>
        <v>0</v>
      </c>
      <c r="AK781" s="98">
        <f>AK780+AJ781</f>
        <v>1486.9245069444441</v>
      </c>
      <c r="AL781" s="105">
        <f t="shared" si="487"/>
        <v>0.4130345852623456</v>
      </c>
      <c r="AM781" s="98">
        <f>IF(N781 &gt; 0, AI781, )</f>
        <v>9.7172368827160476</v>
      </c>
      <c r="AN781" s="98">
        <f t="shared" ref="AN781:AN844" si="506">AM781+AN780</f>
        <v>4886.2393287037048</v>
      </c>
      <c r="AO781" s="98">
        <f t="shared" si="488"/>
        <v>1.3572887024176958</v>
      </c>
      <c r="AP781" s="27">
        <f t="shared" si="489"/>
        <v>0</v>
      </c>
      <c r="AQ781" s="27">
        <f t="shared" si="490"/>
        <v>0</v>
      </c>
      <c r="AR781" s="34">
        <f t="shared" si="491"/>
        <v>0</v>
      </c>
      <c r="AS781" s="27">
        <f t="shared" si="492"/>
        <v>0</v>
      </c>
      <c r="AT781" s="34">
        <f t="shared" si="469"/>
        <v>0</v>
      </c>
      <c r="AU781" s="27">
        <f t="shared" si="469"/>
        <v>0</v>
      </c>
      <c r="AV781" s="27">
        <f t="shared" si="493"/>
        <v>0</v>
      </c>
      <c r="AW781" s="27">
        <f t="shared" si="494"/>
        <v>0</v>
      </c>
      <c r="AX781" s="27">
        <f t="shared" si="495"/>
        <v>0</v>
      </c>
      <c r="AY781" s="34">
        <f>AN781-AW781</f>
        <v>4886.2393287037048</v>
      </c>
      <c r="AZ781" s="110">
        <f t="shared" si="496"/>
        <v>1.3572887024176958</v>
      </c>
      <c r="BB781" s="84">
        <v>0</v>
      </c>
      <c r="BC781" s="85">
        <f t="shared" si="497"/>
        <v>0</v>
      </c>
      <c r="BD781" s="85">
        <f t="shared" si="498"/>
        <v>0</v>
      </c>
      <c r="BE781" s="85">
        <f t="shared" si="499"/>
        <v>0</v>
      </c>
      <c r="BF781" s="85">
        <f t="shared" si="500"/>
        <v>0</v>
      </c>
      <c r="BG781" s="85">
        <f t="shared" si="501"/>
        <v>0</v>
      </c>
    </row>
    <row r="782" spans="2:59">
      <c r="B782" s="10" t="s">
        <v>33</v>
      </c>
      <c r="C782" s="10">
        <v>771</v>
      </c>
      <c r="D782" s="10">
        <v>182</v>
      </c>
      <c r="E782" s="19">
        <v>35.299999999999997</v>
      </c>
      <c r="F782" s="67">
        <f t="shared" si="470"/>
        <v>9.8055555555555554</v>
      </c>
      <c r="G782" s="20">
        <f t="shared" si="502"/>
        <v>1.3611111111111107</v>
      </c>
      <c r="H782" s="20">
        <f t="shared" si="471"/>
        <v>91.5</v>
      </c>
      <c r="I782" s="86">
        <f>'Ducati Panigale 1199 data'!$C$8*G782</f>
        <v>378.3888888888888</v>
      </c>
      <c r="J782" s="86">
        <f>'Ducati Panigale 1199 data'!$C$8*'Ducati Panigale 1199 data'!$C$15*'Ducati Panigale 1199 data'!$C$10</f>
        <v>54.543600000000005</v>
      </c>
      <c r="K782" s="86">
        <f>(0.5*'Ducati Panigale 1199 data'!$C$12)*'Ducati Panigale 1199 data'!$C$14*'Ducati Panigale 1199 data'!$C$11*F782^2</f>
        <v>13.603870283564817</v>
      </c>
      <c r="L782" s="86">
        <f t="shared" si="472"/>
        <v>446.53635917245367</v>
      </c>
      <c r="M782" s="86">
        <f t="shared" si="468"/>
        <v>4378.5370774410039</v>
      </c>
      <c r="N782" s="20">
        <f t="shared" si="473"/>
        <v>4.3785370774410035</v>
      </c>
      <c r="O782" s="105">
        <f t="shared" si="474"/>
        <v>0</v>
      </c>
      <c r="P782" s="105">
        <f t="shared" si="475"/>
        <v>0</v>
      </c>
      <c r="Q782" s="105">
        <f t="shared" si="503"/>
        <v>149.14368891614669</v>
      </c>
      <c r="R782" s="27">
        <f t="shared" si="476"/>
        <v>4.142880247670741E-2</v>
      </c>
      <c r="S782" s="98">
        <f t="shared" si="477"/>
        <v>4.3785370774410035</v>
      </c>
      <c r="T782" s="17">
        <f t="shared" si="504"/>
        <v>494.3459060973355</v>
      </c>
      <c r="U782" s="17">
        <f t="shared" si="478"/>
        <v>0.13731830724925986</v>
      </c>
      <c r="V782" s="17">
        <f t="shared" si="479"/>
        <v>141.68650447033934</v>
      </c>
      <c r="W782" s="17">
        <f t="shared" si="480"/>
        <v>136.01904429152577</v>
      </c>
      <c r="X782" s="17">
        <f t="shared" si="480"/>
        <v>130.57828251986473</v>
      </c>
      <c r="Y782" s="17">
        <f t="shared" si="481"/>
        <v>129.27249969466607</v>
      </c>
      <c r="Z782" s="17">
        <f>Y782/3600</f>
        <v>3.5909027692962794E-2</v>
      </c>
      <c r="AA782" s="17">
        <f>0.96*Y782</f>
        <v>124.10159970687943</v>
      </c>
      <c r="AB782" s="17">
        <f t="shared" si="482"/>
        <v>119.13753571860424</v>
      </c>
      <c r="AC782" s="17">
        <f t="shared" si="483"/>
        <v>113.18065893267402</v>
      </c>
      <c r="AD782" s="17">
        <f t="shared" si="484"/>
        <v>113.18065893267402</v>
      </c>
      <c r="AE782" s="17">
        <f t="shared" si="505"/>
        <v>3.1439071925742787E-2</v>
      </c>
      <c r="AF782" s="17">
        <f>T782-AD782</f>
        <v>381.16524716466148</v>
      </c>
      <c r="AG782" s="17">
        <f t="shared" si="485"/>
        <v>0.10587923532351708</v>
      </c>
      <c r="AH782" s="28">
        <f>0.5*'Ducati Panigale 1199 data'!$C$8*'WLTP class 3 v5'!F782^2</f>
        <v>13364.699845679012</v>
      </c>
      <c r="AI782" s="17">
        <f t="shared" si="486"/>
        <v>13.364699845679011</v>
      </c>
      <c r="AJ782" s="17" t="str">
        <f>IF(N782&lt;0, AI782, "0")</f>
        <v>0</v>
      </c>
      <c r="AK782" s="98">
        <f>AK781+AJ782</f>
        <v>1486.9245069444441</v>
      </c>
      <c r="AL782" s="105">
        <f t="shared" si="487"/>
        <v>0.4130345852623456</v>
      </c>
      <c r="AM782" s="98">
        <f>IF(N782 &gt; 0, AI782, )</f>
        <v>13.364699845679011</v>
      </c>
      <c r="AN782" s="98">
        <f t="shared" si="506"/>
        <v>4899.6040285493837</v>
      </c>
      <c r="AO782" s="98">
        <f t="shared" si="488"/>
        <v>1.3610011190414955</v>
      </c>
      <c r="AP782" s="27">
        <f t="shared" si="489"/>
        <v>0</v>
      </c>
      <c r="AQ782" s="27">
        <f t="shared" si="490"/>
        <v>0</v>
      </c>
      <c r="AR782" s="34">
        <f t="shared" si="491"/>
        <v>0</v>
      </c>
      <c r="AS782" s="27">
        <f t="shared" si="492"/>
        <v>0</v>
      </c>
      <c r="AT782" s="34">
        <f t="shared" si="469"/>
        <v>0</v>
      </c>
      <c r="AU782" s="27">
        <f t="shared" si="469"/>
        <v>0</v>
      </c>
      <c r="AV782" s="27">
        <f t="shared" si="493"/>
        <v>0</v>
      </c>
      <c r="AW782" s="27">
        <f t="shared" si="494"/>
        <v>0</v>
      </c>
      <c r="AX782" s="27">
        <f t="shared" si="495"/>
        <v>0</v>
      </c>
      <c r="AY782" s="34">
        <f>AN782-AW782</f>
        <v>4899.6040285493837</v>
      </c>
      <c r="AZ782" s="110">
        <f t="shared" si="496"/>
        <v>1.3610011190414955</v>
      </c>
      <c r="BB782" s="84">
        <v>0</v>
      </c>
      <c r="BC782" s="85">
        <f t="shared" si="497"/>
        <v>0</v>
      </c>
      <c r="BD782" s="85">
        <f t="shared" si="498"/>
        <v>0</v>
      </c>
      <c r="BE782" s="85">
        <f t="shared" si="499"/>
        <v>0</v>
      </c>
      <c r="BF782" s="85">
        <f t="shared" si="500"/>
        <v>0</v>
      </c>
      <c r="BG782" s="85">
        <f t="shared" si="501"/>
        <v>0</v>
      </c>
    </row>
    <row r="783" spans="2:59">
      <c r="B783" s="10" t="s">
        <v>33</v>
      </c>
      <c r="C783" s="10">
        <v>772</v>
      </c>
      <c r="D783" s="10">
        <v>183</v>
      </c>
      <c r="E783" s="19">
        <v>39.9</v>
      </c>
      <c r="F783" s="67">
        <f t="shared" si="470"/>
        <v>11.083333333333334</v>
      </c>
      <c r="G783" s="20">
        <f t="shared" si="502"/>
        <v>1.2777777777777781</v>
      </c>
      <c r="H783" s="20">
        <f t="shared" si="471"/>
        <v>92</v>
      </c>
      <c r="I783" s="86">
        <f>'Ducati Panigale 1199 data'!$C$8*G783</f>
        <v>355.22222222222234</v>
      </c>
      <c r="J783" s="86">
        <f>'Ducati Panigale 1199 data'!$C$8*'Ducati Panigale 1199 data'!$C$15*'Ducati Panigale 1199 data'!$C$10</f>
        <v>54.543600000000005</v>
      </c>
      <c r="K783" s="86">
        <f>(0.5*'Ducati Panigale 1199 data'!$C$12)*'Ducati Panigale 1199 data'!$C$14*'Ducati Panigale 1199 data'!$C$11*F783^2</f>
        <v>17.380363802083338</v>
      </c>
      <c r="L783" s="86">
        <f t="shared" si="472"/>
        <v>427.14618602430573</v>
      </c>
      <c r="M783" s="86">
        <f t="shared" si="468"/>
        <v>4734.2035617693891</v>
      </c>
      <c r="N783" s="20">
        <f t="shared" si="473"/>
        <v>4.7342035617693892</v>
      </c>
      <c r="O783" s="105">
        <f t="shared" si="474"/>
        <v>0</v>
      </c>
      <c r="P783" s="105">
        <f t="shared" si="475"/>
        <v>0</v>
      </c>
      <c r="Q783" s="105">
        <f t="shared" si="503"/>
        <v>149.14368891614669</v>
      </c>
      <c r="R783" s="27">
        <f t="shared" si="476"/>
        <v>4.142880247670741E-2</v>
      </c>
      <c r="S783" s="98">
        <f t="shared" si="477"/>
        <v>4.7342035617693892</v>
      </c>
      <c r="T783" s="17">
        <f t="shared" si="504"/>
        <v>499.08010965910489</v>
      </c>
      <c r="U783" s="17">
        <f t="shared" si="478"/>
        <v>0.1386333637941958</v>
      </c>
      <c r="V783" s="17">
        <f t="shared" si="479"/>
        <v>141.68650447033934</v>
      </c>
      <c r="W783" s="17">
        <f t="shared" si="480"/>
        <v>136.01904429152577</v>
      </c>
      <c r="X783" s="17">
        <f t="shared" si="480"/>
        <v>130.57828251986473</v>
      </c>
      <c r="Y783" s="17">
        <f t="shared" si="481"/>
        <v>129.27249969466607</v>
      </c>
      <c r="Z783" s="17">
        <f>Y783/3600</f>
        <v>3.5909027692962794E-2</v>
      </c>
      <c r="AA783" s="17">
        <f>0.96*Y783</f>
        <v>124.10159970687943</v>
      </c>
      <c r="AB783" s="17">
        <f t="shared" si="482"/>
        <v>119.13753571860424</v>
      </c>
      <c r="AC783" s="17">
        <f t="shared" si="483"/>
        <v>113.18065893267402</v>
      </c>
      <c r="AD783" s="17">
        <f t="shared" si="484"/>
        <v>113.18065893267402</v>
      </c>
      <c r="AE783" s="17">
        <f t="shared" si="505"/>
        <v>3.1439071925742787E-2</v>
      </c>
      <c r="AF783" s="17">
        <f>T783-AD783</f>
        <v>385.89945072643087</v>
      </c>
      <c r="AG783" s="17">
        <f t="shared" si="485"/>
        <v>0.10719429186845301</v>
      </c>
      <c r="AH783" s="28">
        <f>0.5*'Ducati Panigale 1199 data'!$C$8*'WLTP class 3 v5'!F783^2</f>
        <v>17074.798611111113</v>
      </c>
      <c r="AI783" s="17">
        <f t="shared" si="486"/>
        <v>17.074798611111113</v>
      </c>
      <c r="AJ783" s="17" t="str">
        <f>IF(N783&lt;0, AI783, "0")</f>
        <v>0</v>
      </c>
      <c r="AK783" s="98">
        <f>AK782+AJ783</f>
        <v>1486.9245069444441</v>
      </c>
      <c r="AL783" s="105">
        <f t="shared" si="487"/>
        <v>0.4130345852623456</v>
      </c>
      <c r="AM783" s="98">
        <f>IF(N783 &gt; 0, AI783, )</f>
        <v>17.074798611111113</v>
      </c>
      <c r="AN783" s="98">
        <f t="shared" si="506"/>
        <v>4916.6788271604946</v>
      </c>
      <c r="AO783" s="98">
        <f t="shared" si="488"/>
        <v>1.3657441186556929</v>
      </c>
      <c r="AP783" s="27">
        <f t="shared" si="489"/>
        <v>0</v>
      </c>
      <c r="AQ783" s="27">
        <f t="shared" si="490"/>
        <v>0</v>
      </c>
      <c r="AR783" s="34">
        <f t="shared" si="491"/>
        <v>0</v>
      </c>
      <c r="AS783" s="27">
        <f t="shared" si="492"/>
        <v>0</v>
      </c>
      <c r="AT783" s="34">
        <f t="shared" si="469"/>
        <v>0</v>
      </c>
      <c r="AU783" s="27">
        <f t="shared" si="469"/>
        <v>0</v>
      </c>
      <c r="AV783" s="27">
        <f t="shared" si="493"/>
        <v>0</v>
      </c>
      <c r="AW783" s="27">
        <f t="shared" si="494"/>
        <v>0</v>
      </c>
      <c r="AX783" s="27">
        <f t="shared" si="495"/>
        <v>0</v>
      </c>
      <c r="AY783" s="34">
        <f>AN783-AW783</f>
        <v>4916.6788271604946</v>
      </c>
      <c r="AZ783" s="110">
        <f t="shared" si="496"/>
        <v>1.3657441186556929</v>
      </c>
      <c r="BB783" s="84">
        <v>0</v>
      </c>
      <c r="BC783" s="85">
        <f t="shared" si="497"/>
        <v>0</v>
      </c>
      <c r="BD783" s="85">
        <f t="shared" si="498"/>
        <v>0</v>
      </c>
      <c r="BE783" s="85">
        <f t="shared" si="499"/>
        <v>0</v>
      </c>
      <c r="BF783" s="85">
        <f t="shared" si="500"/>
        <v>0</v>
      </c>
      <c r="BG783" s="85">
        <f t="shared" si="501"/>
        <v>0</v>
      </c>
    </row>
    <row r="784" spans="2:59">
      <c r="B784" s="10" t="s">
        <v>33</v>
      </c>
      <c r="C784" s="10">
        <v>773</v>
      </c>
      <c r="D784" s="10">
        <v>184</v>
      </c>
      <c r="E784" s="19">
        <v>44.5</v>
      </c>
      <c r="F784" s="67">
        <f t="shared" si="470"/>
        <v>12.361111111111111</v>
      </c>
      <c r="G784" s="20">
        <f t="shared" si="502"/>
        <v>1.0555555555555558</v>
      </c>
      <c r="H784" s="20">
        <f t="shared" si="471"/>
        <v>92.5</v>
      </c>
      <c r="I784" s="86">
        <f>'Ducati Panigale 1199 data'!$C$8*G784</f>
        <v>293.44444444444451</v>
      </c>
      <c r="J784" s="86">
        <f>'Ducati Panigale 1199 data'!$C$8*'Ducati Panigale 1199 data'!$C$15*'Ducati Panigale 1199 data'!$C$10</f>
        <v>54.543600000000005</v>
      </c>
      <c r="K784" s="86">
        <f>(0.5*'Ducati Panigale 1199 data'!$C$12)*'Ducati Panigale 1199 data'!$C$14*'Ducati Panigale 1199 data'!$C$11*F784^2</f>
        <v>21.618875144675926</v>
      </c>
      <c r="L784" s="86">
        <f t="shared" si="472"/>
        <v>369.60691958912048</v>
      </c>
      <c r="M784" s="86">
        <f t="shared" si="468"/>
        <v>4568.7522004766279</v>
      </c>
      <c r="N784" s="20">
        <f t="shared" si="473"/>
        <v>4.5687522004766281</v>
      </c>
      <c r="O784" s="105">
        <f t="shared" si="474"/>
        <v>0</v>
      </c>
      <c r="P784" s="105">
        <f t="shared" si="475"/>
        <v>0</v>
      </c>
      <c r="Q784" s="105">
        <f t="shared" si="503"/>
        <v>149.14368891614669</v>
      </c>
      <c r="R784" s="27">
        <f t="shared" si="476"/>
        <v>4.142880247670741E-2</v>
      </c>
      <c r="S784" s="98">
        <f t="shared" si="477"/>
        <v>4.5687522004766281</v>
      </c>
      <c r="T784" s="17">
        <f t="shared" si="504"/>
        <v>503.64886185958153</v>
      </c>
      <c r="U784" s="17">
        <f t="shared" si="478"/>
        <v>0.13990246162766154</v>
      </c>
      <c r="V784" s="17">
        <f t="shared" si="479"/>
        <v>141.68650447033934</v>
      </c>
      <c r="W784" s="17">
        <f t="shared" si="480"/>
        <v>136.01904429152577</v>
      </c>
      <c r="X784" s="17">
        <f t="shared" si="480"/>
        <v>130.57828251986473</v>
      </c>
      <c r="Y784" s="17">
        <f t="shared" si="481"/>
        <v>129.27249969466607</v>
      </c>
      <c r="Z784" s="17">
        <f>Y784/3600</f>
        <v>3.5909027692962794E-2</v>
      </c>
      <c r="AA784" s="17">
        <f>0.96*Y784</f>
        <v>124.10159970687943</v>
      </c>
      <c r="AB784" s="17">
        <f t="shared" si="482"/>
        <v>119.13753571860424</v>
      </c>
      <c r="AC784" s="17">
        <f t="shared" si="483"/>
        <v>113.18065893267402</v>
      </c>
      <c r="AD784" s="17">
        <f t="shared" si="484"/>
        <v>113.18065893267402</v>
      </c>
      <c r="AE784" s="17">
        <f t="shared" si="505"/>
        <v>3.1439071925742787E-2</v>
      </c>
      <c r="AF784" s="17">
        <f>T784-AD784</f>
        <v>390.46820292690751</v>
      </c>
      <c r="AG784" s="17">
        <f t="shared" si="485"/>
        <v>0.10846338970191875</v>
      </c>
      <c r="AH784" s="28">
        <f>0.5*'Ducati Panigale 1199 data'!$C$8*'WLTP class 3 v5'!F784^2</f>
        <v>21238.792438271605</v>
      </c>
      <c r="AI784" s="17">
        <f t="shared" si="486"/>
        <v>21.238792438271606</v>
      </c>
      <c r="AJ784" s="17" t="str">
        <f>IF(N784&lt;0, AI784, "0")</f>
        <v>0</v>
      </c>
      <c r="AK784" s="98">
        <f>AK783+AJ784</f>
        <v>1486.9245069444441</v>
      </c>
      <c r="AL784" s="105">
        <f t="shared" si="487"/>
        <v>0.4130345852623456</v>
      </c>
      <c r="AM784" s="98">
        <f>IF(N784 &gt; 0, AI784, )</f>
        <v>21.238792438271606</v>
      </c>
      <c r="AN784" s="98">
        <f t="shared" si="506"/>
        <v>4937.9176195987666</v>
      </c>
      <c r="AO784" s="98">
        <f t="shared" si="488"/>
        <v>1.3716437832218795</v>
      </c>
      <c r="AP784" s="27">
        <f t="shared" si="489"/>
        <v>0</v>
      </c>
      <c r="AQ784" s="27">
        <f t="shared" si="490"/>
        <v>0</v>
      </c>
      <c r="AR784" s="34">
        <f t="shared" si="491"/>
        <v>0</v>
      </c>
      <c r="AS784" s="27">
        <f t="shared" si="492"/>
        <v>0</v>
      </c>
      <c r="AT784" s="34">
        <f t="shared" si="469"/>
        <v>0</v>
      </c>
      <c r="AU784" s="27">
        <f t="shared" si="469"/>
        <v>0</v>
      </c>
      <c r="AV784" s="27">
        <f t="shared" si="493"/>
        <v>0</v>
      </c>
      <c r="AW784" s="27">
        <f t="shared" si="494"/>
        <v>0</v>
      </c>
      <c r="AX784" s="27">
        <f t="shared" si="495"/>
        <v>0</v>
      </c>
      <c r="AY784" s="34">
        <f>AN784-AW784</f>
        <v>4937.9176195987666</v>
      </c>
      <c r="AZ784" s="110">
        <f t="shared" si="496"/>
        <v>1.3716437832218795</v>
      </c>
      <c r="BB784" s="84">
        <v>0</v>
      </c>
      <c r="BC784" s="85">
        <f t="shared" si="497"/>
        <v>0</v>
      </c>
      <c r="BD784" s="85">
        <f t="shared" si="498"/>
        <v>0</v>
      </c>
      <c r="BE784" s="85">
        <f t="shared" si="499"/>
        <v>0</v>
      </c>
      <c r="BF784" s="85">
        <f t="shared" si="500"/>
        <v>0</v>
      </c>
      <c r="BG784" s="85">
        <f t="shared" si="501"/>
        <v>0</v>
      </c>
    </row>
    <row r="785" spans="2:59">
      <c r="B785" s="10" t="s">
        <v>33</v>
      </c>
      <c r="C785" s="10">
        <v>774</v>
      </c>
      <c r="D785" s="10">
        <v>185</v>
      </c>
      <c r="E785" s="19">
        <v>47.5</v>
      </c>
      <c r="F785" s="67">
        <f t="shared" si="470"/>
        <v>13.194444444444445</v>
      </c>
      <c r="G785" s="20">
        <f t="shared" si="502"/>
        <v>0.88888888888888862</v>
      </c>
      <c r="H785" s="20">
        <f t="shared" si="471"/>
        <v>93</v>
      </c>
      <c r="I785" s="86">
        <f>'Ducati Panigale 1199 data'!$C$8*G785</f>
        <v>247.11111111111103</v>
      </c>
      <c r="J785" s="86">
        <f>'Ducati Panigale 1199 data'!$C$8*'Ducati Panigale 1199 data'!$C$15*'Ducati Panigale 1199 data'!$C$10</f>
        <v>54.543600000000005</v>
      </c>
      <c r="K785" s="86">
        <f>(0.5*'Ducati Panigale 1199 data'!$C$12)*'Ducati Panigale 1199 data'!$C$14*'Ducati Panigale 1199 data'!$C$11*F785^2</f>
        <v>24.632034866898149</v>
      </c>
      <c r="L785" s="86">
        <f t="shared" si="472"/>
        <v>326.28674597800921</v>
      </c>
      <c r="M785" s="86">
        <f t="shared" si="468"/>
        <v>4305.1723427653997</v>
      </c>
      <c r="N785" s="20">
        <f t="shared" si="473"/>
        <v>4.3051723427653998</v>
      </c>
      <c r="O785" s="105">
        <f t="shared" si="474"/>
        <v>0</v>
      </c>
      <c r="P785" s="105">
        <f t="shared" si="475"/>
        <v>0</v>
      </c>
      <c r="Q785" s="105">
        <f t="shared" si="503"/>
        <v>149.14368891614669</v>
      </c>
      <c r="R785" s="27">
        <f t="shared" si="476"/>
        <v>4.142880247670741E-2</v>
      </c>
      <c r="S785" s="98">
        <f t="shared" si="477"/>
        <v>4.3051723427653998</v>
      </c>
      <c r="T785" s="17">
        <f t="shared" si="504"/>
        <v>507.95403420234692</v>
      </c>
      <c r="U785" s="17">
        <f t="shared" si="478"/>
        <v>0.14109834283398526</v>
      </c>
      <c r="V785" s="17">
        <f t="shared" si="479"/>
        <v>141.68650447033934</v>
      </c>
      <c r="W785" s="17">
        <f t="shared" si="480"/>
        <v>136.01904429152577</v>
      </c>
      <c r="X785" s="17">
        <f t="shared" si="480"/>
        <v>130.57828251986473</v>
      </c>
      <c r="Y785" s="17">
        <f t="shared" si="481"/>
        <v>129.27249969466607</v>
      </c>
      <c r="Z785" s="17">
        <f>Y785/3600</f>
        <v>3.5909027692962794E-2</v>
      </c>
      <c r="AA785" s="17">
        <f>0.96*Y785</f>
        <v>124.10159970687943</v>
      </c>
      <c r="AB785" s="17">
        <f t="shared" si="482"/>
        <v>119.13753571860424</v>
      </c>
      <c r="AC785" s="17">
        <f t="shared" si="483"/>
        <v>113.18065893267402</v>
      </c>
      <c r="AD785" s="17">
        <f t="shared" si="484"/>
        <v>113.18065893267402</v>
      </c>
      <c r="AE785" s="17">
        <f t="shared" si="505"/>
        <v>3.1439071925742787E-2</v>
      </c>
      <c r="AF785" s="17">
        <f>T785-AD785</f>
        <v>394.7733752696729</v>
      </c>
      <c r="AG785" s="17">
        <f t="shared" si="485"/>
        <v>0.10965927090824247</v>
      </c>
      <c r="AH785" s="28">
        <f>0.5*'Ducati Panigale 1199 data'!$C$8*'WLTP class 3 v5'!F785^2</f>
        <v>24198.977623456791</v>
      </c>
      <c r="AI785" s="17">
        <f t="shared" si="486"/>
        <v>24.198977623456791</v>
      </c>
      <c r="AJ785" s="17" t="str">
        <f>IF(N785&lt;0, AI785, "0")</f>
        <v>0</v>
      </c>
      <c r="AK785" s="98">
        <f>AK784+AJ785</f>
        <v>1486.9245069444441</v>
      </c>
      <c r="AL785" s="105">
        <f t="shared" si="487"/>
        <v>0.4130345852623456</v>
      </c>
      <c r="AM785" s="98">
        <f>IF(N785 &gt; 0, AI785, )</f>
        <v>24.198977623456791</v>
      </c>
      <c r="AN785" s="98">
        <f t="shared" si="506"/>
        <v>4962.1165972222234</v>
      </c>
      <c r="AO785" s="98">
        <f t="shared" si="488"/>
        <v>1.3783657214506175</v>
      </c>
      <c r="AP785" s="27">
        <f t="shared" si="489"/>
        <v>0</v>
      </c>
      <c r="AQ785" s="27">
        <f t="shared" si="490"/>
        <v>0</v>
      </c>
      <c r="AR785" s="34">
        <f t="shared" si="491"/>
        <v>0</v>
      </c>
      <c r="AS785" s="27">
        <f t="shared" si="492"/>
        <v>0</v>
      </c>
      <c r="AT785" s="34">
        <f t="shared" si="469"/>
        <v>0</v>
      </c>
      <c r="AU785" s="27">
        <f t="shared" si="469"/>
        <v>0</v>
      </c>
      <c r="AV785" s="27">
        <f t="shared" si="493"/>
        <v>0</v>
      </c>
      <c r="AW785" s="27">
        <f t="shared" si="494"/>
        <v>0</v>
      </c>
      <c r="AX785" s="27">
        <f t="shared" si="495"/>
        <v>0</v>
      </c>
      <c r="AY785" s="34">
        <f>AN785-AW785</f>
        <v>4962.1165972222234</v>
      </c>
      <c r="AZ785" s="110">
        <f t="shared" si="496"/>
        <v>1.3783657214506175</v>
      </c>
      <c r="BB785" s="84">
        <v>0</v>
      </c>
      <c r="BC785" s="85">
        <f t="shared" si="497"/>
        <v>0</v>
      </c>
      <c r="BD785" s="85">
        <f t="shared" si="498"/>
        <v>0</v>
      </c>
      <c r="BE785" s="85">
        <f t="shared" si="499"/>
        <v>0</v>
      </c>
      <c r="BF785" s="85">
        <f t="shared" si="500"/>
        <v>0</v>
      </c>
      <c r="BG785" s="85">
        <f t="shared" si="501"/>
        <v>0</v>
      </c>
    </row>
    <row r="786" spans="2:59">
      <c r="B786" s="10" t="s">
        <v>33</v>
      </c>
      <c r="C786" s="10">
        <v>775</v>
      </c>
      <c r="D786" s="10">
        <v>186</v>
      </c>
      <c r="E786" s="19">
        <v>50.9</v>
      </c>
      <c r="F786" s="67">
        <f t="shared" si="470"/>
        <v>14.138888888888889</v>
      </c>
      <c r="G786" s="20">
        <f t="shared" si="502"/>
        <v>0.91666666666666685</v>
      </c>
      <c r="H786" s="20">
        <f t="shared" si="471"/>
        <v>93.5</v>
      </c>
      <c r="I786" s="86">
        <f>'Ducati Panigale 1199 data'!$C$8*G786</f>
        <v>254.83333333333337</v>
      </c>
      <c r="J786" s="86">
        <f>'Ducati Panigale 1199 data'!$C$8*'Ducati Panigale 1199 data'!$C$15*'Ducati Panigale 1199 data'!$C$10</f>
        <v>54.543600000000005</v>
      </c>
      <c r="K786" s="86">
        <f>(0.5*'Ducati Panigale 1199 data'!$C$12)*'Ducati Panigale 1199 data'!$C$14*'Ducati Panigale 1199 data'!$C$11*F786^2</f>
        <v>28.284508478009265</v>
      </c>
      <c r="L786" s="86">
        <f t="shared" si="472"/>
        <v>337.66144181134268</v>
      </c>
      <c r="M786" s="86">
        <f t="shared" si="468"/>
        <v>4774.1576078325952</v>
      </c>
      <c r="N786" s="20">
        <f t="shared" si="473"/>
        <v>4.7741576078325956</v>
      </c>
      <c r="O786" s="105">
        <f t="shared" si="474"/>
        <v>0</v>
      </c>
      <c r="P786" s="105">
        <f t="shared" si="475"/>
        <v>0</v>
      </c>
      <c r="Q786" s="105">
        <f t="shared" si="503"/>
        <v>149.14368891614669</v>
      </c>
      <c r="R786" s="27">
        <f t="shared" si="476"/>
        <v>4.142880247670741E-2</v>
      </c>
      <c r="S786" s="98">
        <f t="shared" si="477"/>
        <v>4.7741576078325956</v>
      </c>
      <c r="T786" s="17">
        <f t="shared" si="504"/>
        <v>512.72819181017951</v>
      </c>
      <c r="U786" s="17">
        <f t="shared" si="478"/>
        <v>0.14242449772504986</v>
      </c>
      <c r="V786" s="17">
        <f t="shared" si="479"/>
        <v>141.68650447033934</v>
      </c>
      <c r="W786" s="17">
        <f t="shared" si="480"/>
        <v>136.01904429152577</v>
      </c>
      <c r="X786" s="17">
        <f t="shared" si="480"/>
        <v>130.57828251986473</v>
      </c>
      <c r="Y786" s="17">
        <f t="shared" si="481"/>
        <v>129.27249969466607</v>
      </c>
      <c r="Z786" s="17">
        <f>Y786/3600</f>
        <v>3.5909027692962794E-2</v>
      </c>
      <c r="AA786" s="17">
        <f>0.96*Y786</f>
        <v>124.10159970687943</v>
      </c>
      <c r="AB786" s="17">
        <f t="shared" si="482"/>
        <v>119.13753571860424</v>
      </c>
      <c r="AC786" s="17">
        <f t="shared" si="483"/>
        <v>113.18065893267402</v>
      </c>
      <c r="AD786" s="17">
        <f t="shared" si="484"/>
        <v>113.18065893267402</v>
      </c>
      <c r="AE786" s="17">
        <f t="shared" si="505"/>
        <v>3.1439071925742787E-2</v>
      </c>
      <c r="AF786" s="17">
        <f>T786-AD786</f>
        <v>399.54753287750549</v>
      </c>
      <c r="AG786" s="17">
        <f t="shared" si="485"/>
        <v>0.11098542579930708</v>
      </c>
      <c r="AH786" s="28">
        <f>0.5*'Ducati Panigale 1199 data'!$C$8*'WLTP class 3 v5'!F786^2</f>
        <v>27787.236882716054</v>
      </c>
      <c r="AI786" s="17">
        <f t="shared" si="486"/>
        <v>27.787236882716055</v>
      </c>
      <c r="AJ786" s="17" t="str">
        <f>IF(N786&lt;0, AI786, "0")</f>
        <v>0</v>
      </c>
      <c r="AK786" s="98">
        <f>AK785+AJ786</f>
        <v>1486.9245069444441</v>
      </c>
      <c r="AL786" s="105">
        <f t="shared" si="487"/>
        <v>0.4130345852623456</v>
      </c>
      <c r="AM786" s="98">
        <f>IF(N786 &gt; 0, AI786, )</f>
        <v>27.787236882716055</v>
      </c>
      <c r="AN786" s="98">
        <f t="shared" si="506"/>
        <v>4989.9038341049391</v>
      </c>
      <c r="AO786" s="98">
        <f t="shared" si="488"/>
        <v>1.3860843983624831</v>
      </c>
      <c r="AP786" s="27">
        <f t="shared" si="489"/>
        <v>0</v>
      </c>
      <c r="AQ786" s="27">
        <f t="shared" si="490"/>
        <v>0</v>
      </c>
      <c r="AR786" s="34">
        <f t="shared" si="491"/>
        <v>0</v>
      </c>
      <c r="AS786" s="27">
        <f t="shared" si="492"/>
        <v>0</v>
      </c>
      <c r="AT786" s="34">
        <f t="shared" si="469"/>
        <v>0</v>
      </c>
      <c r="AU786" s="27">
        <f t="shared" si="469"/>
        <v>0</v>
      </c>
      <c r="AV786" s="27">
        <f t="shared" si="493"/>
        <v>0</v>
      </c>
      <c r="AW786" s="27">
        <f t="shared" si="494"/>
        <v>0</v>
      </c>
      <c r="AX786" s="27">
        <f t="shared" si="495"/>
        <v>0</v>
      </c>
      <c r="AY786" s="34">
        <f>AN786-AW786</f>
        <v>4989.9038341049391</v>
      </c>
      <c r="AZ786" s="110">
        <f t="shared" si="496"/>
        <v>1.3860843983624831</v>
      </c>
      <c r="BB786" s="84">
        <v>0</v>
      </c>
      <c r="BC786" s="85">
        <f t="shared" si="497"/>
        <v>0</v>
      </c>
      <c r="BD786" s="85">
        <f t="shared" si="498"/>
        <v>0</v>
      </c>
      <c r="BE786" s="85">
        <f t="shared" si="499"/>
        <v>0</v>
      </c>
      <c r="BF786" s="85">
        <f t="shared" si="500"/>
        <v>0</v>
      </c>
      <c r="BG786" s="85">
        <f t="shared" si="501"/>
        <v>0</v>
      </c>
    </row>
    <row r="787" spans="2:59">
      <c r="B787" s="10" t="s">
        <v>33</v>
      </c>
      <c r="C787" s="10">
        <v>776</v>
      </c>
      <c r="D787" s="10">
        <v>187</v>
      </c>
      <c r="E787" s="19">
        <v>54.1</v>
      </c>
      <c r="F787" s="67">
        <f t="shared" si="470"/>
        <v>15.027777777777779</v>
      </c>
      <c r="G787" s="20">
        <f t="shared" si="502"/>
        <v>0.74999999999999978</v>
      </c>
      <c r="H787" s="20">
        <f t="shared" si="471"/>
        <v>94</v>
      </c>
      <c r="I787" s="86">
        <f>'Ducati Panigale 1199 data'!$C$8*G787</f>
        <v>208.49999999999994</v>
      </c>
      <c r="J787" s="86">
        <f>'Ducati Panigale 1199 data'!$C$8*'Ducati Panigale 1199 data'!$C$15*'Ducati Panigale 1199 data'!$C$10</f>
        <v>54.543600000000005</v>
      </c>
      <c r="K787" s="86">
        <f>(0.5*'Ducati Panigale 1199 data'!$C$12)*'Ducati Panigale 1199 data'!$C$14*'Ducati Panigale 1199 data'!$C$11*F787^2</f>
        <v>31.95270292245371</v>
      </c>
      <c r="L787" s="86">
        <f t="shared" si="472"/>
        <v>294.99630292245365</v>
      </c>
      <c r="M787" s="86">
        <f t="shared" si="468"/>
        <v>4433.1388855846508</v>
      </c>
      <c r="N787" s="20">
        <f t="shared" si="473"/>
        <v>4.4331388855846505</v>
      </c>
      <c r="O787" s="105">
        <f t="shared" si="474"/>
        <v>0</v>
      </c>
      <c r="P787" s="105">
        <f t="shared" si="475"/>
        <v>0</v>
      </c>
      <c r="Q787" s="105">
        <f t="shared" si="503"/>
        <v>149.14368891614669</v>
      </c>
      <c r="R787" s="27">
        <f t="shared" si="476"/>
        <v>4.142880247670741E-2</v>
      </c>
      <c r="S787" s="98">
        <f t="shared" si="477"/>
        <v>4.4331388855846505</v>
      </c>
      <c r="T787" s="17">
        <f t="shared" si="504"/>
        <v>517.16133069576415</v>
      </c>
      <c r="U787" s="17">
        <f t="shared" si="478"/>
        <v>0.14365592519326781</v>
      </c>
      <c r="V787" s="17">
        <f t="shared" si="479"/>
        <v>141.68650447033934</v>
      </c>
      <c r="W787" s="17">
        <f t="shared" si="480"/>
        <v>136.01904429152577</v>
      </c>
      <c r="X787" s="17">
        <f t="shared" si="480"/>
        <v>130.57828251986473</v>
      </c>
      <c r="Y787" s="17">
        <f t="shared" si="481"/>
        <v>129.27249969466607</v>
      </c>
      <c r="Z787" s="17">
        <f>Y787/3600</f>
        <v>3.5909027692962794E-2</v>
      </c>
      <c r="AA787" s="17">
        <f>0.96*Y787</f>
        <v>124.10159970687943</v>
      </c>
      <c r="AB787" s="17">
        <f t="shared" si="482"/>
        <v>119.13753571860424</v>
      </c>
      <c r="AC787" s="17">
        <f t="shared" si="483"/>
        <v>113.18065893267402</v>
      </c>
      <c r="AD787" s="17">
        <f t="shared" si="484"/>
        <v>113.18065893267402</v>
      </c>
      <c r="AE787" s="17">
        <f t="shared" si="505"/>
        <v>3.1439071925742787E-2</v>
      </c>
      <c r="AF787" s="17">
        <f>T787-AD787</f>
        <v>403.98067176309013</v>
      </c>
      <c r="AG787" s="17">
        <f t="shared" si="485"/>
        <v>0.11221685326752504</v>
      </c>
      <c r="AH787" s="28">
        <f>0.5*'Ducati Panigale 1199 data'!$C$8*'WLTP class 3 v5'!F787^2</f>
        <v>31390.940586419754</v>
      </c>
      <c r="AI787" s="17">
        <f t="shared" si="486"/>
        <v>31.390940586419756</v>
      </c>
      <c r="AJ787" s="17" t="str">
        <f>IF(N787&lt;0, AI787, "0")</f>
        <v>0</v>
      </c>
      <c r="AK787" s="98">
        <f>AK786+AJ787</f>
        <v>1486.9245069444441</v>
      </c>
      <c r="AL787" s="105">
        <f t="shared" si="487"/>
        <v>0.4130345852623456</v>
      </c>
      <c r="AM787" s="98">
        <f>IF(N787 &gt; 0, AI787, )</f>
        <v>31.390940586419756</v>
      </c>
      <c r="AN787" s="98">
        <f t="shared" si="506"/>
        <v>5021.2947746913587</v>
      </c>
      <c r="AO787" s="98">
        <f t="shared" si="488"/>
        <v>1.3948041040809329</v>
      </c>
      <c r="AP787" s="27">
        <f t="shared" si="489"/>
        <v>0</v>
      </c>
      <c r="AQ787" s="27">
        <f t="shared" si="490"/>
        <v>0</v>
      </c>
      <c r="AR787" s="34">
        <f t="shared" si="491"/>
        <v>0</v>
      </c>
      <c r="AS787" s="27">
        <f t="shared" si="492"/>
        <v>0</v>
      </c>
      <c r="AT787" s="34">
        <f t="shared" si="469"/>
        <v>0</v>
      </c>
      <c r="AU787" s="27">
        <f t="shared" si="469"/>
        <v>0</v>
      </c>
      <c r="AV787" s="27">
        <f t="shared" si="493"/>
        <v>0</v>
      </c>
      <c r="AW787" s="27">
        <f t="shared" si="494"/>
        <v>0</v>
      </c>
      <c r="AX787" s="27">
        <f t="shared" si="495"/>
        <v>0</v>
      </c>
      <c r="AY787" s="34">
        <f>AN787-AW787</f>
        <v>5021.2947746913587</v>
      </c>
      <c r="AZ787" s="110">
        <f t="shared" si="496"/>
        <v>1.3948041040809329</v>
      </c>
      <c r="BB787" s="84">
        <v>0</v>
      </c>
      <c r="BC787" s="85">
        <f t="shared" si="497"/>
        <v>0</v>
      </c>
      <c r="BD787" s="85">
        <f t="shared" si="498"/>
        <v>0</v>
      </c>
      <c r="BE787" s="85">
        <f t="shared" si="499"/>
        <v>0</v>
      </c>
      <c r="BF787" s="85">
        <f t="shared" si="500"/>
        <v>0</v>
      </c>
      <c r="BG787" s="85">
        <f t="shared" si="501"/>
        <v>0</v>
      </c>
    </row>
    <row r="788" spans="2:59">
      <c r="B788" s="10" t="s">
        <v>33</v>
      </c>
      <c r="C788" s="10">
        <v>777</v>
      </c>
      <c r="D788" s="10">
        <v>188</v>
      </c>
      <c r="E788" s="19">
        <v>56.3</v>
      </c>
      <c r="F788" s="67">
        <f t="shared" si="470"/>
        <v>15.638888888888889</v>
      </c>
      <c r="G788" s="20">
        <f t="shared" si="502"/>
        <v>0.55555555555555558</v>
      </c>
      <c r="H788" s="20">
        <f t="shared" si="471"/>
        <v>94.5</v>
      </c>
      <c r="I788" s="86">
        <f>'Ducati Panigale 1199 data'!$C$8*G788</f>
        <v>154.44444444444446</v>
      </c>
      <c r="J788" s="86">
        <f>'Ducati Panigale 1199 data'!$C$8*'Ducati Panigale 1199 data'!$C$15*'Ducati Panigale 1199 data'!$C$10</f>
        <v>54.543600000000005</v>
      </c>
      <c r="K788" s="86">
        <f>(0.5*'Ducati Panigale 1199 data'!$C$12)*'Ducati Panigale 1199 data'!$C$14*'Ducati Panigale 1199 data'!$C$11*F788^2</f>
        <v>34.604283478009265</v>
      </c>
      <c r="L788" s="86">
        <f t="shared" si="472"/>
        <v>243.59232792245371</v>
      </c>
      <c r="M788" s="86">
        <f t="shared" si="468"/>
        <v>3809.5133505650401</v>
      </c>
      <c r="N788" s="20">
        <f t="shared" si="473"/>
        <v>3.80951335056504</v>
      </c>
      <c r="O788" s="105">
        <f t="shared" si="474"/>
        <v>0</v>
      </c>
      <c r="P788" s="105">
        <f t="shared" si="475"/>
        <v>0</v>
      </c>
      <c r="Q788" s="105">
        <f t="shared" si="503"/>
        <v>149.14368891614669</v>
      </c>
      <c r="R788" s="27">
        <f t="shared" si="476"/>
        <v>4.142880247670741E-2</v>
      </c>
      <c r="S788" s="98">
        <f t="shared" si="477"/>
        <v>3.80951335056504</v>
      </c>
      <c r="T788" s="17">
        <f t="shared" si="504"/>
        <v>520.97084404632915</v>
      </c>
      <c r="U788" s="17">
        <f t="shared" si="478"/>
        <v>0.14471412334620254</v>
      </c>
      <c r="V788" s="17">
        <f t="shared" si="479"/>
        <v>141.68650447033934</v>
      </c>
      <c r="W788" s="17">
        <f t="shared" si="480"/>
        <v>136.01904429152577</v>
      </c>
      <c r="X788" s="17">
        <f t="shared" si="480"/>
        <v>130.57828251986473</v>
      </c>
      <c r="Y788" s="17">
        <f t="shared" si="481"/>
        <v>129.27249969466607</v>
      </c>
      <c r="Z788" s="17">
        <f>Y788/3600</f>
        <v>3.5909027692962794E-2</v>
      </c>
      <c r="AA788" s="17">
        <f>0.96*Y788</f>
        <v>124.10159970687943</v>
      </c>
      <c r="AB788" s="17">
        <f t="shared" si="482"/>
        <v>119.13753571860424</v>
      </c>
      <c r="AC788" s="17">
        <f t="shared" si="483"/>
        <v>113.18065893267402</v>
      </c>
      <c r="AD788" s="17">
        <f t="shared" si="484"/>
        <v>113.18065893267402</v>
      </c>
      <c r="AE788" s="17">
        <f t="shared" si="505"/>
        <v>3.1439071925742787E-2</v>
      </c>
      <c r="AF788" s="17">
        <f>T788-AD788</f>
        <v>407.79018511365513</v>
      </c>
      <c r="AG788" s="17">
        <f t="shared" si="485"/>
        <v>0.11327505142045975</v>
      </c>
      <c r="AH788" s="28">
        <f>0.5*'Ducati Panigale 1199 data'!$C$8*'WLTP class 3 v5'!F788^2</f>
        <v>33995.903549382718</v>
      </c>
      <c r="AI788" s="17">
        <f t="shared" si="486"/>
        <v>33.995903549382717</v>
      </c>
      <c r="AJ788" s="17" t="str">
        <f>IF(N788&lt;0, AI788, "0")</f>
        <v>0</v>
      </c>
      <c r="AK788" s="98">
        <f>AK787+AJ788</f>
        <v>1486.9245069444441</v>
      </c>
      <c r="AL788" s="105">
        <f t="shared" si="487"/>
        <v>0.4130345852623456</v>
      </c>
      <c r="AM788" s="98">
        <f>IF(N788 &gt; 0, AI788, )</f>
        <v>33.995903549382717</v>
      </c>
      <c r="AN788" s="98">
        <f t="shared" si="506"/>
        <v>5055.2906782407417</v>
      </c>
      <c r="AO788" s="98">
        <f t="shared" si="488"/>
        <v>1.4042474106224283</v>
      </c>
      <c r="AP788" s="27">
        <f t="shared" si="489"/>
        <v>0</v>
      </c>
      <c r="AQ788" s="27">
        <f t="shared" si="490"/>
        <v>0</v>
      </c>
      <c r="AR788" s="34">
        <f t="shared" si="491"/>
        <v>0</v>
      </c>
      <c r="AS788" s="27">
        <f t="shared" si="492"/>
        <v>0</v>
      </c>
      <c r="AT788" s="34">
        <f t="shared" si="469"/>
        <v>0</v>
      </c>
      <c r="AU788" s="27">
        <f t="shared" si="469"/>
        <v>0</v>
      </c>
      <c r="AV788" s="27">
        <f t="shared" si="493"/>
        <v>0</v>
      </c>
      <c r="AW788" s="27">
        <f t="shared" si="494"/>
        <v>0</v>
      </c>
      <c r="AX788" s="27">
        <f t="shared" si="495"/>
        <v>0</v>
      </c>
      <c r="AY788" s="34">
        <f>AN788-AW788</f>
        <v>5055.2906782407417</v>
      </c>
      <c r="AZ788" s="110">
        <f t="shared" si="496"/>
        <v>1.4042474106224283</v>
      </c>
      <c r="BB788" s="84">
        <v>0</v>
      </c>
      <c r="BC788" s="85">
        <f t="shared" si="497"/>
        <v>0</v>
      </c>
      <c r="BD788" s="85">
        <f t="shared" si="498"/>
        <v>0</v>
      </c>
      <c r="BE788" s="85">
        <f t="shared" si="499"/>
        <v>0</v>
      </c>
      <c r="BF788" s="85">
        <f t="shared" si="500"/>
        <v>0</v>
      </c>
      <c r="BG788" s="85">
        <f t="shared" si="501"/>
        <v>0</v>
      </c>
    </row>
    <row r="789" spans="2:59">
      <c r="B789" s="10" t="s">
        <v>33</v>
      </c>
      <c r="C789" s="10">
        <v>778</v>
      </c>
      <c r="D789" s="10">
        <v>189</v>
      </c>
      <c r="E789" s="19">
        <v>58.1</v>
      </c>
      <c r="F789" s="67">
        <f t="shared" si="470"/>
        <v>16.138888888888889</v>
      </c>
      <c r="G789" s="20">
        <f t="shared" si="502"/>
        <v>0.4861111111111111</v>
      </c>
      <c r="H789" s="20">
        <f t="shared" si="471"/>
        <v>95</v>
      </c>
      <c r="I789" s="86">
        <f>'Ducati Panigale 1199 data'!$C$8*G789</f>
        <v>135.13888888888889</v>
      </c>
      <c r="J789" s="86">
        <f>'Ducati Panigale 1199 data'!$C$8*'Ducati Panigale 1199 data'!$C$15*'Ducati Panigale 1199 data'!$C$10</f>
        <v>54.543600000000005</v>
      </c>
      <c r="K789" s="86">
        <f>(0.5*'Ducati Panigale 1199 data'!$C$12)*'Ducati Panigale 1199 data'!$C$14*'Ducati Panigale 1199 data'!$C$11*F789^2</f>
        <v>36.852362644675935</v>
      </c>
      <c r="L789" s="86">
        <f t="shared" si="472"/>
        <v>226.53485153356482</v>
      </c>
      <c r="M789" s="86">
        <f t="shared" si="468"/>
        <v>3656.0207983611435</v>
      </c>
      <c r="N789" s="20">
        <f t="shared" si="473"/>
        <v>3.6560207983611437</v>
      </c>
      <c r="O789" s="105">
        <f t="shared" si="474"/>
        <v>0</v>
      </c>
      <c r="P789" s="105">
        <f t="shared" si="475"/>
        <v>0</v>
      </c>
      <c r="Q789" s="105">
        <f t="shared" si="503"/>
        <v>149.14368891614669</v>
      </c>
      <c r="R789" s="27">
        <f t="shared" si="476"/>
        <v>4.142880247670741E-2</v>
      </c>
      <c r="S789" s="98">
        <f t="shared" si="477"/>
        <v>3.6560207983611437</v>
      </c>
      <c r="T789" s="17">
        <f t="shared" si="504"/>
        <v>524.62686484469032</v>
      </c>
      <c r="U789" s="17">
        <f t="shared" si="478"/>
        <v>0.14572968467908065</v>
      </c>
      <c r="V789" s="17">
        <f t="shared" si="479"/>
        <v>141.68650447033934</v>
      </c>
      <c r="W789" s="17">
        <f t="shared" si="480"/>
        <v>136.01904429152577</v>
      </c>
      <c r="X789" s="17">
        <f t="shared" si="480"/>
        <v>130.57828251986473</v>
      </c>
      <c r="Y789" s="17">
        <f t="shared" si="481"/>
        <v>129.27249969466607</v>
      </c>
      <c r="Z789" s="17">
        <f>Y789/3600</f>
        <v>3.5909027692962794E-2</v>
      </c>
      <c r="AA789" s="17">
        <f>0.96*Y789</f>
        <v>124.10159970687943</v>
      </c>
      <c r="AB789" s="17">
        <f t="shared" si="482"/>
        <v>119.13753571860424</v>
      </c>
      <c r="AC789" s="17">
        <f t="shared" si="483"/>
        <v>113.18065893267402</v>
      </c>
      <c r="AD789" s="17">
        <f t="shared" si="484"/>
        <v>113.18065893267402</v>
      </c>
      <c r="AE789" s="17">
        <f t="shared" si="505"/>
        <v>3.1439071925742787E-2</v>
      </c>
      <c r="AF789" s="17">
        <f>T789-AD789</f>
        <v>411.4462059120163</v>
      </c>
      <c r="AG789" s="17">
        <f t="shared" si="485"/>
        <v>0.11429061275333786</v>
      </c>
      <c r="AH789" s="28">
        <f>0.5*'Ducati Panigale 1199 data'!$C$8*'WLTP class 3 v5'!F789^2</f>
        <v>36204.45910493828</v>
      </c>
      <c r="AI789" s="17">
        <f t="shared" si="486"/>
        <v>36.20445910493828</v>
      </c>
      <c r="AJ789" s="17" t="str">
        <f>IF(N789&lt;0, AI789, "0")</f>
        <v>0</v>
      </c>
      <c r="AK789" s="98">
        <f>AK788+AJ789</f>
        <v>1486.9245069444441</v>
      </c>
      <c r="AL789" s="105">
        <f t="shared" si="487"/>
        <v>0.4130345852623456</v>
      </c>
      <c r="AM789" s="98">
        <f>IF(N789 &gt; 0, AI789, )</f>
        <v>36.20445910493828</v>
      </c>
      <c r="AN789" s="98">
        <f t="shared" si="506"/>
        <v>5091.4951373456797</v>
      </c>
      <c r="AO789" s="98">
        <f t="shared" si="488"/>
        <v>1.4143042048182444</v>
      </c>
      <c r="AP789" s="27">
        <f t="shared" si="489"/>
        <v>0</v>
      </c>
      <c r="AQ789" s="27">
        <f t="shared" si="490"/>
        <v>0</v>
      </c>
      <c r="AR789" s="34">
        <f t="shared" si="491"/>
        <v>0</v>
      </c>
      <c r="AS789" s="27">
        <f t="shared" si="492"/>
        <v>0</v>
      </c>
      <c r="AT789" s="34">
        <f t="shared" si="469"/>
        <v>0</v>
      </c>
      <c r="AU789" s="27">
        <f t="shared" si="469"/>
        <v>0</v>
      </c>
      <c r="AV789" s="27">
        <f t="shared" si="493"/>
        <v>0</v>
      </c>
      <c r="AW789" s="27">
        <f t="shared" si="494"/>
        <v>0</v>
      </c>
      <c r="AX789" s="27">
        <f t="shared" si="495"/>
        <v>0</v>
      </c>
      <c r="AY789" s="34">
        <f>AN789-AW789</f>
        <v>5091.4951373456797</v>
      </c>
      <c r="AZ789" s="110">
        <f t="shared" si="496"/>
        <v>1.4143042048182444</v>
      </c>
      <c r="BB789" s="84">
        <v>0</v>
      </c>
      <c r="BC789" s="85">
        <f t="shared" si="497"/>
        <v>0</v>
      </c>
      <c r="BD789" s="85">
        <f t="shared" si="498"/>
        <v>0</v>
      </c>
      <c r="BE789" s="85">
        <f t="shared" si="499"/>
        <v>0</v>
      </c>
      <c r="BF789" s="85">
        <f t="shared" si="500"/>
        <v>0</v>
      </c>
      <c r="BG789" s="85">
        <f t="shared" si="501"/>
        <v>0</v>
      </c>
    </row>
    <row r="790" spans="2:59">
      <c r="B790" s="10" t="s">
        <v>33</v>
      </c>
      <c r="C790" s="10">
        <v>779</v>
      </c>
      <c r="D790" s="10">
        <v>190</v>
      </c>
      <c r="E790" s="19">
        <v>59.8</v>
      </c>
      <c r="F790" s="67">
        <f t="shared" si="470"/>
        <v>16.611111111111111</v>
      </c>
      <c r="G790" s="20">
        <f t="shared" si="502"/>
        <v>0.41666666666666663</v>
      </c>
      <c r="H790" s="20">
        <f t="shared" si="471"/>
        <v>95.5</v>
      </c>
      <c r="I790" s="86">
        <f>'Ducati Panigale 1199 data'!$C$8*G790</f>
        <v>115.83333333333333</v>
      </c>
      <c r="J790" s="86">
        <f>'Ducati Panigale 1199 data'!$C$8*'Ducati Panigale 1199 data'!$C$15*'Ducati Panigale 1199 data'!$C$10</f>
        <v>54.543600000000005</v>
      </c>
      <c r="K790" s="86">
        <f>(0.5*'Ducati Panigale 1199 data'!$C$12)*'Ducati Panigale 1199 data'!$C$14*'Ducati Panigale 1199 data'!$C$11*F790^2</f>
        <v>39.04050613425926</v>
      </c>
      <c r="L790" s="86">
        <f t="shared" si="472"/>
        <v>209.4174394675926</v>
      </c>
      <c r="M790" s="86">
        <f t="shared" si="468"/>
        <v>3478.6563556005658</v>
      </c>
      <c r="N790" s="20">
        <f t="shared" si="473"/>
        <v>3.4786563556005659</v>
      </c>
      <c r="O790" s="105">
        <f t="shared" si="474"/>
        <v>0</v>
      </c>
      <c r="P790" s="105">
        <f t="shared" si="475"/>
        <v>0</v>
      </c>
      <c r="Q790" s="105">
        <f t="shared" si="503"/>
        <v>149.14368891614669</v>
      </c>
      <c r="R790" s="27">
        <f t="shared" si="476"/>
        <v>4.142880247670741E-2</v>
      </c>
      <c r="S790" s="98">
        <f t="shared" si="477"/>
        <v>3.4786563556005659</v>
      </c>
      <c r="T790" s="17">
        <f t="shared" si="504"/>
        <v>528.10552120029092</v>
      </c>
      <c r="U790" s="17">
        <f t="shared" si="478"/>
        <v>0.14669597811119192</v>
      </c>
      <c r="V790" s="17">
        <f t="shared" si="479"/>
        <v>141.68650447033934</v>
      </c>
      <c r="W790" s="17">
        <f t="shared" si="480"/>
        <v>136.01904429152577</v>
      </c>
      <c r="X790" s="17">
        <f t="shared" si="480"/>
        <v>130.57828251986473</v>
      </c>
      <c r="Y790" s="17">
        <f t="shared" si="481"/>
        <v>129.27249969466607</v>
      </c>
      <c r="Z790" s="17">
        <f>Y790/3600</f>
        <v>3.5909027692962794E-2</v>
      </c>
      <c r="AA790" s="17">
        <f>0.96*Y790</f>
        <v>124.10159970687943</v>
      </c>
      <c r="AB790" s="17">
        <f t="shared" si="482"/>
        <v>119.13753571860424</v>
      </c>
      <c r="AC790" s="17">
        <f t="shared" si="483"/>
        <v>113.18065893267402</v>
      </c>
      <c r="AD790" s="17">
        <f t="shared" si="484"/>
        <v>113.18065893267402</v>
      </c>
      <c r="AE790" s="17">
        <f t="shared" si="505"/>
        <v>3.1439071925742787E-2</v>
      </c>
      <c r="AF790" s="17">
        <f>T790-AD790</f>
        <v>414.9248622676169</v>
      </c>
      <c r="AG790" s="17">
        <f t="shared" si="485"/>
        <v>0.11525690618544913</v>
      </c>
      <c r="AH790" s="28">
        <f>0.5*'Ducati Panigale 1199 data'!$C$8*'WLTP class 3 v5'!F790^2</f>
        <v>38354.132716049382</v>
      </c>
      <c r="AI790" s="17">
        <f t="shared" si="486"/>
        <v>38.354132716049385</v>
      </c>
      <c r="AJ790" s="17" t="str">
        <f>IF(N790&lt;0, AI790, "0")</f>
        <v>0</v>
      </c>
      <c r="AK790" s="98">
        <f>AK789+AJ790</f>
        <v>1486.9245069444441</v>
      </c>
      <c r="AL790" s="105">
        <f t="shared" si="487"/>
        <v>0.4130345852623456</v>
      </c>
      <c r="AM790" s="98">
        <f>IF(N790 &gt; 0, AI790, )</f>
        <v>38.354132716049385</v>
      </c>
      <c r="AN790" s="98">
        <f t="shared" si="506"/>
        <v>5129.8492700617289</v>
      </c>
      <c r="AO790" s="98">
        <f t="shared" si="488"/>
        <v>1.4249581305727024</v>
      </c>
      <c r="AP790" s="27">
        <f t="shared" si="489"/>
        <v>0</v>
      </c>
      <c r="AQ790" s="27">
        <f t="shared" si="490"/>
        <v>0</v>
      </c>
      <c r="AR790" s="34">
        <f t="shared" si="491"/>
        <v>0</v>
      </c>
      <c r="AS790" s="27">
        <f t="shared" si="492"/>
        <v>0</v>
      </c>
      <c r="AT790" s="34">
        <f t="shared" si="469"/>
        <v>0</v>
      </c>
      <c r="AU790" s="27">
        <f t="shared" si="469"/>
        <v>0</v>
      </c>
      <c r="AV790" s="27">
        <f t="shared" si="493"/>
        <v>0</v>
      </c>
      <c r="AW790" s="27">
        <f t="shared" si="494"/>
        <v>0</v>
      </c>
      <c r="AX790" s="27">
        <f t="shared" si="495"/>
        <v>0</v>
      </c>
      <c r="AY790" s="34">
        <f>AN790-AW790</f>
        <v>5129.8492700617289</v>
      </c>
      <c r="AZ790" s="110">
        <f t="shared" si="496"/>
        <v>1.4249581305727024</v>
      </c>
      <c r="BB790" s="84">
        <v>0</v>
      </c>
      <c r="BC790" s="85">
        <f t="shared" si="497"/>
        <v>0</v>
      </c>
      <c r="BD790" s="85">
        <f t="shared" si="498"/>
        <v>0</v>
      </c>
      <c r="BE790" s="85">
        <f t="shared" si="499"/>
        <v>0</v>
      </c>
      <c r="BF790" s="85">
        <f t="shared" si="500"/>
        <v>0</v>
      </c>
      <c r="BG790" s="85">
        <f t="shared" si="501"/>
        <v>0</v>
      </c>
    </row>
    <row r="791" spans="2:59">
      <c r="B791" s="10" t="s">
        <v>33</v>
      </c>
      <c r="C791" s="10">
        <v>780</v>
      </c>
      <c r="D791" s="10">
        <v>191</v>
      </c>
      <c r="E791" s="19">
        <v>61.1</v>
      </c>
      <c r="F791" s="67">
        <f t="shared" si="470"/>
        <v>16.972222222222221</v>
      </c>
      <c r="G791" s="20">
        <f t="shared" si="502"/>
        <v>0.31944444444444503</v>
      </c>
      <c r="H791" s="20">
        <f t="shared" si="471"/>
        <v>96</v>
      </c>
      <c r="I791" s="86">
        <f>'Ducati Panigale 1199 data'!$C$8*G791</f>
        <v>88.805555555555713</v>
      </c>
      <c r="J791" s="86">
        <f>'Ducati Panigale 1199 data'!$C$8*'Ducati Panigale 1199 data'!$C$15*'Ducati Panigale 1199 data'!$C$10</f>
        <v>54.543600000000005</v>
      </c>
      <c r="K791" s="86">
        <f>(0.5*'Ducati Panigale 1199 data'!$C$12)*'Ducati Panigale 1199 data'!$C$14*'Ducati Panigale 1199 data'!$C$11*F791^2</f>
        <v>40.756369589120375</v>
      </c>
      <c r="L791" s="86">
        <f t="shared" si="472"/>
        <v>184.10552514467608</v>
      </c>
      <c r="M791" s="86">
        <f t="shared" si="468"/>
        <v>3124.6798850943633</v>
      </c>
      <c r="N791" s="20">
        <f t="shared" si="473"/>
        <v>3.1246798850943631</v>
      </c>
      <c r="O791" s="105">
        <f t="shared" si="474"/>
        <v>0</v>
      </c>
      <c r="P791" s="105">
        <f t="shared" si="475"/>
        <v>0</v>
      </c>
      <c r="Q791" s="105">
        <f t="shared" si="503"/>
        <v>149.14368891614669</v>
      </c>
      <c r="R791" s="27">
        <f t="shared" si="476"/>
        <v>4.142880247670741E-2</v>
      </c>
      <c r="S791" s="98">
        <f t="shared" si="477"/>
        <v>3.1246798850943631</v>
      </c>
      <c r="T791" s="17">
        <f t="shared" si="504"/>
        <v>531.23020108538526</v>
      </c>
      <c r="U791" s="17">
        <f t="shared" si="478"/>
        <v>0.14756394474594034</v>
      </c>
      <c r="V791" s="17">
        <f t="shared" si="479"/>
        <v>141.68650447033934</v>
      </c>
      <c r="W791" s="17">
        <f t="shared" si="480"/>
        <v>136.01904429152577</v>
      </c>
      <c r="X791" s="17">
        <f t="shared" si="480"/>
        <v>130.57828251986473</v>
      </c>
      <c r="Y791" s="17">
        <f t="shared" si="481"/>
        <v>129.27249969466607</v>
      </c>
      <c r="Z791" s="17">
        <f>Y791/3600</f>
        <v>3.5909027692962794E-2</v>
      </c>
      <c r="AA791" s="17">
        <f>0.96*Y791</f>
        <v>124.10159970687943</v>
      </c>
      <c r="AB791" s="17">
        <f t="shared" si="482"/>
        <v>119.13753571860424</v>
      </c>
      <c r="AC791" s="17">
        <f t="shared" si="483"/>
        <v>113.18065893267402</v>
      </c>
      <c r="AD791" s="17">
        <f t="shared" si="484"/>
        <v>113.18065893267402</v>
      </c>
      <c r="AE791" s="17">
        <f t="shared" si="505"/>
        <v>3.1439071925742787E-2</v>
      </c>
      <c r="AF791" s="17">
        <f>T791-AD791</f>
        <v>418.04954215271124</v>
      </c>
      <c r="AG791" s="17">
        <f t="shared" si="485"/>
        <v>0.11612487282019757</v>
      </c>
      <c r="AH791" s="28">
        <f>0.5*'Ducati Panigale 1199 data'!$C$8*'WLTP class 3 v5'!F791^2</f>
        <v>40039.829475308645</v>
      </c>
      <c r="AI791" s="17">
        <f t="shared" si="486"/>
        <v>40.039829475308643</v>
      </c>
      <c r="AJ791" s="17" t="str">
        <f>IF(N791&lt;0, AI791, "0")</f>
        <v>0</v>
      </c>
      <c r="AK791" s="98">
        <f>AK790+AJ791</f>
        <v>1486.9245069444441</v>
      </c>
      <c r="AL791" s="105">
        <f t="shared" si="487"/>
        <v>0.4130345852623456</v>
      </c>
      <c r="AM791" s="98">
        <f>IF(N791 &gt; 0, AI791, )</f>
        <v>40.039829475308643</v>
      </c>
      <c r="AN791" s="98">
        <f t="shared" si="506"/>
        <v>5169.8890995370375</v>
      </c>
      <c r="AO791" s="98">
        <f t="shared" si="488"/>
        <v>1.4360803054269549</v>
      </c>
      <c r="AP791" s="27">
        <f t="shared" si="489"/>
        <v>0</v>
      </c>
      <c r="AQ791" s="27">
        <f t="shared" si="490"/>
        <v>0</v>
      </c>
      <c r="AR791" s="34">
        <f t="shared" si="491"/>
        <v>0</v>
      </c>
      <c r="AS791" s="27">
        <f t="shared" si="492"/>
        <v>0</v>
      </c>
      <c r="AT791" s="34">
        <f t="shared" si="469"/>
        <v>0</v>
      </c>
      <c r="AU791" s="27">
        <f t="shared" si="469"/>
        <v>0</v>
      </c>
      <c r="AV791" s="27">
        <f t="shared" si="493"/>
        <v>0</v>
      </c>
      <c r="AW791" s="27">
        <f t="shared" si="494"/>
        <v>0</v>
      </c>
      <c r="AX791" s="27">
        <f t="shared" si="495"/>
        <v>0</v>
      </c>
      <c r="AY791" s="34">
        <f>AN791-AW791</f>
        <v>5169.8890995370375</v>
      </c>
      <c r="AZ791" s="110">
        <f t="shared" si="496"/>
        <v>1.4360803054269549</v>
      </c>
      <c r="BB791" s="84">
        <v>0</v>
      </c>
      <c r="BC791" s="85">
        <f t="shared" si="497"/>
        <v>0</v>
      </c>
      <c r="BD791" s="85">
        <f t="shared" si="498"/>
        <v>0</v>
      </c>
      <c r="BE791" s="85">
        <f t="shared" si="499"/>
        <v>0</v>
      </c>
      <c r="BF791" s="85">
        <f t="shared" si="500"/>
        <v>0</v>
      </c>
      <c r="BG791" s="85">
        <f t="shared" si="501"/>
        <v>0</v>
      </c>
    </row>
    <row r="792" spans="2:59">
      <c r="B792" s="10" t="s">
        <v>33</v>
      </c>
      <c r="C792" s="10">
        <v>781</v>
      </c>
      <c r="D792" s="10">
        <v>192</v>
      </c>
      <c r="E792" s="19">
        <v>62.1</v>
      </c>
      <c r="F792" s="67">
        <f t="shared" si="470"/>
        <v>17.25</v>
      </c>
      <c r="G792" s="20">
        <f t="shared" si="502"/>
        <v>0.23611111111111052</v>
      </c>
      <c r="H792" s="20">
        <f t="shared" si="471"/>
        <v>96.5</v>
      </c>
      <c r="I792" s="86">
        <f>'Ducati Panigale 1199 data'!$C$8*G792</f>
        <v>65.638888888888729</v>
      </c>
      <c r="J792" s="86">
        <f>'Ducati Panigale 1199 data'!$C$8*'Ducati Panigale 1199 data'!$C$15*'Ducati Panigale 1199 data'!$C$10</f>
        <v>54.543600000000005</v>
      </c>
      <c r="K792" s="86">
        <f>(0.5*'Ducati Panigale 1199 data'!$C$12)*'Ducati Panigale 1199 data'!$C$14*'Ducati Panigale 1199 data'!$C$11*F792^2</f>
        <v>42.101374218750003</v>
      </c>
      <c r="L792" s="86">
        <f t="shared" si="472"/>
        <v>162.28386310763875</v>
      </c>
      <c r="M792" s="86">
        <f t="shared" si="468"/>
        <v>2799.3966386067686</v>
      </c>
      <c r="N792" s="20">
        <f t="shared" si="473"/>
        <v>2.7993966386067686</v>
      </c>
      <c r="O792" s="105">
        <f t="shared" si="474"/>
        <v>0</v>
      </c>
      <c r="P792" s="105">
        <f t="shared" si="475"/>
        <v>0</v>
      </c>
      <c r="Q792" s="105">
        <f t="shared" si="503"/>
        <v>149.14368891614669</v>
      </c>
      <c r="R792" s="27">
        <f t="shared" si="476"/>
        <v>4.142880247670741E-2</v>
      </c>
      <c r="S792" s="98">
        <f t="shared" si="477"/>
        <v>2.7993966386067686</v>
      </c>
      <c r="T792" s="17">
        <f t="shared" si="504"/>
        <v>534.02959772399208</v>
      </c>
      <c r="U792" s="17">
        <f t="shared" si="478"/>
        <v>0.14834155492333112</v>
      </c>
      <c r="V792" s="17">
        <f t="shared" si="479"/>
        <v>141.68650447033934</v>
      </c>
      <c r="W792" s="17">
        <f t="shared" si="480"/>
        <v>136.01904429152577</v>
      </c>
      <c r="X792" s="17">
        <f t="shared" si="480"/>
        <v>130.57828251986473</v>
      </c>
      <c r="Y792" s="17">
        <f t="shared" si="481"/>
        <v>129.27249969466607</v>
      </c>
      <c r="Z792" s="17">
        <f>Y792/3600</f>
        <v>3.5909027692962794E-2</v>
      </c>
      <c r="AA792" s="17">
        <f>0.96*Y792</f>
        <v>124.10159970687943</v>
      </c>
      <c r="AB792" s="17">
        <f t="shared" si="482"/>
        <v>119.13753571860424</v>
      </c>
      <c r="AC792" s="17">
        <f t="shared" si="483"/>
        <v>113.18065893267402</v>
      </c>
      <c r="AD792" s="17">
        <f t="shared" si="484"/>
        <v>113.18065893267402</v>
      </c>
      <c r="AE792" s="17">
        <f t="shared" si="505"/>
        <v>3.1439071925742787E-2</v>
      </c>
      <c r="AF792" s="17">
        <f>T792-AD792</f>
        <v>420.84893879131806</v>
      </c>
      <c r="AG792" s="17">
        <f t="shared" si="485"/>
        <v>0.11690248299758835</v>
      </c>
      <c r="AH792" s="28">
        <f>0.5*'Ducati Panigale 1199 data'!$C$8*'WLTP class 3 v5'!F792^2</f>
        <v>41361.1875</v>
      </c>
      <c r="AI792" s="17">
        <f t="shared" si="486"/>
        <v>41.3611875</v>
      </c>
      <c r="AJ792" s="17" t="str">
        <f>IF(N792&lt;0, AI792, "0")</f>
        <v>0</v>
      </c>
      <c r="AK792" s="98">
        <f>AK791+AJ792</f>
        <v>1486.9245069444441</v>
      </c>
      <c r="AL792" s="105">
        <f t="shared" si="487"/>
        <v>0.4130345852623456</v>
      </c>
      <c r="AM792" s="98">
        <f>IF(N792 &gt; 0, AI792, )</f>
        <v>41.3611875</v>
      </c>
      <c r="AN792" s="98">
        <f t="shared" si="506"/>
        <v>5211.2502870370372</v>
      </c>
      <c r="AO792" s="98">
        <f t="shared" si="488"/>
        <v>1.4475695241769548</v>
      </c>
      <c r="AP792" s="27">
        <f t="shared" si="489"/>
        <v>0</v>
      </c>
      <c r="AQ792" s="27">
        <f t="shared" si="490"/>
        <v>0</v>
      </c>
      <c r="AR792" s="34">
        <f t="shared" si="491"/>
        <v>0</v>
      </c>
      <c r="AS792" s="27">
        <f t="shared" si="492"/>
        <v>0</v>
      </c>
      <c r="AT792" s="34">
        <f t="shared" si="469"/>
        <v>0</v>
      </c>
      <c r="AU792" s="27">
        <f t="shared" si="469"/>
        <v>0</v>
      </c>
      <c r="AV792" s="27">
        <f t="shared" si="493"/>
        <v>0</v>
      </c>
      <c r="AW792" s="27">
        <f t="shared" si="494"/>
        <v>0</v>
      </c>
      <c r="AX792" s="27">
        <f t="shared" si="495"/>
        <v>0</v>
      </c>
      <c r="AY792" s="34">
        <f>AN792-AW792</f>
        <v>5211.2502870370372</v>
      </c>
      <c r="AZ792" s="110">
        <f t="shared" si="496"/>
        <v>1.4475695241769548</v>
      </c>
      <c r="BB792" s="84">
        <v>0</v>
      </c>
      <c r="BC792" s="85">
        <f t="shared" si="497"/>
        <v>0</v>
      </c>
      <c r="BD792" s="85">
        <f t="shared" si="498"/>
        <v>0</v>
      </c>
      <c r="BE792" s="85">
        <f t="shared" si="499"/>
        <v>0</v>
      </c>
      <c r="BF792" s="85">
        <f t="shared" si="500"/>
        <v>0</v>
      </c>
      <c r="BG792" s="85">
        <f t="shared" si="501"/>
        <v>0</v>
      </c>
    </row>
    <row r="793" spans="2:59">
      <c r="B793" s="10" t="s">
        <v>33</v>
      </c>
      <c r="C793" s="10">
        <v>782</v>
      </c>
      <c r="D793" s="10">
        <v>193</v>
      </c>
      <c r="E793" s="19">
        <v>62.8</v>
      </c>
      <c r="F793" s="67">
        <f t="shared" si="470"/>
        <v>17.444444444444443</v>
      </c>
      <c r="G793" s="20">
        <f t="shared" si="502"/>
        <v>0.16666666666666607</v>
      </c>
      <c r="H793" s="20">
        <f t="shared" si="471"/>
        <v>97</v>
      </c>
      <c r="I793" s="86">
        <f>'Ducati Panigale 1199 data'!$C$8*G793</f>
        <v>46.333333333333172</v>
      </c>
      <c r="J793" s="86">
        <f>'Ducati Panigale 1199 data'!$C$8*'Ducati Panigale 1199 data'!$C$15*'Ducati Panigale 1199 data'!$C$10</f>
        <v>54.543600000000005</v>
      </c>
      <c r="K793" s="86">
        <f>(0.5*'Ducati Panigale 1199 data'!$C$12)*'Ducati Panigale 1199 data'!$C$14*'Ducati Panigale 1199 data'!$C$11*F793^2</f>
        <v>43.055868981481481</v>
      </c>
      <c r="L793" s="86">
        <f t="shared" si="472"/>
        <v>143.93280231481464</v>
      </c>
      <c r="M793" s="86">
        <f t="shared" si="468"/>
        <v>2510.8277737139883</v>
      </c>
      <c r="N793" s="20">
        <f t="shared" si="473"/>
        <v>2.5108277737139884</v>
      </c>
      <c r="O793" s="105">
        <f t="shared" si="474"/>
        <v>0</v>
      </c>
      <c r="P793" s="105">
        <f t="shared" si="475"/>
        <v>0</v>
      </c>
      <c r="Q793" s="105">
        <f t="shared" si="503"/>
        <v>149.14368891614669</v>
      </c>
      <c r="R793" s="27">
        <f t="shared" si="476"/>
        <v>4.142880247670741E-2</v>
      </c>
      <c r="S793" s="98">
        <f t="shared" si="477"/>
        <v>2.5108277737139884</v>
      </c>
      <c r="T793" s="17">
        <f t="shared" si="504"/>
        <v>536.54042549770611</v>
      </c>
      <c r="U793" s="17">
        <f t="shared" si="478"/>
        <v>0.14903900708269613</v>
      </c>
      <c r="V793" s="17">
        <f t="shared" si="479"/>
        <v>141.68650447033934</v>
      </c>
      <c r="W793" s="17">
        <f t="shared" si="480"/>
        <v>136.01904429152577</v>
      </c>
      <c r="X793" s="17">
        <f t="shared" si="480"/>
        <v>130.57828251986473</v>
      </c>
      <c r="Y793" s="17">
        <f t="shared" si="481"/>
        <v>129.27249969466607</v>
      </c>
      <c r="Z793" s="17">
        <f>Y793/3600</f>
        <v>3.5909027692962794E-2</v>
      </c>
      <c r="AA793" s="17">
        <f>0.96*Y793</f>
        <v>124.10159970687943</v>
      </c>
      <c r="AB793" s="17">
        <f t="shared" si="482"/>
        <v>119.13753571860424</v>
      </c>
      <c r="AC793" s="17">
        <f t="shared" si="483"/>
        <v>113.18065893267402</v>
      </c>
      <c r="AD793" s="17">
        <f t="shared" si="484"/>
        <v>113.18065893267402</v>
      </c>
      <c r="AE793" s="17">
        <f t="shared" si="505"/>
        <v>3.1439071925742787E-2</v>
      </c>
      <c r="AF793" s="17">
        <f>T793-AD793</f>
        <v>423.35976656503209</v>
      </c>
      <c r="AG793" s="17">
        <f t="shared" si="485"/>
        <v>0.11759993515695336</v>
      </c>
      <c r="AH793" s="28">
        <f>0.5*'Ducati Panigale 1199 data'!$C$8*'WLTP class 3 v5'!F793^2</f>
        <v>42298.901234567893</v>
      </c>
      <c r="AI793" s="17">
        <f t="shared" si="486"/>
        <v>42.298901234567893</v>
      </c>
      <c r="AJ793" s="17" t="str">
        <f>IF(N793&lt;0, AI793, "0")</f>
        <v>0</v>
      </c>
      <c r="AK793" s="98">
        <f>AK792+AJ793</f>
        <v>1486.9245069444441</v>
      </c>
      <c r="AL793" s="105">
        <f t="shared" si="487"/>
        <v>0.4130345852623456</v>
      </c>
      <c r="AM793" s="98">
        <f>IF(N793 &gt; 0, AI793, )</f>
        <v>42.298901234567893</v>
      </c>
      <c r="AN793" s="98">
        <f t="shared" si="506"/>
        <v>5253.5491882716051</v>
      </c>
      <c r="AO793" s="98">
        <f t="shared" si="488"/>
        <v>1.4593192189643347</v>
      </c>
      <c r="AP793" s="27">
        <f t="shared" si="489"/>
        <v>0</v>
      </c>
      <c r="AQ793" s="27">
        <f t="shared" si="490"/>
        <v>0</v>
      </c>
      <c r="AR793" s="34">
        <f t="shared" si="491"/>
        <v>0</v>
      </c>
      <c r="AS793" s="27">
        <f t="shared" si="492"/>
        <v>0</v>
      </c>
      <c r="AT793" s="34">
        <f t="shared" si="469"/>
        <v>0</v>
      </c>
      <c r="AU793" s="27">
        <f t="shared" si="469"/>
        <v>0</v>
      </c>
      <c r="AV793" s="27">
        <f t="shared" si="493"/>
        <v>0</v>
      </c>
      <c r="AW793" s="27">
        <f t="shared" si="494"/>
        <v>0</v>
      </c>
      <c r="AX793" s="27">
        <f t="shared" si="495"/>
        <v>0</v>
      </c>
      <c r="AY793" s="34">
        <f>AN793-AW793</f>
        <v>5253.5491882716051</v>
      </c>
      <c r="AZ793" s="110">
        <f t="shared" si="496"/>
        <v>1.4593192189643347</v>
      </c>
      <c r="BB793" s="84">
        <v>0</v>
      </c>
      <c r="BC793" s="85">
        <f t="shared" si="497"/>
        <v>0</v>
      </c>
      <c r="BD793" s="85">
        <f t="shared" si="498"/>
        <v>0</v>
      </c>
      <c r="BE793" s="85">
        <f t="shared" si="499"/>
        <v>0</v>
      </c>
      <c r="BF793" s="85">
        <f t="shared" si="500"/>
        <v>0</v>
      </c>
      <c r="BG793" s="85">
        <f t="shared" si="501"/>
        <v>0</v>
      </c>
    </row>
    <row r="794" spans="2:59">
      <c r="B794" s="10" t="s">
        <v>33</v>
      </c>
      <c r="C794" s="10">
        <v>783</v>
      </c>
      <c r="D794" s="10">
        <v>194</v>
      </c>
      <c r="E794" s="19">
        <v>63.3</v>
      </c>
      <c r="F794" s="67">
        <f t="shared" si="470"/>
        <v>17.583333333333332</v>
      </c>
      <c r="G794" s="20">
        <f t="shared" si="502"/>
        <v>0.1111111111111117</v>
      </c>
      <c r="H794" s="20">
        <f t="shared" si="471"/>
        <v>97.5</v>
      </c>
      <c r="I794" s="86">
        <f>'Ducati Panigale 1199 data'!$C$8*G794</f>
        <v>30.888888888889053</v>
      </c>
      <c r="J794" s="86">
        <f>'Ducati Panigale 1199 data'!$C$8*'Ducati Panigale 1199 data'!$C$15*'Ducati Panigale 1199 data'!$C$10</f>
        <v>54.543600000000005</v>
      </c>
      <c r="K794" s="86">
        <f>(0.5*'Ducati Panigale 1199 data'!$C$12)*'Ducati Panigale 1199 data'!$C$14*'Ducati Panigale 1199 data'!$C$11*F794^2</f>
        <v>43.744201302083333</v>
      </c>
      <c r="L794" s="86">
        <f t="shared" si="472"/>
        <v>129.17669019097238</v>
      </c>
      <c r="M794" s="86">
        <f t="shared" si="468"/>
        <v>2271.3568025245977</v>
      </c>
      <c r="N794" s="20">
        <f t="shared" si="473"/>
        <v>2.2713568025245978</v>
      </c>
      <c r="O794" s="105">
        <f t="shared" si="474"/>
        <v>0</v>
      </c>
      <c r="P794" s="105">
        <f t="shared" si="475"/>
        <v>0</v>
      </c>
      <c r="Q794" s="105">
        <f t="shared" si="503"/>
        <v>149.14368891614669</v>
      </c>
      <c r="R794" s="27">
        <f t="shared" si="476"/>
        <v>4.142880247670741E-2</v>
      </c>
      <c r="S794" s="98">
        <f t="shared" si="477"/>
        <v>2.2713568025245978</v>
      </c>
      <c r="T794" s="17">
        <f t="shared" si="504"/>
        <v>538.81178230023067</v>
      </c>
      <c r="U794" s="17">
        <f t="shared" si="478"/>
        <v>0.14966993952784186</v>
      </c>
      <c r="V794" s="17">
        <f t="shared" si="479"/>
        <v>141.68650447033934</v>
      </c>
      <c r="W794" s="17">
        <f t="shared" si="480"/>
        <v>136.01904429152577</v>
      </c>
      <c r="X794" s="17">
        <f t="shared" si="480"/>
        <v>130.57828251986473</v>
      </c>
      <c r="Y794" s="17">
        <f t="shared" si="481"/>
        <v>129.27249969466607</v>
      </c>
      <c r="Z794" s="17">
        <f>Y794/3600</f>
        <v>3.5909027692962794E-2</v>
      </c>
      <c r="AA794" s="17">
        <f>0.96*Y794</f>
        <v>124.10159970687943</v>
      </c>
      <c r="AB794" s="17">
        <f t="shared" si="482"/>
        <v>119.13753571860424</v>
      </c>
      <c r="AC794" s="17">
        <f t="shared" si="483"/>
        <v>113.18065893267402</v>
      </c>
      <c r="AD794" s="17">
        <f t="shared" si="484"/>
        <v>113.18065893267402</v>
      </c>
      <c r="AE794" s="17">
        <f t="shared" si="505"/>
        <v>3.1439071925742787E-2</v>
      </c>
      <c r="AF794" s="17">
        <f>T794-AD794</f>
        <v>425.63112336755665</v>
      </c>
      <c r="AG794" s="17">
        <f t="shared" si="485"/>
        <v>0.11823086760209907</v>
      </c>
      <c r="AH794" s="28">
        <f>0.5*'Ducati Panigale 1199 data'!$C$8*'WLTP class 3 v5'!F794^2</f>
        <v>42975.131944444438</v>
      </c>
      <c r="AI794" s="17">
        <f t="shared" si="486"/>
        <v>42.975131944444435</v>
      </c>
      <c r="AJ794" s="17" t="str">
        <f>IF(N794&lt;0, AI794, "0")</f>
        <v>0</v>
      </c>
      <c r="AK794" s="98">
        <f>AK793+AJ794</f>
        <v>1486.9245069444441</v>
      </c>
      <c r="AL794" s="105">
        <f t="shared" si="487"/>
        <v>0.4130345852623456</v>
      </c>
      <c r="AM794" s="98">
        <f>IF(N794 &gt; 0, AI794, )</f>
        <v>42.975131944444435</v>
      </c>
      <c r="AN794" s="98">
        <f t="shared" si="506"/>
        <v>5296.5243202160491</v>
      </c>
      <c r="AO794" s="98">
        <f t="shared" si="488"/>
        <v>1.4712567556155691</v>
      </c>
      <c r="AP794" s="27">
        <f t="shared" si="489"/>
        <v>0</v>
      </c>
      <c r="AQ794" s="27">
        <f t="shared" si="490"/>
        <v>0</v>
      </c>
      <c r="AR794" s="34">
        <f t="shared" si="491"/>
        <v>0</v>
      </c>
      <c r="AS794" s="27">
        <f t="shared" si="492"/>
        <v>0</v>
      </c>
      <c r="AT794" s="34">
        <f t="shared" si="469"/>
        <v>0</v>
      </c>
      <c r="AU794" s="27">
        <f t="shared" si="469"/>
        <v>0</v>
      </c>
      <c r="AV794" s="27">
        <f t="shared" si="493"/>
        <v>0</v>
      </c>
      <c r="AW794" s="27">
        <f t="shared" si="494"/>
        <v>0</v>
      </c>
      <c r="AX794" s="27">
        <f t="shared" si="495"/>
        <v>0</v>
      </c>
      <c r="AY794" s="34">
        <f>AN794-AW794</f>
        <v>5296.5243202160491</v>
      </c>
      <c r="AZ794" s="110">
        <f t="shared" si="496"/>
        <v>1.4712567556155691</v>
      </c>
      <c r="BB794" s="84">
        <v>0</v>
      </c>
      <c r="BC794" s="85">
        <f t="shared" si="497"/>
        <v>0</v>
      </c>
      <c r="BD794" s="85">
        <f t="shared" si="498"/>
        <v>0</v>
      </c>
      <c r="BE794" s="85">
        <f t="shared" si="499"/>
        <v>0</v>
      </c>
      <c r="BF794" s="85">
        <f t="shared" si="500"/>
        <v>0</v>
      </c>
      <c r="BG794" s="85">
        <f t="shared" si="501"/>
        <v>0</v>
      </c>
    </row>
    <row r="795" spans="2:59">
      <c r="B795" s="10" t="s">
        <v>33</v>
      </c>
      <c r="C795" s="10">
        <v>784</v>
      </c>
      <c r="D795" s="10">
        <v>195</v>
      </c>
      <c r="E795" s="19">
        <v>63.6</v>
      </c>
      <c r="F795" s="67">
        <f t="shared" si="470"/>
        <v>17.666666666666668</v>
      </c>
      <c r="G795" s="20">
        <f t="shared" si="502"/>
        <v>9.7222222222222612E-2</v>
      </c>
      <c r="H795" s="20">
        <f t="shared" si="471"/>
        <v>98</v>
      </c>
      <c r="I795" s="86">
        <f>'Ducati Panigale 1199 data'!$C$8*G795</f>
        <v>27.027777777777885</v>
      </c>
      <c r="J795" s="86">
        <f>'Ducati Panigale 1199 data'!$C$8*'Ducati Panigale 1199 data'!$C$15*'Ducati Panigale 1199 data'!$C$10</f>
        <v>54.543600000000005</v>
      </c>
      <c r="K795" s="86">
        <f>(0.5*'Ducati Panigale 1199 data'!$C$12)*'Ducati Panigale 1199 data'!$C$14*'Ducati Panigale 1199 data'!$C$11*F795^2</f>
        <v>44.159820833333342</v>
      </c>
      <c r="L795" s="86">
        <f t="shared" si="472"/>
        <v>125.73119861111122</v>
      </c>
      <c r="M795" s="86">
        <f t="shared" si="468"/>
        <v>2221.251175462965</v>
      </c>
      <c r="N795" s="20">
        <f t="shared" si="473"/>
        <v>2.2212511754629651</v>
      </c>
      <c r="O795" s="105">
        <f t="shared" si="474"/>
        <v>0</v>
      </c>
      <c r="P795" s="105">
        <f t="shared" si="475"/>
        <v>0</v>
      </c>
      <c r="Q795" s="105">
        <f t="shared" si="503"/>
        <v>149.14368891614669</v>
      </c>
      <c r="R795" s="27">
        <f t="shared" si="476"/>
        <v>4.142880247670741E-2</v>
      </c>
      <c r="S795" s="98">
        <f t="shared" si="477"/>
        <v>2.2212511754629651</v>
      </c>
      <c r="T795" s="17">
        <f t="shared" si="504"/>
        <v>541.03303347569363</v>
      </c>
      <c r="U795" s="17">
        <f t="shared" si="478"/>
        <v>0.15028695374324824</v>
      </c>
      <c r="V795" s="17">
        <f t="shared" si="479"/>
        <v>141.68650447033934</v>
      </c>
      <c r="W795" s="17">
        <f t="shared" si="480"/>
        <v>136.01904429152577</v>
      </c>
      <c r="X795" s="17">
        <f t="shared" si="480"/>
        <v>130.57828251986473</v>
      </c>
      <c r="Y795" s="17">
        <f t="shared" si="481"/>
        <v>129.27249969466607</v>
      </c>
      <c r="Z795" s="17">
        <f>Y795/3600</f>
        <v>3.5909027692962794E-2</v>
      </c>
      <c r="AA795" s="17">
        <f>0.96*Y795</f>
        <v>124.10159970687943</v>
      </c>
      <c r="AB795" s="17">
        <f t="shared" si="482"/>
        <v>119.13753571860424</v>
      </c>
      <c r="AC795" s="17">
        <f t="shared" si="483"/>
        <v>113.18065893267402</v>
      </c>
      <c r="AD795" s="17">
        <f t="shared" si="484"/>
        <v>113.18065893267402</v>
      </c>
      <c r="AE795" s="17">
        <f t="shared" si="505"/>
        <v>3.1439071925742787E-2</v>
      </c>
      <c r="AF795" s="17">
        <f>T795-AD795</f>
        <v>427.85237454301961</v>
      </c>
      <c r="AG795" s="17">
        <f t="shared" si="485"/>
        <v>0.11884788181750544</v>
      </c>
      <c r="AH795" s="28">
        <f>0.5*'Ducati Panigale 1199 data'!$C$8*'WLTP class 3 v5'!F795^2</f>
        <v>43383.444444444445</v>
      </c>
      <c r="AI795" s="17">
        <f t="shared" si="486"/>
        <v>43.383444444444443</v>
      </c>
      <c r="AJ795" s="17" t="str">
        <f>IF(N795&lt;0, AI795, "0")</f>
        <v>0</v>
      </c>
      <c r="AK795" s="98">
        <f>AK794+AJ795</f>
        <v>1486.9245069444441</v>
      </c>
      <c r="AL795" s="105">
        <f t="shared" si="487"/>
        <v>0.4130345852623456</v>
      </c>
      <c r="AM795" s="98">
        <f>IF(N795 &gt; 0, AI795, )</f>
        <v>43.383444444444443</v>
      </c>
      <c r="AN795" s="98">
        <f t="shared" si="506"/>
        <v>5339.9077646604937</v>
      </c>
      <c r="AO795" s="98">
        <f t="shared" si="488"/>
        <v>1.4833077124056928</v>
      </c>
      <c r="AP795" s="27">
        <f t="shared" si="489"/>
        <v>0</v>
      </c>
      <c r="AQ795" s="27">
        <f t="shared" si="490"/>
        <v>0</v>
      </c>
      <c r="AR795" s="34">
        <f t="shared" si="491"/>
        <v>0</v>
      </c>
      <c r="AS795" s="27">
        <f t="shared" si="492"/>
        <v>0</v>
      </c>
      <c r="AT795" s="34">
        <f t="shared" si="469"/>
        <v>0</v>
      </c>
      <c r="AU795" s="27">
        <f t="shared" si="469"/>
        <v>0</v>
      </c>
      <c r="AV795" s="27">
        <f t="shared" si="493"/>
        <v>0</v>
      </c>
      <c r="AW795" s="27">
        <f t="shared" si="494"/>
        <v>0</v>
      </c>
      <c r="AX795" s="27">
        <f t="shared" si="495"/>
        <v>0</v>
      </c>
      <c r="AY795" s="34">
        <f>AN795-AW795</f>
        <v>5339.9077646604937</v>
      </c>
      <c r="AZ795" s="110">
        <f t="shared" si="496"/>
        <v>1.4833077124056928</v>
      </c>
      <c r="BB795" s="84">
        <v>0</v>
      </c>
      <c r="BC795" s="85">
        <f t="shared" si="497"/>
        <v>0</v>
      </c>
      <c r="BD795" s="85">
        <f t="shared" si="498"/>
        <v>0</v>
      </c>
      <c r="BE795" s="85">
        <f t="shared" si="499"/>
        <v>0</v>
      </c>
      <c r="BF795" s="85">
        <f t="shared" si="500"/>
        <v>0</v>
      </c>
      <c r="BG795" s="85">
        <f t="shared" si="501"/>
        <v>0</v>
      </c>
    </row>
    <row r="796" spans="2:59">
      <c r="B796" s="10" t="s">
        <v>33</v>
      </c>
      <c r="C796" s="10">
        <v>785</v>
      </c>
      <c r="D796" s="10">
        <v>196</v>
      </c>
      <c r="E796" s="19">
        <v>64</v>
      </c>
      <c r="F796" s="67">
        <f t="shared" si="470"/>
        <v>17.777777777777779</v>
      </c>
      <c r="G796" s="20">
        <f t="shared" si="502"/>
        <v>0.15277777777777798</v>
      </c>
      <c r="H796" s="20">
        <f t="shared" si="471"/>
        <v>98.5</v>
      </c>
      <c r="I796" s="86">
        <f>'Ducati Panigale 1199 data'!$C$8*G796</f>
        <v>42.472222222222278</v>
      </c>
      <c r="J796" s="86">
        <f>'Ducati Panigale 1199 data'!$C$8*'Ducati Panigale 1199 data'!$C$15*'Ducati Panigale 1199 data'!$C$10</f>
        <v>54.543600000000005</v>
      </c>
      <c r="K796" s="86">
        <f>(0.5*'Ducati Panigale 1199 data'!$C$12)*'Ducati Panigale 1199 data'!$C$14*'Ducati Panigale 1199 data'!$C$11*F796^2</f>
        <v>44.717037037037045</v>
      </c>
      <c r="L796" s="86">
        <f t="shared" si="472"/>
        <v>141.73285925925933</v>
      </c>
      <c r="M796" s="86">
        <f t="shared" si="468"/>
        <v>2519.6952757201661</v>
      </c>
      <c r="N796" s="20">
        <f t="shared" si="473"/>
        <v>2.5196952757201663</v>
      </c>
      <c r="O796" s="105">
        <f t="shared" si="474"/>
        <v>0</v>
      </c>
      <c r="P796" s="105">
        <f t="shared" si="475"/>
        <v>0</v>
      </c>
      <c r="Q796" s="105">
        <f t="shared" si="503"/>
        <v>149.14368891614669</v>
      </c>
      <c r="R796" s="27">
        <f t="shared" si="476"/>
        <v>4.142880247670741E-2</v>
      </c>
      <c r="S796" s="98">
        <f t="shared" si="477"/>
        <v>2.5196952757201663</v>
      </c>
      <c r="T796" s="17">
        <f t="shared" si="504"/>
        <v>543.55272875141384</v>
      </c>
      <c r="U796" s="17">
        <f t="shared" si="478"/>
        <v>0.15098686909761497</v>
      </c>
      <c r="V796" s="17">
        <f t="shared" si="479"/>
        <v>141.68650447033934</v>
      </c>
      <c r="W796" s="17">
        <f t="shared" si="480"/>
        <v>136.01904429152577</v>
      </c>
      <c r="X796" s="17">
        <f t="shared" si="480"/>
        <v>130.57828251986473</v>
      </c>
      <c r="Y796" s="17">
        <f t="shared" si="481"/>
        <v>129.27249969466607</v>
      </c>
      <c r="Z796" s="17">
        <f>Y796/3600</f>
        <v>3.5909027692962794E-2</v>
      </c>
      <c r="AA796" s="17">
        <f>0.96*Y796</f>
        <v>124.10159970687943</v>
      </c>
      <c r="AB796" s="17">
        <f t="shared" si="482"/>
        <v>119.13753571860424</v>
      </c>
      <c r="AC796" s="17">
        <f t="shared" si="483"/>
        <v>113.18065893267402</v>
      </c>
      <c r="AD796" s="17">
        <f t="shared" si="484"/>
        <v>113.18065893267402</v>
      </c>
      <c r="AE796" s="17">
        <f t="shared" si="505"/>
        <v>3.1439071925742787E-2</v>
      </c>
      <c r="AF796" s="17">
        <f>T796-AD796</f>
        <v>430.37206981873982</v>
      </c>
      <c r="AG796" s="17">
        <f t="shared" si="485"/>
        <v>0.11954779717187217</v>
      </c>
      <c r="AH796" s="28">
        <f>0.5*'Ducati Panigale 1199 data'!$C$8*'WLTP class 3 v5'!F796^2</f>
        <v>43930.864197530871</v>
      </c>
      <c r="AI796" s="17">
        <f t="shared" si="486"/>
        <v>43.930864197530873</v>
      </c>
      <c r="AJ796" s="17" t="str">
        <f>IF(N796&lt;0, AI796, "0")</f>
        <v>0</v>
      </c>
      <c r="AK796" s="98">
        <f>AK795+AJ796</f>
        <v>1486.9245069444441</v>
      </c>
      <c r="AL796" s="105">
        <f t="shared" si="487"/>
        <v>0.4130345852623456</v>
      </c>
      <c r="AM796" s="98">
        <f>IF(N796 &gt; 0, AI796, )</f>
        <v>43.930864197530873</v>
      </c>
      <c r="AN796" s="98">
        <f t="shared" si="506"/>
        <v>5383.838628858025</v>
      </c>
      <c r="AO796" s="98">
        <f t="shared" si="488"/>
        <v>1.4955107302383404</v>
      </c>
      <c r="AP796" s="27">
        <f t="shared" si="489"/>
        <v>0</v>
      </c>
      <c r="AQ796" s="27">
        <f t="shared" si="490"/>
        <v>0</v>
      </c>
      <c r="AR796" s="34">
        <f t="shared" si="491"/>
        <v>0</v>
      </c>
      <c r="AS796" s="27">
        <f t="shared" si="492"/>
        <v>0</v>
      </c>
      <c r="AT796" s="34">
        <f t="shared" si="469"/>
        <v>0</v>
      </c>
      <c r="AU796" s="27">
        <f t="shared" si="469"/>
        <v>0</v>
      </c>
      <c r="AV796" s="27">
        <f t="shared" si="493"/>
        <v>0</v>
      </c>
      <c r="AW796" s="27">
        <f t="shared" si="494"/>
        <v>0</v>
      </c>
      <c r="AX796" s="27">
        <f t="shared" si="495"/>
        <v>0</v>
      </c>
      <c r="AY796" s="34">
        <f>AN796-AW796</f>
        <v>5383.838628858025</v>
      </c>
      <c r="AZ796" s="110">
        <f t="shared" si="496"/>
        <v>1.4955107302383404</v>
      </c>
      <c r="BB796" s="84">
        <v>0</v>
      </c>
      <c r="BC796" s="85">
        <f t="shared" si="497"/>
        <v>0</v>
      </c>
      <c r="BD796" s="85">
        <f t="shared" si="498"/>
        <v>0</v>
      </c>
      <c r="BE796" s="85">
        <f t="shared" si="499"/>
        <v>0</v>
      </c>
      <c r="BF796" s="85">
        <f t="shared" si="500"/>
        <v>0</v>
      </c>
      <c r="BG796" s="85">
        <f t="shared" si="501"/>
        <v>0</v>
      </c>
    </row>
    <row r="797" spans="2:59">
      <c r="B797" s="10" t="s">
        <v>33</v>
      </c>
      <c r="C797" s="10">
        <v>786</v>
      </c>
      <c r="D797" s="10">
        <v>197</v>
      </c>
      <c r="E797" s="19">
        <v>64.7</v>
      </c>
      <c r="F797" s="67">
        <f t="shared" si="470"/>
        <v>17.972222222222221</v>
      </c>
      <c r="G797" s="20">
        <f t="shared" si="502"/>
        <v>0.16666666666666705</v>
      </c>
      <c r="H797" s="20">
        <f t="shared" si="471"/>
        <v>99</v>
      </c>
      <c r="I797" s="86">
        <f>'Ducati Panigale 1199 data'!$C$8*G797</f>
        <v>46.333333333333442</v>
      </c>
      <c r="J797" s="86">
        <f>'Ducati Panigale 1199 data'!$C$8*'Ducati Panigale 1199 data'!$C$15*'Ducati Panigale 1199 data'!$C$10</f>
        <v>54.543600000000005</v>
      </c>
      <c r="K797" s="86">
        <f>(0.5*'Ducati Panigale 1199 data'!$C$12)*'Ducati Panigale 1199 data'!$C$14*'Ducati Panigale 1199 data'!$C$11*F797^2</f>
        <v>45.700571672453705</v>
      </c>
      <c r="L797" s="86">
        <f t="shared" si="472"/>
        <v>146.57750500578715</v>
      </c>
      <c r="M797" s="86">
        <f t="shared" si="468"/>
        <v>2634.3234927428966</v>
      </c>
      <c r="N797" s="20">
        <f t="shared" si="473"/>
        <v>2.6343234927428965</v>
      </c>
      <c r="O797" s="105">
        <f t="shared" si="474"/>
        <v>0</v>
      </c>
      <c r="P797" s="105">
        <f t="shared" si="475"/>
        <v>0</v>
      </c>
      <c r="Q797" s="105">
        <f t="shared" si="503"/>
        <v>149.14368891614669</v>
      </c>
      <c r="R797" s="27">
        <f t="shared" si="476"/>
        <v>4.142880247670741E-2</v>
      </c>
      <c r="S797" s="98">
        <f t="shared" si="477"/>
        <v>2.6343234927428965</v>
      </c>
      <c r="T797" s="17">
        <f t="shared" si="504"/>
        <v>546.18705224415669</v>
      </c>
      <c r="U797" s="17">
        <f t="shared" si="478"/>
        <v>0.15171862562337685</v>
      </c>
      <c r="V797" s="17">
        <f t="shared" si="479"/>
        <v>141.68650447033934</v>
      </c>
      <c r="W797" s="17">
        <f t="shared" si="480"/>
        <v>136.01904429152577</v>
      </c>
      <c r="X797" s="17">
        <f t="shared" si="480"/>
        <v>130.57828251986473</v>
      </c>
      <c r="Y797" s="17">
        <f t="shared" si="481"/>
        <v>129.27249969466607</v>
      </c>
      <c r="Z797" s="17">
        <f>Y797/3600</f>
        <v>3.5909027692962794E-2</v>
      </c>
      <c r="AA797" s="17">
        <f>0.96*Y797</f>
        <v>124.10159970687943</v>
      </c>
      <c r="AB797" s="17">
        <f t="shared" si="482"/>
        <v>119.13753571860424</v>
      </c>
      <c r="AC797" s="17">
        <f t="shared" si="483"/>
        <v>113.18065893267402</v>
      </c>
      <c r="AD797" s="17">
        <f t="shared" si="484"/>
        <v>113.18065893267402</v>
      </c>
      <c r="AE797" s="17">
        <f t="shared" si="505"/>
        <v>3.1439071925742787E-2</v>
      </c>
      <c r="AF797" s="17">
        <f>T797-AD797</f>
        <v>433.00639331148267</v>
      </c>
      <c r="AG797" s="17">
        <f t="shared" si="485"/>
        <v>0.12027955369763407</v>
      </c>
      <c r="AH797" s="28">
        <f>0.5*'Ducati Panigale 1199 data'!$C$8*'WLTP class 3 v5'!F797^2</f>
        <v>44897.107253086411</v>
      </c>
      <c r="AI797" s="17">
        <f t="shared" si="486"/>
        <v>44.897107253086411</v>
      </c>
      <c r="AJ797" s="17" t="str">
        <f>IF(N797&lt;0, AI797, "0")</f>
        <v>0</v>
      </c>
      <c r="AK797" s="98">
        <f>AK796+AJ797</f>
        <v>1486.9245069444441</v>
      </c>
      <c r="AL797" s="105">
        <f t="shared" si="487"/>
        <v>0.4130345852623456</v>
      </c>
      <c r="AM797" s="98">
        <f>IF(N797 &gt; 0, AI797, )</f>
        <v>44.897107253086411</v>
      </c>
      <c r="AN797" s="98">
        <f t="shared" si="506"/>
        <v>5428.7357361111117</v>
      </c>
      <c r="AO797" s="98">
        <f t="shared" si="488"/>
        <v>1.5079821489197534</v>
      </c>
      <c r="AP797" s="27">
        <f t="shared" si="489"/>
        <v>0</v>
      </c>
      <c r="AQ797" s="27">
        <f t="shared" si="490"/>
        <v>0</v>
      </c>
      <c r="AR797" s="34">
        <f t="shared" si="491"/>
        <v>0</v>
      </c>
      <c r="AS797" s="27">
        <f t="shared" si="492"/>
        <v>0</v>
      </c>
      <c r="AT797" s="34">
        <f t="shared" si="469"/>
        <v>0</v>
      </c>
      <c r="AU797" s="27">
        <f t="shared" si="469"/>
        <v>0</v>
      </c>
      <c r="AV797" s="27">
        <f t="shared" si="493"/>
        <v>0</v>
      </c>
      <c r="AW797" s="27">
        <f t="shared" si="494"/>
        <v>0</v>
      </c>
      <c r="AX797" s="27">
        <f t="shared" si="495"/>
        <v>0</v>
      </c>
      <c r="AY797" s="34">
        <f>AN797-AW797</f>
        <v>5428.7357361111117</v>
      </c>
      <c r="AZ797" s="110">
        <f t="shared" si="496"/>
        <v>1.5079821489197534</v>
      </c>
      <c r="BB797" s="84">
        <v>0</v>
      </c>
      <c r="BC797" s="85">
        <f t="shared" si="497"/>
        <v>0</v>
      </c>
      <c r="BD797" s="85">
        <f t="shared" si="498"/>
        <v>0</v>
      </c>
      <c r="BE797" s="85">
        <f t="shared" si="499"/>
        <v>0</v>
      </c>
      <c r="BF797" s="85">
        <f t="shared" si="500"/>
        <v>0</v>
      </c>
      <c r="BG797" s="85">
        <f t="shared" si="501"/>
        <v>0</v>
      </c>
    </row>
    <row r="798" spans="2:59">
      <c r="B798" s="10" t="s">
        <v>33</v>
      </c>
      <c r="C798" s="10">
        <v>787</v>
      </c>
      <c r="D798" s="10">
        <v>198</v>
      </c>
      <c r="E798" s="19">
        <v>65.2</v>
      </c>
      <c r="F798" s="67">
        <f t="shared" si="470"/>
        <v>18.111111111111111</v>
      </c>
      <c r="G798" s="20">
        <f t="shared" si="502"/>
        <v>8.3333333333332538E-2</v>
      </c>
      <c r="H798" s="20">
        <f t="shared" si="471"/>
        <v>99.5</v>
      </c>
      <c r="I798" s="86">
        <f>'Ducati Panigale 1199 data'!$C$8*G798</f>
        <v>23.166666666666444</v>
      </c>
      <c r="J798" s="86">
        <f>'Ducati Panigale 1199 data'!$C$8*'Ducati Panigale 1199 data'!$C$15*'Ducati Panigale 1199 data'!$C$10</f>
        <v>54.543600000000005</v>
      </c>
      <c r="K798" s="86">
        <f>(0.5*'Ducati Panigale 1199 data'!$C$12)*'Ducati Panigale 1199 data'!$C$14*'Ducati Panigale 1199 data'!$C$11*F798^2</f>
        <v>46.409646759259267</v>
      </c>
      <c r="L798" s="86">
        <f t="shared" si="472"/>
        <v>124.11991342592572</v>
      </c>
      <c r="M798" s="86">
        <f t="shared" si="468"/>
        <v>2247.9495431584323</v>
      </c>
      <c r="N798" s="20">
        <f t="shared" si="473"/>
        <v>2.2479495431584322</v>
      </c>
      <c r="O798" s="105">
        <f t="shared" si="474"/>
        <v>0</v>
      </c>
      <c r="P798" s="105">
        <f t="shared" si="475"/>
        <v>0</v>
      </c>
      <c r="Q798" s="105">
        <f t="shared" si="503"/>
        <v>149.14368891614669</v>
      </c>
      <c r="R798" s="27">
        <f t="shared" si="476"/>
        <v>4.142880247670741E-2</v>
      </c>
      <c r="S798" s="98">
        <f t="shared" si="477"/>
        <v>2.2479495431584322</v>
      </c>
      <c r="T798" s="17">
        <f t="shared" si="504"/>
        <v>548.43500178731517</v>
      </c>
      <c r="U798" s="17">
        <f t="shared" si="478"/>
        <v>0.15234305605203199</v>
      </c>
      <c r="V798" s="17">
        <f t="shared" si="479"/>
        <v>141.68650447033934</v>
      </c>
      <c r="W798" s="17">
        <f t="shared" si="480"/>
        <v>136.01904429152577</v>
      </c>
      <c r="X798" s="17">
        <f t="shared" si="480"/>
        <v>130.57828251986473</v>
      </c>
      <c r="Y798" s="17">
        <f t="shared" si="481"/>
        <v>129.27249969466607</v>
      </c>
      <c r="Z798" s="17">
        <f>Y798/3600</f>
        <v>3.5909027692962794E-2</v>
      </c>
      <c r="AA798" s="17">
        <f>0.96*Y798</f>
        <v>124.10159970687943</v>
      </c>
      <c r="AB798" s="17">
        <f t="shared" si="482"/>
        <v>119.13753571860424</v>
      </c>
      <c r="AC798" s="17">
        <f t="shared" si="483"/>
        <v>113.18065893267402</v>
      </c>
      <c r="AD798" s="17">
        <f t="shared" si="484"/>
        <v>113.18065893267402</v>
      </c>
      <c r="AE798" s="17">
        <f t="shared" si="505"/>
        <v>3.1439071925742787E-2</v>
      </c>
      <c r="AF798" s="17">
        <f>T798-AD798</f>
        <v>435.25434285464115</v>
      </c>
      <c r="AG798" s="17">
        <f t="shared" si="485"/>
        <v>0.12090398412628921</v>
      </c>
      <c r="AH798" s="28">
        <f>0.5*'Ducati Panigale 1199 data'!$C$8*'WLTP class 3 v5'!F798^2</f>
        <v>45593.716049382718</v>
      </c>
      <c r="AI798" s="17">
        <f t="shared" si="486"/>
        <v>45.593716049382721</v>
      </c>
      <c r="AJ798" s="17" t="str">
        <f>IF(N798&lt;0, AI798, "0")</f>
        <v>0</v>
      </c>
      <c r="AK798" s="98">
        <f>AK797+AJ798</f>
        <v>1486.9245069444441</v>
      </c>
      <c r="AL798" s="105">
        <f t="shared" si="487"/>
        <v>0.4130345852623456</v>
      </c>
      <c r="AM798" s="98">
        <f>IF(N798 &gt; 0, AI798, )</f>
        <v>45.593716049382721</v>
      </c>
      <c r="AN798" s="98">
        <f t="shared" si="506"/>
        <v>5474.3294521604948</v>
      </c>
      <c r="AO798" s="98">
        <f t="shared" si="488"/>
        <v>1.520647070044582</v>
      </c>
      <c r="AP798" s="27">
        <f t="shared" si="489"/>
        <v>0</v>
      </c>
      <c r="AQ798" s="27">
        <f t="shared" si="490"/>
        <v>0</v>
      </c>
      <c r="AR798" s="34">
        <f t="shared" si="491"/>
        <v>0</v>
      </c>
      <c r="AS798" s="27">
        <f t="shared" si="492"/>
        <v>0</v>
      </c>
      <c r="AT798" s="34">
        <f t="shared" si="469"/>
        <v>0</v>
      </c>
      <c r="AU798" s="27">
        <f t="shared" si="469"/>
        <v>0</v>
      </c>
      <c r="AV798" s="27">
        <f t="shared" si="493"/>
        <v>0</v>
      </c>
      <c r="AW798" s="27">
        <f t="shared" si="494"/>
        <v>0</v>
      </c>
      <c r="AX798" s="27">
        <f t="shared" si="495"/>
        <v>0</v>
      </c>
      <c r="AY798" s="34">
        <f>AN798-AW798</f>
        <v>5474.3294521604948</v>
      </c>
      <c r="AZ798" s="110">
        <f t="shared" si="496"/>
        <v>1.520647070044582</v>
      </c>
      <c r="BB798" s="84">
        <v>0</v>
      </c>
      <c r="BC798" s="85">
        <f t="shared" si="497"/>
        <v>0</v>
      </c>
      <c r="BD798" s="85">
        <f t="shared" si="498"/>
        <v>0</v>
      </c>
      <c r="BE798" s="85">
        <f t="shared" si="499"/>
        <v>0</v>
      </c>
      <c r="BF798" s="85">
        <f t="shared" si="500"/>
        <v>0</v>
      </c>
      <c r="BG798" s="85">
        <f t="shared" si="501"/>
        <v>0</v>
      </c>
    </row>
    <row r="799" spans="2:59">
      <c r="B799" s="10" t="s">
        <v>33</v>
      </c>
      <c r="C799" s="10">
        <v>788</v>
      </c>
      <c r="D799" s="10">
        <v>199</v>
      </c>
      <c r="E799" s="19">
        <v>65.3</v>
      </c>
      <c r="F799" s="67">
        <f t="shared" si="470"/>
        <v>18.138888888888889</v>
      </c>
      <c r="G799" s="20">
        <f t="shared" si="502"/>
        <v>1.3888888888888099E-2</v>
      </c>
      <c r="H799" s="20">
        <f t="shared" si="471"/>
        <v>100</v>
      </c>
      <c r="I799" s="86">
        <f>'Ducati Panigale 1199 data'!$C$8*G799</f>
        <v>3.8611111111108913</v>
      </c>
      <c r="J799" s="86">
        <f>'Ducati Panigale 1199 data'!$C$8*'Ducati Panigale 1199 data'!$C$15*'Ducati Panigale 1199 data'!$C$10</f>
        <v>54.543600000000005</v>
      </c>
      <c r="K799" s="86">
        <f>(0.5*'Ducati Panigale 1199 data'!$C$12)*'Ducati Panigale 1199 data'!$C$14*'Ducati Panigale 1199 data'!$C$11*F799^2</f>
        <v>46.5521168113426</v>
      </c>
      <c r="L799" s="86">
        <f t="shared" si="472"/>
        <v>104.9568279224535</v>
      </c>
      <c r="M799" s="86">
        <f t="shared" si="468"/>
        <v>1903.800239815615</v>
      </c>
      <c r="N799" s="20">
        <f t="shared" si="473"/>
        <v>1.9038002398156151</v>
      </c>
      <c r="O799" s="105">
        <f t="shared" si="474"/>
        <v>0</v>
      </c>
      <c r="P799" s="105">
        <f t="shared" si="475"/>
        <v>0</v>
      </c>
      <c r="Q799" s="105">
        <f t="shared" si="503"/>
        <v>149.14368891614669</v>
      </c>
      <c r="R799" s="27">
        <f t="shared" si="476"/>
        <v>4.142880247670741E-2</v>
      </c>
      <c r="S799" s="98">
        <f t="shared" si="477"/>
        <v>1.9038002398156151</v>
      </c>
      <c r="T799" s="17">
        <f t="shared" si="504"/>
        <v>550.33880202713078</v>
      </c>
      <c r="U799" s="17">
        <f t="shared" si="478"/>
        <v>0.15287188945198077</v>
      </c>
      <c r="V799" s="17">
        <f t="shared" si="479"/>
        <v>141.68650447033934</v>
      </c>
      <c r="W799" s="17">
        <f t="shared" si="480"/>
        <v>136.01904429152577</v>
      </c>
      <c r="X799" s="17">
        <f t="shared" si="480"/>
        <v>130.57828251986473</v>
      </c>
      <c r="Y799" s="17">
        <f t="shared" si="481"/>
        <v>129.27249969466607</v>
      </c>
      <c r="Z799" s="17">
        <f>Y799/3600</f>
        <v>3.5909027692962794E-2</v>
      </c>
      <c r="AA799" s="17">
        <f>0.96*Y799</f>
        <v>124.10159970687943</v>
      </c>
      <c r="AB799" s="17">
        <f t="shared" si="482"/>
        <v>119.13753571860424</v>
      </c>
      <c r="AC799" s="17">
        <f t="shared" si="483"/>
        <v>113.18065893267402</v>
      </c>
      <c r="AD799" s="17">
        <f t="shared" si="484"/>
        <v>113.18065893267402</v>
      </c>
      <c r="AE799" s="17">
        <f t="shared" si="505"/>
        <v>3.1439071925742787E-2</v>
      </c>
      <c r="AF799" s="17">
        <f>T799-AD799</f>
        <v>437.15814309445676</v>
      </c>
      <c r="AG799" s="17">
        <f t="shared" si="485"/>
        <v>0.121432817526238</v>
      </c>
      <c r="AH799" s="28">
        <f>0.5*'Ducati Panigale 1199 data'!$C$8*'WLTP class 3 v5'!F799^2</f>
        <v>45733.681327160499</v>
      </c>
      <c r="AI799" s="17">
        <f t="shared" si="486"/>
        <v>45.733681327160497</v>
      </c>
      <c r="AJ799" s="17" t="str">
        <f>IF(N799&lt;0, AI799, "0")</f>
        <v>0</v>
      </c>
      <c r="AK799" s="98">
        <f>AK798+AJ799</f>
        <v>1486.9245069444441</v>
      </c>
      <c r="AL799" s="105">
        <f t="shared" si="487"/>
        <v>0.4130345852623456</v>
      </c>
      <c r="AM799" s="98">
        <f>IF(N799 &gt; 0, AI799, )</f>
        <v>45.733681327160497</v>
      </c>
      <c r="AN799" s="98">
        <f t="shared" si="506"/>
        <v>5520.0631334876553</v>
      </c>
      <c r="AO799" s="98">
        <f t="shared" si="488"/>
        <v>1.5333508704132375</v>
      </c>
      <c r="AP799" s="27">
        <f t="shared" si="489"/>
        <v>0</v>
      </c>
      <c r="AQ799" s="27">
        <f t="shared" si="490"/>
        <v>0</v>
      </c>
      <c r="AR799" s="34">
        <f t="shared" si="491"/>
        <v>0</v>
      </c>
      <c r="AS799" s="27">
        <f t="shared" si="492"/>
        <v>0</v>
      </c>
      <c r="AT799" s="34">
        <f t="shared" si="469"/>
        <v>0</v>
      </c>
      <c r="AU799" s="27">
        <f t="shared" si="469"/>
        <v>0</v>
      </c>
      <c r="AV799" s="27">
        <f t="shared" si="493"/>
        <v>0</v>
      </c>
      <c r="AW799" s="27">
        <f t="shared" si="494"/>
        <v>0</v>
      </c>
      <c r="AX799" s="27">
        <f t="shared" si="495"/>
        <v>0</v>
      </c>
      <c r="AY799" s="34">
        <f>AN799-AW799</f>
        <v>5520.0631334876553</v>
      </c>
      <c r="AZ799" s="110">
        <f t="shared" si="496"/>
        <v>1.5333508704132375</v>
      </c>
      <c r="BB799" s="84">
        <v>0</v>
      </c>
      <c r="BC799" s="85">
        <f t="shared" si="497"/>
        <v>0</v>
      </c>
      <c r="BD799" s="85">
        <f t="shared" si="498"/>
        <v>0</v>
      </c>
      <c r="BE799" s="85">
        <f t="shared" si="499"/>
        <v>0</v>
      </c>
      <c r="BF799" s="85">
        <f t="shared" si="500"/>
        <v>0</v>
      </c>
      <c r="BG799" s="85">
        <f t="shared" si="501"/>
        <v>0</v>
      </c>
    </row>
    <row r="800" spans="2:59">
      <c r="B800" s="10" t="s">
        <v>33</v>
      </c>
      <c r="C800" s="10">
        <v>789</v>
      </c>
      <c r="D800" s="10">
        <v>200</v>
      </c>
      <c r="E800" s="19">
        <v>65.3</v>
      </c>
      <c r="F800" s="67">
        <f t="shared" si="470"/>
        <v>18.138888888888889</v>
      </c>
      <c r="G800" s="20">
        <f t="shared" si="502"/>
        <v>1.3888888888890073E-2</v>
      </c>
      <c r="H800" s="20">
        <f t="shared" si="471"/>
        <v>100.5</v>
      </c>
      <c r="I800" s="86">
        <f>'Ducati Panigale 1199 data'!$C$8*G800</f>
        <v>3.8611111111114402</v>
      </c>
      <c r="J800" s="86">
        <f>'Ducati Panigale 1199 data'!$C$8*'Ducati Panigale 1199 data'!$C$15*'Ducati Panigale 1199 data'!$C$10</f>
        <v>54.543600000000005</v>
      </c>
      <c r="K800" s="86">
        <f>(0.5*'Ducati Panigale 1199 data'!$C$12)*'Ducati Panigale 1199 data'!$C$14*'Ducati Panigale 1199 data'!$C$11*F800^2</f>
        <v>46.5521168113426</v>
      </c>
      <c r="L800" s="86">
        <f t="shared" si="472"/>
        <v>104.95682792245404</v>
      </c>
      <c r="M800" s="86">
        <f t="shared" si="468"/>
        <v>1903.8002398156248</v>
      </c>
      <c r="N800" s="20">
        <f t="shared" si="473"/>
        <v>1.9038002398156249</v>
      </c>
      <c r="O800" s="105">
        <f t="shared" si="474"/>
        <v>0</v>
      </c>
      <c r="P800" s="105">
        <f t="shared" si="475"/>
        <v>0</v>
      </c>
      <c r="Q800" s="105">
        <f t="shared" si="503"/>
        <v>149.14368891614669</v>
      </c>
      <c r="R800" s="27">
        <f t="shared" si="476"/>
        <v>4.142880247670741E-2</v>
      </c>
      <c r="S800" s="98">
        <f t="shared" si="477"/>
        <v>1.9038002398156249</v>
      </c>
      <c r="T800" s="17">
        <f t="shared" si="504"/>
        <v>552.24260226694639</v>
      </c>
      <c r="U800" s="17">
        <f t="shared" si="478"/>
        <v>0.15340072285192954</v>
      </c>
      <c r="V800" s="17">
        <f t="shared" si="479"/>
        <v>141.68650447033934</v>
      </c>
      <c r="W800" s="17">
        <f t="shared" si="480"/>
        <v>136.01904429152577</v>
      </c>
      <c r="X800" s="17">
        <f t="shared" si="480"/>
        <v>130.57828251986473</v>
      </c>
      <c r="Y800" s="17">
        <f t="shared" si="481"/>
        <v>129.27249969466607</v>
      </c>
      <c r="Z800" s="17">
        <f>Y800/3600</f>
        <v>3.5909027692962794E-2</v>
      </c>
      <c r="AA800" s="17">
        <f>0.96*Y800</f>
        <v>124.10159970687943</v>
      </c>
      <c r="AB800" s="17">
        <f t="shared" si="482"/>
        <v>119.13753571860424</v>
      </c>
      <c r="AC800" s="17">
        <f t="shared" si="483"/>
        <v>113.18065893267402</v>
      </c>
      <c r="AD800" s="17">
        <f t="shared" si="484"/>
        <v>113.18065893267402</v>
      </c>
      <c r="AE800" s="17">
        <f t="shared" si="505"/>
        <v>3.1439071925742787E-2</v>
      </c>
      <c r="AF800" s="17">
        <f>T800-AD800</f>
        <v>439.06194333427237</v>
      </c>
      <c r="AG800" s="17">
        <f t="shared" si="485"/>
        <v>0.12196165092618677</v>
      </c>
      <c r="AH800" s="28">
        <f>0.5*'Ducati Panigale 1199 data'!$C$8*'WLTP class 3 v5'!F800^2</f>
        <v>45733.681327160499</v>
      </c>
      <c r="AI800" s="17">
        <f t="shared" si="486"/>
        <v>45.733681327160497</v>
      </c>
      <c r="AJ800" s="17" t="str">
        <f>IF(N800&lt;0, AI800, "0")</f>
        <v>0</v>
      </c>
      <c r="AK800" s="98">
        <f>AK799+AJ800</f>
        <v>1486.9245069444441</v>
      </c>
      <c r="AL800" s="105">
        <f t="shared" si="487"/>
        <v>0.4130345852623456</v>
      </c>
      <c r="AM800" s="98">
        <f>IF(N800 &gt; 0, AI800, )</f>
        <v>45.733681327160497</v>
      </c>
      <c r="AN800" s="98">
        <f t="shared" si="506"/>
        <v>5565.7968148148157</v>
      </c>
      <c r="AO800" s="98">
        <f t="shared" si="488"/>
        <v>1.5460546707818932</v>
      </c>
      <c r="AP800" s="27">
        <f t="shared" si="489"/>
        <v>0</v>
      </c>
      <c r="AQ800" s="27">
        <f t="shared" si="490"/>
        <v>0</v>
      </c>
      <c r="AR800" s="34">
        <f t="shared" si="491"/>
        <v>0</v>
      </c>
      <c r="AS800" s="27">
        <f t="shared" si="492"/>
        <v>0</v>
      </c>
      <c r="AT800" s="34">
        <f t="shared" si="469"/>
        <v>0</v>
      </c>
      <c r="AU800" s="27">
        <f t="shared" si="469"/>
        <v>0</v>
      </c>
      <c r="AV800" s="27">
        <f t="shared" si="493"/>
        <v>0</v>
      </c>
      <c r="AW800" s="27">
        <f t="shared" si="494"/>
        <v>0</v>
      </c>
      <c r="AX800" s="27">
        <f t="shared" si="495"/>
        <v>0</v>
      </c>
      <c r="AY800" s="34">
        <f>AN800-AW800</f>
        <v>5565.7968148148157</v>
      </c>
      <c r="AZ800" s="110">
        <f t="shared" si="496"/>
        <v>1.5460546707818932</v>
      </c>
      <c r="BB800" s="84">
        <v>0</v>
      </c>
      <c r="BC800" s="85">
        <f t="shared" si="497"/>
        <v>0</v>
      </c>
      <c r="BD800" s="85">
        <f t="shared" si="498"/>
        <v>0</v>
      </c>
      <c r="BE800" s="85">
        <f t="shared" si="499"/>
        <v>0</v>
      </c>
      <c r="BF800" s="85">
        <f t="shared" si="500"/>
        <v>0</v>
      </c>
      <c r="BG800" s="85">
        <f t="shared" si="501"/>
        <v>0</v>
      </c>
    </row>
    <row r="801" spans="2:59">
      <c r="B801" s="10" t="s">
        <v>33</v>
      </c>
      <c r="C801" s="10">
        <v>790</v>
      </c>
      <c r="D801" s="10">
        <v>201</v>
      </c>
      <c r="E801" s="19">
        <v>65.400000000000006</v>
      </c>
      <c r="F801" s="67">
        <f t="shared" si="470"/>
        <v>18.166666666666668</v>
      </c>
      <c r="G801" s="20">
        <f t="shared" si="502"/>
        <v>5.5555555555556344E-2</v>
      </c>
      <c r="H801" s="20">
        <f t="shared" si="471"/>
        <v>101</v>
      </c>
      <c r="I801" s="86">
        <f>'Ducati Panigale 1199 data'!$C$8*G801</f>
        <v>15.444444444444663</v>
      </c>
      <c r="J801" s="86">
        <f>'Ducati Panigale 1199 data'!$C$8*'Ducati Panigale 1199 data'!$C$15*'Ducati Panigale 1199 data'!$C$10</f>
        <v>54.543600000000005</v>
      </c>
      <c r="K801" s="86">
        <f>(0.5*'Ducati Panigale 1199 data'!$C$12)*'Ducati Panigale 1199 data'!$C$14*'Ducati Panigale 1199 data'!$C$11*F801^2</f>
        <v>46.694805208333342</v>
      </c>
      <c r="L801" s="86">
        <f t="shared" si="472"/>
        <v>116.682849652778</v>
      </c>
      <c r="M801" s="86">
        <f t="shared" si="468"/>
        <v>2119.7384353588004</v>
      </c>
      <c r="N801" s="20">
        <f t="shared" si="473"/>
        <v>2.1197384353588005</v>
      </c>
      <c r="O801" s="105">
        <f t="shared" si="474"/>
        <v>0</v>
      </c>
      <c r="P801" s="105">
        <f t="shared" si="475"/>
        <v>0</v>
      </c>
      <c r="Q801" s="105">
        <f t="shared" si="503"/>
        <v>149.14368891614669</v>
      </c>
      <c r="R801" s="27">
        <f t="shared" si="476"/>
        <v>4.142880247670741E-2</v>
      </c>
      <c r="S801" s="98">
        <f t="shared" si="477"/>
        <v>2.1197384353588005</v>
      </c>
      <c r="T801" s="17">
        <f t="shared" si="504"/>
        <v>554.36234070230523</v>
      </c>
      <c r="U801" s="17">
        <f t="shared" si="478"/>
        <v>0.15398953908397367</v>
      </c>
      <c r="V801" s="17">
        <f t="shared" si="479"/>
        <v>141.68650447033934</v>
      </c>
      <c r="W801" s="17">
        <f t="shared" si="480"/>
        <v>136.01904429152577</v>
      </c>
      <c r="X801" s="17">
        <f t="shared" si="480"/>
        <v>130.57828251986473</v>
      </c>
      <c r="Y801" s="17">
        <f t="shared" si="481"/>
        <v>129.27249969466607</v>
      </c>
      <c r="Z801" s="17">
        <f>Y801/3600</f>
        <v>3.5909027692962794E-2</v>
      </c>
      <c r="AA801" s="17">
        <f>0.96*Y801</f>
        <v>124.10159970687943</v>
      </c>
      <c r="AB801" s="17">
        <f t="shared" si="482"/>
        <v>119.13753571860424</v>
      </c>
      <c r="AC801" s="17">
        <f t="shared" si="483"/>
        <v>113.18065893267402</v>
      </c>
      <c r="AD801" s="17">
        <f t="shared" si="484"/>
        <v>113.18065893267402</v>
      </c>
      <c r="AE801" s="17">
        <f t="shared" si="505"/>
        <v>3.1439071925742787E-2</v>
      </c>
      <c r="AF801" s="17">
        <f>T801-AD801</f>
        <v>441.18168176963121</v>
      </c>
      <c r="AG801" s="17">
        <f t="shared" si="485"/>
        <v>0.1225504671582309</v>
      </c>
      <c r="AH801" s="28">
        <f>0.5*'Ducati Panigale 1199 data'!$C$8*'WLTP class 3 v5'!F801^2</f>
        <v>45873.861111111117</v>
      </c>
      <c r="AI801" s="17">
        <f t="shared" si="486"/>
        <v>45.873861111111118</v>
      </c>
      <c r="AJ801" s="17" t="str">
        <f>IF(N801&lt;0, AI801, "0")</f>
        <v>0</v>
      </c>
      <c r="AK801" s="98">
        <f>AK800+AJ801</f>
        <v>1486.9245069444441</v>
      </c>
      <c r="AL801" s="105">
        <f t="shared" si="487"/>
        <v>0.4130345852623456</v>
      </c>
      <c r="AM801" s="98">
        <f>IF(N801 &gt; 0, AI801, )</f>
        <v>45.873861111111118</v>
      </c>
      <c r="AN801" s="98">
        <f t="shared" si="506"/>
        <v>5611.6706759259268</v>
      </c>
      <c r="AO801" s="98">
        <f t="shared" si="488"/>
        <v>1.5587974099794242</v>
      </c>
      <c r="AP801" s="27">
        <f t="shared" si="489"/>
        <v>0</v>
      </c>
      <c r="AQ801" s="27">
        <f t="shared" si="490"/>
        <v>0</v>
      </c>
      <c r="AR801" s="34">
        <f t="shared" si="491"/>
        <v>0</v>
      </c>
      <c r="AS801" s="27">
        <f t="shared" si="492"/>
        <v>0</v>
      </c>
      <c r="AT801" s="34">
        <f t="shared" si="469"/>
        <v>0</v>
      </c>
      <c r="AU801" s="27">
        <f t="shared" si="469"/>
        <v>0</v>
      </c>
      <c r="AV801" s="27">
        <f t="shared" si="493"/>
        <v>0</v>
      </c>
      <c r="AW801" s="27">
        <f t="shared" si="494"/>
        <v>0</v>
      </c>
      <c r="AX801" s="27">
        <f t="shared" si="495"/>
        <v>0</v>
      </c>
      <c r="AY801" s="34">
        <f>AN801-AW801</f>
        <v>5611.6706759259268</v>
      </c>
      <c r="AZ801" s="110">
        <f t="shared" si="496"/>
        <v>1.5587974099794242</v>
      </c>
      <c r="BB801" s="84">
        <v>0</v>
      </c>
      <c r="BC801" s="85">
        <f t="shared" si="497"/>
        <v>0</v>
      </c>
      <c r="BD801" s="85">
        <f t="shared" si="498"/>
        <v>0</v>
      </c>
      <c r="BE801" s="85">
        <f t="shared" si="499"/>
        <v>0</v>
      </c>
      <c r="BF801" s="85">
        <f t="shared" si="500"/>
        <v>0</v>
      </c>
      <c r="BG801" s="85">
        <f t="shared" si="501"/>
        <v>0</v>
      </c>
    </row>
    <row r="802" spans="2:59">
      <c r="B802" s="10" t="s">
        <v>33</v>
      </c>
      <c r="C802" s="10">
        <v>791</v>
      </c>
      <c r="D802" s="10">
        <v>202</v>
      </c>
      <c r="E802" s="19">
        <v>65.7</v>
      </c>
      <c r="F802" s="67">
        <f t="shared" si="470"/>
        <v>18.25</v>
      </c>
      <c r="G802" s="20">
        <f t="shared" si="502"/>
        <v>8.3333333333332538E-2</v>
      </c>
      <c r="H802" s="20">
        <f t="shared" si="471"/>
        <v>101.5</v>
      </c>
      <c r="I802" s="86">
        <f>'Ducati Panigale 1199 data'!$C$8*G802</f>
        <v>23.166666666666444</v>
      </c>
      <c r="J802" s="86">
        <f>'Ducati Panigale 1199 data'!$C$8*'Ducati Panigale 1199 data'!$C$15*'Ducati Panigale 1199 data'!$C$10</f>
        <v>54.543600000000005</v>
      </c>
      <c r="K802" s="86">
        <f>(0.5*'Ducati Panigale 1199 data'!$C$12)*'Ducati Panigale 1199 data'!$C$14*'Ducati Panigale 1199 data'!$C$11*F802^2</f>
        <v>47.124180468750005</v>
      </c>
      <c r="L802" s="86">
        <f t="shared" si="472"/>
        <v>124.83444713541647</v>
      </c>
      <c r="M802" s="86">
        <f t="shared" si="468"/>
        <v>2278.2286602213508</v>
      </c>
      <c r="N802" s="20">
        <f t="shared" si="473"/>
        <v>2.2782286602213508</v>
      </c>
      <c r="O802" s="105">
        <f t="shared" si="474"/>
        <v>0</v>
      </c>
      <c r="P802" s="105">
        <f t="shared" si="475"/>
        <v>0</v>
      </c>
      <c r="Q802" s="105">
        <f t="shared" si="503"/>
        <v>149.14368891614669</v>
      </c>
      <c r="R802" s="27">
        <f t="shared" si="476"/>
        <v>4.142880247670741E-2</v>
      </c>
      <c r="S802" s="98">
        <f t="shared" si="477"/>
        <v>2.2782286602213508</v>
      </c>
      <c r="T802" s="17">
        <f t="shared" si="504"/>
        <v>556.64056936252655</v>
      </c>
      <c r="U802" s="17">
        <f t="shared" si="478"/>
        <v>0.15462238037847958</v>
      </c>
      <c r="V802" s="17">
        <f t="shared" si="479"/>
        <v>141.68650447033934</v>
      </c>
      <c r="W802" s="17">
        <f t="shared" si="480"/>
        <v>136.01904429152577</v>
      </c>
      <c r="X802" s="17">
        <f t="shared" si="480"/>
        <v>130.57828251986473</v>
      </c>
      <c r="Y802" s="17">
        <f t="shared" si="481"/>
        <v>129.27249969466607</v>
      </c>
      <c r="Z802" s="17">
        <f>Y802/3600</f>
        <v>3.5909027692962794E-2</v>
      </c>
      <c r="AA802" s="17">
        <f>0.96*Y802</f>
        <v>124.10159970687943</v>
      </c>
      <c r="AB802" s="17">
        <f t="shared" si="482"/>
        <v>119.13753571860424</v>
      </c>
      <c r="AC802" s="17">
        <f t="shared" si="483"/>
        <v>113.18065893267402</v>
      </c>
      <c r="AD802" s="17">
        <f t="shared" si="484"/>
        <v>113.18065893267402</v>
      </c>
      <c r="AE802" s="17">
        <f t="shared" si="505"/>
        <v>3.1439071925742787E-2</v>
      </c>
      <c r="AF802" s="17">
        <f>T802-AD802</f>
        <v>443.45991042985253</v>
      </c>
      <c r="AG802" s="17">
        <f t="shared" si="485"/>
        <v>0.12318330845273681</v>
      </c>
      <c r="AH802" s="28">
        <f>0.5*'Ducati Panigale 1199 data'!$C$8*'WLTP class 3 v5'!F802^2</f>
        <v>46295.6875</v>
      </c>
      <c r="AI802" s="17">
        <f t="shared" si="486"/>
        <v>46.2956875</v>
      </c>
      <c r="AJ802" s="17" t="str">
        <f>IF(N802&lt;0, AI802, "0")</f>
        <v>0</v>
      </c>
      <c r="AK802" s="98">
        <f>AK801+AJ802</f>
        <v>1486.9245069444441</v>
      </c>
      <c r="AL802" s="105">
        <f t="shared" si="487"/>
        <v>0.4130345852623456</v>
      </c>
      <c r="AM802" s="98">
        <f>IF(N802 &gt; 0, AI802, )</f>
        <v>46.2956875</v>
      </c>
      <c r="AN802" s="98">
        <f t="shared" si="506"/>
        <v>5657.9663634259268</v>
      </c>
      <c r="AO802" s="98">
        <f t="shared" si="488"/>
        <v>1.5716573231738686</v>
      </c>
      <c r="AP802" s="27">
        <f t="shared" si="489"/>
        <v>0</v>
      </c>
      <c r="AQ802" s="27">
        <f t="shared" si="490"/>
        <v>0</v>
      </c>
      <c r="AR802" s="34">
        <f t="shared" si="491"/>
        <v>0</v>
      </c>
      <c r="AS802" s="27">
        <f t="shared" si="492"/>
        <v>0</v>
      </c>
      <c r="AT802" s="34">
        <f t="shared" si="469"/>
        <v>0</v>
      </c>
      <c r="AU802" s="27">
        <f t="shared" si="469"/>
        <v>0</v>
      </c>
      <c r="AV802" s="27">
        <f t="shared" si="493"/>
        <v>0</v>
      </c>
      <c r="AW802" s="27">
        <f t="shared" si="494"/>
        <v>0</v>
      </c>
      <c r="AX802" s="27">
        <f t="shared" si="495"/>
        <v>0</v>
      </c>
      <c r="AY802" s="34">
        <f>AN802-AW802</f>
        <v>5657.9663634259268</v>
      </c>
      <c r="AZ802" s="110">
        <f t="shared" si="496"/>
        <v>1.5716573231738686</v>
      </c>
      <c r="BB802" s="84">
        <v>0</v>
      </c>
      <c r="BC802" s="85">
        <f t="shared" si="497"/>
        <v>0</v>
      </c>
      <c r="BD802" s="85">
        <f t="shared" si="498"/>
        <v>0</v>
      </c>
      <c r="BE802" s="85">
        <f t="shared" si="499"/>
        <v>0</v>
      </c>
      <c r="BF802" s="85">
        <f t="shared" si="500"/>
        <v>0</v>
      </c>
      <c r="BG802" s="85">
        <f t="shared" si="501"/>
        <v>0</v>
      </c>
    </row>
    <row r="803" spans="2:59">
      <c r="B803" s="10" t="s">
        <v>33</v>
      </c>
      <c r="C803" s="10">
        <v>792</v>
      </c>
      <c r="D803" s="10">
        <v>203</v>
      </c>
      <c r="E803" s="19">
        <v>66</v>
      </c>
      <c r="F803" s="67">
        <f t="shared" si="470"/>
        <v>18.333333333333332</v>
      </c>
      <c r="G803" s="20">
        <f t="shared" si="502"/>
        <v>-1.3888888888890073E-2</v>
      </c>
      <c r="H803" s="20">
        <f t="shared" si="471"/>
        <v>102</v>
      </c>
      <c r="I803" s="86">
        <f>'Ducati Panigale 1199 data'!$C$8*G803</f>
        <v>-3.8611111111114402</v>
      </c>
      <c r="J803" s="86">
        <f>'Ducati Panigale 1199 data'!$C$8*'Ducati Panigale 1199 data'!$C$15*'Ducati Panigale 1199 data'!$C$10</f>
        <v>54.543600000000005</v>
      </c>
      <c r="K803" s="86">
        <f>(0.5*'Ducati Panigale 1199 data'!$C$12)*'Ducati Panigale 1199 data'!$C$14*'Ducati Panigale 1199 data'!$C$11*F803^2</f>
        <v>47.555520833333333</v>
      </c>
      <c r="L803" s="86">
        <f t="shared" si="472"/>
        <v>98.238009722221904</v>
      </c>
      <c r="M803" s="86">
        <f t="shared" si="468"/>
        <v>1801.0301782407348</v>
      </c>
      <c r="N803" s="20">
        <f t="shared" si="473"/>
        <v>1.8010301782407347</v>
      </c>
      <c r="O803" s="105">
        <f t="shared" si="474"/>
        <v>0</v>
      </c>
      <c r="P803" s="105">
        <f t="shared" si="475"/>
        <v>0</v>
      </c>
      <c r="Q803" s="105">
        <f t="shared" si="503"/>
        <v>149.14368891614669</v>
      </c>
      <c r="R803" s="27">
        <f t="shared" si="476"/>
        <v>4.142880247670741E-2</v>
      </c>
      <c r="S803" s="98">
        <f t="shared" si="477"/>
        <v>1.8010301782407347</v>
      </c>
      <c r="T803" s="17">
        <f t="shared" si="504"/>
        <v>558.44159954076724</v>
      </c>
      <c r="U803" s="17">
        <f t="shared" si="478"/>
        <v>0.15512266653910201</v>
      </c>
      <c r="V803" s="17">
        <f t="shared" si="479"/>
        <v>141.68650447033934</v>
      </c>
      <c r="W803" s="17">
        <f t="shared" si="480"/>
        <v>136.01904429152577</v>
      </c>
      <c r="X803" s="17">
        <f t="shared" si="480"/>
        <v>130.57828251986473</v>
      </c>
      <c r="Y803" s="17">
        <f t="shared" si="481"/>
        <v>129.27249969466607</v>
      </c>
      <c r="Z803" s="17">
        <f>Y803/3600</f>
        <v>3.5909027692962794E-2</v>
      </c>
      <c r="AA803" s="17">
        <f>0.96*Y803</f>
        <v>124.10159970687943</v>
      </c>
      <c r="AB803" s="17">
        <f t="shared" si="482"/>
        <v>119.13753571860424</v>
      </c>
      <c r="AC803" s="17">
        <f t="shared" si="483"/>
        <v>113.18065893267402</v>
      </c>
      <c r="AD803" s="17">
        <f t="shared" si="484"/>
        <v>113.18065893267402</v>
      </c>
      <c r="AE803" s="17">
        <f t="shared" si="505"/>
        <v>3.1439071925742787E-2</v>
      </c>
      <c r="AF803" s="17">
        <f>T803-AD803</f>
        <v>445.26094060809322</v>
      </c>
      <c r="AG803" s="17">
        <f t="shared" si="485"/>
        <v>0.12368359461335923</v>
      </c>
      <c r="AH803" s="28">
        <f>0.5*'Ducati Panigale 1199 data'!$C$8*'WLTP class 3 v5'!F803^2</f>
        <v>46719.444444444438</v>
      </c>
      <c r="AI803" s="17">
        <f t="shared" si="486"/>
        <v>46.719444444444441</v>
      </c>
      <c r="AJ803" s="17" t="str">
        <f>IF(N803&lt;0, AI803, "0")</f>
        <v>0</v>
      </c>
      <c r="AK803" s="98">
        <f>AK802+AJ803</f>
        <v>1486.9245069444441</v>
      </c>
      <c r="AL803" s="105">
        <f t="shared" si="487"/>
        <v>0.4130345852623456</v>
      </c>
      <c r="AM803" s="98">
        <f>IF(N803 &gt; 0, AI803, )</f>
        <v>46.719444444444441</v>
      </c>
      <c r="AN803" s="98">
        <f t="shared" si="506"/>
        <v>5704.6858078703717</v>
      </c>
      <c r="AO803" s="98">
        <f t="shared" si="488"/>
        <v>1.5846349466306588</v>
      </c>
      <c r="AP803" s="27">
        <f t="shared" si="489"/>
        <v>0</v>
      </c>
      <c r="AQ803" s="27">
        <f t="shared" si="490"/>
        <v>0</v>
      </c>
      <c r="AR803" s="34">
        <f t="shared" si="491"/>
        <v>0</v>
      </c>
      <c r="AS803" s="27">
        <f t="shared" si="492"/>
        <v>0</v>
      </c>
      <c r="AT803" s="34">
        <f t="shared" si="469"/>
        <v>0</v>
      </c>
      <c r="AU803" s="27">
        <f t="shared" si="469"/>
        <v>0</v>
      </c>
      <c r="AV803" s="27">
        <f t="shared" si="493"/>
        <v>0</v>
      </c>
      <c r="AW803" s="27">
        <f t="shared" si="494"/>
        <v>0</v>
      </c>
      <c r="AX803" s="27">
        <f t="shared" si="495"/>
        <v>0</v>
      </c>
      <c r="AY803" s="34">
        <f>AN803-AW803</f>
        <v>5704.6858078703717</v>
      </c>
      <c r="AZ803" s="110">
        <f t="shared" si="496"/>
        <v>1.5846349466306588</v>
      </c>
      <c r="BB803" s="84">
        <v>0</v>
      </c>
      <c r="BC803" s="85">
        <f t="shared" si="497"/>
        <v>0</v>
      </c>
      <c r="BD803" s="85">
        <f t="shared" si="498"/>
        <v>0</v>
      </c>
      <c r="BE803" s="85">
        <f t="shared" si="499"/>
        <v>0</v>
      </c>
      <c r="BF803" s="85">
        <f t="shared" si="500"/>
        <v>0</v>
      </c>
      <c r="BG803" s="85">
        <f t="shared" si="501"/>
        <v>0</v>
      </c>
    </row>
    <row r="804" spans="2:59">
      <c r="B804" s="10" t="s">
        <v>33</v>
      </c>
      <c r="C804" s="10">
        <v>793</v>
      </c>
      <c r="D804" s="10">
        <v>204</v>
      </c>
      <c r="E804" s="19">
        <v>65.599999999999994</v>
      </c>
      <c r="F804" s="67">
        <f t="shared" si="470"/>
        <v>18.222222222222221</v>
      </c>
      <c r="G804" s="20">
        <f t="shared" si="502"/>
        <v>-0.34722222222222221</v>
      </c>
      <c r="H804" s="20">
        <f t="shared" si="471"/>
        <v>102.5</v>
      </c>
      <c r="I804" s="86">
        <f>'Ducati Panigale 1199 data'!$C$8*G804</f>
        <v>-96.527777777777771</v>
      </c>
      <c r="J804" s="86">
        <f>'Ducati Panigale 1199 data'!$C$8*'Ducati Panigale 1199 data'!$C$15*'Ducati Panigale 1199 data'!$C$10</f>
        <v>54.543600000000005</v>
      </c>
      <c r="K804" s="86">
        <f>(0.5*'Ducati Panigale 1199 data'!$C$12)*'Ducati Panigale 1199 data'!$C$14*'Ducati Panigale 1199 data'!$C$11*F804^2</f>
        <v>46.980837037037041</v>
      </c>
      <c r="L804" s="86">
        <f t="shared" si="472"/>
        <v>4.9966592592592747</v>
      </c>
      <c r="M804" s="86">
        <f t="shared" si="468"/>
        <v>91.050235390946781</v>
      </c>
      <c r="N804" s="20">
        <f t="shared" si="473"/>
        <v>9.1050235390946782E-2</v>
      </c>
      <c r="O804" s="105">
        <f t="shared" si="474"/>
        <v>0</v>
      </c>
      <c r="P804" s="105">
        <f t="shared" si="475"/>
        <v>0</v>
      </c>
      <c r="Q804" s="105">
        <f t="shared" si="503"/>
        <v>149.14368891614669</v>
      </c>
      <c r="R804" s="27">
        <f t="shared" si="476"/>
        <v>4.142880247670741E-2</v>
      </c>
      <c r="S804" s="98">
        <f t="shared" si="477"/>
        <v>9.1050235390946782E-2</v>
      </c>
      <c r="T804" s="17">
        <f t="shared" si="504"/>
        <v>558.53264977615822</v>
      </c>
      <c r="U804" s="17">
        <f t="shared" si="478"/>
        <v>0.15514795827115507</v>
      </c>
      <c r="V804" s="17">
        <f t="shared" si="479"/>
        <v>141.68650447033934</v>
      </c>
      <c r="W804" s="17">
        <f t="shared" si="480"/>
        <v>136.01904429152577</v>
      </c>
      <c r="X804" s="17">
        <f t="shared" si="480"/>
        <v>130.57828251986473</v>
      </c>
      <c r="Y804" s="17">
        <f t="shared" si="481"/>
        <v>129.27249969466607</v>
      </c>
      <c r="Z804" s="17">
        <f>Y804/3600</f>
        <v>3.5909027692962794E-2</v>
      </c>
      <c r="AA804" s="17">
        <f>0.96*Y804</f>
        <v>124.10159970687943</v>
      </c>
      <c r="AB804" s="17">
        <f t="shared" si="482"/>
        <v>119.13753571860424</v>
      </c>
      <c r="AC804" s="17">
        <f t="shared" si="483"/>
        <v>113.18065893267402</v>
      </c>
      <c r="AD804" s="17">
        <f t="shared" si="484"/>
        <v>113.18065893267402</v>
      </c>
      <c r="AE804" s="17">
        <f t="shared" si="505"/>
        <v>3.1439071925742787E-2</v>
      </c>
      <c r="AF804" s="17">
        <f>T804-AD804</f>
        <v>445.3519908434842</v>
      </c>
      <c r="AG804" s="17">
        <f t="shared" si="485"/>
        <v>0.12370888634541227</v>
      </c>
      <c r="AH804" s="28">
        <f>0.5*'Ducati Panigale 1199 data'!$C$8*'WLTP class 3 v5'!F804^2</f>
        <v>46154.864197530864</v>
      </c>
      <c r="AI804" s="17">
        <f t="shared" si="486"/>
        <v>46.154864197530863</v>
      </c>
      <c r="AJ804" s="17" t="str">
        <f>IF(N804&lt;0, AI804, "0")</f>
        <v>0</v>
      </c>
      <c r="AK804" s="98">
        <f>AK803+AJ804</f>
        <v>1486.9245069444441</v>
      </c>
      <c r="AL804" s="105">
        <f t="shared" si="487"/>
        <v>0.4130345852623456</v>
      </c>
      <c r="AM804" s="98">
        <f>IF(N804 &gt; 0, AI804, )</f>
        <v>46.154864197530863</v>
      </c>
      <c r="AN804" s="98">
        <f t="shared" si="506"/>
        <v>5750.8406720679022</v>
      </c>
      <c r="AO804" s="98">
        <f t="shared" si="488"/>
        <v>1.597455742241084</v>
      </c>
      <c r="AP804" s="27">
        <f t="shared" si="489"/>
        <v>0</v>
      </c>
      <c r="AQ804" s="27">
        <f t="shared" si="490"/>
        <v>0</v>
      </c>
      <c r="AR804" s="34">
        <f t="shared" si="491"/>
        <v>0</v>
      </c>
      <c r="AS804" s="27">
        <f t="shared" si="492"/>
        <v>0</v>
      </c>
      <c r="AT804" s="34">
        <f t="shared" si="469"/>
        <v>0</v>
      </c>
      <c r="AU804" s="27">
        <f t="shared" si="469"/>
        <v>0</v>
      </c>
      <c r="AV804" s="27">
        <f t="shared" si="493"/>
        <v>0</v>
      </c>
      <c r="AW804" s="27">
        <f t="shared" si="494"/>
        <v>0</v>
      </c>
      <c r="AX804" s="27">
        <f t="shared" si="495"/>
        <v>0</v>
      </c>
      <c r="AY804" s="34">
        <f>AN804-AW804</f>
        <v>5750.8406720679022</v>
      </c>
      <c r="AZ804" s="110">
        <f t="shared" si="496"/>
        <v>1.597455742241084</v>
      </c>
      <c r="BB804" s="84">
        <v>0</v>
      </c>
      <c r="BC804" s="85">
        <f t="shared" si="497"/>
        <v>0</v>
      </c>
      <c r="BD804" s="85">
        <f t="shared" si="498"/>
        <v>0</v>
      </c>
      <c r="BE804" s="85">
        <f t="shared" si="499"/>
        <v>0</v>
      </c>
      <c r="BF804" s="85">
        <f t="shared" si="500"/>
        <v>0</v>
      </c>
      <c r="BG804" s="85">
        <f t="shared" si="501"/>
        <v>0</v>
      </c>
    </row>
    <row r="805" spans="2:59">
      <c r="B805" s="10" t="s">
        <v>33</v>
      </c>
      <c r="C805" s="10">
        <v>794</v>
      </c>
      <c r="D805" s="10">
        <v>205</v>
      </c>
      <c r="E805" s="19">
        <v>63.5</v>
      </c>
      <c r="F805" s="67">
        <f t="shared" si="470"/>
        <v>17.638888888888889</v>
      </c>
      <c r="G805" s="20">
        <f t="shared" si="502"/>
        <v>-0.8194444444444432</v>
      </c>
      <c r="H805" s="20">
        <f t="shared" si="471"/>
        <v>103</v>
      </c>
      <c r="I805" s="86">
        <f>'Ducati Panigale 1199 data'!$C$8*G805</f>
        <v>-227.8055555555552</v>
      </c>
      <c r="J805" s="86">
        <f>'Ducati Panigale 1199 data'!$C$8*'Ducati Panigale 1199 data'!$C$15*'Ducati Panigale 1199 data'!$C$10</f>
        <v>54.543600000000005</v>
      </c>
      <c r="K805" s="86">
        <f>(0.5*'Ducati Panigale 1199 data'!$C$12)*'Ducati Panigale 1199 data'!$C$14*'Ducati Panigale 1199 data'!$C$11*F805^2</f>
        <v>44.021062644675929</v>
      </c>
      <c r="L805" s="86">
        <f t="shared" si="472"/>
        <v>-129.24089291087927</v>
      </c>
      <c r="M805" s="86">
        <f t="shared" si="468"/>
        <v>-2279.6657499557873</v>
      </c>
      <c r="N805" s="20">
        <f t="shared" si="473"/>
        <v>-2.2796657499557873</v>
      </c>
      <c r="O805" s="105">
        <f t="shared" si="474"/>
        <v>-2.2796657499557873</v>
      </c>
      <c r="P805" s="105">
        <f t="shared" si="475"/>
        <v>2.2796657499557873</v>
      </c>
      <c r="Q805" s="105">
        <f t="shared" si="503"/>
        <v>151.42335466610248</v>
      </c>
      <c r="R805" s="27">
        <f t="shared" si="476"/>
        <v>4.2062042962806245E-2</v>
      </c>
      <c r="S805" s="98">
        <f t="shared" si="477"/>
        <v>0</v>
      </c>
      <c r="T805" s="17">
        <f t="shared" si="504"/>
        <v>558.53264977615822</v>
      </c>
      <c r="U805" s="17">
        <f t="shared" si="478"/>
        <v>0.15514795827115507</v>
      </c>
      <c r="V805" s="17">
        <f t="shared" si="479"/>
        <v>143.85218693279737</v>
      </c>
      <c r="W805" s="17">
        <f t="shared" si="480"/>
        <v>138.09809945548545</v>
      </c>
      <c r="X805" s="17">
        <f t="shared" si="480"/>
        <v>132.57417547726604</v>
      </c>
      <c r="Y805" s="17">
        <f t="shared" si="481"/>
        <v>131.24843372249339</v>
      </c>
      <c r="Z805" s="17">
        <f>Y805/3600</f>
        <v>3.6457898256248164E-2</v>
      </c>
      <c r="AA805" s="17">
        <f>0.96*Y805</f>
        <v>125.99849637359365</v>
      </c>
      <c r="AB805" s="17">
        <f t="shared" si="482"/>
        <v>120.9585565186499</v>
      </c>
      <c r="AC805" s="17">
        <f t="shared" si="483"/>
        <v>114.9106286927174</v>
      </c>
      <c r="AD805" s="17">
        <f t="shared" si="484"/>
        <v>114.9106286927174</v>
      </c>
      <c r="AE805" s="17">
        <f t="shared" si="505"/>
        <v>3.1919619081310385E-2</v>
      </c>
      <c r="AF805" s="17">
        <f>T805-AD805</f>
        <v>443.62202108344081</v>
      </c>
      <c r="AG805" s="17">
        <f t="shared" si="485"/>
        <v>0.12322833918984467</v>
      </c>
      <c r="AH805" s="28">
        <f>0.5*'Ducati Panigale 1199 data'!$C$8*'WLTP class 3 v5'!F805^2</f>
        <v>43247.125771604937</v>
      </c>
      <c r="AI805" s="17">
        <f t="shared" si="486"/>
        <v>43.247125771604935</v>
      </c>
      <c r="AJ805" s="17">
        <f>IF(N805&lt;0, AI805, "0")</f>
        <v>43.247125771604935</v>
      </c>
      <c r="AK805" s="98">
        <f>AK804+AJ805</f>
        <v>1530.1716327160491</v>
      </c>
      <c r="AL805" s="105">
        <f t="shared" si="487"/>
        <v>0.42504767575445807</v>
      </c>
      <c r="AM805" s="98">
        <f>IF(N805 &gt; 0, AI805, )</f>
        <v>0</v>
      </c>
      <c r="AN805" s="98">
        <f t="shared" si="506"/>
        <v>5750.8406720679022</v>
      </c>
      <c r="AO805" s="98">
        <f t="shared" si="488"/>
        <v>1.597455742241084</v>
      </c>
      <c r="AP805" s="27">
        <f t="shared" si="489"/>
        <v>41.084769483024687</v>
      </c>
      <c r="AQ805" s="27">
        <f t="shared" si="490"/>
        <v>39.441378703703698</v>
      </c>
      <c r="AR805" s="34">
        <f t="shared" si="491"/>
        <v>37.863723555555552</v>
      </c>
      <c r="AS805" s="27">
        <f t="shared" si="492"/>
        <v>37.485086319999994</v>
      </c>
      <c r="AT805" s="34">
        <f t="shared" si="469"/>
        <v>35.985682867199991</v>
      </c>
      <c r="AU805" s="27">
        <f t="shared" si="469"/>
        <v>34.546255552511987</v>
      </c>
      <c r="AV805" s="27">
        <f t="shared" si="493"/>
        <v>32.818942774886388</v>
      </c>
      <c r="AW805" s="27">
        <f t="shared" si="494"/>
        <v>32.818942774886388</v>
      </c>
      <c r="AX805" s="27">
        <f t="shared" si="495"/>
        <v>9.1163729930239974E-3</v>
      </c>
      <c r="AY805" s="34">
        <f>AN805-AW805</f>
        <v>5718.0217292930156</v>
      </c>
      <c r="AZ805" s="110">
        <f t="shared" si="496"/>
        <v>1.5883393692480599</v>
      </c>
      <c r="BB805" s="84">
        <v>2.27966574995579</v>
      </c>
      <c r="BC805" s="85">
        <f t="shared" si="497"/>
        <v>2.0516991749602109</v>
      </c>
      <c r="BD805" s="85">
        <f t="shared" si="498"/>
        <v>1.9491142162122004</v>
      </c>
      <c r="BE805" s="85">
        <f t="shared" si="499"/>
        <v>1.8711496475637124</v>
      </c>
      <c r="BF805" s="85">
        <f t="shared" si="500"/>
        <v>1.7588806687098895</v>
      </c>
      <c r="BG805" s="85">
        <f t="shared" si="501"/>
        <v>1.7588806687098895</v>
      </c>
    </row>
    <row r="806" spans="2:59">
      <c r="B806" s="10" t="s">
        <v>33</v>
      </c>
      <c r="C806" s="10">
        <v>795</v>
      </c>
      <c r="D806" s="10">
        <v>206</v>
      </c>
      <c r="E806" s="19">
        <v>59.7</v>
      </c>
      <c r="F806" s="67">
        <f t="shared" si="470"/>
        <v>16.583333333333332</v>
      </c>
      <c r="G806" s="20">
        <f t="shared" si="502"/>
        <v>-1.2361111111111109</v>
      </c>
      <c r="H806" s="20">
        <f t="shared" si="471"/>
        <v>103.5</v>
      </c>
      <c r="I806" s="86">
        <f>'Ducati Panigale 1199 data'!$C$8*G806</f>
        <v>-343.63888888888886</v>
      </c>
      <c r="J806" s="86">
        <f>'Ducati Panigale 1199 data'!$C$8*'Ducati Panigale 1199 data'!$C$15*'Ducati Panigale 1199 data'!$C$10</f>
        <v>54.543600000000005</v>
      </c>
      <c r="K806" s="86">
        <f>(0.5*'Ducati Panigale 1199 data'!$C$12)*'Ducati Panigale 1199 data'!$C$14*'Ducati Panigale 1199 data'!$C$11*F806^2</f>
        <v>38.910045052083333</v>
      </c>
      <c r="L806" s="86">
        <f t="shared" si="472"/>
        <v>-250.18524383680551</v>
      </c>
      <c r="M806" s="86">
        <f t="shared" si="468"/>
        <v>-4148.9052936270245</v>
      </c>
      <c r="N806" s="20">
        <f t="shared" si="473"/>
        <v>-4.148905293627025</v>
      </c>
      <c r="O806" s="105">
        <f t="shared" si="474"/>
        <v>-4.148905293627025</v>
      </c>
      <c r="P806" s="105">
        <f t="shared" si="475"/>
        <v>4.148905293627025</v>
      </c>
      <c r="Q806" s="105">
        <f t="shared" si="503"/>
        <v>155.57225995972951</v>
      </c>
      <c r="R806" s="27">
        <f t="shared" si="476"/>
        <v>4.3214516655480421E-2</v>
      </c>
      <c r="S806" s="98">
        <f t="shared" si="477"/>
        <v>0</v>
      </c>
      <c r="T806" s="17">
        <f t="shared" si="504"/>
        <v>558.53264977615822</v>
      </c>
      <c r="U806" s="17">
        <f t="shared" si="478"/>
        <v>0.15514795827115507</v>
      </c>
      <c r="V806" s="17">
        <f t="shared" si="479"/>
        <v>147.79364696174304</v>
      </c>
      <c r="W806" s="17">
        <f t="shared" si="480"/>
        <v>141.88190108327331</v>
      </c>
      <c r="X806" s="17">
        <f t="shared" si="480"/>
        <v>136.20662503994237</v>
      </c>
      <c r="Y806" s="17">
        <f t="shared" si="481"/>
        <v>134.84455878954293</v>
      </c>
      <c r="Z806" s="17">
        <f>Y806/3600</f>
        <v>3.7456821885984148E-2</v>
      </c>
      <c r="AA806" s="17">
        <f>0.96*Y806</f>
        <v>129.4507764379612</v>
      </c>
      <c r="AB806" s="17">
        <f t="shared" si="482"/>
        <v>124.27274538044274</v>
      </c>
      <c r="AC806" s="17">
        <f t="shared" si="483"/>
        <v>118.0591081114206</v>
      </c>
      <c r="AD806" s="17">
        <f t="shared" si="484"/>
        <v>118.0591081114206</v>
      </c>
      <c r="AE806" s="17">
        <f t="shared" si="505"/>
        <v>3.279419669761683E-2</v>
      </c>
      <c r="AF806" s="17">
        <f>T806-AD806</f>
        <v>440.47354166473764</v>
      </c>
      <c r="AG806" s="17">
        <f t="shared" si="485"/>
        <v>0.12235376157353824</v>
      </c>
      <c r="AH806" s="28">
        <f>0.5*'Ducati Panigale 1199 data'!$C$8*'WLTP class 3 v5'!F806^2</f>
        <v>38225.965277777774</v>
      </c>
      <c r="AI806" s="17">
        <f t="shared" si="486"/>
        <v>38.225965277777775</v>
      </c>
      <c r="AJ806" s="17">
        <f>IF(N806&lt;0, AI806, "0")</f>
        <v>38.225965277777775</v>
      </c>
      <c r="AK806" s="98">
        <f>AK805+AJ806</f>
        <v>1568.3975979938268</v>
      </c>
      <c r="AL806" s="105">
        <f t="shared" si="487"/>
        <v>0.43566599944272966</v>
      </c>
      <c r="AM806" s="98">
        <f>IF(N806 &gt; 0, AI806, )</f>
        <v>0</v>
      </c>
      <c r="AN806" s="98">
        <f t="shared" si="506"/>
        <v>5750.8406720679022</v>
      </c>
      <c r="AO806" s="98">
        <f t="shared" si="488"/>
        <v>1.597455742241084</v>
      </c>
      <c r="AP806" s="27">
        <f t="shared" si="489"/>
        <v>36.314667013888887</v>
      </c>
      <c r="AQ806" s="27">
        <f t="shared" si="490"/>
        <v>34.862080333333331</v>
      </c>
      <c r="AR806" s="34">
        <f t="shared" si="491"/>
        <v>33.467597119999994</v>
      </c>
      <c r="AS806" s="27">
        <f t="shared" si="492"/>
        <v>33.132921148799994</v>
      </c>
      <c r="AT806" s="34">
        <f t="shared" si="469"/>
        <v>31.807604302847992</v>
      </c>
      <c r="AU806" s="27">
        <f t="shared" si="469"/>
        <v>30.535300130734072</v>
      </c>
      <c r="AV806" s="27">
        <f t="shared" si="493"/>
        <v>29.008535124197365</v>
      </c>
      <c r="AW806" s="27">
        <f t="shared" si="494"/>
        <v>29.008535124197365</v>
      </c>
      <c r="AX806" s="27">
        <f t="shared" si="495"/>
        <v>8.0579264233881578E-3</v>
      </c>
      <c r="AY806" s="34">
        <f>AN806-AW806</f>
        <v>5721.8321369437044</v>
      </c>
      <c r="AZ806" s="110">
        <f t="shared" si="496"/>
        <v>1.5893978158176956</v>
      </c>
      <c r="BB806" s="84">
        <v>4.1489052936270197</v>
      </c>
      <c r="BC806" s="85">
        <f t="shared" si="497"/>
        <v>3.7340147642643178</v>
      </c>
      <c r="BD806" s="85">
        <f t="shared" si="498"/>
        <v>3.5473140260511018</v>
      </c>
      <c r="BE806" s="85">
        <f t="shared" si="499"/>
        <v>3.4054214650090575</v>
      </c>
      <c r="BF806" s="85">
        <f t="shared" si="500"/>
        <v>3.2010961771085138</v>
      </c>
      <c r="BG806" s="85">
        <f t="shared" si="501"/>
        <v>3.2010961771085138</v>
      </c>
    </row>
    <row r="807" spans="2:59">
      <c r="B807" s="10" t="s">
        <v>33</v>
      </c>
      <c r="C807" s="10">
        <v>796</v>
      </c>
      <c r="D807" s="10">
        <v>207</v>
      </c>
      <c r="E807" s="19">
        <v>54.6</v>
      </c>
      <c r="F807" s="67">
        <f t="shared" si="470"/>
        <v>15.166666666666666</v>
      </c>
      <c r="G807" s="20">
        <f t="shared" si="502"/>
        <v>-1.4444444444444453</v>
      </c>
      <c r="H807" s="20">
        <f t="shared" si="471"/>
        <v>104</v>
      </c>
      <c r="I807" s="86">
        <f>'Ducati Panigale 1199 data'!$C$8*G807</f>
        <v>-401.55555555555577</v>
      </c>
      <c r="J807" s="86">
        <f>'Ducati Panigale 1199 data'!$C$8*'Ducati Panigale 1199 data'!$C$15*'Ducati Panigale 1199 data'!$C$10</f>
        <v>54.543600000000005</v>
      </c>
      <c r="K807" s="86">
        <f>(0.5*'Ducati Panigale 1199 data'!$C$12)*'Ducati Panigale 1199 data'!$C$14*'Ducati Panigale 1199 data'!$C$11*F807^2</f>
        <v>32.546055208333335</v>
      </c>
      <c r="L807" s="86">
        <f t="shared" si="472"/>
        <v>-314.46590034722243</v>
      </c>
      <c r="M807" s="86">
        <f t="shared" si="468"/>
        <v>-4769.3994885995398</v>
      </c>
      <c r="N807" s="20">
        <f t="shared" si="473"/>
        <v>-4.7693994885995394</v>
      </c>
      <c r="O807" s="105">
        <f t="shared" si="474"/>
        <v>-4.7693994885995394</v>
      </c>
      <c r="P807" s="105">
        <f t="shared" si="475"/>
        <v>4.7693994885995394</v>
      </c>
      <c r="Q807" s="105">
        <f t="shared" si="503"/>
        <v>160.34165944832904</v>
      </c>
      <c r="R807" s="27">
        <f t="shared" si="476"/>
        <v>4.4539349846758065E-2</v>
      </c>
      <c r="S807" s="98">
        <f t="shared" si="477"/>
        <v>0</v>
      </c>
      <c r="T807" s="17">
        <f t="shared" si="504"/>
        <v>558.53264977615822</v>
      </c>
      <c r="U807" s="17">
        <f t="shared" si="478"/>
        <v>0.15514795827115507</v>
      </c>
      <c r="V807" s="17">
        <f t="shared" si="479"/>
        <v>152.32457647591258</v>
      </c>
      <c r="W807" s="17">
        <f t="shared" si="480"/>
        <v>146.23159341687608</v>
      </c>
      <c r="X807" s="17">
        <f t="shared" si="480"/>
        <v>140.38232968020102</v>
      </c>
      <c r="Y807" s="17">
        <f t="shared" si="481"/>
        <v>138.97850638339901</v>
      </c>
      <c r="Z807" s="17">
        <f>Y807/3600</f>
        <v>3.8605140662055282E-2</v>
      </c>
      <c r="AA807" s="17">
        <f>0.96*Y807</f>
        <v>133.41936612806305</v>
      </c>
      <c r="AB807" s="17">
        <f t="shared" si="482"/>
        <v>128.08259148294053</v>
      </c>
      <c r="AC807" s="17">
        <f t="shared" si="483"/>
        <v>121.67846190879349</v>
      </c>
      <c r="AD807" s="17">
        <f t="shared" si="484"/>
        <v>121.67846190879349</v>
      </c>
      <c r="AE807" s="17">
        <f t="shared" si="505"/>
        <v>3.3799572752442636E-2</v>
      </c>
      <c r="AF807" s="17">
        <f>T807-AD807</f>
        <v>436.85418786736471</v>
      </c>
      <c r="AG807" s="17">
        <f t="shared" si="485"/>
        <v>0.12134838551871242</v>
      </c>
      <c r="AH807" s="28">
        <f>0.5*'Ducati Panigale 1199 data'!$C$8*'WLTP class 3 v5'!F807^2</f>
        <v>31973.861111111109</v>
      </c>
      <c r="AI807" s="17">
        <f t="shared" si="486"/>
        <v>31.973861111111109</v>
      </c>
      <c r="AJ807" s="17">
        <f>IF(N807&lt;0, AI807, "0")</f>
        <v>31.973861111111109</v>
      </c>
      <c r="AK807" s="98">
        <f>AK806+AJ807</f>
        <v>1600.3714591049379</v>
      </c>
      <c r="AL807" s="105">
        <f t="shared" si="487"/>
        <v>0.44454762752914945</v>
      </c>
      <c r="AM807" s="98">
        <f>IF(N807 &gt; 0, AI807, )</f>
        <v>0</v>
      </c>
      <c r="AN807" s="98">
        <f t="shared" si="506"/>
        <v>5750.8406720679022</v>
      </c>
      <c r="AO807" s="98">
        <f t="shared" si="488"/>
        <v>1.597455742241084</v>
      </c>
      <c r="AP807" s="27">
        <f t="shared" si="489"/>
        <v>30.375168055555552</v>
      </c>
      <c r="AQ807" s="27">
        <f t="shared" si="490"/>
        <v>29.160161333333328</v>
      </c>
      <c r="AR807" s="34">
        <f t="shared" si="491"/>
        <v>27.993754879999994</v>
      </c>
      <c r="AS807" s="27">
        <f t="shared" si="492"/>
        <v>27.713817331199994</v>
      </c>
      <c r="AT807" s="34">
        <f t="shared" si="469"/>
        <v>26.605264637951993</v>
      </c>
      <c r="AU807" s="27">
        <f t="shared" si="469"/>
        <v>25.541054052433914</v>
      </c>
      <c r="AV807" s="27">
        <f t="shared" si="493"/>
        <v>24.264001349812219</v>
      </c>
      <c r="AW807" s="27">
        <f t="shared" si="494"/>
        <v>24.264001349812219</v>
      </c>
      <c r="AX807" s="27">
        <f t="shared" si="495"/>
        <v>6.7400003749478387E-3</v>
      </c>
      <c r="AY807" s="34">
        <f>AN807-AW807</f>
        <v>5726.5766707180901</v>
      </c>
      <c r="AZ807" s="110">
        <f t="shared" si="496"/>
        <v>1.5907157418661362</v>
      </c>
      <c r="BB807" s="84">
        <v>4.7693994885995403</v>
      </c>
      <c r="BC807" s="85">
        <f t="shared" si="497"/>
        <v>4.2924595397395864</v>
      </c>
      <c r="BD807" s="85">
        <f t="shared" si="498"/>
        <v>4.0778365627526068</v>
      </c>
      <c r="BE807" s="85">
        <f t="shared" si="499"/>
        <v>3.9147231002425023</v>
      </c>
      <c r="BF807" s="85">
        <f t="shared" si="500"/>
        <v>3.6798397142279518</v>
      </c>
      <c r="BG807" s="85">
        <f t="shared" si="501"/>
        <v>3.6798397142279518</v>
      </c>
    </row>
    <row r="808" spans="2:59">
      <c r="B808" s="10" t="s">
        <v>33</v>
      </c>
      <c r="C808" s="10">
        <v>797</v>
      </c>
      <c r="D808" s="10">
        <v>208</v>
      </c>
      <c r="E808" s="19">
        <v>49.3</v>
      </c>
      <c r="F808" s="67">
        <f t="shared" si="470"/>
        <v>13.694444444444445</v>
      </c>
      <c r="G808" s="20">
        <f t="shared" si="502"/>
        <v>-1.3472222222222225</v>
      </c>
      <c r="H808" s="20">
        <f t="shared" si="471"/>
        <v>104.5</v>
      </c>
      <c r="I808" s="86">
        <f>'Ducati Panigale 1199 data'!$C$8*G808</f>
        <v>-374.52777777777789</v>
      </c>
      <c r="J808" s="86">
        <f>'Ducati Panigale 1199 data'!$C$8*'Ducati Panigale 1199 data'!$C$15*'Ducati Panigale 1199 data'!$C$10</f>
        <v>54.543600000000005</v>
      </c>
      <c r="K808" s="86">
        <f>(0.5*'Ducati Panigale 1199 data'!$C$12)*'Ducati Panigale 1199 data'!$C$14*'Ducati Panigale 1199 data'!$C$11*F808^2</f>
        <v>26.534255700231487</v>
      </c>
      <c r="L808" s="86">
        <f t="shared" si="472"/>
        <v>-293.44992207754638</v>
      </c>
      <c r="M808" s="86">
        <f t="shared" si="468"/>
        <v>-4018.63365511751</v>
      </c>
      <c r="N808" s="20">
        <f t="shared" si="473"/>
        <v>-4.0186336551175099</v>
      </c>
      <c r="O808" s="105">
        <f t="shared" si="474"/>
        <v>-4.0186336551175099</v>
      </c>
      <c r="P808" s="105">
        <f t="shared" si="475"/>
        <v>4.0186336551175099</v>
      </c>
      <c r="Q808" s="105">
        <f t="shared" si="503"/>
        <v>164.36029310344654</v>
      </c>
      <c r="R808" s="27">
        <f t="shared" si="476"/>
        <v>4.5655636973179592E-2</v>
      </c>
      <c r="S808" s="98">
        <f t="shared" si="477"/>
        <v>0</v>
      </c>
      <c r="T808" s="17">
        <f t="shared" si="504"/>
        <v>558.53264977615822</v>
      </c>
      <c r="U808" s="17">
        <f t="shared" si="478"/>
        <v>0.15514795827115507</v>
      </c>
      <c r="V808" s="17">
        <f t="shared" si="479"/>
        <v>156.1422784482742</v>
      </c>
      <c r="W808" s="17">
        <f t="shared" si="480"/>
        <v>149.89658731034322</v>
      </c>
      <c r="X808" s="17">
        <f t="shared" si="480"/>
        <v>143.90072381792947</v>
      </c>
      <c r="Y808" s="17">
        <f t="shared" si="481"/>
        <v>142.46171657975017</v>
      </c>
      <c r="Z808" s="17">
        <f>Y808/3600</f>
        <v>3.9572699049930604E-2</v>
      </c>
      <c r="AA808" s="17">
        <f>0.96*Y808</f>
        <v>136.76324791656018</v>
      </c>
      <c r="AB808" s="17">
        <f t="shared" si="482"/>
        <v>131.29271799989777</v>
      </c>
      <c r="AC808" s="17">
        <f t="shared" si="483"/>
        <v>124.72808209990288</v>
      </c>
      <c r="AD808" s="17">
        <f t="shared" si="484"/>
        <v>124.72808209990288</v>
      </c>
      <c r="AE808" s="17">
        <f t="shared" si="505"/>
        <v>3.4646689472195243E-2</v>
      </c>
      <c r="AF808" s="17">
        <f>T808-AD808</f>
        <v>433.80456767625537</v>
      </c>
      <c r="AG808" s="17">
        <f t="shared" si="485"/>
        <v>0.12050126879895982</v>
      </c>
      <c r="AH808" s="28">
        <f>0.5*'Ducati Panigale 1199 data'!$C$8*'WLTP class 3 v5'!F808^2</f>
        <v>26067.755401234568</v>
      </c>
      <c r="AI808" s="17">
        <f t="shared" si="486"/>
        <v>26.067755401234567</v>
      </c>
      <c r="AJ808" s="17">
        <f>IF(N808&lt;0, AI808, "0")</f>
        <v>26.067755401234567</v>
      </c>
      <c r="AK808" s="98">
        <f>AK807+AJ808</f>
        <v>1626.4392145061724</v>
      </c>
      <c r="AL808" s="105">
        <f t="shared" si="487"/>
        <v>0.45178867069615902</v>
      </c>
      <c r="AM808" s="98">
        <f>IF(N808 &gt; 0, AI808, )</f>
        <v>0</v>
      </c>
      <c r="AN808" s="98">
        <f t="shared" si="506"/>
        <v>5750.8406720679022</v>
      </c>
      <c r="AO808" s="98">
        <f t="shared" si="488"/>
        <v>1.597455742241084</v>
      </c>
      <c r="AP808" s="27">
        <f t="shared" si="489"/>
        <v>24.764367631172838</v>
      </c>
      <c r="AQ808" s="27">
        <f t="shared" si="490"/>
        <v>23.773792925925925</v>
      </c>
      <c r="AR808" s="34">
        <f t="shared" si="491"/>
        <v>22.822841208888885</v>
      </c>
      <c r="AS808" s="27">
        <f t="shared" si="492"/>
        <v>22.594612796799996</v>
      </c>
      <c r="AT808" s="34">
        <f t="shared" si="469"/>
        <v>21.690828284927996</v>
      </c>
      <c r="AU808" s="27">
        <f t="shared" si="469"/>
        <v>20.823195153530875</v>
      </c>
      <c r="AV808" s="27">
        <f t="shared" si="493"/>
        <v>19.782035395854329</v>
      </c>
      <c r="AW808" s="27">
        <f t="shared" si="494"/>
        <v>19.782035395854329</v>
      </c>
      <c r="AX808" s="27">
        <f t="shared" si="495"/>
        <v>5.4950098321817579E-3</v>
      </c>
      <c r="AY808" s="34">
        <f>AN808-AW808</f>
        <v>5731.0586366720481</v>
      </c>
      <c r="AZ808" s="110">
        <f t="shared" si="496"/>
        <v>1.5919607324089022</v>
      </c>
      <c r="BB808" s="84">
        <v>4.0186336551175099</v>
      </c>
      <c r="BC808" s="85">
        <f t="shared" si="497"/>
        <v>3.6167702896057592</v>
      </c>
      <c r="BD808" s="85">
        <f t="shared" si="498"/>
        <v>3.435931775125471</v>
      </c>
      <c r="BE808" s="85">
        <f t="shared" si="499"/>
        <v>3.2984945041204519</v>
      </c>
      <c r="BF808" s="85">
        <f t="shared" si="500"/>
        <v>3.1005848338732247</v>
      </c>
      <c r="BG808" s="85">
        <f t="shared" si="501"/>
        <v>3.1005848338732247</v>
      </c>
    </row>
    <row r="809" spans="2:59">
      <c r="B809" s="10" t="s">
        <v>33</v>
      </c>
      <c r="C809" s="10">
        <v>798</v>
      </c>
      <c r="D809" s="10">
        <v>209</v>
      </c>
      <c r="E809" s="19">
        <v>44.9</v>
      </c>
      <c r="F809" s="67">
        <f t="shared" si="470"/>
        <v>12.472222222222221</v>
      </c>
      <c r="G809" s="20">
        <f t="shared" si="502"/>
        <v>-0.97222222222222221</v>
      </c>
      <c r="H809" s="20">
        <f t="shared" si="471"/>
        <v>105</v>
      </c>
      <c r="I809" s="86">
        <f>'Ducati Panigale 1199 data'!$C$8*G809</f>
        <v>-270.27777777777777</v>
      </c>
      <c r="J809" s="86">
        <f>'Ducati Panigale 1199 data'!$C$8*'Ducati Panigale 1199 data'!$C$15*'Ducati Panigale 1199 data'!$C$10</f>
        <v>54.543600000000005</v>
      </c>
      <c r="K809" s="86">
        <f>(0.5*'Ducati Panigale 1199 data'!$C$12)*'Ducati Panigale 1199 data'!$C$14*'Ducati Panigale 1199 data'!$C$11*F809^2</f>
        <v>22.009275839120367</v>
      </c>
      <c r="L809" s="86">
        <f t="shared" si="472"/>
        <v>-193.72490193865741</v>
      </c>
      <c r="M809" s="86">
        <f t="shared" si="468"/>
        <v>-2416.1800269571436</v>
      </c>
      <c r="N809" s="20">
        <f t="shared" si="473"/>
        <v>-2.4161800269571434</v>
      </c>
      <c r="O809" s="105">
        <f t="shared" si="474"/>
        <v>-2.4161800269571434</v>
      </c>
      <c r="P809" s="105">
        <f t="shared" si="475"/>
        <v>2.4161800269571434</v>
      </c>
      <c r="Q809" s="105">
        <f t="shared" si="503"/>
        <v>166.77647313040367</v>
      </c>
      <c r="R809" s="27">
        <f t="shared" si="476"/>
        <v>4.6326798091778795E-2</v>
      </c>
      <c r="S809" s="98">
        <f t="shared" si="477"/>
        <v>0</v>
      </c>
      <c r="T809" s="17">
        <f t="shared" si="504"/>
        <v>558.53264977615822</v>
      </c>
      <c r="U809" s="17">
        <f t="shared" si="478"/>
        <v>0.15514795827115507</v>
      </c>
      <c r="V809" s="17">
        <f t="shared" si="479"/>
        <v>158.43764947388348</v>
      </c>
      <c r="W809" s="17">
        <f t="shared" si="480"/>
        <v>152.10014349492815</v>
      </c>
      <c r="X809" s="17">
        <f t="shared" si="480"/>
        <v>146.01613775513101</v>
      </c>
      <c r="Y809" s="17">
        <f t="shared" si="481"/>
        <v>144.5559763775797</v>
      </c>
      <c r="Z809" s="17">
        <f>Y809/3600</f>
        <v>4.0154437882661029E-2</v>
      </c>
      <c r="AA809" s="17">
        <f>0.96*Y809</f>
        <v>138.77373732247651</v>
      </c>
      <c r="AB809" s="17">
        <f t="shared" si="482"/>
        <v>133.22278782957744</v>
      </c>
      <c r="AC809" s="17">
        <f t="shared" si="483"/>
        <v>126.56164843809856</v>
      </c>
      <c r="AD809" s="17">
        <f t="shared" si="484"/>
        <v>126.56164843809856</v>
      </c>
      <c r="AE809" s="17">
        <f t="shared" si="505"/>
        <v>3.5156013455027377E-2</v>
      </c>
      <c r="AF809" s="17">
        <f>T809-AD809</f>
        <v>431.97100133805964</v>
      </c>
      <c r="AG809" s="17">
        <f t="shared" si="485"/>
        <v>0.11999194481612768</v>
      </c>
      <c r="AH809" s="28">
        <f>0.5*'Ducati Panigale 1199 data'!$C$8*'WLTP class 3 v5'!F809^2</f>
        <v>21622.329475308637</v>
      </c>
      <c r="AI809" s="17">
        <f t="shared" si="486"/>
        <v>21.622329475308639</v>
      </c>
      <c r="AJ809" s="17">
        <f>IF(N809&lt;0, AI809, "0")</f>
        <v>21.622329475308639</v>
      </c>
      <c r="AK809" s="98">
        <f>AK808+AJ809</f>
        <v>1648.061543981481</v>
      </c>
      <c r="AL809" s="105">
        <f t="shared" si="487"/>
        <v>0.45779487332818919</v>
      </c>
      <c r="AM809" s="98">
        <f>IF(N809 &gt; 0, AI809, )</f>
        <v>0</v>
      </c>
      <c r="AN809" s="98">
        <f t="shared" si="506"/>
        <v>5750.8406720679022</v>
      </c>
      <c r="AO809" s="98">
        <f t="shared" si="488"/>
        <v>1.597455742241084</v>
      </c>
      <c r="AP809" s="27">
        <f t="shared" si="489"/>
        <v>20.541213001543206</v>
      </c>
      <c r="AQ809" s="27">
        <f t="shared" si="490"/>
        <v>19.719564481481477</v>
      </c>
      <c r="AR809" s="34">
        <f t="shared" si="491"/>
        <v>18.930781902222218</v>
      </c>
      <c r="AS809" s="27">
        <f t="shared" si="492"/>
        <v>18.741474083199996</v>
      </c>
      <c r="AT809" s="34">
        <f t="shared" si="469"/>
        <v>17.991815119871998</v>
      </c>
      <c r="AU809" s="27">
        <f t="shared" si="469"/>
        <v>17.272142515077118</v>
      </c>
      <c r="AV809" s="27">
        <f t="shared" si="493"/>
        <v>16.408535389323262</v>
      </c>
      <c r="AW809" s="27">
        <f t="shared" si="494"/>
        <v>16.408535389323262</v>
      </c>
      <c r="AX809" s="27">
        <f t="shared" si="495"/>
        <v>4.5579264970342396E-3</v>
      </c>
      <c r="AY809" s="34">
        <f>AN809-AW809</f>
        <v>5734.4321366785789</v>
      </c>
      <c r="AZ809" s="110">
        <f t="shared" si="496"/>
        <v>1.5928978157440496</v>
      </c>
      <c r="BB809" s="84">
        <v>2.4161800269571398</v>
      </c>
      <c r="BC809" s="85">
        <f t="shared" si="497"/>
        <v>2.1745620242614261</v>
      </c>
      <c r="BD809" s="85">
        <f t="shared" si="498"/>
        <v>2.0658339230483547</v>
      </c>
      <c r="BE809" s="85">
        <f t="shared" si="499"/>
        <v>1.9832005661264205</v>
      </c>
      <c r="BF809" s="85">
        <f t="shared" si="500"/>
        <v>1.8642085321588351</v>
      </c>
      <c r="BG809" s="85">
        <f t="shared" si="501"/>
        <v>1.8642085321588351</v>
      </c>
    </row>
    <row r="810" spans="2:59">
      <c r="B810" s="10" t="s">
        <v>33</v>
      </c>
      <c r="C810" s="10">
        <v>799</v>
      </c>
      <c r="D810" s="10">
        <v>210</v>
      </c>
      <c r="E810" s="19">
        <v>42.3</v>
      </c>
      <c r="F810" s="67">
        <f t="shared" si="470"/>
        <v>11.75</v>
      </c>
      <c r="G810" s="20">
        <f t="shared" si="502"/>
        <v>-0.4861111111111111</v>
      </c>
      <c r="H810" s="20">
        <f t="shared" si="471"/>
        <v>105.5</v>
      </c>
      <c r="I810" s="86">
        <f>'Ducati Panigale 1199 data'!$C$8*G810</f>
        <v>-135.13888888888889</v>
      </c>
      <c r="J810" s="86">
        <f>'Ducati Panigale 1199 data'!$C$8*'Ducati Panigale 1199 data'!$C$15*'Ducati Panigale 1199 data'!$C$10</f>
        <v>54.543600000000005</v>
      </c>
      <c r="K810" s="86">
        <f>(0.5*'Ducati Panigale 1199 data'!$C$12)*'Ducati Panigale 1199 data'!$C$14*'Ducati Panigale 1199 data'!$C$11*F810^2</f>
        <v>19.534117968750003</v>
      </c>
      <c r="L810" s="86">
        <f t="shared" si="472"/>
        <v>-61.061170920138885</v>
      </c>
      <c r="M810" s="86">
        <f t="shared" si="468"/>
        <v>-717.46875831163186</v>
      </c>
      <c r="N810" s="20">
        <f t="shared" si="473"/>
        <v>-0.71746875831163182</v>
      </c>
      <c r="O810" s="105">
        <f t="shared" si="474"/>
        <v>-0.71746875831163182</v>
      </c>
      <c r="P810" s="105">
        <f t="shared" si="475"/>
        <v>0.71746875831163182</v>
      </c>
      <c r="Q810" s="105">
        <f t="shared" si="503"/>
        <v>167.49394188871531</v>
      </c>
      <c r="R810" s="27">
        <f t="shared" si="476"/>
        <v>4.6526094969087585E-2</v>
      </c>
      <c r="S810" s="98">
        <f t="shared" si="477"/>
        <v>0</v>
      </c>
      <c r="T810" s="17">
        <f t="shared" si="504"/>
        <v>558.53264977615822</v>
      </c>
      <c r="U810" s="17">
        <f t="shared" si="478"/>
        <v>0.15514795827115507</v>
      </c>
      <c r="V810" s="17">
        <f t="shared" si="479"/>
        <v>159.11924479427955</v>
      </c>
      <c r="W810" s="17">
        <f t="shared" si="480"/>
        <v>152.75447500250837</v>
      </c>
      <c r="X810" s="17">
        <f t="shared" si="480"/>
        <v>146.64429600240803</v>
      </c>
      <c r="Y810" s="17">
        <f t="shared" si="481"/>
        <v>145.17785304238396</v>
      </c>
      <c r="Z810" s="17">
        <f>Y810/3600</f>
        <v>4.0327181400662208E-2</v>
      </c>
      <c r="AA810" s="17">
        <f>0.96*Y810</f>
        <v>139.37073892068858</v>
      </c>
      <c r="AB810" s="17">
        <f t="shared" si="482"/>
        <v>133.79590936386103</v>
      </c>
      <c r="AC810" s="17">
        <f t="shared" si="483"/>
        <v>127.10611389566797</v>
      </c>
      <c r="AD810" s="17">
        <f t="shared" si="484"/>
        <v>127.10611389566797</v>
      </c>
      <c r="AE810" s="17">
        <f t="shared" si="505"/>
        <v>3.5307253859907774E-2</v>
      </c>
      <c r="AF810" s="17">
        <f>T810-AD810</f>
        <v>431.42653588049023</v>
      </c>
      <c r="AG810" s="17">
        <f t="shared" si="485"/>
        <v>0.11984070441124729</v>
      </c>
      <c r="AH810" s="28">
        <f>0.5*'Ducati Panigale 1199 data'!$C$8*'WLTP class 3 v5'!F810^2</f>
        <v>19190.6875</v>
      </c>
      <c r="AI810" s="17">
        <f t="shared" si="486"/>
        <v>19.190687499999999</v>
      </c>
      <c r="AJ810" s="17">
        <f>IF(N810&lt;0, AI810, "0")</f>
        <v>19.190687499999999</v>
      </c>
      <c r="AK810" s="98">
        <f>AK809+AJ810</f>
        <v>1667.252231481481</v>
      </c>
      <c r="AL810" s="105">
        <f t="shared" si="487"/>
        <v>0.46312561985596695</v>
      </c>
      <c r="AM810" s="98">
        <f>IF(N810 &gt; 0, AI810, )</f>
        <v>0</v>
      </c>
      <c r="AN810" s="98">
        <f t="shared" si="506"/>
        <v>5750.8406720679022</v>
      </c>
      <c r="AO810" s="98">
        <f t="shared" si="488"/>
        <v>1.597455742241084</v>
      </c>
      <c r="AP810" s="27">
        <f t="shared" si="489"/>
        <v>18.231153124999999</v>
      </c>
      <c r="AQ810" s="27">
        <f t="shared" si="490"/>
        <v>17.501906999999999</v>
      </c>
      <c r="AR810" s="34">
        <f t="shared" si="491"/>
        <v>16.801830719999998</v>
      </c>
      <c r="AS810" s="27">
        <f t="shared" si="492"/>
        <v>16.633812412799998</v>
      </c>
      <c r="AT810" s="34">
        <f t="shared" si="469"/>
        <v>15.968459916287998</v>
      </c>
      <c r="AU810" s="27">
        <f t="shared" si="469"/>
        <v>15.329721519636477</v>
      </c>
      <c r="AV810" s="27">
        <f t="shared" si="493"/>
        <v>14.563235443654653</v>
      </c>
      <c r="AW810" s="27">
        <f t="shared" si="494"/>
        <v>14.563235443654653</v>
      </c>
      <c r="AX810" s="27">
        <f t="shared" si="495"/>
        <v>4.0453431787929595E-3</v>
      </c>
      <c r="AY810" s="34">
        <f>AN810-AW810</f>
        <v>5736.2774366242475</v>
      </c>
      <c r="AZ810" s="110">
        <f t="shared" si="496"/>
        <v>1.593410399062291</v>
      </c>
      <c r="BB810" s="84">
        <v>0.71746875831163204</v>
      </c>
      <c r="BC810" s="85">
        <f t="shared" si="497"/>
        <v>0.6457218824804688</v>
      </c>
      <c r="BD810" s="85">
        <f t="shared" si="498"/>
        <v>0.6134357883564453</v>
      </c>
      <c r="BE810" s="85">
        <f t="shared" si="499"/>
        <v>0.5888983568221875</v>
      </c>
      <c r="BF810" s="85">
        <f t="shared" si="500"/>
        <v>0.55356445541285626</v>
      </c>
      <c r="BG810" s="85">
        <f t="shared" si="501"/>
        <v>0.55356445541285626</v>
      </c>
    </row>
    <row r="811" spans="2:59">
      <c r="B811" s="10" t="s">
        <v>33</v>
      </c>
      <c r="C811" s="10">
        <v>800</v>
      </c>
      <c r="D811" s="10">
        <v>211</v>
      </c>
      <c r="E811" s="19">
        <v>41.4</v>
      </c>
      <c r="F811" s="67">
        <f t="shared" si="470"/>
        <v>11.5</v>
      </c>
      <c r="G811" s="20">
        <f t="shared" si="502"/>
        <v>-0.1388888888888889</v>
      </c>
      <c r="H811" s="20">
        <f t="shared" si="471"/>
        <v>106</v>
      </c>
      <c r="I811" s="86">
        <f>'Ducati Panigale 1199 data'!$C$8*G811</f>
        <v>-38.611111111111114</v>
      </c>
      <c r="J811" s="86">
        <f>'Ducati Panigale 1199 data'!$C$8*'Ducati Panigale 1199 data'!$C$15*'Ducati Panigale 1199 data'!$C$10</f>
        <v>54.543600000000005</v>
      </c>
      <c r="K811" s="86">
        <f>(0.5*'Ducati Panigale 1199 data'!$C$12)*'Ducati Panigale 1199 data'!$C$14*'Ducati Panigale 1199 data'!$C$11*F811^2</f>
        <v>18.711721875000002</v>
      </c>
      <c r="L811" s="86">
        <f t="shared" si="472"/>
        <v>34.644210763888893</v>
      </c>
      <c r="M811" s="86">
        <f t="shared" si="468"/>
        <v>398.40842378472229</v>
      </c>
      <c r="N811" s="20">
        <f t="shared" si="473"/>
        <v>0.3984084237847223</v>
      </c>
      <c r="O811" s="105">
        <f t="shared" si="474"/>
        <v>0</v>
      </c>
      <c r="P811" s="105">
        <f t="shared" si="475"/>
        <v>0</v>
      </c>
      <c r="Q811" s="105">
        <f t="shared" si="503"/>
        <v>167.49394188871531</v>
      </c>
      <c r="R811" s="27">
        <f t="shared" si="476"/>
        <v>4.6526094969087585E-2</v>
      </c>
      <c r="S811" s="98">
        <f t="shared" si="477"/>
        <v>0.3984084237847223</v>
      </c>
      <c r="T811" s="17">
        <f t="shared" si="504"/>
        <v>558.93105819994298</v>
      </c>
      <c r="U811" s="17">
        <f t="shared" si="478"/>
        <v>0.15525862727776193</v>
      </c>
      <c r="V811" s="17">
        <f t="shared" si="479"/>
        <v>159.11924479427955</v>
      </c>
      <c r="W811" s="17">
        <f t="shared" si="480"/>
        <v>152.75447500250837</v>
      </c>
      <c r="X811" s="17">
        <f t="shared" si="480"/>
        <v>146.64429600240803</v>
      </c>
      <c r="Y811" s="17">
        <f t="shared" si="481"/>
        <v>145.17785304238396</v>
      </c>
      <c r="Z811" s="17">
        <f>Y811/3600</f>
        <v>4.0327181400662208E-2</v>
      </c>
      <c r="AA811" s="17">
        <f>0.96*Y811</f>
        <v>139.37073892068858</v>
      </c>
      <c r="AB811" s="17">
        <f t="shared" si="482"/>
        <v>133.79590936386103</v>
      </c>
      <c r="AC811" s="17">
        <f t="shared" si="483"/>
        <v>127.10611389566797</v>
      </c>
      <c r="AD811" s="17">
        <f t="shared" si="484"/>
        <v>127.10611389566797</v>
      </c>
      <c r="AE811" s="17">
        <f t="shared" si="505"/>
        <v>3.5307253859907774E-2</v>
      </c>
      <c r="AF811" s="17">
        <f>T811-AD811</f>
        <v>431.82494430427499</v>
      </c>
      <c r="AG811" s="17">
        <f t="shared" si="485"/>
        <v>0.11995137341785417</v>
      </c>
      <c r="AH811" s="28">
        <f>0.5*'Ducati Panigale 1199 data'!$C$8*'WLTP class 3 v5'!F811^2</f>
        <v>18382.75</v>
      </c>
      <c r="AI811" s="17">
        <f t="shared" si="486"/>
        <v>18.382750000000001</v>
      </c>
      <c r="AJ811" s="17" t="str">
        <f>IF(N811&lt;0, AI811, "0")</f>
        <v>0</v>
      </c>
      <c r="AK811" s="98">
        <f>AK810+AJ811</f>
        <v>1667.252231481481</v>
      </c>
      <c r="AL811" s="105">
        <f t="shared" si="487"/>
        <v>0.46312561985596695</v>
      </c>
      <c r="AM811" s="98">
        <f>IF(N811 &gt; 0, AI811, )</f>
        <v>18.382750000000001</v>
      </c>
      <c r="AN811" s="98">
        <f t="shared" si="506"/>
        <v>5769.223422067902</v>
      </c>
      <c r="AO811" s="98">
        <f t="shared" si="488"/>
        <v>1.6025620616855283</v>
      </c>
      <c r="AP811" s="27">
        <f t="shared" si="489"/>
        <v>0</v>
      </c>
      <c r="AQ811" s="27">
        <f t="shared" si="490"/>
        <v>0</v>
      </c>
      <c r="AR811" s="34">
        <f t="shared" si="491"/>
        <v>0</v>
      </c>
      <c r="AS811" s="27">
        <f t="shared" si="492"/>
        <v>0</v>
      </c>
      <c r="AT811" s="34">
        <f t="shared" si="469"/>
        <v>0</v>
      </c>
      <c r="AU811" s="27">
        <f t="shared" si="469"/>
        <v>0</v>
      </c>
      <c r="AV811" s="27">
        <f t="shared" si="493"/>
        <v>0</v>
      </c>
      <c r="AW811" s="27">
        <f t="shared" si="494"/>
        <v>0</v>
      </c>
      <c r="AX811" s="27">
        <f t="shared" si="495"/>
        <v>0</v>
      </c>
      <c r="AY811" s="34">
        <f>AN811-AW811</f>
        <v>5769.223422067902</v>
      </c>
      <c r="AZ811" s="110">
        <f t="shared" si="496"/>
        <v>1.6025620616855283</v>
      </c>
      <c r="BB811" s="84">
        <v>0</v>
      </c>
      <c r="BC811" s="85">
        <f t="shared" si="497"/>
        <v>0</v>
      </c>
      <c r="BD811" s="85">
        <f t="shared" si="498"/>
        <v>0</v>
      </c>
      <c r="BE811" s="85">
        <f t="shared" si="499"/>
        <v>0</v>
      </c>
      <c r="BF811" s="85">
        <f t="shared" si="500"/>
        <v>0</v>
      </c>
      <c r="BG811" s="85">
        <f t="shared" si="501"/>
        <v>0</v>
      </c>
    </row>
    <row r="812" spans="2:59">
      <c r="B812" s="10" t="s">
        <v>33</v>
      </c>
      <c r="C812" s="10">
        <v>801</v>
      </c>
      <c r="D812" s="10">
        <v>212</v>
      </c>
      <c r="E812" s="19">
        <v>41.3</v>
      </c>
      <c r="F812" s="67">
        <f t="shared" si="470"/>
        <v>11.472222222222221</v>
      </c>
      <c r="G812" s="20">
        <f t="shared" si="502"/>
        <v>9.7222222222222612E-2</v>
      </c>
      <c r="H812" s="20">
        <f t="shared" si="471"/>
        <v>106.5</v>
      </c>
      <c r="I812" s="86">
        <f>'Ducati Panigale 1199 data'!$C$8*G812</f>
        <v>27.027777777777885</v>
      </c>
      <c r="J812" s="86">
        <f>'Ducati Panigale 1199 data'!$C$8*'Ducati Panigale 1199 data'!$C$15*'Ducati Panigale 1199 data'!$C$10</f>
        <v>54.543600000000005</v>
      </c>
      <c r="K812" s="86">
        <f>(0.5*'Ducati Panigale 1199 data'!$C$12)*'Ducati Panigale 1199 data'!$C$14*'Ducati Panigale 1199 data'!$C$11*F812^2</f>
        <v>18.621436255787035</v>
      </c>
      <c r="L812" s="86">
        <f t="shared" si="472"/>
        <v>100.19281403356491</v>
      </c>
      <c r="M812" s="86">
        <f t="shared" si="468"/>
        <v>1149.4342276628417</v>
      </c>
      <c r="N812" s="20">
        <f t="shared" si="473"/>
        <v>1.1494342276628418</v>
      </c>
      <c r="O812" s="105">
        <f t="shared" si="474"/>
        <v>0</v>
      </c>
      <c r="P812" s="105">
        <f t="shared" si="475"/>
        <v>0</v>
      </c>
      <c r="Q812" s="105">
        <f t="shared" si="503"/>
        <v>167.49394188871531</v>
      </c>
      <c r="R812" s="27">
        <f t="shared" si="476"/>
        <v>4.6526094969087585E-2</v>
      </c>
      <c r="S812" s="98">
        <f t="shared" si="477"/>
        <v>1.1494342276628418</v>
      </c>
      <c r="T812" s="17">
        <f t="shared" si="504"/>
        <v>560.0804924276058</v>
      </c>
      <c r="U812" s="17">
        <f t="shared" si="478"/>
        <v>0.15557791456322384</v>
      </c>
      <c r="V812" s="17">
        <f t="shared" si="479"/>
        <v>159.11924479427955</v>
      </c>
      <c r="W812" s="17">
        <f t="shared" si="480"/>
        <v>152.75447500250837</v>
      </c>
      <c r="X812" s="17">
        <f t="shared" si="480"/>
        <v>146.64429600240803</v>
      </c>
      <c r="Y812" s="17">
        <f t="shared" si="481"/>
        <v>145.17785304238396</v>
      </c>
      <c r="Z812" s="17">
        <f>Y812/3600</f>
        <v>4.0327181400662208E-2</v>
      </c>
      <c r="AA812" s="17">
        <f>0.96*Y812</f>
        <v>139.37073892068858</v>
      </c>
      <c r="AB812" s="17">
        <f t="shared" si="482"/>
        <v>133.79590936386103</v>
      </c>
      <c r="AC812" s="17">
        <f t="shared" si="483"/>
        <v>127.10611389566797</v>
      </c>
      <c r="AD812" s="17">
        <f t="shared" si="484"/>
        <v>127.10611389566797</v>
      </c>
      <c r="AE812" s="17">
        <f t="shared" si="505"/>
        <v>3.5307253859907774E-2</v>
      </c>
      <c r="AF812" s="17">
        <f>T812-AD812</f>
        <v>432.97437853193782</v>
      </c>
      <c r="AG812" s="17">
        <f t="shared" si="485"/>
        <v>0.12027066070331606</v>
      </c>
      <c r="AH812" s="28">
        <f>0.5*'Ducati Panigale 1199 data'!$C$8*'WLTP class 3 v5'!F812^2</f>
        <v>18294.05169753086</v>
      </c>
      <c r="AI812" s="17">
        <f t="shared" si="486"/>
        <v>18.294051697530861</v>
      </c>
      <c r="AJ812" s="17" t="str">
        <f>IF(N812&lt;0, AI812, "0")</f>
        <v>0</v>
      </c>
      <c r="AK812" s="98">
        <f>AK811+AJ812</f>
        <v>1667.252231481481</v>
      </c>
      <c r="AL812" s="105">
        <f t="shared" si="487"/>
        <v>0.46312561985596695</v>
      </c>
      <c r="AM812" s="98">
        <f>IF(N812 &gt; 0, AI812, )</f>
        <v>18.294051697530861</v>
      </c>
      <c r="AN812" s="98">
        <f t="shared" si="506"/>
        <v>5787.5174737654324</v>
      </c>
      <c r="AO812" s="98">
        <f t="shared" si="488"/>
        <v>1.6076437427126202</v>
      </c>
      <c r="AP812" s="27">
        <f t="shared" si="489"/>
        <v>0</v>
      </c>
      <c r="AQ812" s="27">
        <f t="shared" si="490"/>
        <v>0</v>
      </c>
      <c r="AR812" s="34">
        <f t="shared" si="491"/>
        <v>0</v>
      </c>
      <c r="AS812" s="27">
        <f t="shared" si="492"/>
        <v>0</v>
      </c>
      <c r="AT812" s="34">
        <f t="shared" si="469"/>
        <v>0</v>
      </c>
      <c r="AU812" s="27">
        <f t="shared" si="469"/>
        <v>0</v>
      </c>
      <c r="AV812" s="27">
        <f t="shared" si="493"/>
        <v>0</v>
      </c>
      <c r="AW812" s="27">
        <f t="shared" si="494"/>
        <v>0</v>
      </c>
      <c r="AX812" s="27">
        <f t="shared" si="495"/>
        <v>0</v>
      </c>
      <c r="AY812" s="34">
        <f>AN812-AW812</f>
        <v>5787.5174737654324</v>
      </c>
      <c r="AZ812" s="110">
        <f t="shared" si="496"/>
        <v>1.6076437427126202</v>
      </c>
      <c r="BB812" s="84">
        <v>0</v>
      </c>
      <c r="BC812" s="85">
        <f t="shared" si="497"/>
        <v>0</v>
      </c>
      <c r="BD812" s="85">
        <f t="shared" si="498"/>
        <v>0</v>
      </c>
      <c r="BE812" s="85">
        <f t="shared" si="499"/>
        <v>0</v>
      </c>
      <c r="BF812" s="85">
        <f t="shared" si="500"/>
        <v>0</v>
      </c>
      <c r="BG812" s="85">
        <f t="shared" si="501"/>
        <v>0</v>
      </c>
    </row>
    <row r="813" spans="2:59">
      <c r="B813" s="10" t="s">
        <v>33</v>
      </c>
      <c r="C813" s="10">
        <v>802</v>
      </c>
      <c r="D813" s="10">
        <v>213</v>
      </c>
      <c r="E813" s="19">
        <v>42.1</v>
      </c>
      <c r="F813" s="67">
        <f t="shared" si="470"/>
        <v>11.694444444444445</v>
      </c>
      <c r="G813" s="20">
        <f t="shared" si="502"/>
        <v>0.47222222222222299</v>
      </c>
      <c r="H813" s="20">
        <f t="shared" si="471"/>
        <v>107</v>
      </c>
      <c r="I813" s="86">
        <f>'Ducati Panigale 1199 data'!$C$8*G813</f>
        <v>131.277777777778</v>
      </c>
      <c r="J813" s="86">
        <f>'Ducati Panigale 1199 data'!$C$8*'Ducati Panigale 1199 data'!$C$15*'Ducati Panigale 1199 data'!$C$10</f>
        <v>54.543600000000005</v>
      </c>
      <c r="K813" s="86">
        <f>(0.5*'Ducati Panigale 1199 data'!$C$12)*'Ducati Panigale 1199 data'!$C$14*'Ducati Panigale 1199 data'!$C$11*F813^2</f>
        <v>19.349834866898153</v>
      </c>
      <c r="L813" s="86">
        <f t="shared" si="472"/>
        <v>205.17121264467616</v>
      </c>
      <c r="M813" s="86">
        <f t="shared" si="468"/>
        <v>2399.3633478724628</v>
      </c>
      <c r="N813" s="20">
        <f t="shared" si="473"/>
        <v>2.399363347872463</v>
      </c>
      <c r="O813" s="105">
        <f t="shared" si="474"/>
        <v>0</v>
      </c>
      <c r="P813" s="105">
        <f t="shared" si="475"/>
        <v>0</v>
      </c>
      <c r="Q813" s="105">
        <f t="shared" si="503"/>
        <v>167.49394188871531</v>
      </c>
      <c r="R813" s="27">
        <f t="shared" si="476"/>
        <v>4.6526094969087585E-2</v>
      </c>
      <c r="S813" s="98">
        <f t="shared" si="477"/>
        <v>2.399363347872463</v>
      </c>
      <c r="T813" s="17">
        <f t="shared" si="504"/>
        <v>562.47985577547831</v>
      </c>
      <c r="U813" s="17">
        <f t="shared" si="478"/>
        <v>0.15624440438207732</v>
      </c>
      <c r="V813" s="17">
        <f t="shared" si="479"/>
        <v>159.11924479427955</v>
      </c>
      <c r="W813" s="17">
        <f t="shared" si="480"/>
        <v>152.75447500250837</v>
      </c>
      <c r="X813" s="17">
        <f t="shared" si="480"/>
        <v>146.64429600240803</v>
      </c>
      <c r="Y813" s="17">
        <f t="shared" si="481"/>
        <v>145.17785304238396</v>
      </c>
      <c r="Z813" s="17">
        <f>Y813/3600</f>
        <v>4.0327181400662208E-2</v>
      </c>
      <c r="AA813" s="17">
        <f>0.96*Y813</f>
        <v>139.37073892068858</v>
      </c>
      <c r="AB813" s="17">
        <f t="shared" si="482"/>
        <v>133.79590936386103</v>
      </c>
      <c r="AC813" s="17">
        <f t="shared" si="483"/>
        <v>127.10611389566797</v>
      </c>
      <c r="AD813" s="17">
        <f t="shared" si="484"/>
        <v>127.10611389566797</v>
      </c>
      <c r="AE813" s="17">
        <f t="shared" si="505"/>
        <v>3.5307253859907774E-2</v>
      </c>
      <c r="AF813" s="17">
        <f>T813-AD813</f>
        <v>435.37374187981032</v>
      </c>
      <c r="AG813" s="17">
        <f t="shared" si="485"/>
        <v>0.12093715052216954</v>
      </c>
      <c r="AH813" s="28">
        <f>0.5*'Ducati Panigale 1199 data'!$C$8*'WLTP class 3 v5'!F813^2</f>
        <v>19009.644290123459</v>
      </c>
      <c r="AI813" s="17">
        <f t="shared" si="486"/>
        <v>19.009644290123457</v>
      </c>
      <c r="AJ813" s="17" t="str">
        <f>IF(N813&lt;0, AI813, "0")</f>
        <v>0</v>
      </c>
      <c r="AK813" s="98">
        <f>AK812+AJ813</f>
        <v>1667.252231481481</v>
      </c>
      <c r="AL813" s="105">
        <f t="shared" si="487"/>
        <v>0.46312561985596695</v>
      </c>
      <c r="AM813" s="98">
        <f>IF(N813 &gt; 0, AI813, )</f>
        <v>19.009644290123457</v>
      </c>
      <c r="AN813" s="98">
        <f t="shared" si="506"/>
        <v>5806.5271180555555</v>
      </c>
      <c r="AO813" s="98">
        <f t="shared" si="488"/>
        <v>1.6129241994598766</v>
      </c>
      <c r="AP813" s="27">
        <f t="shared" si="489"/>
        <v>0</v>
      </c>
      <c r="AQ813" s="27">
        <f t="shared" si="490"/>
        <v>0</v>
      </c>
      <c r="AR813" s="34">
        <f t="shared" si="491"/>
        <v>0</v>
      </c>
      <c r="AS813" s="27">
        <f t="shared" si="492"/>
        <v>0</v>
      </c>
      <c r="AT813" s="34">
        <f t="shared" si="469"/>
        <v>0</v>
      </c>
      <c r="AU813" s="27">
        <f t="shared" si="469"/>
        <v>0</v>
      </c>
      <c r="AV813" s="27">
        <f t="shared" si="493"/>
        <v>0</v>
      </c>
      <c r="AW813" s="27">
        <f t="shared" si="494"/>
        <v>0</v>
      </c>
      <c r="AX813" s="27">
        <f t="shared" si="495"/>
        <v>0</v>
      </c>
      <c r="AY813" s="34">
        <f>AN813-AW813</f>
        <v>5806.5271180555555</v>
      </c>
      <c r="AZ813" s="110">
        <f t="shared" si="496"/>
        <v>1.6129241994598766</v>
      </c>
      <c r="BB813" s="84">
        <v>0</v>
      </c>
      <c r="BC813" s="85">
        <f t="shared" si="497"/>
        <v>0</v>
      </c>
      <c r="BD813" s="85">
        <f t="shared" si="498"/>
        <v>0</v>
      </c>
      <c r="BE813" s="85">
        <f t="shared" si="499"/>
        <v>0</v>
      </c>
      <c r="BF813" s="85">
        <f t="shared" si="500"/>
        <v>0</v>
      </c>
      <c r="BG813" s="85">
        <f t="shared" si="501"/>
        <v>0</v>
      </c>
    </row>
    <row r="814" spans="2:59">
      <c r="B814" s="10" t="s">
        <v>33</v>
      </c>
      <c r="C814" s="10">
        <v>803</v>
      </c>
      <c r="D814" s="10">
        <v>214</v>
      </c>
      <c r="E814" s="19">
        <v>44.7</v>
      </c>
      <c r="F814" s="67">
        <f t="shared" si="470"/>
        <v>12.416666666666666</v>
      </c>
      <c r="G814" s="20">
        <f t="shared" si="502"/>
        <v>0.87499999999999956</v>
      </c>
      <c r="H814" s="20">
        <f t="shared" si="471"/>
        <v>107.5</v>
      </c>
      <c r="I814" s="86">
        <f>'Ducati Panigale 1199 data'!$C$8*G814</f>
        <v>243.24999999999989</v>
      </c>
      <c r="J814" s="86">
        <f>'Ducati Panigale 1199 data'!$C$8*'Ducati Panigale 1199 data'!$C$15*'Ducati Panigale 1199 data'!$C$10</f>
        <v>54.543600000000005</v>
      </c>
      <c r="K814" s="86">
        <f>(0.5*'Ducati Panigale 1199 data'!$C$12)*'Ducati Panigale 1199 data'!$C$14*'Ducati Panigale 1199 data'!$C$11*F814^2</f>
        <v>21.813638802083332</v>
      </c>
      <c r="L814" s="86">
        <f t="shared" si="472"/>
        <v>319.60723880208326</v>
      </c>
      <c r="M814" s="86">
        <f t="shared" si="468"/>
        <v>3968.4565484592003</v>
      </c>
      <c r="N814" s="20">
        <f t="shared" si="473"/>
        <v>3.9684565484592005</v>
      </c>
      <c r="O814" s="105">
        <f t="shared" si="474"/>
        <v>0</v>
      </c>
      <c r="P814" s="105">
        <f t="shared" si="475"/>
        <v>0</v>
      </c>
      <c r="Q814" s="105">
        <f t="shared" si="503"/>
        <v>167.49394188871531</v>
      </c>
      <c r="R814" s="27">
        <f t="shared" si="476"/>
        <v>4.6526094969087585E-2</v>
      </c>
      <c r="S814" s="98">
        <f t="shared" si="477"/>
        <v>3.9684565484592005</v>
      </c>
      <c r="T814" s="17">
        <f t="shared" si="504"/>
        <v>566.44831232393756</v>
      </c>
      <c r="U814" s="17">
        <f t="shared" si="478"/>
        <v>0.157346753423316</v>
      </c>
      <c r="V814" s="17">
        <f t="shared" si="479"/>
        <v>159.11924479427955</v>
      </c>
      <c r="W814" s="17">
        <f t="shared" si="480"/>
        <v>152.75447500250837</v>
      </c>
      <c r="X814" s="17">
        <f t="shared" si="480"/>
        <v>146.64429600240803</v>
      </c>
      <c r="Y814" s="17">
        <f t="shared" si="481"/>
        <v>145.17785304238396</v>
      </c>
      <c r="Z814" s="17">
        <f>Y814/3600</f>
        <v>4.0327181400662208E-2</v>
      </c>
      <c r="AA814" s="17">
        <f>0.96*Y814</f>
        <v>139.37073892068858</v>
      </c>
      <c r="AB814" s="17">
        <f t="shared" si="482"/>
        <v>133.79590936386103</v>
      </c>
      <c r="AC814" s="17">
        <f t="shared" si="483"/>
        <v>127.10611389566797</v>
      </c>
      <c r="AD814" s="17">
        <f t="shared" si="484"/>
        <v>127.10611389566797</v>
      </c>
      <c r="AE814" s="17">
        <f t="shared" si="505"/>
        <v>3.5307253859907774E-2</v>
      </c>
      <c r="AF814" s="17">
        <f>T814-AD814</f>
        <v>439.34219842826957</v>
      </c>
      <c r="AG814" s="17">
        <f t="shared" si="485"/>
        <v>0.12203949956340822</v>
      </c>
      <c r="AH814" s="28">
        <f>0.5*'Ducati Panigale 1199 data'!$C$8*'WLTP class 3 v5'!F814^2</f>
        <v>21430.131944444442</v>
      </c>
      <c r="AI814" s="17">
        <f t="shared" si="486"/>
        <v>21.43013194444444</v>
      </c>
      <c r="AJ814" s="17" t="str">
        <f>IF(N814&lt;0, AI814, "0")</f>
        <v>0</v>
      </c>
      <c r="AK814" s="98">
        <f>AK813+AJ814</f>
        <v>1667.252231481481</v>
      </c>
      <c r="AL814" s="105">
        <f t="shared" si="487"/>
        <v>0.46312561985596695</v>
      </c>
      <c r="AM814" s="98">
        <f>IF(N814 &gt; 0, AI814, )</f>
        <v>21.43013194444444</v>
      </c>
      <c r="AN814" s="98">
        <f t="shared" si="506"/>
        <v>5827.9572500000004</v>
      </c>
      <c r="AO814" s="98">
        <f t="shared" si="488"/>
        <v>1.618877013888889</v>
      </c>
      <c r="AP814" s="27">
        <f t="shared" si="489"/>
        <v>0</v>
      </c>
      <c r="AQ814" s="27">
        <f t="shared" si="490"/>
        <v>0</v>
      </c>
      <c r="AR814" s="34">
        <f t="shared" si="491"/>
        <v>0</v>
      </c>
      <c r="AS814" s="27">
        <f t="shared" si="492"/>
        <v>0</v>
      </c>
      <c r="AT814" s="34">
        <f t="shared" si="469"/>
        <v>0</v>
      </c>
      <c r="AU814" s="27">
        <f t="shared" si="469"/>
        <v>0</v>
      </c>
      <c r="AV814" s="27">
        <f t="shared" si="493"/>
        <v>0</v>
      </c>
      <c r="AW814" s="27">
        <f t="shared" si="494"/>
        <v>0</v>
      </c>
      <c r="AX814" s="27">
        <f t="shared" si="495"/>
        <v>0</v>
      </c>
      <c r="AY814" s="34">
        <f>AN814-AW814</f>
        <v>5827.9572500000004</v>
      </c>
      <c r="AZ814" s="110">
        <f t="shared" si="496"/>
        <v>1.618877013888889</v>
      </c>
      <c r="BB814" s="84">
        <v>0</v>
      </c>
      <c r="BC814" s="85">
        <f t="shared" si="497"/>
        <v>0</v>
      </c>
      <c r="BD814" s="85">
        <f t="shared" si="498"/>
        <v>0</v>
      </c>
      <c r="BE814" s="85">
        <f t="shared" si="499"/>
        <v>0</v>
      </c>
      <c r="BF814" s="85">
        <f t="shared" si="500"/>
        <v>0</v>
      </c>
      <c r="BG814" s="85">
        <f t="shared" si="501"/>
        <v>0</v>
      </c>
    </row>
    <row r="815" spans="2:59">
      <c r="B815" s="10" t="s">
        <v>33</v>
      </c>
      <c r="C815" s="10">
        <v>804</v>
      </c>
      <c r="D815" s="10">
        <v>215</v>
      </c>
      <c r="E815" s="19">
        <v>48.4</v>
      </c>
      <c r="F815" s="67">
        <f t="shared" si="470"/>
        <v>13.444444444444445</v>
      </c>
      <c r="G815" s="20">
        <f t="shared" si="502"/>
        <v>0.93055555555555491</v>
      </c>
      <c r="H815" s="20">
        <f t="shared" si="471"/>
        <v>108</v>
      </c>
      <c r="I815" s="86">
        <f>'Ducati Panigale 1199 data'!$C$8*G815</f>
        <v>258.69444444444429</v>
      </c>
      <c r="J815" s="86">
        <f>'Ducati Panigale 1199 data'!$C$8*'Ducati Panigale 1199 data'!$C$15*'Ducati Panigale 1199 data'!$C$10</f>
        <v>54.543600000000005</v>
      </c>
      <c r="K815" s="86">
        <f>(0.5*'Ducati Panigale 1199 data'!$C$12)*'Ducati Panigale 1199 data'!$C$14*'Ducati Panigale 1199 data'!$C$11*F815^2</f>
        <v>25.574302314814819</v>
      </c>
      <c r="L815" s="86">
        <f t="shared" si="472"/>
        <v>338.81234675925913</v>
      </c>
      <c r="M815" s="86">
        <f t="shared" si="468"/>
        <v>4555.1437730967064</v>
      </c>
      <c r="N815" s="20">
        <f t="shared" si="473"/>
        <v>4.5551437730967059</v>
      </c>
      <c r="O815" s="105">
        <f t="shared" si="474"/>
        <v>0</v>
      </c>
      <c r="P815" s="105">
        <f t="shared" si="475"/>
        <v>0</v>
      </c>
      <c r="Q815" s="105">
        <f t="shared" si="503"/>
        <v>167.49394188871531</v>
      </c>
      <c r="R815" s="27">
        <f t="shared" si="476"/>
        <v>4.6526094969087585E-2</v>
      </c>
      <c r="S815" s="98">
        <f t="shared" si="477"/>
        <v>4.5551437730967059</v>
      </c>
      <c r="T815" s="17">
        <f t="shared" si="504"/>
        <v>571.00345609703425</v>
      </c>
      <c r="U815" s="17">
        <f t="shared" si="478"/>
        <v>0.15861207113806508</v>
      </c>
      <c r="V815" s="17">
        <f t="shared" si="479"/>
        <v>159.11924479427955</v>
      </c>
      <c r="W815" s="17">
        <f t="shared" si="480"/>
        <v>152.75447500250837</v>
      </c>
      <c r="X815" s="17">
        <f t="shared" si="480"/>
        <v>146.64429600240803</v>
      </c>
      <c r="Y815" s="17">
        <f t="shared" si="481"/>
        <v>145.17785304238396</v>
      </c>
      <c r="Z815" s="17">
        <f>Y815/3600</f>
        <v>4.0327181400662208E-2</v>
      </c>
      <c r="AA815" s="17">
        <f>0.96*Y815</f>
        <v>139.37073892068858</v>
      </c>
      <c r="AB815" s="17">
        <f t="shared" si="482"/>
        <v>133.79590936386103</v>
      </c>
      <c r="AC815" s="17">
        <f t="shared" si="483"/>
        <v>127.10611389566797</v>
      </c>
      <c r="AD815" s="17">
        <f t="shared" si="484"/>
        <v>127.10611389566797</v>
      </c>
      <c r="AE815" s="17">
        <f t="shared" si="505"/>
        <v>3.5307253859907774E-2</v>
      </c>
      <c r="AF815" s="17">
        <f>T815-AD815</f>
        <v>443.89734220136626</v>
      </c>
      <c r="AG815" s="17">
        <f t="shared" si="485"/>
        <v>0.1233048172781573</v>
      </c>
      <c r="AH815" s="28">
        <f>0.5*'Ducati Panigale 1199 data'!$C$8*'WLTP class 3 v5'!F815^2</f>
        <v>25124.679012345678</v>
      </c>
      <c r="AI815" s="17">
        <f t="shared" si="486"/>
        <v>25.124679012345677</v>
      </c>
      <c r="AJ815" s="17" t="str">
        <f>IF(N815&lt;0, AI815, "0")</f>
        <v>0</v>
      </c>
      <c r="AK815" s="98">
        <f>AK814+AJ815</f>
        <v>1667.252231481481</v>
      </c>
      <c r="AL815" s="105">
        <f t="shared" si="487"/>
        <v>0.46312561985596695</v>
      </c>
      <c r="AM815" s="98">
        <f>IF(N815 &gt; 0, AI815, )</f>
        <v>25.124679012345677</v>
      </c>
      <c r="AN815" s="98">
        <f t="shared" si="506"/>
        <v>5853.0819290123463</v>
      </c>
      <c r="AO815" s="98">
        <f t="shared" si="488"/>
        <v>1.6258560913923183</v>
      </c>
      <c r="AP815" s="27">
        <f t="shared" si="489"/>
        <v>0</v>
      </c>
      <c r="AQ815" s="27">
        <f t="shared" si="490"/>
        <v>0</v>
      </c>
      <c r="AR815" s="34">
        <f t="shared" si="491"/>
        <v>0</v>
      </c>
      <c r="AS815" s="27">
        <f t="shared" si="492"/>
        <v>0</v>
      </c>
      <c r="AT815" s="34">
        <f t="shared" si="469"/>
        <v>0</v>
      </c>
      <c r="AU815" s="27">
        <f t="shared" si="469"/>
        <v>0</v>
      </c>
      <c r="AV815" s="27">
        <f t="shared" si="493"/>
        <v>0</v>
      </c>
      <c r="AW815" s="27">
        <f t="shared" si="494"/>
        <v>0</v>
      </c>
      <c r="AX815" s="27">
        <f t="shared" si="495"/>
        <v>0</v>
      </c>
      <c r="AY815" s="34">
        <f>AN815-AW815</f>
        <v>5853.0819290123463</v>
      </c>
      <c r="AZ815" s="110">
        <f t="shared" si="496"/>
        <v>1.6258560913923183</v>
      </c>
      <c r="BB815" s="84">
        <v>0</v>
      </c>
      <c r="BC815" s="85">
        <f t="shared" si="497"/>
        <v>0</v>
      </c>
      <c r="BD815" s="85">
        <f t="shared" si="498"/>
        <v>0</v>
      </c>
      <c r="BE815" s="85">
        <f t="shared" si="499"/>
        <v>0</v>
      </c>
      <c r="BF815" s="85">
        <f t="shared" si="500"/>
        <v>0</v>
      </c>
      <c r="BG815" s="85">
        <f t="shared" si="501"/>
        <v>0</v>
      </c>
    </row>
    <row r="816" spans="2:59">
      <c r="B816" s="10" t="s">
        <v>33</v>
      </c>
      <c r="C816" s="10">
        <v>805</v>
      </c>
      <c r="D816" s="10">
        <v>216</v>
      </c>
      <c r="E816" s="19">
        <v>51.4</v>
      </c>
      <c r="F816" s="67">
        <f t="shared" si="470"/>
        <v>14.277777777777779</v>
      </c>
      <c r="G816" s="20">
        <f t="shared" si="502"/>
        <v>0.59722222222222276</v>
      </c>
      <c r="H816" s="20">
        <f t="shared" si="471"/>
        <v>108.5</v>
      </c>
      <c r="I816" s="86">
        <f>'Ducati Panigale 1199 data'!$C$8*G816</f>
        <v>166.02777777777794</v>
      </c>
      <c r="J816" s="86">
        <f>'Ducati Panigale 1199 data'!$C$8*'Ducati Panigale 1199 data'!$C$15*'Ducati Panigale 1199 data'!$C$10</f>
        <v>54.543600000000005</v>
      </c>
      <c r="K816" s="86">
        <f>(0.5*'Ducati Panigale 1199 data'!$C$12)*'Ducati Panigale 1199 data'!$C$14*'Ducati Panigale 1199 data'!$C$11*F816^2</f>
        <v>28.84292557870371</v>
      </c>
      <c r="L816" s="86">
        <f t="shared" si="472"/>
        <v>249.41430335648164</v>
      </c>
      <c r="M816" s="86">
        <f t="shared" si="468"/>
        <v>3561.0819979230992</v>
      </c>
      <c r="N816" s="20">
        <f t="shared" si="473"/>
        <v>3.561081997923099</v>
      </c>
      <c r="O816" s="105">
        <f t="shared" si="474"/>
        <v>0</v>
      </c>
      <c r="P816" s="105">
        <f t="shared" si="475"/>
        <v>0</v>
      </c>
      <c r="Q816" s="105">
        <f t="shared" si="503"/>
        <v>167.49394188871531</v>
      </c>
      <c r="R816" s="27">
        <f t="shared" si="476"/>
        <v>4.6526094969087585E-2</v>
      </c>
      <c r="S816" s="98">
        <f t="shared" si="477"/>
        <v>3.561081997923099</v>
      </c>
      <c r="T816" s="17">
        <f t="shared" si="504"/>
        <v>574.56453809495736</v>
      </c>
      <c r="U816" s="17">
        <f t="shared" si="478"/>
        <v>0.15960126058193261</v>
      </c>
      <c r="V816" s="17">
        <f t="shared" si="479"/>
        <v>159.11924479427955</v>
      </c>
      <c r="W816" s="17">
        <f t="shared" si="480"/>
        <v>152.75447500250837</v>
      </c>
      <c r="X816" s="17">
        <f t="shared" si="480"/>
        <v>146.64429600240803</v>
      </c>
      <c r="Y816" s="17">
        <f t="shared" si="481"/>
        <v>145.17785304238396</v>
      </c>
      <c r="Z816" s="17">
        <f>Y816/3600</f>
        <v>4.0327181400662208E-2</v>
      </c>
      <c r="AA816" s="17">
        <f>0.96*Y816</f>
        <v>139.37073892068858</v>
      </c>
      <c r="AB816" s="17">
        <f t="shared" si="482"/>
        <v>133.79590936386103</v>
      </c>
      <c r="AC816" s="17">
        <f t="shared" si="483"/>
        <v>127.10611389566797</v>
      </c>
      <c r="AD816" s="17">
        <f t="shared" si="484"/>
        <v>127.10611389566797</v>
      </c>
      <c r="AE816" s="17">
        <f t="shared" si="505"/>
        <v>3.5307253859907774E-2</v>
      </c>
      <c r="AF816" s="17">
        <f>T816-AD816</f>
        <v>447.45842419928937</v>
      </c>
      <c r="AG816" s="17">
        <f t="shared" si="485"/>
        <v>0.12429400672202483</v>
      </c>
      <c r="AH816" s="28">
        <f>0.5*'Ducati Panigale 1199 data'!$C$8*'WLTP class 3 v5'!F816^2</f>
        <v>28335.83641975309</v>
      </c>
      <c r="AI816" s="17">
        <f t="shared" si="486"/>
        <v>28.33583641975309</v>
      </c>
      <c r="AJ816" s="17" t="str">
        <f>IF(N816&lt;0, AI816, "0")</f>
        <v>0</v>
      </c>
      <c r="AK816" s="98">
        <f>AK815+AJ816</f>
        <v>1667.252231481481</v>
      </c>
      <c r="AL816" s="105">
        <f t="shared" si="487"/>
        <v>0.46312561985596695</v>
      </c>
      <c r="AM816" s="98">
        <f>IF(N816 &gt; 0, AI816, )</f>
        <v>28.33583641975309</v>
      </c>
      <c r="AN816" s="98">
        <f t="shared" si="506"/>
        <v>5881.4177654320993</v>
      </c>
      <c r="AO816" s="98">
        <f t="shared" si="488"/>
        <v>1.633727157064472</v>
      </c>
      <c r="AP816" s="27">
        <f t="shared" si="489"/>
        <v>0</v>
      </c>
      <c r="AQ816" s="27">
        <f t="shared" si="490"/>
        <v>0</v>
      </c>
      <c r="AR816" s="34">
        <f t="shared" si="491"/>
        <v>0</v>
      </c>
      <c r="AS816" s="27">
        <f t="shared" si="492"/>
        <v>0</v>
      </c>
      <c r="AT816" s="34">
        <f t="shared" si="469"/>
        <v>0</v>
      </c>
      <c r="AU816" s="27">
        <f t="shared" si="469"/>
        <v>0</v>
      </c>
      <c r="AV816" s="27">
        <f t="shared" si="493"/>
        <v>0</v>
      </c>
      <c r="AW816" s="27">
        <f t="shared" si="494"/>
        <v>0</v>
      </c>
      <c r="AX816" s="27">
        <f t="shared" si="495"/>
        <v>0</v>
      </c>
      <c r="AY816" s="34">
        <f>AN816-AW816</f>
        <v>5881.4177654320993</v>
      </c>
      <c r="AZ816" s="110">
        <f t="shared" si="496"/>
        <v>1.633727157064472</v>
      </c>
      <c r="BB816" s="84">
        <v>0</v>
      </c>
      <c r="BC816" s="85">
        <f t="shared" si="497"/>
        <v>0</v>
      </c>
      <c r="BD816" s="85">
        <f t="shared" si="498"/>
        <v>0</v>
      </c>
      <c r="BE816" s="85">
        <f t="shared" si="499"/>
        <v>0</v>
      </c>
      <c r="BF816" s="85">
        <f t="shared" si="500"/>
        <v>0</v>
      </c>
      <c r="BG816" s="85">
        <f t="shared" si="501"/>
        <v>0</v>
      </c>
    </row>
    <row r="817" spans="2:59">
      <c r="B817" s="10" t="s">
        <v>33</v>
      </c>
      <c r="C817" s="10">
        <v>806</v>
      </c>
      <c r="D817" s="10">
        <v>217</v>
      </c>
      <c r="E817" s="19">
        <v>52.7</v>
      </c>
      <c r="F817" s="67">
        <f t="shared" si="470"/>
        <v>14.638888888888889</v>
      </c>
      <c r="G817" s="20">
        <f t="shared" si="502"/>
        <v>0.2222222222222224</v>
      </c>
      <c r="H817" s="20">
        <f t="shared" si="471"/>
        <v>109</v>
      </c>
      <c r="I817" s="86">
        <f>'Ducati Panigale 1199 data'!$C$8*G817</f>
        <v>61.777777777777828</v>
      </c>
      <c r="J817" s="86">
        <f>'Ducati Panigale 1199 data'!$C$8*'Ducati Panigale 1199 data'!$C$15*'Ducati Panigale 1199 data'!$C$10</f>
        <v>54.543600000000005</v>
      </c>
      <c r="K817" s="86">
        <f>(0.5*'Ducati Panigale 1199 data'!$C$12)*'Ducati Panigale 1199 data'!$C$14*'Ducati Panigale 1199 data'!$C$11*F817^2</f>
        <v>30.320356394675933</v>
      </c>
      <c r="L817" s="86">
        <f t="shared" si="472"/>
        <v>146.64173417245377</v>
      </c>
      <c r="M817" s="86">
        <f t="shared" si="468"/>
        <v>2146.6720530245316</v>
      </c>
      <c r="N817" s="20">
        <f t="shared" si="473"/>
        <v>2.1466720530245316</v>
      </c>
      <c r="O817" s="105">
        <f t="shared" si="474"/>
        <v>0</v>
      </c>
      <c r="P817" s="105">
        <f t="shared" si="475"/>
        <v>0</v>
      </c>
      <c r="Q817" s="105">
        <f t="shared" si="503"/>
        <v>167.49394188871531</v>
      </c>
      <c r="R817" s="27">
        <f t="shared" si="476"/>
        <v>4.6526094969087585E-2</v>
      </c>
      <c r="S817" s="98">
        <f t="shared" si="477"/>
        <v>2.1466720530245316</v>
      </c>
      <c r="T817" s="17">
        <f t="shared" si="504"/>
        <v>576.71121014798189</v>
      </c>
      <c r="U817" s="17">
        <f t="shared" si="478"/>
        <v>0.16019755837443941</v>
      </c>
      <c r="V817" s="17">
        <f t="shared" si="479"/>
        <v>159.11924479427955</v>
      </c>
      <c r="W817" s="17">
        <f t="shared" si="480"/>
        <v>152.75447500250837</v>
      </c>
      <c r="X817" s="17">
        <f t="shared" si="480"/>
        <v>146.64429600240803</v>
      </c>
      <c r="Y817" s="17">
        <f t="shared" si="481"/>
        <v>145.17785304238396</v>
      </c>
      <c r="Z817" s="17">
        <f>Y817/3600</f>
        <v>4.0327181400662208E-2</v>
      </c>
      <c r="AA817" s="17">
        <f>0.96*Y817</f>
        <v>139.37073892068858</v>
      </c>
      <c r="AB817" s="17">
        <f t="shared" si="482"/>
        <v>133.79590936386103</v>
      </c>
      <c r="AC817" s="17">
        <f t="shared" si="483"/>
        <v>127.10611389566797</v>
      </c>
      <c r="AD817" s="17">
        <f t="shared" si="484"/>
        <v>127.10611389566797</v>
      </c>
      <c r="AE817" s="17">
        <f t="shared" si="505"/>
        <v>3.5307253859907774E-2</v>
      </c>
      <c r="AF817" s="17">
        <f>T817-AD817</f>
        <v>449.6050962523139</v>
      </c>
      <c r="AG817" s="17">
        <f t="shared" si="485"/>
        <v>0.12489030451453163</v>
      </c>
      <c r="AH817" s="28">
        <f>0.5*'Ducati Panigale 1199 data'!$C$8*'WLTP class 3 v5'!F817^2</f>
        <v>29787.292438271608</v>
      </c>
      <c r="AI817" s="17">
        <f t="shared" si="486"/>
        <v>29.78729243827161</v>
      </c>
      <c r="AJ817" s="17" t="str">
        <f>IF(N817&lt;0, AI817, "0")</f>
        <v>0</v>
      </c>
      <c r="AK817" s="98">
        <f>AK816+AJ817</f>
        <v>1667.252231481481</v>
      </c>
      <c r="AL817" s="105">
        <f t="shared" si="487"/>
        <v>0.46312561985596695</v>
      </c>
      <c r="AM817" s="98">
        <f>IF(N817 &gt; 0, AI817, )</f>
        <v>29.78729243827161</v>
      </c>
      <c r="AN817" s="98">
        <f t="shared" si="506"/>
        <v>5911.2050578703711</v>
      </c>
      <c r="AO817" s="98">
        <f t="shared" si="488"/>
        <v>1.6420014049639919</v>
      </c>
      <c r="AP817" s="27">
        <f t="shared" si="489"/>
        <v>0</v>
      </c>
      <c r="AQ817" s="27">
        <f t="shared" si="490"/>
        <v>0</v>
      </c>
      <c r="AR817" s="34">
        <f t="shared" si="491"/>
        <v>0</v>
      </c>
      <c r="AS817" s="27">
        <f t="shared" si="492"/>
        <v>0</v>
      </c>
      <c r="AT817" s="34">
        <f t="shared" si="469"/>
        <v>0</v>
      </c>
      <c r="AU817" s="27">
        <f t="shared" si="469"/>
        <v>0</v>
      </c>
      <c r="AV817" s="27">
        <f t="shared" si="493"/>
        <v>0</v>
      </c>
      <c r="AW817" s="27">
        <f t="shared" si="494"/>
        <v>0</v>
      </c>
      <c r="AX817" s="27">
        <f t="shared" si="495"/>
        <v>0</v>
      </c>
      <c r="AY817" s="34">
        <f>AN817-AW817</f>
        <v>5911.2050578703711</v>
      </c>
      <c r="AZ817" s="110">
        <f t="shared" si="496"/>
        <v>1.6420014049639919</v>
      </c>
      <c r="BB817" s="84">
        <v>0</v>
      </c>
      <c r="BC817" s="85">
        <f t="shared" si="497"/>
        <v>0</v>
      </c>
      <c r="BD817" s="85">
        <f t="shared" si="498"/>
        <v>0</v>
      </c>
      <c r="BE817" s="85">
        <f t="shared" si="499"/>
        <v>0</v>
      </c>
      <c r="BF817" s="85">
        <f t="shared" si="500"/>
        <v>0</v>
      </c>
      <c r="BG817" s="85">
        <f t="shared" si="501"/>
        <v>0</v>
      </c>
    </row>
    <row r="818" spans="2:59">
      <c r="B818" s="10" t="s">
        <v>33</v>
      </c>
      <c r="C818" s="10">
        <v>807</v>
      </c>
      <c r="D818" s="10">
        <v>218</v>
      </c>
      <c r="E818" s="19">
        <v>53</v>
      </c>
      <c r="F818" s="67">
        <f t="shared" si="470"/>
        <v>14.722222222222221</v>
      </c>
      <c r="G818" s="20">
        <f t="shared" si="502"/>
        <v>-2.7777777777778172E-2</v>
      </c>
      <c r="H818" s="20">
        <f t="shared" si="471"/>
        <v>109.5</v>
      </c>
      <c r="I818" s="86">
        <f>'Ducati Panigale 1199 data'!$C$8*G818</f>
        <v>-7.7222222222223316</v>
      </c>
      <c r="J818" s="86">
        <f>'Ducati Panigale 1199 data'!$C$8*'Ducati Panigale 1199 data'!$C$15*'Ducati Panigale 1199 data'!$C$10</f>
        <v>54.543600000000005</v>
      </c>
      <c r="K818" s="86">
        <f>(0.5*'Ducati Panigale 1199 data'!$C$12)*'Ducati Panigale 1199 data'!$C$14*'Ducati Panigale 1199 data'!$C$11*F818^2</f>
        <v>30.666542245370369</v>
      </c>
      <c r="L818" s="86">
        <f t="shared" si="472"/>
        <v>77.487920023148035</v>
      </c>
      <c r="M818" s="86">
        <f t="shared" si="468"/>
        <v>1140.7943781185681</v>
      </c>
      <c r="N818" s="20">
        <f t="shared" si="473"/>
        <v>1.1407943781185681</v>
      </c>
      <c r="O818" s="105">
        <f t="shared" si="474"/>
        <v>0</v>
      </c>
      <c r="P818" s="105">
        <f t="shared" si="475"/>
        <v>0</v>
      </c>
      <c r="Q818" s="105">
        <f t="shared" si="503"/>
        <v>167.49394188871531</v>
      </c>
      <c r="R818" s="27">
        <f t="shared" si="476"/>
        <v>4.6526094969087585E-2</v>
      </c>
      <c r="S818" s="98">
        <f t="shared" si="477"/>
        <v>1.1407943781185681</v>
      </c>
      <c r="T818" s="17">
        <f t="shared" si="504"/>
        <v>577.85200452610047</v>
      </c>
      <c r="U818" s="17">
        <f t="shared" si="478"/>
        <v>0.16051444570169457</v>
      </c>
      <c r="V818" s="17">
        <f t="shared" si="479"/>
        <v>159.11924479427955</v>
      </c>
      <c r="W818" s="17">
        <f t="shared" si="480"/>
        <v>152.75447500250837</v>
      </c>
      <c r="X818" s="17">
        <f t="shared" si="480"/>
        <v>146.64429600240803</v>
      </c>
      <c r="Y818" s="17">
        <f t="shared" si="481"/>
        <v>145.17785304238396</v>
      </c>
      <c r="Z818" s="17">
        <f>Y818/3600</f>
        <v>4.0327181400662208E-2</v>
      </c>
      <c r="AA818" s="17">
        <f>0.96*Y818</f>
        <v>139.37073892068858</v>
      </c>
      <c r="AB818" s="17">
        <f t="shared" si="482"/>
        <v>133.79590936386103</v>
      </c>
      <c r="AC818" s="17">
        <f t="shared" si="483"/>
        <v>127.10611389566797</v>
      </c>
      <c r="AD818" s="17">
        <f t="shared" si="484"/>
        <v>127.10611389566797</v>
      </c>
      <c r="AE818" s="17">
        <f t="shared" si="505"/>
        <v>3.5307253859907774E-2</v>
      </c>
      <c r="AF818" s="17">
        <f>T818-AD818</f>
        <v>450.74589063043248</v>
      </c>
      <c r="AG818" s="17">
        <f t="shared" si="485"/>
        <v>0.1252071918417868</v>
      </c>
      <c r="AH818" s="28">
        <f>0.5*'Ducati Panigale 1199 data'!$C$8*'WLTP class 3 v5'!F818^2</f>
        <v>30127.391975308637</v>
      </c>
      <c r="AI818" s="17">
        <f t="shared" si="486"/>
        <v>30.127391975308637</v>
      </c>
      <c r="AJ818" s="17" t="str">
        <f>IF(N818&lt;0, AI818, "0")</f>
        <v>0</v>
      </c>
      <c r="AK818" s="98">
        <f>AK817+AJ818</f>
        <v>1667.252231481481</v>
      </c>
      <c r="AL818" s="105">
        <f t="shared" si="487"/>
        <v>0.46312561985596695</v>
      </c>
      <c r="AM818" s="98">
        <f>IF(N818 &gt; 0, AI818, )</f>
        <v>30.127391975308637</v>
      </c>
      <c r="AN818" s="98">
        <f t="shared" si="506"/>
        <v>5941.3324498456795</v>
      </c>
      <c r="AO818" s="98">
        <f t="shared" si="488"/>
        <v>1.6503701249571332</v>
      </c>
      <c r="AP818" s="27">
        <f t="shared" si="489"/>
        <v>0</v>
      </c>
      <c r="AQ818" s="27">
        <f t="shared" si="490"/>
        <v>0</v>
      </c>
      <c r="AR818" s="34">
        <f t="shared" si="491"/>
        <v>0</v>
      </c>
      <c r="AS818" s="27">
        <f t="shared" si="492"/>
        <v>0</v>
      </c>
      <c r="AT818" s="34">
        <f t="shared" si="469"/>
        <v>0</v>
      </c>
      <c r="AU818" s="27">
        <f t="shared" si="469"/>
        <v>0</v>
      </c>
      <c r="AV818" s="27">
        <f t="shared" si="493"/>
        <v>0</v>
      </c>
      <c r="AW818" s="27">
        <f t="shared" si="494"/>
        <v>0</v>
      </c>
      <c r="AX818" s="27">
        <f t="shared" si="495"/>
        <v>0</v>
      </c>
      <c r="AY818" s="34">
        <f>AN818-AW818</f>
        <v>5941.3324498456795</v>
      </c>
      <c r="AZ818" s="110">
        <f t="shared" si="496"/>
        <v>1.6503701249571332</v>
      </c>
      <c r="BB818" s="84">
        <v>0</v>
      </c>
      <c r="BC818" s="85">
        <f t="shared" si="497"/>
        <v>0</v>
      </c>
      <c r="BD818" s="85">
        <f t="shared" si="498"/>
        <v>0</v>
      </c>
      <c r="BE818" s="85">
        <f t="shared" si="499"/>
        <v>0</v>
      </c>
      <c r="BF818" s="85">
        <f t="shared" si="500"/>
        <v>0</v>
      </c>
      <c r="BG818" s="85">
        <f t="shared" si="501"/>
        <v>0</v>
      </c>
    </row>
    <row r="819" spans="2:59">
      <c r="B819" s="10" t="s">
        <v>33</v>
      </c>
      <c r="C819" s="10">
        <v>808</v>
      </c>
      <c r="D819" s="10">
        <v>219</v>
      </c>
      <c r="E819" s="19">
        <v>52.5</v>
      </c>
      <c r="F819" s="67">
        <f t="shared" si="470"/>
        <v>14.583333333333334</v>
      </c>
      <c r="G819" s="20">
        <f t="shared" si="502"/>
        <v>-0.23611111111111149</v>
      </c>
      <c r="H819" s="20">
        <f t="shared" si="471"/>
        <v>110</v>
      </c>
      <c r="I819" s="86">
        <f>'Ducati Panigale 1199 data'!$C$8*G819</f>
        <v>-65.638888888888999</v>
      </c>
      <c r="J819" s="86">
        <f>'Ducati Panigale 1199 data'!$C$8*'Ducati Panigale 1199 data'!$C$15*'Ducati Panigale 1199 data'!$C$10</f>
        <v>54.543600000000005</v>
      </c>
      <c r="K819" s="86">
        <f>(0.5*'Ducati Panigale 1199 data'!$C$12)*'Ducati Panigale 1199 data'!$C$14*'Ducati Panigale 1199 data'!$C$11*F819^2</f>
        <v>30.090657552083336</v>
      </c>
      <c r="L819" s="86">
        <f t="shared" si="472"/>
        <v>18.995368663194341</v>
      </c>
      <c r="M819" s="86">
        <f t="shared" si="468"/>
        <v>277.0157930049175</v>
      </c>
      <c r="N819" s="20">
        <f t="shared" si="473"/>
        <v>0.27701579300491752</v>
      </c>
      <c r="O819" s="105">
        <f t="shared" si="474"/>
        <v>0</v>
      </c>
      <c r="P819" s="105">
        <f t="shared" si="475"/>
        <v>0</v>
      </c>
      <c r="Q819" s="105">
        <f t="shared" si="503"/>
        <v>167.49394188871531</v>
      </c>
      <c r="R819" s="27">
        <f t="shared" si="476"/>
        <v>4.6526094969087585E-2</v>
      </c>
      <c r="S819" s="98">
        <f t="shared" si="477"/>
        <v>0.27701579300491752</v>
      </c>
      <c r="T819" s="17">
        <f t="shared" si="504"/>
        <v>578.12902031910539</v>
      </c>
      <c r="U819" s="17">
        <f t="shared" si="478"/>
        <v>0.16059139453308482</v>
      </c>
      <c r="V819" s="17">
        <f t="shared" si="479"/>
        <v>159.11924479427955</v>
      </c>
      <c r="W819" s="17">
        <f t="shared" si="480"/>
        <v>152.75447500250837</v>
      </c>
      <c r="X819" s="17">
        <f t="shared" si="480"/>
        <v>146.64429600240803</v>
      </c>
      <c r="Y819" s="17">
        <f t="shared" si="481"/>
        <v>145.17785304238396</v>
      </c>
      <c r="Z819" s="17">
        <f>Y819/3600</f>
        <v>4.0327181400662208E-2</v>
      </c>
      <c r="AA819" s="17">
        <f>0.96*Y819</f>
        <v>139.37073892068858</v>
      </c>
      <c r="AB819" s="17">
        <f t="shared" si="482"/>
        <v>133.79590936386103</v>
      </c>
      <c r="AC819" s="17">
        <f t="shared" si="483"/>
        <v>127.10611389566797</v>
      </c>
      <c r="AD819" s="17">
        <f t="shared" si="484"/>
        <v>127.10611389566797</v>
      </c>
      <c r="AE819" s="17">
        <f t="shared" si="505"/>
        <v>3.5307253859907774E-2</v>
      </c>
      <c r="AF819" s="17">
        <f>T819-AD819</f>
        <v>451.02290642343741</v>
      </c>
      <c r="AG819" s="17">
        <f t="shared" si="485"/>
        <v>0.12528414067317706</v>
      </c>
      <c r="AH819" s="28">
        <f>0.5*'Ducati Panigale 1199 data'!$C$8*'WLTP class 3 v5'!F819^2</f>
        <v>29561.631944444445</v>
      </c>
      <c r="AI819" s="17">
        <f t="shared" si="486"/>
        <v>29.561631944444446</v>
      </c>
      <c r="AJ819" s="17" t="str">
        <f>IF(N819&lt;0, AI819, "0")</f>
        <v>0</v>
      </c>
      <c r="AK819" s="98">
        <f>AK818+AJ819</f>
        <v>1667.252231481481</v>
      </c>
      <c r="AL819" s="105">
        <f t="shared" si="487"/>
        <v>0.46312561985596695</v>
      </c>
      <c r="AM819" s="98">
        <f>IF(N819 &gt; 0, AI819, )</f>
        <v>29.561631944444446</v>
      </c>
      <c r="AN819" s="98">
        <f t="shared" si="506"/>
        <v>5970.8940817901239</v>
      </c>
      <c r="AO819" s="98">
        <f t="shared" si="488"/>
        <v>1.6585816893861456</v>
      </c>
      <c r="AP819" s="27">
        <f t="shared" si="489"/>
        <v>0</v>
      </c>
      <c r="AQ819" s="27">
        <f t="shared" si="490"/>
        <v>0</v>
      </c>
      <c r="AR819" s="34">
        <f t="shared" si="491"/>
        <v>0</v>
      </c>
      <c r="AS819" s="27">
        <f t="shared" si="492"/>
        <v>0</v>
      </c>
      <c r="AT819" s="34">
        <f t="shared" si="469"/>
        <v>0</v>
      </c>
      <c r="AU819" s="27">
        <f t="shared" si="469"/>
        <v>0</v>
      </c>
      <c r="AV819" s="27">
        <f t="shared" si="493"/>
        <v>0</v>
      </c>
      <c r="AW819" s="27">
        <f t="shared" si="494"/>
        <v>0</v>
      </c>
      <c r="AX819" s="27">
        <f t="shared" si="495"/>
        <v>0</v>
      </c>
      <c r="AY819" s="34">
        <f>AN819-AW819</f>
        <v>5970.8940817901239</v>
      </c>
      <c r="AZ819" s="110">
        <f t="shared" si="496"/>
        <v>1.6585816893861456</v>
      </c>
      <c r="BB819" s="84">
        <v>0</v>
      </c>
      <c r="BC819" s="85">
        <f t="shared" si="497"/>
        <v>0</v>
      </c>
      <c r="BD819" s="85">
        <f t="shared" si="498"/>
        <v>0</v>
      </c>
      <c r="BE819" s="85">
        <f t="shared" si="499"/>
        <v>0</v>
      </c>
      <c r="BF819" s="85">
        <f t="shared" si="500"/>
        <v>0</v>
      </c>
      <c r="BG819" s="85">
        <f t="shared" si="501"/>
        <v>0</v>
      </c>
    </row>
    <row r="820" spans="2:59">
      <c r="B820" s="10" t="s">
        <v>33</v>
      </c>
      <c r="C820" s="10">
        <v>809</v>
      </c>
      <c r="D820" s="10">
        <v>220</v>
      </c>
      <c r="E820" s="19">
        <v>51.3</v>
      </c>
      <c r="F820" s="67">
        <f t="shared" si="470"/>
        <v>14.25</v>
      </c>
      <c r="G820" s="20">
        <f t="shared" si="502"/>
        <v>-0.38888888888888851</v>
      </c>
      <c r="H820" s="20">
        <f t="shared" si="471"/>
        <v>110.5</v>
      </c>
      <c r="I820" s="86">
        <f>'Ducati Panigale 1199 data'!$C$8*G820</f>
        <v>-108.111111111111</v>
      </c>
      <c r="J820" s="86">
        <f>'Ducati Panigale 1199 data'!$C$8*'Ducati Panigale 1199 data'!$C$15*'Ducati Panigale 1199 data'!$C$10</f>
        <v>54.543600000000005</v>
      </c>
      <c r="K820" s="86">
        <f>(0.5*'Ducati Panigale 1199 data'!$C$12)*'Ducati Panigale 1199 data'!$C$14*'Ducati Panigale 1199 data'!$C$11*F820^2</f>
        <v>28.730805468750003</v>
      </c>
      <c r="L820" s="86">
        <f t="shared" si="472"/>
        <v>-24.836705642360993</v>
      </c>
      <c r="M820" s="86">
        <f t="shared" si="468"/>
        <v>-353.92305540364413</v>
      </c>
      <c r="N820" s="20">
        <f t="shared" si="473"/>
        <v>-0.3539230554036441</v>
      </c>
      <c r="O820" s="105">
        <f t="shared" si="474"/>
        <v>-0.3539230554036441</v>
      </c>
      <c r="P820" s="105">
        <f t="shared" si="475"/>
        <v>0.3539230554036441</v>
      </c>
      <c r="Q820" s="105">
        <f t="shared" si="503"/>
        <v>167.84786494411895</v>
      </c>
      <c r="R820" s="27">
        <f t="shared" si="476"/>
        <v>4.6624406928921933E-2</v>
      </c>
      <c r="S820" s="98">
        <f t="shared" si="477"/>
        <v>0</v>
      </c>
      <c r="T820" s="17">
        <f t="shared" si="504"/>
        <v>578.12902031910539</v>
      </c>
      <c r="U820" s="17">
        <f t="shared" si="478"/>
        <v>0.16059139453308482</v>
      </c>
      <c r="V820" s="17">
        <f t="shared" si="479"/>
        <v>159.45547169691301</v>
      </c>
      <c r="W820" s="17">
        <f t="shared" si="480"/>
        <v>153.0772528290365</v>
      </c>
      <c r="X820" s="17">
        <f t="shared" si="480"/>
        <v>146.95416271587504</v>
      </c>
      <c r="Y820" s="17">
        <f t="shared" si="481"/>
        <v>145.4846210887163</v>
      </c>
      <c r="Z820" s="17">
        <f>Y820/3600</f>
        <v>4.0412394746865636E-2</v>
      </c>
      <c r="AA820" s="17">
        <f>0.96*Y820</f>
        <v>139.66523624516765</v>
      </c>
      <c r="AB820" s="17">
        <f t="shared" si="482"/>
        <v>134.07862679536095</v>
      </c>
      <c r="AC820" s="17">
        <f t="shared" si="483"/>
        <v>127.3746954555929</v>
      </c>
      <c r="AD820" s="17">
        <f t="shared" si="484"/>
        <v>127.3746954555929</v>
      </c>
      <c r="AE820" s="17">
        <f t="shared" si="505"/>
        <v>3.5381859848775808E-2</v>
      </c>
      <c r="AF820" s="17">
        <f>T820-AD820</f>
        <v>450.75432486351247</v>
      </c>
      <c r="AG820" s="17">
        <f t="shared" si="485"/>
        <v>0.12520953468430901</v>
      </c>
      <c r="AH820" s="28">
        <f>0.5*'Ducati Panigale 1199 data'!$C$8*'WLTP class 3 v5'!F820^2</f>
        <v>28225.6875</v>
      </c>
      <c r="AI820" s="17">
        <f t="shared" si="486"/>
        <v>28.225687499999999</v>
      </c>
      <c r="AJ820" s="17">
        <f>IF(N820&lt;0, AI820, "0")</f>
        <v>28.225687499999999</v>
      </c>
      <c r="AK820" s="98">
        <f>AK819+AJ820</f>
        <v>1695.477918981481</v>
      </c>
      <c r="AL820" s="105">
        <f t="shared" si="487"/>
        <v>0.47096608860596695</v>
      </c>
      <c r="AM820" s="98">
        <f>IF(N820 &gt; 0, AI820, )</f>
        <v>0</v>
      </c>
      <c r="AN820" s="98">
        <f t="shared" si="506"/>
        <v>5970.8940817901239</v>
      </c>
      <c r="AO820" s="98">
        <f t="shared" si="488"/>
        <v>1.6585816893861456</v>
      </c>
      <c r="AP820" s="27">
        <f t="shared" si="489"/>
        <v>26.814403124999998</v>
      </c>
      <c r="AQ820" s="27">
        <f t="shared" si="490"/>
        <v>25.741826999999997</v>
      </c>
      <c r="AR820" s="34">
        <f t="shared" si="491"/>
        <v>24.712153919999995</v>
      </c>
      <c r="AS820" s="27">
        <f t="shared" si="492"/>
        <v>24.465032380799993</v>
      </c>
      <c r="AT820" s="34">
        <f t="shared" si="469"/>
        <v>23.486431085567993</v>
      </c>
      <c r="AU820" s="27">
        <f t="shared" si="469"/>
        <v>22.546973842145274</v>
      </c>
      <c r="AV820" s="27">
        <f t="shared" si="493"/>
        <v>21.419625150038009</v>
      </c>
      <c r="AW820" s="27">
        <f t="shared" si="494"/>
        <v>21.419625150038009</v>
      </c>
      <c r="AX820" s="27">
        <f t="shared" si="495"/>
        <v>5.9498958750105581E-3</v>
      </c>
      <c r="AY820" s="34">
        <f>AN820-AW820</f>
        <v>5949.4744566400859</v>
      </c>
      <c r="AZ820" s="110">
        <f t="shared" si="496"/>
        <v>1.652631793511135</v>
      </c>
      <c r="BB820" s="84">
        <v>0.35392305540364399</v>
      </c>
      <c r="BC820" s="85">
        <f t="shared" si="497"/>
        <v>0.31853074986327962</v>
      </c>
      <c r="BD820" s="85">
        <f t="shared" si="498"/>
        <v>0.30260421237011564</v>
      </c>
      <c r="BE820" s="85">
        <f t="shared" si="499"/>
        <v>0.29050004387531103</v>
      </c>
      <c r="BF820" s="85">
        <f t="shared" si="500"/>
        <v>0.27307004124279233</v>
      </c>
      <c r="BG820" s="85">
        <f t="shared" si="501"/>
        <v>0.27307004124279233</v>
      </c>
    </row>
    <row r="821" spans="2:59">
      <c r="B821" s="10" t="s">
        <v>33</v>
      </c>
      <c r="C821" s="10">
        <v>810</v>
      </c>
      <c r="D821" s="10">
        <v>221</v>
      </c>
      <c r="E821" s="19">
        <v>49.7</v>
      </c>
      <c r="F821" s="67">
        <f t="shared" si="470"/>
        <v>13.805555555555555</v>
      </c>
      <c r="G821" s="20">
        <f t="shared" si="502"/>
        <v>-0.54166666666666641</v>
      </c>
      <c r="H821" s="20">
        <f t="shared" si="471"/>
        <v>111</v>
      </c>
      <c r="I821" s="86">
        <f>'Ducati Panigale 1199 data'!$C$8*G821</f>
        <v>-150.58333333333326</v>
      </c>
      <c r="J821" s="86">
        <f>'Ducati Panigale 1199 data'!$C$8*'Ducati Panigale 1199 data'!$C$15*'Ducati Panigale 1199 data'!$C$10</f>
        <v>54.543600000000005</v>
      </c>
      <c r="K821" s="86">
        <f>(0.5*'Ducati Panigale 1199 data'!$C$12)*'Ducati Panigale 1199 data'!$C$14*'Ducati Panigale 1199 data'!$C$11*F821^2</f>
        <v>26.96657861689815</v>
      </c>
      <c r="L821" s="86">
        <f t="shared" si="472"/>
        <v>-69.073154716435113</v>
      </c>
      <c r="M821" s="86">
        <f t="shared" si="468"/>
        <v>-953.59327483522918</v>
      </c>
      <c r="N821" s="20">
        <f t="shared" si="473"/>
        <v>-0.95359327483522915</v>
      </c>
      <c r="O821" s="105">
        <f t="shared" si="474"/>
        <v>-0.95359327483522915</v>
      </c>
      <c r="P821" s="105">
        <f t="shared" si="475"/>
        <v>0.95359327483522915</v>
      </c>
      <c r="Q821" s="105">
        <f t="shared" si="503"/>
        <v>168.8014582189542</v>
      </c>
      <c r="R821" s="27">
        <f t="shared" si="476"/>
        <v>4.6889293949709497E-2</v>
      </c>
      <c r="S821" s="98">
        <f t="shared" si="477"/>
        <v>0</v>
      </c>
      <c r="T821" s="17">
        <f t="shared" si="504"/>
        <v>578.12902031910539</v>
      </c>
      <c r="U821" s="17">
        <f t="shared" si="478"/>
        <v>0.16059139453308482</v>
      </c>
      <c r="V821" s="17">
        <f t="shared" si="479"/>
        <v>160.36138530800648</v>
      </c>
      <c r="W821" s="17">
        <f t="shared" si="480"/>
        <v>153.94692989568622</v>
      </c>
      <c r="X821" s="17">
        <f t="shared" si="480"/>
        <v>147.78905269985876</v>
      </c>
      <c r="Y821" s="17">
        <f t="shared" si="481"/>
        <v>146.31116217286018</v>
      </c>
      <c r="Z821" s="17">
        <f>Y821/3600</f>
        <v>4.0641989492461159E-2</v>
      </c>
      <c r="AA821" s="17">
        <f>0.96*Y821</f>
        <v>140.45871568594578</v>
      </c>
      <c r="AB821" s="17">
        <f t="shared" si="482"/>
        <v>134.84036705850795</v>
      </c>
      <c r="AC821" s="17">
        <f t="shared" si="483"/>
        <v>128.09834870558254</v>
      </c>
      <c r="AD821" s="17">
        <f t="shared" si="484"/>
        <v>128.09834870558254</v>
      </c>
      <c r="AE821" s="17">
        <f t="shared" si="505"/>
        <v>3.5582874640439591E-2</v>
      </c>
      <c r="AF821" s="17">
        <f>T821-AD821</f>
        <v>450.03067161352283</v>
      </c>
      <c r="AG821" s="17">
        <f t="shared" si="485"/>
        <v>0.12500851989264522</v>
      </c>
      <c r="AH821" s="28">
        <f>0.5*'Ducati Panigale 1199 data'!$C$8*'WLTP class 3 v5'!F821^2</f>
        <v>26492.477623456791</v>
      </c>
      <c r="AI821" s="17">
        <f t="shared" si="486"/>
        <v>26.492477623456789</v>
      </c>
      <c r="AJ821" s="17">
        <f>IF(N821&lt;0, AI821, "0")</f>
        <v>26.492477623456789</v>
      </c>
      <c r="AK821" s="98">
        <f>AK820+AJ821</f>
        <v>1721.9703966049378</v>
      </c>
      <c r="AL821" s="105">
        <f t="shared" si="487"/>
        <v>0.4783251101680383</v>
      </c>
      <c r="AM821" s="98">
        <f>IF(N821 &gt; 0, AI821, )</f>
        <v>0</v>
      </c>
      <c r="AN821" s="98">
        <f t="shared" si="506"/>
        <v>5970.8940817901239</v>
      </c>
      <c r="AO821" s="98">
        <f t="shared" si="488"/>
        <v>1.6585816893861456</v>
      </c>
      <c r="AP821" s="27">
        <f t="shared" si="489"/>
        <v>25.167853742283949</v>
      </c>
      <c r="AQ821" s="27">
        <f t="shared" si="490"/>
        <v>24.16113959259259</v>
      </c>
      <c r="AR821" s="34">
        <f t="shared" si="491"/>
        <v>23.194694008888884</v>
      </c>
      <c r="AS821" s="27">
        <f t="shared" si="492"/>
        <v>22.962747068799995</v>
      </c>
      <c r="AT821" s="34">
        <f t="shared" si="469"/>
        <v>22.044237186047994</v>
      </c>
      <c r="AU821" s="27">
        <f t="shared" si="469"/>
        <v>21.162467698606072</v>
      </c>
      <c r="AV821" s="27">
        <f t="shared" si="493"/>
        <v>20.104344313675767</v>
      </c>
      <c r="AW821" s="27">
        <f t="shared" si="494"/>
        <v>20.104344313675767</v>
      </c>
      <c r="AX821" s="27">
        <f t="shared" si="495"/>
        <v>5.5845400871321572E-3</v>
      </c>
      <c r="AY821" s="34">
        <f>AN821-AW821</f>
        <v>5950.789737476448</v>
      </c>
      <c r="AZ821" s="110">
        <f t="shared" si="496"/>
        <v>1.6529971492990134</v>
      </c>
      <c r="BB821" s="84">
        <v>0.95359327483522904</v>
      </c>
      <c r="BC821" s="85">
        <f t="shared" si="497"/>
        <v>0.85823394735170611</v>
      </c>
      <c r="BD821" s="85">
        <f t="shared" si="498"/>
        <v>0.81532224998412073</v>
      </c>
      <c r="BE821" s="85">
        <f t="shared" si="499"/>
        <v>0.78270935998475588</v>
      </c>
      <c r="BF821" s="85">
        <f t="shared" si="500"/>
        <v>0.73574679838567048</v>
      </c>
      <c r="BG821" s="85">
        <f t="shared" si="501"/>
        <v>0.73574679838567048</v>
      </c>
    </row>
    <row r="822" spans="2:59">
      <c r="B822" s="10" t="s">
        <v>33</v>
      </c>
      <c r="C822" s="10">
        <v>811</v>
      </c>
      <c r="D822" s="10">
        <v>222</v>
      </c>
      <c r="E822" s="19">
        <v>47.4</v>
      </c>
      <c r="F822" s="67">
        <f t="shared" si="470"/>
        <v>13.166666666666666</v>
      </c>
      <c r="G822" s="20">
        <f t="shared" si="502"/>
        <v>-0.83333333333333326</v>
      </c>
      <c r="H822" s="20">
        <f t="shared" si="471"/>
        <v>111.5</v>
      </c>
      <c r="I822" s="86">
        <f>'Ducati Panigale 1199 data'!$C$8*G822</f>
        <v>-231.66666666666666</v>
      </c>
      <c r="J822" s="86">
        <f>'Ducati Panigale 1199 data'!$C$8*'Ducati Panigale 1199 data'!$C$15*'Ducati Panigale 1199 data'!$C$10</f>
        <v>54.543600000000005</v>
      </c>
      <c r="K822" s="86">
        <f>(0.5*'Ducati Panigale 1199 data'!$C$12)*'Ducati Panigale 1199 data'!$C$14*'Ducati Panigale 1199 data'!$C$11*F822^2</f>
        <v>24.528430208333333</v>
      </c>
      <c r="L822" s="86">
        <f t="shared" si="472"/>
        <v>-152.59463645833333</v>
      </c>
      <c r="M822" s="86">
        <f t="shared" si="468"/>
        <v>-2009.1627133680554</v>
      </c>
      <c r="N822" s="20">
        <f t="shared" si="473"/>
        <v>-2.0091627133680552</v>
      </c>
      <c r="O822" s="105">
        <f t="shared" si="474"/>
        <v>-2.0091627133680552</v>
      </c>
      <c r="P822" s="105">
        <f t="shared" si="475"/>
        <v>2.0091627133680552</v>
      </c>
      <c r="Q822" s="105">
        <f t="shared" si="503"/>
        <v>170.81062093232225</v>
      </c>
      <c r="R822" s="27">
        <f t="shared" si="476"/>
        <v>4.7447394703422845E-2</v>
      </c>
      <c r="S822" s="98">
        <f t="shared" si="477"/>
        <v>0</v>
      </c>
      <c r="T822" s="17">
        <f t="shared" si="504"/>
        <v>578.12902031910539</v>
      </c>
      <c r="U822" s="17">
        <f t="shared" si="478"/>
        <v>0.16059139453308482</v>
      </c>
      <c r="V822" s="17">
        <f t="shared" si="479"/>
        <v>162.27008988570614</v>
      </c>
      <c r="W822" s="17">
        <f t="shared" si="480"/>
        <v>155.77928629027789</v>
      </c>
      <c r="X822" s="17">
        <f t="shared" si="480"/>
        <v>149.54811483866678</v>
      </c>
      <c r="Y822" s="17">
        <f t="shared" si="481"/>
        <v>148.05263369028012</v>
      </c>
      <c r="Z822" s="17">
        <f>Y822/3600</f>
        <v>4.1125731580633366E-2</v>
      </c>
      <c r="AA822" s="17">
        <f>0.96*Y822</f>
        <v>142.1305283426689</v>
      </c>
      <c r="AB822" s="17">
        <f t="shared" si="482"/>
        <v>136.44530720896213</v>
      </c>
      <c r="AC822" s="17">
        <f t="shared" si="483"/>
        <v>129.62304184851402</v>
      </c>
      <c r="AD822" s="17">
        <f t="shared" si="484"/>
        <v>129.62304184851402</v>
      </c>
      <c r="AE822" s="17">
        <f t="shared" si="505"/>
        <v>3.6006400513476117E-2</v>
      </c>
      <c r="AF822" s="17">
        <f>T822-AD822</f>
        <v>448.50597847059134</v>
      </c>
      <c r="AG822" s="17">
        <f t="shared" si="485"/>
        <v>0.12458499401960871</v>
      </c>
      <c r="AH822" s="28">
        <f>0.5*'Ducati Panigale 1199 data'!$C$8*'WLTP class 3 v5'!F822^2</f>
        <v>24097.194444444442</v>
      </c>
      <c r="AI822" s="17">
        <f t="shared" si="486"/>
        <v>24.09719444444444</v>
      </c>
      <c r="AJ822" s="17">
        <f>IF(N822&lt;0, AI822, "0")</f>
        <v>24.09719444444444</v>
      </c>
      <c r="AK822" s="98">
        <f>AK821+AJ822</f>
        <v>1746.0675910493824</v>
      </c>
      <c r="AL822" s="105">
        <f t="shared" si="487"/>
        <v>0.48501877529149512</v>
      </c>
      <c r="AM822" s="98">
        <f>IF(N822 &gt; 0, AI822, )</f>
        <v>0</v>
      </c>
      <c r="AN822" s="98">
        <f t="shared" si="506"/>
        <v>5970.8940817901239</v>
      </c>
      <c r="AO822" s="98">
        <f t="shared" si="488"/>
        <v>1.6585816893861456</v>
      </c>
      <c r="AP822" s="27">
        <f t="shared" si="489"/>
        <v>22.892334722222216</v>
      </c>
      <c r="AQ822" s="27">
        <f t="shared" si="490"/>
        <v>21.976641333333326</v>
      </c>
      <c r="AR822" s="34">
        <f t="shared" si="491"/>
        <v>21.097575679999991</v>
      </c>
      <c r="AS822" s="27">
        <f t="shared" si="492"/>
        <v>20.886599923199991</v>
      </c>
      <c r="AT822" s="34">
        <f t="shared" si="469"/>
        <v>20.051135926271993</v>
      </c>
      <c r="AU822" s="27">
        <f t="shared" si="469"/>
        <v>19.249090489221114</v>
      </c>
      <c r="AV822" s="27">
        <f t="shared" si="493"/>
        <v>18.286635964760059</v>
      </c>
      <c r="AW822" s="27">
        <f t="shared" si="494"/>
        <v>18.286635964760059</v>
      </c>
      <c r="AX822" s="27">
        <f t="shared" si="495"/>
        <v>5.0796211013222382E-3</v>
      </c>
      <c r="AY822" s="34">
        <f>AN822-AW822</f>
        <v>5952.6074458253643</v>
      </c>
      <c r="AZ822" s="110">
        <f t="shared" si="496"/>
        <v>1.6535020682848234</v>
      </c>
      <c r="BB822" s="84">
        <v>2.0091627133680601</v>
      </c>
      <c r="BC822" s="85">
        <f t="shared" si="497"/>
        <v>1.8082464420312541</v>
      </c>
      <c r="BD822" s="85">
        <f t="shared" si="498"/>
        <v>1.7178341199296914</v>
      </c>
      <c r="BE822" s="85">
        <f t="shared" si="499"/>
        <v>1.6491207551325036</v>
      </c>
      <c r="BF822" s="85">
        <f t="shared" si="500"/>
        <v>1.5501735098245533</v>
      </c>
      <c r="BG822" s="85">
        <f t="shared" si="501"/>
        <v>1.5501735098245533</v>
      </c>
    </row>
    <row r="823" spans="2:59">
      <c r="B823" s="10" t="s">
        <v>33</v>
      </c>
      <c r="C823" s="10">
        <v>812</v>
      </c>
      <c r="D823" s="10">
        <v>223</v>
      </c>
      <c r="E823" s="19">
        <v>43.7</v>
      </c>
      <c r="F823" s="67">
        <f t="shared" si="470"/>
        <v>12.138888888888889</v>
      </c>
      <c r="G823" s="20">
        <f t="shared" si="502"/>
        <v>-1.0694444444444438</v>
      </c>
      <c r="H823" s="20">
        <f t="shared" si="471"/>
        <v>112</v>
      </c>
      <c r="I823" s="86">
        <f>'Ducati Panigale 1199 data'!$C$8*G823</f>
        <v>-297.30555555555537</v>
      </c>
      <c r="J823" s="86">
        <f>'Ducati Panigale 1199 data'!$C$8*'Ducati Panigale 1199 data'!$C$15*'Ducati Panigale 1199 data'!$C$10</f>
        <v>54.543600000000005</v>
      </c>
      <c r="K823" s="86">
        <f>(0.5*'Ducati Panigale 1199 data'!$C$12)*'Ducati Panigale 1199 data'!$C$14*'Ducati Panigale 1199 data'!$C$11*F823^2</f>
        <v>20.848554311342596</v>
      </c>
      <c r="L823" s="86">
        <f t="shared" si="472"/>
        <v>-221.91340124421276</v>
      </c>
      <c r="M823" s="86">
        <f t="shared" si="468"/>
        <v>-2693.782120658916</v>
      </c>
      <c r="N823" s="20">
        <f t="shared" si="473"/>
        <v>-2.6937821206589159</v>
      </c>
      <c r="O823" s="105">
        <f t="shared" si="474"/>
        <v>-2.6937821206589159</v>
      </c>
      <c r="P823" s="105">
        <f t="shared" si="475"/>
        <v>2.6937821206589159</v>
      </c>
      <c r="Q823" s="105">
        <f t="shared" si="503"/>
        <v>173.50440305298116</v>
      </c>
      <c r="R823" s="27">
        <f t="shared" si="476"/>
        <v>4.8195667514716989E-2</v>
      </c>
      <c r="S823" s="98">
        <f t="shared" si="477"/>
        <v>0</v>
      </c>
      <c r="T823" s="17">
        <f t="shared" si="504"/>
        <v>578.12902031910539</v>
      </c>
      <c r="U823" s="17">
        <f t="shared" si="478"/>
        <v>0.16059139453308482</v>
      </c>
      <c r="V823" s="17">
        <f t="shared" si="479"/>
        <v>164.82918290033209</v>
      </c>
      <c r="W823" s="17">
        <f t="shared" si="480"/>
        <v>158.23601558431881</v>
      </c>
      <c r="X823" s="17">
        <f t="shared" si="480"/>
        <v>151.90657496094605</v>
      </c>
      <c r="Y823" s="17">
        <f t="shared" si="481"/>
        <v>150.38750921133658</v>
      </c>
      <c r="Z823" s="17">
        <f>Y823/3600</f>
        <v>4.177430811426016E-2</v>
      </c>
      <c r="AA823" s="17">
        <f>0.96*Y823</f>
        <v>144.3720088428831</v>
      </c>
      <c r="AB823" s="17">
        <f t="shared" si="482"/>
        <v>138.59712848916777</v>
      </c>
      <c r="AC823" s="17">
        <f t="shared" si="483"/>
        <v>131.66727206470938</v>
      </c>
      <c r="AD823" s="17">
        <f t="shared" si="484"/>
        <v>131.66727206470938</v>
      </c>
      <c r="AE823" s="17">
        <f t="shared" si="505"/>
        <v>3.657424224019705E-2</v>
      </c>
      <c r="AF823" s="17">
        <f>T823-AD823</f>
        <v>446.46174825439601</v>
      </c>
      <c r="AG823" s="17">
        <f t="shared" si="485"/>
        <v>0.12401715229288778</v>
      </c>
      <c r="AH823" s="28">
        <f>0.5*'Ducati Panigale 1199 data'!$C$8*'WLTP class 3 v5'!F823^2</f>
        <v>20482.014660493827</v>
      </c>
      <c r="AI823" s="17">
        <f t="shared" si="486"/>
        <v>20.482014660493828</v>
      </c>
      <c r="AJ823" s="17">
        <f>IF(N823&lt;0, AI823, "0")</f>
        <v>20.482014660493828</v>
      </c>
      <c r="AK823" s="98">
        <f>AK822+AJ823</f>
        <v>1766.5496057098762</v>
      </c>
      <c r="AL823" s="105">
        <f t="shared" si="487"/>
        <v>0.49070822380829893</v>
      </c>
      <c r="AM823" s="98">
        <f>IF(N823 &gt; 0, AI823, )</f>
        <v>0</v>
      </c>
      <c r="AN823" s="98">
        <f t="shared" si="506"/>
        <v>5970.8940817901239</v>
      </c>
      <c r="AO823" s="98">
        <f t="shared" si="488"/>
        <v>1.6585816893861456</v>
      </c>
      <c r="AP823" s="27">
        <f t="shared" si="489"/>
        <v>19.457913927469136</v>
      </c>
      <c r="AQ823" s="27">
        <f t="shared" si="490"/>
        <v>18.67959737037037</v>
      </c>
      <c r="AR823" s="34">
        <f t="shared" si="491"/>
        <v>17.932413475555556</v>
      </c>
      <c r="AS823" s="27">
        <f t="shared" si="492"/>
        <v>17.753089340799999</v>
      </c>
      <c r="AT823" s="34">
        <f t="shared" si="469"/>
        <v>17.042965767167999</v>
      </c>
      <c r="AU823" s="27">
        <f t="shared" si="469"/>
        <v>16.361247136481278</v>
      </c>
      <c r="AV823" s="27">
        <f t="shared" si="493"/>
        <v>15.543184779657214</v>
      </c>
      <c r="AW823" s="27">
        <f t="shared" si="494"/>
        <v>15.543184779657214</v>
      </c>
      <c r="AX823" s="27">
        <f t="shared" si="495"/>
        <v>4.3175513276825592E-3</v>
      </c>
      <c r="AY823" s="34">
        <f>AN823-AW823</f>
        <v>5955.3508970104667</v>
      </c>
      <c r="AZ823" s="110">
        <f t="shared" si="496"/>
        <v>1.6542641380584631</v>
      </c>
      <c r="BB823" s="84">
        <v>2.6937821206589199</v>
      </c>
      <c r="BC823" s="85">
        <f t="shared" si="497"/>
        <v>2.4244039085930278</v>
      </c>
      <c r="BD823" s="85">
        <f t="shared" si="498"/>
        <v>2.3031837131633761</v>
      </c>
      <c r="BE823" s="85">
        <f t="shared" si="499"/>
        <v>2.2110563646368409</v>
      </c>
      <c r="BF823" s="85">
        <f t="shared" si="500"/>
        <v>2.0783929827586305</v>
      </c>
      <c r="BG823" s="85">
        <f t="shared" si="501"/>
        <v>2.0783929827586305</v>
      </c>
    </row>
    <row r="824" spans="2:59">
      <c r="B824" s="10" t="s">
        <v>33</v>
      </c>
      <c r="C824" s="10">
        <v>813</v>
      </c>
      <c r="D824" s="10">
        <v>224</v>
      </c>
      <c r="E824" s="19">
        <v>39.700000000000003</v>
      </c>
      <c r="F824" s="67">
        <f t="shared" si="470"/>
        <v>11.027777777777779</v>
      </c>
      <c r="G824" s="20">
        <f t="shared" si="502"/>
        <v>-1.1388888888888893</v>
      </c>
      <c r="H824" s="20">
        <f t="shared" si="471"/>
        <v>112.5</v>
      </c>
      <c r="I824" s="86">
        <f>'Ducati Panigale 1199 data'!$C$8*G824</f>
        <v>-316.6111111111112</v>
      </c>
      <c r="J824" s="86">
        <f>'Ducati Panigale 1199 data'!$C$8*'Ducati Panigale 1199 data'!$C$15*'Ducati Panigale 1199 data'!$C$10</f>
        <v>54.543600000000005</v>
      </c>
      <c r="K824" s="86">
        <f>(0.5*'Ducati Panigale 1199 data'!$C$12)*'Ducati Panigale 1199 data'!$C$14*'Ducati Panigale 1199 data'!$C$11*F824^2</f>
        <v>17.20656125578704</v>
      </c>
      <c r="L824" s="86">
        <f t="shared" si="472"/>
        <v>-244.86094985532412</v>
      </c>
      <c r="M824" s="86">
        <f t="shared" si="468"/>
        <v>-2700.2721414601024</v>
      </c>
      <c r="N824" s="20">
        <f t="shared" si="473"/>
        <v>-2.7002721414601023</v>
      </c>
      <c r="O824" s="105">
        <f t="shared" si="474"/>
        <v>-2.7002721414601023</v>
      </c>
      <c r="P824" s="105">
        <f t="shared" si="475"/>
        <v>2.7002721414601023</v>
      </c>
      <c r="Q824" s="105">
        <f t="shared" si="503"/>
        <v>176.20467519444125</v>
      </c>
      <c r="R824" s="27">
        <f t="shared" si="476"/>
        <v>4.8945743109567015E-2</v>
      </c>
      <c r="S824" s="98">
        <f t="shared" si="477"/>
        <v>0</v>
      </c>
      <c r="T824" s="17">
        <f t="shared" si="504"/>
        <v>578.12902031910539</v>
      </c>
      <c r="U824" s="17">
        <f t="shared" si="478"/>
        <v>0.16059139453308482</v>
      </c>
      <c r="V824" s="17">
        <f t="shared" si="479"/>
        <v>167.39444143471917</v>
      </c>
      <c r="W824" s="17">
        <f t="shared" si="480"/>
        <v>160.69866377733041</v>
      </c>
      <c r="X824" s="17">
        <f t="shared" si="480"/>
        <v>154.2707172262372</v>
      </c>
      <c r="Y824" s="17">
        <f t="shared" si="481"/>
        <v>152.72801005397483</v>
      </c>
      <c r="Z824" s="17">
        <f>Y824/3600</f>
        <v>4.2424447237215231E-2</v>
      </c>
      <c r="AA824" s="17">
        <f>0.96*Y824</f>
        <v>146.61888965181583</v>
      </c>
      <c r="AB824" s="17">
        <f t="shared" si="482"/>
        <v>140.75413406574319</v>
      </c>
      <c r="AC824" s="17">
        <f t="shared" si="483"/>
        <v>133.71642736245602</v>
      </c>
      <c r="AD824" s="17">
        <f t="shared" si="484"/>
        <v>133.71642736245602</v>
      </c>
      <c r="AE824" s="17">
        <f t="shared" si="505"/>
        <v>3.7143452045126674E-2</v>
      </c>
      <c r="AF824" s="17">
        <f>T824-AD824</f>
        <v>444.41259295664941</v>
      </c>
      <c r="AG824" s="17">
        <f t="shared" si="485"/>
        <v>0.12344794248795816</v>
      </c>
      <c r="AH824" s="28">
        <f>0.5*'Ducati Panigale 1199 data'!$C$8*'WLTP class 3 v5'!F824^2</f>
        <v>16904.051697530867</v>
      </c>
      <c r="AI824" s="17">
        <f t="shared" si="486"/>
        <v>16.904051697530868</v>
      </c>
      <c r="AJ824" s="17">
        <f>IF(N824&lt;0, AI824, "0")</f>
        <v>16.904051697530868</v>
      </c>
      <c r="AK824" s="98">
        <f>AK823+AJ824</f>
        <v>1783.453657407407</v>
      </c>
      <c r="AL824" s="105">
        <f t="shared" si="487"/>
        <v>0.49540379372427973</v>
      </c>
      <c r="AM824" s="98">
        <f>IF(N824 &gt; 0, AI824, )</f>
        <v>0</v>
      </c>
      <c r="AN824" s="98">
        <f t="shared" si="506"/>
        <v>5970.8940817901239</v>
      </c>
      <c r="AO824" s="98">
        <f t="shared" si="488"/>
        <v>1.6585816893861456</v>
      </c>
      <c r="AP824" s="27">
        <f t="shared" si="489"/>
        <v>16.058849112654322</v>
      </c>
      <c r="AQ824" s="27">
        <f t="shared" si="490"/>
        <v>15.416495148148149</v>
      </c>
      <c r="AR824" s="34">
        <f t="shared" si="491"/>
        <v>14.799835342222222</v>
      </c>
      <c r="AS824" s="27">
        <f t="shared" si="492"/>
        <v>14.6518369888</v>
      </c>
      <c r="AT824" s="34">
        <f t="shared" si="469"/>
        <v>14.065763509247999</v>
      </c>
      <c r="AU824" s="27">
        <f t="shared" si="469"/>
        <v>13.503132968878079</v>
      </c>
      <c r="AV824" s="27">
        <f t="shared" si="493"/>
        <v>12.827976320434175</v>
      </c>
      <c r="AW824" s="27">
        <f t="shared" si="494"/>
        <v>12.827976320434175</v>
      </c>
      <c r="AX824" s="27">
        <f t="shared" si="495"/>
        <v>3.5633267556761596E-3</v>
      </c>
      <c r="AY824" s="34">
        <f>AN824-AW824</f>
        <v>5958.0661054696893</v>
      </c>
      <c r="AZ824" s="110">
        <f t="shared" si="496"/>
        <v>1.6550183626304693</v>
      </c>
      <c r="BB824" s="84">
        <v>2.7002721414601001</v>
      </c>
      <c r="BC824" s="85">
        <f t="shared" si="497"/>
        <v>2.43024492731409</v>
      </c>
      <c r="BD824" s="85">
        <f t="shared" si="498"/>
        <v>2.3087326809483852</v>
      </c>
      <c r="BE824" s="85">
        <f t="shared" si="499"/>
        <v>2.2163833737104497</v>
      </c>
      <c r="BF824" s="85">
        <f t="shared" si="500"/>
        <v>2.0834003712878224</v>
      </c>
      <c r="BG824" s="85">
        <f t="shared" si="501"/>
        <v>2.0834003712878224</v>
      </c>
    </row>
    <row r="825" spans="2:59">
      <c r="B825" s="10" t="s">
        <v>33</v>
      </c>
      <c r="C825" s="10">
        <v>814</v>
      </c>
      <c r="D825" s="10">
        <v>225</v>
      </c>
      <c r="E825" s="19">
        <v>35.5</v>
      </c>
      <c r="F825" s="67">
        <f t="shared" si="470"/>
        <v>9.8611111111111107</v>
      </c>
      <c r="G825" s="20">
        <f t="shared" si="502"/>
        <v>-1.1944444444444446</v>
      </c>
      <c r="H825" s="20">
        <f t="shared" si="471"/>
        <v>113</v>
      </c>
      <c r="I825" s="86">
        <f>'Ducati Panigale 1199 data'!$C$8*G825</f>
        <v>-332.0555555555556</v>
      </c>
      <c r="J825" s="86">
        <f>'Ducati Panigale 1199 data'!$C$8*'Ducati Panigale 1199 data'!$C$15*'Ducati Panigale 1199 data'!$C$10</f>
        <v>54.543600000000005</v>
      </c>
      <c r="K825" s="86">
        <f>(0.5*'Ducati Panigale 1199 data'!$C$12)*'Ducati Panigale 1199 data'!$C$14*'Ducati Panigale 1199 data'!$C$11*F825^2</f>
        <v>13.758458478009258</v>
      </c>
      <c r="L825" s="86">
        <f t="shared" si="472"/>
        <v>-263.75349707754634</v>
      </c>
      <c r="M825" s="86">
        <f t="shared" si="468"/>
        <v>-2600.9025406258042</v>
      </c>
      <c r="N825" s="20">
        <f t="shared" si="473"/>
        <v>-2.6009025406258042</v>
      </c>
      <c r="O825" s="105">
        <f t="shared" si="474"/>
        <v>-2.6009025406258042</v>
      </c>
      <c r="P825" s="105">
        <f t="shared" si="475"/>
        <v>2.6009025406258042</v>
      </c>
      <c r="Q825" s="105">
        <f t="shared" si="503"/>
        <v>178.80557773506706</v>
      </c>
      <c r="R825" s="27">
        <f t="shared" si="476"/>
        <v>4.9668216037518628E-2</v>
      </c>
      <c r="S825" s="98">
        <f t="shared" si="477"/>
        <v>0</v>
      </c>
      <c r="T825" s="17">
        <f t="shared" si="504"/>
        <v>578.12902031910539</v>
      </c>
      <c r="U825" s="17">
        <f t="shared" si="478"/>
        <v>0.16059139453308482</v>
      </c>
      <c r="V825" s="17">
        <f t="shared" si="479"/>
        <v>169.8652988483137</v>
      </c>
      <c r="W825" s="17">
        <f t="shared" si="480"/>
        <v>163.07068689438114</v>
      </c>
      <c r="X825" s="17">
        <f t="shared" si="480"/>
        <v>156.5478594186059</v>
      </c>
      <c r="Y825" s="17">
        <f t="shared" si="481"/>
        <v>154.98238082441983</v>
      </c>
      <c r="Z825" s="17">
        <f>Y825/3600</f>
        <v>4.3050661340116619E-2</v>
      </c>
      <c r="AA825" s="17">
        <f>0.96*Y825</f>
        <v>148.78308559144304</v>
      </c>
      <c r="AB825" s="17">
        <f t="shared" si="482"/>
        <v>142.83176216778531</v>
      </c>
      <c r="AC825" s="17">
        <f t="shared" si="483"/>
        <v>135.69017405939604</v>
      </c>
      <c r="AD825" s="17">
        <f t="shared" si="484"/>
        <v>135.69017405939604</v>
      </c>
      <c r="AE825" s="17">
        <f t="shared" si="505"/>
        <v>3.76917150164989E-2</v>
      </c>
      <c r="AF825" s="17">
        <f>T825-AD825</f>
        <v>442.43884625970935</v>
      </c>
      <c r="AG825" s="17">
        <f t="shared" si="485"/>
        <v>0.12289967951658592</v>
      </c>
      <c r="AH825" s="28">
        <f>0.5*'Ducati Panigale 1199 data'!$C$8*'WLTP class 3 v5'!F825^2</f>
        <v>13516.57021604938</v>
      </c>
      <c r="AI825" s="17">
        <f t="shared" si="486"/>
        <v>13.516570216049381</v>
      </c>
      <c r="AJ825" s="17">
        <f>IF(N825&lt;0, AI825, "0")</f>
        <v>13.516570216049381</v>
      </c>
      <c r="AK825" s="98">
        <f>AK824+AJ825</f>
        <v>1796.9702276234564</v>
      </c>
      <c r="AL825" s="105">
        <f t="shared" si="487"/>
        <v>0.49915839656207123</v>
      </c>
      <c r="AM825" s="98">
        <f>IF(N825 &gt; 0, AI825, )</f>
        <v>0</v>
      </c>
      <c r="AN825" s="98">
        <f t="shared" si="506"/>
        <v>5970.8940817901239</v>
      </c>
      <c r="AO825" s="98">
        <f t="shared" si="488"/>
        <v>1.6585816893861456</v>
      </c>
      <c r="AP825" s="27">
        <f t="shared" si="489"/>
        <v>12.840741705246911</v>
      </c>
      <c r="AQ825" s="27">
        <f t="shared" si="490"/>
        <v>12.327112037037034</v>
      </c>
      <c r="AR825" s="34">
        <f t="shared" si="491"/>
        <v>11.834027555555553</v>
      </c>
      <c r="AS825" s="27">
        <f t="shared" si="492"/>
        <v>11.715687279999997</v>
      </c>
      <c r="AT825" s="34">
        <f t="shared" si="469"/>
        <v>11.247059788799998</v>
      </c>
      <c r="AU825" s="27">
        <f t="shared" si="469"/>
        <v>10.797177397247998</v>
      </c>
      <c r="AV825" s="27">
        <f t="shared" si="493"/>
        <v>10.257318527385598</v>
      </c>
      <c r="AW825" s="27">
        <f t="shared" si="494"/>
        <v>10.257318527385598</v>
      </c>
      <c r="AX825" s="27">
        <f t="shared" si="495"/>
        <v>2.8492551464959995E-3</v>
      </c>
      <c r="AY825" s="34">
        <f>AN825-AW825</f>
        <v>5960.636763262738</v>
      </c>
      <c r="AZ825" s="110">
        <f t="shared" si="496"/>
        <v>1.6557324342396493</v>
      </c>
      <c r="BB825" s="84">
        <v>2.6009025406258002</v>
      </c>
      <c r="BC825" s="85">
        <f t="shared" si="497"/>
        <v>2.3408122865632204</v>
      </c>
      <c r="BD825" s="85">
        <f t="shared" si="498"/>
        <v>2.2237716722350593</v>
      </c>
      <c r="BE825" s="85">
        <f t="shared" si="499"/>
        <v>2.1348208053456568</v>
      </c>
      <c r="BF825" s="85">
        <f t="shared" si="500"/>
        <v>2.0067315570249171</v>
      </c>
      <c r="BG825" s="85">
        <f t="shared" si="501"/>
        <v>2.0067315570249171</v>
      </c>
    </row>
    <row r="826" spans="2:59">
      <c r="B826" s="10" t="s">
        <v>33</v>
      </c>
      <c r="C826" s="10">
        <v>815</v>
      </c>
      <c r="D826" s="10">
        <v>226</v>
      </c>
      <c r="E826" s="19">
        <v>31.1</v>
      </c>
      <c r="F826" s="67">
        <f t="shared" si="470"/>
        <v>8.6388888888888893</v>
      </c>
      <c r="G826" s="20">
        <f t="shared" si="502"/>
        <v>-1.2777777777777777</v>
      </c>
      <c r="H826" s="20">
        <f t="shared" si="471"/>
        <v>113.5</v>
      </c>
      <c r="I826" s="86">
        <f>'Ducati Panigale 1199 data'!$C$8*G826</f>
        <v>-355.22222222222217</v>
      </c>
      <c r="J826" s="86">
        <f>'Ducati Panigale 1199 data'!$C$8*'Ducati Panigale 1199 data'!$C$15*'Ducati Panigale 1199 data'!$C$10</f>
        <v>54.543600000000005</v>
      </c>
      <c r="K826" s="86">
        <f>(0.5*'Ducati Panigale 1199 data'!$C$12)*'Ducati Panigale 1199 data'!$C$14*'Ducati Panigale 1199 data'!$C$11*F826^2</f>
        <v>10.559268894675929</v>
      </c>
      <c r="L826" s="86">
        <f t="shared" si="472"/>
        <v>-290.11935332754621</v>
      </c>
      <c r="M826" s="86">
        <f t="shared" si="468"/>
        <v>-2506.308857912969</v>
      </c>
      <c r="N826" s="20">
        <f t="shared" si="473"/>
        <v>-2.5063088579129689</v>
      </c>
      <c r="O826" s="105">
        <f t="shared" si="474"/>
        <v>-2.5063088579129689</v>
      </c>
      <c r="P826" s="105">
        <f t="shared" si="475"/>
        <v>2.5063088579129689</v>
      </c>
      <c r="Q826" s="105">
        <f t="shared" si="503"/>
        <v>181.31188659298002</v>
      </c>
      <c r="R826" s="27">
        <f t="shared" si="476"/>
        <v>5.0364412942494448E-2</v>
      </c>
      <c r="S826" s="98">
        <f t="shared" si="477"/>
        <v>0</v>
      </c>
      <c r="T826" s="17">
        <f t="shared" si="504"/>
        <v>578.12902031910539</v>
      </c>
      <c r="U826" s="17">
        <f t="shared" si="478"/>
        <v>0.16059139453308482</v>
      </c>
      <c r="V826" s="17">
        <f t="shared" si="479"/>
        <v>172.24629226333101</v>
      </c>
      <c r="W826" s="17">
        <f t="shared" si="480"/>
        <v>165.35644057279777</v>
      </c>
      <c r="X826" s="17">
        <f t="shared" si="480"/>
        <v>158.74218294988586</v>
      </c>
      <c r="Y826" s="17">
        <f t="shared" si="481"/>
        <v>157.15476112038701</v>
      </c>
      <c r="Z826" s="17">
        <f>Y826/3600</f>
        <v>4.3654100311218615E-2</v>
      </c>
      <c r="AA826" s="17">
        <f>0.96*Y826</f>
        <v>150.86857067557153</v>
      </c>
      <c r="AB826" s="17">
        <f t="shared" si="482"/>
        <v>144.83382784854868</v>
      </c>
      <c r="AC826" s="17">
        <f t="shared" si="483"/>
        <v>137.59213645612124</v>
      </c>
      <c r="AD826" s="17">
        <f t="shared" si="484"/>
        <v>137.59213645612124</v>
      </c>
      <c r="AE826" s="17">
        <f t="shared" si="505"/>
        <v>3.8220037904478123E-2</v>
      </c>
      <c r="AF826" s="17">
        <f>T826-AD826</f>
        <v>440.53688386298415</v>
      </c>
      <c r="AG826" s="17">
        <f t="shared" si="485"/>
        <v>0.12237135662860671</v>
      </c>
      <c r="AH826" s="28">
        <f>0.5*'Ducati Panigale 1199 data'!$C$8*'WLTP class 3 v5'!F826^2</f>
        <v>10373.62577160494</v>
      </c>
      <c r="AI826" s="17">
        <f t="shared" si="486"/>
        <v>10.37362577160494</v>
      </c>
      <c r="AJ826" s="17">
        <f>IF(N826&lt;0, AI826, "0")</f>
        <v>10.37362577160494</v>
      </c>
      <c r="AK826" s="98">
        <f>AK825+AJ826</f>
        <v>1807.3438533950614</v>
      </c>
      <c r="AL826" s="105">
        <f t="shared" si="487"/>
        <v>0.50203995927640599</v>
      </c>
      <c r="AM826" s="98">
        <f>IF(N826 &gt; 0, AI826, )</f>
        <v>0</v>
      </c>
      <c r="AN826" s="98">
        <f t="shared" si="506"/>
        <v>5970.8940817901239</v>
      </c>
      <c r="AO826" s="98">
        <f t="shared" si="488"/>
        <v>1.6585816893861456</v>
      </c>
      <c r="AP826" s="27">
        <f t="shared" si="489"/>
        <v>9.8549444830246937</v>
      </c>
      <c r="AQ826" s="27">
        <f t="shared" si="490"/>
        <v>9.4607467037037054</v>
      </c>
      <c r="AR826" s="34">
        <f t="shared" si="491"/>
        <v>9.0823168355555577</v>
      </c>
      <c r="AS826" s="27">
        <f t="shared" si="492"/>
        <v>8.9914936672000021</v>
      </c>
      <c r="AT826" s="34">
        <f t="shared" si="469"/>
        <v>8.6318339205120012</v>
      </c>
      <c r="AU826" s="27">
        <f t="shared" si="469"/>
        <v>8.2865605636915216</v>
      </c>
      <c r="AV826" s="27">
        <f t="shared" si="493"/>
        <v>7.8722325355069449</v>
      </c>
      <c r="AW826" s="27">
        <f t="shared" si="494"/>
        <v>7.8722325355069449</v>
      </c>
      <c r="AX826" s="27">
        <f t="shared" si="495"/>
        <v>2.1867312598630403E-3</v>
      </c>
      <c r="AY826" s="34">
        <f>AN826-AW826</f>
        <v>5963.0218492546173</v>
      </c>
      <c r="AZ826" s="110">
        <f t="shared" si="496"/>
        <v>1.6563949581262827</v>
      </c>
      <c r="BB826" s="84">
        <v>2.5063088579129702</v>
      </c>
      <c r="BC826" s="85">
        <f t="shared" si="497"/>
        <v>2.2556779721216733</v>
      </c>
      <c r="BD826" s="85">
        <f t="shared" si="498"/>
        <v>2.1428940735155897</v>
      </c>
      <c r="BE826" s="85">
        <f t="shared" si="499"/>
        <v>2.0571783105749661</v>
      </c>
      <c r="BF826" s="85">
        <f t="shared" si="500"/>
        <v>1.933747611940468</v>
      </c>
      <c r="BG826" s="85">
        <f t="shared" si="501"/>
        <v>1.933747611940468</v>
      </c>
    </row>
    <row r="827" spans="2:59">
      <c r="B827" s="10" t="s">
        <v>33</v>
      </c>
      <c r="C827" s="10">
        <v>816</v>
      </c>
      <c r="D827" s="10">
        <v>227</v>
      </c>
      <c r="E827" s="19">
        <v>26.3</v>
      </c>
      <c r="F827" s="67">
        <f t="shared" si="470"/>
        <v>7.3055555555555554</v>
      </c>
      <c r="G827" s="20">
        <f t="shared" si="502"/>
        <v>-1.2777777777777781</v>
      </c>
      <c r="H827" s="20">
        <f t="shared" si="471"/>
        <v>114</v>
      </c>
      <c r="I827" s="86">
        <f>'Ducati Panigale 1199 data'!$C$8*G827</f>
        <v>-355.22222222222234</v>
      </c>
      <c r="J827" s="86">
        <f>'Ducati Panigale 1199 data'!$C$8*'Ducati Panigale 1199 data'!$C$15*'Ducati Panigale 1199 data'!$C$10</f>
        <v>54.543600000000005</v>
      </c>
      <c r="K827" s="86">
        <f>(0.5*'Ducati Panigale 1199 data'!$C$12)*'Ducati Panigale 1199 data'!$C$14*'Ducati Panigale 1199 data'!$C$11*F827^2</f>
        <v>7.5513494502314815</v>
      </c>
      <c r="L827" s="86">
        <f t="shared" si="472"/>
        <v>-293.12727277199082</v>
      </c>
      <c r="M827" s="86">
        <f t="shared" si="468"/>
        <v>-2141.4575760842663</v>
      </c>
      <c r="N827" s="20">
        <f t="shared" si="473"/>
        <v>-2.1414575760842665</v>
      </c>
      <c r="O827" s="105">
        <f t="shared" si="474"/>
        <v>-2.1414575760842665</v>
      </c>
      <c r="P827" s="105">
        <f t="shared" si="475"/>
        <v>2.1414575760842665</v>
      </c>
      <c r="Q827" s="105">
        <f t="shared" si="503"/>
        <v>183.45334416906428</v>
      </c>
      <c r="R827" s="27">
        <f t="shared" si="476"/>
        <v>5.095926226918452E-2</v>
      </c>
      <c r="S827" s="98">
        <f t="shared" si="477"/>
        <v>0</v>
      </c>
      <c r="T827" s="17">
        <f t="shared" si="504"/>
        <v>578.12902031910539</v>
      </c>
      <c r="U827" s="17">
        <f t="shared" si="478"/>
        <v>0.16059139453308482</v>
      </c>
      <c r="V827" s="17">
        <f t="shared" si="479"/>
        <v>174.28067696061106</v>
      </c>
      <c r="W827" s="17">
        <f t="shared" si="480"/>
        <v>167.30944988218661</v>
      </c>
      <c r="X827" s="17">
        <f t="shared" si="480"/>
        <v>160.61707188689914</v>
      </c>
      <c r="Y827" s="17">
        <f t="shared" si="481"/>
        <v>159.01090116803016</v>
      </c>
      <c r="Z827" s="17">
        <f>Y827/3600</f>
        <v>4.4169694768897268E-2</v>
      </c>
      <c r="AA827" s="17">
        <f>0.96*Y827</f>
        <v>152.65046512130894</v>
      </c>
      <c r="AB827" s="17">
        <f t="shared" si="482"/>
        <v>146.54444651645659</v>
      </c>
      <c r="AC827" s="17">
        <f t="shared" si="483"/>
        <v>139.21722419063374</v>
      </c>
      <c r="AD827" s="17">
        <f t="shared" si="484"/>
        <v>139.21722419063374</v>
      </c>
      <c r="AE827" s="17">
        <f t="shared" si="505"/>
        <v>3.8671451164064931E-2</v>
      </c>
      <c r="AF827" s="17">
        <f>T827-AD827</f>
        <v>438.91179612847168</v>
      </c>
      <c r="AG827" s="17">
        <f t="shared" si="485"/>
        <v>0.12191994336901991</v>
      </c>
      <c r="AH827" s="28">
        <f>0.5*'Ducati Panigale 1199 data'!$C$8*'WLTP class 3 v5'!F827^2</f>
        <v>7418.5887345679012</v>
      </c>
      <c r="AI827" s="17">
        <f t="shared" si="486"/>
        <v>7.4185887345679014</v>
      </c>
      <c r="AJ827" s="17">
        <f>IF(N827&lt;0, AI827, "0")</f>
        <v>7.4185887345679014</v>
      </c>
      <c r="AK827" s="98">
        <f>AK826+AJ827</f>
        <v>1814.7624421296293</v>
      </c>
      <c r="AL827" s="105">
        <f t="shared" si="487"/>
        <v>0.50410067836934147</v>
      </c>
      <c r="AM827" s="98">
        <f>IF(N827 &gt; 0, AI827, )</f>
        <v>0</v>
      </c>
      <c r="AN827" s="98">
        <f t="shared" si="506"/>
        <v>5970.8940817901239</v>
      </c>
      <c r="AO827" s="98">
        <f t="shared" si="488"/>
        <v>1.6585816893861456</v>
      </c>
      <c r="AP827" s="27">
        <f t="shared" si="489"/>
        <v>7.0476592978395063</v>
      </c>
      <c r="AQ827" s="27">
        <f t="shared" si="490"/>
        <v>6.7657529259259261</v>
      </c>
      <c r="AR827" s="34">
        <f t="shared" si="491"/>
        <v>6.4951228088888886</v>
      </c>
      <c r="AS827" s="27">
        <f t="shared" si="492"/>
        <v>6.4301715807999997</v>
      </c>
      <c r="AT827" s="34">
        <f t="shared" si="469"/>
        <v>6.1729647175679991</v>
      </c>
      <c r="AU827" s="27">
        <f t="shared" si="469"/>
        <v>5.9260461288652788</v>
      </c>
      <c r="AV827" s="27">
        <f t="shared" si="493"/>
        <v>5.6297438224220144</v>
      </c>
      <c r="AW827" s="27">
        <f t="shared" si="494"/>
        <v>5.6297438224220144</v>
      </c>
      <c r="AX827" s="27">
        <f t="shared" si="495"/>
        <v>1.5638177284505595E-3</v>
      </c>
      <c r="AY827" s="34">
        <f>AN827-AW827</f>
        <v>5965.264337967702</v>
      </c>
      <c r="AZ827" s="110">
        <f t="shared" si="496"/>
        <v>1.6570178716576951</v>
      </c>
      <c r="BB827" s="84">
        <v>2.14145757608427</v>
      </c>
      <c r="BC827" s="85">
        <f t="shared" si="497"/>
        <v>1.9273118184758431</v>
      </c>
      <c r="BD827" s="85">
        <f t="shared" si="498"/>
        <v>1.8309462275520509</v>
      </c>
      <c r="BE827" s="85">
        <f t="shared" si="499"/>
        <v>1.7577083784499687</v>
      </c>
      <c r="BF827" s="85">
        <f t="shared" si="500"/>
        <v>1.6522458757429705</v>
      </c>
      <c r="BG827" s="85">
        <f t="shared" si="501"/>
        <v>1.6522458757429705</v>
      </c>
    </row>
    <row r="828" spans="2:59">
      <c r="B828" s="10" t="s">
        <v>33</v>
      </c>
      <c r="C828" s="10">
        <v>817</v>
      </c>
      <c r="D828" s="10">
        <v>228</v>
      </c>
      <c r="E828" s="19">
        <v>21.9</v>
      </c>
      <c r="F828" s="67">
        <f t="shared" si="470"/>
        <v>6.083333333333333</v>
      </c>
      <c r="G828" s="20">
        <f t="shared" si="502"/>
        <v>-1.1527777777777779</v>
      </c>
      <c r="H828" s="20">
        <f t="shared" si="471"/>
        <v>114.5</v>
      </c>
      <c r="I828" s="86">
        <f>'Ducati Panigale 1199 data'!$C$8*G828</f>
        <v>-320.47222222222223</v>
      </c>
      <c r="J828" s="86">
        <f>'Ducati Panigale 1199 data'!$C$8*'Ducati Panigale 1199 data'!$C$15*'Ducati Panigale 1199 data'!$C$10</f>
        <v>54.543600000000005</v>
      </c>
      <c r="K828" s="86">
        <f>(0.5*'Ducati Panigale 1199 data'!$C$12)*'Ducati Panigale 1199 data'!$C$14*'Ducati Panigale 1199 data'!$C$11*F828^2</f>
        <v>5.236020052083334</v>
      </c>
      <c r="L828" s="86">
        <f t="shared" si="472"/>
        <v>-260.69260217013885</v>
      </c>
      <c r="M828" s="86">
        <f t="shared" si="468"/>
        <v>-1585.8799965350113</v>
      </c>
      <c r="N828" s="20">
        <f t="shared" si="473"/>
        <v>-1.5858799965350112</v>
      </c>
      <c r="O828" s="105">
        <f t="shared" si="474"/>
        <v>-1.5858799965350112</v>
      </c>
      <c r="P828" s="105">
        <f t="shared" si="475"/>
        <v>1.5858799965350112</v>
      </c>
      <c r="Q828" s="105">
        <f t="shared" si="503"/>
        <v>185.03922416559928</v>
      </c>
      <c r="R828" s="27">
        <f t="shared" si="476"/>
        <v>5.1399784490444245E-2</v>
      </c>
      <c r="S828" s="98">
        <f t="shared" si="477"/>
        <v>0</v>
      </c>
      <c r="T828" s="17">
        <f t="shared" si="504"/>
        <v>578.12902031910539</v>
      </c>
      <c r="U828" s="17">
        <f t="shared" si="478"/>
        <v>0.16059139453308482</v>
      </c>
      <c r="V828" s="17">
        <f t="shared" si="479"/>
        <v>175.78726295731931</v>
      </c>
      <c r="W828" s="17">
        <f t="shared" si="480"/>
        <v>168.75577243902654</v>
      </c>
      <c r="X828" s="17">
        <f t="shared" si="480"/>
        <v>162.00554154146548</v>
      </c>
      <c r="Y828" s="17">
        <f t="shared" si="481"/>
        <v>160.38548612605081</v>
      </c>
      <c r="Z828" s="17">
        <f>Y828/3600</f>
        <v>4.4551523923903005E-2</v>
      </c>
      <c r="AA828" s="17">
        <f>0.96*Y828</f>
        <v>153.97006668100877</v>
      </c>
      <c r="AB828" s="17">
        <f t="shared" si="482"/>
        <v>147.81126401376841</v>
      </c>
      <c r="AC828" s="17">
        <f t="shared" si="483"/>
        <v>140.42070081307997</v>
      </c>
      <c r="AD828" s="17">
        <f t="shared" si="484"/>
        <v>140.42070081307997</v>
      </c>
      <c r="AE828" s="17">
        <f t="shared" si="505"/>
        <v>3.9005750225855548E-2</v>
      </c>
      <c r="AF828" s="17">
        <f>T828-AD828</f>
        <v>437.70831950602542</v>
      </c>
      <c r="AG828" s="17">
        <f t="shared" si="485"/>
        <v>0.12158564430722928</v>
      </c>
      <c r="AH828" s="28">
        <f>0.5*'Ducati Panigale 1199 data'!$C$8*'WLTP class 3 v5'!F828^2</f>
        <v>5143.9652777777774</v>
      </c>
      <c r="AI828" s="17">
        <f t="shared" si="486"/>
        <v>5.1439652777777773</v>
      </c>
      <c r="AJ828" s="17">
        <f>IF(N828&lt;0, AI828, "0")</f>
        <v>5.1439652777777773</v>
      </c>
      <c r="AK828" s="98">
        <f>AK827+AJ828</f>
        <v>1819.9064074074072</v>
      </c>
      <c r="AL828" s="105">
        <f t="shared" si="487"/>
        <v>0.50552955761316865</v>
      </c>
      <c r="AM828" s="98">
        <f>IF(N828 &gt; 0, AI828, )</f>
        <v>0</v>
      </c>
      <c r="AN828" s="98">
        <f t="shared" si="506"/>
        <v>5970.8940817901239</v>
      </c>
      <c r="AO828" s="98">
        <f t="shared" si="488"/>
        <v>1.6585816893861456</v>
      </c>
      <c r="AP828" s="27">
        <f t="shared" si="489"/>
        <v>4.8867670138888881</v>
      </c>
      <c r="AQ828" s="27">
        <f t="shared" si="490"/>
        <v>4.6912963333333328</v>
      </c>
      <c r="AR828" s="34">
        <f t="shared" si="491"/>
        <v>4.5036444799999993</v>
      </c>
      <c r="AS828" s="27">
        <f t="shared" si="492"/>
        <v>4.4586080351999993</v>
      </c>
      <c r="AT828" s="34">
        <f t="shared" si="469"/>
        <v>4.2802637137919994</v>
      </c>
      <c r="AU828" s="27">
        <f t="shared" si="469"/>
        <v>4.1090531652403195</v>
      </c>
      <c r="AV828" s="27">
        <f t="shared" si="493"/>
        <v>3.9036005069783033</v>
      </c>
      <c r="AW828" s="27">
        <f t="shared" si="494"/>
        <v>3.9036005069783033</v>
      </c>
      <c r="AX828" s="27">
        <f t="shared" si="495"/>
        <v>1.0843334741606398E-3</v>
      </c>
      <c r="AY828" s="34">
        <f>AN828-AW828</f>
        <v>5966.9904812831455</v>
      </c>
      <c r="AZ828" s="110">
        <f t="shared" si="496"/>
        <v>1.6574973559119848</v>
      </c>
      <c r="BB828" s="84">
        <v>1.5858799965350101</v>
      </c>
      <c r="BC828" s="85">
        <f t="shared" si="497"/>
        <v>1.4272919968815092</v>
      </c>
      <c r="BD828" s="85">
        <f t="shared" si="498"/>
        <v>1.3559273970374337</v>
      </c>
      <c r="BE828" s="85">
        <f t="shared" si="499"/>
        <v>1.3016903011559362</v>
      </c>
      <c r="BF828" s="85">
        <f t="shared" si="500"/>
        <v>1.22358888308658</v>
      </c>
      <c r="BG828" s="85">
        <f t="shared" si="501"/>
        <v>1.22358888308658</v>
      </c>
    </row>
    <row r="829" spans="2:59">
      <c r="B829" s="11" t="s">
        <v>33</v>
      </c>
      <c r="C829" s="10">
        <v>818</v>
      </c>
      <c r="D829" s="10">
        <v>229</v>
      </c>
      <c r="E829" s="19">
        <v>18</v>
      </c>
      <c r="F829" s="67">
        <f t="shared" si="470"/>
        <v>5</v>
      </c>
      <c r="G829" s="20">
        <f t="shared" si="502"/>
        <v>-0.68055555555555536</v>
      </c>
      <c r="H829" s="20">
        <f t="shared" si="471"/>
        <v>115</v>
      </c>
      <c r="I829" s="86">
        <f>'Ducati Panigale 1199 data'!$C$8*G829</f>
        <v>-189.1944444444444</v>
      </c>
      <c r="J829" s="86">
        <f>'Ducati Panigale 1199 data'!$C$8*'Ducati Panigale 1199 data'!$C$15*'Ducati Panigale 1199 data'!$C$10</f>
        <v>54.543600000000005</v>
      </c>
      <c r="K829" s="86">
        <f>(0.5*'Ducati Panigale 1199 data'!$C$12)*'Ducati Panigale 1199 data'!$C$14*'Ducati Panigale 1199 data'!$C$11*F829^2</f>
        <v>3.5371875000000004</v>
      </c>
      <c r="L829" s="86">
        <f t="shared" si="472"/>
        <v>-131.11365694444441</v>
      </c>
      <c r="M829" s="86">
        <f t="shared" si="468"/>
        <v>-655.56828472222207</v>
      </c>
      <c r="N829" s="20">
        <f t="shared" si="473"/>
        <v>-0.65556828472222206</v>
      </c>
      <c r="O829" s="105">
        <f t="shared" si="474"/>
        <v>-0.65556828472222206</v>
      </c>
      <c r="P829" s="105">
        <f t="shared" si="475"/>
        <v>0.65556828472222206</v>
      </c>
      <c r="Q829" s="105">
        <f t="shared" si="503"/>
        <v>185.6947924503215</v>
      </c>
      <c r="R829" s="27">
        <f t="shared" si="476"/>
        <v>5.1581886791755974E-2</v>
      </c>
      <c r="S829" s="98">
        <f t="shared" si="477"/>
        <v>0</v>
      </c>
      <c r="T829" s="17">
        <f t="shared" si="504"/>
        <v>578.12902031910539</v>
      </c>
      <c r="U829" s="17">
        <f t="shared" si="478"/>
        <v>0.16059139453308482</v>
      </c>
      <c r="V829" s="17">
        <f t="shared" si="479"/>
        <v>176.41005282780543</v>
      </c>
      <c r="W829" s="17">
        <f t="shared" si="480"/>
        <v>169.3536507146932</v>
      </c>
      <c r="X829" s="17">
        <f t="shared" si="480"/>
        <v>162.57950468610548</v>
      </c>
      <c r="Y829" s="17">
        <f t="shared" si="481"/>
        <v>160.95370963924444</v>
      </c>
      <c r="Z829" s="17">
        <f>Y829/3600</f>
        <v>4.4709363788679013E-2</v>
      </c>
      <c r="AA829" s="17">
        <f>0.96*Y829</f>
        <v>154.51556125367466</v>
      </c>
      <c r="AB829" s="17">
        <f t="shared" si="482"/>
        <v>148.33493880352768</v>
      </c>
      <c r="AC829" s="17">
        <f t="shared" si="483"/>
        <v>140.9181918633513</v>
      </c>
      <c r="AD829" s="17">
        <f t="shared" si="484"/>
        <v>140.9181918633513</v>
      </c>
      <c r="AE829" s="17">
        <f t="shared" si="505"/>
        <v>3.9143942184264251E-2</v>
      </c>
      <c r="AF829" s="17">
        <f>T829-AD829</f>
        <v>437.2108284557541</v>
      </c>
      <c r="AG829" s="17">
        <f t="shared" si="485"/>
        <v>0.12144745234882058</v>
      </c>
      <c r="AH829" s="28">
        <f>0.5*'Ducati Panigale 1199 data'!$C$8*'WLTP class 3 v5'!F829^2</f>
        <v>3475</v>
      </c>
      <c r="AI829" s="17">
        <f t="shared" si="486"/>
        <v>3.4750000000000001</v>
      </c>
      <c r="AJ829" s="17">
        <f>IF(N829&lt;0, AI829, "0")</f>
        <v>3.4750000000000001</v>
      </c>
      <c r="AK829" s="98">
        <f>AK828+AJ829</f>
        <v>1823.3814074074071</v>
      </c>
      <c r="AL829" s="105">
        <f t="shared" si="487"/>
        <v>0.50649483539094642</v>
      </c>
      <c r="AM829" s="98">
        <f>IF(N829 &gt; 0, AI829, )</f>
        <v>0</v>
      </c>
      <c r="AN829" s="98">
        <f t="shared" si="506"/>
        <v>5970.8940817901239</v>
      </c>
      <c r="AO829" s="98">
        <f t="shared" si="488"/>
        <v>1.6585816893861456</v>
      </c>
      <c r="AP829" s="27">
        <f t="shared" si="489"/>
        <v>3.30125</v>
      </c>
      <c r="AQ829" s="27">
        <f t="shared" si="490"/>
        <v>3.1692</v>
      </c>
      <c r="AR829" s="34">
        <f t="shared" si="491"/>
        <v>3.0424319999999998</v>
      </c>
      <c r="AS829" s="27">
        <f t="shared" si="492"/>
        <v>3.01200768</v>
      </c>
      <c r="AT829" s="34">
        <f t="shared" si="469"/>
        <v>2.8915273727999997</v>
      </c>
      <c r="AU829" s="27">
        <f t="shared" si="469"/>
        <v>2.7758662778879994</v>
      </c>
      <c r="AV829" s="27">
        <f t="shared" si="493"/>
        <v>2.6370729639935995</v>
      </c>
      <c r="AW829" s="27">
        <f t="shared" si="494"/>
        <v>2.6370729639935995</v>
      </c>
      <c r="AX829" s="27">
        <f t="shared" si="495"/>
        <v>7.325202677759999E-4</v>
      </c>
      <c r="AY829" s="34">
        <f>AN829-AW829</f>
        <v>5968.25700882613</v>
      </c>
      <c r="AZ829" s="110">
        <f t="shared" si="496"/>
        <v>1.6578491691183694</v>
      </c>
      <c r="BB829" s="84">
        <v>0.65556828472222195</v>
      </c>
      <c r="BC829" s="85">
        <f t="shared" si="497"/>
        <v>0.59001145624999973</v>
      </c>
      <c r="BD829" s="85">
        <f t="shared" si="498"/>
        <v>0.56051088343749977</v>
      </c>
      <c r="BE829" s="85">
        <f t="shared" si="499"/>
        <v>0.53809044809999973</v>
      </c>
      <c r="BF829" s="85">
        <f t="shared" si="500"/>
        <v>0.50580502121399973</v>
      </c>
      <c r="BG829" s="85">
        <f t="shared" si="501"/>
        <v>0.50580502121399973</v>
      </c>
    </row>
    <row r="830" spans="2:59">
      <c r="B830" s="10" t="s">
        <v>33</v>
      </c>
      <c r="C830" s="10">
        <v>819</v>
      </c>
      <c r="D830" s="10">
        <v>230</v>
      </c>
      <c r="E830" s="19">
        <v>17</v>
      </c>
      <c r="F830" s="67">
        <f t="shared" si="470"/>
        <v>4.7222222222222223</v>
      </c>
      <c r="G830" s="20">
        <f t="shared" si="502"/>
        <v>0</v>
      </c>
      <c r="H830" s="20">
        <f t="shared" si="471"/>
        <v>115.5</v>
      </c>
      <c r="I830" s="86">
        <f>'Ducati Panigale 1199 data'!$C$8*G830</f>
        <v>0</v>
      </c>
      <c r="J830" s="86">
        <f>'Ducati Panigale 1199 data'!$C$8*'Ducati Panigale 1199 data'!$C$15*'Ducati Panigale 1199 data'!$C$10</f>
        <v>54.543600000000005</v>
      </c>
      <c r="K830" s="86">
        <f>(0.5*'Ducati Panigale 1199 data'!$C$12)*'Ducati Panigale 1199 data'!$C$14*'Ducati Panigale 1199 data'!$C$11*F830^2</f>
        <v>3.1550839120370373</v>
      </c>
      <c r="L830" s="86">
        <f t="shared" si="472"/>
        <v>57.69868391203704</v>
      </c>
      <c r="M830" s="86">
        <f t="shared" si="468"/>
        <v>272.46600736239714</v>
      </c>
      <c r="N830" s="20">
        <f t="shared" si="473"/>
        <v>0.27246600736239712</v>
      </c>
      <c r="O830" s="105">
        <f t="shared" si="474"/>
        <v>0</v>
      </c>
      <c r="P830" s="105">
        <f t="shared" si="475"/>
        <v>0</v>
      </c>
      <c r="Q830" s="105">
        <f t="shared" si="503"/>
        <v>185.6947924503215</v>
      </c>
      <c r="R830" s="27">
        <f t="shared" si="476"/>
        <v>5.1581886791755974E-2</v>
      </c>
      <c r="S830" s="98">
        <f t="shared" si="477"/>
        <v>0.27246600736239712</v>
      </c>
      <c r="T830" s="17">
        <f t="shared" si="504"/>
        <v>578.40148632646776</v>
      </c>
      <c r="U830" s="17">
        <f t="shared" si="478"/>
        <v>0.16066707953512993</v>
      </c>
      <c r="V830" s="17">
        <f t="shared" si="479"/>
        <v>176.41005282780543</v>
      </c>
      <c r="W830" s="17">
        <f t="shared" si="480"/>
        <v>169.3536507146932</v>
      </c>
      <c r="X830" s="17">
        <f t="shared" si="480"/>
        <v>162.57950468610548</v>
      </c>
      <c r="Y830" s="17">
        <f t="shared" si="481"/>
        <v>160.95370963924444</v>
      </c>
      <c r="Z830" s="17">
        <f>Y830/3600</f>
        <v>4.4709363788679013E-2</v>
      </c>
      <c r="AA830" s="17">
        <f>0.96*Y830</f>
        <v>154.51556125367466</v>
      </c>
      <c r="AB830" s="17">
        <f t="shared" si="482"/>
        <v>148.33493880352768</v>
      </c>
      <c r="AC830" s="17">
        <f t="shared" si="483"/>
        <v>140.9181918633513</v>
      </c>
      <c r="AD830" s="17">
        <f t="shared" si="484"/>
        <v>140.9181918633513</v>
      </c>
      <c r="AE830" s="17">
        <f t="shared" si="505"/>
        <v>3.9143942184264251E-2</v>
      </c>
      <c r="AF830" s="17">
        <f>T830-AD830</f>
        <v>437.48329446311647</v>
      </c>
      <c r="AG830" s="17">
        <f t="shared" si="485"/>
        <v>0.12152313735086569</v>
      </c>
      <c r="AH830" s="28">
        <f>0.5*'Ducati Panigale 1199 data'!$C$8*'WLTP class 3 v5'!F830^2</f>
        <v>3099.6141975308642</v>
      </c>
      <c r="AI830" s="17">
        <f t="shared" si="486"/>
        <v>3.0996141975308644</v>
      </c>
      <c r="AJ830" s="17" t="str">
        <f>IF(N830&lt;0, AI830, "0")</f>
        <v>0</v>
      </c>
      <c r="AK830" s="98">
        <f>AK829+AJ830</f>
        <v>1823.3814074074071</v>
      </c>
      <c r="AL830" s="105">
        <f t="shared" si="487"/>
        <v>0.50649483539094642</v>
      </c>
      <c r="AM830" s="98">
        <f>IF(N830 &gt; 0, AI830, )</f>
        <v>3.0996141975308644</v>
      </c>
      <c r="AN830" s="98">
        <f t="shared" si="506"/>
        <v>5973.993695987655</v>
      </c>
      <c r="AO830" s="98">
        <f t="shared" si="488"/>
        <v>1.6594426933299042</v>
      </c>
      <c r="AP830" s="27">
        <f t="shared" si="489"/>
        <v>0</v>
      </c>
      <c r="AQ830" s="27">
        <f t="shared" si="490"/>
        <v>0</v>
      </c>
      <c r="AR830" s="34">
        <f t="shared" si="491"/>
        <v>0</v>
      </c>
      <c r="AS830" s="27">
        <f t="shared" si="492"/>
        <v>0</v>
      </c>
      <c r="AT830" s="34">
        <f t="shared" si="469"/>
        <v>0</v>
      </c>
      <c r="AU830" s="27">
        <f t="shared" si="469"/>
        <v>0</v>
      </c>
      <c r="AV830" s="27">
        <f t="shared" si="493"/>
        <v>0</v>
      </c>
      <c r="AW830" s="27">
        <f t="shared" si="494"/>
        <v>0</v>
      </c>
      <c r="AX830" s="27">
        <f t="shared" si="495"/>
        <v>0</v>
      </c>
      <c r="AY830" s="34">
        <f>AN830-AW830</f>
        <v>5973.993695987655</v>
      </c>
      <c r="AZ830" s="110">
        <f t="shared" si="496"/>
        <v>1.6594426933299042</v>
      </c>
      <c r="BB830" s="84">
        <v>0</v>
      </c>
      <c r="BC830" s="85">
        <f t="shared" si="497"/>
        <v>0</v>
      </c>
      <c r="BD830" s="85">
        <f t="shared" si="498"/>
        <v>0</v>
      </c>
      <c r="BE830" s="85">
        <f t="shared" si="499"/>
        <v>0</v>
      </c>
      <c r="BF830" s="85">
        <f t="shared" si="500"/>
        <v>0</v>
      </c>
      <c r="BG830" s="85">
        <f t="shared" si="501"/>
        <v>0</v>
      </c>
    </row>
    <row r="831" spans="2:59">
      <c r="B831" s="10" t="s">
        <v>33</v>
      </c>
      <c r="C831" s="10">
        <v>820</v>
      </c>
      <c r="D831" s="10">
        <v>231</v>
      </c>
      <c r="E831" s="19">
        <v>18</v>
      </c>
      <c r="F831" s="67">
        <f t="shared" si="470"/>
        <v>5</v>
      </c>
      <c r="G831" s="20">
        <f t="shared" si="502"/>
        <v>0.61111111111111094</v>
      </c>
      <c r="H831" s="20">
        <f t="shared" si="471"/>
        <v>116</v>
      </c>
      <c r="I831" s="86">
        <f>'Ducati Panigale 1199 data'!$C$8*G831</f>
        <v>169.88888888888883</v>
      </c>
      <c r="J831" s="86">
        <f>'Ducati Panigale 1199 data'!$C$8*'Ducati Panigale 1199 data'!$C$15*'Ducati Panigale 1199 data'!$C$10</f>
        <v>54.543600000000005</v>
      </c>
      <c r="K831" s="86">
        <f>(0.5*'Ducati Panigale 1199 data'!$C$12)*'Ducati Panigale 1199 data'!$C$14*'Ducati Panigale 1199 data'!$C$11*F831^2</f>
        <v>3.5371875000000004</v>
      </c>
      <c r="L831" s="86">
        <f t="shared" si="472"/>
        <v>227.96967638888881</v>
      </c>
      <c r="M831" s="86">
        <f t="shared" si="468"/>
        <v>1139.8483819444441</v>
      </c>
      <c r="N831" s="20">
        <f t="shared" si="473"/>
        <v>1.139848381944444</v>
      </c>
      <c r="O831" s="105">
        <f t="shared" si="474"/>
        <v>0</v>
      </c>
      <c r="P831" s="105">
        <f t="shared" si="475"/>
        <v>0</v>
      </c>
      <c r="Q831" s="105">
        <f t="shared" si="503"/>
        <v>185.6947924503215</v>
      </c>
      <c r="R831" s="27">
        <f t="shared" si="476"/>
        <v>5.1581886791755974E-2</v>
      </c>
      <c r="S831" s="98">
        <f t="shared" si="477"/>
        <v>1.139848381944444</v>
      </c>
      <c r="T831" s="17">
        <f t="shared" si="504"/>
        <v>579.54133470841225</v>
      </c>
      <c r="U831" s="17">
        <f t="shared" si="478"/>
        <v>0.16098370408567006</v>
      </c>
      <c r="V831" s="17">
        <f t="shared" si="479"/>
        <v>176.41005282780543</v>
      </c>
      <c r="W831" s="17">
        <f t="shared" si="480"/>
        <v>169.3536507146932</v>
      </c>
      <c r="X831" s="17">
        <f t="shared" si="480"/>
        <v>162.57950468610548</v>
      </c>
      <c r="Y831" s="17">
        <f t="shared" si="481"/>
        <v>160.95370963924444</v>
      </c>
      <c r="Z831" s="17">
        <f>Y831/3600</f>
        <v>4.4709363788679013E-2</v>
      </c>
      <c r="AA831" s="17">
        <f>0.96*Y831</f>
        <v>154.51556125367466</v>
      </c>
      <c r="AB831" s="17">
        <f t="shared" si="482"/>
        <v>148.33493880352768</v>
      </c>
      <c r="AC831" s="17">
        <f t="shared" si="483"/>
        <v>140.9181918633513</v>
      </c>
      <c r="AD831" s="17">
        <f t="shared" si="484"/>
        <v>140.9181918633513</v>
      </c>
      <c r="AE831" s="17">
        <f t="shared" si="505"/>
        <v>3.9143942184264251E-2</v>
      </c>
      <c r="AF831" s="17">
        <f>T831-AD831</f>
        <v>438.62314284506095</v>
      </c>
      <c r="AG831" s="17">
        <f t="shared" si="485"/>
        <v>0.12183976190140582</v>
      </c>
      <c r="AH831" s="28">
        <f>0.5*'Ducati Panigale 1199 data'!$C$8*'WLTP class 3 v5'!F831^2</f>
        <v>3475</v>
      </c>
      <c r="AI831" s="17">
        <f t="shared" si="486"/>
        <v>3.4750000000000001</v>
      </c>
      <c r="AJ831" s="17" t="str">
        <f>IF(N831&lt;0, AI831, "0")</f>
        <v>0</v>
      </c>
      <c r="AK831" s="98">
        <f>AK830+AJ831</f>
        <v>1823.3814074074071</v>
      </c>
      <c r="AL831" s="105">
        <f t="shared" si="487"/>
        <v>0.50649483539094642</v>
      </c>
      <c r="AM831" s="98">
        <f>IF(N831 &gt; 0, AI831, )</f>
        <v>3.4750000000000001</v>
      </c>
      <c r="AN831" s="98">
        <f t="shared" si="506"/>
        <v>5977.4686959876553</v>
      </c>
      <c r="AO831" s="98">
        <f t="shared" si="488"/>
        <v>1.660407971107682</v>
      </c>
      <c r="AP831" s="27">
        <f t="shared" si="489"/>
        <v>0</v>
      </c>
      <c r="AQ831" s="27">
        <f t="shared" si="490"/>
        <v>0</v>
      </c>
      <c r="AR831" s="34">
        <f t="shared" si="491"/>
        <v>0</v>
      </c>
      <c r="AS831" s="27">
        <f t="shared" si="492"/>
        <v>0</v>
      </c>
      <c r="AT831" s="34">
        <f t="shared" si="469"/>
        <v>0</v>
      </c>
      <c r="AU831" s="27">
        <f t="shared" si="469"/>
        <v>0</v>
      </c>
      <c r="AV831" s="27">
        <f t="shared" si="493"/>
        <v>0</v>
      </c>
      <c r="AW831" s="27">
        <f t="shared" si="494"/>
        <v>0</v>
      </c>
      <c r="AX831" s="27">
        <f t="shared" si="495"/>
        <v>0</v>
      </c>
      <c r="AY831" s="34">
        <f>AN831-AW831</f>
        <v>5977.4686959876553</v>
      </c>
      <c r="AZ831" s="110">
        <f t="shared" si="496"/>
        <v>1.660407971107682</v>
      </c>
      <c r="BB831" s="84">
        <v>0</v>
      </c>
      <c r="BC831" s="85">
        <f t="shared" si="497"/>
        <v>0</v>
      </c>
      <c r="BD831" s="85">
        <f t="shared" si="498"/>
        <v>0</v>
      </c>
      <c r="BE831" s="85">
        <f t="shared" si="499"/>
        <v>0</v>
      </c>
      <c r="BF831" s="85">
        <f t="shared" si="500"/>
        <v>0</v>
      </c>
      <c r="BG831" s="85">
        <f t="shared" si="501"/>
        <v>0</v>
      </c>
    </row>
    <row r="832" spans="2:59">
      <c r="B832" s="10" t="s">
        <v>33</v>
      </c>
      <c r="C832" s="10">
        <v>821</v>
      </c>
      <c r="D832" s="10">
        <v>232</v>
      </c>
      <c r="E832" s="19">
        <v>21.4</v>
      </c>
      <c r="F832" s="67">
        <f t="shared" si="470"/>
        <v>5.9444444444444446</v>
      </c>
      <c r="G832" s="20">
        <f t="shared" si="502"/>
        <v>0.94444444444444453</v>
      </c>
      <c r="H832" s="20">
        <f t="shared" si="471"/>
        <v>116.5</v>
      </c>
      <c r="I832" s="86">
        <f>'Ducati Panigale 1199 data'!$C$8*G832</f>
        <v>262.5555555555556</v>
      </c>
      <c r="J832" s="86">
        <f>'Ducati Panigale 1199 data'!$C$8*'Ducati Panigale 1199 data'!$C$15*'Ducati Panigale 1199 data'!$C$10</f>
        <v>54.543600000000005</v>
      </c>
      <c r="K832" s="86">
        <f>(0.5*'Ducati Panigale 1199 data'!$C$12)*'Ducati Panigale 1199 data'!$C$14*'Ducati Panigale 1199 data'!$C$11*F832^2</f>
        <v>4.9996616898148156</v>
      </c>
      <c r="L832" s="86">
        <f t="shared" si="472"/>
        <v>322.09881724537047</v>
      </c>
      <c r="M832" s="86">
        <f t="shared" si="468"/>
        <v>1914.6985247363689</v>
      </c>
      <c r="N832" s="20">
        <f t="shared" si="473"/>
        <v>1.9146985247363688</v>
      </c>
      <c r="O832" s="105">
        <f t="shared" si="474"/>
        <v>0</v>
      </c>
      <c r="P832" s="105">
        <f t="shared" si="475"/>
        <v>0</v>
      </c>
      <c r="Q832" s="105">
        <f t="shared" si="503"/>
        <v>185.6947924503215</v>
      </c>
      <c r="R832" s="27">
        <f t="shared" si="476"/>
        <v>5.1581886791755974E-2</v>
      </c>
      <c r="S832" s="98">
        <f t="shared" si="477"/>
        <v>1.9146985247363688</v>
      </c>
      <c r="T832" s="17">
        <f t="shared" si="504"/>
        <v>581.45603323314867</v>
      </c>
      <c r="U832" s="17">
        <f t="shared" si="478"/>
        <v>0.16151556478698575</v>
      </c>
      <c r="V832" s="17">
        <f t="shared" si="479"/>
        <v>176.41005282780543</v>
      </c>
      <c r="W832" s="17">
        <f t="shared" si="480"/>
        <v>169.3536507146932</v>
      </c>
      <c r="X832" s="17">
        <f t="shared" si="480"/>
        <v>162.57950468610548</v>
      </c>
      <c r="Y832" s="17">
        <f t="shared" si="481"/>
        <v>160.95370963924444</v>
      </c>
      <c r="Z832" s="17">
        <f>Y832/3600</f>
        <v>4.4709363788679013E-2</v>
      </c>
      <c r="AA832" s="17">
        <f>0.96*Y832</f>
        <v>154.51556125367466</v>
      </c>
      <c r="AB832" s="17">
        <f t="shared" si="482"/>
        <v>148.33493880352768</v>
      </c>
      <c r="AC832" s="17">
        <f t="shared" si="483"/>
        <v>140.9181918633513</v>
      </c>
      <c r="AD832" s="17">
        <f t="shared" si="484"/>
        <v>140.9181918633513</v>
      </c>
      <c r="AE832" s="17">
        <f t="shared" si="505"/>
        <v>3.9143942184264251E-2</v>
      </c>
      <c r="AF832" s="17">
        <f>T832-AD832</f>
        <v>440.53784136979738</v>
      </c>
      <c r="AG832" s="17">
        <f t="shared" si="485"/>
        <v>0.1223716226027215</v>
      </c>
      <c r="AH832" s="28">
        <f>0.5*'Ducati Panigale 1199 data'!$C$8*'WLTP class 3 v5'!F832^2</f>
        <v>4911.7623456790134</v>
      </c>
      <c r="AI832" s="17">
        <f t="shared" si="486"/>
        <v>4.9117623456790138</v>
      </c>
      <c r="AJ832" s="17" t="str">
        <f>IF(N832&lt;0, AI832, "0")</f>
        <v>0</v>
      </c>
      <c r="AK832" s="98">
        <f>AK831+AJ832</f>
        <v>1823.3814074074071</v>
      </c>
      <c r="AL832" s="105">
        <f t="shared" si="487"/>
        <v>0.50649483539094642</v>
      </c>
      <c r="AM832" s="98">
        <f>IF(N832 &gt; 0, AI832, )</f>
        <v>4.9117623456790138</v>
      </c>
      <c r="AN832" s="98">
        <f t="shared" si="506"/>
        <v>5982.380458333334</v>
      </c>
      <c r="AO832" s="98">
        <f t="shared" si="488"/>
        <v>1.6617723495370371</v>
      </c>
      <c r="AP832" s="27">
        <f t="shared" si="489"/>
        <v>0</v>
      </c>
      <c r="AQ832" s="27">
        <f t="shared" si="490"/>
        <v>0</v>
      </c>
      <c r="AR832" s="34">
        <f t="shared" si="491"/>
        <v>0</v>
      </c>
      <c r="AS832" s="27">
        <f t="shared" si="492"/>
        <v>0</v>
      </c>
      <c r="AT832" s="34">
        <f t="shared" si="469"/>
        <v>0</v>
      </c>
      <c r="AU832" s="27">
        <f t="shared" si="469"/>
        <v>0</v>
      </c>
      <c r="AV832" s="27">
        <f t="shared" si="493"/>
        <v>0</v>
      </c>
      <c r="AW832" s="27">
        <f t="shared" si="494"/>
        <v>0</v>
      </c>
      <c r="AX832" s="27">
        <f t="shared" si="495"/>
        <v>0</v>
      </c>
      <c r="AY832" s="34">
        <f>AN832-AW832</f>
        <v>5982.380458333334</v>
      </c>
      <c r="AZ832" s="110">
        <f t="shared" si="496"/>
        <v>1.6617723495370371</v>
      </c>
      <c r="BB832" s="84">
        <v>0</v>
      </c>
      <c r="BC832" s="85">
        <f t="shared" si="497"/>
        <v>0</v>
      </c>
      <c r="BD832" s="85">
        <f t="shared" si="498"/>
        <v>0</v>
      </c>
      <c r="BE832" s="85">
        <f t="shared" si="499"/>
        <v>0</v>
      </c>
      <c r="BF832" s="85">
        <f t="shared" si="500"/>
        <v>0</v>
      </c>
      <c r="BG832" s="85">
        <f t="shared" si="501"/>
        <v>0</v>
      </c>
    </row>
    <row r="833" spans="2:59">
      <c r="B833" s="10" t="s">
        <v>33</v>
      </c>
      <c r="C833" s="10">
        <v>822</v>
      </c>
      <c r="D833" s="10">
        <v>233</v>
      </c>
      <c r="E833" s="19">
        <v>24.8</v>
      </c>
      <c r="F833" s="67">
        <f t="shared" si="470"/>
        <v>6.8888888888888893</v>
      </c>
      <c r="G833" s="20">
        <f t="shared" si="502"/>
        <v>0.90277777777777779</v>
      </c>
      <c r="H833" s="20">
        <f t="shared" si="471"/>
        <v>117</v>
      </c>
      <c r="I833" s="86">
        <f>'Ducati Panigale 1199 data'!$C$8*G833</f>
        <v>250.97222222222223</v>
      </c>
      <c r="J833" s="86">
        <f>'Ducati Panigale 1199 data'!$C$8*'Ducati Panigale 1199 data'!$C$15*'Ducati Panigale 1199 data'!$C$10</f>
        <v>54.543600000000005</v>
      </c>
      <c r="K833" s="86">
        <f>(0.5*'Ducati Panigale 1199 data'!$C$12)*'Ducati Panigale 1199 data'!$C$14*'Ducati Panigale 1199 data'!$C$11*F833^2</f>
        <v>6.7145425925925943</v>
      </c>
      <c r="L833" s="86">
        <f t="shared" si="472"/>
        <v>312.23036481481483</v>
      </c>
      <c r="M833" s="86">
        <f t="shared" si="468"/>
        <v>2150.9202909465025</v>
      </c>
      <c r="N833" s="20">
        <f t="shared" si="473"/>
        <v>2.1509202909465026</v>
      </c>
      <c r="O833" s="105">
        <f t="shared" si="474"/>
        <v>0</v>
      </c>
      <c r="P833" s="105">
        <f t="shared" si="475"/>
        <v>0</v>
      </c>
      <c r="Q833" s="105">
        <f t="shared" si="503"/>
        <v>185.6947924503215</v>
      </c>
      <c r="R833" s="27">
        <f t="shared" si="476"/>
        <v>5.1581886791755974E-2</v>
      </c>
      <c r="S833" s="98">
        <f t="shared" si="477"/>
        <v>2.1509202909465026</v>
      </c>
      <c r="T833" s="17">
        <f t="shared" si="504"/>
        <v>583.60695352409516</v>
      </c>
      <c r="U833" s="17">
        <f t="shared" si="478"/>
        <v>0.16211304264558199</v>
      </c>
      <c r="V833" s="17">
        <f t="shared" si="479"/>
        <v>176.41005282780543</v>
      </c>
      <c r="W833" s="17">
        <f t="shared" si="480"/>
        <v>169.3536507146932</v>
      </c>
      <c r="X833" s="17">
        <f t="shared" si="480"/>
        <v>162.57950468610548</v>
      </c>
      <c r="Y833" s="17">
        <f t="shared" si="481"/>
        <v>160.95370963924444</v>
      </c>
      <c r="Z833" s="17">
        <f>Y833/3600</f>
        <v>4.4709363788679013E-2</v>
      </c>
      <c r="AA833" s="17">
        <f>0.96*Y833</f>
        <v>154.51556125367466</v>
      </c>
      <c r="AB833" s="17">
        <f t="shared" si="482"/>
        <v>148.33493880352768</v>
      </c>
      <c r="AC833" s="17">
        <f t="shared" si="483"/>
        <v>140.9181918633513</v>
      </c>
      <c r="AD833" s="17">
        <f t="shared" si="484"/>
        <v>140.9181918633513</v>
      </c>
      <c r="AE833" s="17">
        <f t="shared" si="505"/>
        <v>3.9143942184264251E-2</v>
      </c>
      <c r="AF833" s="17">
        <f>T833-AD833</f>
        <v>442.68876166074386</v>
      </c>
      <c r="AG833" s="17">
        <f t="shared" si="485"/>
        <v>0.12296910046131775</v>
      </c>
      <c r="AH833" s="28">
        <f>0.5*'Ducati Panigale 1199 data'!$C$8*'WLTP class 3 v5'!F833^2</f>
        <v>6596.4938271604951</v>
      </c>
      <c r="AI833" s="17">
        <f t="shared" si="486"/>
        <v>6.5964938271604954</v>
      </c>
      <c r="AJ833" s="17" t="str">
        <f>IF(N833&lt;0, AI833, "0")</f>
        <v>0</v>
      </c>
      <c r="AK833" s="98">
        <f>AK832+AJ833</f>
        <v>1823.3814074074071</v>
      </c>
      <c r="AL833" s="105">
        <f t="shared" si="487"/>
        <v>0.50649483539094642</v>
      </c>
      <c r="AM833" s="98">
        <f>IF(N833 &gt; 0, AI833, )</f>
        <v>6.5964938271604954</v>
      </c>
      <c r="AN833" s="98">
        <f t="shared" si="506"/>
        <v>5988.9769521604949</v>
      </c>
      <c r="AO833" s="98">
        <f t="shared" si="488"/>
        <v>1.6636047089334709</v>
      </c>
      <c r="AP833" s="27">
        <f t="shared" si="489"/>
        <v>0</v>
      </c>
      <c r="AQ833" s="27">
        <f t="shared" si="490"/>
        <v>0</v>
      </c>
      <c r="AR833" s="34">
        <f t="shared" si="491"/>
        <v>0</v>
      </c>
      <c r="AS833" s="27">
        <f t="shared" si="492"/>
        <v>0</v>
      </c>
      <c r="AT833" s="34">
        <f t="shared" si="469"/>
        <v>0</v>
      </c>
      <c r="AU833" s="27">
        <f t="shared" si="469"/>
        <v>0</v>
      </c>
      <c r="AV833" s="27">
        <f t="shared" si="493"/>
        <v>0</v>
      </c>
      <c r="AW833" s="27">
        <f t="shared" si="494"/>
        <v>0</v>
      </c>
      <c r="AX833" s="27">
        <f t="shared" si="495"/>
        <v>0</v>
      </c>
      <c r="AY833" s="34">
        <f>AN833-AW833</f>
        <v>5988.9769521604949</v>
      </c>
      <c r="AZ833" s="110">
        <f t="shared" si="496"/>
        <v>1.6636047089334709</v>
      </c>
      <c r="BB833" s="84">
        <v>0</v>
      </c>
      <c r="BC833" s="85">
        <f t="shared" si="497"/>
        <v>0</v>
      </c>
      <c r="BD833" s="85">
        <f t="shared" si="498"/>
        <v>0</v>
      </c>
      <c r="BE833" s="85">
        <f t="shared" si="499"/>
        <v>0</v>
      </c>
      <c r="BF833" s="85">
        <f t="shared" si="500"/>
        <v>0</v>
      </c>
      <c r="BG833" s="85">
        <f t="shared" si="501"/>
        <v>0</v>
      </c>
    </row>
    <row r="834" spans="2:59">
      <c r="B834" s="10" t="s">
        <v>33</v>
      </c>
      <c r="C834" s="10">
        <v>823</v>
      </c>
      <c r="D834" s="10">
        <v>234</v>
      </c>
      <c r="E834" s="19">
        <v>27.9</v>
      </c>
      <c r="F834" s="67">
        <f t="shared" si="470"/>
        <v>7.75</v>
      </c>
      <c r="G834" s="20">
        <f t="shared" si="502"/>
        <v>0.83333333333333326</v>
      </c>
      <c r="H834" s="20">
        <f t="shared" si="471"/>
        <v>117.5</v>
      </c>
      <c r="I834" s="86">
        <f>'Ducati Panigale 1199 data'!$C$8*G834</f>
        <v>231.66666666666666</v>
      </c>
      <c r="J834" s="86">
        <f>'Ducati Panigale 1199 data'!$C$8*'Ducati Panigale 1199 data'!$C$15*'Ducati Panigale 1199 data'!$C$10</f>
        <v>54.543600000000005</v>
      </c>
      <c r="K834" s="86">
        <f>(0.5*'Ducati Panigale 1199 data'!$C$12)*'Ducati Panigale 1199 data'!$C$14*'Ducati Panigale 1199 data'!$C$11*F834^2</f>
        <v>8.4980929687500009</v>
      </c>
      <c r="L834" s="86">
        <f t="shared" si="472"/>
        <v>294.70835963541663</v>
      </c>
      <c r="M834" s="86">
        <f t="shared" si="468"/>
        <v>2283.9897871744788</v>
      </c>
      <c r="N834" s="20">
        <f t="shared" si="473"/>
        <v>2.283989787174479</v>
      </c>
      <c r="O834" s="105">
        <f t="shared" si="474"/>
        <v>0</v>
      </c>
      <c r="P834" s="105">
        <f t="shared" si="475"/>
        <v>0</v>
      </c>
      <c r="Q834" s="105">
        <f t="shared" si="503"/>
        <v>185.6947924503215</v>
      </c>
      <c r="R834" s="27">
        <f t="shared" si="476"/>
        <v>5.1581886791755974E-2</v>
      </c>
      <c r="S834" s="98">
        <f t="shared" si="477"/>
        <v>2.283989787174479</v>
      </c>
      <c r="T834" s="17">
        <f t="shared" si="504"/>
        <v>585.89094331126967</v>
      </c>
      <c r="U834" s="17">
        <f t="shared" si="478"/>
        <v>0.16274748425313046</v>
      </c>
      <c r="V834" s="17">
        <f t="shared" si="479"/>
        <v>176.41005282780543</v>
      </c>
      <c r="W834" s="17">
        <f t="shared" si="480"/>
        <v>169.3536507146932</v>
      </c>
      <c r="X834" s="17">
        <f t="shared" si="480"/>
        <v>162.57950468610548</v>
      </c>
      <c r="Y834" s="17">
        <f t="shared" si="481"/>
        <v>160.95370963924444</v>
      </c>
      <c r="Z834" s="17">
        <f>Y834/3600</f>
        <v>4.4709363788679013E-2</v>
      </c>
      <c r="AA834" s="17">
        <f>0.96*Y834</f>
        <v>154.51556125367466</v>
      </c>
      <c r="AB834" s="17">
        <f t="shared" si="482"/>
        <v>148.33493880352768</v>
      </c>
      <c r="AC834" s="17">
        <f t="shared" si="483"/>
        <v>140.9181918633513</v>
      </c>
      <c r="AD834" s="17">
        <f t="shared" si="484"/>
        <v>140.9181918633513</v>
      </c>
      <c r="AE834" s="17">
        <f t="shared" si="505"/>
        <v>3.9143942184264251E-2</v>
      </c>
      <c r="AF834" s="17">
        <f>T834-AD834</f>
        <v>444.97275144791837</v>
      </c>
      <c r="AG834" s="17">
        <f t="shared" si="485"/>
        <v>0.12360354206886622</v>
      </c>
      <c r="AH834" s="28">
        <f>0.5*'Ducati Panigale 1199 data'!$C$8*'WLTP class 3 v5'!F834^2</f>
        <v>8348.6875</v>
      </c>
      <c r="AI834" s="17">
        <f t="shared" si="486"/>
        <v>8.3486875000000005</v>
      </c>
      <c r="AJ834" s="17" t="str">
        <f>IF(N834&lt;0, AI834, "0")</f>
        <v>0</v>
      </c>
      <c r="AK834" s="98">
        <f>AK833+AJ834</f>
        <v>1823.3814074074071</v>
      </c>
      <c r="AL834" s="105">
        <f t="shared" si="487"/>
        <v>0.50649483539094642</v>
      </c>
      <c r="AM834" s="98">
        <f>IF(N834 &gt; 0, AI834, )</f>
        <v>8.3486875000000005</v>
      </c>
      <c r="AN834" s="98">
        <f t="shared" si="506"/>
        <v>5997.3256396604947</v>
      </c>
      <c r="AO834" s="98">
        <f t="shared" si="488"/>
        <v>1.6659237887945819</v>
      </c>
      <c r="AP834" s="27">
        <f t="shared" si="489"/>
        <v>0</v>
      </c>
      <c r="AQ834" s="27">
        <f t="shared" si="490"/>
        <v>0</v>
      </c>
      <c r="AR834" s="34">
        <f t="shared" si="491"/>
        <v>0</v>
      </c>
      <c r="AS834" s="27">
        <f t="shared" si="492"/>
        <v>0</v>
      </c>
      <c r="AT834" s="34">
        <f t="shared" si="469"/>
        <v>0</v>
      </c>
      <c r="AU834" s="27">
        <f t="shared" si="469"/>
        <v>0</v>
      </c>
      <c r="AV834" s="27">
        <f t="shared" si="493"/>
        <v>0</v>
      </c>
      <c r="AW834" s="27">
        <f t="shared" si="494"/>
        <v>0</v>
      </c>
      <c r="AX834" s="27">
        <f t="shared" si="495"/>
        <v>0</v>
      </c>
      <c r="AY834" s="34">
        <f>AN834-AW834</f>
        <v>5997.3256396604947</v>
      </c>
      <c r="AZ834" s="110">
        <f t="shared" si="496"/>
        <v>1.6659237887945819</v>
      </c>
      <c r="BB834" s="84">
        <v>0</v>
      </c>
      <c r="BC834" s="85">
        <f t="shared" si="497"/>
        <v>0</v>
      </c>
      <c r="BD834" s="85">
        <f t="shared" si="498"/>
        <v>0</v>
      </c>
      <c r="BE834" s="85">
        <f t="shared" si="499"/>
        <v>0</v>
      </c>
      <c r="BF834" s="85">
        <f t="shared" si="500"/>
        <v>0</v>
      </c>
      <c r="BG834" s="85">
        <f t="shared" si="501"/>
        <v>0</v>
      </c>
    </row>
    <row r="835" spans="2:59">
      <c r="B835" s="10" t="s">
        <v>33</v>
      </c>
      <c r="C835" s="10">
        <v>824</v>
      </c>
      <c r="D835" s="10">
        <v>235</v>
      </c>
      <c r="E835" s="19">
        <v>30.8</v>
      </c>
      <c r="F835" s="67">
        <f t="shared" si="470"/>
        <v>8.5555555555555554</v>
      </c>
      <c r="G835" s="20">
        <f t="shared" si="502"/>
        <v>0.70833333333333348</v>
      </c>
      <c r="H835" s="20">
        <f t="shared" si="471"/>
        <v>118</v>
      </c>
      <c r="I835" s="86">
        <f>'Ducati Panigale 1199 data'!$C$8*G835</f>
        <v>196.91666666666671</v>
      </c>
      <c r="J835" s="86">
        <f>'Ducati Panigale 1199 data'!$C$8*'Ducati Panigale 1199 data'!$C$15*'Ducati Panigale 1199 data'!$C$10</f>
        <v>54.543600000000005</v>
      </c>
      <c r="K835" s="86">
        <f>(0.5*'Ducati Panigale 1199 data'!$C$12)*'Ducati Panigale 1199 data'!$C$14*'Ducati Panigale 1199 data'!$C$11*F835^2</f>
        <v>10.356535648148149</v>
      </c>
      <c r="L835" s="86">
        <f t="shared" si="472"/>
        <v>261.81680231481488</v>
      </c>
      <c r="M835" s="86">
        <f t="shared" si="468"/>
        <v>2239.988197582305</v>
      </c>
      <c r="N835" s="20">
        <f t="shared" si="473"/>
        <v>2.2399881975823051</v>
      </c>
      <c r="O835" s="105">
        <f t="shared" si="474"/>
        <v>0</v>
      </c>
      <c r="P835" s="105">
        <f t="shared" si="475"/>
        <v>0</v>
      </c>
      <c r="Q835" s="105">
        <f t="shared" si="503"/>
        <v>185.6947924503215</v>
      </c>
      <c r="R835" s="27">
        <f t="shared" si="476"/>
        <v>5.1581886791755974E-2</v>
      </c>
      <c r="S835" s="98">
        <f t="shared" si="477"/>
        <v>2.2399881975823051</v>
      </c>
      <c r="T835" s="17">
        <f t="shared" si="504"/>
        <v>588.13093150885197</v>
      </c>
      <c r="U835" s="17">
        <f t="shared" si="478"/>
        <v>0.16336970319690333</v>
      </c>
      <c r="V835" s="17">
        <f t="shared" si="479"/>
        <v>176.41005282780543</v>
      </c>
      <c r="W835" s="17">
        <f t="shared" si="480"/>
        <v>169.3536507146932</v>
      </c>
      <c r="X835" s="17">
        <f t="shared" si="480"/>
        <v>162.57950468610548</v>
      </c>
      <c r="Y835" s="17">
        <f t="shared" si="481"/>
        <v>160.95370963924444</v>
      </c>
      <c r="Z835" s="17">
        <f>Y835/3600</f>
        <v>4.4709363788679013E-2</v>
      </c>
      <c r="AA835" s="17">
        <f>0.96*Y835</f>
        <v>154.51556125367466</v>
      </c>
      <c r="AB835" s="17">
        <f t="shared" si="482"/>
        <v>148.33493880352768</v>
      </c>
      <c r="AC835" s="17">
        <f t="shared" si="483"/>
        <v>140.9181918633513</v>
      </c>
      <c r="AD835" s="17">
        <f t="shared" si="484"/>
        <v>140.9181918633513</v>
      </c>
      <c r="AE835" s="17">
        <f t="shared" si="505"/>
        <v>3.9143942184264251E-2</v>
      </c>
      <c r="AF835" s="17">
        <f>T835-AD835</f>
        <v>447.21273964550068</v>
      </c>
      <c r="AG835" s="17">
        <f t="shared" si="485"/>
        <v>0.12422576101263907</v>
      </c>
      <c r="AH835" s="28">
        <f>0.5*'Ducati Panigale 1199 data'!$C$8*'WLTP class 3 v5'!F835^2</f>
        <v>10174.456790123457</v>
      </c>
      <c r="AI835" s="17">
        <f t="shared" si="486"/>
        <v>10.174456790123457</v>
      </c>
      <c r="AJ835" s="17" t="str">
        <f>IF(N835&lt;0, AI835, "0")</f>
        <v>0</v>
      </c>
      <c r="AK835" s="98">
        <f>AK834+AJ835</f>
        <v>1823.3814074074071</v>
      </c>
      <c r="AL835" s="105">
        <f t="shared" si="487"/>
        <v>0.50649483539094642</v>
      </c>
      <c r="AM835" s="98">
        <f>IF(N835 &gt; 0, AI835, )</f>
        <v>10.174456790123457</v>
      </c>
      <c r="AN835" s="98">
        <f t="shared" si="506"/>
        <v>6007.500096450618</v>
      </c>
      <c r="AO835" s="98">
        <f t="shared" si="488"/>
        <v>1.6687500267918383</v>
      </c>
      <c r="AP835" s="27">
        <f t="shared" si="489"/>
        <v>0</v>
      </c>
      <c r="AQ835" s="27">
        <f t="shared" si="490"/>
        <v>0</v>
      </c>
      <c r="AR835" s="34">
        <f t="shared" si="491"/>
        <v>0</v>
      </c>
      <c r="AS835" s="27">
        <f t="shared" si="492"/>
        <v>0</v>
      </c>
      <c r="AT835" s="34">
        <f t="shared" si="469"/>
        <v>0</v>
      </c>
      <c r="AU835" s="27">
        <f t="shared" si="469"/>
        <v>0</v>
      </c>
      <c r="AV835" s="27">
        <f t="shared" si="493"/>
        <v>0</v>
      </c>
      <c r="AW835" s="27">
        <f t="shared" si="494"/>
        <v>0</v>
      </c>
      <c r="AX835" s="27">
        <f t="shared" si="495"/>
        <v>0</v>
      </c>
      <c r="AY835" s="34">
        <f>AN835-AW835</f>
        <v>6007.500096450618</v>
      </c>
      <c r="AZ835" s="110">
        <f t="shared" si="496"/>
        <v>1.6687500267918383</v>
      </c>
      <c r="BB835" s="84">
        <v>0</v>
      </c>
      <c r="BC835" s="85">
        <f t="shared" si="497"/>
        <v>0</v>
      </c>
      <c r="BD835" s="85">
        <f t="shared" si="498"/>
        <v>0</v>
      </c>
      <c r="BE835" s="85">
        <f t="shared" si="499"/>
        <v>0</v>
      </c>
      <c r="BF835" s="85">
        <f t="shared" si="500"/>
        <v>0</v>
      </c>
      <c r="BG835" s="85">
        <f t="shared" si="501"/>
        <v>0</v>
      </c>
    </row>
    <row r="836" spans="2:59">
      <c r="B836" s="10" t="s">
        <v>33</v>
      </c>
      <c r="C836" s="10">
        <v>825</v>
      </c>
      <c r="D836" s="10">
        <v>236</v>
      </c>
      <c r="E836" s="19">
        <v>33</v>
      </c>
      <c r="F836" s="67">
        <f t="shared" si="470"/>
        <v>9.1666666666666661</v>
      </c>
      <c r="G836" s="20">
        <f t="shared" si="502"/>
        <v>0.59722222222222232</v>
      </c>
      <c r="H836" s="20">
        <f t="shared" si="471"/>
        <v>118.5</v>
      </c>
      <c r="I836" s="86">
        <f>'Ducati Panigale 1199 data'!$C$8*G836</f>
        <v>166.0277777777778</v>
      </c>
      <c r="J836" s="86">
        <f>'Ducati Panigale 1199 data'!$C$8*'Ducati Panigale 1199 data'!$C$15*'Ducati Panigale 1199 data'!$C$10</f>
        <v>54.543600000000005</v>
      </c>
      <c r="K836" s="86">
        <f>(0.5*'Ducati Panigale 1199 data'!$C$12)*'Ducati Panigale 1199 data'!$C$14*'Ducati Panigale 1199 data'!$C$11*F836^2</f>
        <v>11.888880208333333</v>
      </c>
      <c r="L836" s="86">
        <f t="shared" si="472"/>
        <v>232.46025798611112</v>
      </c>
      <c r="M836" s="86">
        <f t="shared" si="468"/>
        <v>2130.8856982060183</v>
      </c>
      <c r="N836" s="20">
        <f t="shared" si="473"/>
        <v>2.1308856982060185</v>
      </c>
      <c r="O836" s="105">
        <f t="shared" si="474"/>
        <v>0</v>
      </c>
      <c r="P836" s="105">
        <f t="shared" si="475"/>
        <v>0</v>
      </c>
      <c r="Q836" s="105">
        <f t="shared" si="503"/>
        <v>185.6947924503215</v>
      </c>
      <c r="R836" s="27">
        <f t="shared" si="476"/>
        <v>5.1581886791755974E-2</v>
      </c>
      <c r="S836" s="98">
        <f t="shared" si="477"/>
        <v>2.1308856982060185</v>
      </c>
      <c r="T836" s="17">
        <f t="shared" si="504"/>
        <v>590.26181720705802</v>
      </c>
      <c r="U836" s="17">
        <f t="shared" si="478"/>
        <v>0.16396161589084945</v>
      </c>
      <c r="V836" s="17">
        <f t="shared" si="479"/>
        <v>176.41005282780543</v>
      </c>
      <c r="W836" s="17">
        <f t="shared" si="480"/>
        <v>169.3536507146932</v>
      </c>
      <c r="X836" s="17">
        <f t="shared" si="480"/>
        <v>162.57950468610548</v>
      </c>
      <c r="Y836" s="17">
        <f t="shared" si="481"/>
        <v>160.95370963924444</v>
      </c>
      <c r="Z836" s="17">
        <f>Y836/3600</f>
        <v>4.4709363788679013E-2</v>
      </c>
      <c r="AA836" s="17">
        <f>0.96*Y836</f>
        <v>154.51556125367466</v>
      </c>
      <c r="AB836" s="17">
        <f t="shared" si="482"/>
        <v>148.33493880352768</v>
      </c>
      <c r="AC836" s="17">
        <f t="shared" si="483"/>
        <v>140.9181918633513</v>
      </c>
      <c r="AD836" s="17">
        <f t="shared" si="484"/>
        <v>140.9181918633513</v>
      </c>
      <c r="AE836" s="17">
        <f t="shared" si="505"/>
        <v>3.9143942184264251E-2</v>
      </c>
      <c r="AF836" s="17">
        <f>T836-AD836</f>
        <v>449.34362534370672</v>
      </c>
      <c r="AG836" s="17">
        <f t="shared" si="485"/>
        <v>0.1248176737065852</v>
      </c>
      <c r="AH836" s="28">
        <f>0.5*'Ducati Panigale 1199 data'!$C$8*'WLTP class 3 v5'!F836^2</f>
        <v>11679.861111111109</v>
      </c>
      <c r="AI836" s="17">
        <f t="shared" si="486"/>
        <v>11.67986111111111</v>
      </c>
      <c r="AJ836" s="17" t="str">
        <f>IF(N836&lt;0, AI836, "0")</f>
        <v>0</v>
      </c>
      <c r="AK836" s="98">
        <f>AK835+AJ836</f>
        <v>1823.3814074074071</v>
      </c>
      <c r="AL836" s="105">
        <f t="shared" si="487"/>
        <v>0.50649483539094642</v>
      </c>
      <c r="AM836" s="98">
        <f>IF(N836 &gt; 0, AI836, )</f>
        <v>11.67986111111111</v>
      </c>
      <c r="AN836" s="98">
        <f t="shared" si="506"/>
        <v>6019.1799575617288</v>
      </c>
      <c r="AO836" s="98">
        <f t="shared" si="488"/>
        <v>1.6719944326560359</v>
      </c>
      <c r="AP836" s="27">
        <f t="shared" si="489"/>
        <v>0</v>
      </c>
      <c r="AQ836" s="27">
        <f t="shared" si="490"/>
        <v>0</v>
      </c>
      <c r="AR836" s="34">
        <f t="shared" si="491"/>
        <v>0</v>
      </c>
      <c r="AS836" s="27">
        <f t="shared" si="492"/>
        <v>0</v>
      </c>
      <c r="AT836" s="34">
        <f t="shared" si="469"/>
        <v>0</v>
      </c>
      <c r="AU836" s="27">
        <f t="shared" si="469"/>
        <v>0</v>
      </c>
      <c r="AV836" s="27">
        <f t="shared" si="493"/>
        <v>0</v>
      </c>
      <c r="AW836" s="27">
        <f t="shared" si="494"/>
        <v>0</v>
      </c>
      <c r="AX836" s="27">
        <f t="shared" si="495"/>
        <v>0</v>
      </c>
      <c r="AY836" s="34">
        <f>AN836-AW836</f>
        <v>6019.1799575617288</v>
      </c>
      <c r="AZ836" s="110">
        <f t="shared" si="496"/>
        <v>1.6719944326560359</v>
      </c>
      <c r="BB836" s="84">
        <v>0</v>
      </c>
      <c r="BC836" s="85">
        <f t="shared" si="497"/>
        <v>0</v>
      </c>
      <c r="BD836" s="85">
        <f t="shared" si="498"/>
        <v>0</v>
      </c>
      <c r="BE836" s="85">
        <f t="shared" si="499"/>
        <v>0</v>
      </c>
      <c r="BF836" s="85">
        <f t="shared" si="500"/>
        <v>0</v>
      </c>
      <c r="BG836" s="85">
        <f t="shared" si="501"/>
        <v>0</v>
      </c>
    </row>
    <row r="837" spans="2:59">
      <c r="B837" s="10" t="s">
        <v>33</v>
      </c>
      <c r="C837" s="10">
        <v>826</v>
      </c>
      <c r="D837" s="10">
        <v>237</v>
      </c>
      <c r="E837" s="19">
        <v>35.1</v>
      </c>
      <c r="F837" s="67">
        <f t="shared" si="470"/>
        <v>9.75</v>
      </c>
      <c r="G837" s="20">
        <f t="shared" si="502"/>
        <v>0.56944444444444464</v>
      </c>
      <c r="H837" s="20">
        <f t="shared" si="471"/>
        <v>119</v>
      </c>
      <c r="I837" s="86">
        <f>'Ducati Panigale 1199 data'!$C$8*G837</f>
        <v>158.3055555555556</v>
      </c>
      <c r="J837" s="86">
        <f>'Ducati Panigale 1199 data'!$C$8*'Ducati Panigale 1199 data'!$C$15*'Ducati Panigale 1199 data'!$C$10</f>
        <v>54.543600000000005</v>
      </c>
      <c r="K837" s="86">
        <f>(0.5*'Ducati Panigale 1199 data'!$C$12)*'Ducati Panigale 1199 data'!$C$14*'Ducati Panigale 1199 data'!$C$11*F837^2</f>
        <v>13.450155468750001</v>
      </c>
      <c r="L837" s="86">
        <f t="shared" si="472"/>
        <v>226.29931102430561</v>
      </c>
      <c r="M837" s="86">
        <f t="shared" si="468"/>
        <v>2206.4182824869795</v>
      </c>
      <c r="N837" s="20">
        <f t="shared" si="473"/>
        <v>2.2064182824869794</v>
      </c>
      <c r="O837" s="105">
        <f t="shared" si="474"/>
        <v>0</v>
      </c>
      <c r="P837" s="105">
        <f t="shared" si="475"/>
        <v>0</v>
      </c>
      <c r="Q837" s="105">
        <f t="shared" si="503"/>
        <v>185.6947924503215</v>
      </c>
      <c r="R837" s="27">
        <f t="shared" si="476"/>
        <v>5.1581886791755974E-2</v>
      </c>
      <c r="S837" s="98">
        <f t="shared" si="477"/>
        <v>2.2064182824869794</v>
      </c>
      <c r="T837" s="17">
        <f t="shared" si="504"/>
        <v>592.46823548954501</v>
      </c>
      <c r="U837" s="17">
        <f t="shared" si="478"/>
        <v>0.16457450985820696</v>
      </c>
      <c r="V837" s="17">
        <f t="shared" si="479"/>
        <v>176.41005282780543</v>
      </c>
      <c r="W837" s="17">
        <f t="shared" si="480"/>
        <v>169.3536507146932</v>
      </c>
      <c r="X837" s="17">
        <f t="shared" si="480"/>
        <v>162.57950468610548</v>
      </c>
      <c r="Y837" s="17">
        <f t="shared" si="481"/>
        <v>160.95370963924444</v>
      </c>
      <c r="Z837" s="17">
        <f>Y837/3600</f>
        <v>4.4709363788679013E-2</v>
      </c>
      <c r="AA837" s="17">
        <f>0.96*Y837</f>
        <v>154.51556125367466</v>
      </c>
      <c r="AB837" s="17">
        <f t="shared" si="482"/>
        <v>148.33493880352768</v>
      </c>
      <c r="AC837" s="17">
        <f t="shared" si="483"/>
        <v>140.9181918633513</v>
      </c>
      <c r="AD837" s="17">
        <f t="shared" si="484"/>
        <v>140.9181918633513</v>
      </c>
      <c r="AE837" s="17">
        <f t="shared" si="505"/>
        <v>3.9143942184264251E-2</v>
      </c>
      <c r="AF837" s="17">
        <f>T837-AD837</f>
        <v>451.55004362619371</v>
      </c>
      <c r="AG837" s="17">
        <f t="shared" si="485"/>
        <v>0.1254305676739427</v>
      </c>
      <c r="AH837" s="28">
        <f>0.5*'Ducati Panigale 1199 data'!$C$8*'WLTP class 3 v5'!F837^2</f>
        <v>13213.6875</v>
      </c>
      <c r="AI837" s="17">
        <f t="shared" si="486"/>
        <v>13.213687500000001</v>
      </c>
      <c r="AJ837" s="17" t="str">
        <f>IF(N837&lt;0, AI837, "0")</f>
        <v>0</v>
      </c>
      <c r="AK837" s="98">
        <f>AK836+AJ837</f>
        <v>1823.3814074074071</v>
      </c>
      <c r="AL837" s="105">
        <f t="shared" si="487"/>
        <v>0.50649483539094642</v>
      </c>
      <c r="AM837" s="98">
        <f>IF(N837 &gt; 0, AI837, )</f>
        <v>13.213687500000001</v>
      </c>
      <c r="AN837" s="98">
        <f t="shared" si="506"/>
        <v>6032.3936450617284</v>
      </c>
      <c r="AO837" s="98">
        <f t="shared" si="488"/>
        <v>1.6756649014060356</v>
      </c>
      <c r="AP837" s="27">
        <f t="shared" si="489"/>
        <v>0</v>
      </c>
      <c r="AQ837" s="27">
        <f t="shared" si="490"/>
        <v>0</v>
      </c>
      <c r="AR837" s="34">
        <f t="shared" si="491"/>
        <v>0</v>
      </c>
      <c r="AS837" s="27">
        <f t="shared" si="492"/>
        <v>0</v>
      </c>
      <c r="AT837" s="34">
        <f t="shared" si="469"/>
        <v>0</v>
      </c>
      <c r="AU837" s="27">
        <f t="shared" si="469"/>
        <v>0</v>
      </c>
      <c r="AV837" s="27">
        <f t="shared" si="493"/>
        <v>0</v>
      </c>
      <c r="AW837" s="27">
        <f t="shared" si="494"/>
        <v>0</v>
      </c>
      <c r="AX837" s="27">
        <f t="shared" si="495"/>
        <v>0</v>
      </c>
      <c r="AY837" s="34">
        <f>AN837-AW837</f>
        <v>6032.3936450617284</v>
      </c>
      <c r="AZ837" s="110">
        <f t="shared" si="496"/>
        <v>1.6756649014060356</v>
      </c>
      <c r="BB837" s="84">
        <v>0</v>
      </c>
      <c r="BC837" s="85">
        <f t="shared" si="497"/>
        <v>0</v>
      </c>
      <c r="BD837" s="85">
        <f t="shared" si="498"/>
        <v>0</v>
      </c>
      <c r="BE837" s="85">
        <f t="shared" si="499"/>
        <v>0</v>
      </c>
      <c r="BF837" s="85">
        <f t="shared" si="500"/>
        <v>0</v>
      </c>
      <c r="BG837" s="85">
        <f t="shared" si="501"/>
        <v>0</v>
      </c>
    </row>
    <row r="838" spans="2:59">
      <c r="B838" s="10" t="s">
        <v>33</v>
      </c>
      <c r="C838" s="10">
        <v>827</v>
      </c>
      <c r="D838" s="10">
        <v>238</v>
      </c>
      <c r="E838" s="19">
        <v>37.1</v>
      </c>
      <c r="F838" s="67">
        <f t="shared" si="470"/>
        <v>10.305555555555555</v>
      </c>
      <c r="G838" s="20">
        <f t="shared" si="502"/>
        <v>0.52777777777777735</v>
      </c>
      <c r="H838" s="20">
        <f t="shared" si="471"/>
        <v>119.5</v>
      </c>
      <c r="I838" s="86">
        <f>'Ducati Panigale 1199 data'!$C$8*G838</f>
        <v>146.72222222222211</v>
      </c>
      <c r="J838" s="86">
        <f>'Ducati Panigale 1199 data'!$C$8*'Ducati Panigale 1199 data'!$C$15*'Ducati Panigale 1199 data'!$C$10</f>
        <v>54.543600000000005</v>
      </c>
      <c r="K838" s="86">
        <f>(0.5*'Ducati Panigale 1199 data'!$C$12)*'Ducati Panigale 1199 data'!$C$14*'Ducati Panigale 1199 data'!$C$11*F838^2</f>
        <v>15.026605700231483</v>
      </c>
      <c r="L838" s="86">
        <f t="shared" si="472"/>
        <v>216.29242792245358</v>
      </c>
      <c r="M838" s="86">
        <f t="shared" si="468"/>
        <v>2229.0136322008411</v>
      </c>
      <c r="N838" s="20">
        <f t="shared" si="473"/>
        <v>2.2290136322008411</v>
      </c>
      <c r="O838" s="105">
        <f t="shared" si="474"/>
        <v>0</v>
      </c>
      <c r="P838" s="105">
        <f t="shared" si="475"/>
        <v>0</v>
      </c>
      <c r="Q838" s="105">
        <f t="shared" si="503"/>
        <v>185.6947924503215</v>
      </c>
      <c r="R838" s="27">
        <f t="shared" si="476"/>
        <v>5.1581886791755974E-2</v>
      </c>
      <c r="S838" s="98">
        <f t="shared" si="477"/>
        <v>2.2290136322008411</v>
      </c>
      <c r="T838" s="17">
        <f t="shared" si="504"/>
        <v>594.69724912174581</v>
      </c>
      <c r="U838" s="17">
        <f t="shared" si="478"/>
        <v>0.16519368031159606</v>
      </c>
      <c r="V838" s="17">
        <f t="shared" si="479"/>
        <v>176.41005282780543</v>
      </c>
      <c r="W838" s="17">
        <f t="shared" si="480"/>
        <v>169.3536507146932</v>
      </c>
      <c r="X838" s="17">
        <f t="shared" si="480"/>
        <v>162.57950468610548</v>
      </c>
      <c r="Y838" s="17">
        <f t="shared" si="481"/>
        <v>160.95370963924444</v>
      </c>
      <c r="Z838" s="17">
        <f>Y838/3600</f>
        <v>4.4709363788679013E-2</v>
      </c>
      <c r="AA838" s="17">
        <f>0.96*Y838</f>
        <v>154.51556125367466</v>
      </c>
      <c r="AB838" s="17">
        <f t="shared" si="482"/>
        <v>148.33493880352768</v>
      </c>
      <c r="AC838" s="17">
        <f t="shared" si="483"/>
        <v>140.9181918633513</v>
      </c>
      <c r="AD838" s="17">
        <f t="shared" si="484"/>
        <v>140.9181918633513</v>
      </c>
      <c r="AE838" s="17">
        <f t="shared" si="505"/>
        <v>3.9143942184264251E-2</v>
      </c>
      <c r="AF838" s="17">
        <f>T838-AD838</f>
        <v>453.77905725839452</v>
      </c>
      <c r="AG838" s="17">
        <f t="shared" si="485"/>
        <v>0.12604973812733181</v>
      </c>
      <c r="AH838" s="28">
        <f>0.5*'Ducati Panigale 1199 data'!$C$8*'WLTP class 3 v5'!F838^2</f>
        <v>14762.422067901234</v>
      </c>
      <c r="AI838" s="17">
        <f t="shared" si="486"/>
        <v>14.762422067901234</v>
      </c>
      <c r="AJ838" s="17" t="str">
        <f>IF(N838&lt;0, AI838, "0")</f>
        <v>0</v>
      </c>
      <c r="AK838" s="98">
        <f>AK837+AJ838</f>
        <v>1823.3814074074071</v>
      </c>
      <c r="AL838" s="105">
        <f t="shared" si="487"/>
        <v>0.50649483539094642</v>
      </c>
      <c r="AM838" s="98">
        <f>IF(N838 &gt; 0, AI838, )</f>
        <v>14.762422067901234</v>
      </c>
      <c r="AN838" s="98">
        <f t="shared" si="506"/>
        <v>6047.1560671296293</v>
      </c>
      <c r="AO838" s="98">
        <f t="shared" si="488"/>
        <v>1.6797655742026747</v>
      </c>
      <c r="AP838" s="27">
        <f t="shared" si="489"/>
        <v>0</v>
      </c>
      <c r="AQ838" s="27">
        <f t="shared" si="490"/>
        <v>0</v>
      </c>
      <c r="AR838" s="34">
        <f t="shared" si="491"/>
        <v>0</v>
      </c>
      <c r="AS838" s="27">
        <f t="shared" si="492"/>
        <v>0</v>
      </c>
      <c r="AT838" s="34">
        <f t="shared" si="469"/>
        <v>0</v>
      </c>
      <c r="AU838" s="27">
        <f t="shared" si="469"/>
        <v>0</v>
      </c>
      <c r="AV838" s="27">
        <f t="shared" si="493"/>
        <v>0</v>
      </c>
      <c r="AW838" s="27">
        <f t="shared" si="494"/>
        <v>0</v>
      </c>
      <c r="AX838" s="27">
        <f t="shared" si="495"/>
        <v>0</v>
      </c>
      <c r="AY838" s="34">
        <f>AN838-AW838</f>
        <v>6047.1560671296293</v>
      </c>
      <c r="AZ838" s="110">
        <f t="shared" si="496"/>
        <v>1.6797655742026747</v>
      </c>
      <c r="BB838" s="84">
        <v>0</v>
      </c>
      <c r="BC838" s="85">
        <f t="shared" si="497"/>
        <v>0</v>
      </c>
      <c r="BD838" s="85">
        <f t="shared" si="498"/>
        <v>0</v>
      </c>
      <c r="BE838" s="85">
        <f t="shared" si="499"/>
        <v>0</v>
      </c>
      <c r="BF838" s="85">
        <f t="shared" si="500"/>
        <v>0</v>
      </c>
      <c r="BG838" s="85">
        <f t="shared" si="501"/>
        <v>0</v>
      </c>
    </row>
    <row r="839" spans="2:59">
      <c r="B839" s="10" t="s">
        <v>33</v>
      </c>
      <c r="C839" s="10">
        <v>828</v>
      </c>
      <c r="D839" s="10">
        <v>239</v>
      </c>
      <c r="E839" s="19">
        <v>38.9</v>
      </c>
      <c r="F839" s="67">
        <f t="shared" si="470"/>
        <v>10.805555555555555</v>
      </c>
      <c r="G839" s="20">
        <f t="shared" si="502"/>
        <v>0.59722222222222177</v>
      </c>
      <c r="H839" s="20">
        <f t="shared" si="471"/>
        <v>120</v>
      </c>
      <c r="I839" s="86">
        <f>'Ducati Panigale 1199 data'!$C$8*G839</f>
        <v>166.02777777777766</v>
      </c>
      <c r="J839" s="86">
        <f>'Ducati Panigale 1199 data'!$C$8*'Ducati Panigale 1199 data'!$C$15*'Ducati Panigale 1199 data'!$C$10</f>
        <v>54.543600000000005</v>
      </c>
      <c r="K839" s="86">
        <f>(0.5*'Ducati Panigale 1199 data'!$C$12)*'Ducati Panigale 1199 data'!$C$14*'Ducati Panigale 1199 data'!$C$11*F839^2</f>
        <v>16.520084866898149</v>
      </c>
      <c r="L839" s="86">
        <f t="shared" si="472"/>
        <v>237.0914626446758</v>
      </c>
      <c r="M839" s="86">
        <f t="shared" si="468"/>
        <v>2561.9049713549689</v>
      </c>
      <c r="N839" s="20">
        <f t="shared" si="473"/>
        <v>2.5619049713549691</v>
      </c>
      <c r="O839" s="105">
        <f t="shared" si="474"/>
        <v>0</v>
      </c>
      <c r="P839" s="105">
        <f t="shared" si="475"/>
        <v>0</v>
      </c>
      <c r="Q839" s="105">
        <f t="shared" si="503"/>
        <v>185.6947924503215</v>
      </c>
      <c r="R839" s="27">
        <f t="shared" si="476"/>
        <v>5.1581886791755974E-2</v>
      </c>
      <c r="S839" s="98">
        <f t="shared" si="477"/>
        <v>2.5619049713549691</v>
      </c>
      <c r="T839" s="17">
        <f t="shared" si="504"/>
        <v>597.25915409310073</v>
      </c>
      <c r="U839" s="17">
        <f t="shared" si="478"/>
        <v>0.16590532058141688</v>
      </c>
      <c r="V839" s="17">
        <f t="shared" si="479"/>
        <v>176.41005282780543</v>
      </c>
      <c r="W839" s="17">
        <f t="shared" si="480"/>
        <v>169.3536507146932</v>
      </c>
      <c r="X839" s="17">
        <f t="shared" si="480"/>
        <v>162.57950468610548</v>
      </c>
      <c r="Y839" s="17">
        <f t="shared" si="481"/>
        <v>160.95370963924444</v>
      </c>
      <c r="Z839" s="17">
        <f>Y839/3600</f>
        <v>4.4709363788679013E-2</v>
      </c>
      <c r="AA839" s="17">
        <f>0.96*Y839</f>
        <v>154.51556125367466</v>
      </c>
      <c r="AB839" s="17">
        <f t="shared" si="482"/>
        <v>148.33493880352768</v>
      </c>
      <c r="AC839" s="17">
        <f t="shared" si="483"/>
        <v>140.9181918633513</v>
      </c>
      <c r="AD839" s="17">
        <f t="shared" si="484"/>
        <v>140.9181918633513</v>
      </c>
      <c r="AE839" s="17">
        <f t="shared" si="505"/>
        <v>3.9143942184264251E-2</v>
      </c>
      <c r="AF839" s="17">
        <f>T839-AD839</f>
        <v>456.34096222974944</v>
      </c>
      <c r="AG839" s="17">
        <f t="shared" si="485"/>
        <v>0.12676137839715262</v>
      </c>
      <c r="AH839" s="28">
        <f>0.5*'Ducati Panigale 1199 data'!$C$8*'WLTP class 3 v5'!F839^2</f>
        <v>16229.644290123457</v>
      </c>
      <c r="AI839" s="17">
        <f t="shared" si="486"/>
        <v>16.229644290123456</v>
      </c>
      <c r="AJ839" s="17" t="str">
        <f>IF(N839&lt;0, AI839, "0")</f>
        <v>0</v>
      </c>
      <c r="AK839" s="98">
        <f>AK838+AJ839</f>
        <v>1823.3814074074071</v>
      </c>
      <c r="AL839" s="105">
        <f t="shared" si="487"/>
        <v>0.50649483539094642</v>
      </c>
      <c r="AM839" s="98">
        <f>IF(N839 &gt; 0, AI839, )</f>
        <v>16.229644290123456</v>
      </c>
      <c r="AN839" s="98">
        <f t="shared" si="506"/>
        <v>6063.3857114197526</v>
      </c>
      <c r="AO839" s="98">
        <f t="shared" si="488"/>
        <v>1.6842738087277092</v>
      </c>
      <c r="AP839" s="27">
        <f t="shared" si="489"/>
        <v>0</v>
      </c>
      <c r="AQ839" s="27">
        <f t="shared" si="490"/>
        <v>0</v>
      </c>
      <c r="AR839" s="34">
        <f t="shared" si="491"/>
        <v>0</v>
      </c>
      <c r="AS839" s="27">
        <f t="shared" si="492"/>
        <v>0</v>
      </c>
      <c r="AT839" s="34">
        <f t="shared" si="469"/>
        <v>0</v>
      </c>
      <c r="AU839" s="27">
        <f t="shared" si="469"/>
        <v>0</v>
      </c>
      <c r="AV839" s="27">
        <f t="shared" si="493"/>
        <v>0</v>
      </c>
      <c r="AW839" s="27">
        <f t="shared" si="494"/>
        <v>0</v>
      </c>
      <c r="AX839" s="27">
        <f t="shared" si="495"/>
        <v>0</v>
      </c>
      <c r="AY839" s="34">
        <f>AN839-AW839</f>
        <v>6063.3857114197526</v>
      </c>
      <c r="AZ839" s="110">
        <f t="shared" si="496"/>
        <v>1.6842738087277092</v>
      </c>
      <c r="BB839" s="84">
        <v>0</v>
      </c>
      <c r="BC839" s="85">
        <f t="shared" si="497"/>
        <v>0</v>
      </c>
      <c r="BD839" s="85">
        <f t="shared" si="498"/>
        <v>0</v>
      </c>
      <c r="BE839" s="85">
        <f t="shared" si="499"/>
        <v>0</v>
      </c>
      <c r="BF839" s="85">
        <f t="shared" si="500"/>
        <v>0</v>
      </c>
      <c r="BG839" s="85">
        <f t="shared" si="501"/>
        <v>0</v>
      </c>
    </row>
    <row r="840" spans="2:59">
      <c r="B840" s="10" t="s">
        <v>33</v>
      </c>
      <c r="C840" s="10">
        <v>829</v>
      </c>
      <c r="D840" s="10">
        <v>240</v>
      </c>
      <c r="E840" s="19">
        <v>41.4</v>
      </c>
      <c r="F840" s="67">
        <f t="shared" si="470"/>
        <v>11.5</v>
      </c>
      <c r="G840" s="20">
        <f t="shared" si="502"/>
        <v>0.70833333333333348</v>
      </c>
      <c r="H840" s="20">
        <f t="shared" si="471"/>
        <v>120.5</v>
      </c>
      <c r="I840" s="86">
        <f>'Ducati Panigale 1199 data'!$C$8*G840</f>
        <v>196.91666666666671</v>
      </c>
      <c r="J840" s="86">
        <f>'Ducati Panigale 1199 data'!$C$8*'Ducati Panigale 1199 data'!$C$15*'Ducati Panigale 1199 data'!$C$10</f>
        <v>54.543600000000005</v>
      </c>
      <c r="K840" s="86">
        <f>(0.5*'Ducati Panigale 1199 data'!$C$12)*'Ducati Panigale 1199 data'!$C$14*'Ducati Panigale 1199 data'!$C$11*F840^2</f>
        <v>18.711721875000002</v>
      </c>
      <c r="L840" s="86">
        <f t="shared" si="472"/>
        <v>270.17198854166674</v>
      </c>
      <c r="M840" s="86">
        <f t="shared" si="468"/>
        <v>3106.9778682291676</v>
      </c>
      <c r="N840" s="20">
        <f t="shared" si="473"/>
        <v>3.1069778682291678</v>
      </c>
      <c r="O840" s="105">
        <f t="shared" si="474"/>
        <v>0</v>
      </c>
      <c r="P840" s="105">
        <f t="shared" si="475"/>
        <v>0</v>
      </c>
      <c r="Q840" s="105">
        <f t="shared" si="503"/>
        <v>185.6947924503215</v>
      </c>
      <c r="R840" s="27">
        <f t="shared" si="476"/>
        <v>5.1581886791755974E-2</v>
      </c>
      <c r="S840" s="98">
        <f t="shared" si="477"/>
        <v>3.1069778682291678</v>
      </c>
      <c r="T840" s="17">
        <f t="shared" si="504"/>
        <v>600.36613196132987</v>
      </c>
      <c r="U840" s="17">
        <f t="shared" si="478"/>
        <v>0.16676836998925829</v>
      </c>
      <c r="V840" s="17">
        <f t="shared" si="479"/>
        <v>176.41005282780543</v>
      </c>
      <c r="W840" s="17">
        <f t="shared" si="480"/>
        <v>169.3536507146932</v>
      </c>
      <c r="X840" s="17">
        <f t="shared" si="480"/>
        <v>162.57950468610548</v>
      </c>
      <c r="Y840" s="17">
        <f t="shared" si="481"/>
        <v>160.95370963924444</v>
      </c>
      <c r="Z840" s="17">
        <f>Y840/3600</f>
        <v>4.4709363788679013E-2</v>
      </c>
      <c r="AA840" s="17">
        <f>0.96*Y840</f>
        <v>154.51556125367466</v>
      </c>
      <c r="AB840" s="17">
        <f t="shared" si="482"/>
        <v>148.33493880352768</v>
      </c>
      <c r="AC840" s="17">
        <f t="shared" si="483"/>
        <v>140.9181918633513</v>
      </c>
      <c r="AD840" s="17">
        <f t="shared" si="484"/>
        <v>140.9181918633513</v>
      </c>
      <c r="AE840" s="17">
        <f t="shared" si="505"/>
        <v>3.9143942184264251E-2</v>
      </c>
      <c r="AF840" s="17">
        <f>T840-AD840</f>
        <v>459.44794009797857</v>
      </c>
      <c r="AG840" s="17">
        <f t="shared" si="485"/>
        <v>0.12762442780499406</v>
      </c>
      <c r="AH840" s="28">
        <f>0.5*'Ducati Panigale 1199 data'!$C$8*'WLTP class 3 v5'!F840^2</f>
        <v>18382.75</v>
      </c>
      <c r="AI840" s="17">
        <f t="shared" si="486"/>
        <v>18.382750000000001</v>
      </c>
      <c r="AJ840" s="17" t="str">
        <f>IF(N840&lt;0, AI840, "0")</f>
        <v>0</v>
      </c>
      <c r="AK840" s="98">
        <f>AK839+AJ840</f>
        <v>1823.3814074074071</v>
      </c>
      <c r="AL840" s="105">
        <f t="shared" si="487"/>
        <v>0.50649483539094642</v>
      </c>
      <c r="AM840" s="98">
        <f>IF(N840 &gt; 0, AI840, )</f>
        <v>18.382750000000001</v>
      </c>
      <c r="AN840" s="98">
        <f t="shared" si="506"/>
        <v>6081.7684614197524</v>
      </c>
      <c r="AO840" s="98">
        <f t="shared" si="488"/>
        <v>1.6893801281721534</v>
      </c>
      <c r="AP840" s="27">
        <f t="shared" si="489"/>
        <v>0</v>
      </c>
      <c r="AQ840" s="27">
        <f t="shared" si="490"/>
        <v>0</v>
      </c>
      <c r="AR840" s="34">
        <f t="shared" si="491"/>
        <v>0</v>
      </c>
      <c r="AS840" s="27">
        <f t="shared" si="492"/>
        <v>0</v>
      </c>
      <c r="AT840" s="34">
        <f t="shared" si="469"/>
        <v>0</v>
      </c>
      <c r="AU840" s="27">
        <f t="shared" si="469"/>
        <v>0</v>
      </c>
      <c r="AV840" s="27">
        <f t="shared" si="493"/>
        <v>0</v>
      </c>
      <c r="AW840" s="27">
        <f t="shared" si="494"/>
        <v>0</v>
      </c>
      <c r="AX840" s="27">
        <f t="shared" si="495"/>
        <v>0</v>
      </c>
      <c r="AY840" s="34">
        <f>AN840-AW840</f>
        <v>6081.7684614197524</v>
      </c>
      <c r="AZ840" s="110">
        <f t="shared" si="496"/>
        <v>1.6893801281721534</v>
      </c>
      <c r="BB840" s="84">
        <v>0</v>
      </c>
      <c r="BC840" s="85">
        <f t="shared" si="497"/>
        <v>0</v>
      </c>
      <c r="BD840" s="85">
        <f t="shared" si="498"/>
        <v>0</v>
      </c>
      <c r="BE840" s="85">
        <f t="shared" si="499"/>
        <v>0</v>
      </c>
      <c r="BF840" s="85">
        <f t="shared" si="500"/>
        <v>0</v>
      </c>
      <c r="BG840" s="85">
        <f t="shared" si="501"/>
        <v>0</v>
      </c>
    </row>
    <row r="841" spans="2:59">
      <c r="B841" s="10" t="s">
        <v>33</v>
      </c>
      <c r="C841" s="10">
        <v>830</v>
      </c>
      <c r="D841" s="10">
        <v>241</v>
      </c>
      <c r="E841" s="19">
        <v>44</v>
      </c>
      <c r="F841" s="67">
        <f t="shared" si="470"/>
        <v>12.222222222222221</v>
      </c>
      <c r="G841" s="20">
        <f t="shared" si="502"/>
        <v>0.68055555555555536</v>
      </c>
      <c r="H841" s="20">
        <f t="shared" si="471"/>
        <v>121</v>
      </c>
      <c r="I841" s="86">
        <f>'Ducati Panigale 1199 data'!$C$8*G841</f>
        <v>189.1944444444444</v>
      </c>
      <c r="J841" s="86">
        <f>'Ducati Panigale 1199 data'!$C$8*'Ducati Panigale 1199 data'!$C$15*'Ducati Panigale 1199 data'!$C$10</f>
        <v>54.543600000000005</v>
      </c>
      <c r="K841" s="86">
        <f>(0.5*'Ducati Panigale 1199 data'!$C$12)*'Ducati Panigale 1199 data'!$C$14*'Ducati Panigale 1199 data'!$C$11*F841^2</f>
        <v>21.135787037037037</v>
      </c>
      <c r="L841" s="86">
        <f t="shared" si="472"/>
        <v>264.87383148148143</v>
      </c>
      <c r="M841" s="86">
        <f t="shared" si="468"/>
        <v>3237.346829218106</v>
      </c>
      <c r="N841" s="20">
        <f t="shared" si="473"/>
        <v>3.2373468292181058</v>
      </c>
      <c r="O841" s="105">
        <f t="shared" si="474"/>
        <v>0</v>
      </c>
      <c r="P841" s="105">
        <f t="shared" si="475"/>
        <v>0</v>
      </c>
      <c r="Q841" s="105">
        <f t="shared" si="503"/>
        <v>185.6947924503215</v>
      </c>
      <c r="R841" s="27">
        <f t="shared" si="476"/>
        <v>5.1581886791755974E-2</v>
      </c>
      <c r="S841" s="98">
        <f t="shared" si="477"/>
        <v>3.2373468292181058</v>
      </c>
      <c r="T841" s="17">
        <f t="shared" si="504"/>
        <v>603.60347879054802</v>
      </c>
      <c r="U841" s="17">
        <f t="shared" si="478"/>
        <v>0.16766763299737444</v>
      </c>
      <c r="V841" s="17">
        <f t="shared" si="479"/>
        <v>176.41005282780543</v>
      </c>
      <c r="W841" s="17">
        <f t="shared" si="480"/>
        <v>169.3536507146932</v>
      </c>
      <c r="X841" s="17">
        <f t="shared" si="480"/>
        <v>162.57950468610548</v>
      </c>
      <c r="Y841" s="17">
        <f t="shared" si="481"/>
        <v>160.95370963924444</v>
      </c>
      <c r="Z841" s="17">
        <f>Y841/3600</f>
        <v>4.4709363788679013E-2</v>
      </c>
      <c r="AA841" s="17">
        <f>0.96*Y841</f>
        <v>154.51556125367466</v>
      </c>
      <c r="AB841" s="17">
        <f t="shared" si="482"/>
        <v>148.33493880352768</v>
      </c>
      <c r="AC841" s="17">
        <f t="shared" si="483"/>
        <v>140.9181918633513</v>
      </c>
      <c r="AD841" s="17">
        <f t="shared" si="484"/>
        <v>140.9181918633513</v>
      </c>
      <c r="AE841" s="17">
        <f t="shared" si="505"/>
        <v>3.9143942184264251E-2</v>
      </c>
      <c r="AF841" s="17">
        <f>T841-AD841</f>
        <v>462.68528692719673</v>
      </c>
      <c r="AG841" s="17">
        <f t="shared" si="485"/>
        <v>0.12852369081311021</v>
      </c>
      <c r="AH841" s="28">
        <f>0.5*'Ducati Panigale 1199 data'!$C$8*'WLTP class 3 v5'!F841^2</f>
        <v>20764.197530864196</v>
      </c>
      <c r="AI841" s="17">
        <f t="shared" si="486"/>
        <v>20.764197530864195</v>
      </c>
      <c r="AJ841" s="17" t="str">
        <f>IF(N841&lt;0, AI841, "0")</f>
        <v>0</v>
      </c>
      <c r="AK841" s="98">
        <f>AK840+AJ841</f>
        <v>1823.3814074074071</v>
      </c>
      <c r="AL841" s="105">
        <f t="shared" si="487"/>
        <v>0.50649483539094642</v>
      </c>
      <c r="AM841" s="98">
        <f>IF(N841 &gt; 0, AI841, )</f>
        <v>20.764197530864195</v>
      </c>
      <c r="AN841" s="98">
        <f t="shared" si="506"/>
        <v>6102.5326589506167</v>
      </c>
      <c r="AO841" s="98">
        <f t="shared" si="488"/>
        <v>1.6951479608196158</v>
      </c>
      <c r="AP841" s="27">
        <f t="shared" si="489"/>
        <v>0</v>
      </c>
      <c r="AQ841" s="27">
        <f t="shared" si="490"/>
        <v>0</v>
      </c>
      <c r="AR841" s="34">
        <f t="shared" si="491"/>
        <v>0</v>
      </c>
      <c r="AS841" s="27">
        <f t="shared" si="492"/>
        <v>0</v>
      </c>
      <c r="AT841" s="34">
        <f t="shared" si="469"/>
        <v>0</v>
      </c>
      <c r="AU841" s="27">
        <f t="shared" si="469"/>
        <v>0</v>
      </c>
      <c r="AV841" s="27">
        <f t="shared" si="493"/>
        <v>0</v>
      </c>
      <c r="AW841" s="27">
        <f t="shared" si="494"/>
        <v>0</v>
      </c>
      <c r="AX841" s="27">
        <f t="shared" si="495"/>
        <v>0</v>
      </c>
      <c r="AY841" s="34">
        <f>AN841-AW841</f>
        <v>6102.5326589506167</v>
      </c>
      <c r="AZ841" s="110">
        <f t="shared" si="496"/>
        <v>1.6951479608196158</v>
      </c>
      <c r="BB841" s="84">
        <v>0</v>
      </c>
      <c r="BC841" s="85">
        <f t="shared" si="497"/>
        <v>0</v>
      </c>
      <c r="BD841" s="85">
        <f t="shared" si="498"/>
        <v>0</v>
      </c>
      <c r="BE841" s="85">
        <f t="shared" si="499"/>
        <v>0</v>
      </c>
      <c r="BF841" s="85">
        <f t="shared" si="500"/>
        <v>0</v>
      </c>
      <c r="BG841" s="85">
        <f t="shared" si="501"/>
        <v>0</v>
      </c>
    </row>
    <row r="842" spans="2:59">
      <c r="B842" s="10" t="s">
        <v>33</v>
      </c>
      <c r="C842" s="10">
        <v>831</v>
      </c>
      <c r="D842" s="10">
        <v>242</v>
      </c>
      <c r="E842" s="19">
        <v>46.3</v>
      </c>
      <c r="F842" s="67">
        <f t="shared" si="470"/>
        <v>12.861111111111111</v>
      </c>
      <c r="G842" s="20">
        <f t="shared" si="502"/>
        <v>0.51388888888888928</v>
      </c>
      <c r="H842" s="20">
        <f t="shared" si="471"/>
        <v>121.5</v>
      </c>
      <c r="I842" s="86">
        <f>'Ducati Panigale 1199 data'!$C$8*G842</f>
        <v>142.86111111111123</v>
      </c>
      <c r="J842" s="86">
        <f>'Ducati Panigale 1199 data'!$C$8*'Ducati Panigale 1199 data'!$C$15*'Ducati Panigale 1199 data'!$C$10</f>
        <v>54.543600000000005</v>
      </c>
      <c r="K842" s="86">
        <f>(0.5*'Ducati Panigale 1199 data'!$C$12)*'Ducati Panigale 1199 data'!$C$14*'Ducati Panigale 1199 data'!$C$11*F842^2</f>
        <v>23.403189728009259</v>
      </c>
      <c r="L842" s="86">
        <f t="shared" si="472"/>
        <v>220.80790083912049</v>
      </c>
      <c r="M842" s="86">
        <f t="shared" si="468"/>
        <v>2839.8349469031327</v>
      </c>
      <c r="N842" s="20">
        <f t="shared" si="473"/>
        <v>2.8398349469031325</v>
      </c>
      <c r="O842" s="105">
        <f t="shared" si="474"/>
        <v>0</v>
      </c>
      <c r="P842" s="105">
        <f t="shared" si="475"/>
        <v>0</v>
      </c>
      <c r="Q842" s="105">
        <f t="shared" si="503"/>
        <v>185.6947924503215</v>
      </c>
      <c r="R842" s="27">
        <f t="shared" si="476"/>
        <v>5.1581886791755974E-2</v>
      </c>
      <c r="S842" s="98">
        <f t="shared" si="477"/>
        <v>2.8398349469031325</v>
      </c>
      <c r="T842" s="17">
        <f t="shared" si="504"/>
        <v>606.44331373745115</v>
      </c>
      <c r="U842" s="17">
        <f t="shared" si="478"/>
        <v>0.16845647603818087</v>
      </c>
      <c r="V842" s="17">
        <f t="shared" si="479"/>
        <v>176.41005282780543</v>
      </c>
      <c r="W842" s="17">
        <f t="shared" si="480"/>
        <v>169.3536507146932</v>
      </c>
      <c r="X842" s="17">
        <f t="shared" si="480"/>
        <v>162.57950468610548</v>
      </c>
      <c r="Y842" s="17">
        <f t="shared" si="481"/>
        <v>160.95370963924444</v>
      </c>
      <c r="Z842" s="17">
        <f>Y842/3600</f>
        <v>4.4709363788679013E-2</v>
      </c>
      <c r="AA842" s="17">
        <f>0.96*Y842</f>
        <v>154.51556125367466</v>
      </c>
      <c r="AB842" s="17">
        <f t="shared" si="482"/>
        <v>148.33493880352768</v>
      </c>
      <c r="AC842" s="17">
        <f t="shared" si="483"/>
        <v>140.9181918633513</v>
      </c>
      <c r="AD842" s="17">
        <f t="shared" si="484"/>
        <v>140.9181918633513</v>
      </c>
      <c r="AE842" s="17">
        <f t="shared" si="505"/>
        <v>3.9143942184264251E-2</v>
      </c>
      <c r="AF842" s="17">
        <f>T842-AD842</f>
        <v>465.52512187409985</v>
      </c>
      <c r="AG842" s="17">
        <f t="shared" si="485"/>
        <v>0.12931253385391664</v>
      </c>
      <c r="AH842" s="28">
        <f>0.5*'Ducati Panigale 1199 data'!$C$8*'WLTP class 3 v5'!F842^2</f>
        <v>22991.73688271605</v>
      </c>
      <c r="AI842" s="17">
        <f t="shared" si="486"/>
        <v>22.991736882716051</v>
      </c>
      <c r="AJ842" s="17" t="str">
        <f>IF(N842&lt;0, AI842, "0")</f>
        <v>0</v>
      </c>
      <c r="AK842" s="98">
        <f>AK841+AJ842</f>
        <v>1823.3814074074071</v>
      </c>
      <c r="AL842" s="105">
        <f t="shared" si="487"/>
        <v>0.50649483539094642</v>
      </c>
      <c r="AM842" s="98">
        <f>IF(N842 &gt; 0, AI842, )</f>
        <v>22.991736882716051</v>
      </c>
      <c r="AN842" s="98">
        <f t="shared" si="506"/>
        <v>6125.5243958333331</v>
      </c>
      <c r="AO842" s="98">
        <f t="shared" si="488"/>
        <v>1.7015345543981482</v>
      </c>
      <c r="AP842" s="27">
        <f t="shared" si="489"/>
        <v>0</v>
      </c>
      <c r="AQ842" s="27">
        <f t="shared" si="490"/>
        <v>0</v>
      </c>
      <c r="AR842" s="34">
        <f t="shared" si="491"/>
        <v>0</v>
      </c>
      <c r="AS842" s="27">
        <f t="shared" si="492"/>
        <v>0</v>
      </c>
      <c r="AT842" s="34">
        <f t="shared" si="469"/>
        <v>0</v>
      </c>
      <c r="AU842" s="27">
        <f t="shared" si="469"/>
        <v>0</v>
      </c>
      <c r="AV842" s="27">
        <f t="shared" si="493"/>
        <v>0</v>
      </c>
      <c r="AW842" s="27">
        <f t="shared" si="494"/>
        <v>0</v>
      </c>
      <c r="AX842" s="27">
        <f t="shared" si="495"/>
        <v>0</v>
      </c>
      <c r="AY842" s="34">
        <f>AN842-AW842</f>
        <v>6125.5243958333331</v>
      </c>
      <c r="AZ842" s="110">
        <f t="shared" si="496"/>
        <v>1.7015345543981482</v>
      </c>
      <c r="BB842" s="84">
        <v>0</v>
      </c>
      <c r="BC842" s="85">
        <f t="shared" si="497"/>
        <v>0</v>
      </c>
      <c r="BD842" s="85">
        <f t="shared" si="498"/>
        <v>0</v>
      </c>
      <c r="BE842" s="85">
        <f t="shared" si="499"/>
        <v>0</v>
      </c>
      <c r="BF842" s="85">
        <f t="shared" si="500"/>
        <v>0</v>
      </c>
      <c r="BG842" s="85">
        <f t="shared" si="501"/>
        <v>0</v>
      </c>
    </row>
    <row r="843" spans="2:59">
      <c r="B843" s="10" t="s">
        <v>33</v>
      </c>
      <c r="C843" s="10">
        <v>832</v>
      </c>
      <c r="D843" s="10">
        <v>243</v>
      </c>
      <c r="E843" s="19">
        <v>47.7</v>
      </c>
      <c r="F843" s="67">
        <f t="shared" si="470"/>
        <v>13.25</v>
      </c>
      <c r="G843" s="20">
        <f t="shared" si="502"/>
        <v>0.26388888888888967</v>
      </c>
      <c r="H843" s="20">
        <f t="shared" si="471"/>
        <v>122</v>
      </c>
      <c r="I843" s="86">
        <f>'Ducati Panigale 1199 data'!$C$8*G843</f>
        <v>73.361111111111327</v>
      </c>
      <c r="J843" s="86">
        <f>'Ducati Panigale 1199 data'!$C$8*'Ducati Panigale 1199 data'!$C$15*'Ducati Panigale 1199 data'!$C$10</f>
        <v>54.543600000000005</v>
      </c>
      <c r="K843" s="86">
        <f>(0.5*'Ducati Panigale 1199 data'!$C$12)*'Ducati Panigale 1199 data'!$C$14*'Ducati Panigale 1199 data'!$C$11*F843^2</f>
        <v>24.839899218750002</v>
      </c>
      <c r="L843" s="86">
        <f t="shared" si="472"/>
        <v>152.74461032986133</v>
      </c>
      <c r="M843" s="86">
        <f t="shared" ref="M843:M906" si="507">L843*F843</f>
        <v>2023.8660868706627</v>
      </c>
      <c r="N843" s="20">
        <f t="shared" si="473"/>
        <v>2.0238660868706626</v>
      </c>
      <c r="O843" s="105">
        <f t="shared" si="474"/>
        <v>0</v>
      </c>
      <c r="P843" s="105">
        <f t="shared" si="475"/>
        <v>0</v>
      </c>
      <c r="Q843" s="105">
        <f t="shared" si="503"/>
        <v>185.6947924503215</v>
      </c>
      <c r="R843" s="27">
        <f t="shared" si="476"/>
        <v>5.1581886791755974E-2</v>
      </c>
      <c r="S843" s="98">
        <f t="shared" si="477"/>
        <v>2.0238660868706626</v>
      </c>
      <c r="T843" s="17">
        <f t="shared" si="504"/>
        <v>608.46717982432176</v>
      </c>
      <c r="U843" s="17">
        <f t="shared" si="478"/>
        <v>0.16901866106231159</v>
      </c>
      <c r="V843" s="17">
        <f t="shared" si="479"/>
        <v>176.41005282780543</v>
      </c>
      <c r="W843" s="17">
        <f t="shared" si="480"/>
        <v>169.3536507146932</v>
      </c>
      <c r="X843" s="17">
        <f t="shared" si="480"/>
        <v>162.57950468610548</v>
      </c>
      <c r="Y843" s="17">
        <f t="shared" si="481"/>
        <v>160.95370963924444</v>
      </c>
      <c r="Z843" s="17">
        <f>Y843/3600</f>
        <v>4.4709363788679013E-2</v>
      </c>
      <c r="AA843" s="17">
        <f>0.96*Y843</f>
        <v>154.51556125367466</v>
      </c>
      <c r="AB843" s="17">
        <f t="shared" si="482"/>
        <v>148.33493880352768</v>
      </c>
      <c r="AC843" s="17">
        <f t="shared" si="483"/>
        <v>140.9181918633513</v>
      </c>
      <c r="AD843" s="17">
        <f t="shared" si="484"/>
        <v>140.9181918633513</v>
      </c>
      <c r="AE843" s="17">
        <f t="shared" si="505"/>
        <v>3.9143942184264251E-2</v>
      </c>
      <c r="AF843" s="17">
        <f>T843-AD843</f>
        <v>467.54898796097046</v>
      </c>
      <c r="AG843" s="17">
        <f t="shared" si="485"/>
        <v>0.12987471887804736</v>
      </c>
      <c r="AH843" s="28">
        <f>0.5*'Ducati Panigale 1199 data'!$C$8*'WLTP class 3 v5'!F843^2</f>
        <v>24403.1875</v>
      </c>
      <c r="AI843" s="17">
        <f t="shared" si="486"/>
        <v>24.403187500000001</v>
      </c>
      <c r="AJ843" s="17" t="str">
        <f>IF(N843&lt;0, AI843, "0")</f>
        <v>0</v>
      </c>
      <c r="AK843" s="98">
        <f>AK842+AJ843</f>
        <v>1823.3814074074071</v>
      </c>
      <c r="AL843" s="105">
        <f t="shared" si="487"/>
        <v>0.50649483539094642</v>
      </c>
      <c r="AM843" s="98">
        <f>IF(N843 &gt; 0, AI843, )</f>
        <v>24.403187500000001</v>
      </c>
      <c r="AN843" s="98">
        <f t="shared" si="506"/>
        <v>6149.9275833333331</v>
      </c>
      <c r="AO843" s="98">
        <f t="shared" si="488"/>
        <v>1.7083132175925926</v>
      </c>
      <c r="AP843" s="27">
        <f t="shared" si="489"/>
        <v>0</v>
      </c>
      <c r="AQ843" s="27">
        <f t="shared" si="490"/>
        <v>0</v>
      </c>
      <c r="AR843" s="34">
        <f t="shared" si="491"/>
        <v>0</v>
      </c>
      <c r="AS843" s="27">
        <f t="shared" si="492"/>
        <v>0</v>
      </c>
      <c r="AT843" s="34">
        <f t="shared" ref="AT843:AU906" si="508">0.96*AS843</f>
        <v>0</v>
      </c>
      <c r="AU843" s="27">
        <f t="shared" si="508"/>
        <v>0</v>
      </c>
      <c r="AV843" s="27">
        <f t="shared" si="493"/>
        <v>0</v>
      </c>
      <c r="AW843" s="27">
        <f t="shared" si="494"/>
        <v>0</v>
      </c>
      <c r="AX843" s="27">
        <f t="shared" si="495"/>
        <v>0</v>
      </c>
      <c r="AY843" s="34">
        <f>AN843-AW843</f>
        <v>6149.9275833333331</v>
      </c>
      <c r="AZ843" s="110">
        <f t="shared" si="496"/>
        <v>1.7083132175925926</v>
      </c>
      <c r="BB843" s="84">
        <v>0</v>
      </c>
      <c r="BC843" s="85">
        <f t="shared" si="497"/>
        <v>0</v>
      </c>
      <c r="BD843" s="85">
        <f t="shared" si="498"/>
        <v>0</v>
      </c>
      <c r="BE843" s="85">
        <f t="shared" si="499"/>
        <v>0</v>
      </c>
      <c r="BF843" s="85">
        <f t="shared" si="500"/>
        <v>0</v>
      </c>
      <c r="BG843" s="85">
        <f t="shared" si="501"/>
        <v>0</v>
      </c>
    </row>
    <row r="844" spans="2:59">
      <c r="B844" s="10" t="s">
        <v>33</v>
      </c>
      <c r="C844" s="10">
        <v>833</v>
      </c>
      <c r="D844" s="10">
        <v>244</v>
      </c>
      <c r="E844" s="19">
        <v>48.2</v>
      </c>
      <c r="F844" s="67">
        <f t="shared" ref="F844:F907" si="509">(E844*1000)/3600</f>
        <v>13.388888888888889</v>
      </c>
      <c r="G844" s="20">
        <f t="shared" si="502"/>
        <v>0.1388888888888889</v>
      </c>
      <c r="H844" s="20">
        <f t="shared" ref="H844:H907" si="510">($D845-0)/2</f>
        <v>122.5</v>
      </c>
      <c r="I844" s="86">
        <f>'Ducati Panigale 1199 data'!$C$8*G844</f>
        <v>38.611111111111114</v>
      </c>
      <c r="J844" s="86">
        <f>'Ducati Panigale 1199 data'!$C$8*'Ducati Panigale 1199 data'!$C$15*'Ducati Panigale 1199 data'!$C$10</f>
        <v>54.543600000000005</v>
      </c>
      <c r="K844" s="86">
        <f>(0.5*'Ducati Panigale 1199 data'!$C$12)*'Ducati Panigale 1199 data'!$C$14*'Ducati Panigale 1199 data'!$C$11*F844^2</f>
        <v>25.363381134259264</v>
      </c>
      <c r="L844" s="86">
        <f t="shared" ref="L844:L907" si="511">I844+J844+K844</f>
        <v>118.51809224537038</v>
      </c>
      <c r="M844" s="86">
        <f t="shared" si="507"/>
        <v>1586.825568396348</v>
      </c>
      <c r="N844" s="20">
        <f t="shared" ref="N844:N907" si="512">M844/1000</f>
        <v>1.5868255683963479</v>
      </c>
      <c r="O844" s="105">
        <f t="shared" ref="O844:O907" si="513">IF(N844&lt;0,N844,)</f>
        <v>0</v>
      </c>
      <c r="P844" s="105">
        <f t="shared" ref="P844:P907" si="514">-O844</f>
        <v>0</v>
      </c>
      <c r="Q844" s="105">
        <f t="shared" si="503"/>
        <v>185.6947924503215</v>
      </c>
      <c r="R844" s="27">
        <f t="shared" ref="R844:R907" si="515">Q844/3600</f>
        <v>5.1581886791755974E-2</v>
      </c>
      <c r="S844" s="98">
        <f t="shared" ref="S844:S907" si="516">IF(N844&gt;0,N844,)</f>
        <v>1.5868255683963479</v>
      </c>
      <c r="T844" s="17">
        <f t="shared" si="504"/>
        <v>610.05400539271807</v>
      </c>
      <c r="U844" s="17">
        <f t="shared" ref="U844:U907" si="517">T844/3600</f>
        <v>0.16945944594242168</v>
      </c>
      <c r="V844" s="17">
        <f t="shared" ref="V844:V907" si="518">0.95*Q844</f>
        <v>176.41005282780543</v>
      </c>
      <c r="W844" s="17">
        <f t="shared" ref="W844:X907" si="519">0.96*V844</f>
        <v>169.3536507146932</v>
      </c>
      <c r="X844" s="17">
        <f t="shared" si="519"/>
        <v>162.57950468610548</v>
      </c>
      <c r="Y844" s="17">
        <f t="shared" ref="Y844:Y907" si="520">0.99*X844</f>
        <v>160.95370963924444</v>
      </c>
      <c r="Z844" s="17">
        <f>Y844/3600</f>
        <v>4.4709363788679013E-2</v>
      </c>
      <c r="AA844" s="17">
        <f>0.96*Y844</f>
        <v>154.51556125367466</v>
      </c>
      <c r="AB844" s="17">
        <f t="shared" ref="AB844:AB907" si="521">0.96*AA844</f>
        <v>148.33493880352768</v>
      </c>
      <c r="AC844" s="17">
        <f t="shared" ref="AC844:AC907" si="522">0.95*AB844</f>
        <v>140.9181918633513</v>
      </c>
      <c r="AD844" s="17">
        <f t="shared" ref="AD844:AD907" si="523">AC844</f>
        <v>140.9181918633513</v>
      </c>
      <c r="AE844" s="17">
        <f t="shared" si="505"/>
        <v>3.9143942184264251E-2</v>
      </c>
      <c r="AF844" s="17">
        <f>T844-AD844</f>
        <v>469.13581352936677</v>
      </c>
      <c r="AG844" s="17">
        <f t="shared" ref="AG844:AG907" si="524">AF844/3600</f>
        <v>0.13031550375815742</v>
      </c>
      <c r="AH844" s="28">
        <f>0.5*'Ducati Panigale 1199 data'!$C$8*'WLTP class 3 v5'!F844^2</f>
        <v>24917.466049382718</v>
      </c>
      <c r="AI844" s="17">
        <f t="shared" ref="AI844:AI907" si="525">AH844/1000</f>
        <v>24.917466049382718</v>
      </c>
      <c r="AJ844" s="17" t="str">
        <f>IF(N844&lt;0, AI844, "0")</f>
        <v>0</v>
      </c>
      <c r="AK844" s="98">
        <f>AK843+AJ844</f>
        <v>1823.3814074074071</v>
      </c>
      <c r="AL844" s="105">
        <f t="shared" ref="AL844:AL907" si="526">AK844/3600</f>
        <v>0.50649483539094642</v>
      </c>
      <c r="AM844" s="98">
        <f>IF(N844 &gt; 0, AI844, )</f>
        <v>24.917466049382718</v>
      </c>
      <c r="AN844" s="98">
        <f t="shared" si="506"/>
        <v>6174.8450493827158</v>
      </c>
      <c r="AO844" s="98">
        <f t="shared" ref="AO844:AO907" si="527">AN844/3600</f>
        <v>1.7152347359396434</v>
      </c>
      <c r="AP844" s="27">
        <f t="shared" ref="AP844:AP907" si="528">0.95*AJ844</f>
        <v>0</v>
      </c>
      <c r="AQ844" s="27">
        <f t="shared" ref="AQ844:AQ907" si="529">0.96*AP844</f>
        <v>0</v>
      </c>
      <c r="AR844" s="34">
        <f t="shared" ref="AR844:AR907" si="530">0.96*AQ844</f>
        <v>0</v>
      </c>
      <c r="AS844" s="27">
        <f t="shared" ref="AS844:AS907" si="531">0.99*AR844</f>
        <v>0</v>
      </c>
      <c r="AT844" s="34">
        <f t="shared" si="508"/>
        <v>0</v>
      </c>
      <c r="AU844" s="27">
        <f t="shared" si="508"/>
        <v>0</v>
      </c>
      <c r="AV844" s="27">
        <f t="shared" ref="AV844:AV907" si="532">0.95*AU844</f>
        <v>0</v>
      </c>
      <c r="AW844" s="27">
        <f t="shared" ref="AW844:AW907" si="533">AV844</f>
        <v>0</v>
      </c>
      <c r="AX844" s="27">
        <f t="shared" ref="AX844:AX907" si="534">AW844/3600</f>
        <v>0</v>
      </c>
      <c r="AY844" s="34">
        <f>AN844-AW844</f>
        <v>6174.8450493827158</v>
      </c>
      <c r="AZ844" s="110">
        <f t="shared" ref="AZ844:AZ907" si="535">AY844/3600</f>
        <v>1.7152347359396434</v>
      </c>
      <c r="BB844" s="84">
        <v>0</v>
      </c>
      <c r="BC844" s="85">
        <f t="shared" ref="BC844:BC907" si="536">0.9*BB844</f>
        <v>0</v>
      </c>
      <c r="BD844" s="85">
        <f t="shared" ref="BD844:BD907" si="537">0.95*BC844</f>
        <v>0</v>
      </c>
      <c r="BE844" s="85">
        <f t="shared" ref="BE844:BE907" si="538">0.96*BD844</f>
        <v>0</v>
      </c>
      <c r="BF844" s="85">
        <f t="shared" ref="BF844:BF907" si="539">0.94*BE844</f>
        <v>0</v>
      </c>
      <c r="BG844" s="85">
        <f t="shared" ref="BG844:BG907" si="540">BF844</f>
        <v>0</v>
      </c>
    </row>
    <row r="845" spans="2:59">
      <c r="B845" s="10" t="s">
        <v>33</v>
      </c>
      <c r="C845" s="10">
        <v>834</v>
      </c>
      <c r="D845" s="10">
        <v>245</v>
      </c>
      <c r="E845" s="19">
        <v>48.7</v>
      </c>
      <c r="F845" s="67">
        <f t="shared" si="509"/>
        <v>13.527777777777779</v>
      </c>
      <c r="G845" s="20">
        <f t="shared" ref="G845:G908" si="541">($E846-$E844)/2/3.6</f>
        <v>0.15277777777777699</v>
      </c>
      <c r="H845" s="20">
        <f t="shared" si="510"/>
        <v>123</v>
      </c>
      <c r="I845" s="86">
        <f>'Ducati Panigale 1199 data'!$C$8*G845</f>
        <v>42.472222222222001</v>
      </c>
      <c r="J845" s="86">
        <f>'Ducati Panigale 1199 data'!$C$8*'Ducati Panigale 1199 data'!$C$15*'Ducati Panigale 1199 data'!$C$10</f>
        <v>54.543600000000005</v>
      </c>
      <c r="K845" s="86">
        <f>(0.5*'Ducati Panigale 1199 data'!$C$12)*'Ducati Panigale 1199 data'!$C$14*'Ducati Panigale 1199 data'!$C$11*F845^2</f>
        <v>25.892321672453708</v>
      </c>
      <c r="L845" s="86">
        <f t="shared" si="511"/>
        <v>122.9081438946757</v>
      </c>
      <c r="M845" s="86">
        <f t="shared" si="507"/>
        <v>1662.6740576863076</v>
      </c>
      <c r="N845" s="20">
        <f t="shared" si="512"/>
        <v>1.6626740576863077</v>
      </c>
      <c r="O845" s="105">
        <f t="shared" si="513"/>
        <v>0</v>
      </c>
      <c r="P845" s="105">
        <f t="shared" si="514"/>
        <v>0</v>
      </c>
      <c r="Q845" s="105">
        <f t="shared" ref="Q845:Q908" si="542">P845+Q844</f>
        <v>185.6947924503215</v>
      </c>
      <c r="R845" s="27">
        <f t="shared" si="515"/>
        <v>5.1581886791755974E-2</v>
      </c>
      <c r="S845" s="98">
        <f t="shared" si="516"/>
        <v>1.6626740576863077</v>
      </c>
      <c r="T845" s="17">
        <f t="shared" ref="T845:T908" si="543">S845+T844</f>
        <v>611.7166794504044</v>
      </c>
      <c r="U845" s="17">
        <f t="shared" si="517"/>
        <v>0.16992129984733456</v>
      </c>
      <c r="V845" s="17">
        <f t="shared" si="518"/>
        <v>176.41005282780543</v>
      </c>
      <c r="W845" s="17">
        <f t="shared" si="519"/>
        <v>169.3536507146932</v>
      </c>
      <c r="X845" s="17">
        <f t="shared" si="519"/>
        <v>162.57950468610548</v>
      </c>
      <c r="Y845" s="17">
        <f t="shared" si="520"/>
        <v>160.95370963924444</v>
      </c>
      <c r="Z845" s="17">
        <f>Y845/3600</f>
        <v>4.4709363788679013E-2</v>
      </c>
      <c r="AA845" s="17">
        <f>0.96*Y845</f>
        <v>154.51556125367466</v>
      </c>
      <c r="AB845" s="17">
        <f t="shared" si="521"/>
        <v>148.33493880352768</v>
      </c>
      <c r="AC845" s="17">
        <f t="shared" si="522"/>
        <v>140.9181918633513</v>
      </c>
      <c r="AD845" s="17">
        <f t="shared" si="523"/>
        <v>140.9181918633513</v>
      </c>
      <c r="AE845" s="17">
        <f t="shared" ref="AE845:AE908" si="544">AD845/3600</f>
        <v>3.9143942184264251E-2</v>
      </c>
      <c r="AF845" s="17">
        <f>T845-AD845</f>
        <v>470.7984875870531</v>
      </c>
      <c r="AG845" s="17">
        <f t="shared" si="524"/>
        <v>0.1307773576630703</v>
      </c>
      <c r="AH845" s="28">
        <f>0.5*'Ducati Panigale 1199 data'!$C$8*'WLTP class 3 v5'!F845^2</f>
        <v>25437.107253086422</v>
      </c>
      <c r="AI845" s="17">
        <f t="shared" si="525"/>
        <v>25.43710725308642</v>
      </c>
      <c r="AJ845" s="17" t="str">
        <f>IF(N845&lt;0, AI845, "0")</f>
        <v>0</v>
      </c>
      <c r="AK845" s="98">
        <f>AK844+AJ845</f>
        <v>1823.3814074074071</v>
      </c>
      <c r="AL845" s="105">
        <f t="shared" si="526"/>
        <v>0.50649483539094642</v>
      </c>
      <c r="AM845" s="98">
        <f>IF(N845 &gt; 0, AI845, )</f>
        <v>25.43710725308642</v>
      </c>
      <c r="AN845" s="98">
        <f t="shared" ref="AN845:AN908" si="545">AM845+AN844</f>
        <v>6200.2821566358025</v>
      </c>
      <c r="AO845" s="98">
        <f t="shared" si="527"/>
        <v>1.7223005990655007</v>
      </c>
      <c r="AP845" s="27">
        <f t="shared" si="528"/>
        <v>0</v>
      </c>
      <c r="AQ845" s="27">
        <f t="shared" si="529"/>
        <v>0</v>
      </c>
      <c r="AR845" s="34">
        <f t="shared" si="530"/>
        <v>0</v>
      </c>
      <c r="AS845" s="27">
        <f t="shared" si="531"/>
        <v>0</v>
      </c>
      <c r="AT845" s="34">
        <f t="shared" si="508"/>
        <v>0</v>
      </c>
      <c r="AU845" s="27">
        <f t="shared" si="508"/>
        <v>0</v>
      </c>
      <c r="AV845" s="27">
        <f t="shared" si="532"/>
        <v>0</v>
      </c>
      <c r="AW845" s="27">
        <f t="shared" si="533"/>
        <v>0</v>
      </c>
      <c r="AX845" s="27">
        <f t="shared" si="534"/>
        <v>0</v>
      </c>
      <c r="AY845" s="34">
        <f>AN845-AW845</f>
        <v>6200.2821566358025</v>
      </c>
      <c r="AZ845" s="110">
        <f t="shared" si="535"/>
        <v>1.7223005990655007</v>
      </c>
      <c r="BB845" s="84">
        <v>0</v>
      </c>
      <c r="BC845" s="85">
        <f t="shared" si="536"/>
        <v>0</v>
      </c>
      <c r="BD845" s="85">
        <f t="shared" si="537"/>
        <v>0</v>
      </c>
      <c r="BE845" s="85">
        <f t="shared" si="538"/>
        <v>0</v>
      </c>
      <c r="BF845" s="85">
        <f t="shared" si="539"/>
        <v>0</v>
      </c>
      <c r="BG845" s="85">
        <f t="shared" si="540"/>
        <v>0</v>
      </c>
    </row>
    <row r="846" spans="2:59">
      <c r="B846" s="10" t="s">
        <v>33</v>
      </c>
      <c r="C846" s="10">
        <v>835</v>
      </c>
      <c r="D846" s="10">
        <v>246</v>
      </c>
      <c r="E846" s="19">
        <v>49.3</v>
      </c>
      <c r="F846" s="67">
        <f t="shared" si="509"/>
        <v>13.694444444444445</v>
      </c>
      <c r="G846" s="20">
        <f t="shared" si="541"/>
        <v>0.15277777777777699</v>
      </c>
      <c r="H846" s="20">
        <f t="shared" si="510"/>
        <v>123.5</v>
      </c>
      <c r="I846" s="86">
        <f>'Ducati Panigale 1199 data'!$C$8*G846</f>
        <v>42.472222222222001</v>
      </c>
      <c r="J846" s="86">
        <f>'Ducati Panigale 1199 data'!$C$8*'Ducati Panigale 1199 data'!$C$15*'Ducati Panigale 1199 data'!$C$10</f>
        <v>54.543600000000005</v>
      </c>
      <c r="K846" s="86">
        <f>(0.5*'Ducati Panigale 1199 data'!$C$12)*'Ducati Panigale 1199 data'!$C$14*'Ducati Panigale 1199 data'!$C$11*F846^2</f>
        <v>26.534255700231487</v>
      </c>
      <c r="L846" s="86">
        <f t="shared" si="511"/>
        <v>123.55007792245348</v>
      </c>
      <c r="M846" s="86">
        <f t="shared" si="507"/>
        <v>1691.9496782158212</v>
      </c>
      <c r="N846" s="20">
        <f t="shared" si="512"/>
        <v>1.6919496782158212</v>
      </c>
      <c r="O846" s="105">
        <f t="shared" si="513"/>
        <v>0</v>
      </c>
      <c r="P846" s="105">
        <f t="shared" si="514"/>
        <v>0</v>
      </c>
      <c r="Q846" s="105">
        <f t="shared" si="542"/>
        <v>185.6947924503215</v>
      </c>
      <c r="R846" s="27">
        <f t="shared" si="515"/>
        <v>5.1581886791755974E-2</v>
      </c>
      <c r="S846" s="98">
        <f t="shared" si="516"/>
        <v>1.6919496782158212</v>
      </c>
      <c r="T846" s="17">
        <f t="shared" si="543"/>
        <v>613.40862912862019</v>
      </c>
      <c r="U846" s="17">
        <f t="shared" si="517"/>
        <v>0.17039128586906116</v>
      </c>
      <c r="V846" s="17">
        <f t="shared" si="518"/>
        <v>176.41005282780543</v>
      </c>
      <c r="W846" s="17">
        <f t="shared" si="519"/>
        <v>169.3536507146932</v>
      </c>
      <c r="X846" s="17">
        <f t="shared" si="519"/>
        <v>162.57950468610548</v>
      </c>
      <c r="Y846" s="17">
        <f t="shared" si="520"/>
        <v>160.95370963924444</v>
      </c>
      <c r="Z846" s="17">
        <f>Y846/3600</f>
        <v>4.4709363788679013E-2</v>
      </c>
      <c r="AA846" s="17">
        <f>0.96*Y846</f>
        <v>154.51556125367466</v>
      </c>
      <c r="AB846" s="17">
        <f t="shared" si="521"/>
        <v>148.33493880352768</v>
      </c>
      <c r="AC846" s="17">
        <f t="shared" si="522"/>
        <v>140.9181918633513</v>
      </c>
      <c r="AD846" s="17">
        <f t="shared" si="523"/>
        <v>140.9181918633513</v>
      </c>
      <c r="AE846" s="17">
        <f t="shared" si="544"/>
        <v>3.9143942184264251E-2</v>
      </c>
      <c r="AF846" s="17">
        <f>T846-AD846</f>
        <v>472.49043726526889</v>
      </c>
      <c r="AG846" s="17">
        <f t="shared" si="524"/>
        <v>0.1312473436847969</v>
      </c>
      <c r="AH846" s="28">
        <f>0.5*'Ducati Panigale 1199 data'!$C$8*'WLTP class 3 v5'!F846^2</f>
        <v>26067.755401234568</v>
      </c>
      <c r="AI846" s="17">
        <f t="shared" si="525"/>
        <v>26.067755401234567</v>
      </c>
      <c r="AJ846" s="17" t="str">
        <f>IF(N846&lt;0, AI846, "0")</f>
        <v>0</v>
      </c>
      <c r="AK846" s="98">
        <f>AK845+AJ846</f>
        <v>1823.3814074074071</v>
      </c>
      <c r="AL846" s="105">
        <f t="shared" si="526"/>
        <v>0.50649483539094642</v>
      </c>
      <c r="AM846" s="98">
        <f>IF(N846 &gt; 0, AI846, )</f>
        <v>26.067755401234567</v>
      </c>
      <c r="AN846" s="98">
        <f t="shared" si="545"/>
        <v>6226.349912037037</v>
      </c>
      <c r="AO846" s="98">
        <f t="shared" si="527"/>
        <v>1.7295416422325103</v>
      </c>
      <c r="AP846" s="27">
        <f t="shared" si="528"/>
        <v>0</v>
      </c>
      <c r="AQ846" s="27">
        <f t="shared" si="529"/>
        <v>0</v>
      </c>
      <c r="AR846" s="34">
        <f t="shared" si="530"/>
        <v>0</v>
      </c>
      <c r="AS846" s="27">
        <f t="shared" si="531"/>
        <v>0</v>
      </c>
      <c r="AT846" s="34">
        <f t="shared" si="508"/>
        <v>0</v>
      </c>
      <c r="AU846" s="27">
        <f t="shared" si="508"/>
        <v>0</v>
      </c>
      <c r="AV846" s="27">
        <f t="shared" si="532"/>
        <v>0</v>
      </c>
      <c r="AW846" s="27">
        <f t="shared" si="533"/>
        <v>0</v>
      </c>
      <c r="AX846" s="27">
        <f t="shared" si="534"/>
        <v>0</v>
      </c>
      <c r="AY846" s="34">
        <f>AN846-AW846</f>
        <v>6226.349912037037</v>
      </c>
      <c r="AZ846" s="110">
        <f t="shared" si="535"/>
        <v>1.7295416422325103</v>
      </c>
      <c r="BB846" s="84">
        <v>0</v>
      </c>
      <c r="BC846" s="85">
        <f t="shared" si="536"/>
        <v>0</v>
      </c>
      <c r="BD846" s="85">
        <f t="shared" si="537"/>
        <v>0</v>
      </c>
      <c r="BE846" s="85">
        <f t="shared" si="538"/>
        <v>0</v>
      </c>
      <c r="BF846" s="85">
        <f t="shared" si="539"/>
        <v>0</v>
      </c>
      <c r="BG846" s="85">
        <f t="shared" si="540"/>
        <v>0</v>
      </c>
    </row>
    <row r="847" spans="2:59">
      <c r="B847" s="10" t="s">
        <v>33</v>
      </c>
      <c r="C847" s="10">
        <v>836</v>
      </c>
      <c r="D847" s="10">
        <v>247</v>
      </c>
      <c r="E847" s="19">
        <v>49.8</v>
      </c>
      <c r="F847" s="67">
        <f t="shared" si="509"/>
        <v>13.833333333333334</v>
      </c>
      <c r="G847" s="20">
        <f t="shared" si="541"/>
        <v>0.12500000000000078</v>
      </c>
      <c r="H847" s="20">
        <f t="shared" si="510"/>
        <v>124</v>
      </c>
      <c r="I847" s="86">
        <f>'Ducati Panigale 1199 data'!$C$8*G847</f>
        <v>34.750000000000213</v>
      </c>
      <c r="J847" s="86">
        <f>'Ducati Panigale 1199 data'!$C$8*'Ducati Panigale 1199 data'!$C$15*'Ducati Panigale 1199 data'!$C$10</f>
        <v>54.543600000000005</v>
      </c>
      <c r="K847" s="86">
        <f>(0.5*'Ducati Panigale 1199 data'!$C$12)*'Ducati Panigale 1199 data'!$C$14*'Ducati Panigale 1199 data'!$C$11*F847^2</f>
        <v>27.075205208333337</v>
      </c>
      <c r="L847" s="86">
        <f t="shared" si="511"/>
        <v>116.36880520833355</v>
      </c>
      <c r="M847" s="86">
        <f t="shared" si="507"/>
        <v>1609.7684720486143</v>
      </c>
      <c r="N847" s="20">
        <f t="shared" si="512"/>
        <v>1.6097684720486143</v>
      </c>
      <c r="O847" s="105">
        <f t="shared" si="513"/>
        <v>0</v>
      </c>
      <c r="P847" s="105">
        <f t="shared" si="514"/>
        <v>0</v>
      </c>
      <c r="Q847" s="105">
        <f t="shared" si="542"/>
        <v>185.6947924503215</v>
      </c>
      <c r="R847" s="27">
        <f t="shared" si="515"/>
        <v>5.1581886791755974E-2</v>
      </c>
      <c r="S847" s="98">
        <f t="shared" si="516"/>
        <v>1.6097684720486143</v>
      </c>
      <c r="T847" s="17">
        <f t="shared" si="543"/>
        <v>615.01839760066878</v>
      </c>
      <c r="U847" s="17">
        <f t="shared" si="517"/>
        <v>0.17083844377796356</v>
      </c>
      <c r="V847" s="17">
        <f t="shared" si="518"/>
        <v>176.41005282780543</v>
      </c>
      <c r="W847" s="17">
        <f t="shared" si="519"/>
        <v>169.3536507146932</v>
      </c>
      <c r="X847" s="17">
        <f t="shared" si="519"/>
        <v>162.57950468610548</v>
      </c>
      <c r="Y847" s="17">
        <f t="shared" si="520"/>
        <v>160.95370963924444</v>
      </c>
      <c r="Z847" s="17">
        <f>Y847/3600</f>
        <v>4.4709363788679013E-2</v>
      </c>
      <c r="AA847" s="17">
        <f>0.96*Y847</f>
        <v>154.51556125367466</v>
      </c>
      <c r="AB847" s="17">
        <f t="shared" si="521"/>
        <v>148.33493880352768</v>
      </c>
      <c r="AC847" s="17">
        <f t="shared" si="522"/>
        <v>140.9181918633513</v>
      </c>
      <c r="AD847" s="17">
        <f t="shared" si="523"/>
        <v>140.9181918633513</v>
      </c>
      <c r="AE847" s="17">
        <f t="shared" si="544"/>
        <v>3.9143942184264251E-2</v>
      </c>
      <c r="AF847" s="17">
        <f>T847-AD847</f>
        <v>474.10020573731748</v>
      </c>
      <c r="AG847" s="17">
        <f t="shared" si="524"/>
        <v>0.1316945015936993</v>
      </c>
      <c r="AH847" s="28">
        <f>0.5*'Ducati Panigale 1199 data'!$C$8*'WLTP class 3 v5'!F847^2</f>
        <v>26599.194444444445</v>
      </c>
      <c r="AI847" s="17">
        <f t="shared" si="525"/>
        <v>26.599194444444446</v>
      </c>
      <c r="AJ847" s="17" t="str">
        <f>IF(N847&lt;0, AI847, "0")</f>
        <v>0</v>
      </c>
      <c r="AK847" s="98">
        <f>AK846+AJ847</f>
        <v>1823.3814074074071</v>
      </c>
      <c r="AL847" s="105">
        <f t="shared" si="526"/>
        <v>0.50649483539094642</v>
      </c>
      <c r="AM847" s="98">
        <f>IF(N847 &gt; 0, AI847, )</f>
        <v>26.599194444444446</v>
      </c>
      <c r="AN847" s="98">
        <f t="shared" si="545"/>
        <v>6252.9491064814811</v>
      </c>
      <c r="AO847" s="98">
        <f t="shared" si="527"/>
        <v>1.736930307355967</v>
      </c>
      <c r="AP847" s="27">
        <f t="shared" si="528"/>
        <v>0</v>
      </c>
      <c r="AQ847" s="27">
        <f t="shared" si="529"/>
        <v>0</v>
      </c>
      <c r="AR847" s="34">
        <f t="shared" si="530"/>
        <v>0</v>
      </c>
      <c r="AS847" s="27">
        <f t="shared" si="531"/>
        <v>0</v>
      </c>
      <c r="AT847" s="34">
        <f t="shared" si="508"/>
        <v>0</v>
      </c>
      <c r="AU847" s="27">
        <f t="shared" si="508"/>
        <v>0</v>
      </c>
      <c r="AV847" s="27">
        <f t="shared" si="532"/>
        <v>0</v>
      </c>
      <c r="AW847" s="27">
        <f t="shared" si="533"/>
        <v>0</v>
      </c>
      <c r="AX847" s="27">
        <f t="shared" si="534"/>
        <v>0</v>
      </c>
      <c r="AY847" s="34">
        <f>AN847-AW847</f>
        <v>6252.9491064814811</v>
      </c>
      <c r="AZ847" s="110">
        <f t="shared" si="535"/>
        <v>1.736930307355967</v>
      </c>
      <c r="BB847" s="84">
        <v>0</v>
      </c>
      <c r="BC847" s="85">
        <f t="shared" si="536"/>
        <v>0</v>
      </c>
      <c r="BD847" s="85">
        <f t="shared" si="537"/>
        <v>0</v>
      </c>
      <c r="BE847" s="85">
        <f t="shared" si="538"/>
        <v>0</v>
      </c>
      <c r="BF847" s="85">
        <f t="shared" si="539"/>
        <v>0</v>
      </c>
      <c r="BG847" s="85">
        <f t="shared" si="540"/>
        <v>0</v>
      </c>
    </row>
    <row r="848" spans="2:59">
      <c r="B848" s="10" t="s">
        <v>33</v>
      </c>
      <c r="C848" s="10">
        <v>837</v>
      </c>
      <c r="D848" s="10">
        <v>248</v>
      </c>
      <c r="E848" s="19">
        <v>50.2</v>
      </c>
      <c r="F848" s="67">
        <f t="shared" si="509"/>
        <v>13.944444444444445</v>
      </c>
      <c r="G848" s="20">
        <f t="shared" si="541"/>
        <v>0.15277777777777798</v>
      </c>
      <c r="H848" s="20">
        <f t="shared" si="510"/>
        <v>124.5</v>
      </c>
      <c r="I848" s="86">
        <f>'Ducati Panigale 1199 data'!$C$8*G848</f>
        <v>42.472222222222278</v>
      </c>
      <c r="J848" s="86">
        <f>'Ducati Panigale 1199 data'!$C$8*'Ducati Panigale 1199 data'!$C$15*'Ducati Panigale 1199 data'!$C$10</f>
        <v>54.543600000000005</v>
      </c>
      <c r="K848" s="86">
        <f>(0.5*'Ducati Panigale 1199 data'!$C$12)*'Ducati Panigale 1199 data'!$C$14*'Ducati Panigale 1199 data'!$C$11*F848^2</f>
        <v>27.511895023148153</v>
      </c>
      <c r="L848" s="86">
        <f t="shared" si="511"/>
        <v>124.52771724537044</v>
      </c>
      <c r="M848" s="86">
        <f t="shared" si="507"/>
        <v>1736.4698349215546</v>
      </c>
      <c r="N848" s="20">
        <f t="shared" si="512"/>
        <v>1.7364698349215546</v>
      </c>
      <c r="O848" s="105">
        <f t="shared" si="513"/>
        <v>0</v>
      </c>
      <c r="P848" s="105">
        <f t="shared" si="514"/>
        <v>0</v>
      </c>
      <c r="Q848" s="105">
        <f t="shared" si="542"/>
        <v>185.6947924503215</v>
      </c>
      <c r="R848" s="27">
        <f t="shared" si="515"/>
        <v>5.1581886791755974E-2</v>
      </c>
      <c r="S848" s="98">
        <f t="shared" si="516"/>
        <v>1.7364698349215546</v>
      </c>
      <c r="T848" s="17">
        <f t="shared" si="543"/>
        <v>616.75486743559031</v>
      </c>
      <c r="U848" s="17">
        <f t="shared" si="517"/>
        <v>0.17132079650988619</v>
      </c>
      <c r="V848" s="17">
        <f t="shared" si="518"/>
        <v>176.41005282780543</v>
      </c>
      <c r="W848" s="17">
        <f t="shared" si="519"/>
        <v>169.3536507146932</v>
      </c>
      <c r="X848" s="17">
        <f t="shared" si="519"/>
        <v>162.57950468610548</v>
      </c>
      <c r="Y848" s="17">
        <f t="shared" si="520"/>
        <v>160.95370963924444</v>
      </c>
      <c r="Z848" s="17">
        <f>Y848/3600</f>
        <v>4.4709363788679013E-2</v>
      </c>
      <c r="AA848" s="17">
        <f>0.96*Y848</f>
        <v>154.51556125367466</v>
      </c>
      <c r="AB848" s="17">
        <f t="shared" si="521"/>
        <v>148.33493880352768</v>
      </c>
      <c r="AC848" s="17">
        <f t="shared" si="522"/>
        <v>140.9181918633513</v>
      </c>
      <c r="AD848" s="17">
        <f t="shared" si="523"/>
        <v>140.9181918633513</v>
      </c>
      <c r="AE848" s="17">
        <f t="shared" si="544"/>
        <v>3.9143942184264251E-2</v>
      </c>
      <c r="AF848" s="17">
        <f>T848-AD848</f>
        <v>475.83667557223902</v>
      </c>
      <c r="AG848" s="17">
        <f t="shared" si="524"/>
        <v>0.13217685432562196</v>
      </c>
      <c r="AH848" s="28">
        <f>0.5*'Ducati Panigale 1199 data'!$C$8*'WLTP class 3 v5'!F848^2</f>
        <v>27028.206790123459</v>
      </c>
      <c r="AI848" s="17">
        <f t="shared" si="525"/>
        <v>27.028206790123459</v>
      </c>
      <c r="AJ848" s="17" t="str">
        <f>IF(N848&lt;0, AI848, "0")</f>
        <v>0</v>
      </c>
      <c r="AK848" s="98">
        <f>AK847+AJ848</f>
        <v>1823.3814074074071</v>
      </c>
      <c r="AL848" s="105">
        <f t="shared" si="526"/>
        <v>0.50649483539094642</v>
      </c>
      <c r="AM848" s="98">
        <f>IF(N848 &gt; 0, AI848, )</f>
        <v>27.028206790123459</v>
      </c>
      <c r="AN848" s="98">
        <f t="shared" si="545"/>
        <v>6279.9773132716045</v>
      </c>
      <c r="AO848" s="98">
        <f t="shared" si="527"/>
        <v>1.7444381425754456</v>
      </c>
      <c r="AP848" s="27">
        <f t="shared" si="528"/>
        <v>0</v>
      </c>
      <c r="AQ848" s="27">
        <f t="shared" si="529"/>
        <v>0</v>
      </c>
      <c r="AR848" s="34">
        <f t="shared" si="530"/>
        <v>0</v>
      </c>
      <c r="AS848" s="27">
        <f t="shared" si="531"/>
        <v>0</v>
      </c>
      <c r="AT848" s="34">
        <f t="shared" si="508"/>
        <v>0</v>
      </c>
      <c r="AU848" s="27">
        <f t="shared" si="508"/>
        <v>0</v>
      </c>
      <c r="AV848" s="27">
        <f t="shared" si="532"/>
        <v>0</v>
      </c>
      <c r="AW848" s="27">
        <f t="shared" si="533"/>
        <v>0</v>
      </c>
      <c r="AX848" s="27">
        <f t="shared" si="534"/>
        <v>0</v>
      </c>
      <c r="AY848" s="34">
        <f>AN848-AW848</f>
        <v>6279.9773132716045</v>
      </c>
      <c r="AZ848" s="110">
        <f t="shared" si="535"/>
        <v>1.7444381425754456</v>
      </c>
      <c r="BB848" s="84">
        <v>0</v>
      </c>
      <c r="BC848" s="85">
        <f t="shared" si="536"/>
        <v>0</v>
      </c>
      <c r="BD848" s="85">
        <f t="shared" si="537"/>
        <v>0</v>
      </c>
      <c r="BE848" s="85">
        <f t="shared" si="538"/>
        <v>0</v>
      </c>
      <c r="BF848" s="85">
        <f t="shared" si="539"/>
        <v>0</v>
      </c>
      <c r="BG848" s="85">
        <f t="shared" si="540"/>
        <v>0</v>
      </c>
    </row>
    <row r="849" spans="2:59">
      <c r="B849" s="10" t="s">
        <v>33</v>
      </c>
      <c r="C849" s="10">
        <v>838</v>
      </c>
      <c r="D849" s="10">
        <v>249</v>
      </c>
      <c r="E849" s="19">
        <v>50.9</v>
      </c>
      <c r="F849" s="67">
        <f t="shared" si="509"/>
        <v>14.138888888888889</v>
      </c>
      <c r="G849" s="20">
        <f t="shared" si="541"/>
        <v>0.22222222222222143</v>
      </c>
      <c r="H849" s="20">
        <f t="shared" si="510"/>
        <v>125</v>
      </c>
      <c r="I849" s="86">
        <f>'Ducati Panigale 1199 data'!$C$8*G849</f>
        <v>61.777777777777558</v>
      </c>
      <c r="J849" s="86">
        <f>'Ducati Panigale 1199 data'!$C$8*'Ducati Panigale 1199 data'!$C$15*'Ducati Panigale 1199 data'!$C$10</f>
        <v>54.543600000000005</v>
      </c>
      <c r="K849" s="86">
        <f>(0.5*'Ducati Panigale 1199 data'!$C$12)*'Ducati Panigale 1199 data'!$C$14*'Ducati Panigale 1199 data'!$C$11*F849^2</f>
        <v>28.284508478009265</v>
      </c>
      <c r="L849" s="86">
        <f t="shared" si="511"/>
        <v>144.60588625578683</v>
      </c>
      <c r="M849" s="86">
        <f t="shared" si="507"/>
        <v>2044.5665584498749</v>
      </c>
      <c r="N849" s="20">
        <f t="shared" si="512"/>
        <v>2.0445665584498749</v>
      </c>
      <c r="O849" s="105">
        <f t="shared" si="513"/>
        <v>0</v>
      </c>
      <c r="P849" s="105">
        <f t="shared" si="514"/>
        <v>0</v>
      </c>
      <c r="Q849" s="105">
        <f t="shared" si="542"/>
        <v>185.6947924503215</v>
      </c>
      <c r="R849" s="27">
        <f t="shared" si="515"/>
        <v>5.1581886791755974E-2</v>
      </c>
      <c r="S849" s="98">
        <f t="shared" si="516"/>
        <v>2.0445665584498749</v>
      </c>
      <c r="T849" s="17">
        <f t="shared" si="543"/>
        <v>618.79943399404021</v>
      </c>
      <c r="U849" s="17">
        <f t="shared" si="517"/>
        <v>0.17188873166501117</v>
      </c>
      <c r="V849" s="17">
        <f t="shared" si="518"/>
        <v>176.41005282780543</v>
      </c>
      <c r="W849" s="17">
        <f t="shared" si="519"/>
        <v>169.3536507146932</v>
      </c>
      <c r="X849" s="17">
        <f t="shared" si="519"/>
        <v>162.57950468610548</v>
      </c>
      <c r="Y849" s="17">
        <f t="shared" si="520"/>
        <v>160.95370963924444</v>
      </c>
      <c r="Z849" s="17">
        <f>Y849/3600</f>
        <v>4.4709363788679013E-2</v>
      </c>
      <c r="AA849" s="17">
        <f>0.96*Y849</f>
        <v>154.51556125367466</v>
      </c>
      <c r="AB849" s="17">
        <f t="shared" si="521"/>
        <v>148.33493880352768</v>
      </c>
      <c r="AC849" s="17">
        <f t="shared" si="522"/>
        <v>140.9181918633513</v>
      </c>
      <c r="AD849" s="17">
        <f t="shared" si="523"/>
        <v>140.9181918633513</v>
      </c>
      <c r="AE849" s="17">
        <f t="shared" si="544"/>
        <v>3.9143942184264251E-2</v>
      </c>
      <c r="AF849" s="17">
        <f>T849-AD849</f>
        <v>477.88124213068892</v>
      </c>
      <c r="AG849" s="17">
        <f t="shared" si="524"/>
        <v>0.13274478948074692</v>
      </c>
      <c r="AH849" s="28">
        <f>0.5*'Ducati Panigale 1199 data'!$C$8*'WLTP class 3 v5'!F849^2</f>
        <v>27787.236882716054</v>
      </c>
      <c r="AI849" s="17">
        <f t="shared" si="525"/>
        <v>27.787236882716055</v>
      </c>
      <c r="AJ849" s="17" t="str">
        <f>IF(N849&lt;0, AI849, "0")</f>
        <v>0</v>
      </c>
      <c r="AK849" s="98">
        <f>AK848+AJ849</f>
        <v>1823.3814074074071</v>
      </c>
      <c r="AL849" s="105">
        <f t="shared" si="526"/>
        <v>0.50649483539094642</v>
      </c>
      <c r="AM849" s="98">
        <f>IF(N849 &gt; 0, AI849, )</f>
        <v>27.787236882716055</v>
      </c>
      <c r="AN849" s="98">
        <f t="shared" si="545"/>
        <v>6307.7645501543202</v>
      </c>
      <c r="AO849" s="98">
        <f t="shared" si="527"/>
        <v>1.7521568194873112</v>
      </c>
      <c r="AP849" s="27">
        <f t="shared" si="528"/>
        <v>0</v>
      </c>
      <c r="AQ849" s="27">
        <f t="shared" si="529"/>
        <v>0</v>
      </c>
      <c r="AR849" s="34">
        <f t="shared" si="530"/>
        <v>0</v>
      </c>
      <c r="AS849" s="27">
        <f t="shared" si="531"/>
        <v>0</v>
      </c>
      <c r="AT849" s="34">
        <f t="shared" si="508"/>
        <v>0</v>
      </c>
      <c r="AU849" s="27">
        <f t="shared" si="508"/>
        <v>0</v>
      </c>
      <c r="AV849" s="27">
        <f t="shared" si="532"/>
        <v>0</v>
      </c>
      <c r="AW849" s="27">
        <f t="shared" si="533"/>
        <v>0</v>
      </c>
      <c r="AX849" s="27">
        <f t="shared" si="534"/>
        <v>0</v>
      </c>
      <c r="AY849" s="34">
        <f>AN849-AW849</f>
        <v>6307.7645501543202</v>
      </c>
      <c r="AZ849" s="110">
        <f t="shared" si="535"/>
        <v>1.7521568194873112</v>
      </c>
      <c r="BB849" s="84">
        <v>0</v>
      </c>
      <c r="BC849" s="85">
        <f t="shared" si="536"/>
        <v>0</v>
      </c>
      <c r="BD849" s="85">
        <f t="shared" si="537"/>
        <v>0</v>
      </c>
      <c r="BE849" s="85">
        <f t="shared" si="538"/>
        <v>0</v>
      </c>
      <c r="BF849" s="85">
        <f t="shared" si="539"/>
        <v>0</v>
      </c>
      <c r="BG849" s="85">
        <f t="shared" si="540"/>
        <v>0</v>
      </c>
    </row>
    <row r="850" spans="2:59">
      <c r="B850" s="10" t="s">
        <v>33</v>
      </c>
      <c r="C850" s="10">
        <v>839</v>
      </c>
      <c r="D850" s="10">
        <v>250</v>
      </c>
      <c r="E850" s="19">
        <v>51.8</v>
      </c>
      <c r="F850" s="67">
        <f t="shared" si="509"/>
        <v>14.388888888888889</v>
      </c>
      <c r="G850" s="20">
        <f t="shared" si="541"/>
        <v>0.2222222222222224</v>
      </c>
      <c r="H850" s="20">
        <f t="shared" si="510"/>
        <v>125.5</v>
      </c>
      <c r="I850" s="86">
        <f>'Ducati Panigale 1199 data'!$C$8*G850</f>
        <v>61.777777777777828</v>
      </c>
      <c r="J850" s="86">
        <f>'Ducati Panigale 1199 data'!$C$8*'Ducati Panigale 1199 data'!$C$15*'Ducati Panigale 1199 data'!$C$10</f>
        <v>54.543600000000005</v>
      </c>
      <c r="K850" s="86">
        <f>(0.5*'Ducati Panigale 1199 data'!$C$12)*'Ducati Panigale 1199 data'!$C$14*'Ducati Panigale 1199 data'!$C$11*F850^2</f>
        <v>29.293589467592597</v>
      </c>
      <c r="L850" s="86">
        <f t="shared" si="511"/>
        <v>145.61496724537042</v>
      </c>
      <c r="M850" s="86">
        <f t="shared" si="507"/>
        <v>2095.2375842528299</v>
      </c>
      <c r="N850" s="20">
        <f t="shared" si="512"/>
        <v>2.0952375842528301</v>
      </c>
      <c r="O850" s="105">
        <f t="shared" si="513"/>
        <v>0</v>
      </c>
      <c r="P850" s="105">
        <f t="shared" si="514"/>
        <v>0</v>
      </c>
      <c r="Q850" s="105">
        <f t="shared" si="542"/>
        <v>185.6947924503215</v>
      </c>
      <c r="R850" s="27">
        <f t="shared" si="515"/>
        <v>5.1581886791755974E-2</v>
      </c>
      <c r="S850" s="98">
        <f t="shared" si="516"/>
        <v>2.0952375842528301</v>
      </c>
      <c r="T850" s="17">
        <f t="shared" si="543"/>
        <v>620.89467157829301</v>
      </c>
      <c r="U850" s="17">
        <f t="shared" si="517"/>
        <v>0.1724707421050814</v>
      </c>
      <c r="V850" s="17">
        <f t="shared" si="518"/>
        <v>176.41005282780543</v>
      </c>
      <c r="W850" s="17">
        <f t="shared" si="519"/>
        <v>169.3536507146932</v>
      </c>
      <c r="X850" s="17">
        <f t="shared" si="519"/>
        <v>162.57950468610548</v>
      </c>
      <c r="Y850" s="17">
        <f t="shared" si="520"/>
        <v>160.95370963924444</v>
      </c>
      <c r="Z850" s="17">
        <f>Y850/3600</f>
        <v>4.4709363788679013E-2</v>
      </c>
      <c r="AA850" s="17">
        <f>0.96*Y850</f>
        <v>154.51556125367466</v>
      </c>
      <c r="AB850" s="17">
        <f t="shared" si="521"/>
        <v>148.33493880352768</v>
      </c>
      <c r="AC850" s="17">
        <f t="shared" si="522"/>
        <v>140.9181918633513</v>
      </c>
      <c r="AD850" s="17">
        <f t="shared" si="523"/>
        <v>140.9181918633513</v>
      </c>
      <c r="AE850" s="17">
        <f t="shared" si="544"/>
        <v>3.9143942184264251E-2</v>
      </c>
      <c r="AF850" s="17">
        <f>T850-AD850</f>
        <v>479.97647971494172</v>
      </c>
      <c r="AG850" s="17">
        <f t="shared" si="524"/>
        <v>0.13332679992081714</v>
      </c>
      <c r="AH850" s="28">
        <f>0.5*'Ducati Panigale 1199 data'!$C$8*'WLTP class 3 v5'!F850^2</f>
        <v>28778.577160493827</v>
      </c>
      <c r="AI850" s="17">
        <f t="shared" si="525"/>
        <v>28.778577160493828</v>
      </c>
      <c r="AJ850" s="17" t="str">
        <f>IF(N850&lt;0, AI850, "0")</f>
        <v>0</v>
      </c>
      <c r="AK850" s="98">
        <f>AK849+AJ850</f>
        <v>1823.3814074074071</v>
      </c>
      <c r="AL850" s="105">
        <f t="shared" si="526"/>
        <v>0.50649483539094642</v>
      </c>
      <c r="AM850" s="98">
        <f>IF(N850 &gt; 0, AI850, )</f>
        <v>28.778577160493828</v>
      </c>
      <c r="AN850" s="98">
        <f t="shared" si="545"/>
        <v>6336.5431273148142</v>
      </c>
      <c r="AO850" s="98">
        <f t="shared" si="527"/>
        <v>1.7601508686985594</v>
      </c>
      <c r="AP850" s="27">
        <f t="shared" si="528"/>
        <v>0</v>
      </c>
      <c r="AQ850" s="27">
        <f t="shared" si="529"/>
        <v>0</v>
      </c>
      <c r="AR850" s="34">
        <f t="shared" si="530"/>
        <v>0</v>
      </c>
      <c r="AS850" s="27">
        <f t="shared" si="531"/>
        <v>0</v>
      </c>
      <c r="AT850" s="34">
        <f t="shared" si="508"/>
        <v>0</v>
      </c>
      <c r="AU850" s="27">
        <f t="shared" si="508"/>
        <v>0</v>
      </c>
      <c r="AV850" s="27">
        <f t="shared" si="532"/>
        <v>0</v>
      </c>
      <c r="AW850" s="27">
        <f t="shared" si="533"/>
        <v>0</v>
      </c>
      <c r="AX850" s="27">
        <f t="shared" si="534"/>
        <v>0</v>
      </c>
      <c r="AY850" s="34">
        <f>AN850-AW850</f>
        <v>6336.5431273148142</v>
      </c>
      <c r="AZ850" s="110">
        <f t="shared" si="535"/>
        <v>1.7601508686985594</v>
      </c>
      <c r="BB850" s="84">
        <v>0</v>
      </c>
      <c r="BC850" s="85">
        <f t="shared" si="536"/>
        <v>0</v>
      </c>
      <c r="BD850" s="85">
        <f t="shared" si="537"/>
        <v>0</v>
      </c>
      <c r="BE850" s="85">
        <f t="shared" si="538"/>
        <v>0</v>
      </c>
      <c r="BF850" s="85">
        <f t="shared" si="539"/>
        <v>0</v>
      </c>
      <c r="BG850" s="85">
        <f t="shared" si="540"/>
        <v>0</v>
      </c>
    </row>
    <row r="851" spans="2:59">
      <c r="B851" s="10" t="s">
        <v>33</v>
      </c>
      <c r="C851" s="10">
        <v>840</v>
      </c>
      <c r="D851" s="10">
        <v>251</v>
      </c>
      <c r="E851" s="19">
        <v>52.5</v>
      </c>
      <c r="F851" s="67">
        <f t="shared" si="509"/>
        <v>14.583333333333334</v>
      </c>
      <c r="G851" s="20">
        <f t="shared" si="541"/>
        <v>0.20833333333333331</v>
      </c>
      <c r="H851" s="20">
        <f t="shared" si="510"/>
        <v>126</v>
      </c>
      <c r="I851" s="86">
        <f>'Ducati Panigale 1199 data'!$C$8*G851</f>
        <v>57.916666666666664</v>
      </c>
      <c r="J851" s="86">
        <f>'Ducati Panigale 1199 data'!$C$8*'Ducati Panigale 1199 data'!$C$15*'Ducati Panigale 1199 data'!$C$10</f>
        <v>54.543600000000005</v>
      </c>
      <c r="K851" s="86">
        <f>(0.5*'Ducati Panigale 1199 data'!$C$12)*'Ducati Panigale 1199 data'!$C$14*'Ducati Panigale 1199 data'!$C$11*F851^2</f>
        <v>30.090657552083336</v>
      </c>
      <c r="L851" s="86">
        <f t="shared" si="511"/>
        <v>142.55092421875</v>
      </c>
      <c r="M851" s="86">
        <f t="shared" si="507"/>
        <v>2078.8676448567708</v>
      </c>
      <c r="N851" s="20">
        <f t="shared" si="512"/>
        <v>2.0788676448567709</v>
      </c>
      <c r="O851" s="105">
        <f t="shared" si="513"/>
        <v>0</v>
      </c>
      <c r="P851" s="105">
        <f t="shared" si="514"/>
        <v>0</v>
      </c>
      <c r="Q851" s="105">
        <f t="shared" si="542"/>
        <v>185.6947924503215</v>
      </c>
      <c r="R851" s="27">
        <f t="shared" si="515"/>
        <v>5.1581886791755974E-2</v>
      </c>
      <c r="S851" s="98">
        <f t="shared" si="516"/>
        <v>2.0788676448567709</v>
      </c>
      <c r="T851" s="17">
        <f t="shared" si="543"/>
        <v>622.97353922314983</v>
      </c>
      <c r="U851" s="17">
        <f t="shared" si="517"/>
        <v>0.17304820533976384</v>
      </c>
      <c r="V851" s="17">
        <f t="shared" si="518"/>
        <v>176.41005282780543</v>
      </c>
      <c r="W851" s="17">
        <f t="shared" si="519"/>
        <v>169.3536507146932</v>
      </c>
      <c r="X851" s="17">
        <f t="shared" si="519"/>
        <v>162.57950468610548</v>
      </c>
      <c r="Y851" s="17">
        <f t="shared" si="520"/>
        <v>160.95370963924444</v>
      </c>
      <c r="Z851" s="17">
        <f>Y851/3600</f>
        <v>4.4709363788679013E-2</v>
      </c>
      <c r="AA851" s="17">
        <f>0.96*Y851</f>
        <v>154.51556125367466</v>
      </c>
      <c r="AB851" s="17">
        <f t="shared" si="521"/>
        <v>148.33493880352768</v>
      </c>
      <c r="AC851" s="17">
        <f t="shared" si="522"/>
        <v>140.9181918633513</v>
      </c>
      <c r="AD851" s="17">
        <f t="shared" si="523"/>
        <v>140.9181918633513</v>
      </c>
      <c r="AE851" s="17">
        <f t="shared" si="544"/>
        <v>3.9143942184264251E-2</v>
      </c>
      <c r="AF851" s="17">
        <f>T851-AD851</f>
        <v>482.05534735979853</v>
      </c>
      <c r="AG851" s="17">
        <f t="shared" si="524"/>
        <v>0.13390426315549958</v>
      </c>
      <c r="AH851" s="28">
        <f>0.5*'Ducati Panigale 1199 data'!$C$8*'WLTP class 3 v5'!F851^2</f>
        <v>29561.631944444445</v>
      </c>
      <c r="AI851" s="17">
        <f t="shared" si="525"/>
        <v>29.561631944444446</v>
      </c>
      <c r="AJ851" s="17" t="str">
        <f>IF(N851&lt;0, AI851, "0")</f>
        <v>0</v>
      </c>
      <c r="AK851" s="98">
        <f>AK850+AJ851</f>
        <v>1823.3814074074071</v>
      </c>
      <c r="AL851" s="105">
        <f t="shared" si="526"/>
        <v>0.50649483539094642</v>
      </c>
      <c r="AM851" s="98">
        <f>IF(N851 &gt; 0, AI851, )</f>
        <v>29.561631944444446</v>
      </c>
      <c r="AN851" s="98">
        <f t="shared" si="545"/>
        <v>6366.1047592592586</v>
      </c>
      <c r="AO851" s="98">
        <f t="shared" si="527"/>
        <v>1.7683624331275718</v>
      </c>
      <c r="AP851" s="27">
        <f t="shared" si="528"/>
        <v>0</v>
      </c>
      <c r="AQ851" s="27">
        <f t="shared" si="529"/>
        <v>0</v>
      </c>
      <c r="AR851" s="34">
        <f t="shared" si="530"/>
        <v>0</v>
      </c>
      <c r="AS851" s="27">
        <f t="shared" si="531"/>
        <v>0</v>
      </c>
      <c r="AT851" s="34">
        <f t="shared" si="508"/>
        <v>0</v>
      </c>
      <c r="AU851" s="27">
        <f t="shared" si="508"/>
        <v>0</v>
      </c>
      <c r="AV851" s="27">
        <f t="shared" si="532"/>
        <v>0</v>
      </c>
      <c r="AW851" s="27">
        <f t="shared" si="533"/>
        <v>0</v>
      </c>
      <c r="AX851" s="27">
        <f t="shared" si="534"/>
        <v>0</v>
      </c>
      <c r="AY851" s="34">
        <f>AN851-AW851</f>
        <v>6366.1047592592586</v>
      </c>
      <c r="AZ851" s="110">
        <f t="shared" si="535"/>
        <v>1.7683624331275718</v>
      </c>
      <c r="BB851" s="84">
        <v>0</v>
      </c>
      <c r="BC851" s="85">
        <f t="shared" si="536"/>
        <v>0</v>
      </c>
      <c r="BD851" s="85">
        <f t="shared" si="537"/>
        <v>0</v>
      </c>
      <c r="BE851" s="85">
        <f t="shared" si="538"/>
        <v>0</v>
      </c>
      <c r="BF851" s="85">
        <f t="shared" si="539"/>
        <v>0</v>
      </c>
      <c r="BG851" s="85">
        <f t="shared" si="540"/>
        <v>0</v>
      </c>
    </row>
    <row r="852" spans="2:59">
      <c r="B852" s="10" t="s">
        <v>33</v>
      </c>
      <c r="C852" s="10">
        <v>841</v>
      </c>
      <c r="D852" s="10">
        <v>252</v>
      </c>
      <c r="E852" s="19">
        <v>53.3</v>
      </c>
      <c r="F852" s="67">
        <f t="shared" si="509"/>
        <v>14.805555555555555</v>
      </c>
      <c r="G852" s="20">
        <f t="shared" si="541"/>
        <v>0.27777777777777779</v>
      </c>
      <c r="H852" s="20">
        <f t="shared" si="510"/>
        <v>126.5</v>
      </c>
      <c r="I852" s="86">
        <f>'Ducati Panigale 1199 data'!$C$8*G852</f>
        <v>77.222222222222229</v>
      </c>
      <c r="J852" s="86">
        <f>'Ducati Panigale 1199 data'!$C$8*'Ducati Panigale 1199 data'!$C$15*'Ducati Panigale 1199 data'!$C$10</f>
        <v>54.543600000000005</v>
      </c>
      <c r="K852" s="86">
        <f>(0.5*'Ducati Panigale 1199 data'!$C$12)*'Ducati Panigale 1199 data'!$C$14*'Ducati Panigale 1199 data'!$C$11*F852^2</f>
        <v>31.014693200231484</v>
      </c>
      <c r="L852" s="86">
        <f t="shared" si="511"/>
        <v>162.7805154224537</v>
      </c>
      <c r="M852" s="86">
        <f t="shared" si="507"/>
        <v>2410.0559644491063</v>
      </c>
      <c r="N852" s="20">
        <f t="shared" si="512"/>
        <v>2.4100559644491062</v>
      </c>
      <c r="O852" s="105">
        <f t="shared" si="513"/>
        <v>0</v>
      </c>
      <c r="P852" s="105">
        <f t="shared" si="514"/>
        <v>0</v>
      </c>
      <c r="Q852" s="105">
        <f t="shared" si="542"/>
        <v>185.6947924503215</v>
      </c>
      <c r="R852" s="27">
        <f t="shared" si="515"/>
        <v>5.1581886791755974E-2</v>
      </c>
      <c r="S852" s="98">
        <f t="shared" si="516"/>
        <v>2.4100559644491062</v>
      </c>
      <c r="T852" s="17">
        <f t="shared" si="543"/>
        <v>625.38359518759898</v>
      </c>
      <c r="U852" s="17">
        <f t="shared" si="517"/>
        <v>0.17371766532988861</v>
      </c>
      <c r="V852" s="17">
        <f t="shared" si="518"/>
        <v>176.41005282780543</v>
      </c>
      <c r="W852" s="17">
        <f t="shared" si="519"/>
        <v>169.3536507146932</v>
      </c>
      <c r="X852" s="17">
        <f t="shared" si="519"/>
        <v>162.57950468610548</v>
      </c>
      <c r="Y852" s="17">
        <f t="shared" si="520"/>
        <v>160.95370963924444</v>
      </c>
      <c r="Z852" s="17">
        <f>Y852/3600</f>
        <v>4.4709363788679013E-2</v>
      </c>
      <c r="AA852" s="17">
        <f>0.96*Y852</f>
        <v>154.51556125367466</v>
      </c>
      <c r="AB852" s="17">
        <f t="shared" si="521"/>
        <v>148.33493880352768</v>
      </c>
      <c r="AC852" s="17">
        <f t="shared" si="522"/>
        <v>140.9181918633513</v>
      </c>
      <c r="AD852" s="17">
        <f t="shared" si="523"/>
        <v>140.9181918633513</v>
      </c>
      <c r="AE852" s="17">
        <f t="shared" si="544"/>
        <v>3.9143942184264251E-2</v>
      </c>
      <c r="AF852" s="17">
        <f>T852-AD852</f>
        <v>484.46540332424769</v>
      </c>
      <c r="AG852" s="17">
        <f t="shared" si="524"/>
        <v>0.13457372314562435</v>
      </c>
      <c r="AH852" s="28">
        <f>0.5*'Ducati Panigale 1199 data'!$C$8*'WLTP class 3 v5'!F852^2</f>
        <v>30469.422067901236</v>
      </c>
      <c r="AI852" s="17">
        <f t="shared" si="525"/>
        <v>30.469422067901235</v>
      </c>
      <c r="AJ852" s="17" t="str">
        <f>IF(N852&lt;0, AI852, "0")</f>
        <v>0</v>
      </c>
      <c r="AK852" s="98">
        <f>AK851+AJ852</f>
        <v>1823.3814074074071</v>
      </c>
      <c r="AL852" s="105">
        <f t="shared" si="526"/>
        <v>0.50649483539094642</v>
      </c>
      <c r="AM852" s="98">
        <f>IF(N852 &gt; 0, AI852, )</f>
        <v>30.469422067901235</v>
      </c>
      <c r="AN852" s="98">
        <f t="shared" si="545"/>
        <v>6396.5741813271597</v>
      </c>
      <c r="AO852" s="98">
        <f t="shared" si="527"/>
        <v>1.7768261614797667</v>
      </c>
      <c r="AP852" s="27">
        <f t="shared" si="528"/>
        <v>0</v>
      </c>
      <c r="AQ852" s="27">
        <f t="shared" si="529"/>
        <v>0</v>
      </c>
      <c r="AR852" s="34">
        <f t="shared" si="530"/>
        <v>0</v>
      </c>
      <c r="AS852" s="27">
        <f t="shared" si="531"/>
        <v>0</v>
      </c>
      <c r="AT852" s="34">
        <f t="shared" si="508"/>
        <v>0</v>
      </c>
      <c r="AU852" s="27">
        <f t="shared" si="508"/>
        <v>0</v>
      </c>
      <c r="AV852" s="27">
        <f t="shared" si="532"/>
        <v>0</v>
      </c>
      <c r="AW852" s="27">
        <f t="shared" si="533"/>
        <v>0</v>
      </c>
      <c r="AX852" s="27">
        <f t="shared" si="534"/>
        <v>0</v>
      </c>
      <c r="AY852" s="34">
        <f>AN852-AW852</f>
        <v>6396.5741813271597</v>
      </c>
      <c r="AZ852" s="110">
        <f t="shared" si="535"/>
        <v>1.7768261614797667</v>
      </c>
      <c r="BB852" s="84">
        <v>0</v>
      </c>
      <c r="BC852" s="85">
        <f t="shared" si="536"/>
        <v>0</v>
      </c>
      <c r="BD852" s="85">
        <f t="shared" si="537"/>
        <v>0</v>
      </c>
      <c r="BE852" s="85">
        <f t="shared" si="538"/>
        <v>0</v>
      </c>
      <c r="BF852" s="85">
        <f t="shared" si="539"/>
        <v>0</v>
      </c>
      <c r="BG852" s="85">
        <f t="shared" si="540"/>
        <v>0</v>
      </c>
    </row>
    <row r="853" spans="2:59">
      <c r="B853" s="10" t="s">
        <v>33</v>
      </c>
      <c r="C853" s="10">
        <v>842</v>
      </c>
      <c r="D853" s="10">
        <v>253</v>
      </c>
      <c r="E853" s="19">
        <v>54.5</v>
      </c>
      <c r="F853" s="67">
        <f t="shared" si="509"/>
        <v>15.138888888888889</v>
      </c>
      <c r="G853" s="20">
        <f t="shared" si="541"/>
        <v>0.33333333333333409</v>
      </c>
      <c r="H853" s="20">
        <f t="shared" si="510"/>
        <v>127</v>
      </c>
      <c r="I853" s="86">
        <f>'Ducati Panigale 1199 data'!$C$8*G853</f>
        <v>92.666666666666885</v>
      </c>
      <c r="J853" s="86">
        <f>'Ducati Panigale 1199 data'!$C$8*'Ducati Panigale 1199 data'!$C$15*'Ducati Panigale 1199 data'!$C$10</f>
        <v>54.543600000000005</v>
      </c>
      <c r="K853" s="86">
        <f>(0.5*'Ducati Panigale 1199 data'!$C$12)*'Ducati Panigale 1199 data'!$C$14*'Ducati Panigale 1199 data'!$C$11*F853^2</f>
        <v>32.4269480613426</v>
      </c>
      <c r="L853" s="86">
        <f t="shared" si="511"/>
        <v>179.6372147280095</v>
      </c>
      <c r="M853" s="86">
        <f t="shared" si="507"/>
        <v>2719.5078340768105</v>
      </c>
      <c r="N853" s="20">
        <f t="shared" si="512"/>
        <v>2.7195078340768104</v>
      </c>
      <c r="O853" s="105">
        <f t="shared" si="513"/>
        <v>0</v>
      </c>
      <c r="P853" s="105">
        <f t="shared" si="514"/>
        <v>0</v>
      </c>
      <c r="Q853" s="105">
        <f t="shared" si="542"/>
        <v>185.6947924503215</v>
      </c>
      <c r="R853" s="27">
        <f t="shared" si="515"/>
        <v>5.1581886791755974E-2</v>
      </c>
      <c r="S853" s="98">
        <f t="shared" si="516"/>
        <v>2.7195078340768104</v>
      </c>
      <c r="T853" s="17">
        <f t="shared" si="543"/>
        <v>628.10310302167579</v>
      </c>
      <c r="U853" s="17">
        <f t="shared" si="517"/>
        <v>0.17447308417268773</v>
      </c>
      <c r="V853" s="17">
        <f t="shared" si="518"/>
        <v>176.41005282780543</v>
      </c>
      <c r="W853" s="17">
        <f t="shared" si="519"/>
        <v>169.3536507146932</v>
      </c>
      <c r="X853" s="17">
        <f t="shared" si="519"/>
        <v>162.57950468610548</v>
      </c>
      <c r="Y853" s="17">
        <f t="shared" si="520"/>
        <v>160.95370963924444</v>
      </c>
      <c r="Z853" s="17">
        <f>Y853/3600</f>
        <v>4.4709363788679013E-2</v>
      </c>
      <c r="AA853" s="17">
        <f>0.96*Y853</f>
        <v>154.51556125367466</v>
      </c>
      <c r="AB853" s="17">
        <f t="shared" si="521"/>
        <v>148.33493880352768</v>
      </c>
      <c r="AC853" s="17">
        <f t="shared" si="522"/>
        <v>140.9181918633513</v>
      </c>
      <c r="AD853" s="17">
        <f t="shared" si="523"/>
        <v>140.9181918633513</v>
      </c>
      <c r="AE853" s="17">
        <f t="shared" si="544"/>
        <v>3.9143942184264251E-2</v>
      </c>
      <c r="AF853" s="17">
        <f>T853-AD853</f>
        <v>487.1849111583245</v>
      </c>
      <c r="AG853" s="17">
        <f t="shared" si="524"/>
        <v>0.13532914198842347</v>
      </c>
      <c r="AH853" s="28">
        <f>0.5*'Ducati Panigale 1199 data'!$C$8*'WLTP class 3 v5'!F853^2</f>
        <v>31856.847993827163</v>
      </c>
      <c r="AI853" s="17">
        <f t="shared" si="525"/>
        <v>31.856847993827163</v>
      </c>
      <c r="AJ853" s="17" t="str">
        <f>IF(N853&lt;0, AI853, "0")</f>
        <v>0</v>
      </c>
      <c r="AK853" s="98">
        <f>AK852+AJ853</f>
        <v>1823.3814074074071</v>
      </c>
      <c r="AL853" s="105">
        <f t="shared" si="526"/>
        <v>0.50649483539094642</v>
      </c>
      <c r="AM853" s="98">
        <f>IF(N853 &gt; 0, AI853, )</f>
        <v>31.856847993827163</v>
      </c>
      <c r="AN853" s="98">
        <f t="shared" si="545"/>
        <v>6428.4310293209874</v>
      </c>
      <c r="AO853" s="98">
        <f t="shared" si="527"/>
        <v>1.7856752859224965</v>
      </c>
      <c r="AP853" s="27">
        <f t="shared" si="528"/>
        <v>0</v>
      </c>
      <c r="AQ853" s="27">
        <f t="shared" si="529"/>
        <v>0</v>
      </c>
      <c r="AR853" s="34">
        <f t="shared" si="530"/>
        <v>0</v>
      </c>
      <c r="AS853" s="27">
        <f t="shared" si="531"/>
        <v>0</v>
      </c>
      <c r="AT853" s="34">
        <f t="shared" si="508"/>
        <v>0</v>
      </c>
      <c r="AU853" s="27">
        <f t="shared" si="508"/>
        <v>0</v>
      </c>
      <c r="AV853" s="27">
        <f t="shared" si="532"/>
        <v>0</v>
      </c>
      <c r="AW853" s="27">
        <f t="shared" si="533"/>
        <v>0</v>
      </c>
      <c r="AX853" s="27">
        <f t="shared" si="534"/>
        <v>0</v>
      </c>
      <c r="AY853" s="34">
        <f>AN853-AW853</f>
        <v>6428.4310293209874</v>
      </c>
      <c r="AZ853" s="110">
        <f t="shared" si="535"/>
        <v>1.7856752859224965</v>
      </c>
      <c r="BB853" s="84">
        <v>0</v>
      </c>
      <c r="BC853" s="85">
        <f t="shared" si="536"/>
        <v>0</v>
      </c>
      <c r="BD853" s="85">
        <f t="shared" si="537"/>
        <v>0</v>
      </c>
      <c r="BE853" s="85">
        <f t="shared" si="538"/>
        <v>0</v>
      </c>
      <c r="BF853" s="85">
        <f t="shared" si="539"/>
        <v>0</v>
      </c>
      <c r="BG853" s="85">
        <f t="shared" si="540"/>
        <v>0</v>
      </c>
    </row>
    <row r="854" spans="2:59">
      <c r="B854" s="10" t="s">
        <v>33</v>
      </c>
      <c r="C854" s="10">
        <v>843</v>
      </c>
      <c r="D854" s="10">
        <v>254</v>
      </c>
      <c r="E854" s="19">
        <v>55.7</v>
      </c>
      <c r="F854" s="67">
        <f t="shared" si="509"/>
        <v>15.472222222222221</v>
      </c>
      <c r="G854" s="20">
        <f t="shared" si="541"/>
        <v>0.27777777777777779</v>
      </c>
      <c r="H854" s="20">
        <f t="shared" si="510"/>
        <v>127.5</v>
      </c>
      <c r="I854" s="86">
        <f>'Ducati Panigale 1199 data'!$C$8*G854</f>
        <v>77.222222222222229</v>
      </c>
      <c r="J854" s="86">
        <f>'Ducati Panigale 1199 data'!$C$8*'Ducati Panigale 1199 data'!$C$15*'Ducati Panigale 1199 data'!$C$10</f>
        <v>54.543600000000005</v>
      </c>
      <c r="K854" s="86">
        <f>(0.5*'Ducati Panigale 1199 data'!$C$12)*'Ducati Panigale 1199 data'!$C$14*'Ducati Panigale 1199 data'!$C$11*F854^2</f>
        <v>33.870644589120374</v>
      </c>
      <c r="L854" s="86">
        <f t="shared" si="511"/>
        <v>165.63646681134259</v>
      </c>
      <c r="M854" s="86">
        <f t="shared" si="507"/>
        <v>2562.7642226088283</v>
      </c>
      <c r="N854" s="20">
        <f t="shared" si="512"/>
        <v>2.5627642226088283</v>
      </c>
      <c r="O854" s="105">
        <f t="shared" si="513"/>
        <v>0</v>
      </c>
      <c r="P854" s="105">
        <f t="shared" si="514"/>
        <v>0</v>
      </c>
      <c r="Q854" s="105">
        <f t="shared" si="542"/>
        <v>185.6947924503215</v>
      </c>
      <c r="R854" s="27">
        <f t="shared" si="515"/>
        <v>5.1581886791755974E-2</v>
      </c>
      <c r="S854" s="98">
        <f t="shared" si="516"/>
        <v>2.5627642226088283</v>
      </c>
      <c r="T854" s="17">
        <f t="shared" si="543"/>
        <v>630.66586724428464</v>
      </c>
      <c r="U854" s="17">
        <f t="shared" si="517"/>
        <v>0.17518496312341239</v>
      </c>
      <c r="V854" s="17">
        <f t="shared" si="518"/>
        <v>176.41005282780543</v>
      </c>
      <c r="W854" s="17">
        <f t="shared" si="519"/>
        <v>169.3536507146932</v>
      </c>
      <c r="X854" s="17">
        <f t="shared" si="519"/>
        <v>162.57950468610548</v>
      </c>
      <c r="Y854" s="17">
        <f t="shared" si="520"/>
        <v>160.95370963924444</v>
      </c>
      <c r="Z854" s="17">
        <f>Y854/3600</f>
        <v>4.4709363788679013E-2</v>
      </c>
      <c r="AA854" s="17">
        <f>0.96*Y854</f>
        <v>154.51556125367466</v>
      </c>
      <c r="AB854" s="17">
        <f t="shared" si="521"/>
        <v>148.33493880352768</v>
      </c>
      <c r="AC854" s="17">
        <f t="shared" si="522"/>
        <v>140.9181918633513</v>
      </c>
      <c r="AD854" s="17">
        <f t="shared" si="523"/>
        <v>140.9181918633513</v>
      </c>
      <c r="AE854" s="17">
        <f t="shared" si="544"/>
        <v>3.9143942184264251E-2</v>
      </c>
      <c r="AF854" s="17">
        <f>T854-AD854</f>
        <v>489.74767538093334</v>
      </c>
      <c r="AG854" s="17">
        <f t="shared" si="524"/>
        <v>0.13604102093914816</v>
      </c>
      <c r="AH854" s="28">
        <f>0.5*'Ducati Panigale 1199 data'!$C$8*'WLTP class 3 v5'!F854^2</f>
        <v>33275.162808641973</v>
      </c>
      <c r="AI854" s="17">
        <f t="shared" si="525"/>
        <v>33.275162808641973</v>
      </c>
      <c r="AJ854" s="17" t="str">
        <f>IF(N854&lt;0, AI854, "0")</f>
        <v>0</v>
      </c>
      <c r="AK854" s="98">
        <f>AK853+AJ854</f>
        <v>1823.3814074074071</v>
      </c>
      <c r="AL854" s="105">
        <f t="shared" si="526"/>
        <v>0.50649483539094642</v>
      </c>
      <c r="AM854" s="98">
        <f>IF(N854 &gt; 0, AI854, )</f>
        <v>33.275162808641973</v>
      </c>
      <c r="AN854" s="98">
        <f t="shared" si="545"/>
        <v>6461.706192129629</v>
      </c>
      <c r="AO854" s="98">
        <f t="shared" si="527"/>
        <v>1.7949183867026748</v>
      </c>
      <c r="AP854" s="27">
        <f t="shared" si="528"/>
        <v>0</v>
      </c>
      <c r="AQ854" s="27">
        <f t="shared" si="529"/>
        <v>0</v>
      </c>
      <c r="AR854" s="34">
        <f t="shared" si="530"/>
        <v>0</v>
      </c>
      <c r="AS854" s="27">
        <f t="shared" si="531"/>
        <v>0</v>
      </c>
      <c r="AT854" s="34">
        <f t="shared" si="508"/>
        <v>0</v>
      </c>
      <c r="AU854" s="27">
        <f t="shared" si="508"/>
        <v>0</v>
      </c>
      <c r="AV854" s="27">
        <f t="shared" si="532"/>
        <v>0</v>
      </c>
      <c r="AW854" s="27">
        <f t="shared" si="533"/>
        <v>0</v>
      </c>
      <c r="AX854" s="27">
        <f t="shared" si="534"/>
        <v>0</v>
      </c>
      <c r="AY854" s="34">
        <f>AN854-AW854</f>
        <v>6461.706192129629</v>
      </c>
      <c r="AZ854" s="110">
        <f t="shared" si="535"/>
        <v>1.7949183867026748</v>
      </c>
      <c r="BB854" s="84">
        <v>0</v>
      </c>
      <c r="BC854" s="85">
        <f t="shared" si="536"/>
        <v>0</v>
      </c>
      <c r="BD854" s="85">
        <f t="shared" si="537"/>
        <v>0</v>
      </c>
      <c r="BE854" s="85">
        <f t="shared" si="538"/>
        <v>0</v>
      </c>
      <c r="BF854" s="85">
        <f t="shared" si="539"/>
        <v>0</v>
      </c>
      <c r="BG854" s="85">
        <f t="shared" si="540"/>
        <v>0</v>
      </c>
    </row>
    <row r="855" spans="2:59">
      <c r="B855" s="10" t="s">
        <v>33</v>
      </c>
      <c r="C855" s="10">
        <v>844</v>
      </c>
      <c r="D855" s="10">
        <v>255</v>
      </c>
      <c r="E855" s="19">
        <v>56.5</v>
      </c>
      <c r="F855" s="67">
        <f t="shared" si="509"/>
        <v>15.694444444444445</v>
      </c>
      <c r="G855" s="20">
        <f t="shared" si="541"/>
        <v>0.15277777777777699</v>
      </c>
      <c r="H855" s="20">
        <f t="shared" si="510"/>
        <v>128</v>
      </c>
      <c r="I855" s="86">
        <f>'Ducati Panigale 1199 data'!$C$8*G855</f>
        <v>42.472222222222001</v>
      </c>
      <c r="J855" s="86">
        <f>'Ducati Panigale 1199 data'!$C$8*'Ducati Panigale 1199 data'!$C$15*'Ducati Panigale 1199 data'!$C$10</f>
        <v>54.543600000000005</v>
      </c>
      <c r="K855" s="86">
        <f>(0.5*'Ducati Panigale 1199 data'!$C$12)*'Ducati Panigale 1199 data'!$C$14*'Ducati Panigale 1199 data'!$C$11*F855^2</f>
        <v>34.850576533564819</v>
      </c>
      <c r="L855" s="86">
        <f t="shared" si="511"/>
        <v>131.8663987557868</v>
      </c>
      <c r="M855" s="86">
        <f t="shared" si="507"/>
        <v>2069.5698693616541</v>
      </c>
      <c r="N855" s="20">
        <f t="shared" si="512"/>
        <v>2.0695698693616542</v>
      </c>
      <c r="O855" s="105">
        <f t="shared" si="513"/>
        <v>0</v>
      </c>
      <c r="P855" s="105">
        <f t="shared" si="514"/>
        <v>0</v>
      </c>
      <c r="Q855" s="105">
        <f t="shared" si="542"/>
        <v>185.6947924503215</v>
      </c>
      <c r="R855" s="27">
        <f t="shared" si="515"/>
        <v>5.1581886791755974E-2</v>
      </c>
      <c r="S855" s="98">
        <f t="shared" si="516"/>
        <v>2.0695698693616542</v>
      </c>
      <c r="T855" s="17">
        <f t="shared" si="543"/>
        <v>632.7354371136463</v>
      </c>
      <c r="U855" s="17">
        <f t="shared" si="517"/>
        <v>0.17575984364267952</v>
      </c>
      <c r="V855" s="17">
        <f t="shared" si="518"/>
        <v>176.41005282780543</v>
      </c>
      <c r="W855" s="17">
        <f t="shared" si="519"/>
        <v>169.3536507146932</v>
      </c>
      <c r="X855" s="17">
        <f t="shared" si="519"/>
        <v>162.57950468610548</v>
      </c>
      <c r="Y855" s="17">
        <f t="shared" si="520"/>
        <v>160.95370963924444</v>
      </c>
      <c r="Z855" s="17">
        <f>Y855/3600</f>
        <v>4.4709363788679013E-2</v>
      </c>
      <c r="AA855" s="17">
        <f>0.96*Y855</f>
        <v>154.51556125367466</v>
      </c>
      <c r="AB855" s="17">
        <f t="shared" si="521"/>
        <v>148.33493880352768</v>
      </c>
      <c r="AC855" s="17">
        <f t="shared" si="522"/>
        <v>140.9181918633513</v>
      </c>
      <c r="AD855" s="17">
        <f t="shared" si="523"/>
        <v>140.9181918633513</v>
      </c>
      <c r="AE855" s="17">
        <f t="shared" si="544"/>
        <v>3.9143942184264251E-2</v>
      </c>
      <c r="AF855" s="17">
        <f>T855-AD855</f>
        <v>491.817245250295</v>
      </c>
      <c r="AG855" s="17">
        <f t="shared" si="524"/>
        <v>0.13661590145841529</v>
      </c>
      <c r="AH855" s="28">
        <f>0.5*'Ducati Panigale 1199 data'!$C$8*'WLTP class 3 v5'!F855^2</f>
        <v>34237.866512345681</v>
      </c>
      <c r="AI855" s="17">
        <f t="shared" si="525"/>
        <v>34.237866512345683</v>
      </c>
      <c r="AJ855" s="17" t="str">
        <f>IF(N855&lt;0, AI855, "0")</f>
        <v>0</v>
      </c>
      <c r="AK855" s="98">
        <f>AK854+AJ855</f>
        <v>1823.3814074074071</v>
      </c>
      <c r="AL855" s="105">
        <f t="shared" si="526"/>
        <v>0.50649483539094642</v>
      </c>
      <c r="AM855" s="98">
        <f>IF(N855 &gt; 0, AI855, )</f>
        <v>34.237866512345683</v>
      </c>
      <c r="AN855" s="98">
        <f t="shared" si="545"/>
        <v>6495.9440586419751</v>
      </c>
      <c r="AO855" s="98">
        <f t="shared" si="527"/>
        <v>1.8044289051783264</v>
      </c>
      <c r="AP855" s="27">
        <f t="shared" si="528"/>
        <v>0</v>
      </c>
      <c r="AQ855" s="27">
        <f t="shared" si="529"/>
        <v>0</v>
      </c>
      <c r="AR855" s="34">
        <f t="shared" si="530"/>
        <v>0</v>
      </c>
      <c r="AS855" s="27">
        <f t="shared" si="531"/>
        <v>0</v>
      </c>
      <c r="AT855" s="34">
        <f t="shared" si="508"/>
        <v>0</v>
      </c>
      <c r="AU855" s="27">
        <f t="shared" si="508"/>
        <v>0</v>
      </c>
      <c r="AV855" s="27">
        <f t="shared" si="532"/>
        <v>0</v>
      </c>
      <c r="AW855" s="27">
        <f t="shared" si="533"/>
        <v>0</v>
      </c>
      <c r="AX855" s="27">
        <f t="shared" si="534"/>
        <v>0</v>
      </c>
      <c r="AY855" s="34">
        <f>AN855-AW855</f>
        <v>6495.9440586419751</v>
      </c>
      <c r="AZ855" s="110">
        <f t="shared" si="535"/>
        <v>1.8044289051783264</v>
      </c>
      <c r="BB855" s="84">
        <v>0</v>
      </c>
      <c r="BC855" s="85">
        <f t="shared" si="536"/>
        <v>0</v>
      </c>
      <c r="BD855" s="85">
        <f t="shared" si="537"/>
        <v>0</v>
      </c>
      <c r="BE855" s="85">
        <f t="shared" si="538"/>
        <v>0</v>
      </c>
      <c r="BF855" s="85">
        <f t="shared" si="539"/>
        <v>0</v>
      </c>
      <c r="BG855" s="85">
        <f t="shared" si="540"/>
        <v>0</v>
      </c>
    </row>
    <row r="856" spans="2:59">
      <c r="B856" s="10" t="s">
        <v>33</v>
      </c>
      <c r="C856" s="10">
        <v>845</v>
      </c>
      <c r="D856" s="10">
        <v>256</v>
      </c>
      <c r="E856" s="19">
        <v>56.8</v>
      </c>
      <c r="F856" s="67">
        <f t="shared" si="509"/>
        <v>15.777777777777779</v>
      </c>
      <c r="G856" s="20">
        <f t="shared" si="541"/>
        <v>6.9444444444444448E-2</v>
      </c>
      <c r="H856" s="20">
        <f t="shared" si="510"/>
        <v>128.5</v>
      </c>
      <c r="I856" s="86">
        <f>'Ducati Panigale 1199 data'!$C$8*G856</f>
        <v>19.305555555555557</v>
      </c>
      <c r="J856" s="86">
        <f>'Ducati Panigale 1199 data'!$C$8*'Ducati Panigale 1199 data'!$C$15*'Ducati Panigale 1199 data'!$C$10</f>
        <v>54.543600000000005</v>
      </c>
      <c r="K856" s="86">
        <f>(0.5*'Ducati Panigale 1199 data'!$C$12)*'Ducati Panigale 1199 data'!$C$14*'Ducati Panigale 1199 data'!$C$11*F856^2</f>
        <v>35.221653703703716</v>
      </c>
      <c r="L856" s="86">
        <f t="shared" si="511"/>
        <v>109.07080925925928</v>
      </c>
      <c r="M856" s="86">
        <f t="shared" si="507"/>
        <v>1720.8949905349798</v>
      </c>
      <c r="N856" s="20">
        <f t="shared" si="512"/>
        <v>1.7208949905349797</v>
      </c>
      <c r="O856" s="105">
        <f t="shared" si="513"/>
        <v>0</v>
      </c>
      <c r="P856" s="105">
        <f t="shared" si="514"/>
        <v>0</v>
      </c>
      <c r="Q856" s="105">
        <f t="shared" si="542"/>
        <v>185.6947924503215</v>
      </c>
      <c r="R856" s="27">
        <f t="shared" si="515"/>
        <v>5.1581886791755974E-2</v>
      </c>
      <c r="S856" s="98">
        <f t="shared" si="516"/>
        <v>1.7208949905349797</v>
      </c>
      <c r="T856" s="17">
        <f t="shared" si="543"/>
        <v>634.45633210418123</v>
      </c>
      <c r="U856" s="17">
        <f t="shared" si="517"/>
        <v>0.17623787002893923</v>
      </c>
      <c r="V856" s="17">
        <f t="shared" si="518"/>
        <v>176.41005282780543</v>
      </c>
      <c r="W856" s="17">
        <f t="shared" si="519"/>
        <v>169.3536507146932</v>
      </c>
      <c r="X856" s="17">
        <f t="shared" si="519"/>
        <v>162.57950468610548</v>
      </c>
      <c r="Y856" s="17">
        <f t="shared" si="520"/>
        <v>160.95370963924444</v>
      </c>
      <c r="Z856" s="17">
        <f>Y856/3600</f>
        <v>4.4709363788679013E-2</v>
      </c>
      <c r="AA856" s="17">
        <f>0.96*Y856</f>
        <v>154.51556125367466</v>
      </c>
      <c r="AB856" s="17">
        <f t="shared" si="521"/>
        <v>148.33493880352768</v>
      </c>
      <c r="AC856" s="17">
        <f t="shared" si="522"/>
        <v>140.9181918633513</v>
      </c>
      <c r="AD856" s="17">
        <f t="shared" si="523"/>
        <v>140.9181918633513</v>
      </c>
      <c r="AE856" s="17">
        <f t="shared" si="544"/>
        <v>3.9143942184264251E-2</v>
      </c>
      <c r="AF856" s="17">
        <f>T856-AD856</f>
        <v>493.53814024082993</v>
      </c>
      <c r="AG856" s="17">
        <f t="shared" si="524"/>
        <v>0.13709392784467497</v>
      </c>
      <c r="AH856" s="28">
        <f>0.5*'Ducati Panigale 1199 data'!$C$8*'WLTP class 3 v5'!F856^2</f>
        <v>34602.419753086426</v>
      </c>
      <c r="AI856" s="17">
        <f t="shared" si="525"/>
        <v>34.602419753086423</v>
      </c>
      <c r="AJ856" s="17" t="str">
        <f>IF(N856&lt;0, AI856, "0")</f>
        <v>0</v>
      </c>
      <c r="AK856" s="98">
        <f>AK855+AJ856</f>
        <v>1823.3814074074071</v>
      </c>
      <c r="AL856" s="105">
        <f t="shared" si="526"/>
        <v>0.50649483539094642</v>
      </c>
      <c r="AM856" s="98">
        <f>IF(N856 &gt; 0, AI856, )</f>
        <v>34.602419753086423</v>
      </c>
      <c r="AN856" s="98">
        <f t="shared" si="545"/>
        <v>6530.5464783950611</v>
      </c>
      <c r="AO856" s="98">
        <f t="shared" si="527"/>
        <v>1.8140406884430724</v>
      </c>
      <c r="AP856" s="27">
        <f t="shared" si="528"/>
        <v>0</v>
      </c>
      <c r="AQ856" s="27">
        <f t="shared" si="529"/>
        <v>0</v>
      </c>
      <c r="AR856" s="34">
        <f t="shared" si="530"/>
        <v>0</v>
      </c>
      <c r="AS856" s="27">
        <f t="shared" si="531"/>
        <v>0</v>
      </c>
      <c r="AT856" s="34">
        <f t="shared" si="508"/>
        <v>0</v>
      </c>
      <c r="AU856" s="27">
        <f t="shared" si="508"/>
        <v>0</v>
      </c>
      <c r="AV856" s="27">
        <f t="shared" si="532"/>
        <v>0</v>
      </c>
      <c r="AW856" s="27">
        <f t="shared" si="533"/>
        <v>0</v>
      </c>
      <c r="AX856" s="27">
        <f t="shared" si="534"/>
        <v>0</v>
      </c>
      <c r="AY856" s="34">
        <f>AN856-AW856</f>
        <v>6530.5464783950611</v>
      </c>
      <c r="AZ856" s="110">
        <f t="shared" si="535"/>
        <v>1.8140406884430724</v>
      </c>
      <c r="BB856" s="84">
        <v>0</v>
      </c>
      <c r="BC856" s="85">
        <f t="shared" si="536"/>
        <v>0</v>
      </c>
      <c r="BD856" s="85">
        <f t="shared" si="537"/>
        <v>0</v>
      </c>
      <c r="BE856" s="85">
        <f t="shared" si="538"/>
        <v>0</v>
      </c>
      <c r="BF856" s="85">
        <f t="shared" si="539"/>
        <v>0</v>
      </c>
      <c r="BG856" s="85">
        <f t="shared" si="540"/>
        <v>0</v>
      </c>
    </row>
    <row r="857" spans="2:59">
      <c r="B857" s="10" t="s">
        <v>33</v>
      </c>
      <c r="C857" s="10">
        <v>846</v>
      </c>
      <c r="D857" s="10">
        <v>257</v>
      </c>
      <c r="E857" s="19">
        <v>57</v>
      </c>
      <c r="F857" s="67">
        <f t="shared" si="509"/>
        <v>15.833333333333334</v>
      </c>
      <c r="G857" s="20">
        <f t="shared" si="541"/>
        <v>5.5555555555556344E-2</v>
      </c>
      <c r="H857" s="20">
        <f t="shared" si="510"/>
        <v>129</v>
      </c>
      <c r="I857" s="86">
        <f>'Ducati Panigale 1199 data'!$C$8*G857</f>
        <v>15.444444444444663</v>
      </c>
      <c r="J857" s="86">
        <f>'Ducati Panigale 1199 data'!$C$8*'Ducati Panigale 1199 data'!$C$15*'Ducati Panigale 1199 data'!$C$10</f>
        <v>54.543600000000005</v>
      </c>
      <c r="K857" s="86">
        <f>(0.5*'Ducati Panigale 1199 data'!$C$12)*'Ducati Panigale 1199 data'!$C$14*'Ducati Panigale 1199 data'!$C$11*F857^2</f>
        <v>35.470130208333337</v>
      </c>
      <c r="L857" s="86">
        <f t="shared" si="511"/>
        <v>105.45817465277801</v>
      </c>
      <c r="M857" s="86">
        <f t="shared" si="507"/>
        <v>1669.7544320023187</v>
      </c>
      <c r="N857" s="20">
        <f t="shared" si="512"/>
        <v>1.6697544320023188</v>
      </c>
      <c r="O857" s="105">
        <f t="shared" si="513"/>
        <v>0</v>
      </c>
      <c r="P857" s="105">
        <f t="shared" si="514"/>
        <v>0</v>
      </c>
      <c r="Q857" s="105">
        <f t="shared" si="542"/>
        <v>185.6947924503215</v>
      </c>
      <c r="R857" s="27">
        <f t="shared" si="515"/>
        <v>5.1581886791755974E-2</v>
      </c>
      <c r="S857" s="98">
        <f t="shared" si="516"/>
        <v>1.6697544320023188</v>
      </c>
      <c r="T857" s="17">
        <f t="shared" si="543"/>
        <v>636.12608653618349</v>
      </c>
      <c r="U857" s="17">
        <f t="shared" si="517"/>
        <v>0.1767016907044954</v>
      </c>
      <c r="V857" s="17">
        <f t="shared" si="518"/>
        <v>176.41005282780543</v>
      </c>
      <c r="W857" s="17">
        <f t="shared" si="519"/>
        <v>169.3536507146932</v>
      </c>
      <c r="X857" s="17">
        <f t="shared" si="519"/>
        <v>162.57950468610548</v>
      </c>
      <c r="Y857" s="17">
        <f t="shared" si="520"/>
        <v>160.95370963924444</v>
      </c>
      <c r="Z857" s="17">
        <f>Y857/3600</f>
        <v>4.4709363788679013E-2</v>
      </c>
      <c r="AA857" s="17">
        <f>0.96*Y857</f>
        <v>154.51556125367466</v>
      </c>
      <c r="AB857" s="17">
        <f t="shared" si="521"/>
        <v>148.33493880352768</v>
      </c>
      <c r="AC857" s="17">
        <f t="shared" si="522"/>
        <v>140.9181918633513</v>
      </c>
      <c r="AD857" s="17">
        <f t="shared" si="523"/>
        <v>140.9181918633513</v>
      </c>
      <c r="AE857" s="17">
        <f t="shared" si="544"/>
        <v>3.9143942184264251E-2</v>
      </c>
      <c r="AF857" s="17">
        <f>T857-AD857</f>
        <v>495.2078946728322</v>
      </c>
      <c r="AG857" s="17">
        <f t="shared" si="524"/>
        <v>0.13755774852023117</v>
      </c>
      <c r="AH857" s="28">
        <f>0.5*'Ducati Panigale 1199 data'!$C$8*'WLTP class 3 v5'!F857^2</f>
        <v>34846.527777777781</v>
      </c>
      <c r="AI857" s="17">
        <f t="shared" si="525"/>
        <v>34.84652777777778</v>
      </c>
      <c r="AJ857" s="17" t="str">
        <f>IF(N857&lt;0, AI857, "0")</f>
        <v>0</v>
      </c>
      <c r="AK857" s="98">
        <f>AK856+AJ857</f>
        <v>1823.3814074074071</v>
      </c>
      <c r="AL857" s="105">
        <f t="shared" si="526"/>
        <v>0.50649483539094642</v>
      </c>
      <c r="AM857" s="98">
        <f>IF(N857 &gt; 0, AI857, )</f>
        <v>34.84652777777778</v>
      </c>
      <c r="AN857" s="98">
        <f t="shared" si="545"/>
        <v>6565.3930061728388</v>
      </c>
      <c r="AO857" s="98">
        <f t="shared" si="527"/>
        <v>1.8237202794924552</v>
      </c>
      <c r="AP857" s="27">
        <f t="shared" si="528"/>
        <v>0</v>
      </c>
      <c r="AQ857" s="27">
        <f t="shared" si="529"/>
        <v>0</v>
      </c>
      <c r="AR857" s="34">
        <f t="shared" si="530"/>
        <v>0</v>
      </c>
      <c r="AS857" s="27">
        <f t="shared" si="531"/>
        <v>0</v>
      </c>
      <c r="AT857" s="34">
        <f t="shared" si="508"/>
        <v>0</v>
      </c>
      <c r="AU857" s="27">
        <f t="shared" si="508"/>
        <v>0</v>
      </c>
      <c r="AV857" s="27">
        <f t="shared" si="532"/>
        <v>0</v>
      </c>
      <c r="AW857" s="27">
        <f t="shared" si="533"/>
        <v>0</v>
      </c>
      <c r="AX857" s="27">
        <f t="shared" si="534"/>
        <v>0</v>
      </c>
      <c r="AY857" s="34">
        <f>AN857-AW857</f>
        <v>6565.3930061728388</v>
      </c>
      <c r="AZ857" s="110">
        <f t="shared" si="535"/>
        <v>1.8237202794924552</v>
      </c>
      <c r="BB857" s="84">
        <v>0</v>
      </c>
      <c r="BC857" s="85">
        <f t="shared" si="536"/>
        <v>0</v>
      </c>
      <c r="BD857" s="85">
        <f t="shared" si="537"/>
        <v>0</v>
      </c>
      <c r="BE857" s="85">
        <f t="shared" si="538"/>
        <v>0</v>
      </c>
      <c r="BF857" s="85">
        <f t="shared" si="539"/>
        <v>0</v>
      </c>
      <c r="BG857" s="85">
        <f t="shared" si="540"/>
        <v>0</v>
      </c>
    </row>
    <row r="858" spans="2:59">
      <c r="B858" s="10" t="s">
        <v>33</v>
      </c>
      <c r="C858" s="10">
        <v>847</v>
      </c>
      <c r="D858" s="10">
        <v>258</v>
      </c>
      <c r="E858" s="19">
        <v>57.2</v>
      </c>
      <c r="F858" s="67">
        <f t="shared" si="509"/>
        <v>15.888888888888889</v>
      </c>
      <c r="G858" s="20">
        <f t="shared" si="541"/>
        <v>9.7222222222222612E-2</v>
      </c>
      <c r="H858" s="20">
        <f t="shared" si="510"/>
        <v>129.5</v>
      </c>
      <c r="I858" s="86">
        <f>'Ducati Panigale 1199 data'!$C$8*G858</f>
        <v>27.027777777777885</v>
      </c>
      <c r="J858" s="86">
        <f>'Ducati Panigale 1199 data'!$C$8*'Ducati Panigale 1199 data'!$C$15*'Ducati Panigale 1199 data'!$C$10</f>
        <v>54.543600000000005</v>
      </c>
      <c r="K858" s="86">
        <f>(0.5*'Ducati Panigale 1199 data'!$C$12)*'Ducati Panigale 1199 data'!$C$14*'Ducati Panigale 1199 data'!$C$11*F858^2</f>
        <v>35.719480092592597</v>
      </c>
      <c r="L858" s="86">
        <f t="shared" si="511"/>
        <v>117.29085787037047</v>
      </c>
      <c r="M858" s="86">
        <f t="shared" si="507"/>
        <v>1863.6214083847753</v>
      </c>
      <c r="N858" s="20">
        <f t="shared" si="512"/>
        <v>1.8636214083847753</v>
      </c>
      <c r="O858" s="105">
        <f t="shared" si="513"/>
        <v>0</v>
      </c>
      <c r="P858" s="105">
        <f t="shared" si="514"/>
        <v>0</v>
      </c>
      <c r="Q858" s="105">
        <f t="shared" si="542"/>
        <v>185.6947924503215</v>
      </c>
      <c r="R858" s="27">
        <f t="shared" si="515"/>
        <v>5.1581886791755974E-2</v>
      </c>
      <c r="S858" s="98">
        <f t="shared" si="516"/>
        <v>1.8636214083847753</v>
      </c>
      <c r="T858" s="17">
        <f t="shared" si="543"/>
        <v>637.98970794456829</v>
      </c>
      <c r="U858" s="17">
        <f t="shared" si="517"/>
        <v>0.17721936331793564</v>
      </c>
      <c r="V858" s="17">
        <f t="shared" si="518"/>
        <v>176.41005282780543</v>
      </c>
      <c r="W858" s="17">
        <f t="shared" si="519"/>
        <v>169.3536507146932</v>
      </c>
      <c r="X858" s="17">
        <f t="shared" si="519"/>
        <v>162.57950468610548</v>
      </c>
      <c r="Y858" s="17">
        <f t="shared" si="520"/>
        <v>160.95370963924444</v>
      </c>
      <c r="Z858" s="17">
        <f>Y858/3600</f>
        <v>4.4709363788679013E-2</v>
      </c>
      <c r="AA858" s="17">
        <f>0.96*Y858</f>
        <v>154.51556125367466</v>
      </c>
      <c r="AB858" s="17">
        <f t="shared" si="521"/>
        <v>148.33493880352768</v>
      </c>
      <c r="AC858" s="17">
        <f t="shared" si="522"/>
        <v>140.9181918633513</v>
      </c>
      <c r="AD858" s="17">
        <f t="shared" si="523"/>
        <v>140.9181918633513</v>
      </c>
      <c r="AE858" s="17">
        <f t="shared" si="544"/>
        <v>3.9143942184264251E-2</v>
      </c>
      <c r="AF858" s="17">
        <f>T858-AD858</f>
        <v>497.071516081217</v>
      </c>
      <c r="AG858" s="17">
        <f t="shared" si="524"/>
        <v>0.13807542113367138</v>
      </c>
      <c r="AH858" s="28">
        <f>0.5*'Ducati Panigale 1199 data'!$C$8*'WLTP class 3 v5'!F858^2</f>
        <v>35091.493827160499</v>
      </c>
      <c r="AI858" s="17">
        <f t="shared" si="525"/>
        <v>35.091493827160498</v>
      </c>
      <c r="AJ858" s="17" t="str">
        <f>IF(N858&lt;0, AI858, "0")</f>
        <v>0</v>
      </c>
      <c r="AK858" s="98">
        <f>AK857+AJ858</f>
        <v>1823.3814074074071</v>
      </c>
      <c r="AL858" s="105">
        <f t="shared" si="526"/>
        <v>0.50649483539094642</v>
      </c>
      <c r="AM858" s="98">
        <f>IF(N858 &gt; 0, AI858, )</f>
        <v>35.091493827160498</v>
      </c>
      <c r="AN858" s="98">
        <f t="shared" si="545"/>
        <v>6600.4844999999996</v>
      </c>
      <c r="AO858" s="98">
        <f t="shared" si="527"/>
        <v>1.8334679166666665</v>
      </c>
      <c r="AP858" s="27">
        <f t="shared" si="528"/>
        <v>0</v>
      </c>
      <c r="AQ858" s="27">
        <f t="shared" si="529"/>
        <v>0</v>
      </c>
      <c r="AR858" s="34">
        <f t="shared" si="530"/>
        <v>0</v>
      </c>
      <c r="AS858" s="27">
        <f t="shared" si="531"/>
        <v>0</v>
      </c>
      <c r="AT858" s="34">
        <f t="shared" si="508"/>
        <v>0</v>
      </c>
      <c r="AU858" s="27">
        <f t="shared" si="508"/>
        <v>0</v>
      </c>
      <c r="AV858" s="27">
        <f t="shared" si="532"/>
        <v>0</v>
      </c>
      <c r="AW858" s="27">
        <f t="shared" si="533"/>
        <v>0</v>
      </c>
      <c r="AX858" s="27">
        <f t="shared" si="534"/>
        <v>0</v>
      </c>
      <c r="AY858" s="34">
        <f>AN858-AW858</f>
        <v>6600.4844999999996</v>
      </c>
      <c r="AZ858" s="110">
        <f t="shared" si="535"/>
        <v>1.8334679166666665</v>
      </c>
      <c r="BB858" s="84">
        <v>0</v>
      </c>
      <c r="BC858" s="85">
        <f t="shared" si="536"/>
        <v>0</v>
      </c>
      <c r="BD858" s="85">
        <f t="shared" si="537"/>
        <v>0</v>
      </c>
      <c r="BE858" s="85">
        <f t="shared" si="538"/>
        <v>0</v>
      </c>
      <c r="BF858" s="85">
        <f t="shared" si="539"/>
        <v>0</v>
      </c>
      <c r="BG858" s="85">
        <f t="shared" si="540"/>
        <v>0</v>
      </c>
    </row>
    <row r="859" spans="2:59">
      <c r="B859" s="10" t="s">
        <v>33</v>
      </c>
      <c r="C859" s="10">
        <v>848</v>
      </c>
      <c r="D859" s="10">
        <v>259</v>
      </c>
      <c r="E859" s="19">
        <v>57.7</v>
      </c>
      <c r="F859" s="67">
        <f t="shared" si="509"/>
        <v>16.027777777777779</v>
      </c>
      <c r="G859" s="20">
        <f t="shared" si="541"/>
        <v>0.20833333333333331</v>
      </c>
      <c r="H859" s="20">
        <f t="shared" si="510"/>
        <v>130</v>
      </c>
      <c r="I859" s="86">
        <f>'Ducati Panigale 1199 data'!$C$8*G859</f>
        <v>57.916666666666664</v>
      </c>
      <c r="J859" s="86">
        <f>'Ducati Panigale 1199 data'!$C$8*'Ducati Panigale 1199 data'!$C$15*'Ducati Panigale 1199 data'!$C$10</f>
        <v>54.543600000000005</v>
      </c>
      <c r="K859" s="86">
        <f>(0.5*'Ducati Panigale 1199 data'!$C$12)*'Ducati Panigale 1199 data'!$C$14*'Ducati Panigale 1199 data'!$C$11*F859^2</f>
        <v>36.34667583912038</v>
      </c>
      <c r="L859" s="86">
        <f t="shared" si="511"/>
        <v>148.80694250578705</v>
      </c>
      <c r="M859" s="86">
        <f t="shared" si="507"/>
        <v>2385.044606273309</v>
      </c>
      <c r="N859" s="20">
        <f t="shared" si="512"/>
        <v>2.3850446062733091</v>
      </c>
      <c r="O859" s="105">
        <f t="shared" si="513"/>
        <v>0</v>
      </c>
      <c r="P859" s="105">
        <f t="shared" si="514"/>
        <v>0</v>
      </c>
      <c r="Q859" s="105">
        <f t="shared" si="542"/>
        <v>185.6947924503215</v>
      </c>
      <c r="R859" s="27">
        <f t="shared" si="515"/>
        <v>5.1581886791755974E-2</v>
      </c>
      <c r="S859" s="98">
        <f t="shared" si="516"/>
        <v>2.3850446062733091</v>
      </c>
      <c r="T859" s="17">
        <f t="shared" si="543"/>
        <v>640.37475255084155</v>
      </c>
      <c r="U859" s="17">
        <f t="shared" si="517"/>
        <v>0.17788187570856709</v>
      </c>
      <c r="V859" s="17">
        <f t="shared" si="518"/>
        <v>176.41005282780543</v>
      </c>
      <c r="W859" s="17">
        <f t="shared" si="519"/>
        <v>169.3536507146932</v>
      </c>
      <c r="X859" s="17">
        <f t="shared" si="519"/>
        <v>162.57950468610548</v>
      </c>
      <c r="Y859" s="17">
        <f t="shared" si="520"/>
        <v>160.95370963924444</v>
      </c>
      <c r="Z859" s="17">
        <f>Y859/3600</f>
        <v>4.4709363788679013E-2</v>
      </c>
      <c r="AA859" s="17">
        <f>0.96*Y859</f>
        <v>154.51556125367466</v>
      </c>
      <c r="AB859" s="17">
        <f t="shared" si="521"/>
        <v>148.33493880352768</v>
      </c>
      <c r="AC859" s="17">
        <f t="shared" si="522"/>
        <v>140.9181918633513</v>
      </c>
      <c r="AD859" s="17">
        <f t="shared" si="523"/>
        <v>140.9181918633513</v>
      </c>
      <c r="AE859" s="17">
        <f t="shared" si="544"/>
        <v>3.9143942184264251E-2</v>
      </c>
      <c r="AF859" s="17">
        <f>T859-AD859</f>
        <v>499.45656068749025</v>
      </c>
      <c r="AG859" s="17">
        <f t="shared" si="524"/>
        <v>0.13873793352430286</v>
      </c>
      <c r="AH859" s="28">
        <f>0.5*'Ducati Panigale 1199 data'!$C$8*'WLTP class 3 v5'!F859^2</f>
        <v>35707.662808641981</v>
      </c>
      <c r="AI859" s="17">
        <f t="shared" si="525"/>
        <v>35.707662808641977</v>
      </c>
      <c r="AJ859" s="17" t="str">
        <f>IF(N859&lt;0, AI859, "0")</f>
        <v>0</v>
      </c>
      <c r="AK859" s="98">
        <f>AK858+AJ859</f>
        <v>1823.3814074074071</v>
      </c>
      <c r="AL859" s="105">
        <f t="shared" si="526"/>
        <v>0.50649483539094642</v>
      </c>
      <c r="AM859" s="98">
        <f>IF(N859 &gt; 0, AI859, )</f>
        <v>35.707662808641977</v>
      </c>
      <c r="AN859" s="98">
        <f t="shared" si="545"/>
        <v>6636.1921628086411</v>
      </c>
      <c r="AO859" s="98">
        <f t="shared" si="527"/>
        <v>1.8433867118912892</v>
      </c>
      <c r="AP859" s="27">
        <f t="shared" si="528"/>
        <v>0</v>
      </c>
      <c r="AQ859" s="27">
        <f t="shared" si="529"/>
        <v>0</v>
      </c>
      <c r="AR859" s="34">
        <f t="shared" si="530"/>
        <v>0</v>
      </c>
      <c r="AS859" s="27">
        <f t="shared" si="531"/>
        <v>0</v>
      </c>
      <c r="AT859" s="34">
        <f t="shared" si="508"/>
        <v>0</v>
      </c>
      <c r="AU859" s="27">
        <f t="shared" si="508"/>
        <v>0</v>
      </c>
      <c r="AV859" s="27">
        <f t="shared" si="532"/>
        <v>0</v>
      </c>
      <c r="AW859" s="27">
        <f t="shared" si="533"/>
        <v>0</v>
      </c>
      <c r="AX859" s="27">
        <f t="shared" si="534"/>
        <v>0</v>
      </c>
      <c r="AY859" s="34">
        <f>AN859-AW859</f>
        <v>6636.1921628086411</v>
      </c>
      <c r="AZ859" s="110">
        <f t="shared" si="535"/>
        <v>1.8433867118912892</v>
      </c>
      <c r="BB859" s="84">
        <v>0</v>
      </c>
      <c r="BC859" s="85">
        <f t="shared" si="536"/>
        <v>0</v>
      </c>
      <c r="BD859" s="85">
        <f t="shared" si="537"/>
        <v>0</v>
      </c>
      <c r="BE859" s="85">
        <f t="shared" si="538"/>
        <v>0</v>
      </c>
      <c r="BF859" s="85">
        <f t="shared" si="539"/>
        <v>0</v>
      </c>
      <c r="BG859" s="85">
        <f t="shared" si="540"/>
        <v>0</v>
      </c>
    </row>
    <row r="860" spans="2:59">
      <c r="B860" s="10" t="s">
        <v>33</v>
      </c>
      <c r="C860" s="10">
        <v>849</v>
      </c>
      <c r="D860" s="10">
        <v>260</v>
      </c>
      <c r="E860" s="19">
        <v>58.7</v>
      </c>
      <c r="F860" s="67">
        <f t="shared" si="509"/>
        <v>16.305555555555557</v>
      </c>
      <c r="G860" s="20">
        <f t="shared" si="541"/>
        <v>0.33333333333333315</v>
      </c>
      <c r="H860" s="20">
        <f t="shared" si="510"/>
        <v>130.5</v>
      </c>
      <c r="I860" s="86">
        <f>'Ducati Panigale 1199 data'!$C$8*G860</f>
        <v>92.666666666666615</v>
      </c>
      <c r="J860" s="86">
        <f>'Ducati Panigale 1199 data'!$C$8*'Ducati Panigale 1199 data'!$C$15*'Ducati Panigale 1199 data'!$C$10</f>
        <v>54.543600000000005</v>
      </c>
      <c r="K860" s="86">
        <f>(0.5*'Ducati Panigale 1199 data'!$C$12)*'Ducati Panigale 1199 data'!$C$14*'Ducati Panigale 1199 data'!$C$11*F860^2</f>
        <v>37.617443200231499</v>
      </c>
      <c r="L860" s="86">
        <f t="shared" si="511"/>
        <v>184.82770986689812</v>
      </c>
      <c r="M860" s="86">
        <f t="shared" si="507"/>
        <v>3013.7184914408112</v>
      </c>
      <c r="N860" s="20">
        <f t="shared" si="512"/>
        <v>3.0137184914408111</v>
      </c>
      <c r="O860" s="105">
        <f t="shared" si="513"/>
        <v>0</v>
      </c>
      <c r="P860" s="105">
        <f t="shared" si="514"/>
        <v>0</v>
      </c>
      <c r="Q860" s="105">
        <f t="shared" si="542"/>
        <v>185.6947924503215</v>
      </c>
      <c r="R860" s="27">
        <f t="shared" si="515"/>
        <v>5.1581886791755974E-2</v>
      </c>
      <c r="S860" s="98">
        <f t="shared" si="516"/>
        <v>3.0137184914408111</v>
      </c>
      <c r="T860" s="17">
        <f t="shared" si="543"/>
        <v>643.38847104228239</v>
      </c>
      <c r="U860" s="17">
        <f t="shared" si="517"/>
        <v>0.17871901973396734</v>
      </c>
      <c r="V860" s="17">
        <f t="shared" si="518"/>
        <v>176.41005282780543</v>
      </c>
      <c r="W860" s="17">
        <f t="shared" si="519"/>
        <v>169.3536507146932</v>
      </c>
      <c r="X860" s="17">
        <f t="shared" si="519"/>
        <v>162.57950468610548</v>
      </c>
      <c r="Y860" s="17">
        <f t="shared" si="520"/>
        <v>160.95370963924444</v>
      </c>
      <c r="Z860" s="17">
        <f>Y860/3600</f>
        <v>4.4709363788679013E-2</v>
      </c>
      <c r="AA860" s="17">
        <f>0.96*Y860</f>
        <v>154.51556125367466</v>
      </c>
      <c r="AB860" s="17">
        <f t="shared" si="521"/>
        <v>148.33493880352768</v>
      </c>
      <c r="AC860" s="17">
        <f t="shared" si="522"/>
        <v>140.9181918633513</v>
      </c>
      <c r="AD860" s="17">
        <f t="shared" si="523"/>
        <v>140.9181918633513</v>
      </c>
      <c r="AE860" s="17">
        <f t="shared" si="544"/>
        <v>3.9143942184264251E-2</v>
      </c>
      <c r="AF860" s="17">
        <f>T860-AD860</f>
        <v>502.47027917893109</v>
      </c>
      <c r="AG860" s="17">
        <f t="shared" si="524"/>
        <v>0.13957507754970308</v>
      </c>
      <c r="AH860" s="28">
        <f>0.5*'Ducati Panigale 1199 data'!$C$8*'WLTP class 3 v5'!F860^2</f>
        <v>36956.088734567915</v>
      </c>
      <c r="AI860" s="17">
        <f t="shared" si="525"/>
        <v>36.956088734567913</v>
      </c>
      <c r="AJ860" s="17" t="str">
        <f>IF(N860&lt;0, AI860, "0")</f>
        <v>0</v>
      </c>
      <c r="AK860" s="98">
        <f>AK859+AJ860</f>
        <v>1823.3814074074071</v>
      </c>
      <c r="AL860" s="105">
        <f t="shared" si="526"/>
        <v>0.50649483539094642</v>
      </c>
      <c r="AM860" s="98">
        <f>IF(N860 &gt; 0, AI860, )</f>
        <v>36.956088734567913</v>
      </c>
      <c r="AN860" s="98">
        <f t="shared" si="545"/>
        <v>6673.148251543209</v>
      </c>
      <c r="AO860" s="98">
        <f t="shared" si="527"/>
        <v>1.8536522920953358</v>
      </c>
      <c r="AP860" s="27">
        <f t="shared" si="528"/>
        <v>0</v>
      </c>
      <c r="AQ860" s="27">
        <f t="shared" si="529"/>
        <v>0</v>
      </c>
      <c r="AR860" s="34">
        <f t="shared" si="530"/>
        <v>0</v>
      </c>
      <c r="AS860" s="27">
        <f t="shared" si="531"/>
        <v>0</v>
      </c>
      <c r="AT860" s="34">
        <f t="shared" si="508"/>
        <v>0</v>
      </c>
      <c r="AU860" s="27">
        <f t="shared" si="508"/>
        <v>0</v>
      </c>
      <c r="AV860" s="27">
        <f t="shared" si="532"/>
        <v>0</v>
      </c>
      <c r="AW860" s="27">
        <f t="shared" si="533"/>
        <v>0</v>
      </c>
      <c r="AX860" s="27">
        <f t="shared" si="534"/>
        <v>0</v>
      </c>
      <c r="AY860" s="34">
        <f>AN860-AW860</f>
        <v>6673.148251543209</v>
      </c>
      <c r="AZ860" s="110">
        <f t="shared" si="535"/>
        <v>1.8536522920953358</v>
      </c>
      <c r="BB860" s="84">
        <v>0</v>
      </c>
      <c r="BC860" s="85">
        <f t="shared" si="536"/>
        <v>0</v>
      </c>
      <c r="BD860" s="85">
        <f t="shared" si="537"/>
        <v>0</v>
      </c>
      <c r="BE860" s="85">
        <f t="shared" si="538"/>
        <v>0</v>
      </c>
      <c r="BF860" s="85">
        <f t="shared" si="539"/>
        <v>0</v>
      </c>
      <c r="BG860" s="85">
        <f t="shared" si="540"/>
        <v>0</v>
      </c>
    </row>
    <row r="861" spans="2:59">
      <c r="B861" s="10" t="s">
        <v>33</v>
      </c>
      <c r="C861" s="10">
        <v>850</v>
      </c>
      <c r="D861" s="10">
        <v>261</v>
      </c>
      <c r="E861" s="19">
        <v>60.1</v>
      </c>
      <c r="F861" s="67">
        <f t="shared" si="509"/>
        <v>16.694444444444443</v>
      </c>
      <c r="G861" s="20">
        <f t="shared" si="541"/>
        <v>0.33333333333333315</v>
      </c>
      <c r="H861" s="20">
        <f t="shared" si="510"/>
        <v>131</v>
      </c>
      <c r="I861" s="86">
        <f>'Ducati Panigale 1199 data'!$C$8*G861</f>
        <v>92.666666666666615</v>
      </c>
      <c r="J861" s="86">
        <f>'Ducati Panigale 1199 data'!$C$8*'Ducati Panigale 1199 data'!$C$15*'Ducati Panigale 1199 data'!$C$10</f>
        <v>54.543600000000005</v>
      </c>
      <c r="K861" s="86">
        <f>(0.5*'Ducati Panigale 1199 data'!$C$12)*'Ducati Panigale 1199 data'!$C$14*'Ducati Panigale 1199 data'!$C$11*F861^2</f>
        <v>39.433199450231477</v>
      </c>
      <c r="L861" s="86">
        <f t="shared" si="511"/>
        <v>186.64346611689811</v>
      </c>
      <c r="M861" s="86">
        <f t="shared" si="507"/>
        <v>3115.9089760071042</v>
      </c>
      <c r="N861" s="20">
        <f t="shared" si="512"/>
        <v>3.1159089760071041</v>
      </c>
      <c r="O861" s="105">
        <f t="shared" si="513"/>
        <v>0</v>
      </c>
      <c r="P861" s="105">
        <f t="shared" si="514"/>
        <v>0</v>
      </c>
      <c r="Q861" s="105">
        <f t="shared" si="542"/>
        <v>185.6947924503215</v>
      </c>
      <c r="R861" s="27">
        <f t="shared" si="515"/>
        <v>5.1581886791755974E-2</v>
      </c>
      <c r="S861" s="98">
        <f t="shared" si="516"/>
        <v>3.1159089760071041</v>
      </c>
      <c r="T861" s="17">
        <f t="shared" si="543"/>
        <v>646.50438001828945</v>
      </c>
      <c r="U861" s="17">
        <f t="shared" si="517"/>
        <v>0.17958455000508039</v>
      </c>
      <c r="V861" s="17">
        <f t="shared" si="518"/>
        <v>176.41005282780543</v>
      </c>
      <c r="W861" s="17">
        <f t="shared" si="519"/>
        <v>169.3536507146932</v>
      </c>
      <c r="X861" s="17">
        <f t="shared" si="519"/>
        <v>162.57950468610548</v>
      </c>
      <c r="Y861" s="17">
        <f t="shared" si="520"/>
        <v>160.95370963924444</v>
      </c>
      <c r="Z861" s="17">
        <f>Y861/3600</f>
        <v>4.4709363788679013E-2</v>
      </c>
      <c r="AA861" s="17">
        <f>0.96*Y861</f>
        <v>154.51556125367466</v>
      </c>
      <c r="AB861" s="17">
        <f t="shared" si="521"/>
        <v>148.33493880352768</v>
      </c>
      <c r="AC861" s="17">
        <f t="shared" si="522"/>
        <v>140.9181918633513</v>
      </c>
      <c r="AD861" s="17">
        <f t="shared" si="523"/>
        <v>140.9181918633513</v>
      </c>
      <c r="AE861" s="17">
        <f t="shared" si="544"/>
        <v>3.9143942184264251E-2</v>
      </c>
      <c r="AF861" s="17">
        <f>T861-AD861</f>
        <v>505.58618815493816</v>
      </c>
      <c r="AG861" s="17">
        <f t="shared" si="524"/>
        <v>0.14044060782081616</v>
      </c>
      <c r="AH861" s="28">
        <f>0.5*'Ducati Panigale 1199 data'!$C$8*'WLTP class 3 v5'!F861^2</f>
        <v>38739.922067901229</v>
      </c>
      <c r="AI861" s="17">
        <f t="shared" si="525"/>
        <v>38.739922067901226</v>
      </c>
      <c r="AJ861" s="17" t="str">
        <f>IF(N861&lt;0, AI861, "0")</f>
        <v>0</v>
      </c>
      <c r="AK861" s="98">
        <f>AK860+AJ861</f>
        <v>1823.3814074074071</v>
      </c>
      <c r="AL861" s="105">
        <f t="shared" si="526"/>
        <v>0.50649483539094642</v>
      </c>
      <c r="AM861" s="98">
        <f>IF(N861 &gt; 0, AI861, )</f>
        <v>38.739922067901226</v>
      </c>
      <c r="AN861" s="98">
        <f t="shared" si="545"/>
        <v>6711.8881736111098</v>
      </c>
      <c r="AO861" s="98">
        <f t="shared" si="527"/>
        <v>1.8644133815586417</v>
      </c>
      <c r="AP861" s="27">
        <f t="shared" si="528"/>
        <v>0</v>
      </c>
      <c r="AQ861" s="27">
        <f t="shared" si="529"/>
        <v>0</v>
      </c>
      <c r="AR861" s="34">
        <f t="shared" si="530"/>
        <v>0</v>
      </c>
      <c r="AS861" s="27">
        <f t="shared" si="531"/>
        <v>0</v>
      </c>
      <c r="AT861" s="34">
        <f t="shared" si="508"/>
        <v>0</v>
      </c>
      <c r="AU861" s="27">
        <f t="shared" si="508"/>
        <v>0</v>
      </c>
      <c r="AV861" s="27">
        <f t="shared" si="532"/>
        <v>0</v>
      </c>
      <c r="AW861" s="27">
        <f t="shared" si="533"/>
        <v>0</v>
      </c>
      <c r="AX861" s="27">
        <f t="shared" si="534"/>
        <v>0</v>
      </c>
      <c r="AY861" s="34">
        <f>AN861-AW861</f>
        <v>6711.8881736111098</v>
      </c>
      <c r="AZ861" s="110">
        <f t="shared" si="535"/>
        <v>1.8644133815586417</v>
      </c>
      <c r="BB861" s="84">
        <v>0</v>
      </c>
      <c r="BC861" s="85">
        <f t="shared" si="536"/>
        <v>0</v>
      </c>
      <c r="BD861" s="85">
        <f t="shared" si="537"/>
        <v>0</v>
      </c>
      <c r="BE861" s="85">
        <f t="shared" si="538"/>
        <v>0</v>
      </c>
      <c r="BF861" s="85">
        <f t="shared" si="539"/>
        <v>0</v>
      </c>
      <c r="BG861" s="85">
        <f t="shared" si="540"/>
        <v>0</v>
      </c>
    </row>
    <row r="862" spans="2:59">
      <c r="B862" s="10" t="s">
        <v>33</v>
      </c>
      <c r="C862" s="10">
        <v>851</v>
      </c>
      <c r="D862" s="10">
        <v>262</v>
      </c>
      <c r="E862" s="19">
        <v>61.1</v>
      </c>
      <c r="F862" s="67">
        <f t="shared" si="509"/>
        <v>16.972222222222221</v>
      </c>
      <c r="G862" s="20">
        <f t="shared" si="541"/>
        <v>0.2222222222222224</v>
      </c>
      <c r="H862" s="20">
        <f t="shared" si="510"/>
        <v>131.5</v>
      </c>
      <c r="I862" s="86">
        <f>'Ducati Panigale 1199 data'!$C$8*G862</f>
        <v>61.777777777777828</v>
      </c>
      <c r="J862" s="86">
        <f>'Ducati Panigale 1199 data'!$C$8*'Ducati Panigale 1199 data'!$C$15*'Ducati Panigale 1199 data'!$C$10</f>
        <v>54.543600000000005</v>
      </c>
      <c r="K862" s="86">
        <f>(0.5*'Ducati Panigale 1199 data'!$C$12)*'Ducati Panigale 1199 data'!$C$14*'Ducati Panigale 1199 data'!$C$11*F862^2</f>
        <v>40.756369589120375</v>
      </c>
      <c r="L862" s="86">
        <f t="shared" si="511"/>
        <v>157.07774736689819</v>
      </c>
      <c r="M862" s="86">
        <f t="shared" si="507"/>
        <v>2665.9584344770774</v>
      </c>
      <c r="N862" s="20">
        <f t="shared" si="512"/>
        <v>2.6659584344770773</v>
      </c>
      <c r="O862" s="105">
        <f t="shared" si="513"/>
        <v>0</v>
      </c>
      <c r="P862" s="105">
        <f t="shared" si="514"/>
        <v>0</v>
      </c>
      <c r="Q862" s="105">
        <f t="shared" si="542"/>
        <v>185.6947924503215</v>
      </c>
      <c r="R862" s="27">
        <f t="shared" si="515"/>
        <v>5.1581886791755974E-2</v>
      </c>
      <c r="S862" s="98">
        <f t="shared" si="516"/>
        <v>2.6659584344770773</v>
      </c>
      <c r="T862" s="17">
        <f t="shared" si="543"/>
        <v>649.17033845276649</v>
      </c>
      <c r="U862" s="17">
        <f t="shared" si="517"/>
        <v>0.18032509401465735</v>
      </c>
      <c r="V862" s="17">
        <f t="shared" si="518"/>
        <v>176.41005282780543</v>
      </c>
      <c r="W862" s="17">
        <f t="shared" si="519"/>
        <v>169.3536507146932</v>
      </c>
      <c r="X862" s="17">
        <f t="shared" si="519"/>
        <v>162.57950468610548</v>
      </c>
      <c r="Y862" s="17">
        <f t="shared" si="520"/>
        <v>160.95370963924444</v>
      </c>
      <c r="Z862" s="17">
        <f>Y862/3600</f>
        <v>4.4709363788679013E-2</v>
      </c>
      <c r="AA862" s="17">
        <f>0.96*Y862</f>
        <v>154.51556125367466</v>
      </c>
      <c r="AB862" s="17">
        <f t="shared" si="521"/>
        <v>148.33493880352768</v>
      </c>
      <c r="AC862" s="17">
        <f t="shared" si="522"/>
        <v>140.9181918633513</v>
      </c>
      <c r="AD862" s="17">
        <f t="shared" si="523"/>
        <v>140.9181918633513</v>
      </c>
      <c r="AE862" s="17">
        <f t="shared" si="544"/>
        <v>3.9143942184264251E-2</v>
      </c>
      <c r="AF862" s="17">
        <f>T862-AD862</f>
        <v>508.25214658941519</v>
      </c>
      <c r="AG862" s="17">
        <f t="shared" si="524"/>
        <v>0.14118115183039312</v>
      </c>
      <c r="AH862" s="28">
        <f>0.5*'Ducati Panigale 1199 data'!$C$8*'WLTP class 3 v5'!F862^2</f>
        <v>40039.829475308645</v>
      </c>
      <c r="AI862" s="17">
        <f t="shared" si="525"/>
        <v>40.039829475308643</v>
      </c>
      <c r="AJ862" s="17" t="str">
        <f>IF(N862&lt;0, AI862, "0")</f>
        <v>0</v>
      </c>
      <c r="AK862" s="98">
        <f>AK861+AJ862</f>
        <v>1823.3814074074071</v>
      </c>
      <c r="AL862" s="105">
        <f t="shared" si="526"/>
        <v>0.50649483539094642</v>
      </c>
      <c r="AM862" s="98">
        <f>IF(N862 &gt; 0, AI862, )</f>
        <v>40.039829475308643</v>
      </c>
      <c r="AN862" s="98">
        <f t="shared" si="545"/>
        <v>6751.9280030864184</v>
      </c>
      <c r="AO862" s="98">
        <f t="shared" si="527"/>
        <v>1.8755355564128939</v>
      </c>
      <c r="AP862" s="27">
        <f t="shared" si="528"/>
        <v>0</v>
      </c>
      <c r="AQ862" s="27">
        <f t="shared" si="529"/>
        <v>0</v>
      </c>
      <c r="AR862" s="34">
        <f t="shared" si="530"/>
        <v>0</v>
      </c>
      <c r="AS862" s="27">
        <f t="shared" si="531"/>
        <v>0</v>
      </c>
      <c r="AT862" s="34">
        <f t="shared" si="508"/>
        <v>0</v>
      </c>
      <c r="AU862" s="27">
        <f t="shared" si="508"/>
        <v>0</v>
      </c>
      <c r="AV862" s="27">
        <f t="shared" si="532"/>
        <v>0</v>
      </c>
      <c r="AW862" s="27">
        <f t="shared" si="533"/>
        <v>0</v>
      </c>
      <c r="AX862" s="27">
        <f t="shared" si="534"/>
        <v>0</v>
      </c>
      <c r="AY862" s="34">
        <f>AN862-AW862</f>
        <v>6751.9280030864184</v>
      </c>
      <c r="AZ862" s="110">
        <f t="shared" si="535"/>
        <v>1.8755355564128939</v>
      </c>
      <c r="BB862" s="84">
        <v>0</v>
      </c>
      <c r="BC862" s="85">
        <f t="shared" si="536"/>
        <v>0</v>
      </c>
      <c r="BD862" s="85">
        <f t="shared" si="537"/>
        <v>0</v>
      </c>
      <c r="BE862" s="85">
        <f t="shared" si="538"/>
        <v>0</v>
      </c>
      <c r="BF862" s="85">
        <f t="shared" si="539"/>
        <v>0</v>
      </c>
      <c r="BG862" s="85">
        <f t="shared" si="540"/>
        <v>0</v>
      </c>
    </row>
    <row r="863" spans="2:59">
      <c r="B863" s="10" t="s">
        <v>33</v>
      </c>
      <c r="C863" s="10">
        <v>852</v>
      </c>
      <c r="D863" s="10">
        <v>263</v>
      </c>
      <c r="E863" s="19">
        <v>61.7</v>
      </c>
      <c r="F863" s="67">
        <f t="shared" si="509"/>
        <v>17.138888888888889</v>
      </c>
      <c r="G863" s="20">
        <f t="shared" si="541"/>
        <v>0.16666666666666607</v>
      </c>
      <c r="H863" s="20">
        <f t="shared" si="510"/>
        <v>132</v>
      </c>
      <c r="I863" s="86">
        <f>'Ducati Panigale 1199 data'!$C$8*G863</f>
        <v>46.333333333333172</v>
      </c>
      <c r="J863" s="86">
        <f>'Ducati Panigale 1199 data'!$C$8*'Ducati Panigale 1199 data'!$C$15*'Ducati Panigale 1199 data'!$C$10</f>
        <v>54.543600000000005</v>
      </c>
      <c r="K863" s="86">
        <f>(0.5*'Ducati Panigale 1199 data'!$C$12)*'Ducati Panigale 1199 data'!$C$14*'Ducati Panigale 1199 data'!$C$11*F863^2</f>
        <v>41.560752228009271</v>
      </c>
      <c r="L863" s="86">
        <f t="shared" si="511"/>
        <v>142.43768556134245</v>
      </c>
      <c r="M863" s="86">
        <f t="shared" si="507"/>
        <v>2441.2236664263414</v>
      </c>
      <c r="N863" s="20">
        <f t="shared" si="512"/>
        <v>2.4412236664263416</v>
      </c>
      <c r="O863" s="105">
        <f t="shared" si="513"/>
        <v>0</v>
      </c>
      <c r="P863" s="105">
        <f t="shared" si="514"/>
        <v>0</v>
      </c>
      <c r="Q863" s="105">
        <f t="shared" si="542"/>
        <v>185.6947924503215</v>
      </c>
      <c r="R863" s="27">
        <f t="shared" si="515"/>
        <v>5.1581886791755974E-2</v>
      </c>
      <c r="S863" s="98">
        <f t="shared" si="516"/>
        <v>2.4412236664263416</v>
      </c>
      <c r="T863" s="17">
        <f t="shared" si="543"/>
        <v>651.61156211919285</v>
      </c>
      <c r="U863" s="17">
        <f t="shared" si="517"/>
        <v>0.18100321169977579</v>
      </c>
      <c r="V863" s="17">
        <f t="shared" si="518"/>
        <v>176.41005282780543</v>
      </c>
      <c r="W863" s="17">
        <f t="shared" si="519"/>
        <v>169.3536507146932</v>
      </c>
      <c r="X863" s="17">
        <f t="shared" si="519"/>
        <v>162.57950468610548</v>
      </c>
      <c r="Y863" s="17">
        <f t="shared" si="520"/>
        <v>160.95370963924444</v>
      </c>
      <c r="Z863" s="17">
        <f>Y863/3600</f>
        <v>4.4709363788679013E-2</v>
      </c>
      <c r="AA863" s="17">
        <f>0.96*Y863</f>
        <v>154.51556125367466</v>
      </c>
      <c r="AB863" s="17">
        <f t="shared" si="521"/>
        <v>148.33493880352768</v>
      </c>
      <c r="AC863" s="17">
        <f t="shared" si="522"/>
        <v>140.9181918633513</v>
      </c>
      <c r="AD863" s="17">
        <f t="shared" si="523"/>
        <v>140.9181918633513</v>
      </c>
      <c r="AE863" s="17">
        <f t="shared" si="544"/>
        <v>3.9143942184264251E-2</v>
      </c>
      <c r="AF863" s="17">
        <f>T863-AD863</f>
        <v>510.69337025584156</v>
      </c>
      <c r="AG863" s="17">
        <f t="shared" si="524"/>
        <v>0.14185926951551153</v>
      </c>
      <c r="AH863" s="28">
        <f>0.5*'Ducati Panigale 1199 data'!$C$8*'WLTP class 3 v5'!F863^2</f>
        <v>40830.070216049389</v>
      </c>
      <c r="AI863" s="17">
        <f t="shared" si="525"/>
        <v>40.830070216049393</v>
      </c>
      <c r="AJ863" s="17" t="str">
        <f>IF(N863&lt;0, AI863, "0")</f>
        <v>0</v>
      </c>
      <c r="AK863" s="98">
        <f>AK862+AJ863</f>
        <v>1823.3814074074071</v>
      </c>
      <c r="AL863" s="105">
        <f t="shared" si="526"/>
        <v>0.50649483539094642</v>
      </c>
      <c r="AM863" s="98">
        <f>IF(N863 &gt; 0, AI863, )</f>
        <v>40.830070216049393</v>
      </c>
      <c r="AN863" s="98">
        <f t="shared" si="545"/>
        <v>6792.7580733024679</v>
      </c>
      <c r="AO863" s="98">
        <f t="shared" si="527"/>
        <v>1.8868772425840188</v>
      </c>
      <c r="AP863" s="27">
        <f t="shared" si="528"/>
        <v>0</v>
      </c>
      <c r="AQ863" s="27">
        <f t="shared" si="529"/>
        <v>0</v>
      </c>
      <c r="AR863" s="34">
        <f t="shared" si="530"/>
        <v>0</v>
      </c>
      <c r="AS863" s="27">
        <f t="shared" si="531"/>
        <v>0</v>
      </c>
      <c r="AT863" s="34">
        <f t="shared" si="508"/>
        <v>0</v>
      </c>
      <c r="AU863" s="27">
        <f t="shared" si="508"/>
        <v>0</v>
      </c>
      <c r="AV863" s="27">
        <f t="shared" si="532"/>
        <v>0</v>
      </c>
      <c r="AW863" s="27">
        <f t="shared" si="533"/>
        <v>0</v>
      </c>
      <c r="AX863" s="27">
        <f t="shared" si="534"/>
        <v>0</v>
      </c>
      <c r="AY863" s="34">
        <f>AN863-AW863</f>
        <v>6792.7580733024679</v>
      </c>
      <c r="AZ863" s="110">
        <f t="shared" si="535"/>
        <v>1.8868772425840188</v>
      </c>
      <c r="BB863" s="84">
        <v>0</v>
      </c>
      <c r="BC863" s="85">
        <f t="shared" si="536"/>
        <v>0</v>
      </c>
      <c r="BD863" s="85">
        <f t="shared" si="537"/>
        <v>0</v>
      </c>
      <c r="BE863" s="85">
        <f t="shared" si="538"/>
        <v>0</v>
      </c>
      <c r="BF863" s="85">
        <f t="shared" si="539"/>
        <v>0</v>
      </c>
      <c r="BG863" s="85">
        <f t="shared" si="540"/>
        <v>0</v>
      </c>
    </row>
    <row r="864" spans="2:59">
      <c r="B864" s="10" t="s">
        <v>33</v>
      </c>
      <c r="C864" s="10">
        <v>853</v>
      </c>
      <c r="D864" s="10">
        <v>264</v>
      </c>
      <c r="E864" s="19">
        <v>62.3</v>
      </c>
      <c r="F864" s="67">
        <f t="shared" si="509"/>
        <v>17.305555555555557</v>
      </c>
      <c r="G864" s="20">
        <f t="shared" si="541"/>
        <v>0.16666666666666607</v>
      </c>
      <c r="H864" s="20">
        <f t="shared" si="510"/>
        <v>132.5</v>
      </c>
      <c r="I864" s="86">
        <f>'Ducati Panigale 1199 data'!$C$8*G864</f>
        <v>46.333333333333172</v>
      </c>
      <c r="J864" s="86">
        <f>'Ducati Panigale 1199 data'!$C$8*'Ducati Panigale 1199 data'!$C$15*'Ducati Panigale 1199 data'!$C$10</f>
        <v>54.543600000000005</v>
      </c>
      <c r="K864" s="86">
        <f>(0.5*'Ducati Panigale 1199 data'!$C$12)*'Ducati Panigale 1199 data'!$C$14*'Ducati Panigale 1199 data'!$C$11*F864^2</f>
        <v>42.372995283564826</v>
      </c>
      <c r="L864" s="86">
        <f t="shared" si="511"/>
        <v>143.24992861689799</v>
      </c>
      <c r="M864" s="86">
        <f t="shared" si="507"/>
        <v>2479.0195980090962</v>
      </c>
      <c r="N864" s="20">
        <f t="shared" si="512"/>
        <v>2.4790195980090961</v>
      </c>
      <c r="O864" s="105">
        <f t="shared" si="513"/>
        <v>0</v>
      </c>
      <c r="P864" s="105">
        <f t="shared" si="514"/>
        <v>0</v>
      </c>
      <c r="Q864" s="105">
        <f t="shared" si="542"/>
        <v>185.6947924503215</v>
      </c>
      <c r="R864" s="27">
        <f t="shared" si="515"/>
        <v>5.1581886791755974E-2</v>
      </c>
      <c r="S864" s="98">
        <f t="shared" si="516"/>
        <v>2.4790195980090961</v>
      </c>
      <c r="T864" s="17">
        <f t="shared" si="543"/>
        <v>654.09058171720199</v>
      </c>
      <c r="U864" s="17">
        <f t="shared" si="517"/>
        <v>0.18169182825477834</v>
      </c>
      <c r="V864" s="17">
        <f t="shared" si="518"/>
        <v>176.41005282780543</v>
      </c>
      <c r="W864" s="17">
        <f t="shared" si="519"/>
        <v>169.3536507146932</v>
      </c>
      <c r="X864" s="17">
        <f t="shared" si="519"/>
        <v>162.57950468610548</v>
      </c>
      <c r="Y864" s="17">
        <f t="shared" si="520"/>
        <v>160.95370963924444</v>
      </c>
      <c r="Z864" s="17">
        <f>Y864/3600</f>
        <v>4.4709363788679013E-2</v>
      </c>
      <c r="AA864" s="17">
        <f>0.96*Y864</f>
        <v>154.51556125367466</v>
      </c>
      <c r="AB864" s="17">
        <f t="shared" si="521"/>
        <v>148.33493880352768</v>
      </c>
      <c r="AC864" s="17">
        <f t="shared" si="522"/>
        <v>140.9181918633513</v>
      </c>
      <c r="AD864" s="17">
        <f t="shared" si="523"/>
        <v>140.9181918633513</v>
      </c>
      <c r="AE864" s="17">
        <f t="shared" si="544"/>
        <v>3.9143942184264251E-2</v>
      </c>
      <c r="AF864" s="17">
        <f>T864-AD864</f>
        <v>513.17238985385075</v>
      </c>
      <c r="AG864" s="17">
        <f t="shared" si="524"/>
        <v>0.14254788607051411</v>
      </c>
      <c r="AH864" s="28">
        <f>0.5*'Ducati Panigale 1199 data'!$C$8*'WLTP class 3 v5'!F864^2</f>
        <v>41628.033179012353</v>
      </c>
      <c r="AI864" s="17">
        <f t="shared" si="525"/>
        <v>41.628033179012355</v>
      </c>
      <c r="AJ864" s="17" t="str">
        <f>IF(N864&lt;0, AI864, "0")</f>
        <v>0</v>
      </c>
      <c r="AK864" s="98">
        <f>AK863+AJ864</f>
        <v>1823.3814074074071</v>
      </c>
      <c r="AL864" s="105">
        <f t="shared" si="526"/>
        <v>0.50649483539094642</v>
      </c>
      <c r="AM864" s="98">
        <f>IF(N864 &gt; 0, AI864, )</f>
        <v>41.628033179012355</v>
      </c>
      <c r="AN864" s="98">
        <f t="shared" si="545"/>
        <v>6834.3861064814801</v>
      </c>
      <c r="AO864" s="98">
        <f t="shared" si="527"/>
        <v>1.8984405851337445</v>
      </c>
      <c r="AP864" s="27">
        <f t="shared" si="528"/>
        <v>0</v>
      </c>
      <c r="AQ864" s="27">
        <f t="shared" si="529"/>
        <v>0</v>
      </c>
      <c r="AR864" s="34">
        <f t="shared" si="530"/>
        <v>0</v>
      </c>
      <c r="AS864" s="27">
        <f t="shared" si="531"/>
        <v>0</v>
      </c>
      <c r="AT864" s="34">
        <f t="shared" si="508"/>
        <v>0</v>
      </c>
      <c r="AU864" s="27">
        <f t="shared" si="508"/>
        <v>0</v>
      </c>
      <c r="AV864" s="27">
        <f t="shared" si="532"/>
        <v>0</v>
      </c>
      <c r="AW864" s="27">
        <f t="shared" si="533"/>
        <v>0</v>
      </c>
      <c r="AX864" s="27">
        <f t="shared" si="534"/>
        <v>0</v>
      </c>
      <c r="AY864" s="34">
        <f>AN864-AW864</f>
        <v>6834.3861064814801</v>
      </c>
      <c r="AZ864" s="110">
        <f t="shared" si="535"/>
        <v>1.8984405851337445</v>
      </c>
      <c r="BB864" s="84">
        <v>0</v>
      </c>
      <c r="BC864" s="85">
        <f t="shared" si="536"/>
        <v>0</v>
      </c>
      <c r="BD864" s="85">
        <f t="shared" si="537"/>
        <v>0</v>
      </c>
      <c r="BE864" s="85">
        <f t="shared" si="538"/>
        <v>0</v>
      </c>
      <c r="BF864" s="85">
        <f t="shared" si="539"/>
        <v>0</v>
      </c>
      <c r="BG864" s="85">
        <f t="shared" si="540"/>
        <v>0</v>
      </c>
    </row>
    <row r="865" spans="2:59">
      <c r="B865" s="10" t="s">
        <v>33</v>
      </c>
      <c r="C865" s="10">
        <v>854</v>
      </c>
      <c r="D865" s="10">
        <v>265</v>
      </c>
      <c r="E865" s="19">
        <v>62.9</v>
      </c>
      <c r="F865" s="67">
        <f t="shared" si="509"/>
        <v>17.472222222222221</v>
      </c>
      <c r="G865" s="20">
        <f t="shared" si="541"/>
        <v>0.1388888888888889</v>
      </c>
      <c r="H865" s="20">
        <f t="shared" si="510"/>
        <v>133</v>
      </c>
      <c r="I865" s="86">
        <f>'Ducati Panigale 1199 data'!$C$8*G865</f>
        <v>38.611111111111114</v>
      </c>
      <c r="J865" s="86">
        <f>'Ducati Panigale 1199 data'!$C$8*'Ducati Panigale 1199 data'!$C$15*'Ducati Panigale 1199 data'!$C$10</f>
        <v>54.543600000000005</v>
      </c>
      <c r="K865" s="86">
        <f>(0.5*'Ducati Panigale 1199 data'!$C$12)*'Ducati Panigale 1199 data'!$C$14*'Ducati Panigale 1199 data'!$C$11*F865^2</f>
        <v>43.193098755787034</v>
      </c>
      <c r="L865" s="86">
        <f t="shared" si="511"/>
        <v>136.34780986689816</v>
      </c>
      <c r="M865" s="86">
        <f t="shared" si="507"/>
        <v>2382.2992335077483</v>
      </c>
      <c r="N865" s="20">
        <f t="shared" si="512"/>
        <v>2.3822992335077484</v>
      </c>
      <c r="O865" s="105">
        <f t="shared" si="513"/>
        <v>0</v>
      </c>
      <c r="P865" s="105">
        <f t="shared" si="514"/>
        <v>0</v>
      </c>
      <c r="Q865" s="105">
        <f t="shared" si="542"/>
        <v>185.6947924503215</v>
      </c>
      <c r="R865" s="27">
        <f t="shared" si="515"/>
        <v>5.1581886791755974E-2</v>
      </c>
      <c r="S865" s="98">
        <f t="shared" si="516"/>
        <v>2.3822992335077484</v>
      </c>
      <c r="T865" s="17">
        <f t="shared" si="543"/>
        <v>656.47288095070974</v>
      </c>
      <c r="U865" s="17">
        <f t="shared" si="517"/>
        <v>0.18235357804186381</v>
      </c>
      <c r="V865" s="17">
        <f t="shared" si="518"/>
        <v>176.41005282780543</v>
      </c>
      <c r="W865" s="17">
        <f t="shared" si="519"/>
        <v>169.3536507146932</v>
      </c>
      <c r="X865" s="17">
        <f t="shared" si="519"/>
        <v>162.57950468610548</v>
      </c>
      <c r="Y865" s="17">
        <f t="shared" si="520"/>
        <v>160.95370963924444</v>
      </c>
      <c r="Z865" s="17">
        <f>Y865/3600</f>
        <v>4.4709363788679013E-2</v>
      </c>
      <c r="AA865" s="17">
        <f>0.96*Y865</f>
        <v>154.51556125367466</v>
      </c>
      <c r="AB865" s="17">
        <f t="shared" si="521"/>
        <v>148.33493880352768</v>
      </c>
      <c r="AC865" s="17">
        <f t="shared" si="522"/>
        <v>140.9181918633513</v>
      </c>
      <c r="AD865" s="17">
        <f t="shared" si="523"/>
        <v>140.9181918633513</v>
      </c>
      <c r="AE865" s="17">
        <f t="shared" si="544"/>
        <v>3.9143942184264251E-2</v>
      </c>
      <c r="AF865" s="17">
        <f>T865-AD865</f>
        <v>515.55468908735838</v>
      </c>
      <c r="AG865" s="17">
        <f t="shared" si="524"/>
        <v>0.14320963585759955</v>
      </c>
      <c r="AH865" s="28">
        <f>0.5*'Ducati Panigale 1199 data'!$C$8*'WLTP class 3 v5'!F865^2</f>
        <v>42433.718364197521</v>
      </c>
      <c r="AI865" s="17">
        <f t="shared" si="525"/>
        <v>42.433718364197517</v>
      </c>
      <c r="AJ865" s="17" t="str">
        <f>IF(N865&lt;0, AI865, "0")</f>
        <v>0</v>
      </c>
      <c r="AK865" s="98">
        <f>AK864+AJ865</f>
        <v>1823.3814074074071</v>
      </c>
      <c r="AL865" s="105">
        <f t="shared" si="526"/>
        <v>0.50649483539094642</v>
      </c>
      <c r="AM865" s="98">
        <f>IF(N865 &gt; 0, AI865, )</f>
        <v>42.433718364197517</v>
      </c>
      <c r="AN865" s="98">
        <f t="shared" si="545"/>
        <v>6876.8198248456774</v>
      </c>
      <c r="AO865" s="98">
        <f t="shared" si="527"/>
        <v>1.9102277291237992</v>
      </c>
      <c r="AP865" s="27">
        <f t="shared" si="528"/>
        <v>0</v>
      </c>
      <c r="AQ865" s="27">
        <f t="shared" si="529"/>
        <v>0</v>
      </c>
      <c r="AR865" s="34">
        <f t="shared" si="530"/>
        <v>0</v>
      </c>
      <c r="AS865" s="27">
        <f t="shared" si="531"/>
        <v>0</v>
      </c>
      <c r="AT865" s="34">
        <f t="shared" si="508"/>
        <v>0</v>
      </c>
      <c r="AU865" s="27">
        <f t="shared" si="508"/>
        <v>0</v>
      </c>
      <c r="AV865" s="27">
        <f t="shared" si="532"/>
        <v>0</v>
      </c>
      <c r="AW865" s="27">
        <f t="shared" si="533"/>
        <v>0</v>
      </c>
      <c r="AX865" s="27">
        <f t="shared" si="534"/>
        <v>0</v>
      </c>
      <c r="AY865" s="34">
        <f>AN865-AW865</f>
        <v>6876.8198248456774</v>
      </c>
      <c r="AZ865" s="110">
        <f t="shared" si="535"/>
        <v>1.9102277291237992</v>
      </c>
      <c r="BB865" s="84">
        <v>0</v>
      </c>
      <c r="BC865" s="85">
        <f t="shared" si="536"/>
        <v>0</v>
      </c>
      <c r="BD865" s="85">
        <f t="shared" si="537"/>
        <v>0</v>
      </c>
      <c r="BE865" s="85">
        <f t="shared" si="538"/>
        <v>0</v>
      </c>
      <c r="BF865" s="85">
        <f t="shared" si="539"/>
        <v>0</v>
      </c>
      <c r="BG865" s="85">
        <f t="shared" si="540"/>
        <v>0</v>
      </c>
    </row>
    <row r="866" spans="2:59">
      <c r="B866" s="10" t="s">
        <v>33</v>
      </c>
      <c r="C866" s="10">
        <v>855</v>
      </c>
      <c r="D866" s="10">
        <v>266</v>
      </c>
      <c r="E866" s="19">
        <v>63.3</v>
      </c>
      <c r="F866" s="67">
        <f t="shared" si="509"/>
        <v>17.583333333333332</v>
      </c>
      <c r="G866" s="20">
        <f t="shared" si="541"/>
        <v>6.9444444444444448E-2</v>
      </c>
      <c r="H866" s="20">
        <f t="shared" si="510"/>
        <v>133.5</v>
      </c>
      <c r="I866" s="86">
        <f>'Ducati Panigale 1199 data'!$C$8*G866</f>
        <v>19.305555555555557</v>
      </c>
      <c r="J866" s="86">
        <f>'Ducati Panigale 1199 data'!$C$8*'Ducati Panigale 1199 data'!$C$15*'Ducati Panigale 1199 data'!$C$10</f>
        <v>54.543600000000005</v>
      </c>
      <c r="K866" s="86">
        <f>(0.5*'Ducati Panigale 1199 data'!$C$12)*'Ducati Panigale 1199 data'!$C$14*'Ducati Panigale 1199 data'!$C$11*F866^2</f>
        <v>43.744201302083333</v>
      </c>
      <c r="L866" s="86">
        <f t="shared" si="511"/>
        <v>117.5933568576389</v>
      </c>
      <c r="M866" s="86">
        <f t="shared" si="507"/>
        <v>2067.6831914134837</v>
      </c>
      <c r="N866" s="20">
        <f t="shared" si="512"/>
        <v>2.0676831914134834</v>
      </c>
      <c r="O866" s="105">
        <f t="shared" si="513"/>
        <v>0</v>
      </c>
      <c r="P866" s="105">
        <f t="shared" si="514"/>
        <v>0</v>
      </c>
      <c r="Q866" s="105">
        <f t="shared" si="542"/>
        <v>185.6947924503215</v>
      </c>
      <c r="R866" s="27">
        <f t="shared" si="515"/>
        <v>5.1581886791755974E-2</v>
      </c>
      <c r="S866" s="98">
        <f t="shared" si="516"/>
        <v>2.0676831914134834</v>
      </c>
      <c r="T866" s="17">
        <f t="shared" si="543"/>
        <v>658.54056414212323</v>
      </c>
      <c r="U866" s="17">
        <f t="shared" si="517"/>
        <v>0.18292793448392311</v>
      </c>
      <c r="V866" s="17">
        <f t="shared" si="518"/>
        <v>176.41005282780543</v>
      </c>
      <c r="W866" s="17">
        <f t="shared" si="519"/>
        <v>169.3536507146932</v>
      </c>
      <c r="X866" s="17">
        <f t="shared" si="519"/>
        <v>162.57950468610548</v>
      </c>
      <c r="Y866" s="17">
        <f t="shared" si="520"/>
        <v>160.95370963924444</v>
      </c>
      <c r="Z866" s="17">
        <f>Y866/3600</f>
        <v>4.4709363788679013E-2</v>
      </c>
      <c r="AA866" s="17">
        <f>0.96*Y866</f>
        <v>154.51556125367466</v>
      </c>
      <c r="AB866" s="17">
        <f t="shared" si="521"/>
        <v>148.33493880352768</v>
      </c>
      <c r="AC866" s="17">
        <f t="shared" si="522"/>
        <v>140.9181918633513</v>
      </c>
      <c r="AD866" s="17">
        <f t="shared" si="523"/>
        <v>140.9181918633513</v>
      </c>
      <c r="AE866" s="17">
        <f t="shared" si="544"/>
        <v>3.9143942184264251E-2</v>
      </c>
      <c r="AF866" s="17">
        <f>T866-AD866</f>
        <v>517.62237227877199</v>
      </c>
      <c r="AG866" s="17">
        <f t="shared" si="524"/>
        <v>0.14378399229965888</v>
      </c>
      <c r="AH866" s="28">
        <f>0.5*'Ducati Panigale 1199 data'!$C$8*'WLTP class 3 v5'!F866^2</f>
        <v>42975.131944444438</v>
      </c>
      <c r="AI866" s="17">
        <f t="shared" si="525"/>
        <v>42.975131944444435</v>
      </c>
      <c r="AJ866" s="17" t="str">
        <f>IF(N866&lt;0, AI866, "0")</f>
        <v>0</v>
      </c>
      <c r="AK866" s="98">
        <f>AK865+AJ866</f>
        <v>1823.3814074074071</v>
      </c>
      <c r="AL866" s="105">
        <f t="shared" si="526"/>
        <v>0.50649483539094642</v>
      </c>
      <c r="AM866" s="98">
        <f>IF(N866 &gt; 0, AI866, )</f>
        <v>42.975131944444435</v>
      </c>
      <c r="AN866" s="98">
        <f t="shared" si="545"/>
        <v>6919.7949567901214</v>
      </c>
      <c r="AO866" s="98">
        <f t="shared" si="527"/>
        <v>1.9221652657750337</v>
      </c>
      <c r="AP866" s="27">
        <f t="shared" si="528"/>
        <v>0</v>
      </c>
      <c r="AQ866" s="27">
        <f t="shared" si="529"/>
        <v>0</v>
      </c>
      <c r="AR866" s="34">
        <f t="shared" si="530"/>
        <v>0</v>
      </c>
      <c r="AS866" s="27">
        <f t="shared" si="531"/>
        <v>0</v>
      </c>
      <c r="AT866" s="34">
        <f t="shared" si="508"/>
        <v>0</v>
      </c>
      <c r="AU866" s="27">
        <f t="shared" si="508"/>
        <v>0</v>
      </c>
      <c r="AV866" s="27">
        <f t="shared" si="532"/>
        <v>0</v>
      </c>
      <c r="AW866" s="27">
        <f t="shared" si="533"/>
        <v>0</v>
      </c>
      <c r="AX866" s="27">
        <f t="shared" si="534"/>
        <v>0</v>
      </c>
      <c r="AY866" s="34">
        <f>AN866-AW866</f>
        <v>6919.7949567901214</v>
      </c>
      <c r="AZ866" s="110">
        <f t="shared" si="535"/>
        <v>1.9221652657750337</v>
      </c>
      <c r="BB866" s="84">
        <v>0</v>
      </c>
      <c r="BC866" s="85">
        <f t="shared" si="536"/>
        <v>0</v>
      </c>
      <c r="BD866" s="85">
        <f t="shared" si="537"/>
        <v>0</v>
      </c>
      <c r="BE866" s="85">
        <f t="shared" si="538"/>
        <v>0</v>
      </c>
      <c r="BF866" s="85">
        <f t="shared" si="539"/>
        <v>0</v>
      </c>
      <c r="BG866" s="85">
        <f t="shared" si="540"/>
        <v>0</v>
      </c>
    </row>
    <row r="867" spans="2:59">
      <c r="B867" s="10" t="s">
        <v>33</v>
      </c>
      <c r="C867" s="10">
        <v>856</v>
      </c>
      <c r="D867" s="10">
        <v>267</v>
      </c>
      <c r="E867" s="19">
        <v>63.4</v>
      </c>
      <c r="F867" s="67">
        <f t="shared" si="509"/>
        <v>17.611111111111111</v>
      </c>
      <c r="G867" s="20">
        <f t="shared" si="541"/>
        <v>2.7777777777778172E-2</v>
      </c>
      <c r="H867" s="20">
        <f t="shared" si="510"/>
        <v>134</v>
      </c>
      <c r="I867" s="86">
        <f>'Ducati Panigale 1199 data'!$C$8*G867</f>
        <v>7.7222222222223316</v>
      </c>
      <c r="J867" s="86">
        <f>'Ducati Panigale 1199 data'!$C$8*'Ducati Panigale 1199 data'!$C$15*'Ducati Panigale 1199 data'!$C$10</f>
        <v>54.543600000000005</v>
      </c>
      <c r="K867" s="86">
        <f>(0.5*'Ducati Panigale 1199 data'!$C$12)*'Ducati Panigale 1199 data'!$C$14*'Ducati Panigale 1199 data'!$C$11*F867^2</f>
        <v>43.882522800925926</v>
      </c>
      <c r="L867" s="86">
        <f t="shared" si="511"/>
        <v>106.14834502314827</v>
      </c>
      <c r="M867" s="86">
        <f t="shared" si="507"/>
        <v>1869.3902984632223</v>
      </c>
      <c r="N867" s="20">
        <f t="shared" si="512"/>
        <v>1.8693902984632222</v>
      </c>
      <c r="O867" s="105">
        <f t="shared" si="513"/>
        <v>0</v>
      </c>
      <c r="P867" s="105">
        <f t="shared" si="514"/>
        <v>0</v>
      </c>
      <c r="Q867" s="105">
        <f t="shared" si="542"/>
        <v>185.6947924503215</v>
      </c>
      <c r="R867" s="27">
        <f t="shared" si="515"/>
        <v>5.1581886791755974E-2</v>
      </c>
      <c r="S867" s="98">
        <f t="shared" si="516"/>
        <v>1.8693902984632222</v>
      </c>
      <c r="T867" s="17">
        <f t="shared" si="543"/>
        <v>660.40995444058649</v>
      </c>
      <c r="U867" s="17">
        <f t="shared" si="517"/>
        <v>0.18344720956682958</v>
      </c>
      <c r="V867" s="17">
        <f t="shared" si="518"/>
        <v>176.41005282780543</v>
      </c>
      <c r="W867" s="17">
        <f t="shared" si="519"/>
        <v>169.3536507146932</v>
      </c>
      <c r="X867" s="17">
        <f t="shared" si="519"/>
        <v>162.57950468610548</v>
      </c>
      <c r="Y867" s="17">
        <f t="shared" si="520"/>
        <v>160.95370963924444</v>
      </c>
      <c r="Z867" s="17">
        <f>Y867/3600</f>
        <v>4.4709363788679013E-2</v>
      </c>
      <c r="AA867" s="17">
        <f>0.96*Y867</f>
        <v>154.51556125367466</v>
      </c>
      <c r="AB867" s="17">
        <f t="shared" si="521"/>
        <v>148.33493880352768</v>
      </c>
      <c r="AC867" s="17">
        <f t="shared" si="522"/>
        <v>140.9181918633513</v>
      </c>
      <c r="AD867" s="17">
        <f t="shared" si="523"/>
        <v>140.9181918633513</v>
      </c>
      <c r="AE867" s="17">
        <f t="shared" si="544"/>
        <v>3.9143942184264251E-2</v>
      </c>
      <c r="AF867" s="17">
        <f>T867-AD867</f>
        <v>519.49176257723525</v>
      </c>
      <c r="AG867" s="17">
        <f t="shared" si="524"/>
        <v>0.14430326738256535</v>
      </c>
      <c r="AH867" s="28">
        <f>0.5*'Ducati Panigale 1199 data'!$C$8*'WLTP class 3 v5'!F867^2</f>
        <v>43111.021604938265</v>
      </c>
      <c r="AI867" s="17">
        <f t="shared" si="525"/>
        <v>43.111021604938266</v>
      </c>
      <c r="AJ867" s="17" t="str">
        <f>IF(N867&lt;0, AI867, "0")</f>
        <v>0</v>
      </c>
      <c r="AK867" s="98">
        <f>AK866+AJ867</f>
        <v>1823.3814074074071</v>
      </c>
      <c r="AL867" s="105">
        <f t="shared" si="526"/>
        <v>0.50649483539094642</v>
      </c>
      <c r="AM867" s="98">
        <f>IF(N867 &gt; 0, AI867, )</f>
        <v>43.111021604938266</v>
      </c>
      <c r="AN867" s="98">
        <f t="shared" si="545"/>
        <v>6962.9059783950597</v>
      </c>
      <c r="AO867" s="98">
        <f t="shared" si="527"/>
        <v>1.9341405495541832</v>
      </c>
      <c r="AP867" s="27">
        <f t="shared" si="528"/>
        <v>0</v>
      </c>
      <c r="AQ867" s="27">
        <f t="shared" si="529"/>
        <v>0</v>
      </c>
      <c r="AR867" s="34">
        <f t="shared" si="530"/>
        <v>0</v>
      </c>
      <c r="AS867" s="27">
        <f t="shared" si="531"/>
        <v>0</v>
      </c>
      <c r="AT867" s="34">
        <f t="shared" si="508"/>
        <v>0</v>
      </c>
      <c r="AU867" s="27">
        <f t="shared" si="508"/>
        <v>0</v>
      </c>
      <c r="AV867" s="27">
        <f t="shared" si="532"/>
        <v>0</v>
      </c>
      <c r="AW867" s="27">
        <f t="shared" si="533"/>
        <v>0</v>
      </c>
      <c r="AX867" s="27">
        <f t="shared" si="534"/>
        <v>0</v>
      </c>
      <c r="AY867" s="34">
        <f>AN867-AW867</f>
        <v>6962.9059783950597</v>
      </c>
      <c r="AZ867" s="110">
        <f t="shared" si="535"/>
        <v>1.9341405495541832</v>
      </c>
      <c r="BB867" s="84">
        <v>0</v>
      </c>
      <c r="BC867" s="85">
        <f t="shared" si="536"/>
        <v>0</v>
      </c>
      <c r="BD867" s="85">
        <f t="shared" si="537"/>
        <v>0</v>
      </c>
      <c r="BE867" s="85">
        <f t="shared" si="538"/>
        <v>0</v>
      </c>
      <c r="BF867" s="85">
        <f t="shared" si="539"/>
        <v>0</v>
      </c>
      <c r="BG867" s="85">
        <f t="shared" si="540"/>
        <v>0</v>
      </c>
    </row>
    <row r="868" spans="2:59">
      <c r="B868" s="10" t="s">
        <v>33</v>
      </c>
      <c r="C868" s="10">
        <v>857</v>
      </c>
      <c r="D868" s="10">
        <v>268</v>
      </c>
      <c r="E868" s="19">
        <v>63.5</v>
      </c>
      <c r="F868" s="67">
        <f t="shared" si="509"/>
        <v>17.638888888888889</v>
      </c>
      <c r="G868" s="20">
        <f t="shared" si="541"/>
        <v>0.15277777777777798</v>
      </c>
      <c r="H868" s="20">
        <f t="shared" si="510"/>
        <v>134.5</v>
      </c>
      <c r="I868" s="86">
        <f>'Ducati Panigale 1199 data'!$C$8*G868</f>
        <v>42.472222222222278</v>
      </c>
      <c r="J868" s="86">
        <f>'Ducati Panigale 1199 data'!$C$8*'Ducati Panigale 1199 data'!$C$15*'Ducati Panigale 1199 data'!$C$10</f>
        <v>54.543600000000005</v>
      </c>
      <c r="K868" s="86">
        <f>(0.5*'Ducati Panigale 1199 data'!$C$12)*'Ducati Panigale 1199 data'!$C$14*'Ducati Panigale 1199 data'!$C$11*F868^2</f>
        <v>44.021062644675929</v>
      </c>
      <c r="L868" s="86">
        <f t="shared" si="511"/>
        <v>141.03688486689822</v>
      </c>
      <c r="M868" s="86">
        <f t="shared" si="507"/>
        <v>2487.7339414022326</v>
      </c>
      <c r="N868" s="20">
        <f t="shared" si="512"/>
        <v>2.4877339414022326</v>
      </c>
      <c r="O868" s="105">
        <f t="shared" si="513"/>
        <v>0</v>
      </c>
      <c r="P868" s="105">
        <f t="shared" si="514"/>
        <v>0</v>
      </c>
      <c r="Q868" s="105">
        <f t="shared" si="542"/>
        <v>185.6947924503215</v>
      </c>
      <c r="R868" s="27">
        <f t="shared" si="515"/>
        <v>5.1581886791755974E-2</v>
      </c>
      <c r="S868" s="98">
        <f t="shared" si="516"/>
        <v>2.4877339414022326</v>
      </c>
      <c r="T868" s="17">
        <f t="shared" si="543"/>
        <v>662.8976883819887</v>
      </c>
      <c r="U868" s="17">
        <f t="shared" si="517"/>
        <v>0.18413824677277463</v>
      </c>
      <c r="V868" s="17">
        <f t="shared" si="518"/>
        <v>176.41005282780543</v>
      </c>
      <c r="W868" s="17">
        <f t="shared" si="519"/>
        <v>169.3536507146932</v>
      </c>
      <c r="X868" s="17">
        <f t="shared" si="519"/>
        <v>162.57950468610548</v>
      </c>
      <c r="Y868" s="17">
        <f t="shared" si="520"/>
        <v>160.95370963924444</v>
      </c>
      <c r="Z868" s="17">
        <f>Y868/3600</f>
        <v>4.4709363788679013E-2</v>
      </c>
      <c r="AA868" s="17">
        <f>0.96*Y868</f>
        <v>154.51556125367466</v>
      </c>
      <c r="AB868" s="17">
        <f t="shared" si="521"/>
        <v>148.33493880352768</v>
      </c>
      <c r="AC868" s="17">
        <f t="shared" si="522"/>
        <v>140.9181918633513</v>
      </c>
      <c r="AD868" s="17">
        <f t="shared" si="523"/>
        <v>140.9181918633513</v>
      </c>
      <c r="AE868" s="17">
        <f t="shared" si="544"/>
        <v>3.9143942184264251E-2</v>
      </c>
      <c r="AF868" s="17">
        <f>T868-AD868</f>
        <v>521.97949651863746</v>
      </c>
      <c r="AG868" s="17">
        <f t="shared" si="524"/>
        <v>0.1449943045885104</v>
      </c>
      <c r="AH868" s="28">
        <f>0.5*'Ducati Panigale 1199 data'!$C$8*'WLTP class 3 v5'!F868^2</f>
        <v>43247.125771604937</v>
      </c>
      <c r="AI868" s="17">
        <f t="shared" si="525"/>
        <v>43.247125771604935</v>
      </c>
      <c r="AJ868" s="17" t="str">
        <f>IF(N868&lt;0, AI868, "0")</f>
        <v>0</v>
      </c>
      <c r="AK868" s="98">
        <f>AK867+AJ868</f>
        <v>1823.3814074074071</v>
      </c>
      <c r="AL868" s="105">
        <f t="shared" si="526"/>
        <v>0.50649483539094642</v>
      </c>
      <c r="AM868" s="98">
        <f>IF(N868 &gt; 0, AI868, )</f>
        <v>43.247125771604935</v>
      </c>
      <c r="AN868" s="98">
        <f t="shared" si="545"/>
        <v>7006.1531041666649</v>
      </c>
      <c r="AO868" s="98">
        <f t="shared" si="527"/>
        <v>1.9461536400462958</v>
      </c>
      <c r="AP868" s="27">
        <f t="shared" si="528"/>
        <v>0</v>
      </c>
      <c r="AQ868" s="27">
        <f t="shared" si="529"/>
        <v>0</v>
      </c>
      <c r="AR868" s="34">
        <f t="shared" si="530"/>
        <v>0</v>
      </c>
      <c r="AS868" s="27">
        <f t="shared" si="531"/>
        <v>0</v>
      </c>
      <c r="AT868" s="34">
        <f t="shared" si="508"/>
        <v>0</v>
      </c>
      <c r="AU868" s="27">
        <f t="shared" si="508"/>
        <v>0</v>
      </c>
      <c r="AV868" s="27">
        <f t="shared" si="532"/>
        <v>0</v>
      </c>
      <c r="AW868" s="27">
        <f t="shared" si="533"/>
        <v>0</v>
      </c>
      <c r="AX868" s="27">
        <f t="shared" si="534"/>
        <v>0</v>
      </c>
      <c r="AY868" s="34">
        <f>AN868-AW868</f>
        <v>7006.1531041666649</v>
      </c>
      <c r="AZ868" s="110">
        <f t="shared" si="535"/>
        <v>1.9461536400462958</v>
      </c>
      <c r="BB868" s="84">
        <v>0</v>
      </c>
      <c r="BC868" s="85">
        <f t="shared" si="536"/>
        <v>0</v>
      </c>
      <c r="BD868" s="85">
        <f t="shared" si="537"/>
        <v>0</v>
      </c>
      <c r="BE868" s="85">
        <f t="shared" si="538"/>
        <v>0</v>
      </c>
      <c r="BF868" s="85">
        <f t="shared" si="539"/>
        <v>0</v>
      </c>
      <c r="BG868" s="85">
        <f t="shared" si="540"/>
        <v>0</v>
      </c>
    </row>
    <row r="869" spans="2:59">
      <c r="B869" s="10" t="s">
        <v>33</v>
      </c>
      <c r="C869" s="10">
        <v>858</v>
      </c>
      <c r="D869" s="10">
        <v>269</v>
      </c>
      <c r="E869" s="19">
        <v>64.5</v>
      </c>
      <c r="F869" s="67">
        <f t="shared" si="509"/>
        <v>17.916666666666668</v>
      </c>
      <c r="G869" s="20">
        <f t="shared" si="541"/>
        <v>0.31944444444444403</v>
      </c>
      <c r="H869" s="20">
        <f t="shared" si="510"/>
        <v>135</v>
      </c>
      <c r="I869" s="86">
        <f>'Ducati Panigale 1199 data'!$C$8*G869</f>
        <v>88.805555555555443</v>
      </c>
      <c r="J869" s="86">
        <f>'Ducati Panigale 1199 data'!$C$8*'Ducati Panigale 1199 data'!$C$15*'Ducati Panigale 1199 data'!$C$10</f>
        <v>54.543600000000005</v>
      </c>
      <c r="K869" s="86">
        <f>(0.5*'Ducati Panigale 1199 data'!$C$12)*'Ducati Panigale 1199 data'!$C$14*'Ducati Panigale 1199 data'!$C$11*F869^2</f>
        <v>45.41847005208335</v>
      </c>
      <c r="L869" s="86">
        <f t="shared" si="511"/>
        <v>188.76762560763882</v>
      </c>
      <c r="M869" s="86">
        <f t="shared" si="507"/>
        <v>3382.0866254701959</v>
      </c>
      <c r="N869" s="20">
        <f t="shared" si="512"/>
        <v>3.3820866254701958</v>
      </c>
      <c r="O869" s="105">
        <f t="shared" si="513"/>
        <v>0</v>
      </c>
      <c r="P869" s="105">
        <f t="shared" si="514"/>
        <v>0</v>
      </c>
      <c r="Q869" s="105">
        <f t="shared" si="542"/>
        <v>185.6947924503215</v>
      </c>
      <c r="R869" s="27">
        <f t="shared" si="515"/>
        <v>5.1581886791755974E-2</v>
      </c>
      <c r="S869" s="98">
        <f t="shared" si="516"/>
        <v>3.3820866254701958</v>
      </c>
      <c r="T869" s="17">
        <f t="shared" si="543"/>
        <v>666.27977500745885</v>
      </c>
      <c r="U869" s="17">
        <f t="shared" si="517"/>
        <v>0.18507771527984967</v>
      </c>
      <c r="V869" s="17">
        <f t="shared" si="518"/>
        <v>176.41005282780543</v>
      </c>
      <c r="W869" s="17">
        <f t="shared" si="519"/>
        <v>169.3536507146932</v>
      </c>
      <c r="X869" s="17">
        <f t="shared" si="519"/>
        <v>162.57950468610548</v>
      </c>
      <c r="Y869" s="17">
        <f t="shared" si="520"/>
        <v>160.95370963924444</v>
      </c>
      <c r="Z869" s="17">
        <f>Y869/3600</f>
        <v>4.4709363788679013E-2</v>
      </c>
      <c r="AA869" s="17">
        <f>0.96*Y869</f>
        <v>154.51556125367466</v>
      </c>
      <c r="AB869" s="17">
        <f t="shared" si="521"/>
        <v>148.33493880352768</v>
      </c>
      <c r="AC869" s="17">
        <f t="shared" si="522"/>
        <v>140.9181918633513</v>
      </c>
      <c r="AD869" s="17">
        <f t="shared" si="523"/>
        <v>140.9181918633513</v>
      </c>
      <c r="AE869" s="17">
        <f t="shared" si="544"/>
        <v>3.9143942184264251E-2</v>
      </c>
      <c r="AF869" s="17">
        <f>T869-AD869</f>
        <v>525.3615831441075</v>
      </c>
      <c r="AG869" s="17">
        <f t="shared" si="524"/>
        <v>0.14593377309558542</v>
      </c>
      <c r="AH869" s="28">
        <f>0.5*'Ducati Panigale 1199 data'!$C$8*'WLTP class 3 v5'!F869^2</f>
        <v>44619.965277777788</v>
      </c>
      <c r="AI869" s="17">
        <f t="shared" si="525"/>
        <v>44.619965277777787</v>
      </c>
      <c r="AJ869" s="17" t="str">
        <f>IF(N869&lt;0, AI869, "0")</f>
        <v>0</v>
      </c>
      <c r="AK869" s="98">
        <f>AK868+AJ869</f>
        <v>1823.3814074074071</v>
      </c>
      <c r="AL869" s="105">
        <f t="shared" si="526"/>
        <v>0.50649483539094642</v>
      </c>
      <c r="AM869" s="98">
        <f>IF(N869 &gt; 0, AI869, )</f>
        <v>44.619965277777787</v>
      </c>
      <c r="AN869" s="98">
        <f t="shared" si="545"/>
        <v>7050.7730694444426</v>
      </c>
      <c r="AO869" s="98">
        <f t="shared" si="527"/>
        <v>1.9585480748456785</v>
      </c>
      <c r="AP869" s="27">
        <f t="shared" si="528"/>
        <v>0</v>
      </c>
      <c r="AQ869" s="27">
        <f t="shared" si="529"/>
        <v>0</v>
      </c>
      <c r="AR869" s="34">
        <f t="shared" si="530"/>
        <v>0</v>
      </c>
      <c r="AS869" s="27">
        <f t="shared" si="531"/>
        <v>0</v>
      </c>
      <c r="AT869" s="34">
        <f t="shared" si="508"/>
        <v>0</v>
      </c>
      <c r="AU869" s="27">
        <f t="shared" si="508"/>
        <v>0</v>
      </c>
      <c r="AV869" s="27">
        <f t="shared" si="532"/>
        <v>0</v>
      </c>
      <c r="AW869" s="27">
        <f t="shared" si="533"/>
        <v>0</v>
      </c>
      <c r="AX869" s="27">
        <f t="shared" si="534"/>
        <v>0</v>
      </c>
      <c r="AY869" s="34">
        <f>AN869-AW869</f>
        <v>7050.7730694444426</v>
      </c>
      <c r="AZ869" s="110">
        <f t="shared" si="535"/>
        <v>1.9585480748456785</v>
      </c>
      <c r="BB869" s="84">
        <v>0</v>
      </c>
      <c r="BC869" s="85">
        <f t="shared" si="536"/>
        <v>0</v>
      </c>
      <c r="BD869" s="85">
        <f t="shared" si="537"/>
        <v>0</v>
      </c>
      <c r="BE869" s="85">
        <f t="shared" si="538"/>
        <v>0</v>
      </c>
      <c r="BF869" s="85">
        <f t="shared" si="539"/>
        <v>0</v>
      </c>
      <c r="BG869" s="85">
        <f t="shared" si="540"/>
        <v>0</v>
      </c>
    </row>
    <row r="870" spans="2:59">
      <c r="B870" s="10" t="s">
        <v>33</v>
      </c>
      <c r="C870" s="10">
        <v>859</v>
      </c>
      <c r="D870" s="10">
        <v>270</v>
      </c>
      <c r="E870" s="19">
        <v>65.8</v>
      </c>
      <c r="F870" s="67">
        <f t="shared" si="509"/>
        <v>18.277777777777779</v>
      </c>
      <c r="G870" s="20">
        <f t="shared" si="541"/>
        <v>0.31944444444444403</v>
      </c>
      <c r="H870" s="20">
        <f t="shared" si="510"/>
        <v>135.5</v>
      </c>
      <c r="I870" s="86">
        <f>'Ducati Panigale 1199 data'!$C$8*G870</f>
        <v>88.805555555555443</v>
      </c>
      <c r="J870" s="86">
        <f>'Ducati Panigale 1199 data'!$C$8*'Ducati Panigale 1199 data'!$C$15*'Ducati Panigale 1199 data'!$C$10</f>
        <v>54.543600000000005</v>
      </c>
      <c r="K870" s="86">
        <f>(0.5*'Ducati Panigale 1199 data'!$C$12)*'Ducati Panigale 1199 data'!$C$14*'Ducati Panigale 1199 data'!$C$11*F870^2</f>
        <v>47.267742245370378</v>
      </c>
      <c r="L870" s="86">
        <f t="shared" si="511"/>
        <v>190.61689780092584</v>
      </c>
      <c r="M870" s="86">
        <f t="shared" si="507"/>
        <v>3484.0532986947001</v>
      </c>
      <c r="N870" s="20">
        <f t="shared" si="512"/>
        <v>3.4840532986946999</v>
      </c>
      <c r="O870" s="105">
        <f t="shared" si="513"/>
        <v>0</v>
      </c>
      <c r="P870" s="105">
        <f t="shared" si="514"/>
        <v>0</v>
      </c>
      <c r="Q870" s="105">
        <f t="shared" si="542"/>
        <v>185.6947924503215</v>
      </c>
      <c r="R870" s="27">
        <f t="shared" si="515"/>
        <v>5.1581886791755974E-2</v>
      </c>
      <c r="S870" s="98">
        <f t="shared" si="516"/>
        <v>3.4840532986946999</v>
      </c>
      <c r="T870" s="17">
        <f t="shared" si="543"/>
        <v>669.76382830615353</v>
      </c>
      <c r="U870" s="17">
        <f t="shared" si="517"/>
        <v>0.18604550786282043</v>
      </c>
      <c r="V870" s="17">
        <f t="shared" si="518"/>
        <v>176.41005282780543</v>
      </c>
      <c r="W870" s="17">
        <f t="shared" si="519"/>
        <v>169.3536507146932</v>
      </c>
      <c r="X870" s="17">
        <f t="shared" si="519"/>
        <v>162.57950468610548</v>
      </c>
      <c r="Y870" s="17">
        <f t="shared" si="520"/>
        <v>160.95370963924444</v>
      </c>
      <c r="Z870" s="17">
        <f>Y870/3600</f>
        <v>4.4709363788679013E-2</v>
      </c>
      <c r="AA870" s="17">
        <f>0.96*Y870</f>
        <v>154.51556125367466</v>
      </c>
      <c r="AB870" s="17">
        <f t="shared" si="521"/>
        <v>148.33493880352768</v>
      </c>
      <c r="AC870" s="17">
        <f t="shared" si="522"/>
        <v>140.9181918633513</v>
      </c>
      <c r="AD870" s="17">
        <f t="shared" si="523"/>
        <v>140.9181918633513</v>
      </c>
      <c r="AE870" s="17">
        <f t="shared" si="544"/>
        <v>3.9143942184264251E-2</v>
      </c>
      <c r="AF870" s="17">
        <f>T870-AD870</f>
        <v>528.84563644280229</v>
      </c>
      <c r="AG870" s="17">
        <f t="shared" si="524"/>
        <v>0.1469015656785562</v>
      </c>
      <c r="AH870" s="28">
        <f>0.5*'Ducati Panigale 1199 data'!$C$8*'WLTP class 3 v5'!F870^2</f>
        <v>46436.725308641981</v>
      </c>
      <c r="AI870" s="17">
        <f t="shared" si="525"/>
        <v>46.436725308641982</v>
      </c>
      <c r="AJ870" s="17" t="str">
        <f>IF(N870&lt;0, AI870, "0")</f>
        <v>0</v>
      </c>
      <c r="AK870" s="98">
        <f>AK869+AJ870</f>
        <v>1823.3814074074071</v>
      </c>
      <c r="AL870" s="105">
        <f t="shared" si="526"/>
        <v>0.50649483539094642</v>
      </c>
      <c r="AM870" s="98">
        <f>IF(N870 &gt; 0, AI870, )</f>
        <v>46.436725308641982</v>
      </c>
      <c r="AN870" s="98">
        <f t="shared" si="545"/>
        <v>7097.2097947530847</v>
      </c>
      <c r="AO870" s="98">
        <f t="shared" si="527"/>
        <v>1.9714471652091903</v>
      </c>
      <c r="AP870" s="27">
        <f t="shared" si="528"/>
        <v>0</v>
      </c>
      <c r="AQ870" s="27">
        <f t="shared" si="529"/>
        <v>0</v>
      </c>
      <c r="AR870" s="34">
        <f t="shared" si="530"/>
        <v>0</v>
      </c>
      <c r="AS870" s="27">
        <f t="shared" si="531"/>
        <v>0</v>
      </c>
      <c r="AT870" s="34">
        <f t="shared" si="508"/>
        <v>0</v>
      </c>
      <c r="AU870" s="27">
        <f t="shared" si="508"/>
        <v>0</v>
      </c>
      <c r="AV870" s="27">
        <f t="shared" si="532"/>
        <v>0</v>
      </c>
      <c r="AW870" s="27">
        <f t="shared" si="533"/>
        <v>0</v>
      </c>
      <c r="AX870" s="27">
        <f t="shared" si="534"/>
        <v>0</v>
      </c>
      <c r="AY870" s="34">
        <f>AN870-AW870</f>
        <v>7097.2097947530847</v>
      </c>
      <c r="AZ870" s="110">
        <f t="shared" si="535"/>
        <v>1.9714471652091903</v>
      </c>
      <c r="BB870" s="84">
        <v>0</v>
      </c>
      <c r="BC870" s="85">
        <f t="shared" si="536"/>
        <v>0</v>
      </c>
      <c r="BD870" s="85">
        <f t="shared" si="537"/>
        <v>0</v>
      </c>
      <c r="BE870" s="85">
        <f t="shared" si="538"/>
        <v>0</v>
      </c>
      <c r="BF870" s="85">
        <f t="shared" si="539"/>
        <v>0</v>
      </c>
      <c r="BG870" s="85">
        <f t="shared" si="540"/>
        <v>0</v>
      </c>
    </row>
    <row r="871" spans="2:59">
      <c r="B871" s="10" t="s">
        <v>33</v>
      </c>
      <c r="C871" s="10">
        <v>860</v>
      </c>
      <c r="D871" s="10">
        <v>271</v>
      </c>
      <c r="E871" s="19">
        <v>66.8</v>
      </c>
      <c r="F871" s="67">
        <f t="shared" si="509"/>
        <v>18.555555555555557</v>
      </c>
      <c r="G871" s="20">
        <f t="shared" si="541"/>
        <v>0.2222222222222234</v>
      </c>
      <c r="H871" s="20">
        <f t="shared" si="510"/>
        <v>136</v>
      </c>
      <c r="I871" s="86">
        <f>'Ducati Panigale 1199 data'!$C$8*G871</f>
        <v>61.777777777778105</v>
      </c>
      <c r="J871" s="86">
        <f>'Ducati Panigale 1199 data'!$C$8*'Ducati Panigale 1199 data'!$C$15*'Ducati Panigale 1199 data'!$C$10</f>
        <v>54.543600000000005</v>
      </c>
      <c r="K871" s="86">
        <f>(0.5*'Ducati Panigale 1199 data'!$C$12)*'Ducati Panigale 1199 data'!$C$14*'Ducati Panigale 1199 data'!$C$11*F871^2</f>
        <v>48.715368981481497</v>
      </c>
      <c r="L871" s="86">
        <f t="shared" si="511"/>
        <v>165.03674675925961</v>
      </c>
      <c r="M871" s="86">
        <f t="shared" si="507"/>
        <v>3062.3485231995955</v>
      </c>
      <c r="N871" s="20">
        <f t="shared" si="512"/>
        <v>3.0623485231995957</v>
      </c>
      <c r="O871" s="105">
        <f t="shared" si="513"/>
        <v>0</v>
      </c>
      <c r="P871" s="105">
        <f t="shared" si="514"/>
        <v>0</v>
      </c>
      <c r="Q871" s="105">
        <f t="shared" si="542"/>
        <v>185.6947924503215</v>
      </c>
      <c r="R871" s="27">
        <f t="shared" si="515"/>
        <v>5.1581886791755974E-2</v>
      </c>
      <c r="S871" s="98">
        <f t="shared" si="516"/>
        <v>3.0623485231995957</v>
      </c>
      <c r="T871" s="17">
        <f t="shared" si="543"/>
        <v>672.82617682935313</v>
      </c>
      <c r="U871" s="17">
        <f t="shared" si="517"/>
        <v>0.18689616023037586</v>
      </c>
      <c r="V871" s="17">
        <f t="shared" si="518"/>
        <v>176.41005282780543</v>
      </c>
      <c r="W871" s="17">
        <f t="shared" si="519"/>
        <v>169.3536507146932</v>
      </c>
      <c r="X871" s="17">
        <f t="shared" si="519"/>
        <v>162.57950468610548</v>
      </c>
      <c r="Y871" s="17">
        <f t="shared" si="520"/>
        <v>160.95370963924444</v>
      </c>
      <c r="Z871" s="17">
        <f>Y871/3600</f>
        <v>4.4709363788679013E-2</v>
      </c>
      <c r="AA871" s="17">
        <f>0.96*Y871</f>
        <v>154.51556125367466</v>
      </c>
      <c r="AB871" s="17">
        <f t="shared" si="521"/>
        <v>148.33493880352768</v>
      </c>
      <c r="AC871" s="17">
        <f t="shared" si="522"/>
        <v>140.9181918633513</v>
      </c>
      <c r="AD871" s="17">
        <f t="shared" si="523"/>
        <v>140.9181918633513</v>
      </c>
      <c r="AE871" s="17">
        <f t="shared" si="544"/>
        <v>3.9143942184264251E-2</v>
      </c>
      <c r="AF871" s="17">
        <f>T871-AD871</f>
        <v>531.90798496600178</v>
      </c>
      <c r="AG871" s="17">
        <f t="shared" si="524"/>
        <v>0.14775221804611161</v>
      </c>
      <c r="AH871" s="28">
        <f>0.5*'Ducati Panigale 1199 data'!$C$8*'WLTP class 3 v5'!F871^2</f>
        <v>47858.901234567915</v>
      </c>
      <c r="AI871" s="17">
        <f t="shared" si="525"/>
        <v>47.858901234567917</v>
      </c>
      <c r="AJ871" s="17" t="str">
        <f>IF(N871&lt;0, AI871, "0")</f>
        <v>0</v>
      </c>
      <c r="AK871" s="98">
        <f>AK870+AJ871</f>
        <v>1823.3814074074071</v>
      </c>
      <c r="AL871" s="105">
        <f t="shared" si="526"/>
        <v>0.50649483539094642</v>
      </c>
      <c r="AM871" s="98">
        <f>IF(N871 &gt; 0, AI871, )</f>
        <v>47.858901234567917</v>
      </c>
      <c r="AN871" s="98">
        <f t="shared" si="545"/>
        <v>7145.068695987653</v>
      </c>
      <c r="AO871" s="98">
        <f t="shared" si="527"/>
        <v>1.9847413044410147</v>
      </c>
      <c r="AP871" s="27">
        <f t="shared" si="528"/>
        <v>0</v>
      </c>
      <c r="AQ871" s="27">
        <f t="shared" si="529"/>
        <v>0</v>
      </c>
      <c r="AR871" s="34">
        <f t="shared" si="530"/>
        <v>0</v>
      </c>
      <c r="AS871" s="27">
        <f t="shared" si="531"/>
        <v>0</v>
      </c>
      <c r="AT871" s="34">
        <f t="shared" si="508"/>
        <v>0</v>
      </c>
      <c r="AU871" s="27">
        <f t="shared" si="508"/>
        <v>0</v>
      </c>
      <c r="AV871" s="27">
        <f t="shared" si="532"/>
        <v>0</v>
      </c>
      <c r="AW871" s="27">
        <f t="shared" si="533"/>
        <v>0</v>
      </c>
      <c r="AX871" s="27">
        <f t="shared" si="534"/>
        <v>0</v>
      </c>
      <c r="AY871" s="34">
        <f>AN871-AW871</f>
        <v>7145.068695987653</v>
      </c>
      <c r="AZ871" s="110">
        <f t="shared" si="535"/>
        <v>1.9847413044410147</v>
      </c>
      <c r="BB871" s="84">
        <v>0</v>
      </c>
      <c r="BC871" s="85">
        <f t="shared" si="536"/>
        <v>0</v>
      </c>
      <c r="BD871" s="85">
        <f t="shared" si="537"/>
        <v>0</v>
      </c>
      <c r="BE871" s="85">
        <f t="shared" si="538"/>
        <v>0</v>
      </c>
      <c r="BF871" s="85">
        <f t="shared" si="539"/>
        <v>0</v>
      </c>
      <c r="BG871" s="85">
        <f t="shared" si="540"/>
        <v>0</v>
      </c>
    </row>
    <row r="872" spans="2:59">
      <c r="B872" s="10" t="s">
        <v>33</v>
      </c>
      <c r="C872" s="10">
        <v>861</v>
      </c>
      <c r="D872" s="10">
        <v>272</v>
      </c>
      <c r="E872" s="19">
        <v>67.400000000000006</v>
      </c>
      <c r="F872" s="67">
        <f t="shared" si="509"/>
        <v>18.722222222222221</v>
      </c>
      <c r="G872" s="20">
        <f t="shared" si="541"/>
        <v>0.27777777777777779</v>
      </c>
      <c r="H872" s="20">
        <f t="shared" si="510"/>
        <v>136.5</v>
      </c>
      <c r="I872" s="86">
        <f>'Ducati Panigale 1199 data'!$C$8*G872</f>
        <v>77.222222222222229</v>
      </c>
      <c r="J872" s="86">
        <f>'Ducati Panigale 1199 data'!$C$8*'Ducati Panigale 1199 data'!$C$15*'Ducati Panigale 1199 data'!$C$10</f>
        <v>54.543600000000005</v>
      </c>
      <c r="K872" s="86">
        <f>(0.5*'Ducati Panigale 1199 data'!$C$12)*'Ducati Panigale 1199 data'!$C$14*'Ducati Panigale 1199 data'!$C$11*F872^2</f>
        <v>49.594425578703706</v>
      </c>
      <c r="L872" s="86">
        <f t="shared" si="511"/>
        <v>181.36024780092595</v>
      </c>
      <c r="M872" s="86">
        <f t="shared" si="507"/>
        <v>3395.4668616062245</v>
      </c>
      <c r="N872" s="20">
        <f t="shared" si="512"/>
        <v>3.3954668616062245</v>
      </c>
      <c r="O872" s="105">
        <f t="shared" si="513"/>
        <v>0</v>
      </c>
      <c r="P872" s="105">
        <f t="shared" si="514"/>
        <v>0</v>
      </c>
      <c r="Q872" s="105">
        <f t="shared" si="542"/>
        <v>185.6947924503215</v>
      </c>
      <c r="R872" s="27">
        <f t="shared" si="515"/>
        <v>5.1581886791755974E-2</v>
      </c>
      <c r="S872" s="98">
        <f t="shared" si="516"/>
        <v>3.3954668616062245</v>
      </c>
      <c r="T872" s="17">
        <f t="shared" si="543"/>
        <v>676.22164369095935</v>
      </c>
      <c r="U872" s="17">
        <f t="shared" si="517"/>
        <v>0.18783934546971093</v>
      </c>
      <c r="V872" s="17">
        <f t="shared" si="518"/>
        <v>176.41005282780543</v>
      </c>
      <c r="W872" s="17">
        <f t="shared" si="519"/>
        <v>169.3536507146932</v>
      </c>
      <c r="X872" s="17">
        <f t="shared" si="519"/>
        <v>162.57950468610548</v>
      </c>
      <c r="Y872" s="17">
        <f t="shared" si="520"/>
        <v>160.95370963924444</v>
      </c>
      <c r="Z872" s="17">
        <f>Y872/3600</f>
        <v>4.4709363788679013E-2</v>
      </c>
      <c r="AA872" s="17">
        <f>0.96*Y872</f>
        <v>154.51556125367466</v>
      </c>
      <c r="AB872" s="17">
        <f t="shared" si="521"/>
        <v>148.33493880352768</v>
      </c>
      <c r="AC872" s="17">
        <f t="shared" si="522"/>
        <v>140.9181918633513</v>
      </c>
      <c r="AD872" s="17">
        <f t="shared" si="523"/>
        <v>140.9181918633513</v>
      </c>
      <c r="AE872" s="17">
        <f t="shared" si="544"/>
        <v>3.9143942184264251E-2</v>
      </c>
      <c r="AF872" s="17">
        <f>T872-AD872</f>
        <v>535.30345182760811</v>
      </c>
      <c r="AG872" s="17">
        <f t="shared" si="524"/>
        <v>0.1486954032854467</v>
      </c>
      <c r="AH872" s="28">
        <f>0.5*'Ducati Panigale 1199 data'!$C$8*'WLTP class 3 v5'!F872^2</f>
        <v>48722.503086419754</v>
      </c>
      <c r="AI872" s="17">
        <f t="shared" si="525"/>
        <v>48.722503086419756</v>
      </c>
      <c r="AJ872" s="17" t="str">
        <f>IF(N872&lt;0, AI872, "0")</f>
        <v>0</v>
      </c>
      <c r="AK872" s="98">
        <f>AK871+AJ872</f>
        <v>1823.3814074074071</v>
      </c>
      <c r="AL872" s="105">
        <f t="shared" si="526"/>
        <v>0.50649483539094642</v>
      </c>
      <c r="AM872" s="98">
        <f>IF(N872 &gt; 0, AI872, )</f>
        <v>48.722503086419756</v>
      </c>
      <c r="AN872" s="98">
        <f t="shared" si="545"/>
        <v>7193.7911990740731</v>
      </c>
      <c r="AO872" s="98">
        <f t="shared" si="527"/>
        <v>1.9982753330761314</v>
      </c>
      <c r="AP872" s="27">
        <f t="shared" si="528"/>
        <v>0</v>
      </c>
      <c r="AQ872" s="27">
        <f t="shared" si="529"/>
        <v>0</v>
      </c>
      <c r="AR872" s="34">
        <f t="shared" si="530"/>
        <v>0</v>
      </c>
      <c r="AS872" s="27">
        <f t="shared" si="531"/>
        <v>0</v>
      </c>
      <c r="AT872" s="34">
        <f t="shared" si="508"/>
        <v>0</v>
      </c>
      <c r="AU872" s="27">
        <f t="shared" si="508"/>
        <v>0</v>
      </c>
      <c r="AV872" s="27">
        <f t="shared" si="532"/>
        <v>0</v>
      </c>
      <c r="AW872" s="27">
        <f t="shared" si="533"/>
        <v>0</v>
      </c>
      <c r="AX872" s="27">
        <f t="shared" si="534"/>
        <v>0</v>
      </c>
      <c r="AY872" s="34">
        <f>AN872-AW872</f>
        <v>7193.7911990740731</v>
      </c>
      <c r="AZ872" s="110">
        <f t="shared" si="535"/>
        <v>1.9982753330761314</v>
      </c>
      <c r="BB872" s="84">
        <v>0</v>
      </c>
      <c r="BC872" s="85">
        <f t="shared" si="536"/>
        <v>0</v>
      </c>
      <c r="BD872" s="85">
        <f t="shared" si="537"/>
        <v>0</v>
      </c>
      <c r="BE872" s="85">
        <f t="shared" si="538"/>
        <v>0</v>
      </c>
      <c r="BF872" s="85">
        <f t="shared" si="539"/>
        <v>0</v>
      </c>
      <c r="BG872" s="85">
        <f t="shared" si="540"/>
        <v>0</v>
      </c>
    </row>
    <row r="873" spans="2:59">
      <c r="B873" s="10" t="s">
        <v>33</v>
      </c>
      <c r="C873" s="10">
        <v>862</v>
      </c>
      <c r="D873" s="10">
        <v>273</v>
      </c>
      <c r="E873" s="19">
        <v>68.8</v>
      </c>
      <c r="F873" s="67">
        <f t="shared" si="509"/>
        <v>19.111111111111111</v>
      </c>
      <c r="G873" s="20">
        <f t="shared" si="541"/>
        <v>0.51388888888888729</v>
      </c>
      <c r="H873" s="20">
        <f t="shared" si="510"/>
        <v>137</v>
      </c>
      <c r="I873" s="86">
        <f>'Ducati Panigale 1199 data'!$C$8*G873</f>
        <v>142.86111111111066</v>
      </c>
      <c r="J873" s="86">
        <f>'Ducati Panigale 1199 data'!$C$8*'Ducati Panigale 1199 data'!$C$15*'Ducati Panigale 1199 data'!$C$10</f>
        <v>54.543600000000005</v>
      </c>
      <c r="K873" s="86">
        <f>(0.5*'Ducati Panigale 1199 data'!$C$12)*'Ducati Panigale 1199 data'!$C$14*'Ducati Panigale 1199 data'!$C$11*F873^2</f>
        <v>51.676125925925923</v>
      </c>
      <c r="L873" s="86">
        <f t="shared" si="511"/>
        <v>249.08083703703659</v>
      </c>
      <c r="M873" s="86">
        <f t="shared" si="507"/>
        <v>4760.2115522633658</v>
      </c>
      <c r="N873" s="20">
        <f t="shared" si="512"/>
        <v>4.7602115522633657</v>
      </c>
      <c r="O873" s="105">
        <f t="shared" si="513"/>
        <v>0</v>
      </c>
      <c r="P873" s="105">
        <f t="shared" si="514"/>
        <v>0</v>
      </c>
      <c r="Q873" s="105">
        <f t="shared" si="542"/>
        <v>185.6947924503215</v>
      </c>
      <c r="R873" s="27">
        <f t="shared" si="515"/>
        <v>5.1581886791755974E-2</v>
      </c>
      <c r="S873" s="98">
        <f t="shared" si="516"/>
        <v>4.7602115522633657</v>
      </c>
      <c r="T873" s="17">
        <f t="shared" si="543"/>
        <v>680.98185524322275</v>
      </c>
      <c r="U873" s="17">
        <f t="shared" si="517"/>
        <v>0.18916162645645077</v>
      </c>
      <c r="V873" s="17">
        <f t="shared" si="518"/>
        <v>176.41005282780543</v>
      </c>
      <c r="W873" s="17">
        <f t="shared" si="519"/>
        <v>169.3536507146932</v>
      </c>
      <c r="X873" s="17">
        <f t="shared" si="519"/>
        <v>162.57950468610548</v>
      </c>
      <c r="Y873" s="17">
        <f t="shared" si="520"/>
        <v>160.95370963924444</v>
      </c>
      <c r="Z873" s="17">
        <f>Y873/3600</f>
        <v>4.4709363788679013E-2</v>
      </c>
      <c r="AA873" s="17">
        <f>0.96*Y873</f>
        <v>154.51556125367466</v>
      </c>
      <c r="AB873" s="17">
        <f t="shared" si="521"/>
        <v>148.33493880352768</v>
      </c>
      <c r="AC873" s="17">
        <f t="shared" si="522"/>
        <v>140.9181918633513</v>
      </c>
      <c r="AD873" s="17">
        <f t="shared" si="523"/>
        <v>140.9181918633513</v>
      </c>
      <c r="AE873" s="17">
        <f t="shared" si="544"/>
        <v>3.9143942184264251E-2</v>
      </c>
      <c r="AF873" s="17">
        <f>T873-AD873</f>
        <v>540.06366337987151</v>
      </c>
      <c r="AG873" s="17">
        <f t="shared" si="524"/>
        <v>0.15001768427218654</v>
      </c>
      <c r="AH873" s="28">
        <f>0.5*'Ducati Panigale 1199 data'!$C$8*'WLTP class 3 v5'!F873^2</f>
        <v>50767.604938271601</v>
      </c>
      <c r="AI873" s="17">
        <f t="shared" si="525"/>
        <v>50.767604938271603</v>
      </c>
      <c r="AJ873" s="17" t="str">
        <f>IF(N873&lt;0, AI873, "0")</f>
        <v>0</v>
      </c>
      <c r="AK873" s="98">
        <f>AK872+AJ873</f>
        <v>1823.3814074074071</v>
      </c>
      <c r="AL873" s="105">
        <f t="shared" si="526"/>
        <v>0.50649483539094642</v>
      </c>
      <c r="AM873" s="98">
        <f>IF(N873 &gt; 0, AI873, )</f>
        <v>50.767604938271603</v>
      </c>
      <c r="AN873" s="98">
        <f t="shared" si="545"/>
        <v>7244.5588040123448</v>
      </c>
      <c r="AO873" s="98">
        <f t="shared" si="527"/>
        <v>2.0123774455589847</v>
      </c>
      <c r="AP873" s="27">
        <f t="shared" si="528"/>
        <v>0</v>
      </c>
      <c r="AQ873" s="27">
        <f t="shared" si="529"/>
        <v>0</v>
      </c>
      <c r="AR873" s="34">
        <f t="shared" si="530"/>
        <v>0</v>
      </c>
      <c r="AS873" s="27">
        <f t="shared" si="531"/>
        <v>0</v>
      </c>
      <c r="AT873" s="34">
        <f t="shared" si="508"/>
        <v>0</v>
      </c>
      <c r="AU873" s="27">
        <f t="shared" si="508"/>
        <v>0</v>
      </c>
      <c r="AV873" s="27">
        <f t="shared" si="532"/>
        <v>0</v>
      </c>
      <c r="AW873" s="27">
        <f t="shared" si="533"/>
        <v>0</v>
      </c>
      <c r="AX873" s="27">
        <f t="shared" si="534"/>
        <v>0</v>
      </c>
      <c r="AY873" s="34">
        <f>AN873-AW873</f>
        <v>7244.5588040123448</v>
      </c>
      <c r="AZ873" s="110">
        <f t="shared" si="535"/>
        <v>2.0123774455589847</v>
      </c>
      <c r="BB873" s="84">
        <v>0</v>
      </c>
      <c r="BC873" s="85">
        <f t="shared" si="536"/>
        <v>0</v>
      </c>
      <c r="BD873" s="85">
        <f t="shared" si="537"/>
        <v>0</v>
      </c>
      <c r="BE873" s="85">
        <f t="shared" si="538"/>
        <v>0</v>
      </c>
      <c r="BF873" s="85">
        <f t="shared" si="539"/>
        <v>0</v>
      </c>
      <c r="BG873" s="85">
        <f t="shared" si="540"/>
        <v>0</v>
      </c>
    </row>
    <row r="874" spans="2:59">
      <c r="B874" s="10" t="s">
        <v>33</v>
      </c>
      <c r="C874" s="10">
        <v>863</v>
      </c>
      <c r="D874" s="10">
        <v>274</v>
      </c>
      <c r="E874" s="19">
        <v>71.099999999999994</v>
      </c>
      <c r="F874" s="67">
        <f t="shared" si="509"/>
        <v>19.75</v>
      </c>
      <c r="G874" s="20">
        <f t="shared" si="541"/>
        <v>0.4861111111111111</v>
      </c>
      <c r="H874" s="20">
        <f t="shared" si="510"/>
        <v>137.5</v>
      </c>
      <c r="I874" s="86">
        <f>'Ducati Panigale 1199 data'!$C$8*G874</f>
        <v>135.13888888888889</v>
      </c>
      <c r="J874" s="86">
        <f>'Ducati Panigale 1199 data'!$C$8*'Ducati Panigale 1199 data'!$C$15*'Ducati Panigale 1199 data'!$C$10</f>
        <v>54.543600000000005</v>
      </c>
      <c r="K874" s="86">
        <f>(0.5*'Ducati Panigale 1199 data'!$C$12)*'Ducati Panigale 1199 data'!$C$14*'Ducati Panigale 1199 data'!$C$11*F874^2</f>
        <v>55.188967968750006</v>
      </c>
      <c r="L874" s="86">
        <f t="shared" si="511"/>
        <v>244.87145685763889</v>
      </c>
      <c r="M874" s="86">
        <f t="shared" si="507"/>
        <v>4836.211272938368</v>
      </c>
      <c r="N874" s="20">
        <f t="shared" si="512"/>
        <v>4.8362112729383684</v>
      </c>
      <c r="O874" s="105">
        <f t="shared" si="513"/>
        <v>0</v>
      </c>
      <c r="P874" s="105">
        <f t="shared" si="514"/>
        <v>0</v>
      </c>
      <c r="Q874" s="105">
        <f t="shared" si="542"/>
        <v>185.6947924503215</v>
      </c>
      <c r="R874" s="27">
        <f t="shared" si="515"/>
        <v>5.1581886791755974E-2</v>
      </c>
      <c r="S874" s="98">
        <f t="shared" si="516"/>
        <v>4.8362112729383684</v>
      </c>
      <c r="T874" s="17">
        <f t="shared" si="543"/>
        <v>685.81806651616114</v>
      </c>
      <c r="U874" s="17">
        <f t="shared" si="517"/>
        <v>0.19050501847671142</v>
      </c>
      <c r="V874" s="17">
        <f t="shared" si="518"/>
        <v>176.41005282780543</v>
      </c>
      <c r="W874" s="17">
        <f t="shared" si="519"/>
        <v>169.3536507146932</v>
      </c>
      <c r="X874" s="17">
        <f t="shared" si="519"/>
        <v>162.57950468610548</v>
      </c>
      <c r="Y874" s="17">
        <f t="shared" si="520"/>
        <v>160.95370963924444</v>
      </c>
      <c r="Z874" s="17">
        <f>Y874/3600</f>
        <v>4.4709363788679013E-2</v>
      </c>
      <c r="AA874" s="17">
        <f>0.96*Y874</f>
        <v>154.51556125367466</v>
      </c>
      <c r="AB874" s="17">
        <f t="shared" si="521"/>
        <v>148.33493880352768</v>
      </c>
      <c r="AC874" s="17">
        <f t="shared" si="522"/>
        <v>140.9181918633513</v>
      </c>
      <c r="AD874" s="17">
        <f t="shared" si="523"/>
        <v>140.9181918633513</v>
      </c>
      <c r="AE874" s="17">
        <f t="shared" si="544"/>
        <v>3.9143942184264251E-2</v>
      </c>
      <c r="AF874" s="17">
        <f>T874-AD874</f>
        <v>544.89987465280979</v>
      </c>
      <c r="AG874" s="17">
        <f t="shared" si="524"/>
        <v>0.15136107629244716</v>
      </c>
      <c r="AH874" s="28">
        <f>0.5*'Ducati Panigale 1199 data'!$C$8*'WLTP class 3 v5'!F874^2</f>
        <v>54218.6875</v>
      </c>
      <c r="AI874" s="17">
        <f t="shared" si="525"/>
        <v>54.218687500000001</v>
      </c>
      <c r="AJ874" s="17" t="str">
        <f>IF(N874&lt;0, AI874, "0")</f>
        <v>0</v>
      </c>
      <c r="AK874" s="98">
        <f>AK873+AJ874</f>
        <v>1823.3814074074071</v>
      </c>
      <c r="AL874" s="105">
        <f t="shared" si="526"/>
        <v>0.50649483539094642</v>
      </c>
      <c r="AM874" s="98">
        <f>IF(N874 &gt; 0, AI874, )</f>
        <v>54.218687500000001</v>
      </c>
      <c r="AN874" s="98">
        <f t="shared" si="545"/>
        <v>7298.7774915123446</v>
      </c>
      <c r="AO874" s="98">
        <f t="shared" si="527"/>
        <v>2.0274381920867626</v>
      </c>
      <c r="AP874" s="27">
        <f t="shared" si="528"/>
        <v>0</v>
      </c>
      <c r="AQ874" s="27">
        <f t="shared" si="529"/>
        <v>0</v>
      </c>
      <c r="AR874" s="34">
        <f t="shared" si="530"/>
        <v>0</v>
      </c>
      <c r="AS874" s="27">
        <f t="shared" si="531"/>
        <v>0</v>
      </c>
      <c r="AT874" s="34">
        <f t="shared" si="508"/>
        <v>0</v>
      </c>
      <c r="AU874" s="27">
        <f t="shared" si="508"/>
        <v>0</v>
      </c>
      <c r="AV874" s="27">
        <f t="shared" si="532"/>
        <v>0</v>
      </c>
      <c r="AW874" s="27">
        <f t="shared" si="533"/>
        <v>0</v>
      </c>
      <c r="AX874" s="27">
        <f t="shared" si="534"/>
        <v>0</v>
      </c>
      <c r="AY874" s="34">
        <f>AN874-AW874</f>
        <v>7298.7774915123446</v>
      </c>
      <c r="AZ874" s="110">
        <f t="shared" si="535"/>
        <v>2.0274381920867626</v>
      </c>
      <c r="BB874" s="84">
        <v>0</v>
      </c>
      <c r="BC874" s="85">
        <f t="shared" si="536"/>
        <v>0</v>
      </c>
      <c r="BD874" s="85">
        <f t="shared" si="537"/>
        <v>0</v>
      </c>
      <c r="BE874" s="85">
        <f t="shared" si="538"/>
        <v>0</v>
      </c>
      <c r="BF874" s="85">
        <f t="shared" si="539"/>
        <v>0</v>
      </c>
      <c r="BG874" s="85">
        <f t="shared" si="540"/>
        <v>0</v>
      </c>
    </row>
    <row r="875" spans="2:59">
      <c r="B875" s="10" t="s">
        <v>33</v>
      </c>
      <c r="C875" s="10">
        <v>864</v>
      </c>
      <c r="D875" s="10">
        <v>275</v>
      </c>
      <c r="E875" s="19">
        <v>72.3</v>
      </c>
      <c r="F875" s="67">
        <f t="shared" si="509"/>
        <v>20.083333333333332</v>
      </c>
      <c r="G875" s="20">
        <f t="shared" si="541"/>
        <v>0.23611111111111149</v>
      </c>
      <c r="H875" s="20">
        <f t="shared" si="510"/>
        <v>138</v>
      </c>
      <c r="I875" s="86">
        <f>'Ducati Panigale 1199 data'!$C$8*G875</f>
        <v>65.638888888888999</v>
      </c>
      <c r="J875" s="86">
        <f>'Ducati Panigale 1199 data'!$C$8*'Ducati Panigale 1199 data'!$C$15*'Ducati Panigale 1199 data'!$C$10</f>
        <v>54.543600000000005</v>
      </c>
      <c r="K875" s="86">
        <f>(0.5*'Ducati Panigale 1199 data'!$C$12)*'Ducati Panigale 1199 data'!$C$14*'Ducati Panigale 1199 data'!$C$11*F875^2</f>
        <v>57.067607552083331</v>
      </c>
      <c r="L875" s="86">
        <f t="shared" si="511"/>
        <v>177.25009644097233</v>
      </c>
      <c r="M875" s="86">
        <f t="shared" si="507"/>
        <v>3559.7727701895274</v>
      </c>
      <c r="N875" s="20">
        <f t="shared" si="512"/>
        <v>3.5597727701895274</v>
      </c>
      <c r="O875" s="105">
        <f t="shared" si="513"/>
        <v>0</v>
      </c>
      <c r="P875" s="105">
        <f t="shared" si="514"/>
        <v>0</v>
      </c>
      <c r="Q875" s="105">
        <f t="shared" si="542"/>
        <v>185.6947924503215</v>
      </c>
      <c r="R875" s="27">
        <f t="shared" si="515"/>
        <v>5.1581886791755974E-2</v>
      </c>
      <c r="S875" s="98">
        <f t="shared" si="516"/>
        <v>3.5597727701895274</v>
      </c>
      <c r="T875" s="17">
        <f t="shared" si="543"/>
        <v>689.37783928635065</v>
      </c>
      <c r="U875" s="17">
        <f t="shared" si="517"/>
        <v>0.19149384424620852</v>
      </c>
      <c r="V875" s="17">
        <f t="shared" si="518"/>
        <v>176.41005282780543</v>
      </c>
      <c r="W875" s="17">
        <f t="shared" si="519"/>
        <v>169.3536507146932</v>
      </c>
      <c r="X875" s="17">
        <f t="shared" si="519"/>
        <v>162.57950468610548</v>
      </c>
      <c r="Y875" s="17">
        <f t="shared" si="520"/>
        <v>160.95370963924444</v>
      </c>
      <c r="Z875" s="17">
        <f>Y875/3600</f>
        <v>4.4709363788679013E-2</v>
      </c>
      <c r="AA875" s="17">
        <f>0.96*Y875</f>
        <v>154.51556125367466</v>
      </c>
      <c r="AB875" s="17">
        <f t="shared" si="521"/>
        <v>148.33493880352768</v>
      </c>
      <c r="AC875" s="17">
        <f t="shared" si="522"/>
        <v>140.9181918633513</v>
      </c>
      <c r="AD875" s="17">
        <f t="shared" si="523"/>
        <v>140.9181918633513</v>
      </c>
      <c r="AE875" s="17">
        <f t="shared" si="544"/>
        <v>3.9143942184264251E-2</v>
      </c>
      <c r="AF875" s="17">
        <f>T875-AD875</f>
        <v>548.4596474229993</v>
      </c>
      <c r="AG875" s="17">
        <f t="shared" si="524"/>
        <v>0.15234990206194424</v>
      </c>
      <c r="AH875" s="28">
        <f>0.5*'Ducati Panigale 1199 data'!$C$8*'WLTP class 3 v5'!F875^2</f>
        <v>56064.298611111102</v>
      </c>
      <c r="AI875" s="17">
        <f t="shared" si="525"/>
        <v>56.064298611111106</v>
      </c>
      <c r="AJ875" s="17" t="str">
        <f>IF(N875&lt;0, AI875, "0")</f>
        <v>0</v>
      </c>
      <c r="AK875" s="98">
        <f>AK874+AJ875</f>
        <v>1823.3814074074071</v>
      </c>
      <c r="AL875" s="105">
        <f t="shared" si="526"/>
        <v>0.50649483539094642</v>
      </c>
      <c r="AM875" s="98">
        <f>IF(N875 &gt; 0, AI875, )</f>
        <v>56.064298611111106</v>
      </c>
      <c r="AN875" s="98">
        <f t="shared" si="545"/>
        <v>7354.8417901234561</v>
      </c>
      <c r="AO875" s="98">
        <f t="shared" si="527"/>
        <v>2.0430116083676269</v>
      </c>
      <c r="AP875" s="27">
        <f t="shared" si="528"/>
        <v>0</v>
      </c>
      <c r="AQ875" s="27">
        <f t="shared" si="529"/>
        <v>0</v>
      </c>
      <c r="AR875" s="34">
        <f t="shared" si="530"/>
        <v>0</v>
      </c>
      <c r="AS875" s="27">
        <f t="shared" si="531"/>
        <v>0</v>
      </c>
      <c r="AT875" s="34">
        <f t="shared" si="508"/>
        <v>0</v>
      </c>
      <c r="AU875" s="27">
        <f t="shared" si="508"/>
        <v>0</v>
      </c>
      <c r="AV875" s="27">
        <f t="shared" si="532"/>
        <v>0</v>
      </c>
      <c r="AW875" s="27">
        <f t="shared" si="533"/>
        <v>0</v>
      </c>
      <c r="AX875" s="27">
        <f t="shared" si="534"/>
        <v>0</v>
      </c>
      <c r="AY875" s="34">
        <f>AN875-AW875</f>
        <v>7354.8417901234561</v>
      </c>
      <c r="AZ875" s="110">
        <f t="shared" si="535"/>
        <v>2.0430116083676269</v>
      </c>
      <c r="BB875" s="84">
        <v>0</v>
      </c>
      <c r="BC875" s="85">
        <f t="shared" si="536"/>
        <v>0</v>
      </c>
      <c r="BD875" s="85">
        <f t="shared" si="537"/>
        <v>0</v>
      </c>
      <c r="BE875" s="85">
        <f t="shared" si="538"/>
        <v>0</v>
      </c>
      <c r="BF875" s="85">
        <f t="shared" si="539"/>
        <v>0</v>
      </c>
      <c r="BG875" s="85">
        <f t="shared" si="540"/>
        <v>0</v>
      </c>
    </row>
    <row r="876" spans="2:59">
      <c r="B876" s="10" t="s">
        <v>33</v>
      </c>
      <c r="C876" s="10">
        <v>865</v>
      </c>
      <c r="D876" s="10">
        <v>276</v>
      </c>
      <c r="E876" s="19">
        <v>72.8</v>
      </c>
      <c r="F876" s="67">
        <f t="shared" si="509"/>
        <v>20.222222222222221</v>
      </c>
      <c r="G876" s="20">
        <f t="shared" si="541"/>
        <v>0.15277777777777896</v>
      </c>
      <c r="H876" s="20">
        <f t="shared" si="510"/>
        <v>138.5</v>
      </c>
      <c r="I876" s="86">
        <f>'Ducati Panigale 1199 data'!$C$8*G876</f>
        <v>42.472222222222548</v>
      </c>
      <c r="J876" s="86">
        <f>'Ducati Panigale 1199 data'!$C$8*'Ducati Panigale 1199 data'!$C$15*'Ducati Panigale 1199 data'!$C$10</f>
        <v>54.543600000000005</v>
      </c>
      <c r="K876" s="86">
        <f>(0.5*'Ducati Panigale 1199 data'!$C$12)*'Ducati Panigale 1199 data'!$C$14*'Ducati Panigale 1199 data'!$C$11*F876^2</f>
        <v>57.859653703703707</v>
      </c>
      <c r="L876" s="86">
        <f t="shared" si="511"/>
        <v>154.87547592592625</v>
      </c>
      <c r="M876" s="86">
        <f t="shared" si="507"/>
        <v>3131.9262909465087</v>
      </c>
      <c r="N876" s="20">
        <f t="shared" si="512"/>
        <v>3.1319262909465087</v>
      </c>
      <c r="O876" s="105">
        <f t="shared" si="513"/>
        <v>0</v>
      </c>
      <c r="P876" s="105">
        <f t="shared" si="514"/>
        <v>0</v>
      </c>
      <c r="Q876" s="105">
        <f t="shared" si="542"/>
        <v>185.6947924503215</v>
      </c>
      <c r="R876" s="27">
        <f t="shared" si="515"/>
        <v>5.1581886791755974E-2</v>
      </c>
      <c r="S876" s="98">
        <f t="shared" si="516"/>
        <v>3.1319262909465087</v>
      </c>
      <c r="T876" s="17">
        <f t="shared" si="543"/>
        <v>692.50976557729712</v>
      </c>
      <c r="U876" s="17">
        <f t="shared" si="517"/>
        <v>0.19236382377147143</v>
      </c>
      <c r="V876" s="17">
        <f t="shared" si="518"/>
        <v>176.41005282780543</v>
      </c>
      <c r="W876" s="17">
        <f t="shared" si="519"/>
        <v>169.3536507146932</v>
      </c>
      <c r="X876" s="17">
        <f t="shared" si="519"/>
        <v>162.57950468610548</v>
      </c>
      <c r="Y876" s="17">
        <f t="shared" si="520"/>
        <v>160.95370963924444</v>
      </c>
      <c r="Z876" s="17">
        <f>Y876/3600</f>
        <v>4.4709363788679013E-2</v>
      </c>
      <c r="AA876" s="17">
        <f>0.96*Y876</f>
        <v>154.51556125367466</v>
      </c>
      <c r="AB876" s="17">
        <f t="shared" si="521"/>
        <v>148.33493880352768</v>
      </c>
      <c r="AC876" s="17">
        <f t="shared" si="522"/>
        <v>140.9181918633513</v>
      </c>
      <c r="AD876" s="17">
        <f t="shared" si="523"/>
        <v>140.9181918633513</v>
      </c>
      <c r="AE876" s="17">
        <f t="shared" si="544"/>
        <v>3.9143942184264251E-2</v>
      </c>
      <c r="AF876" s="17">
        <f>T876-AD876</f>
        <v>551.59157371394576</v>
      </c>
      <c r="AG876" s="17">
        <f t="shared" si="524"/>
        <v>0.15321988158720715</v>
      </c>
      <c r="AH876" s="28">
        <f>0.5*'Ducati Panigale 1199 data'!$C$8*'WLTP class 3 v5'!F876^2</f>
        <v>56842.419753086411</v>
      </c>
      <c r="AI876" s="17">
        <f t="shared" si="525"/>
        <v>56.842419753086411</v>
      </c>
      <c r="AJ876" s="17" t="str">
        <f>IF(N876&lt;0, AI876, "0")</f>
        <v>0</v>
      </c>
      <c r="AK876" s="98">
        <f>AK875+AJ876</f>
        <v>1823.3814074074071</v>
      </c>
      <c r="AL876" s="105">
        <f t="shared" si="526"/>
        <v>0.50649483539094642</v>
      </c>
      <c r="AM876" s="98">
        <f>IF(N876 &gt; 0, AI876, )</f>
        <v>56.842419753086411</v>
      </c>
      <c r="AN876" s="98">
        <f t="shared" si="545"/>
        <v>7411.6842098765428</v>
      </c>
      <c r="AO876" s="98">
        <f t="shared" si="527"/>
        <v>2.0588011694101507</v>
      </c>
      <c r="AP876" s="27">
        <f t="shared" si="528"/>
        <v>0</v>
      </c>
      <c r="AQ876" s="27">
        <f t="shared" si="529"/>
        <v>0</v>
      </c>
      <c r="AR876" s="34">
        <f t="shared" si="530"/>
        <v>0</v>
      </c>
      <c r="AS876" s="27">
        <f t="shared" si="531"/>
        <v>0</v>
      </c>
      <c r="AT876" s="34">
        <f t="shared" si="508"/>
        <v>0</v>
      </c>
      <c r="AU876" s="27">
        <f t="shared" si="508"/>
        <v>0</v>
      </c>
      <c r="AV876" s="27">
        <f t="shared" si="532"/>
        <v>0</v>
      </c>
      <c r="AW876" s="27">
        <f t="shared" si="533"/>
        <v>0</v>
      </c>
      <c r="AX876" s="27">
        <f t="shared" si="534"/>
        <v>0</v>
      </c>
      <c r="AY876" s="34">
        <f>AN876-AW876</f>
        <v>7411.6842098765428</v>
      </c>
      <c r="AZ876" s="110">
        <f t="shared" si="535"/>
        <v>2.0588011694101507</v>
      </c>
      <c r="BB876" s="84">
        <v>0</v>
      </c>
      <c r="BC876" s="85">
        <f t="shared" si="536"/>
        <v>0</v>
      </c>
      <c r="BD876" s="85">
        <f t="shared" si="537"/>
        <v>0</v>
      </c>
      <c r="BE876" s="85">
        <f t="shared" si="538"/>
        <v>0</v>
      </c>
      <c r="BF876" s="85">
        <f t="shared" si="539"/>
        <v>0</v>
      </c>
      <c r="BG876" s="85">
        <f t="shared" si="540"/>
        <v>0</v>
      </c>
    </row>
    <row r="877" spans="2:59">
      <c r="B877" s="10" t="s">
        <v>33</v>
      </c>
      <c r="C877" s="10">
        <v>866</v>
      </c>
      <c r="D877" s="10">
        <v>277</v>
      </c>
      <c r="E877" s="19">
        <v>73.400000000000006</v>
      </c>
      <c r="F877" s="67">
        <f t="shared" si="509"/>
        <v>20.388888888888889</v>
      </c>
      <c r="G877" s="20">
        <f t="shared" si="541"/>
        <v>0.24999999999999961</v>
      </c>
      <c r="H877" s="20">
        <f t="shared" si="510"/>
        <v>139</v>
      </c>
      <c r="I877" s="86">
        <f>'Ducati Panigale 1199 data'!$C$8*G877</f>
        <v>69.499999999999886</v>
      </c>
      <c r="J877" s="86">
        <f>'Ducati Panigale 1199 data'!$C$8*'Ducati Panigale 1199 data'!$C$15*'Ducati Panigale 1199 data'!$C$10</f>
        <v>54.543600000000005</v>
      </c>
      <c r="K877" s="86">
        <f>(0.5*'Ducati Panigale 1199 data'!$C$12)*'Ducati Panigale 1199 data'!$C$14*'Ducati Panigale 1199 data'!$C$11*F877^2</f>
        <v>58.817314467592603</v>
      </c>
      <c r="L877" s="86">
        <f t="shared" si="511"/>
        <v>182.86091446759249</v>
      </c>
      <c r="M877" s="86">
        <f t="shared" si="507"/>
        <v>3728.3308672003582</v>
      </c>
      <c r="N877" s="20">
        <f t="shared" si="512"/>
        <v>3.7283308672003583</v>
      </c>
      <c r="O877" s="105">
        <f t="shared" si="513"/>
        <v>0</v>
      </c>
      <c r="P877" s="105">
        <f t="shared" si="514"/>
        <v>0</v>
      </c>
      <c r="Q877" s="105">
        <f t="shared" si="542"/>
        <v>185.6947924503215</v>
      </c>
      <c r="R877" s="27">
        <f t="shared" si="515"/>
        <v>5.1581886791755974E-2</v>
      </c>
      <c r="S877" s="98">
        <f t="shared" si="516"/>
        <v>3.7283308672003583</v>
      </c>
      <c r="T877" s="17">
        <f t="shared" si="543"/>
        <v>696.2380964444975</v>
      </c>
      <c r="U877" s="17">
        <f t="shared" si="517"/>
        <v>0.19339947123458265</v>
      </c>
      <c r="V877" s="17">
        <f t="shared" si="518"/>
        <v>176.41005282780543</v>
      </c>
      <c r="W877" s="17">
        <f t="shared" si="519"/>
        <v>169.3536507146932</v>
      </c>
      <c r="X877" s="17">
        <f t="shared" si="519"/>
        <v>162.57950468610548</v>
      </c>
      <c r="Y877" s="17">
        <f t="shared" si="520"/>
        <v>160.95370963924444</v>
      </c>
      <c r="Z877" s="17">
        <f>Y877/3600</f>
        <v>4.4709363788679013E-2</v>
      </c>
      <c r="AA877" s="17">
        <f>0.96*Y877</f>
        <v>154.51556125367466</v>
      </c>
      <c r="AB877" s="17">
        <f t="shared" si="521"/>
        <v>148.33493880352768</v>
      </c>
      <c r="AC877" s="17">
        <f t="shared" si="522"/>
        <v>140.9181918633513</v>
      </c>
      <c r="AD877" s="17">
        <f t="shared" si="523"/>
        <v>140.9181918633513</v>
      </c>
      <c r="AE877" s="17">
        <f t="shared" si="544"/>
        <v>3.9143942184264251E-2</v>
      </c>
      <c r="AF877" s="17">
        <f>T877-AD877</f>
        <v>555.31990458114615</v>
      </c>
      <c r="AG877" s="17">
        <f t="shared" si="524"/>
        <v>0.15425552905031836</v>
      </c>
      <c r="AH877" s="28">
        <f>0.5*'Ducati Panigale 1199 data'!$C$8*'WLTP class 3 v5'!F877^2</f>
        <v>57783.243827160499</v>
      </c>
      <c r="AI877" s="17">
        <f t="shared" si="525"/>
        <v>57.783243827160497</v>
      </c>
      <c r="AJ877" s="17" t="str">
        <f>IF(N877&lt;0, AI877, "0")</f>
        <v>0</v>
      </c>
      <c r="AK877" s="98">
        <f>AK876+AJ877</f>
        <v>1823.3814074074071</v>
      </c>
      <c r="AL877" s="105">
        <f t="shared" si="526"/>
        <v>0.50649483539094642</v>
      </c>
      <c r="AM877" s="98">
        <f>IF(N877 &gt; 0, AI877, )</f>
        <v>57.783243827160497</v>
      </c>
      <c r="AN877" s="98">
        <f t="shared" si="545"/>
        <v>7469.4674537037035</v>
      </c>
      <c r="AO877" s="98">
        <f t="shared" si="527"/>
        <v>2.0748520704732512</v>
      </c>
      <c r="AP877" s="27">
        <f t="shared" si="528"/>
        <v>0</v>
      </c>
      <c r="AQ877" s="27">
        <f t="shared" si="529"/>
        <v>0</v>
      </c>
      <c r="AR877" s="34">
        <f t="shared" si="530"/>
        <v>0</v>
      </c>
      <c r="AS877" s="27">
        <f t="shared" si="531"/>
        <v>0</v>
      </c>
      <c r="AT877" s="34">
        <f t="shared" si="508"/>
        <v>0</v>
      </c>
      <c r="AU877" s="27">
        <f t="shared" si="508"/>
        <v>0</v>
      </c>
      <c r="AV877" s="27">
        <f t="shared" si="532"/>
        <v>0</v>
      </c>
      <c r="AW877" s="27">
        <f t="shared" si="533"/>
        <v>0</v>
      </c>
      <c r="AX877" s="27">
        <f t="shared" si="534"/>
        <v>0</v>
      </c>
      <c r="AY877" s="34">
        <f>AN877-AW877</f>
        <v>7469.4674537037035</v>
      </c>
      <c r="AZ877" s="110">
        <f t="shared" si="535"/>
        <v>2.0748520704732512</v>
      </c>
      <c r="BB877" s="84">
        <v>0</v>
      </c>
      <c r="BC877" s="85">
        <f t="shared" si="536"/>
        <v>0</v>
      </c>
      <c r="BD877" s="85">
        <f t="shared" si="537"/>
        <v>0</v>
      </c>
      <c r="BE877" s="85">
        <f t="shared" si="538"/>
        <v>0</v>
      </c>
      <c r="BF877" s="85">
        <f t="shared" si="539"/>
        <v>0</v>
      </c>
      <c r="BG877" s="85">
        <f t="shared" si="540"/>
        <v>0</v>
      </c>
    </row>
    <row r="878" spans="2:59">
      <c r="B878" s="10" t="s">
        <v>33</v>
      </c>
      <c r="C878" s="10">
        <v>867</v>
      </c>
      <c r="D878" s="10">
        <v>278</v>
      </c>
      <c r="E878" s="19">
        <v>74.599999999999994</v>
      </c>
      <c r="F878" s="67">
        <f t="shared" si="509"/>
        <v>20.722222222222221</v>
      </c>
      <c r="G878" s="20">
        <f t="shared" si="541"/>
        <v>0.36111111111111033</v>
      </c>
      <c r="H878" s="20">
        <f t="shared" si="510"/>
        <v>139.5</v>
      </c>
      <c r="I878" s="86">
        <f>'Ducati Panigale 1199 data'!$C$8*G878</f>
        <v>100.38888888888867</v>
      </c>
      <c r="J878" s="86">
        <f>'Ducati Panigale 1199 data'!$C$8*'Ducati Panigale 1199 data'!$C$15*'Ducati Panigale 1199 data'!$C$10</f>
        <v>54.543600000000005</v>
      </c>
      <c r="K878" s="86">
        <f>(0.5*'Ducati Panigale 1199 data'!$C$12)*'Ducati Panigale 1199 data'!$C$14*'Ducati Panigale 1199 data'!$C$11*F878^2</f>
        <v>60.756217245370372</v>
      </c>
      <c r="L878" s="86">
        <f t="shared" si="511"/>
        <v>215.68870613425906</v>
      </c>
      <c r="M878" s="86">
        <f t="shared" si="507"/>
        <v>4469.549299337702</v>
      </c>
      <c r="N878" s="20">
        <f t="shared" si="512"/>
        <v>4.469549299337702</v>
      </c>
      <c r="O878" s="105">
        <f t="shared" si="513"/>
        <v>0</v>
      </c>
      <c r="P878" s="105">
        <f t="shared" si="514"/>
        <v>0</v>
      </c>
      <c r="Q878" s="105">
        <f t="shared" si="542"/>
        <v>185.6947924503215</v>
      </c>
      <c r="R878" s="27">
        <f t="shared" si="515"/>
        <v>5.1581886791755974E-2</v>
      </c>
      <c r="S878" s="98">
        <f t="shared" si="516"/>
        <v>4.469549299337702</v>
      </c>
      <c r="T878" s="17">
        <f t="shared" si="543"/>
        <v>700.7076457438352</v>
      </c>
      <c r="U878" s="17">
        <f t="shared" si="517"/>
        <v>0.1946410127066209</v>
      </c>
      <c r="V878" s="17">
        <f t="shared" si="518"/>
        <v>176.41005282780543</v>
      </c>
      <c r="W878" s="17">
        <f t="shared" si="519"/>
        <v>169.3536507146932</v>
      </c>
      <c r="X878" s="17">
        <f t="shared" si="519"/>
        <v>162.57950468610548</v>
      </c>
      <c r="Y878" s="17">
        <f t="shared" si="520"/>
        <v>160.95370963924444</v>
      </c>
      <c r="Z878" s="17">
        <f>Y878/3600</f>
        <v>4.4709363788679013E-2</v>
      </c>
      <c r="AA878" s="17">
        <f>0.96*Y878</f>
        <v>154.51556125367466</v>
      </c>
      <c r="AB878" s="17">
        <f t="shared" si="521"/>
        <v>148.33493880352768</v>
      </c>
      <c r="AC878" s="17">
        <f t="shared" si="522"/>
        <v>140.9181918633513</v>
      </c>
      <c r="AD878" s="17">
        <f t="shared" si="523"/>
        <v>140.9181918633513</v>
      </c>
      <c r="AE878" s="17">
        <f t="shared" si="544"/>
        <v>3.9143942184264251E-2</v>
      </c>
      <c r="AF878" s="17">
        <f>T878-AD878</f>
        <v>559.78945388048396</v>
      </c>
      <c r="AG878" s="17">
        <f t="shared" si="524"/>
        <v>0.15549707052235665</v>
      </c>
      <c r="AH878" s="28">
        <f>0.5*'Ducati Panigale 1199 data'!$C$8*'WLTP class 3 v5'!F878^2</f>
        <v>59688.058641975302</v>
      </c>
      <c r="AI878" s="17">
        <f t="shared" si="525"/>
        <v>59.688058641975303</v>
      </c>
      <c r="AJ878" s="17" t="str">
        <f>IF(N878&lt;0, AI878, "0")</f>
        <v>0</v>
      </c>
      <c r="AK878" s="98">
        <f>AK877+AJ878</f>
        <v>1823.3814074074071</v>
      </c>
      <c r="AL878" s="105">
        <f t="shared" si="526"/>
        <v>0.50649483539094642</v>
      </c>
      <c r="AM878" s="98">
        <f>IF(N878 &gt; 0, AI878, )</f>
        <v>59.688058641975303</v>
      </c>
      <c r="AN878" s="98">
        <f t="shared" si="545"/>
        <v>7529.1555123456792</v>
      </c>
      <c r="AO878" s="98">
        <f t="shared" si="527"/>
        <v>2.0914320867626888</v>
      </c>
      <c r="AP878" s="27">
        <f t="shared" si="528"/>
        <v>0</v>
      </c>
      <c r="AQ878" s="27">
        <f t="shared" si="529"/>
        <v>0</v>
      </c>
      <c r="AR878" s="34">
        <f t="shared" si="530"/>
        <v>0</v>
      </c>
      <c r="AS878" s="27">
        <f t="shared" si="531"/>
        <v>0</v>
      </c>
      <c r="AT878" s="34">
        <f t="shared" si="508"/>
        <v>0</v>
      </c>
      <c r="AU878" s="27">
        <f t="shared" si="508"/>
        <v>0</v>
      </c>
      <c r="AV878" s="27">
        <f t="shared" si="532"/>
        <v>0</v>
      </c>
      <c r="AW878" s="27">
        <f t="shared" si="533"/>
        <v>0</v>
      </c>
      <c r="AX878" s="27">
        <f t="shared" si="534"/>
        <v>0</v>
      </c>
      <c r="AY878" s="34">
        <f>AN878-AW878</f>
        <v>7529.1555123456792</v>
      </c>
      <c r="AZ878" s="110">
        <f t="shared" si="535"/>
        <v>2.0914320867626888</v>
      </c>
      <c r="BB878" s="84">
        <v>0</v>
      </c>
      <c r="BC878" s="85">
        <f t="shared" si="536"/>
        <v>0</v>
      </c>
      <c r="BD878" s="85">
        <f t="shared" si="537"/>
        <v>0</v>
      </c>
      <c r="BE878" s="85">
        <f t="shared" si="538"/>
        <v>0</v>
      </c>
      <c r="BF878" s="85">
        <f t="shared" si="539"/>
        <v>0</v>
      </c>
      <c r="BG878" s="85">
        <f t="shared" si="540"/>
        <v>0</v>
      </c>
    </row>
    <row r="879" spans="2:59">
      <c r="B879" s="10" t="s">
        <v>33</v>
      </c>
      <c r="C879" s="10">
        <v>868</v>
      </c>
      <c r="D879" s="10">
        <v>279</v>
      </c>
      <c r="E879" s="19">
        <v>76</v>
      </c>
      <c r="F879" s="67">
        <f t="shared" si="509"/>
        <v>21.111111111111111</v>
      </c>
      <c r="G879" s="20">
        <f t="shared" si="541"/>
        <v>0.27777777777777779</v>
      </c>
      <c r="H879" s="20">
        <f t="shared" si="510"/>
        <v>140</v>
      </c>
      <c r="I879" s="86">
        <f>'Ducati Panigale 1199 data'!$C$8*G879</f>
        <v>77.222222222222229</v>
      </c>
      <c r="J879" s="86">
        <f>'Ducati Panigale 1199 data'!$C$8*'Ducati Panigale 1199 data'!$C$15*'Ducati Panigale 1199 data'!$C$10</f>
        <v>54.543600000000005</v>
      </c>
      <c r="K879" s="86">
        <f>(0.5*'Ducati Panigale 1199 data'!$C$12)*'Ducati Panigale 1199 data'!$C$14*'Ducati Panigale 1199 data'!$C$11*F879^2</f>
        <v>63.058009259259265</v>
      </c>
      <c r="L879" s="86">
        <f t="shared" si="511"/>
        <v>194.82383148148148</v>
      </c>
      <c r="M879" s="86">
        <f t="shared" si="507"/>
        <v>4112.947553497942</v>
      </c>
      <c r="N879" s="20">
        <f t="shared" si="512"/>
        <v>4.1129475534979418</v>
      </c>
      <c r="O879" s="105">
        <f t="shared" si="513"/>
        <v>0</v>
      </c>
      <c r="P879" s="105">
        <f t="shared" si="514"/>
        <v>0</v>
      </c>
      <c r="Q879" s="105">
        <f t="shared" si="542"/>
        <v>185.6947924503215</v>
      </c>
      <c r="R879" s="27">
        <f t="shared" si="515"/>
        <v>5.1581886791755974E-2</v>
      </c>
      <c r="S879" s="98">
        <f t="shared" si="516"/>
        <v>4.1129475534979418</v>
      </c>
      <c r="T879" s="17">
        <f t="shared" si="543"/>
        <v>704.82059329733318</v>
      </c>
      <c r="U879" s="17">
        <f t="shared" si="517"/>
        <v>0.1957834981381481</v>
      </c>
      <c r="V879" s="17">
        <f t="shared" si="518"/>
        <v>176.41005282780543</v>
      </c>
      <c r="W879" s="17">
        <f t="shared" si="519"/>
        <v>169.3536507146932</v>
      </c>
      <c r="X879" s="17">
        <f t="shared" si="519"/>
        <v>162.57950468610548</v>
      </c>
      <c r="Y879" s="17">
        <f t="shared" si="520"/>
        <v>160.95370963924444</v>
      </c>
      <c r="Z879" s="17">
        <f>Y879/3600</f>
        <v>4.4709363788679013E-2</v>
      </c>
      <c r="AA879" s="17">
        <f>0.96*Y879</f>
        <v>154.51556125367466</v>
      </c>
      <c r="AB879" s="17">
        <f t="shared" si="521"/>
        <v>148.33493880352768</v>
      </c>
      <c r="AC879" s="17">
        <f t="shared" si="522"/>
        <v>140.9181918633513</v>
      </c>
      <c r="AD879" s="17">
        <f t="shared" si="523"/>
        <v>140.9181918633513</v>
      </c>
      <c r="AE879" s="17">
        <f t="shared" si="544"/>
        <v>3.9143942184264251E-2</v>
      </c>
      <c r="AF879" s="17">
        <f>T879-AD879</f>
        <v>563.90240143398182</v>
      </c>
      <c r="AG879" s="17">
        <f t="shared" si="524"/>
        <v>0.15663955595388385</v>
      </c>
      <c r="AH879" s="28">
        <f>0.5*'Ducati Panigale 1199 data'!$C$8*'WLTP class 3 v5'!F879^2</f>
        <v>61949.382716049382</v>
      </c>
      <c r="AI879" s="17">
        <f t="shared" si="525"/>
        <v>61.949382716049385</v>
      </c>
      <c r="AJ879" s="17" t="str">
        <f>IF(N879&lt;0, AI879, "0")</f>
        <v>0</v>
      </c>
      <c r="AK879" s="98">
        <f>AK878+AJ879</f>
        <v>1823.3814074074071</v>
      </c>
      <c r="AL879" s="105">
        <f t="shared" si="526"/>
        <v>0.50649483539094642</v>
      </c>
      <c r="AM879" s="98">
        <f>IF(N879 &gt; 0, AI879, )</f>
        <v>61.949382716049385</v>
      </c>
      <c r="AN879" s="98">
        <f t="shared" si="545"/>
        <v>7591.1048950617287</v>
      </c>
      <c r="AO879" s="98">
        <f t="shared" si="527"/>
        <v>2.1086402486282578</v>
      </c>
      <c r="AP879" s="27">
        <f t="shared" si="528"/>
        <v>0</v>
      </c>
      <c r="AQ879" s="27">
        <f t="shared" si="529"/>
        <v>0</v>
      </c>
      <c r="AR879" s="34">
        <f t="shared" si="530"/>
        <v>0</v>
      </c>
      <c r="AS879" s="27">
        <f t="shared" si="531"/>
        <v>0</v>
      </c>
      <c r="AT879" s="34">
        <f t="shared" si="508"/>
        <v>0</v>
      </c>
      <c r="AU879" s="27">
        <f t="shared" si="508"/>
        <v>0</v>
      </c>
      <c r="AV879" s="27">
        <f t="shared" si="532"/>
        <v>0</v>
      </c>
      <c r="AW879" s="27">
        <f t="shared" si="533"/>
        <v>0</v>
      </c>
      <c r="AX879" s="27">
        <f t="shared" si="534"/>
        <v>0</v>
      </c>
      <c r="AY879" s="34">
        <f>AN879-AW879</f>
        <v>7591.1048950617287</v>
      </c>
      <c r="AZ879" s="110">
        <f t="shared" si="535"/>
        <v>2.1086402486282578</v>
      </c>
      <c r="BB879" s="84">
        <v>0</v>
      </c>
      <c r="BC879" s="85">
        <f t="shared" si="536"/>
        <v>0</v>
      </c>
      <c r="BD879" s="85">
        <f t="shared" si="537"/>
        <v>0</v>
      </c>
      <c r="BE879" s="85">
        <f t="shared" si="538"/>
        <v>0</v>
      </c>
      <c r="BF879" s="85">
        <f t="shared" si="539"/>
        <v>0</v>
      </c>
      <c r="BG879" s="85">
        <f t="shared" si="540"/>
        <v>0</v>
      </c>
    </row>
    <row r="880" spans="2:59">
      <c r="B880" s="10" t="s">
        <v>33</v>
      </c>
      <c r="C880" s="10">
        <v>869</v>
      </c>
      <c r="D880" s="10">
        <v>280</v>
      </c>
      <c r="E880" s="19">
        <v>76.599999999999994</v>
      </c>
      <c r="F880" s="67">
        <f t="shared" si="509"/>
        <v>21.277777777777779</v>
      </c>
      <c r="G880" s="20">
        <f t="shared" si="541"/>
        <v>6.9444444444444448E-2</v>
      </c>
      <c r="H880" s="20">
        <f t="shared" si="510"/>
        <v>140.5</v>
      </c>
      <c r="I880" s="86">
        <f>'Ducati Panigale 1199 data'!$C$8*G880</f>
        <v>19.305555555555557</v>
      </c>
      <c r="J880" s="86">
        <f>'Ducati Panigale 1199 data'!$C$8*'Ducati Panigale 1199 data'!$C$15*'Ducati Panigale 1199 data'!$C$10</f>
        <v>54.543600000000005</v>
      </c>
      <c r="K880" s="86">
        <f>(0.5*'Ducati Panigale 1199 data'!$C$12)*'Ducati Panigale 1199 data'!$C$14*'Ducati Panigale 1199 data'!$C$11*F880^2</f>
        <v>64.057592245370387</v>
      </c>
      <c r="L880" s="86">
        <f t="shared" si="511"/>
        <v>137.90674780092596</v>
      </c>
      <c r="M880" s="86">
        <f t="shared" si="507"/>
        <v>2934.3491337641467</v>
      </c>
      <c r="N880" s="20">
        <f t="shared" si="512"/>
        <v>2.9343491337641465</v>
      </c>
      <c r="O880" s="105">
        <f t="shared" si="513"/>
        <v>0</v>
      </c>
      <c r="P880" s="105">
        <f t="shared" si="514"/>
        <v>0</v>
      </c>
      <c r="Q880" s="105">
        <f t="shared" si="542"/>
        <v>185.6947924503215</v>
      </c>
      <c r="R880" s="27">
        <f t="shared" si="515"/>
        <v>5.1581886791755974E-2</v>
      </c>
      <c r="S880" s="98">
        <f t="shared" si="516"/>
        <v>2.9343491337641465</v>
      </c>
      <c r="T880" s="17">
        <f t="shared" si="543"/>
        <v>707.75494243109733</v>
      </c>
      <c r="U880" s="17">
        <f t="shared" si="517"/>
        <v>0.19659859511974925</v>
      </c>
      <c r="V880" s="17">
        <f t="shared" si="518"/>
        <v>176.41005282780543</v>
      </c>
      <c r="W880" s="17">
        <f t="shared" si="519"/>
        <v>169.3536507146932</v>
      </c>
      <c r="X880" s="17">
        <f t="shared" si="519"/>
        <v>162.57950468610548</v>
      </c>
      <c r="Y880" s="17">
        <f t="shared" si="520"/>
        <v>160.95370963924444</v>
      </c>
      <c r="Z880" s="17">
        <f>Y880/3600</f>
        <v>4.4709363788679013E-2</v>
      </c>
      <c r="AA880" s="17">
        <f>0.96*Y880</f>
        <v>154.51556125367466</v>
      </c>
      <c r="AB880" s="17">
        <f t="shared" si="521"/>
        <v>148.33493880352768</v>
      </c>
      <c r="AC880" s="17">
        <f t="shared" si="522"/>
        <v>140.9181918633513</v>
      </c>
      <c r="AD880" s="17">
        <f t="shared" si="523"/>
        <v>140.9181918633513</v>
      </c>
      <c r="AE880" s="17">
        <f t="shared" si="544"/>
        <v>3.9143942184264251E-2</v>
      </c>
      <c r="AF880" s="17">
        <f>T880-AD880</f>
        <v>566.83675056774609</v>
      </c>
      <c r="AG880" s="17">
        <f t="shared" si="524"/>
        <v>0.15745465293548502</v>
      </c>
      <c r="AH880" s="28">
        <f>0.5*'Ducati Panigale 1199 data'!$C$8*'WLTP class 3 v5'!F880^2</f>
        <v>62931.391975308652</v>
      </c>
      <c r="AI880" s="17">
        <f t="shared" si="525"/>
        <v>62.931391975308649</v>
      </c>
      <c r="AJ880" s="17" t="str">
        <f>IF(N880&lt;0, AI880, "0")</f>
        <v>0</v>
      </c>
      <c r="AK880" s="98">
        <f>AK879+AJ880</f>
        <v>1823.3814074074071</v>
      </c>
      <c r="AL880" s="105">
        <f t="shared" si="526"/>
        <v>0.50649483539094642</v>
      </c>
      <c r="AM880" s="98">
        <f>IF(N880 &gt; 0, AI880, )</f>
        <v>62.931391975308649</v>
      </c>
      <c r="AN880" s="98">
        <f t="shared" si="545"/>
        <v>7654.0362870370373</v>
      </c>
      <c r="AO880" s="98">
        <f t="shared" si="527"/>
        <v>2.1261211908436213</v>
      </c>
      <c r="AP880" s="27">
        <f t="shared" si="528"/>
        <v>0</v>
      </c>
      <c r="AQ880" s="27">
        <f t="shared" si="529"/>
        <v>0</v>
      </c>
      <c r="AR880" s="34">
        <f t="shared" si="530"/>
        <v>0</v>
      </c>
      <c r="AS880" s="27">
        <f t="shared" si="531"/>
        <v>0</v>
      </c>
      <c r="AT880" s="34">
        <f t="shared" si="508"/>
        <v>0</v>
      </c>
      <c r="AU880" s="27">
        <f t="shared" si="508"/>
        <v>0</v>
      </c>
      <c r="AV880" s="27">
        <f t="shared" si="532"/>
        <v>0</v>
      </c>
      <c r="AW880" s="27">
        <f t="shared" si="533"/>
        <v>0</v>
      </c>
      <c r="AX880" s="27">
        <f t="shared" si="534"/>
        <v>0</v>
      </c>
      <c r="AY880" s="34">
        <f>AN880-AW880</f>
        <v>7654.0362870370373</v>
      </c>
      <c r="AZ880" s="110">
        <f t="shared" si="535"/>
        <v>2.1261211908436213</v>
      </c>
      <c r="BB880" s="84">
        <v>0</v>
      </c>
      <c r="BC880" s="85">
        <f t="shared" si="536"/>
        <v>0</v>
      </c>
      <c r="BD880" s="85">
        <f t="shared" si="537"/>
        <v>0</v>
      </c>
      <c r="BE880" s="85">
        <f t="shared" si="538"/>
        <v>0</v>
      </c>
      <c r="BF880" s="85">
        <f t="shared" si="539"/>
        <v>0</v>
      </c>
      <c r="BG880" s="85">
        <f t="shared" si="540"/>
        <v>0</v>
      </c>
    </row>
    <row r="881" spans="2:59">
      <c r="B881" s="10" t="s">
        <v>33</v>
      </c>
      <c r="C881" s="10">
        <v>870</v>
      </c>
      <c r="D881" s="10">
        <v>281</v>
      </c>
      <c r="E881" s="19">
        <v>76.5</v>
      </c>
      <c r="F881" s="67">
        <f t="shared" si="509"/>
        <v>21.25</v>
      </c>
      <c r="G881" s="20">
        <f t="shared" si="541"/>
        <v>-5.5555555555554373E-2</v>
      </c>
      <c r="H881" s="20">
        <f t="shared" si="510"/>
        <v>141</v>
      </c>
      <c r="I881" s="86">
        <f>'Ducati Panigale 1199 data'!$C$8*G881</f>
        <v>-15.444444444444116</v>
      </c>
      <c r="J881" s="86">
        <f>'Ducati Panigale 1199 data'!$C$8*'Ducati Panigale 1199 data'!$C$15*'Ducati Panigale 1199 data'!$C$10</f>
        <v>54.543600000000005</v>
      </c>
      <c r="K881" s="86">
        <f>(0.5*'Ducati Panigale 1199 data'!$C$12)*'Ducati Panigale 1199 data'!$C$14*'Ducati Panigale 1199 data'!$C$11*F881^2</f>
        <v>63.890449218750007</v>
      </c>
      <c r="L881" s="86">
        <f t="shared" si="511"/>
        <v>102.98960477430589</v>
      </c>
      <c r="M881" s="86">
        <f t="shared" si="507"/>
        <v>2188.5291014540003</v>
      </c>
      <c r="N881" s="20">
        <f t="shared" si="512"/>
        <v>2.1885291014540003</v>
      </c>
      <c r="O881" s="105">
        <f t="shared" si="513"/>
        <v>0</v>
      </c>
      <c r="P881" s="105">
        <f t="shared" si="514"/>
        <v>0</v>
      </c>
      <c r="Q881" s="105">
        <f t="shared" si="542"/>
        <v>185.6947924503215</v>
      </c>
      <c r="R881" s="27">
        <f t="shared" si="515"/>
        <v>5.1581886791755974E-2</v>
      </c>
      <c r="S881" s="98">
        <f t="shared" si="516"/>
        <v>2.1885291014540003</v>
      </c>
      <c r="T881" s="17">
        <f t="shared" si="543"/>
        <v>709.94347153255137</v>
      </c>
      <c r="U881" s="17">
        <f t="shared" si="517"/>
        <v>0.19720651987015317</v>
      </c>
      <c r="V881" s="17">
        <f t="shared" si="518"/>
        <v>176.41005282780543</v>
      </c>
      <c r="W881" s="17">
        <f t="shared" si="519"/>
        <v>169.3536507146932</v>
      </c>
      <c r="X881" s="17">
        <f t="shared" si="519"/>
        <v>162.57950468610548</v>
      </c>
      <c r="Y881" s="17">
        <f t="shared" si="520"/>
        <v>160.95370963924444</v>
      </c>
      <c r="Z881" s="17">
        <f>Y881/3600</f>
        <v>4.4709363788679013E-2</v>
      </c>
      <c r="AA881" s="17">
        <f>0.96*Y881</f>
        <v>154.51556125367466</v>
      </c>
      <c r="AB881" s="17">
        <f t="shared" si="521"/>
        <v>148.33493880352768</v>
      </c>
      <c r="AC881" s="17">
        <f t="shared" si="522"/>
        <v>140.9181918633513</v>
      </c>
      <c r="AD881" s="17">
        <f t="shared" si="523"/>
        <v>140.9181918633513</v>
      </c>
      <c r="AE881" s="17">
        <f t="shared" si="544"/>
        <v>3.9143942184264251E-2</v>
      </c>
      <c r="AF881" s="17">
        <f>T881-AD881</f>
        <v>569.02527966920002</v>
      </c>
      <c r="AG881" s="17">
        <f t="shared" si="524"/>
        <v>0.15806257768588888</v>
      </c>
      <c r="AH881" s="28">
        <f>0.5*'Ducati Panigale 1199 data'!$C$8*'WLTP class 3 v5'!F881^2</f>
        <v>62767.1875</v>
      </c>
      <c r="AI881" s="17">
        <f t="shared" si="525"/>
        <v>62.767187499999999</v>
      </c>
      <c r="AJ881" s="17" t="str">
        <f>IF(N881&lt;0, AI881, "0")</f>
        <v>0</v>
      </c>
      <c r="AK881" s="98">
        <f>AK880+AJ881</f>
        <v>1823.3814074074071</v>
      </c>
      <c r="AL881" s="105">
        <f t="shared" si="526"/>
        <v>0.50649483539094642</v>
      </c>
      <c r="AM881" s="98">
        <f>IF(N881 &gt; 0, AI881, )</f>
        <v>62.767187499999999</v>
      </c>
      <c r="AN881" s="98">
        <f t="shared" si="545"/>
        <v>7716.8034745370369</v>
      </c>
      <c r="AO881" s="98">
        <f t="shared" si="527"/>
        <v>2.1435565207047325</v>
      </c>
      <c r="AP881" s="27">
        <f t="shared" si="528"/>
        <v>0</v>
      </c>
      <c r="AQ881" s="27">
        <f t="shared" si="529"/>
        <v>0</v>
      </c>
      <c r="AR881" s="34">
        <f t="shared" si="530"/>
        <v>0</v>
      </c>
      <c r="AS881" s="27">
        <f t="shared" si="531"/>
        <v>0</v>
      </c>
      <c r="AT881" s="34">
        <f t="shared" si="508"/>
        <v>0</v>
      </c>
      <c r="AU881" s="27">
        <f t="shared" si="508"/>
        <v>0</v>
      </c>
      <c r="AV881" s="27">
        <f t="shared" si="532"/>
        <v>0</v>
      </c>
      <c r="AW881" s="27">
        <f t="shared" si="533"/>
        <v>0</v>
      </c>
      <c r="AX881" s="27">
        <f t="shared" si="534"/>
        <v>0</v>
      </c>
      <c r="AY881" s="34">
        <f>AN881-AW881</f>
        <v>7716.8034745370369</v>
      </c>
      <c r="AZ881" s="110">
        <f t="shared" si="535"/>
        <v>2.1435565207047325</v>
      </c>
      <c r="BB881" s="84">
        <v>0</v>
      </c>
      <c r="BC881" s="85">
        <f t="shared" si="536"/>
        <v>0</v>
      </c>
      <c r="BD881" s="85">
        <f t="shared" si="537"/>
        <v>0</v>
      </c>
      <c r="BE881" s="85">
        <f t="shared" si="538"/>
        <v>0</v>
      </c>
      <c r="BF881" s="85">
        <f t="shared" si="539"/>
        <v>0</v>
      </c>
      <c r="BG881" s="85">
        <f t="shared" si="540"/>
        <v>0</v>
      </c>
    </row>
    <row r="882" spans="2:59">
      <c r="B882" s="10" t="s">
        <v>33</v>
      </c>
      <c r="C882" s="10">
        <v>871</v>
      </c>
      <c r="D882" s="10">
        <v>282</v>
      </c>
      <c r="E882" s="19">
        <v>76.2</v>
      </c>
      <c r="F882" s="67">
        <f t="shared" si="509"/>
        <v>21.166666666666668</v>
      </c>
      <c r="G882" s="20">
        <f t="shared" si="541"/>
        <v>-9.7222222222222612E-2</v>
      </c>
      <c r="H882" s="20">
        <f t="shared" si="510"/>
        <v>141.5</v>
      </c>
      <c r="I882" s="86">
        <f>'Ducati Panigale 1199 data'!$C$8*G882</f>
        <v>-27.027777777777885</v>
      </c>
      <c r="J882" s="86">
        <f>'Ducati Panigale 1199 data'!$C$8*'Ducati Panigale 1199 data'!$C$15*'Ducati Panigale 1199 data'!$C$10</f>
        <v>54.543600000000005</v>
      </c>
      <c r="K882" s="86">
        <f>(0.5*'Ducati Panigale 1199 data'!$C$12)*'Ducati Panigale 1199 data'!$C$14*'Ducati Panigale 1199 data'!$C$11*F882^2</f>
        <v>63.390330208333346</v>
      </c>
      <c r="L882" s="86">
        <f t="shared" si="511"/>
        <v>90.906152430555466</v>
      </c>
      <c r="M882" s="86">
        <f t="shared" si="507"/>
        <v>1924.1802264467574</v>
      </c>
      <c r="N882" s="20">
        <f t="shared" si="512"/>
        <v>1.9241802264467573</v>
      </c>
      <c r="O882" s="105">
        <f t="shared" si="513"/>
        <v>0</v>
      </c>
      <c r="P882" s="105">
        <f t="shared" si="514"/>
        <v>0</v>
      </c>
      <c r="Q882" s="105">
        <f t="shared" si="542"/>
        <v>185.6947924503215</v>
      </c>
      <c r="R882" s="27">
        <f t="shared" si="515"/>
        <v>5.1581886791755974E-2</v>
      </c>
      <c r="S882" s="98">
        <f t="shared" si="516"/>
        <v>1.9241802264467573</v>
      </c>
      <c r="T882" s="17">
        <f t="shared" si="543"/>
        <v>711.86765175899814</v>
      </c>
      <c r="U882" s="17">
        <f t="shared" si="517"/>
        <v>0.19774101437749947</v>
      </c>
      <c r="V882" s="17">
        <f t="shared" si="518"/>
        <v>176.41005282780543</v>
      </c>
      <c r="W882" s="17">
        <f t="shared" si="519"/>
        <v>169.3536507146932</v>
      </c>
      <c r="X882" s="17">
        <f t="shared" si="519"/>
        <v>162.57950468610548</v>
      </c>
      <c r="Y882" s="17">
        <f t="shared" si="520"/>
        <v>160.95370963924444</v>
      </c>
      <c r="Z882" s="17">
        <f>Y882/3600</f>
        <v>4.4709363788679013E-2</v>
      </c>
      <c r="AA882" s="17">
        <f>0.96*Y882</f>
        <v>154.51556125367466</v>
      </c>
      <c r="AB882" s="17">
        <f t="shared" si="521"/>
        <v>148.33493880352768</v>
      </c>
      <c r="AC882" s="17">
        <f t="shared" si="522"/>
        <v>140.9181918633513</v>
      </c>
      <c r="AD882" s="17">
        <f t="shared" si="523"/>
        <v>140.9181918633513</v>
      </c>
      <c r="AE882" s="17">
        <f t="shared" si="544"/>
        <v>3.9143942184264251E-2</v>
      </c>
      <c r="AF882" s="17">
        <f>T882-AD882</f>
        <v>570.9494598956469</v>
      </c>
      <c r="AG882" s="17">
        <f t="shared" si="524"/>
        <v>0.15859707219323524</v>
      </c>
      <c r="AH882" s="28">
        <f>0.5*'Ducati Panigale 1199 data'!$C$8*'WLTP class 3 v5'!F882^2</f>
        <v>62275.861111111117</v>
      </c>
      <c r="AI882" s="17">
        <f t="shared" si="525"/>
        <v>62.275861111111119</v>
      </c>
      <c r="AJ882" s="17" t="str">
        <f>IF(N882&lt;0, AI882, "0")</f>
        <v>0</v>
      </c>
      <c r="AK882" s="98">
        <f>AK881+AJ882</f>
        <v>1823.3814074074071</v>
      </c>
      <c r="AL882" s="105">
        <f t="shared" si="526"/>
        <v>0.50649483539094642</v>
      </c>
      <c r="AM882" s="98">
        <f>IF(N882 &gt; 0, AI882, )</f>
        <v>62.275861111111119</v>
      </c>
      <c r="AN882" s="98">
        <f t="shared" si="545"/>
        <v>7779.0793356481481</v>
      </c>
      <c r="AO882" s="98">
        <f t="shared" si="527"/>
        <v>2.1608553710133744</v>
      </c>
      <c r="AP882" s="27">
        <f t="shared" si="528"/>
        <v>0</v>
      </c>
      <c r="AQ882" s="27">
        <f t="shared" si="529"/>
        <v>0</v>
      </c>
      <c r="AR882" s="34">
        <f t="shared" si="530"/>
        <v>0</v>
      </c>
      <c r="AS882" s="27">
        <f t="shared" si="531"/>
        <v>0</v>
      </c>
      <c r="AT882" s="34">
        <f t="shared" si="508"/>
        <v>0</v>
      </c>
      <c r="AU882" s="27">
        <f t="shared" si="508"/>
        <v>0</v>
      </c>
      <c r="AV882" s="27">
        <f t="shared" si="532"/>
        <v>0</v>
      </c>
      <c r="AW882" s="27">
        <f t="shared" si="533"/>
        <v>0</v>
      </c>
      <c r="AX882" s="27">
        <f t="shared" si="534"/>
        <v>0</v>
      </c>
      <c r="AY882" s="34">
        <f>AN882-AW882</f>
        <v>7779.0793356481481</v>
      </c>
      <c r="AZ882" s="110">
        <f t="shared" si="535"/>
        <v>2.1608553710133744</v>
      </c>
      <c r="BB882" s="84">
        <v>0</v>
      </c>
      <c r="BC882" s="85">
        <f t="shared" si="536"/>
        <v>0</v>
      </c>
      <c r="BD882" s="85">
        <f t="shared" si="537"/>
        <v>0</v>
      </c>
      <c r="BE882" s="85">
        <f t="shared" si="538"/>
        <v>0</v>
      </c>
      <c r="BF882" s="85">
        <f t="shared" si="539"/>
        <v>0</v>
      </c>
      <c r="BG882" s="85">
        <f t="shared" si="540"/>
        <v>0</v>
      </c>
    </row>
    <row r="883" spans="2:59">
      <c r="B883" s="10" t="s">
        <v>33</v>
      </c>
      <c r="C883" s="10">
        <v>872</v>
      </c>
      <c r="D883" s="10">
        <v>283</v>
      </c>
      <c r="E883" s="19">
        <v>75.8</v>
      </c>
      <c r="F883" s="67">
        <f t="shared" si="509"/>
        <v>21.055555555555557</v>
      </c>
      <c r="G883" s="20">
        <f t="shared" si="541"/>
        <v>-0.11111111111111072</v>
      </c>
      <c r="H883" s="20">
        <f t="shared" si="510"/>
        <v>142</v>
      </c>
      <c r="I883" s="86">
        <f>'Ducati Panigale 1199 data'!$C$8*G883</f>
        <v>-30.888888888888779</v>
      </c>
      <c r="J883" s="86">
        <f>'Ducati Panigale 1199 data'!$C$8*'Ducati Panigale 1199 data'!$C$15*'Ducati Panigale 1199 data'!$C$10</f>
        <v>54.543600000000005</v>
      </c>
      <c r="K883" s="86">
        <f>(0.5*'Ducati Panigale 1199 data'!$C$12)*'Ducati Panigale 1199 data'!$C$14*'Ducati Panigale 1199 data'!$C$11*F883^2</f>
        <v>62.726561689814829</v>
      </c>
      <c r="L883" s="86">
        <f t="shared" si="511"/>
        <v>86.381272800926055</v>
      </c>
      <c r="M883" s="86">
        <f t="shared" si="507"/>
        <v>1818.8056884194987</v>
      </c>
      <c r="N883" s="20">
        <f t="shared" si="512"/>
        <v>1.8188056884194987</v>
      </c>
      <c r="O883" s="105">
        <f t="shared" si="513"/>
        <v>0</v>
      </c>
      <c r="P883" s="105">
        <f t="shared" si="514"/>
        <v>0</v>
      </c>
      <c r="Q883" s="105">
        <f t="shared" si="542"/>
        <v>185.6947924503215</v>
      </c>
      <c r="R883" s="27">
        <f t="shared" si="515"/>
        <v>5.1581886791755974E-2</v>
      </c>
      <c r="S883" s="98">
        <f t="shared" si="516"/>
        <v>1.8188056884194987</v>
      </c>
      <c r="T883" s="17">
        <f t="shared" si="543"/>
        <v>713.68645744741764</v>
      </c>
      <c r="U883" s="17">
        <f t="shared" si="517"/>
        <v>0.19824623817983822</v>
      </c>
      <c r="V883" s="17">
        <f t="shared" si="518"/>
        <v>176.41005282780543</v>
      </c>
      <c r="W883" s="17">
        <f t="shared" si="519"/>
        <v>169.3536507146932</v>
      </c>
      <c r="X883" s="17">
        <f t="shared" si="519"/>
        <v>162.57950468610548</v>
      </c>
      <c r="Y883" s="17">
        <f t="shared" si="520"/>
        <v>160.95370963924444</v>
      </c>
      <c r="Z883" s="17">
        <f>Y883/3600</f>
        <v>4.4709363788679013E-2</v>
      </c>
      <c r="AA883" s="17">
        <f>0.96*Y883</f>
        <v>154.51556125367466</v>
      </c>
      <c r="AB883" s="17">
        <f t="shared" si="521"/>
        <v>148.33493880352768</v>
      </c>
      <c r="AC883" s="17">
        <f t="shared" si="522"/>
        <v>140.9181918633513</v>
      </c>
      <c r="AD883" s="17">
        <f t="shared" si="523"/>
        <v>140.9181918633513</v>
      </c>
      <c r="AE883" s="17">
        <f t="shared" si="544"/>
        <v>3.9143942184264251E-2</v>
      </c>
      <c r="AF883" s="17">
        <f>T883-AD883</f>
        <v>572.76826558406628</v>
      </c>
      <c r="AG883" s="17">
        <f t="shared" si="524"/>
        <v>0.15910229599557396</v>
      </c>
      <c r="AH883" s="28">
        <f>0.5*'Ducati Panigale 1199 data'!$C$8*'WLTP class 3 v5'!F883^2</f>
        <v>61623.762345679024</v>
      </c>
      <c r="AI883" s="17">
        <f t="shared" si="525"/>
        <v>61.623762345679026</v>
      </c>
      <c r="AJ883" s="17" t="str">
        <f>IF(N883&lt;0, AI883, "0")</f>
        <v>0</v>
      </c>
      <c r="AK883" s="98">
        <f>AK882+AJ883</f>
        <v>1823.3814074074071</v>
      </c>
      <c r="AL883" s="105">
        <f t="shared" si="526"/>
        <v>0.50649483539094642</v>
      </c>
      <c r="AM883" s="98">
        <f>IF(N883 &gt; 0, AI883, )</f>
        <v>61.623762345679026</v>
      </c>
      <c r="AN883" s="98">
        <f t="shared" si="545"/>
        <v>7840.7030979938272</v>
      </c>
      <c r="AO883" s="98">
        <f t="shared" si="527"/>
        <v>2.1779730827760631</v>
      </c>
      <c r="AP883" s="27">
        <f t="shared" si="528"/>
        <v>0</v>
      </c>
      <c r="AQ883" s="27">
        <f t="shared" si="529"/>
        <v>0</v>
      </c>
      <c r="AR883" s="34">
        <f t="shared" si="530"/>
        <v>0</v>
      </c>
      <c r="AS883" s="27">
        <f t="shared" si="531"/>
        <v>0</v>
      </c>
      <c r="AT883" s="34">
        <f t="shared" si="508"/>
        <v>0</v>
      </c>
      <c r="AU883" s="27">
        <f t="shared" si="508"/>
        <v>0</v>
      </c>
      <c r="AV883" s="27">
        <f t="shared" si="532"/>
        <v>0</v>
      </c>
      <c r="AW883" s="27">
        <f t="shared" si="533"/>
        <v>0</v>
      </c>
      <c r="AX883" s="27">
        <f t="shared" si="534"/>
        <v>0</v>
      </c>
      <c r="AY883" s="34">
        <f>AN883-AW883</f>
        <v>7840.7030979938272</v>
      </c>
      <c r="AZ883" s="110">
        <f t="shared" si="535"/>
        <v>2.1779730827760631</v>
      </c>
      <c r="BB883" s="84">
        <v>0</v>
      </c>
      <c r="BC883" s="85">
        <f t="shared" si="536"/>
        <v>0</v>
      </c>
      <c r="BD883" s="85">
        <f t="shared" si="537"/>
        <v>0</v>
      </c>
      <c r="BE883" s="85">
        <f t="shared" si="538"/>
        <v>0</v>
      </c>
      <c r="BF883" s="85">
        <f t="shared" si="539"/>
        <v>0</v>
      </c>
      <c r="BG883" s="85">
        <f t="shared" si="540"/>
        <v>0</v>
      </c>
    </row>
    <row r="884" spans="2:59">
      <c r="B884" s="10" t="s">
        <v>33</v>
      </c>
      <c r="C884" s="10">
        <v>873</v>
      </c>
      <c r="D884" s="10">
        <v>284</v>
      </c>
      <c r="E884" s="19">
        <v>75.400000000000006</v>
      </c>
      <c r="F884" s="67">
        <f t="shared" si="509"/>
        <v>20.944444444444443</v>
      </c>
      <c r="G884" s="20">
        <f t="shared" si="541"/>
        <v>-0.1388888888888889</v>
      </c>
      <c r="H884" s="20">
        <f t="shared" si="510"/>
        <v>142.5</v>
      </c>
      <c r="I884" s="86">
        <f>'Ducati Panigale 1199 data'!$C$8*G884</f>
        <v>-38.611111111111114</v>
      </c>
      <c r="J884" s="86">
        <f>'Ducati Panigale 1199 data'!$C$8*'Ducati Panigale 1199 data'!$C$15*'Ducati Panigale 1199 data'!$C$10</f>
        <v>54.543600000000005</v>
      </c>
      <c r="K884" s="86">
        <f>(0.5*'Ducati Panigale 1199 data'!$C$12)*'Ducati Panigale 1199 data'!$C$14*'Ducati Panigale 1199 data'!$C$11*F884^2</f>
        <v>62.06628668981481</v>
      </c>
      <c r="L884" s="86">
        <f t="shared" si="511"/>
        <v>77.9987755787037</v>
      </c>
      <c r="M884" s="86">
        <f t="shared" si="507"/>
        <v>1633.6410218428496</v>
      </c>
      <c r="N884" s="20">
        <f t="shared" si="512"/>
        <v>1.6336410218428496</v>
      </c>
      <c r="O884" s="105">
        <f t="shared" si="513"/>
        <v>0</v>
      </c>
      <c r="P884" s="105">
        <f t="shared" si="514"/>
        <v>0</v>
      </c>
      <c r="Q884" s="105">
        <f t="shared" si="542"/>
        <v>185.6947924503215</v>
      </c>
      <c r="R884" s="27">
        <f t="shared" si="515"/>
        <v>5.1581886791755974E-2</v>
      </c>
      <c r="S884" s="98">
        <f t="shared" si="516"/>
        <v>1.6336410218428496</v>
      </c>
      <c r="T884" s="17">
        <f t="shared" si="543"/>
        <v>715.32009846926053</v>
      </c>
      <c r="U884" s="17">
        <f t="shared" si="517"/>
        <v>0.19870002735257236</v>
      </c>
      <c r="V884" s="17">
        <f t="shared" si="518"/>
        <v>176.41005282780543</v>
      </c>
      <c r="W884" s="17">
        <f t="shared" si="519"/>
        <v>169.3536507146932</v>
      </c>
      <c r="X884" s="17">
        <f t="shared" si="519"/>
        <v>162.57950468610548</v>
      </c>
      <c r="Y884" s="17">
        <f t="shared" si="520"/>
        <v>160.95370963924444</v>
      </c>
      <c r="Z884" s="17">
        <f>Y884/3600</f>
        <v>4.4709363788679013E-2</v>
      </c>
      <c r="AA884" s="17">
        <f>0.96*Y884</f>
        <v>154.51556125367466</v>
      </c>
      <c r="AB884" s="17">
        <f t="shared" si="521"/>
        <v>148.33493880352768</v>
      </c>
      <c r="AC884" s="17">
        <f t="shared" si="522"/>
        <v>140.9181918633513</v>
      </c>
      <c r="AD884" s="17">
        <f t="shared" si="523"/>
        <v>140.9181918633513</v>
      </c>
      <c r="AE884" s="17">
        <f t="shared" si="544"/>
        <v>3.9143942184264251E-2</v>
      </c>
      <c r="AF884" s="17">
        <f>T884-AD884</f>
        <v>574.40190660590929</v>
      </c>
      <c r="AG884" s="17">
        <f t="shared" si="524"/>
        <v>0.15955608516830813</v>
      </c>
      <c r="AH884" s="28">
        <f>0.5*'Ducati Panigale 1199 data'!$C$8*'WLTP class 3 v5'!F884^2</f>
        <v>60975.095679012338</v>
      </c>
      <c r="AI884" s="17">
        <f t="shared" si="525"/>
        <v>60.975095679012341</v>
      </c>
      <c r="AJ884" s="17" t="str">
        <f>IF(N884&lt;0, AI884, "0")</f>
        <v>0</v>
      </c>
      <c r="AK884" s="98">
        <f>AK883+AJ884</f>
        <v>1823.3814074074071</v>
      </c>
      <c r="AL884" s="105">
        <f t="shared" si="526"/>
        <v>0.50649483539094642</v>
      </c>
      <c r="AM884" s="98">
        <f>IF(N884 &gt; 0, AI884, )</f>
        <v>60.975095679012341</v>
      </c>
      <c r="AN884" s="98">
        <f t="shared" si="545"/>
        <v>7901.6781936728394</v>
      </c>
      <c r="AO884" s="98">
        <f t="shared" si="527"/>
        <v>2.1949106093535664</v>
      </c>
      <c r="AP884" s="27">
        <f t="shared" si="528"/>
        <v>0</v>
      </c>
      <c r="AQ884" s="27">
        <f t="shared" si="529"/>
        <v>0</v>
      </c>
      <c r="AR884" s="34">
        <f t="shared" si="530"/>
        <v>0</v>
      </c>
      <c r="AS884" s="27">
        <f t="shared" si="531"/>
        <v>0</v>
      </c>
      <c r="AT884" s="34">
        <f t="shared" si="508"/>
        <v>0</v>
      </c>
      <c r="AU884" s="27">
        <f t="shared" si="508"/>
        <v>0</v>
      </c>
      <c r="AV884" s="27">
        <f t="shared" si="532"/>
        <v>0</v>
      </c>
      <c r="AW884" s="27">
        <f t="shared" si="533"/>
        <v>0</v>
      </c>
      <c r="AX884" s="27">
        <f t="shared" si="534"/>
        <v>0</v>
      </c>
      <c r="AY884" s="34">
        <f>AN884-AW884</f>
        <v>7901.6781936728394</v>
      </c>
      <c r="AZ884" s="110">
        <f t="shared" si="535"/>
        <v>2.1949106093535664</v>
      </c>
      <c r="BB884" s="84">
        <v>0</v>
      </c>
      <c r="BC884" s="85">
        <f t="shared" si="536"/>
        <v>0</v>
      </c>
      <c r="BD884" s="85">
        <f t="shared" si="537"/>
        <v>0</v>
      </c>
      <c r="BE884" s="85">
        <f t="shared" si="538"/>
        <v>0</v>
      </c>
      <c r="BF884" s="85">
        <f t="shared" si="539"/>
        <v>0</v>
      </c>
      <c r="BG884" s="85">
        <f t="shared" si="540"/>
        <v>0</v>
      </c>
    </row>
    <row r="885" spans="2:59">
      <c r="B885" s="10" t="s">
        <v>33</v>
      </c>
      <c r="C885" s="10">
        <v>874</v>
      </c>
      <c r="D885" s="10">
        <v>285</v>
      </c>
      <c r="E885" s="19">
        <v>74.8</v>
      </c>
      <c r="F885" s="67">
        <f t="shared" si="509"/>
        <v>20.777777777777779</v>
      </c>
      <c r="G885" s="20">
        <f t="shared" si="541"/>
        <v>-0.20833333333333331</v>
      </c>
      <c r="H885" s="20">
        <f t="shared" si="510"/>
        <v>143</v>
      </c>
      <c r="I885" s="86">
        <f>'Ducati Panigale 1199 data'!$C$8*G885</f>
        <v>-57.916666666666664</v>
      </c>
      <c r="J885" s="86">
        <f>'Ducati Panigale 1199 data'!$C$8*'Ducati Panigale 1199 data'!$C$15*'Ducati Panigale 1199 data'!$C$10</f>
        <v>54.543600000000005</v>
      </c>
      <c r="K885" s="86">
        <f>(0.5*'Ducati Panigale 1199 data'!$C$12)*'Ducati Panigale 1199 data'!$C$14*'Ducati Panigale 1199 data'!$C$11*F885^2</f>
        <v>61.082424537037049</v>
      </c>
      <c r="L885" s="86">
        <f t="shared" si="511"/>
        <v>57.70935787037039</v>
      </c>
      <c r="M885" s="86">
        <f t="shared" si="507"/>
        <v>1199.072213528807</v>
      </c>
      <c r="N885" s="20">
        <f t="shared" si="512"/>
        <v>1.199072213528807</v>
      </c>
      <c r="O885" s="105">
        <f t="shared" si="513"/>
        <v>0</v>
      </c>
      <c r="P885" s="105">
        <f t="shared" si="514"/>
        <v>0</v>
      </c>
      <c r="Q885" s="105">
        <f t="shared" si="542"/>
        <v>185.6947924503215</v>
      </c>
      <c r="R885" s="27">
        <f t="shared" si="515"/>
        <v>5.1581886791755974E-2</v>
      </c>
      <c r="S885" s="98">
        <f t="shared" si="516"/>
        <v>1.199072213528807</v>
      </c>
      <c r="T885" s="17">
        <f t="shared" si="543"/>
        <v>716.51917068278931</v>
      </c>
      <c r="U885" s="17">
        <f t="shared" si="517"/>
        <v>0.19903310296744148</v>
      </c>
      <c r="V885" s="17">
        <f t="shared" si="518"/>
        <v>176.41005282780543</v>
      </c>
      <c r="W885" s="17">
        <f t="shared" si="519"/>
        <v>169.3536507146932</v>
      </c>
      <c r="X885" s="17">
        <f t="shared" si="519"/>
        <v>162.57950468610548</v>
      </c>
      <c r="Y885" s="17">
        <f t="shared" si="520"/>
        <v>160.95370963924444</v>
      </c>
      <c r="Z885" s="17">
        <f>Y885/3600</f>
        <v>4.4709363788679013E-2</v>
      </c>
      <c r="AA885" s="17">
        <f>0.96*Y885</f>
        <v>154.51556125367466</v>
      </c>
      <c r="AB885" s="17">
        <f t="shared" si="521"/>
        <v>148.33493880352768</v>
      </c>
      <c r="AC885" s="17">
        <f t="shared" si="522"/>
        <v>140.9181918633513</v>
      </c>
      <c r="AD885" s="17">
        <f t="shared" si="523"/>
        <v>140.9181918633513</v>
      </c>
      <c r="AE885" s="17">
        <f t="shared" si="544"/>
        <v>3.9143942184264251E-2</v>
      </c>
      <c r="AF885" s="17">
        <f>T885-AD885</f>
        <v>575.60097881943807</v>
      </c>
      <c r="AG885" s="17">
        <f t="shared" si="524"/>
        <v>0.15988916078317725</v>
      </c>
      <c r="AH885" s="28">
        <f>0.5*'Ducati Panigale 1199 data'!$C$8*'WLTP class 3 v5'!F885^2</f>
        <v>60008.530864197543</v>
      </c>
      <c r="AI885" s="17">
        <f t="shared" si="525"/>
        <v>60.008530864197546</v>
      </c>
      <c r="AJ885" s="17" t="str">
        <f>IF(N885&lt;0, AI885, "0")</f>
        <v>0</v>
      </c>
      <c r="AK885" s="98">
        <f>AK884+AJ885</f>
        <v>1823.3814074074071</v>
      </c>
      <c r="AL885" s="105">
        <f t="shared" si="526"/>
        <v>0.50649483539094642</v>
      </c>
      <c r="AM885" s="98">
        <f>IF(N885 &gt; 0, AI885, )</f>
        <v>60.008530864197546</v>
      </c>
      <c r="AN885" s="98">
        <f t="shared" si="545"/>
        <v>7961.6867245370368</v>
      </c>
      <c r="AO885" s="98">
        <f t="shared" si="527"/>
        <v>2.2115796457047323</v>
      </c>
      <c r="AP885" s="27">
        <f t="shared" si="528"/>
        <v>0</v>
      </c>
      <c r="AQ885" s="27">
        <f t="shared" si="529"/>
        <v>0</v>
      </c>
      <c r="AR885" s="34">
        <f t="shared" si="530"/>
        <v>0</v>
      </c>
      <c r="AS885" s="27">
        <f t="shared" si="531"/>
        <v>0</v>
      </c>
      <c r="AT885" s="34">
        <f t="shared" si="508"/>
        <v>0</v>
      </c>
      <c r="AU885" s="27">
        <f t="shared" si="508"/>
        <v>0</v>
      </c>
      <c r="AV885" s="27">
        <f t="shared" si="532"/>
        <v>0</v>
      </c>
      <c r="AW885" s="27">
        <f t="shared" si="533"/>
        <v>0</v>
      </c>
      <c r="AX885" s="27">
        <f t="shared" si="534"/>
        <v>0</v>
      </c>
      <c r="AY885" s="34">
        <f>AN885-AW885</f>
        <v>7961.6867245370368</v>
      </c>
      <c r="AZ885" s="110">
        <f t="shared" si="535"/>
        <v>2.2115796457047323</v>
      </c>
      <c r="BB885" s="84">
        <v>0</v>
      </c>
      <c r="BC885" s="85">
        <f t="shared" si="536"/>
        <v>0</v>
      </c>
      <c r="BD885" s="85">
        <f t="shared" si="537"/>
        <v>0</v>
      </c>
      <c r="BE885" s="85">
        <f t="shared" si="538"/>
        <v>0</v>
      </c>
      <c r="BF885" s="85">
        <f t="shared" si="539"/>
        <v>0</v>
      </c>
      <c r="BG885" s="85">
        <f t="shared" si="540"/>
        <v>0</v>
      </c>
    </row>
    <row r="886" spans="2:59">
      <c r="B886" s="10" t="s">
        <v>33</v>
      </c>
      <c r="C886" s="10">
        <v>875</v>
      </c>
      <c r="D886" s="10">
        <v>286</v>
      </c>
      <c r="E886" s="19">
        <v>73.900000000000006</v>
      </c>
      <c r="F886" s="67">
        <f t="shared" si="509"/>
        <v>20.527777777777779</v>
      </c>
      <c r="G886" s="20">
        <f t="shared" si="541"/>
        <v>-0.29166666666666585</v>
      </c>
      <c r="H886" s="20">
        <f t="shared" si="510"/>
        <v>143.5</v>
      </c>
      <c r="I886" s="86">
        <f>'Ducati Panigale 1199 data'!$C$8*G886</f>
        <v>-81.083333333333101</v>
      </c>
      <c r="J886" s="86">
        <f>'Ducati Panigale 1199 data'!$C$8*'Ducati Panigale 1199 data'!$C$15*'Ducati Panigale 1199 data'!$C$10</f>
        <v>54.543600000000005</v>
      </c>
      <c r="K886" s="86">
        <f>(0.5*'Ducati Panigale 1199 data'!$C$12)*'Ducati Panigale 1199 data'!$C$14*'Ducati Panigale 1199 data'!$C$11*F886^2</f>
        <v>59.621369589120384</v>
      </c>
      <c r="L886" s="86">
        <f t="shared" si="511"/>
        <v>33.081636255787288</v>
      </c>
      <c r="M886" s="86">
        <f t="shared" si="507"/>
        <v>679.09247758407798</v>
      </c>
      <c r="N886" s="20">
        <f t="shared" si="512"/>
        <v>0.67909247758407798</v>
      </c>
      <c r="O886" s="105">
        <f t="shared" si="513"/>
        <v>0</v>
      </c>
      <c r="P886" s="105">
        <f t="shared" si="514"/>
        <v>0</v>
      </c>
      <c r="Q886" s="105">
        <f t="shared" si="542"/>
        <v>185.6947924503215</v>
      </c>
      <c r="R886" s="27">
        <f t="shared" si="515"/>
        <v>5.1581886791755974E-2</v>
      </c>
      <c r="S886" s="98">
        <f t="shared" si="516"/>
        <v>0.67909247758407798</v>
      </c>
      <c r="T886" s="17">
        <f t="shared" si="543"/>
        <v>717.19826316037336</v>
      </c>
      <c r="U886" s="17">
        <f t="shared" si="517"/>
        <v>0.19922173976677038</v>
      </c>
      <c r="V886" s="17">
        <f t="shared" si="518"/>
        <v>176.41005282780543</v>
      </c>
      <c r="W886" s="17">
        <f t="shared" si="519"/>
        <v>169.3536507146932</v>
      </c>
      <c r="X886" s="17">
        <f t="shared" si="519"/>
        <v>162.57950468610548</v>
      </c>
      <c r="Y886" s="17">
        <f t="shared" si="520"/>
        <v>160.95370963924444</v>
      </c>
      <c r="Z886" s="17">
        <f>Y886/3600</f>
        <v>4.4709363788679013E-2</v>
      </c>
      <c r="AA886" s="17">
        <f>0.96*Y886</f>
        <v>154.51556125367466</v>
      </c>
      <c r="AB886" s="17">
        <f t="shared" si="521"/>
        <v>148.33493880352768</v>
      </c>
      <c r="AC886" s="17">
        <f t="shared" si="522"/>
        <v>140.9181918633513</v>
      </c>
      <c r="AD886" s="17">
        <f t="shared" si="523"/>
        <v>140.9181918633513</v>
      </c>
      <c r="AE886" s="17">
        <f t="shared" si="544"/>
        <v>3.9143942184264251E-2</v>
      </c>
      <c r="AF886" s="17">
        <f>T886-AD886</f>
        <v>576.280071297022</v>
      </c>
      <c r="AG886" s="17">
        <f t="shared" si="524"/>
        <v>0.16007779758250612</v>
      </c>
      <c r="AH886" s="28">
        <f>0.5*'Ducati Panigale 1199 data'!$C$8*'WLTP class 3 v5'!F886^2</f>
        <v>58573.162808641981</v>
      </c>
      <c r="AI886" s="17">
        <f t="shared" si="525"/>
        <v>58.573162808641982</v>
      </c>
      <c r="AJ886" s="17" t="str">
        <f>IF(N886&lt;0, AI886, "0")</f>
        <v>0</v>
      </c>
      <c r="AK886" s="98">
        <f>AK885+AJ886</f>
        <v>1823.3814074074071</v>
      </c>
      <c r="AL886" s="105">
        <f t="shared" si="526"/>
        <v>0.50649483539094642</v>
      </c>
      <c r="AM886" s="98">
        <f>IF(N886 &gt; 0, AI886, )</f>
        <v>58.573162808641982</v>
      </c>
      <c r="AN886" s="98">
        <f t="shared" si="545"/>
        <v>8020.2598873456791</v>
      </c>
      <c r="AO886" s="98">
        <f t="shared" si="527"/>
        <v>2.2278499687071331</v>
      </c>
      <c r="AP886" s="27">
        <f t="shared" si="528"/>
        <v>0</v>
      </c>
      <c r="AQ886" s="27">
        <f t="shared" si="529"/>
        <v>0</v>
      </c>
      <c r="AR886" s="34">
        <f t="shared" si="530"/>
        <v>0</v>
      </c>
      <c r="AS886" s="27">
        <f t="shared" si="531"/>
        <v>0</v>
      </c>
      <c r="AT886" s="34">
        <f t="shared" si="508"/>
        <v>0</v>
      </c>
      <c r="AU886" s="27">
        <f t="shared" si="508"/>
        <v>0</v>
      </c>
      <c r="AV886" s="27">
        <f t="shared" si="532"/>
        <v>0</v>
      </c>
      <c r="AW886" s="27">
        <f t="shared" si="533"/>
        <v>0</v>
      </c>
      <c r="AX886" s="27">
        <f t="shared" si="534"/>
        <v>0</v>
      </c>
      <c r="AY886" s="34">
        <f>AN886-AW886</f>
        <v>8020.2598873456791</v>
      </c>
      <c r="AZ886" s="110">
        <f t="shared" si="535"/>
        <v>2.2278499687071331</v>
      </c>
      <c r="BB886" s="84">
        <v>0</v>
      </c>
      <c r="BC886" s="85">
        <f t="shared" si="536"/>
        <v>0</v>
      </c>
      <c r="BD886" s="85">
        <f t="shared" si="537"/>
        <v>0</v>
      </c>
      <c r="BE886" s="85">
        <f t="shared" si="538"/>
        <v>0</v>
      </c>
      <c r="BF886" s="85">
        <f t="shared" si="539"/>
        <v>0</v>
      </c>
      <c r="BG886" s="85">
        <f t="shared" si="540"/>
        <v>0</v>
      </c>
    </row>
    <row r="887" spans="2:59">
      <c r="B887" s="10" t="s">
        <v>33</v>
      </c>
      <c r="C887" s="10">
        <v>876</v>
      </c>
      <c r="D887" s="10">
        <v>287</v>
      </c>
      <c r="E887" s="19">
        <v>72.7</v>
      </c>
      <c r="F887" s="67">
        <f t="shared" si="509"/>
        <v>20.194444444444443</v>
      </c>
      <c r="G887" s="20">
        <f t="shared" si="541"/>
        <v>-0.36111111111111227</v>
      </c>
      <c r="H887" s="20">
        <f t="shared" si="510"/>
        <v>144</v>
      </c>
      <c r="I887" s="86">
        <f>'Ducati Panigale 1199 data'!$C$8*G887</f>
        <v>-100.38888888888921</v>
      </c>
      <c r="J887" s="86">
        <f>'Ducati Panigale 1199 data'!$C$8*'Ducati Panigale 1199 data'!$C$15*'Ducati Panigale 1199 data'!$C$10</f>
        <v>54.543600000000005</v>
      </c>
      <c r="K887" s="86">
        <f>(0.5*'Ducati Panigale 1199 data'!$C$12)*'Ducati Panigale 1199 data'!$C$14*'Ducati Panigale 1199 data'!$C$11*F887^2</f>
        <v>57.700807783564812</v>
      </c>
      <c r="L887" s="86">
        <f t="shared" si="511"/>
        <v>11.855518894675605</v>
      </c>
      <c r="M887" s="86">
        <f t="shared" si="507"/>
        <v>239.41561767858789</v>
      </c>
      <c r="N887" s="20">
        <f t="shared" si="512"/>
        <v>0.23941561767858791</v>
      </c>
      <c r="O887" s="105">
        <f t="shared" si="513"/>
        <v>0</v>
      </c>
      <c r="P887" s="105">
        <f t="shared" si="514"/>
        <v>0</v>
      </c>
      <c r="Q887" s="105">
        <f t="shared" si="542"/>
        <v>185.6947924503215</v>
      </c>
      <c r="R887" s="27">
        <f t="shared" si="515"/>
        <v>5.1581886791755974E-2</v>
      </c>
      <c r="S887" s="98">
        <f t="shared" si="516"/>
        <v>0.23941561767858791</v>
      </c>
      <c r="T887" s="17">
        <f t="shared" si="543"/>
        <v>717.43767877805192</v>
      </c>
      <c r="U887" s="17">
        <f t="shared" si="517"/>
        <v>0.19928824410501442</v>
      </c>
      <c r="V887" s="17">
        <f t="shared" si="518"/>
        <v>176.41005282780543</v>
      </c>
      <c r="W887" s="17">
        <f t="shared" si="519"/>
        <v>169.3536507146932</v>
      </c>
      <c r="X887" s="17">
        <f t="shared" si="519"/>
        <v>162.57950468610548</v>
      </c>
      <c r="Y887" s="17">
        <f t="shared" si="520"/>
        <v>160.95370963924444</v>
      </c>
      <c r="Z887" s="17">
        <f>Y887/3600</f>
        <v>4.4709363788679013E-2</v>
      </c>
      <c r="AA887" s="17">
        <f>0.96*Y887</f>
        <v>154.51556125367466</v>
      </c>
      <c r="AB887" s="17">
        <f t="shared" si="521"/>
        <v>148.33493880352768</v>
      </c>
      <c r="AC887" s="17">
        <f t="shared" si="522"/>
        <v>140.9181918633513</v>
      </c>
      <c r="AD887" s="17">
        <f t="shared" si="523"/>
        <v>140.9181918633513</v>
      </c>
      <c r="AE887" s="17">
        <f t="shared" si="544"/>
        <v>3.9143942184264251E-2</v>
      </c>
      <c r="AF887" s="17">
        <f>T887-AD887</f>
        <v>576.51948691470056</v>
      </c>
      <c r="AG887" s="17">
        <f t="shared" si="524"/>
        <v>0.16014430192075016</v>
      </c>
      <c r="AH887" s="28">
        <f>0.5*'Ducati Panigale 1199 data'!$C$8*'WLTP class 3 v5'!F887^2</f>
        <v>56686.366512345667</v>
      </c>
      <c r="AI887" s="17">
        <f t="shared" si="525"/>
        <v>56.686366512345664</v>
      </c>
      <c r="AJ887" s="17" t="str">
        <f>IF(N887&lt;0, AI887, "0")</f>
        <v>0</v>
      </c>
      <c r="AK887" s="98">
        <f>AK886+AJ887</f>
        <v>1823.3814074074071</v>
      </c>
      <c r="AL887" s="105">
        <f t="shared" si="526"/>
        <v>0.50649483539094642</v>
      </c>
      <c r="AM887" s="98">
        <f>IF(N887 &gt; 0, AI887, )</f>
        <v>56.686366512345664</v>
      </c>
      <c r="AN887" s="98">
        <f t="shared" si="545"/>
        <v>8076.9462538580246</v>
      </c>
      <c r="AO887" s="98">
        <f t="shared" si="527"/>
        <v>2.243596181627229</v>
      </c>
      <c r="AP887" s="27">
        <f t="shared" si="528"/>
        <v>0</v>
      </c>
      <c r="AQ887" s="27">
        <f t="shared" si="529"/>
        <v>0</v>
      </c>
      <c r="AR887" s="34">
        <f t="shared" si="530"/>
        <v>0</v>
      </c>
      <c r="AS887" s="27">
        <f t="shared" si="531"/>
        <v>0</v>
      </c>
      <c r="AT887" s="34">
        <f t="shared" si="508"/>
        <v>0</v>
      </c>
      <c r="AU887" s="27">
        <f t="shared" si="508"/>
        <v>0</v>
      </c>
      <c r="AV887" s="27">
        <f t="shared" si="532"/>
        <v>0</v>
      </c>
      <c r="AW887" s="27">
        <f t="shared" si="533"/>
        <v>0</v>
      </c>
      <c r="AX887" s="27">
        <f t="shared" si="534"/>
        <v>0</v>
      </c>
      <c r="AY887" s="34">
        <f>AN887-AW887</f>
        <v>8076.9462538580246</v>
      </c>
      <c r="AZ887" s="110">
        <f t="shared" si="535"/>
        <v>2.243596181627229</v>
      </c>
      <c r="BB887" s="84">
        <v>0</v>
      </c>
      <c r="BC887" s="85">
        <f t="shared" si="536"/>
        <v>0</v>
      </c>
      <c r="BD887" s="85">
        <f t="shared" si="537"/>
        <v>0</v>
      </c>
      <c r="BE887" s="85">
        <f t="shared" si="538"/>
        <v>0</v>
      </c>
      <c r="BF887" s="85">
        <f t="shared" si="539"/>
        <v>0</v>
      </c>
      <c r="BG887" s="85">
        <f t="shared" si="540"/>
        <v>0</v>
      </c>
    </row>
    <row r="888" spans="2:59">
      <c r="B888" s="10" t="s">
        <v>33</v>
      </c>
      <c r="C888" s="10">
        <v>877</v>
      </c>
      <c r="D888" s="10">
        <v>288</v>
      </c>
      <c r="E888" s="19">
        <v>71.3</v>
      </c>
      <c r="F888" s="67">
        <f t="shared" si="509"/>
        <v>19.805555555555557</v>
      </c>
      <c r="G888" s="20">
        <f t="shared" si="541"/>
        <v>-0.31944444444444403</v>
      </c>
      <c r="H888" s="20">
        <f t="shared" si="510"/>
        <v>144.5</v>
      </c>
      <c r="I888" s="86">
        <f>'Ducati Panigale 1199 data'!$C$8*G888</f>
        <v>-88.805555555555443</v>
      </c>
      <c r="J888" s="86">
        <f>'Ducati Panigale 1199 data'!$C$8*'Ducati Panigale 1199 data'!$C$15*'Ducati Panigale 1199 data'!$C$10</f>
        <v>54.543600000000005</v>
      </c>
      <c r="K888" s="86">
        <f>(0.5*'Ducati Panigale 1199 data'!$C$12)*'Ducati Panigale 1199 data'!$C$14*'Ducati Panigale 1199 data'!$C$11*F888^2</f>
        <v>55.499891116898162</v>
      </c>
      <c r="L888" s="86">
        <f t="shared" si="511"/>
        <v>21.237935561342724</v>
      </c>
      <c r="M888" s="86">
        <f t="shared" si="507"/>
        <v>420.62911264548234</v>
      </c>
      <c r="N888" s="20">
        <f t="shared" si="512"/>
        <v>0.42062911264548236</v>
      </c>
      <c r="O888" s="105">
        <f t="shared" si="513"/>
        <v>0</v>
      </c>
      <c r="P888" s="105">
        <f t="shared" si="514"/>
        <v>0</v>
      </c>
      <c r="Q888" s="105">
        <f t="shared" si="542"/>
        <v>185.6947924503215</v>
      </c>
      <c r="R888" s="27">
        <f t="shared" si="515"/>
        <v>5.1581886791755974E-2</v>
      </c>
      <c r="S888" s="98">
        <f t="shared" si="516"/>
        <v>0.42062911264548236</v>
      </c>
      <c r="T888" s="17">
        <f t="shared" si="543"/>
        <v>717.85830789069735</v>
      </c>
      <c r="U888" s="17">
        <f t="shared" si="517"/>
        <v>0.1994050855251937</v>
      </c>
      <c r="V888" s="17">
        <f t="shared" si="518"/>
        <v>176.41005282780543</v>
      </c>
      <c r="W888" s="17">
        <f t="shared" si="519"/>
        <v>169.3536507146932</v>
      </c>
      <c r="X888" s="17">
        <f t="shared" si="519"/>
        <v>162.57950468610548</v>
      </c>
      <c r="Y888" s="17">
        <f t="shared" si="520"/>
        <v>160.95370963924444</v>
      </c>
      <c r="Z888" s="17">
        <f>Y888/3600</f>
        <v>4.4709363788679013E-2</v>
      </c>
      <c r="AA888" s="17">
        <f>0.96*Y888</f>
        <v>154.51556125367466</v>
      </c>
      <c r="AB888" s="17">
        <f t="shared" si="521"/>
        <v>148.33493880352768</v>
      </c>
      <c r="AC888" s="17">
        <f t="shared" si="522"/>
        <v>140.9181918633513</v>
      </c>
      <c r="AD888" s="17">
        <f t="shared" si="523"/>
        <v>140.9181918633513</v>
      </c>
      <c r="AE888" s="17">
        <f t="shared" si="544"/>
        <v>3.9143942184264251E-2</v>
      </c>
      <c r="AF888" s="17">
        <f>T888-AD888</f>
        <v>576.94011602734599</v>
      </c>
      <c r="AG888" s="17">
        <f t="shared" si="524"/>
        <v>0.16026114334092945</v>
      </c>
      <c r="AH888" s="28">
        <f>0.5*'Ducati Panigale 1199 data'!$C$8*'WLTP class 3 v5'!F888^2</f>
        <v>54524.144290123462</v>
      </c>
      <c r="AI888" s="17">
        <f t="shared" si="525"/>
        <v>54.524144290123459</v>
      </c>
      <c r="AJ888" s="17" t="str">
        <f>IF(N888&lt;0, AI888, "0")</f>
        <v>0</v>
      </c>
      <c r="AK888" s="98">
        <f>AK887+AJ888</f>
        <v>1823.3814074074071</v>
      </c>
      <c r="AL888" s="105">
        <f t="shared" si="526"/>
        <v>0.50649483539094642</v>
      </c>
      <c r="AM888" s="98">
        <f>IF(N888 &gt; 0, AI888, )</f>
        <v>54.524144290123459</v>
      </c>
      <c r="AN888" s="98">
        <f t="shared" si="545"/>
        <v>8131.470398148148</v>
      </c>
      <c r="AO888" s="98">
        <f t="shared" si="527"/>
        <v>2.2587417772633742</v>
      </c>
      <c r="AP888" s="27">
        <f t="shared" si="528"/>
        <v>0</v>
      </c>
      <c r="AQ888" s="27">
        <f t="shared" si="529"/>
        <v>0</v>
      </c>
      <c r="AR888" s="34">
        <f t="shared" si="530"/>
        <v>0</v>
      </c>
      <c r="AS888" s="27">
        <f t="shared" si="531"/>
        <v>0</v>
      </c>
      <c r="AT888" s="34">
        <f t="shared" si="508"/>
        <v>0</v>
      </c>
      <c r="AU888" s="27">
        <f t="shared" si="508"/>
        <v>0</v>
      </c>
      <c r="AV888" s="27">
        <f t="shared" si="532"/>
        <v>0</v>
      </c>
      <c r="AW888" s="27">
        <f t="shared" si="533"/>
        <v>0</v>
      </c>
      <c r="AX888" s="27">
        <f t="shared" si="534"/>
        <v>0</v>
      </c>
      <c r="AY888" s="34">
        <f>AN888-AW888</f>
        <v>8131.470398148148</v>
      </c>
      <c r="AZ888" s="110">
        <f t="shared" si="535"/>
        <v>2.2587417772633742</v>
      </c>
      <c r="BB888" s="84">
        <v>0</v>
      </c>
      <c r="BC888" s="85">
        <f t="shared" si="536"/>
        <v>0</v>
      </c>
      <c r="BD888" s="85">
        <f t="shared" si="537"/>
        <v>0</v>
      </c>
      <c r="BE888" s="85">
        <f t="shared" si="538"/>
        <v>0</v>
      </c>
      <c r="BF888" s="85">
        <f t="shared" si="539"/>
        <v>0</v>
      </c>
      <c r="BG888" s="85">
        <f t="shared" si="540"/>
        <v>0</v>
      </c>
    </row>
    <row r="889" spans="2:59">
      <c r="B889" s="10" t="s">
        <v>33</v>
      </c>
      <c r="C889" s="10">
        <v>878</v>
      </c>
      <c r="D889" s="10">
        <v>289</v>
      </c>
      <c r="E889" s="19">
        <v>70.400000000000006</v>
      </c>
      <c r="F889" s="67">
        <f t="shared" si="509"/>
        <v>19.555555555555557</v>
      </c>
      <c r="G889" s="20">
        <f t="shared" si="541"/>
        <v>-0.18055555555555516</v>
      </c>
      <c r="H889" s="20">
        <f t="shared" si="510"/>
        <v>145</v>
      </c>
      <c r="I889" s="86">
        <f>'Ducati Panigale 1199 data'!$C$8*G889</f>
        <v>-50.194444444444336</v>
      </c>
      <c r="J889" s="86">
        <f>'Ducati Panigale 1199 data'!$C$8*'Ducati Panigale 1199 data'!$C$15*'Ducati Panigale 1199 data'!$C$10</f>
        <v>54.543600000000005</v>
      </c>
      <c r="K889" s="86">
        <f>(0.5*'Ducati Panigale 1199 data'!$C$12)*'Ducati Panigale 1199 data'!$C$14*'Ducati Panigale 1199 data'!$C$11*F889^2</f>
        <v>54.107614814814831</v>
      </c>
      <c r="L889" s="86">
        <f t="shared" si="511"/>
        <v>58.456770370370499</v>
      </c>
      <c r="M889" s="86">
        <f t="shared" si="507"/>
        <v>1143.1546205761342</v>
      </c>
      <c r="N889" s="20">
        <f t="shared" si="512"/>
        <v>1.1431546205761343</v>
      </c>
      <c r="O889" s="105">
        <f t="shared" si="513"/>
        <v>0</v>
      </c>
      <c r="P889" s="105">
        <f t="shared" si="514"/>
        <v>0</v>
      </c>
      <c r="Q889" s="105">
        <f t="shared" si="542"/>
        <v>185.6947924503215</v>
      </c>
      <c r="R889" s="27">
        <f t="shared" si="515"/>
        <v>5.1581886791755974E-2</v>
      </c>
      <c r="S889" s="98">
        <f t="shared" si="516"/>
        <v>1.1431546205761343</v>
      </c>
      <c r="T889" s="17">
        <f t="shared" si="543"/>
        <v>719.00146251127353</v>
      </c>
      <c r="U889" s="17">
        <f t="shared" si="517"/>
        <v>0.19972262847535377</v>
      </c>
      <c r="V889" s="17">
        <f t="shared" si="518"/>
        <v>176.41005282780543</v>
      </c>
      <c r="W889" s="17">
        <f t="shared" si="519"/>
        <v>169.3536507146932</v>
      </c>
      <c r="X889" s="17">
        <f t="shared" si="519"/>
        <v>162.57950468610548</v>
      </c>
      <c r="Y889" s="17">
        <f t="shared" si="520"/>
        <v>160.95370963924444</v>
      </c>
      <c r="Z889" s="17">
        <f>Y889/3600</f>
        <v>4.4709363788679013E-2</v>
      </c>
      <c r="AA889" s="17">
        <f>0.96*Y889</f>
        <v>154.51556125367466</v>
      </c>
      <c r="AB889" s="17">
        <f t="shared" si="521"/>
        <v>148.33493880352768</v>
      </c>
      <c r="AC889" s="17">
        <f t="shared" si="522"/>
        <v>140.9181918633513</v>
      </c>
      <c r="AD889" s="17">
        <f t="shared" si="523"/>
        <v>140.9181918633513</v>
      </c>
      <c r="AE889" s="17">
        <f t="shared" si="544"/>
        <v>3.9143942184264251E-2</v>
      </c>
      <c r="AF889" s="17">
        <f>T889-AD889</f>
        <v>578.08327064792229</v>
      </c>
      <c r="AG889" s="17">
        <f t="shared" si="524"/>
        <v>0.16057868629108951</v>
      </c>
      <c r="AH889" s="28">
        <f>0.5*'Ducati Panigale 1199 data'!$C$8*'WLTP class 3 v5'!F889^2</f>
        <v>53156.345679012353</v>
      </c>
      <c r="AI889" s="17">
        <f t="shared" si="525"/>
        <v>53.156345679012354</v>
      </c>
      <c r="AJ889" s="17" t="str">
        <f>IF(N889&lt;0, AI889, "0")</f>
        <v>0</v>
      </c>
      <c r="AK889" s="98">
        <f>AK888+AJ889</f>
        <v>1823.3814074074071</v>
      </c>
      <c r="AL889" s="105">
        <f t="shared" si="526"/>
        <v>0.50649483539094642</v>
      </c>
      <c r="AM889" s="98">
        <f>IF(N889 &gt; 0, AI889, )</f>
        <v>53.156345679012354</v>
      </c>
      <c r="AN889" s="98">
        <f t="shared" si="545"/>
        <v>8184.6267438271607</v>
      </c>
      <c r="AO889" s="98">
        <f t="shared" si="527"/>
        <v>2.2735074288408779</v>
      </c>
      <c r="AP889" s="27">
        <f t="shared" si="528"/>
        <v>0</v>
      </c>
      <c r="AQ889" s="27">
        <f t="shared" si="529"/>
        <v>0</v>
      </c>
      <c r="AR889" s="34">
        <f t="shared" si="530"/>
        <v>0</v>
      </c>
      <c r="AS889" s="27">
        <f t="shared" si="531"/>
        <v>0</v>
      </c>
      <c r="AT889" s="34">
        <f t="shared" si="508"/>
        <v>0</v>
      </c>
      <c r="AU889" s="27">
        <f t="shared" si="508"/>
        <v>0</v>
      </c>
      <c r="AV889" s="27">
        <f t="shared" si="532"/>
        <v>0</v>
      </c>
      <c r="AW889" s="27">
        <f t="shared" si="533"/>
        <v>0</v>
      </c>
      <c r="AX889" s="27">
        <f t="shared" si="534"/>
        <v>0</v>
      </c>
      <c r="AY889" s="34">
        <f>AN889-AW889</f>
        <v>8184.6267438271607</v>
      </c>
      <c r="AZ889" s="110">
        <f t="shared" si="535"/>
        <v>2.2735074288408779</v>
      </c>
      <c r="BB889" s="84">
        <v>0</v>
      </c>
      <c r="BC889" s="85">
        <f t="shared" si="536"/>
        <v>0</v>
      </c>
      <c r="BD889" s="85">
        <f t="shared" si="537"/>
        <v>0</v>
      </c>
      <c r="BE889" s="85">
        <f t="shared" si="538"/>
        <v>0</v>
      </c>
      <c r="BF889" s="85">
        <f t="shared" si="539"/>
        <v>0</v>
      </c>
      <c r="BG889" s="85">
        <f t="shared" si="540"/>
        <v>0</v>
      </c>
    </row>
    <row r="890" spans="2:59">
      <c r="B890" s="10" t="s">
        <v>33</v>
      </c>
      <c r="C890" s="10">
        <v>879</v>
      </c>
      <c r="D890" s="10">
        <v>290</v>
      </c>
      <c r="E890" s="19">
        <v>70</v>
      </c>
      <c r="F890" s="67">
        <f t="shared" si="509"/>
        <v>19.444444444444443</v>
      </c>
      <c r="G890" s="20">
        <f t="shared" si="541"/>
        <v>-5.5555555555556344E-2</v>
      </c>
      <c r="H890" s="20">
        <f t="shared" si="510"/>
        <v>145.5</v>
      </c>
      <c r="I890" s="86">
        <f>'Ducati Panigale 1199 data'!$C$8*G890</f>
        <v>-15.444444444444663</v>
      </c>
      <c r="J890" s="86">
        <f>'Ducati Panigale 1199 data'!$C$8*'Ducati Panigale 1199 data'!$C$15*'Ducati Panigale 1199 data'!$C$10</f>
        <v>54.543600000000005</v>
      </c>
      <c r="K890" s="86">
        <f>(0.5*'Ducati Panigale 1199 data'!$C$12)*'Ducati Panigale 1199 data'!$C$14*'Ducati Panigale 1199 data'!$C$11*F890^2</f>
        <v>53.494502314814817</v>
      </c>
      <c r="L890" s="86">
        <f t="shared" si="511"/>
        <v>92.593657870370151</v>
      </c>
      <c r="M890" s="86">
        <f t="shared" si="507"/>
        <v>1800.4322363683084</v>
      </c>
      <c r="N890" s="20">
        <f t="shared" si="512"/>
        <v>1.8004322363683083</v>
      </c>
      <c r="O890" s="105">
        <f t="shared" si="513"/>
        <v>0</v>
      </c>
      <c r="P890" s="105">
        <f t="shared" si="514"/>
        <v>0</v>
      </c>
      <c r="Q890" s="105">
        <f t="shared" si="542"/>
        <v>185.6947924503215</v>
      </c>
      <c r="R890" s="27">
        <f t="shared" si="515"/>
        <v>5.1581886791755974E-2</v>
      </c>
      <c r="S890" s="98">
        <f t="shared" si="516"/>
        <v>1.8004322363683083</v>
      </c>
      <c r="T890" s="17">
        <f t="shared" si="543"/>
        <v>720.80189474764188</v>
      </c>
      <c r="U890" s="17">
        <f t="shared" si="517"/>
        <v>0.20022274854101163</v>
      </c>
      <c r="V890" s="17">
        <f t="shared" si="518"/>
        <v>176.41005282780543</v>
      </c>
      <c r="W890" s="17">
        <f t="shared" si="519"/>
        <v>169.3536507146932</v>
      </c>
      <c r="X890" s="17">
        <f t="shared" si="519"/>
        <v>162.57950468610548</v>
      </c>
      <c r="Y890" s="17">
        <f t="shared" si="520"/>
        <v>160.95370963924444</v>
      </c>
      <c r="Z890" s="17">
        <f>Y890/3600</f>
        <v>4.4709363788679013E-2</v>
      </c>
      <c r="AA890" s="17">
        <f>0.96*Y890</f>
        <v>154.51556125367466</v>
      </c>
      <c r="AB890" s="17">
        <f t="shared" si="521"/>
        <v>148.33493880352768</v>
      </c>
      <c r="AC890" s="17">
        <f t="shared" si="522"/>
        <v>140.9181918633513</v>
      </c>
      <c r="AD890" s="17">
        <f t="shared" si="523"/>
        <v>140.9181918633513</v>
      </c>
      <c r="AE890" s="17">
        <f t="shared" si="544"/>
        <v>3.9143942184264251E-2</v>
      </c>
      <c r="AF890" s="17">
        <f>T890-AD890</f>
        <v>579.88370288429064</v>
      </c>
      <c r="AG890" s="17">
        <f t="shared" si="524"/>
        <v>0.1610788063567474</v>
      </c>
      <c r="AH890" s="28">
        <f>0.5*'Ducati Panigale 1199 data'!$C$8*'WLTP class 3 v5'!F890^2</f>
        <v>52554.012345679002</v>
      </c>
      <c r="AI890" s="17">
        <f t="shared" si="525"/>
        <v>52.554012345679006</v>
      </c>
      <c r="AJ890" s="17" t="str">
        <f>IF(N890&lt;0, AI890, "0")</f>
        <v>0</v>
      </c>
      <c r="AK890" s="98">
        <f>AK889+AJ890</f>
        <v>1823.3814074074071</v>
      </c>
      <c r="AL890" s="105">
        <f t="shared" si="526"/>
        <v>0.50649483539094642</v>
      </c>
      <c r="AM890" s="98">
        <f>IF(N890 &gt; 0, AI890, )</f>
        <v>52.554012345679006</v>
      </c>
      <c r="AN890" s="98">
        <f t="shared" si="545"/>
        <v>8237.1807561728401</v>
      </c>
      <c r="AO890" s="98">
        <f t="shared" si="527"/>
        <v>2.2881057656035666</v>
      </c>
      <c r="AP890" s="27">
        <f t="shared" si="528"/>
        <v>0</v>
      </c>
      <c r="AQ890" s="27">
        <f t="shared" si="529"/>
        <v>0</v>
      </c>
      <c r="AR890" s="34">
        <f t="shared" si="530"/>
        <v>0</v>
      </c>
      <c r="AS890" s="27">
        <f t="shared" si="531"/>
        <v>0</v>
      </c>
      <c r="AT890" s="34">
        <f t="shared" si="508"/>
        <v>0</v>
      </c>
      <c r="AU890" s="27">
        <f t="shared" si="508"/>
        <v>0</v>
      </c>
      <c r="AV890" s="27">
        <f t="shared" si="532"/>
        <v>0</v>
      </c>
      <c r="AW890" s="27">
        <f t="shared" si="533"/>
        <v>0</v>
      </c>
      <c r="AX890" s="27">
        <f t="shared" si="534"/>
        <v>0</v>
      </c>
      <c r="AY890" s="34">
        <f>AN890-AW890</f>
        <v>8237.1807561728401</v>
      </c>
      <c r="AZ890" s="110">
        <f t="shared" si="535"/>
        <v>2.2881057656035666</v>
      </c>
      <c r="BB890" s="84">
        <v>0</v>
      </c>
      <c r="BC890" s="85">
        <f t="shared" si="536"/>
        <v>0</v>
      </c>
      <c r="BD890" s="85">
        <f t="shared" si="537"/>
        <v>0</v>
      </c>
      <c r="BE890" s="85">
        <f t="shared" si="538"/>
        <v>0</v>
      </c>
      <c r="BF890" s="85">
        <f t="shared" si="539"/>
        <v>0</v>
      </c>
      <c r="BG890" s="85">
        <f t="shared" si="540"/>
        <v>0</v>
      </c>
    </row>
    <row r="891" spans="2:59">
      <c r="B891" s="10" t="s">
        <v>33</v>
      </c>
      <c r="C891" s="10">
        <v>880</v>
      </c>
      <c r="D891" s="10">
        <v>291</v>
      </c>
      <c r="E891" s="19">
        <v>70</v>
      </c>
      <c r="F891" s="67">
        <f t="shared" si="509"/>
        <v>19.444444444444443</v>
      </c>
      <c r="G891" s="20">
        <f t="shared" si="541"/>
        <v>-0.1388888888888889</v>
      </c>
      <c r="H891" s="20">
        <f t="shared" si="510"/>
        <v>146</v>
      </c>
      <c r="I891" s="86">
        <f>'Ducati Panigale 1199 data'!$C$8*G891</f>
        <v>-38.611111111111114</v>
      </c>
      <c r="J891" s="86">
        <f>'Ducati Panigale 1199 data'!$C$8*'Ducati Panigale 1199 data'!$C$15*'Ducati Panigale 1199 data'!$C$10</f>
        <v>54.543600000000005</v>
      </c>
      <c r="K891" s="86">
        <f>(0.5*'Ducati Panigale 1199 data'!$C$12)*'Ducati Panigale 1199 data'!$C$14*'Ducati Panigale 1199 data'!$C$11*F891^2</f>
        <v>53.494502314814817</v>
      </c>
      <c r="L891" s="86">
        <f t="shared" si="511"/>
        <v>69.426991203703707</v>
      </c>
      <c r="M891" s="86">
        <f t="shared" si="507"/>
        <v>1349.9692734053497</v>
      </c>
      <c r="N891" s="20">
        <f t="shared" si="512"/>
        <v>1.3499692734053497</v>
      </c>
      <c r="O891" s="105">
        <f t="shared" si="513"/>
        <v>0</v>
      </c>
      <c r="P891" s="105">
        <f t="shared" si="514"/>
        <v>0</v>
      </c>
      <c r="Q891" s="105">
        <f t="shared" si="542"/>
        <v>185.6947924503215</v>
      </c>
      <c r="R891" s="27">
        <f t="shared" si="515"/>
        <v>5.1581886791755974E-2</v>
      </c>
      <c r="S891" s="98">
        <f t="shared" si="516"/>
        <v>1.3499692734053497</v>
      </c>
      <c r="T891" s="17">
        <f t="shared" si="543"/>
        <v>722.15186402104723</v>
      </c>
      <c r="U891" s="17">
        <f t="shared" si="517"/>
        <v>0.20059774000584646</v>
      </c>
      <c r="V891" s="17">
        <f t="shared" si="518"/>
        <v>176.41005282780543</v>
      </c>
      <c r="W891" s="17">
        <f t="shared" si="519"/>
        <v>169.3536507146932</v>
      </c>
      <c r="X891" s="17">
        <f t="shared" si="519"/>
        <v>162.57950468610548</v>
      </c>
      <c r="Y891" s="17">
        <f t="shared" si="520"/>
        <v>160.95370963924444</v>
      </c>
      <c r="Z891" s="17">
        <f>Y891/3600</f>
        <v>4.4709363788679013E-2</v>
      </c>
      <c r="AA891" s="17">
        <f>0.96*Y891</f>
        <v>154.51556125367466</v>
      </c>
      <c r="AB891" s="17">
        <f t="shared" si="521"/>
        <v>148.33493880352768</v>
      </c>
      <c r="AC891" s="17">
        <f t="shared" si="522"/>
        <v>140.9181918633513</v>
      </c>
      <c r="AD891" s="17">
        <f t="shared" si="523"/>
        <v>140.9181918633513</v>
      </c>
      <c r="AE891" s="17">
        <f t="shared" si="544"/>
        <v>3.9143942184264251E-2</v>
      </c>
      <c r="AF891" s="17">
        <f>T891-AD891</f>
        <v>581.23367215769599</v>
      </c>
      <c r="AG891" s="17">
        <f t="shared" si="524"/>
        <v>0.16145379782158223</v>
      </c>
      <c r="AH891" s="28">
        <f>0.5*'Ducati Panigale 1199 data'!$C$8*'WLTP class 3 v5'!F891^2</f>
        <v>52554.012345679002</v>
      </c>
      <c r="AI891" s="17">
        <f t="shared" si="525"/>
        <v>52.554012345679006</v>
      </c>
      <c r="AJ891" s="17" t="str">
        <f>IF(N891&lt;0, AI891, "0")</f>
        <v>0</v>
      </c>
      <c r="AK891" s="98">
        <f>AK890+AJ891</f>
        <v>1823.3814074074071</v>
      </c>
      <c r="AL891" s="105">
        <f t="shared" si="526"/>
        <v>0.50649483539094642</v>
      </c>
      <c r="AM891" s="98">
        <f>IF(N891 &gt; 0, AI891, )</f>
        <v>52.554012345679006</v>
      </c>
      <c r="AN891" s="98">
        <f t="shared" si="545"/>
        <v>8289.7347685185196</v>
      </c>
      <c r="AO891" s="98">
        <f t="shared" si="527"/>
        <v>2.3027041023662553</v>
      </c>
      <c r="AP891" s="27">
        <f t="shared" si="528"/>
        <v>0</v>
      </c>
      <c r="AQ891" s="27">
        <f t="shared" si="529"/>
        <v>0</v>
      </c>
      <c r="AR891" s="34">
        <f t="shared" si="530"/>
        <v>0</v>
      </c>
      <c r="AS891" s="27">
        <f t="shared" si="531"/>
        <v>0</v>
      </c>
      <c r="AT891" s="34">
        <f t="shared" si="508"/>
        <v>0</v>
      </c>
      <c r="AU891" s="27">
        <f t="shared" si="508"/>
        <v>0</v>
      </c>
      <c r="AV891" s="27">
        <f t="shared" si="532"/>
        <v>0</v>
      </c>
      <c r="AW891" s="27">
        <f t="shared" si="533"/>
        <v>0</v>
      </c>
      <c r="AX891" s="27">
        <f t="shared" si="534"/>
        <v>0</v>
      </c>
      <c r="AY891" s="34">
        <f>AN891-AW891</f>
        <v>8289.7347685185196</v>
      </c>
      <c r="AZ891" s="110">
        <f t="shared" si="535"/>
        <v>2.3027041023662553</v>
      </c>
      <c r="BB891" s="84">
        <v>0</v>
      </c>
      <c r="BC891" s="85">
        <f t="shared" si="536"/>
        <v>0</v>
      </c>
      <c r="BD891" s="85">
        <f t="shared" si="537"/>
        <v>0</v>
      </c>
      <c r="BE891" s="85">
        <f t="shared" si="538"/>
        <v>0</v>
      </c>
      <c r="BF891" s="85">
        <f t="shared" si="539"/>
        <v>0</v>
      </c>
      <c r="BG891" s="85">
        <f t="shared" si="540"/>
        <v>0</v>
      </c>
    </row>
    <row r="892" spans="2:59">
      <c r="B892" s="10" t="s">
        <v>33</v>
      </c>
      <c r="C892" s="10">
        <v>881</v>
      </c>
      <c r="D892" s="10">
        <v>292</v>
      </c>
      <c r="E892" s="19">
        <v>69</v>
      </c>
      <c r="F892" s="67">
        <f t="shared" si="509"/>
        <v>19.166666666666668</v>
      </c>
      <c r="G892" s="20">
        <f t="shared" si="541"/>
        <v>-0.27777777777777779</v>
      </c>
      <c r="H892" s="20">
        <f t="shared" si="510"/>
        <v>146.5</v>
      </c>
      <c r="I892" s="86">
        <f>'Ducati Panigale 1199 data'!$C$8*G892</f>
        <v>-77.222222222222229</v>
      </c>
      <c r="J892" s="86">
        <f>'Ducati Panigale 1199 data'!$C$8*'Ducati Panigale 1199 data'!$C$15*'Ducati Panigale 1199 data'!$C$10</f>
        <v>54.543600000000005</v>
      </c>
      <c r="K892" s="86">
        <f>(0.5*'Ducati Panigale 1199 data'!$C$12)*'Ducati Panigale 1199 data'!$C$14*'Ducati Panigale 1199 data'!$C$11*F892^2</f>
        <v>51.977005208333345</v>
      </c>
      <c r="L892" s="86">
        <f t="shared" si="511"/>
        <v>29.298382986111122</v>
      </c>
      <c r="M892" s="86">
        <f t="shared" si="507"/>
        <v>561.55234056712982</v>
      </c>
      <c r="N892" s="20">
        <f t="shared" si="512"/>
        <v>0.56155234056712977</v>
      </c>
      <c r="O892" s="105">
        <f t="shared" si="513"/>
        <v>0</v>
      </c>
      <c r="P892" s="105">
        <f t="shared" si="514"/>
        <v>0</v>
      </c>
      <c r="Q892" s="105">
        <f t="shared" si="542"/>
        <v>185.6947924503215</v>
      </c>
      <c r="R892" s="27">
        <f t="shared" si="515"/>
        <v>5.1581886791755974E-2</v>
      </c>
      <c r="S892" s="98">
        <f t="shared" si="516"/>
        <v>0.56155234056712977</v>
      </c>
      <c r="T892" s="17">
        <f t="shared" si="543"/>
        <v>722.71341636161435</v>
      </c>
      <c r="U892" s="17">
        <f t="shared" si="517"/>
        <v>0.20075372676711509</v>
      </c>
      <c r="V892" s="17">
        <f t="shared" si="518"/>
        <v>176.41005282780543</v>
      </c>
      <c r="W892" s="17">
        <f t="shared" si="519"/>
        <v>169.3536507146932</v>
      </c>
      <c r="X892" s="17">
        <f t="shared" si="519"/>
        <v>162.57950468610548</v>
      </c>
      <c r="Y892" s="17">
        <f t="shared" si="520"/>
        <v>160.95370963924444</v>
      </c>
      <c r="Z892" s="17">
        <f>Y892/3600</f>
        <v>4.4709363788679013E-2</v>
      </c>
      <c r="AA892" s="17">
        <f>0.96*Y892</f>
        <v>154.51556125367466</v>
      </c>
      <c r="AB892" s="17">
        <f t="shared" si="521"/>
        <v>148.33493880352768</v>
      </c>
      <c r="AC892" s="17">
        <f t="shared" si="522"/>
        <v>140.9181918633513</v>
      </c>
      <c r="AD892" s="17">
        <f t="shared" si="523"/>
        <v>140.9181918633513</v>
      </c>
      <c r="AE892" s="17">
        <f t="shared" si="544"/>
        <v>3.9143942184264251E-2</v>
      </c>
      <c r="AF892" s="17">
        <f>T892-AD892</f>
        <v>581.795224498263</v>
      </c>
      <c r="AG892" s="17">
        <f t="shared" si="524"/>
        <v>0.16160978458285083</v>
      </c>
      <c r="AH892" s="28">
        <f>0.5*'Ducati Panigale 1199 data'!$C$8*'WLTP class 3 v5'!F892^2</f>
        <v>51063.194444444445</v>
      </c>
      <c r="AI892" s="17">
        <f t="shared" si="525"/>
        <v>51.063194444444449</v>
      </c>
      <c r="AJ892" s="17" t="str">
        <f>IF(N892&lt;0, AI892, "0")</f>
        <v>0</v>
      </c>
      <c r="AK892" s="98">
        <f>AK891+AJ892</f>
        <v>1823.3814074074071</v>
      </c>
      <c r="AL892" s="105">
        <f t="shared" si="526"/>
        <v>0.50649483539094642</v>
      </c>
      <c r="AM892" s="98">
        <f>IF(N892 &gt; 0, AI892, )</f>
        <v>51.063194444444449</v>
      </c>
      <c r="AN892" s="98">
        <f t="shared" si="545"/>
        <v>8340.7979629629644</v>
      </c>
      <c r="AO892" s="98">
        <f t="shared" si="527"/>
        <v>2.3168883230452679</v>
      </c>
      <c r="AP892" s="27">
        <f t="shared" si="528"/>
        <v>0</v>
      </c>
      <c r="AQ892" s="27">
        <f t="shared" si="529"/>
        <v>0</v>
      </c>
      <c r="AR892" s="34">
        <f t="shared" si="530"/>
        <v>0</v>
      </c>
      <c r="AS892" s="27">
        <f t="shared" si="531"/>
        <v>0</v>
      </c>
      <c r="AT892" s="34">
        <f t="shared" si="508"/>
        <v>0</v>
      </c>
      <c r="AU892" s="27">
        <f t="shared" si="508"/>
        <v>0</v>
      </c>
      <c r="AV892" s="27">
        <f t="shared" si="532"/>
        <v>0</v>
      </c>
      <c r="AW892" s="27">
        <f t="shared" si="533"/>
        <v>0</v>
      </c>
      <c r="AX892" s="27">
        <f t="shared" si="534"/>
        <v>0</v>
      </c>
      <c r="AY892" s="34">
        <f>AN892-AW892</f>
        <v>8340.7979629629644</v>
      </c>
      <c r="AZ892" s="110">
        <f t="shared" si="535"/>
        <v>2.3168883230452679</v>
      </c>
      <c r="BB892" s="84">
        <v>0</v>
      </c>
      <c r="BC892" s="85">
        <f t="shared" si="536"/>
        <v>0</v>
      </c>
      <c r="BD892" s="85">
        <f t="shared" si="537"/>
        <v>0</v>
      </c>
      <c r="BE892" s="85">
        <f t="shared" si="538"/>
        <v>0</v>
      </c>
      <c r="BF892" s="85">
        <f t="shared" si="539"/>
        <v>0</v>
      </c>
      <c r="BG892" s="85">
        <f t="shared" si="540"/>
        <v>0</v>
      </c>
    </row>
    <row r="893" spans="2:59">
      <c r="B893" s="10" t="s">
        <v>33</v>
      </c>
      <c r="C893" s="10">
        <v>882</v>
      </c>
      <c r="D893" s="10">
        <v>293</v>
      </c>
      <c r="E893" s="19">
        <v>68</v>
      </c>
      <c r="F893" s="67">
        <f t="shared" si="509"/>
        <v>18.888888888888889</v>
      </c>
      <c r="G893" s="20">
        <f t="shared" si="541"/>
        <v>-0.1388888888888889</v>
      </c>
      <c r="H893" s="20">
        <f t="shared" si="510"/>
        <v>147</v>
      </c>
      <c r="I893" s="86">
        <f>'Ducati Panigale 1199 data'!$C$8*G893</f>
        <v>-38.611111111111114</v>
      </c>
      <c r="J893" s="86">
        <f>'Ducati Panigale 1199 data'!$C$8*'Ducati Panigale 1199 data'!$C$15*'Ducati Panigale 1199 data'!$C$10</f>
        <v>54.543600000000005</v>
      </c>
      <c r="K893" s="86">
        <f>(0.5*'Ducati Panigale 1199 data'!$C$12)*'Ducati Panigale 1199 data'!$C$14*'Ducati Panigale 1199 data'!$C$11*F893^2</f>
        <v>50.481342592592597</v>
      </c>
      <c r="L893" s="86">
        <f t="shared" si="511"/>
        <v>66.413831481481481</v>
      </c>
      <c r="M893" s="86">
        <f t="shared" si="507"/>
        <v>1254.4834835390945</v>
      </c>
      <c r="N893" s="20">
        <f t="shared" si="512"/>
        <v>1.2544834835390946</v>
      </c>
      <c r="O893" s="105">
        <f t="shared" si="513"/>
        <v>0</v>
      </c>
      <c r="P893" s="105">
        <f t="shared" si="514"/>
        <v>0</v>
      </c>
      <c r="Q893" s="105">
        <f t="shared" si="542"/>
        <v>185.6947924503215</v>
      </c>
      <c r="R893" s="27">
        <f t="shared" si="515"/>
        <v>5.1581886791755974E-2</v>
      </c>
      <c r="S893" s="98">
        <f t="shared" si="516"/>
        <v>1.2544834835390946</v>
      </c>
      <c r="T893" s="17">
        <f t="shared" si="543"/>
        <v>723.9678998451534</v>
      </c>
      <c r="U893" s="17">
        <f t="shared" si="517"/>
        <v>0.20110219440143151</v>
      </c>
      <c r="V893" s="17">
        <f t="shared" si="518"/>
        <v>176.41005282780543</v>
      </c>
      <c r="W893" s="17">
        <f t="shared" si="519"/>
        <v>169.3536507146932</v>
      </c>
      <c r="X893" s="17">
        <f t="shared" si="519"/>
        <v>162.57950468610548</v>
      </c>
      <c r="Y893" s="17">
        <f t="shared" si="520"/>
        <v>160.95370963924444</v>
      </c>
      <c r="Z893" s="17">
        <f>Y893/3600</f>
        <v>4.4709363788679013E-2</v>
      </c>
      <c r="AA893" s="17">
        <f>0.96*Y893</f>
        <v>154.51556125367466</v>
      </c>
      <c r="AB893" s="17">
        <f t="shared" si="521"/>
        <v>148.33493880352768</v>
      </c>
      <c r="AC893" s="17">
        <f t="shared" si="522"/>
        <v>140.9181918633513</v>
      </c>
      <c r="AD893" s="17">
        <f t="shared" si="523"/>
        <v>140.9181918633513</v>
      </c>
      <c r="AE893" s="17">
        <f t="shared" si="544"/>
        <v>3.9143942184264251E-2</v>
      </c>
      <c r="AF893" s="17">
        <f>T893-AD893</f>
        <v>583.04970798180216</v>
      </c>
      <c r="AG893" s="17">
        <f t="shared" si="524"/>
        <v>0.16195825221716725</v>
      </c>
      <c r="AH893" s="28">
        <f>0.5*'Ducati Panigale 1199 data'!$C$8*'WLTP class 3 v5'!F893^2</f>
        <v>49593.827160493827</v>
      </c>
      <c r="AI893" s="17">
        <f t="shared" si="525"/>
        <v>49.593827160493831</v>
      </c>
      <c r="AJ893" s="17" t="str">
        <f>IF(N893&lt;0, AI893, "0")</f>
        <v>0</v>
      </c>
      <c r="AK893" s="98">
        <f>AK892+AJ893</f>
        <v>1823.3814074074071</v>
      </c>
      <c r="AL893" s="105">
        <f t="shared" si="526"/>
        <v>0.50649483539094642</v>
      </c>
      <c r="AM893" s="98">
        <f>IF(N893 &gt; 0, AI893, )</f>
        <v>49.593827160493831</v>
      </c>
      <c r="AN893" s="98">
        <f t="shared" si="545"/>
        <v>8390.3917901234581</v>
      </c>
      <c r="AO893" s="98">
        <f t="shared" si="527"/>
        <v>2.3306643861454051</v>
      </c>
      <c r="AP893" s="27">
        <f t="shared" si="528"/>
        <v>0</v>
      </c>
      <c r="AQ893" s="27">
        <f t="shared" si="529"/>
        <v>0</v>
      </c>
      <c r="AR893" s="34">
        <f t="shared" si="530"/>
        <v>0</v>
      </c>
      <c r="AS893" s="27">
        <f t="shared" si="531"/>
        <v>0</v>
      </c>
      <c r="AT893" s="34">
        <f t="shared" si="508"/>
        <v>0</v>
      </c>
      <c r="AU893" s="27">
        <f t="shared" si="508"/>
        <v>0</v>
      </c>
      <c r="AV893" s="27">
        <f t="shared" si="532"/>
        <v>0</v>
      </c>
      <c r="AW893" s="27">
        <f t="shared" si="533"/>
        <v>0</v>
      </c>
      <c r="AX893" s="27">
        <f t="shared" si="534"/>
        <v>0</v>
      </c>
      <c r="AY893" s="34">
        <f>AN893-AW893</f>
        <v>8390.3917901234581</v>
      </c>
      <c r="AZ893" s="110">
        <f t="shared" si="535"/>
        <v>2.3306643861454051</v>
      </c>
      <c r="BB893" s="84">
        <v>0</v>
      </c>
      <c r="BC893" s="85">
        <f t="shared" si="536"/>
        <v>0</v>
      </c>
      <c r="BD893" s="85">
        <f t="shared" si="537"/>
        <v>0</v>
      </c>
      <c r="BE893" s="85">
        <f t="shared" si="538"/>
        <v>0</v>
      </c>
      <c r="BF893" s="85">
        <f t="shared" si="539"/>
        <v>0</v>
      </c>
      <c r="BG893" s="85">
        <f t="shared" si="540"/>
        <v>0</v>
      </c>
    </row>
    <row r="894" spans="2:59">
      <c r="B894" s="10" t="s">
        <v>33</v>
      </c>
      <c r="C894" s="10">
        <v>883</v>
      </c>
      <c r="D894" s="10">
        <v>294</v>
      </c>
      <c r="E894" s="19">
        <v>68</v>
      </c>
      <c r="F894" s="67">
        <f t="shared" si="509"/>
        <v>18.888888888888889</v>
      </c>
      <c r="G894" s="20">
        <f t="shared" si="541"/>
        <v>0</v>
      </c>
      <c r="H894" s="20">
        <f t="shared" si="510"/>
        <v>147.5</v>
      </c>
      <c r="I894" s="86">
        <f>'Ducati Panigale 1199 data'!$C$8*G894</f>
        <v>0</v>
      </c>
      <c r="J894" s="86">
        <f>'Ducati Panigale 1199 data'!$C$8*'Ducati Panigale 1199 data'!$C$15*'Ducati Panigale 1199 data'!$C$10</f>
        <v>54.543600000000005</v>
      </c>
      <c r="K894" s="86">
        <f>(0.5*'Ducati Panigale 1199 data'!$C$12)*'Ducati Panigale 1199 data'!$C$14*'Ducati Panigale 1199 data'!$C$11*F894^2</f>
        <v>50.481342592592597</v>
      </c>
      <c r="L894" s="86">
        <f t="shared" si="511"/>
        <v>105.02494259259259</v>
      </c>
      <c r="M894" s="86">
        <f t="shared" si="507"/>
        <v>1983.8044711934158</v>
      </c>
      <c r="N894" s="20">
        <f t="shared" si="512"/>
        <v>1.9838044711934157</v>
      </c>
      <c r="O894" s="105">
        <f t="shared" si="513"/>
        <v>0</v>
      </c>
      <c r="P894" s="105">
        <f t="shared" si="514"/>
        <v>0</v>
      </c>
      <c r="Q894" s="105">
        <f t="shared" si="542"/>
        <v>185.6947924503215</v>
      </c>
      <c r="R894" s="27">
        <f t="shared" si="515"/>
        <v>5.1581886791755974E-2</v>
      </c>
      <c r="S894" s="98">
        <f t="shared" si="516"/>
        <v>1.9838044711934157</v>
      </c>
      <c r="T894" s="17">
        <f t="shared" si="543"/>
        <v>725.95170431634676</v>
      </c>
      <c r="U894" s="17">
        <f t="shared" si="517"/>
        <v>0.20165325119898522</v>
      </c>
      <c r="V894" s="17">
        <f t="shared" si="518"/>
        <v>176.41005282780543</v>
      </c>
      <c r="W894" s="17">
        <f t="shared" si="519"/>
        <v>169.3536507146932</v>
      </c>
      <c r="X894" s="17">
        <f t="shared" si="519"/>
        <v>162.57950468610548</v>
      </c>
      <c r="Y894" s="17">
        <f t="shared" si="520"/>
        <v>160.95370963924444</v>
      </c>
      <c r="Z894" s="17">
        <f>Y894/3600</f>
        <v>4.4709363788679013E-2</v>
      </c>
      <c r="AA894" s="17">
        <f>0.96*Y894</f>
        <v>154.51556125367466</v>
      </c>
      <c r="AB894" s="17">
        <f t="shared" si="521"/>
        <v>148.33493880352768</v>
      </c>
      <c r="AC894" s="17">
        <f t="shared" si="522"/>
        <v>140.9181918633513</v>
      </c>
      <c r="AD894" s="17">
        <f t="shared" si="523"/>
        <v>140.9181918633513</v>
      </c>
      <c r="AE894" s="17">
        <f t="shared" si="544"/>
        <v>3.9143942184264251E-2</v>
      </c>
      <c r="AF894" s="17">
        <f>T894-AD894</f>
        <v>585.03351245299541</v>
      </c>
      <c r="AG894" s="17">
        <f t="shared" si="524"/>
        <v>0.16250930901472094</v>
      </c>
      <c r="AH894" s="28">
        <f>0.5*'Ducati Panigale 1199 data'!$C$8*'WLTP class 3 v5'!F894^2</f>
        <v>49593.827160493827</v>
      </c>
      <c r="AI894" s="17">
        <f t="shared" si="525"/>
        <v>49.593827160493831</v>
      </c>
      <c r="AJ894" s="17" t="str">
        <f>IF(N894&lt;0, AI894, "0")</f>
        <v>0</v>
      </c>
      <c r="AK894" s="98">
        <f>AK893+AJ894</f>
        <v>1823.3814074074071</v>
      </c>
      <c r="AL894" s="105">
        <f t="shared" si="526"/>
        <v>0.50649483539094642</v>
      </c>
      <c r="AM894" s="98">
        <f>IF(N894 &gt; 0, AI894, )</f>
        <v>49.593827160493831</v>
      </c>
      <c r="AN894" s="98">
        <f t="shared" si="545"/>
        <v>8439.9856172839518</v>
      </c>
      <c r="AO894" s="98">
        <f t="shared" si="527"/>
        <v>2.3444404492455422</v>
      </c>
      <c r="AP894" s="27">
        <f t="shared" si="528"/>
        <v>0</v>
      </c>
      <c r="AQ894" s="27">
        <f t="shared" si="529"/>
        <v>0</v>
      </c>
      <c r="AR894" s="34">
        <f t="shared" si="530"/>
        <v>0</v>
      </c>
      <c r="AS894" s="27">
        <f t="shared" si="531"/>
        <v>0</v>
      </c>
      <c r="AT894" s="34">
        <f t="shared" si="508"/>
        <v>0</v>
      </c>
      <c r="AU894" s="27">
        <f t="shared" si="508"/>
        <v>0</v>
      </c>
      <c r="AV894" s="27">
        <f t="shared" si="532"/>
        <v>0</v>
      </c>
      <c r="AW894" s="27">
        <f t="shared" si="533"/>
        <v>0</v>
      </c>
      <c r="AX894" s="27">
        <f t="shared" si="534"/>
        <v>0</v>
      </c>
      <c r="AY894" s="34">
        <f>AN894-AW894</f>
        <v>8439.9856172839518</v>
      </c>
      <c r="AZ894" s="110">
        <f t="shared" si="535"/>
        <v>2.3444404492455422</v>
      </c>
      <c r="BB894" s="84">
        <v>0</v>
      </c>
      <c r="BC894" s="85">
        <f t="shared" si="536"/>
        <v>0</v>
      </c>
      <c r="BD894" s="85">
        <f t="shared" si="537"/>
        <v>0</v>
      </c>
      <c r="BE894" s="85">
        <f t="shared" si="538"/>
        <v>0</v>
      </c>
      <c r="BF894" s="85">
        <f t="shared" si="539"/>
        <v>0</v>
      </c>
      <c r="BG894" s="85">
        <f t="shared" si="540"/>
        <v>0</v>
      </c>
    </row>
    <row r="895" spans="2:59">
      <c r="B895" s="10" t="s">
        <v>33</v>
      </c>
      <c r="C895" s="10">
        <v>884</v>
      </c>
      <c r="D895" s="10">
        <v>295</v>
      </c>
      <c r="E895" s="19">
        <v>68</v>
      </c>
      <c r="F895" s="67">
        <f t="shared" si="509"/>
        <v>18.888888888888889</v>
      </c>
      <c r="G895" s="20">
        <f t="shared" si="541"/>
        <v>1.3888888888888099E-2</v>
      </c>
      <c r="H895" s="20">
        <f t="shared" si="510"/>
        <v>148</v>
      </c>
      <c r="I895" s="86">
        <f>'Ducati Panigale 1199 data'!$C$8*G895</f>
        <v>3.8611111111108913</v>
      </c>
      <c r="J895" s="86">
        <f>'Ducati Panigale 1199 data'!$C$8*'Ducati Panigale 1199 data'!$C$15*'Ducati Panigale 1199 data'!$C$10</f>
        <v>54.543600000000005</v>
      </c>
      <c r="K895" s="86">
        <f>(0.5*'Ducati Panigale 1199 data'!$C$12)*'Ducati Panigale 1199 data'!$C$14*'Ducati Panigale 1199 data'!$C$11*F895^2</f>
        <v>50.481342592592597</v>
      </c>
      <c r="L895" s="86">
        <f t="shared" si="511"/>
        <v>108.8860537037035</v>
      </c>
      <c r="M895" s="86">
        <f t="shared" si="507"/>
        <v>2056.736569958844</v>
      </c>
      <c r="N895" s="20">
        <f t="shared" si="512"/>
        <v>2.056736569958844</v>
      </c>
      <c r="O895" s="105">
        <f t="shared" si="513"/>
        <v>0</v>
      </c>
      <c r="P895" s="105">
        <f t="shared" si="514"/>
        <v>0</v>
      </c>
      <c r="Q895" s="105">
        <f t="shared" si="542"/>
        <v>185.6947924503215</v>
      </c>
      <c r="R895" s="27">
        <f t="shared" si="515"/>
        <v>5.1581886791755974E-2</v>
      </c>
      <c r="S895" s="98">
        <f t="shared" si="516"/>
        <v>2.056736569958844</v>
      </c>
      <c r="T895" s="17">
        <f t="shared" si="543"/>
        <v>728.00844088630561</v>
      </c>
      <c r="U895" s="17">
        <f t="shared" si="517"/>
        <v>0.20222456691286267</v>
      </c>
      <c r="V895" s="17">
        <f t="shared" si="518"/>
        <v>176.41005282780543</v>
      </c>
      <c r="W895" s="17">
        <f t="shared" si="519"/>
        <v>169.3536507146932</v>
      </c>
      <c r="X895" s="17">
        <f t="shared" si="519"/>
        <v>162.57950468610548</v>
      </c>
      <c r="Y895" s="17">
        <f t="shared" si="520"/>
        <v>160.95370963924444</v>
      </c>
      <c r="Z895" s="17">
        <f>Y895/3600</f>
        <v>4.4709363788679013E-2</v>
      </c>
      <c r="AA895" s="17">
        <f>0.96*Y895</f>
        <v>154.51556125367466</v>
      </c>
      <c r="AB895" s="17">
        <f t="shared" si="521"/>
        <v>148.33493880352768</v>
      </c>
      <c r="AC895" s="17">
        <f t="shared" si="522"/>
        <v>140.9181918633513</v>
      </c>
      <c r="AD895" s="17">
        <f t="shared" si="523"/>
        <v>140.9181918633513</v>
      </c>
      <c r="AE895" s="17">
        <f t="shared" si="544"/>
        <v>3.9143942184264251E-2</v>
      </c>
      <c r="AF895" s="17">
        <f>T895-AD895</f>
        <v>587.09024902295437</v>
      </c>
      <c r="AG895" s="17">
        <f t="shared" si="524"/>
        <v>0.16308062472859844</v>
      </c>
      <c r="AH895" s="28">
        <f>0.5*'Ducati Panigale 1199 data'!$C$8*'WLTP class 3 v5'!F895^2</f>
        <v>49593.827160493827</v>
      </c>
      <c r="AI895" s="17">
        <f t="shared" si="525"/>
        <v>49.593827160493831</v>
      </c>
      <c r="AJ895" s="17" t="str">
        <f>IF(N895&lt;0, AI895, "0")</f>
        <v>0</v>
      </c>
      <c r="AK895" s="98">
        <f>AK894+AJ895</f>
        <v>1823.3814074074071</v>
      </c>
      <c r="AL895" s="105">
        <f t="shared" si="526"/>
        <v>0.50649483539094642</v>
      </c>
      <c r="AM895" s="98">
        <f>IF(N895 &gt; 0, AI895, )</f>
        <v>49.593827160493831</v>
      </c>
      <c r="AN895" s="98">
        <f t="shared" si="545"/>
        <v>8489.5794444444455</v>
      </c>
      <c r="AO895" s="98">
        <f t="shared" si="527"/>
        <v>2.3582165123456793</v>
      </c>
      <c r="AP895" s="27">
        <f t="shared" si="528"/>
        <v>0</v>
      </c>
      <c r="AQ895" s="27">
        <f t="shared" si="529"/>
        <v>0</v>
      </c>
      <c r="AR895" s="34">
        <f t="shared" si="530"/>
        <v>0</v>
      </c>
      <c r="AS895" s="27">
        <f t="shared" si="531"/>
        <v>0</v>
      </c>
      <c r="AT895" s="34">
        <f t="shared" si="508"/>
        <v>0</v>
      </c>
      <c r="AU895" s="27">
        <f t="shared" si="508"/>
        <v>0</v>
      </c>
      <c r="AV895" s="27">
        <f t="shared" si="532"/>
        <v>0</v>
      </c>
      <c r="AW895" s="27">
        <f t="shared" si="533"/>
        <v>0</v>
      </c>
      <c r="AX895" s="27">
        <f t="shared" si="534"/>
        <v>0</v>
      </c>
      <c r="AY895" s="34">
        <f>AN895-AW895</f>
        <v>8489.5794444444455</v>
      </c>
      <c r="AZ895" s="110">
        <f t="shared" si="535"/>
        <v>2.3582165123456793</v>
      </c>
      <c r="BB895" s="84">
        <v>0</v>
      </c>
      <c r="BC895" s="85">
        <f t="shared" si="536"/>
        <v>0</v>
      </c>
      <c r="BD895" s="85">
        <f t="shared" si="537"/>
        <v>0</v>
      </c>
      <c r="BE895" s="85">
        <f t="shared" si="538"/>
        <v>0</v>
      </c>
      <c r="BF895" s="85">
        <f t="shared" si="539"/>
        <v>0</v>
      </c>
      <c r="BG895" s="85">
        <f t="shared" si="540"/>
        <v>0</v>
      </c>
    </row>
    <row r="896" spans="2:59">
      <c r="B896" s="10" t="s">
        <v>33</v>
      </c>
      <c r="C896" s="10">
        <v>885</v>
      </c>
      <c r="D896" s="10">
        <v>296</v>
      </c>
      <c r="E896" s="19">
        <v>68.099999999999994</v>
      </c>
      <c r="F896" s="67">
        <f t="shared" si="509"/>
        <v>18.916666666666668</v>
      </c>
      <c r="G896" s="20">
        <f t="shared" si="541"/>
        <v>5.5555555555556344E-2</v>
      </c>
      <c r="H896" s="20">
        <f t="shared" si="510"/>
        <v>148.5</v>
      </c>
      <c r="I896" s="86">
        <f>'Ducati Panigale 1199 data'!$C$8*G896</f>
        <v>15.444444444444663</v>
      </c>
      <c r="J896" s="86">
        <f>'Ducati Panigale 1199 data'!$C$8*'Ducati Panigale 1199 data'!$C$15*'Ducati Panigale 1199 data'!$C$10</f>
        <v>54.543600000000005</v>
      </c>
      <c r="K896" s="86">
        <f>(0.5*'Ducati Panigale 1199 data'!$C$12)*'Ducati Panigale 1199 data'!$C$14*'Ducati Panigale 1199 data'!$C$11*F896^2</f>
        <v>50.629926302083348</v>
      </c>
      <c r="L896" s="86">
        <f t="shared" si="511"/>
        <v>120.61797074652802</v>
      </c>
      <c r="M896" s="86">
        <f t="shared" si="507"/>
        <v>2281.6899466218219</v>
      </c>
      <c r="N896" s="20">
        <f t="shared" si="512"/>
        <v>2.2816899466218219</v>
      </c>
      <c r="O896" s="105">
        <f t="shared" si="513"/>
        <v>0</v>
      </c>
      <c r="P896" s="105">
        <f t="shared" si="514"/>
        <v>0</v>
      </c>
      <c r="Q896" s="105">
        <f t="shared" si="542"/>
        <v>185.6947924503215</v>
      </c>
      <c r="R896" s="27">
        <f t="shared" si="515"/>
        <v>5.1581886791755974E-2</v>
      </c>
      <c r="S896" s="98">
        <f t="shared" si="516"/>
        <v>2.2816899466218219</v>
      </c>
      <c r="T896" s="17">
        <f t="shared" si="543"/>
        <v>730.29013083292739</v>
      </c>
      <c r="U896" s="17">
        <f t="shared" si="517"/>
        <v>0.20285836967581317</v>
      </c>
      <c r="V896" s="17">
        <f t="shared" si="518"/>
        <v>176.41005282780543</v>
      </c>
      <c r="W896" s="17">
        <f t="shared" si="519"/>
        <v>169.3536507146932</v>
      </c>
      <c r="X896" s="17">
        <f t="shared" si="519"/>
        <v>162.57950468610548</v>
      </c>
      <c r="Y896" s="17">
        <f t="shared" si="520"/>
        <v>160.95370963924444</v>
      </c>
      <c r="Z896" s="17">
        <f>Y896/3600</f>
        <v>4.4709363788679013E-2</v>
      </c>
      <c r="AA896" s="17">
        <f>0.96*Y896</f>
        <v>154.51556125367466</v>
      </c>
      <c r="AB896" s="17">
        <f t="shared" si="521"/>
        <v>148.33493880352768</v>
      </c>
      <c r="AC896" s="17">
        <f t="shared" si="522"/>
        <v>140.9181918633513</v>
      </c>
      <c r="AD896" s="17">
        <f t="shared" si="523"/>
        <v>140.9181918633513</v>
      </c>
      <c r="AE896" s="17">
        <f t="shared" si="544"/>
        <v>3.9143942184264251E-2</v>
      </c>
      <c r="AF896" s="17">
        <f>T896-AD896</f>
        <v>589.37193896957615</v>
      </c>
      <c r="AG896" s="17">
        <f t="shared" si="524"/>
        <v>0.16371442749154894</v>
      </c>
      <c r="AH896" s="28">
        <f>0.5*'Ducati Panigale 1199 data'!$C$8*'WLTP class 3 v5'!F896^2</f>
        <v>49739.798611111117</v>
      </c>
      <c r="AI896" s="17">
        <f t="shared" si="525"/>
        <v>49.739798611111119</v>
      </c>
      <c r="AJ896" s="17" t="str">
        <f>IF(N896&lt;0, AI896, "0")</f>
        <v>0</v>
      </c>
      <c r="AK896" s="98">
        <f>AK895+AJ896</f>
        <v>1823.3814074074071</v>
      </c>
      <c r="AL896" s="105">
        <f t="shared" si="526"/>
        <v>0.50649483539094642</v>
      </c>
      <c r="AM896" s="98">
        <f>IF(N896 &gt; 0, AI896, )</f>
        <v>49.739798611111119</v>
      </c>
      <c r="AN896" s="98">
        <f t="shared" si="545"/>
        <v>8539.3192430555573</v>
      </c>
      <c r="AO896" s="98">
        <f t="shared" si="527"/>
        <v>2.3720331230709881</v>
      </c>
      <c r="AP896" s="27">
        <f t="shared" si="528"/>
        <v>0</v>
      </c>
      <c r="AQ896" s="27">
        <f t="shared" si="529"/>
        <v>0</v>
      </c>
      <c r="AR896" s="34">
        <f t="shared" si="530"/>
        <v>0</v>
      </c>
      <c r="AS896" s="27">
        <f t="shared" si="531"/>
        <v>0</v>
      </c>
      <c r="AT896" s="34">
        <f t="shared" si="508"/>
        <v>0</v>
      </c>
      <c r="AU896" s="27">
        <f t="shared" si="508"/>
        <v>0</v>
      </c>
      <c r="AV896" s="27">
        <f t="shared" si="532"/>
        <v>0</v>
      </c>
      <c r="AW896" s="27">
        <f t="shared" si="533"/>
        <v>0</v>
      </c>
      <c r="AX896" s="27">
        <f t="shared" si="534"/>
        <v>0</v>
      </c>
      <c r="AY896" s="34">
        <f>AN896-AW896</f>
        <v>8539.3192430555573</v>
      </c>
      <c r="AZ896" s="110">
        <f t="shared" si="535"/>
        <v>2.3720331230709881</v>
      </c>
      <c r="BB896" s="84">
        <v>0</v>
      </c>
      <c r="BC896" s="85">
        <f t="shared" si="536"/>
        <v>0</v>
      </c>
      <c r="BD896" s="85">
        <f t="shared" si="537"/>
        <v>0</v>
      </c>
      <c r="BE896" s="85">
        <f t="shared" si="538"/>
        <v>0</v>
      </c>
      <c r="BF896" s="85">
        <f t="shared" si="539"/>
        <v>0</v>
      </c>
      <c r="BG896" s="85">
        <f t="shared" si="540"/>
        <v>0</v>
      </c>
    </row>
    <row r="897" spans="2:59">
      <c r="B897" s="10" t="s">
        <v>33</v>
      </c>
      <c r="C897" s="10">
        <v>886</v>
      </c>
      <c r="D897" s="10">
        <v>297</v>
      </c>
      <c r="E897" s="19">
        <v>68.400000000000006</v>
      </c>
      <c r="F897" s="67">
        <f t="shared" si="509"/>
        <v>19</v>
      </c>
      <c r="G897" s="20">
        <f t="shared" si="541"/>
        <v>6.9444444444444448E-2</v>
      </c>
      <c r="H897" s="20">
        <f t="shared" si="510"/>
        <v>149</v>
      </c>
      <c r="I897" s="86">
        <f>'Ducati Panigale 1199 data'!$C$8*G897</f>
        <v>19.305555555555557</v>
      </c>
      <c r="J897" s="86">
        <f>'Ducati Panigale 1199 data'!$C$8*'Ducati Panigale 1199 data'!$C$15*'Ducati Panigale 1199 data'!$C$10</f>
        <v>54.543600000000005</v>
      </c>
      <c r="K897" s="86">
        <f>(0.5*'Ducati Panigale 1199 data'!$C$12)*'Ducati Panigale 1199 data'!$C$14*'Ducati Panigale 1199 data'!$C$11*F897^2</f>
        <v>51.076987500000008</v>
      </c>
      <c r="L897" s="86">
        <f t="shared" si="511"/>
        <v>124.92614305555557</v>
      </c>
      <c r="M897" s="86">
        <f t="shared" si="507"/>
        <v>2373.5967180555558</v>
      </c>
      <c r="N897" s="20">
        <f t="shared" si="512"/>
        <v>2.3735967180555559</v>
      </c>
      <c r="O897" s="105">
        <f t="shared" si="513"/>
        <v>0</v>
      </c>
      <c r="P897" s="105">
        <f t="shared" si="514"/>
        <v>0</v>
      </c>
      <c r="Q897" s="105">
        <f t="shared" si="542"/>
        <v>185.6947924503215</v>
      </c>
      <c r="R897" s="27">
        <f t="shared" si="515"/>
        <v>5.1581886791755974E-2</v>
      </c>
      <c r="S897" s="98">
        <f t="shared" si="516"/>
        <v>2.3735967180555559</v>
      </c>
      <c r="T897" s="17">
        <f t="shared" si="543"/>
        <v>732.66372755098291</v>
      </c>
      <c r="U897" s="17">
        <f t="shared" si="517"/>
        <v>0.20351770209749526</v>
      </c>
      <c r="V897" s="17">
        <f t="shared" si="518"/>
        <v>176.41005282780543</v>
      </c>
      <c r="W897" s="17">
        <f t="shared" si="519"/>
        <v>169.3536507146932</v>
      </c>
      <c r="X897" s="17">
        <f t="shared" si="519"/>
        <v>162.57950468610548</v>
      </c>
      <c r="Y897" s="17">
        <f t="shared" si="520"/>
        <v>160.95370963924444</v>
      </c>
      <c r="Z897" s="17">
        <f>Y897/3600</f>
        <v>4.4709363788679013E-2</v>
      </c>
      <c r="AA897" s="17">
        <f>0.96*Y897</f>
        <v>154.51556125367466</v>
      </c>
      <c r="AB897" s="17">
        <f t="shared" si="521"/>
        <v>148.33493880352768</v>
      </c>
      <c r="AC897" s="17">
        <f t="shared" si="522"/>
        <v>140.9181918633513</v>
      </c>
      <c r="AD897" s="17">
        <f t="shared" si="523"/>
        <v>140.9181918633513</v>
      </c>
      <c r="AE897" s="17">
        <f t="shared" si="544"/>
        <v>3.9143942184264251E-2</v>
      </c>
      <c r="AF897" s="17">
        <f>T897-AD897</f>
        <v>591.74553568763167</v>
      </c>
      <c r="AG897" s="17">
        <f t="shared" si="524"/>
        <v>0.16437375991323103</v>
      </c>
      <c r="AH897" s="28">
        <f>0.5*'Ducati Panigale 1199 data'!$C$8*'WLTP class 3 v5'!F897^2</f>
        <v>50179</v>
      </c>
      <c r="AI897" s="17">
        <f t="shared" si="525"/>
        <v>50.179000000000002</v>
      </c>
      <c r="AJ897" s="17" t="str">
        <f>IF(N897&lt;0, AI897, "0")</f>
        <v>0</v>
      </c>
      <c r="AK897" s="98">
        <f>AK896+AJ897</f>
        <v>1823.3814074074071</v>
      </c>
      <c r="AL897" s="105">
        <f t="shared" si="526"/>
        <v>0.50649483539094642</v>
      </c>
      <c r="AM897" s="98">
        <f>IF(N897 &gt; 0, AI897, )</f>
        <v>50.179000000000002</v>
      </c>
      <c r="AN897" s="98">
        <f t="shared" si="545"/>
        <v>8589.4982430555574</v>
      </c>
      <c r="AO897" s="98">
        <f t="shared" si="527"/>
        <v>2.3859717341820992</v>
      </c>
      <c r="AP897" s="27">
        <f t="shared" si="528"/>
        <v>0</v>
      </c>
      <c r="AQ897" s="27">
        <f t="shared" si="529"/>
        <v>0</v>
      </c>
      <c r="AR897" s="34">
        <f t="shared" si="530"/>
        <v>0</v>
      </c>
      <c r="AS897" s="27">
        <f t="shared" si="531"/>
        <v>0</v>
      </c>
      <c r="AT897" s="34">
        <f t="shared" si="508"/>
        <v>0</v>
      </c>
      <c r="AU897" s="27">
        <f t="shared" si="508"/>
        <v>0</v>
      </c>
      <c r="AV897" s="27">
        <f t="shared" si="532"/>
        <v>0</v>
      </c>
      <c r="AW897" s="27">
        <f t="shared" si="533"/>
        <v>0</v>
      </c>
      <c r="AX897" s="27">
        <f t="shared" si="534"/>
        <v>0</v>
      </c>
      <c r="AY897" s="34">
        <f>AN897-AW897</f>
        <v>8589.4982430555574</v>
      </c>
      <c r="AZ897" s="110">
        <f t="shared" si="535"/>
        <v>2.3859717341820992</v>
      </c>
      <c r="BB897" s="84">
        <v>0</v>
      </c>
      <c r="BC897" s="85">
        <f t="shared" si="536"/>
        <v>0</v>
      </c>
      <c r="BD897" s="85">
        <f t="shared" si="537"/>
        <v>0</v>
      </c>
      <c r="BE897" s="85">
        <f t="shared" si="538"/>
        <v>0</v>
      </c>
      <c r="BF897" s="85">
        <f t="shared" si="539"/>
        <v>0</v>
      </c>
      <c r="BG897" s="85">
        <f t="shared" si="540"/>
        <v>0</v>
      </c>
    </row>
    <row r="898" spans="2:59">
      <c r="B898" s="10" t="s">
        <v>33</v>
      </c>
      <c r="C898" s="10">
        <v>887</v>
      </c>
      <c r="D898" s="10">
        <v>298</v>
      </c>
      <c r="E898" s="19">
        <v>68.599999999999994</v>
      </c>
      <c r="F898" s="67">
        <f t="shared" si="509"/>
        <v>19.055555555555557</v>
      </c>
      <c r="G898" s="20">
        <f t="shared" si="541"/>
        <v>4.1666666666666269E-2</v>
      </c>
      <c r="H898" s="20">
        <f t="shared" si="510"/>
        <v>149.5</v>
      </c>
      <c r="I898" s="86">
        <f>'Ducati Panigale 1199 data'!$C$8*G898</f>
        <v>11.583333333333222</v>
      </c>
      <c r="J898" s="86">
        <f>'Ducati Panigale 1199 data'!$C$8*'Ducati Panigale 1199 data'!$C$15*'Ducati Panigale 1199 data'!$C$10</f>
        <v>54.543600000000005</v>
      </c>
      <c r="K898" s="86">
        <f>(0.5*'Ducati Panigale 1199 data'!$C$12)*'Ducati Panigale 1199 data'!$C$14*'Ducati Panigale 1199 data'!$C$11*F898^2</f>
        <v>51.376120023148161</v>
      </c>
      <c r="L898" s="86">
        <f t="shared" si="511"/>
        <v>117.50305335648139</v>
      </c>
      <c r="M898" s="86">
        <f t="shared" si="507"/>
        <v>2239.08596118184</v>
      </c>
      <c r="N898" s="20">
        <f t="shared" si="512"/>
        <v>2.2390859611818401</v>
      </c>
      <c r="O898" s="105">
        <f t="shared" si="513"/>
        <v>0</v>
      </c>
      <c r="P898" s="105">
        <f t="shared" si="514"/>
        <v>0</v>
      </c>
      <c r="Q898" s="105">
        <f t="shared" si="542"/>
        <v>185.6947924503215</v>
      </c>
      <c r="R898" s="27">
        <f t="shared" si="515"/>
        <v>5.1581886791755974E-2</v>
      </c>
      <c r="S898" s="98">
        <f t="shared" si="516"/>
        <v>2.2390859611818401</v>
      </c>
      <c r="T898" s="17">
        <f t="shared" si="543"/>
        <v>734.9028135121647</v>
      </c>
      <c r="U898" s="17">
        <f t="shared" si="517"/>
        <v>0.20413967042004574</v>
      </c>
      <c r="V898" s="17">
        <f t="shared" si="518"/>
        <v>176.41005282780543</v>
      </c>
      <c r="W898" s="17">
        <f t="shared" si="519"/>
        <v>169.3536507146932</v>
      </c>
      <c r="X898" s="17">
        <f t="shared" si="519"/>
        <v>162.57950468610548</v>
      </c>
      <c r="Y898" s="17">
        <f t="shared" si="520"/>
        <v>160.95370963924444</v>
      </c>
      <c r="Z898" s="17">
        <f>Y898/3600</f>
        <v>4.4709363788679013E-2</v>
      </c>
      <c r="AA898" s="17">
        <f>0.96*Y898</f>
        <v>154.51556125367466</v>
      </c>
      <c r="AB898" s="17">
        <f t="shared" si="521"/>
        <v>148.33493880352768</v>
      </c>
      <c r="AC898" s="17">
        <f t="shared" si="522"/>
        <v>140.9181918633513</v>
      </c>
      <c r="AD898" s="17">
        <f t="shared" si="523"/>
        <v>140.9181918633513</v>
      </c>
      <c r="AE898" s="17">
        <f t="shared" si="544"/>
        <v>3.9143942184264251E-2</v>
      </c>
      <c r="AF898" s="17">
        <f>T898-AD898</f>
        <v>593.98462164881335</v>
      </c>
      <c r="AG898" s="17">
        <f t="shared" si="524"/>
        <v>0.16499572823578149</v>
      </c>
      <c r="AH898" s="28">
        <f>0.5*'Ducati Panigale 1199 data'!$C$8*'WLTP class 3 v5'!F898^2</f>
        <v>50472.873456790134</v>
      </c>
      <c r="AI898" s="17">
        <f t="shared" si="525"/>
        <v>50.472873456790133</v>
      </c>
      <c r="AJ898" s="17" t="str">
        <f>IF(N898&lt;0, AI898, "0")</f>
        <v>0</v>
      </c>
      <c r="AK898" s="98">
        <f>AK897+AJ898</f>
        <v>1823.3814074074071</v>
      </c>
      <c r="AL898" s="105">
        <f t="shared" si="526"/>
        <v>0.50649483539094642</v>
      </c>
      <c r="AM898" s="98">
        <f>IF(N898 &gt; 0, AI898, )</f>
        <v>50.472873456790133</v>
      </c>
      <c r="AN898" s="98">
        <f t="shared" si="545"/>
        <v>8639.9711165123481</v>
      </c>
      <c r="AO898" s="98">
        <f t="shared" si="527"/>
        <v>2.3999919768089857</v>
      </c>
      <c r="AP898" s="27">
        <f t="shared" si="528"/>
        <v>0</v>
      </c>
      <c r="AQ898" s="27">
        <f t="shared" si="529"/>
        <v>0</v>
      </c>
      <c r="AR898" s="34">
        <f t="shared" si="530"/>
        <v>0</v>
      </c>
      <c r="AS898" s="27">
        <f t="shared" si="531"/>
        <v>0</v>
      </c>
      <c r="AT898" s="34">
        <f t="shared" si="508"/>
        <v>0</v>
      </c>
      <c r="AU898" s="27">
        <f t="shared" si="508"/>
        <v>0</v>
      </c>
      <c r="AV898" s="27">
        <f t="shared" si="532"/>
        <v>0</v>
      </c>
      <c r="AW898" s="27">
        <f t="shared" si="533"/>
        <v>0</v>
      </c>
      <c r="AX898" s="27">
        <f t="shared" si="534"/>
        <v>0</v>
      </c>
      <c r="AY898" s="34">
        <f>AN898-AW898</f>
        <v>8639.9711165123481</v>
      </c>
      <c r="AZ898" s="110">
        <f t="shared" si="535"/>
        <v>2.3999919768089857</v>
      </c>
      <c r="BB898" s="84">
        <v>0</v>
      </c>
      <c r="BC898" s="85">
        <f t="shared" si="536"/>
        <v>0</v>
      </c>
      <c r="BD898" s="85">
        <f t="shared" si="537"/>
        <v>0</v>
      </c>
      <c r="BE898" s="85">
        <f t="shared" si="538"/>
        <v>0</v>
      </c>
      <c r="BF898" s="85">
        <f t="shared" si="539"/>
        <v>0</v>
      </c>
      <c r="BG898" s="85">
        <f t="shared" si="540"/>
        <v>0</v>
      </c>
    </row>
    <row r="899" spans="2:59">
      <c r="B899" s="10" t="s">
        <v>33</v>
      </c>
      <c r="C899" s="10">
        <v>888</v>
      </c>
      <c r="D899" s="10">
        <v>299</v>
      </c>
      <c r="E899" s="19">
        <v>68.7</v>
      </c>
      <c r="F899" s="67">
        <f t="shared" si="509"/>
        <v>19.083333333333332</v>
      </c>
      <c r="G899" s="20">
        <f t="shared" si="541"/>
        <v>-1.3888888888888099E-2</v>
      </c>
      <c r="H899" s="20">
        <f t="shared" si="510"/>
        <v>150</v>
      </c>
      <c r="I899" s="86">
        <f>'Ducati Panigale 1199 data'!$C$8*G899</f>
        <v>-3.8611111111108913</v>
      </c>
      <c r="J899" s="86">
        <f>'Ducati Panigale 1199 data'!$C$8*'Ducati Panigale 1199 data'!$C$15*'Ducati Panigale 1199 data'!$C$10</f>
        <v>54.543600000000005</v>
      </c>
      <c r="K899" s="86">
        <f>(0.5*'Ducati Panigale 1199 data'!$C$12)*'Ducati Panigale 1199 data'!$C$14*'Ducati Panigale 1199 data'!$C$11*F899^2</f>
        <v>51.526013802083334</v>
      </c>
      <c r="L899" s="86">
        <f t="shared" si="511"/>
        <v>102.20850269097244</v>
      </c>
      <c r="M899" s="86">
        <f t="shared" si="507"/>
        <v>1950.4789263527239</v>
      </c>
      <c r="N899" s="20">
        <f t="shared" si="512"/>
        <v>1.9504789263527238</v>
      </c>
      <c r="O899" s="105">
        <f t="shared" si="513"/>
        <v>0</v>
      </c>
      <c r="P899" s="105">
        <f t="shared" si="514"/>
        <v>0</v>
      </c>
      <c r="Q899" s="105">
        <f t="shared" si="542"/>
        <v>185.6947924503215</v>
      </c>
      <c r="R899" s="27">
        <f t="shared" si="515"/>
        <v>5.1581886791755974E-2</v>
      </c>
      <c r="S899" s="98">
        <f t="shared" si="516"/>
        <v>1.9504789263527238</v>
      </c>
      <c r="T899" s="17">
        <f t="shared" si="543"/>
        <v>736.85329243851743</v>
      </c>
      <c r="U899" s="17">
        <f t="shared" si="517"/>
        <v>0.2046814701218104</v>
      </c>
      <c r="V899" s="17">
        <f t="shared" si="518"/>
        <v>176.41005282780543</v>
      </c>
      <c r="W899" s="17">
        <f t="shared" si="519"/>
        <v>169.3536507146932</v>
      </c>
      <c r="X899" s="17">
        <f t="shared" si="519"/>
        <v>162.57950468610548</v>
      </c>
      <c r="Y899" s="17">
        <f t="shared" si="520"/>
        <v>160.95370963924444</v>
      </c>
      <c r="Z899" s="17">
        <f>Y899/3600</f>
        <v>4.4709363788679013E-2</v>
      </c>
      <c r="AA899" s="17">
        <f>0.96*Y899</f>
        <v>154.51556125367466</v>
      </c>
      <c r="AB899" s="17">
        <f t="shared" si="521"/>
        <v>148.33493880352768</v>
      </c>
      <c r="AC899" s="17">
        <f t="shared" si="522"/>
        <v>140.9181918633513</v>
      </c>
      <c r="AD899" s="17">
        <f t="shared" si="523"/>
        <v>140.9181918633513</v>
      </c>
      <c r="AE899" s="17">
        <f t="shared" si="544"/>
        <v>3.9143942184264251E-2</v>
      </c>
      <c r="AF899" s="17">
        <f>T899-AD899</f>
        <v>595.93510057516619</v>
      </c>
      <c r="AG899" s="17">
        <f t="shared" si="524"/>
        <v>0.16553752793754617</v>
      </c>
      <c r="AH899" s="28">
        <f>0.5*'Ducati Panigale 1199 data'!$C$8*'WLTP class 3 v5'!F899^2</f>
        <v>50620.131944444438</v>
      </c>
      <c r="AI899" s="17">
        <f t="shared" si="525"/>
        <v>50.620131944444438</v>
      </c>
      <c r="AJ899" s="17" t="str">
        <f>IF(N899&lt;0, AI899, "0")</f>
        <v>0</v>
      </c>
      <c r="AK899" s="98">
        <f>AK898+AJ899</f>
        <v>1823.3814074074071</v>
      </c>
      <c r="AL899" s="105">
        <f t="shared" si="526"/>
        <v>0.50649483539094642</v>
      </c>
      <c r="AM899" s="98">
        <f>IF(N899 &gt; 0, AI899, )</f>
        <v>50.620131944444438</v>
      </c>
      <c r="AN899" s="98">
        <f t="shared" si="545"/>
        <v>8690.5912484567925</v>
      </c>
      <c r="AO899" s="98">
        <f t="shared" si="527"/>
        <v>2.4140531245713315</v>
      </c>
      <c r="AP899" s="27">
        <f t="shared" si="528"/>
        <v>0</v>
      </c>
      <c r="AQ899" s="27">
        <f t="shared" si="529"/>
        <v>0</v>
      </c>
      <c r="AR899" s="34">
        <f t="shared" si="530"/>
        <v>0</v>
      </c>
      <c r="AS899" s="27">
        <f t="shared" si="531"/>
        <v>0</v>
      </c>
      <c r="AT899" s="34">
        <f t="shared" si="508"/>
        <v>0</v>
      </c>
      <c r="AU899" s="27">
        <f t="shared" si="508"/>
        <v>0</v>
      </c>
      <c r="AV899" s="27">
        <f t="shared" si="532"/>
        <v>0</v>
      </c>
      <c r="AW899" s="27">
        <f t="shared" si="533"/>
        <v>0</v>
      </c>
      <c r="AX899" s="27">
        <f t="shared" si="534"/>
        <v>0</v>
      </c>
      <c r="AY899" s="34">
        <f>AN899-AW899</f>
        <v>8690.5912484567925</v>
      </c>
      <c r="AZ899" s="110">
        <f t="shared" si="535"/>
        <v>2.4140531245713315</v>
      </c>
      <c r="BB899" s="84">
        <v>0</v>
      </c>
      <c r="BC899" s="85">
        <f t="shared" si="536"/>
        <v>0</v>
      </c>
      <c r="BD899" s="85">
        <f t="shared" si="537"/>
        <v>0</v>
      </c>
      <c r="BE899" s="85">
        <f t="shared" si="538"/>
        <v>0</v>
      </c>
      <c r="BF899" s="85">
        <f t="shared" si="539"/>
        <v>0</v>
      </c>
      <c r="BG899" s="85">
        <f t="shared" si="540"/>
        <v>0</v>
      </c>
    </row>
    <row r="900" spans="2:59">
      <c r="B900" s="10" t="s">
        <v>33</v>
      </c>
      <c r="C900" s="10">
        <v>889</v>
      </c>
      <c r="D900" s="10">
        <v>300</v>
      </c>
      <c r="E900" s="19">
        <v>68.5</v>
      </c>
      <c r="F900" s="67">
        <f t="shared" si="509"/>
        <v>19.027777777777779</v>
      </c>
      <c r="G900" s="20">
        <f t="shared" si="541"/>
        <v>-8.3333333333334522E-2</v>
      </c>
      <c r="H900" s="20">
        <f t="shared" si="510"/>
        <v>150.5</v>
      </c>
      <c r="I900" s="86">
        <f>'Ducati Panigale 1199 data'!$C$8*G900</f>
        <v>-23.166666666666998</v>
      </c>
      <c r="J900" s="86">
        <f>'Ducati Panigale 1199 data'!$C$8*'Ducati Panigale 1199 data'!$C$15*'Ducati Panigale 1199 data'!$C$10</f>
        <v>54.543600000000005</v>
      </c>
      <c r="K900" s="86">
        <f>(0.5*'Ducati Panigale 1199 data'!$C$12)*'Ducati Panigale 1199 data'!$C$14*'Ducati Panigale 1199 data'!$C$11*F900^2</f>
        <v>51.226444589120383</v>
      </c>
      <c r="L900" s="86">
        <f t="shared" si="511"/>
        <v>82.60337792245339</v>
      </c>
      <c r="M900" s="86">
        <f t="shared" si="507"/>
        <v>1571.7587188022383</v>
      </c>
      <c r="N900" s="20">
        <f t="shared" si="512"/>
        <v>1.5717587188022382</v>
      </c>
      <c r="O900" s="105">
        <f t="shared" si="513"/>
        <v>0</v>
      </c>
      <c r="P900" s="105">
        <f t="shared" si="514"/>
        <v>0</v>
      </c>
      <c r="Q900" s="105">
        <f t="shared" si="542"/>
        <v>185.6947924503215</v>
      </c>
      <c r="R900" s="27">
        <f t="shared" si="515"/>
        <v>5.1581886791755974E-2</v>
      </c>
      <c r="S900" s="98">
        <f t="shared" si="516"/>
        <v>1.5717587188022382</v>
      </c>
      <c r="T900" s="17">
        <f t="shared" si="543"/>
        <v>738.42505115731967</v>
      </c>
      <c r="U900" s="17">
        <f t="shared" si="517"/>
        <v>0.20511806976592212</v>
      </c>
      <c r="V900" s="17">
        <f t="shared" si="518"/>
        <v>176.41005282780543</v>
      </c>
      <c r="W900" s="17">
        <f t="shared" si="519"/>
        <v>169.3536507146932</v>
      </c>
      <c r="X900" s="17">
        <f t="shared" si="519"/>
        <v>162.57950468610548</v>
      </c>
      <c r="Y900" s="17">
        <f t="shared" si="520"/>
        <v>160.95370963924444</v>
      </c>
      <c r="Z900" s="17">
        <f>Y900/3600</f>
        <v>4.4709363788679013E-2</v>
      </c>
      <c r="AA900" s="17">
        <f>0.96*Y900</f>
        <v>154.51556125367466</v>
      </c>
      <c r="AB900" s="17">
        <f t="shared" si="521"/>
        <v>148.33493880352768</v>
      </c>
      <c r="AC900" s="17">
        <f t="shared" si="522"/>
        <v>140.9181918633513</v>
      </c>
      <c r="AD900" s="17">
        <f t="shared" si="523"/>
        <v>140.9181918633513</v>
      </c>
      <c r="AE900" s="17">
        <f t="shared" si="544"/>
        <v>3.9143942184264251E-2</v>
      </c>
      <c r="AF900" s="17">
        <f>T900-AD900</f>
        <v>597.50685929396832</v>
      </c>
      <c r="AG900" s="17">
        <f t="shared" si="524"/>
        <v>0.16597412758165786</v>
      </c>
      <c r="AH900" s="28">
        <f>0.5*'Ducati Panigale 1199 data'!$C$8*'WLTP class 3 v5'!F900^2</f>
        <v>50325.829475308652</v>
      </c>
      <c r="AI900" s="17">
        <f t="shared" si="525"/>
        <v>50.325829475308652</v>
      </c>
      <c r="AJ900" s="17" t="str">
        <f>IF(N900&lt;0, AI900, "0")</f>
        <v>0</v>
      </c>
      <c r="AK900" s="98">
        <f>AK899+AJ900</f>
        <v>1823.3814074074071</v>
      </c>
      <c r="AL900" s="105">
        <f t="shared" si="526"/>
        <v>0.50649483539094642</v>
      </c>
      <c r="AM900" s="98">
        <f>IF(N900 &gt; 0, AI900, )</f>
        <v>50.325829475308652</v>
      </c>
      <c r="AN900" s="98">
        <f t="shared" si="545"/>
        <v>8740.9170779321012</v>
      </c>
      <c r="AO900" s="98">
        <f t="shared" si="527"/>
        <v>2.4280325216478058</v>
      </c>
      <c r="AP900" s="27">
        <f t="shared" si="528"/>
        <v>0</v>
      </c>
      <c r="AQ900" s="27">
        <f t="shared" si="529"/>
        <v>0</v>
      </c>
      <c r="AR900" s="34">
        <f t="shared" si="530"/>
        <v>0</v>
      </c>
      <c r="AS900" s="27">
        <f t="shared" si="531"/>
        <v>0</v>
      </c>
      <c r="AT900" s="34">
        <f t="shared" si="508"/>
        <v>0</v>
      </c>
      <c r="AU900" s="27">
        <f t="shared" si="508"/>
        <v>0</v>
      </c>
      <c r="AV900" s="27">
        <f t="shared" si="532"/>
        <v>0</v>
      </c>
      <c r="AW900" s="27">
        <f t="shared" si="533"/>
        <v>0</v>
      </c>
      <c r="AX900" s="27">
        <f t="shared" si="534"/>
        <v>0</v>
      </c>
      <c r="AY900" s="34">
        <f>AN900-AW900</f>
        <v>8740.9170779321012</v>
      </c>
      <c r="AZ900" s="110">
        <f t="shared" si="535"/>
        <v>2.4280325216478058</v>
      </c>
      <c r="BB900" s="84">
        <v>0</v>
      </c>
      <c r="BC900" s="85">
        <f t="shared" si="536"/>
        <v>0</v>
      </c>
      <c r="BD900" s="85">
        <f t="shared" si="537"/>
        <v>0</v>
      </c>
      <c r="BE900" s="85">
        <f t="shared" si="538"/>
        <v>0</v>
      </c>
      <c r="BF900" s="85">
        <f t="shared" si="539"/>
        <v>0</v>
      </c>
      <c r="BG900" s="85">
        <f t="shared" si="540"/>
        <v>0</v>
      </c>
    </row>
    <row r="901" spans="2:59">
      <c r="B901" s="10" t="s">
        <v>33</v>
      </c>
      <c r="C901" s="10">
        <v>890</v>
      </c>
      <c r="D901" s="10">
        <v>301</v>
      </c>
      <c r="E901" s="19">
        <v>68.099999999999994</v>
      </c>
      <c r="F901" s="67">
        <f t="shared" si="509"/>
        <v>18.916666666666668</v>
      </c>
      <c r="G901" s="20">
        <f t="shared" si="541"/>
        <v>-0.16666666666666705</v>
      </c>
      <c r="H901" s="20">
        <f t="shared" si="510"/>
        <v>151</v>
      </c>
      <c r="I901" s="86">
        <f>'Ducati Panigale 1199 data'!$C$8*G901</f>
        <v>-46.333333333333442</v>
      </c>
      <c r="J901" s="86">
        <f>'Ducati Panigale 1199 data'!$C$8*'Ducati Panigale 1199 data'!$C$15*'Ducati Panigale 1199 data'!$C$10</f>
        <v>54.543600000000005</v>
      </c>
      <c r="K901" s="86">
        <f>(0.5*'Ducati Panigale 1199 data'!$C$12)*'Ducati Panigale 1199 data'!$C$14*'Ducati Panigale 1199 data'!$C$11*F901^2</f>
        <v>50.629926302083348</v>
      </c>
      <c r="L901" s="86">
        <f t="shared" si="511"/>
        <v>58.840192968749911</v>
      </c>
      <c r="M901" s="86">
        <f t="shared" si="507"/>
        <v>1113.0603169921858</v>
      </c>
      <c r="N901" s="20">
        <f t="shared" si="512"/>
        <v>1.1130603169921858</v>
      </c>
      <c r="O901" s="105">
        <f t="shared" si="513"/>
        <v>0</v>
      </c>
      <c r="P901" s="105">
        <f t="shared" si="514"/>
        <v>0</v>
      </c>
      <c r="Q901" s="105">
        <f t="shared" si="542"/>
        <v>185.6947924503215</v>
      </c>
      <c r="R901" s="27">
        <f t="shared" si="515"/>
        <v>5.1581886791755974E-2</v>
      </c>
      <c r="S901" s="98">
        <f t="shared" si="516"/>
        <v>1.1130603169921858</v>
      </c>
      <c r="T901" s="17">
        <f t="shared" si="543"/>
        <v>739.5381114743119</v>
      </c>
      <c r="U901" s="17">
        <f t="shared" si="517"/>
        <v>0.20542725318730887</v>
      </c>
      <c r="V901" s="17">
        <f t="shared" si="518"/>
        <v>176.41005282780543</v>
      </c>
      <c r="W901" s="17">
        <f t="shared" si="519"/>
        <v>169.3536507146932</v>
      </c>
      <c r="X901" s="17">
        <f t="shared" si="519"/>
        <v>162.57950468610548</v>
      </c>
      <c r="Y901" s="17">
        <f t="shared" si="520"/>
        <v>160.95370963924444</v>
      </c>
      <c r="Z901" s="17">
        <f>Y901/3600</f>
        <v>4.4709363788679013E-2</v>
      </c>
      <c r="AA901" s="17">
        <f>0.96*Y901</f>
        <v>154.51556125367466</v>
      </c>
      <c r="AB901" s="17">
        <f t="shared" si="521"/>
        <v>148.33493880352768</v>
      </c>
      <c r="AC901" s="17">
        <f t="shared" si="522"/>
        <v>140.9181918633513</v>
      </c>
      <c r="AD901" s="17">
        <f t="shared" si="523"/>
        <v>140.9181918633513</v>
      </c>
      <c r="AE901" s="17">
        <f t="shared" si="544"/>
        <v>3.9143942184264251E-2</v>
      </c>
      <c r="AF901" s="17">
        <f>T901-AD901</f>
        <v>598.61991961096055</v>
      </c>
      <c r="AG901" s="17">
        <f t="shared" si="524"/>
        <v>0.16628331100304461</v>
      </c>
      <c r="AH901" s="28">
        <f>0.5*'Ducati Panigale 1199 data'!$C$8*'WLTP class 3 v5'!F901^2</f>
        <v>49739.798611111117</v>
      </c>
      <c r="AI901" s="17">
        <f t="shared" si="525"/>
        <v>49.739798611111119</v>
      </c>
      <c r="AJ901" s="17" t="str">
        <f>IF(N901&lt;0, AI901, "0")</f>
        <v>0</v>
      </c>
      <c r="AK901" s="98">
        <f>AK900+AJ901</f>
        <v>1823.3814074074071</v>
      </c>
      <c r="AL901" s="105">
        <f t="shared" si="526"/>
        <v>0.50649483539094642</v>
      </c>
      <c r="AM901" s="98">
        <f>IF(N901 &gt; 0, AI901, )</f>
        <v>49.739798611111119</v>
      </c>
      <c r="AN901" s="98">
        <f t="shared" si="545"/>
        <v>8790.656876543213</v>
      </c>
      <c r="AO901" s="98">
        <f t="shared" si="527"/>
        <v>2.4418491323731146</v>
      </c>
      <c r="AP901" s="27">
        <f t="shared" si="528"/>
        <v>0</v>
      </c>
      <c r="AQ901" s="27">
        <f t="shared" si="529"/>
        <v>0</v>
      </c>
      <c r="AR901" s="34">
        <f t="shared" si="530"/>
        <v>0</v>
      </c>
      <c r="AS901" s="27">
        <f t="shared" si="531"/>
        <v>0</v>
      </c>
      <c r="AT901" s="34">
        <f t="shared" si="508"/>
        <v>0</v>
      </c>
      <c r="AU901" s="27">
        <f t="shared" si="508"/>
        <v>0</v>
      </c>
      <c r="AV901" s="27">
        <f t="shared" si="532"/>
        <v>0</v>
      </c>
      <c r="AW901" s="27">
        <f t="shared" si="533"/>
        <v>0</v>
      </c>
      <c r="AX901" s="27">
        <f t="shared" si="534"/>
        <v>0</v>
      </c>
      <c r="AY901" s="34">
        <f>AN901-AW901</f>
        <v>8790.656876543213</v>
      </c>
      <c r="AZ901" s="110">
        <f t="shared" si="535"/>
        <v>2.4418491323731146</v>
      </c>
      <c r="BB901" s="84">
        <v>0</v>
      </c>
      <c r="BC901" s="85">
        <f t="shared" si="536"/>
        <v>0</v>
      </c>
      <c r="BD901" s="85">
        <f t="shared" si="537"/>
        <v>0</v>
      </c>
      <c r="BE901" s="85">
        <f t="shared" si="538"/>
        <v>0</v>
      </c>
      <c r="BF901" s="85">
        <f t="shared" si="539"/>
        <v>0</v>
      </c>
      <c r="BG901" s="85">
        <f t="shared" si="540"/>
        <v>0</v>
      </c>
    </row>
    <row r="902" spans="2:59">
      <c r="B902" s="10" t="s">
        <v>33</v>
      </c>
      <c r="C902" s="10">
        <v>891</v>
      </c>
      <c r="D902" s="10">
        <v>302</v>
      </c>
      <c r="E902" s="19">
        <v>67.3</v>
      </c>
      <c r="F902" s="67">
        <f t="shared" si="509"/>
        <v>18.694444444444443</v>
      </c>
      <c r="G902" s="20">
        <f t="shared" si="541"/>
        <v>-0.26388888888888767</v>
      </c>
      <c r="H902" s="20">
        <f t="shared" si="510"/>
        <v>151.5</v>
      </c>
      <c r="I902" s="86">
        <f>'Ducati Panigale 1199 data'!$C$8*G902</f>
        <v>-73.361111111110773</v>
      </c>
      <c r="J902" s="86">
        <f>'Ducati Panigale 1199 data'!$C$8*'Ducati Panigale 1199 data'!$C$15*'Ducati Panigale 1199 data'!$C$10</f>
        <v>54.543600000000005</v>
      </c>
      <c r="K902" s="86">
        <f>(0.5*'Ducati Panigale 1199 data'!$C$12)*'Ducati Panigale 1199 data'!$C$14*'Ducati Panigale 1199 data'!$C$11*F902^2</f>
        <v>49.447370283564808</v>
      </c>
      <c r="L902" s="86">
        <f t="shared" si="511"/>
        <v>30.62985917245404</v>
      </c>
      <c r="M902" s="86">
        <f t="shared" si="507"/>
        <v>572.60820064059908</v>
      </c>
      <c r="N902" s="20">
        <f t="shared" si="512"/>
        <v>0.57260820064059903</v>
      </c>
      <c r="O902" s="105">
        <f t="shared" si="513"/>
        <v>0</v>
      </c>
      <c r="P902" s="105">
        <f t="shared" si="514"/>
        <v>0</v>
      </c>
      <c r="Q902" s="105">
        <f t="shared" si="542"/>
        <v>185.6947924503215</v>
      </c>
      <c r="R902" s="27">
        <f t="shared" si="515"/>
        <v>5.1581886791755974E-2</v>
      </c>
      <c r="S902" s="98">
        <f t="shared" si="516"/>
        <v>0.57260820064059903</v>
      </c>
      <c r="T902" s="17">
        <f t="shared" si="543"/>
        <v>740.11071967495252</v>
      </c>
      <c r="U902" s="17">
        <f t="shared" si="517"/>
        <v>0.20558631102082014</v>
      </c>
      <c r="V902" s="17">
        <f t="shared" si="518"/>
        <v>176.41005282780543</v>
      </c>
      <c r="W902" s="17">
        <f t="shared" si="519"/>
        <v>169.3536507146932</v>
      </c>
      <c r="X902" s="17">
        <f t="shared" si="519"/>
        <v>162.57950468610548</v>
      </c>
      <c r="Y902" s="17">
        <f t="shared" si="520"/>
        <v>160.95370963924444</v>
      </c>
      <c r="Z902" s="17">
        <f>Y902/3600</f>
        <v>4.4709363788679013E-2</v>
      </c>
      <c r="AA902" s="17">
        <f>0.96*Y902</f>
        <v>154.51556125367466</v>
      </c>
      <c r="AB902" s="17">
        <f t="shared" si="521"/>
        <v>148.33493880352768</v>
      </c>
      <c r="AC902" s="17">
        <f t="shared" si="522"/>
        <v>140.9181918633513</v>
      </c>
      <c r="AD902" s="17">
        <f t="shared" si="523"/>
        <v>140.9181918633513</v>
      </c>
      <c r="AE902" s="17">
        <f t="shared" si="544"/>
        <v>3.9143942184264251E-2</v>
      </c>
      <c r="AF902" s="17">
        <f>T902-AD902</f>
        <v>599.19252781160117</v>
      </c>
      <c r="AG902" s="17">
        <f t="shared" si="524"/>
        <v>0.16644236883655589</v>
      </c>
      <c r="AH902" s="28">
        <f>0.5*'Ducati Panigale 1199 data'!$C$8*'WLTP class 3 v5'!F902^2</f>
        <v>48578.033179012338</v>
      </c>
      <c r="AI902" s="17">
        <f t="shared" si="525"/>
        <v>48.578033179012337</v>
      </c>
      <c r="AJ902" s="17" t="str">
        <f>IF(N902&lt;0, AI902, "0")</f>
        <v>0</v>
      </c>
      <c r="AK902" s="98">
        <f>AK901+AJ902</f>
        <v>1823.3814074074071</v>
      </c>
      <c r="AL902" s="105">
        <f t="shared" si="526"/>
        <v>0.50649483539094642</v>
      </c>
      <c r="AM902" s="98">
        <f>IF(N902 &gt; 0, AI902, )</f>
        <v>48.578033179012337</v>
      </c>
      <c r="AN902" s="98">
        <f t="shared" si="545"/>
        <v>8839.234909722225</v>
      </c>
      <c r="AO902" s="98">
        <f t="shared" si="527"/>
        <v>2.4553430304783959</v>
      </c>
      <c r="AP902" s="27">
        <f t="shared" si="528"/>
        <v>0</v>
      </c>
      <c r="AQ902" s="27">
        <f t="shared" si="529"/>
        <v>0</v>
      </c>
      <c r="AR902" s="34">
        <f t="shared" si="530"/>
        <v>0</v>
      </c>
      <c r="AS902" s="27">
        <f t="shared" si="531"/>
        <v>0</v>
      </c>
      <c r="AT902" s="34">
        <f t="shared" si="508"/>
        <v>0</v>
      </c>
      <c r="AU902" s="27">
        <f t="shared" si="508"/>
        <v>0</v>
      </c>
      <c r="AV902" s="27">
        <f t="shared" si="532"/>
        <v>0</v>
      </c>
      <c r="AW902" s="27">
        <f t="shared" si="533"/>
        <v>0</v>
      </c>
      <c r="AX902" s="27">
        <f t="shared" si="534"/>
        <v>0</v>
      </c>
      <c r="AY902" s="34">
        <f>AN902-AW902</f>
        <v>8839.234909722225</v>
      </c>
      <c r="AZ902" s="110">
        <f t="shared" si="535"/>
        <v>2.4553430304783959</v>
      </c>
      <c r="BB902" s="84">
        <v>0</v>
      </c>
      <c r="BC902" s="85">
        <f t="shared" si="536"/>
        <v>0</v>
      </c>
      <c r="BD902" s="85">
        <f t="shared" si="537"/>
        <v>0</v>
      </c>
      <c r="BE902" s="85">
        <f t="shared" si="538"/>
        <v>0</v>
      </c>
      <c r="BF902" s="85">
        <f t="shared" si="539"/>
        <v>0</v>
      </c>
      <c r="BG902" s="85">
        <f t="shared" si="540"/>
        <v>0</v>
      </c>
    </row>
    <row r="903" spans="2:59">
      <c r="B903" s="10" t="s">
        <v>33</v>
      </c>
      <c r="C903" s="10">
        <v>892</v>
      </c>
      <c r="D903" s="10">
        <v>303</v>
      </c>
      <c r="E903" s="19">
        <v>66.2</v>
      </c>
      <c r="F903" s="67">
        <f t="shared" si="509"/>
        <v>18.388888888888889</v>
      </c>
      <c r="G903" s="20">
        <f t="shared" si="541"/>
        <v>-0.34722222222222221</v>
      </c>
      <c r="H903" s="20">
        <f t="shared" si="510"/>
        <v>152</v>
      </c>
      <c r="I903" s="86">
        <f>'Ducati Panigale 1199 data'!$C$8*G903</f>
        <v>-96.527777777777771</v>
      </c>
      <c r="J903" s="86">
        <f>'Ducati Panigale 1199 data'!$C$8*'Ducati Panigale 1199 data'!$C$15*'Ducati Panigale 1199 data'!$C$10</f>
        <v>54.543600000000005</v>
      </c>
      <c r="K903" s="86">
        <f>(0.5*'Ducati Panigale 1199 data'!$C$12)*'Ducati Panigale 1199 data'!$C$14*'Ducati Panigale 1199 data'!$C$11*F903^2</f>
        <v>47.844172800925939</v>
      </c>
      <c r="L903" s="86">
        <f t="shared" si="511"/>
        <v>5.8599950231481728</v>
      </c>
      <c r="M903" s="86">
        <f t="shared" si="507"/>
        <v>107.75879737011363</v>
      </c>
      <c r="N903" s="20">
        <f t="shared" si="512"/>
        <v>0.10775879737011362</v>
      </c>
      <c r="O903" s="105">
        <f t="shared" si="513"/>
        <v>0</v>
      </c>
      <c r="P903" s="105">
        <f t="shared" si="514"/>
        <v>0</v>
      </c>
      <c r="Q903" s="105">
        <f t="shared" si="542"/>
        <v>185.6947924503215</v>
      </c>
      <c r="R903" s="27">
        <f t="shared" si="515"/>
        <v>5.1581886791755974E-2</v>
      </c>
      <c r="S903" s="98">
        <f t="shared" si="516"/>
        <v>0.10775879737011362</v>
      </c>
      <c r="T903" s="17">
        <f t="shared" si="543"/>
        <v>740.21847847232266</v>
      </c>
      <c r="U903" s="17">
        <f t="shared" si="517"/>
        <v>0.20561624402008963</v>
      </c>
      <c r="V903" s="17">
        <f t="shared" si="518"/>
        <v>176.41005282780543</v>
      </c>
      <c r="W903" s="17">
        <f t="shared" si="519"/>
        <v>169.3536507146932</v>
      </c>
      <c r="X903" s="17">
        <f t="shared" si="519"/>
        <v>162.57950468610548</v>
      </c>
      <c r="Y903" s="17">
        <f t="shared" si="520"/>
        <v>160.95370963924444</v>
      </c>
      <c r="Z903" s="17">
        <f>Y903/3600</f>
        <v>4.4709363788679013E-2</v>
      </c>
      <c r="AA903" s="17">
        <f>0.96*Y903</f>
        <v>154.51556125367466</v>
      </c>
      <c r="AB903" s="17">
        <f t="shared" si="521"/>
        <v>148.33493880352768</v>
      </c>
      <c r="AC903" s="17">
        <f t="shared" si="522"/>
        <v>140.9181918633513</v>
      </c>
      <c r="AD903" s="17">
        <f t="shared" si="523"/>
        <v>140.9181918633513</v>
      </c>
      <c r="AE903" s="17">
        <f t="shared" si="544"/>
        <v>3.9143942184264251E-2</v>
      </c>
      <c r="AF903" s="17">
        <f>T903-AD903</f>
        <v>599.30028660897142</v>
      </c>
      <c r="AG903" s="17">
        <f t="shared" si="524"/>
        <v>0.1664723018358254</v>
      </c>
      <c r="AH903" s="28">
        <f>0.5*'Ducati Panigale 1199 data'!$C$8*'WLTP class 3 v5'!F903^2</f>
        <v>47003.02160493828</v>
      </c>
      <c r="AI903" s="17">
        <f t="shared" si="525"/>
        <v>47.003021604938283</v>
      </c>
      <c r="AJ903" s="17" t="str">
        <f>IF(N903&lt;0, AI903, "0")</f>
        <v>0</v>
      </c>
      <c r="AK903" s="98">
        <f>AK902+AJ903</f>
        <v>1823.3814074074071</v>
      </c>
      <c r="AL903" s="105">
        <f t="shared" si="526"/>
        <v>0.50649483539094642</v>
      </c>
      <c r="AM903" s="98">
        <f>IF(N903 &gt; 0, AI903, )</f>
        <v>47.003021604938283</v>
      </c>
      <c r="AN903" s="98">
        <f t="shared" si="545"/>
        <v>8886.2379313271631</v>
      </c>
      <c r="AO903" s="98">
        <f t="shared" si="527"/>
        <v>2.4683994253686565</v>
      </c>
      <c r="AP903" s="27">
        <f t="shared" si="528"/>
        <v>0</v>
      </c>
      <c r="AQ903" s="27">
        <f t="shared" si="529"/>
        <v>0</v>
      </c>
      <c r="AR903" s="34">
        <f t="shared" si="530"/>
        <v>0</v>
      </c>
      <c r="AS903" s="27">
        <f t="shared" si="531"/>
        <v>0</v>
      </c>
      <c r="AT903" s="34">
        <f t="shared" si="508"/>
        <v>0</v>
      </c>
      <c r="AU903" s="27">
        <f t="shared" si="508"/>
        <v>0</v>
      </c>
      <c r="AV903" s="27">
        <f t="shared" si="532"/>
        <v>0</v>
      </c>
      <c r="AW903" s="27">
        <f t="shared" si="533"/>
        <v>0</v>
      </c>
      <c r="AX903" s="27">
        <f t="shared" si="534"/>
        <v>0</v>
      </c>
      <c r="AY903" s="34">
        <f>AN903-AW903</f>
        <v>8886.2379313271631</v>
      </c>
      <c r="AZ903" s="110">
        <f t="shared" si="535"/>
        <v>2.4683994253686565</v>
      </c>
      <c r="BB903" s="84">
        <v>0</v>
      </c>
      <c r="BC903" s="85">
        <f t="shared" si="536"/>
        <v>0</v>
      </c>
      <c r="BD903" s="85">
        <f t="shared" si="537"/>
        <v>0</v>
      </c>
      <c r="BE903" s="85">
        <f t="shared" si="538"/>
        <v>0</v>
      </c>
      <c r="BF903" s="85">
        <f t="shared" si="539"/>
        <v>0</v>
      </c>
      <c r="BG903" s="85">
        <f t="shared" si="540"/>
        <v>0</v>
      </c>
    </row>
    <row r="904" spans="2:59">
      <c r="B904" s="10" t="s">
        <v>33</v>
      </c>
      <c r="C904" s="10">
        <v>893</v>
      </c>
      <c r="D904" s="10">
        <v>304</v>
      </c>
      <c r="E904" s="19">
        <v>64.8</v>
      </c>
      <c r="F904" s="67">
        <f t="shared" si="509"/>
        <v>18</v>
      </c>
      <c r="G904" s="20">
        <f t="shared" si="541"/>
        <v>-0.36111111111111133</v>
      </c>
      <c r="H904" s="20">
        <f t="shared" si="510"/>
        <v>152.5</v>
      </c>
      <c r="I904" s="86">
        <f>'Ducati Panigale 1199 data'!$C$8*G904</f>
        <v>-100.38888888888894</v>
      </c>
      <c r="J904" s="86">
        <f>'Ducati Panigale 1199 data'!$C$8*'Ducati Panigale 1199 data'!$C$15*'Ducati Panigale 1199 data'!$C$10</f>
        <v>54.543600000000005</v>
      </c>
      <c r="K904" s="86">
        <f>(0.5*'Ducati Panigale 1199 data'!$C$12)*'Ducati Panigale 1199 data'!$C$14*'Ducati Panigale 1199 data'!$C$11*F904^2</f>
        <v>45.841950000000004</v>
      </c>
      <c r="L904" s="86">
        <f t="shared" si="511"/>
        <v>-3.3388888889334112E-3</v>
      </c>
      <c r="M904" s="86">
        <f t="shared" si="507"/>
        <v>-6.0100000000801401E-2</v>
      </c>
      <c r="N904" s="20">
        <f t="shared" si="512"/>
        <v>-6.0100000000801399E-5</v>
      </c>
      <c r="O904" s="105">
        <f t="shared" si="513"/>
        <v>-6.0100000000801399E-5</v>
      </c>
      <c r="P904" s="105">
        <f t="shared" si="514"/>
        <v>6.0100000000801399E-5</v>
      </c>
      <c r="Q904" s="105">
        <f t="shared" si="542"/>
        <v>185.69485255032151</v>
      </c>
      <c r="R904" s="27">
        <f t="shared" si="515"/>
        <v>5.1581903486200419E-2</v>
      </c>
      <c r="S904" s="98">
        <f t="shared" si="516"/>
        <v>0</v>
      </c>
      <c r="T904" s="17">
        <f t="shared" si="543"/>
        <v>740.21847847232266</v>
      </c>
      <c r="U904" s="17">
        <f t="shared" si="517"/>
        <v>0.20561624402008963</v>
      </c>
      <c r="V904" s="17">
        <f t="shared" si="518"/>
        <v>176.41010992280542</v>
      </c>
      <c r="W904" s="17">
        <f t="shared" si="519"/>
        <v>169.35370552589319</v>
      </c>
      <c r="X904" s="17">
        <f t="shared" si="519"/>
        <v>162.57955730485745</v>
      </c>
      <c r="Y904" s="17">
        <f t="shared" si="520"/>
        <v>160.95376173180887</v>
      </c>
      <c r="Z904" s="17">
        <f>Y904/3600</f>
        <v>4.4709378258835794E-2</v>
      </c>
      <c r="AA904" s="17">
        <f>0.96*Y904</f>
        <v>154.51561126253651</v>
      </c>
      <c r="AB904" s="17">
        <f t="shared" si="521"/>
        <v>148.33498681203505</v>
      </c>
      <c r="AC904" s="17">
        <f t="shared" si="522"/>
        <v>140.91823747143329</v>
      </c>
      <c r="AD904" s="17">
        <f t="shared" si="523"/>
        <v>140.91823747143329</v>
      </c>
      <c r="AE904" s="17">
        <f t="shared" si="544"/>
        <v>3.9143954853175913E-2</v>
      </c>
      <c r="AF904" s="17">
        <f>T904-AD904</f>
        <v>599.3002410008894</v>
      </c>
      <c r="AG904" s="17">
        <f t="shared" si="524"/>
        <v>0.16647228916691373</v>
      </c>
      <c r="AH904" s="28">
        <f>0.5*'Ducati Panigale 1199 data'!$C$8*'WLTP class 3 v5'!F904^2</f>
        <v>45036</v>
      </c>
      <c r="AI904" s="17">
        <f t="shared" si="525"/>
        <v>45.036000000000001</v>
      </c>
      <c r="AJ904" s="17">
        <f>IF(N904&lt;0, AI904, "0")</f>
        <v>45.036000000000001</v>
      </c>
      <c r="AK904" s="98">
        <f>AK903+AJ904</f>
        <v>1868.4174074074072</v>
      </c>
      <c r="AL904" s="105">
        <f t="shared" si="526"/>
        <v>0.51900483539094644</v>
      </c>
      <c r="AM904" s="98">
        <f>IF(N904 &gt; 0, AI904, )</f>
        <v>0</v>
      </c>
      <c r="AN904" s="98">
        <f t="shared" si="545"/>
        <v>8886.2379313271631</v>
      </c>
      <c r="AO904" s="98">
        <f t="shared" si="527"/>
        <v>2.4683994253686565</v>
      </c>
      <c r="AP904" s="27">
        <f t="shared" si="528"/>
        <v>42.784199999999998</v>
      </c>
      <c r="AQ904" s="27">
        <f t="shared" si="529"/>
        <v>41.072831999999998</v>
      </c>
      <c r="AR904" s="34">
        <f t="shared" si="530"/>
        <v>39.429918719999996</v>
      </c>
      <c r="AS904" s="27">
        <f t="shared" si="531"/>
        <v>39.035619532799998</v>
      </c>
      <c r="AT904" s="34">
        <f t="shared" si="508"/>
        <v>37.474194751488</v>
      </c>
      <c r="AU904" s="27">
        <f t="shared" si="508"/>
        <v>35.975226961428476</v>
      </c>
      <c r="AV904" s="27">
        <f t="shared" si="532"/>
        <v>34.176465613357053</v>
      </c>
      <c r="AW904" s="27">
        <f t="shared" si="533"/>
        <v>34.176465613357053</v>
      </c>
      <c r="AX904" s="27">
        <f t="shared" si="534"/>
        <v>9.4934626703769582E-3</v>
      </c>
      <c r="AY904" s="34">
        <f>AN904-AW904</f>
        <v>8852.0614657138067</v>
      </c>
      <c r="AZ904" s="110">
        <f t="shared" si="535"/>
        <v>2.4589059626982794</v>
      </c>
      <c r="BB904" s="84">
        <v>6.0100000000801399E-5</v>
      </c>
      <c r="BC904" s="85">
        <f t="shared" si="536"/>
        <v>5.4090000000721258E-5</v>
      </c>
      <c r="BD904" s="85">
        <f t="shared" si="537"/>
        <v>5.1385500000685193E-5</v>
      </c>
      <c r="BE904" s="85">
        <f t="shared" si="538"/>
        <v>4.9330080000657781E-5</v>
      </c>
      <c r="BF904" s="85">
        <f t="shared" si="539"/>
        <v>4.6370275200618314E-5</v>
      </c>
      <c r="BG904" s="85">
        <f t="shared" si="540"/>
        <v>4.6370275200618314E-5</v>
      </c>
    </row>
    <row r="905" spans="2:59">
      <c r="B905" s="10" t="s">
        <v>33</v>
      </c>
      <c r="C905" s="10">
        <v>894</v>
      </c>
      <c r="D905" s="10">
        <v>305</v>
      </c>
      <c r="E905" s="19">
        <v>63.6</v>
      </c>
      <c r="F905" s="67">
        <f t="shared" si="509"/>
        <v>17.666666666666668</v>
      </c>
      <c r="G905" s="20">
        <f t="shared" si="541"/>
        <v>-0.30555555555555497</v>
      </c>
      <c r="H905" s="20">
        <f t="shared" si="510"/>
        <v>153</v>
      </c>
      <c r="I905" s="86">
        <f>'Ducati Panigale 1199 data'!$C$8*G905</f>
        <v>-84.944444444444287</v>
      </c>
      <c r="J905" s="86">
        <f>'Ducati Panigale 1199 data'!$C$8*'Ducati Panigale 1199 data'!$C$15*'Ducati Panigale 1199 data'!$C$10</f>
        <v>54.543600000000005</v>
      </c>
      <c r="K905" s="86">
        <f>(0.5*'Ducati Panigale 1199 data'!$C$12)*'Ducati Panigale 1199 data'!$C$14*'Ducati Panigale 1199 data'!$C$11*F905^2</f>
        <v>44.159820833333342</v>
      </c>
      <c r="L905" s="86">
        <f t="shared" si="511"/>
        <v>13.75897638888906</v>
      </c>
      <c r="M905" s="86">
        <f t="shared" si="507"/>
        <v>243.07524953704007</v>
      </c>
      <c r="N905" s="20">
        <f t="shared" si="512"/>
        <v>0.24307524953704007</v>
      </c>
      <c r="O905" s="105">
        <f t="shared" si="513"/>
        <v>0</v>
      </c>
      <c r="P905" s="105">
        <f t="shared" si="514"/>
        <v>0</v>
      </c>
      <c r="Q905" s="105">
        <f t="shared" si="542"/>
        <v>185.69485255032151</v>
      </c>
      <c r="R905" s="27">
        <f t="shared" si="515"/>
        <v>5.1581903486200419E-2</v>
      </c>
      <c r="S905" s="98">
        <f t="shared" si="516"/>
        <v>0.24307524953704007</v>
      </c>
      <c r="T905" s="17">
        <f t="shared" si="543"/>
        <v>740.46155372185967</v>
      </c>
      <c r="U905" s="17">
        <f t="shared" si="517"/>
        <v>0.20568376492273879</v>
      </c>
      <c r="V905" s="17">
        <f t="shared" si="518"/>
        <v>176.41010992280542</v>
      </c>
      <c r="W905" s="17">
        <f t="shared" si="519"/>
        <v>169.35370552589319</v>
      </c>
      <c r="X905" s="17">
        <f t="shared" si="519"/>
        <v>162.57955730485745</v>
      </c>
      <c r="Y905" s="17">
        <f t="shared" si="520"/>
        <v>160.95376173180887</v>
      </c>
      <c r="Z905" s="17">
        <f>Y905/3600</f>
        <v>4.4709378258835794E-2</v>
      </c>
      <c r="AA905" s="17">
        <f>0.96*Y905</f>
        <v>154.51561126253651</v>
      </c>
      <c r="AB905" s="17">
        <f t="shared" si="521"/>
        <v>148.33498681203505</v>
      </c>
      <c r="AC905" s="17">
        <f t="shared" si="522"/>
        <v>140.91823747143329</v>
      </c>
      <c r="AD905" s="17">
        <f t="shared" si="523"/>
        <v>140.91823747143329</v>
      </c>
      <c r="AE905" s="17">
        <f t="shared" si="544"/>
        <v>3.9143954853175913E-2</v>
      </c>
      <c r="AF905" s="17">
        <f>T905-AD905</f>
        <v>599.54331625042641</v>
      </c>
      <c r="AG905" s="17">
        <f t="shared" si="524"/>
        <v>0.16653981006956289</v>
      </c>
      <c r="AH905" s="28">
        <f>0.5*'Ducati Panigale 1199 data'!$C$8*'WLTP class 3 v5'!F905^2</f>
        <v>43383.444444444445</v>
      </c>
      <c r="AI905" s="17">
        <f t="shared" si="525"/>
        <v>43.383444444444443</v>
      </c>
      <c r="AJ905" s="17" t="str">
        <f>IF(N905&lt;0, AI905, "0")</f>
        <v>0</v>
      </c>
      <c r="AK905" s="98">
        <f>AK904+AJ905</f>
        <v>1868.4174074074072</v>
      </c>
      <c r="AL905" s="105">
        <f t="shared" si="526"/>
        <v>0.51900483539094644</v>
      </c>
      <c r="AM905" s="98">
        <f>IF(N905 &gt; 0, AI905, )</f>
        <v>43.383444444444443</v>
      </c>
      <c r="AN905" s="98">
        <f t="shared" si="545"/>
        <v>8929.6213757716068</v>
      </c>
      <c r="AO905" s="98">
        <f t="shared" si="527"/>
        <v>2.4804503821587796</v>
      </c>
      <c r="AP905" s="27">
        <f t="shared" si="528"/>
        <v>0</v>
      </c>
      <c r="AQ905" s="27">
        <f t="shared" si="529"/>
        <v>0</v>
      </c>
      <c r="AR905" s="34">
        <f t="shared" si="530"/>
        <v>0</v>
      </c>
      <c r="AS905" s="27">
        <f t="shared" si="531"/>
        <v>0</v>
      </c>
      <c r="AT905" s="34">
        <f t="shared" si="508"/>
        <v>0</v>
      </c>
      <c r="AU905" s="27">
        <f t="shared" si="508"/>
        <v>0</v>
      </c>
      <c r="AV905" s="27">
        <f t="shared" si="532"/>
        <v>0</v>
      </c>
      <c r="AW905" s="27">
        <f t="shared" si="533"/>
        <v>0</v>
      </c>
      <c r="AX905" s="27">
        <f t="shared" si="534"/>
        <v>0</v>
      </c>
      <c r="AY905" s="34">
        <f>AN905-AW905</f>
        <v>8929.6213757716068</v>
      </c>
      <c r="AZ905" s="110">
        <f t="shared" si="535"/>
        <v>2.4804503821587796</v>
      </c>
      <c r="BB905" s="84">
        <v>0</v>
      </c>
      <c r="BC905" s="85">
        <f t="shared" si="536"/>
        <v>0</v>
      </c>
      <c r="BD905" s="85">
        <f t="shared" si="537"/>
        <v>0</v>
      </c>
      <c r="BE905" s="85">
        <f t="shared" si="538"/>
        <v>0</v>
      </c>
      <c r="BF905" s="85">
        <f t="shared" si="539"/>
        <v>0</v>
      </c>
      <c r="BG905" s="85">
        <f t="shared" si="540"/>
        <v>0</v>
      </c>
    </row>
    <row r="906" spans="2:59">
      <c r="B906" s="10" t="s">
        <v>33</v>
      </c>
      <c r="C906" s="10">
        <v>895</v>
      </c>
      <c r="D906" s="10">
        <v>306</v>
      </c>
      <c r="E906" s="19">
        <v>62.6</v>
      </c>
      <c r="F906" s="67">
        <f t="shared" si="509"/>
        <v>17.388888888888889</v>
      </c>
      <c r="G906" s="20">
        <f t="shared" si="541"/>
        <v>-0.20833333333333331</v>
      </c>
      <c r="H906" s="20">
        <f t="shared" si="510"/>
        <v>153.5</v>
      </c>
      <c r="I906" s="86">
        <f>'Ducati Panigale 1199 data'!$C$8*G906</f>
        <v>-57.916666666666664</v>
      </c>
      <c r="J906" s="86">
        <f>'Ducati Panigale 1199 data'!$C$8*'Ducati Panigale 1199 data'!$C$15*'Ducati Panigale 1199 data'!$C$10</f>
        <v>54.543600000000005</v>
      </c>
      <c r="K906" s="86">
        <f>(0.5*'Ducati Panigale 1199 data'!$C$12)*'Ducati Panigale 1199 data'!$C$14*'Ducati Panigale 1199 data'!$C$11*F906^2</f>
        <v>42.782064467592605</v>
      </c>
      <c r="L906" s="86">
        <f t="shared" si="511"/>
        <v>39.408997800925945</v>
      </c>
      <c r="M906" s="86">
        <f t="shared" si="507"/>
        <v>685.2786839827678</v>
      </c>
      <c r="N906" s="20">
        <f t="shared" si="512"/>
        <v>0.68527868398276781</v>
      </c>
      <c r="O906" s="105">
        <f t="shared" si="513"/>
        <v>0</v>
      </c>
      <c r="P906" s="105">
        <f t="shared" si="514"/>
        <v>0</v>
      </c>
      <c r="Q906" s="105">
        <f t="shared" si="542"/>
        <v>185.69485255032151</v>
      </c>
      <c r="R906" s="27">
        <f t="shared" si="515"/>
        <v>5.1581903486200419E-2</v>
      </c>
      <c r="S906" s="98">
        <f t="shared" si="516"/>
        <v>0.68527868398276781</v>
      </c>
      <c r="T906" s="17">
        <f t="shared" si="543"/>
        <v>741.14683240584247</v>
      </c>
      <c r="U906" s="17">
        <f t="shared" si="517"/>
        <v>0.20587412011273401</v>
      </c>
      <c r="V906" s="17">
        <f t="shared" si="518"/>
        <v>176.41010992280542</v>
      </c>
      <c r="W906" s="17">
        <f t="shared" si="519"/>
        <v>169.35370552589319</v>
      </c>
      <c r="X906" s="17">
        <f t="shared" si="519"/>
        <v>162.57955730485745</v>
      </c>
      <c r="Y906" s="17">
        <f t="shared" si="520"/>
        <v>160.95376173180887</v>
      </c>
      <c r="Z906" s="17">
        <f>Y906/3600</f>
        <v>4.4709378258835794E-2</v>
      </c>
      <c r="AA906" s="17">
        <f>0.96*Y906</f>
        <v>154.51561126253651</v>
      </c>
      <c r="AB906" s="17">
        <f t="shared" si="521"/>
        <v>148.33498681203505</v>
      </c>
      <c r="AC906" s="17">
        <f t="shared" si="522"/>
        <v>140.91823747143329</v>
      </c>
      <c r="AD906" s="17">
        <f t="shared" si="523"/>
        <v>140.91823747143329</v>
      </c>
      <c r="AE906" s="17">
        <f t="shared" si="544"/>
        <v>3.9143954853175913E-2</v>
      </c>
      <c r="AF906" s="17">
        <f>T906-AD906</f>
        <v>600.22859493440922</v>
      </c>
      <c r="AG906" s="17">
        <f t="shared" si="524"/>
        <v>0.16673016525955811</v>
      </c>
      <c r="AH906" s="28">
        <f>0.5*'Ducati Panigale 1199 data'!$C$8*'WLTP class 3 v5'!F906^2</f>
        <v>42029.910493827163</v>
      </c>
      <c r="AI906" s="17">
        <f t="shared" si="525"/>
        <v>42.02991049382716</v>
      </c>
      <c r="AJ906" s="17" t="str">
        <f>IF(N906&lt;0, AI906, "0")</f>
        <v>0</v>
      </c>
      <c r="AK906" s="98">
        <f>AK905+AJ906</f>
        <v>1868.4174074074072</v>
      </c>
      <c r="AL906" s="105">
        <f t="shared" si="526"/>
        <v>0.51900483539094644</v>
      </c>
      <c r="AM906" s="98">
        <f>IF(N906 &gt; 0, AI906, )</f>
        <v>42.02991049382716</v>
      </c>
      <c r="AN906" s="98">
        <f t="shared" si="545"/>
        <v>8971.6512862654345</v>
      </c>
      <c r="AO906" s="98">
        <f t="shared" si="527"/>
        <v>2.4921253572959539</v>
      </c>
      <c r="AP906" s="27">
        <f t="shared" si="528"/>
        <v>0</v>
      </c>
      <c r="AQ906" s="27">
        <f t="shared" si="529"/>
        <v>0</v>
      </c>
      <c r="AR906" s="34">
        <f t="shared" si="530"/>
        <v>0</v>
      </c>
      <c r="AS906" s="27">
        <f t="shared" si="531"/>
        <v>0</v>
      </c>
      <c r="AT906" s="34">
        <f t="shared" si="508"/>
        <v>0</v>
      </c>
      <c r="AU906" s="27">
        <f t="shared" si="508"/>
        <v>0</v>
      </c>
      <c r="AV906" s="27">
        <f t="shared" si="532"/>
        <v>0</v>
      </c>
      <c r="AW906" s="27">
        <f t="shared" si="533"/>
        <v>0</v>
      </c>
      <c r="AX906" s="27">
        <f t="shared" si="534"/>
        <v>0</v>
      </c>
      <c r="AY906" s="34">
        <f>AN906-AW906</f>
        <v>8971.6512862654345</v>
      </c>
      <c r="AZ906" s="110">
        <f t="shared" si="535"/>
        <v>2.4921253572959539</v>
      </c>
      <c r="BB906" s="84">
        <v>0</v>
      </c>
      <c r="BC906" s="85">
        <f t="shared" si="536"/>
        <v>0</v>
      </c>
      <c r="BD906" s="85">
        <f t="shared" si="537"/>
        <v>0</v>
      </c>
      <c r="BE906" s="85">
        <f t="shared" si="538"/>
        <v>0</v>
      </c>
      <c r="BF906" s="85">
        <f t="shared" si="539"/>
        <v>0</v>
      </c>
      <c r="BG906" s="85">
        <f t="shared" si="540"/>
        <v>0</v>
      </c>
    </row>
    <row r="907" spans="2:59">
      <c r="B907" s="10" t="s">
        <v>33</v>
      </c>
      <c r="C907" s="10">
        <v>896</v>
      </c>
      <c r="D907" s="10">
        <v>307</v>
      </c>
      <c r="E907" s="19">
        <v>62.1</v>
      </c>
      <c r="F907" s="67">
        <f t="shared" si="509"/>
        <v>17.25</v>
      </c>
      <c r="G907" s="20">
        <f t="shared" si="541"/>
        <v>-9.7222222222222612E-2</v>
      </c>
      <c r="H907" s="20">
        <f t="shared" si="510"/>
        <v>154</v>
      </c>
      <c r="I907" s="86">
        <f>'Ducati Panigale 1199 data'!$C$8*G907</f>
        <v>-27.027777777777885</v>
      </c>
      <c r="J907" s="86">
        <f>'Ducati Panigale 1199 data'!$C$8*'Ducati Panigale 1199 data'!$C$15*'Ducati Panigale 1199 data'!$C$10</f>
        <v>54.543600000000005</v>
      </c>
      <c r="K907" s="86">
        <f>(0.5*'Ducati Panigale 1199 data'!$C$12)*'Ducati Panigale 1199 data'!$C$14*'Ducati Panigale 1199 data'!$C$11*F907^2</f>
        <v>42.101374218750003</v>
      </c>
      <c r="L907" s="86">
        <f t="shared" si="511"/>
        <v>69.617196440972123</v>
      </c>
      <c r="M907" s="86">
        <f t="shared" ref="M907:M970" si="546">L907*F907</f>
        <v>1200.8966386067691</v>
      </c>
      <c r="N907" s="20">
        <f t="shared" si="512"/>
        <v>1.2008966386067692</v>
      </c>
      <c r="O907" s="105">
        <f t="shared" si="513"/>
        <v>0</v>
      </c>
      <c r="P907" s="105">
        <f t="shared" si="514"/>
        <v>0</v>
      </c>
      <c r="Q907" s="105">
        <f t="shared" si="542"/>
        <v>185.69485255032151</v>
      </c>
      <c r="R907" s="27">
        <f t="shared" si="515"/>
        <v>5.1581903486200419E-2</v>
      </c>
      <c r="S907" s="98">
        <f t="shared" si="516"/>
        <v>1.2008966386067692</v>
      </c>
      <c r="T907" s="17">
        <f t="shared" si="543"/>
        <v>742.34772904444924</v>
      </c>
      <c r="U907" s="17">
        <f t="shared" si="517"/>
        <v>0.20620770251234702</v>
      </c>
      <c r="V907" s="17">
        <f t="shared" si="518"/>
        <v>176.41010992280542</v>
      </c>
      <c r="W907" s="17">
        <f t="shared" si="519"/>
        <v>169.35370552589319</v>
      </c>
      <c r="X907" s="17">
        <f t="shared" si="519"/>
        <v>162.57955730485745</v>
      </c>
      <c r="Y907" s="17">
        <f t="shared" si="520"/>
        <v>160.95376173180887</v>
      </c>
      <c r="Z907" s="17">
        <f>Y907/3600</f>
        <v>4.4709378258835794E-2</v>
      </c>
      <c r="AA907" s="17">
        <f>0.96*Y907</f>
        <v>154.51561126253651</v>
      </c>
      <c r="AB907" s="17">
        <f t="shared" si="521"/>
        <v>148.33498681203505</v>
      </c>
      <c r="AC907" s="17">
        <f t="shared" si="522"/>
        <v>140.91823747143329</v>
      </c>
      <c r="AD907" s="17">
        <f t="shared" si="523"/>
        <v>140.91823747143329</v>
      </c>
      <c r="AE907" s="17">
        <f t="shared" si="544"/>
        <v>3.9143954853175913E-2</v>
      </c>
      <c r="AF907" s="17">
        <f>T907-AD907</f>
        <v>601.42949157301598</v>
      </c>
      <c r="AG907" s="17">
        <f t="shared" si="524"/>
        <v>0.16706374765917112</v>
      </c>
      <c r="AH907" s="28">
        <f>0.5*'Ducati Panigale 1199 data'!$C$8*'WLTP class 3 v5'!F907^2</f>
        <v>41361.1875</v>
      </c>
      <c r="AI907" s="17">
        <f t="shared" si="525"/>
        <v>41.3611875</v>
      </c>
      <c r="AJ907" s="17" t="str">
        <f>IF(N907&lt;0, AI907, "0")</f>
        <v>0</v>
      </c>
      <c r="AK907" s="98">
        <f>AK906+AJ907</f>
        <v>1868.4174074074072</v>
      </c>
      <c r="AL907" s="105">
        <f t="shared" si="526"/>
        <v>0.51900483539094644</v>
      </c>
      <c r="AM907" s="98">
        <f>IF(N907 &gt; 0, AI907, )</f>
        <v>41.3611875</v>
      </c>
      <c r="AN907" s="98">
        <f t="shared" si="545"/>
        <v>9013.0124737654351</v>
      </c>
      <c r="AO907" s="98">
        <f t="shared" si="527"/>
        <v>2.5036145760459543</v>
      </c>
      <c r="AP907" s="27">
        <f t="shared" si="528"/>
        <v>0</v>
      </c>
      <c r="AQ907" s="27">
        <f t="shared" si="529"/>
        <v>0</v>
      </c>
      <c r="AR907" s="34">
        <f t="shared" si="530"/>
        <v>0</v>
      </c>
      <c r="AS907" s="27">
        <f t="shared" si="531"/>
        <v>0</v>
      </c>
      <c r="AT907" s="34">
        <f t="shared" ref="AT907:AU970" si="547">0.96*AS907</f>
        <v>0</v>
      </c>
      <c r="AU907" s="27">
        <f t="shared" si="547"/>
        <v>0</v>
      </c>
      <c r="AV907" s="27">
        <f t="shared" si="532"/>
        <v>0</v>
      </c>
      <c r="AW907" s="27">
        <f t="shared" si="533"/>
        <v>0</v>
      </c>
      <c r="AX907" s="27">
        <f t="shared" si="534"/>
        <v>0</v>
      </c>
      <c r="AY907" s="34">
        <f>AN907-AW907</f>
        <v>9013.0124737654351</v>
      </c>
      <c r="AZ907" s="110">
        <f t="shared" si="535"/>
        <v>2.5036145760459543</v>
      </c>
      <c r="BB907" s="84">
        <v>0</v>
      </c>
      <c r="BC907" s="85">
        <f t="shared" si="536"/>
        <v>0</v>
      </c>
      <c r="BD907" s="85">
        <f t="shared" si="537"/>
        <v>0</v>
      </c>
      <c r="BE907" s="85">
        <f t="shared" si="538"/>
        <v>0</v>
      </c>
      <c r="BF907" s="85">
        <f t="shared" si="539"/>
        <v>0</v>
      </c>
      <c r="BG907" s="85">
        <f t="shared" si="540"/>
        <v>0</v>
      </c>
    </row>
    <row r="908" spans="2:59">
      <c r="B908" s="10" t="s">
        <v>33</v>
      </c>
      <c r="C908" s="10">
        <v>897</v>
      </c>
      <c r="D908" s="10">
        <v>308</v>
      </c>
      <c r="E908" s="19">
        <v>61.9</v>
      </c>
      <c r="F908" s="67">
        <f t="shared" ref="F908:F971" si="548">(E908*1000)/3600</f>
        <v>17.194444444444443</v>
      </c>
      <c r="G908" s="20">
        <f t="shared" si="541"/>
        <v>-2.7777777777778172E-2</v>
      </c>
      <c r="H908" s="20">
        <f t="shared" ref="H908:H971" si="549">($D909-0)/2</f>
        <v>154.5</v>
      </c>
      <c r="I908" s="86">
        <f>'Ducati Panigale 1199 data'!$C$8*G908</f>
        <v>-7.7222222222223316</v>
      </c>
      <c r="J908" s="86">
        <f>'Ducati Panigale 1199 data'!$C$8*'Ducati Panigale 1199 data'!$C$15*'Ducati Panigale 1199 data'!$C$10</f>
        <v>54.543600000000005</v>
      </c>
      <c r="K908" s="86">
        <f>(0.5*'Ducati Panigale 1199 data'!$C$12)*'Ducati Panigale 1199 data'!$C$14*'Ducati Panigale 1199 data'!$C$11*F908^2</f>
        <v>41.830626533564811</v>
      </c>
      <c r="L908" s="86">
        <f t="shared" ref="L908:L971" si="550">I908+J908+K908</f>
        <v>88.65200431134248</v>
      </c>
      <c r="M908" s="86">
        <f t="shared" si="546"/>
        <v>1524.3219630200276</v>
      </c>
      <c r="N908" s="20">
        <f t="shared" ref="N908:N971" si="551">M908/1000</f>
        <v>1.5243219630200275</v>
      </c>
      <c r="O908" s="105">
        <f t="shared" ref="O908:O971" si="552">IF(N908&lt;0,N908,)</f>
        <v>0</v>
      </c>
      <c r="P908" s="105">
        <f t="shared" ref="P908:P971" si="553">-O908</f>
        <v>0</v>
      </c>
      <c r="Q908" s="105">
        <f t="shared" si="542"/>
        <v>185.69485255032151</v>
      </c>
      <c r="R908" s="27">
        <f t="shared" ref="R908:R971" si="554">Q908/3600</f>
        <v>5.1581903486200419E-2</v>
      </c>
      <c r="S908" s="98">
        <f t="shared" ref="S908:S971" si="555">IF(N908&gt;0,N908,)</f>
        <v>1.5243219630200275</v>
      </c>
      <c r="T908" s="17">
        <f t="shared" si="543"/>
        <v>743.87205100746928</v>
      </c>
      <c r="U908" s="17">
        <f t="shared" ref="U908:U971" si="556">T908/3600</f>
        <v>0.20663112527985258</v>
      </c>
      <c r="V908" s="17">
        <f t="shared" ref="V908:V971" si="557">0.95*Q908</f>
        <v>176.41010992280542</v>
      </c>
      <c r="W908" s="17">
        <f t="shared" ref="W908:X971" si="558">0.96*V908</f>
        <v>169.35370552589319</v>
      </c>
      <c r="X908" s="17">
        <f t="shared" si="558"/>
        <v>162.57955730485745</v>
      </c>
      <c r="Y908" s="17">
        <f t="shared" ref="Y908:Y971" si="559">0.99*X908</f>
        <v>160.95376173180887</v>
      </c>
      <c r="Z908" s="17">
        <f>Y908/3600</f>
        <v>4.4709378258835794E-2</v>
      </c>
      <c r="AA908" s="17">
        <f>0.96*Y908</f>
        <v>154.51561126253651</v>
      </c>
      <c r="AB908" s="17">
        <f t="shared" ref="AB908:AB971" si="560">0.96*AA908</f>
        <v>148.33498681203505</v>
      </c>
      <c r="AC908" s="17">
        <f t="shared" ref="AC908:AC971" si="561">0.95*AB908</f>
        <v>140.91823747143329</v>
      </c>
      <c r="AD908" s="17">
        <f t="shared" ref="AD908:AD971" si="562">AC908</f>
        <v>140.91823747143329</v>
      </c>
      <c r="AE908" s="17">
        <f t="shared" si="544"/>
        <v>3.9143954853175913E-2</v>
      </c>
      <c r="AF908" s="17">
        <f>T908-AD908</f>
        <v>602.95381353603602</v>
      </c>
      <c r="AG908" s="17">
        <f t="shared" ref="AG908:AG971" si="563">AF908/3600</f>
        <v>0.16748717042667668</v>
      </c>
      <c r="AH908" s="28">
        <f>0.5*'Ducati Panigale 1199 data'!$C$8*'WLTP class 3 v5'!F908^2</f>
        <v>41095.199845679002</v>
      </c>
      <c r="AI908" s="17">
        <f t="shared" ref="AI908:AI971" si="564">AH908/1000</f>
        <v>41.095199845679005</v>
      </c>
      <c r="AJ908" s="17" t="str">
        <f>IF(N908&lt;0, AI908, "0")</f>
        <v>0</v>
      </c>
      <c r="AK908" s="98">
        <f>AK907+AJ908</f>
        <v>1868.4174074074072</v>
      </c>
      <c r="AL908" s="105">
        <f t="shared" ref="AL908:AL971" si="565">AK908/3600</f>
        <v>0.51900483539094644</v>
      </c>
      <c r="AM908" s="98">
        <f>IF(N908 &gt; 0, AI908, )</f>
        <v>41.095199845679005</v>
      </c>
      <c r="AN908" s="98">
        <f t="shared" si="545"/>
        <v>9054.1076736111136</v>
      </c>
      <c r="AO908" s="98">
        <f t="shared" ref="AO908:AO971" si="566">AN908/3600</f>
        <v>2.5150299093364206</v>
      </c>
      <c r="AP908" s="27">
        <f t="shared" ref="AP908:AP971" si="567">0.95*AJ908</f>
        <v>0</v>
      </c>
      <c r="AQ908" s="27">
        <f t="shared" ref="AQ908:AQ971" si="568">0.96*AP908</f>
        <v>0</v>
      </c>
      <c r="AR908" s="34">
        <f t="shared" ref="AR908:AR971" si="569">0.96*AQ908</f>
        <v>0</v>
      </c>
      <c r="AS908" s="27">
        <f t="shared" ref="AS908:AS971" si="570">0.99*AR908</f>
        <v>0</v>
      </c>
      <c r="AT908" s="34">
        <f t="shared" si="547"/>
        <v>0</v>
      </c>
      <c r="AU908" s="27">
        <f t="shared" si="547"/>
        <v>0</v>
      </c>
      <c r="AV908" s="27">
        <f t="shared" ref="AV908:AV971" si="571">0.95*AU908</f>
        <v>0</v>
      </c>
      <c r="AW908" s="27">
        <f t="shared" ref="AW908:AW971" si="572">AV908</f>
        <v>0</v>
      </c>
      <c r="AX908" s="27">
        <f t="shared" ref="AX908:AX971" si="573">AW908/3600</f>
        <v>0</v>
      </c>
      <c r="AY908" s="34">
        <f>AN908-AW908</f>
        <v>9054.1076736111136</v>
      </c>
      <c r="AZ908" s="110">
        <f t="shared" ref="AZ908:AZ971" si="574">AY908/3600</f>
        <v>2.5150299093364206</v>
      </c>
      <c r="BB908" s="84">
        <v>0</v>
      </c>
      <c r="BC908" s="85">
        <f t="shared" ref="BC908:BC971" si="575">0.9*BB908</f>
        <v>0</v>
      </c>
      <c r="BD908" s="85">
        <f t="shared" ref="BD908:BD971" si="576">0.95*BC908</f>
        <v>0</v>
      </c>
      <c r="BE908" s="85">
        <f t="shared" ref="BE908:BE971" si="577">0.96*BD908</f>
        <v>0</v>
      </c>
      <c r="BF908" s="85">
        <f t="shared" ref="BF908:BF971" si="578">0.94*BE908</f>
        <v>0</v>
      </c>
      <c r="BG908" s="85">
        <f t="shared" ref="BG908:BG971" si="579">BF908</f>
        <v>0</v>
      </c>
    </row>
    <row r="909" spans="2:59">
      <c r="B909" s="10" t="s">
        <v>33</v>
      </c>
      <c r="C909" s="10">
        <v>898</v>
      </c>
      <c r="D909" s="10">
        <v>309</v>
      </c>
      <c r="E909" s="19">
        <v>61.9</v>
      </c>
      <c r="F909" s="67">
        <f t="shared" si="548"/>
        <v>17.194444444444443</v>
      </c>
      <c r="G909" s="20">
        <f t="shared" ref="G909:G972" si="580">($E910-$E908)/2/3.6</f>
        <v>-1.3888888888889086E-2</v>
      </c>
      <c r="H909" s="20">
        <f t="shared" si="549"/>
        <v>155</v>
      </c>
      <c r="I909" s="86">
        <f>'Ducati Panigale 1199 data'!$C$8*G909</f>
        <v>-3.8611111111111658</v>
      </c>
      <c r="J909" s="86">
        <f>'Ducati Panigale 1199 data'!$C$8*'Ducati Panigale 1199 data'!$C$15*'Ducati Panigale 1199 data'!$C$10</f>
        <v>54.543600000000005</v>
      </c>
      <c r="K909" s="86">
        <f>(0.5*'Ducati Panigale 1199 data'!$C$12)*'Ducati Panigale 1199 data'!$C$14*'Ducati Panigale 1199 data'!$C$11*F909^2</f>
        <v>41.830626533564811</v>
      </c>
      <c r="L909" s="86">
        <f t="shared" si="550"/>
        <v>92.513115422453652</v>
      </c>
      <c r="M909" s="86">
        <f t="shared" si="546"/>
        <v>1590.7116235138558</v>
      </c>
      <c r="N909" s="20">
        <f t="shared" si="551"/>
        <v>1.5907116235138559</v>
      </c>
      <c r="O909" s="105">
        <f t="shared" si="552"/>
        <v>0</v>
      </c>
      <c r="P909" s="105">
        <f t="shared" si="553"/>
        <v>0</v>
      </c>
      <c r="Q909" s="105">
        <f t="shared" ref="Q909:Q972" si="581">P909+Q908</f>
        <v>185.69485255032151</v>
      </c>
      <c r="R909" s="27">
        <f t="shared" si="554"/>
        <v>5.1581903486200419E-2</v>
      </c>
      <c r="S909" s="98">
        <f t="shared" si="555"/>
        <v>1.5907116235138559</v>
      </c>
      <c r="T909" s="17">
        <f t="shared" ref="T909:T972" si="582">S909+T908</f>
        <v>745.46276263098309</v>
      </c>
      <c r="U909" s="17">
        <f t="shared" si="556"/>
        <v>0.20707298961971751</v>
      </c>
      <c r="V909" s="17">
        <f t="shared" si="557"/>
        <v>176.41010992280542</v>
      </c>
      <c r="W909" s="17">
        <f t="shared" si="558"/>
        <v>169.35370552589319</v>
      </c>
      <c r="X909" s="17">
        <f t="shared" si="558"/>
        <v>162.57955730485745</v>
      </c>
      <c r="Y909" s="17">
        <f t="shared" si="559"/>
        <v>160.95376173180887</v>
      </c>
      <c r="Z909" s="17">
        <f>Y909/3600</f>
        <v>4.4709378258835794E-2</v>
      </c>
      <c r="AA909" s="17">
        <f>0.96*Y909</f>
        <v>154.51561126253651</v>
      </c>
      <c r="AB909" s="17">
        <f t="shared" si="560"/>
        <v>148.33498681203505</v>
      </c>
      <c r="AC909" s="17">
        <f t="shared" si="561"/>
        <v>140.91823747143329</v>
      </c>
      <c r="AD909" s="17">
        <f t="shared" si="562"/>
        <v>140.91823747143329</v>
      </c>
      <c r="AE909" s="17">
        <f t="shared" ref="AE909:AE972" si="583">AD909/3600</f>
        <v>3.9143954853175913E-2</v>
      </c>
      <c r="AF909" s="17">
        <f>T909-AD909</f>
        <v>604.54452515954983</v>
      </c>
      <c r="AG909" s="17">
        <f t="shared" si="563"/>
        <v>0.16792903476654161</v>
      </c>
      <c r="AH909" s="28">
        <f>0.5*'Ducati Panigale 1199 data'!$C$8*'WLTP class 3 v5'!F909^2</f>
        <v>41095.199845679002</v>
      </c>
      <c r="AI909" s="17">
        <f t="shared" si="564"/>
        <v>41.095199845679005</v>
      </c>
      <c r="AJ909" s="17" t="str">
        <f>IF(N909&lt;0, AI909, "0")</f>
        <v>0</v>
      </c>
      <c r="AK909" s="98">
        <f>AK908+AJ909</f>
        <v>1868.4174074074072</v>
      </c>
      <c r="AL909" s="105">
        <f t="shared" si="565"/>
        <v>0.51900483539094644</v>
      </c>
      <c r="AM909" s="98">
        <f>IF(N909 &gt; 0, AI909, )</f>
        <v>41.095199845679005</v>
      </c>
      <c r="AN909" s="98">
        <f t="shared" ref="AN909:AN972" si="584">AM909+AN908</f>
        <v>9095.2028734567921</v>
      </c>
      <c r="AO909" s="98">
        <f t="shared" si="566"/>
        <v>2.5264452426268869</v>
      </c>
      <c r="AP909" s="27">
        <f t="shared" si="567"/>
        <v>0</v>
      </c>
      <c r="AQ909" s="27">
        <f t="shared" si="568"/>
        <v>0</v>
      </c>
      <c r="AR909" s="34">
        <f t="shared" si="569"/>
        <v>0</v>
      </c>
      <c r="AS909" s="27">
        <f t="shared" si="570"/>
        <v>0</v>
      </c>
      <c r="AT909" s="34">
        <f t="shared" si="547"/>
        <v>0</v>
      </c>
      <c r="AU909" s="27">
        <f t="shared" si="547"/>
        <v>0</v>
      </c>
      <c r="AV909" s="27">
        <f t="shared" si="571"/>
        <v>0</v>
      </c>
      <c r="AW909" s="27">
        <f t="shared" si="572"/>
        <v>0</v>
      </c>
      <c r="AX909" s="27">
        <f t="shared" si="573"/>
        <v>0</v>
      </c>
      <c r="AY909" s="34">
        <f>AN909-AW909</f>
        <v>9095.2028734567921</v>
      </c>
      <c r="AZ909" s="110">
        <f t="shared" si="574"/>
        <v>2.5264452426268869</v>
      </c>
      <c r="BB909" s="84">
        <v>0</v>
      </c>
      <c r="BC909" s="85">
        <f t="shared" si="575"/>
        <v>0</v>
      </c>
      <c r="BD909" s="85">
        <f t="shared" si="576"/>
        <v>0</v>
      </c>
      <c r="BE909" s="85">
        <f t="shared" si="577"/>
        <v>0</v>
      </c>
      <c r="BF909" s="85">
        <f t="shared" si="578"/>
        <v>0</v>
      </c>
      <c r="BG909" s="85">
        <f t="shared" si="579"/>
        <v>0</v>
      </c>
    </row>
    <row r="910" spans="2:59">
      <c r="B910" s="10" t="s">
        <v>33</v>
      </c>
      <c r="C910" s="10">
        <v>899</v>
      </c>
      <c r="D910" s="10">
        <v>310</v>
      </c>
      <c r="E910" s="19">
        <v>61.8</v>
      </c>
      <c r="F910" s="67">
        <f t="shared" si="548"/>
        <v>17.166666666666668</v>
      </c>
      <c r="G910" s="20">
        <f t="shared" si="580"/>
        <v>-5.5555555555555358E-2</v>
      </c>
      <c r="H910" s="20">
        <f t="shared" si="549"/>
        <v>155.5</v>
      </c>
      <c r="I910" s="86">
        <f>'Ducati Panigale 1199 data'!$C$8*G910</f>
        <v>-15.44444444444439</v>
      </c>
      <c r="J910" s="86">
        <f>'Ducati Panigale 1199 data'!$C$8*'Ducati Panigale 1199 data'!$C$15*'Ducati Panigale 1199 data'!$C$10</f>
        <v>54.543600000000005</v>
      </c>
      <c r="K910" s="86">
        <f>(0.5*'Ducati Panigale 1199 data'!$C$12)*'Ducati Panigale 1199 data'!$C$14*'Ducati Panigale 1199 data'!$C$11*F910^2</f>
        <v>41.69558020833334</v>
      </c>
      <c r="L910" s="86">
        <f t="shared" si="550"/>
        <v>80.794735763888951</v>
      </c>
      <c r="M910" s="86">
        <f t="shared" si="546"/>
        <v>1386.9762972800938</v>
      </c>
      <c r="N910" s="20">
        <f t="shared" si="551"/>
        <v>1.3869762972800939</v>
      </c>
      <c r="O910" s="105">
        <f t="shared" si="552"/>
        <v>0</v>
      </c>
      <c r="P910" s="105">
        <f t="shared" si="553"/>
        <v>0</v>
      </c>
      <c r="Q910" s="105">
        <f t="shared" si="581"/>
        <v>185.69485255032151</v>
      </c>
      <c r="R910" s="27">
        <f t="shared" si="554"/>
        <v>5.1581903486200419E-2</v>
      </c>
      <c r="S910" s="98">
        <f t="shared" si="555"/>
        <v>1.3869762972800939</v>
      </c>
      <c r="T910" s="17">
        <f t="shared" si="582"/>
        <v>746.84973892826315</v>
      </c>
      <c r="U910" s="17">
        <f t="shared" si="556"/>
        <v>0.20745826081340643</v>
      </c>
      <c r="V910" s="17">
        <f t="shared" si="557"/>
        <v>176.41010992280542</v>
      </c>
      <c r="W910" s="17">
        <f t="shared" si="558"/>
        <v>169.35370552589319</v>
      </c>
      <c r="X910" s="17">
        <f t="shared" si="558"/>
        <v>162.57955730485745</v>
      </c>
      <c r="Y910" s="17">
        <f t="shared" si="559"/>
        <v>160.95376173180887</v>
      </c>
      <c r="Z910" s="17">
        <f>Y910/3600</f>
        <v>4.4709378258835794E-2</v>
      </c>
      <c r="AA910" s="17">
        <f>0.96*Y910</f>
        <v>154.51561126253651</v>
      </c>
      <c r="AB910" s="17">
        <f t="shared" si="560"/>
        <v>148.33498681203505</v>
      </c>
      <c r="AC910" s="17">
        <f t="shared" si="561"/>
        <v>140.91823747143329</v>
      </c>
      <c r="AD910" s="17">
        <f t="shared" si="562"/>
        <v>140.91823747143329</v>
      </c>
      <c r="AE910" s="17">
        <f t="shared" si="583"/>
        <v>3.9143954853175913E-2</v>
      </c>
      <c r="AF910" s="17">
        <f>T910-AD910</f>
        <v>605.93150145682989</v>
      </c>
      <c r="AG910" s="17">
        <f t="shared" si="563"/>
        <v>0.16831430596023053</v>
      </c>
      <c r="AH910" s="28">
        <f>0.5*'Ducati Panigale 1199 data'!$C$8*'WLTP class 3 v5'!F910^2</f>
        <v>40962.527777777781</v>
      </c>
      <c r="AI910" s="17">
        <f t="shared" si="564"/>
        <v>40.96252777777778</v>
      </c>
      <c r="AJ910" s="17" t="str">
        <f>IF(N910&lt;0, AI910, "0")</f>
        <v>0</v>
      </c>
      <c r="AK910" s="98">
        <f>AK909+AJ910</f>
        <v>1868.4174074074072</v>
      </c>
      <c r="AL910" s="105">
        <f t="shared" si="565"/>
        <v>0.51900483539094644</v>
      </c>
      <c r="AM910" s="98">
        <f>IF(N910 &gt; 0, AI910, )</f>
        <v>40.96252777777778</v>
      </c>
      <c r="AN910" s="98">
        <f t="shared" si="584"/>
        <v>9136.1654012345698</v>
      </c>
      <c r="AO910" s="98">
        <f t="shared" si="566"/>
        <v>2.5378237225651583</v>
      </c>
      <c r="AP910" s="27">
        <f t="shared" si="567"/>
        <v>0</v>
      </c>
      <c r="AQ910" s="27">
        <f t="shared" si="568"/>
        <v>0</v>
      </c>
      <c r="AR910" s="34">
        <f t="shared" si="569"/>
        <v>0</v>
      </c>
      <c r="AS910" s="27">
        <f t="shared" si="570"/>
        <v>0</v>
      </c>
      <c r="AT910" s="34">
        <f t="shared" si="547"/>
        <v>0</v>
      </c>
      <c r="AU910" s="27">
        <f t="shared" si="547"/>
        <v>0</v>
      </c>
      <c r="AV910" s="27">
        <f t="shared" si="571"/>
        <v>0</v>
      </c>
      <c r="AW910" s="27">
        <f t="shared" si="572"/>
        <v>0</v>
      </c>
      <c r="AX910" s="27">
        <f t="shared" si="573"/>
        <v>0</v>
      </c>
      <c r="AY910" s="34">
        <f>AN910-AW910</f>
        <v>9136.1654012345698</v>
      </c>
      <c r="AZ910" s="110">
        <f t="shared" si="574"/>
        <v>2.5378237225651583</v>
      </c>
      <c r="BB910" s="84">
        <v>0</v>
      </c>
      <c r="BC910" s="85">
        <f t="shared" si="575"/>
        <v>0</v>
      </c>
      <c r="BD910" s="85">
        <f t="shared" si="576"/>
        <v>0</v>
      </c>
      <c r="BE910" s="85">
        <f t="shared" si="577"/>
        <v>0</v>
      </c>
      <c r="BF910" s="85">
        <f t="shared" si="578"/>
        <v>0</v>
      </c>
      <c r="BG910" s="85">
        <f t="shared" si="579"/>
        <v>0</v>
      </c>
    </row>
    <row r="911" spans="2:59">
      <c r="B911" s="10" t="s">
        <v>33</v>
      </c>
      <c r="C911" s="10">
        <v>900</v>
      </c>
      <c r="D911" s="10">
        <v>311</v>
      </c>
      <c r="E911" s="19">
        <v>61.5</v>
      </c>
      <c r="F911" s="67">
        <f t="shared" si="548"/>
        <v>17.083333333333332</v>
      </c>
      <c r="G911" s="20">
        <f t="shared" si="580"/>
        <v>-0.12499999999999981</v>
      </c>
      <c r="H911" s="20">
        <f t="shared" si="549"/>
        <v>156</v>
      </c>
      <c r="I911" s="86">
        <f>'Ducati Panigale 1199 data'!$C$8*G911</f>
        <v>-34.749999999999943</v>
      </c>
      <c r="J911" s="86">
        <f>'Ducati Panigale 1199 data'!$C$8*'Ducati Panigale 1199 data'!$C$15*'Ducati Panigale 1199 data'!$C$10</f>
        <v>54.543600000000005</v>
      </c>
      <c r="K911" s="86">
        <f>(0.5*'Ducati Panigale 1199 data'!$C$12)*'Ducati Panigale 1199 data'!$C$14*'Ducati Panigale 1199 data'!$C$11*F911^2</f>
        <v>41.291751302083327</v>
      </c>
      <c r="L911" s="86">
        <f t="shared" si="550"/>
        <v>61.085351302083389</v>
      </c>
      <c r="M911" s="86">
        <f t="shared" si="546"/>
        <v>1043.5414180772577</v>
      </c>
      <c r="N911" s="20">
        <f t="shared" si="551"/>
        <v>1.0435414180772578</v>
      </c>
      <c r="O911" s="105">
        <f t="shared" si="552"/>
        <v>0</v>
      </c>
      <c r="P911" s="105">
        <f t="shared" si="553"/>
        <v>0</v>
      </c>
      <c r="Q911" s="105">
        <f t="shared" si="581"/>
        <v>185.69485255032151</v>
      </c>
      <c r="R911" s="27">
        <f t="shared" si="554"/>
        <v>5.1581903486200419E-2</v>
      </c>
      <c r="S911" s="98">
        <f t="shared" si="555"/>
        <v>1.0435414180772578</v>
      </c>
      <c r="T911" s="17">
        <f t="shared" si="582"/>
        <v>747.89328034634036</v>
      </c>
      <c r="U911" s="17">
        <f t="shared" si="556"/>
        <v>0.20774813342953899</v>
      </c>
      <c r="V911" s="17">
        <f t="shared" si="557"/>
        <v>176.41010992280542</v>
      </c>
      <c r="W911" s="17">
        <f t="shared" si="558"/>
        <v>169.35370552589319</v>
      </c>
      <c r="X911" s="17">
        <f t="shared" si="558"/>
        <v>162.57955730485745</v>
      </c>
      <c r="Y911" s="17">
        <f t="shared" si="559"/>
        <v>160.95376173180887</v>
      </c>
      <c r="Z911" s="17">
        <f>Y911/3600</f>
        <v>4.4709378258835794E-2</v>
      </c>
      <c r="AA911" s="17">
        <f>0.96*Y911</f>
        <v>154.51561126253651</v>
      </c>
      <c r="AB911" s="17">
        <f t="shared" si="560"/>
        <v>148.33498681203505</v>
      </c>
      <c r="AC911" s="17">
        <f t="shared" si="561"/>
        <v>140.91823747143329</v>
      </c>
      <c r="AD911" s="17">
        <f t="shared" si="562"/>
        <v>140.91823747143329</v>
      </c>
      <c r="AE911" s="17">
        <f t="shared" si="583"/>
        <v>3.9143954853175913E-2</v>
      </c>
      <c r="AF911" s="17">
        <f>T911-AD911</f>
        <v>606.9750428749071</v>
      </c>
      <c r="AG911" s="17">
        <f t="shared" si="563"/>
        <v>0.16860417857636309</v>
      </c>
      <c r="AH911" s="28">
        <f>0.5*'Ducati Panigale 1199 data'!$C$8*'WLTP class 3 v5'!F911^2</f>
        <v>40565.798611111102</v>
      </c>
      <c r="AI911" s="17">
        <f t="shared" si="564"/>
        <v>40.565798611111106</v>
      </c>
      <c r="AJ911" s="17" t="str">
        <f>IF(N911&lt;0, AI911, "0")</f>
        <v>0</v>
      </c>
      <c r="AK911" s="98">
        <f>AK910+AJ911</f>
        <v>1868.4174074074072</v>
      </c>
      <c r="AL911" s="105">
        <f t="shared" si="565"/>
        <v>0.51900483539094644</v>
      </c>
      <c r="AM911" s="98">
        <f>IF(N911 &gt; 0, AI911, )</f>
        <v>40.565798611111106</v>
      </c>
      <c r="AN911" s="98">
        <f t="shared" si="584"/>
        <v>9176.7311998456807</v>
      </c>
      <c r="AO911" s="98">
        <f t="shared" si="566"/>
        <v>2.5490919999571338</v>
      </c>
      <c r="AP911" s="27">
        <f t="shared" si="567"/>
        <v>0</v>
      </c>
      <c r="AQ911" s="27">
        <f t="shared" si="568"/>
        <v>0</v>
      </c>
      <c r="AR911" s="34">
        <f t="shared" si="569"/>
        <v>0</v>
      </c>
      <c r="AS911" s="27">
        <f t="shared" si="570"/>
        <v>0</v>
      </c>
      <c r="AT911" s="34">
        <f t="shared" si="547"/>
        <v>0</v>
      </c>
      <c r="AU911" s="27">
        <f t="shared" si="547"/>
        <v>0</v>
      </c>
      <c r="AV911" s="27">
        <f t="shared" si="571"/>
        <v>0</v>
      </c>
      <c r="AW911" s="27">
        <f t="shared" si="572"/>
        <v>0</v>
      </c>
      <c r="AX911" s="27">
        <f t="shared" si="573"/>
        <v>0</v>
      </c>
      <c r="AY911" s="34">
        <f>AN911-AW911</f>
        <v>9176.7311998456807</v>
      </c>
      <c r="AZ911" s="110">
        <f t="shared" si="574"/>
        <v>2.5490919999571338</v>
      </c>
      <c r="BB911" s="84">
        <v>0</v>
      </c>
      <c r="BC911" s="85">
        <f t="shared" si="575"/>
        <v>0</v>
      </c>
      <c r="BD911" s="85">
        <f t="shared" si="576"/>
        <v>0</v>
      </c>
      <c r="BE911" s="85">
        <f t="shared" si="577"/>
        <v>0</v>
      </c>
      <c r="BF911" s="85">
        <f t="shared" si="578"/>
        <v>0</v>
      </c>
      <c r="BG911" s="85">
        <f t="shared" si="579"/>
        <v>0</v>
      </c>
    </row>
    <row r="912" spans="2:59">
      <c r="B912" s="10" t="s">
        <v>33</v>
      </c>
      <c r="C912" s="10">
        <v>901</v>
      </c>
      <c r="D912" s="10">
        <v>312</v>
      </c>
      <c r="E912" s="19">
        <v>60.9</v>
      </c>
      <c r="F912" s="67">
        <f t="shared" si="548"/>
        <v>16.916666666666668</v>
      </c>
      <c r="G912" s="20">
        <f t="shared" si="580"/>
        <v>-0.24999999999999961</v>
      </c>
      <c r="H912" s="20">
        <f t="shared" si="549"/>
        <v>156.5</v>
      </c>
      <c r="I912" s="86">
        <f>'Ducati Panigale 1199 data'!$C$8*G912</f>
        <v>-69.499999999999886</v>
      </c>
      <c r="J912" s="86">
        <f>'Ducati Panigale 1199 data'!$C$8*'Ducati Panigale 1199 data'!$C$15*'Ducati Panigale 1199 data'!$C$10</f>
        <v>54.543600000000005</v>
      </c>
      <c r="K912" s="86">
        <f>(0.5*'Ducati Panigale 1199 data'!$C$12)*'Ducati Panigale 1199 data'!$C$14*'Ducati Panigale 1199 data'!$C$11*F912^2</f>
        <v>40.489988802083346</v>
      </c>
      <c r="L912" s="86">
        <f t="shared" si="550"/>
        <v>25.533588802083464</v>
      </c>
      <c r="M912" s="86">
        <f t="shared" si="546"/>
        <v>431.94321056857865</v>
      </c>
      <c r="N912" s="20">
        <f t="shared" si="551"/>
        <v>0.43194321056857865</v>
      </c>
      <c r="O912" s="105">
        <f t="shared" si="552"/>
        <v>0</v>
      </c>
      <c r="P912" s="105">
        <f t="shared" si="553"/>
        <v>0</v>
      </c>
      <c r="Q912" s="105">
        <f t="shared" si="581"/>
        <v>185.69485255032151</v>
      </c>
      <c r="R912" s="27">
        <f t="shared" si="554"/>
        <v>5.1581903486200419E-2</v>
      </c>
      <c r="S912" s="98">
        <f t="shared" si="555"/>
        <v>0.43194321056857865</v>
      </c>
      <c r="T912" s="17">
        <f t="shared" si="582"/>
        <v>748.3252235569089</v>
      </c>
      <c r="U912" s="17">
        <f t="shared" si="556"/>
        <v>0.20786811765469693</v>
      </c>
      <c r="V912" s="17">
        <f t="shared" si="557"/>
        <v>176.41010992280542</v>
      </c>
      <c r="W912" s="17">
        <f t="shared" si="558"/>
        <v>169.35370552589319</v>
      </c>
      <c r="X912" s="17">
        <f t="shared" si="558"/>
        <v>162.57955730485745</v>
      </c>
      <c r="Y912" s="17">
        <f t="shared" si="559"/>
        <v>160.95376173180887</v>
      </c>
      <c r="Z912" s="17">
        <f>Y912/3600</f>
        <v>4.4709378258835794E-2</v>
      </c>
      <c r="AA912" s="17">
        <f>0.96*Y912</f>
        <v>154.51561126253651</v>
      </c>
      <c r="AB912" s="17">
        <f t="shared" si="560"/>
        <v>148.33498681203505</v>
      </c>
      <c r="AC912" s="17">
        <f t="shared" si="561"/>
        <v>140.91823747143329</v>
      </c>
      <c r="AD912" s="17">
        <f t="shared" si="562"/>
        <v>140.91823747143329</v>
      </c>
      <c r="AE912" s="17">
        <f t="shared" si="583"/>
        <v>3.9143954853175913E-2</v>
      </c>
      <c r="AF912" s="17">
        <f>T912-AD912</f>
        <v>607.40698608547564</v>
      </c>
      <c r="AG912" s="17">
        <f t="shared" si="563"/>
        <v>0.168724162801521</v>
      </c>
      <c r="AH912" s="28">
        <f>0.5*'Ducati Panigale 1199 data'!$C$8*'WLTP class 3 v5'!F912^2</f>
        <v>39778.131944444445</v>
      </c>
      <c r="AI912" s="17">
        <f t="shared" si="564"/>
        <v>39.778131944444446</v>
      </c>
      <c r="AJ912" s="17" t="str">
        <f>IF(N912&lt;0, AI912, "0")</f>
        <v>0</v>
      </c>
      <c r="AK912" s="98">
        <f>AK911+AJ912</f>
        <v>1868.4174074074072</v>
      </c>
      <c r="AL912" s="105">
        <f t="shared" si="565"/>
        <v>0.51900483539094644</v>
      </c>
      <c r="AM912" s="98">
        <f>IF(N912 &gt; 0, AI912, )</f>
        <v>39.778131944444446</v>
      </c>
      <c r="AN912" s="98">
        <f t="shared" si="584"/>
        <v>9216.5093317901246</v>
      </c>
      <c r="AO912" s="98">
        <f t="shared" si="566"/>
        <v>2.5601414810528125</v>
      </c>
      <c r="AP912" s="27">
        <f t="shared" si="567"/>
        <v>0</v>
      </c>
      <c r="AQ912" s="27">
        <f t="shared" si="568"/>
        <v>0</v>
      </c>
      <c r="AR912" s="34">
        <f t="shared" si="569"/>
        <v>0</v>
      </c>
      <c r="AS912" s="27">
        <f t="shared" si="570"/>
        <v>0</v>
      </c>
      <c r="AT912" s="34">
        <f t="shared" si="547"/>
        <v>0</v>
      </c>
      <c r="AU912" s="27">
        <f t="shared" si="547"/>
        <v>0</v>
      </c>
      <c r="AV912" s="27">
        <f t="shared" si="571"/>
        <v>0</v>
      </c>
      <c r="AW912" s="27">
        <f t="shared" si="572"/>
        <v>0</v>
      </c>
      <c r="AX912" s="27">
        <f t="shared" si="573"/>
        <v>0</v>
      </c>
      <c r="AY912" s="34">
        <f>AN912-AW912</f>
        <v>9216.5093317901246</v>
      </c>
      <c r="AZ912" s="110">
        <f t="shared" si="574"/>
        <v>2.5601414810528125</v>
      </c>
      <c r="BB912" s="84">
        <v>0</v>
      </c>
      <c r="BC912" s="85">
        <f t="shared" si="575"/>
        <v>0</v>
      </c>
      <c r="BD912" s="85">
        <f t="shared" si="576"/>
        <v>0</v>
      </c>
      <c r="BE912" s="85">
        <f t="shared" si="577"/>
        <v>0</v>
      </c>
      <c r="BF912" s="85">
        <f t="shared" si="578"/>
        <v>0</v>
      </c>
      <c r="BG912" s="85">
        <f t="shared" si="579"/>
        <v>0</v>
      </c>
    </row>
    <row r="913" spans="2:59">
      <c r="B913" s="10" t="s">
        <v>33</v>
      </c>
      <c r="C913" s="10">
        <v>902</v>
      </c>
      <c r="D913" s="10">
        <v>313</v>
      </c>
      <c r="E913" s="19">
        <v>59.7</v>
      </c>
      <c r="F913" s="67">
        <f t="shared" si="548"/>
        <v>16.583333333333332</v>
      </c>
      <c r="G913" s="20">
        <f t="shared" si="580"/>
        <v>-0.87499999999999956</v>
      </c>
      <c r="H913" s="20">
        <f t="shared" si="549"/>
        <v>157</v>
      </c>
      <c r="I913" s="86">
        <f>'Ducati Panigale 1199 data'!$C$8*G913</f>
        <v>-243.24999999999989</v>
      </c>
      <c r="J913" s="86">
        <f>'Ducati Panigale 1199 data'!$C$8*'Ducati Panigale 1199 data'!$C$15*'Ducati Panigale 1199 data'!$C$10</f>
        <v>54.543600000000005</v>
      </c>
      <c r="K913" s="86">
        <f>(0.5*'Ducati Panigale 1199 data'!$C$12)*'Ducati Panigale 1199 data'!$C$14*'Ducati Panigale 1199 data'!$C$11*F913^2</f>
        <v>38.910045052083333</v>
      </c>
      <c r="L913" s="86">
        <f t="shared" si="550"/>
        <v>-149.79635494791654</v>
      </c>
      <c r="M913" s="86">
        <f t="shared" si="546"/>
        <v>-2484.1228862196158</v>
      </c>
      <c r="N913" s="20">
        <f t="shared" si="551"/>
        <v>-2.4841228862196156</v>
      </c>
      <c r="O913" s="105">
        <f t="shared" si="552"/>
        <v>-2.4841228862196156</v>
      </c>
      <c r="P913" s="105">
        <f t="shared" si="553"/>
        <v>2.4841228862196156</v>
      </c>
      <c r="Q913" s="105">
        <f t="shared" si="581"/>
        <v>188.17897543654112</v>
      </c>
      <c r="R913" s="27">
        <f t="shared" si="554"/>
        <v>5.2271937621261422E-2</v>
      </c>
      <c r="S913" s="98">
        <f t="shared" si="555"/>
        <v>0</v>
      </c>
      <c r="T913" s="17">
        <f t="shared" si="582"/>
        <v>748.3252235569089</v>
      </c>
      <c r="U913" s="17">
        <f t="shared" si="556"/>
        <v>0.20786811765469693</v>
      </c>
      <c r="V913" s="17">
        <f t="shared" si="557"/>
        <v>178.77002666471407</v>
      </c>
      <c r="W913" s="17">
        <f t="shared" si="558"/>
        <v>171.6192255981255</v>
      </c>
      <c r="X913" s="17">
        <f t="shared" si="558"/>
        <v>164.75445657420047</v>
      </c>
      <c r="Y913" s="17">
        <f t="shared" si="559"/>
        <v>163.10691200845847</v>
      </c>
      <c r="Z913" s="17">
        <f>Y913/3600</f>
        <v>4.5307475557905132E-2</v>
      </c>
      <c r="AA913" s="17">
        <f>0.96*Y913</f>
        <v>156.58263552812011</v>
      </c>
      <c r="AB913" s="17">
        <f t="shared" si="560"/>
        <v>150.3193301069953</v>
      </c>
      <c r="AC913" s="17">
        <f t="shared" si="561"/>
        <v>142.80336360164551</v>
      </c>
      <c r="AD913" s="17">
        <f t="shared" si="562"/>
        <v>142.80336360164551</v>
      </c>
      <c r="AE913" s="17">
        <f t="shared" si="583"/>
        <v>3.9667601000457089E-2</v>
      </c>
      <c r="AF913" s="17">
        <f>T913-AD913</f>
        <v>605.52185995526338</v>
      </c>
      <c r="AG913" s="17">
        <f t="shared" si="563"/>
        <v>0.16820051665423982</v>
      </c>
      <c r="AH913" s="28">
        <f>0.5*'Ducati Panigale 1199 data'!$C$8*'WLTP class 3 v5'!F913^2</f>
        <v>38225.965277777774</v>
      </c>
      <c r="AI913" s="17">
        <f t="shared" si="564"/>
        <v>38.225965277777775</v>
      </c>
      <c r="AJ913" s="17">
        <f>IF(N913&lt;0, AI913, "0")</f>
        <v>38.225965277777775</v>
      </c>
      <c r="AK913" s="98">
        <f>AK912+AJ913</f>
        <v>1906.6433726851849</v>
      </c>
      <c r="AL913" s="105">
        <f t="shared" si="565"/>
        <v>0.52962315907921798</v>
      </c>
      <c r="AM913" s="98">
        <f>IF(N913 &gt; 0, AI913, )</f>
        <v>0</v>
      </c>
      <c r="AN913" s="98">
        <f t="shared" si="584"/>
        <v>9216.5093317901246</v>
      </c>
      <c r="AO913" s="98">
        <f t="shared" si="566"/>
        <v>2.5601414810528125</v>
      </c>
      <c r="AP913" s="27">
        <f t="shared" si="567"/>
        <v>36.314667013888887</v>
      </c>
      <c r="AQ913" s="27">
        <f t="shared" si="568"/>
        <v>34.862080333333331</v>
      </c>
      <c r="AR913" s="34">
        <f t="shared" si="569"/>
        <v>33.467597119999994</v>
      </c>
      <c r="AS913" s="27">
        <f t="shared" si="570"/>
        <v>33.132921148799994</v>
      </c>
      <c r="AT913" s="34">
        <f t="shared" si="547"/>
        <v>31.807604302847992</v>
      </c>
      <c r="AU913" s="27">
        <f t="shared" si="547"/>
        <v>30.535300130734072</v>
      </c>
      <c r="AV913" s="27">
        <f t="shared" si="571"/>
        <v>29.008535124197365</v>
      </c>
      <c r="AW913" s="27">
        <f t="shared" si="572"/>
        <v>29.008535124197365</v>
      </c>
      <c r="AX913" s="27">
        <f t="shared" si="573"/>
        <v>8.0579264233881578E-3</v>
      </c>
      <c r="AY913" s="34">
        <f>AN913-AW913</f>
        <v>9187.5007966659268</v>
      </c>
      <c r="AZ913" s="110">
        <f t="shared" si="574"/>
        <v>2.5520835546294243</v>
      </c>
      <c r="BB913" s="84">
        <v>2.4841228862196201</v>
      </c>
      <c r="BC913" s="85">
        <f t="shared" si="575"/>
        <v>2.2357105975976581</v>
      </c>
      <c r="BD913" s="85">
        <f t="shared" si="576"/>
        <v>2.1239250677177752</v>
      </c>
      <c r="BE913" s="85">
        <f t="shared" si="577"/>
        <v>2.038968065009064</v>
      </c>
      <c r="BF913" s="85">
        <f t="shared" si="578"/>
        <v>1.9166299811085201</v>
      </c>
      <c r="BG913" s="85">
        <f t="shared" si="579"/>
        <v>1.9166299811085201</v>
      </c>
    </row>
    <row r="914" spans="2:59">
      <c r="B914" s="10" t="s">
        <v>33</v>
      </c>
      <c r="C914" s="10">
        <v>903</v>
      </c>
      <c r="D914" s="10">
        <v>314</v>
      </c>
      <c r="E914" s="19">
        <v>54.6</v>
      </c>
      <c r="F914" s="67">
        <f t="shared" si="548"/>
        <v>15.166666666666666</v>
      </c>
      <c r="G914" s="20">
        <f t="shared" si="580"/>
        <v>-1.4444444444444453</v>
      </c>
      <c r="H914" s="20">
        <f t="shared" si="549"/>
        <v>157.5</v>
      </c>
      <c r="I914" s="86">
        <f>'Ducati Panigale 1199 data'!$C$8*G914</f>
        <v>-401.55555555555577</v>
      </c>
      <c r="J914" s="86">
        <f>'Ducati Panigale 1199 data'!$C$8*'Ducati Panigale 1199 data'!$C$15*'Ducati Panigale 1199 data'!$C$10</f>
        <v>54.543600000000005</v>
      </c>
      <c r="K914" s="86">
        <f>(0.5*'Ducati Panigale 1199 data'!$C$12)*'Ducati Panigale 1199 data'!$C$14*'Ducati Panigale 1199 data'!$C$11*F914^2</f>
        <v>32.546055208333335</v>
      </c>
      <c r="L914" s="86">
        <f t="shared" si="550"/>
        <v>-314.46590034722243</v>
      </c>
      <c r="M914" s="86">
        <f t="shared" si="546"/>
        <v>-4769.3994885995398</v>
      </c>
      <c r="N914" s="20">
        <f t="shared" si="551"/>
        <v>-4.7693994885995394</v>
      </c>
      <c r="O914" s="105">
        <f t="shared" si="552"/>
        <v>-4.7693994885995394</v>
      </c>
      <c r="P914" s="105">
        <f t="shared" si="553"/>
        <v>4.7693994885995394</v>
      </c>
      <c r="Q914" s="105">
        <f t="shared" si="581"/>
        <v>192.94837492514066</v>
      </c>
      <c r="R914" s="27">
        <f t="shared" si="554"/>
        <v>5.3596770812539073E-2</v>
      </c>
      <c r="S914" s="98">
        <f t="shared" si="555"/>
        <v>0</v>
      </c>
      <c r="T914" s="17">
        <f t="shared" si="582"/>
        <v>748.3252235569089</v>
      </c>
      <c r="U914" s="17">
        <f t="shared" si="556"/>
        <v>0.20786811765469693</v>
      </c>
      <c r="V914" s="17">
        <f t="shared" si="557"/>
        <v>183.30095617888361</v>
      </c>
      <c r="W914" s="17">
        <f t="shared" si="558"/>
        <v>175.96891793172827</v>
      </c>
      <c r="X914" s="17">
        <f t="shared" si="558"/>
        <v>168.93016121445913</v>
      </c>
      <c r="Y914" s="17">
        <f t="shared" si="559"/>
        <v>167.24085960231454</v>
      </c>
      <c r="Z914" s="17">
        <f>Y914/3600</f>
        <v>4.6455794333976265E-2</v>
      </c>
      <c r="AA914" s="17">
        <f>0.96*Y914</f>
        <v>160.55122521822196</v>
      </c>
      <c r="AB914" s="17">
        <f t="shared" si="560"/>
        <v>154.12917620949307</v>
      </c>
      <c r="AC914" s="17">
        <f t="shared" si="561"/>
        <v>146.42271739901841</v>
      </c>
      <c r="AD914" s="17">
        <f t="shared" si="562"/>
        <v>146.42271739901841</v>
      </c>
      <c r="AE914" s="17">
        <f t="shared" si="583"/>
        <v>4.0672977055282888E-2</v>
      </c>
      <c r="AF914" s="17">
        <f>T914-AD914</f>
        <v>601.90250615789046</v>
      </c>
      <c r="AG914" s="17">
        <f t="shared" si="563"/>
        <v>0.16719514059941401</v>
      </c>
      <c r="AH914" s="28">
        <f>0.5*'Ducati Panigale 1199 data'!$C$8*'WLTP class 3 v5'!F914^2</f>
        <v>31973.861111111109</v>
      </c>
      <c r="AI914" s="17">
        <f t="shared" si="564"/>
        <v>31.973861111111109</v>
      </c>
      <c r="AJ914" s="17">
        <f>IF(N914&lt;0, AI914, "0")</f>
        <v>31.973861111111109</v>
      </c>
      <c r="AK914" s="98">
        <f>AK913+AJ914</f>
        <v>1938.617233796296</v>
      </c>
      <c r="AL914" s="105">
        <f t="shared" si="565"/>
        <v>0.53850478716563777</v>
      </c>
      <c r="AM914" s="98">
        <f>IF(N914 &gt; 0, AI914, )</f>
        <v>0</v>
      </c>
      <c r="AN914" s="98">
        <f t="shared" si="584"/>
        <v>9216.5093317901246</v>
      </c>
      <c r="AO914" s="98">
        <f t="shared" si="566"/>
        <v>2.5601414810528125</v>
      </c>
      <c r="AP914" s="27">
        <f t="shared" si="567"/>
        <v>30.375168055555552</v>
      </c>
      <c r="AQ914" s="27">
        <f t="shared" si="568"/>
        <v>29.160161333333328</v>
      </c>
      <c r="AR914" s="34">
        <f t="shared" si="569"/>
        <v>27.993754879999994</v>
      </c>
      <c r="AS914" s="27">
        <f t="shared" si="570"/>
        <v>27.713817331199994</v>
      </c>
      <c r="AT914" s="34">
        <f t="shared" si="547"/>
        <v>26.605264637951993</v>
      </c>
      <c r="AU914" s="27">
        <f t="shared" si="547"/>
        <v>25.541054052433914</v>
      </c>
      <c r="AV914" s="27">
        <f t="shared" si="571"/>
        <v>24.264001349812219</v>
      </c>
      <c r="AW914" s="27">
        <f t="shared" si="572"/>
        <v>24.264001349812219</v>
      </c>
      <c r="AX914" s="27">
        <f t="shared" si="573"/>
        <v>6.7400003749478387E-3</v>
      </c>
      <c r="AY914" s="34">
        <f>AN914-AW914</f>
        <v>9192.2453304403116</v>
      </c>
      <c r="AZ914" s="110">
        <f t="shared" si="574"/>
        <v>2.5534014806778642</v>
      </c>
      <c r="BB914" s="84">
        <v>4.7693994885995403</v>
      </c>
      <c r="BC914" s="85">
        <f t="shared" si="575"/>
        <v>4.2924595397395864</v>
      </c>
      <c r="BD914" s="85">
        <f t="shared" si="576"/>
        <v>4.0778365627526068</v>
      </c>
      <c r="BE914" s="85">
        <f t="shared" si="577"/>
        <v>3.9147231002425023</v>
      </c>
      <c r="BF914" s="85">
        <f t="shared" si="578"/>
        <v>3.6798397142279518</v>
      </c>
      <c r="BG914" s="85">
        <f t="shared" si="579"/>
        <v>3.6798397142279518</v>
      </c>
    </row>
    <row r="915" spans="2:59">
      <c r="B915" s="10" t="s">
        <v>33</v>
      </c>
      <c r="C915" s="10">
        <v>904</v>
      </c>
      <c r="D915" s="10">
        <v>315</v>
      </c>
      <c r="E915" s="19">
        <v>49.3</v>
      </c>
      <c r="F915" s="67">
        <f t="shared" si="548"/>
        <v>13.694444444444445</v>
      </c>
      <c r="G915" s="20">
        <f t="shared" si="580"/>
        <v>-1.3472222222222225</v>
      </c>
      <c r="H915" s="20">
        <f t="shared" si="549"/>
        <v>158</v>
      </c>
      <c r="I915" s="86">
        <f>'Ducati Panigale 1199 data'!$C$8*G915</f>
        <v>-374.52777777777789</v>
      </c>
      <c r="J915" s="86">
        <f>'Ducati Panigale 1199 data'!$C$8*'Ducati Panigale 1199 data'!$C$15*'Ducati Panigale 1199 data'!$C$10</f>
        <v>54.543600000000005</v>
      </c>
      <c r="K915" s="86">
        <f>(0.5*'Ducati Panigale 1199 data'!$C$12)*'Ducati Panigale 1199 data'!$C$14*'Ducati Panigale 1199 data'!$C$11*F915^2</f>
        <v>26.534255700231487</v>
      </c>
      <c r="L915" s="86">
        <f t="shared" si="550"/>
        <v>-293.44992207754638</v>
      </c>
      <c r="M915" s="86">
        <f t="shared" si="546"/>
        <v>-4018.63365511751</v>
      </c>
      <c r="N915" s="20">
        <f t="shared" si="551"/>
        <v>-4.0186336551175099</v>
      </c>
      <c r="O915" s="105">
        <f t="shared" si="552"/>
        <v>-4.0186336551175099</v>
      </c>
      <c r="P915" s="105">
        <f t="shared" si="553"/>
        <v>4.0186336551175099</v>
      </c>
      <c r="Q915" s="105">
        <f t="shared" si="581"/>
        <v>196.96700858025815</v>
      </c>
      <c r="R915" s="27">
        <f t="shared" si="554"/>
        <v>5.4713057938960599E-2</v>
      </c>
      <c r="S915" s="98">
        <f t="shared" si="555"/>
        <v>0</v>
      </c>
      <c r="T915" s="17">
        <f t="shared" si="582"/>
        <v>748.3252235569089</v>
      </c>
      <c r="U915" s="17">
        <f t="shared" si="556"/>
        <v>0.20786811765469693</v>
      </c>
      <c r="V915" s="17">
        <f t="shared" si="557"/>
        <v>187.11865815124523</v>
      </c>
      <c r="W915" s="17">
        <f t="shared" si="558"/>
        <v>179.63391182519541</v>
      </c>
      <c r="X915" s="17">
        <f t="shared" si="558"/>
        <v>172.44855535218758</v>
      </c>
      <c r="Y915" s="17">
        <f t="shared" si="559"/>
        <v>170.72406979866571</v>
      </c>
      <c r="Z915" s="17">
        <f>Y915/3600</f>
        <v>4.7423352721851587E-2</v>
      </c>
      <c r="AA915" s="17">
        <f>0.96*Y915</f>
        <v>163.89510700671909</v>
      </c>
      <c r="AB915" s="17">
        <f t="shared" si="560"/>
        <v>157.33930272645031</v>
      </c>
      <c r="AC915" s="17">
        <f t="shared" si="561"/>
        <v>149.47233759012778</v>
      </c>
      <c r="AD915" s="17">
        <f t="shared" si="562"/>
        <v>149.47233759012778</v>
      </c>
      <c r="AE915" s="17">
        <f t="shared" si="583"/>
        <v>4.1520093775035495E-2</v>
      </c>
      <c r="AF915" s="17">
        <f>T915-AD915</f>
        <v>598.85288596678106</v>
      </c>
      <c r="AG915" s="17">
        <f t="shared" si="563"/>
        <v>0.16634802387966141</v>
      </c>
      <c r="AH915" s="28">
        <f>0.5*'Ducati Panigale 1199 data'!$C$8*'WLTP class 3 v5'!F915^2</f>
        <v>26067.755401234568</v>
      </c>
      <c r="AI915" s="17">
        <f t="shared" si="564"/>
        <v>26.067755401234567</v>
      </c>
      <c r="AJ915" s="17">
        <f>IF(N915&lt;0, AI915, "0")</f>
        <v>26.067755401234567</v>
      </c>
      <c r="AK915" s="98">
        <f>AK914+AJ915</f>
        <v>1964.6849891975305</v>
      </c>
      <c r="AL915" s="105">
        <f t="shared" si="565"/>
        <v>0.54574583033264734</v>
      </c>
      <c r="AM915" s="98">
        <f>IF(N915 &gt; 0, AI915, )</f>
        <v>0</v>
      </c>
      <c r="AN915" s="98">
        <f t="shared" si="584"/>
        <v>9216.5093317901246</v>
      </c>
      <c r="AO915" s="98">
        <f t="shared" si="566"/>
        <v>2.5601414810528125</v>
      </c>
      <c r="AP915" s="27">
        <f t="shared" si="567"/>
        <v>24.764367631172838</v>
      </c>
      <c r="AQ915" s="27">
        <f t="shared" si="568"/>
        <v>23.773792925925925</v>
      </c>
      <c r="AR915" s="34">
        <f t="shared" si="569"/>
        <v>22.822841208888885</v>
      </c>
      <c r="AS915" s="27">
        <f t="shared" si="570"/>
        <v>22.594612796799996</v>
      </c>
      <c r="AT915" s="34">
        <f t="shared" si="547"/>
        <v>21.690828284927996</v>
      </c>
      <c r="AU915" s="27">
        <f t="shared" si="547"/>
        <v>20.823195153530875</v>
      </c>
      <c r="AV915" s="27">
        <f t="shared" si="571"/>
        <v>19.782035395854329</v>
      </c>
      <c r="AW915" s="27">
        <f t="shared" si="572"/>
        <v>19.782035395854329</v>
      </c>
      <c r="AX915" s="27">
        <f t="shared" si="573"/>
        <v>5.4950098321817579E-3</v>
      </c>
      <c r="AY915" s="34">
        <f>AN915-AW915</f>
        <v>9196.7272963942705</v>
      </c>
      <c r="AZ915" s="110">
        <f t="shared" si="574"/>
        <v>2.5546464712206305</v>
      </c>
      <c r="BB915" s="84">
        <v>4.0186336551175099</v>
      </c>
      <c r="BC915" s="85">
        <f t="shared" si="575"/>
        <v>3.6167702896057592</v>
      </c>
      <c r="BD915" s="85">
        <f t="shared" si="576"/>
        <v>3.435931775125471</v>
      </c>
      <c r="BE915" s="85">
        <f t="shared" si="577"/>
        <v>3.2984945041204519</v>
      </c>
      <c r="BF915" s="85">
        <f t="shared" si="578"/>
        <v>3.1005848338732247</v>
      </c>
      <c r="BG915" s="85">
        <f t="shared" si="579"/>
        <v>3.1005848338732247</v>
      </c>
    </row>
    <row r="916" spans="2:59">
      <c r="B916" s="10" t="s">
        <v>33</v>
      </c>
      <c r="C916" s="10">
        <v>905</v>
      </c>
      <c r="D916" s="10">
        <v>316</v>
      </c>
      <c r="E916" s="19">
        <v>44.9</v>
      </c>
      <c r="F916" s="67">
        <f t="shared" si="548"/>
        <v>12.472222222222221</v>
      </c>
      <c r="G916" s="20">
        <f t="shared" si="580"/>
        <v>-0.97222222222222221</v>
      </c>
      <c r="H916" s="20">
        <f t="shared" si="549"/>
        <v>158.5</v>
      </c>
      <c r="I916" s="86">
        <f>'Ducati Panigale 1199 data'!$C$8*G916</f>
        <v>-270.27777777777777</v>
      </c>
      <c r="J916" s="86">
        <f>'Ducati Panigale 1199 data'!$C$8*'Ducati Panigale 1199 data'!$C$15*'Ducati Panigale 1199 data'!$C$10</f>
        <v>54.543600000000005</v>
      </c>
      <c r="K916" s="86">
        <f>(0.5*'Ducati Panigale 1199 data'!$C$12)*'Ducati Panigale 1199 data'!$C$14*'Ducati Panigale 1199 data'!$C$11*F916^2</f>
        <v>22.009275839120367</v>
      </c>
      <c r="L916" s="86">
        <f t="shared" si="550"/>
        <v>-193.72490193865741</v>
      </c>
      <c r="M916" s="86">
        <f t="shared" si="546"/>
        <v>-2416.1800269571436</v>
      </c>
      <c r="N916" s="20">
        <f t="shared" si="551"/>
        <v>-2.4161800269571434</v>
      </c>
      <c r="O916" s="105">
        <f t="shared" si="552"/>
        <v>-2.4161800269571434</v>
      </c>
      <c r="P916" s="105">
        <f t="shared" si="553"/>
        <v>2.4161800269571434</v>
      </c>
      <c r="Q916" s="105">
        <f t="shared" si="581"/>
        <v>199.38318860721529</v>
      </c>
      <c r="R916" s="27">
        <f t="shared" si="554"/>
        <v>5.5384219057559803E-2</v>
      </c>
      <c r="S916" s="98">
        <f t="shared" si="555"/>
        <v>0</v>
      </c>
      <c r="T916" s="17">
        <f t="shared" si="582"/>
        <v>748.3252235569089</v>
      </c>
      <c r="U916" s="17">
        <f t="shared" si="556"/>
        <v>0.20786811765469693</v>
      </c>
      <c r="V916" s="17">
        <f t="shared" si="557"/>
        <v>189.41402917685451</v>
      </c>
      <c r="W916" s="17">
        <f t="shared" si="558"/>
        <v>181.83746800978034</v>
      </c>
      <c r="X916" s="17">
        <f t="shared" si="558"/>
        <v>174.56396928938912</v>
      </c>
      <c r="Y916" s="17">
        <f t="shared" si="559"/>
        <v>172.81832959649523</v>
      </c>
      <c r="Z916" s="17">
        <f>Y916/3600</f>
        <v>4.8005091554582012E-2</v>
      </c>
      <c r="AA916" s="17">
        <f>0.96*Y916</f>
        <v>165.90559641263542</v>
      </c>
      <c r="AB916" s="17">
        <f t="shared" si="560"/>
        <v>159.26937255613001</v>
      </c>
      <c r="AC916" s="17">
        <f t="shared" si="561"/>
        <v>151.30590392832349</v>
      </c>
      <c r="AD916" s="17">
        <f t="shared" si="562"/>
        <v>151.30590392832349</v>
      </c>
      <c r="AE916" s="17">
        <f t="shared" si="583"/>
        <v>4.2029417757867636E-2</v>
      </c>
      <c r="AF916" s="17">
        <f>T916-AD916</f>
        <v>597.01931962858544</v>
      </c>
      <c r="AG916" s="17">
        <f t="shared" si="563"/>
        <v>0.16583869989682928</v>
      </c>
      <c r="AH916" s="28">
        <f>0.5*'Ducati Panigale 1199 data'!$C$8*'WLTP class 3 v5'!F916^2</f>
        <v>21622.329475308637</v>
      </c>
      <c r="AI916" s="17">
        <f t="shared" si="564"/>
        <v>21.622329475308639</v>
      </c>
      <c r="AJ916" s="17">
        <f>IF(N916&lt;0, AI916, "0")</f>
        <v>21.622329475308639</v>
      </c>
      <c r="AK916" s="98">
        <f>AK915+AJ916</f>
        <v>1986.3073186728391</v>
      </c>
      <c r="AL916" s="105">
        <f t="shared" si="565"/>
        <v>0.55175203296467756</v>
      </c>
      <c r="AM916" s="98">
        <f>IF(N916 &gt; 0, AI916, )</f>
        <v>0</v>
      </c>
      <c r="AN916" s="98">
        <f t="shared" si="584"/>
        <v>9216.5093317901246</v>
      </c>
      <c r="AO916" s="98">
        <f t="shared" si="566"/>
        <v>2.5601414810528125</v>
      </c>
      <c r="AP916" s="27">
        <f t="shared" si="567"/>
        <v>20.541213001543206</v>
      </c>
      <c r="AQ916" s="27">
        <f t="shared" si="568"/>
        <v>19.719564481481477</v>
      </c>
      <c r="AR916" s="34">
        <f t="shared" si="569"/>
        <v>18.930781902222218</v>
      </c>
      <c r="AS916" s="27">
        <f t="shared" si="570"/>
        <v>18.741474083199996</v>
      </c>
      <c r="AT916" s="34">
        <f t="shared" si="547"/>
        <v>17.991815119871998</v>
      </c>
      <c r="AU916" s="27">
        <f t="shared" si="547"/>
        <v>17.272142515077118</v>
      </c>
      <c r="AV916" s="27">
        <f t="shared" si="571"/>
        <v>16.408535389323262</v>
      </c>
      <c r="AW916" s="27">
        <f t="shared" si="572"/>
        <v>16.408535389323262</v>
      </c>
      <c r="AX916" s="27">
        <f t="shared" si="573"/>
        <v>4.5579264970342396E-3</v>
      </c>
      <c r="AY916" s="34">
        <f>AN916-AW916</f>
        <v>9200.1007964008022</v>
      </c>
      <c r="AZ916" s="110">
        <f t="shared" si="574"/>
        <v>2.5555835545557786</v>
      </c>
      <c r="BB916" s="84">
        <v>2.4161800269571398</v>
      </c>
      <c r="BC916" s="85">
        <f t="shared" si="575"/>
        <v>2.1745620242614261</v>
      </c>
      <c r="BD916" s="85">
        <f t="shared" si="576"/>
        <v>2.0658339230483547</v>
      </c>
      <c r="BE916" s="85">
        <f t="shared" si="577"/>
        <v>1.9832005661264205</v>
      </c>
      <c r="BF916" s="85">
        <f t="shared" si="578"/>
        <v>1.8642085321588351</v>
      </c>
      <c r="BG916" s="85">
        <f t="shared" si="579"/>
        <v>1.8642085321588351</v>
      </c>
    </row>
    <row r="917" spans="2:59">
      <c r="B917" s="10" t="s">
        <v>33</v>
      </c>
      <c r="C917" s="10">
        <v>906</v>
      </c>
      <c r="D917" s="10">
        <v>317</v>
      </c>
      <c r="E917" s="19">
        <v>42.3</v>
      </c>
      <c r="F917" s="67">
        <f t="shared" si="548"/>
        <v>11.75</v>
      </c>
      <c r="G917" s="20">
        <f t="shared" si="580"/>
        <v>-0.4861111111111111</v>
      </c>
      <c r="H917" s="20">
        <f t="shared" si="549"/>
        <v>159</v>
      </c>
      <c r="I917" s="86">
        <f>'Ducati Panigale 1199 data'!$C$8*G917</f>
        <v>-135.13888888888889</v>
      </c>
      <c r="J917" s="86">
        <f>'Ducati Panigale 1199 data'!$C$8*'Ducati Panigale 1199 data'!$C$15*'Ducati Panigale 1199 data'!$C$10</f>
        <v>54.543600000000005</v>
      </c>
      <c r="K917" s="86">
        <f>(0.5*'Ducati Panigale 1199 data'!$C$12)*'Ducati Panigale 1199 data'!$C$14*'Ducati Panigale 1199 data'!$C$11*F917^2</f>
        <v>19.534117968750003</v>
      </c>
      <c r="L917" s="86">
        <f t="shared" si="550"/>
        <v>-61.061170920138885</v>
      </c>
      <c r="M917" s="86">
        <f t="shared" si="546"/>
        <v>-717.46875831163186</v>
      </c>
      <c r="N917" s="20">
        <f t="shared" si="551"/>
        <v>-0.71746875831163182</v>
      </c>
      <c r="O917" s="105">
        <f t="shared" si="552"/>
        <v>-0.71746875831163182</v>
      </c>
      <c r="P917" s="105">
        <f t="shared" si="553"/>
        <v>0.71746875831163182</v>
      </c>
      <c r="Q917" s="105">
        <f t="shared" si="581"/>
        <v>200.10065736552693</v>
      </c>
      <c r="R917" s="27">
        <f t="shared" si="554"/>
        <v>5.5583515934868592E-2</v>
      </c>
      <c r="S917" s="98">
        <f t="shared" si="555"/>
        <v>0</v>
      </c>
      <c r="T917" s="17">
        <f t="shared" si="582"/>
        <v>748.3252235569089</v>
      </c>
      <c r="U917" s="17">
        <f t="shared" si="556"/>
        <v>0.20786811765469693</v>
      </c>
      <c r="V917" s="17">
        <f t="shared" si="557"/>
        <v>190.09562449725058</v>
      </c>
      <c r="W917" s="17">
        <f t="shared" si="558"/>
        <v>182.49179951736056</v>
      </c>
      <c r="X917" s="17">
        <f t="shared" si="558"/>
        <v>175.19212753666613</v>
      </c>
      <c r="Y917" s="17">
        <f t="shared" si="559"/>
        <v>173.44020626129947</v>
      </c>
      <c r="Z917" s="17">
        <f>Y917/3600</f>
        <v>4.8177835072583185E-2</v>
      </c>
      <c r="AA917" s="17">
        <f>0.96*Y917</f>
        <v>166.50259801084749</v>
      </c>
      <c r="AB917" s="17">
        <f t="shared" si="560"/>
        <v>159.8424940904136</v>
      </c>
      <c r="AC917" s="17">
        <f t="shared" si="561"/>
        <v>151.85036938589292</v>
      </c>
      <c r="AD917" s="17">
        <f t="shared" si="562"/>
        <v>151.85036938589292</v>
      </c>
      <c r="AE917" s="17">
        <f t="shared" si="583"/>
        <v>4.2180658162748033E-2</v>
      </c>
      <c r="AF917" s="17">
        <f>T917-AD917</f>
        <v>596.47485417101598</v>
      </c>
      <c r="AG917" s="17">
        <f t="shared" si="563"/>
        <v>0.16568745949194888</v>
      </c>
      <c r="AH917" s="28">
        <f>0.5*'Ducati Panigale 1199 data'!$C$8*'WLTP class 3 v5'!F917^2</f>
        <v>19190.6875</v>
      </c>
      <c r="AI917" s="17">
        <f t="shared" si="564"/>
        <v>19.190687499999999</v>
      </c>
      <c r="AJ917" s="17">
        <f>IF(N917&lt;0, AI917, "0")</f>
        <v>19.190687499999999</v>
      </c>
      <c r="AK917" s="98">
        <f>AK916+AJ917</f>
        <v>2005.498006172839</v>
      </c>
      <c r="AL917" s="105">
        <f t="shared" si="565"/>
        <v>0.55708277949245533</v>
      </c>
      <c r="AM917" s="98">
        <f>IF(N917 &gt; 0, AI917, )</f>
        <v>0</v>
      </c>
      <c r="AN917" s="98">
        <f t="shared" si="584"/>
        <v>9216.5093317901246</v>
      </c>
      <c r="AO917" s="98">
        <f t="shared" si="566"/>
        <v>2.5601414810528125</v>
      </c>
      <c r="AP917" s="27">
        <f t="shared" si="567"/>
        <v>18.231153124999999</v>
      </c>
      <c r="AQ917" s="27">
        <f t="shared" si="568"/>
        <v>17.501906999999999</v>
      </c>
      <c r="AR917" s="34">
        <f t="shared" si="569"/>
        <v>16.801830719999998</v>
      </c>
      <c r="AS917" s="27">
        <f t="shared" si="570"/>
        <v>16.633812412799998</v>
      </c>
      <c r="AT917" s="34">
        <f t="shared" si="547"/>
        <v>15.968459916287998</v>
      </c>
      <c r="AU917" s="27">
        <f t="shared" si="547"/>
        <v>15.329721519636477</v>
      </c>
      <c r="AV917" s="27">
        <f t="shared" si="571"/>
        <v>14.563235443654653</v>
      </c>
      <c r="AW917" s="27">
        <f t="shared" si="572"/>
        <v>14.563235443654653</v>
      </c>
      <c r="AX917" s="27">
        <f t="shared" si="573"/>
        <v>4.0453431787929595E-3</v>
      </c>
      <c r="AY917" s="34">
        <f>AN917-AW917</f>
        <v>9201.9460963464699</v>
      </c>
      <c r="AZ917" s="110">
        <f t="shared" si="574"/>
        <v>2.5560961378740195</v>
      </c>
      <c r="BB917" s="84">
        <v>0.71746875831163204</v>
      </c>
      <c r="BC917" s="85">
        <f t="shared" si="575"/>
        <v>0.6457218824804688</v>
      </c>
      <c r="BD917" s="85">
        <f t="shared" si="576"/>
        <v>0.6134357883564453</v>
      </c>
      <c r="BE917" s="85">
        <f t="shared" si="577"/>
        <v>0.5888983568221875</v>
      </c>
      <c r="BF917" s="85">
        <f t="shared" si="578"/>
        <v>0.55356445541285626</v>
      </c>
      <c r="BG917" s="85">
        <f t="shared" si="579"/>
        <v>0.55356445541285626</v>
      </c>
    </row>
    <row r="918" spans="2:59">
      <c r="B918" s="10" t="s">
        <v>33</v>
      </c>
      <c r="C918" s="10">
        <v>907</v>
      </c>
      <c r="D918" s="10">
        <v>318</v>
      </c>
      <c r="E918" s="19">
        <v>41.4</v>
      </c>
      <c r="F918" s="67">
        <f t="shared" si="548"/>
        <v>11.5</v>
      </c>
      <c r="G918" s="20">
        <f t="shared" si="580"/>
        <v>-0.1388888888888889</v>
      </c>
      <c r="H918" s="20">
        <f t="shared" si="549"/>
        <v>159.5</v>
      </c>
      <c r="I918" s="86">
        <f>'Ducati Panigale 1199 data'!$C$8*G918</f>
        <v>-38.611111111111114</v>
      </c>
      <c r="J918" s="86">
        <f>'Ducati Panigale 1199 data'!$C$8*'Ducati Panigale 1199 data'!$C$15*'Ducati Panigale 1199 data'!$C$10</f>
        <v>54.543600000000005</v>
      </c>
      <c r="K918" s="86">
        <f>(0.5*'Ducati Panigale 1199 data'!$C$12)*'Ducati Panigale 1199 data'!$C$14*'Ducati Panigale 1199 data'!$C$11*F918^2</f>
        <v>18.711721875000002</v>
      </c>
      <c r="L918" s="86">
        <f t="shared" si="550"/>
        <v>34.644210763888893</v>
      </c>
      <c r="M918" s="86">
        <f t="shared" si="546"/>
        <v>398.40842378472229</v>
      </c>
      <c r="N918" s="20">
        <f t="shared" si="551"/>
        <v>0.3984084237847223</v>
      </c>
      <c r="O918" s="105">
        <f t="shared" si="552"/>
        <v>0</v>
      </c>
      <c r="P918" s="105">
        <f t="shared" si="553"/>
        <v>0</v>
      </c>
      <c r="Q918" s="105">
        <f t="shared" si="581"/>
        <v>200.10065736552693</v>
      </c>
      <c r="R918" s="27">
        <f t="shared" si="554"/>
        <v>5.5583515934868592E-2</v>
      </c>
      <c r="S918" s="98">
        <f t="shared" si="555"/>
        <v>0.3984084237847223</v>
      </c>
      <c r="T918" s="17">
        <f t="shared" si="582"/>
        <v>748.72363198069365</v>
      </c>
      <c r="U918" s="17">
        <f t="shared" si="556"/>
        <v>0.20797878666130379</v>
      </c>
      <c r="V918" s="17">
        <f t="shared" si="557"/>
        <v>190.09562449725058</v>
      </c>
      <c r="W918" s="17">
        <f t="shared" si="558"/>
        <v>182.49179951736056</v>
      </c>
      <c r="X918" s="17">
        <f t="shared" si="558"/>
        <v>175.19212753666613</v>
      </c>
      <c r="Y918" s="17">
        <f t="shared" si="559"/>
        <v>173.44020626129947</v>
      </c>
      <c r="Z918" s="17">
        <f>Y918/3600</f>
        <v>4.8177835072583185E-2</v>
      </c>
      <c r="AA918" s="17">
        <f>0.96*Y918</f>
        <v>166.50259801084749</v>
      </c>
      <c r="AB918" s="17">
        <f t="shared" si="560"/>
        <v>159.8424940904136</v>
      </c>
      <c r="AC918" s="17">
        <f t="shared" si="561"/>
        <v>151.85036938589292</v>
      </c>
      <c r="AD918" s="17">
        <f t="shared" si="562"/>
        <v>151.85036938589292</v>
      </c>
      <c r="AE918" s="17">
        <f t="shared" si="583"/>
        <v>4.2180658162748033E-2</v>
      </c>
      <c r="AF918" s="17">
        <f>T918-AD918</f>
        <v>596.87326259480074</v>
      </c>
      <c r="AG918" s="17">
        <f t="shared" si="563"/>
        <v>0.16579812849855577</v>
      </c>
      <c r="AH918" s="28">
        <f>0.5*'Ducati Panigale 1199 data'!$C$8*'WLTP class 3 v5'!F918^2</f>
        <v>18382.75</v>
      </c>
      <c r="AI918" s="17">
        <f t="shared" si="564"/>
        <v>18.382750000000001</v>
      </c>
      <c r="AJ918" s="17" t="str">
        <f>IF(N918&lt;0, AI918, "0")</f>
        <v>0</v>
      </c>
      <c r="AK918" s="98">
        <f>AK917+AJ918</f>
        <v>2005.498006172839</v>
      </c>
      <c r="AL918" s="105">
        <f t="shared" si="565"/>
        <v>0.55708277949245533</v>
      </c>
      <c r="AM918" s="98">
        <f>IF(N918 &gt; 0, AI918, )</f>
        <v>18.382750000000001</v>
      </c>
      <c r="AN918" s="98">
        <f t="shared" si="584"/>
        <v>9234.8920817901253</v>
      </c>
      <c r="AO918" s="98">
        <f t="shared" si="566"/>
        <v>2.5652478004972572</v>
      </c>
      <c r="AP918" s="27">
        <f t="shared" si="567"/>
        <v>0</v>
      </c>
      <c r="AQ918" s="27">
        <f t="shared" si="568"/>
        <v>0</v>
      </c>
      <c r="AR918" s="34">
        <f t="shared" si="569"/>
        <v>0</v>
      </c>
      <c r="AS918" s="27">
        <f t="shared" si="570"/>
        <v>0</v>
      </c>
      <c r="AT918" s="34">
        <f t="shared" si="547"/>
        <v>0</v>
      </c>
      <c r="AU918" s="27">
        <f t="shared" si="547"/>
        <v>0</v>
      </c>
      <c r="AV918" s="27">
        <f t="shared" si="571"/>
        <v>0</v>
      </c>
      <c r="AW918" s="27">
        <f t="shared" si="572"/>
        <v>0</v>
      </c>
      <c r="AX918" s="27">
        <f t="shared" si="573"/>
        <v>0</v>
      </c>
      <c r="AY918" s="34">
        <f>AN918-AW918</f>
        <v>9234.8920817901253</v>
      </c>
      <c r="AZ918" s="110">
        <f t="shared" si="574"/>
        <v>2.5652478004972572</v>
      </c>
      <c r="BB918" s="84">
        <v>0</v>
      </c>
      <c r="BC918" s="85">
        <f t="shared" si="575"/>
        <v>0</v>
      </c>
      <c r="BD918" s="85">
        <f t="shared" si="576"/>
        <v>0</v>
      </c>
      <c r="BE918" s="85">
        <f t="shared" si="577"/>
        <v>0</v>
      </c>
      <c r="BF918" s="85">
        <f t="shared" si="578"/>
        <v>0</v>
      </c>
      <c r="BG918" s="85">
        <f t="shared" si="579"/>
        <v>0</v>
      </c>
    </row>
    <row r="919" spans="2:59">
      <c r="B919" s="10" t="s">
        <v>33</v>
      </c>
      <c r="C919" s="10">
        <v>908</v>
      </c>
      <c r="D919" s="10">
        <v>319</v>
      </c>
      <c r="E919" s="19">
        <v>41.3</v>
      </c>
      <c r="F919" s="67">
        <f t="shared" si="548"/>
        <v>11.472222222222221</v>
      </c>
      <c r="G919" s="20">
        <f t="shared" si="580"/>
        <v>9.7222222222222612E-2</v>
      </c>
      <c r="H919" s="20">
        <f t="shared" si="549"/>
        <v>160</v>
      </c>
      <c r="I919" s="86">
        <f>'Ducati Panigale 1199 data'!$C$8*G919</f>
        <v>27.027777777777885</v>
      </c>
      <c r="J919" s="86">
        <f>'Ducati Panigale 1199 data'!$C$8*'Ducati Panigale 1199 data'!$C$15*'Ducati Panigale 1199 data'!$C$10</f>
        <v>54.543600000000005</v>
      </c>
      <c r="K919" s="86">
        <f>(0.5*'Ducati Panigale 1199 data'!$C$12)*'Ducati Panigale 1199 data'!$C$14*'Ducati Panigale 1199 data'!$C$11*F919^2</f>
        <v>18.621436255787035</v>
      </c>
      <c r="L919" s="86">
        <f t="shared" si="550"/>
        <v>100.19281403356491</v>
      </c>
      <c r="M919" s="86">
        <f t="shared" si="546"/>
        <v>1149.4342276628417</v>
      </c>
      <c r="N919" s="20">
        <f t="shared" si="551"/>
        <v>1.1494342276628418</v>
      </c>
      <c r="O919" s="105">
        <f t="shared" si="552"/>
        <v>0</v>
      </c>
      <c r="P919" s="105">
        <f t="shared" si="553"/>
        <v>0</v>
      </c>
      <c r="Q919" s="105">
        <f t="shared" si="581"/>
        <v>200.10065736552693</v>
      </c>
      <c r="R919" s="27">
        <f t="shared" si="554"/>
        <v>5.5583515934868592E-2</v>
      </c>
      <c r="S919" s="98">
        <f t="shared" si="555"/>
        <v>1.1494342276628418</v>
      </c>
      <c r="T919" s="17">
        <f t="shared" si="582"/>
        <v>749.87306620835648</v>
      </c>
      <c r="U919" s="17">
        <f t="shared" si="556"/>
        <v>0.20829807394676569</v>
      </c>
      <c r="V919" s="17">
        <f t="shared" si="557"/>
        <v>190.09562449725058</v>
      </c>
      <c r="W919" s="17">
        <f t="shared" si="558"/>
        <v>182.49179951736056</v>
      </c>
      <c r="X919" s="17">
        <f t="shared" si="558"/>
        <v>175.19212753666613</v>
      </c>
      <c r="Y919" s="17">
        <f t="shared" si="559"/>
        <v>173.44020626129947</v>
      </c>
      <c r="Z919" s="17">
        <f>Y919/3600</f>
        <v>4.8177835072583185E-2</v>
      </c>
      <c r="AA919" s="17">
        <f>0.96*Y919</f>
        <v>166.50259801084749</v>
      </c>
      <c r="AB919" s="17">
        <f t="shared" si="560"/>
        <v>159.8424940904136</v>
      </c>
      <c r="AC919" s="17">
        <f t="shared" si="561"/>
        <v>151.85036938589292</v>
      </c>
      <c r="AD919" s="17">
        <f t="shared" si="562"/>
        <v>151.85036938589292</v>
      </c>
      <c r="AE919" s="17">
        <f t="shared" si="583"/>
        <v>4.2180658162748033E-2</v>
      </c>
      <c r="AF919" s="17">
        <f>T919-AD919</f>
        <v>598.02269682246356</v>
      </c>
      <c r="AG919" s="17">
        <f t="shared" si="563"/>
        <v>0.16611741578401765</v>
      </c>
      <c r="AH919" s="28">
        <f>0.5*'Ducati Panigale 1199 data'!$C$8*'WLTP class 3 v5'!F919^2</f>
        <v>18294.05169753086</v>
      </c>
      <c r="AI919" s="17">
        <f t="shared" si="564"/>
        <v>18.294051697530861</v>
      </c>
      <c r="AJ919" s="17" t="str">
        <f>IF(N919&lt;0, AI919, "0")</f>
        <v>0</v>
      </c>
      <c r="AK919" s="98">
        <f>AK918+AJ919</f>
        <v>2005.498006172839</v>
      </c>
      <c r="AL919" s="105">
        <f t="shared" si="565"/>
        <v>0.55708277949245533</v>
      </c>
      <c r="AM919" s="98">
        <f>IF(N919 &gt; 0, AI919, )</f>
        <v>18.294051697530861</v>
      </c>
      <c r="AN919" s="98">
        <f t="shared" si="584"/>
        <v>9253.1861334876558</v>
      </c>
      <c r="AO919" s="98">
        <f t="shared" si="566"/>
        <v>2.5703294815243489</v>
      </c>
      <c r="AP919" s="27">
        <f t="shared" si="567"/>
        <v>0</v>
      </c>
      <c r="AQ919" s="27">
        <f t="shared" si="568"/>
        <v>0</v>
      </c>
      <c r="AR919" s="34">
        <f t="shared" si="569"/>
        <v>0</v>
      </c>
      <c r="AS919" s="27">
        <f t="shared" si="570"/>
        <v>0</v>
      </c>
      <c r="AT919" s="34">
        <f t="shared" si="547"/>
        <v>0</v>
      </c>
      <c r="AU919" s="27">
        <f t="shared" si="547"/>
        <v>0</v>
      </c>
      <c r="AV919" s="27">
        <f t="shared" si="571"/>
        <v>0</v>
      </c>
      <c r="AW919" s="27">
        <f t="shared" si="572"/>
        <v>0</v>
      </c>
      <c r="AX919" s="27">
        <f t="shared" si="573"/>
        <v>0</v>
      </c>
      <c r="AY919" s="34">
        <f>AN919-AW919</f>
        <v>9253.1861334876558</v>
      </c>
      <c r="AZ919" s="110">
        <f t="shared" si="574"/>
        <v>2.5703294815243489</v>
      </c>
      <c r="BB919" s="84">
        <v>0</v>
      </c>
      <c r="BC919" s="85">
        <f t="shared" si="575"/>
        <v>0</v>
      </c>
      <c r="BD919" s="85">
        <f t="shared" si="576"/>
        <v>0</v>
      </c>
      <c r="BE919" s="85">
        <f t="shared" si="577"/>
        <v>0</v>
      </c>
      <c r="BF919" s="85">
        <f t="shared" si="578"/>
        <v>0</v>
      </c>
      <c r="BG919" s="85">
        <f t="shared" si="579"/>
        <v>0</v>
      </c>
    </row>
    <row r="920" spans="2:59">
      <c r="B920" s="10" t="s">
        <v>33</v>
      </c>
      <c r="C920" s="10">
        <v>909</v>
      </c>
      <c r="D920" s="10">
        <v>320</v>
      </c>
      <c r="E920" s="19">
        <v>42.1</v>
      </c>
      <c r="F920" s="67">
        <f t="shared" si="548"/>
        <v>11.694444444444445</v>
      </c>
      <c r="G920" s="20">
        <f t="shared" si="580"/>
        <v>0.47222222222222299</v>
      </c>
      <c r="H920" s="20">
        <f t="shared" si="549"/>
        <v>160.5</v>
      </c>
      <c r="I920" s="86">
        <f>'Ducati Panigale 1199 data'!$C$8*G920</f>
        <v>131.277777777778</v>
      </c>
      <c r="J920" s="86">
        <f>'Ducati Panigale 1199 data'!$C$8*'Ducati Panigale 1199 data'!$C$15*'Ducati Panigale 1199 data'!$C$10</f>
        <v>54.543600000000005</v>
      </c>
      <c r="K920" s="86">
        <f>(0.5*'Ducati Panigale 1199 data'!$C$12)*'Ducati Panigale 1199 data'!$C$14*'Ducati Panigale 1199 data'!$C$11*F920^2</f>
        <v>19.349834866898153</v>
      </c>
      <c r="L920" s="86">
        <f t="shared" si="550"/>
        <v>205.17121264467616</v>
      </c>
      <c r="M920" s="86">
        <f t="shared" si="546"/>
        <v>2399.3633478724628</v>
      </c>
      <c r="N920" s="20">
        <f t="shared" si="551"/>
        <v>2.399363347872463</v>
      </c>
      <c r="O920" s="105">
        <f t="shared" si="552"/>
        <v>0</v>
      </c>
      <c r="P920" s="105">
        <f t="shared" si="553"/>
        <v>0</v>
      </c>
      <c r="Q920" s="105">
        <f t="shared" si="581"/>
        <v>200.10065736552693</v>
      </c>
      <c r="R920" s="27">
        <f t="shared" si="554"/>
        <v>5.5583515934868592E-2</v>
      </c>
      <c r="S920" s="98">
        <f t="shared" si="555"/>
        <v>2.399363347872463</v>
      </c>
      <c r="T920" s="17">
        <f t="shared" si="582"/>
        <v>752.27242955622899</v>
      </c>
      <c r="U920" s="17">
        <f t="shared" si="556"/>
        <v>0.20896456376561917</v>
      </c>
      <c r="V920" s="17">
        <f t="shared" si="557"/>
        <v>190.09562449725058</v>
      </c>
      <c r="W920" s="17">
        <f t="shared" si="558"/>
        <v>182.49179951736056</v>
      </c>
      <c r="X920" s="17">
        <f t="shared" si="558"/>
        <v>175.19212753666613</v>
      </c>
      <c r="Y920" s="17">
        <f t="shared" si="559"/>
        <v>173.44020626129947</v>
      </c>
      <c r="Z920" s="17">
        <f>Y920/3600</f>
        <v>4.8177835072583185E-2</v>
      </c>
      <c r="AA920" s="17">
        <f>0.96*Y920</f>
        <v>166.50259801084749</v>
      </c>
      <c r="AB920" s="17">
        <f t="shared" si="560"/>
        <v>159.8424940904136</v>
      </c>
      <c r="AC920" s="17">
        <f t="shared" si="561"/>
        <v>151.85036938589292</v>
      </c>
      <c r="AD920" s="17">
        <f t="shared" si="562"/>
        <v>151.85036938589292</v>
      </c>
      <c r="AE920" s="17">
        <f t="shared" si="583"/>
        <v>4.2180658162748033E-2</v>
      </c>
      <c r="AF920" s="17">
        <f>T920-AD920</f>
        <v>600.42206017033607</v>
      </c>
      <c r="AG920" s="17">
        <f t="shared" si="563"/>
        <v>0.16678390560287112</v>
      </c>
      <c r="AH920" s="28">
        <f>0.5*'Ducati Panigale 1199 data'!$C$8*'WLTP class 3 v5'!F920^2</f>
        <v>19009.644290123459</v>
      </c>
      <c r="AI920" s="17">
        <f t="shared" si="564"/>
        <v>19.009644290123457</v>
      </c>
      <c r="AJ920" s="17" t="str">
        <f>IF(N920&lt;0, AI920, "0")</f>
        <v>0</v>
      </c>
      <c r="AK920" s="98">
        <f>AK919+AJ920</f>
        <v>2005.498006172839</v>
      </c>
      <c r="AL920" s="105">
        <f t="shared" si="565"/>
        <v>0.55708277949245533</v>
      </c>
      <c r="AM920" s="98">
        <f>IF(N920 &gt; 0, AI920, )</f>
        <v>19.009644290123457</v>
      </c>
      <c r="AN920" s="98">
        <f t="shared" si="584"/>
        <v>9272.1957777777789</v>
      </c>
      <c r="AO920" s="98">
        <f t="shared" si="566"/>
        <v>2.5756099382716053</v>
      </c>
      <c r="AP920" s="27">
        <f t="shared" si="567"/>
        <v>0</v>
      </c>
      <c r="AQ920" s="27">
        <f t="shared" si="568"/>
        <v>0</v>
      </c>
      <c r="AR920" s="34">
        <f t="shared" si="569"/>
        <v>0</v>
      </c>
      <c r="AS920" s="27">
        <f t="shared" si="570"/>
        <v>0</v>
      </c>
      <c r="AT920" s="34">
        <f t="shared" si="547"/>
        <v>0</v>
      </c>
      <c r="AU920" s="27">
        <f t="shared" si="547"/>
        <v>0</v>
      </c>
      <c r="AV920" s="27">
        <f t="shared" si="571"/>
        <v>0</v>
      </c>
      <c r="AW920" s="27">
        <f t="shared" si="572"/>
        <v>0</v>
      </c>
      <c r="AX920" s="27">
        <f t="shared" si="573"/>
        <v>0</v>
      </c>
      <c r="AY920" s="34">
        <f>AN920-AW920</f>
        <v>9272.1957777777789</v>
      </c>
      <c r="AZ920" s="110">
        <f t="shared" si="574"/>
        <v>2.5756099382716053</v>
      </c>
      <c r="BB920" s="84">
        <v>0</v>
      </c>
      <c r="BC920" s="85">
        <f t="shared" si="575"/>
        <v>0</v>
      </c>
      <c r="BD920" s="85">
        <f t="shared" si="576"/>
        <v>0</v>
      </c>
      <c r="BE920" s="85">
        <f t="shared" si="577"/>
        <v>0</v>
      </c>
      <c r="BF920" s="85">
        <f t="shared" si="578"/>
        <v>0</v>
      </c>
      <c r="BG920" s="85">
        <f t="shared" si="579"/>
        <v>0</v>
      </c>
    </row>
    <row r="921" spans="2:59">
      <c r="B921" s="10" t="s">
        <v>33</v>
      </c>
      <c r="C921" s="10">
        <v>910</v>
      </c>
      <c r="D921" s="10">
        <v>321</v>
      </c>
      <c r="E921" s="19">
        <v>44.7</v>
      </c>
      <c r="F921" s="67">
        <f t="shared" si="548"/>
        <v>12.416666666666666</v>
      </c>
      <c r="G921" s="20">
        <f t="shared" si="580"/>
        <v>0.87499999999999956</v>
      </c>
      <c r="H921" s="20">
        <f t="shared" si="549"/>
        <v>161</v>
      </c>
      <c r="I921" s="86">
        <f>'Ducati Panigale 1199 data'!$C$8*G921</f>
        <v>243.24999999999989</v>
      </c>
      <c r="J921" s="86">
        <f>'Ducati Panigale 1199 data'!$C$8*'Ducati Panigale 1199 data'!$C$15*'Ducati Panigale 1199 data'!$C$10</f>
        <v>54.543600000000005</v>
      </c>
      <c r="K921" s="86">
        <f>(0.5*'Ducati Panigale 1199 data'!$C$12)*'Ducati Panigale 1199 data'!$C$14*'Ducati Panigale 1199 data'!$C$11*F921^2</f>
        <v>21.813638802083332</v>
      </c>
      <c r="L921" s="86">
        <f t="shared" si="550"/>
        <v>319.60723880208326</v>
      </c>
      <c r="M921" s="86">
        <f t="shared" si="546"/>
        <v>3968.4565484592003</v>
      </c>
      <c r="N921" s="20">
        <f t="shared" si="551"/>
        <v>3.9684565484592005</v>
      </c>
      <c r="O921" s="105">
        <f t="shared" si="552"/>
        <v>0</v>
      </c>
      <c r="P921" s="105">
        <f t="shared" si="553"/>
        <v>0</v>
      </c>
      <c r="Q921" s="105">
        <f t="shared" si="581"/>
        <v>200.10065736552693</v>
      </c>
      <c r="R921" s="27">
        <f t="shared" si="554"/>
        <v>5.5583515934868592E-2</v>
      </c>
      <c r="S921" s="98">
        <f t="shared" si="555"/>
        <v>3.9684565484592005</v>
      </c>
      <c r="T921" s="17">
        <f t="shared" si="582"/>
        <v>756.24088610468823</v>
      </c>
      <c r="U921" s="17">
        <f t="shared" si="556"/>
        <v>0.21006691280685785</v>
      </c>
      <c r="V921" s="17">
        <f t="shared" si="557"/>
        <v>190.09562449725058</v>
      </c>
      <c r="W921" s="17">
        <f t="shared" si="558"/>
        <v>182.49179951736056</v>
      </c>
      <c r="X921" s="17">
        <f t="shared" si="558"/>
        <v>175.19212753666613</v>
      </c>
      <c r="Y921" s="17">
        <f t="shared" si="559"/>
        <v>173.44020626129947</v>
      </c>
      <c r="Z921" s="17">
        <f>Y921/3600</f>
        <v>4.8177835072583185E-2</v>
      </c>
      <c r="AA921" s="17">
        <f>0.96*Y921</f>
        <v>166.50259801084749</v>
      </c>
      <c r="AB921" s="17">
        <f t="shared" si="560"/>
        <v>159.8424940904136</v>
      </c>
      <c r="AC921" s="17">
        <f t="shared" si="561"/>
        <v>151.85036938589292</v>
      </c>
      <c r="AD921" s="17">
        <f t="shared" si="562"/>
        <v>151.85036938589292</v>
      </c>
      <c r="AE921" s="17">
        <f t="shared" si="583"/>
        <v>4.2180658162748033E-2</v>
      </c>
      <c r="AF921" s="17">
        <f>T921-AD921</f>
        <v>604.39051671879531</v>
      </c>
      <c r="AG921" s="17">
        <f t="shared" si="563"/>
        <v>0.16788625464410981</v>
      </c>
      <c r="AH921" s="28">
        <f>0.5*'Ducati Panigale 1199 data'!$C$8*'WLTP class 3 v5'!F921^2</f>
        <v>21430.131944444442</v>
      </c>
      <c r="AI921" s="17">
        <f t="shared" si="564"/>
        <v>21.43013194444444</v>
      </c>
      <c r="AJ921" s="17" t="str">
        <f>IF(N921&lt;0, AI921, "0")</f>
        <v>0</v>
      </c>
      <c r="AK921" s="98">
        <f>AK920+AJ921</f>
        <v>2005.498006172839</v>
      </c>
      <c r="AL921" s="105">
        <f t="shared" si="565"/>
        <v>0.55708277949245533</v>
      </c>
      <c r="AM921" s="98">
        <f>IF(N921 &gt; 0, AI921, )</f>
        <v>21.43013194444444</v>
      </c>
      <c r="AN921" s="98">
        <f t="shared" si="584"/>
        <v>9293.6259097222228</v>
      </c>
      <c r="AO921" s="98">
        <f t="shared" si="566"/>
        <v>2.5815627527006173</v>
      </c>
      <c r="AP921" s="27">
        <f t="shared" si="567"/>
        <v>0</v>
      </c>
      <c r="AQ921" s="27">
        <f t="shared" si="568"/>
        <v>0</v>
      </c>
      <c r="AR921" s="34">
        <f t="shared" si="569"/>
        <v>0</v>
      </c>
      <c r="AS921" s="27">
        <f t="shared" si="570"/>
        <v>0</v>
      </c>
      <c r="AT921" s="34">
        <f t="shared" si="547"/>
        <v>0</v>
      </c>
      <c r="AU921" s="27">
        <f t="shared" si="547"/>
        <v>0</v>
      </c>
      <c r="AV921" s="27">
        <f t="shared" si="571"/>
        <v>0</v>
      </c>
      <c r="AW921" s="27">
        <f t="shared" si="572"/>
        <v>0</v>
      </c>
      <c r="AX921" s="27">
        <f t="shared" si="573"/>
        <v>0</v>
      </c>
      <c r="AY921" s="34">
        <f>AN921-AW921</f>
        <v>9293.6259097222228</v>
      </c>
      <c r="AZ921" s="110">
        <f t="shared" si="574"/>
        <v>2.5815627527006173</v>
      </c>
      <c r="BB921" s="84">
        <v>0</v>
      </c>
      <c r="BC921" s="85">
        <f t="shared" si="575"/>
        <v>0</v>
      </c>
      <c r="BD921" s="85">
        <f t="shared" si="576"/>
        <v>0</v>
      </c>
      <c r="BE921" s="85">
        <f t="shared" si="577"/>
        <v>0</v>
      </c>
      <c r="BF921" s="85">
        <f t="shared" si="578"/>
        <v>0</v>
      </c>
      <c r="BG921" s="85">
        <f t="shared" si="579"/>
        <v>0</v>
      </c>
    </row>
    <row r="922" spans="2:59">
      <c r="B922" s="10" t="s">
        <v>33</v>
      </c>
      <c r="C922" s="10">
        <v>911</v>
      </c>
      <c r="D922" s="10">
        <v>322</v>
      </c>
      <c r="E922" s="19">
        <v>48.4</v>
      </c>
      <c r="F922" s="67">
        <f t="shared" si="548"/>
        <v>13.444444444444445</v>
      </c>
      <c r="G922" s="20">
        <f t="shared" si="580"/>
        <v>0.93055555555555491</v>
      </c>
      <c r="H922" s="20">
        <f t="shared" si="549"/>
        <v>161.5</v>
      </c>
      <c r="I922" s="86">
        <f>'Ducati Panigale 1199 data'!$C$8*G922</f>
        <v>258.69444444444429</v>
      </c>
      <c r="J922" s="86">
        <f>'Ducati Panigale 1199 data'!$C$8*'Ducati Panigale 1199 data'!$C$15*'Ducati Panigale 1199 data'!$C$10</f>
        <v>54.543600000000005</v>
      </c>
      <c r="K922" s="86">
        <f>(0.5*'Ducati Panigale 1199 data'!$C$12)*'Ducati Panigale 1199 data'!$C$14*'Ducati Panigale 1199 data'!$C$11*F922^2</f>
        <v>25.574302314814819</v>
      </c>
      <c r="L922" s="86">
        <f t="shared" si="550"/>
        <v>338.81234675925913</v>
      </c>
      <c r="M922" s="86">
        <f t="shared" si="546"/>
        <v>4555.1437730967064</v>
      </c>
      <c r="N922" s="20">
        <f t="shared" si="551"/>
        <v>4.5551437730967059</v>
      </c>
      <c r="O922" s="105">
        <f t="shared" si="552"/>
        <v>0</v>
      </c>
      <c r="P922" s="105">
        <f t="shared" si="553"/>
        <v>0</v>
      </c>
      <c r="Q922" s="105">
        <f t="shared" si="581"/>
        <v>200.10065736552693</v>
      </c>
      <c r="R922" s="27">
        <f t="shared" si="554"/>
        <v>5.5583515934868592E-2</v>
      </c>
      <c r="S922" s="98">
        <f t="shared" si="555"/>
        <v>4.5551437730967059</v>
      </c>
      <c r="T922" s="17">
        <f t="shared" si="582"/>
        <v>760.79602987778492</v>
      </c>
      <c r="U922" s="17">
        <f t="shared" si="556"/>
        <v>0.21133223052160693</v>
      </c>
      <c r="V922" s="17">
        <f t="shared" si="557"/>
        <v>190.09562449725058</v>
      </c>
      <c r="W922" s="17">
        <f t="shared" si="558"/>
        <v>182.49179951736056</v>
      </c>
      <c r="X922" s="17">
        <f t="shared" si="558"/>
        <v>175.19212753666613</v>
      </c>
      <c r="Y922" s="17">
        <f t="shared" si="559"/>
        <v>173.44020626129947</v>
      </c>
      <c r="Z922" s="17">
        <f>Y922/3600</f>
        <v>4.8177835072583185E-2</v>
      </c>
      <c r="AA922" s="17">
        <f>0.96*Y922</f>
        <v>166.50259801084749</v>
      </c>
      <c r="AB922" s="17">
        <f t="shared" si="560"/>
        <v>159.8424940904136</v>
      </c>
      <c r="AC922" s="17">
        <f t="shared" si="561"/>
        <v>151.85036938589292</v>
      </c>
      <c r="AD922" s="17">
        <f t="shared" si="562"/>
        <v>151.85036938589292</v>
      </c>
      <c r="AE922" s="17">
        <f t="shared" si="583"/>
        <v>4.2180658162748033E-2</v>
      </c>
      <c r="AF922" s="17">
        <f>T922-AD922</f>
        <v>608.945660491892</v>
      </c>
      <c r="AG922" s="17">
        <f t="shared" si="563"/>
        <v>0.16915157235885889</v>
      </c>
      <c r="AH922" s="28">
        <f>0.5*'Ducati Panigale 1199 data'!$C$8*'WLTP class 3 v5'!F922^2</f>
        <v>25124.679012345678</v>
      </c>
      <c r="AI922" s="17">
        <f t="shared" si="564"/>
        <v>25.124679012345677</v>
      </c>
      <c r="AJ922" s="17" t="str">
        <f>IF(N922&lt;0, AI922, "0")</f>
        <v>0</v>
      </c>
      <c r="AK922" s="98">
        <f>AK921+AJ922</f>
        <v>2005.498006172839</v>
      </c>
      <c r="AL922" s="105">
        <f t="shared" si="565"/>
        <v>0.55708277949245533</v>
      </c>
      <c r="AM922" s="98">
        <f>IF(N922 &gt; 0, AI922, )</f>
        <v>25.124679012345677</v>
      </c>
      <c r="AN922" s="98">
        <f t="shared" si="584"/>
        <v>9318.7505887345687</v>
      </c>
      <c r="AO922" s="98">
        <f t="shared" si="566"/>
        <v>2.588541830204047</v>
      </c>
      <c r="AP922" s="27">
        <f t="shared" si="567"/>
        <v>0</v>
      </c>
      <c r="AQ922" s="27">
        <f t="shared" si="568"/>
        <v>0</v>
      </c>
      <c r="AR922" s="34">
        <f t="shared" si="569"/>
        <v>0</v>
      </c>
      <c r="AS922" s="27">
        <f t="shared" si="570"/>
        <v>0</v>
      </c>
      <c r="AT922" s="34">
        <f t="shared" si="547"/>
        <v>0</v>
      </c>
      <c r="AU922" s="27">
        <f t="shared" si="547"/>
        <v>0</v>
      </c>
      <c r="AV922" s="27">
        <f t="shared" si="571"/>
        <v>0</v>
      </c>
      <c r="AW922" s="27">
        <f t="shared" si="572"/>
        <v>0</v>
      </c>
      <c r="AX922" s="27">
        <f t="shared" si="573"/>
        <v>0</v>
      </c>
      <c r="AY922" s="34">
        <f>AN922-AW922</f>
        <v>9318.7505887345687</v>
      </c>
      <c r="AZ922" s="110">
        <f t="shared" si="574"/>
        <v>2.588541830204047</v>
      </c>
      <c r="BB922" s="84">
        <v>0</v>
      </c>
      <c r="BC922" s="85">
        <f t="shared" si="575"/>
        <v>0</v>
      </c>
      <c r="BD922" s="85">
        <f t="shared" si="576"/>
        <v>0</v>
      </c>
      <c r="BE922" s="85">
        <f t="shared" si="577"/>
        <v>0</v>
      </c>
      <c r="BF922" s="85">
        <f t="shared" si="578"/>
        <v>0</v>
      </c>
      <c r="BG922" s="85">
        <f t="shared" si="579"/>
        <v>0</v>
      </c>
    </row>
    <row r="923" spans="2:59">
      <c r="B923" s="10" t="s">
        <v>33</v>
      </c>
      <c r="C923" s="10">
        <v>912</v>
      </c>
      <c r="D923" s="10">
        <v>323</v>
      </c>
      <c r="E923" s="19">
        <v>51.4</v>
      </c>
      <c r="F923" s="67">
        <f t="shared" si="548"/>
        <v>14.277777777777779</v>
      </c>
      <c r="G923" s="20">
        <f t="shared" si="580"/>
        <v>0.59722222222222276</v>
      </c>
      <c r="H923" s="20">
        <f t="shared" si="549"/>
        <v>162</v>
      </c>
      <c r="I923" s="86">
        <f>'Ducati Panigale 1199 data'!$C$8*G923</f>
        <v>166.02777777777794</v>
      </c>
      <c r="J923" s="86">
        <f>'Ducati Panigale 1199 data'!$C$8*'Ducati Panigale 1199 data'!$C$15*'Ducati Panigale 1199 data'!$C$10</f>
        <v>54.543600000000005</v>
      </c>
      <c r="K923" s="86">
        <f>(0.5*'Ducati Panigale 1199 data'!$C$12)*'Ducati Panigale 1199 data'!$C$14*'Ducati Panigale 1199 data'!$C$11*F923^2</f>
        <v>28.84292557870371</v>
      </c>
      <c r="L923" s="86">
        <f t="shared" si="550"/>
        <v>249.41430335648164</v>
      </c>
      <c r="M923" s="86">
        <f t="shared" si="546"/>
        <v>3561.0819979230992</v>
      </c>
      <c r="N923" s="20">
        <f t="shared" si="551"/>
        <v>3.561081997923099</v>
      </c>
      <c r="O923" s="105">
        <f t="shared" si="552"/>
        <v>0</v>
      </c>
      <c r="P923" s="105">
        <f t="shared" si="553"/>
        <v>0</v>
      </c>
      <c r="Q923" s="105">
        <f t="shared" si="581"/>
        <v>200.10065736552693</v>
      </c>
      <c r="R923" s="27">
        <f t="shared" si="554"/>
        <v>5.5583515934868592E-2</v>
      </c>
      <c r="S923" s="98">
        <f t="shared" si="555"/>
        <v>3.561081997923099</v>
      </c>
      <c r="T923" s="17">
        <f t="shared" si="582"/>
        <v>764.35711187570803</v>
      </c>
      <c r="U923" s="17">
        <f t="shared" si="556"/>
        <v>0.21232141996547446</v>
      </c>
      <c r="V923" s="17">
        <f t="shared" si="557"/>
        <v>190.09562449725058</v>
      </c>
      <c r="W923" s="17">
        <f t="shared" si="558"/>
        <v>182.49179951736056</v>
      </c>
      <c r="X923" s="17">
        <f t="shared" si="558"/>
        <v>175.19212753666613</v>
      </c>
      <c r="Y923" s="17">
        <f t="shared" si="559"/>
        <v>173.44020626129947</v>
      </c>
      <c r="Z923" s="17">
        <f>Y923/3600</f>
        <v>4.8177835072583185E-2</v>
      </c>
      <c r="AA923" s="17">
        <f>0.96*Y923</f>
        <v>166.50259801084749</v>
      </c>
      <c r="AB923" s="17">
        <f t="shared" si="560"/>
        <v>159.8424940904136</v>
      </c>
      <c r="AC923" s="17">
        <f t="shared" si="561"/>
        <v>151.85036938589292</v>
      </c>
      <c r="AD923" s="17">
        <f t="shared" si="562"/>
        <v>151.85036938589292</v>
      </c>
      <c r="AE923" s="17">
        <f t="shared" si="583"/>
        <v>4.2180658162748033E-2</v>
      </c>
      <c r="AF923" s="17">
        <f>T923-AD923</f>
        <v>612.50674248981511</v>
      </c>
      <c r="AG923" s="17">
        <f t="shared" si="563"/>
        <v>0.17014076180272641</v>
      </c>
      <c r="AH923" s="28">
        <f>0.5*'Ducati Panigale 1199 data'!$C$8*'WLTP class 3 v5'!F923^2</f>
        <v>28335.83641975309</v>
      </c>
      <c r="AI923" s="17">
        <f t="shared" si="564"/>
        <v>28.33583641975309</v>
      </c>
      <c r="AJ923" s="17" t="str">
        <f>IF(N923&lt;0, AI923, "0")</f>
        <v>0</v>
      </c>
      <c r="AK923" s="98">
        <f>AK922+AJ923</f>
        <v>2005.498006172839</v>
      </c>
      <c r="AL923" s="105">
        <f t="shared" si="565"/>
        <v>0.55708277949245533</v>
      </c>
      <c r="AM923" s="98">
        <f>IF(N923 &gt; 0, AI923, )</f>
        <v>28.33583641975309</v>
      </c>
      <c r="AN923" s="98">
        <f t="shared" si="584"/>
        <v>9347.0864251543226</v>
      </c>
      <c r="AO923" s="98">
        <f t="shared" si="566"/>
        <v>2.5964128958762007</v>
      </c>
      <c r="AP923" s="27">
        <f t="shared" si="567"/>
        <v>0</v>
      </c>
      <c r="AQ923" s="27">
        <f t="shared" si="568"/>
        <v>0</v>
      </c>
      <c r="AR923" s="34">
        <f t="shared" si="569"/>
        <v>0</v>
      </c>
      <c r="AS923" s="27">
        <f t="shared" si="570"/>
        <v>0</v>
      </c>
      <c r="AT923" s="34">
        <f t="shared" si="547"/>
        <v>0</v>
      </c>
      <c r="AU923" s="27">
        <f t="shared" si="547"/>
        <v>0</v>
      </c>
      <c r="AV923" s="27">
        <f t="shared" si="571"/>
        <v>0</v>
      </c>
      <c r="AW923" s="27">
        <f t="shared" si="572"/>
        <v>0</v>
      </c>
      <c r="AX923" s="27">
        <f t="shared" si="573"/>
        <v>0</v>
      </c>
      <c r="AY923" s="34">
        <f>AN923-AW923</f>
        <v>9347.0864251543226</v>
      </c>
      <c r="AZ923" s="110">
        <f t="shared" si="574"/>
        <v>2.5964128958762007</v>
      </c>
      <c r="BB923" s="84">
        <v>0</v>
      </c>
      <c r="BC923" s="85">
        <f t="shared" si="575"/>
        <v>0</v>
      </c>
      <c r="BD923" s="85">
        <f t="shared" si="576"/>
        <v>0</v>
      </c>
      <c r="BE923" s="85">
        <f t="shared" si="577"/>
        <v>0</v>
      </c>
      <c r="BF923" s="85">
        <f t="shared" si="578"/>
        <v>0</v>
      </c>
      <c r="BG923" s="85">
        <f t="shared" si="579"/>
        <v>0</v>
      </c>
    </row>
    <row r="924" spans="2:59">
      <c r="B924" s="10" t="s">
        <v>33</v>
      </c>
      <c r="C924" s="10">
        <v>913</v>
      </c>
      <c r="D924" s="10">
        <v>324</v>
      </c>
      <c r="E924" s="19">
        <v>52.7</v>
      </c>
      <c r="F924" s="67">
        <f t="shared" si="548"/>
        <v>14.638888888888889</v>
      </c>
      <c r="G924" s="20">
        <f t="shared" si="580"/>
        <v>0.36111111111111133</v>
      </c>
      <c r="H924" s="20">
        <f t="shared" si="549"/>
        <v>162.5</v>
      </c>
      <c r="I924" s="86">
        <f>'Ducati Panigale 1199 data'!$C$8*G924</f>
        <v>100.38888888888894</v>
      </c>
      <c r="J924" s="86">
        <f>'Ducati Panigale 1199 data'!$C$8*'Ducati Panigale 1199 data'!$C$15*'Ducati Panigale 1199 data'!$C$10</f>
        <v>54.543600000000005</v>
      </c>
      <c r="K924" s="86">
        <f>(0.5*'Ducati Panigale 1199 data'!$C$12)*'Ducati Panigale 1199 data'!$C$14*'Ducati Panigale 1199 data'!$C$11*F924^2</f>
        <v>30.320356394675933</v>
      </c>
      <c r="L924" s="86">
        <f t="shared" si="550"/>
        <v>185.25284528356488</v>
      </c>
      <c r="M924" s="86">
        <f t="shared" si="546"/>
        <v>2711.8958184566304</v>
      </c>
      <c r="N924" s="20">
        <f t="shared" si="551"/>
        <v>2.7118958184566306</v>
      </c>
      <c r="O924" s="105">
        <f t="shared" si="552"/>
        <v>0</v>
      </c>
      <c r="P924" s="105">
        <f t="shared" si="553"/>
        <v>0</v>
      </c>
      <c r="Q924" s="105">
        <f t="shared" si="581"/>
        <v>200.10065736552693</v>
      </c>
      <c r="R924" s="27">
        <f t="shared" si="554"/>
        <v>5.5583515934868592E-2</v>
      </c>
      <c r="S924" s="98">
        <f t="shared" si="555"/>
        <v>2.7118958184566306</v>
      </c>
      <c r="T924" s="17">
        <f t="shared" si="582"/>
        <v>767.06900769416461</v>
      </c>
      <c r="U924" s="17">
        <f t="shared" si="556"/>
        <v>0.21307472435949018</v>
      </c>
      <c r="V924" s="17">
        <f t="shared" si="557"/>
        <v>190.09562449725058</v>
      </c>
      <c r="W924" s="17">
        <f t="shared" si="558"/>
        <v>182.49179951736056</v>
      </c>
      <c r="X924" s="17">
        <f t="shared" si="558"/>
        <v>175.19212753666613</v>
      </c>
      <c r="Y924" s="17">
        <f t="shared" si="559"/>
        <v>173.44020626129947</v>
      </c>
      <c r="Z924" s="17">
        <f>Y924/3600</f>
        <v>4.8177835072583185E-2</v>
      </c>
      <c r="AA924" s="17">
        <f>0.96*Y924</f>
        <v>166.50259801084749</v>
      </c>
      <c r="AB924" s="17">
        <f t="shared" si="560"/>
        <v>159.8424940904136</v>
      </c>
      <c r="AC924" s="17">
        <f t="shared" si="561"/>
        <v>151.85036938589292</v>
      </c>
      <c r="AD924" s="17">
        <f t="shared" si="562"/>
        <v>151.85036938589292</v>
      </c>
      <c r="AE924" s="17">
        <f t="shared" si="583"/>
        <v>4.2180658162748033E-2</v>
      </c>
      <c r="AF924" s="17">
        <f>T924-AD924</f>
        <v>615.21863830827169</v>
      </c>
      <c r="AG924" s="17">
        <f t="shared" si="563"/>
        <v>0.17089406619674213</v>
      </c>
      <c r="AH924" s="28">
        <f>0.5*'Ducati Panigale 1199 data'!$C$8*'WLTP class 3 v5'!F924^2</f>
        <v>29787.292438271608</v>
      </c>
      <c r="AI924" s="17">
        <f t="shared" si="564"/>
        <v>29.78729243827161</v>
      </c>
      <c r="AJ924" s="17" t="str">
        <f>IF(N924&lt;0, AI924, "0")</f>
        <v>0</v>
      </c>
      <c r="AK924" s="98">
        <f>AK923+AJ924</f>
        <v>2005.498006172839</v>
      </c>
      <c r="AL924" s="105">
        <f t="shared" si="565"/>
        <v>0.55708277949245533</v>
      </c>
      <c r="AM924" s="98">
        <f>IF(N924 &gt; 0, AI924, )</f>
        <v>29.78729243827161</v>
      </c>
      <c r="AN924" s="98">
        <f t="shared" si="584"/>
        <v>9376.8737175925944</v>
      </c>
      <c r="AO924" s="98">
        <f t="shared" si="566"/>
        <v>2.6046871437757209</v>
      </c>
      <c r="AP924" s="27">
        <f t="shared" si="567"/>
        <v>0</v>
      </c>
      <c r="AQ924" s="27">
        <f t="shared" si="568"/>
        <v>0</v>
      </c>
      <c r="AR924" s="34">
        <f t="shared" si="569"/>
        <v>0</v>
      </c>
      <c r="AS924" s="27">
        <f t="shared" si="570"/>
        <v>0</v>
      </c>
      <c r="AT924" s="34">
        <f t="shared" si="547"/>
        <v>0</v>
      </c>
      <c r="AU924" s="27">
        <f t="shared" si="547"/>
        <v>0</v>
      </c>
      <c r="AV924" s="27">
        <f t="shared" si="571"/>
        <v>0</v>
      </c>
      <c r="AW924" s="27">
        <f t="shared" si="572"/>
        <v>0</v>
      </c>
      <c r="AX924" s="27">
        <f t="shared" si="573"/>
        <v>0</v>
      </c>
      <c r="AY924" s="34">
        <f>AN924-AW924</f>
        <v>9376.8737175925944</v>
      </c>
      <c r="AZ924" s="110">
        <f t="shared" si="574"/>
        <v>2.6046871437757209</v>
      </c>
      <c r="BB924" s="84">
        <v>0</v>
      </c>
      <c r="BC924" s="85">
        <f t="shared" si="575"/>
        <v>0</v>
      </c>
      <c r="BD924" s="85">
        <f t="shared" si="576"/>
        <v>0</v>
      </c>
      <c r="BE924" s="85">
        <f t="shared" si="577"/>
        <v>0</v>
      </c>
      <c r="BF924" s="85">
        <f t="shared" si="578"/>
        <v>0</v>
      </c>
      <c r="BG924" s="85">
        <f t="shared" si="579"/>
        <v>0</v>
      </c>
    </row>
    <row r="925" spans="2:59">
      <c r="B925" s="10" t="s">
        <v>33</v>
      </c>
      <c r="C925" s="10">
        <v>914</v>
      </c>
      <c r="D925" s="10">
        <v>325</v>
      </c>
      <c r="E925" s="19">
        <v>54</v>
      </c>
      <c r="F925" s="67">
        <f t="shared" si="548"/>
        <v>15</v>
      </c>
      <c r="G925" s="20">
        <f t="shared" si="580"/>
        <v>0.59722222222222177</v>
      </c>
      <c r="H925" s="20">
        <f t="shared" si="549"/>
        <v>163</v>
      </c>
      <c r="I925" s="86">
        <f>'Ducati Panigale 1199 data'!$C$8*G925</f>
        <v>166.02777777777766</v>
      </c>
      <c r="J925" s="86">
        <f>'Ducati Panigale 1199 data'!$C$8*'Ducati Panigale 1199 data'!$C$15*'Ducati Panigale 1199 data'!$C$10</f>
        <v>54.543600000000005</v>
      </c>
      <c r="K925" s="86">
        <f>(0.5*'Ducati Panigale 1199 data'!$C$12)*'Ducati Panigale 1199 data'!$C$14*'Ducati Panigale 1199 data'!$C$11*F925^2</f>
        <v>31.834687500000005</v>
      </c>
      <c r="L925" s="86">
        <f t="shared" si="550"/>
        <v>252.40606527777766</v>
      </c>
      <c r="M925" s="86">
        <f t="shared" si="546"/>
        <v>3786.090979166665</v>
      </c>
      <c r="N925" s="20">
        <f t="shared" si="551"/>
        <v>3.7860909791666648</v>
      </c>
      <c r="O925" s="105">
        <f t="shared" si="552"/>
        <v>0</v>
      </c>
      <c r="P925" s="105">
        <f t="shared" si="553"/>
        <v>0</v>
      </c>
      <c r="Q925" s="105">
        <f t="shared" si="581"/>
        <v>200.10065736552693</v>
      </c>
      <c r="R925" s="27">
        <f t="shared" si="554"/>
        <v>5.5583515934868592E-2</v>
      </c>
      <c r="S925" s="98">
        <f t="shared" si="555"/>
        <v>3.7860909791666648</v>
      </c>
      <c r="T925" s="17">
        <f t="shared" si="582"/>
        <v>770.85509867333133</v>
      </c>
      <c r="U925" s="17">
        <f t="shared" si="556"/>
        <v>0.2141264162981476</v>
      </c>
      <c r="V925" s="17">
        <f t="shared" si="557"/>
        <v>190.09562449725058</v>
      </c>
      <c r="W925" s="17">
        <f t="shared" si="558"/>
        <v>182.49179951736056</v>
      </c>
      <c r="X925" s="17">
        <f t="shared" si="558"/>
        <v>175.19212753666613</v>
      </c>
      <c r="Y925" s="17">
        <f t="shared" si="559"/>
        <v>173.44020626129947</v>
      </c>
      <c r="Z925" s="17">
        <f>Y925/3600</f>
        <v>4.8177835072583185E-2</v>
      </c>
      <c r="AA925" s="17">
        <f>0.96*Y925</f>
        <v>166.50259801084749</v>
      </c>
      <c r="AB925" s="17">
        <f t="shared" si="560"/>
        <v>159.8424940904136</v>
      </c>
      <c r="AC925" s="17">
        <f t="shared" si="561"/>
        <v>151.85036938589292</v>
      </c>
      <c r="AD925" s="17">
        <f t="shared" si="562"/>
        <v>151.85036938589292</v>
      </c>
      <c r="AE925" s="17">
        <f t="shared" si="583"/>
        <v>4.2180658162748033E-2</v>
      </c>
      <c r="AF925" s="17">
        <f>T925-AD925</f>
        <v>619.00472928743841</v>
      </c>
      <c r="AG925" s="17">
        <f t="shared" si="563"/>
        <v>0.17194575813539956</v>
      </c>
      <c r="AH925" s="28">
        <f>0.5*'Ducati Panigale 1199 data'!$C$8*'WLTP class 3 v5'!F925^2</f>
        <v>31275</v>
      </c>
      <c r="AI925" s="17">
        <f t="shared" si="564"/>
        <v>31.274999999999999</v>
      </c>
      <c r="AJ925" s="17" t="str">
        <f>IF(N925&lt;0, AI925, "0")</f>
        <v>0</v>
      </c>
      <c r="AK925" s="98">
        <f>AK924+AJ925</f>
        <v>2005.498006172839</v>
      </c>
      <c r="AL925" s="105">
        <f t="shared" si="565"/>
        <v>0.55708277949245533</v>
      </c>
      <c r="AM925" s="98">
        <f>IF(N925 &gt; 0, AI925, )</f>
        <v>31.274999999999999</v>
      </c>
      <c r="AN925" s="98">
        <f t="shared" si="584"/>
        <v>9408.148717592594</v>
      </c>
      <c r="AO925" s="98">
        <f t="shared" si="566"/>
        <v>2.6133746437757206</v>
      </c>
      <c r="AP925" s="27">
        <f t="shared" si="567"/>
        <v>0</v>
      </c>
      <c r="AQ925" s="27">
        <f t="shared" si="568"/>
        <v>0</v>
      </c>
      <c r="AR925" s="34">
        <f t="shared" si="569"/>
        <v>0</v>
      </c>
      <c r="AS925" s="27">
        <f t="shared" si="570"/>
        <v>0</v>
      </c>
      <c r="AT925" s="34">
        <f t="shared" si="547"/>
        <v>0</v>
      </c>
      <c r="AU925" s="27">
        <f t="shared" si="547"/>
        <v>0</v>
      </c>
      <c r="AV925" s="27">
        <f t="shared" si="571"/>
        <v>0</v>
      </c>
      <c r="AW925" s="27">
        <f t="shared" si="572"/>
        <v>0</v>
      </c>
      <c r="AX925" s="27">
        <f t="shared" si="573"/>
        <v>0</v>
      </c>
      <c r="AY925" s="34">
        <f>AN925-AW925</f>
        <v>9408.148717592594</v>
      </c>
      <c r="AZ925" s="110">
        <f t="shared" si="574"/>
        <v>2.6133746437757206</v>
      </c>
      <c r="BB925" s="84">
        <v>0</v>
      </c>
      <c r="BC925" s="85">
        <f t="shared" si="575"/>
        <v>0</v>
      </c>
      <c r="BD925" s="85">
        <f t="shared" si="576"/>
        <v>0</v>
      </c>
      <c r="BE925" s="85">
        <f t="shared" si="577"/>
        <v>0</v>
      </c>
      <c r="BF925" s="85">
        <f t="shared" si="578"/>
        <v>0</v>
      </c>
      <c r="BG925" s="85">
        <f t="shared" si="579"/>
        <v>0</v>
      </c>
    </row>
    <row r="926" spans="2:59">
      <c r="B926" s="10" t="s">
        <v>33</v>
      </c>
      <c r="C926" s="10">
        <v>915</v>
      </c>
      <c r="D926" s="10">
        <v>326</v>
      </c>
      <c r="E926" s="19">
        <v>57</v>
      </c>
      <c r="F926" s="67">
        <f t="shared" si="548"/>
        <v>15.833333333333334</v>
      </c>
      <c r="G926" s="20">
        <f t="shared" si="580"/>
        <v>0.56944444444444464</v>
      </c>
      <c r="H926" s="20">
        <f t="shared" si="549"/>
        <v>163.5</v>
      </c>
      <c r="I926" s="86">
        <f>'Ducati Panigale 1199 data'!$C$8*G926</f>
        <v>158.3055555555556</v>
      </c>
      <c r="J926" s="86">
        <f>'Ducati Panigale 1199 data'!$C$8*'Ducati Panigale 1199 data'!$C$15*'Ducati Panigale 1199 data'!$C$10</f>
        <v>54.543600000000005</v>
      </c>
      <c r="K926" s="86">
        <f>(0.5*'Ducati Panigale 1199 data'!$C$12)*'Ducati Panigale 1199 data'!$C$14*'Ducati Panigale 1199 data'!$C$11*F926^2</f>
        <v>35.470130208333337</v>
      </c>
      <c r="L926" s="86">
        <f t="shared" si="550"/>
        <v>248.31928576388893</v>
      </c>
      <c r="M926" s="86">
        <f t="shared" si="546"/>
        <v>3931.7220245949084</v>
      </c>
      <c r="N926" s="20">
        <f t="shared" si="551"/>
        <v>3.9317220245949085</v>
      </c>
      <c r="O926" s="105">
        <f t="shared" si="552"/>
        <v>0</v>
      </c>
      <c r="P926" s="105">
        <f t="shared" si="553"/>
        <v>0</v>
      </c>
      <c r="Q926" s="105">
        <f t="shared" si="581"/>
        <v>200.10065736552693</v>
      </c>
      <c r="R926" s="27">
        <f t="shared" si="554"/>
        <v>5.5583515934868592E-2</v>
      </c>
      <c r="S926" s="98">
        <f t="shared" si="555"/>
        <v>3.9317220245949085</v>
      </c>
      <c r="T926" s="17">
        <f t="shared" si="582"/>
        <v>774.78682069792626</v>
      </c>
      <c r="U926" s="17">
        <f t="shared" si="556"/>
        <v>0.21521856130497952</v>
      </c>
      <c r="V926" s="17">
        <f t="shared" si="557"/>
        <v>190.09562449725058</v>
      </c>
      <c r="W926" s="17">
        <f t="shared" si="558"/>
        <v>182.49179951736056</v>
      </c>
      <c r="X926" s="17">
        <f t="shared" si="558"/>
        <v>175.19212753666613</v>
      </c>
      <c r="Y926" s="17">
        <f t="shared" si="559"/>
        <v>173.44020626129947</v>
      </c>
      <c r="Z926" s="17">
        <f>Y926/3600</f>
        <v>4.8177835072583185E-2</v>
      </c>
      <c r="AA926" s="17">
        <f>0.96*Y926</f>
        <v>166.50259801084749</v>
      </c>
      <c r="AB926" s="17">
        <f t="shared" si="560"/>
        <v>159.8424940904136</v>
      </c>
      <c r="AC926" s="17">
        <f t="shared" si="561"/>
        <v>151.85036938589292</v>
      </c>
      <c r="AD926" s="17">
        <f t="shared" si="562"/>
        <v>151.85036938589292</v>
      </c>
      <c r="AE926" s="17">
        <f t="shared" si="583"/>
        <v>4.2180658162748033E-2</v>
      </c>
      <c r="AF926" s="17">
        <f>T926-AD926</f>
        <v>622.93645131203334</v>
      </c>
      <c r="AG926" s="17">
        <f t="shared" si="563"/>
        <v>0.1730379031422315</v>
      </c>
      <c r="AH926" s="28">
        <f>0.5*'Ducati Panigale 1199 data'!$C$8*'WLTP class 3 v5'!F926^2</f>
        <v>34846.527777777781</v>
      </c>
      <c r="AI926" s="17">
        <f t="shared" si="564"/>
        <v>34.84652777777778</v>
      </c>
      <c r="AJ926" s="17" t="str">
        <f>IF(N926&lt;0, AI926, "0")</f>
        <v>0</v>
      </c>
      <c r="AK926" s="98">
        <f>AK925+AJ926</f>
        <v>2005.498006172839</v>
      </c>
      <c r="AL926" s="105">
        <f t="shared" si="565"/>
        <v>0.55708277949245533</v>
      </c>
      <c r="AM926" s="98">
        <f>IF(N926 &gt; 0, AI926, )</f>
        <v>34.84652777777778</v>
      </c>
      <c r="AN926" s="98">
        <f t="shared" si="584"/>
        <v>9442.9952453703718</v>
      </c>
      <c r="AO926" s="98">
        <f t="shared" si="566"/>
        <v>2.6230542348251031</v>
      </c>
      <c r="AP926" s="27">
        <f t="shared" si="567"/>
        <v>0</v>
      </c>
      <c r="AQ926" s="27">
        <f t="shared" si="568"/>
        <v>0</v>
      </c>
      <c r="AR926" s="34">
        <f t="shared" si="569"/>
        <v>0</v>
      </c>
      <c r="AS926" s="27">
        <f t="shared" si="570"/>
        <v>0</v>
      </c>
      <c r="AT926" s="34">
        <f t="shared" si="547"/>
        <v>0</v>
      </c>
      <c r="AU926" s="27">
        <f t="shared" si="547"/>
        <v>0</v>
      </c>
      <c r="AV926" s="27">
        <f t="shared" si="571"/>
        <v>0</v>
      </c>
      <c r="AW926" s="27">
        <f t="shared" si="572"/>
        <v>0</v>
      </c>
      <c r="AX926" s="27">
        <f t="shared" si="573"/>
        <v>0</v>
      </c>
      <c r="AY926" s="34">
        <f>AN926-AW926</f>
        <v>9442.9952453703718</v>
      </c>
      <c r="AZ926" s="110">
        <f t="shared" si="574"/>
        <v>2.6230542348251031</v>
      </c>
      <c r="BB926" s="84">
        <v>0</v>
      </c>
      <c r="BC926" s="85">
        <f t="shared" si="575"/>
        <v>0</v>
      </c>
      <c r="BD926" s="85">
        <f t="shared" si="576"/>
        <v>0</v>
      </c>
      <c r="BE926" s="85">
        <f t="shared" si="577"/>
        <v>0</v>
      </c>
      <c r="BF926" s="85">
        <f t="shared" si="578"/>
        <v>0</v>
      </c>
      <c r="BG926" s="85">
        <f t="shared" si="579"/>
        <v>0</v>
      </c>
    </row>
    <row r="927" spans="2:59">
      <c r="B927" s="10" t="s">
        <v>33</v>
      </c>
      <c r="C927" s="10">
        <v>916</v>
      </c>
      <c r="D927" s="10">
        <v>327</v>
      </c>
      <c r="E927" s="19">
        <v>58.1</v>
      </c>
      <c r="F927" s="67">
        <f t="shared" si="548"/>
        <v>16.138888888888889</v>
      </c>
      <c r="G927" s="20">
        <f t="shared" si="580"/>
        <v>0.30555555555555597</v>
      </c>
      <c r="H927" s="20">
        <f t="shared" si="549"/>
        <v>164</v>
      </c>
      <c r="I927" s="86">
        <f>'Ducati Panigale 1199 data'!$C$8*G927</f>
        <v>84.944444444444557</v>
      </c>
      <c r="J927" s="86">
        <f>'Ducati Panigale 1199 data'!$C$8*'Ducati Panigale 1199 data'!$C$15*'Ducati Panigale 1199 data'!$C$10</f>
        <v>54.543600000000005</v>
      </c>
      <c r="K927" s="86">
        <f>(0.5*'Ducati Panigale 1199 data'!$C$12)*'Ducati Panigale 1199 data'!$C$14*'Ducati Panigale 1199 data'!$C$11*F927^2</f>
        <v>36.852362644675935</v>
      </c>
      <c r="L927" s="86">
        <f t="shared" si="550"/>
        <v>176.3404070891205</v>
      </c>
      <c r="M927" s="86">
        <f t="shared" si="546"/>
        <v>2845.9382366327504</v>
      </c>
      <c r="N927" s="20">
        <f t="shared" si="551"/>
        <v>2.8459382366327506</v>
      </c>
      <c r="O927" s="105">
        <f t="shared" si="552"/>
        <v>0</v>
      </c>
      <c r="P927" s="105">
        <f t="shared" si="553"/>
        <v>0</v>
      </c>
      <c r="Q927" s="105">
        <f t="shared" si="581"/>
        <v>200.10065736552693</v>
      </c>
      <c r="R927" s="27">
        <f t="shared" si="554"/>
        <v>5.5583515934868592E-2</v>
      </c>
      <c r="S927" s="98">
        <f t="shared" si="555"/>
        <v>2.8459382366327506</v>
      </c>
      <c r="T927" s="17">
        <f t="shared" si="582"/>
        <v>777.63275893455898</v>
      </c>
      <c r="U927" s="17">
        <f t="shared" si="556"/>
        <v>0.21600909970404417</v>
      </c>
      <c r="V927" s="17">
        <f t="shared" si="557"/>
        <v>190.09562449725058</v>
      </c>
      <c r="W927" s="17">
        <f t="shared" si="558"/>
        <v>182.49179951736056</v>
      </c>
      <c r="X927" s="17">
        <f t="shared" si="558"/>
        <v>175.19212753666613</v>
      </c>
      <c r="Y927" s="17">
        <f t="shared" si="559"/>
        <v>173.44020626129947</v>
      </c>
      <c r="Z927" s="17">
        <f>Y927/3600</f>
        <v>4.8177835072583185E-2</v>
      </c>
      <c r="AA927" s="17">
        <f>0.96*Y927</f>
        <v>166.50259801084749</v>
      </c>
      <c r="AB927" s="17">
        <f t="shared" si="560"/>
        <v>159.8424940904136</v>
      </c>
      <c r="AC927" s="17">
        <f t="shared" si="561"/>
        <v>151.85036938589292</v>
      </c>
      <c r="AD927" s="17">
        <f t="shared" si="562"/>
        <v>151.85036938589292</v>
      </c>
      <c r="AE927" s="17">
        <f t="shared" si="583"/>
        <v>4.2180658162748033E-2</v>
      </c>
      <c r="AF927" s="17">
        <f>T927-AD927</f>
        <v>625.78238954866606</v>
      </c>
      <c r="AG927" s="17">
        <f t="shared" si="563"/>
        <v>0.17382844154129612</v>
      </c>
      <c r="AH927" s="28">
        <f>0.5*'Ducati Panigale 1199 data'!$C$8*'WLTP class 3 v5'!F927^2</f>
        <v>36204.45910493828</v>
      </c>
      <c r="AI927" s="17">
        <f t="shared" si="564"/>
        <v>36.20445910493828</v>
      </c>
      <c r="AJ927" s="17" t="str">
        <f>IF(N927&lt;0, AI927, "0")</f>
        <v>0</v>
      </c>
      <c r="AK927" s="98">
        <f>AK926+AJ927</f>
        <v>2005.498006172839</v>
      </c>
      <c r="AL927" s="105">
        <f t="shared" si="565"/>
        <v>0.55708277949245533</v>
      </c>
      <c r="AM927" s="98">
        <f>IF(N927 &gt; 0, AI927, )</f>
        <v>36.20445910493828</v>
      </c>
      <c r="AN927" s="98">
        <f t="shared" si="584"/>
        <v>9479.1997044753098</v>
      </c>
      <c r="AO927" s="98">
        <f t="shared" si="566"/>
        <v>2.6331110290209194</v>
      </c>
      <c r="AP927" s="27">
        <f t="shared" si="567"/>
        <v>0</v>
      </c>
      <c r="AQ927" s="27">
        <f t="shared" si="568"/>
        <v>0</v>
      </c>
      <c r="AR927" s="34">
        <f t="shared" si="569"/>
        <v>0</v>
      </c>
      <c r="AS927" s="27">
        <f t="shared" si="570"/>
        <v>0</v>
      </c>
      <c r="AT927" s="34">
        <f t="shared" si="547"/>
        <v>0</v>
      </c>
      <c r="AU927" s="27">
        <f t="shared" si="547"/>
        <v>0</v>
      </c>
      <c r="AV927" s="27">
        <f t="shared" si="571"/>
        <v>0</v>
      </c>
      <c r="AW927" s="27">
        <f t="shared" si="572"/>
        <v>0</v>
      </c>
      <c r="AX927" s="27">
        <f t="shared" si="573"/>
        <v>0</v>
      </c>
      <c r="AY927" s="34">
        <f>AN927-AW927</f>
        <v>9479.1997044753098</v>
      </c>
      <c r="AZ927" s="110">
        <f t="shared" si="574"/>
        <v>2.6331110290209194</v>
      </c>
      <c r="BB927" s="84">
        <v>0</v>
      </c>
      <c r="BC927" s="85">
        <f t="shared" si="575"/>
        <v>0</v>
      </c>
      <c r="BD927" s="85">
        <f t="shared" si="576"/>
        <v>0</v>
      </c>
      <c r="BE927" s="85">
        <f t="shared" si="577"/>
        <v>0</v>
      </c>
      <c r="BF927" s="85">
        <f t="shared" si="578"/>
        <v>0</v>
      </c>
      <c r="BG927" s="85">
        <f t="shared" si="579"/>
        <v>0</v>
      </c>
    </row>
    <row r="928" spans="2:59">
      <c r="B928" s="10" t="s">
        <v>33</v>
      </c>
      <c r="C928" s="10">
        <v>917</v>
      </c>
      <c r="D928" s="10">
        <v>328</v>
      </c>
      <c r="E928" s="19">
        <v>59.2</v>
      </c>
      <c r="F928" s="67">
        <f t="shared" si="548"/>
        <v>16.444444444444443</v>
      </c>
      <c r="G928" s="20">
        <f t="shared" si="580"/>
        <v>0.12499999999999981</v>
      </c>
      <c r="H928" s="20">
        <f t="shared" si="549"/>
        <v>164.5</v>
      </c>
      <c r="I928" s="86">
        <f>'Ducati Panigale 1199 data'!$C$8*G928</f>
        <v>34.749999999999943</v>
      </c>
      <c r="J928" s="86">
        <f>'Ducati Panigale 1199 data'!$C$8*'Ducati Panigale 1199 data'!$C$15*'Ducati Panigale 1199 data'!$C$10</f>
        <v>54.543600000000005</v>
      </c>
      <c r="K928" s="86">
        <f>(0.5*'Ducati Panigale 1199 data'!$C$12)*'Ducati Panigale 1199 data'!$C$14*'Ducati Panigale 1199 data'!$C$11*F928^2</f>
        <v>38.261014814814807</v>
      </c>
      <c r="L928" s="86">
        <f t="shared" si="550"/>
        <v>127.55461481481476</v>
      </c>
      <c r="M928" s="86">
        <f t="shared" si="546"/>
        <v>2097.5647769547313</v>
      </c>
      <c r="N928" s="20">
        <f t="shared" si="551"/>
        <v>2.0975647769547314</v>
      </c>
      <c r="O928" s="105">
        <f t="shared" si="552"/>
        <v>0</v>
      </c>
      <c r="P928" s="105">
        <f t="shared" si="553"/>
        <v>0</v>
      </c>
      <c r="Q928" s="105">
        <f t="shared" si="581"/>
        <v>200.10065736552693</v>
      </c>
      <c r="R928" s="27">
        <f t="shared" si="554"/>
        <v>5.5583515934868592E-2</v>
      </c>
      <c r="S928" s="98">
        <f t="shared" si="555"/>
        <v>2.0975647769547314</v>
      </c>
      <c r="T928" s="17">
        <f t="shared" si="582"/>
        <v>779.73032371151373</v>
      </c>
      <c r="U928" s="17">
        <f t="shared" si="556"/>
        <v>0.2165917565865316</v>
      </c>
      <c r="V928" s="17">
        <f t="shared" si="557"/>
        <v>190.09562449725058</v>
      </c>
      <c r="W928" s="17">
        <f t="shared" si="558"/>
        <v>182.49179951736056</v>
      </c>
      <c r="X928" s="17">
        <f t="shared" si="558"/>
        <v>175.19212753666613</v>
      </c>
      <c r="Y928" s="17">
        <f t="shared" si="559"/>
        <v>173.44020626129947</v>
      </c>
      <c r="Z928" s="17">
        <f>Y928/3600</f>
        <v>4.8177835072583185E-2</v>
      </c>
      <c r="AA928" s="17">
        <f>0.96*Y928</f>
        <v>166.50259801084749</v>
      </c>
      <c r="AB928" s="17">
        <f t="shared" si="560"/>
        <v>159.8424940904136</v>
      </c>
      <c r="AC928" s="17">
        <f t="shared" si="561"/>
        <v>151.85036938589292</v>
      </c>
      <c r="AD928" s="17">
        <f t="shared" si="562"/>
        <v>151.85036938589292</v>
      </c>
      <c r="AE928" s="17">
        <f t="shared" si="583"/>
        <v>4.2180658162748033E-2</v>
      </c>
      <c r="AF928" s="17">
        <f>T928-AD928</f>
        <v>627.87995432562082</v>
      </c>
      <c r="AG928" s="17">
        <f t="shared" si="563"/>
        <v>0.17441109842378355</v>
      </c>
      <c r="AH928" s="28">
        <f>0.5*'Ducati Panigale 1199 data'!$C$8*'WLTP class 3 v5'!F928^2</f>
        <v>37588.345679012338</v>
      </c>
      <c r="AI928" s="17">
        <f t="shared" si="564"/>
        <v>37.588345679012335</v>
      </c>
      <c r="AJ928" s="17" t="str">
        <f>IF(N928&lt;0, AI928, "0")</f>
        <v>0</v>
      </c>
      <c r="AK928" s="98">
        <f>AK927+AJ928</f>
        <v>2005.498006172839</v>
      </c>
      <c r="AL928" s="105">
        <f t="shared" si="565"/>
        <v>0.55708277949245533</v>
      </c>
      <c r="AM928" s="98">
        <f>IF(N928 &gt; 0, AI928, )</f>
        <v>37.588345679012335</v>
      </c>
      <c r="AN928" s="98">
        <f t="shared" si="584"/>
        <v>9516.7880501543223</v>
      </c>
      <c r="AO928" s="98">
        <f t="shared" si="566"/>
        <v>2.6435522361539783</v>
      </c>
      <c r="AP928" s="27">
        <f t="shared" si="567"/>
        <v>0</v>
      </c>
      <c r="AQ928" s="27">
        <f t="shared" si="568"/>
        <v>0</v>
      </c>
      <c r="AR928" s="34">
        <f t="shared" si="569"/>
        <v>0</v>
      </c>
      <c r="AS928" s="27">
        <f t="shared" si="570"/>
        <v>0</v>
      </c>
      <c r="AT928" s="34">
        <f t="shared" si="547"/>
        <v>0</v>
      </c>
      <c r="AU928" s="27">
        <f t="shared" si="547"/>
        <v>0</v>
      </c>
      <c r="AV928" s="27">
        <f t="shared" si="571"/>
        <v>0</v>
      </c>
      <c r="AW928" s="27">
        <f t="shared" si="572"/>
        <v>0</v>
      </c>
      <c r="AX928" s="27">
        <f t="shared" si="573"/>
        <v>0</v>
      </c>
      <c r="AY928" s="34">
        <f>AN928-AW928</f>
        <v>9516.7880501543223</v>
      </c>
      <c r="AZ928" s="110">
        <f t="shared" si="574"/>
        <v>2.6435522361539783</v>
      </c>
      <c r="BB928" s="84">
        <v>0</v>
      </c>
      <c r="BC928" s="85">
        <f t="shared" si="575"/>
        <v>0</v>
      </c>
      <c r="BD928" s="85">
        <f t="shared" si="576"/>
        <v>0</v>
      </c>
      <c r="BE928" s="85">
        <f t="shared" si="577"/>
        <v>0</v>
      </c>
      <c r="BF928" s="85">
        <f t="shared" si="578"/>
        <v>0</v>
      </c>
      <c r="BG928" s="85">
        <f t="shared" si="579"/>
        <v>0</v>
      </c>
    </row>
    <row r="929" spans="2:59">
      <c r="B929" s="10" t="s">
        <v>33</v>
      </c>
      <c r="C929" s="10">
        <v>918</v>
      </c>
      <c r="D929" s="10">
        <v>329</v>
      </c>
      <c r="E929" s="19">
        <v>59</v>
      </c>
      <c r="F929" s="67">
        <f t="shared" si="548"/>
        <v>16.388888888888889</v>
      </c>
      <c r="G929" s="20">
        <f t="shared" si="580"/>
        <v>-1.3888888888889086E-2</v>
      </c>
      <c r="H929" s="20">
        <f t="shared" si="549"/>
        <v>165</v>
      </c>
      <c r="I929" s="86">
        <f>'Ducati Panigale 1199 data'!$C$8*G929</f>
        <v>-3.8611111111111658</v>
      </c>
      <c r="J929" s="86">
        <f>'Ducati Panigale 1199 data'!$C$8*'Ducati Panigale 1199 data'!$C$15*'Ducati Panigale 1199 data'!$C$10</f>
        <v>54.543600000000005</v>
      </c>
      <c r="K929" s="86">
        <f>(0.5*'Ducati Panigale 1199 data'!$C$12)*'Ducati Panigale 1199 data'!$C$14*'Ducati Panigale 1199 data'!$C$11*F929^2</f>
        <v>38.002931134259264</v>
      </c>
      <c r="L929" s="86">
        <f t="shared" si="550"/>
        <v>88.685420023148112</v>
      </c>
      <c r="M929" s="86">
        <f t="shared" si="546"/>
        <v>1453.4554948238163</v>
      </c>
      <c r="N929" s="20">
        <f t="shared" si="551"/>
        <v>1.4534554948238163</v>
      </c>
      <c r="O929" s="105">
        <f t="shared" si="552"/>
        <v>0</v>
      </c>
      <c r="P929" s="105">
        <f t="shared" si="553"/>
        <v>0</v>
      </c>
      <c r="Q929" s="105">
        <f t="shared" si="581"/>
        <v>200.10065736552693</v>
      </c>
      <c r="R929" s="27">
        <f t="shared" si="554"/>
        <v>5.5583515934868592E-2</v>
      </c>
      <c r="S929" s="98">
        <f t="shared" si="555"/>
        <v>1.4534554948238163</v>
      </c>
      <c r="T929" s="17">
        <f t="shared" si="582"/>
        <v>781.18377920633759</v>
      </c>
      <c r="U929" s="17">
        <f t="shared" si="556"/>
        <v>0.21699549422398268</v>
      </c>
      <c r="V929" s="17">
        <f t="shared" si="557"/>
        <v>190.09562449725058</v>
      </c>
      <c r="W929" s="17">
        <f t="shared" si="558"/>
        <v>182.49179951736056</v>
      </c>
      <c r="X929" s="17">
        <f t="shared" si="558"/>
        <v>175.19212753666613</v>
      </c>
      <c r="Y929" s="17">
        <f t="shared" si="559"/>
        <v>173.44020626129947</v>
      </c>
      <c r="Z929" s="17">
        <f>Y929/3600</f>
        <v>4.8177835072583185E-2</v>
      </c>
      <c r="AA929" s="17">
        <f>0.96*Y929</f>
        <v>166.50259801084749</v>
      </c>
      <c r="AB929" s="17">
        <f t="shared" si="560"/>
        <v>159.8424940904136</v>
      </c>
      <c r="AC929" s="17">
        <f t="shared" si="561"/>
        <v>151.85036938589292</v>
      </c>
      <c r="AD929" s="17">
        <f t="shared" si="562"/>
        <v>151.85036938589292</v>
      </c>
      <c r="AE929" s="17">
        <f t="shared" si="583"/>
        <v>4.2180658162748033E-2</v>
      </c>
      <c r="AF929" s="17">
        <f>T929-AD929</f>
        <v>629.33340982044467</v>
      </c>
      <c r="AG929" s="17">
        <f t="shared" si="563"/>
        <v>0.17481483606123463</v>
      </c>
      <c r="AH929" s="28">
        <f>0.5*'Ducati Panigale 1199 data'!$C$8*'WLTP class 3 v5'!F929^2</f>
        <v>37334.799382716046</v>
      </c>
      <c r="AI929" s="17">
        <f t="shared" si="564"/>
        <v>37.334799382716049</v>
      </c>
      <c r="AJ929" s="17" t="str">
        <f>IF(N929&lt;0, AI929, "0")</f>
        <v>0</v>
      </c>
      <c r="AK929" s="98">
        <f>AK928+AJ929</f>
        <v>2005.498006172839</v>
      </c>
      <c r="AL929" s="105">
        <f t="shared" si="565"/>
        <v>0.55708277949245533</v>
      </c>
      <c r="AM929" s="98">
        <f>IF(N929 &gt; 0, AI929, )</f>
        <v>37.334799382716049</v>
      </c>
      <c r="AN929" s="98">
        <f t="shared" si="584"/>
        <v>9554.1228495370378</v>
      </c>
      <c r="AO929" s="98">
        <f t="shared" si="566"/>
        <v>2.6539230137602883</v>
      </c>
      <c r="AP929" s="27">
        <f t="shared" si="567"/>
        <v>0</v>
      </c>
      <c r="AQ929" s="27">
        <f t="shared" si="568"/>
        <v>0</v>
      </c>
      <c r="AR929" s="34">
        <f t="shared" si="569"/>
        <v>0</v>
      </c>
      <c r="AS929" s="27">
        <f t="shared" si="570"/>
        <v>0</v>
      </c>
      <c r="AT929" s="34">
        <f t="shared" si="547"/>
        <v>0</v>
      </c>
      <c r="AU929" s="27">
        <f t="shared" si="547"/>
        <v>0</v>
      </c>
      <c r="AV929" s="27">
        <f t="shared" si="571"/>
        <v>0</v>
      </c>
      <c r="AW929" s="27">
        <f t="shared" si="572"/>
        <v>0</v>
      </c>
      <c r="AX929" s="27">
        <f t="shared" si="573"/>
        <v>0</v>
      </c>
      <c r="AY929" s="34">
        <f>AN929-AW929</f>
        <v>9554.1228495370378</v>
      </c>
      <c r="AZ929" s="110">
        <f t="shared" si="574"/>
        <v>2.6539230137602883</v>
      </c>
      <c r="BB929" s="84">
        <v>0</v>
      </c>
      <c r="BC929" s="85">
        <f t="shared" si="575"/>
        <v>0</v>
      </c>
      <c r="BD929" s="85">
        <f t="shared" si="576"/>
        <v>0</v>
      </c>
      <c r="BE929" s="85">
        <f t="shared" si="577"/>
        <v>0</v>
      </c>
      <c r="BF929" s="85">
        <f t="shared" si="578"/>
        <v>0</v>
      </c>
      <c r="BG929" s="85">
        <f t="shared" si="579"/>
        <v>0</v>
      </c>
    </row>
    <row r="930" spans="2:59">
      <c r="B930" s="10" t="s">
        <v>33</v>
      </c>
      <c r="C930" s="10">
        <v>919</v>
      </c>
      <c r="D930" s="10">
        <v>330</v>
      </c>
      <c r="E930" s="19">
        <v>59.1</v>
      </c>
      <c r="F930" s="67">
        <f t="shared" si="548"/>
        <v>16.416666666666668</v>
      </c>
      <c r="G930" s="20">
        <f t="shared" si="580"/>
        <v>6.9444444444444448E-2</v>
      </c>
      <c r="H930" s="20">
        <f t="shared" si="549"/>
        <v>165.5</v>
      </c>
      <c r="I930" s="86">
        <f>'Ducati Panigale 1199 data'!$C$8*G930</f>
        <v>19.305555555555557</v>
      </c>
      <c r="J930" s="86">
        <f>'Ducati Panigale 1199 data'!$C$8*'Ducati Panigale 1199 data'!$C$15*'Ducati Panigale 1199 data'!$C$10</f>
        <v>54.543600000000005</v>
      </c>
      <c r="K930" s="86">
        <f>(0.5*'Ducati Panigale 1199 data'!$C$12)*'Ducati Panigale 1199 data'!$C$14*'Ducati Panigale 1199 data'!$C$11*F930^2</f>
        <v>38.131863802083338</v>
      </c>
      <c r="L930" s="86">
        <f t="shared" si="550"/>
        <v>111.9810193576389</v>
      </c>
      <c r="M930" s="86">
        <f t="shared" si="546"/>
        <v>1838.3550677879055</v>
      </c>
      <c r="N930" s="20">
        <f t="shared" si="551"/>
        <v>1.8383550677879055</v>
      </c>
      <c r="O930" s="105">
        <f t="shared" si="552"/>
        <v>0</v>
      </c>
      <c r="P930" s="105">
        <f t="shared" si="553"/>
        <v>0</v>
      </c>
      <c r="Q930" s="105">
        <f t="shared" si="581"/>
        <v>200.10065736552693</v>
      </c>
      <c r="R930" s="27">
        <f t="shared" si="554"/>
        <v>5.5583515934868592E-2</v>
      </c>
      <c r="S930" s="98">
        <f t="shared" si="555"/>
        <v>1.8383550677879055</v>
      </c>
      <c r="T930" s="17">
        <f t="shared" si="582"/>
        <v>783.02213427412551</v>
      </c>
      <c r="U930" s="17">
        <f t="shared" si="556"/>
        <v>0.21750614840947929</v>
      </c>
      <c r="V930" s="17">
        <f t="shared" si="557"/>
        <v>190.09562449725058</v>
      </c>
      <c r="W930" s="17">
        <f t="shared" si="558"/>
        <v>182.49179951736056</v>
      </c>
      <c r="X930" s="17">
        <f t="shared" si="558"/>
        <v>175.19212753666613</v>
      </c>
      <c r="Y930" s="17">
        <f t="shared" si="559"/>
        <v>173.44020626129947</v>
      </c>
      <c r="Z930" s="17">
        <f>Y930/3600</f>
        <v>4.8177835072583185E-2</v>
      </c>
      <c r="AA930" s="17">
        <f>0.96*Y930</f>
        <v>166.50259801084749</v>
      </c>
      <c r="AB930" s="17">
        <f t="shared" si="560"/>
        <v>159.8424940904136</v>
      </c>
      <c r="AC930" s="17">
        <f t="shared" si="561"/>
        <v>151.85036938589292</v>
      </c>
      <c r="AD930" s="17">
        <f t="shared" si="562"/>
        <v>151.85036938589292</v>
      </c>
      <c r="AE930" s="17">
        <f t="shared" si="583"/>
        <v>4.2180658162748033E-2</v>
      </c>
      <c r="AF930" s="17">
        <f>T930-AD930</f>
        <v>631.17176488823259</v>
      </c>
      <c r="AG930" s="17">
        <f t="shared" si="563"/>
        <v>0.17532549024673127</v>
      </c>
      <c r="AH930" s="28">
        <f>0.5*'Ducati Panigale 1199 data'!$C$8*'WLTP class 3 v5'!F930^2</f>
        <v>37461.465277777781</v>
      </c>
      <c r="AI930" s="17">
        <f t="shared" si="564"/>
        <v>37.461465277777783</v>
      </c>
      <c r="AJ930" s="17" t="str">
        <f>IF(N930&lt;0, AI930, "0")</f>
        <v>0</v>
      </c>
      <c r="AK930" s="98">
        <f>AK929+AJ930</f>
        <v>2005.498006172839</v>
      </c>
      <c r="AL930" s="105">
        <f t="shared" si="565"/>
        <v>0.55708277949245533</v>
      </c>
      <c r="AM930" s="98">
        <f>IF(N930 &gt; 0, AI930, )</f>
        <v>37.461465277777783</v>
      </c>
      <c r="AN930" s="98">
        <f t="shared" si="584"/>
        <v>9591.584314814816</v>
      </c>
      <c r="AO930" s="98">
        <f t="shared" si="566"/>
        <v>2.6643289763374489</v>
      </c>
      <c r="AP930" s="27">
        <f t="shared" si="567"/>
        <v>0</v>
      </c>
      <c r="AQ930" s="27">
        <f t="shared" si="568"/>
        <v>0</v>
      </c>
      <c r="AR930" s="34">
        <f t="shared" si="569"/>
        <v>0</v>
      </c>
      <c r="AS930" s="27">
        <f t="shared" si="570"/>
        <v>0</v>
      </c>
      <c r="AT930" s="34">
        <f t="shared" si="547"/>
        <v>0</v>
      </c>
      <c r="AU930" s="27">
        <f t="shared" si="547"/>
        <v>0</v>
      </c>
      <c r="AV930" s="27">
        <f t="shared" si="571"/>
        <v>0</v>
      </c>
      <c r="AW930" s="27">
        <f t="shared" si="572"/>
        <v>0</v>
      </c>
      <c r="AX930" s="27">
        <f t="shared" si="573"/>
        <v>0</v>
      </c>
      <c r="AY930" s="34">
        <f>AN930-AW930</f>
        <v>9591.584314814816</v>
      </c>
      <c r="AZ930" s="110">
        <f t="shared" si="574"/>
        <v>2.6643289763374489</v>
      </c>
      <c r="BB930" s="84">
        <v>0</v>
      </c>
      <c r="BC930" s="85">
        <f t="shared" si="575"/>
        <v>0</v>
      </c>
      <c r="BD930" s="85">
        <f t="shared" si="576"/>
        <v>0</v>
      </c>
      <c r="BE930" s="85">
        <f t="shared" si="577"/>
        <v>0</v>
      </c>
      <c r="BF930" s="85">
        <f t="shared" si="578"/>
        <v>0</v>
      </c>
      <c r="BG930" s="85">
        <f t="shared" si="579"/>
        <v>0</v>
      </c>
    </row>
    <row r="931" spans="2:59">
      <c r="B931" s="10" t="s">
        <v>33</v>
      </c>
      <c r="C931" s="10">
        <v>920</v>
      </c>
      <c r="D931" s="10">
        <v>331</v>
      </c>
      <c r="E931" s="19">
        <v>59.5</v>
      </c>
      <c r="F931" s="67">
        <f t="shared" si="548"/>
        <v>16.527777777777779</v>
      </c>
      <c r="G931" s="20">
        <f t="shared" si="580"/>
        <v>0.19444444444444425</v>
      </c>
      <c r="H931" s="20">
        <f t="shared" si="549"/>
        <v>166</v>
      </c>
      <c r="I931" s="86">
        <f>'Ducati Panigale 1199 data'!$C$8*G931</f>
        <v>54.0555555555555</v>
      </c>
      <c r="J931" s="86">
        <f>'Ducati Panigale 1199 data'!$C$8*'Ducati Panigale 1199 data'!$C$15*'Ducati Panigale 1199 data'!$C$10</f>
        <v>54.543600000000005</v>
      </c>
      <c r="K931" s="86">
        <f>(0.5*'Ducati Panigale 1199 data'!$C$12)*'Ducati Panigale 1199 data'!$C$14*'Ducati Panigale 1199 data'!$C$11*F931^2</f>
        <v>38.649777922453708</v>
      </c>
      <c r="L931" s="86">
        <f t="shared" si="550"/>
        <v>147.24893347800923</v>
      </c>
      <c r="M931" s="86">
        <f t="shared" si="546"/>
        <v>2433.6976505393195</v>
      </c>
      <c r="N931" s="20">
        <f t="shared" si="551"/>
        <v>2.4336976505393193</v>
      </c>
      <c r="O931" s="105">
        <f t="shared" si="552"/>
        <v>0</v>
      </c>
      <c r="P931" s="105">
        <f t="shared" si="553"/>
        <v>0</v>
      </c>
      <c r="Q931" s="105">
        <f t="shared" si="581"/>
        <v>200.10065736552693</v>
      </c>
      <c r="R931" s="27">
        <f t="shared" si="554"/>
        <v>5.5583515934868592E-2</v>
      </c>
      <c r="S931" s="98">
        <f t="shared" si="555"/>
        <v>2.4336976505393193</v>
      </c>
      <c r="T931" s="17">
        <f t="shared" si="582"/>
        <v>785.45583192466484</v>
      </c>
      <c r="U931" s="17">
        <f t="shared" si="556"/>
        <v>0.21818217553462912</v>
      </c>
      <c r="V931" s="17">
        <f t="shared" si="557"/>
        <v>190.09562449725058</v>
      </c>
      <c r="W931" s="17">
        <f t="shared" si="558"/>
        <v>182.49179951736056</v>
      </c>
      <c r="X931" s="17">
        <f t="shared" si="558"/>
        <v>175.19212753666613</v>
      </c>
      <c r="Y931" s="17">
        <f t="shared" si="559"/>
        <v>173.44020626129947</v>
      </c>
      <c r="Z931" s="17">
        <f>Y931/3600</f>
        <v>4.8177835072583185E-2</v>
      </c>
      <c r="AA931" s="17">
        <f>0.96*Y931</f>
        <v>166.50259801084749</v>
      </c>
      <c r="AB931" s="17">
        <f t="shared" si="560"/>
        <v>159.8424940904136</v>
      </c>
      <c r="AC931" s="17">
        <f t="shared" si="561"/>
        <v>151.85036938589292</v>
      </c>
      <c r="AD931" s="17">
        <f t="shared" si="562"/>
        <v>151.85036938589292</v>
      </c>
      <c r="AE931" s="17">
        <f t="shared" si="583"/>
        <v>4.2180658162748033E-2</v>
      </c>
      <c r="AF931" s="17">
        <f>T931-AD931</f>
        <v>633.60546253877192</v>
      </c>
      <c r="AG931" s="17">
        <f t="shared" si="563"/>
        <v>0.17600151737188108</v>
      </c>
      <c r="AH931" s="28">
        <f>0.5*'Ducati Panigale 1199 data'!$C$8*'WLTP class 3 v5'!F931^2</f>
        <v>37970.27391975309</v>
      </c>
      <c r="AI931" s="17">
        <f t="shared" si="564"/>
        <v>37.97027391975309</v>
      </c>
      <c r="AJ931" s="17" t="str">
        <f>IF(N931&lt;0, AI931, "0")</f>
        <v>0</v>
      </c>
      <c r="AK931" s="98">
        <f>AK930+AJ931</f>
        <v>2005.498006172839</v>
      </c>
      <c r="AL931" s="105">
        <f t="shared" si="565"/>
        <v>0.55708277949245533</v>
      </c>
      <c r="AM931" s="98">
        <f>IF(N931 &gt; 0, AI931, )</f>
        <v>37.97027391975309</v>
      </c>
      <c r="AN931" s="98">
        <f t="shared" si="584"/>
        <v>9629.5545887345688</v>
      </c>
      <c r="AO931" s="98">
        <f t="shared" si="566"/>
        <v>2.6748762746484913</v>
      </c>
      <c r="AP931" s="27">
        <f t="shared" si="567"/>
        <v>0</v>
      </c>
      <c r="AQ931" s="27">
        <f t="shared" si="568"/>
        <v>0</v>
      </c>
      <c r="AR931" s="34">
        <f t="shared" si="569"/>
        <v>0</v>
      </c>
      <c r="AS931" s="27">
        <f t="shared" si="570"/>
        <v>0</v>
      </c>
      <c r="AT931" s="34">
        <f t="shared" si="547"/>
        <v>0</v>
      </c>
      <c r="AU931" s="27">
        <f t="shared" si="547"/>
        <v>0</v>
      </c>
      <c r="AV931" s="27">
        <f t="shared" si="571"/>
        <v>0</v>
      </c>
      <c r="AW931" s="27">
        <f t="shared" si="572"/>
        <v>0</v>
      </c>
      <c r="AX931" s="27">
        <f t="shared" si="573"/>
        <v>0</v>
      </c>
      <c r="AY931" s="34">
        <f>AN931-AW931</f>
        <v>9629.5545887345688</v>
      </c>
      <c r="AZ931" s="110">
        <f t="shared" si="574"/>
        <v>2.6748762746484913</v>
      </c>
      <c r="BB931" s="84">
        <v>0</v>
      </c>
      <c r="BC931" s="85">
        <f t="shared" si="575"/>
        <v>0</v>
      </c>
      <c r="BD931" s="85">
        <f t="shared" si="576"/>
        <v>0</v>
      </c>
      <c r="BE931" s="85">
        <f t="shared" si="577"/>
        <v>0</v>
      </c>
      <c r="BF931" s="85">
        <f t="shared" si="578"/>
        <v>0</v>
      </c>
      <c r="BG931" s="85">
        <f t="shared" si="579"/>
        <v>0</v>
      </c>
    </row>
    <row r="932" spans="2:59">
      <c r="B932" s="10" t="s">
        <v>33</v>
      </c>
      <c r="C932" s="10">
        <v>921</v>
      </c>
      <c r="D932" s="10">
        <v>332</v>
      </c>
      <c r="E932" s="19">
        <v>60.5</v>
      </c>
      <c r="F932" s="67">
        <f t="shared" si="548"/>
        <v>16.805555555555557</v>
      </c>
      <c r="G932" s="20">
        <f t="shared" si="580"/>
        <v>0.38888888888888851</v>
      </c>
      <c r="H932" s="20">
        <f t="shared" si="549"/>
        <v>166.5</v>
      </c>
      <c r="I932" s="86">
        <f>'Ducati Panigale 1199 data'!$C$8*G932</f>
        <v>108.111111111111</v>
      </c>
      <c r="J932" s="86">
        <f>'Ducati Panigale 1199 data'!$C$8*'Ducati Panigale 1199 data'!$C$15*'Ducati Panigale 1199 data'!$C$10</f>
        <v>54.543600000000005</v>
      </c>
      <c r="K932" s="86">
        <f>(0.5*'Ducati Panigale 1199 data'!$C$12)*'Ducati Panigale 1199 data'!$C$14*'Ducati Panigale 1199 data'!$C$11*F932^2</f>
        <v>39.95984736689816</v>
      </c>
      <c r="L932" s="86">
        <f t="shared" si="550"/>
        <v>202.61455847800914</v>
      </c>
      <c r="M932" s="86">
        <f t="shared" si="546"/>
        <v>3405.0502188665428</v>
      </c>
      <c r="N932" s="20">
        <f t="shared" si="551"/>
        <v>3.4050502188665428</v>
      </c>
      <c r="O932" s="105">
        <f t="shared" si="552"/>
        <v>0</v>
      </c>
      <c r="P932" s="105">
        <f t="shared" si="553"/>
        <v>0</v>
      </c>
      <c r="Q932" s="105">
        <f t="shared" si="581"/>
        <v>200.10065736552693</v>
      </c>
      <c r="R932" s="27">
        <f t="shared" si="554"/>
        <v>5.5583515934868592E-2</v>
      </c>
      <c r="S932" s="98">
        <f t="shared" si="555"/>
        <v>3.4050502188665428</v>
      </c>
      <c r="T932" s="17">
        <f t="shared" si="582"/>
        <v>788.8608821435314</v>
      </c>
      <c r="U932" s="17">
        <f t="shared" si="556"/>
        <v>0.21912802281764762</v>
      </c>
      <c r="V932" s="17">
        <f t="shared" si="557"/>
        <v>190.09562449725058</v>
      </c>
      <c r="W932" s="17">
        <f t="shared" si="558"/>
        <v>182.49179951736056</v>
      </c>
      <c r="X932" s="17">
        <f t="shared" si="558"/>
        <v>175.19212753666613</v>
      </c>
      <c r="Y932" s="17">
        <f t="shared" si="559"/>
        <v>173.44020626129947</v>
      </c>
      <c r="Z932" s="17">
        <f>Y932/3600</f>
        <v>4.8177835072583185E-2</v>
      </c>
      <c r="AA932" s="17">
        <f>0.96*Y932</f>
        <v>166.50259801084749</v>
      </c>
      <c r="AB932" s="17">
        <f t="shared" si="560"/>
        <v>159.8424940904136</v>
      </c>
      <c r="AC932" s="17">
        <f t="shared" si="561"/>
        <v>151.85036938589292</v>
      </c>
      <c r="AD932" s="17">
        <f t="shared" si="562"/>
        <v>151.85036938589292</v>
      </c>
      <c r="AE932" s="17">
        <f t="shared" si="583"/>
        <v>4.2180658162748033E-2</v>
      </c>
      <c r="AF932" s="17">
        <f>T932-AD932</f>
        <v>637.01051275763848</v>
      </c>
      <c r="AG932" s="17">
        <f t="shared" si="563"/>
        <v>0.17694736465489957</v>
      </c>
      <c r="AH932" s="28">
        <f>0.5*'Ducati Panigale 1199 data'!$C$8*'WLTP class 3 v5'!F932^2</f>
        <v>39257.310956790134</v>
      </c>
      <c r="AI932" s="17">
        <f t="shared" si="564"/>
        <v>39.257310956790135</v>
      </c>
      <c r="AJ932" s="17" t="str">
        <f>IF(N932&lt;0, AI932, "0")</f>
        <v>0</v>
      </c>
      <c r="AK932" s="98">
        <f>AK931+AJ932</f>
        <v>2005.498006172839</v>
      </c>
      <c r="AL932" s="105">
        <f t="shared" si="565"/>
        <v>0.55708277949245533</v>
      </c>
      <c r="AM932" s="98">
        <f>IF(N932 &gt; 0, AI932, )</f>
        <v>39.257310956790135</v>
      </c>
      <c r="AN932" s="98">
        <f t="shared" si="584"/>
        <v>9668.8118996913581</v>
      </c>
      <c r="AO932" s="98">
        <f t="shared" si="566"/>
        <v>2.6857810832475995</v>
      </c>
      <c r="AP932" s="27">
        <f t="shared" si="567"/>
        <v>0</v>
      </c>
      <c r="AQ932" s="27">
        <f t="shared" si="568"/>
        <v>0</v>
      </c>
      <c r="AR932" s="34">
        <f t="shared" si="569"/>
        <v>0</v>
      </c>
      <c r="AS932" s="27">
        <f t="shared" si="570"/>
        <v>0</v>
      </c>
      <c r="AT932" s="34">
        <f t="shared" si="547"/>
        <v>0</v>
      </c>
      <c r="AU932" s="27">
        <f t="shared" si="547"/>
        <v>0</v>
      </c>
      <c r="AV932" s="27">
        <f t="shared" si="571"/>
        <v>0</v>
      </c>
      <c r="AW932" s="27">
        <f t="shared" si="572"/>
        <v>0</v>
      </c>
      <c r="AX932" s="27">
        <f t="shared" si="573"/>
        <v>0</v>
      </c>
      <c r="AY932" s="34">
        <f>AN932-AW932</f>
        <v>9668.8118996913581</v>
      </c>
      <c r="AZ932" s="110">
        <f t="shared" si="574"/>
        <v>2.6857810832475995</v>
      </c>
      <c r="BB932" s="84">
        <v>0</v>
      </c>
      <c r="BC932" s="85">
        <f t="shared" si="575"/>
        <v>0</v>
      </c>
      <c r="BD932" s="85">
        <f t="shared" si="576"/>
        <v>0</v>
      </c>
      <c r="BE932" s="85">
        <f t="shared" si="577"/>
        <v>0</v>
      </c>
      <c r="BF932" s="85">
        <f t="shared" si="578"/>
        <v>0</v>
      </c>
      <c r="BG932" s="85">
        <f t="shared" si="579"/>
        <v>0</v>
      </c>
    </row>
    <row r="933" spans="2:59">
      <c r="B933" s="10" t="s">
        <v>33</v>
      </c>
      <c r="C933" s="10">
        <v>922</v>
      </c>
      <c r="D933" s="10">
        <v>333</v>
      </c>
      <c r="E933" s="19">
        <v>62.3</v>
      </c>
      <c r="F933" s="67">
        <f t="shared" si="548"/>
        <v>17.305555555555557</v>
      </c>
      <c r="G933" s="20">
        <f t="shared" si="580"/>
        <v>0.47222222222222199</v>
      </c>
      <c r="H933" s="20">
        <f t="shared" si="549"/>
        <v>167</v>
      </c>
      <c r="I933" s="86">
        <f>'Ducati Panigale 1199 data'!$C$8*G933</f>
        <v>131.27777777777771</v>
      </c>
      <c r="J933" s="86">
        <f>'Ducati Panigale 1199 data'!$C$8*'Ducati Panigale 1199 data'!$C$15*'Ducati Panigale 1199 data'!$C$10</f>
        <v>54.543600000000005</v>
      </c>
      <c r="K933" s="86">
        <f>(0.5*'Ducati Panigale 1199 data'!$C$12)*'Ducati Panigale 1199 data'!$C$14*'Ducati Panigale 1199 data'!$C$11*F933^2</f>
        <v>42.372995283564826</v>
      </c>
      <c r="L933" s="86">
        <f t="shared" si="550"/>
        <v>228.19437306134253</v>
      </c>
      <c r="M933" s="86">
        <f t="shared" si="546"/>
        <v>3949.0304004782338</v>
      </c>
      <c r="N933" s="20">
        <f t="shared" si="551"/>
        <v>3.9490304004782337</v>
      </c>
      <c r="O933" s="105">
        <f t="shared" si="552"/>
        <v>0</v>
      </c>
      <c r="P933" s="105">
        <f t="shared" si="553"/>
        <v>0</v>
      </c>
      <c r="Q933" s="105">
        <f t="shared" si="581"/>
        <v>200.10065736552693</v>
      </c>
      <c r="R933" s="27">
        <f t="shared" si="554"/>
        <v>5.5583515934868592E-2</v>
      </c>
      <c r="S933" s="98">
        <f t="shared" si="555"/>
        <v>3.9490304004782337</v>
      </c>
      <c r="T933" s="17">
        <f t="shared" si="582"/>
        <v>792.80991254400965</v>
      </c>
      <c r="U933" s="17">
        <f t="shared" si="556"/>
        <v>0.22022497570666935</v>
      </c>
      <c r="V933" s="17">
        <f t="shared" si="557"/>
        <v>190.09562449725058</v>
      </c>
      <c r="W933" s="17">
        <f t="shared" si="558"/>
        <v>182.49179951736056</v>
      </c>
      <c r="X933" s="17">
        <f t="shared" si="558"/>
        <v>175.19212753666613</v>
      </c>
      <c r="Y933" s="17">
        <f t="shared" si="559"/>
        <v>173.44020626129947</v>
      </c>
      <c r="Z933" s="17">
        <f>Y933/3600</f>
        <v>4.8177835072583185E-2</v>
      </c>
      <c r="AA933" s="17">
        <f>0.96*Y933</f>
        <v>166.50259801084749</v>
      </c>
      <c r="AB933" s="17">
        <f t="shared" si="560"/>
        <v>159.8424940904136</v>
      </c>
      <c r="AC933" s="17">
        <f t="shared" si="561"/>
        <v>151.85036938589292</v>
      </c>
      <c r="AD933" s="17">
        <f t="shared" si="562"/>
        <v>151.85036938589292</v>
      </c>
      <c r="AE933" s="17">
        <f t="shared" si="583"/>
        <v>4.2180658162748033E-2</v>
      </c>
      <c r="AF933" s="17">
        <f>T933-AD933</f>
        <v>640.95954315811673</v>
      </c>
      <c r="AG933" s="17">
        <f t="shared" si="563"/>
        <v>0.1780443175439213</v>
      </c>
      <c r="AH933" s="28">
        <f>0.5*'Ducati Panigale 1199 data'!$C$8*'WLTP class 3 v5'!F933^2</f>
        <v>41628.033179012353</v>
      </c>
      <c r="AI933" s="17">
        <f t="shared" si="564"/>
        <v>41.628033179012355</v>
      </c>
      <c r="AJ933" s="17" t="str">
        <f>IF(N933&lt;0, AI933, "0")</f>
        <v>0</v>
      </c>
      <c r="AK933" s="98">
        <f>AK932+AJ933</f>
        <v>2005.498006172839</v>
      </c>
      <c r="AL933" s="105">
        <f t="shared" si="565"/>
        <v>0.55708277949245533</v>
      </c>
      <c r="AM933" s="98">
        <f>IF(N933 &gt; 0, AI933, )</f>
        <v>41.628033179012355</v>
      </c>
      <c r="AN933" s="98">
        <f t="shared" si="584"/>
        <v>9710.4399328703712</v>
      </c>
      <c r="AO933" s="98">
        <f t="shared" si="566"/>
        <v>2.6973444257973251</v>
      </c>
      <c r="AP933" s="27">
        <f t="shared" si="567"/>
        <v>0</v>
      </c>
      <c r="AQ933" s="27">
        <f t="shared" si="568"/>
        <v>0</v>
      </c>
      <c r="AR933" s="34">
        <f t="shared" si="569"/>
        <v>0</v>
      </c>
      <c r="AS933" s="27">
        <f t="shared" si="570"/>
        <v>0</v>
      </c>
      <c r="AT933" s="34">
        <f t="shared" si="547"/>
        <v>0</v>
      </c>
      <c r="AU933" s="27">
        <f t="shared" si="547"/>
        <v>0</v>
      </c>
      <c r="AV933" s="27">
        <f t="shared" si="571"/>
        <v>0</v>
      </c>
      <c r="AW933" s="27">
        <f t="shared" si="572"/>
        <v>0</v>
      </c>
      <c r="AX933" s="27">
        <f t="shared" si="573"/>
        <v>0</v>
      </c>
      <c r="AY933" s="34">
        <f>AN933-AW933</f>
        <v>9710.4399328703712</v>
      </c>
      <c r="AZ933" s="110">
        <f t="shared" si="574"/>
        <v>2.6973444257973251</v>
      </c>
      <c r="BB933" s="84">
        <v>0</v>
      </c>
      <c r="BC933" s="85">
        <f t="shared" si="575"/>
        <v>0</v>
      </c>
      <c r="BD933" s="85">
        <f t="shared" si="576"/>
        <v>0</v>
      </c>
      <c r="BE933" s="85">
        <f t="shared" si="577"/>
        <v>0</v>
      </c>
      <c r="BF933" s="85">
        <f t="shared" si="578"/>
        <v>0</v>
      </c>
      <c r="BG933" s="85">
        <f t="shared" si="579"/>
        <v>0</v>
      </c>
    </row>
    <row r="934" spans="2:59">
      <c r="B934" s="10" t="s">
        <v>33</v>
      </c>
      <c r="C934" s="10">
        <v>923</v>
      </c>
      <c r="D934" s="10">
        <v>334</v>
      </c>
      <c r="E934" s="19">
        <v>63.9</v>
      </c>
      <c r="F934" s="67">
        <f t="shared" si="548"/>
        <v>17.75</v>
      </c>
      <c r="G934" s="20">
        <f t="shared" si="580"/>
        <v>0.38888888888888851</v>
      </c>
      <c r="H934" s="20">
        <f t="shared" si="549"/>
        <v>167.5</v>
      </c>
      <c r="I934" s="86">
        <f>'Ducati Panigale 1199 data'!$C$8*G934</f>
        <v>108.111111111111</v>
      </c>
      <c r="J934" s="86">
        <f>'Ducati Panigale 1199 data'!$C$8*'Ducati Panigale 1199 data'!$C$15*'Ducati Panigale 1199 data'!$C$10</f>
        <v>54.543600000000005</v>
      </c>
      <c r="K934" s="86">
        <f>(0.5*'Ducati Panigale 1199 data'!$C$12)*'Ducati Panigale 1199 data'!$C$14*'Ducati Panigale 1199 data'!$C$11*F934^2</f>
        <v>44.577405468750008</v>
      </c>
      <c r="L934" s="86">
        <f t="shared" si="550"/>
        <v>207.23211657986101</v>
      </c>
      <c r="M934" s="86">
        <f t="shared" si="546"/>
        <v>3678.3700692925331</v>
      </c>
      <c r="N934" s="20">
        <f t="shared" si="551"/>
        <v>3.6783700692925332</v>
      </c>
      <c r="O934" s="105">
        <f t="shared" si="552"/>
        <v>0</v>
      </c>
      <c r="P934" s="105">
        <f t="shared" si="553"/>
        <v>0</v>
      </c>
      <c r="Q934" s="105">
        <f t="shared" si="581"/>
        <v>200.10065736552693</v>
      </c>
      <c r="R934" s="27">
        <f t="shared" si="554"/>
        <v>5.5583515934868592E-2</v>
      </c>
      <c r="S934" s="98">
        <f t="shared" si="555"/>
        <v>3.6783700692925332</v>
      </c>
      <c r="T934" s="17">
        <f t="shared" si="582"/>
        <v>796.4882826133022</v>
      </c>
      <c r="U934" s="17">
        <f t="shared" si="556"/>
        <v>0.22124674517036172</v>
      </c>
      <c r="V934" s="17">
        <f t="shared" si="557"/>
        <v>190.09562449725058</v>
      </c>
      <c r="W934" s="17">
        <f t="shared" si="558"/>
        <v>182.49179951736056</v>
      </c>
      <c r="X934" s="17">
        <f t="shared" si="558"/>
        <v>175.19212753666613</v>
      </c>
      <c r="Y934" s="17">
        <f t="shared" si="559"/>
        <v>173.44020626129947</v>
      </c>
      <c r="Z934" s="17">
        <f>Y934/3600</f>
        <v>4.8177835072583185E-2</v>
      </c>
      <c r="AA934" s="17">
        <f>0.96*Y934</f>
        <v>166.50259801084749</v>
      </c>
      <c r="AB934" s="17">
        <f t="shared" si="560"/>
        <v>159.8424940904136</v>
      </c>
      <c r="AC934" s="17">
        <f t="shared" si="561"/>
        <v>151.85036938589292</v>
      </c>
      <c r="AD934" s="17">
        <f t="shared" si="562"/>
        <v>151.85036938589292</v>
      </c>
      <c r="AE934" s="17">
        <f t="shared" si="583"/>
        <v>4.2180658162748033E-2</v>
      </c>
      <c r="AF934" s="17">
        <f>T934-AD934</f>
        <v>644.63791322740929</v>
      </c>
      <c r="AG934" s="17">
        <f t="shared" si="563"/>
        <v>0.1790660870076137</v>
      </c>
      <c r="AH934" s="28">
        <f>0.5*'Ducati Panigale 1199 data'!$C$8*'WLTP class 3 v5'!F934^2</f>
        <v>43793.6875</v>
      </c>
      <c r="AI934" s="17">
        <f t="shared" si="564"/>
        <v>43.793687499999997</v>
      </c>
      <c r="AJ934" s="17" t="str">
        <f>IF(N934&lt;0, AI934, "0")</f>
        <v>0</v>
      </c>
      <c r="AK934" s="98">
        <f>AK933+AJ934</f>
        <v>2005.498006172839</v>
      </c>
      <c r="AL934" s="105">
        <f t="shared" si="565"/>
        <v>0.55708277949245533</v>
      </c>
      <c r="AM934" s="98">
        <f>IF(N934 &gt; 0, AI934, )</f>
        <v>43.793687499999997</v>
      </c>
      <c r="AN934" s="98">
        <f t="shared" si="584"/>
        <v>9754.2336203703708</v>
      </c>
      <c r="AO934" s="98">
        <f t="shared" si="566"/>
        <v>2.7095093389917695</v>
      </c>
      <c r="AP934" s="27">
        <f t="shared" si="567"/>
        <v>0</v>
      </c>
      <c r="AQ934" s="27">
        <f t="shared" si="568"/>
        <v>0</v>
      </c>
      <c r="AR934" s="34">
        <f t="shared" si="569"/>
        <v>0</v>
      </c>
      <c r="AS934" s="27">
        <f t="shared" si="570"/>
        <v>0</v>
      </c>
      <c r="AT934" s="34">
        <f t="shared" si="547"/>
        <v>0</v>
      </c>
      <c r="AU934" s="27">
        <f t="shared" si="547"/>
        <v>0</v>
      </c>
      <c r="AV934" s="27">
        <f t="shared" si="571"/>
        <v>0</v>
      </c>
      <c r="AW934" s="27">
        <f t="shared" si="572"/>
        <v>0</v>
      </c>
      <c r="AX934" s="27">
        <f t="shared" si="573"/>
        <v>0</v>
      </c>
      <c r="AY934" s="34">
        <f>AN934-AW934</f>
        <v>9754.2336203703708</v>
      </c>
      <c r="AZ934" s="110">
        <f t="shared" si="574"/>
        <v>2.7095093389917695</v>
      </c>
      <c r="BB934" s="84">
        <v>0</v>
      </c>
      <c r="BC934" s="85">
        <f t="shared" si="575"/>
        <v>0</v>
      </c>
      <c r="BD934" s="85">
        <f t="shared" si="576"/>
        <v>0</v>
      </c>
      <c r="BE934" s="85">
        <f t="shared" si="577"/>
        <v>0</v>
      </c>
      <c r="BF934" s="85">
        <f t="shared" si="578"/>
        <v>0</v>
      </c>
      <c r="BG934" s="85">
        <f t="shared" si="579"/>
        <v>0</v>
      </c>
    </row>
    <row r="935" spans="2:59">
      <c r="B935" s="10" t="s">
        <v>33</v>
      </c>
      <c r="C935" s="10">
        <v>924</v>
      </c>
      <c r="D935" s="10">
        <v>335</v>
      </c>
      <c r="E935" s="19">
        <v>65.099999999999994</v>
      </c>
      <c r="F935" s="67">
        <f t="shared" si="548"/>
        <v>18.083333333333332</v>
      </c>
      <c r="G935" s="20">
        <f t="shared" si="580"/>
        <v>2.7777777777777186E-2</v>
      </c>
      <c r="H935" s="20">
        <f t="shared" si="549"/>
        <v>168</v>
      </c>
      <c r="I935" s="86">
        <f>'Ducati Panigale 1199 data'!$C$8*G935</f>
        <v>7.722222222222058</v>
      </c>
      <c r="J935" s="86">
        <f>'Ducati Panigale 1199 data'!$C$8*'Ducati Panigale 1199 data'!$C$15*'Ducati Panigale 1199 data'!$C$10</f>
        <v>54.543600000000005</v>
      </c>
      <c r="K935" s="86">
        <f>(0.5*'Ducati Panigale 1199 data'!$C$12)*'Ducati Panigale 1199 data'!$C$14*'Ducati Panigale 1199 data'!$C$11*F935^2</f>
        <v>46.26739505208333</v>
      </c>
      <c r="L935" s="86">
        <f t="shared" si="550"/>
        <v>108.5332172743054</v>
      </c>
      <c r="M935" s="86">
        <f t="shared" si="546"/>
        <v>1962.6423457103558</v>
      </c>
      <c r="N935" s="20">
        <f t="shared" si="551"/>
        <v>1.9626423457103559</v>
      </c>
      <c r="O935" s="105">
        <f t="shared" si="552"/>
        <v>0</v>
      </c>
      <c r="P935" s="105">
        <f t="shared" si="553"/>
        <v>0</v>
      </c>
      <c r="Q935" s="105">
        <f t="shared" si="581"/>
        <v>200.10065736552693</v>
      </c>
      <c r="R935" s="27">
        <f t="shared" si="554"/>
        <v>5.5583515934868592E-2</v>
      </c>
      <c r="S935" s="98">
        <f t="shared" si="555"/>
        <v>1.9626423457103559</v>
      </c>
      <c r="T935" s="17">
        <f t="shared" si="582"/>
        <v>798.45092495901258</v>
      </c>
      <c r="U935" s="17">
        <f t="shared" si="556"/>
        <v>0.22179192359972572</v>
      </c>
      <c r="V935" s="17">
        <f t="shared" si="557"/>
        <v>190.09562449725058</v>
      </c>
      <c r="W935" s="17">
        <f t="shared" si="558"/>
        <v>182.49179951736056</v>
      </c>
      <c r="X935" s="17">
        <f t="shared" si="558"/>
        <v>175.19212753666613</v>
      </c>
      <c r="Y935" s="17">
        <f t="shared" si="559"/>
        <v>173.44020626129947</v>
      </c>
      <c r="Z935" s="17">
        <f>Y935/3600</f>
        <v>4.8177835072583185E-2</v>
      </c>
      <c r="AA935" s="17">
        <f>0.96*Y935</f>
        <v>166.50259801084749</v>
      </c>
      <c r="AB935" s="17">
        <f t="shared" si="560"/>
        <v>159.8424940904136</v>
      </c>
      <c r="AC935" s="17">
        <f t="shared" si="561"/>
        <v>151.85036938589292</v>
      </c>
      <c r="AD935" s="17">
        <f t="shared" si="562"/>
        <v>151.85036938589292</v>
      </c>
      <c r="AE935" s="17">
        <f t="shared" si="583"/>
        <v>4.2180658162748033E-2</v>
      </c>
      <c r="AF935" s="17">
        <f>T935-AD935</f>
        <v>646.60055557311966</v>
      </c>
      <c r="AG935" s="17">
        <f t="shared" si="563"/>
        <v>0.1796112654369777</v>
      </c>
      <c r="AH935" s="28">
        <f>0.5*'Ducati Panigale 1199 data'!$C$8*'WLTP class 3 v5'!F935^2</f>
        <v>45453.965277777774</v>
      </c>
      <c r="AI935" s="17">
        <f t="shared" si="564"/>
        <v>45.453965277777776</v>
      </c>
      <c r="AJ935" s="17" t="str">
        <f>IF(N935&lt;0, AI935, "0")</f>
        <v>0</v>
      </c>
      <c r="AK935" s="98">
        <f>AK934+AJ935</f>
        <v>2005.498006172839</v>
      </c>
      <c r="AL935" s="105">
        <f t="shared" si="565"/>
        <v>0.55708277949245533</v>
      </c>
      <c r="AM935" s="98">
        <f>IF(N935 &gt; 0, AI935, )</f>
        <v>45.453965277777776</v>
      </c>
      <c r="AN935" s="98">
        <f t="shared" si="584"/>
        <v>9799.6875856481493</v>
      </c>
      <c r="AO935" s="98">
        <f t="shared" si="566"/>
        <v>2.7221354404578193</v>
      </c>
      <c r="AP935" s="27">
        <f t="shared" si="567"/>
        <v>0</v>
      </c>
      <c r="AQ935" s="27">
        <f t="shared" si="568"/>
        <v>0</v>
      </c>
      <c r="AR935" s="34">
        <f t="shared" si="569"/>
        <v>0</v>
      </c>
      <c r="AS935" s="27">
        <f t="shared" si="570"/>
        <v>0</v>
      </c>
      <c r="AT935" s="34">
        <f t="shared" si="547"/>
        <v>0</v>
      </c>
      <c r="AU935" s="27">
        <f t="shared" si="547"/>
        <v>0</v>
      </c>
      <c r="AV935" s="27">
        <f t="shared" si="571"/>
        <v>0</v>
      </c>
      <c r="AW935" s="27">
        <f t="shared" si="572"/>
        <v>0</v>
      </c>
      <c r="AX935" s="27">
        <f t="shared" si="573"/>
        <v>0</v>
      </c>
      <c r="AY935" s="34">
        <f>AN935-AW935</f>
        <v>9799.6875856481493</v>
      </c>
      <c r="AZ935" s="110">
        <f t="shared" si="574"/>
        <v>2.7221354404578193</v>
      </c>
      <c r="BB935" s="84">
        <v>0</v>
      </c>
      <c r="BC935" s="85">
        <f t="shared" si="575"/>
        <v>0</v>
      </c>
      <c r="BD935" s="85">
        <f t="shared" si="576"/>
        <v>0</v>
      </c>
      <c r="BE935" s="85">
        <f t="shared" si="577"/>
        <v>0</v>
      </c>
      <c r="BF935" s="85">
        <f t="shared" si="578"/>
        <v>0</v>
      </c>
      <c r="BG935" s="85">
        <f t="shared" si="579"/>
        <v>0</v>
      </c>
    </row>
    <row r="936" spans="2:59">
      <c r="B936" s="10" t="s">
        <v>33</v>
      </c>
      <c r="C936" s="10">
        <v>925</v>
      </c>
      <c r="D936" s="10">
        <v>336</v>
      </c>
      <c r="E936" s="19">
        <v>64.099999999999994</v>
      </c>
      <c r="F936" s="67">
        <f t="shared" si="548"/>
        <v>17.805555555555554</v>
      </c>
      <c r="G936" s="20">
        <f t="shared" si="580"/>
        <v>-0.33333333333333215</v>
      </c>
      <c r="H936" s="20">
        <f t="shared" si="549"/>
        <v>168.5</v>
      </c>
      <c r="I936" s="86">
        <f>'Ducati Panigale 1199 data'!$C$8*G936</f>
        <v>-92.666666666666345</v>
      </c>
      <c r="J936" s="86">
        <f>'Ducati Panigale 1199 data'!$C$8*'Ducati Panigale 1199 data'!$C$15*'Ducati Panigale 1199 data'!$C$10</f>
        <v>54.543600000000005</v>
      </c>
      <c r="K936" s="86">
        <f>(0.5*'Ducati Panigale 1199 data'!$C$12)*'Ducati Panigale 1199 data'!$C$14*'Ducati Panigale 1199 data'!$C$11*F936^2</f>
        <v>44.856886950231477</v>
      </c>
      <c r="L936" s="86">
        <f t="shared" si="550"/>
        <v>6.7338202835651373</v>
      </c>
      <c r="M936" s="86">
        <f t="shared" si="546"/>
        <v>119.8994111601459</v>
      </c>
      <c r="N936" s="20">
        <f t="shared" si="551"/>
        <v>0.11989941116014591</v>
      </c>
      <c r="O936" s="105">
        <f t="shared" si="552"/>
        <v>0</v>
      </c>
      <c r="P936" s="105">
        <f t="shared" si="553"/>
        <v>0</v>
      </c>
      <c r="Q936" s="105">
        <f t="shared" si="581"/>
        <v>200.10065736552693</v>
      </c>
      <c r="R936" s="27">
        <f t="shared" si="554"/>
        <v>5.5583515934868592E-2</v>
      </c>
      <c r="S936" s="98">
        <f t="shared" si="555"/>
        <v>0.11989941116014591</v>
      </c>
      <c r="T936" s="17">
        <f t="shared" si="582"/>
        <v>798.57082437017277</v>
      </c>
      <c r="U936" s="17">
        <f t="shared" si="556"/>
        <v>0.22182522899171467</v>
      </c>
      <c r="V936" s="17">
        <f t="shared" si="557"/>
        <v>190.09562449725058</v>
      </c>
      <c r="W936" s="17">
        <f t="shared" si="558"/>
        <v>182.49179951736056</v>
      </c>
      <c r="X936" s="17">
        <f t="shared" si="558"/>
        <v>175.19212753666613</v>
      </c>
      <c r="Y936" s="17">
        <f t="shared" si="559"/>
        <v>173.44020626129947</v>
      </c>
      <c r="Z936" s="17">
        <f>Y936/3600</f>
        <v>4.8177835072583185E-2</v>
      </c>
      <c r="AA936" s="17">
        <f>0.96*Y936</f>
        <v>166.50259801084749</v>
      </c>
      <c r="AB936" s="17">
        <f t="shared" si="560"/>
        <v>159.8424940904136</v>
      </c>
      <c r="AC936" s="17">
        <f t="shared" si="561"/>
        <v>151.85036938589292</v>
      </c>
      <c r="AD936" s="17">
        <f t="shared" si="562"/>
        <v>151.85036938589292</v>
      </c>
      <c r="AE936" s="17">
        <f t="shared" si="583"/>
        <v>4.2180658162748033E-2</v>
      </c>
      <c r="AF936" s="17">
        <f>T936-AD936</f>
        <v>646.72045498427985</v>
      </c>
      <c r="AG936" s="17">
        <f t="shared" si="563"/>
        <v>0.17964457082896662</v>
      </c>
      <c r="AH936" s="28">
        <f>0.5*'Ducati Panigale 1199 data'!$C$8*'WLTP class 3 v5'!F936^2</f>
        <v>44068.255401234557</v>
      </c>
      <c r="AI936" s="17">
        <f t="shared" si="564"/>
        <v>44.068255401234559</v>
      </c>
      <c r="AJ936" s="17" t="str">
        <f>IF(N936&lt;0, AI936, "0")</f>
        <v>0</v>
      </c>
      <c r="AK936" s="98">
        <f>AK935+AJ936</f>
        <v>2005.498006172839</v>
      </c>
      <c r="AL936" s="105">
        <f t="shared" si="565"/>
        <v>0.55708277949245533</v>
      </c>
      <c r="AM936" s="98">
        <f>IF(N936 &gt; 0, AI936, )</f>
        <v>44.068255401234559</v>
      </c>
      <c r="AN936" s="98">
        <f t="shared" si="584"/>
        <v>9843.7558410493839</v>
      </c>
      <c r="AO936" s="98">
        <f t="shared" si="566"/>
        <v>2.7343766225137176</v>
      </c>
      <c r="AP936" s="27">
        <f t="shared" si="567"/>
        <v>0</v>
      </c>
      <c r="AQ936" s="27">
        <f t="shared" si="568"/>
        <v>0</v>
      </c>
      <c r="AR936" s="34">
        <f t="shared" si="569"/>
        <v>0</v>
      </c>
      <c r="AS936" s="27">
        <f t="shared" si="570"/>
        <v>0</v>
      </c>
      <c r="AT936" s="34">
        <f t="shared" si="547"/>
        <v>0</v>
      </c>
      <c r="AU936" s="27">
        <f t="shared" si="547"/>
        <v>0</v>
      </c>
      <c r="AV936" s="27">
        <f t="shared" si="571"/>
        <v>0</v>
      </c>
      <c r="AW936" s="27">
        <f t="shared" si="572"/>
        <v>0</v>
      </c>
      <c r="AX936" s="27">
        <f t="shared" si="573"/>
        <v>0</v>
      </c>
      <c r="AY936" s="34">
        <f>AN936-AW936</f>
        <v>9843.7558410493839</v>
      </c>
      <c r="AZ936" s="110">
        <f t="shared" si="574"/>
        <v>2.7343766225137176</v>
      </c>
      <c r="BB936" s="84">
        <v>0</v>
      </c>
      <c r="BC936" s="85">
        <f t="shared" si="575"/>
        <v>0</v>
      </c>
      <c r="BD936" s="85">
        <f t="shared" si="576"/>
        <v>0</v>
      </c>
      <c r="BE936" s="85">
        <f t="shared" si="577"/>
        <v>0</v>
      </c>
      <c r="BF936" s="85">
        <f t="shared" si="578"/>
        <v>0</v>
      </c>
      <c r="BG936" s="85">
        <f t="shared" si="579"/>
        <v>0</v>
      </c>
    </row>
    <row r="937" spans="2:59">
      <c r="B937" s="10" t="s">
        <v>33</v>
      </c>
      <c r="C937" s="10">
        <v>926</v>
      </c>
      <c r="D937" s="10">
        <v>337</v>
      </c>
      <c r="E937" s="19">
        <v>62.7</v>
      </c>
      <c r="F937" s="67">
        <f t="shared" si="548"/>
        <v>17.416666666666668</v>
      </c>
      <c r="G937" s="20">
        <f t="shared" si="580"/>
        <v>-0.29166666666666585</v>
      </c>
      <c r="H937" s="20">
        <f t="shared" si="549"/>
        <v>169</v>
      </c>
      <c r="I937" s="86">
        <f>'Ducati Panigale 1199 data'!$C$8*G937</f>
        <v>-81.083333333333101</v>
      </c>
      <c r="J937" s="86">
        <f>'Ducati Panigale 1199 data'!$C$8*'Ducati Panigale 1199 data'!$C$15*'Ducati Panigale 1199 data'!$C$10</f>
        <v>54.543600000000005</v>
      </c>
      <c r="K937" s="86">
        <f>(0.5*'Ducati Panigale 1199 data'!$C$12)*'Ducati Panigale 1199 data'!$C$14*'Ducati Panigale 1199 data'!$C$11*F937^2</f>
        <v>42.918857552083345</v>
      </c>
      <c r="L937" s="86">
        <f t="shared" si="550"/>
        <v>16.379124218750249</v>
      </c>
      <c r="M937" s="86">
        <f t="shared" si="546"/>
        <v>285.2697468099002</v>
      </c>
      <c r="N937" s="20">
        <f t="shared" si="551"/>
        <v>0.28526974680990019</v>
      </c>
      <c r="O937" s="105">
        <f t="shared" si="552"/>
        <v>0</v>
      </c>
      <c r="P937" s="105">
        <f t="shared" si="553"/>
        <v>0</v>
      </c>
      <c r="Q937" s="105">
        <f t="shared" si="581"/>
        <v>200.10065736552693</v>
      </c>
      <c r="R937" s="27">
        <f t="shared" si="554"/>
        <v>5.5583515934868592E-2</v>
      </c>
      <c r="S937" s="98">
        <f t="shared" si="555"/>
        <v>0.28526974680990019</v>
      </c>
      <c r="T937" s="17">
        <f t="shared" si="582"/>
        <v>798.85609411698272</v>
      </c>
      <c r="U937" s="17">
        <f t="shared" si="556"/>
        <v>0.22190447058805077</v>
      </c>
      <c r="V937" s="17">
        <f t="shared" si="557"/>
        <v>190.09562449725058</v>
      </c>
      <c r="W937" s="17">
        <f t="shared" si="558"/>
        <v>182.49179951736056</v>
      </c>
      <c r="X937" s="17">
        <f t="shared" si="558"/>
        <v>175.19212753666613</v>
      </c>
      <c r="Y937" s="17">
        <f t="shared" si="559"/>
        <v>173.44020626129947</v>
      </c>
      <c r="Z937" s="17">
        <f>Y937/3600</f>
        <v>4.8177835072583185E-2</v>
      </c>
      <c r="AA937" s="17">
        <f>0.96*Y937</f>
        <v>166.50259801084749</v>
      </c>
      <c r="AB937" s="17">
        <f t="shared" si="560"/>
        <v>159.8424940904136</v>
      </c>
      <c r="AC937" s="17">
        <f t="shared" si="561"/>
        <v>151.85036938589292</v>
      </c>
      <c r="AD937" s="17">
        <f t="shared" si="562"/>
        <v>151.85036938589292</v>
      </c>
      <c r="AE937" s="17">
        <f t="shared" si="583"/>
        <v>4.2180658162748033E-2</v>
      </c>
      <c r="AF937" s="17">
        <f>T937-AD937</f>
        <v>647.0057247310898</v>
      </c>
      <c r="AG937" s="17">
        <f t="shared" si="563"/>
        <v>0.17972381242530272</v>
      </c>
      <c r="AH937" s="28">
        <f>0.5*'Ducati Panigale 1199 data'!$C$8*'WLTP class 3 v5'!F937^2</f>
        <v>42164.298611111117</v>
      </c>
      <c r="AI937" s="17">
        <f t="shared" si="564"/>
        <v>42.164298611111114</v>
      </c>
      <c r="AJ937" s="17" t="str">
        <f>IF(N937&lt;0, AI937, "0")</f>
        <v>0</v>
      </c>
      <c r="AK937" s="98">
        <f>AK936+AJ937</f>
        <v>2005.498006172839</v>
      </c>
      <c r="AL937" s="105">
        <f t="shared" si="565"/>
        <v>0.55708277949245533</v>
      </c>
      <c r="AM937" s="98">
        <f>IF(N937 &gt; 0, AI937, )</f>
        <v>42.164298611111114</v>
      </c>
      <c r="AN937" s="98">
        <f t="shared" si="584"/>
        <v>9885.9201396604949</v>
      </c>
      <c r="AO937" s="98">
        <f t="shared" si="566"/>
        <v>2.7460889276834708</v>
      </c>
      <c r="AP937" s="27">
        <f t="shared" si="567"/>
        <v>0</v>
      </c>
      <c r="AQ937" s="27">
        <f t="shared" si="568"/>
        <v>0</v>
      </c>
      <c r="AR937" s="34">
        <f t="shared" si="569"/>
        <v>0</v>
      </c>
      <c r="AS937" s="27">
        <f t="shared" si="570"/>
        <v>0</v>
      </c>
      <c r="AT937" s="34">
        <f t="shared" si="547"/>
        <v>0</v>
      </c>
      <c r="AU937" s="27">
        <f t="shared" si="547"/>
        <v>0</v>
      </c>
      <c r="AV937" s="27">
        <f t="shared" si="571"/>
        <v>0</v>
      </c>
      <c r="AW937" s="27">
        <f t="shared" si="572"/>
        <v>0</v>
      </c>
      <c r="AX937" s="27">
        <f t="shared" si="573"/>
        <v>0</v>
      </c>
      <c r="AY937" s="34">
        <f>AN937-AW937</f>
        <v>9885.9201396604949</v>
      </c>
      <c r="AZ937" s="110">
        <f t="shared" si="574"/>
        <v>2.7460889276834708</v>
      </c>
      <c r="BB937" s="84">
        <v>0</v>
      </c>
      <c r="BC937" s="85">
        <f t="shared" si="575"/>
        <v>0</v>
      </c>
      <c r="BD937" s="85">
        <f t="shared" si="576"/>
        <v>0</v>
      </c>
      <c r="BE937" s="85">
        <f t="shared" si="577"/>
        <v>0</v>
      </c>
      <c r="BF937" s="85">
        <f t="shared" si="578"/>
        <v>0</v>
      </c>
      <c r="BG937" s="85">
        <f t="shared" si="579"/>
        <v>0</v>
      </c>
    </row>
    <row r="938" spans="2:59">
      <c r="B938" s="10" t="s">
        <v>33</v>
      </c>
      <c r="C938" s="10">
        <v>927</v>
      </c>
      <c r="D938" s="10">
        <v>338</v>
      </c>
      <c r="E938" s="19">
        <v>62</v>
      </c>
      <c r="F938" s="67">
        <f t="shared" si="548"/>
        <v>17.222222222222221</v>
      </c>
      <c r="G938" s="20">
        <f t="shared" si="580"/>
        <v>-0.19444444444444522</v>
      </c>
      <c r="H938" s="20">
        <f t="shared" si="549"/>
        <v>169.5</v>
      </c>
      <c r="I938" s="86">
        <f>'Ducati Panigale 1199 data'!$C$8*G938</f>
        <v>-54.05555555555577</v>
      </c>
      <c r="J938" s="86">
        <f>'Ducati Panigale 1199 data'!$C$8*'Ducati Panigale 1199 data'!$C$15*'Ducati Panigale 1199 data'!$C$10</f>
        <v>54.543600000000005</v>
      </c>
      <c r="K938" s="86">
        <f>(0.5*'Ducati Panigale 1199 data'!$C$12)*'Ducati Panigale 1199 data'!$C$14*'Ducati Panigale 1199 data'!$C$11*F938^2</f>
        <v>41.965891203703706</v>
      </c>
      <c r="L938" s="86">
        <f t="shared" si="550"/>
        <v>42.45393564814794</v>
      </c>
      <c r="M938" s="86">
        <f t="shared" si="546"/>
        <v>731.15111394032556</v>
      </c>
      <c r="N938" s="20">
        <f t="shared" si="551"/>
        <v>0.7311511139403255</v>
      </c>
      <c r="O938" s="105">
        <f t="shared" si="552"/>
        <v>0</v>
      </c>
      <c r="P938" s="105">
        <f t="shared" si="553"/>
        <v>0</v>
      </c>
      <c r="Q938" s="105">
        <f t="shared" si="581"/>
        <v>200.10065736552693</v>
      </c>
      <c r="R938" s="27">
        <f t="shared" si="554"/>
        <v>5.5583515934868592E-2</v>
      </c>
      <c r="S938" s="98">
        <f t="shared" si="555"/>
        <v>0.7311511139403255</v>
      </c>
      <c r="T938" s="17">
        <f t="shared" si="582"/>
        <v>799.58724523092303</v>
      </c>
      <c r="U938" s="17">
        <f t="shared" si="556"/>
        <v>0.22210756811970084</v>
      </c>
      <c r="V938" s="17">
        <f t="shared" si="557"/>
        <v>190.09562449725058</v>
      </c>
      <c r="W938" s="17">
        <f t="shared" si="558"/>
        <v>182.49179951736056</v>
      </c>
      <c r="X938" s="17">
        <f t="shared" si="558"/>
        <v>175.19212753666613</v>
      </c>
      <c r="Y938" s="17">
        <f t="shared" si="559"/>
        <v>173.44020626129947</v>
      </c>
      <c r="Z938" s="17">
        <f>Y938/3600</f>
        <v>4.8177835072583185E-2</v>
      </c>
      <c r="AA938" s="17">
        <f>0.96*Y938</f>
        <v>166.50259801084749</v>
      </c>
      <c r="AB938" s="17">
        <f t="shared" si="560"/>
        <v>159.8424940904136</v>
      </c>
      <c r="AC938" s="17">
        <f t="shared" si="561"/>
        <v>151.85036938589292</v>
      </c>
      <c r="AD938" s="17">
        <f t="shared" si="562"/>
        <v>151.85036938589292</v>
      </c>
      <c r="AE938" s="17">
        <f t="shared" si="583"/>
        <v>4.2180658162748033E-2</v>
      </c>
      <c r="AF938" s="17">
        <f>T938-AD938</f>
        <v>647.73687584503011</v>
      </c>
      <c r="AG938" s="17">
        <f t="shared" si="563"/>
        <v>0.17992690995695282</v>
      </c>
      <c r="AH938" s="28">
        <f>0.5*'Ducati Panigale 1199 data'!$C$8*'WLTP class 3 v5'!F938^2</f>
        <v>41228.086419753083</v>
      </c>
      <c r="AI938" s="17">
        <f t="shared" si="564"/>
        <v>41.228086419753083</v>
      </c>
      <c r="AJ938" s="17" t="str">
        <f>IF(N938&lt;0, AI938, "0")</f>
        <v>0</v>
      </c>
      <c r="AK938" s="98">
        <f>AK937+AJ938</f>
        <v>2005.498006172839</v>
      </c>
      <c r="AL938" s="105">
        <f t="shared" si="565"/>
        <v>0.55708277949245533</v>
      </c>
      <c r="AM938" s="98">
        <f>IF(N938 &gt; 0, AI938, )</f>
        <v>41.228086419753083</v>
      </c>
      <c r="AN938" s="98">
        <f t="shared" si="584"/>
        <v>9927.1482260802477</v>
      </c>
      <c r="AO938" s="98">
        <f t="shared" si="566"/>
        <v>2.7575411739111799</v>
      </c>
      <c r="AP938" s="27">
        <f t="shared" si="567"/>
        <v>0</v>
      </c>
      <c r="AQ938" s="27">
        <f t="shared" si="568"/>
        <v>0</v>
      </c>
      <c r="AR938" s="34">
        <f t="shared" si="569"/>
        <v>0</v>
      </c>
      <c r="AS938" s="27">
        <f t="shared" si="570"/>
        <v>0</v>
      </c>
      <c r="AT938" s="34">
        <f t="shared" si="547"/>
        <v>0</v>
      </c>
      <c r="AU938" s="27">
        <f t="shared" si="547"/>
        <v>0</v>
      </c>
      <c r="AV938" s="27">
        <f t="shared" si="571"/>
        <v>0</v>
      </c>
      <c r="AW938" s="27">
        <f t="shared" si="572"/>
        <v>0</v>
      </c>
      <c r="AX938" s="27">
        <f t="shared" si="573"/>
        <v>0</v>
      </c>
      <c r="AY938" s="34">
        <f>AN938-AW938</f>
        <v>9927.1482260802477</v>
      </c>
      <c r="AZ938" s="110">
        <f t="shared" si="574"/>
        <v>2.7575411739111799</v>
      </c>
      <c r="BB938" s="84">
        <v>0</v>
      </c>
      <c r="BC938" s="85">
        <f t="shared" si="575"/>
        <v>0</v>
      </c>
      <c r="BD938" s="85">
        <f t="shared" si="576"/>
        <v>0</v>
      </c>
      <c r="BE938" s="85">
        <f t="shared" si="577"/>
        <v>0</v>
      </c>
      <c r="BF938" s="85">
        <f t="shared" si="578"/>
        <v>0</v>
      </c>
      <c r="BG938" s="85">
        <f t="shared" si="579"/>
        <v>0</v>
      </c>
    </row>
    <row r="939" spans="2:59">
      <c r="B939" s="10" t="s">
        <v>33</v>
      </c>
      <c r="C939" s="10">
        <v>928</v>
      </c>
      <c r="D939" s="10">
        <v>339</v>
      </c>
      <c r="E939" s="19">
        <v>61.3</v>
      </c>
      <c r="F939" s="67">
        <f t="shared" si="548"/>
        <v>17.027777777777779</v>
      </c>
      <c r="G939" s="20">
        <f t="shared" si="580"/>
        <v>-0.15277777777777798</v>
      </c>
      <c r="H939" s="20">
        <f t="shared" si="549"/>
        <v>170</v>
      </c>
      <c r="I939" s="86">
        <f>'Ducati Panigale 1199 data'!$C$8*G939</f>
        <v>-42.472222222222278</v>
      </c>
      <c r="J939" s="86">
        <f>'Ducati Panigale 1199 data'!$C$8*'Ducati Panigale 1199 data'!$C$15*'Ducati Panigale 1199 data'!$C$10</f>
        <v>54.543600000000005</v>
      </c>
      <c r="K939" s="86">
        <f>(0.5*'Ducati Panigale 1199 data'!$C$12)*'Ducati Panigale 1199 data'!$C$14*'Ducati Panigale 1199 data'!$C$11*F939^2</f>
        <v>41.023623755787042</v>
      </c>
      <c r="L939" s="86">
        <f t="shared" si="550"/>
        <v>53.095001533564769</v>
      </c>
      <c r="M939" s="86">
        <f t="shared" si="546"/>
        <v>904.08988722431127</v>
      </c>
      <c r="N939" s="20">
        <f t="shared" si="551"/>
        <v>0.90408988722431127</v>
      </c>
      <c r="O939" s="105">
        <f t="shared" si="552"/>
        <v>0</v>
      </c>
      <c r="P939" s="105">
        <f t="shared" si="553"/>
        <v>0</v>
      </c>
      <c r="Q939" s="105">
        <f t="shared" si="581"/>
        <v>200.10065736552693</v>
      </c>
      <c r="R939" s="27">
        <f t="shared" si="554"/>
        <v>5.5583515934868592E-2</v>
      </c>
      <c r="S939" s="98">
        <f t="shared" si="555"/>
        <v>0.90408988722431127</v>
      </c>
      <c r="T939" s="17">
        <f t="shared" si="582"/>
        <v>800.49133511814739</v>
      </c>
      <c r="U939" s="17">
        <f t="shared" si="556"/>
        <v>0.22235870419948539</v>
      </c>
      <c r="V939" s="17">
        <f t="shared" si="557"/>
        <v>190.09562449725058</v>
      </c>
      <c r="W939" s="17">
        <f t="shared" si="558"/>
        <v>182.49179951736056</v>
      </c>
      <c r="X939" s="17">
        <f t="shared" si="558"/>
        <v>175.19212753666613</v>
      </c>
      <c r="Y939" s="17">
        <f t="shared" si="559"/>
        <v>173.44020626129947</v>
      </c>
      <c r="Z939" s="17">
        <f>Y939/3600</f>
        <v>4.8177835072583185E-2</v>
      </c>
      <c r="AA939" s="17">
        <f>0.96*Y939</f>
        <v>166.50259801084749</v>
      </c>
      <c r="AB939" s="17">
        <f t="shared" si="560"/>
        <v>159.8424940904136</v>
      </c>
      <c r="AC939" s="17">
        <f t="shared" si="561"/>
        <v>151.85036938589292</v>
      </c>
      <c r="AD939" s="17">
        <f t="shared" si="562"/>
        <v>151.85036938589292</v>
      </c>
      <c r="AE939" s="17">
        <f t="shared" si="583"/>
        <v>4.2180658162748033E-2</v>
      </c>
      <c r="AF939" s="17">
        <f>T939-AD939</f>
        <v>648.64096573225447</v>
      </c>
      <c r="AG939" s="17">
        <f t="shared" si="563"/>
        <v>0.18017804603673734</v>
      </c>
      <c r="AH939" s="28">
        <f>0.5*'Ducati Panigale 1199 data'!$C$8*'WLTP class 3 v5'!F939^2</f>
        <v>40302.3850308642</v>
      </c>
      <c r="AI939" s="17">
        <f t="shared" si="564"/>
        <v>40.302385030864201</v>
      </c>
      <c r="AJ939" s="17" t="str">
        <f>IF(N939&lt;0, AI939, "0")</f>
        <v>0</v>
      </c>
      <c r="AK939" s="98">
        <f>AK938+AJ939</f>
        <v>2005.498006172839</v>
      </c>
      <c r="AL939" s="105">
        <f t="shared" si="565"/>
        <v>0.55708277949245533</v>
      </c>
      <c r="AM939" s="98">
        <f>IF(N939 &gt; 0, AI939, )</f>
        <v>40.302385030864201</v>
      </c>
      <c r="AN939" s="98">
        <f t="shared" si="584"/>
        <v>9967.4506111111114</v>
      </c>
      <c r="AO939" s="98">
        <f t="shared" si="566"/>
        <v>2.7687362808641978</v>
      </c>
      <c r="AP939" s="27">
        <f t="shared" si="567"/>
        <v>0</v>
      </c>
      <c r="AQ939" s="27">
        <f t="shared" si="568"/>
        <v>0</v>
      </c>
      <c r="AR939" s="34">
        <f t="shared" si="569"/>
        <v>0</v>
      </c>
      <c r="AS939" s="27">
        <f t="shared" si="570"/>
        <v>0</v>
      </c>
      <c r="AT939" s="34">
        <f t="shared" si="547"/>
        <v>0</v>
      </c>
      <c r="AU939" s="27">
        <f t="shared" si="547"/>
        <v>0</v>
      </c>
      <c r="AV939" s="27">
        <f t="shared" si="571"/>
        <v>0</v>
      </c>
      <c r="AW939" s="27">
        <f t="shared" si="572"/>
        <v>0</v>
      </c>
      <c r="AX939" s="27">
        <f t="shared" si="573"/>
        <v>0</v>
      </c>
      <c r="AY939" s="34">
        <f>AN939-AW939</f>
        <v>9967.4506111111114</v>
      </c>
      <c r="AZ939" s="110">
        <f t="shared" si="574"/>
        <v>2.7687362808641978</v>
      </c>
      <c r="BB939" s="84">
        <v>0</v>
      </c>
      <c r="BC939" s="85">
        <f t="shared" si="575"/>
        <v>0</v>
      </c>
      <c r="BD939" s="85">
        <f t="shared" si="576"/>
        <v>0</v>
      </c>
      <c r="BE939" s="85">
        <f t="shared" si="577"/>
        <v>0</v>
      </c>
      <c r="BF939" s="85">
        <f t="shared" si="578"/>
        <v>0</v>
      </c>
      <c r="BG939" s="85">
        <f t="shared" si="579"/>
        <v>0</v>
      </c>
    </row>
    <row r="940" spans="2:59">
      <c r="B940" s="10" t="s">
        <v>33</v>
      </c>
      <c r="C940" s="10">
        <v>929</v>
      </c>
      <c r="D940" s="10">
        <v>340</v>
      </c>
      <c r="E940" s="19">
        <v>60.9</v>
      </c>
      <c r="F940" s="67">
        <f t="shared" si="548"/>
        <v>16.916666666666668</v>
      </c>
      <c r="G940" s="20">
        <f t="shared" si="580"/>
        <v>-0.11111111111111072</v>
      </c>
      <c r="H940" s="20">
        <f t="shared" si="549"/>
        <v>170.5</v>
      </c>
      <c r="I940" s="86">
        <f>'Ducati Panigale 1199 data'!$C$8*G940</f>
        <v>-30.888888888888779</v>
      </c>
      <c r="J940" s="86">
        <f>'Ducati Panigale 1199 data'!$C$8*'Ducati Panigale 1199 data'!$C$15*'Ducati Panigale 1199 data'!$C$10</f>
        <v>54.543600000000005</v>
      </c>
      <c r="K940" s="86">
        <f>(0.5*'Ducati Panigale 1199 data'!$C$12)*'Ducati Panigale 1199 data'!$C$14*'Ducati Panigale 1199 data'!$C$11*F940^2</f>
        <v>40.489988802083346</v>
      </c>
      <c r="L940" s="86">
        <f t="shared" si="550"/>
        <v>64.144699913194572</v>
      </c>
      <c r="M940" s="86">
        <f t="shared" si="546"/>
        <v>1085.114506864875</v>
      </c>
      <c r="N940" s="20">
        <f t="shared" si="551"/>
        <v>1.0851145068648751</v>
      </c>
      <c r="O940" s="105">
        <f t="shared" si="552"/>
        <v>0</v>
      </c>
      <c r="P940" s="105">
        <f t="shared" si="553"/>
        <v>0</v>
      </c>
      <c r="Q940" s="105">
        <f t="shared" si="581"/>
        <v>200.10065736552693</v>
      </c>
      <c r="R940" s="27">
        <f t="shared" si="554"/>
        <v>5.5583515934868592E-2</v>
      </c>
      <c r="S940" s="98">
        <f t="shared" si="555"/>
        <v>1.0851145068648751</v>
      </c>
      <c r="T940" s="17">
        <f t="shared" si="582"/>
        <v>801.57644962501229</v>
      </c>
      <c r="U940" s="17">
        <f t="shared" si="556"/>
        <v>0.22266012489583675</v>
      </c>
      <c r="V940" s="17">
        <f t="shared" si="557"/>
        <v>190.09562449725058</v>
      </c>
      <c r="W940" s="17">
        <f t="shared" si="558"/>
        <v>182.49179951736056</v>
      </c>
      <c r="X940" s="17">
        <f t="shared" si="558"/>
        <v>175.19212753666613</v>
      </c>
      <c r="Y940" s="17">
        <f t="shared" si="559"/>
        <v>173.44020626129947</v>
      </c>
      <c r="Z940" s="17">
        <f>Y940/3600</f>
        <v>4.8177835072583185E-2</v>
      </c>
      <c r="AA940" s="17">
        <f>0.96*Y940</f>
        <v>166.50259801084749</v>
      </c>
      <c r="AB940" s="17">
        <f t="shared" si="560"/>
        <v>159.8424940904136</v>
      </c>
      <c r="AC940" s="17">
        <f t="shared" si="561"/>
        <v>151.85036938589292</v>
      </c>
      <c r="AD940" s="17">
        <f t="shared" si="562"/>
        <v>151.85036938589292</v>
      </c>
      <c r="AE940" s="17">
        <f t="shared" si="583"/>
        <v>4.2180658162748033E-2</v>
      </c>
      <c r="AF940" s="17">
        <f>T940-AD940</f>
        <v>649.72608023911937</v>
      </c>
      <c r="AG940" s="17">
        <f t="shared" si="563"/>
        <v>0.18047946673308871</v>
      </c>
      <c r="AH940" s="28">
        <f>0.5*'Ducati Panigale 1199 data'!$C$8*'WLTP class 3 v5'!F940^2</f>
        <v>39778.131944444445</v>
      </c>
      <c r="AI940" s="17">
        <f t="shared" si="564"/>
        <v>39.778131944444446</v>
      </c>
      <c r="AJ940" s="17" t="str">
        <f>IF(N940&lt;0, AI940, "0")</f>
        <v>0</v>
      </c>
      <c r="AK940" s="98">
        <f>AK939+AJ940</f>
        <v>2005.498006172839</v>
      </c>
      <c r="AL940" s="105">
        <f t="shared" si="565"/>
        <v>0.55708277949245533</v>
      </c>
      <c r="AM940" s="98">
        <f>IF(N940 &gt; 0, AI940, )</f>
        <v>39.778131944444446</v>
      </c>
      <c r="AN940" s="98">
        <f t="shared" si="584"/>
        <v>10007.228743055555</v>
      </c>
      <c r="AO940" s="98">
        <f t="shared" si="566"/>
        <v>2.7797857619598765</v>
      </c>
      <c r="AP940" s="27">
        <f t="shared" si="567"/>
        <v>0</v>
      </c>
      <c r="AQ940" s="27">
        <f t="shared" si="568"/>
        <v>0</v>
      </c>
      <c r="AR940" s="34">
        <f t="shared" si="569"/>
        <v>0</v>
      </c>
      <c r="AS940" s="27">
        <f t="shared" si="570"/>
        <v>0</v>
      </c>
      <c r="AT940" s="34">
        <f t="shared" si="547"/>
        <v>0</v>
      </c>
      <c r="AU940" s="27">
        <f t="shared" si="547"/>
        <v>0</v>
      </c>
      <c r="AV940" s="27">
        <f t="shared" si="571"/>
        <v>0</v>
      </c>
      <c r="AW940" s="27">
        <f t="shared" si="572"/>
        <v>0</v>
      </c>
      <c r="AX940" s="27">
        <f t="shared" si="573"/>
        <v>0</v>
      </c>
      <c r="AY940" s="34">
        <f>AN940-AW940</f>
        <v>10007.228743055555</v>
      </c>
      <c r="AZ940" s="110">
        <f t="shared" si="574"/>
        <v>2.7797857619598765</v>
      </c>
      <c r="BB940" s="84">
        <v>0</v>
      </c>
      <c r="BC940" s="85">
        <f t="shared" si="575"/>
        <v>0</v>
      </c>
      <c r="BD940" s="85">
        <f t="shared" si="576"/>
        <v>0</v>
      </c>
      <c r="BE940" s="85">
        <f t="shared" si="577"/>
        <v>0</v>
      </c>
      <c r="BF940" s="85">
        <f t="shared" si="578"/>
        <v>0</v>
      </c>
      <c r="BG940" s="85">
        <f t="shared" si="579"/>
        <v>0</v>
      </c>
    </row>
    <row r="941" spans="2:59">
      <c r="B941" s="10" t="s">
        <v>33</v>
      </c>
      <c r="C941" s="10">
        <v>930</v>
      </c>
      <c r="D941" s="10">
        <v>341</v>
      </c>
      <c r="E941" s="19">
        <v>60.5</v>
      </c>
      <c r="F941" s="67">
        <f t="shared" si="548"/>
        <v>16.805555555555557</v>
      </c>
      <c r="G941" s="20">
        <f t="shared" si="580"/>
        <v>-9.7222222222221627E-2</v>
      </c>
      <c r="H941" s="20">
        <f t="shared" si="549"/>
        <v>171</v>
      </c>
      <c r="I941" s="86">
        <f>'Ducati Panigale 1199 data'!$C$8*G941</f>
        <v>-27.027777777777612</v>
      </c>
      <c r="J941" s="86">
        <f>'Ducati Panigale 1199 data'!$C$8*'Ducati Panigale 1199 data'!$C$15*'Ducati Panigale 1199 data'!$C$10</f>
        <v>54.543600000000005</v>
      </c>
      <c r="K941" s="86">
        <f>(0.5*'Ducati Panigale 1199 data'!$C$12)*'Ducati Panigale 1199 data'!$C$14*'Ducati Panigale 1199 data'!$C$11*F941^2</f>
        <v>39.95984736689816</v>
      </c>
      <c r="L941" s="86">
        <f t="shared" si="550"/>
        <v>67.475669589120557</v>
      </c>
      <c r="M941" s="86">
        <f t="shared" si="546"/>
        <v>1133.9661139282762</v>
      </c>
      <c r="N941" s="20">
        <f t="shared" si="551"/>
        <v>1.1339661139282762</v>
      </c>
      <c r="O941" s="105">
        <f t="shared" si="552"/>
        <v>0</v>
      </c>
      <c r="P941" s="105">
        <f t="shared" si="553"/>
        <v>0</v>
      </c>
      <c r="Q941" s="105">
        <f t="shared" si="581"/>
        <v>200.10065736552693</v>
      </c>
      <c r="R941" s="27">
        <f t="shared" si="554"/>
        <v>5.5583515934868592E-2</v>
      </c>
      <c r="S941" s="98">
        <f t="shared" si="555"/>
        <v>1.1339661139282762</v>
      </c>
      <c r="T941" s="17">
        <f t="shared" si="582"/>
        <v>802.71041573894058</v>
      </c>
      <c r="U941" s="17">
        <f t="shared" si="556"/>
        <v>0.22297511548303905</v>
      </c>
      <c r="V941" s="17">
        <f t="shared" si="557"/>
        <v>190.09562449725058</v>
      </c>
      <c r="W941" s="17">
        <f t="shared" si="558"/>
        <v>182.49179951736056</v>
      </c>
      <c r="X941" s="17">
        <f t="shared" si="558"/>
        <v>175.19212753666613</v>
      </c>
      <c r="Y941" s="17">
        <f t="shared" si="559"/>
        <v>173.44020626129947</v>
      </c>
      <c r="Z941" s="17">
        <f>Y941/3600</f>
        <v>4.8177835072583185E-2</v>
      </c>
      <c r="AA941" s="17">
        <f>0.96*Y941</f>
        <v>166.50259801084749</v>
      </c>
      <c r="AB941" s="17">
        <f t="shared" si="560"/>
        <v>159.8424940904136</v>
      </c>
      <c r="AC941" s="17">
        <f t="shared" si="561"/>
        <v>151.85036938589292</v>
      </c>
      <c r="AD941" s="17">
        <f t="shared" si="562"/>
        <v>151.85036938589292</v>
      </c>
      <c r="AE941" s="17">
        <f t="shared" si="583"/>
        <v>4.2180658162748033E-2</v>
      </c>
      <c r="AF941" s="17">
        <f>T941-AD941</f>
        <v>650.86004635304766</v>
      </c>
      <c r="AG941" s="17">
        <f t="shared" si="563"/>
        <v>0.18079445732029101</v>
      </c>
      <c r="AH941" s="28">
        <f>0.5*'Ducati Panigale 1199 data'!$C$8*'WLTP class 3 v5'!F941^2</f>
        <v>39257.310956790134</v>
      </c>
      <c r="AI941" s="17">
        <f t="shared" si="564"/>
        <v>39.257310956790135</v>
      </c>
      <c r="AJ941" s="17" t="str">
        <f>IF(N941&lt;0, AI941, "0")</f>
        <v>0</v>
      </c>
      <c r="AK941" s="98">
        <f>AK940+AJ941</f>
        <v>2005.498006172839</v>
      </c>
      <c r="AL941" s="105">
        <f t="shared" si="565"/>
        <v>0.55708277949245533</v>
      </c>
      <c r="AM941" s="98">
        <f>IF(N941 &gt; 0, AI941, )</f>
        <v>39.257310956790135</v>
      </c>
      <c r="AN941" s="98">
        <f t="shared" si="584"/>
        <v>10046.486054012345</v>
      </c>
      <c r="AO941" s="98">
        <f t="shared" si="566"/>
        <v>2.7906905705589846</v>
      </c>
      <c r="AP941" s="27">
        <f t="shared" si="567"/>
        <v>0</v>
      </c>
      <c r="AQ941" s="27">
        <f t="shared" si="568"/>
        <v>0</v>
      </c>
      <c r="AR941" s="34">
        <f t="shared" si="569"/>
        <v>0</v>
      </c>
      <c r="AS941" s="27">
        <f t="shared" si="570"/>
        <v>0</v>
      </c>
      <c r="AT941" s="34">
        <f t="shared" si="547"/>
        <v>0</v>
      </c>
      <c r="AU941" s="27">
        <f t="shared" si="547"/>
        <v>0</v>
      </c>
      <c r="AV941" s="27">
        <f t="shared" si="571"/>
        <v>0</v>
      </c>
      <c r="AW941" s="27">
        <f t="shared" si="572"/>
        <v>0</v>
      </c>
      <c r="AX941" s="27">
        <f t="shared" si="573"/>
        <v>0</v>
      </c>
      <c r="AY941" s="34">
        <f>AN941-AW941</f>
        <v>10046.486054012345</v>
      </c>
      <c r="AZ941" s="110">
        <f t="shared" si="574"/>
        <v>2.7906905705589846</v>
      </c>
      <c r="BB941" s="84">
        <v>0</v>
      </c>
      <c r="BC941" s="85">
        <f t="shared" si="575"/>
        <v>0</v>
      </c>
      <c r="BD941" s="85">
        <f t="shared" si="576"/>
        <v>0</v>
      </c>
      <c r="BE941" s="85">
        <f t="shared" si="577"/>
        <v>0</v>
      </c>
      <c r="BF941" s="85">
        <f t="shared" si="578"/>
        <v>0</v>
      </c>
      <c r="BG941" s="85">
        <f t="shared" si="579"/>
        <v>0</v>
      </c>
    </row>
    <row r="942" spans="2:59">
      <c r="B942" s="10" t="s">
        <v>33</v>
      </c>
      <c r="C942" s="10">
        <v>931</v>
      </c>
      <c r="D942" s="10">
        <v>342</v>
      </c>
      <c r="E942" s="19">
        <v>60.2</v>
      </c>
      <c r="F942" s="67">
        <f t="shared" si="548"/>
        <v>16.722222222222221</v>
      </c>
      <c r="G942" s="20">
        <f t="shared" si="580"/>
        <v>-9.7222222222222612E-2</v>
      </c>
      <c r="H942" s="20">
        <f t="shared" si="549"/>
        <v>171.5</v>
      </c>
      <c r="I942" s="86">
        <f>'Ducati Panigale 1199 data'!$C$8*G942</f>
        <v>-27.027777777777885</v>
      </c>
      <c r="J942" s="86">
        <f>'Ducati Panigale 1199 data'!$C$8*'Ducati Panigale 1199 data'!$C$15*'Ducati Panigale 1199 data'!$C$10</f>
        <v>54.543600000000005</v>
      </c>
      <c r="K942" s="86">
        <f>(0.5*'Ducati Panigale 1199 data'!$C$12)*'Ducati Panigale 1199 data'!$C$14*'Ducati Panigale 1199 data'!$C$11*F942^2</f>
        <v>39.564533912037035</v>
      </c>
      <c r="L942" s="86">
        <f t="shared" si="550"/>
        <v>67.080356134259148</v>
      </c>
      <c r="M942" s="86">
        <f t="shared" si="546"/>
        <v>1121.732622022889</v>
      </c>
      <c r="N942" s="20">
        <f t="shared" si="551"/>
        <v>1.1217326220228889</v>
      </c>
      <c r="O942" s="105">
        <f t="shared" si="552"/>
        <v>0</v>
      </c>
      <c r="P942" s="105">
        <f t="shared" si="553"/>
        <v>0</v>
      </c>
      <c r="Q942" s="105">
        <f t="shared" si="581"/>
        <v>200.10065736552693</v>
      </c>
      <c r="R942" s="27">
        <f t="shared" si="554"/>
        <v>5.5583515934868592E-2</v>
      </c>
      <c r="S942" s="98">
        <f t="shared" si="555"/>
        <v>1.1217326220228889</v>
      </c>
      <c r="T942" s="17">
        <f t="shared" si="582"/>
        <v>803.83214836096352</v>
      </c>
      <c r="U942" s="17">
        <f t="shared" si="556"/>
        <v>0.22328670787804542</v>
      </c>
      <c r="V942" s="17">
        <f t="shared" si="557"/>
        <v>190.09562449725058</v>
      </c>
      <c r="W942" s="17">
        <f t="shared" si="558"/>
        <v>182.49179951736056</v>
      </c>
      <c r="X942" s="17">
        <f t="shared" si="558"/>
        <v>175.19212753666613</v>
      </c>
      <c r="Y942" s="17">
        <f t="shared" si="559"/>
        <v>173.44020626129947</v>
      </c>
      <c r="Z942" s="17">
        <f>Y942/3600</f>
        <v>4.8177835072583185E-2</v>
      </c>
      <c r="AA942" s="17">
        <f>0.96*Y942</f>
        <v>166.50259801084749</v>
      </c>
      <c r="AB942" s="17">
        <f t="shared" si="560"/>
        <v>159.8424940904136</v>
      </c>
      <c r="AC942" s="17">
        <f t="shared" si="561"/>
        <v>151.85036938589292</v>
      </c>
      <c r="AD942" s="17">
        <f t="shared" si="562"/>
        <v>151.85036938589292</v>
      </c>
      <c r="AE942" s="17">
        <f t="shared" si="583"/>
        <v>4.2180658162748033E-2</v>
      </c>
      <c r="AF942" s="17">
        <f>T942-AD942</f>
        <v>651.9817789750706</v>
      </c>
      <c r="AG942" s="17">
        <f t="shared" si="563"/>
        <v>0.1811060497152974</v>
      </c>
      <c r="AH942" s="28">
        <f>0.5*'Ducati Panigale 1199 data'!$C$8*'WLTP class 3 v5'!F942^2</f>
        <v>38868.947530864192</v>
      </c>
      <c r="AI942" s="17">
        <f t="shared" si="564"/>
        <v>38.86894753086419</v>
      </c>
      <c r="AJ942" s="17" t="str">
        <f>IF(N942&lt;0, AI942, "0")</f>
        <v>0</v>
      </c>
      <c r="AK942" s="98">
        <f>AK941+AJ942</f>
        <v>2005.498006172839</v>
      </c>
      <c r="AL942" s="105">
        <f t="shared" si="565"/>
        <v>0.55708277949245533</v>
      </c>
      <c r="AM942" s="98">
        <f>IF(N942 &gt; 0, AI942, )</f>
        <v>38.86894753086419</v>
      </c>
      <c r="AN942" s="98">
        <f t="shared" si="584"/>
        <v>10085.355001543208</v>
      </c>
      <c r="AO942" s="98">
        <f t="shared" si="566"/>
        <v>2.801487500428669</v>
      </c>
      <c r="AP942" s="27">
        <f t="shared" si="567"/>
        <v>0</v>
      </c>
      <c r="AQ942" s="27">
        <f t="shared" si="568"/>
        <v>0</v>
      </c>
      <c r="AR942" s="34">
        <f t="shared" si="569"/>
        <v>0</v>
      </c>
      <c r="AS942" s="27">
        <f t="shared" si="570"/>
        <v>0</v>
      </c>
      <c r="AT942" s="34">
        <f t="shared" si="547"/>
        <v>0</v>
      </c>
      <c r="AU942" s="27">
        <f t="shared" si="547"/>
        <v>0</v>
      </c>
      <c r="AV942" s="27">
        <f t="shared" si="571"/>
        <v>0</v>
      </c>
      <c r="AW942" s="27">
        <f t="shared" si="572"/>
        <v>0</v>
      </c>
      <c r="AX942" s="27">
        <f t="shared" si="573"/>
        <v>0</v>
      </c>
      <c r="AY942" s="34">
        <f>AN942-AW942</f>
        <v>10085.355001543208</v>
      </c>
      <c r="AZ942" s="110">
        <f t="shared" si="574"/>
        <v>2.801487500428669</v>
      </c>
      <c r="BB942" s="84">
        <v>0</v>
      </c>
      <c r="BC942" s="85">
        <f t="shared" si="575"/>
        <v>0</v>
      </c>
      <c r="BD942" s="85">
        <f t="shared" si="576"/>
        <v>0</v>
      </c>
      <c r="BE942" s="85">
        <f t="shared" si="577"/>
        <v>0</v>
      </c>
      <c r="BF942" s="85">
        <f t="shared" si="578"/>
        <v>0</v>
      </c>
      <c r="BG942" s="85">
        <f t="shared" si="579"/>
        <v>0</v>
      </c>
    </row>
    <row r="943" spans="2:59">
      <c r="B943" s="10" t="s">
        <v>33</v>
      </c>
      <c r="C943" s="10">
        <v>932</v>
      </c>
      <c r="D943" s="10">
        <v>343</v>
      </c>
      <c r="E943" s="19">
        <v>59.8</v>
      </c>
      <c r="F943" s="67">
        <f t="shared" si="548"/>
        <v>16.611111111111111</v>
      </c>
      <c r="G943" s="20">
        <f t="shared" si="580"/>
        <v>-0.1111111111111117</v>
      </c>
      <c r="H943" s="20">
        <f t="shared" si="549"/>
        <v>172</v>
      </c>
      <c r="I943" s="86">
        <f>'Ducati Panigale 1199 data'!$C$8*G943</f>
        <v>-30.888888888889053</v>
      </c>
      <c r="J943" s="86">
        <f>'Ducati Panigale 1199 data'!$C$8*'Ducati Panigale 1199 data'!$C$15*'Ducati Panigale 1199 data'!$C$10</f>
        <v>54.543600000000005</v>
      </c>
      <c r="K943" s="86">
        <f>(0.5*'Ducati Panigale 1199 data'!$C$12)*'Ducati Panigale 1199 data'!$C$14*'Ducati Panigale 1199 data'!$C$11*F943^2</f>
        <v>39.04050613425926</v>
      </c>
      <c r="L943" s="86">
        <f t="shared" si="550"/>
        <v>62.695217245370216</v>
      </c>
      <c r="M943" s="86">
        <f t="shared" si="546"/>
        <v>1041.437219798094</v>
      </c>
      <c r="N943" s="20">
        <f t="shared" si="551"/>
        <v>1.0414372197980941</v>
      </c>
      <c r="O943" s="105">
        <f t="shared" si="552"/>
        <v>0</v>
      </c>
      <c r="P943" s="105">
        <f t="shared" si="553"/>
        <v>0</v>
      </c>
      <c r="Q943" s="105">
        <f t="shared" si="581"/>
        <v>200.10065736552693</v>
      </c>
      <c r="R943" s="27">
        <f t="shared" si="554"/>
        <v>5.5583515934868592E-2</v>
      </c>
      <c r="S943" s="98">
        <f t="shared" si="555"/>
        <v>1.0414372197980941</v>
      </c>
      <c r="T943" s="17">
        <f t="shared" si="582"/>
        <v>804.87358558076164</v>
      </c>
      <c r="U943" s="17">
        <f t="shared" si="556"/>
        <v>0.22357599599465602</v>
      </c>
      <c r="V943" s="17">
        <f t="shared" si="557"/>
        <v>190.09562449725058</v>
      </c>
      <c r="W943" s="17">
        <f t="shared" si="558"/>
        <v>182.49179951736056</v>
      </c>
      <c r="X943" s="17">
        <f t="shared" si="558"/>
        <v>175.19212753666613</v>
      </c>
      <c r="Y943" s="17">
        <f t="shared" si="559"/>
        <v>173.44020626129947</v>
      </c>
      <c r="Z943" s="17">
        <f>Y943/3600</f>
        <v>4.8177835072583185E-2</v>
      </c>
      <c r="AA943" s="17">
        <f>0.96*Y943</f>
        <v>166.50259801084749</v>
      </c>
      <c r="AB943" s="17">
        <f t="shared" si="560"/>
        <v>159.8424940904136</v>
      </c>
      <c r="AC943" s="17">
        <f t="shared" si="561"/>
        <v>151.85036938589292</v>
      </c>
      <c r="AD943" s="17">
        <f t="shared" si="562"/>
        <v>151.85036938589292</v>
      </c>
      <c r="AE943" s="17">
        <f t="shared" si="583"/>
        <v>4.2180658162748033E-2</v>
      </c>
      <c r="AF943" s="17">
        <f>T943-AD943</f>
        <v>653.02321619486872</v>
      </c>
      <c r="AG943" s="17">
        <f t="shared" si="563"/>
        <v>0.18139533783190798</v>
      </c>
      <c r="AH943" s="28">
        <f>0.5*'Ducati Panigale 1199 data'!$C$8*'WLTP class 3 v5'!F943^2</f>
        <v>38354.132716049382</v>
      </c>
      <c r="AI943" s="17">
        <f t="shared" si="564"/>
        <v>38.354132716049385</v>
      </c>
      <c r="AJ943" s="17" t="str">
        <f>IF(N943&lt;0, AI943, "0")</f>
        <v>0</v>
      </c>
      <c r="AK943" s="98">
        <f>AK942+AJ943</f>
        <v>2005.498006172839</v>
      </c>
      <c r="AL943" s="105">
        <f t="shared" si="565"/>
        <v>0.55708277949245533</v>
      </c>
      <c r="AM943" s="98">
        <f>IF(N943 &gt; 0, AI943, )</f>
        <v>38.354132716049385</v>
      </c>
      <c r="AN943" s="98">
        <f t="shared" si="584"/>
        <v>10123.709134259258</v>
      </c>
      <c r="AO943" s="98">
        <f t="shared" si="566"/>
        <v>2.812141426183127</v>
      </c>
      <c r="AP943" s="27">
        <f t="shared" si="567"/>
        <v>0</v>
      </c>
      <c r="AQ943" s="27">
        <f t="shared" si="568"/>
        <v>0</v>
      </c>
      <c r="AR943" s="34">
        <f t="shared" si="569"/>
        <v>0</v>
      </c>
      <c r="AS943" s="27">
        <f t="shared" si="570"/>
        <v>0</v>
      </c>
      <c r="AT943" s="34">
        <f t="shared" si="547"/>
        <v>0</v>
      </c>
      <c r="AU943" s="27">
        <f t="shared" si="547"/>
        <v>0</v>
      </c>
      <c r="AV943" s="27">
        <f t="shared" si="571"/>
        <v>0</v>
      </c>
      <c r="AW943" s="27">
        <f t="shared" si="572"/>
        <v>0</v>
      </c>
      <c r="AX943" s="27">
        <f t="shared" si="573"/>
        <v>0</v>
      </c>
      <c r="AY943" s="34">
        <f>AN943-AW943</f>
        <v>10123.709134259258</v>
      </c>
      <c r="AZ943" s="110">
        <f t="shared" si="574"/>
        <v>2.812141426183127</v>
      </c>
      <c r="BB943" s="84">
        <v>0</v>
      </c>
      <c r="BC943" s="85">
        <f t="shared" si="575"/>
        <v>0</v>
      </c>
      <c r="BD943" s="85">
        <f t="shared" si="576"/>
        <v>0</v>
      </c>
      <c r="BE943" s="85">
        <f t="shared" si="577"/>
        <v>0</v>
      </c>
      <c r="BF943" s="85">
        <f t="shared" si="578"/>
        <v>0</v>
      </c>
      <c r="BG943" s="85">
        <f t="shared" si="579"/>
        <v>0</v>
      </c>
    </row>
    <row r="944" spans="2:59">
      <c r="B944" s="10" t="s">
        <v>33</v>
      </c>
      <c r="C944" s="10">
        <v>933</v>
      </c>
      <c r="D944" s="10">
        <v>344</v>
      </c>
      <c r="E944" s="19">
        <v>59.4</v>
      </c>
      <c r="F944" s="67">
        <f t="shared" si="548"/>
        <v>16.5</v>
      </c>
      <c r="G944" s="20">
        <f t="shared" si="580"/>
        <v>-0.16666666666666607</v>
      </c>
      <c r="H944" s="20">
        <f t="shared" si="549"/>
        <v>172.5</v>
      </c>
      <c r="I944" s="86">
        <f>'Ducati Panigale 1199 data'!$C$8*G944</f>
        <v>-46.333333333333172</v>
      </c>
      <c r="J944" s="86">
        <f>'Ducati Panigale 1199 data'!$C$8*'Ducati Panigale 1199 data'!$C$15*'Ducati Panigale 1199 data'!$C$10</f>
        <v>54.543600000000005</v>
      </c>
      <c r="K944" s="86">
        <f>(0.5*'Ducati Panigale 1199 data'!$C$12)*'Ducati Panigale 1199 data'!$C$14*'Ducati Panigale 1199 data'!$C$11*F944^2</f>
        <v>38.519971875000003</v>
      </c>
      <c r="L944" s="86">
        <f t="shared" si="550"/>
        <v>46.730238541666836</v>
      </c>
      <c r="M944" s="86">
        <f t="shared" si="546"/>
        <v>771.04893593750285</v>
      </c>
      <c r="N944" s="20">
        <f t="shared" si="551"/>
        <v>0.7710489359375029</v>
      </c>
      <c r="O944" s="105">
        <f t="shared" si="552"/>
        <v>0</v>
      </c>
      <c r="P944" s="105">
        <f t="shared" si="553"/>
        <v>0</v>
      </c>
      <c r="Q944" s="105">
        <f t="shared" si="581"/>
        <v>200.10065736552693</v>
      </c>
      <c r="R944" s="27">
        <f t="shared" si="554"/>
        <v>5.5583515934868592E-2</v>
      </c>
      <c r="S944" s="98">
        <f t="shared" si="555"/>
        <v>0.7710489359375029</v>
      </c>
      <c r="T944" s="17">
        <f t="shared" si="582"/>
        <v>805.64463451669917</v>
      </c>
      <c r="U944" s="17">
        <f t="shared" si="556"/>
        <v>0.22379017625463865</v>
      </c>
      <c r="V944" s="17">
        <f t="shared" si="557"/>
        <v>190.09562449725058</v>
      </c>
      <c r="W944" s="17">
        <f t="shared" si="558"/>
        <v>182.49179951736056</v>
      </c>
      <c r="X944" s="17">
        <f t="shared" si="558"/>
        <v>175.19212753666613</v>
      </c>
      <c r="Y944" s="17">
        <f t="shared" si="559"/>
        <v>173.44020626129947</v>
      </c>
      <c r="Z944" s="17">
        <f>Y944/3600</f>
        <v>4.8177835072583185E-2</v>
      </c>
      <c r="AA944" s="17">
        <f>0.96*Y944</f>
        <v>166.50259801084749</v>
      </c>
      <c r="AB944" s="17">
        <f t="shared" si="560"/>
        <v>159.8424940904136</v>
      </c>
      <c r="AC944" s="17">
        <f t="shared" si="561"/>
        <v>151.85036938589292</v>
      </c>
      <c r="AD944" s="17">
        <f t="shared" si="562"/>
        <v>151.85036938589292</v>
      </c>
      <c r="AE944" s="17">
        <f t="shared" si="583"/>
        <v>4.2180658162748033E-2</v>
      </c>
      <c r="AF944" s="17">
        <f>T944-AD944</f>
        <v>653.79426513080625</v>
      </c>
      <c r="AG944" s="17">
        <f t="shared" si="563"/>
        <v>0.18160951809189063</v>
      </c>
      <c r="AH944" s="28">
        <f>0.5*'Ducati Panigale 1199 data'!$C$8*'WLTP class 3 v5'!F944^2</f>
        <v>37842.75</v>
      </c>
      <c r="AI944" s="17">
        <f t="shared" si="564"/>
        <v>37.842750000000002</v>
      </c>
      <c r="AJ944" s="17" t="str">
        <f>IF(N944&lt;0, AI944, "0")</f>
        <v>0</v>
      </c>
      <c r="AK944" s="98">
        <f>AK943+AJ944</f>
        <v>2005.498006172839</v>
      </c>
      <c r="AL944" s="105">
        <f t="shared" si="565"/>
        <v>0.55708277949245533</v>
      </c>
      <c r="AM944" s="98">
        <f>IF(N944 &gt; 0, AI944, )</f>
        <v>37.842750000000002</v>
      </c>
      <c r="AN944" s="98">
        <f t="shared" si="584"/>
        <v>10161.551884259257</v>
      </c>
      <c r="AO944" s="98">
        <f t="shared" si="566"/>
        <v>2.8226533011831272</v>
      </c>
      <c r="AP944" s="27">
        <f t="shared" si="567"/>
        <v>0</v>
      </c>
      <c r="AQ944" s="27">
        <f t="shared" si="568"/>
        <v>0</v>
      </c>
      <c r="AR944" s="34">
        <f t="shared" si="569"/>
        <v>0</v>
      </c>
      <c r="AS944" s="27">
        <f t="shared" si="570"/>
        <v>0</v>
      </c>
      <c r="AT944" s="34">
        <f t="shared" si="547"/>
        <v>0</v>
      </c>
      <c r="AU944" s="27">
        <f t="shared" si="547"/>
        <v>0</v>
      </c>
      <c r="AV944" s="27">
        <f t="shared" si="571"/>
        <v>0</v>
      </c>
      <c r="AW944" s="27">
        <f t="shared" si="572"/>
        <v>0</v>
      </c>
      <c r="AX944" s="27">
        <f t="shared" si="573"/>
        <v>0</v>
      </c>
      <c r="AY944" s="34">
        <f>AN944-AW944</f>
        <v>10161.551884259257</v>
      </c>
      <c r="AZ944" s="110">
        <f t="shared" si="574"/>
        <v>2.8226533011831272</v>
      </c>
      <c r="BB944" s="84">
        <v>0</v>
      </c>
      <c r="BC944" s="85">
        <f t="shared" si="575"/>
        <v>0</v>
      </c>
      <c r="BD944" s="85">
        <f t="shared" si="576"/>
        <v>0</v>
      </c>
      <c r="BE944" s="85">
        <f t="shared" si="577"/>
        <v>0</v>
      </c>
      <c r="BF944" s="85">
        <f t="shared" si="578"/>
        <v>0</v>
      </c>
      <c r="BG944" s="85">
        <f t="shared" si="579"/>
        <v>0</v>
      </c>
    </row>
    <row r="945" spans="2:59">
      <c r="B945" s="10" t="s">
        <v>33</v>
      </c>
      <c r="C945" s="10">
        <v>934</v>
      </c>
      <c r="D945" s="10">
        <v>345</v>
      </c>
      <c r="E945" s="19">
        <v>58.6</v>
      </c>
      <c r="F945" s="67">
        <f t="shared" si="548"/>
        <v>16.277777777777779</v>
      </c>
      <c r="G945" s="20">
        <f t="shared" si="580"/>
        <v>-0.26388888888888867</v>
      </c>
      <c r="H945" s="20">
        <f t="shared" si="549"/>
        <v>173</v>
      </c>
      <c r="I945" s="86">
        <f>'Ducati Panigale 1199 data'!$C$8*G945</f>
        <v>-73.361111111111057</v>
      </c>
      <c r="J945" s="86">
        <f>'Ducati Panigale 1199 data'!$C$8*'Ducati Panigale 1199 data'!$C$15*'Ducati Panigale 1199 data'!$C$10</f>
        <v>54.543600000000005</v>
      </c>
      <c r="K945" s="86">
        <f>(0.5*'Ducati Panigale 1199 data'!$C$12)*'Ducati Panigale 1199 data'!$C$14*'Ducati Panigale 1199 data'!$C$11*F945^2</f>
        <v>37.489383912037042</v>
      </c>
      <c r="L945" s="86">
        <f t="shared" si="550"/>
        <v>18.671872800925989</v>
      </c>
      <c r="M945" s="86">
        <f t="shared" si="546"/>
        <v>303.93659614840641</v>
      </c>
      <c r="N945" s="20">
        <f t="shared" si="551"/>
        <v>0.3039365961484064</v>
      </c>
      <c r="O945" s="105">
        <f t="shared" si="552"/>
        <v>0</v>
      </c>
      <c r="P945" s="105">
        <f t="shared" si="553"/>
        <v>0</v>
      </c>
      <c r="Q945" s="105">
        <f t="shared" si="581"/>
        <v>200.10065736552693</v>
      </c>
      <c r="R945" s="27">
        <f t="shared" si="554"/>
        <v>5.5583515934868592E-2</v>
      </c>
      <c r="S945" s="98">
        <f t="shared" si="555"/>
        <v>0.3039365961484064</v>
      </c>
      <c r="T945" s="17">
        <f t="shared" si="582"/>
        <v>805.94857111284762</v>
      </c>
      <c r="U945" s="17">
        <f t="shared" si="556"/>
        <v>0.2238746030869021</v>
      </c>
      <c r="V945" s="17">
        <f t="shared" si="557"/>
        <v>190.09562449725058</v>
      </c>
      <c r="W945" s="17">
        <f t="shared" si="558"/>
        <v>182.49179951736056</v>
      </c>
      <c r="X945" s="17">
        <f t="shared" si="558"/>
        <v>175.19212753666613</v>
      </c>
      <c r="Y945" s="17">
        <f t="shared" si="559"/>
        <v>173.44020626129947</v>
      </c>
      <c r="Z945" s="17">
        <f>Y945/3600</f>
        <v>4.8177835072583185E-2</v>
      </c>
      <c r="AA945" s="17">
        <f>0.96*Y945</f>
        <v>166.50259801084749</v>
      </c>
      <c r="AB945" s="17">
        <f t="shared" si="560"/>
        <v>159.8424940904136</v>
      </c>
      <c r="AC945" s="17">
        <f t="shared" si="561"/>
        <v>151.85036938589292</v>
      </c>
      <c r="AD945" s="17">
        <f t="shared" si="562"/>
        <v>151.85036938589292</v>
      </c>
      <c r="AE945" s="17">
        <f t="shared" si="583"/>
        <v>4.2180658162748033E-2</v>
      </c>
      <c r="AF945" s="17">
        <f>T945-AD945</f>
        <v>654.0982017269547</v>
      </c>
      <c r="AG945" s="17">
        <f t="shared" si="563"/>
        <v>0.18169394492415408</v>
      </c>
      <c r="AH945" s="28">
        <f>0.5*'Ducati Panigale 1199 data'!$C$8*'WLTP class 3 v5'!F945^2</f>
        <v>36830.280864197528</v>
      </c>
      <c r="AI945" s="17">
        <f t="shared" si="564"/>
        <v>36.830280864197526</v>
      </c>
      <c r="AJ945" s="17" t="str">
        <f>IF(N945&lt;0, AI945, "0")</f>
        <v>0</v>
      </c>
      <c r="AK945" s="98">
        <f>AK944+AJ945</f>
        <v>2005.498006172839</v>
      </c>
      <c r="AL945" s="105">
        <f t="shared" si="565"/>
        <v>0.55708277949245533</v>
      </c>
      <c r="AM945" s="98">
        <f>IF(N945 &gt; 0, AI945, )</f>
        <v>36.830280864197526</v>
      </c>
      <c r="AN945" s="98">
        <f t="shared" si="584"/>
        <v>10198.382165123456</v>
      </c>
      <c r="AO945" s="98">
        <f t="shared" si="566"/>
        <v>2.8328839347565156</v>
      </c>
      <c r="AP945" s="27">
        <f t="shared" si="567"/>
        <v>0</v>
      </c>
      <c r="AQ945" s="27">
        <f t="shared" si="568"/>
        <v>0</v>
      </c>
      <c r="AR945" s="34">
        <f t="shared" si="569"/>
        <v>0</v>
      </c>
      <c r="AS945" s="27">
        <f t="shared" si="570"/>
        <v>0</v>
      </c>
      <c r="AT945" s="34">
        <f t="shared" si="547"/>
        <v>0</v>
      </c>
      <c r="AU945" s="27">
        <f t="shared" si="547"/>
        <v>0</v>
      </c>
      <c r="AV945" s="27">
        <f t="shared" si="571"/>
        <v>0</v>
      </c>
      <c r="AW945" s="27">
        <f t="shared" si="572"/>
        <v>0</v>
      </c>
      <c r="AX945" s="27">
        <f t="shared" si="573"/>
        <v>0</v>
      </c>
      <c r="AY945" s="34">
        <f>AN945-AW945</f>
        <v>10198.382165123456</v>
      </c>
      <c r="AZ945" s="110">
        <f t="shared" si="574"/>
        <v>2.8328839347565156</v>
      </c>
      <c r="BB945" s="84">
        <v>0</v>
      </c>
      <c r="BC945" s="85">
        <f t="shared" si="575"/>
        <v>0</v>
      </c>
      <c r="BD945" s="85">
        <f t="shared" si="576"/>
        <v>0</v>
      </c>
      <c r="BE945" s="85">
        <f t="shared" si="577"/>
        <v>0</v>
      </c>
      <c r="BF945" s="85">
        <f t="shared" si="578"/>
        <v>0</v>
      </c>
      <c r="BG945" s="85">
        <f t="shared" si="579"/>
        <v>0</v>
      </c>
    </row>
    <row r="946" spans="2:59">
      <c r="B946" s="10" t="s">
        <v>33</v>
      </c>
      <c r="C946" s="10">
        <v>935</v>
      </c>
      <c r="D946" s="10">
        <v>346</v>
      </c>
      <c r="E946" s="19">
        <v>57.5</v>
      </c>
      <c r="F946" s="67">
        <f t="shared" si="548"/>
        <v>15.972222222222221</v>
      </c>
      <c r="G946" s="20">
        <f t="shared" si="580"/>
        <v>-0.27777777777777779</v>
      </c>
      <c r="H946" s="20">
        <f t="shared" si="549"/>
        <v>173.5</v>
      </c>
      <c r="I946" s="86">
        <f>'Ducati Panigale 1199 data'!$C$8*G946</f>
        <v>-77.222222222222229</v>
      </c>
      <c r="J946" s="86">
        <f>'Ducati Panigale 1199 data'!$C$8*'Ducati Panigale 1199 data'!$C$15*'Ducati Panigale 1199 data'!$C$10</f>
        <v>54.543600000000005</v>
      </c>
      <c r="K946" s="86">
        <f>(0.5*'Ducati Panigale 1199 data'!$C$12)*'Ducati Panigale 1199 data'!$C$14*'Ducati Panigale 1199 data'!$C$11*F946^2</f>
        <v>36.095142505787038</v>
      </c>
      <c r="L946" s="86">
        <f t="shared" si="550"/>
        <v>13.416520283564815</v>
      </c>
      <c r="M946" s="86">
        <f t="shared" si="546"/>
        <v>214.29164341804912</v>
      </c>
      <c r="N946" s="20">
        <f t="shared" si="551"/>
        <v>0.21429164341804913</v>
      </c>
      <c r="O946" s="105">
        <f t="shared" si="552"/>
        <v>0</v>
      </c>
      <c r="P946" s="105">
        <f t="shared" si="553"/>
        <v>0</v>
      </c>
      <c r="Q946" s="105">
        <f t="shared" si="581"/>
        <v>200.10065736552693</v>
      </c>
      <c r="R946" s="27">
        <f t="shared" si="554"/>
        <v>5.5583515934868592E-2</v>
      </c>
      <c r="S946" s="98">
        <f t="shared" si="555"/>
        <v>0.21429164341804913</v>
      </c>
      <c r="T946" s="17">
        <f t="shared" si="582"/>
        <v>806.16286275626567</v>
      </c>
      <c r="U946" s="17">
        <f t="shared" si="556"/>
        <v>0.22393412854340713</v>
      </c>
      <c r="V946" s="17">
        <f t="shared" si="557"/>
        <v>190.09562449725058</v>
      </c>
      <c r="W946" s="17">
        <f t="shared" si="558"/>
        <v>182.49179951736056</v>
      </c>
      <c r="X946" s="17">
        <f t="shared" si="558"/>
        <v>175.19212753666613</v>
      </c>
      <c r="Y946" s="17">
        <f t="shared" si="559"/>
        <v>173.44020626129947</v>
      </c>
      <c r="Z946" s="17">
        <f>Y946/3600</f>
        <v>4.8177835072583185E-2</v>
      </c>
      <c r="AA946" s="17">
        <f>0.96*Y946</f>
        <v>166.50259801084749</v>
      </c>
      <c r="AB946" s="17">
        <f t="shared" si="560"/>
        <v>159.8424940904136</v>
      </c>
      <c r="AC946" s="17">
        <f t="shared" si="561"/>
        <v>151.85036938589292</v>
      </c>
      <c r="AD946" s="17">
        <f t="shared" si="562"/>
        <v>151.85036938589292</v>
      </c>
      <c r="AE946" s="17">
        <f t="shared" si="583"/>
        <v>4.2180658162748033E-2</v>
      </c>
      <c r="AF946" s="17">
        <f>T946-AD946</f>
        <v>654.31249337037275</v>
      </c>
      <c r="AG946" s="17">
        <f t="shared" si="563"/>
        <v>0.18175347038065909</v>
      </c>
      <c r="AH946" s="28">
        <f>0.5*'Ducati Panigale 1199 data'!$C$8*'WLTP class 3 v5'!F946^2</f>
        <v>35460.551697530864</v>
      </c>
      <c r="AI946" s="17">
        <f t="shared" si="564"/>
        <v>35.46055169753086</v>
      </c>
      <c r="AJ946" s="17" t="str">
        <f>IF(N946&lt;0, AI946, "0")</f>
        <v>0</v>
      </c>
      <c r="AK946" s="98">
        <f>AK945+AJ946</f>
        <v>2005.498006172839</v>
      </c>
      <c r="AL946" s="105">
        <f t="shared" si="565"/>
        <v>0.55708277949245533</v>
      </c>
      <c r="AM946" s="98">
        <f>IF(N946 &gt; 0, AI946, )</f>
        <v>35.46055169753086</v>
      </c>
      <c r="AN946" s="98">
        <f t="shared" si="584"/>
        <v>10233.842716820987</v>
      </c>
      <c r="AO946" s="98">
        <f t="shared" si="566"/>
        <v>2.8427340880058298</v>
      </c>
      <c r="AP946" s="27">
        <f t="shared" si="567"/>
        <v>0</v>
      </c>
      <c r="AQ946" s="27">
        <f t="shared" si="568"/>
        <v>0</v>
      </c>
      <c r="AR946" s="34">
        <f t="shared" si="569"/>
        <v>0</v>
      </c>
      <c r="AS946" s="27">
        <f t="shared" si="570"/>
        <v>0</v>
      </c>
      <c r="AT946" s="34">
        <f t="shared" si="547"/>
        <v>0</v>
      </c>
      <c r="AU946" s="27">
        <f t="shared" si="547"/>
        <v>0</v>
      </c>
      <c r="AV946" s="27">
        <f t="shared" si="571"/>
        <v>0</v>
      </c>
      <c r="AW946" s="27">
        <f t="shared" si="572"/>
        <v>0</v>
      </c>
      <c r="AX946" s="27">
        <f t="shared" si="573"/>
        <v>0</v>
      </c>
      <c r="AY946" s="34">
        <f>AN946-AW946</f>
        <v>10233.842716820987</v>
      </c>
      <c r="AZ946" s="110">
        <f t="shared" si="574"/>
        <v>2.8427340880058298</v>
      </c>
      <c r="BB946" s="84">
        <v>0</v>
      </c>
      <c r="BC946" s="85">
        <f t="shared" si="575"/>
        <v>0</v>
      </c>
      <c r="BD946" s="85">
        <f t="shared" si="576"/>
        <v>0</v>
      </c>
      <c r="BE946" s="85">
        <f t="shared" si="577"/>
        <v>0</v>
      </c>
      <c r="BF946" s="85">
        <f t="shared" si="578"/>
        <v>0</v>
      </c>
      <c r="BG946" s="85">
        <f t="shared" si="579"/>
        <v>0</v>
      </c>
    </row>
    <row r="947" spans="2:59">
      <c r="B947" s="10" t="s">
        <v>33</v>
      </c>
      <c r="C947" s="10">
        <v>936</v>
      </c>
      <c r="D947" s="10">
        <v>347</v>
      </c>
      <c r="E947" s="19">
        <v>56.6</v>
      </c>
      <c r="F947" s="67">
        <f t="shared" si="548"/>
        <v>15.722222222222221</v>
      </c>
      <c r="G947" s="20">
        <f t="shared" si="580"/>
        <v>-0.20833333333333331</v>
      </c>
      <c r="H947" s="20">
        <f t="shared" si="549"/>
        <v>174</v>
      </c>
      <c r="I947" s="86">
        <f>'Ducati Panigale 1199 data'!$C$8*G947</f>
        <v>-57.916666666666664</v>
      </c>
      <c r="J947" s="86">
        <f>'Ducati Panigale 1199 data'!$C$8*'Ducati Panigale 1199 data'!$C$15*'Ducati Panigale 1199 data'!$C$10</f>
        <v>54.543600000000005</v>
      </c>
      <c r="K947" s="86">
        <f>(0.5*'Ducati Panigale 1199 data'!$C$12)*'Ducati Panigale 1199 data'!$C$14*'Ducati Panigale 1199 data'!$C$11*F947^2</f>
        <v>34.974050578703704</v>
      </c>
      <c r="L947" s="86">
        <f t="shared" si="550"/>
        <v>31.600983912037044</v>
      </c>
      <c r="M947" s="86">
        <f t="shared" si="546"/>
        <v>496.8376915059157</v>
      </c>
      <c r="N947" s="20">
        <f t="shared" si="551"/>
        <v>0.49683769150591572</v>
      </c>
      <c r="O947" s="105">
        <f t="shared" si="552"/>
        <v>0</v>
      </c>
      <c r="P947" s="105">
        <f t="shared" si="553"/>
        <v>0</v>
      </c>
      <c r="Q947" s="105">
        <f t="shared" si="581"/>
        <v>200.10065736552693</v>
      </c>
      <c r="R947" s="27">
        <f t="shared" si="554"/>
        <v>5.5583515934868592E-2</v>
      </c>
      <c r="S947" s="98">
        <f t="shared" si="555"/>
        <v>0.49683769150591572</v>
      </c>
      <c r="T947" s="17">
        <f t="shared" si="582"/>
        <v>806.65970044777157</v>
      </c>
      <c r="U947" s="17">
        <f t="shared" si="556"/>
        <v>0.22407213901326989</v>
      </c>
      <c r="V947" s="17">
        <f t="shared" si="557"/>
        <v>190.09562449725058</v>
      </c>
      <c r="W947" s="17">
        <f t="shared" si="558"/>
        <v>182.49179951736056</v>
      </c>
      <c r="X947" s="17">
        <f t="shared" si="558"/>
        <v>175.19212753666613</v>
      </c>
      <c r="Y947" s="17">
        <f t="shared" si="559"/>
        <v>173.44020626129947</v>
      </c>
      <c r="Z947" s="17">
        <f>Y947/3600</f>
        <v>4.8177835072583185E-2</v>
      </c>
      <c r="AA947" s="17">
        <f>0.96*Y947</f>
        <v>166.50259801084749</v>
      </c>
      <c r="AB947" s="17">
        <f t="shared" si="560"/>
        <v>159.8424940904136</v>
      </c>
      <c r="AC947" s="17">
        <f t="shared" si="561"/>
        <v>151.85036938589292</v>
      </c>
      <c r="AD947" s="17">
        <f t="shared" si="562"/>
        <v>151.85036938589292</v>
      </c>
      <c r="AE947" s="17">
        <f t="shared" si="583"/>
        <v>4.2180658162748033E-2</v>
      </c>
      <c r="AF947" s="17">
        <f>T947-AD947</f>
        <v>654.80933106187865</v>
      </c>
      <c r="AG947" s="17">
        <f t="shared" si="563"/>
        <v>0.18189148085052184</v>
      </c>
      <c r="AH947" s="28">
        <f>0.5*'Ducati Panigale 1199 data'!$C$8*'WLTP class 3 v5'!F947^2</f>
        <v>34359.169753086418</v>
      </c>
      <c r="AI947" s="17">
        <f t="shared" si="564"/>
        <v>34.35916975308642</v>
      </c>
      <c r="AJ947" s="17" t="str">
        <f>IF(N947&lt;0, AI947, "0")</f>
        <v>0</v>
      </c>
      <c r="AK947" s="98">
        <f>AK946+AJ947</f>
        <v>2005.498006172839</v>
      </c>
      <c r="AL947" s="105">
        <f t="shared" si="565"/>
        <v>0.55708277949245533</v>
      </c>
      <c r="AM947" s="98">
        <f>IF(N947 &gt; 0, AI947, )</f>
        <v>34.35916975308642</v>
      </c>
      <c r="AN947" s="98">
        <f t="shared" si="584"/>
        <v>10268.201886574074</v>
      </c>
      <c r="AO947" s="98">
        <f t="shared" si="566"/>
        <v>2.8522783018261317</v>
      </c>
      <c r="AP947" s="27">
        <f t="shared" si="567"/>
        <v>0</v>
      </c>
      <c r="AQ947" s="27">
        <f t="shared" si="568"/>
        <v>0</v>
      </c>
      <c r="AR947" s="34">
        <f t="shared" si="569"/>
        <v>0</v>
      </c>
      <c r="AS947" s="27">
        <f t="shared" si="570"/>
        <v>0</v>
      </c>
      <c r="AT947" s="34">
        <f t="shared" si="547"/>
        <v>0</v>
      </c>
      <c r="AU947" s="27">
        <f t="shared" si="547"/>
        <v>0</v>
      </c>
      <c r="AV947" s="27">
        <f t="shared" si="571"/>
        <v>0</v>
      </c>
      <c r="AW947" s="27">
        <f t="shared" si="572"/>
        <v>0</v>
      </c>
      <c r="AX947" s="27">
        <f t="shared" si="573"/>
        <v>0</v>
      </c>
      <c r="AY947" s="34">
        <f>AN947-AW947</f>
        <v>10268.201886574074</v>
      </c>
      <c r="AZ947" s="110">
        <f t="shared" si="574"/>
        <v>2.8522783018261317</v>
      </c>
      <c r="BB947" s="84">
        <v>0</v>
      </c>
      <c r="BC947" s="85">
        <f t="shared" si="575"/>
        <v>0</v>
      </c>
      <c r="BD947" s="85">
        <f t="shared" si="576"/>
        <v>0</v>
      </c>
      <c r="BE947" s="85">
        <f t="shared" si="577"/>
        <v>0</v>
      </c>
      <c r="BF947" s="85">
        <f t="shared" si="578"/>
        <v>0</v>
      </c>
      <c r="BG947" s="85">
        <f t="shared" si="579"/>
        <v>0</v>
      </c>
    </row>
    <row r="948" spans="2:59">
      <c r="B948" s="10" t="s">
        <v>33</v>
      </c>
      <c r="C948" s="10">
        <v>937</v>
      </c>
      <c r="D948" s="10">
        <v>348</v>
      </c>
      <c r="E948" s="19">
        <v>56</v>
      </c>
      <c r="F948" s="67">
        <f t="shared" si="548"/>
        <v>15.555555555555555</v>
      </c>
      <c r="G948" s="20">
        <f t="shared" si="580"/>
        <v>-0.15277777777777798</v>
      </c>
      <c r="H948" s="20">
        <f t="shared" si="549"/>
        <v>174.5</v>
      </c>
      <c r="I948" s="86">
        <f>'Ducati Panigale 1199 data'!$C$8*G948</f>
        <v>-42.472222222222278</v>
      </c>
      <c r="J948" s="86">
        <f>'Ducati Panigale 1199 data'!$C$8*'Ducati Panigale 1199 data'!$C$15*'Ducati Panigale 1199 data'!$C$10</f>
        <v>54.543600000000005</v>
      </c>
      <c r="K948" s="86">
        <f>(0.5*'Ducati Panigale 1199 data'!$C$12)*'Ducati Panigale 1199 data'!$C$14*'Ducati Panigale 1199 data'!$C$11*F948^2</f>
        <v>34.236481481481484</v>
      </c>
      <c r="L948" s="86">
        <f t="shared" si="550"/>
        <v>46.30785925925921</v>
      </c>
      <c r="M948" s="86">
        <f t="shared" si="546"/>
        <v>720.34447736625441</v>
      </c>
      <c r="N948" s="20">
        <f t="shared" si="551"/>
        <v>0.7203444773662544</v>
      </c>
      <c r="O948" s="105">
        <f t="shared" si="552"/>
        <v>0</v>
      </c>
      <c r="P948" s="105">
        <f t="shared" si="553"/>
        <v>0</v>
      </c>
      <c r="Q948" s="105">
        <f t="shared" si="581"/>
        <v>200.10065736552693</v>
      </c>
      <c r="R948" s="27">
        <f t="shared" si="554"/>
        <v>5.5583515934868592E-2</v>
      </c>
      <c r="S948" s="98">
        <f t="shared" si="555"/>
        <v>0.7203444773662544</v>
      </c>
      <c r="T948" s="17">
        <f t="shared" si="582"/>
        <v>807.38004492513778</v>
      </c>
      <c r="U948" s="17">
        <f t="shared" si="556"/>
        <v>0.22427223470142715</v>
      </c>
      <c r="V948" s="17">
        <f t="shared" si="557"/>
        <v>190.09562449725058</v>
      </c>
      <c r="W948" s="17">
        <f t="shared" si="558"/>
        <v>182.49179951736056</v>
      </c>
      <c r="X948" s="17">
        <f t="shared" si="558"/>
        <v>175.19212753666613</v>
      </c>
      <c r="Y948" s="17">
        <f t="shared" si="559"/>
        <v>173.44020626129947</v>
      </c>
      <c r="Z948" s="17">
        <f>Y948/3600</f>
        <v>4.8177835072583185E-2</v>
      </c>
      <c r="AA948" s="17">
        <f>0.96*Y948</f>
        <v>166.50259801084749</v>
      </c>
      <c r="AB948" s="17">
        <f t="shared" si="560"/>
        <v>159.8424940904136</v>
      </c>
      <c r="AC948" s="17">
        <f t="shared" si="561"/>
        <v>151.85036938589292</v>
      </c>
      <c r="AD948" s="17">
        <f t="shared" si="562"/>
        <v>151.85036938589292</v>
      </c>
      <c r="AE948" s="17">
        <f t="shared" si="583"/>
        <v>4.2180658162748033E-2</v>
      </c>
      <c r="AF948" s="17">
        <f>T948-AD948</f>
        <v>655.52967553924486</v>
      </c>
      <c r="AG948" s="17">
        <f t="shared" si="563"/>
        <v>0.18209157653867913</v>
      </c>
      <c r="AH948" s="28">
        <f>0.5*'Ducati Panigale 1199 data'!$C$8*'WLTP class 3 v5'!F948^2</f>
        <v>33634.567901234564</v>
      </c>
      <c r="AI948" s="17">
        <f t="shared" si="564"/>
        <v>33.634567901234561</v>
      </c>
      <c r="AJ948" s="17" t="str">
        <f>IF(N948&lt;0, AI948, "0")</f>
        <v>0</v>
      </c>
      <c r="AK948" s="98">
        <f>AK947+AJ948</f>
        <v>2005.498006172839</v>
      </c>
      <c r="AL948" s="105">
        <f t="shared" si="565"/>
        <v>0.55708277949245533</v>
      </c>
      <c r="AM948" s="98">
        <f>IF(N948 &gt; 0, AI948, )</f>
        <v>33.634567901234561</v>
      </c>
      <c r="AN948" s="98">
        <f t="shared" si="584"/>
        <v>10301.836454475308</v>
      </c>
      <c r="AO948" s="98">
        <f t="shared" si="566"/>
        <v>2.8616212373542522</v>
      </c>
      <c r="AP948" s="27">
        <f t="shared" si="567"/>
        <v>0</v>
      </c>
      <c r="AQ948" s="27">
        <f t="shared" si="568"/>
        <v>0</v>
      </c>
      <c r="AR948" s="34">
        <f t="shared" si="569"/>
        <v>0</v>
      </c>
      <c r="AS948" s="27">
        <f t="shared" si="570"/>
        <v>0</v>
      </c>
      <c r="AT948" s="34">
        <f t="shared" si="547"/>
        <v>0</v>
      </c>
      <c r="AU948" s="27">
        <f t="shared" si="547"/>
        <v>0</v>
      </c>
      <c r="AV948" s="27">
        <f t="shared" si="571"/>
        <v>0</v>
      </c>
      <c r="AW948" s="27">
        <f t="shared" si="572"/>
        <v>0</v>
      </c>
      <c r="AX948" s="27">
        <f t="shared" si="573"/>
        <v>0</v>
      </c>
      <c r="AY948" s="34">
        <f>AN948-AW948</f>
        <v>10301.836454475308</v>
      </c>
      <c r="AZ948" s="110">
        <f t="shared" si="574"/>
        <v>2.8616212373542522</v>
      </c>
      <c r="BB948" s="84">
        <v>0</v>
      </c>
      <c r="BC948" s="85">
        <f t="shared" si="575"/>
        <v>0</v>
      </c>
      <c r="BD948" s="85">
        <f t="shared" si="576"/>
        <v>0</v>
      </c>
      <c r="BE948" s="85">
        <f t="shared" si="577"/>
        <v>0</v>
      </c>
      <c r="BF948" s="85">
        <f t="shared" si="578"/>
        <v>0</v>
      </c>
      <c r="BG948" s="85">
        <f t="shared" si="579"/>
        <v>0</v>
      </c>
    </row>
    <row r="949" spans="2:59">
      <c r="B949" s="10" t="s">
        <v>33</v>
      </c>
      <c r="C949" s="10">
        <v>938</v>
      </c>
      <c r="D949" s="10">
        <v>349</v>
      </c>
      <c r="E949" s="19">
        <v>55.5</v>
      </c>
      <c r="F949" s="67">
        <f t="shared" si="548"/>
        <v>15.416666666666666</v>
      </c>
      <c r="G949" s="20">
        <f t="shared" si="580"/>
        <v>-0.1388888888888889</v>
      </c>
      <c r="H949" s="20">
        <f t="shared" si="549"/>
        <v>175</v>
      </c>
      <c r="I949" s="86">
        <f>'Ducati Panigale 1199 data'!$C$8*G949</f>
        <v>-38.611111111111114</v>
      </c>
      <c r="J949" s="86">
        <f>'Ducati Panigale 1199 data'!$C$8*'Ducati Panigale 1199 data'!$C$15*'Ducati Panigale 1199 data'!$C$10</f>
        <v>54.543600000000005</v>
      </c>
      <c r="K949" s="86">
        <f>(0.5*'Ducati Panigale 1199 data'!$C$12)*'Ducati Panigale 1199 data'!$C$14*'Ducati Panigale 1199 data'!$C$11*F949^2</f>
        <v>33.62784505208333</v>
      </c>
      <c r="L949" s="86">
        <f t="shared" si="550"/>
        <v>49.560333940972221</v>
      </c>
      <c r="M949" s="86">
        <f t="shared" si="546"/>
        <v>764.055148256655</v>
      </c>
      <c r="N949" s="20">
        <f t="shared" si="551"/>
        <v>0.76405514825665499</v>
      </c>
      <c r="O949" s="105">
        <f t="shared" si="552"/>
        <v>0</v>
      </c>
      <c r="P949" s="105">
        <f t="shared" si="553"/>
        <v>0</v>
      </c>
      <c r="Q949" s="105">
        <f t="shared" si="581"/>
        <v>200.10065736552693</v>
      </c>
      <c r="R949" s="27">
        <f t="shared" si="554"/>
        <v>5.5583515934868592E-2</v>
      </c>
      <c r="S949" s="98">
        <f t="shared" si="555"/>
        <v>0.76405514825665499</v>
      </c>
      <c r="T949" s="17">
        <f t="shared" si="582"/>
        <v>808.14410007339438</v>
      </c>
      <c r="U949" s="17">
        <f t="shared" si="556"/>
        <v>0.22448447224260956</v>
      </c>
      <c r="V949" s="17">
        <f t="shared" si="557"/>
        <v>190.09562449725058</v>
      </c>
      <c r="W949" s="17">
        <f t="shared" si="558"/>
        <v>182.49179951736056</v>
      </c>
      <c r="X949" s="17">
        <f t="shared" si="558"/>
        <v>175.19212753666613</v>
      </c>
      <c r="Y949" s="17">
        <f t="shared" si="559"/>
        <v>173.44020626129947</v>
      </c>
      <c r="Z949" s="17">
        <f>Y949/3600</f>
        <v>4.8177835072583185E-2</v>
      </c>
      <c r="AA949" s="17">
        <f>0.96*Y949</f>
        <v>166.50259801084749</v>
      </c>
      <c r="AB949" s="17">
        <f t="shared" si="560"/>
        <v>159.8424940904136</v>
      </c>
      <c r="AC949" s="17">
        <f t="shared" si="561"/>
        <v>151.85036938589292</v>
      </c>
      <c r="AD949" s="17">
        <f t="shared" si="562"/>
        <v>151.85036938589292</v>
      </c>
      <c r="AE949" s="17">
        <f t="shared" si="583"/>
        <v>4.2180658162748033E-2</v>
      </c>
      <c r="AF949" s="17">
        <f>T949-AD949</f>
        <v>656.29373068750147</v>
      </c>
      <c r="AG949" s="17">
        <f t="shared" si="563"/>
        <v>0.18230381407986151</v>
      </c>
      <c r="AH949" s="28">
        <f>0.5*'Ducati Panigale 1199 data'!$C$8*'WLTP class 3 v5'!F949^2</f>
        <v>33036.631944444438</v>
      </c>
      <c r="AI949" s="17">
        <f t="shared" si="564"/>
        <v>33.036631944444437</v>
      </c>
      <c r="AJ949" s="17" t="str">
        <f>IF(N949&lt;0, AI949, "0")</f>
        <v>0</v>
      </c>
      <c r="AK949" s="98">
        <f>AK948+AJ949</f>
        <v>2005.498006172839</v>
      </c>
      <c r="AL949" s="105">
        <f t="shared" si="565"/>
        <v>0.55708277949245533</v>
      </c>
      <c r="AM949" s="98">
        <f>IF(N949 &gt; 0, AI949, )</f>
        <v>33.036631944444437</v>
      </c>
      <c r="AN949" s="98">
        <f t="shared" si="584"/>
        <v>10334.873086419751</v>
      </c>
      <c r="AO949" s="98">
        <f t="shared" si="566"/>
        <v>2.8707980795610419</v>
      </c>
      <c r="AP949" s="27">
        <f t="shared" si="567"/>
        <v>0</v>
      </c>
      <c r="AQ949" s="27">
        <f t="shared" si="568"/>
        <v>0</v>
      </c>
      <c r="AR949" s="34">
        <f t="shared" si="569"/>
        <v>0</v>
      </c>
      <c r="AS949" s="27">
        <f t="shared" si="570"/>
        <v>0</v>
      </c>
      <c r="AT949" s="34">
        <f t="shared" si="547"/>
        <v>0</v>
      </c>
      <c r="AU949" s="27">
        <f t="shared" si="547"/>
        <v>0</v>
      </c>
      <c r="AV949" s="27">
        <f t="shared" si="571"/>
        <v>0</v>
      </c>
      <c r="AW949" s="27">
        <f t="shared" si="572"/>
        <v>0</v>
      </c>
      <c r="AX949" s="27">
        <f t="shared" si="573"/>
        <v>0</v>
      </c>
      <c r="AY949" s="34">
        <f>AN949-AW949</f>
        <v>10334.873086419751</v>
      </c>
      <c r="AZ949" s="110">
        <f t="shared" si="574"/>
        <v>2.8707980795610419</v>
      </c>
      <c r="BB949" s="84">
        <v>0</v>
      </c>
      <c r="BC949" s="85">
        <f t="shared" si="575"/>
        <v>0</v>
      </c>
      <c r="BD949" s="85">
        <f t="shared" si="576"/>
        <v>0</v>
      </c>
      <c r="BE949" s="85">
        <f t="shared" si="577"/>
        <v>0</v>
      </c>
      <c r="BF949" s="85">
        <f t="shared" si="578"/>
        <v>0</v>
      </c>
      <c r="BG949" s="85">
        <f t="shared" si="579"/>
        <v>0</v>
      </c>
    </row>
    <row r="950" spans="2:59">
      <c r="B950" s="10" t="s">
        <v>33</v>
      </c>
      <c r="C950" s="10">
        <v>939</v>
      </c>
      <c r="D950" s="10">
        <v>350</v>
      </c>
      <c r="E950" s="19">
        <v>55</v>
      </c>
      <c r="F950" s="67">
        <f t="shared" si="548"/>
        <v>15.277777777777779</v>
      </c>
      <c r="G950" s="20">
        <f t="shared" si="580"/>
        <v>-0.15277777777777798</v>
      </c>
      <c r="H950" s="20">
        <f t="shared" si="549"/>
        <v>175.5</v>
      </c>
      <c r="I950" s="86">
        <f>'Ducati Panigale 1199 data'!$C$8*G950</f>
        <v>-42.472222222222278</v>
      </c>
      <c r="J950" s="86">
        <f>'Ducati Panigale 1199 data'!$C$8*'Ducati Panigale 1199 data'!$C$15*'Ducati Panigale 1199 data'!$C$10</f>
        <v>54.543600000000005</v>
      </c>
      <c r="K950" s="86">
        <f>(0.5*'Ducati Panigale 1199 data'!$C$12)*'Ducati Panigale 1199 data'!$C$14*'Ducati Panigale 1199 data'!$C$11*F950^2</f>
        <v>33.024667245370374</v>
      </c>
      <c r="L950" s="86">
        <f t="shared" si="550"/>
        <v>45.0960450231481</v>
      </c>
      <c r="M950" s="86">
        <f t="shared" si="546"/>
        <v>688.96735452031828</v>
      </c>
      <c r="N950" s="20">
        <f t="shared" si="551"/>
        <v>0.68896735452031832</v>
      </c>
      <c r="O950" s="105">
        <f t="shared" si="552"/>
        <v>0</v>
      </c>
      <c r="P950" s="105">
        <f t="shared" si="553"/>
        <v>0</v>
      </c>
      <c r="Q950" s="105">
        <f t="shared" si="581"/>
        <v>200.10065736552693</v>
      </c>
      <c r="R950" s="27">
        <f t="shared" si="554"/>
        <v>5.5583515934868592E-2</v>
      </c>
      <c r="S950" s="98">
        <f t="shared" si="555"/>
        <v>0.68896735452031832</v>
      </c>
      <c r="T950" s="17">
        <f t="shared" si="582"/>
        <v>808.83306742791467</v>
      </c>
      <c r="U950" s="17">
        <f t="shared" si="556"/>
        <v>0.22467585206330964</v>
      </c>
      <c r="V950" s="17">
        <f t="shared" si="557"/>
        <v>190.09562449725058</v>
      </c>
      <c r="W950" s="17">
        <f t="shared" si="558"/>
        <v>182.49179951736056</v>
      </c>
      <c r="X950" s="17">
        <f t="shared" si="558"/>
        <v>175.19212753666613</v>
      </c>
      <c r="Y950" s="17">
        <f t="shared" si="559"/>
        <v>173.44020626129947</v>
      </c>
      <c r="Z950" s="17">
        <f>Y950/3600</f>
        <v>4.8177835072583185E-2</v>
      </c>
      <c r="AA950" s="17">
        <f>0.96*Y950</f>
        <v>166.50259801084749</v>
      </c>
      <c r="AB950" s="17">
        <f t="shared" si="560"/>
        <v>159.8424940904136</v>
      </c>
      <c r="AC950" s="17">
        <f t="shared" si="561"/>
        <v>151.85036938589292</v>
      </c>
      <c r="AD950" s="17">
        <f t="shared" si="562"/>
        <v>151.85036938589292</v>
      </c>
      <c r="AE950" s="17">
        <f t="shared" si="583"/>
        <v>4.2180658162748033E-2</v>
      </c>
      <c r="AF950" s="17">
        <f>T950-AD950</f>
        <v>656.98269804202175</v>
      </c>
      <c r="AG950" s="17">
        <f t="shared" si="563"/>
        <v>0.1824951939005616</v>
      </c>
      <c r="AH950" s="28">
        <f>0.5*'Ducati Panigale 1199 data'!$C$8*'WLTP class 3 v5'!F950^2</f>
        <v>32444.058641975309</v>
      </c>
      <c r="AI950" s="17">
        <f t="shared" si="564"/>
        <v>32.44405864197531</v>
      </c>
      <c r="AJ950" s="17" t="str">
        <f>IF(N950&lt;0, AI950, "0")</f>
        <v>0</v>
      </c>
      <c r="AK950" s="98">
        <f>AK949+AJ950</f>
        <v>2005.498006172839</v>
      </c>
      <c r="AL950" s="105">
        <f t="shared" si="565"/>
        <v>0.55708277949245533</v>
      </c>
      <c r="AM950" s="98">
        <f>IF(N950 &gt; 0, AI950, )</f>
        <v>32.44405864197531</v>
      </c>
      <c r="AN950" s="98">
        <f t="shared" si="584"/>
        <v>10367.317145061726</v>
      </c>
      <c r="AO950" s="98">
        <f t="shared" si="566"/>
        <v>2.8798103180727019</v>
      </c>
      <c r="AP950" s="27">
        <f t="shared" si="567"/>
        <v>0</v>
      </c>
      <c r="AQ950" s="27">
        <f t="shared" si="568"/>
        <v>0</v>
      </c>
      <c r="AR950" s="34">
        <f t="shared" si="569"/>
        <v>0</v>
      </c>
      <c r="AS950" s="27">
        <f t="shared" si="570"/>
        <v>0</v>
      </c>
      <c r="AT950" s="34">
        <f t="shared" si="547"/>
        <v>0</v>
      </c>
      <c r="AU950" s="27">
        <f t="shared" si="547"/>
        <v>0</v>
      </c>
      <c r="AV950" s="27">
        <f t="shared" si="571"/>
        <v>0</v>
      </c>
      <c r="AW950" s="27">
        <f t="shared" si="572"/>
        <v>0</v>
      </c>
      <c r="AX950" s="27">
        <f t="shared" si="573"/>
        <v>0</v>
      </c>
      <c r="AY950" s="34">
        <f>AN950-AW950</f>
        <v>10367.317145061726</v>
      </c>
      <c r="AZ950" s="110">
        <f t="shared" si="574"/>
        <v>2.8798103180727019</v>
      </c>
      <c r="BB950" s="84">
        <v>0</v>
      </c>
      <c r="BC950" s="85">
        <f t="shared" si="575"/>
        <v>0</v>
      </c>
      <c r="BD950" s="85">
        <f t="shared" si="576"/>
        <v>0</v>
      </c>
      <c r="BE950" s="85">
        <f t="shared" si="577"/>
        <v>0</v>
      </c>
      <c r="BF950" s="85">
        <f t="shared" si="578"/>
        <v>0</v>
      </c>
      <c r="BG950" s="85">
        <f t="shared" si="579"/>
        <v>0</v>
      </c>
    </row>
    <row r="951" spans="2:59">
      <c r="B951" s="10" t="s">
        <v>33</v>
      </c>
      <c r="C951" s="10">
        <v>940</v>
      </c>
      <c r="D951" s="10">
        <v>351</v>
      </c>
      <c r="E951" s="19">
        <v>54.4</v>
      </c>
      <c r="F951" s="67">
        <f t="shared" si="548"/>
        <v>15.111111111111111</v>
      </c>
      <c r="G951" s="20">
        <f t="shared" si="580"/>
        <v>-0.12499999999999981</v>
      </c>
      <c r="H951" s="20">
        <f t="shared" si="549"/>
        <v>176</v>
      </c>
      <c r="I951" s="86">
        <f>'Ducati Panigale 1199 data'!$C$8*G951</f>
        <v>-34.749999999999943</v>
      </c>
      <c r="J951" s="86">
        <f>'Ducati Panigale 1199 data'!$C$8*'Ducati Panigale 1199 data'!$C$15*'Ducati Panigale 1199 data'!$C$10</f>
        <v>54.543600000000005</v>
      </c>
      <c r="K951" s="86">
        <f>(0.5*'Ducati Panigale 1199 data'!$C$12)*'Ducati Panigale 1199 data'!$C$14*'Ducati Panigale 1199 data'!$C$11*F951^2</f>
        <v>32.308059259259259</v>
      </c>
      <c r="L951" s="86">
        <f t="shared" si="550"/>
        <v>52.101659259259321</v>
      </c>
      <c r="M951" s="86">
        <f t="shared" si="546"/>
        <v>787.31396213991866</v>
      </c>
      <c r="N951" s="20">
        <f t="shared" si="551"/>
        <v>0.78731396213991867</v>
      </c>
      <c r="O951" s="105">
        <f t="shared" si="552"/>
        <v>0</v>
      </c>
      <c r="P951" s="105">
        <f t="shared" si="553"/>
        <v>0</v>
      </c>
      <c r="Q951" s="105">
        <f t="shared" si="581"/>
        <v>200.10065736552693</v>
      </c>
      <c r="R951" s="27">
        <f t="shared" si="554"/>
        <v>5.5583515934868592E-2</v>
      </c>
      <c r="S951" s="98">
        <f t="shared" si="555"/>
        <v>0.78731396213991867</v>
      </c>
      <c r="T951" s="17">
        <f t="shared" si="582"/>
        <v>809.6203813900546</v>
      </c>
      <c r="U951" s="17">
        <f t="shared" si="556"/>
        <v>0.22489455038612627</v>
      </c>
      <c r="V951" s="17">
        <f t="shared" si="557"/>
        <v>190.09562449725058</v>
      </c>
      <c r="W951" s="17">
        <f t="shared" si="558"/>
        <v>182.49179951736056</v>
      </c>
      <c r="X951" s="17">
        <f t="shared" si="558"/>
        <v>175.19212753666613</v>
      </c>
      <c r="Y951" s="17">
        <f t="shared" si="559"/>
        <v>173.44020626129947</v>
      </c>
      <c r="Z951" s="17">
        <f>Y951/3600</f>
        <v>4.8177835072583185E-2</v>
      </c>
      <c r="AA951" s="17">
        <f>0.96*Y951</f>
        <v>166.50259801084749</v>
      </c>
      <c r="AB951" s="17">
        <f t="shared" si="560"/>
        <v>159.8424940904136</v>
      </c>
      <c r="AC951" s="17">
        <f t="shared" si="561"/>
        <v>151.85036938589292</v>
      </c>
      <c r="AD951" s="17">
        <f t="shared" si="562"/>
        <v>151.85036938589292</v>
      </c>
      <c r="AE951" s="17">
        <f t="shared" si="583"/>
        <v>4.2180658162748033E-2</v>
      </c>
      <c r="AF951" s="17">
        <f>T951-AD951</f>
        <v>657.77001200416169</v>
      </c>
      <c r="AG951" s="17">
        <f t="shared" si="563"/>
        <v>0.18271389222337825</v>
      </c>
      <c r="AH951" s="28">
        <f>0.5*'Ducati Panigale 1199 data'!$C$8*'WLTP class 3 v5'!F951^2</f>
        <v>31740.04938271605</v>
      </c>
      <c r="AI951" s="17">
        <f t="shared" si="564"/>
        <v>31.740049382716048</v>
      </c>
      <c r="AJ951" s="17" t="str">
        <f>IF(N951&lt;0, AI951, "0")</f>
        <v>0</v>
      </c>
      <c r="AK951" s="98">
        <f>AK950+AJ951</f>
        <v>2005.498006172839</v>
      </c>
      <c r="AL951" s="105">
        <f t="shared" si="565"/>
        <v>0.55708277949245533</v>
      </c>
      <c r="AM951" s="98">
        <f>IF(N951 &gt; 0, AI951, )</f>
        <v>31.740049382716048</v>
      </c>
      <c r="AN951" s="98">
        <f t="shared" si="584"/>
        <v>10399.057194444442</v>
      </c>
      <c r="AO951" s="98">
        <f t="shared" si="566"/>
        <v>2.8886269984567896</v>
      </c>
      <c r="AP951" s="27">
        <f t="shared" si="567"/>
        <v>0</v>
      </c>
      <c r="AQ951" s="27">
        <f t="shared" si="568"/>
        <v>0</v>
      </c>
      <c r="AR951" s="34">
        <f t="shared" si="569"/>
        <v>0</v>
      </c>
      <c r="AS951" s="27">
        <f t="shared" si="570"/>
        <v>0</v>
      </c>
      <c r="AT951" s="34">
        <f t="shared" si="547"/>
        <v>0</v>
      </c>
      <c r="AU951" s="27">
        <f t="shared" si="547"/>
        <v>0</v>
      </c>
      <c r="AV951" s="27">
        <f t="shared" si="571"/>
        <v>0</v>
      </c>
      <c r="AW951" s="27">
        <f t="shared" si="572"/>
        <v>0</v>
      </c>
      <c r="AX951" s="27">
        <f t="shared" si="573"/>
        <v>0</v>
      </c>
      <c r="AY951" s="34">
        <f>AN951-AW951</f>
        <v>10399.057194444442</v>
      </c>
      <c r="AZ951" s="110">
        <f t="shared" si="574"/>
        <v>2.8886269984567896</v>
      </c>
      <c r="BB951" s="84">
        <v>0</v>
      </c>
      <c r="BC951" s="85">
        <f t="shared" si="575"/>
        <v>0</v>
      </c>
      <c r="BD951" s="85">
        <f t="shared" si="576"/>
        <v>0</v>
      </c>
      <c r="BE951" s="85">
        <f t="shared" si="577"/>
        <v>0</v>
      </c>
      <c r="BF951" s="85">
        <f t="shared" si="578"/>
        <v>0</v>
      </c>
      <c r="BG951" s="85">
        <f t="shared" si="579"/>
        <v>0</v>
      </c>
    </row>
    <row r="952" spans="2:59">
      <c r="B952" s="10" t="s">
        <v>33</v>
      </c>
      <c r="C952" s="10">
        <v>941</v>
      </c>
      <c r="D952" s="10">
        <v>352</v>
      </c>
      <c r="E952" s="19">
        <v>54.1</v>
      </c>
      <c r="F952" s="67">
        <f t="shared" si="548"/>
        <v>15.027777777777779</v>
      </c>
      <c r="G952" s="20">
        <f t="shared" si="580"/>
        <v>-5.5555555555555358E-2</v>
      </c>
      <c r="H952" s="20">
        <f t="shared" si="549"/>
        <v>176.5</v>
      </c>
      <c r="I952" s="86">
        <f>'Ducati Panigale 1199 data'!$C$8*G952</f>
        <v>-15.44444444444439</v>
      </c>
      <c r="J952" s="86">
        <f>'Ducati Panigale 1199 data'!$C$8*'Ducati Panigale 1199 data'!$C$15*'Ducati Panigale 1199 data'!$C$10</f>
        <v>54.543600000000005</v>
      </c>
      <c r="K952" s="86">
        <f>(0.5*'Ducati Panigale 1199 data'!$C$12)*'Ducati Panigale 1199 data'!$C$14*'Ducati Panigale 1199 data'!$C$11*F952^2</f>
        <v>31.95270292245371</v>
      </c>
      <c r="L952" s="86">
        <f t="shared" si="550"/>
        <v>71.051858478009322</v>
      </c>
      <c r="M952" s="86">
        <f t="shared" si="546"/>
        <v>1067.7515399056401</v>
      </c>
      <c r="N952" s="20">
        <f t="shared" si="551"/>
        <v>1.0677515399056401</v>
      </c>
      <c r="O952" s="105">
        <f t="shared" si="552"/>
        <v>0</v>
      </c>
      <c r="P952" s="105">
        <f t="shared" si="553"/>
        <v>0</v>
      </c>
      <c r="Q952" s="105">
        <f t="shared" si="581"/>
        <v>200.10065736552693</v>
      </c>
      <c r="R952" s="27">
        <f t="shared" si="554"/>
        <v>5.5583515934868592E-2</v>
      </c>
      <c r="S952" s="98">
        <f t="shared" si="555"/>
        <v>1.0677515399056401</v>
      </c>
      <c r="T952" s="17">
        <f t="shared" si="582"/>
        <v>810.68813292996026</v>
      </c>
      <c r="U952" s="17">
        <f t="shared" si="556"/>
        <v>0.22519114803610008</v>
      </c>
      <c r="V952" s="17">
        <f t="shared" si="557"/>
        <v>190.09562449725058</v>
      </c>
      <c r="W952" s="17">
        <f t="shared" si="558"/>
        <v>182.49179951736056</v>
      </c>
      <c r="X952" s="17">
        <f t="shared" si="558"/>
        <v>175.19212753666613</v>
      </c>
      <c r="Y952" s="17">
        <f t="shared" si="559"/>
        <v>173.44020626129947</v>
      </c>
      <c r="Z952" s="17">
        <f>Y952/3600</f>
        <v>4.8177835072583185E-2</v>
      </c>
      <c r="AA952" s="17">
        <f>0.96*Y952</f>
        <v>166.50259801084749</v>
      </c>
      <c r="AB952" s="17">
        <f t="shared" si="560"/>
        <v>159.8424940904136</v>
      </c>
      <c r="AC952" s="17">
        <f t="shared" si="561"/>
        <v>151.85036938589292</v>
      </c>
      <c r="AD952" s="17">
        <f t="shared" si="562"/>
        <v>151.85036938589292</v>
      </c>
      <c r="AE952" s="17">
        <f t="shared" si="583"/>
        <v>4.2180658162748033E-2</v>
      </c>
      <c r="AF952" s="17">
        <f>T952-AD952</f>
        <v>658.83776354406734</v>
      </c>
      <c r="AG952" s="17">
        <f t="shared" si="563"/>
        <v>0.18301048987335203</v>
      </c>
      <c r="AH952" s="28">
        <f>0.5*'Ducati Panigale 1199 data'!$C$8*'WLTP class 3 v5'!F952^2</f>
        <v>31390.940586419754</v>
      </c>
      <c r="AI952" s="17">
        <f t="shared" si="564"/>
        <v>31.390940586419756</v>
      </c>
      <c r="AJ952" s="17" t="str">
        <f>IF(N952&lt;0, AI952, "0")</f>
        <v>0</v>
      </c>
      <c r="AK952" s="98">
        <f>AK951+AJ952</f>
        <v>2005.498006172839</v>
      </c>
      <c r="AL952" s="105">
        <f t="shared" si="565"/>
        <v>0.55708277949245533</v>
      </c>
      <c r="AM952" s="98">
        <f>IF(N952 &gt; 0, AI952, )</f>
        <v>31.390940586419756</v>
      </c>
      <c r="AN952" s="98">
        <f t="shared" si="584"/>
        <v>10430.448135030862</v>
      </c>
      <c r="AO952" s="98">
        <f t="shared" si="566"/>
        <v>2.8973467041752392</v>
      </c>
      <c r="AP952" s="27">
        <f t="shared" si="567"/>
        <v>0</v>
      </c>
      <c r="AQ952" s="27">
        <f t="shared" si="568"/>
        <v>0</v>
      </c>
      <c r="AR952" s="34">
        <f t="shared" si="569"/>
        <v>0</v>
      </c>
      <c r="AS952" s="27">
        <f t="shared" si="570"/>
        <v>0</v>
      </c>
      <c r="AT952" s="34">
        <f t="shared" si="547"/>
        <v>0</v>
      </c>
      <c r="AU952" s="27">
        <f t="shared" si="547"/>
        <v>0</v>
      </c>
      <c r="AV952" s="27">
        <f t="shared" si="571"/>
        <v>0</v>
      </c>
      <c r="AW952" s="27">
        <f t="shared" si="572"/>
        <v>0</v>
      </c>
      <c r="AX952" s="27">
        <f t="shared" si="573"/>
        <v>0</v>
      </c>
      <c r="AY952" s="34">
        <f>AN952-AW952</f>
        <v>10430.448135030862</v>
      </c>
      <c r="AZ952" s="110">
        <f t="shared" si="574"/>
        <v>2.8973467041752392</v>
      </c>
      <c r="BB952" s="84">
        <v>0</v>
      </c>
      <c r="BC952" s="85">
        <f t="shared" si="575"/>
        <v>0</v>
      </c>
      <c r="BD952" s="85">
        <f t="shared" si="576"/>
        <v>0</v>
      </c>
      <c r="BE952" s="85">
        <f t="shared" si="577"/>
        <v>0</v>
      </c>
      <c r="BF952" s="85">
        <f t="shared" si="578"/>
        <v>0</v>
      </c>
      <c r="BG952" s="85">
        <f t="shared" si="579"/>
        <v>0</v>
      </c>
    </row>
    <row r="953" spans="2:59">
      <c r="B953" s="10" t="s">
        <v>33</v>
      </c>
      <c r="C953" s="10">
        <v>942</v>
      </c>
      <c r="D953" s="10">
        <v>353</v>
      </c>
      <c r="E953" s="19">
        <v>54</v>
      </c>
      <c r="F953" s="67">
        <f t="shared" si="548"/>
        <v>15</v>
      </c>
      <c r="G953" s="20">
        <f t="shared" si="580"/>
        <v>-2.7777777777778172E-2</v>
      </c>
      <c r="H953" s="20">
        <f t="shared" si="549"/>
        <v>177</v>
      </c>
      <c r="I953" s="86">
        <f>'Ducati Panigale 1199 data'!$C$8*G953</f>
        <v>-7.7222222222223316</v>
      </c>
      <c r="J953" s="86">
        <f>'Ducati Panigale 1199 data'!$C$8*'Ducati Panigale 1199 data'!$C$15*'Ducati Panigale 1199 data'!$C$10</f>
        <v>54.543600000000005</v>
      </c>
      <c r="K953" s="86">
        <f>(0.5*'Ducati Panigale 1199 data'!$C$12)*'Ducati Panigale 1199 data'!$C$14*'Ducati Panigale 1199 data'!$C$11*F953^2</f>
        <v>31.834687500000005</v>
      </c>
      <c r="L953" s="86">
        <f t="shared" si="550"/>
        <v>78.656065277777671</v>
      </c>
      <c r="M953" s="86">
        <f t="shared" si="546"/>
        <v>1179.840979166665</v>
      </c>
      <c r="N953" s="20">
        <f t="shared" si="551"/>
        <v>1.1798409791666649</v>
      </c>
      <c r="O953" s="105">
        <f t="shared" si="552"/>
        <v>0</v>
      </c>
      <c r="P953" s="105">
        <f t="shared" si="553"/>
        <v>0</v>
      </c>
      <c r="Q953" s="105">
        <f t="shared" si="581"/>
        <v>200.10065736552693</v>
      </c>
      <c r="R953" s="27">
        <f t="shared" si="554"/>
        <v>5.5583515934868592E-2</v>
      </c>
      <c r="S953" s="98">
        <f t="shared" si="555"/>
        <v>1.1798409791666649</v>
      </c>
      <c r="T953" s="17">
        <f t="shared" si="582"/>
        <v>811.86797390912693</v>
      </c>
      <c r="U953" s="17">
        <f t="shared" si="556"/>
        <v>0.22551888164142414</v>
      </c>
      <c r="V953" s="17">
        <f t="shared" si="557"/>
        <v>190.09562449725058</v>
      </c>
      <c r="W953" s="17">
        <f t="shared" si="558"/>
        <v>182.49179951736056</v>
      </c>
      <c r="X953" s="17">
        <f t="shared" si="558"/>
        <v>175.19212753666613</v>
      </c>
      <c r="Y953" s="17">
        <f t="shared" si="559"/>
        <v>173.44020626129947</v>
      </c>
      <c r="Z953" s="17">
        <f>Y953/3600</f>
        <v>4.8177835072583185E-2</v>
      </c>
      <c r="AA953" s="17">
        <f>0.96*Y953</f>
        <v>166.50259801084749</v>
      </c>
      <c r="AB953" s="17">
        <f t="shared" si="560"/>
        <v>159.8424940904136</v>
      </c>
      <c r="AC953" s="17">
        <f t="shared" si="561"/>
        <v>151.85036938589292</v>
      </c>
      <c r="AD953" s="17">
        <f t="shared" si="562"/>
        <v>151.85036938589292</v>
      </c>
      <c r="AE953" s="17">
        <f t="shared" si="583"/>
        <v>4.2180658162748033E-2</v>
      </c>
      <c r="AF953" s="17">
        <f>T953-AD953</f>
        <v>660.01760452323401</v>
      </c>
      <c r="AG953" s="17">
        <f t="shared" si="563"/>
        <v>0.18333822347867612</v>
      </c>
      <c r="AH953" s="28">
        <f>0.5*'Ducati Panigale 1199 data'!$C$8*'WLTP class 3 v5'!F953^2</f>
        <v>31275</v>
      </c>
      <c r="AI953" s="17">
        <f t="shared" si="564"/>
        <v>31.274999999999999</v>
      </c>
      <c r="AJ953" s="17" t="str">
        <f>IF(N953&lt;0, AI953, "0")</f>
        <v>0</v>
      </c>
      <c r="AK953" s="98">
        <f>AK952+AJ953</f>
        <v>2005.498006172839</v>
      </c>
      <c r="AL953" s="105">
        <f t="shared" si="565"/>
        <v>0.55708277949245533</v>
      </c>
      <c r="AM953" s="98">
        <f>IF(N953 &gt; 0, AI953, )</f>
        <v>31.274999999999999</v>
      </c>
      <c r="AN953" s="98">
        <f t="shared" si="584"/>
        <v>10461.723135030861</v>
      </c>
      <c r="AO953" s="98">
        <f t="shared" si="566"/>
        <v>2.9060342041752394</v>
      </c>
      <c r="AP953" s="27">
        <f t="shared" si="567"/>
        <v>0</v>
      </c>
      <c r="AQ953" s="27">
        <f t="shared" si="568"/>
        <v>0</v>
      </c>
      <c r="AR953" s="34">
        <f t="shared" si="569"/>
        <v>0</v>
      </c>
      <c r="AS953" s="27">
        <f t="shared" si="570"/>
        <v>0</v>
      </c>
      <c r="AT953" s="34">
        <f t="shared" si="547"/>
        <v>0</v>
      </c>
      <c r="AU953" s="27">
        <f t="shared" si="547"/>
        <v>0</v>
      </c>
      <c r="AV953" s="27">
        <f t="shared" si="571"/>
        <v>0</v>
      </c>
      <c r="AW953" s="27">
        <f t="shared" si="572"/>
        <v>0</v>
      </c>
      <c r="AX953" s="27">
        <f t="shared" si="573"/>
        <v>0</v>
      </c>
      <c r="AY953" s="34">
        <f>AN953-AW953</f>
        <v>10461.723135030861</v>
      </c>
      <c r="AZ953" s="110">
        <f t="shared" si="574"/>
        <v>2.9060342041752394</v>
      </c>
      <c r="BB953" s="84">
        <v>0</v>
      </c>
      <c r="BC953" s="85">
        <f t="shared" si="575"/>
        <v>0</v>
      </c>
      <c r="BD953" s="85">
        <f t="shared" si="576"/>
        <v>0</v>
      </c>
      <c r="BE953" s="85">
        <f t="shared" si="577"/>
        <v>0</v>
      </c>
      <c r="BF953" s="85">
        <f t="shared" si="578"/>
        <v>0</v>
      </c>
      <c r="BG953" s="85">
        <f t="shared" si="579"/>
        <v>0</v>
      </c>
    </row>
    <row r="954" spans="2:59">
      <c r="B954" s="10" t="s">
        <v>33</v>
      </c>
      <c r="C954" s="10">
        <v>943</v>
      </c>
      <c r="D954" s="10">
        <v>354</v>
      </c>
      <c r="E954" s="19">
        <v>53.9</v>
      </c>
      <c r="F954" s="67">
        <f t="shared" si="548"/>
        <v>14.972222222222221</v>
      </c>
      <c r="G954" s="20">
        <f t="shared" si="580"/>
        <v>-1.3888888888889086E-2</v>
      </c>
      <c r="H954" s="20">
        <f t="shared" si="549"/>
        <v>177.5</v>
      </c>
      <c r="I954" s="86">
        <f>'Ducati Panigale 1199 data'!$C$8*G954</f>
        <v>-3.8611111111111658</v>
      </c>
      <c r="J954" s="86">
        <f>'Ducati Panigale 1199 data'!$C$8*'Ducati Panigale 1199 data'!$C$15*'Ducati Panigale 1199 data'!$C$10</f>
        <v>54.543600000000005</v>
      </c>
      <c r="K954" s="86">
        <f>(0.5*'Ducati Panigale 1199 data'!$C$12)*'Ducati Panigale 1199 data'!$C$14*'Ducati Panigale 1199 data'!$C$11*F954^2</f>
        <v>31.716890422453702</v>
      </c>
      <c r="L954" s="86">
        <f t="shared" si="550"/>
        <v>82.399379311342543</v>
      </c>
      <c r="M954" s="86">
        <f t="shared" si="546"/>
        <v>1233.7018180226007</v>
      </c>
      <c r="N954" s="20">
        <f t="shared" si="551"/>
        <v>1.2337018180226007</v>
      </c>
      <c r="O954" s="105">
        <f t="shared" si="552"/>
        <v>0</v>
      </c>
      <c r="P954" s="105">
        <f t="shared" si="553"/>
        <v>0</v>
      </c>
      <c r="Q954" s="105">
        <f t="shared" si="581"/>
        <v>200.10065736552693</v>
      </c>
      <c r="R954" s="27">
        <f t="shared" si="554"/>
        <v>5.5583515934868592E-2</v>
      </c>
      <c r="S954" s="98">
        <f t="shared" si="555"/>
        <v>1.2337018180226007</v>
      </c>
      <c r="T954" s="17">
        <f t="shared" si="582"/>
        <v>813.10167572714954</v>
      </c>
      <c r="U954" s="17">
        <f t="shared" si="556"/>
        <v>0.22586157659087489</v>
      </c>
      <c r="V954" s="17">
        <f t="shared" si="557"/>
        <v>190.09562449725058</v>
      </c>
      <c r="W954" s="17">
        <f t="shared" si="558"/>
        <v>182.49179951736056</v>
      </c>
      <c r="X954" s="17">
        <f t="shared" si="558"/>
        <v>175.19212753666613</v>
      </c>
      <c r="Y954" s="17">
        <f t="shared" si="559"/>
        <v>173.44020626129947</v>
      </c>
      <c r="Z954" s="17">
        <f>Y954/3600</f>
        <v>4.8177835072583185E-2</v>
      </c>
      <c r="AA954" s="17">
        <f>0.96*Y954</f>
        <v>166.50259801084749</v>
      </c>
      <c r="AB954" s="17">
        <f t="shared" si="560"/>
        <v>159.8424940904136</v>
      </c>
      <c r="AC954" s="17">
        <f t="shared" si="561"/>
        <v>151.85036938589292</v>
      </c>
      <c r="AD954" s="17">
        <f t="shared" si="562"/>
        <v>151.85036938589292</v>
      </c>
      <c r="AE954" s="17">
        <f t="shared" si="583"/>
        <v>4.2180658162748033E-2</v>
      </c>
      <c r="AF954" s="17">
        <f>T954-AD954</f>
        <v>661.25130634125662</v>
      </c>
      <c r="AG954" s="17">
        <f t="shared" si="563"/>
        <v>0.18368091842812684</v>
      </c>
      <c r="AH954" s="28">
        <f>0.5*'Ducati Panigale 1199 data'!$C$8*'WLTP class 3 v5'!F954^2</f>
        <v>31159.273919753083</v>
      </c>
      <c r="AI954" s="17">
        <f t="shared" si="564"/>
        <v>31.159273919753083</v>
      </c>
      <c r="AJ954" s="17" t="str">
        <f>IF(N954&lt;0, AI954, "0")</f>
        <v>0</v>
      </c>
      <c r="AK954" s="98">
        <f>AK953+AJ954</f>
        <v>2005.498006172839</v>
      </c>
      <c r="AL954" s="105">
        <f t="shared" si="565"/>
        <v>0.55708277949245533</v>
      </c>
      <c r="AM954" s="98">
        <f>IF(N954 &gt; 0, AI954, )</f>
        <v>31.159273919753083</v>
      </c>
      <c r="AN954" s="98">
        <f t="shared" si="584"/>
        <v>10492.882408950614</v>
      </c>
      <c r="AO954" s="98">
        <f t="shared" si="566"/>
        <v>2.9146895580418373</v>
      </c>
      <c r="AP954" s="27">
        <f t="shared" si="567"/>
        <v>0</v>
      </c>
      <c r="AQ954" s="27">
        <f t="shared" si="568"/>
        <v>0</v>
      </c>
      <c r="AR954" s="34">
        <f t="shared" si="569"/>
        <v>0</v>
      </c>
      <c r="AS954" s="27">
        <f t="shared" si="570"/>
        <v>0</v>
      </c>
      <c r="AT954" s="34">
        <f t="shared" si="547"/>
        <v>0</v>
      </c>
      <c r="AU954" s="27">
        <f t="shared" si="547"/>
        <v>0</v>
      </c>
      <c r="AV954" s="27">
        <f t="shared" si="571"/>
        <v>0</v>
      </c>
      <c r="AW954" s="27">
        <f t="shared" si="572"/>
        <v>0</v>
      </c>
      <c r="AX954" s="27">
        <f t="shared" si="573"/>
        <v>0</v>
      </c>
      <c r="AY954" s="34">
        <f>AN954-AW954</f>
        <v>10492.882408950614</v>
      </c>
      <c r="AZ954" s="110">
        <f t="shared" si="574"/>
        <v>2.9146895580418373</v>
      </c>
      <c r="BB954" s="84">
        <v>0</v>
      </c>
      <c r="BC954" s="85">
        <f t="shared" si="575"/>
        <v>0</v>
      </c>
      <c r="BD954" s="85">
        <f t="shared" si="576"/>
        <v>0</v>
      </c>
      <c r="BE954" s="85">
        <f t="shared" si="577"/>
        <v>0</v>
      </c>
      <c r="BF954" s="85">
        <f t="shared" si="578"/>
        <v>0</v>
      </c>
      <c r="BG954" s="85">
        <f t="shared" si="579"/>
        <v>0</v>
      </c>
    </row>
    <row r="955" spans="2:59">
      <c r="B955" s="10" t="s">
        <v>33</v>
      </c>
      <c r="C955" s="10">
        <v>944</v>
      </c>
      <c r="D955" s="10">
        <v>355</v>
      </c>
      <c r="E955" s="19">
        <v>53.9</v>
      </c>
      <c r="F955" s="67">
        <f t="shared" si="548"/>
        <v>14.972222222222221</v>
      </c>
      <c r="G955" s="20">
        <f t="shared" si="580"/>
        <v>1.3888888888889086E-2</v>
      </c>
      <c r="H955" s="20">
        <f t="shared" si="549"/>
        <v>178</v>
      </c>
      <c r="I955" s="86">
        <f>'Ducati Panigale 1199 data'!$C$8*G955</f>
        <v>3.8611111111111658</v>
      </c>
      <c r="J955" s="86">
        <f>'Ducati Panigale 1199 data'!$C$8*'Ducati Panigale 1199 data'!$C$15*'Ducati Panigale 1199 data'!$C$10</f>
        <v>54.543600000000005</v>
      </c>
      <c r="K955" s="86">
        <f>(0.5*'Ducati Panigale 1199 data'!$C$12)*'Ducati Panigale 1199 data'!$C$14*'Ducati Panigale 1199 data'!$C$11*F955^2</f>
        <v>31.716890422453702</v>
      </c>
      <c r="L955" s="86">
        <f t="shared" si="550"/>
        <v>90.121601533564871</v>
      </c>
      <c r="M955" s="86">
        <f t="shared" si="546"/>
        <v>1349.3206451830961</v>
      </c>
      <c r="N955" s="20">
        <f t="shared" si="551"/>
        <v>1.3493206451830961</v>
      </c>
      <c r="O955" s="105">
        <f t="shared" si="552"/>
        <v>0</v>
      </c>
      <c r="P955" s="105">
        <f t="shared" si="553"/>
        <v>0</v>
      </c>
      <c r="Q955" s="105">
        <f t="shared" si="581"/>
        <v>200.10065736552693</v>
      </c>
      <c r="R955" s="27">
        <f t="shared" si="554"/>
        <v>5.5583515934868592E-2</v>
      </c>
      <c r="S955" s="98">
        <f t="shared" si="555"/>
        <v>1.3493206451830961</v>
      </c>
      <c r="T955" s="17">
        <f t="shared" si="582"/>
        <v>814.45099637233261</v>
      </c>
      <c r="U955" s="17">
        <f t="shared" si="556"/>
        <v>0.22623638788120351</v>
      </c>
      <c r="V955" s="17">
        <f t="shared" si="557"/>
        <v>190.09562449725058</v>
      </c>
      <c r="W955" s="17">
        <f t="shared" si="558"/>
        <v>182.49179951736056</v>
      </c>
      <c r="X955" s="17">
        <f t="shared" si="558"/>
        <v>175.19212753666613</v>
      </c>
      <c r="Y955" s="17">
        <f t="shared" si="559"/>
        <v>173.44020626129947</v>
      </c>
      <c r="Z955" s="17">
        <f>Y955/3600</f>
        <v>4.8177835072583185E-2</v>
      </c>
      <c r="AA955" s="17">
        <f>0.96*Y955</f>
        <v>166.50259801084749</v>
      </c>
      <c r="AB955" s="17">
        <f t="shared" si="560"/>
        <v>159.8424940904136</v>
      </c>
      <c r="AC955" s="17">
        <f t="shared" si="561"/>
        <v>151.85036938589292</v>
      </c>
      <c r="AD955" s="17">
        <f t="shared" si="562"/>
        <v>151.85036938589292</v>
      </c>
      <c r="AE955" s="17">
        <f t="shared" si="583"/>
        <v>4.2180658162748033E-2</v>
      </c>
      <c r="AF955" s="17">
        <f>T955-AD955</f>
        <v>662.60062698643969</v>
      </c>
      <c r="AG955" s="17">
        <f t="shared" si="563"/>
        <v>0.18405572971845546</v>
      </c>
      <c r="AH955" s="28">
        <f>0.5*'Ducati Panigale 1199 data'!$C$8*'WLTP class 3 v5'!F955^2</f>
        <v>31159.273919753083</v>
      </c>
      <c r="AI955" s="17">
        <f t="shared" si="564"/>
        <v>31.159273919753083</v>
      </c>
      <c r="AJ955" s="17" t="str">
        <f>IF(N955&lt;0, AI955, "0")</f>
        <v>0</v>
      </c>
      <c r="AK955" s="98">
        <f>AK954+AJ955</f>
        <v>2005.498006172839</v>
      </c>
      <c r="AL955" s="105">
        <f t="shared" si="565"/>
        <v>0.55708277949245533</v>
      </c>
      <c r="AM955" s="98">
        <f>IF(N955 &gt; 0, AI955, )</f>
        <v>31.159273919753083</v>
      </c>
      <c r="AN955" s="98">
        <f t="shared" si="584"/>
        <v>10524.041682870367</v>
      </c>
      <c r="AO955" s="98">
        <f t="shared" si="566"/>
        <v>2.9233449119084356</v>
      </c>
      <c r="AP955" s="27">
        <f t="shared" si="567"/>
        <v>0</v>
      </c>
      <c r="AQ955" s="27">
        <f t="shared" si="568"/>
        <v>0</v>
      </c>
      <c r="AR955" s="34">
        <f t="shared" si="569"/>
        <v>0</v>
      </c>
      <c r="AS955" s="27">
        <f t="shared" si="570"/>
        <v>0</v>
      </c>
      <c r="AT955" s="34">
        <f t="shared" si="547"/>
        <v>0</v>
      </c>
      <c r="AU955" s="27">
        <f t="shared" si="547"/>
        <v>0</v>
      </c>
      <c r="AV955" s="27">
        <f t="shared" si="571"/>
        <v>0</v>
      </c>
      <c r="AW955" s="27">
        <f t="shared" si="572"/>
        <v>0</v>
      </c>
      <c r="AX955" s="27">
        <f t="shared" si="573"/>
        <v>0</v>
      </c>
      <c r="AY955" s="34">
        <f>AN955-AW955</f>
        <v>10524.041682870367</v>
      </c>
      <c r="AZ955" s="110">
        <f t="shared" si="574"/>
        <v>2.9233449119084356</v>
      </c>
      <c r="BB955" s="84">
        <v>0</v>
      </c>
      <c r="BC955" s="85">
        <f t="shared" si="575"/>
        <v>0</v>
      </c>
      <c r="BD955" s="85">
        <f t="shared" si="576"/>
        <v>0</v>
      </c>
      <c r="BE955" s="85">
        <f t="shared" si="577"/>
        <v>0</v>
      </c>
      <c r="BF955" s="85">
        <f t="shared" si="578"/>
        <v>0</v>
      </c>
      <c r="BG955" s="85">
        <f t="shared" si="579"/>
        <v>0</v>
      </c>
    </row>
    <row r="956" spans="2:59">
      <c r="B956" s="10" t="s">
        <v>33</v>
      </c>
      <c r="C956" s="10">
        <v>945</v>
      </c>
      <c r="D956" s="10">
        <v>356</v>
      </c>
      <c r="E956" s="19">
        <v>54</v>
      </c>
      <c r="F956" s="67">
        <f t="shared" si="548"/>
        <v>15</v>
      </c>
      <c r="G956" s="20">
        <f t="shared" si="580"/>
        <v>4.1666666666667261E-2</v>
      </c>
      <c r="H956" s="20">
        <f t="shared" si="549"/>
        <v>178.5</v>
      </c>
      <c r="I956" s="86">
        <f>'Ducati Panigale 1199 data'!$C$8*G956</f>
        <v>11.583333333333499</v>
      </c>
      <c r="J956" s="86">
        <f>'Ducati Panigale 1199 data'!$C$8*'Ducati Panigale 1199 data'!$C$15*'Ducati Panigale 1199 data'!$C$10</f>
        <v>54.543600000000005</v>
      </c>
      <c r="K956" s="86">
        <f>(0.5*'Ducati Panigale 1199 data'!$C$12)*'Ducati Panigale 1199 data'!$C$14*'Ducati Panigale 1199 data'!$C$11*F956^2</f>
        <v>31.834687500000005</v>
      </c>
      <c r="L956" s="86">
        <f t="shared" si="550"/>
        <v>97.961620833333512</v>
      </c>
      <c r="M956" s="86">
        <f t="shared" si="546"/>
        <v>1469.4243125000028</v>
      </c>
      <c r="N956" s="20">
        <f t="shared" si="551"/>
        <v>1.4694243125000028</v>
      </c>
      <c r="O956" s="105">
        <f t="shared" si="552"/>
        <v>0</v>
      </c>
      <c r="P956" s="105">
        <f t="shared" si="553"/>
        <v>0</v>
      </c>
      <c r="Q956" s="105">
        <f t="shared" si="581"/>
        <v>200.10065736552693</v>
      </c>
      <c r="R956" s="27">
        <f t="shared" si="554"/>
        <v>5.5583515934868592E-2</v>
      </c>
      <c r="S956" s="98">
        <f t="shared" si="555"/>
        <v>1.4694243125000028</v>
      </c>
      <c r="T956" s="17">
        <f t="shared" si="582"/>
        <v>815.92042068483261</v>
      </c>
      <c r="U956" s="17">
        <f t="shared" si="556"/>
        <v>0.22664456130134239</v>
      </c>
      <c r="V956" s="17">
        <f t="shared" si="557"/>
        <v>190.09562449725058</v>
      </c>
      <c r="W956" s="17">
        <f t="shared" si="558"/>
        <v>182.49179951736056</v>
      </c>
      <c r="X956" s="17">
        <f t="shared" si="558"/>
        <v>175.19212753666613</v>
      </c>
      <c r="Y956" s="17">
        <f t="shared" si="559"/>
        <v>173.44020626129947</v>
      </c>
      <c r="Z956" s="17">
        <f>Y956/3600</f>
        <v>4.8177835072583185E-2</v>
      </c>
      <c r="AA956" s="17">
        <f>0.96*Y956</f>
        <v>166.50259801084749</v>
      </c>
      <c r="AB956" s="17">
        <f t="shared" si="560"/>
        <v>159.8424940904136</v>
      </c>
      <c r="AC956" s="17">
        <f t="shared" si="561"/>
        <v>151.85036938589292</v>
      </c>
      <c r="AD956" s="17">
        <f t="shared" si="562"/>
        <v>151.85036938589292</v>
      </c>
      <c r="AE956" s="17">
        <f t="shared" si="583"/>
        <v>4.2180658162748033E-2</v>
      </c>
      <c r="AF956" s="17">
        <f>T956-AD956</f>
        <v>664.07005129893969</v>
      </c>
      <c r="AG956" s="17">
        <f t="shared" si="563"/>
        <v>0.18446390313859437</v>
      </c>
      <c r="AH956" s="28">
        <f>0.5*'Ducati Panigale 1199 data'!$C$8*'WLTP class 3 v5'!F956^2</f>
        <v>31275</v>
      </c>
      <c r="AI956" s="17">
        <f t="shared" si="564"/>
        <v>31.274999999999999</v>
      </c>
      <c r="AJ956" s="17" t="str">
        <f>IF(N956&lt;0, AI956, "0")</f>
        <v>0</v>
      </c>
      <c r="AK956" s="98">
        <f>AK955+AJ956</f>
        <v>2005.498006172839</v>
      </c>
      <c r="AL956" s="105">
        <f t="shared" si="565"/>
        <v>0.55708277949245533</v>
      </c>
      <c r="AM956" s="98">
        <f>IF(N956 &gt; 0, AI956, )</f>
        <v>31.274999999999999</v>
      </c>
      <c r="AN956" s="98">
        <f t="shared" si="584"/>
        <v>10555.316682870367</v>
      </c>
      <c r="AO956" s="98">
        <f t="shared" si="566"/>
        <v>2.9320324119084353</v>
      </c>
      <c r="AP956" s="27">
        <f t="shared" si="567"/>
        <v>0</v>
      </c>
      <c r="AQ956" s="27">
        <f t="shared" si="568"/>
        <v>0</v>
      </c>
      <c r="AR956" s="34">
        <f t="shared" si="569"/>
        <v>0</v>
      </c>
      <c r="AS956" s="27">
        <f t="shared" si="570"/>
        <v>0</v>
      </c>
      <c r="AT956" s="34">
        <f t="shared" si="547"/>
        <v>0</v>
      </c>
      <c r="AU956" s="27">
        <f t="shared" si="547"/>
        <v>0</v>
      </c>
      <c r="AV956" s="27">
        <f t="shared" si="571"/>
        <v>0</v>
      </c>
      <c r="AW956" s="27">
        <f t="shared" si="572"/>
        <v>0</v>
      </c>
      <c r="AX956" s="27">
        <f t="shared" si="573"/>
        <v>0</v>
      </c>
      <c r="AY956" s="34">
        <f>AN956-AW956</f>
        <v>10555.316682870367</v>
      </c>
      <c r="AZ956" s="110">
        <f t="shared" si="574"/>
        <v>2.9320324119084353</v>
      </c>
      <c r="BB956" s="84">
        <v>0</v>
      </c>
      <c r="BC956" s="85">
        <f t="shared" si="575"/>
        <v>0</v>
      </c>
      <c r="BD956" s="85">
        <f t="shared" si="576"/>
        <v>0</v>
      </c>
      <c r="BE956" s="85">
        <f t="shared" si="577"/>
        <v>0</v>
      </c>
      <c r="BF956" s="85">
        <f t="shared" si="578"/>
        <v>0</v>
      </c>
      <c r="BG956" s="85">
        <f t="shared" si="579"/>
        <v>0</v>
      </c>
    </row>
    <row r="957" spans="2:59">
      <c r="B957" s="10" t="s">
        <v>33</v>
      </c>
      <c r="C957" s="10">
        <v>946</v>
      </c>
      <c r="D957" s="10">
        <v>357</v>
      </c>
      <c r="E957" s="19">
        <v>54.2</v>
      </c>
      <c r="F957" s="67">
        <f t="shared" si="548"/>
        <v>15.055555555555555</v>
      </c>
      <c r="G957" s="20">
        <f t="shared" si="580"/>
        <v>0.1388888888888889</v>
      </c>
      <c r="H957" s="20">
        <f t="shared" si="549"/>
        <v>179</v>
      </c>
      <c r="I957" s="86">
        <f>'Ducati Panigale 1199 data'!$C$8*G957</f>
        <v>38.611111111111114</v>
      </c>
      <c r="J957" s="86">
        <f>'Ducati Panigale 1199 data'!$C$8*'Ducati Panigale 1199 data'!$C$15*'Ducati Panigale 1199 data'!$C$10</f>
        <v>54.543600000000005</v>
      </c>
      <c r="K957" s="86">
        <f>(0.5*'Ducati Panigale 1199 data'!$C$12)*'Ducati Panigale 1199 data'!$C$14*'Ducati Panigale 1199 data'!$C$11*F957^2</f>
        <v>32.070936689814815</v>
      </c>
      <c r="L957" s="86">
        <f t="shared" si="550"/>
        <v>125.22564780092593</v>
      </c>
      <c r="M957" s="86">
        <f t="shared" si="546"/>
        <v>1885.3416974472736</v>
      </c>
      <c r="N957" s="20">
        <f t="shared" si="551"/>
        <v>1.8853416974472736</v>
      </c>
      <c r="O957" s="105">
        <f t="shared" si="552"/>
        <v>0</v>
      </c>
      <c r="P957" s="105">
        <f t="shared" si="553"/>
        <v>0</v>
      </c>
      <c r="Q957" s="105">
        <f t="shared" si="581"/>
        <v>200.10065736552693</v>
      </c>
      <c r="R957" s="27">
        <f t="shared" si="554"/>
        <v>5.5583515934868592E-2</v>
      </c>
      <c r="S957" s="98">
        <f t="shared" si="555"/>
        <v>1.8853416974472736</v>
      </c>
      <c r="T957" s="17">
        <f t="shared" si="582"/>
        <v>817.80576238227991</v>
      </c>
      <c r="U957" s="17">
        <f t="shared" si="556"/>
        <v>0.22716826732841108</v>
      </c>
      <c r="V957" s="17">
        <f t="shared" si="557"/>
        <v>190.09562449725058</v>
      </c>
      <c r="W957" s="17">
        <f t="shared" si="558"/>
        <v>182.49179951736056</v>
      </c>
      <c r="X957" s="17">
        <f t="shared" si="558"/>
        <v>175.19212753666613</v>
      </c>
      <c r="Y957" s="17">
        <f t="shared" si="559"/>
        <v>173.44020626129947</v>
      </c>
      <c r="Z957" s="17">
        <f>Y957/3600</f>
        <v>4.8177835072583185E-2</v>
      </c>
      <c r="AA957" s="17">
        <f>0.96*Y957</f>
        <v>166.50259801084749</v>
      </c>
      <c r="AB957" s="17">
        <f t="shared" si="560"/>
        <v>159.8424940904136</v>
      </c>
      <c r="AC957" s="17">
        <f t="shared" si="561"/>
        <v>151.85036938589292</v>
      </c>
      <c r="AD957" s="17">
        <f t="shared" si="562"/>
        <v>151.85036938589292</v>
      </c>
      <c r="AE957" s="17">
        <f t="shared" si="583"/>
        <v>4.2180658162748033E-2</v>
      </c>
      <c r="AF957" s="17">
        <f>T957-AD957</f>
        <v>665.95539299638699</v>
      </c>
      <c r="AG957" s="17">
        <f t="shared" si="563"/>
        <v>0.18498760916566306</v>
      </c>
      <c r="AH957" s="28">
        <f>0.5*'Ducati Panigale 1199 data'!$C$8*'WLTP class 3 v5'!F957^2</f>
        <v>31507.095679012345</v>
      </c>
      <c r="AI957" s="17">
        <f t="shared" si="564"/>
        <v>31.507095679012345</v>
      </c>
      <c r="AJ957" s="17" t="str">
        <f>IF(N957&lt;0, AI957, "0")</f>
        <v>0</v>
      </c>
      <c r="AK957" s="98">
        <f>AK956+AJ957</f>
        <v>2005.498006172839</v>
      </c>
      <c r="AL957" s="105">
        <f t="shared" si="565"/>
        <v>0.55708277949245533</v>
      </c>
      <c r="AM957" s="98">
        <f>IF(N957 &gt; 0, AI957, )</f>
        <v>31.507095679012345</v>
      </c>
      <c r="AN957" s="98">
        <f t="shared" si="584"/>
        <v>10586.82377854938</v>
      </c>
      <c r="AO957" s="98">
        <f t="shared" si="566"/>
        <v>2.9407843829303832</v>
      </c>
      <c r="AP957" s="27">
        <f t="shared" si="567"/>
        <v>0</v>
      </c>
      <c r="AQ957" s="27">
        <f t="shared" si="568"/>
        <v>0</v>
      </c>
      <c r="AR957" s="34">
        <f t="shared" si="569"/>
        <v>0</v>
      </c>
      <c r="AS957" s="27">
        <f t="shared" si="570"/>
        <v>0</v>
      </c>
      <c r="AT957" s="34">
        <f t="shared" si="547"/>
        <v>0</v>
      </c>
      <c r="AU957" s="27">
        <f t="shared" si="547"/>
        <v>0</v>
      </c>
      <c r="AV957" s="27">
        <f t="shared" si="571"/>
        <v>0</v>
      </c>
      <c r="AW957" s="27">
        <f t="shared" si="572"/>
        <v>0</v>
      </c>
      <c r="AX957" s="27">
        <f t="shared" si="573"/>
        <v>0</v>
      </c>
      <c r="AY957" s="34">
        <f>AN957-AW957</f>
        <v>10586.82377854938</v>
      </c>
      <c r="AZ957" s="110">
        <f t="shared" si="574"/>
        <v>2.9407843829303832</v>
      </c>
      <c r="BB957" s="84">
        <v>0</v>
      </c>
      <c r="BC957" s="85">
        <f t="shared" si="575"/>
        <v>0</v>
      </c>
      <c r="BD957" s="85">
        <f t="shared" si="576"/>
        <v>0</v>
      </c>
      <c r="BE957" s="85">
        <f t="shared" si="577"/>
        <v>0</v>
      </c>
      <c r="BF957" s="85">
        <f t="shared" si="578"/>
        <v>0</v>
      </c>
      <c r="BG957" s="85">
        <f t="shared" si="579"/>
        <v>0</v>
      </c>
    </row>
    <row r="958" spans="2:59">
      <c r="B958" s="10" t="s">
        <v>33</v>
      </c>
      <c r="C958" s="10">
        <v>947</v>
      </c>
      <c r="D958" s="10">
        <v>358</v>
      </c>
      <c r="E958" s="19">
        <v>55</v>
      </c>
      <c r="F958" s="67">
        <f t="shared" si="548"/>
        <v>15.277777777777779</v>
      </c>
      <c r="G958" s="20">
        <f t="shared" si="580"/>
        <v>0.22222222222222143</v>
      </c>
      <c r="H958" s="20">
        <f t="shared" si="549"/>
        <v>179.5</v>
      </c>
      <c r="I958" s="86">
        <f>'Ducati Panigale 1199 data'!$C$8*G958</f>
        <v>61.777777777777558</v>
      </c>
      <c r="J958" s="86">
        <f>'Ducati Panigale 1199 data'!$C$8*'Ducati Panigale 1199 data'!$C$15*'Ducati Panigale 1199 data'!$C$10</f>
        <v>54.543600000000005</v>
      </c>
      <c r="K958" s="86">
        <f>(0.5*'Ducati Panigale 1199 data'!$C$12)*'Ducati Panigale 1199 data'!$C$14*'Ducati Panigale 1199 data'!$C$11*F958^2</f>
        <v>33.024667245370374</v>
      </c>
      <c r="L958" s="86">
        <f t="shared" si="550"/>
        <v>149.34604502314795</v>
      </c>
      <c r="M958" s="86">
        <f t="shared" si="546"/>
        <v>2281.6756878536494</v>
      </c>
      <c r="N958" s="20">
        <f t="shared" si="551"/>
        <v>2.2816756878536495</v>
      </c>
      <c r="O958" s="105">
        <f t="shared" si="552"/>
        <v>0</v>
      </c>
      <c r="P958" s="105">
        <f t="shared" si="553"/>
        <v>0</v>
      </c>
      <c r="Q958" s="105">
        <f t="shared" si="581"/>
        <v>200.10065736552693</v>
      </c>
      <c r="R958" s="27">
        <f t="shared" si="554"/>
        <v>5.5583515934868592E-2</v>
      </c>
      <c r="S958" s="98">
        <f t="shared" si="555"/>
        <v>2.2816756878536495</v>
      </c>
      <c r="T958" s="17">
        <f t="shared" si="582"/>
        <v>820.08743807013354</v>
      </c>
      <c r="U958" s="17">
        <f t="shared" si="556"/>
        <v>0.22780206613059265</v>
      </c>
      <c r="V958" s="17">
        <f t="shared" si="557"/>
        <v>190.09562449725058</v>
      </c>
      <c r="W958" s="17">
        <f t="shared" si="558"/>
        <v>182.49179951736056</v>
      </c>
      <c r="X958" s="17">
        <f t="shared" si="558"/>
        <v>175.19212753666613</v>
      </c>
      <c r="Y958" s="17">
        <f t="shared" si="559"/>
        <v>173.44020626129947</v>
      </c>
      <c r="Z958" s="17">
        <f>Y958/3600</f>
        <v>4.8177835072583185E-2</v>
      </c>
      <c r="AA958" s="17">
        <f>0.96*Y958</f>
        <v>166.50259801084749</v>
      </c>
      <c r="AB958" s="17">
        <f t="shared" si="560"/>
        <v>159.8424940904136</v>
      </c>
      <c r="AC958" s="17">
        <f t="shared" si="561"/>
        <v>151.85036938589292</v>
      </c>
      <c r="AD958" s="17">
        <f t="shared" si="562"/>
        <v>151.85036938589292</v>
      </c>
      <c r="AE958" s="17">
        <f t="shared" si="583"/>
        <v>4.2180658162748033E-2</v>
      </c>
      <c r="AF958" s="17">
        <f>T958-AD958</f>
        <v>668.23706868424063</v>
      </c>
      <c r="AG958" s="17">
        <f t="shared" si="563"/>
        <v>0.18562140796784463</v>
      </c>
      <c r="AH958" s="28">
        <f>0.5*'Ducati Panigale 1199 data'!$C$8*'WLTP class 3 v5'!F958^2</f>
        <v>32444.058641975309</v>
      </c>
      <c r="AI958" s="17">
        <f t="shared" si="564"/>
        <v>32.44405864197531</v>
      </c>
      <c r="AJ958" s="17" t="str">
        <f>IF(N958&lt;0, AI958, "0")</f>
        <v>0</v>
      </c>
      <c r="AK958" s="98">
        <f>AK957+AJ958</f>
        <v>2005.498006172839</v>
      </c>
      <c r="AL958" s="105">
        <f t="shared" si="565"/>
        <v>0.55708277949245533</v>
      </c>
      <c r="AM958" s="98">
        <f>IF(N958 &gt; 0, AI958, )</f>
        <v>32.44405864197531</v>
      </c>
      <c r="AN958" s="98">
        <f t="shared" si="584"/>
        <v>10619.267837191355</v>
      </c>
      <c r="AO958" s="98">
        <f t="shared" si="566"/>
        <v>2.9497966214420432</v>
      </c>
      <c r="AP958" s="27">
        <f t="shared" si="567"/>
        <v>0</v>
      </c>
      <c r="AQ958" s="27">
        <f t="shared" si="568"/>
        <v>0</v>
      </c>
      <c r="AR958" s="34">
        <f t="shared" si="569"/>
        <v>0</v>
      </c>
      <c r="AS958" s="27">
        <f t="shared" si="570"/>
        <v>0</v>
      </c>
      <c r="AT958" s="34">
        <f t="shared" si="547"/>
        <v>0</v>
      </c>
      <c r="AU958" s="27">
        <f t="shared" si="547"/>
        <v>0</v>
      </c>
      <c r="AV958" s="27">
        <f t="shared" si="571"/>
        <v>0</v>
      </c>
      <c r="AW958" s="27">
        <f t="shared" si="572"/>
        <v>0</v>
      </c>
      <c r="AX958" s="27">
        <f t="shared" si="573"/>
        <v>0</v>
      </c>
      <c r="AY958" s="34">
        <f>AN958-AW958</f>
        <v>10619.267837191355</v>
      </c>
      <c r="AZ958" s="110">
        <f t="shared" si="574"/>
        <v>2.9497966214420432</v>
      </c>
      <c r="BB958" s="84">
        <v>0</v>
      </c>
      <c r="BC958" s="85">
        <f t="shared" si="575"/>
        <v>0</v>
      </c>
      <c r="BD958" s="85">
        <f t="shared" si="576"/>
        <v>0</v>
      </c>
      <c r="BE958" s="85">
        <f t="shared" si="577"/>
        <v>0</v>
      </c>
      <c r="BF958" s="85">
        <f t="shared" si="578"/>
        <v>0</v>
      </c>
      <c r="BG958" s="85">
        <f t="shared" si="579"/>
        <v>0</v>
      </c>
    </row>
    <row r="959" spans="2:59">
      <c r="B959" s="10" t="s">
        <v>33</v>
      </c>
      <c r="C959" s="10">
        <v>948</v>
      </c>
      <c r="D959" s="10">
        <v>359</v>
      </c>
      <c r="E959" s="19">
        <v>55.8</v>
      </c>
      <c r="F959" s="67">
        <f t="shared" si="548"/>
        <v>15.5</v>
      </c>
      <c r="G959" s="20">
        <f t="shared" si="580"/>
        <v>0.16666666666666705</v>
      </c>
      <c r="H959" s="20">
        <f t="shared" si="549"/>
        <v>180</v>
      </c>
      <c r="I959" s="86">
        <f>'Ducati Panigale 1199 data'!$C$8*G959</f>
        <v>46.333333333333442</v>
      </c>
      <c r="J959" s="86">
        <f>'Ducati Panigale 1199 data'!$C$8*'Ducati Panigale 1199 data'!$C$15*'Ducati Panigale 1199 data'!$C$10</f>
        <v>54.543600000000005</v>
      </c>
      <c r="K959" s="86">
        <f>(0.5*'Ducati Panigale 1199 data'!$C$12)*'Ducati Panigale 1199 data'!$C$14*'Ducati Panigale 1199 data'!$C$11*F959^2</f>
        <v>33.992371875000003</v>
      </c>
      <c r="L959" s="86">
        <f t="shared" si="550"/>
        <v>134.86930520833346</v>
      </c>
      <c r="M959" s="86">
        <f t="shared" si="546"/>
        <v>2090.4742307291685</v>
      </c>
      <c r="N959" s="20">
        <f t="shared" si="551"/>
        <v>2.0904742307291686</v>
      </c>
      <c r="O959" s="105">
        <f t="shared" si="552"/>
        <v>0</v>
      </c>
      <c r="P959" s="105">
        <f t="shared" si="553"/>
        <v>0</v>
      </c>
      <c r="Q959" s="105">
        <f t="shared" si="581"/>
        <v>200.10065736552693</v>
      </c>
      <c r="R959" s="27">
        <f t="shared" si="554"/>
        <v>5.5583515934868592E-2</v>
      </c>
      <c r="S959" s="98">
        <f t="shared" si="555"/>
        <v>2.0904742307291686</v>
      </c>
      <c r="T959" s="17">
        <f t="shared" si="582"/>
        <v>822.17791230086266</v>
      </c>
      <c r="U959" s="17">
        <f t="shared" si="556"/>
        <v>0.22838275341690628</v>
      </c>
      <c r="V959" s="17">
        <f t="shared" si="557"/>
        <v>190.09562449725058</v>
      </c>
      <c r="W959" s="17">
        <f t="shared" si="558"/>
        <v>182.49179951736056</v>
      </c>
      <c r="X959" s="17">
        <f t="shared" si="558"/>
        <v>175.19212753666613</v>
      </c>
      <c r="Y959" s="17">
        <f t="shared" si="559"/>
        <v>173.44020626129947</v>
      </c>
      <c r="Z959" s="17">
        <f>Y959/3600</f>
        <v>4.8177835072583185E-2</v>
      </c>
      <c r="AA959" s="17">
        <f>0.96*Y959</f>
        <v>166.50259801084749</v>
      </c>
      <c r="AB959" s="17">
        <f t="shared" si="560"/>
        <v>159.8424940904136</v>
      </c>
      <c r="AC959" s="17">
        <f t="shared" si="561"/>
        <v>151.85036938589292</v>
      </c>
      <c r="AD959" s="17">
        <f t="shared" si="562"/>
        <v>151.85036938589292</v>
      </c>
      <c r="AE959" s="17">
        <f t="shared" si="583"/>
        <v>4.2180658162748033E-2</v>
      </c>
      <c r="AF959" s="17">
        <f>T959-AD959</f>
        <v>670.32754291496974</v>
      </c>
      <c r="AG959" s="17">
        <f t="shared" si="563"/>
        <v>0.18620209525415826</v>
      </c>
      <c r="AH959" s="28">
        <f>0.5*'Ducati Panigale 1199 data'!$C$8*'WLTP class 3 v5'!F959^2</f>
        <v>33394.75</v>
      </c>
      <c r="AI959" s="17">
        <f t="shared" si="564"/>
        <v>33.394750000000002</v>
      </c>
      <c r="AJ959" s="17" t="str">
        <f>IF(N959&lt;0, AI959, "0")</f>
        <v>0</v>
      </c>
      <c r="AK959" s="98">
        <f>AK958+AJ959</f>
        <v>2005.498006172839</v>
      </c>
      <c r="AL959" s="105">
        <f t="shared" si="565"/>
        <v>0.55708277949245533</v>
      </c>
      <c r="AM959" s="98">
        <f>IF(N959 &gt; 0, AI959, )</f>
        <v>33.394750000000002</v>
      </c>
      <c r="AN959" s="98">
        <f t="shared" si="584"/>
        <v>10652.662587191355</v>
      </c>
      <c r="AO959" s="98">
        <f t="shared" si="566"/>
        <v>2.9590729408864873</v>
      </c>
      <c r="AP959" s="27">
        <f t="shared" si="567"/>
        <v>0</v>
      </c>
      <c r="AQ959" s="27">
        <f t="shared" si="568"/>
        <v>0</v>
      </c>
      <c r="AR959" s="34">
        <f t="shared" si="569"/>
        <v>0</v>
      </c>
      <c r="AS959" s="27">
        <f t="shared" si="570"/>
        <v>0</v>
      </c>
      <c r="AT959" s="34">
        <f t="shared" si="547"/>
        <v>0</v>
      </c>
      <c r="AU959" s="27">
        <f t="shared" si="547"/>
        <v>0</v>
      </c>
      <c r="AV959" s="27">
        <f t="shared" si="571"/>
        <v>0</v>
      </c>
      <c r="AW959" s="27">
        <f t="shared" si="572"/>
        <v>0</v>
      </c>
      <c r="AX959" s="27">
        <f t="shared" si="573"/>
        <v>0</v>
      </c>
      <c r="AY959" s="34">
        <f>AN959-AW959</f>
        <v>10652.662587191355</v>
      </c>
      <c r="AZ959" s="110">
        <f t="shared" si="574"/>
        <v>2.9590729408864873</v>
      </c>
      <c r="BB959" s="84">
        <v>0</v>
      </c>
      <c r="BC959" s="85">
        <f t="shared" si="575"/>
        <v>0</v>
      </c>
      <c r="BD959" s="85">
        <f t="shared" si="576"/>
        <v>0</v>
      </c>
      <c r="BE959" s="85">
        <f t="shared" si="577"/>
        <v>0</v>
      </c>
      <c r="BF959" s="85">
        <f t="shared" si="578"/>
        <v>0</v>
      </c>
      <c r="BG959" s="85">
        <f t="shared" si="579"/>
        <v>0</v>
      </c>
    </row>
    <row r="960" spans="2:59">
      <c r="B960" s="10" t="s">
        <v>33</v>
      </c>
      <c r="C960" s="10">
        <v>949</v>
      </c>
      <c r="D960" s="10">
        <v>360</v>
      </c>
      <c r="E960" s="19">
        <v>56.2</v>
      </c>
      <c r="F960" s="67">
        <f t="shared" si="548"/>
        <v>15.611111111111111</v>
      </c>
      <c r="G960" s="20">
        <f t="shared" si="580"/>
        <v>4.1666666666667261E-2</v>
      </c>
      <c r="H960" s="20">
        <f t="shared" si="549"/>
        <v>180.5</v>
      </c>
      <c r="I960" s="86">
        <f>'Ducati Panigale 1199 data'!$C$8*G960</f>
        <v>11.583333333333499</v>
      </c>
      <c r="J960" s="86">
        <f>'Ducati Panigale 1199 data'!$C$8*'Ducati Panigale 1199 data'!$C$15*'Ducati Panigale 1199 data'!$C$10</f>
        <v>54.543600000000005</v>
      </c>
      <c r="K960" s="86">
        <f>(0.5*'Ducati Panigale 1199 data'!$C$12)*'Ducati Panigale 1199 data'!$C$14*'Ducati Panigale 1199 data'!$C$11*F960^2</f>
        <v>34.481464467592595</v>
      </c>
      <c r="L960" s="86">
        <f t="shared" si="550"/>
        <v>100.6083978009261</v>
      </c>
      <c r="M960" s="86">
        <f t="shared" si="546"/>
        <v>1570.6088767811241</v>
      </c>
      <c r="N960" s="20">
        <f t="shared" si="551"/>
        <v>1.5706088767811242</v>
      </c>
      <c r="O960" s="105">
        <f t="shared" si="552"/>
        <v>0</v>
      </c>
      <c r="P960" s="105">
        <f t="shared" si="553"/>
        <v>0</v>
      </c>
      <c r="Q960" s="105">
        <f t="shared" si="581"/>
        <v>200.10065736552693</v>
      </c>
      <c r="R960" s="27">
        <f t="shared" si="554"/>
        <v>5.5583515934868592E-2</v>
      </c>
      <c r="S960" s="98">
        <f t="shared" si="555"/>
        <v>1.5706088767811242</v>
      </c>
      <c r="T960" s="17">
        <f t="shared" si="582"/>
        <v>823.74852117764374</v>
      </c>
      <c r="U960" s="17">
        <f t="shared" si="556"/>
        <v>0.22881903366045658</v>
      </c>
      <c r="V960" s="17">
        <f t="shared" si="557"/>
        <v>190.09562449725058</v>
      </c>
      <c r="W960" s="17">
        <f t="shared" si="558"/>
        <v>182.49179951736056</v>
      </c>
      <c r="X960" s="17">
        <f t="shared" si="558"/>
        <v>175.19212753666613</v>
      </c>
      <c r="Y960" s="17">
        <f t="shared" si="559"/>
        <v>173.44020626129947</v>
      </c>
      <c r="Z960" s="17">
        <f>Y960/3600</f>
        <v>4.8177835072583185E-2</v>
      </c>
      <c r="AA960" s="17">
        <f>0.96*Y960</f>
        <v>166.50259801084749</v>
      </c>
      <c r="AB960" s="17">
        <f t="shared" si="560"/>
        <v>159.8424940904136</v>
      </c>
      <c r="AC960" s="17">
        <f t="shared" si="561"/>
        <v>151.85036938589292</v>
      </c>
      <c r="AD960" s="17">
        <f t="shared" si="562"/>
        <v>151.85036938589292</v>
      </c>
      <c r="AE960" s="17">
        <f t="shared" si="583"/>
        <v>4.2180658162748033E-2</v>
      </c>
      <c r="AF960" s="17">
        <f>T960-AD960</f>
        <v>671.89815179175082</v>
      </c>
      <c r="AG960" s="17">
        <f t="shared" si="563"/>
        <v>0.18663837549770856</v>
      </c>
      <c r="AH960" s="28">
        <f>0.5*'Ducati Panigale 1199 data'!$C$8*'WLTP class 3 v5'!F960^2</f>
        <v>33875.243827160491</v>
      </c>
      <c r="AI960" s="17">
        <f t="shared" si="564"/>
        <v>33.875243827160489</v>
      </c>
      <c r="AJ960" s="17" t="str">
        <f>IF(N960&lt;0, AI960, "0")</f>
        <v>0</v>
      </c>
      <c r="AK960" s="98">
        <f>AK959+AJ960</f>
        <v>2005.498006172839</v>
      </c>
      <c r="AL960" s="105">
        <f t="shared" si="565"/>
        <v>0.55708277949245533</v>
      </c>
      <c r="AM960" s="98">
        <f>IF(N960 &gt; 0, AI960, )</f>
        <v>33.875243827160489</v>
      </c>
      <c r="AN960" s="98">
        <f t="shared" si="584"/>
        <v>10686.537831018515</v>
      </c>
      <c r="AO960" s="98">
        <f t="shared" si="566"/>
        <v>2.9684827308384762</v>
      </c>
      <c r="AP960" s="27">
        <f t="shared" si="567"/>
        <v>0</v>
      </c>
      <c r="AQ960" s="27">
        <f t="shared" si="568"/>
        <v>0</v>
      </c>
      <c r="AR960" s="34">
        <f t="shared" si="569"/>
        <v>0</v>
      </c>
      <c r="AS960" s="27">
        <f t="shared" si="570"/>
        <v>0</v>
      </c>
      <c r="AT960" s="34">
        <f t="shared" si="547"/>
        <v>0</v>
      </c>
      <c r="AU960" s="27">
        <f t="shared" si="547"/>
        <v>0</v>
      </c>
      <c r="AV960" s="27">
        <f t="shared" si="571"/>
        <v>0</v>
      </c>
      <c r="AW960" s="27">
        <f t="shared" si="572"/>
        <v>0</v>
      </c>
      <c r="AX960" s="27">
        <f t="shared" si="573"/>
        <v>0</v>
      </c>
      <c r="AY960" s="34">
        <f>AN960-AW960</f>
        <v>10686.537831018515</v>
      </c>
      <c r="AZ960" s="110">
        <f t="shared" si="574"/>
        <v>2.9684827308384762</v>
      </c>
      <c r="BB960" s="84">
        <v>0</v>
      </c>
      <c r="BC960" s="85">
        <f t="shared" si="575"/>
        <v>0</v>
      </c>
      <c r="BD960" s="85">
        <f t="shared" si="576"/>
        <v>0</v>
      </c>
      <c r="BE960" s="85">
        <f t="shared" si="577"/>
        <v>0</v>
      </c>
      <c r="BF960" s="85">
        <f t="shared" si="578"/>
        <v>0</v>
      </c>
      <c r="BG960" s="85">
        <f t="shared" si="579"/>
        <v>0</v>
      </c>
    </row>
    <row r="961" spans="2:59">
      <c r="B961" s="10" t="s">
        <v>33</v>
      </c>
      <c r="C961" s="10">
        <v>950</v>
      </c>
      <c r="D961" s="10">
        <v>361</v>
      </c>
      <c r="E961" s="19">
        <v>56.1</v>
      </c>
      <c r="F961" s="67">
        <f t="shared" si="548"/>
        <v>15.583333333333334</v>
      </c>
      <c r="G961" s="20">
        <f t="shared" si="580"/>
        <v>-0.15277777777777798</v>
      </c>
      <c r="H961" s="20">
        <f t="shared" si="549"/>
        <v>181</v>
      </c>
      <c r="I961" s="86">
        <f>'Ducati Panigale 1199 data'!$C$8*G961</f>
        <v>-42.472222222222278</v>
      </c>
      <c r="J961" s="86">
        <f>'Ducati Panigale 1199 data'!$C$8*'Ducati Panigale 1199 data'!$C$15*'Ducati Panigale 1199 data'!$C$10</f>
        <v>54.543600000000005</v>
      </c>
      <c r="K961" s="86">
        <f>(0.5*'Ducati Panigale 1199 data'!$C$12)*'Ducati Panigale 1199 data'!$C$14*'Ducati Panigale 1199 data'!$C$11*F961^2</f>
        <v>34.358863802083341</v>
      </c>
      <c r="L961" s="86">
        <f t="shared" si="550"/>
        <v>46.430241579861068</v>
      </c>
      <c r="M961" s="86">
        <f t="shared" si="546"/>
        <v>723.53793128616837</v>
      </c>
      <c r="N961" s="20">
        <f t="shared" si="551"/>
        <v>0.72353793128616839</v>
      </c>
      <c r="O961" s="105">
        <f t="shared" si="552"/>
        <v>0</v>
      </c>
      <c r="P961" s="105">
        <f t="shared" si="553"/>
        <v>0</v>
      </c>
      <c r="Q961" s="105">
        <f t="shared" si="581"/>
        <v>200.10065736552693</v>
      </c>
      <c r="R961" s="27">
        <f t="shared" si="554"/>
        <v>5.5583515934868592E-2</v>
      </c>
      <c r="S961" s="98">
        <f t="shared" si="555"/>
        <v>0.72353793128616839</v>
      </c>
      <c r="T961" s="17">
        <f t="shared" si="582"/>
        <v>824.4720591089299</v>
      </c>
      <c r="U961" s="17">
        <f t="shared" si="556"/>
        <v>0.22902001641914718</v>
      </c>
      <c r="V961" s="17">
        <f t="shared" si="557"/>
        <v>190.09562449725058</v>
      </c>
      <c r="W961" s="17">
        <f t="shared" si="558"/>
        <v>182.49179951736056</v>
      </c>
      <c r="X961" s="17">
        <f t="shared" si="558"/>
        <v>175.19212753666613</v>
      </c>
      <c r="Y961" s="17">
        <f t="shared" si="559"/>
        <v>173.44020626129947</v>
      </c>
      <c r="Z961" s="17">
        <f>Y961/3600</f>
        <v>4.8177835072583185E-2</v>
      </c>
      <c r="AA961" s="17">
        <f>0.96*Y961</f>
        <v>166.50259801084749</v>
      </c>
      <c r="AB961" s="17">
        <f t="shared" si="560"/>
        <v>159.8424940904136</v>
      </c>
      <c r="AC961" s="17">
        <f t="shared" si="561"/>
        <v>151.85036938589292</v>
      </c>
      <c r="AD961" s="17">
        <f t="shared" si="562"/>
        <v>151.85036938589292</v>
      </c>
      <c r="AE961" s="17">
        <f t="shared" si="583"/>
        <v>4.2180658162748033E-2</v>
      </c>
      <c r="AF961" s="17">
        <f>T961-AD961</f>
        <v>672.62168972303698</v>
      </c>
      <c r="AG961" s="17">
        <f t="shared" si="563"/>
        <v>0.18683935825639916</v>
      </c>
      <c r="AH961" s="28">
        <f>0.5*'Ducati Panigale 1199 data'!$C$8*'WLTP class 3 v5'!F961^2</f>
        <v>33754.798611111117</v>
      </c>
      <c r="AI961" s="17">
        <f t="shared" si="564"/>
        <v>33.75479861111112</v>
      </c>
      <c r="AJ961" s="17" t="str">
        <f>IF(N961&lt;0, AI961, "0")</f>
        <v>0</v>
      </c>
      <c r="AK961" s="98">
        <f>AK960+AJ961</f>
        <v>2005.498006172839</v>
      </c>
      <c r="AL961" s="105">
        <f t="shared" si="565"/>
        <v>0.55708277949245533</v>
      </c>
      <c r="AM961" s="98">
        <f>IF(N961 &gt; 0, AI961, )</f>
        <v>33.75479861111112</v>
      </c>
      <c r="AN961" s="98">
        <f t="shared" si="584"/>
        <v>10720.292629629626</v>
      </c>
      <c r="AO961" s="98">
        <f t="shared" si="566"/>
        <v>2.9778590637860072</v>
      </c>
      <c r="AP961" s="27">
        <f t="shared" si="567"/>
        <v>0</v>
      </c>
      <c r="AQ961" s="27">
        <f t="shared" si="568"/>
        <v>0</v>
      </c>
      <c r="AR961" s="34">
        <f t="shared" si="569"/>
        <v>0</v>
      </c>
      <c r="AS961" s="27">
        <f t="shared" si="570"/>
        <v>0</v>
      </c>
      <c r="AT961" s="34">
        <f t="shared" si="547"/>
        <v>0</v>
      </c>
      <c r="AU961" s="27">
        <f t="shared" si="547"/>
        <v>0</v>
      </c>
      <c r="AV961" s="27">
        <f t="shared" si="571"/>
        <v>0</v>
      </c>
      <c r="AW961" s="27">
        <f t="shared" si="572"/>
        <v>0</v>
      </c>
      <c r="AX961" s="27">
        <f t="shared" si="573"/>
        <v>0</v>
      </c>
      <c r="AY961" s="34">
        <f>AN961-AW961</f>
        <v>10720.292629629626</v>
      </c>
      <c r="AZ961" s="110">
        <f t="shared" si="574"/>
        <v>2.9778590637860072</v>
      </c>
      <c r="BB961" s="84">
        <v>0</v>
      </c>
      <c r="BC961" s="85">
        <f t="shared" si="575"/>
        <v>0</v>
      </c>
      <c r="BD961" s="85">
        <f t="shared" si="576"/>
        <v>0</v>
      </c>
      <c r="BE961" s="85">
        <f t="shared" si="577"/>
        <v>0</v>
      </c>
      <c r="BF961" s="85">
        <f t="shared" si="578"/>
        <v>0</v>
      </c>
      <c r="BG961" s="85">
        <f t="shared" si="579"/>
        <v>0</v>
      </c>
    </row>
    <row r="962" spans="2:59">
      <c r="B962" s="10" t="s">
        <v>33</v>
      </c>
      <c r="C962" s="10">
        <v>951</v>
      </c>
      <c r="D962" s="10">
        <v>362</v>
      </c>
      <c r="E962" s="19">
        <v>55.1</v>
      </c>
      <c r="F962" s="67">
        <f t="shared" si="548"/>
        <v>15.305555555555555</v>
      </c>
      <c r="G962" s="20">
        <f t="shared" si="580"/>
        <v>-0.47222222222222199</v>
      </c>
      <c r="H962" s="20">
        <f t="shared" si="549"/>
        <v>181.5</v>
      </c>
      <c r="I962" s="86">
        <f>'Ducati Panigale 1199 data'!$C$8*G962</f>
        <v>-131.27777777777771</v>
      </c>
      <c r="J962" s="86">
        <f>'Ducati Panigale 1199 data'!$C$8*'Ducati Panigale 1199 data'!$C$15*'Ducati Panigale 1199 data'!$C$10</f>
        <v>54.543600000000005</v>
      </c>
      <c r="K962" s="86">
        <f>(0.5*'Ducati Panigale 1199 data'!$C$12)*'Ducati Panigale 1199 data'!$C$14*'Ducati Panigale 1199 data'!$C$11*F962^2</f>
        <v>33.14486611689815</v>
      </c>
      <c r="L962" s="86">
        <f t="shared" si="550"/>
        <v>-43.589311660879567</v>
      </c>
      <c r="M962" s="86">
        <f t="shared" si="546"/>
        <v>-667.15863125401779</v>
      </c>
      <c r="N962" s="20">
        <f t="shared" si="551"/>
        <v>-0.66715863125401775</v>
      </c>
      <c r="O962" s="105">
        <f t="shared" si="552"/>
        <v>-0.66715863125401775</v>
      </c>
      <c r="P962" s="105">
        <f t="shared" si="553"/>
        <v>0.66715863125401775</v>
      </c>
      <c r="Q962" s="105">
        <f t="shared" si="581"/>
        <v>200.76781599678094</v>
      </c>
      <c r="R962" s="27">
        <f t="shared" si="554"/>
        <v>5.5768837776883594E-2</v>
      </c>
      <c r="S962" s="98">
        <f t="shared" si="555"/>
        <v>0</v>
      </c>
      <c r="T962" s="17">
        <f t="shared" si="582"/>
        <v>824.4720591089299</v>
      </c>
      <c r="U962" s="17">
        <f t="shared" si="556"/>
        <v>0.22902001641914718</v>
      </c>
      <c r="V962" s="17">
        <f t="shared" si="557"/>
        <v>190.72942519694189</v>
      </c>
      <c r="W962" s="17">
        <f t="shared" si="558"/>
        <v>183.10024818906422</v>
      </c>
      <c r="X962" s="17">
        <f t="shared" si="558"/>
        <v>175.77623826150165</v>
      </c>
      <c r="Y962" s="17">
        <f t="shared" si="559"/>
        <v>174.01847587888662</v>
      </c>
      <c r="Z962" s="17">
        <f>Y962/3600</f>
        <v>4.8338465521912947E-2</v>
      </c>
      <c r="AA962" s="17">
        <f>0.96*Y962</f>
        <v>167.05773684373113</v>
      </c>
      <c r="AB962" s="17">
        <f t="shared" si="560"/>
        <v>160.37542736998188</v>
      </c>
      <c r="AC962" s="17">
        <f t="shared" si="561"/>
        <v>152.35665600148278</v>
      </c>
      <c r="AD962" s="17">
        <f t="shared" si="562"/>
        <v>152.35665600148278</v>
      </c>
      <c r="AE962" s="17">
        <f t="shared" si="583"/>
        <v>4.2321293333745215E-2</v>
      </c>
      <c r="AF962" s="17">
        <f>T962-AD962</f>
        <v>672.11540310744715</v>
      </c>
      <c r="AG962" s="17">
        <f t="shared" si="563"/>
        <v>0.18669872308540197</v>
      </c>
      <c r="AH962" s="28">
        <f>0.5*'Ducati Panigale 1199 data'!$C$8*'WLTP class 3 v5'!F962^2</f>
        <v>32562.144290123455</v>
      </c>
      <c r="AI962" s="17">
        <f t="shared" si="564"/>
        <v>32.562144290123456</v>
      </c>
      <c r="AJ962" s="17">
        <f>IF(N962&lt;0, AI962, "0")</f>
        <v>32.562144290123456</v>
      </c>
      <c r="AK962" s="98">
        <f>AK961+AJ962</f>
        <v>2038.0601504629626</v>
      </c>
      <c r="AL962" s="105">
        <f t="shared" si="565"/>
        <v>0.56612781957304514</v>
      </c>
      <c r="AM962" s="98">
        <f>IF(N962 &gt; 0, AI962, )</f>
        <v>0</v>
      </c>
      <c r="AN962" s="98">
        <f t="shared" si="584"/>
        <v>10720.292629629626</v>
      </c>
      <c r="AO962" s="98">
        <f t="shared" si="566"/>
        <v>2.9778590637860072</v>
      </c>
      <c r="AP962" s="27">
        <f t="shared" si="567"/>
        <v>30.934037075617283</v>
      </c>
      <c r="AQ962" s="27">
        <f t="shared" si="568"/>
        <v>29.696675592592591</v>
      </c>
      <c r="AR962" s="34">
        <f t="shared" si="569"/>
        <v>28.508808568888885</v>
      </c>
      <c r="AS962" s="27">
        <f t="shared" si="570"/>
        <v>28.223720483199994</v>
      </c>
      <c r="AT962" s="34">
        <f t="shared" si="547"/>
        <v>27.094771663871992</v>
      </c>
      <c r="AU962" s="27">
        <f t="shared" si="547"/>
        <v>26.01098079731711</v>
      </c>
      <c r="AV962" s="27">
        <f t="shared" si="571"/>
        <v>24.710431757451254</v>
      </c>
      <c r="AW962" s="27">
        <f t="shared" si="572"/>
        <v>24.710431757451254</v>
      </c>
      <c r="AX962" s="27">
        <f t="shared" si="573"/>
        <v>6.8640088215142373E-3</v>
      </c>
      <c r="AY962" s="34">
        <f>AN962-AW962</f>
        <v>10695.582197872176</v>
      </c>
      <c r="AZ962" s="110">
        <f t="shared" si="574"/>
        <v>2.9709950549644932</v>
      </c>
      <c r="BB962" s="84">
        <v>0.66715863125401798</v>
      </c>
      <c r="BC962" s="85">
        <f t="shared" si="575"/>
        <v>0.60044276812861619</v>
      </c>
      <c r="BD962" s="85">
        <f t="shared" si="576"/>
        <v>0.57042062972218532</v>
      </c>
      <c r="BE962" s="85">
        <f t="shared" si="577"/>
        <v>0.54760380453329793</v>
      </c>
      <c r="BF962" s="85">
        <f t="shared" si="578"/>
        <v>0.51474757626130008</v>
      </c>
      <c r="BG962" s="85">
        <f t="shared" si="579"/>
        <v>0.51474757626130008</v>
      </c>
    </row>
    <row r="963" spans="2:59">
      <c r="B963" s="10" t="s">
        <v>33</v>
      </c>
      <c r="C963" s="10">
        <v>952</v>
      </c>
      <c r="D963" s="10">
        <v>363</v>
      </c>
      <c r="E963" s="19">
        <v>52.7</v>
      </c>
      <c r="F963" s="67">
        <f t="shared" si="548"/>
        <v>14.638888888888889</v>
      </c>
      <c r="G963" s="20">
        <f t="shared" si="580"/>
        <v>-0.93055555555555591</v>
      </c>
      <c r="H963" s="20">
        <f t="shared" si="549"/>
        <v>182</v>
      </c>
      <c r="I963" s="86">
        <f>'Ducati Panigale 1199 data'!$C$8*G963</f>
        <v>-258.69444444444457</v>
      </c>
      <c r="J963" s="86">
        <f>'Ducati Panigale 1199 data'!$C$8*'Ducati Panigale 1199 data'!$C$15*'Ducati Panigale 1199 data'!$C$10</f>
        <v>54.543600000000005</v>
      </c>
      <c r="K963" s="86">
        <f>(0.5*'Ducati Panigale 1199 data'!$C$12)*'Ducati Panigale 1199 data'!$C$14*'Ducati Panigale 1199 data'!$C$11*F963^2</f>
        <v>30.320356394675933</v>
      </c>
      <c r="L963" s="86">
        <f t="shared" si="550"/>
        <v>-173.83048804976863</v>
      </c>
      <c r="M963" s="86">
        <f t="shared" si="546"/>
        <v>-2544.685200061891</v>
      </c>
      <c r="N963" s="20">
        <f t="shared" si="551"/>
        <v>-2.5446852000618909</v>
      </c>
      <c r="O963" s="105">
        <f t="shared" si="552"/>
        <v>-2.5446852000618909</v>
      </c>
      <c r="P963" s="105">
        <f t="shared" si="553"/>
        <v>2.5446852000618909</v>
      </c>
      <c r="Q963" s="105">
        <f t="shared" si="581"/>
        <v>203.31250119684282</v>
      </c>
      <c r="R963" s="27">
        <f t="shared" si="554"/>
        <v>5.647569477690078E-2</v>
      </c>
      <c r="S963" s="98">
        <f t="shared" si="555"/>
        <v>0</v>
      </c>
      <c r="T963" s="17">
        <f t="shared" si="582"/>
        <v>824.4720591089299</v>
      </c>
      <c r="U963" s="17">
        <f t="shared" si="556"/>
        <v>0.22902001641914718</v>
      </c>
      <c r="V963" s="17">
        <f t="shared" si="557"/>
        <v>193.14687613700067</v>
      </c>
      <c r="W963" s="17">
        <f t="shared" si="558"/>
        <v>185.42100109152065</v>
      </c>
      <c r="X963" s="17">
        <f t="shared" si="558"/>
        <v>178.00416104785981</v>
      </c>
      <c r="Y963" s="17">
        <f t="shared" si="559"/>
        <v>176.2241194373812</v>
      </c>
      <c r="Z963" s="17">
        <f>Y963/3600</f>
        <v>4.8951144288161448E-2</v>
      </c>
      <c r="AA963" s="17">
        <f>0.96*Y963</f>
        <v>169.17515465988595</v>
      </c>
      <c r="AB963" s="17">
        <f t="shared" si="560"/>
        <v>162.40814847349051</v>
      </c>
      <c r="AC963" s="17">
        <f t="shared" si="561"/>
        <v>154.28774104981599</v>
      </c>
      <c r="AD963" s="17">
        <f t="shared" si="562"/>
        <v>154.28774104981599</v>
      </c>
      <c r="AE963" s="17">
        <f t="shared" si="583"/>
        <v>4.2857705847171107E-2</v>
      </c>
      <c r="AF963" s="17">
        <f>T963-AD963</f>
        <v>670.18431805911393</v>
      </c>
      <c r="AG963" s="17">
        <f t="shared" si="563"/>
        <v>0.1861623105719761</v>
      </c>
      <c r="AH963" s="28">
        <f>0.5*'Ducati Panigale 1199 data'!$C$8*'WLTP class 3 v5'!F963^2</f>
        <v>29787.292438271608</v>
      </c>
      <c r="AI963" s="17">
        <f t="shared" si="564"/>
        <v>29.78729243827161</v>
      </c>
      <c r="AJ963" s="17">
        <f>IF(N963&lt;0, AI963, "0")</f>
        <v>29.78729243827161</v>
      </c>
      <c r="AK963" s="98">
        <f>AK962+AJ963</f>
        <v>2067.8474429012344</v>
      </c>
      <c r="AL963" s="105">
        <f t="shared" si="565"/>
        <v>0.57440206747256517</v>
      </c>
      <c r="AM963" s="98">
        <f>IF(N963 &gt; 0, AI963, )</f>
        <v>0</v>
      </c>
      <c r="AN963" s="98">
        <f t="shared" si="584"/>
        <v>10720.292629629626</v>
      </c>
      <c r="AO963" s="98">
        <f t="shared" si="566"/>
        <v>2.9778590637860072</v>
      </c>
      <c r="AP963" s="27">
        <f t="shared" si="567"/>
        <v>28.29792781635803</v>
      </c>
      <c r="AQ963" s="27">
        <f t="shared" si="568"/>
        <v>27.166010703703709</v>
      </c>
      <c r="AR963" s="34">
        <f t="shared" si="569"/>
        <v>26.079370275555558</v>
      </c>
      <c r="AS963" s="27">
        <f t="shared" si="570"/>
        <v>25.818576572800001</v>
      </c>
      <c r="AT963" s="34">
        <f t="shared" si="547"/>
        <v>24.785833509888</v>
      </c>
      <c r="AU963" s="27">
        <f t="shared" si="547"/>
        <v>23.79440016949248</v>
      </c>
      <c r="AV963" s="27">
        <f t="shared" si="571"/>
        <v>22.604680161017853</v>
      </c>
      <c r="AW963" s="27">
        <f t="shared" si="572"/>
        <v>22.604680161017853</v>
      </c>
      <c r="AX963" s="27">
        <f t="shared" si="573"/>
        <v>6.2790778225049592E-3</v>
      </c>
      <c r="AY963" s="34">
        <f>AN963-AW963</f>
        <v>10697.687949468609</v>
      </c>
      <c r="AZ963" s="110">
        <f t="shared" si="574"/>
        <v>2.9715799859635026</v>
      </c>
      <c r="BB963" s="84">
        <v>2.54468520006189</v>
      </c>
      <c r="BC963" s="85">
        <f t="shared" si="575"/>
        <v>2.2902166800557011</v>
      </c>
      <c r="BD963" s="85">
        <f t="shared" si="576"/>
        <v>2.1757058460529159</v>
      </c>
      <c r="BE963" s="85">
        <f t="shared" si="577"/>
        <v>2.0886776122107991</v>
      </c>
      <c r="BF963" s="85">
        <f t="shared" si="578"/>
        <v>1.9633569554781509</v>
      </c>
      <c r="BG963" s="85">
        <f t="shared" si="579"/>
        <v>1.9633569554781509</v>
      </c>
    </row>
    <row r="964" spans="2:59">
      <c r="B964" s="10" t="s">
        <v>33</v>
      </c>
      <c r="C964" s="10">
        <v>953</v>
      </c>
      <c r="D964" s="10">
        <v>364</v>
      </c>
      <c r="E964" s="19">
        <v>48.4</v>
      </c>
      <c r="F964" s="67">
        <f t="shared" si="548"/>
        <v>13.444444444444445</v>
      </c>
      <c r="G964" s="20">
        <f t="shared" si="580"/>
        <v>-1.3333333333333335</v>
      </c>
      <c r="H964" s="20">
        <f t="shared" si="549"/>
        <v>182.5</v>
      </c>
      <c r="I964" s="86">
        <f>'Ducati Panigale 1199 data'!$C$8*G964</f>
        <v>-370.66666666666669</v>
      </c>
      <c r="J964" s="86">
        <f>'Ducati Panigale 1199 data'!$C$8*'Ducati Panigale 1199 data'!$C$15*'Ducati Panigale 1199 data'!$C$10</f>
        <v>54.543600000000005</v>
      </c>
      <c r="K964" s="86">
        <f>(0.5*'Ducati Panigale 1199 data'!$C$12)*'Ducati Panigale 1199 data'!$C$14*'Ducati Panigale 1199 data'!$C$11*F964^2</f>
        <v>25.574302314814819</v>
      </c>
      <c r="L964" s="86">
        <f t="shared" si="550"/>
        <v>-290.54876435185184</v>
      </c>
      <c r="M964" s="86">
        <f t="shared" si="546"/>
        <v>-3906.2667207304526</v>
      </c>
      <c r="N964" s="20">
        <f t="shared" si="551"/>
        <v>-3.9062667207304527</v>
      </c>
      <c r="O964" s="105">
        <f t="shared" si="552"/>
        <v>-3.9062667207304527</v>
      </c>
      <c r="P964" s="105">
        <f t="shared" si="553"/>
        <v>3.9062667207304527</v>
      </c>
      <c r="Q964" s="105">
        <f t="shared" si="581"/>
        <v>207.21876791757327</v>
      </c>
      <c r="R964" s="27">
        <f t="shared" si="554"/>
        <v>5.7560768865992575E-2</v>
      </c>
      <c r="S964" s="98">
        <f t="shared" si="555"/>
        <v>0</v>
      </c>
      <c r="T964" s="17">
        <f t="shared" si="582"/>
        <v>824.4720591089299</v>
      </c>
      <c r="U964" s="17">
        <f t="shared" si="556"/>
        <v>0.22902001641914718</v>
      </c>
      <c r="V964" s="17">
        <f t="shared" si="557"/>
        <v>196.85782952169461</v>
      </c>
      <c r="W964" s="17">
        <f t="shared" si="558"/>
        <v>188.98351634082681</v>
      </c>
      <c r="X964" s="17">
        <f t="shared" si="558"/>
        <v>181.42417568719372</v>
      </c>
      <c r="Y964" s="17">
        <f t="shared" si="559"/>
        <v>179.60993393032177</v>
      </c>
      <c r="Z964" s="17">
        <f>Y964/3600</f>
        <v>4.9891648313978271E-2</v>
      </c>
      <c r="AA964" s="17">
        <f>0.96*Y964</f>
        <v>172.4255365731089</v>
      </c>
      <c r="AB964" s="17">
        <f t="shared" si="560"/>
        <v>165.52851511018454</v>
      </c>
      <c r="AC964" s="17">
        <f t="shared" si="561"/>
        <v>157.25208935467532</v>
      </c>
      <c r="AD964" s="17">
        <f t="shared" si="562"/>
        <v>157.25208935467532</v>
      </c>
      <c r="AE964" s="17">
        <f t="shared" si="583"/>
        <v>4.3681135931854256E-2</v>
      </c>
      <c r="AF964" s="17">
        <f>T964-AD964</f>
        <v>667.21996975425463</v>
      </c>
      <c r="AG964" s="17">
        <f t="shared" si="563"/>
        <v>0.18533888048729297</v>
      </c>
      <c r="AH964" s="28">
        <f>0.5*'Ducati Panigale 1199 data'!$C$8*'WLTP class 3 v5'!F964^2</f>
        <v>25124.679012345678</v>
      </c>
      <c r="AI964" s="17">
        <f t="shared" si="564"/>
        <v>25.124679012345677</v>
      </c>
      <c r="AJ964" s="17">
        <f>IF(N964&lt;0, AI964, "0")</f>
        <v>25.124679012345677</v>
      </c>
      <c r="AK964" s="98">
        <f>AK963+AJ964</f>
        <v>2092.9721219135799</v>
      </c>
      <c r="AL964" s="105">
        <f t="shared" si="565"/>
        <v>0.58138114497599447</v>
      </c>
      <c r="AM964" s="98">
        <f>IF(N964 &gt; 0, AI964, )</f>
        <v>0</v>
      </c>
      <c r="AN964" s="98">
        <f t="shared" si="584"/>
        <v>10720.292629629626</v>
      </c>
      <c r="AO964" s="98">
        <f t="shared" si="566"/>
        <v>2.9778590637860072</v>
      </c>
      <c r="AP964" s="27">
        <f t="shared" si="567"/>
        <v>23.868445061728391</v>
      </c>
      <c r="AQ964" s="27">
        <f t="shared" si="568"/>
        <v>22.913707259259255</v>
      </c>
      <c r="AR964" s="34">
        <f t="shared" si="569"/>
        <v>21.997158968888883</v>
      </c>
      <c r="AS964" s="27">
        <f t="shared" si="570"/>
        <v>21.777187379199994</v>
      </c>
      <c r="AT964" s="34">
        <f t="shared" si="547"/>
        <v>20.906099884031992</v>
      </c>
      <c r="AU964" s="27">
        <f t="shared" si="547"/>
        <v>20.069855888670713</v>
      </c>
      <c r="AV964" s="27">
        <f t="shared" si="571"/>
        <v>19.066363094237175</v>
      </c>
      <c r="AW964" s="27">
        <f t="shared" si="572"/>
        <v>19.066363094237175</v>
      </c>
      <c r="AX964" s="27">
        <f t="shared" si="573"/>
        <v>5.2962119706214377E-3</v>
      </c>
      <c r="AY964" s="34">
        <f>AN964-AW964</f>
        <v>10701.22626653539</v>
      </c>
      <c r="AZ964" s="110">
        <f t="shared" si="574"/>
        <v>2.9725628518153862</v>
      </c>
      <c r="BB964" s="84">
        <v>3.90626672073045</v>
      </c>
      <c r="BC964" s="85">
        <f t="shared" si="575"/>
        <v>3.5156400486574051</v>
      </c>
      <c r="BD964" s="85">
        <f t="shared" si="576"/>
        <v>3.3398580462245349</v>
      </c>
      <c r="BE964" s="85">
        <f t="shared" si="577"/>
        <v>3.2062637243755532</v>
      </c>
      <c r="BF964" s="85">
        <f t="shared" si="578"/>
        <v>3.0138879009130197</v>
      </c>
      <c r="BG964" s="85">
        <f t="shared" si="579"/>
        <v>3.0138879009130197</v>
      </c>
    </row>
    <row r="965" spans="2:59">
      <c r="B965" s="10" t="s">
        <v>33</v>
      </c>
      <c r="C965" s="10">
        <v>954</v>
      </c>
      <c r="D965" s="10">
        <v>365</v>
      </c>
      <c r="E965" s="19">
        <v>43.1</v>
      </c>
      <c r="F965" s="67">
        <f t="shared" si="548"/>
        <v>11.972222222222221</v>
      </c>
      <c r="G965" s="20">
        <f t="shared" si="580"/>
        <v>-1.4722222222222223</v>
      </c>
      <c r="H965" s="20">
        <f t="shared" si="549"/>
        <v>183</v>
      </c>
      <c r="I965" s="86">
        <f>'Ducati Panigale 1199 data'!$C$8*G965</f>
        <v>-409.27777777777783</v>
      </c>
      <c r="J965" s="86">
        <f>'Ducati Panigale 1199 data'!$C$8*'Ducati Panigale 1199 data'!$C$15*'Ducati Panigale 1199 data'!$C$10</f>
        <v>54.543600000000005</v>
      </c>
      <c r="K965" s="86">
        <f>(0.5*'Ducati Panigale 1199 data'!$C$12)*'Ducati Panigale 1199 data'!$C$14*'Ducati Panigale 1199 data'!$C$11*F965^2</f>
        <v>20.279984172453705</v>
      </c>
      <c r="L965" s="86">
        <f t="shared" si="550"/>
        <v>-334.45419360532412</v>
      </c>
      <c r="M965" s="86">
        <f t="shared" si="546"/>
        <v>-4004.1599289970745</v>
      </c>
      <c r="N965" s="20">
        <f t="shared" si="551"/>
        <v>-4.0041599289970744</v>
      </c>
      <c r="O965" s="105">
        <f t="shared" si="552"/>
        <v>-4.0041599289970744</v>
      </c>
      <c r="P965" s="105">
        <f t="shared" si="553"/>
        <v>4.0041599289970744</v>
      </c>
      <c r="Q965" s="105">
        <f t="shared" si="581"/>
        <v>211.22292784657034</v>
      </c>
      <c r="R965" s="27">
        <f t="shared" si="554"/>
        <v>5.8673035512936206E-2</v>
      </c>
      <c r="S965" s="98">
        <f t="shared" si="555"/>
        <v>0</v>
      </c>
      <c r="T965" s="17">
        <f t="shared" si="582"/>
        <v>824.4720591089299</v>
      </c>
      <c r="U965" s="17">
        <f t="shared" si="556"/>
        <v>0.22902001641914718</v>
      </c>
      <c r="V965" s="17">
        <f t="shared" si="557"/>
        <v>200.6617814542418</v>
      </c>
      <c r="W965" s="17">
        <f t="shared" si="558"/>
        <v>192.63531019607211</v>
      </c>
      <c r="X965" s="17">
        <f t="shared" si="558"/>
        <v>184.92989778822923</v>
      </c>
      <c r="Y965" s="17">
        <f t="shared" si="559"/>
        <v>183.08059881034694</v>
      </c>
      <c r="Z965" s="17">
        <f>Y965/3600</f>
        <v>5.0855721891763038E-2</v>
      </c>
      <c r="AA965" s="17">
        <f>0.96*Y965</f>
        <v>175.75737485793306</v>
      </c>
      <c r="AB965" s="17">
        <f t="shared" si="560"/>
        <v>168.72707986361573</v>
      </c>
      <c r="AC965" s="17">
        <f t="shared" si="561"/>
        <v>160.29072587043493</v>
      </c>
      <c r="AD965" s="17">
        <f t="shared" si="562"/>
        <v>160.29072587043493</v>
      </c>
      <c r="AE965" s="17">
        <f t="shared" si="583"/>
        <v>4.4525201630676366E-2</v>
      </c>
      <c r="AF965" s="17">
        <f>T965-AD965</f>
        <v>664.18133323849497</v>
      </c>
      <c r="AG965" s="17">
        <f t="shared" si="563"/>
        <v>0.18449481478847082</v>
      </c>
      <c r="AH965" s="28">
        <f>0.5*'Ducati Panigale 1199 data'!$C$8*'WLTP class 3 v5'!F965^2</f>
        <v>19923.440586419751</v>
      </c>
      <c r="AI965" s="17">
        <f t="shared" si="564"/>
        <v>19.923440586419751</v>
      </c>
      <c r="AJ965" s="17">
        <f>IF(N965&lt;0, AI965, "0")</f>
        <v>19.923440586419751</v>
      </c>
      <c r="AK965" s="98">
        <f>AK964+AJ965</f>
        <v>2112.8955624999999</v>
      </c>
      <c r="AL965" s="105">
        <f t="shared" si="565"/>
        <v>0.58691543402777779</v>
      </c>
      <c r="AM965" s="98">
        <f>IF(N965 &gt; 0, AI965, )</f>
        <v>0</v>
      </c>
      <c r="AN965" s="98">
        <f t="shared" si="584"/>
        <v>10720.292629629626</v>
      </c>
      <c r="AO965" s="98">
        <f t="shared" si="566"/>
        <v>2.9778590637860072</v>
      </c>
      <c r="AP965" s="27">
        <f t="shared" si="567"/>
        <v>18.927268557098763</v>
      </c>
      <c r="AQ965" s="27">
        <f t="shared" si="568"/>
        <v>18.170177814814814</v>
      </c>
      <c r="AR965" s="34">
        <f t="shared" si="569"/>
        <v>17.443370702222222</v>
      </c>
      <c r="AS965" s="27">
        <f t="shared" si="570"/>
        <v>17.268936995200001</v>
      </c>
      <c r="AT965" s="34">
        <f t="shared" si="547"/>
        <v>16.578179515392002</v>
      </c>
      <c r="AU965" s="27">
        <f t="shared" si="547"/>
        <v>15.915052334776322</v>
      </c>
      <c r="AV965" s="27">
        <f t="shared" si="571"/>
        <v>15.119299718037505</v>
      </c>
      <c r="AW965" s="27">
        <f t="shared" si="572"/>
        <v>15.119299718037505</v>
      </c>
      <c r="AX965" s="27">
        <f t="shared" si="573"/>
        <v>4.1998054772326406E-3</v>
      </c>
      <c r="AY965" s="34">
        <f>AN965-AW965</f>
        <v>10705.173329911589</v>
      </c>
      <c r="AZ965" s="110">
        <f t="shared" si="574"/>
        <v>2.9736592583087749</v>
      </c>
      <c r="BB965" s="84">
        <v>4.00415992899707</v>
      </c>
      <c r="BC965" s="85">
        <f t="shared" si="575"/>
        <v>3.6037439360973629</v>
      </c>
      <c r="BD965" s="85">
        <f t="shared" si="576"/>
        <v>3.4235567392924944</v>
      </c>
      <c r="BE965" s="85">
        <f t="shared" si="577"/>
        <v>3.2866144697207944</v>
      </c>
      <c r="BF965" s="85">
        <f t="shared" si="578"/>
        <v>3.0894176015375465</v>
      </c>
      <c r="BG965" s="85">
        <f t="shared" si="579"/>
        <v>3.0894176015375465</v>
      </c>
    </row>
    <row r="966" spans="2:59">
      <c r="B966" s="10" t="s">
        <v>33</v>
      </c>
      <c r="C966" s="10">
        <v>955</v>
      </c>
      <c r="D966" s="10">
        <v>366</v>
      </c>
      <c r="E966" s="19">
        <v>37.799999999999997</v>
      </c>
      <c r="F966" s="67">
        <f t="shared" si="548"/>
        <v>10.5</v>
      </c>
      <c r="G966" s="20">
        <f t="shared" si="580"/>
        <v>-1.4722222222222223</v>
      </c>
      <c r="H966" s="20">
        <f t="shared" si="549"/>
        <v>183.5</v>
      </c>
      <c r="I966" s="86">
        <f>'Ducati Panigale 1199 data'!$C$8*G966</f>
        <v>-409.27777777777783</v>
      </c>
      <c r="J966" s="86">
        <f>'Ducati Panigale 1199 data'!$C$8*'Ducati Panigale 1199 data'!$C$15*'Ducati Panigale 1199 data'!$C$10</f>
        <v>54.543600000000005</v>
      </c>
      <c r="K966" s="86">
        <f>(0.5*'Ducati Panigale 1199 data'!$C$12)*'Ducati Panigale 1199 data'!$C$14*'Ducati Panigale 1199 data'!$C$11*F966^2</f>
        <v>15.598996875000001</v>
      </c>
      <c r="L966" s="86">
        <f t="shared" si="550"/>
        <v>-339.13518090277779</v>
      </c>
      <c r="M966" s="86">
        <f t="shared" si="546"/>
        <v>-3560.9193994791667</v>
      </c>
      <c r="N966" s="20">
        <f t="shared" si="551"/>
        <v>-3.5609193994791668</v>
      </c>
      <c r="O966" s="105">
        <f t="shared" si="552"/>
        <v>-3.5609193994791668</v>
      </c>
      <c r="P966" s="105">
        <f t="shared" si="553"/>
        <v>3.5609193994791668</v>
      </c>
      <c r="Q966" s="105">
        <f t="shared" si="581"/>
        <v>214.7838472460495</v>
      </c>
      <c r="R966" s="27">
        <f t="shared" si="554"/>
        <v>5.9662179790569307E-2</v>
      </c>
      <c r="S966" s="98">
        <f t="shared" si="555"/>
        <v>0</v>
      </c>
      <c r="T966" s="17">
        <f t="shared" si="582"/>
        <v>824.4720591089299</v>
      </c>
      <c r="U966" s="17">
        <f t="shared" si="556"/>
        <v>0.22902001641914718</v>
      </c>
      <c r="V966" s="17">
        <f t="shared" si="557"/>
        <v>204.04465488374703</v>
      </c>
      <c r="W966" s="17">
        <f t="shared" si="558"/>
        <v>195.88286868839714</v>
      </c>
      <c r="X966" s="17">
        <f t="shared" si="558"/>
        <v>188.04755394086123</v>
      </c>
      <c r="Y966" s="17">
        <f t="shared" si="559"/>
        <v>186.16707840145261</v>
      </c>
      <c r="Z966" s="17">
        <f>Y966/3600</f>
        <v>5.171307733373684E-2</v>
      </c>
      <c r="AA966" s="17">
        <f>0.96*Y966</f>
        <v>178.7203952653945</v>
      </c>
      <c r="AB966" s="17">
        <f t="shared" si="560"/>
        <v>171.57157945477871</v>
      </c>
      <c r="AC966" s="17">
        <f t="shared" si="561"/>
        <v>162.99300048203978</v>
      </c>
      <c r="AD966" s="17">
        <f t="shared" si="562"/>
        <v>162.99300048203978</v>
      </c>
      <c r="AE966" s="17">
        <f t="shared" si="583"/>
        <v>4.5275833467233274E-2</v>
      </c>
      <c r="AF966" s="17">
        <f>T966-AD966</f>
        <v>661.47905862689015</v>
      </c>
      <c r="AG966" s="17">
        <f t="shared" si="563"/>
        <v>0.18374418295191394</v>
      </c>
      <c r="AH966" s="28">
        <f>0.5*'Ducati Panigale 1199 data'!$C$8*'WLTP class 3 v5'!F966^2</f>
        <v>15324.75</v>
      </c>
      <c r="AI966" s="17">
        <f t="shared" si="564"/>
        <v>15.32475</v>
      </c>
      <c r="AJ966" s="17">
        <f>IF(N966&lt;0, AI966, "0")</f>
        <v>15.32475</v>
      </c>
      <c r="AK966" s="98">
        <f>AK965+AJ966</f>
        <v>2128.2203125000001</v>
      </c>
      <c r="AL966" s="105">
        <f t="shared" si="565"/>
        <v>0.59117230902777784</v>
      </c>
      <c r="AM966" s="98">
        <f>IF(N966 &gt; 0, AI966, )</f>
        <v>0</v>
      </c>
      <c r="AN966" s="98">
        <f t="shared" si="584"/>
        <v>10720.292629629626</v>
      </c>
      <c r="AO966" s="98">
        <f t="shared" si="566"/>
        <v>2.9778590637860072</v>
      </c>
      <c r="AP966" s="27">
        <f t="shared" si="567"/>
        <v>14.558512499999999</v>
      </c>
      <c r="AQ966" s="27">
        <f t="shared" si="568"/>
        <v>13.976171999999998</v>
      </c>
      <c r="AR966" s="34">
        <f t="shared" si="569"/>
        <v>13.417125119999998</v>
      </c>
      <c r="AS966" s="27">
        <f t="shared" si="570"/>
        <v>13.282953868799998</v>
      </c>
      <c r="AT966" s="34">
        <f t="shared" si="547"/>
        <v>12.751635714047998</v>
      </c>
      <c r="AU966" s="27">
        <f t="shared" si="547"/>
        <v>12.241570285486077</v>
      </c>
      <c r="AV966" s="27">
        <f t="shared" si="571"/>
        <v>11.629491771211772</v>
      </c>
      <c r="AW966" s="27">
        <f t="shared" si="572"/>
        <v>11.629491771211772</v>
      </c>
      <c r="AX966" s="27">
        <f t="shared" si="573"/>
        <v>3.230414380892159E-3</v>
      </c>
      <c r="AY966" s="34">
        <f>AN966-AW966</f>
        <v>10708.663137858415</v>
      </c>
      <c r="AZ966" s="110">
        <f t="shared" si="574"/>
        <v>2.9746286494051155</v>
      </c>
      <c r="BB966" s="84">
        <v>3.5609193994791699</v>
      </c>
      <c r="BC966" s="85">
        <f t="shared" si="575"/>
        <v>3.2048274595312529</v>
      </c>
      <c r="BD966" s="85">
        <f t="shared" si="576"/>
        <v>3.0445860865546903</v>
      </c>
      <c r="BE966" s="85">
        <f t="shared" si="577"/>
        <v>2.9228026430925027</v>
      </c>
      <c r="BF966" s="85">
        <f t="shared" si="578"/>
        <v>2.7474344845069525</v>
      </c>
      <c r="BG966" s="85">
        <f t="shared" si="579"/>
        <v>2.7474344845069525</v>
      </c>
    </row>
    <row r="967" spans="2:59">
      <c r="B967" s="10" t="s">
        <v>33</v>
      </c>
      <c r="C967" s="10">
        <v>956</v>
      </c>
      <c r="D967" s="10">
        <v>367</v>
      </c>
      <c r="E967" s="19">
        <v>32.5</v>
      </c>
      <c r="F967" s="67">
        <f t="shared" si="548"/>
        <v>9.0277777777777786</v>
      </c>
      <c r="G967" s="20">
        <f t="shared" si="580"/>
        <v>-1.4722222222222219</v>
      </c>
      <c r="H967" s="20">
        <f t="shared" si="549"/>
        <v>184</v>
      </c>
      <c r="I967" s="86">
        <f>'Ducati Panigale 1199 data'!$C$8*G967</f>
        <v>-409.27777777777766</v>
      </c>
      <c r="J967" s="86">
        <f>'Ducati Panigale 1199 data'!$C$8*'Ducati Panigale 1199 data'!$C$15*'Ducati Panigale 1199 data'!$C$10</f>
        <v>54.543600000000005</v>
      </c>
      <c r="K967" s="86">
        <f>(0.5*'Ducati Panigale 1199 data'!$C$12)*'Ducati Panigale 1199 data'!$C$14*'Ducati Panigale 1199 data'!$C$11*F967^2</f>
        <v>11.531340422453706</v>
      </c>
      <c r="L967" s="86">
        <f t="shared" si="550"/>
        <v>-343.20283735532394</v>
      </c>
      <c r="M967" s="86">
        <f t="shared" si="546"/>
        <v>-3098.3589483466749</v>
      </c>
      <c r="N967" s="20">
        <f t="shared" si="551"/>
        <v>-3.0983589483466747</v>
      </c>
      <c r="O967" s="105">
        <f t="shared" si="552"/>
        <v>-3.0983589483466747</v>
      </c>
      <c r="P967" s="105">
        <f t="shared" si="553"/>
        <v>3.0983589483466747</v>
      </c>
      <c r="Q967" s="105">
        <f t="shared" si="581"/>
        <v>217.88220619439619</v>
      </c>
      <c r="R967" s="27">
        <f t="shared" si="554"/>
        <v>6.0522835053998941E-2</v>
      </c>
      <c r="S967" s="98">
        <f t="shared" si="555"/>
        <v>0</v>
      </c>
      <c r="T967" s="17">
        <f t="shared" si="582"/>
        <v>824.4720591089299</v>
      </c>
      <c r="U967" s="17">
        <f t="shared" si="556"/>
        <v>0.22902001641914718</v>
      </c>
      <c r="V967" s="17">
        <f t="shared" si="557"/>
        <v>206.98809588467637</v>
      </c>
      <c r="W967" s="17">
        <f t="shared" si="558"/>
        <v>198.7085720492893</v>
      </c>
      <c r="X967" s="17">
        <f t="shared" si="558"/>
        <v>190.76022916731773</v>
      </c>
      <c r="Y967" s="17">
        <f t="shared" si="559"/>
        <v>188.85262687564455</v>
      </c>
      <c r="Z967" s="17">
        <f>Y967/3600</f>
        <v>5.2459063021012373E-2</v>
      </c>
      <c r="AA967" s="17">
        <f>0.96*Y967</f>
        <v>181.29852180061874</v>
      </c>
      <c r="AB967" s="17">
        <f t="shared" si="560"/>
        <v>174.04658092859398</v>
      </c>
      <c r="AC967" s="17">
        <f t="shared" si="561"/>
        <v>165.34425188216429</v>
      </c>
      <c r="AD967" s="17">
        <f t="shared" si="562"/>
        <v>165.34425188216429</v>
      </c>
      <c r="AE967" s="17">
        <f t="shared" si="583"/>
        <v>4.5928958856156749E-2</v>
      </c>
      <c r="AF967" s="17">
        <f>T967-AD967</f>
        <v>659.12780722676564</v>
      </c>
      <c r="AG967" s="17">
        <f t="shared" si="563"/>
        <v>0.18309105756299046</v>
      </c>
      <c r="AH967" s="28">
        <f>0.5*'Ducati Panigale 1199 data'!$C$8*'WLTP class 3 v5'!F967^2</f>
        <v>11328.60725308642</v>
      </c>
      <c r="AI967" s="17">
        <f t="shared" si="564"/>
        <v>11.328607253086421</v>
      </c>
      <c r="AJ967" s="17">
        <f>IF(N967&lt;0, AI967, "0")</f>
        <v>11.328607253086421</v>
      </c>
      <c r="AK967" s="98">
        <f>AK966+AJ967</f>
        <v>2139.5489197530865</v>
      </c>
      <c r="AL967" s="105">
        <f t="shared" si="565"/>
        <v>0.59431914437585731</v>
      </c>
      <c r="AM967" s="98">
        <f>IF(N967 &gt; 0, AI967, )</f>
        <v>0</v>
      </c>
      <c r="AN967" s="98">
        <f t="shared" si="584"/>
        <v>10720.292629629626</v>
      </c>
      <c r="AO967" s="98">
        <f t="shared" si="566"/>
        <v>2.9778590637860072</v>
      </c>
      <c r="AP967" s="27">
        <f t="shared" si="567"/>
        <v>10.7621768904321</v>
      </c>
      <c r="AQ967" s="27">
        <f t="shared" si="568"/>
        <v>10.331689814814816</v>
      </c>
      <c r="AR967" s="34">
        <f t="shared" si="569"/>
        <v>9.9184222222222225</v>
      </c>
      <c r="AS967" s="27">
        <f t="shared" si="570"/>
        <v>9.8192380000000004</v>
      </c>
      <c r="AT967" s="34">
        <f t="shared" si="547"/>
        <v>9.4264684800000005</v>
      </c>
      <c r="AU967" s="27">
        <f t="shared" si="547"/>
        <v>9.0494097407999998</v>
      </c>
      <c r="AV967" s="27">
        <f t="shared" si="571"/>
        <v>8.5969392537599987</v>
      </c>
      <c r="AW967" s="27">
        <f t="shared" si="572"/>
        <v>8.5969392537599987</v>
      </c>
      <c r="AX967" s="27">
        <f t="shared" si="573"/>
        <v>2.3880386815999998E-3</v>
      </c>
      <c r="AY967" s="34">
        <f>AN967-AW967</f>
        <v>10711.695690375866</v>
      </c>
      <c r="AZ967" s="110">
        <f t="shared" si="574"/>
        <v>2.9754710251044072</v>
      </c>
      <c r="BB967" s="84">
        <v>3.0983589483466698</v>
      </c>
      <c r="BC967" s="85">
        <f t="shared" si="575"/>
        <v>2.7885230535120029</v>
      </c>
      <c r="BD967" s="85">
        <f t="shared" si="576"/>
        <v>2.6490969008364025</v>
      </c>
      <c r="BE967" s="85">
        <f t="shared" si="577"/>
        <v>2.5431330248029465</v>
      </c>
      <c r="BF967" s="85">
        <f t="shared" si="578"/>
        <v>2.3905450433147695</v>
      </c>
      <c r="BG967" s="85">
        <f t="shared" si="579"/>
        <v>2.3905450433147695</v>
      </c>
    </row>
    <row r="968" spans="2:59">
      <c r="B968" s="10" t="s">
        <v>33</v>
      </c>
      <c r="C968" s="10">
        <v>957</v>
      </c>
      <c r="D968" s="10">
        <v>368</v>
      </c>
      <c r="E968" s="19">
        <v>27.2</v>
      </c>
      <c r="F968" s="67">
        <f t="shared" si="548"/>
        <v>7.5555555555555554</v>
      </c>
      <c r="G968" s="20">
        <f t="shared" si="580"/>
        <v>-1.0277777777777775</v>
      </c>
      <c r="H968" s="20">
        <f t="shared" si="549"/>
        <v>184.5</v>
      </c>
      <c r="I968" s="86">
        <f>'Ducati Panigale 1199 data'!$C$8*G968</f>
        <v>-285.72222222222211</v>
      </c>
      <c r="J968" s="86">
        <f>'Ducati Panigale 1199 data'!$C$8*'Ducati Panigale 1199 data'!$C$15*'Ducati Panigale 1199 data'!$C$10</f>
        <v>54.543600000000005</v>
      </c>
      <c r="K968" s="86">
        <f>(0.5*'Ducati Panigale 1199 data'!$C$12)*'Ducati Panigale 1199 data'!$C$14*'Ducati Panigale 1199 data'!$C$11*F968^2</f>
        <v>8.0770148148148149</v>
      </c>
      <c r="L968" s="86">
        <f t="shared" si="550"/>
        <v>-223.1016074074073</v>
      </c>
      <c r="M968" s="86">
        <f t="shared" si="546"/>
        <v>-1685.6565893004106</v>
      </c>
      <c r="N968" s="20">
        <f t="shared" si="551"/>
        <v>-1.6856565893004105</v>
      </c>
      <c r="O968" s="105">
        <f t="shared" si="552"/>
        <v>-1.6856565893004105</v>
      </c>
      <c r="P968" s="105">
        <f t="shared" si="553"/>
        <v>1.6856565893004105</v>
      </c>
      <c r="Q968" s="105">
        <f t="shared" si="581"/>
        <v>219.5678627836966</v>
      </c>
      <c r="R968" s="27">
        <f t="shared" si="554"/>
        <v>6.0991072995471275E-2</v>
      </c>
      <c r="S968" s="98">
        <f t="shared" si="555"/>
        <v>0</v>
      </c>
      <c r="T968" s="17">
        <f t="shared" si="582"/>
        <v>824.4720591089299</v>
      </c>
      <c r="U968" s="17">
        <f t="shared" si="556"/>
        <v>0.22902001641914718</v>
      </c>
      <c r="V968" s="17">
        <f t="shared" si="557"/>
        <v>208.58946964451175</v>
      </c>
      <c r="W968" s="17">
        <f t="shared" si="558"/>
        <v>200.24589085873129</v>
      </c>
      <c r="X968" s="17">
        <f t="shared" si="558"/>
        <v>192.23605522438203</v>
      </c>
      <c r="Y968" s="17">
        <f t="shared" si="559"/>
        <v>190.31369467213821</v>
      </c>
      <c r="Z968" s="17">
        <f>Y968/3600</f>
        <v>5.286491518670506E-2</v>
      </c>
      <c r="AA968" s="17">
        <f>0.96*Y968</f>
        <v>182.70114688525268</v>
      </c>
      <c r="AB968" s="17">
        <f t="shared" si="560"/>
        <v>175.39310100984258</v>
      </c>
      <c r="AC968" s="17">
        <f t="shared" si="561"/>
        <v>166.62344595935045</v>
      </c>
      <c r="AD968" s="17">
        <f t="shared" si="562"/>
        <v>166.62344595935045</v>
      </c>
      <c r="AE968" s="17">
        <f t="shared" si="583"/>
        <v>4.6284290544264015E-2</v>
      </c>
      <c r="AF968" s="17">
        <f>T968-AD968</f>
        <v>657.84861314957948</v>
      </c>
      <c r="AG968" s="17">
        <f t="shared" si="563"/>
        <v>0.18273572587488318</v>
      </c>
      <c r="AH968" s="28">
        <f>0.5*'Ducati Panigale 1199 data'!$C$8*'WLTP class 3 v5'!F968^2</f>
        <v>7935.0123456790125</v>
      </c>
      <c r="AI968" s="17">
        <f t="shared" si="564"/>
        <v>7.935012345679012</v>
      </c>
      <c r="AJ968" s="17">
        <f>IF(N968&lt;0, AI968, "0")</f>
        <v>7.935012345679012</v>
      </c>
      <c r="AK968" s="98">
        <f>AK967+AJ968</f>
        <v>2147.4839320987653</v>
      </c>
      <c r="AL968" s="105">
        <f t="shared" si="565"/>
        <v>0.59652331447187923</v>
      </c>
      <c r="AM968" s="98">
        <f>IF(N968 &gt; 0, AI968, )</f>
        <v>0</v>
      </c>
      <c r="AN968" s="98">
        <f t="shared" si="584"/>
        <v>10720.292629629626</v>
      </c>
      <c r="AO968" s="98">
        <f t="shared" si="566"/>
        <v>2.9778590637860072</v>
      </c>
      <c r="AP968" s="27">
        <f t="shared" si="567"/>
        <v>7.538261728395061</v>
      </c>
      <c r="AQ968" s="27">
        <f t="shared" si="568"/>
        <v>7.2367312592592583</v>
      </c>
      <c r="AR968" s="34">
        <f t="shared" si="569"/>
        <v>6.9472620088888881</v>
      </c>
      <c r="AS968" s="27">
        <f t="shared" si="570"/>
        <v>6.8777893887999992</v>
      </c>
      <c r="AT968" s="34">
        <f t="shared" si="547"/>
        <v>6.6026778132479986</v>
      </c>
      <c r="AU968" s="27">
        <f t="shared" si="547"/>
        <v>6.338570700718078</v>
      </c>
      <c r="AV968" s="27">
        <f t="shared" si="571"/>
        <v>6.0216421656821737</v>
      </c>
      <c r="AW968" s="27">
        <f t="shared" si="572"/>
        <v>6.0216421656821737</v>
      </c>
      <c r="AX968" s="27">
        <f t="shared" si="573"/>
        <v>1.6726783793561593E-3</v>
      </c>
      <c r="AY968" s="34">
        <f>AN968-AW968</f>
        <v>10714.270987463944</v>
      </c>
      <c r="AZ968" s="110">
        <f t="shared" si="574"/>
        <v>2.9761863854066513</v>
      </c>
      <c r="BB968" s="84">
        <v>1.6856565893004101</v>
      </c>
      <c r="BC968" s="85">
        <f t="shared" si="575"/>
        <v>1.517090930370369</v>
      </c>
      <c r="BD968" s="85">
        <f t="shared" si="576"/>
        <v>1.4412363838518505</v>
      </c>
      <c r="BE968" s="85">
        <f t="shared" si="577"/>
        <v>1.3835869284977764</v>
      </c>
      <c r="BF968" s="85">
        <f t="shared" si="578"/>
        <v>1.3005717127879097</v>
      </c>
      <c r="BG968" s="85">
        <f t="shared" si="579"/>
        <v>1.3005717127879097</v>
      </c>
    </row>
    <row r="969" spans="2:59">
      <c r="B969" s="10" t="s">
        <v>33</v>
      </c>
      <c r="C969" s="10">
        <v>958</v>
      </c>
      <c r="D969" s="10">
        <v>369</v>
      </c>
      <c r="E969" s="19">
        <v>25.1</v>
      </c>
      <c r="F969" s="67">
        <f t="shared" si="548"/>
        <v>6.9722222222222223</v>
      </c>
      <c r="G969" s="20">
        <f t="shared" si="580"/>
        <v>-0.16666666666666657</v>
      </c>
      <c r="H969" s="20">
        <f t="shared" si="549"/>
        <v>185</v>
      </c>
      <c r="I969" s="86">
        <f>'Ducati Panigale 1199 data'!$C$8*G969</f>
        <v>-46.333333333333307</v>
      </c>
      <c r="J969" s="86">
        <f>'Ducati Panigale 1199 data'!$C$8*'Ducati Panigale 1199 data'!$C$15*'Ducati Panigale 1199 data'!$C$10</f>
        <v>54.543600000000005</v>
      </c>
      <c r="K969" s="86">
        <f>(0.5*'Ducati Panigale 1199 data'!$C$12)*'Ducati Panigale 1199 data'!$C$14*'Ducati Panigale 1199 data'!$C$11*F969^2</f>
        <v>6.8779737557870382</v>
      </c>
      <c r="L969" s="86">
        <f t="shared" si="550"/>
        <v>15.088240422453737</v>
      </c>
      <c r="M969" s="86">
        <f t="shared" si="546"/>
        <v>105.19856516766356</v>
      </c>
      <c r="N969" s="20">
        <f t="shared" si="551"/>
        <v>0.10519856516766356</v>
      </c>
      <c r="O969" s="105">
        <f t="shared" si="552"/>
        <v>0</v>
      </c>
      <c r="P969" s="105">
        <f t="shared" si="553"/>
        <v>0</v>
      </c>
      <c r="Q969" s="105">
        <f t="shared" si="581"/>
        <v>219.5678627836966</v>
      </c>
      <c r="R969" s="27">
        <f t="shared" si="554"/>
        <v>6.0991072995471275E-2</v>
      </c>
      <c r="S969" s="98">
        <f t="shared" si="555"/>
        <v>0.10519856516766356</v>
      </c>
      <c r="T969" s="17">
        <f t="shared" si="582"/>
        <v>824.57725767409761</v>
      </c>
      <c r="U969" s="17">
        <f t="shared" si="556"/>
        <v>0.2290492382428049</v>
      </c>
      <c r="V969" s="17">
        <f t="shared" si="557"/>
        <v>208.58946964451175</v>
      </c>
      <c r="W969" s="17">
        <f t="shared" si="558"/>
        <v>200.24589085873129</v>
      </c>
      <c r="X969" s="17">
        <f t="shared" si="558"/>
        <v>192.23605522438203</v>
      </c>
      <c r="Y969" s="17">
        <f t="shared" si="559"/>
        <v>190.31369467213821</v>
      </c>
      <c r="Z969" s="17">
        <f>Y969/3600</f>
        <v>5.286491518670506E-2</v>
      </c>
      <c r="AA969" s="17">
        <f>0.96*Y969</f>
        <v>182.70114688525268</v>
      </c>
      <c r="AB969" s="17">
        <f t="shared" si="560"/>
        <v>175.39310100984258</v>
      </c>
      <c r="AC969" s="17">
        <f t="shared" si="561"/>
        <v>166.62344595935045</v>
      </c>
      <c r="AD969" s="17">
        <f t="shared" si="562"/>
        <v>166.62344595935045</v>
      </c>
      <c r="AE969" s="17">
        <f t="shared" si="583"/>
        <v>4.6284290544264015E-2</v>
      </c>
      <c r="AF969" s="17">
        <f>T969-AD969</f>
        <v>657.95381171474719</v>
      </c>
      <c r="AG969" s="17">
        <f t="shared" si="563"/>
        <v>0.18276494769854087</v>
      </c>
      <c r="AH969" s="28">
        <f>0.5*'Ducati Panigale 1199 data'!$C$8*'WLTP class 3 v5'!F969^2</f>
        <v>6757.0516975308647</v>
      </c>
      <c r="AI969" s="17">
        <f t="shared" si="564"/>
        <v>6.7570516975308648</v>
      </c>
      <c r="AJ969" s="17" t="str">
        <f>IF(N969&lt;0, AI969, "0")</f>
        <v>0</v>
      </c>
      <c r="AK969" s="98">
        <f>AK968+AJ969</f>
        <v>2147.4839320987653</v>
      </c>
      <c r="AL969" s="105">
        <f t="shared" si="565"/>
        <v>0.59652331447187923</v>
      </c>
      <c r="AM969" s="98">
        <f>IF(N969 &gt; 0, AI969, )</f>
        <v>6.7570516975308648</v>
      </c>
      <c r="AN969" s="98">
        <f t="shared" si="584"/>
        <v>10727.049681327157</v>
      </c>
      <c r="AO969" s="98">
        <f t="shared" si="566"/>
        <v>2.9797360225908767</v>
      </c>
      <c r="AP969" s="27">
        <f t="shared" si="567"/>
        <v>0</v>
      </c>
      <c r="AQ969" s="27">
        <f t="shared" si="568"/>
        <v>0</v>
      </c>
      <c r="AR969" s="34">
        <f t="shared" si="569"/>
        <v>0</v>
      </c>
      <c r="AS969" s="27">
        <f t="shared" si="570"/>
        <v>0</v>
      </c>
      <c r="AT969" s="34">
        <f t="shared" si="547"/>
        <v>0</v>
      </c>
      <c r="AU969" s="27">
        <f t="shared" si="547"/>
        <v>0</v>
      </c>
      <c r="AV969" s="27">
        <f t="shared" si="571"/>
        <v>0</v>
      </c>
      <c r="AW969" s="27">
        <f t="shared" si="572"/>
        <v>0</v>
      </c>
      <c r="AX969" s="27">
        <f t="shared" si="573"/>
        <v>0</v>
      </c>
      <c r="AY969" s="34">
        <f>AN969-AW969</f>
        <v>10727.049681327157</v>
      </c>
      <c r="AZ969" s="110">
        <f t="shared" si="574"/>
        <v>2.9797360225908767</v>
      </c>
      <c r="BB969" s="84">
        <v>0</v>
      </c>
      <c r="BC969" s="85">
        <f t="shared" si="575"/>
        <v>0</v>
      </c>
      <c r="BD969" s="85">
        <f t="shared" si="576"/>
        <v>0</v>
      </c>
      <c r="BE969" s="85">
        <f t="shared" si="577"/>
        <v>0</v>
      </c>
      <c r="BF969" s="85">
        <f t="shared" si="578"/>
        <v>0</v>
      </c>
      <c r="BG969" s="85">
        <f t="shared" si="579"/>
        <v>0</v>
      </c>
    </row>
    <row r="970" spans="2:59">
      <c r="B970" s="10" t="s">
        <v>33</v>
      </c>
      <c r="C970" s="10">
        <v>959</v>
      </c>
      <c r="D970" s="10">
        <v>370</v>
      </c>
      <c r="E970" s="19">
        <v>26</v>
      </c>
      <c r="F970" s="67">
        <f t="shared" si="548"/>
        <v>7.2222222222222223</v>
      </c>
      <c r="G970" s="20">
        <f t="shared" si="580"/>
        <v>0.58333333333333326</v>
      </c>
      <c r="H970" s="20">
        <f t="shared" si="549"/>
        <v>185.5</v>
      </c>
      <c r="I970" s="86">
        <f>'Ducati Panigale 1199 data'!$C$8*G970</f>
        <v>162.16666666666666</v>
      </c>
      <c r="J970" s="86">
        <f>'Ducati Panigale 1199 data'!$C$8*'Ducati Panigale 1199 data'!$C$15*'Ducati Panigale 1199 data'!$C$10</f>
        <v>54.543600000000005</v>
      </c>
      <c r="K970" s="86">
        <f>(0.5*'Ducati Panigale 1199 data'!$C$12)*'Ducati Panigale 1199 data'!$C$14*'Ducati Panigale 1199 data'!$C$11*F970^2</f>
        <v>7.3800578703703712</v>
      </c>
      <c r="L970" s="86">
        <f t="shared" si="550"/>
        <v>224.09032453703702</v>
      </c>
      <c r="M970" s="86">
        <f t="shared" si="546"/>
        <v>1618.4301216563786</v>
      </c>
      <c r="N970" s="20">
        <f t="shared" si="551"/>
        <v>1.6184301216563786</v>
      </c>
      <c r="O970" s="105">
        <f t="shared" si="552"/>
        <v>0</v>
      </c>
      <c r="P970" s="105">
        <f t="shared" si="553"/>
        <v>0</v>
      </c>
      <c r="Q970" s="105">
        <f t="shared" si="581"/>
        <v>219.5678627836966</v>
      </c>
      <c r="R970" s="27">
        <f t="shared" si="554"/>
        <v>6.0991072995471275E-2</v>
      </c>
      <c r="S970" s="98">
        <f t="shared" si="555"/>
        <v>1.6184301216563786</v>
      </c>
      <c r="T970" s="17">
        <f t="shared" si="582"/>
        <v>826.195687795754</v>
      </c>
      <c r="U970" s="17">
        <f t="shared" si="556"/>
        <v>0.22949880216548721</v>
      </c>
      <c r="V970" s="17">
        <f t="shared" si="557"/>
        <v>208.58946964451175</v>
      </c>
      <c r="W970" s="17">
        <f t="shared" si="558"/>
        <v>200.24589085873129</v>
      </c>
      <c r="X970" s="17">
        <f t="shared" si="558"/>
        <v>192.23605522438203</v>
      </c>
      <c r="Y970" s="17">
        <f t="shared" si="559"/>
        <v>190.31369467213821</v>
      </c>
      <c r="Z970" s="17">
        <f>Y970/3600</f>
        <v>5.286491518670506E-2</v>
      </c>
      <c r="AA970" s="17">
        <f>0.96*Y970</f>
        <v>182.70114688525268</v>
      </c>
      <c r="AB970" s="17">
        <f t="shared" si="560"/>
        <v>175.39310100984258</v>
      </c>
      <c r="AC970" s="17">
        <f t="shared" si="561"/>
        <v>166.62344595935045</v>
      </c>
      <c r="AD970" s="17">
        <f t="shared" si="562"/>
        <v>166.62344595935045</v>
      </c>
      <c r="AE970" s="17">
        <f t="shared" si="583"/>
        <v>4.6284290544264015E-2</v>
      </c>
      <c r="AF970" s="17">
        <f>T970-AD970</f>
        <v>659.57224183640358</v>
      </c>
      <c r="AG970" s="17">
        <f t="shared" si="563"/>
        <v>0.18321451162122321</v>
      </c>
      <c r="AH970" s="28">
        <f>0.5*'Ducati Panigale 1199 data'!$C$8*'WLTP class 3 v5'!F970^2</f>
        <v>7250.308641975309</v>
      </c>
      <c r="AI970" s="17">
        <f t="shared" si="564"/>
        <v>7.2503086419753089</v>
      </c>
      <c r="AJ970" s="17" t="str">
        <f>IF(N970&lt;0, AI970, "0")</f>
        <v>0</v>
      </c>
      <c r="AK970" s="98">
        <f>AK969+AJ970</f>
        <v>2147.4839320987653</v>
      </c>
      <c r="AL970" s="105">
        <f t="shared" si="565"/>
        <v>0.59652331447187923</v>
      </c>
      <c r="AM970" s="98">
        <f>IF(N970 &gt; 0, AI970, )</f>
        <v>7.2503086419753089</v>
      </c>
      <c r="AN970" s="98">
        <f t="shared" si="584"/>
        <v>10734.299989969131</v>
      </c>
      <c r="AO970" s="98">
        <f t="shared" si="566"/>
        <v>2.9817499972136474</v>
      </c>
      <c r="AP970" s="27">
        <f t="shared" si="567"/>
        <v>0</v>
      </c>
      <c r="AQ970" s="27">
        <f t="shared" si="568"/>
        <v>0</v>
      </c>
      <c r="AR970" s="34">
        <f t="shared" si="569"/>
        <v>0</v>
      </c>
      <c r="AS970" s="27">
        <f t="shared" si="570"/>
        <v>0</v>
      </c>
      <c r="AT970" s="34">
        <f t="shared" si="547"/>
        <v>0</v>
      </c>
      <c r="AU970" s="27">
        <f t="shared" si="547"/>
        <v>0</v>
      </c>
      <c r="AV970" s="27">
        <f t="shared" si="571"/>
        <v>0</v>
      </c>
      <c r="AW970" s="27">
        <f t="shared" si="572"/>
        <v>0</v>
      </c>
      <c r="AX970" s="27">
        <f t="shared" si="573"/>
        <v>0</v>
      </c>
      <c r="AY970" s="34">
        <f>AN970-AW970</f>
        <v>10734.299989969131</v>
      </c>
      <c r="AZ970" s="110">
        <f t="shared" si="574"/>
        <v>2.9817499972136474</v>
      </c>
      <c r="BB970" s="84">
        <v>0</v>
      </c>
      <c r="BC970" s="85">
        <f t="shared" si="575"/>
        <v>0</v>
      </c>
      <c r="BD970" s="85">
        <f t="shared" si="576"/>
        <v>0</v>
      </c>
      <c r="BE970" s="85">
        <f t="shared" si="577"/>
        <v>0</v>
      </c>
      <c r="BF970" s="85">
        <f t="shared" si="578"/>
        <v>0</v>
      </c>
      <c r="BG970" s="85">
        <f t="shared" si="579"/>
        <v>0</v>
      </c>
    </row>
    <row r="971" spans="2:59">
      <c r="B971" s="10" t="s">
        <v>33</v>
      </c>
      <c r="C971" s="10">
        <v>960</v>
      </c>
      <c r="D971" s="10">
        <v>371</v>
      </c>
      <c r="E971" s="19">
        <v>29.3</v>
      </c>
      <c r="F971" s="67">
        <f t="shared" si="548"/>
        <v>8.1388888888888893</v>
      </c>
      <c r="G971" s="20">
        <f t="shared" si="580"/>
        <v>1.1944444444444446</v>
      </c>
      <c r="H971" s="20">
        <f t="shared" si="549"/>
        <v>186</v>
      </c>
      <c r="I971" s="86">
        <f>'Ducati Panigale 1199 data'!$C$8*G971</f>
        <v>332.0555555555556</v>
      </c>
      <c r="J971" s="86">
        <f>'Ducati Panigale 1199 data'!$C$8*'Ducati Panigale 1199 data'!$C$15*'Ducati Panigale 1199 data'!$C$10</f>
        <v>54.543600000000005</v>
      </c>
      <c r="K971" s="86">
        <f>(0.5*'Ducati Panigale 1199 data'!$C$12)*'Ducati Panigale 1199 data'!$C$14*'Ducati Panigale 1199 data'!$C$11*F971^2</f>
        <v>9.3723459780092604</v>
      </c>
      <c r="L971" s="86">
        <f t="shared" si="550"/>
        <v>395.97150153356489</v>
      </c>
      <c r="M971" s="86">
        <f t="shared" ref="M971:M1034" si="585">L971*F971</f>
        <v>3222.7680541481809</v>
      </c>
      <c r="N971" s="20">
        <f t="shared" si="551"/>
        <v>3.2227680541481809</v>
      </c>
      <c r="O971" s="105">
        <f t="shared" si="552"/>
        <v>0</v>
      </c>
      <c r="P971" s="105">
        <f t="shared" si="553"/>
        <v>0</v>
      </c>
      <c r="Q971" s="105">
        <f t="shared" si="581"/>
        <v>219.5678627836966</v>
      </c>
      <c r="R971" s="27">
        <f t="shared" si="554"/>
        <v>6.0991072995471275E-2</v>
      </c>
      <c r="S971" s="98">
        <f t="shared" si="555"/>
        <v>3.2227680541481809</v>
      </c>
      <c r="T971" s="17">
        <f t="shared" si="582"/>
        <v>829.41845584990222</v>
      </c>
      <c r="U971" s="17">
        <f t="shared" si="556"/>
        <v>0.23039401551386174</v>
      </c>
      <c r="V971" s="17">
        <f t="shared" si="557"/>
        <v>208.58946964451175</v>
      </c>
      <c r="W971" s="17">
        <f t="shared" si="558"/>
        <v>200.24589085873129</v>
      </c>
      <c r="X971" s="17">
        <f t="shared" si="558"/>
        <v>192.23605522438203</v>
      </c>
      <c r="Y971" s="17">
        <f t="shared" si="559"/>
        <v>190.31369467213821</v>
      </c>
      <c r="Z971" s="17">
        <f>Y971/3600</f>
        <v>5.286491518670506E-2</v>
      </c>
      <c r="AA971" s="17">
        <f>0.96*Y971</f>
        <v>182.70114688525268</v>
      </c>
      <c r="AB971" s="17">
        <f t="shared" si="560"/>
        <v>175.39310100984258</v>
      </c>
      <c r="AC971" s="17">
        <f t="shared" si="561"/>
        <v>166.62344595935045</v>
      </c>
      <c r="AD971" s="17">
        <f t="shared" si="562"/>
        <v>166.62344595935045</v>
      </c>
      <c r="AE971" s="17">
        <f t="shared" si="583"/>
        <v>4.6284290544264015E-2</v>
      </c>
      <c r="AF971" s="17">
        <f>T971-AD971</f>
        <v>662.7950098905518</v>
      </c>
      <c r="AG971" s="17">
        <f t="shared" si="563"/>
        <v>0.18410972496959771</v>
      </c>
      <c r="AH971" s="28">
        <f>0.5*'Ducati Panigale 1199 data'!$C$8*'WLTP class 3 v5'!F971^2</f>
        <v>9207.570216049382</v>
      </c>
      <c r="AI971" s="17">
        <f t="shared" si="564"/>
        <v>9.2075702160493815</v>
      </c>
      <c r="AJ971" s="17" t="str">
        <f>IF(N971&lt;0, AI971, "0")</f>
        <v>0</v>
      </c>
      <c r="AK971" s="98">
        <f>AK970+AJ971</f>
        <v>2147.4839320987653</v>
      </c>
      <c r="AL971" s="105">
        <f t="shared" si="565"/>
        <v>0.59652331447187923</v>
      </c>
      <c r="AM971" s="98">
        <f>IF(N971 &gt; 0, AI971, )</f>
        <v>9.2075702160493815</v>
      </c>
      <c r="AN971" s="98">
        <f t="shared" si="584"/>
        <v>10743.50756018518</v>
      </c>
      <c r="AO971" s="98">
        <f t="shared" si="566"/>
        <v>2.9843076556069947</v>
      </c>
      <c r="AP971" s="27">
        <f t="shared" si="567"/>
        <v>0</v>
      </c>
      <c r="AQ971" s="27">
        <f t="shared" si="568"/>
        <v>0</v>
      </c>
      <c r="AR971" s="34">
        <f t="shared" si="569"/>
        <v>0</v>
      </c>
      <c r="AS971" s="27">
        <f t="shared" si="570"/>
        <v>0</v>
      </c>
      <c r="AT971" s="34">
        <f t="shared" ref="AT971:AU1034" si="586">0.96*AS971</f>
        <v>0</v>
      </c>
      <c r="AU971" s="27">
        <f t="shared" si="586"/>
        <v>0</v>
      </c>
      <c r="AV971" s="27">
        <f t="shared" si="571"/>
        <v>0</v>
      </c>
      <c r="AW971" s="27">
        <f t="shared" si="572"/>
        <v>0</v>
      </c>
      <c r="AX971" s="27">
        <f t="shared" si="573"/>
        <v>0</v>
      </c>
      <c r="AY971" s="34">
        <f>AN971-AW971</f>
        <v>10743.50756018518</v>
      </c>
      <c r="AZ971" s="110">
        <f t="shared" si="574"/>
        <v>2.9843076556069947</v>
      </c>
      <c r="BB971" s="84">
        <v>0</v>
      </c>
      <c r="BC971" s="85">
        <f t="shared" si="575"/>
        <v>0</v>
      </c>
      <c r="BD971" s="85">
        <f t="shared" si="576"/>
        <v>0</v>
      </c>
      <c r="BE971" s="85">
        <f t="shared" si="577"/>
        <v>0</v>
      </c>
      <c r="BF971" s="85">
        <f t="shared" si="578"/>
        <v>0</v>
      </c>
      <c r="BG971" s="85">
        <f t="shared" si="579"/>
        <v>0</v>
      </c>
    </row>
    <row r="972" spans="2:59">
      <c r="B972" s="10" t="s">
        <v>33</v>
      </c>
      <c r="C972" s="10">
        <v>961</v>
      </c>
      <c r="D972" s="10">
        <v>372</v>
      </c>
      <c r="E972" s="19">
        <v>34.6</v>
      </c>
      <c r="F972" s="67">
        <f t="shared" ref="F972:F1035" si="587">(E972*1000)/3600</f>
        <v>9.6111111111111107</v>
      </c>
      <c r="G972" s="20">
        <f t="shared" si="580"/>
        <v>1.5416666666666663</v>
      </c>
      <c r="H972" s="20">
        <f t="shared" ref="H972:H1035" si="588">($D973-0)/2</f>
        <v>186.5</v>
      </c>
      <c r="I972" s="86">
        <f>'Ducati Panigale 1199 data'!$C$8*G972</f>
        <v>428.58333333333326</v>
      </c>
      <c r="J972" s="86">
        <f>'Ducati Panigale 1199 data'!$C$8*'Ducati Panigale 1199 data'!$C$15*'Ducati Panigale 1199 data'!$C$10</f>
        <v>54.543600000000005</v>
      </c>
      <c r="K972" s="86">
        <f>(0.5*'Ducati Panigale 1199 data'!$C$12)*'Ducati Panigale 1199 data'!$C$14*'Ducati Panigale 1199 data'!$C$11*F972^2</f>
        <v>13.069689467592594</v>
      </c>
      <c r="L972" s="86">
        <f t="shared" ref="L972:L1035" si="589">I972+J972+K972</f>
        <v>496.19662280092587</v>
      </c>
      <c r="M972" s="86">
        <f t="shared" si="585"/>
        <v>4769.0008746977874</v>
      </c>
      <c r="N972" s="20">
        <f t="shared" ref="N972:N1035" si="590">M972/1000</f>
        <v>4.7690008746977872</v>
      </c>
      <c r="O972" s="105">
        <f t="shared" ref="O972:O1035" si="591">IF(N972&lt;0,N972,)</f>
        <v>0</v>
      </c>
      <c r="P972" s="105">
        <f t="shared" ref="P972:P1035" si="592">-O972</f>
        <v>0</v>
      </c>
      <c r="Q972" s="105">
        <f t="shared" si="581"/>
        <v>219.5678627836966</v>
      </c>
      <c r="R972" s="27">
        <f t="shared" ref="R972:R1035" si="593">Q972/3600</f>
        <v>6.0991072995471275E-2</v>
      </c>
      <c r="S972" s="98">
        <f t="shared" ref="S972:S1035" si="594">IF(N972&gt;0,N972,)</f>
        <v>4.7690008746977872</v>
      </c>
      <c r="T972" s="17">
        <f t="shared" si="582"/>
        <v>834.1874567246</v>
      </c>
      <c r="U972" s="17">
        <f t="shared" ref="U972:U1035" si="595">T972/3600</f>
        <v>0.23171873797905557</v>
      </c>
      <c r="V972" s="17">
        <f t="shared" ref="V972:V1035" si="596">0.95*Q972</f>
        <v>208.58946964451175</v>
      </c>
      <c r="W972" s="17">
        <f t="shared" ref="W972:X1035" si="597">0.96*V972</f>
        <v>200.24589085873129</v>
      </c>
      <c r="X972" s="17">
        <f t="shared" si="597"/>
        <v>192.23605522438203</v>
      </c>
      <c r="Y972" s="17">
        <f t="shared" ref="Y972:Y1035" si="598">0.99*X972</f>
        <v>190.31369467213821</v>
      </c>
      <c r="Z972" s="17">
        <f>Y972/3600</f>
        <v>5.286491518670506E-2</v>
      </c>
      <c r="AA972" s="17">
        <f>0.96*Y972</f>
        <v>182.70114688525268</v>
      </c>
      <c r="AB972" s="17">
        <f t="shared" ref="AB972:AB1035" si="599">0.96*AA972</f>
        <v>175.39310100984258</v>
      </c>
      <c r="AC972" s="17">
        <f t="shared" ref="AC972:AC1035" si="600">0.95*AB972</f>
        <v>166.62344595935045</v>
      </c>
      <c r="AD972" s="17">
        <f t="shared" ref="AD972:AD1035" si="601">AC972</f>
        <v>166.62344595935045</v>
      </c>
      <c r="AE972" s="17">
        <f t="shared" si="583"/>
        <v>4.6284290544264015E-2</v>
      </c>
      <c r="AF972" s="17">
        <f>T972-AD972</f>
        <v>667.56401076524958</v>
      </c>
      <c r="AG972" s="17">
        <f t="shared" ref="AG972:AG1035" si="602">AF972/3600</f>
        <v>0.18543444743479154</v>
      </c>
      <c r="AH972" s="28">
        <f>0.5*'Ducati Panigale 1199 data'!$C$8*'WLTP class 3 v5'!F972^2</f>
        <v>12839.910493827161</v>
      </c>
      <c r="AI972" s="17">
        <f t="shared" ref="AI972:AI1035" si="603">AH972/1000</f>
        <v>12.839910493827162</v>
      </c>
      <c r="AJ972" s="17" t="str">
        <f>IF(N972&lt;0, AI972, "0")</f>
        <v>0</v>
      </c>
      <c r="AK972" s="98">
        <f>AK971+AJ972</f>
        <v>2147.4839320987653</v>
      </c>
      <c r="AL972" s="105">
        <f t="shared" ref="AL972:AL1035" si="604">AK972/3600</f>
        <v>0.59652331447187923</v>
      </c>
      <c r="AM972" s="98">
        <f>IF(N972 &gt; 0, AI972, )</f>
        <v>12.839910493827162</v>
      </c>
      <c r="AN972" s="98">
        <f t="shared" si="584"/>
        <v>10756.347470679008</v>
      </c>
      <c r="AO972" s="98">
        <f t="shared" ref="AO972:AO1035" si="605">AN972/3600</f>
        <v>2.9878742974108352</v>
      </c>
      <c r="AP972" s="27">
        <f t="shared" ref="AP972:AP1035" si="606">0.95*AJ972</f>
        <v>0</v>
      </c>
      <c r="AQ972" s="27">
        <f t="shared" ref="AQ972:AQ1035" si="607">0.96*AP972</f>
        <v>0</v>
      </c>
      <c r="AR972" s="34">
        <f t="shared" ref="AR972:AR1035" si="608">0.96*AQ972</f>
        <v>0</v>
      </c>
      <c r="AS972" s="27">
        <f t="shared" ref="AS972:AS1035" si="609">0.99*AR972</f>
        <v>0</v>
      </c>
      <c r="AT972" s="34">
        <f t="shared" si="586"/>
        <v>0</v>
      </c>
      <c r="AU972" s="27">
        <f t="shared" si="586"/>
        <v>0</v>
      </c>
      <c r="AV972" s="27">
        <f t="shared" ref="AV972:AV1035" si="610">0.95*AU972</f>
        <v>0</v>
      </c>
      <c r="AW972" s="27">
        <f t="shared" ref="AW972:AW1035" si="611">AV972</f>
        <v>0</v>
      </c>
      <c r="AX972" s="27">
        <f t="shared" ref="AX972:AX1035" si="612">AW972/3600</f>
        <v>0</v>
      </c>
      <c r="AY972" s="34">
        <f>AN972-AW972</f>
        <v>10756.347470679008</v>
      </c>
      <c r="AZ972" s="110">
        <f t="shared" ref="AZ972:AZ1035" si="613">AY972/3600</f>
        <v>2.9878742974108352</v>
      </c>
      <c r="BB972" s="84">
        <v>0</v>
      </c>
      <c r="BC972" s="85">
        <f t="shared" ref="BC972:BC1035" si="614">0.9*BB972</f>
        <v>0</v>
      </c>
      <c r="BD972" s="85">
        <f t="shared" ref="BD972:BD1035" si="615">0.95*BC972</f>
        <v>0</v>
      </c>
      <c r="BE972" s="85">
        <f t="shared" ref="BE972:BE1035" si="616">0.96*BD972</f>
        <v>0</v>
      </c>
      <c r="BF972" s="85">
        <f t="shared" ref="BF972:BF1035" si="617">0.94*BE972</f>
        <v>0</v>
      </c>
      <c r="BG972" s="85">
        <f t="shared" ref="BG972:BG1035" si="618">BF972</f>
        <v>0</v>
      </c>
    </row>
    <row r="973" spans="2:59">
      <c r="B973" s="10" t="s">
        <v>33</v>
      </c>
      <c r="C973" s="10">
        <v>962</v>
      </c>
      <c r="D973" s="10">
        <v>373</v>
      </c>
      <c r="E973" s="19">
        <v>40.4</v>
      </c>
      <c r="F973" s="67">
        <f t="shared" si="587"/>
        <v>11.222222222222221</v>
      </c>
      <c r="G973" s="20">
        <f t="shared" ref="G973:G1036" si="619">($E974-$E972)/2/3.6</f>
        <v>1.4861111111111105</v>
      </c>
      <c r="H973" s="20">
        <f t="shared" si="588"/>
        <v>187</v>
      </c>
      <c r="I973" s="86">
        <f>'Ducati Panigale 1199 data'!$C$8*G973</f>
        <v>413.13888888888874</v>
      </c>
      <c r="J973" s="86">
        <f>'Ducati Panigale 1199 data'!$C$8*'Ducati Panigale 1199 data'!$C$15*'Ducati Panigale 1199 data'!$C$10</f>
        <v>54.543600000000005</v>
      </c>
      <c r="K973" s="86">
        <f>(0.5*'Ducati Panigale 1199 data'!$C$12)*'Ducati Panigale 1199 data'!$C$14*'Ducati Panigale 1199 data'!$C$11*F973^2</f>
        <v>17.818691203703704</v>
      </c>
      <c r="L973" s="86">
        <f t="shared" si="589"/>
        <v>485.50118009259245</v>
      </c>
      <c r="M973" s="86">
        <f t="shared" si="585"/>
        <v>5448.4021321502041</v>
      </c>
      <c r="N973" s="20">
        <f t="shared" si="590"/>
        <v>5.4484021321502043</v>
      </c>
      <c r="O973" s="105">
        <f t="shared" si="591"/>
        <v>0</v>
      </c>
      <c r="P973" s="105">
        <f t="shared" si="592"/>
        <v>0</v>
      </c>
      <c r="Q973" s="105">
        <f t="shared" ref="Q973:Q1036" si="620">P973+Q972</f>
        <v>219.5678627836966</v>
      </c>
      <c r="R973" s="27">
        <f t="shared" si="593"/>
        <v>6.0991072995471275E-2</v>
      </c>
      <c r="S973" s="98">
        <f t="shared" si="594"/>
        <v>5.4484021321502043</v>
      </c>
      <c r="T973" s="17">
        <f t="shared" ref="T973:T1036" si="621">S973+T972</f>
        <v>839.63585885675025</v>
      </c>
      <c r="U973" s="17">
        <f t="shared" si="595"/>
        <v>0.23323218301576396</v>
      </c>
      <c r="V973" s="17">
        <f t="shared" si="596"/>
        <v>208.58946964451175</v>
      </c>
      <c r="W973" s="17">
        <f t="shared" si="597"/>
        <v>200.24589085873129</v>
      </c>
      <c r="X973" s="17">
        <f t="shared" si="597"/>
        <v>192.23605522438203</v>
      </c>
      <c r="Y973" s="17">
        <f t="shared" si="598"/>
        <v>190.31369467213821</v>
      </c>
      <c r="Z973" s="17">
        <f>Y973/3600</f>
        <v>5.286491518670506E-2</v>
      </c>
      <c r="AA973" s="17">
        <f>0.96*Y973</f>
        <v>182.70114688525268</v>
      </c>
      <c r="AB973" s="17">
        <f t="shared" si="599"/>
        <v>175.39310100984258</v>
      </c>
      <c r="AC973" s="17">
        <f t="shared" si="600"/>
        <v>166.62344595935045</v>
      </c>
      <c r="AD973" s="17">
        <f t="shared" si="601"/>
        <v>166.62344595935045</v>
      </c>
      <c r="AE973" s="17">
        <f t="shared" ref="AE973:AE1036" si="622">AD973/3600</f>
        <v>4.6284290544264015E-2</v>
      </c>
      <c r="AF973" s="17">
        <f>T973-AD973</f>
        <v>673.01241289739983</v>
      </c>
      <c r="AG973" s="17">
        <f t="shared" si="602"/>
        <v>0.18694789247149995</v>
      </c>
      <c r="AH973" s="28">
        <f>0.5*'Ducati Panigale 1199 data'!$C$8*'WLTP class 3 v5'!F973^2</f>
        <v>17505.419753086418</v>
      </c>
      <c r="AI973" s="17">
        <f t="shared" si="603"/>
        <v>17.505419753086418</v>
      </c>
      <c r="AJ973" s="17" t="str">
        <f>IF(N973&lt;0, AI973, "0")</f>
        <v>0</v>
      </c>
      <c r="AK973" s="98">
        <f>AK972+AJ973</f>
        <v>2147.4839320987653</v>
      </c>
      <c r="AL973" s="105">
        <f t="shared" si="604"/>
        <v>0.59652331447187923</v>
      </c>
      <c r="AM973" s="98">
        <f>IF(N973 &gt; 0, AI973, )</f>
        <v>17.505419753086418</v>
      </c>
      <c r="AN973" s="98">
        <f t="shared" ref="AN973:AN1036" si="623">AM973+AN972</f>
        <v>10773.852890432094</v>
      </c>
      <c r="AO973" s="98">
        <f t="shared" si="605"/>
        <v>2.9927369140089151</v>
      </c>
      <c r="AP973" s="27">
        <f t="shared" si="606"/>
        <v>0</v>
      </c>
      <c r="AQ973" s="27">
        <f t="shared" si="607"/>
        <v>0</v>
      </c>
      <c r="AR973" s="34">
        <f t="shared" si="608"/>
        <v>0</v>
      </c>
      <c r="AS973" s="27">
        <f t="shared" si="609"/>
        <v>0</v>
      </c>
      <c r="AT973" s="34">
        <f t="shared" si="586"/>
        <v>0</v>
      </c>
      <c r="AU973" s="27">
        <f t="shared" si="586"/>
        <v>0</v>
      </c>
      <c r="AV973" s="27">
        <f t="shared" si="610"/>
        <v>0</v>
      </c>
      <c r="AW973" s="27">
        <f t="shared" si="611"/>
        <v>0</v>
      </c>
      <c r="AX973" s="27">
        <f t="shared" si="612"/>
        <v>0</v>
      </c>
      <c r="AY973" s="34">
        <f>AN973-AW973</f>
        <v>10773.852890432094</v>
      </c>
      <c r="AZ973" s="110">
        <f t="shared" si="613"/>
        <v>2.9927369140089151</v>
      </c>
      <c r="BB973" s="84">
        <v>0</v>
      </c>
      <c r="BC973" s="85">
        <f t="shared" si="614"/>
        <v>0</v>
      </c>
      <c r="BD973" s="85">
        <f t="shared" si="615"/>
        <v>0</v>
      </c>
      <c r="BE973" s="85">
        <f t="shared" si="616"/>
        <v>0</v>
      </c>
      <c r="BF973" s="85">
        <f t="shared" si="617"/>
        <v>0</v>
      </c>
      <c r="BG973" s="85">
        <f t="shared" si="618"/>
        <v>0</v>
      </c>
    </row>
    <row r="974" spans="2:59">
      <c r="B974" s="10" t="s">
        <v>33</v>
      </c>
      <c r="C974" s="10">
        <v>963</v>
      </c>
      <c r="D974" s="10">
        <v>374</v>
      </c>
      <c r="E974" s="19">
        <v>45.3</v>
      </c>
      <c r="F974" s="67">
        <f t="shared" si="587"/>
        <v>12.583333333333334</v>
      </c>
      <c r="G974" s="20">
        <f t="shared" si="619"/>
        <v>1.1944444444444446</v>
      </c>
      <c r="H974" s="20">
        <f t="shared" si="588"/>
        <v>187.5</v>
      </c>
      <c r="I974" s="86">
        <f>'Ducati Panigale 1199 data'!$C$8*G974</f>
        <v>332.0555555555556</v>
      </c>
      <c r="J974" s="86">
        <f>'Ducati Panigale 1199 data'!$C$8*'Ducati Panigale 1199 data'!$C$15*'Ducati Panigale 1199 data'!$C$10</f>
        <v>54.543600000000005</v>
      </c>
      <c r="K974" s="86">
        <f>(0.5*'Ducati Panigale 1199 data'!$C$12)*'Ducati Panigale 1199 data'!$C$14*'Ducati Panigale 1199 data'!$C$11*F974^2</f>
        <v>22.40317005208334</v>
      </c>
      <c r="L974" s="86">
        <f t="shared" si="589"/>
        <v>409.00232560763897</v>
      </c>
      <c r="M974" s="86">
        <f t="shared" si="585"/>
        <v>5146.6125972294576</v>
      </c>
      <c r="N974" s="20">
        <f t="shared" si="590"/>
        <v>5.1466125972294572</v>
      </c>
      <c r="O974" s="105">
        <f t="shared" si="591"/>
        <v>0</v>
      </c>
      <c r="P974" s="105">
        <f t="shared" si="592"/>
        <v>0</v>
      </c>
      <c r="Q974" s="105">
        <f t="shared" si="620"/>
        <v>219.5678627836966</v>
      </c>
      <c r="R974" s="27">
        <f t="shared" si="593"/>
        <v>6.0991072995471275E-2</v>
      </c>
      <c r="S974" s="98">
        <f t="shared" si="594"/>
        <v>5.1466125972294572</v>
      </c>
      <c r="T974" s="17">
        <f t="shared" si="621"/>
        <v>844.78247145397972</v>
      </c>
      <c r="U974" s="17">
        <f t="shared" si="595"/>
        <v>0.23466179762610548</v>
      </c>
      <c r="V974" s="17">
        <f t="shared" si="596"/>
        <v>208.58946964451175</v>
      </c>
      <c r="W974" s="17">
        <f t="shared" si="597"/>
        <v>200.24589085873129</v>
      </c>
      <c r="X974" s="17">
        <f t="shared" si="597"/>
        <v>192.23605522438203</v>
      </c>
      <c r="Y974" s="17">
        <f t="shared" si="598"/>
        <v>190.31369467213821</v>
      </c>
      <c r="Z974" s="17">
        <f>Y974/3600</f>
        <v>5.286491518670506E-2</v>
      </c>
      <c r="AA974" s="17">
        <f>0.96*Y974</f>
        <v>182.70114688525268</v>
      </c>
      <c r="AB974" s="17">
        <f t="shared" si="599"/>
        <v>175.39310100984258</v>
      </c>
      <c r="AC974" s="17">
        <f t="shared" si="600"/>
        <v>166.62344595935045</v>
      </c>
      <c r="AD974" s="17">
        <f t="shared" si="601"/>
        <v>166.62344595935045</v>
      </c>
      <c r="AE974" s="17">
        <f t="shared" si="622"/>
        <v>4.6284290544264015E-2</v>
      </c>
      <c r="AF974" s="17">
        <f>T974-AD974</f>
        <v>678.1590254946293</v>
      </c>
      <c r="AG974" s="17">
        <f t="shared" si="602"/>
        <v>0.18837750708184148</v>
      </c>
      <c r="AH974" s="28">
        <f>0.5*'Ducati Panigale 1199 data'!$C$8*'WLTP class 3 v5'!F974^2</f>
        <v>22009.298611111113</v>
      </c>
      <c r="AI974" s="17">
        <f t="shared" si="603"/>
        <v>22.009298611111113</v>
      </c>
      <c r="AJ974" s="17" t="str">
        <f>IF(N974&lt;0, AI974, "0")</f>
        <v>0</v>
      </c>
      <c r="AK974" s="98">
        <f>AK973+AJ974</f>
        <v>2147.4839320987653</v>
      </c>
      <c r="AL974" s="105">
        <f t="shared" si="604"/>
        <v>0.59652331447187923</v>
      </c>
      <c r="AM974" s="98">
        <f>IF(N974 &gt; 0, AI974, )</f>
        <v>22.009298611111113</v>
      </c>
      <c r="AN974" s="98">
        <f t="shared" si="623"/>
        <v>10795.862189043204</v>
      </c>
      <c r="AO974" s="98">
        <f t="shared" si="605"/>
        <v>2.9988506080675568</v>
      </c>
      <c r="AP974" s="27">
        <f t="shared" si="606"/>
        <v>0</v>
      </c>
      <c r="AQ974" s="27">
        <f t="shared" si="607"/>
        <v>0</v>
      </c>
      <c r="AR974" s="34">
        <f t="shared" si="608"/>
        <v>0</v>
      </c>
      <c r="AS974" s="27">
        <f t="shared" si="609"/>
        <v>0</v>
      </c>
      <c r="AT974" s="34">
        <f t="shared" si="586"/>
        <v>0</v>
      </c>
      <c r="AU974" s="27">
        <f t="shared" si="586"/>
        <v>0</v>
      </c>
      <c r="AV974" s="27">
        <f t="shared" si="610"/>
        <v>0</v>
      </c>
      <c r="AW974" s="27">
        <f t="shared" si="611"/>
        <v>0</v>
      </c>
      <c r="AX974" s="27">
        <f t="shared" si="612"/>
        <v>0</v>
      </c>
      <c r="AY974" s="34">
        <f>AN974-AW974</f>
        <v>10795.862189043204</v>
      </c>
      <c r="AZ974" s="110">
        <f t="shared" si="613"/>
        <v>2.9988506080675568</v>
      </c>
      <c r="BB974" s="84">
        <v>0</v>
      </c>
      <c r="BC974" s="85">
        <f t="shared" si="614"/>
        <v>0</v>
      </c>
      <c r="BD974" s="85">
        <f t="shared" si="615"/>
        <v>0</v>
      </c>
      <c r="BE974" s="85">
        <f t="shared" si="616"/>
        <v>0</v>
      </c>
      <c r="BF974" s="85">
        <f t="shared" si="617"/>
        <v>0</v>
      </c>
      <c r="BG974" s="85">
        <f t="shared" si="618"/>
        <v>0</v>
      </c>
    </row>
    <row r="975" spans="2:59">
      <c r="B975" s="10" t="s">
        <v>33</v>
      </c>
      <c r="C975" s="10">
        <v>964</v>
      </c>
      <c r="D975" s="10">
        <v>375</v>
      </c>
      <c r="E975" s="19">
        <v>49</v>
      </c>
      <c r="F975" s="67">
        <f t="shared" si="587"/>
        <v>13.611111111111111</v>
      </c>
      <c r="G975" s="20">
        <f t="shared" si="619"/>
        <v>0.80555555555555614</v>
      </c>
      <c r="H975" s="20">
        <f t="shared" si="588"/>
        <v>188</v>
      </c>
      <c r="I975" s="86">
        <f>'Ducati Panigale 1199 data'!$C$8*G975</f>
        <v>223.9444444444446</v>
      </c>
      <c r="J975" s="86">
        <f>'Ducati Panigale 1199 data'!$C$8*'Ducati Panigale 1199 data'!$C$15*'Ducati Panigale 1199 data'!$C$10</f>
        <v>54.543600000000005</v>
      </c>
      <c r="K975" s="86">
        <f>(0.5*'Ducati Panigale 1199 data'!$C$12)*'Ducati Panigale 1199 data'!$C$14*'Ducati Panigale 1199 data'!$C$11*F975^2</f>
        <v>26.212306134259261</v>
      </c>
      <c r="L975" s="86">
        <f t="shared" si="589"/>
        <v>304.70035057870388</v>
      </c>
      <c r="M975" s="86">
        <f t="shared" si="585"/>
        <v>4147.3103273212473</v>
      </c>
      <c r="N975" s="20">
        <f t="shared" si="590"/>
        <v>4.1473103273212475</v>
      </c>
      <c r="O975" s="105">
        <f t="shared" si="591"/>
        <v>0</v>
      </c>
      <c r="P975" s="105">
        <f t="shared" si="592"/>
        <v>0</v>
      </c>
      <c r="Q975" s="105">
        <f t="shared" si="620"/>
        <v>219.5678627836966</v>
      </c>
      <c r="R975" s="27">
        <f t="shared" si="593"/>
        <v>6.0991072995471275E-2</v>
      </c>
      <c r="S975" s="98">
        <f t="shared" si="594"/>
        <v>4.1473103273212475</v>
      </c>
      <c r="T975" s="17">
        <f t="shared" si="621"/>
        <v>848.92978178130102</v>
      </c>
      <c r="U975" s="17">
        <f t="shared" si="595"/>
        <v>0.23581382827258363</v>
      </c>
      <c r="V975" s="17">
        <f t="shared" si="596"/>
        <v>208.58946964451175</v>
      </c>
      <c r="W975" s="17">
        <f t="shared" si="597"/>
        <v>200.24589085873129</v>
      </c>
      <c r="X975" s="17">
        <f t="shared" si="597"/>
        <v>192.23605522438203</v>
      </c>
      <c r="Y975" s="17">
        <f t="shared" si="598"/>
        <v>190.31369467213821</v>
      </c>
      <c r="Z975" s="17">
        <f>Y975/3600</f>
        <v>5.286491518670506E-2</v>
      </c>
      <c r="AA975" s="17">
        <f>0.96*Y975</f>
        <v>182.70114688525268</v>
      </c>
      <c r="AB975" s="17">
        <f t="shared" si="599"/>
        <v>175.39310100984258</v>
      </c>
      <c r="AC975" s="17">
        <f t="shared" si="600"/>
        <v>166.62344595935045</v>
      </c>
      <c r="AD975" s="17">
        <f t="shared" si="601"/>
        <v>166.62344595935045</v>
      </c>
      <c r="AE975" s="17">
        <f t="shared" si="622"/>
        <v>4.6284290544264015E-2</v>
      </c>
      <c r="AF975" s="17">
        <f>T975-AD975</f>
        <v>682.3063358219506</v>
      </c>
      <c r="AG975" s="17">
        <f t="shared" si="602"/>
        <v>0.1895295377283196</v>
      </c>
      <c r="AH975" s="28">
        <f>0.5*'Ducati Panigale 1199 data'!$C$8*'WLTP class 3 v5'!F975^2</f>
        <v>25751.466049382714</v>
      </c>
      <c r="AI975" s="17">
        <f t="shared" si="603"/>
        <v>25.751466049382714</v>
      </c>
      <c r="AJ975" s="17" t="str">
        <f>IF(N975&lt;0, AI975, "0")</f>
        <v>0</v>
      </c>
      <c r="AK975" s="98">
        <f>AK974+AJ975</f>
        <v>2147.4839320987653</v>
      </c>
      <c r="AL975" s="105">
        <f t="shared" si="604"/>
        <v>0.59652331447187923</v>
      </c>
      <c r="AM975" s="98">
        <f>IF(N975 &gt; 0, AI975, )</f>
        <v>25.751466049382714</v>
      </c>
      <c r="AN975" s="98">
        <f t="shared" si="623"/>
        <v>10821.613655092588</v>
      </c>
      <c r="AO975" s="98">
        <f t="shared" si="605"/>
        <v>3.0060037930812742</v>
      </c>
      <c r="AP975" s="27">
        <f t="shared" si="606"/>
        <v>0</v>
      </c>
      <c r="AQ975" s="27">
        <f t="shared" si="607"/>
        <v>0</v>
      </c>
      <c r="AR975" s="34">
        <f t="shared" si="608"/>
        <v>0</v>
      </c>
      <c r="AS975" s="27">
        <f t="shared" si="609"/>
        <v>0</v>
      </c>
      <c r="AT975" s="34">
        <f t="shared" si="586"/>
        <v>0</v>
      </c>
      <c r="AU975" s="27">
        <f t="shared" si="586"/>
        <v>0</v>
      </c>
      <c r="AV975" s="27">
        <f t="shared" si="610"/>
        <v>0</v>
      </c>
      <c r="AW975" s="27">
        <f t="shared" si="611"/>
        <v>0</v>
      </c>
      <c r="AX975" s="27">
        <f t="shared" si="612"/>
        <v>0</v>
      </c>
      <c r="AY975" s="34">
        <f>AN975-AW975</f>
        <v>10821.613655092588</v>
      </c>
      <c r="AZ975" s="110">
        <f t="shared" si="613"/>
        <v>3.0060037930812742</v>
      </c>
      <c r="BB975" s="84">
        <v>0</v>
      </c>
      <c r="BC975" s="85">
        <f t="shared" si="614"/>
        <v>0</v>
      </c>
      <c r="BD975" s="85">
        <f t="shared" si="615"/>
        <v>0</v>
      </c>
      <c r="BE975" s="85">
        <f t="shared" si="616"/>
        <v>0</v>
      </c>
      <c r="BF975" s="85">
        <f t="shared" si="617"/>
        <v>0</v>
      </c>
      <c r="BG975" s="85">
        <f t="shared" si="618"/>
        <v>0</v>
      </c>
    </row>
    <row r="976" spans="2:59">
      <c r="B976" s="10" t="s">
        <v>33</v>
      </c>
      <c r="C976" s="10">
        <v>965</v>
      </c>
      <c r="D976" s="10">
        <v>376</v>
      </c>
      <c r="E976" s="19">
        <v>51.1</v>
      </c>
      <c r="F976" s="67">
        <f t="shared" si="587"/>
        <v>14.194444444444445</v>
      </c>
      <c r="G976" s="20">
        <f t="shared" si="619"/>
        <v>0.43055555555555575</v>
      </c>
      <c r="H976" s="20">
        <f t="shared" si="588"/>
        <v>188.5</v>
      </c>
      <c r="I976" s="86">
        <f>'Ducati Panigale 1199 data'!$C$8*G976</f>
        <v>119.6944444444445</v>
      </c>
      <c r="J976" s="86">
        <f>'Ducati Panigale 1199 data'!$C$8*'Ducati Panigale 1199 data'!$C$15*'Ducati Panigale 1199 data'!$C$10</f>
        <v>54.543600000000005</v>
      </c>
      <c r="K976" s="86">
        <f>(0.5*'Ducati Panigale 1199 data'!$C$12)*'Ducati Panigale 1199 data'!$C$14*'Ducati Panigale 1199 data'!$C$11*F976^2</f>
        <v>28.507220283564816</v>
      </c>
      <c r="L976" s="86">
        <f t="shared" si="589"/>
        <v>202.74526472800932</v>
      </c>
      <c r="M976" s="86">
        <f t="shared" si="585"/>
        <v>2877.8563965559101</v>
      </c>
      <c r="N976" s="20">
        <f t="shared" si="590"/>
        <v>2.8778563965559103</v>
      </c>
      <c r="O976" s="105">
        <f t="shared" si="591"/>
        <v>0</v>
      </c>
      <c r="P976" s="105">
        <f t="shared" si="592"/>
        <v>0</v>
      </c>
      <c r="Q976" s="105">
        <f t="shared" si="620"/>
        <v>219.5678627836966</v>
      </c>
      <c r="R976" s="27">
        <f t="shared" si="593"/>
        <v>6.0991072995471275E-2</v>
      </c>
      <c r="S976" s="98">
        <f t="shared" si="594"/>
        <v>2.8778563965559103</v>
      </c>
      <c r="T976" s="17">
        <f t="shared" si="621"/>
        <v>851.80763817785692</v>
      </c>
      <c r="U976" s="17">
        <f t="shared" si="595"/>
        <v>0.23661323282718247</v>
      </c>
      <c r="V976" s="17">
        <f t="shared" si="596"/>
        <v>208.58946964451175</v>
      </c>
      <c r="W976" s="17">
        <f t="shared" si="597"/>
        <v>200.24589085873129</v>
      </c>
      <c r="X976" s="17">
        <f t="shared" si="597"/>
        <v>192.23605522438203</v>
      </c>
      <c r="Y976" s="17">
        <f t="shared" si="598"/>
        <v>190.31369467213821</v>
      </c>
      <c r="Z976" s="17">
        <f>Y976/3600</f>
        <v>5.286491518670506E-2</v>
      </c>
      <c r="AA976" s="17">
        <f>0.96*Y976</f>
        <v>182.70114688525268</v>
      </c>
      <c r="AB976" s="17">
        <f t="shared" si="599"/>
        <v>175.39310100984258</v>
      </c>
      <c r="AC976" s="17">
        <f t="shared" si="600"/>
        <v>166.62344595935045</v>
      </c>
      <c r="AD976" s="17">
        <f t="shared" si="601"/>
        <v>166.62344595935045</v>
      </c>
      <c r="AE976" s="17">
        <f t="shared" si="622"/>
        <v>4.6284290544264015E-2</v>
      </c>
      <c r="AF976" s="17">
        <f>T976-AD976</f>
        <v>685.1841922185065</v>
      </c>
      <c r="AG976" s="17">
        <f t="shared" si="602"/>
        <v>0.19032894228291847</v>
      </c>
      <c r="AH976" s="28">
        <f>0.5*'Ducati Panigale 1199 data'!$C$8*'WLTP class 3 v5'!F976^2</f>
        <v>28006.033179012345</v>
      </c>
      <c r="AI976" s="17">
        <f t="shared" si="603"/>
        <v>28.006033179012345</v>
      </c>
      <c r="AJ976" s="17" t="str">
        <f>IF(N976&lt;0, AI976, "0")</f>
        <v>0</v>
      </c>
      <c r="AK976" s="98">
        <f>AK975+AJ976</f>
        <v>2147.4839320987653</v>
      </c>
      <c r="AL976" s="105">
        <f t="shared" si="604"/>
        <v>0.59652331447187923</v>
      </c>
      <c r="AM976" s="98">
        <f>IF(N976 &gt; 0, AI976, )</f>
        <v>28.006033179012345</v>
      </c>
      <c r="AN976" s="98">
        <f t="shared" si="623"/>
        <v>10849.619688271599</v>
      </c>
      <c r="AO976" s="98">
        <f t="shared" si="605"/>
        <v>3.0137832467421108</v>
      </c>
      <c r="AP976" s="27">
        <f t="shared" si="606"/>
        <v>0</v>
      </c>
      <c r="AQ976" s="27">
        <f t="shared" si="607"/>
        <v>0</v>
      </c>
      <c r="AR976" s="34">
        <f t="shared" si="608"/>
        <v>0</v>
      </c>
      <c r="AS976" s="27">
        <f t="shared" si="609"/>
        <v>0</v>
      </c>
      <c r="AT976" s="34">
        <f t="shared" si="586"/>
        <v>0</v>
      </c>
      <c r="AU976" s="27">
        <f t="shared" si="586"/>
        <v>0</v>
      </c>
      <c r="AV976" s="27">
        <f t="shared" si="610"/>
        <v>0</v>
      </c>
      <c r="AW976" s="27">
        <f t="shared" si="611"/>
        <v>0</v>
      </c>
      <c r="AX976" s="27">
        <f t="shared" si="612"/>
        <v>0</v>
      </c>
      <c r="AY976" s="34">
        <f>AN976-AW976</f>
        <v>10849.619688271599</v>
      </c>
      <c r="AZ976" s="110">
        <f t="shared" si="613"/>
        <v>3.0137832467421108</v>
      </c>
      <c r="BB976" s="84">
        <v>0</v>
      </c>
      <c r="BC976" s="85">
        <f t="shared" si="614"/>
        <v>0</v>
      </c>
      <c r="BD976" s="85">
        <f t="shared" si="615"/>
        <v>0</v>
      </c>
      <c r="BE976" s="85">
        <f t="shared" si="616"/>
        <v>0</v>
      </c>
      <c r="BF976" s="85">
        <f t="shared" si="617"/>
        <v>0</v>
      </c>
      <c r="BG976" s="85">
        <f t="shared" si="618"/>
        <v>0</v>
      </c>
    </row>
    <row r="977" spans="2:59">
      <c r="B977" s="10" t="s">
        <v>33</v>
      </c>
      <c r="C977" s="10">
        <v>966</v>
      </c>
      <c r="D977" s="10">
        <v>377</v>
      </c>
      <c r="E977" s="19">
        <v>52.1</v>
      </c>
      <c r="F977" s="67">
        <f t="shared" si="587"/>
        <v>14.472222222222221</v>
      </c>
      <c r="G977" s="20">
        <f t="shared" si="619"/>
        <v>0.15277777777777798</v>
      </c>
      <c r="H977" s="20">
        <f t="shared" si="588"/>
        <v>189</v>
      </c>
      <c r="I977" s="86">
        <f>'Ducati Panigale 1199 data'!$C$8*G977</f>
        <v>42.472222222222278</v>
      </c>
      <c r="J977" s="86">
        <f>'Ducati Panigale 1199 data'!$C$8*'Ducati Panigale 1199 data'!$C$15*'Ducati Panigale 1199 data'!$C$10</f>
        <v>54.543600000000005</v>
      </c>
      <c r="K977" s="86">
        <f>(0.5*'Ducati Panigale 1199 data'!$C$12)*'Ducati Panigale 1199 data'!$C$14*'Ducati Panigale 1199 data'!$C$11*F977^2</f>
        <v>29.633880005787034</v>
      </c>
      <c r="L977" s="86">
        <f t="shared" si="589"/>
        <v>126.64970222800932</v>
      </c>
      <c r="M977" s="86">
        <f t="shared" si="585"/>
        <v>1832.9026350220236</v>
      </c>
      <c r="N977" s="20">
        <f t="shared" si="590"/>
        <v>1.8329026350220237</v>
      </c>
      <c r="O977" s="105">
        <f t="shared" si="591"/>
        <v>0</v>
      </c>
      <c r="P977" s="105">
        <f t="shared" si="592"/>
        <v>0</v>
      </c>
      <c r="Q977" s="105">
        <f t="shared" si="620"/>
        <v>219.5678627836966</v>
      </c>
      <c r="R977" s="27">
        <f t="shared" si="593"/>
        <v>6.0991072995471275E-2</v>
      </c>
      <c r="S977" s="98">
        <f t="shared" si="594"/>
        <v>1.8329026350220237</v>
      </c>
      <c r="T977" s="17">
        <f t="shared" si="621"/>
        <v>853.64054081287895</v>
      </c>
      <c r="U977" s="17">
        <f t="shared" si="595"/>
        <v>0.23712237244802192</v>
      </c>
      <c r="V977" s="17">
        <f t="shared" si="596"/>
        <v>208.58946964451175</v>
      </c>
      <c r="W977" s="17">
        <f t="shared" si="597"/>
        <v>200.24589085873129</v>
      </c>
      <c r="X977" s="17">
        <f t="shared" si="597"/>
        <v>192.23605522438203</v>
      </c>
      <c r="Y977" s="17">
        <f t="shared" si="598"/>
        <v>190.31369467213821</v>
      </c>
      <c r="Z977" s="17">
        <f>Y977/3600</f>
        <v>5.286491518670506E-2</v>
      </c>
      <c r="AA977" s="17">
        <f>0.96*Y977</f>
        <v>182.70114688525268</v>
      </c>
      <c r="AB977" s="17">
        <f t="shared" si="599"/>
        <v>175.39310100984258</v>
      </c>
      <c r="AC977" s="17">
        <f t="shared" si="600"/>
        <v>166.62344595935045</v>
      </c>
      <c r="AD977" s="17">
        <f t="shared" si="601"/>
        <v>166.62344595935045</v>
      </c>
      <c r="AE977" s="17">
        <f t="shared" si="622"/>
        <v>4.6284290544264015E-2</v>
      </c>
      <c r="AF977" s="17">
        <f>T977-AD977</f>
        <v>687.01709485352853</v>
      </c>
      <c r="AG977" s="17">
        <f t="shared" si="602"/>
        <v>0.19083808190375792</v>
      </c>
      <c r="AH977" s="28">
        <f>0.5*'Ducati Panigale 1199 data'!$C$8*'WLTP class 3 v5'!F977^2</f>
        <v>29112.885030864192</v>
      </c>
      <c r="AI977" s="17">
        <f t="shared" si="603"/>
        <v>29.112885030864192</v>
      </c>
      <c r="AJ977" s="17" t="str">
        <f>IF(N977&lt;0, AI977, "0")</f>
        <v>0</v>
      </c>
      <c r="AK977" s="98">
        <f>AK976+AJ977</f>
        <v>2147.4839320987653</v>
      </c>
      <c r="AL977" s="105">
        <f t="shared" si="604"/>
        <v>0.59652331447187923</v>
      </c>
      <c r="AM977" s="98">
        <f>IF(N977 &gt; 0, AI977, )</f>
        <v>29.112885030864192</v>
      </c>
      <c r="AN977" s="98">
        <f t="shared" si="623"/>
        <v>10878.732573302465</v>
      </c>
      <c r="AO977" s="98">
        <f t="shared" si="605"/>
        <v>3.0218701592506845</v>
      </c>
      <c r="AP977" s="27">
        <f t="shared" si="606"/>
        <v>0</v>
      </c>
      <c r="AQ977" s="27">
        <f t="shared" si="607"/>
        <v>0</v>
      </c>
      <c r="AR977" s="34">
        <f t="shared" si="608"/>
        <v>0</v>
      </c>
      <c r="AS977" s="27">
        <f t="shared" si="609"/>
        <v>0</v>
      </c>
      <c r="AT977" s="34">
        <f t="shared" si="586"/>
        <v>0</v>
      </c>
      <c r="AU977" s="27">
        <f t="shared" si="586"/>
        <v>0</v>
      </c>
      <c r="AV977" s="27">
        <f t="shared" si="610"/>
        <v>0</v>
      </c>
      <c r="AW977" s="27">
        <f t="shared" si="611"/>
        <v>0</v>
      </c>
      <c r="AX977" s="27">
        <f t="shared" si="612"/>
        <v>0</v>
      </c>
      <c r="AY977" s="34">
        <f>AN977-AW977</f>
        <v>10878.732573302465</v>
      </c>
      <c r="AZ977" s="110">
        <f t="shared" si="613"/>
        <v>3.0218701592506845</v>
      </c>
      <c r="BB977" s="84">
        <v>0</v>
      </c>
      <c r="BC977" s="85">
        <f t="shared" si="614"/>
        <v>0</v>
      </c>
      <c r="BD977" s="85">
        <f t="shared" si="615"/>
        <v>0</v>
      </c>
      <c r="BE977" s="85">
        <f t="shared" si="616"/>
        <v>0</v>
      </c>
      <c r="BF977" s="85">
        <f t="shared" si="617"/>
        <v>0</v>
      </c>
      <c r="BG977" s="85">
        <f t="shared" si="618"/>
        <v>0</v>
      </c>
    </row>
    <row r="978" spans="2:59">
      <c r="B978" s="10" t="s">
        <v>33</v>
      </c>
      <c r="C978" s="10">
        <v>967</v>
      </c>
      <c r="D978" s="10">
        <v>378</v>
      </c>
      <c r="E978" s="19">
        <v>52.2</v>
      </c>
      <c r="F978" s="67">
        <f t="shared" si="587"/>
        <v>14.5</v>
      </c>
      <c r="G978" s="20">
        <f t="shared" si="619"/>
        <v>0</v>
      </c>
      <c r="H978" s="20">
        <f t="shared" si="588"/>
        <v>189.5</v>
      </c>
      <c r="I978" s="86">
        <f>'Ducati Panigale 1199 data'!$C$8*G978</f>
        <v>0</v>
      </c>
      <c r="J978" s="86">
        <f>'Ducati Panigale 1199 data'!$C$8*'Ducati Panigale 1199 data'!$C$15*'Ducati Panigale 1199 data'!$C$10</f>
        <v>54.543600000000005</v>
      </c>
      <c r="K978" s="86">
        <f>(0.5*'Ducati Panigale 1199 data'!$C$12)*'Ducati Panigale 1199 data'!$C$14*'Ducati Panigale 1199 data'!$C$11*F978^2</f>
        <v>29.747746875000004</v>
      </c>
      <c r="L978" s="86">
        <f t="shared" si="589"/>
        <v>84.291346875000016</v>
      </c>
      <c r="M978" s="86">
        <f t="shared" si="585"/>
        <v>1222.2245296875003</v>
      </c>
      <c r="N978" s="20">
        <f t="shared" si="590"/>
        <v>1.2222245296875003</v>
      </c>
      <c r="O978" s="105">
        <f t="shared" si="591"/>
        <v>0</v>
      </c>
      <c r="P978" s="105">
        <f t="shared" si="592"/>
        <v>0</v>
      </c>
      <c r="Q978" s="105">
        <f t="shared" si="620"/>
        <v>219.5678627836966</v>
      </c>
      <c r="R978" s="27">
        <f t="shared" si="593"/>
        <v>6.0991072995471275E-2</v>
      </c>
      <c r="S978" s="98">
        <f t="shared" si="594"/>
        <v>1.2222245296875003</v>
      </c>
      <c r="T978" s="17">
        <f t="shared" si="621"/>
        <v>854.86276534256649</v>
      </c>
      <c r="U978" s="17">
        <f t="shared" si="595"/>
        <v>0.23746187926182402</v>
      </c>
      <c r="V978" s="17">
        <f t="shared" si="596"/>
        <v>208.58946964451175</v>
      </c>
      <c r="W978" s="17">
        <f t="shared" si="597"/>
        <v>200.24589085873129</v>
      </c>
      <c r="X978" s="17">
        <f t="shared" si="597"/>
        <v>192.23605522438203</v>
      </c>
      <c r="Y978" s="17">
        <f t="shared" si="598"/>
        <v>190.31369467213821</v>
      </c>
      <c r="Z978" s="17">
        <f>Y978/3600</f>
        <v>5.286491518670506E-2</v>
      </c>
      <c r="AA978" s="17">
        <f>0.96*Y978</f>
        <v>182.70114688525268</v>
      </c>
      <c r="AB978" s="17">
        <f t="shared" si="599"/>
        <v>175.39310100984258</v>
      </c>
      <c r="AC978" s="17">
        <f t="shared" si="600"/>
        <v>166.62344595935045</v>
      </c>
      <c r="AD978" s="17">
        <f t="shared" si="601"/>
        <v>166.62344595935045</v>
      </c>
      <c r="AE978" s="17">
        <f t="shared" si="622"/>
        <v>4.6284290544264015E-2</v>
      </c>
      <c r="AF978" s="17">
        <f>T978-AD978</f>
        <v>688.23931938321607</v>
      </c>
      <c r="AG978" s="17">
        <f t="shared" si="602"/>
        <v>0.19117758871756002</v>
      </c>
      <c r="AH978" s="28">
        <f>0.5*'Ducati Panigale 1199 data'!$C$8*'WLTP class 3 v5'!F978^2</f>
        <v>29224.75</v>
      </c>
      <c r="AI978" s="17">
        <f t="shared" si="603"/>
        <v>29.22475</v>
      </c>
      <c r="AJ978" s="17" t="str">
        <f>IF(N978&lt;0, AI978, "0")</f>
        <v>0</v>
      </c>
      <c r="AK978" s="98">
        <f>AK977+AJ978</f>
        <v>2147.4839320987653</v>
      </c>
      <c r="AL978" s="105">
        <f t="shared" si="604"/>
        <v>0.59652331447187923</v>
      </c>
      <c r="AM978" s="98">
        <f>IF(N978 &gt; 0, AI978, )</f>
        <v>29.22475</v>
      </c>
      <c r="AN978" s="98">
        <f t="shared" si="623"/>
        <v>10907.957323302464</v>
      </c>
      <c r="AO978" s="98">
        <f t="shared" si="605"/>
        <v>3.0299881453617954</v>
      </c>
      <c r="AP978" s="27">
        <f t="shared" si="606"/>
        <v>0</v>
      </c>
      <c r="AQ978" s="27">
        <f t="shared" si="607"/>
        <v>0</v>
      </c>
      <c r="AR978" s="34">
        <f t="shared" si="608"/>
        <v>0</v>
      </c>
      <c r="AS978" s="27">
        <f t="shared" si="609"/>
        <v>0</v>
      </c>
      <c r="AT978" s="34">
        <f t="shared" si="586"/>
        <v>0</v>
      </c>
      <c r="AU978" s="27">
        <f t="shared" si="586"/>
        <v>0</v>
      </c>
      <c r="AV978" s="27">
        <f t="shared" si="610"/>
        <v>0</v>
      </c>
      <c r="AW978" s="27">
        <f t="shared" si="611"/>
        <v>0</v>
      </c>
      <c r="AX978" s="27">
        <f t="shared" si="612"/>
        <v>0</v>
      </c>
      <c r="AY978" s="34">
        <f>AN978-AW978</f>
        <v>10907.957323302464</v>
      </c>
      <c r="AZ978" s="110">
        <f t="shared" si="613"/>
        <v>3.0299881453617954</v>
      </c>
      <c r="BB978" s="84">
        <v>0</v>
      </c>
      <c r="BC978" s="85">
        <f t="shared" si="614"/>
        <v>0</v>
      </c>
      <c r="BD978" s="85">
        <f t="shared" si="615"/>
        <v>0</v>
      </c>
      <c r="BE978" s="85">
        <f t="shared" si="616"/>
        <v>0</v>
      </c>
      <c r="BF978" s="85">
        <f t="shared" si="617"/>
        <v>0</v>
      </c>
      <c r="BG978" s="85">
        <f t="shared" si="618"/>
        <v>0</v>
      </c>
    </row>
    <row r="979" spans="2:59">
      <c r="B979" s="10" t="s">
        <v>33</v>
      </c>
      <c r="C979" s="10">
        <v>968</v>
      </c>
      <c r="D979" s="10">
        <v>379</v>
      </c>
      <c r="E979" s="19">
        <v>52.1</v>
      </c>
      <c r="F979" s="67">
        <f t="shared" si="587"/>
        <v>14.472222222222221</v>
      </c>
      <c r="G979" s="20">
        <f t="shared" si="619"/>
        <v>-6.9444444444444448E-2</v>
      </c>
      <c r="H979" s="20">
        <f t="shared" si="588"/>
        <v>190</v>
      </c>
      <c r="I979" s="86">
        <f>'Ducati Panigale 1199 data'!$C$8*G979</f>
        <v>-19.305555555555557</v>
      </c>
      <c r="J979" s="86">
        <f>'Ducati Panigale 1199 data'!$C$8*'Ducati Panigale 1199 data'!$C$15*'Ducati Panigale 1199 data'!$C$10</f>
        <v>54.543600000000005</v>
      </c>
      <c r="K979" s="86">
        <f>(0.5*'Ducati Panigale 1199 data'!$C$12)*'Ducati Panigale 1199 data'!$C$14*'Ducati Panigale 1199 data'!$C$11*F979^2</f>
        <v>29.633880005787034</v>
      </c>
      <c r="L979" s="86">
        <f t="shared" si="589"/>
        <v>64.871924450231489</v>
      </c>
      <c r="M979" s="86">
        <f t="shared" si="585"/>
        <v>938.84090662696121</v>
      </c>
      <c r="N979" s="20">
        <f t="shared" si="590"/>
        <v>0.93884090662696118</v>
      </c>
      <c r="O979" s="105">
        <f t="shared" si="591"/>
        <v>0</v>
      </c>
      <c r="P979" s="105">
        <f t="shared" si="592"/>
        <v>0</v>
      </c>
      <c r="Q979" s="105">
        <f t="shared" si="620"/>
        <v>219.5678627836966</v>
      </c>
      <c r="R979" s="27">
        <f t="shared" si="593"/>
        <v>6.0991072995471275E-2</v>
      </c>
      <c r="S979" s="98">
        <f t="shared" si="594"/>
        <v>0.93884090662696118</v>
      </c>
      <c r="T979" s="17">
        <f t="shared" si="621"/>
        <v>855.80160624919347</v>
      </c>
      <c r="U979" s="17">
        <f t="shared" si="595"/>
        <v>0.23772266840255374</v>
      </c>
      <c r="V979" s="17">
        <f t="shared" si="596"/>
        <v>208.58946964451175</v>
      </c>
      <c r="W979" s="17">
        <f t="shared" si="597"/>
        <v>200.24589085873129</v>
      </c>
      <c r="X979" s="17">
        <f t="shared" si="597"/>
        <v>192.23605522438203</v>
      </c>
      <c r="Y979" s="17">
        <f t="shared" si="598"/>
        <v>190.31369467213821</v>
      </c>
      <c r="Z979" s="17">
        <f>Y979/3600</f>
        <v>5.286491518670506E-2</v>
      </c>
      <c r="AA979" s="17">
        <f>0.96*Y979</f>
        <v>182.70114688525268</v>
      </c>
      <c r="AB979" s="17">
        <f t="shared" si="599"/>
        <v>175.39310100984258</v>
      </c>
      <c r="AC979" s="17">
        <f t="shared" si="600"/>
        <v>166.62344595935045</v>
      </c>
      <c r="AD979" s="17">
        <f t="shared" si="601"/>
        <v>166.62344595935045</v>
      </c>
      <c r="AE979" s="17">
        <f t="shared" si="622"/>
        <v>4.6284290544264015E-2</v>
      </c>
      <c r="AF979" s="17">
        <f>T979-AD979</f>
        <v>689.17816028984305</v>
      </c>
      <c r="AG979" s="17">
        <f t="shared" si="602"/>
        <v>0.19143837785828974</v>
      </c>
      <c r="AH979" s="28">
        <f>0.5*'Ducati Panigale 1199 data'!$C$8*'WLTP class 3 v5'!F979^2</f>
        <v>29112.885030864192</v>
      </c>
      <c r="AI979" s="17">
        <f t="shared" si="603"/>
        <v>29.112885030864192</v>
      </c>
      <c r="AJ979" s="17" t="str">
        <f>IF(N979&lt;0, AI979, "0")</f>
        <v>0</v>
      </c>
      <c r="AK979" s="98">
        <f>AK978+AJ979</f>
        <v>2147.4839320987653</v>
      </c>
      <c r="AL979" s="105">
        <f t="shared" si="604"/>
        <v>0.59652331447187923</v>
      </c>
      <c r="AM979" s="98">
        <f>IF(N979 &gt; 0, AI979, )</f>
        <v>29.112885030864192</v>
      </c>
      <c r="AN979" s="98">
        <f t="shared" si="623"/>
        <v>10937.070208333329</v>
      </c>
      <c r="AO979" s="98">
        <f t="shared" si="605"/>
        <v>3.038075057870369</v>
      </c>
      <c r="AP979" s="27">
        <f t="shared" si="606"/>
        <v>0</v>
      </c>
      <c r="AQ979" s="27">
        <f t="shared" si="607"/>
        <v>0</v>
      </c>
      <c r="AR979" s="34">
        <f t="shared" si="608"/>
        <v>0</v>
      </c>
      <c r="AS979" s="27">
        <f t="shared" si="609"/>
        <v>0</v>
      </c>
      <c r="AT979" s="34">
        <f t="shared" si="586"/>
        <v>0</v>
      </c>
      <c r="AU979" s="27">
        <f t="shared" si="586"/>
        <v>0</v>
      </c>
      <c r="AV979" s="27">
        <f t="shared" si="610"/>
        <v>0</v>
      </c>
      <c r="AW979" s="27">
        <f t="shared" si="611"/>
        <v>0</v>
      </c>
      <c r="AX979" s="27">
        <f t="shared" si="612"/>
        <v>0</v>
      </c>
      <c r="AY979" s="34">
        <f>AN979-AW979</f>
        <v>10937.070208333329</v>
      </c>
      <c r="AZ979" s="110">
        <f t="shared" si="613"/>
        <v>3.038075057870369</v>
      </c>
      <c r="BB979" s="84">
        <v>0</v>
      </c>
      <c r="BC979" s="85">
        <f t="shared" si="614"/>
        <v>0</v>
      </c>
      <c r="BD979" s="85">
        <f t="shared" si="615"/>
        <v>0</v>
      </c>
      <c r="BE979" s="85">
        <f t="shared" si="616"/>
        <v>0</v>
      </c>
      <c r="BF979" s="85">
        <f t="shared" si="617"/>
        <v>0</v>
      </c>
      <c r="BG979" s="85">
        <f t="shared" si="618"/>
        <v>0</v>
      </c>
    </row>
    <row r="980" spans="2:59">
      <c r="B980" s="10" t="s">
        <v>33</v>
      </c>
      <c r="C980" s="10">
        <v>969</v>
      </c>
      <c r="D980" s="10">
        <v>380</v>
      </c>
      <c r="E980" s="19">
        <v>51.7</v>
      </c>
      <c r="F980" s="67">
        <f t="shared" si="587"/>
        <v>14.361111111111111</v>
      </c>
      <c r="G980" s="20">
        <f t="shared" si="619"/>
        <v>-0.16666666666666705</v>
      </c>
      <c r="H980" s="20">
        <f t="shared" si="588"/>
        <v>190.5</v>
      </c>
      <c r="I980" s="86">
        <f>'Ducati Panigale 1199 data'!$C$8*G980</f>
        <v>-46.333333333333442</v>
      </c>
      <c r="J980" s="86">
        <f>'Ducati Panigale 1199 data'!$C$8*'Ducati Panigale 1199 data'!$C$15*'Ducati Panigale 1199 data'!$C$10</f>
        <v>54.543600000000005</v>
      </c>
      <c r="K980" s="86">
        <f>(0.5*'Ducati Panigale 1199 data'!$C$12)*'Ducati Panigale 1199 data'!$C$14*'Ducati Panigale 1199 data'!$C$11*F980^2</f>
        <v>29.180595978009261</v>
      </c>
      <c r="L980" s="86">
        <f t="shared" si="589"/>
        <v>37.390862644675821</v>
      </c>
      <c r="M980" s="86">
        <f t="shared" si="585"/>
        <v>536.97433298048327</v>
      </c>
      <c r="N980" s="20">
        <f t="shared" si="590"/>
        <v>0.53697433298048325</v>
      </c>
      <c r="O980" s="105">
        <f t="shared" si="591"/>
        <v>0</v>
      </c>
      <c r="P980" s="105">
        <f t="shared" si="592"/>
        <v>0</v>
      </c>
      <c r="Q980" s="105">
        <f t="shared" si="620"/>
        <v>219.5678627836966</v>
      </c>
      <c r="R980" s="27">
        <f t="shared" si="593"/>
        <v>6.0991072995471275E-2</v>
      </c>
      <c r="S980" s="98">
        <f t="shared" si="594"/>
        <v>0.53697433298048325</v>
      </c>
      <c r="T980" s="17">
        <f t="shared" si="621"/>
        <v>856.3385805821739</v>
      </c>
      <c r="U980" s="17">
        <f t="shared" si="595"/>
        <v>0.23787182793949274</v>
      </c>
      <c r="V980" s="17">
        <f t="shared" si="596"/>
        <v>208.58946964451175</v>
      </c>
      <c r="W980" s="17">
        <f t="shared" si="597"/>
        <v>200.24589085873129</v>
      </c>
      <c r="X980" s="17">
        <f t="shared" si="597"/>
        <v>192.23605522438203</v>
      </c>
      <c r="Y980" s="17">
        <f t="shared" si="598"/>
        <v>190.31369467213821</v>
      </c>
      <c r="Z980" s="17">
        <f>Y980/3600</f>
        <v>5.286491518670506E-2</v>
      </c>
      <c r="AA980" s="17">
        <f>0.96*Y980</f>
        <v>182.70114688525268</v>
      </c>
      <c r="AB980" s="17">
        <f t="shared" si="599"/>
        <v>175.39310100984258</v>
      </c>
      <c r="AC980" s="17">
        <f t="shared" si="600"/>
        <v>166.62344595935045</v>
      </c>
      <c r="AD980" s="17">
        <f t="shared" si="601"/>
        <v>166.62344595935045</v>
      </c>
      <c r="AE980" s="17">
        <f t="shared" si="622"/>
        <v>4.6284290544264015E-2</v>
      </c>
      <c r="AF980" s="17">
        <f>T980-AD980</f>
        <v>689.71513462282348</v>
      </c>
      <c r="AG980" s="17">
        <f t="shared" si="602"/>
        <v>0.19158753739522874</v>
      </c>
      <c r="AH980" s="28">
        <f>0.5*'Ducati Panigale 1199 data'!$C$8*'WLTP class 3 v5'!F980^2</f>
        <v>28667.570216049382</v>
      </c>
      <c r="AI980" s="17">
        <f t="shared" si="603"/>
        <v>28.667570216049381</v>
      </c>
      <c r="AJ980" s="17" t="str">
        <f>IF(N980&lt;0, AI980, "0")</f>
        <v>0</v>
      </c>
      <c r="AK980" s="98">
        <f>AK979+AJ980</f>
        <v>2147.4839320987653</v>
      </c>
      <c r="AL980" s="105">
        <f t="shared" si="604"/>
        <v>0.59652331447187923</v>
      </c>
      <c r="AM980" s="98">
        <f>IF(N980 &gt; 0, AI980, )</f>
        <v>28.667570216049381</v>
      </c>
      <c r="AN980" s="98">
        <f t="shared" si="623"/>
        <v>10965.737778549379</v>
      </c>
      <c r="AO980" s="98">
        <f t="shared" si="605"/>
        <v>3.0460382718192718</v>
      </c>
      <c r="AP980" s="27">
        <f t="shared" si="606"/>
        <v>0</v>
      </c>
      <c r="AQ980" s="27">
        <f t="shared" si="607"/>
        <v>0</v>
      </c>
      <c r="AR980" s="34">
        <f t="shared" si="608"/>
        <v>0</v>
      </c>
      <c r="AS980" s="27">
        <f t="shared" si="609"/>
        <v>0</v>
      </c>
      <c r="AT980" s="34">
        <f t="shared" si="586"/>
        <v>0</v>
      </c>
      <c r="AU980" s="27">
        <f t="shared" si="586"/>
        <v>0</v>
      </c>
      <c r="AV980" s="27">
        <f t="shared" si="610"/>
        <v>0</v>
      </c>
      <c r="AW980" s="27">
        <f t="shared" si="611"/>
        <v>0</v>
      </c>
      <c r="AX980" s="27">
        <f t="shared" si="612"/>
        <v>0</v>
      </c>
      <c r="AY980" s="34">
        <f>AN980-AW980</f>
        <v>10965.737778549379</v>
      </c>
      <c r="AZ980" s="110">
        <f t="shared" si="613"/>
        <v>3.0460382718192718</v>
      </c>
      <c r="BB980" s="84">
        <v>0</v>
      </c>
      <c r="BC980" s="85">
        <f t="shared" si="614"/>
        <v>0</v>
      </c>
      <c r="BD980" s="85">
        <f t="shared" si="615"/>
        <v>0</v>
      </c>
      <c r="BE980" s="85">
        <f t="shared" si="616"/>
        <v>0</v>
      </c>
      <c r="BF980" s="85">
        <f t="shared" si="617"/>
        <v>0</v>
      </c>
      <c r="BG980" s="85">
        <f t="shared" si="618"/>
        <v>0</v>
      </c>
    </row>
    <row r="981" spans="2:59">
      <c r="B981" s="10" t="s">
        <v>33</v>
      </c>
      <c r="C981" s="10">
        <v>970</v>
      </c>
      <c r="D981" s="10">
        <v>381</v>
      </c>
      <c r="E981" s="19">
        <v>50.9</v>
      </c>
      <c r="F981" s="67">
        <f t="shared" si="587"/>
        <v>14.138888888888889</v>
      </c>
      <c r="G981" s="20">
        <f t="shared" si="619"/>
        <v>-0.34722222222222221</v>
      </c>
      <c r="H981" s="20">
        <f t="shared" si="588"/>
        <v>191</v>
      </c>
      <c r="I981" s="86">
        <f>'Ducati Panigale 1199 data'!$C$8*G981</f>
        <v>-96.527777777777771</v>
      </c>
      <c r="J981" s="86">
        <f>'Ducati Panigale 1199 data'!$C$8*'Ducati Panigale 1199 data'!$C$15*'Ducati Panigale 1199 data'!$C$10</f>
        <v>54.543600000000005</v>
      </c>
      <c r="K981" s="86">
        <f>(0.5*'Ducati Panigale 1199 data'!$C$12)*'Ducati Panigale 1199 data'!$C$14*'Ducati Panigale 1199 data'!$C$11*F981^2</f>
        <v>28.284508478009265</v>
      </c>
      <c r="L981" s="86">
        <f t="shared" si="589"/>
        <v>-13.699669299768502</v>
      </c>
      <c r="M981" s="86">
        <f t="shared" si="585"/>
        <v>-193.69810204394909</v>
      </c>
      <c r="N981" s="20">
        <f t="shared" si="590"/>
        <v>-0.19369810204394911</v>
      </c>
      <c r="O981" s="105">
        <f t="shared" si="591"/>
        <v>-0.19369810204394911</v>
      </c>
      <c r="P981" s="105">
        <f t="shared" si="592"/>
        <v>0.19369810204394911</v>
      </c>
      <c r="Q981" s="105">
        <f t="shared" si="620"/>
        <v>219.76156088574055</v>
      </c>
      <c r="R981" s="27">
        <f t="shared" si="593"/>
        <v>6.104487802381682E-2</v>
      </c>
      <c r="S981" s="98">
        <f t="shared" si="594"/>
        <v>0</v>
      </c>
      <c r="T981" s="17">
        <f t="shared" si="621"/>
        <v>856.3385805821739</v>
      </c>
      <c r="U981" s="17">
        <f t="shared" si="595"/>
        <v>0.23787182793949274</v>
      </c>
      <c r="V981" s="17">
        <f t="shared" si="596"/>
        <v>208.7734828414535</v>
      </c>
      <c r="W981" s="17">
        <f t="shared" si="597"/>
        <v>200.42254352779534</v>
      </c>
      <c r="X981" s="17">
        <f t="shared" si="597"/>
        <v>192.40564178668353</v>
      </c>
      <c r="Y981" s="17">
        <f t="shared" si="598"/>
        <v>190.4815853688167</v>
      </c>
      <c r="Z981" s="17">
        <f>Y981/3600</f>
        <v>5.2911551491337971E-2</v>
      </c>
      <c r="AA981" s="17">
        <f>0.96*Y981</f>
        <v>182.86232195406402</v>
      </c>
      <c r="AB981" s="17">
        <f t="shared" si="599"/>
        <v>175.54782907590146</v>
      </c>
      <c r="AC981" s="17">
        <f t="shared" si="600"/>
        <v>166.77043762210639</v>
      </c>
      <c r="AD981" s="17">
        <f t="shared" si="601"/>
        <v>166.77043762210639</v>
      </c>
      <c r="AE981" s="17">
        <f t="shared" si="622"/>
        <v>4.6325121561696221E-2</v>
      </c>
      <c r="AF981" s="17">
        <f>T981-AD981</f>
        <v>689.56814296006746</v>
      </c>
      <c r="AG981" s="17">
        <f t="shared" si="602"/>
        <v>0.19154670637779653</v>
      </c>
      <c r="AH981" s="28">
        <f>0.5*'Ducati Panigale 1199 data'!$C$8*'WLTP class 3 v5'!F981^2</f>
        <v>27787.236882716054</v>
      </c>
      <c r="AI981" s="17">
        <f t="shared" si="603"/>
        <v>27.787236882716055</v>
      </c>
      <c r="AJ981" s="17">
        <f>IF(N981&lt;0, AI981, "0")</f>
        <v>27.787236882716055</v>
      </c>
      <c r="AK981" s="98">
        <f>AK980+AJ981</f>
        <v>2175.2711689814814</v>
      </c>
      <c r="AL981" s="105">
        <f t="shared" si="604"/>
        <v>0.60424199138374479</v>
      </c>
      <c r="AM981" s="98">
        <f>IF(N981 &gt; 0, AI981, )</f>
        <v>0</v>
      </c>
      <c r="AN981" s="98">
        <f t="shared" si="623"/>
        <v>10965.737778549379</v>
      </c>
      <c r="AO981" s="98">
        <f t="shared" si="605"/>
        <v>3.0460382718192718</v>
      </c>
      <c r="AP981" s="27">
        <f t="shared" si="606"/>
        <v>26.397875038580253</v>
      </c>
      <c r="AQ981" s="27">
        <f t="shared" si="607"/>
        <v>25.34196003703704</v>
      </c>
      <c r="AR981" s="34">
        <f t="shared" si="608"/>
        <v>24.328281635555559</v>
      </c>
      <c r="AS981" s="27">
        <f t="shared" si="609"/>
        <v>24.084998819200003</v>
      </c>
      <c r="AT981" s="34">
        <f t="shared" si="586"/>
        <v>23.121598866432002</v>
      </c>
      <c r="AU981" s="27">
        <f t="shared" si="586"/>
        <v>22.196734911774723</v>
      </c>
      <c r="AV981" s="27">
        <f t="shared" si="610"/>
        <v>21.086898166185986</v>
      </c>
      <c r="AW981" s="27">
        <f t="shared" si="611"/>
        <v>21.086898166185986</v>
      </c>
      <c r="AX981" s="27">
        <f t="shared" si="612"/>
        <v>5.8574717128294408E-3</v>
      </c>
      <c r="AY981" s="34">
        <f>AN981-AW981</f>
        <v>10944.650880383193</v>
      </c>
      <c r="AZ981" s="110">
        <f t="shared" si="613"/>
        <v>3.0401808001064423</v>
      </c>
      <c r="BB981" s="84">
        <v>0.19369810204394899</v>
      </c>
      <c r="BC981" s="85">
        <f t="shared" si="614"/>
        <v>0.17432829183955409</v>
      </c>
      <c r="BD981" s="85">
        <f t="shared" si="615"/>
        <v>0.16561187724757637</v>
      </c>
      <c r="BE981" s="85">
        <f t="shared" si="616"/>
        <v>0.15898740215767332</v>
      </c>
      <c r="BF981" s="85">
        <f t="shared" si="617"/>
        <v>0.1494481580282129</v>
      </c>
      <c r="BG981" s="85">
        <f t="shared" si="618"/>
        <v>0.1494481580282129</v>
      </c>
    </row>
    <row r="982" spans="2:59">
      <c r="B982" s="10" t="s">
        <v>33</v>
      </c>
      <c r="C982" s="10">
        <v>971</v>
      </c>
      <c r="D982" s="10">
        <v>382</v>
      </c>
      <c r="E982" s="19">
        <v>49.2</v>
      </c>
      <c r="F982" s="67">
        <f t="shared" si="587"/>
        <v>13.666666666666666</v>
      </c>
      <c r="G982" s="20">
        <f t="shared" si="619"/>
        <v>-0.69444444444444442</v>
      </c>
      <c r="H982" s="20">
        <f t="shared" si="588"/>
        <v>191.5</v>
      </c>
      <c r="I982" s="86">
        <f>'Ducati Panigale 1199 data'!$C$8*G982</f>
        <v>-193.05555555555554</v>
      </c>
      <c r="J982" s="86">
        <f>'Ducati Panigale 1199 data'!$C$8*'Ducati Panigale 1199 data'!$C$15*'Ducati Panigale 1199 data'!$C$10</f>
        <v>54.543600000000005</v>
      </c>
      <c r="K982" s="86">
        <f>(0.5*'Ducati Panigale 1199 data'!$C$12)*'Ducati Panigale 1199 data'!$C$14*'Ducati Panigale 1199 data'!$C$11*F982^2</f>
        <v>26.426720833333334</v>
      </c>
      <c r="L982" s="86">
        <f t="shared" si="589"/>
        <v>-112.08523472222221</v>
      </c>
      <c r="M982" s="86">
        <f t="shared" si="585"/>
        <v>-1531.8315412037034</v>
      </c>
      <c r="N982" s="20">
        <f t="shared" si="590"/>
        <v>-1.5318315412037034</v>
      </c>
      <c r="O982" s="105">
        <f t="shared" si="591"/>
        <v>-1.5318315412037034</v>
      </c>
      <c r="P982" s="105">
        <f t="shared" si="592"/>
        <v>1.5318315412037034</v>
      </c>
      <c r="Q982" s="105">
        <f t="shared" si="620"/>
        <v>221.29339242694425</v>
      </c>
      <c r="R982" s="27">
        <f t="shared" si="593"/>
        <v>6.1470386785262295E-2</v>
      </c>
      <c r="S982" s="98">
        <f t="shared" si="594"/>
        <v>0</v>
      </c>
      <c r="T982" s="17">
        <f t="shared" si="621"/>
        <v>856.3385805821739</v>
      </c>
      <c r="U982" s="17">
        <f t="shared" si="595"/>
        <v>0.23787182793949274</v>
      </c>
      <c r="V982" s="17">
        <f t="shared" si="596"/>
        <v>210.22872280559702</v>
      </c>
      <c r="W982" s="17">
        <f t="shared" si="597"/>
        <v>201.81957389337313</v>
      </c>
      <c r="X982" s="17">
        <f t="shared" si="597"/>
        <v>193.7467909376382</v>
      </c>
      <c r="Y982" s="17">
        <f t="shared" si="598"/>
        <v>191.80932302826182</v>
      </c>
      <c r="Z982" s="17">
        <f>Y982/3600</f>
        <v>5.3280367507850507E-2</v>
      </c>
      <c r="AA982" s="17">
        <f>0.96*Y982</f>
        <v>184.13695010713133</v>
      </c>
      <c r="AB982" s="17">
        <f t="shared" si="599"/>
        <v>176.77147210284608</v>
      </c>
      <c r="AC982" s="17">
        <f t="shared" si="600"/>
        <v>167.93289849770377</v>
      </c>
      <c r="AD982" s="17">
        <f t="shared" si="601"/>
        <v>167.93289849770377</v>
      </c>
      <c r="AE982" s="17">
        <f t="shared" si="622"/>
        <v>4.6648027360473271E-2</v>
      </c>
      <c r="AF982" s="17">
        <f>T982-AD982</f>
        <v>688.40568208447007</v>
      </c>
      <c r="AG982" s="17">
        <f t="shared" si="602"/>
        <v>0.19122380057901947</v>
      </c>
      <c r="AH982" s="28">
        <f>0.5*'Ducati Panigale 1199 data'!$C$8*'WLTP class 3 v5'!F982^2</f>
        <v>25962.111111111109</v>
      </c>
      <c r="AI982" s="17">
        <f t="shared" si="603"/>
        <v>25.96211111111111</v>
      </c>
      <c r="AJ982" s="17">
        <f>IF(N982&lt;0, AI982, "0")</f>
        <v>25.96211111111111</v>
      </c>
      <c r="AK982" s="98">
        <f>AK981+AJ982</f>
        <v>2201.2332800925924</v>
      </c>
      <c r="AL982" s="105">
        <f t="shared" si="604"/>
        <v>0.61145368891460905</v>
      </c>
      <c r="AM982" s="98">
        <f>IF(N982 &gt; 0, AI982, )</f>
        <v>0</v>
      </c>
      <c r="AN982" s="98">
        <f t="shared" si="623"/>
        <v>10965.737778549379</v>
      </c>
      <c r="AO982" s="98">
        <f t="shared" si="605"/>
        <v>3.0460382718192718</v>
      </c>
      <c r="AP982" s="27">
        <f t="shared" si="606"/>
        <v>24.664005555555555</v>
      </c>
      <c r="AQ982" s="27">
        <f t="shared" si="607"/>
        <v>23.677445333333331</v>
      </c>
      <c r="AR982" s="34">
        <f t="shared" si="608"/>
        <v>22.730347519999999</v>
      </c>
      <c r="AS982" s="27">
        <f t="shared" si="609"/>
        <v>22.503044044799999</v>
      </c>
      <c r="AT982" s="34">
        <f t="shared" si="586"/>
        <v>21.602922283007999</v>
      </c>
      <c r="AU982" s="27">
        <f t="shared" si="586"/>
        <v>20.738805391687677</v>
      </c>
      <c r="AV982" s="27">
        <f t="shared" si="610"/>
        <v>19.701865122103293</v>
      </c>
      <c r="AW982" s="27">
        <f t="shared" si="611"/>
        <v>19.701865122103293</v>
      </c>
      <c r="AX982" s="27">
        <f t="shared" si="612"/>
        <v>5.472740311695359E-3</v>
      </c>
      <c r="AY982" s="34">
        <f>AN982-AW982</f>
        <v>10946.035913427277</v>
      </c>
      <c r="AZ982" s="110">
        <f t="shared" si="613"/>
        <v>3.040565531507577</v>
      </c>
      <c r="BB982" s="84">
        <v>1.5318315412037</v>
      </c>
      <c r="BC982" s="85">
        <f t="shared" si="614"/>
        <v>1.3786483870833302</v>
      </c>
      <c r="BD982" s="85">
        <f t="shared" si="615"/>
        <v>1.3097159677291637</v>
      </c>
      <c r="BE982" s="85">
        <f t="shared" si="616"/>
        <v>1.2573273290199971</v>
      </c>
      <c r="BF982" s="85">
        <f t="shared" si="617"/>
        <v>1.1818876892787973</v>
      </c>
      <c r="BG982" s="85">
        <f t="shared" si="618"/>
        <v>1.1818876892787973</v>
      </c>
    </row>
    <row r="983" spans="2:59">
      <c r="B983" s="10" t="s">
        <v>33</v>
      </c>
      <c r="C983" s="10">
        <v>972</v>
      </c>
      <c r="D983" s="10">
        <v>383</v>
      </c>
      <c r="E983" s="19">
        <v>45.9</v>
      </c>
      <c r="F983" s="67">
        <f t="shared" si="587"/>
        <v>12.75</v>
      </c>
      <c r="G983" s="20">
        <f t="shared" si="619"/>
        <v>-1.1944444444444446</v>
      </c>
      <c r="H983" s="20">
        <f t="shared" si="588"/>
        <v>192</v>
      </c>
      <c r="I983" s="86">
        <f>'Ducati Panigale 1199 data'!$C$8*G983</f>
        <v>-332.0555555555556</v>
      </c>
      <c r="J983" s="86">
        <f>'Ducati Panigale 1199 data'!$C$8*'Ducati Panigale 1199 data'!$C$15*'Ducati Panigale 1199 data'!$C$10</f>
        <v>54.543600000000005</v>
      </c>
      <c r="K983" s="86">
        <f>(0.5*'Ducati Panigale 1199 data'!$C$12)*'Ducati Panigale 1199 data'!$C$14*'Ducati Panigale 1199 data'!$C$11*F983^2</f>
        <v>23.000561718750003</v>
      </c>
      <c r="L983" s="86">
        <f t="shared" si="589"/>
        <v>-254.51139383680558</v>
      </c>
      <c r="M983" s="86">
        <f t="shared" si="585"/>
        <v>-3245.020271419271</v>
      </c>
      <c r="N983" s="20">
        <f t="shared" si="590"/>
        <v>-3.2450202714192709</v>
      </c>
      <c r="O983" s="105">
        <f t="shared" si="591"/>
        <v>-3.2450202714192709</v>
      </c>
      <c r="P983" s="105">
        <f t="shared" si="592"/>
        <v>3.2450202714192709</v>
      </c>
      <c r="Q983" s="105">
        <f t="shared" si="620"/>
        <v>224.53841269836352</v>
      </c>
      <c r="R983" s="27">
        <f t="shared" si="593"/>
        <v>6.2371781305100973E-2</v>
      </c>
      <c r="S983" s="98">
        <f t="shared" si="594"/>
        <v>0</v>
      </c>
      <c r="T983" s="17">
        <f t="shared" si="621"/>
        <v>856.3385805821739</v>
      </c>
      <c r="U983" s="17">
        <f t="shared" si="595"/>
        <v>0.23787182793949274</v>
      </c>
      <c r="V983" s="17">
        <f t="shared" si="596"/>
        <v>213.31149206344534</v>
      </c>
      <c r="W983" s="17">
        <f t="shared" si="597"/>
        <v>204.77903238090752</v>
      </c>
      <c r="X983" s="17">
        <f t="shared" si="597"/>
        <v>196.58787108567122</v>
      </c>
      <c r="Y983" s="17">
        <f t="shared" si="598"/>
        <v>194.62199237481451</v>
      </c>
      <c r="Z983" s="17">
        <f>Y983/3600</f>
        <v>5.4061664548559589E-2</v>
      </c>
      <c r="AA983" s="17">
        <f>0.96*Y983</f>
        <v>186.83711267982193</v>
      </c>
      <c r="AB983" s="17">
        <f t="shared" si="599"/>
        <v>179.36362817262903</v>
      </c>
      <c r="AC983" s="17">
        <f t="shared" si="600"/>
        <v>170.39544676399757</v>
      </c>
      <c r="AD983" s="17">
        <f t="shared" si="601"/>
        <v>170.39544676399757</v>
      </c>
      <c r="AE983" s="17">
        <f t="shared" si="622"/>
        <v>4.7332068545554877E-2</v>
      </c>
      <c r="AF983" s="17">
        <f>T983-AD983</f>
        <v>685.94313381817631</v>
      </c>
      <c r="AG983" s="17">
        <f t="shared" si="602"/>
        <v>0.19053975939393786</v>
      </c>
      <c r="AH983" s="28">
        <f>0.5*'Ducati Panigale 1199 data'!$C$8*'WLTP class 3 v5'!F983^2</f>
        <v>22596.1875</v>
      </c>
      <c r="AI983" s="17">
        <f t="shared" si="603"/>
        <v>22.596187499999999</v>
      </c>
      <c r="AJ983" s="17">
        <f>IF(N983&lt;0, AI983, "0")</f>
        <v>22.596187499999999</v>
      </c>
      <c r="AK983" s="98">
        <f>AK982+AJ983</f>
        <v>2223.8294675925922</v>
      </c>
      <c r="AL983" s="105">
        <f t="shared" si="604"/>
        <v>0.61773040766460896</v>
      </c>
      <c r="AM983" s="98">
        <f>IF(N983 &gt; 0, AI983, )</f>
        <v>0</v>
      </c>
      <c r="AN983" s="98">
        <f t="shared" si="623"/>
        <v>10965.737778549379</v>
      </c>
      <c r="AO983" s="98">
        <f t="shared" si="605"/>
        <v>3.0460382718192718</v>
      </c>
      <c r="AP983" s="27">
        <f t="shared" si="606"/>
        <v>21.466378124999999</v>
      </c>
      <c r="AQ983" s="27">
        <f t="shared" si="607"/>
        <v>20.607722999999996</v>
      </c>
      <c r="AR983" s="34">
        <f t="shared" si="608"/>
        <v>19.783414079999996</v>
      </c>
      <c r="AS983" s="27">
        <f t="shared" si="609"/>
        <v>19.585579939199995</v>
      </c>
      <c r="AT983" s="34">
        <f t="shared" si="586"/>
        <v>18.802156741631993</v>
      </c>
      <c r="AU983" s="27">
        <f t="shared" si="586"/>
        <v>18.050070471966713</v>
      </c>
      <c r="AV983" s="27">
        <f t="shared" si="610"/>
        <v>17.147566948368375</v>
      </c>
      <c r="AW983" s="27">
        <f t="shared" si="611"/>
        <v>17.147566948368375</v>
      </c>
      <c r="AX983" s="27">
        <f t="shared" si="612"/>
        <v>4.7632130412134377E-3</v>
      </c>
      <c r="AY983" s="34">
        <f>AN983-AW983</f>
        <v>10948.590211601011</v>
      </c>
      <c r="AZ983" s="110">
        <f t="shared" si="613"/>
        <v>3.0412750587780586</v>
      </c>
      <c r="BB983" s="84">
        <v>3.24502027141927</v>
      </c>
      <c r="BC983" s="85">
        <f t="shared" si="614"/>
        <v>2.9205182442773432</v>
      </c>
      <c r="BD983" s="85">
        <f t="shared" si="615"/>
        <v>2.7744923320634758</v>
      </c>
      <c r="BE983" s="85">
        <f t="shared" si="616"/>
        <v>2.6635126387809365</v>
      </c>
      <c r="BF983" s="85">
        <f t="shared" si="617"/>
        <v>2.5037018804540803</v>
      </c>
      <c r="BG983" s="85">
        <f t="shared" si="618"/>
        <v>2.5037018804540803</v>
      </c>
    </row>
    <row r="984" spans="2:59">
      <c r="B984" s="10" t="s">
        <v>33</v>
      </c>
      <c r="C984" s="10">
        <v>973</v>
      </c>
      <c r="D984" s="10">
        <v>384</v>
      </c>
      <c r="E984" s="19">
        <v>40.6</v>
      </c>
      <c r="F984" s="67">
        <f t="shared" si="587"/>
        <v>11.277777777777779</v>
      </c>
      <c r="G984" s="20">
        <f t="shared" si="619"/>
        <v>-1.4722222222222223</v>
      </c>
      <c r="H984" s="20">
        <f t="shared" si="588"/>
        <v>192.5</v>
      </c>
      <c r="I984" s="86">
        <f>'Ducati Panigale 1199 data'!$C$8*G984</f>
        <v>-409.27777777777783</v>
      </c>
      <c r="J984" s="86">
        <f>'Ducati Panigale 1199 data'!$C$8*'Ducati Panigale 1199 data'!$C$15*'Ducati Panigale 1199 data'!$C$10</f>
        <v>54.543600000000005</v>
      </c>
      <c r="K984" s="86">
        <f>(0.5*'Ducati Panigale 1199 data'!$C$12)*'Ducati Panigale 1199 data'!$C$14*'Ducati Panigale 1199 data'!$C$11*F984^2</f>
        <v>17.99555057870371</v>
      </c>
      <c r="L984" s="86">
        <f t="shared" si="589"/>
        <v>-336.73862719907407</v>
      </c>
      <c r="M984" s="86">
        <f t="shared" si="585"/>
        <v>-3797.6634067451132</v>
      </c>
      <c r="N984" s="20">
        <f t="shared" si="590"/>
        <v>-3.7976634067451132</v>
      </c>
      <c r="O984" s="105">
        <f t="shared" si="591"/>
        <v>-3.7976634067451132</v>
      </c>
      <c r="P984" s="105">
        <f t="shared" si="592"/>
        <v>3.7976634067451132</v>
      </c>
      <c r="Q984" s="105">
        <f t="shared" si="620"/>
        <v>228.33607610510862</v>
      </c>
      <c r="R984" s="27">
        <f t="shared" si="593"/>
        <v>6.3426687806974621E-2</v>
      </c>
      <c r="S984" s="98">
        <f t="shared" si="594"/>
        <v>0</v>
      </c>
      <c r="T984" s="17">
        <f t="shared" si="621"/>
        <v>856.3385805821739</v>
      </c>
      <c r="U984" s="17">
        <f t="shared" si="595"/>
        <v>0.23787182793949274</v>
      </c>
      <c r="V984" s="17">
        <f t="shared" si="596"/>
        <v>216.91927229985316</v>
      </c>
      <c r="W984" s="17">
        <f t="shared" si="597"/>
        <v>208.24250140785904</v>
      </c>
      <c r="X984" s="17">
        <f t="shared" si="597"/>
        <v>199.91280135154466</v>
      </c>
      <c r="Y984" s="17">
        <f t="shared" si="598"/>
        <v>197.91367333802921</v>
      </c>
      <c r="Z984" s="17">
        <f>Y984/3600</f>
        <v>5.4976020371674782E-2</v>
      </c>
      <c r="AA984" s="17">
        <f>0.96*Y984</f>
        <v>189.99712640450804</v>
      </c>
      <c r="AB984" s="17">
        <f t="shared" si="599"/>
        <v>182.3972413483277</v>
      </c>
      <c r="AC984" s="17">
        <f t="shared" si="600"/>
        <v>173.2773792809113</v>
      </c>
      <c r="AD984" s="17">
        <f t="shared" si="601"/>
        <v>173.2773792809113</v>
      </c>
      <c r="AE984" s="17">
        <f t="shared" si="622"/>
        <v>4.8132605355808697E-2</v>
      </c>
      <c r="AF984" s="17">
        <f>T984-AD984</f>
        <v>683.0612013012626</v>
      </c>
      <c r="AG984" s="17">
        <f t="shared" si="602"/>
        <v>0.18973922258368406</v>
      </c>
      <c r="AH984" s="28">
        <f>0.5*'Ducati Panigale 1199 data'!$C$8*'WLTP class 3 v5'!F984^2</f>
        <v>17679.169753086422</v>
      </c>
      <c r="AI984" s="17">
        <f t="shared" si="603"/>
        <v>17.679169753086423</v>
      </c>
      <c r="AJ984" s="17">
        <f>IF(N984&lt;0, AI984, "0")</f>
        <v>17.679169753086423</v>
      </c>
      <c r="AK984" s="98">
        <f>AK983+AJ984</f>
        <v>2241.5086373456788</v>
      </c>
      <c r="AL984" s="105">
        <f t="shared" si="604"/>
        <v>0.62264128815157749</v>
      </c>
      <c r="AM984" s="98">
        <f>IF(N984 &gt; 0, AI984, )</f>
        <v>0</v>
      </c>
      <c r="AN984" s="98">
        <f t="shared" si="623"/>
        <v>10965.737778549379</v>
      </c>
      <c r="AO984" s="98">
        <f t="shared" si="605"/>
        <v>3.0460382718192718</v>
      </c>
      <c r="AP984" s="27">
        <f t="shared" si="606"/>
        <v>16.795211265432101</v>
      </c>
      <c r="AQ984" s="27">
        <f t="shared" si="607"/>
        <v>16.123402814814817</v>
      </c>
      <c r="AR984" s="34">
        <f t="shared" si="608"/>
        <v>15.478466702222224</v>
      </c>
      <c r="AS984" s="27">
        <f t="shared" si="609"/>
        <v>15.323682035200003</v>
      </c>
      <c r="AT984" s="34">
        <f t="shared" si="586"/>
        <v>14.710734753792002</v>
      </c>
      <c r="AU984" s="27">
        <f t="shared" si="586"/>
        <v>14.12230536364032</v>
      </c>
      <c r="AV984" s="27">
        <f t="shared" si="610"/>
        <v>13.416190095458303</v>
      </c>
      <c r="AW984" s="27">
        <f t="shared" si="611"/>
        <v>13.416190095458303</v>
      </c>
      <c r="AX984" s="27">
        <f t="shared" si="612"/>
        <v>3.7267194709606397E-3</v>
      </c>
      <c r="AY984" s="34">
        <f>AN984-AW984</f>
        <v>10952.32158845392</v>
      </c>
      <c r="AZ984" s="110">
        <f t="shared" si="613"/>
        <v>3.0423115523483113</v>
      </c>
      <c r="BB984" s="84">
        <v>3.79766340674511</v>
      </c>
      <c r="BC984" s="85">
        <f t="shared" si="614"/>
        <v>3.4178970660705992</v>
      </c>
      <c r="BD984" s="85">
        <f t="shared" si="615"/>
        <v>3.247002212767069</v>
      </c>
      <c r="BE984" s="85">
        <f t="shared" si="616"/>
        <v>3.1171221242563862</v>
      </c>
      <c r="BF984" s="85">
        <f t="shared" si="617"/>
        <v>2.9300947968010029</v>
      </c>
      <c r="BG984" s="85">
        <f t="shared" si="618"/>
        <v>2.9300947968010029</v>
      </c>
    </row>
    <row r="985" spans="2:59">
      <c r="B985" s="10" t="s">
        <v>33</v>
      </c>
      <c r="C985" s="10">
        <v>974</v>
      </c>
      <c r="D985" s="10">
        <v>385</v>
      </c>
      <c r="E985" s="19">
        <v>35.299999999999997</v>
      </c>
      <c r="F985" s="67">
        <f t="shared" si="587"/>
        <v>9.8055555555555554</v>
      </c>
      <c r="G985" s="20">
        <f t="shared" si="619"/>
        <v>-1.4722222222222223</v>
      </c>
      <c r="H985" s="20">
        <f t="shared" si="588"/>
        <v>193</v>
      </c>
      <c r="I985" s="86">
        <f>'Ducati Panigale 1199 data'!$C$8*G985</f>
        <v>-409.27777777777783</v>
      </c>
      <c r="J985" s="86">
        <f>'Ducati Panigale 1199 data'!$C$8*'Ducati Panigale 1199 data'!$C$15*'Ducati Panigale 1199 data'!$C$10</f>
        <v>54.543600000000005</v>
      </c>
      <c r="K985" s="86">
        <f>(0.5*'Ducati Panigale 1199 data'!$C$12)*'Ducati Panigale 1199 data'!$C$14*'Ducati Panigale 1199 data'!$C$11*F985^2</f>
        <v>13.603870283564817</v>
      </c>
      <c r="L985" s="86">
        <f t="shared" si="589"/>
        <v>-341.13030749421296</v>
      </c>
      <c r="M985" s="86">
        <f t="shared" si="585"/>
        <v>-3344.9721818182547</v>
      </c>
      <c r="N985" s="20">
        <f t="shared" si="590"/>
        <v>-3.344972181818255</v>
      </c>
      <c r="O985" s="105">
        <f t="shared" si="591"/>
        <v>-3.344972181818255</v>
      </c>
      <c r="P985" s="105">
        <f t="shared" si="592"/>
        <v>3.344972181818255</v>
      </c>
      <c r="Q985" s="105">
        <f t="shared" si="620"/>
        <v>231.68104828692688</v>
      </c>
      <c r="R985" s="27">
        <f t="shared" si="593"/>
        <v>6.4355846746368572E-2</v>
      </c>
      <c r="S985" s="98">
        <f t="shared" si="594"/>
        <v>0</v>
      </c>
      <c r="T985" s="17">
        <f t="shared" si="621"/>
        <v>856.3385805821739</v>
      </c>
      <c r="U985" s="17">
        <f t="shared" si="595"/>
        <v>0.23787182793949274</v>
      </c>
      <c r="V985" s="17">
        <f t="shared" si="596"/>
        <v>220.09699587258052</v>
      </c>
      <c r="W985" s="17">
        <f t="shared" si="597"/>
        <v>211.29311603767729</v>
      </c>
      <c r="X985" s="17">
        <f t="shared" si="597"/>
        <v>202.8413913961702</v>
      </c>
      <c r="Y985" s="17">
        <f t="shared" si="598"/>
        <v>200.81297748220848</v>
      </c>
      <c r="Z985" s="17">
        <f>Y985/3600</f>
        <v>5.5781382633946802E-2</v>
      </c>
      <c r="AA985" s="17">
        <f>0.96*Y985</f>
        <v>192.78045838292013</v>
      </c>
      <c r="AB985" s="17">
        <f t="shared" si="599"/>
        <v>185.06924004760333</v>
      </c>
      <c r="AC985" s="17">
        <f t="shared" si="600"/>
        <v>175.81577804522317</v>
      </c>
      <c r="AD985" s="17">
        <f t="shared" si="601"/>
        <v>175.81577804522317</v>
      </c>
      <c r="AE985" s="17">
        <f t="shared" si="622"/>
        <v>4.8837716123673103E-2</v>
      </c>
      <c r="AF985" s="17">
        <f>T985-AD985</f>
        <v>680.52280253695073</v>
      </c>
      <c r="AG985" s="17">
        <f t="shared" si="602"/>
        <v>0.18903411181581964</v>
      </c>
      <c r="AH985" s="28">
        <f>0.5*'Ducati Panigale 1199 data'!$C$8*'WLTP class 3 v5'!F985^2</f>
        <v>13364.699845679012</v>
      </c>
      <c r="AI985" s="17">
        <f t="shared" si="603"/>
        <v>13.364699845679011</v>
      </c>
      <c r="AJ985" s="17">
        <f>IF(N985&lt;0, AI985, "0")</f>
        <v>13.364699845679011</v>
      </c>
      <c r="AK985" s="98">
        <f>AK984+AJ985</f>
        <v>2254.8733371913577</v>
      </c>
      <c r="AL985" s="105">
        <f t="shared" si="604"/>
        <v>0.62635370477537711</v>
      </c>
      <c r="AM985" s="98">
        <f>IF(N985 &gt; 0, AI985, )</f>
        <v>0</v>
      </c>
      <c r="AN985" s="98">
        <f t="shared" si="623"/>
        <v>10965.737778549379</v>
      </c>
      <c r="AO985" s="98">
        <f t="shared" si="605"/>
        <v>3.0460382718192718</v>
      </c>
      <c r="AP985" s="27">
        <f t="shared" si="606"/>
        <v>12.69646485339506</v>
      </c>
      <c r="AQ985" s="27">
        <f t="shared" si="607"/>
        <v>12.188606259259258</v>
      </c>
      <c r="AR985" s="34">
        <f t="shared" si="608"/>
        <v>11.701062008888886</v>
      </c>
      <c r="AS985" s="27">
        <f t="shared" si="609"/>
        <v>11.584051388799997</v>
      </c>
      <c r="AT985" s="34">
        <f t="shared" si="586"/>
        <v>11.120689333247997</v>
      </c>
      <c r="AU985" s="27">
        <f t="shared" si="586"/>
        <v>10.675861759918076</v>
      </c>
      <c r="AV985" s="27">
        <f t="shared" si="610"/>
        <v>10.142068671922171</v>
      </c>
      <c r="AW985" s="27">
        <f t="shared" si="611"/>
        <v>10.142068671922171</v>
      </c>
      <c r="AX985" s="27">
        <f t="shared" si="612"/>
        <v>2.8172412977561585E-3</v>
      </c>
      <c r="AY985" s="34">
        <f>AN985-AW985</f>
        <v>10955.595709877456</v>
      </c>
      <c r="AZ985" s="110">
        <f t="shared" si="613"/>
        <v>3.0432210305215155</v>
      </c>
      <c r="BB985" s="84">
        <v>3.3449721818182501</v>
      </c>
      <c r="BC985" s="85">
        <f t="shared" si="614"/>
        <v>3.0104749636364252</v>
      </c>
      <c r="BD985" s="85">
        <f t="shared" si="615"/>
        <v>2.8599512154546036</v>
      </c>
      <c r="BE985" s="85">
        <f t="shared" si="616"/>
        <v>2.7455531668364195</v>
      </c>
      <c r="BF985" s="85">
        <f t="shared" si="617"/>
        <v>2.5808199768262341</v>
      </c>
      <c r="BG985" s="85">
        <f t="shared" si="618"/>
        <v>2.5808199768262341</v>
      </c>
    </row>
    <row r="986" spans="2:59">
      <c r="B986" s="10" t="s">
        <v>33</v>
      </c>
      <c r="C986" s="10">
        <v>975</v>
      </c>
      <c r="D986" s="10">
        <v>386</v>
      </c>
      <c r="E986" s="19">
        <v>30</v>
      </c>
      <c r="F986" s="67">
        <f t="shared" si="587"/>
        <v>8.3333333333333339</v>
      </c>
      <c r="G986" s="20">
        <f t="shared" si="619"/>
        <v>-1.4722222222222219</v>
      </c>
      <c r="H986" s="20">
        <f t="shared" si="588"/>
        <v>193.5</v>
      </c>
      <c r="I986" s="86">
        <f>'Ducati Panigale 1199 data'!$C$8*G986</f>
        <v>-409.27777777777766</v>
      </c>
      <c r="J986" s="86">
        <f>'Ducati Panigale 1199 data'!$C$8*'Ducati Panigale 1199 data'!$C$15*'Ducati Panigale 1199 data'!$C$10</f>
        <v>54.543600000000005</v>
      </c>
      <c r="K986" s="86">
        <f>(0.5*'Ducati Panigale 1199 data'!$C$12)*'Ducati Panigale 1199 data'!$C$14*'Ducati Panigale 1199 data'!$C$11*F986^2</f>
        <v>9.8255208333333357</v>
      </c>
      <c r="L986" s="86">
        <f t="shared" si="589"/>
        <v>-344.90865694444432</v>
      </c>
      <c r="M986" s="86">
        <f t="shared" si="585"/>
        <v>-2874.2388078703693</v>
      </c>
      <c r="N986" s="20">
        <f t="shared" si="590"/>
        <v>-2.8742388078703693</v>
      </c>
      <c r="O986" s="105">
        <f t="shared" si="591"/>
        <v>-2.8742388078703693</v>
      </c>
      <c r="P986" s="105">
        <f t="shared" si="592"/>
        <v>2.8742388078703693</v>
      </c>
      <c r="Q986" s="105">
        <f t="shared" si="620"/>
        <v>234.55528709479725</v>
      </c>
      <c r="R986" s="27">
        <f t="shared" si="593"/>
        <v>6.5154246415221453E-2</v>
      </c>
      <c r="S986" s="98">
        <f t="shared" si="594"/>
        <v>0</v>
      </c>
      <c r="T986" s="17">
        <f t="shared" si="621"/>
        <v>856.3385805821739</v>
      </c>
      <c r="U986" s="17">
        <f t="shared" si="595"/>
        <v>0.23787182793949274</v>
      </c>
      <c r="V986" s="17">
        <f t="shared" si="596"/>
        <v>222.82752274005739</v>
      </c>
      <c r="W986" s="17">
        <f t="shared" si="597"/>
        <v>213.9144218304551</v>
      </c>
      <c r="X986" s="17">
        <f t="shared" si="597"/>
        <v>205.35784495723689</v>
      </c>
      <c r="Y986" s="17">
        <f t="shared" si="598"/>
        <v>203.30426650766452</v>
      </c>
      <c r="Z986" s="17">
        <f>Y986/3600</f>
        <v>5.6473407363240143E-2</v>
      </c>
      <c r="AA986" s="17">
        <f>0.96*Y986</f>
        <v>195.17209584735792</v>
      </c>
      <c r="AB986" s="17">
        <f t="shared" si="599"/>
        <v>187.3652120134636</v>
      </c>
      <c r="AC986" s="17">
        <f t="shared" si="600"/>
        <v>177.99695141279042</v>
      </c>
      <c r="AD986" s="17">
        <f t="shared" si="601"/>
        <v>177.99695141279042</v>
      </c>
      <c r="AE986" s="17">
        <f t="shared" si="622"/>
        <v>4.9443597614664006E-2</v>
      </c>
      <c r="AF986" s="17">
        <f>T986-AD986</f>
        <v>678.34162916938351</v>
      </c>
      <c r="AG986" s="17">
        <f t="shared" si="602"/>
        <v>0.18842823032482875</v>
      </c>
      <c r="AH986" s="28">
        <f>0.5*'Ducati Panigale 1199 data'!$C$8*'WLTP class 3 v5'!F986^2</f>
        <v>9652.7777777777792</v>
      </c>
      <c r="AI986" s="17">
        <f t="shared" si="603"/>
        <v>9.6527777777777786</v>
      </c>
      <c r="AJ986" s="17">
        <f>IF(N986&lt;0, AI986, "0")</f>
        <v>9.6527777777777786</v>
      </c>
      <c r="AK986" s="98">
        <f>AK985+AJ986</f>
        <v>2264.5261149691355</v>
      </c>
      <c r="AL986" s="105">
        <f t="shared" si="604"/>
        <v>0.62903503193587096</v>
      </c>
      <c r="AM986" s="98">
        <f>IF(N986 &gt; 0, AI986, )</f>
        <v>0</v>
      </c>
      <c r="AN986" s="98">
        <f t="shared" si="623"/>
        <v>10965.737778549379</v>
      </c>
      <c r="AO986" s="98">
        <f t="shared" si="605"/>
        <v>3.0460382718192718</v>
      </c>
      <c r="AP986" s="27">
        <f t="shared" si="606"/>
        <v>9.1701388888888893</v>
      </c>
      <c r="AQ986" s="27">
        <f t="shared" si="607"/>
        <v>8.8033333333333328</v>
      </c>
      <c r="AR986" s="34">
        <f t="shared" si="608"/>
        <v>8.4512</v>
      </c>
      <c r="AS986" s="27">
        <f t="shared" si="609"/>
        <v>8.3666879999999999</v>
      </c>
      <c r="AT986" s="34">
        <f t="shared" si="586"/>
        <v>8.0320204799999999</v>
      </c>
      <c r="AU986" s="27">
        <f t="shared" si="586"/>
        <v>7.7107396607999998</v>
      </c>
      <c r="AV986" s="27">
        <f t="shared" si="610"/>
        <v>7.3252026777599992</v>
      </c>
      <c r="AW986" s="27">
        <f t="shared" si="611"/>
        <v>7.3252026777599992</v>
      </c>
      <c r="AX986" s="27">
        <f t="shared" si="612"/>
        <v>2.0347785215999998E-3</v>
      </c>
      <c r="AY986" s="34">
        <f>AN986-AW986</f>
        <v>10958.412575871618</v>
      </c>
      <c r="AZ986" s="110">
        <f t="shared" si="613"/>
        <v>3.0440034932976716</v>
      </c>
      <c r="BB986" s="84">
        <v>2.8742388078703698</v>
      </c>
      <c r="BC986" s="85">
        <f t="shared" si="614"/>
        <v>2.5868149270833327</v>
      </c>
      <c r="BD986" s="85">
        <f t="shared" si="615"/>
        <v>2.4574741807291658</v>
      </c>
      <c r="BE986" s="85">
        <f t="shared" si="616"/>
        <v>2.359175213499999</v>
      </c>
      <c r="BF986" s="85">
        <f t="shared" si="617"/>
        <v>2.2176247006899992</v>
      </c>
      <c r="BG986" s="85">
        <f t="shared" si="618"/>
        <v>2.2176247006899992</v>
      </c>
    </row>
    <row r="987" spans="2:59">
      <c r="B987" s="10" t="s">
        <v>33</v>
      </c>
      <c r="C987" s="10">
        <v>976</v>
      </c>
      <c r="D987" s="10">
        <v>387</v>
      </c>
      <c r="E987" s="19">
        <v>24.7</v>
      </c>
      <c r="F987" s="67">
        <f t="shared" si="587"/>
        <v>6.8611111111111107</v>
      </c>
      <c r="G987" s="20">
        <f t="shared" si="619"/>
        <v>-1.4861111111111109</v>
      </c>
      <c r="H987" s="20">
        <f t="shared" si="588"/>
        <v>194</v>
      </c>
      <c r="I987" s="86">
        <f>'Ducati Panigale 1199 data'!$C$8*G987</f>
        <v>-413.13888888888886</v>
      </c>
      <c r="J987" s="86">
        <f>'Ducati Panigale 1199 data'!$C$8*'Ducati Panigale 1199 data'!$C$15*'Ducati Panigale 1199 data'!$C$10</f>
        <v>54.543600000000005</v>
      </c>
      <c r="K987" s="86">
        <f>(0.5*'Ducati Panigale 1199 data'!$C$12)*'Ducati Panigale 1199 data'!$C$14*'Ducati Panigale 1199 data'!$C$11*F987^2</f>
        <v>6.6605022280092596</v>
      </c>
      <c r="L987" s="86">
        <f t="shared" si="589"/>
        <v>-351.93478666087958</v>
      </c>
      <c r="M987" s="86">
        <f t="shared" si="585"/>
        <v>-2414.6636751454794</v>
      </c>
      <c r="N987" s="20">
        <f t="shared" si="590"/>
        <v>-2.4146636751454795</v>
      </c>
      <c r="O987" s="105">
        <f t="shared" si="591"/>
        <v>-2.4146636751454795</v>
      </c>
      <c r="P987" s="105">
        <f t="shared" si="592"/>
        <v>2.4146636751454795</v>
      </c>
      <c r="Q987" s="105">
        <f t="shared" si="620"/>
        <v>236.96995076994273</v>
      </c>
      <c r="R987" s="27">
        <f t="shared" si="593"/>
        <v>6.5824986324984097E-2</v>
      </c>
      <c r="S987" s="98">
        <f t="shared" si="594"/>
        <v>0</v>
      </c>
      <c r="T987" s="17">
        <f t="shared" si="621"/>
        <v>856.3385805821739</v>
      </c>
      <c r="U987" s="17">
        <f t="shared" si="595"/>
        <v>0.23787182793949274</v>
      </c>
      <c r="V987" s="17">
        <f t="shared" si="596"/>
        <v>225.12145323144557</v>
      </c>
      <c r="W987" s="17">
        <f t="shared" si="597"/>
        <v>216.11659510218774</v>
      </c>
      <c r="X987" s="17">
        <f t="shared" si="597"/>
        <v>207.47193129810023</v>
      </c>
      <c r="Y987" s="17">
        <f t="shared" si="598"/>
        <v>205.39721198511921</v>
      </c>
      <c r="Z987" s="17">
        <f>Y987/3600</f>
        <v>5.7054781106977558E-2</v>
      </c>
      <c r="AA987" s="17">
        <f>0.96*Y987</f>
        <v>197.18132350571443</v>
      </c>
      <c r="AB987" s="17">
        <f t="shared" si="599"/>
        <v>189.29407056548584</v>
      </c>
      <c r="AC987" s="17">
        <f t="shared" si="600"/>
        <v>179.82936703721154</v>
      </c>
      <c r="AD987" s="17">
        <f t="shared" si="601"/>
        <v>179.82936703721154</v>
      </c>
      <c r="AE987" s="17">
        <f t="shared" si="622"/>
        <v>4.9952601954780983E-2</v>
      </c>
      <c r="AF987" s="17">
        <f>T987-AD987</f>
        <v>676.50921354496234</v>
      </c>
      <c r="AG987" s="17">
        <f t="shared" si="602"/>
        <v>0.18791922598471175</v>
      </c>
      <c r="AH987" s="28">
        <f>0.5*'Ducati Panigale 1199 data'!$C$8*'WLTP class 3 v5'!F987^2</f>
        <v>6543.403549382715</v>
      </c>
      <c r="AI987" s="17">
        <f t="shared" si="603"/>
        <v>6.543403549382715</v>
      </c>
      <c r="AJ987" s="17">
        <f>IF(N987&lt;0, AI987, "0")</f>
        <v>6.543403549382715</v>
      </c>
      <c r="AK987" s="98">
        <f>AK986+AJ987</f>
        <v>2271.0695185185182</v>
      </c>
      <c r="AL987" s="105">
        <f t="shared" si="604"/>
        <v>0.63085264403292174</v>
      </c>
      <c r="AM987" s="98">
        <f>IF(N987 &gt; 0, AI987, )</f>
        <v>0</v>
      </c>
      <c r="AN987" s="98">
        <f t="shared" si="623"/>
        <v>10965.737778549379</v>
      </c>
      <c r="AO987" s="98">
        <f t="shared" si="605"/>
        <v>3.0460382718192718</v>
      </c>
      <c r="AP987" s="27">
        <f t="shared" si="606"/>
        <v>6.2162333719135789</v>
      </c>
      <c r="AQ987" s="27">
        <f t="shared" si="607"/>
        <v>5.9675840370370352</v>
      </c>
      <c r="AR987" s="34">
        <f t="shared" si="608"/>
        <v>5.7288806755555539</v>
      </c>
      <c r="AS987" s="27">
        <f t="shared" si="609"/>
        <v>5.6715918687999984</v>
      </c>
      <c r="AT987" s="34">
        <f t="shared" si="586"/>
        <v>5.4447281940479986</v>
      </c>
      <c r="AU987" s="27">
        <f t="shared" si="586"/>
        <v>5.2269390662860786</v>
      </c>
      <c r="AV987" s="27">
        <f t="shared" si="610"/>
        <v>4.9655921129717742</v>
      </c>
      <c r="AW987" s="27">
        <f t="shared" si="611"/>
        <v>4.9655921129717742</v>
      </c>
      <c r="AX987" s="27">
        <f t="shared" si="612"/>
        <v>1.3793311424921595E-3</v>
      </c>
      <c r="AY987" s="34">
        <f>AN987-AW987</f>
        <v>10960.772186436407</v>
      </c>
      <c r="AZ987" s="110">
        <f t="shared" si="613"/>
        <v>3.0446589406767797</v>
      </c>
      <c r="BB987" s="84">
        <v>2.41466367514548</v>
      </c>
      <c r="BC987" s="85">
        <f t="shared" si="614"/>
        <v>2.1731973076309319</v>
      </c>
      <c r="BD987" s="85">
        <f t="shared" si="615"/>
        <v>2.0645374422493852</v>
      </c>
      <c r="BE987" s="85">
        <f t="shared" si="616"/>
        <v>1.9819559445594097</v>
      </c>
      <c r="BF987" s="85">
        <f t="shared" si="617"/>
        <v>1.8630385878858451</v>
      </c>
      <c r="BG987" s="85">
        <f t="shared" si="618"/>
        <v>1.8630385878858451</v>
      </c>
    </row>
    <row r="988" spans="2:59">
      <c r="B988" s="10" t="s">
        <v>33</v>
      </c>
      <c r="C988" s="10">
        <v>977</v>
      </c>
      <c r="D988" s="10">
        <v>388</v>
      </c>
      <c r="E988" s="19">
        <v>19.3</v>
      </c>
      <c r="F988" s="67">
        <f t="shared" si="587"/>
        <v>5.3611111111111107</v>
      </c>
      <c r="G988" s="20">
        <f t="shared" si="619"/>
        <v>-1.2083333333333333</v>
      </c>
      <c r="H988" s="20">
        <f t="shared" si="588"/>
        <v>194.5</v>
      </c>
      <c r="I988" s="86">
        <f>'Ducati Panigale 1199 data'!$C$8*G988</f>
        <v>-335.91666666666663</v>
      </c>
      <c r="J988" s="86">
        <f>'Ducati Panigale 1199 data'!$C$8*'Ducati Panigale 1199 data'!$C$15*'Ducati Panigale 1199 data'!$C$10</f>
        <v>54.543600000000005</v>
      </c>
      <c r="K988" s="86">
        <f>(0.5*'Ducati Panigale 1199 data'!$C$12)*'Ducati Panigale 1199 data'!$C$14*'Ducati Panigale 1199 data'!$C$11*F988^2</f>
        <v>4.0665647280092596</v>
      </c>
      <c r="L988" s="86">
        <f t="shared" si="589"/>
        <v>-277.30650193865733</v>
      </c>
      <c r="M988" s="86">
        <f t="shared" si="585"/>
        <v>-1486.6709687266905</v>
      </c>
      <c r="N988" s="20">
        <f t="shared" si="590"/>
        <v>-1.4866709687266906</v>
      </c>
      <c r="O988" s="105">
        <f t="shared" si="591"/>
        <v>-1.4866709687266906</v>
      </c>
      <c r="P988" s="105">
        <f t="shared" si="592"/>
        <v>1.4866709687266906</v>
      </c>
      <c r="Q988" s="105">
        <f t="shared" si="620"/>
        <v>238.45662173866941</v>
      </c>
      <c r="R988" s="27">
        <f t="shared" si="593"/>
        <v>6.6237950482963728E-2</v>
      </c>
      <c r="S988" s="98">
        <f t="shared" si="594"/>
        <v>0</v>
      </c>
      <c r="T988" s="17">
        <f t="shared" si="621"/>
        <v>856.3385805821739</v>
      </c>
      <c r="U988" s="17">
        <f t="shared" si="595"/>
        <v>0.23787182793949274</v>
      </c>
      <c r="V988" s="17">
        <f t="shared" si="596"/>
        <v>226.53379065173593</v>
      </c>
      <c r="W988" s="17">
        <f t="shared" si="597"/>
        <v>217.47243902566649</v>
      </c>
      <c r="X988" s="17">
        <f t="shared" si="597"/>
        <v>208.77354146463983</v>
      </c>
      <c r="Y988" s="17">
        <f t="shared" si="598"/>
        <v>206.68580604999343</v>
      </c>
      <c r="Z988" s="17">
        <f>Y988/3600</f>
        <v>5.741272390277595E-2</v>
      </c>
      <c r="AA988" s="17">
        <f>0.96*Y988</f>
        <v>198.41837380799367</v>
      </c>
      <c r="AB988" s="17">
        <f t="shared" si="599"/>
        <v>190.48163885567391</v>
      </c>
      <c r="AC988" s="17">
        <f t="shared" si="600"/>
        <v>180.9575569128902</v>
      </c>
      <c r="AD988" s="17">
        <f t="shared" si="601"/>
        <v>180.9575569128902</v>
      </c>
      <c r="AE988" s="17">
        <f t="shared" si="622"/>
        <v>5.0265988031358386E-2</v>
      </c>
      <c r="AF988" s="17">
        <f>T988-AD988</f>
        <v>675.38102366928365</v>
      </c>
      <c r="AG988" s="17">
        <f t="shared" si="602"/>
        <v>0.18760583990813434</v>
      </c>
      <c r="AH988" s="28">
        <f>0.5*'Ducati Panigale 1199 data'!$C$8*'WLTP class 3 v5'!F988^2</f>
        <v>3995.0702160493825</v>
      </c>
      <c r="AI988" s="17">
        <f t="shared" si="603"/>
        <v>3.9950702160493825</v>
      </c>
      <c r="AJ988" s="17">
        <f>IF(N988&lt;0, AI988, "0")</f>
        <v>3.9950702160493825</v>
      </c>
      <c r="AK988" s="98">
        <f>AK987+AJ988</f>
        <v>2275.0645887345677</v>
      </c>
      <c r="AL988" s="105">
        <f t="shared" si="604"/>
        <v>0.63196238575960217</v>
      </c>
      <c r="AM988" s="98">
        <f>IF(N988 &gt; 0, AI988, )</f>
        <v>0</v>
      </c>
      <c r="AN988" s="98">
        <f t="shared" si="623"/>
        <v>10965.737778549379</v>
      </c>
      <c r="AO988" s="98">
        <f t="shared" si="605"/>
        <v>3.0460382718192718</v>
      </c>
      <c r="AP988" s="27">
        <f t="shared" si="606"/>
        <v>3.795316705246913</v>
      </c>
      <c r="AQ988" s="27">
        <f t="shared" si="607"/>
        <v>3.6435040370370362</v>
      </c>
      <c r="AR988" s="34">
        <f t="shared" si="608"/>
        <v>3.4977638755555547</v>
      </c>
      <c r="AS988" s="27">
        <f t="shared" si="609"/>
        <v>3.4627862367999991</v>
      </c>
      <c r="AT988" s="34">
        <f t="shared" si="586"/>
        <v>3.3242747873279992</v>
      </c>
      <c r="AU988" s="27">
        <f t="shared" si="586"/>
        <v>3.1913037958348789</v>
      </c>
      <c r="AV988" s="27">
        <f t="shared" si="610"/>
        <v>3.0317386060431346</v>
      </c>
      <c r="AW988" s="27">
        <f t="shared" si="611"/>
        <v>3.0317386060431346</v>
      </c>
      <c r="AX988" s="27">
        <f t="shared" si="612"/>
        <v>8.4214961278975963E-4</v>
      </c>
      <c r="AY988" s="34">
        <f>AN988-AW988</f>
        <v>10962.706039943336</v>
      </c>
      <c r="AZ988" s="110">
        <f t="shared" si="613"/>
        <v>3.0451961222064821</v>
      </c>
      <c r="BB988" s="84">
        <v>1.4866709687266899</v>
      </c>
      <c r="BC988" s="85">
        <f t="shared" si="614"/>
        <v>1.338003871854021</v>
      </c>
      <c r="BD988" s="85">
        <f t="shared" si="615"/>
        <v>1.2711036782613199</v>
      </c>
      <c r="BE988" s="85">
        <f t="shared" si="616"/>
        <v>1.220259531130867</v>
      </c>
      <c r="BF988" s="85">
        <f t="shared" si="617"/>
        <v>1.1470439592630151</v>
      </c>
      <c r="BG988" s="85">
        <f t="shared" si="618"/>
        <v>1.1470439592630151</v>
      </c>
    </row>
    <row r="989" spans="2:59">
      <c r="B989" s="10" t="s">
        <v>33</v>
      </c>
      <c r="C989" s="10">
        <v>978</v>
      </c>
      <c r="D989" s="10">
        <v>389</v>
      </c>
      <c r="E989" s="19">
        <v>16</v>
      </c>
      <c r="F989" s="67">
        <f t="shared" si="587"/>
        <v>4.4444444444444446</v>
      </c>
      <c r="G989" s="20">
        <f t="shared" si="619"/>
        <v>-0.84722222222222243</v>
      </c>
      <c r="H989" s="20">
        <f t="shared" si="588"/>
        <v>195</v>
      </c>
      <c r="I989" s="86">
        <f>'Ducati Panigale 1199 data'!$C$8*G989</f>
        <v>-235.52777777777783</v>
      </c>
      <c r="J989" s="86">
        <f>'Ducati Panigale 1199 data'!$C$8*'Ducati Panigale 1199 data'!$C$15*'Ducati Panigale 1199 data'!$C$10</f>
        <v>54.543600000000005</v>
      </c>
      <c r="K989" s="86">
        <f>(0.5*'Ducati Panigale 1199 data'!$C$12)*'Ducati Panigale 1199 data'!$C$14*'Ducati Panigale 1199 data'!$C$11*F989^2</f>
        <v>2.7948148148148153</v>
      </c>
      <c r="L989" s="86">
        <f t="shared" si="589"/>
        <v>-178.189362962963</v>
      </c>
      <c r="M989" s="86">
        <f t="shared" si="585"/>
        <v>-791.95272427983559</v>
      </c>
      <c r="N989" s="20">
        <f t="shared" si="590"/>
        <v>-0.79195272427983554</v>
      </c>
      <c r="O989" s="105">
        <f t="shared" si="591"/>
        <v>-0.79195272427983554</v>
      </c>
      <c r="P989" s="105">
        <f t="shared" si="592"/>
        <v>0.79195272427983554</v>
      </c>
      <c r="Q989" s="105">
        <f t="shared" si="620"/>
        <v>239.24857446294925</v>
      </c>
      <c r="R989" s="27">
        <f t="shared" si="593"/>
        <v>6.6457937350819229E-2</v>
      </c>
      <c r="S989" s="98">
        <f t="shared" si="594"/>
        <v>0</v>
      </c>
      <c r="T989" s="17">
        <f t="shared" si="621"/>
        <v>856.3385805821739</v>
      </c>
      <c r="U989" s="17">
        <f t="shared" si="595"/>
        <v>0.23787182793949274</v>
      </c>
      <c r="V989" s="17">
        <f t="shared" si="596"/>
        <v>227.28614573980178</v>
      </c>
      <c r="W989" s="17">
        <f t="shared" si="597"/>
        <v>218.19469991020969</v>
      </c>
      <c r="X989" s="17">
        <f t="shared" si="597"/>
        <v>209.46691191380128</v>
      </c>
      <c r="Y989" s="17">
        <f t="shared" si="598"/>
        <v>207.37224279466326</v>
      </c>
      <c r="Z989" s="17">
        <f>Y989/3600</f>
        <v>5.7603400776295353E-2</v>
      </c>
      <c r="AA989" s="17">
        <f>0.96*Y989</f>
        <v>199.07735308287673</v>
      </c>
      <c r="AB989" s="17">
        <f t="shared" si="599"/>
        <v>191.11425895956165</v>
      </c>
      <c r="AC989" s="17">
        <f t="shared" si="600"/>
        <v>181.55854601158356</v>
      </c>
      <c r="AD989" s="17">
        <f t="shared" si="601"/>
        <v>181.55854601158356</v>
      </c>
      <c r="AE989" s="17">
        <f t="shared" si="622"/>
        <v>5.0432929447662096E-2</v>
      </c>
      <c r="AF989" s="17">
        <f>T989-AD989</f>
        <v>674.78003457059037</v>
      </c>
      <c r="AG989" s="17">
        <f t="shared" si="602"/>
        <v>0.18743889849183065</v>
      </c>
      <c r="AH989" s="28">
        <f>0.5*'Ducati Panigale 1199 data'!$C$8*'WLTP class 3 v5'!F989^2</f>
        <v>2745.6790123456794</v>
      </c>
      <c r="AI989" s="17">
        <f t="shared" si="603"/>
        <v>2.7456790123456796</v>
      </c>
      <c r="AJ989" s="17">
        <f>IF(N989&lt;0, AI989, "0")</f>
        <v>2.7456790123456796</v>
      </c>
      <c r="AK989" s="98">
        <f>AK988+AJ989</f>
        <v>2277.8102677469133</v>
      </c>
      <c r="AL989" s="105">
        <f t="shared" si="604"/>
        <v>0.6327250743741426</v>
      </c>
      <c r="AM989" s="98">
        <f>IF(N989 &gt; 0, AI989, )</f>
        <v>0</v>
      </c>
      <c r="AN989" s="98">
        <f t="shared" si="623"/>
        <v>10965.737778549379</v>
      </c>
      <c r="AO989" s="98">
        <f t="shared" si="605"/>
        <v>3.0460382718192718</v>
      </c>
      <c r="AP989" s="27">
        <f t="shared" si="606"/>
        <v>2.6083950617283955</v>
      </c>
      <c r="AQ989" s="27">
        <f t="shared" si="607"/>
        <v>2.5040592592592597</v>
      </c>
      <c r="AR989" s="34">
        <f t="shared" si="608"/>
        <v>2.4038968888888892</v>
      </c>
      <c r="AS989" s="27">
        <f t="shared" si="609"/>
        <v>2.3798579200000001</v>
      </c>
      <c r="AT989" s="34">
        <f t="shared" si="586"/>
        <v>2.2846636031999998</v>
      </c>
      <c r="AU989" s="27">
        <f t="shared" si="586"/>
        <v>2.1932770590719999</v>
      </c>
      <c r="AV989" s="27">
        <f t="shared" si="610"/>
        <v>2.0836132061183998</v>
      </c>
      <c r="AW989" s="27">
        <f t="shared" si="611"/>
        <v>2.0836132061183998</v>
      </c>
      <c r="AX989" s="27">
        <f t="shared" si="612"/>
        <v>5.78781446144E-4</v>
      </c>
      <c r="AY989" s="34">
        <f>AN989-AW989</f>
        <v>10963.654165343261</v>
      </c>
      <c r="AZ989" s="110">
        <f t="shared" si="613"/>
        <v>3.045459490373128</v>
      </c>
      <c r="BB989" s="84">
        <v>0.79195272427983598</v>
      </c>
      <c r="BC989" s="85">
        <f t="shared" si="614"/>
        <v>0.71275745185185235</v>
      </c>
      <c r="BD989" s="85">
        <f t="shared" si="615"/>
        <v>0.6771195792592597</v>
      </c>
      <c r="BE989" s="85">
        <f t="shared" si="616"/>
        <v>0.65003479608888926</v>
      </c>
      <c r="BF989" s="85">
        <f t="shared" si="617"/>
        <v>0.61103270832355583</v>
      </c>
      <c r="BG989" s="85">
        <f t="shared" si="618"/>
        <v>0.61103270832355583</v>
      </c>
    </row>
    <row r="990" spans="2:59">
      <c r="B990" s="10" t="s">
        <v>33</v>
      </c>
      <c r="C990" s="10">
        <v>979</v>
      </c>
      <c r="D990" s="10">
        <v>390</v>
      </c>
      <c r="E990" s="19">
        <v>13.2</v>
      </c>
      <c r="F990" s="67">
        <f t="shared" si="587"/>
        <v>3.6666666666666665</v>
      </c>
      <c r="G990" s="20">
        <f t="shared" si="619"/>
        <v>-0.73611111111111116</v>
      </c>
      <c r="H990" s="20">
        <f t="shared" si="588"/>
        <v>195.5</v>
      </c>
      <c r="I990" s="86">
        <f>'Ducati Panigale 1199 data'!$C$8*G990</f>
        <v>-204.63888888888891</v>
      </c>
      <c r="J990" s="86">
        <f>'Ducati Panigale 1199 data'!$C$8*'Ducati Panigale 1199 data'!$C$15*'Ducati Panigale 1199 data'!$C$10</f>
        <v>54.543600000000005</v>
      </c>
      <c r="K990" s="86">
        <f>(0.5*'Ducati Panigale 1199 data'!$C$12)*'Ducati Panigale 1199 data'!$C$14*'Ducati Panigale 1199 data'!$C$11*F990^2</f>
        <v>1.9022208333333332</v>
      </c>
      <c r="L990" s="86">
        <f t="shared" si="589"/>
        <v>-148.19306805555559</v>
      </c>
      <c r="M990" s="86">
        <f t="shared" si="585"/>
        <v>-543.37458287037043</v>
      </c>
      <c r="N990" s="20">
        <f t="shared" si="590"/>
        <v>-0.54337458287037044</v>
      </c>
      <c r="O990" s="105">
        <f t="shared" si="591"/>
        <v>-0.54337458287037044</v>
      </c>
      <c r="P990" s="105">
        <f t="shared" si="592"/>
        <v>0.54337458287037044</v>
      </c>
      <c r="Q990" s="105">
        <f t="shared" si="620"/>
        <v>239.79194904581962</v>
      </c>
      <c r="R990" s="27">
        <f t="shared" si="593"/>
        <v>6.6608874734949891E-2</v>
      </c>
      <c r="S990" s="98">
        <f t="shared" si="594"/>
        <v>0</v>
      </c>
      <c r="T990" s="17">
        <f t="shared" si="621"/>
        <v>856.3385805821739</v>
      </c>
      <c r="U990" s="17">
        <f t="shared" si="595"/>
        <v>0.23787182793949274</v>
      </c>
      <c r="V990" s="17">
        <f t="shared" si="596"/>
        <v>227.80235159352864</v>
      </c>
      <c r="W990" s="17">
        <f t="shared" si="597"/>
        <v>218.69025752978749</v>
      </c>
      <c r="X990" s="17">
        <f t="shared" si="597"/>
        <v>209.94264722859597</v>
      </c>
      <c r="Y990" s="17">
        <f t="shared" si="598"/>
        <v>207.84322075631002</v>
      </c>
      <c r="Z990" s="17">
        <f>Y990/3600</f>
        <v>5.7734227987863894E-2</v>
      </c>
      <c r="AA990" s="17">
        <f>0.96*Y990</f>
        <v>199.5294919260576</v>
      </c>
      <c r="AB990" s="17">
        <f t="shared" si="599"/>
        <v>191.54831224901528</v>
      </c>
      <c r="AC990" s="17">
        <f t="shared" si="600"/>
        <v>181.9708966365645</v>
      </c>
      <c r="AD990" s="17">
        <f t="shared" si="601"/>
        <v>181.9708966365645</v>
      </c>
      <c r="AE990" s="17">
        <f t="shared" si="622"/>
        <v>5.0547471287934582E-2</v>
      </c>
      <c r="AF990" s="17">
        <f>T990-AD990</f>
        <v>674.36768394560943</v>
      </c>
      <c r="AG990" s="17">
        <f t="shared" si="602"/>
        <v>0.18732435665155817</v>
      </c>
      <c r="AH990" s="28">
        <f>0.5*'Ducati Panigale 1199 data'!$C$8*'WLTP class 3 v5'!F990^2</f>
        <v>1868.7777777777776</v>
      </c>
      <c r="AI990" s="17">
        <f t="shared" si="603"/>
        <v>1.8687777777777776</v>
      </c>
      <c r="AJ990" s="17">
        <f>IF(N990&lt;0, AI990, "0")</f>
        <v>1.8687777777777776</v>
      </c>
      <c r="AK990" s="98">
        <f>AK989+AJ990</f>
        <v>2279.679045524691</v>
      </c>
      <c r="AL990" s="105">
        <f t="shared" si="604"/>
        <v>0.63324417931241417</v>
      </c>
      <c r="AM990" s="98">
        <f>IF(N990 &gt; 0, AI990, )</f>
        <v>0</v>
      </c>
      <c r="AN990" s="98">
        <f t="shared" si="623"/>
        <v>10965.737778549379</v>
      </c>
      <c r="AO990" s="98">
        <f t="shared" si="605"/>
        <v>3.0460382718192718</v>
      </c>
      <c r="AP990" s="27">
        <f t="shared" si="606"/>
        <v>1.7753388888888886</v>
      </c>
      <c r="AQ990" s="27">
        <f t="shared" si="607"/>
        <v>1.704325333333333</v>
      </c>
      <c r="AR990" s="34">
        <f t="shared" si="608"/>
        <v>1.6361523199999997</v>
      </c>
      <c r="AS990" s="27">
        <f t="shared" si="609"/>
        <v>1.6197907967999996</v>
      </c>
      <c r="AT990" s="34">
        <f t="shared" si="586"/>
        <v>1.5549991649279995</v>
      </c>
      <c r="AU990" s="27">
        <f t="shared" si="586"/>
        <v>1.4927991983308795</v>
      </c>
      <c r="AV990" s="27">
        <f t="shared" si="610"/>
        <v>1.4181592384143356</v>
      </c>
      <c r="AW990" s="27">
        <f t="shared" si="611"/>
        <v>1.4181592384143356</v>
      </c>
      <c r="AX990" s="27">
        <f t="shared" si="612"/>
        <v>3.9393312178175987E-4</v>
      </c>
      <c r="AY990" s="34">
        <f>AN990-AW990</f>
        <v>10964.319619310965</v>
      </c>
      <c r="AZ990" s="110">
        <f t="shared" si="613"/>
        <v>3.0456443386974903</v>
      </c>
      <c r="BB990" s="84">
        <v>0.54337458287036999</v>
      </c>
      <c r="BC990" s="85">
        <f t="shared" si="614"/>
        <v>0.48903712458333298</v>
      </c>
      <c r="BD990" s="85">
        <f t="shared" si="615"/>
        <v>0.4645852683541663</v>
      </c>
      <c r="BE990" s="85">
        <f t="shared" si="616"/>
        <v>0.44600185761999961</v>
      </c>
      <c r="BF990" s="85">
        <f t="shared" si="617"/>
        <v>0.41924174616279963</v>
      </c>
      <c r="BG990" s="85">
        <f t="shared" si="618"/>
        <v>0.41924174616279963</v>
      </c>
    </row>
    <row r="991" spans="2:59">
      <c r="B991" s="10" t="s">
        <v>33</v>
      </c>
      <c r="C991" s="10">
        <v>980</v>
      </c>
      <c r="D991" s="10">
        <v>391</v>
      </c>
      <c r="E991" s="19">
        <v>10.7</v>
      </c>
      <c r="F991" s="67">
        <f t="shared" si="587"/>
        <v>2.9722222222222223</v>
      </c>
      <c r="G991" s="20">
        <f t="shared" si="619"/>
        <v>-0.61111111111111094</v>
      </c>
      <c r="H991" s="20">
        <f t="shared" si="588"/>
        <v>196</v>
      </c>
      <c r="I991" s="86">
        <f>'Ducati Panigale 1199 data'!$C$8*G991</f>
        <v>-169.88888888888883</v>
      </c>
      <c r="J991" s="86">
        <f>'Ducati Panigale 1199 data'!$C$8*'Ducati Panigale 1199 data'!$C$15*'Ducati Panigale 1199 data'!$C$10</f>
        <v>54.543600000000005</v>
      </c>
      <c r="K991" s="86">
        <f>(0.5*'Ducati Panigale 1199 data'!$C$12)*'Ducati Panigale 1199 data'!$C$14*'Ducati Panigale 1199 data'!$C$11*F991^2</f>
        <v>1.2499154224537039</v>
      </c>
      <c r="L991" s="86">
        <f t="shared" si="589"/>
        <v>-114.09537346643512</v>
      </c>
      <c r="M991" s="86">
        <f t="shared" si="585"/>
        <v>-339.11680446968217</v>
      </c>
      <c r="N991" s="20">
        <f t="shared" si="590"/>
        <v>-0.33911680446968218</v>
      </c>
      <c r="O991" s="105">
        <f t="shared" si="591"/>
        <v>-0.33911680446968218</v>
      </c>
      <c r="P991" s="105">
        <f t="shared" si="592"/>
        <v>0.33911680446968218</v>
      </c>
      <c r="Q991" s="105">
        <f t="shared" si="620"/>
        <v>240.1310658502893</v>
      </c>
      <c r="R991" s="27">
        <f t="shared" si="593"/>
        <v>6.6703073847302591E-2</v>
      </c>
      <c r="S991" s="98">
        <f t="shared" si="594"/>
        <v>0</v>
      </c>
      <c r="T991" s="17">
        <f t="shared" si="621"/>
        <v>856.3385805821739</v>
      </c>
      <c r="U991" s="17">
        <f t="shared" si="595"/>
        <v>0.23787182793949274</v>
      </c>
      <c r="V991" s="17">
        <f t="shared" si="596"/>
        <v>228.12451255777484</v>
      </c>
      <c r="W991" s="17">
        <f t="shared" si="597"/>
        <v>218.99953205546385</v>
      </c>
      <c r="X991" s="17">
        <f t="shared" si="597"/>
        <v>210.23955077324527</v>
      </c>
      <c r="Y991" s="17">
        <f t="shared" si="598"/>
        <v>208.1371552655128</v>
      </c>
      <c r="Z991" s="17">
        <f>Y991/3600</f>
        <v>5.7815876462642447E-2</v>
      </c>
      <c r="AA991" s="17">
        <f>0.96*Y991</f>
        <v>199.81166905489229</v>
      </c>
      <c r="AB991" s="17">
        <f t="shared" si="599"/>
        <v>191.81920229269659</v>
      </c>
      <c r="AC991" s="17">
        <f t="shared" si="600"/>
        <v>182.22824217806175</v>
      </c>
      <c r="AD991" s="17">
        <f t="shared" si="601"/>
        <v>182.22824217806175</v>
      </c>
      <c r="AE991" s="17">
        <f t="shared" si="622"/>
        <v>5.0618956160572708E-2</v>
      </c>
      <c r="AF991" s="17">
        <f>T991-AD991</f>
        <v>674.1103384041121</v>
      </c>
      <c r="AG991" s="17">
        <f t="shared" si="602"/>
        <v>0.18725287177892003</v>
      </c>
      <c r="AH991" s="28">
        <f>0.5*'Ducati Panigale 1199 data'!$C$8*'WLTP class 3 v5'!F991^2</f>
        <v>1227.9405864197533</v>
      </c>
      <c r="AI991" s="17">
        <f t="shared" si="603"/>
        <v>1.2279405864197535</v>
      </c>
      <c r="AJ991" s="17">
        <f>IF(N991&lt;0, AI991, "0")</f>
        <v>1.2279405864197535</v>
      </c>
      <c r="AK991" s="98">
        <f>AK990+AJ991</f>
        <v>2280.9069861111107</v>
      </c>
      <c r="AL991" s="105">
        <f t="shared" si="604"/>
        <v>0.63358527391975294</v>
      </c>
      <c r="AM991" s="98">
        <f>IF(N991 &gt; 0, AI991, )</f>
        <v>0</v>
      </c>
      <c r="AN991" s="98">
        <f t="shared" si="623"/>
        <v>10965.737778549379</v>
      </c>
      <c r="AO991" s="98">
        <f t="shared" si="605"/>
        <v>3.0460382718192718</v>
      </c>
      <c r="AP991" s="27">
        <f t="shared" si="606"/>
        <v>1.1665435570987657</v>
      </c>
      <c r="AQ991" s="27">
        <f t="shared" si="607"/>
        <v>1.1198818148148151</v>
      </c>
      <c r="AR991" s="34">
        <f t="shared" si="608"/>
        <v>1.0750865422222224</v>
      </c>
      <c r="AS991" s="27">
        <f t="shared" si="609"/>
        <v>1.0643356768000003</v>
      </c>
      <c r="AT991" s="34">
        <f t="shared" si="586"/>
        <v>1.0217622497280003</v>
      </c>
      <c r="AU991" s="27">
        <f t="shared" si="586"/>
        <v>0.98089175973888032</v>
      </c>
      <c r="AV991" s="27">
        <f t="shared" si="610"/>
        <v>0.93184717175193621</v>
      </c>
      <c r="AW991" s="27">
        <f t="shared" si="611"/>
        <v>0.93184717175193621</v>
      </c>
      <c r="AX991" s="27">
        <f t="shared" si="612"/>
        <v>2.5884643659776008E-4</v>
      </c>
      <c r="AY991" s="34">
        <f>AN991-AW991</f>
        <v>10964.805931377627</v>
      </c>
      <c r="AZ991" s="110">
        <f t="shared" si="613"/>
        <v>3.045779425382674</v>
      </c>
      <c r="BB991" s="84">
        <v>0.33911680446968201</v>
      </c>
      <c r="BC991" s="85">
        <f t="shared" si="614"/>
        <v>0.30520512402271383</v>
      </c>
      <c r="BD991" s="85">
        <f t="shared" si="615"/>
        <v>0.28994486782157813</v>
      </c>
      <c r="BE991" s="85">
        <f t="shared" si="616"/>
        <v>0.27834707310871498</v>
      </c>
      <c r="BF991" s="85">
        <f t="shared" si="617"/>
        <v>0.26164624872219205</v>
      </c>
      <c r="BG991" s="85">
        <f t="shared" si="618"/>
        <v>0.26164624872219205</v>
      </c>
    </row>
    <row r="992" spans="2:59">
      <c r="B992" s="10" t="s">
        <v>33</v>
      </c>
      <c r="C992" s="10">
        <v>981</v>
      </c>
      <c r="D992" s="10">
        <v>392</v>
      </c>
      <c r="E992" s="19">
        <v>8.8000000000000007</v>
      </c>
      <c r="F992" s="67">
        <f t="shared" si="587"/>
        <v>2.4444444444444446</v>
      </c>
      <c r="G992" s="20">
        <f t="shared" si="619"/>
        <v>-0.48611111111111099</v>
      </c>
      <c r="H992" s="20">
        <f t="shared" si="588"/>
        <v>196.5</v>
      </c>
      <c r="I992" s="86">
        <f>'Ducati Panigale 1199 data'!$C$8*G992</f>
        <v>-135.13888888888886</v>
      </c>
      <c r="J992" s="86">
        <f>'Ducati Panigale 1199 data'!$C$8*'Ducati Panigale 1199 data'!$C$15*'Ducati Panigale 1199 data'!$C$10</f>
        <v>54.543600000000005</v>
      </c>
      <c r="K992" s="86">
        <f>(0.5*'Ducati Panigale 1199 data'!$C$12)*'Ducati Panigale 1199 data'!$C$14*'Ducati Panigale 1199 data'!$C$11*F992^2</f>
        <v>0.84543148148148173</v>
      </c>
      <c r="L992" s="86">
        <f t="shared" si="589"/>
        <v>-79.749857407407376</v>
      </c>
      <c r="M992" s="86">
        <f t="shared" si="585"/>
        <v>-194.94409588477359</v>
      </c>
      <c r="N992" s="20">
        <f t="shared" si="590"/>
        <v>-0.1949440958847736</v>
      </c>
      <c r="O992" s="105">
        <f t="shared" si="591"/>
        <v>-0.1949440958847736</v>
      </c>
      <c r="P992" s="105">
        <f t="shared" si="592"/>
        <v>0.1949440958847736</v>
      </c>
      <c r="Q992" s="105">
        <f t="shared" si="620"/>
        <v>240.32600994617408</v>
      </c>
      <c r="R992" s="27">
        <f t="shared" si="593"/>
        <v>6.6757224985048352E-2</v>
      </c>
      <c r="S992" s="98">
        <f t="shared" si="594"/>
        <v>0</v>
      </c>
      <c r="T992" s="17">
        <f t="shared" si="621"/>
        <v>856.3385805821739</v>
      </c>
      <c r="U992" s="17">
        <f t="shared" si="595"/>
        <v>0.23787182793949274</v>
      </c>
      <c r="V992" s="17">
        <f t="shared" si="596"/>
        <v>228.30970944886536</v>
      </c>
      <c r="W992" s="17">
        <f t="shared" si="597"/>
        <v>219.17732107091075</v>
      </c>
      <c r="X992" s="17">
        <f t="shared" si="597"/>
        <v>210.41022822807432</v>
      </c>
      <c r="Y992" s="17">
        <f t="shared" si="598"/>
        <v>208.30612594579358</v>
      </c>
      <c r="Z992" s="17">
        <f>Y992/3600</f>
        <v>5.7862812762720442E-2</v>
      </c>
      <c r="AA992" s="17">
        <f>0.96*Y992</f>
        <v>199.97388090796184</v>
      </c>
      <c r="AB992" s="17">
        <f t="shared" si="599"/>
        <v>191.97492567164335</v>
      </c>
      <c r="AC992" s="17">
        <f t="shared" si="600"/>
        <v>182.37617938806116</v>
      </c>
      <c r="AD992" s="17">
        <f t="shared" si="601"/>
        <v>182.37617938806116</v>
      </c>
      <c r="AE992" s="17">
        <f t="shared" si="622"/>
        <v>5.0660049830016991E-2</v>
      </c>
      <c r="AF992" s="17">
        <f>T992-AD992</f>
        <v>673.96240119411277</v>
      </c>
      <c r="AG992" s="17">
        <f t="shared" si="602"/>
        <v>0.18721177810947576</v>
      </c>
      <c r="AH992" s="28">
        <f>0.5*'Ducati Panigale 1199 data'!$C$8*'WLTP class 3 v5'!F992^2</f>
        <v>830.56790123456801</v>
      </c>
      <c r="AI992" s="17">
        <f t="shared" si="603"/>
        <v>0.83056790123456803</v>
      </c>
      <c r="AJ992" s="17">
        <f>IF(N992&lt;0, AI992, "0")</f>
        <v>0.83056790123456803</v>
      </c>
      <c r="AK992" s="98">
        <f>AK991+AJ992</f>
        <v>2281.7375540123453</v>
      </c>
      <c r="AL992" s="105">
        <f t="shared" si="604"/>
        <v>0.63381598722565147</v>
      </c>
      <c r="AM992" s="98">
        <f>IF(N992 &gt; 0, AI992, )</f>
        <v>0</v>
      </c>
      <c r="AN992" s="98">
        <f t="shared" si="623"/>
        <v>10965.737778549379</v>
      </c>
      <c r="AO992" s="98">
        <f t="shared" si="605"/>
        <v>3.0460382718192718</v>
      </c>
      <c r="AP992" s="27">
        <f t="shared" si="606"/>
        <v>0.78903950617283958</v>
      </c>
      <c r="AQ992" s="27">
        <f t="shared" si="607"/>
        <v>0.757477925925926</v>
      </c>
      <c r="AR992" s="34">
        <f t="shared" si="608"/>
        <v>0.72717880888888897</v>
      </c>
      <c r="AS992" s="27">
        <f t="shared" si="609"/>
        <v>0.71990702080000013</v>
      </c>
      <c r="AT992" s="34">
        <f t="shared" si="586"/>
        <v>0.6911107399680001</v>
      </c>
      <c r="AU992" s="27">
        <f t="shared" si="586"/>
        <v>0.66346631036928005</v>
      </c>
      <c r="AV992" s="27">
        <f t="shared" si="610"/>
        <v>0.63029299485081602</v>
      </c>
      <c r="AW992" s="27">
        <f t="shared" si="611"/>
        <v>0.63029299485081602</v>
      </c>
      <c r="AX992" s="27">
        <f t="shared" si="612"/>
        <v>1.7508138745856E-4</v>
      </c>
      <c r="AY992" s="34">
        <f>AN992-AW992</f>
        <v>10965.107485554528</v>
      </c>
      <c r="AZ992" s="110">
        <f t="shared" si="613"/>
        <v>3.0458631904318136</v>
      </c>
      <c r="BB992" s="84">
        <v>0.19494409588477399</v>
      </c>
      <c r="BC992" s="85">
        <f t="shared" si="614"/>
        <v>0.17544968629629659</v>
      </c>
      <c r="BD992" s="85">
        <f t="shared" si="615"/>
        <v>0.16667720198148175</v>
      </c>
      <c r="BE992" s="85">
        <f t="shared" si="616"/>
        <v>0.16001011390222247</v>
      </c>
      <c r="BF992" s="85">
        <f t="shared" si="617"/>
        <v>0.15040950706808912</v>
      </c>
      <c r="BG992" s="85">
        <f t="shared" si="618"/>
        <v>0.15040950706808912</v>
      </c>
    </row>
    <row r="993" spans="2:59">
      <c r="B993" s="10" t="s">
        <v>33</v>
      </c>
      <c r="C993" s="10">
        <v>982</v>
      </c>
      <c r="D993" s="10">
        <v>393</v>
      </c>
      <c r="E993" s="19">
        <v>7.2</v>
      </c>
      <c r="F993" s="67">
        <f t="shared" si="587"/>
        <v>2</v>
      </c>
      <c r="G993" s="20">
        <f t="shared" si="619"/>
        <v>-0.45833333333333343</v>
      </c>
      <c r="H993" s="20">
        <f t="shared" si="588"/>
        <v>197</v>
      </c>
      <c r="I993" s="86">
        <f>'Ducati Panigale 1199 data'!$C$8*G993</f>
        <v>-127.41666666666669</v>
      </c>
      <c r="J993" s="86">
        <f>'Ducati Panigale 1199 data'!$C$8*'Ducati Panigale 1199 data'!$C$15*'Ducati Panigale 1199 data'!$C$10</f>
        <v>54.543600000000005</v>
      </c>
      <c r="K993" s="86">
        <f>(0.5*'Ducati Panigale 1199 data'!$C$12)*'Ducati Panigale 1199 data'!$C$14*'Ducati Panigale 1199 data'!$C$11*F993^2</f>
        <v>0.56595000000000006</v>
      </c>
      <c r="L993" s="86">
        <f t="shared" si="589"/>
        <v>-72.307116666666687</v>
      </c>
      <c r="M993" s="86">
        <f t="shared" si="585"/>
        <v>-144.61423333333337</v>
      </c>
      <c r="N993" s="20">
        <f t="shared" si="590"/>
        <v>-0.14461423333333337</v>
      </c>
      <c r="O993" s="105">
        <f t="shared" si="591"/>
        <v>-0.14461423333333337</v>
      </c>
      <c r="P993" s="105">
        <f t="shared" si="592"/>
        <v>0.14461423333333337</v>
      </c>
      <c r="Q993" s="105">
        <f t="shared" si="620"/>
        <v>240.47062417950741</v>
      </c>
      <c r="R993" s="27">
        <f t="shared" si="593"/>
        <v>6.6797395605418725E-2</v>
      </c>
      <c r="S993" s="98">
        <f t="shared" si="594"/>
        <v>0</v>
      </c>
      <c r="T993" s="17">
        <f t="shared" si="621"/>
        <v>856.3385805821739</v>
      </c>
      <c r="U993" s="17">
        <f t="shared" si="595"/>
        <v>0.23787182793949274</v>
      </c>
      <c r="V993" s="17">
        <f t="shared" si="596"/>
        <v>228.44709297053203</v>
      </c>
      <c r="W993" s="17">
        <f t="shared" si="597"/>
        <v>219.30920925171074</v>
      </c>
      <c r="X993" s="17">
        <f t="shared" si="597"/>
        <v>210.53684088164229</v>
      </c>
      <c r="Y993" s="17">
        <f t="shared" si="598"/>
        <v>208.43147247282587</v>
      </c>
      <c r="Z993" s="17">
        <f>Y993/3600</f>
        <v>5.7897631242451633E-2</v>
      </c>
      <c r="AA993" s="17">
        <f>0.96*Y993</f>
        <v>200.09421357391284</v>
      </c>
      <c r="AB993" s="17">
        <f t="shared" si="599"/>
        <v>192.09044503095632</v>
      </c>
      <c r="AC993" s="17">
        <f t="shared" si="600"/>
        <v>182.4859227794085</v>
      </c>
      <c r="AD993" s="17">
        <f t="shared" si="601"/>
        <v>182.4859227794085</v>
      </c>
      <c r="AE993" s="17">
        <f t="shared" si="622"/>
        <v>5.0690534105391247E-2</v>
      </c>
      <c r="AF993" s="17">
        <f>T993-AD993</f>
        <v>673.85265780276541</v>
      </c>
      <c r="AG993" s="17">
        <f t="shared" si="602"/>
        <v>0.18718129383410151</v>
      </c>
      <c r="AH993" s="28">
        <f>0.5*'Ducati Panigale 1199 data'!$C$8*'WLTP class 3 v5'!F993^2</f>
        <v>556</v>
      </c>
      <c r="AI993" s="17">
        <f t="shared" si="603"/>
        <v>0.55600000000000005</v>
      </c>
      <c r="AJ993" s="17">
        <f>IF(N993&lt;0, AI993, "0")</f>
        <v>0.55600000000000005</v>
      </c>
      <c r="AK993" s="98">
        <f>AK992+AJ993</f>
        <v>2282.2935540123453</v>
      </c>
      <c r="AL993" s="105">
        <f t="shared" si="604"/>
        <v>0.63397043167009592</v>
      </c>
      <c r="AM993" s="98">
        <f>IF(N993 &gt; 0, AI993, )</f>
        <v>0</v>
      </c>
      <c r="AN993" s="98">
        <f t="shared" si="623"/>
        <v>10965.737778549379</v>
      </c>
      <c r="AO993" s="98">
        <f t="shared" si="605"/>
        <v>3.0460382718192718</v>
      </c>
      <c r="AP993" s="27">
        <f t="shared" si="606"/>
        <v>0.5282</v>
      </c>
      <c r="AQ993" s="27">
        <f t="shared" si="607"/>
        <v>0.50707199999999997</v>
      </c>
      <c r="AR993" s="34">
        <f t="shared" si="608"/>
        <v>0.48678911999999996</v>
      </c>
      <c r="AS993" s="27">
        <f t="shared" si="609"/>
        <v>0.48192122879999993</v>
      </c>
      <c r="AT993" s="34">
        <f t="shared" si="586"/>
        <v>0.46264437964799993</v>
      </c>
      <c r="AU993" s="27">
        <f t="shared" si="586"/>
        <v>0.44413860446207992</v>
      </c>
      <c r="AV993" s="27">
        <f t="shared" si="610"/>
        <v>0.42193167423897593</v>
      </c>
      <c r="AW993" s="27">
        <f t="shared" si="611"/>
        <v>0.42193167423897593</v>
      </c>
      <c r="AX993" s="27">
        <f t="shared" si="612"/>
        <v>1.1720324284415998E-4</v>
      </c>
      <c r="AY993" s="34">
        <f>AN993-AW993</f>
        <v>10965.315846875141</v>
      </c>
      <c r="AZ993" s="110">
        <f t="shared" si="613"/>
        <v>3.045921068576428</v>
      </c>
      <c r="BB993" s="84">
        <v>0.14461423333333301</v>
      </c>
      <c r="BC993" s="85">
        <f t="shared" si="614"/>
        <v>0.1301528099999997</v>
      </c>
      <c r="BD993" s="85">
        <f t="shared" si="615"/>
        <v>0.12364516949999971</v>
      </c>
      <c r="BE993" s="85">
        <f t="shared" si="616"/>
        <v>0.11869936271999972</v>
      </c>
      <c r="BF993" s="85">
        <f t="shared" si="617"/>
        <v>0.11157740095679973</v>
      </c>
      <c r="BG993" s="85">
        <f t="shared" si="618"/>
        <v>0.11157740095679973</v>
      </c>
    </row>
    <row r="994" spans="2:59">
      <c r="B994" s="10" t="s">
        <v>33</v>
      </c>
      <c r="C994" s="10">
        <v>983</v>
      </c>
      <c r="D994" s="10">
        <v>394</v>
      </c>
      <c r="E994" s="19">
        <v>5.5</v>
      </c>
      <c r="F994" s="67">
        <f t="shared" si="587"/>
        <v>1.5277777777777777</v>
      </c>
      <c r="G994" s="20">
        <f t="shared" si="619"/>
        <v>-0.55555555555555558</v>
      </c>
      <c r="H994" s="20">
        <f t="shared" si="588"/>
        <v>197.5</v>
      </c>
      <c r="I994" s="86">
        <f>'Ducati Panigale 1199 data'!$C$8*G994</f>
        <v>-154.44444444444446</v>
      </c>
      <c r="J994" s="86">
        <f>'Ducati Panigale 1199 data'!$C$8*'Ducati Panigale 1199 data'!$C$15*'Ducati Panigale 1199 data'!$C$10</f>
        <v>54.543600000000005</v>
      </c>
      <c r="K994" s="86">
        <f>(0.5*'Ducati Panigale 1199 data'!$C$12)*'Ducati Panigale 1199 data'!$C$14*'Ducati Panigale 1199 data'!$C$11*F994^2</f>
        <v>0.3302466724537037</v>
      </c>
      <c r="L994" s="86">
        <f t="shared" si="589"/>
        <v>-99.570597771990762</v>
      </c>
      <c r="M994" s="86">
        <f t="shared" si="585"/>
        <v>-152.12174659609698</v>
      </c>
      <c r="N994" s="20">
        <f t="shared" si="590"/>
        <v>-0.15212174659609698</v>
      </c>
      <c r="O994" s="105">
        <f t="shared" si="591"/>
        <v>-0.15212174659609698</v>
      </c>
      <c r="P994" s="105">
        <f t="shared" si="592"/>
        <v>0.15212174659609698</v>
      </c>
      <c r="Q994" s="105">
        <f t="shared" si="620"/>
        <v>240.62274592610351</v>
      </c>
      <c r="R994" s="27">
        <f t="shared" si="593"/>
        <v>6.6839651646139864E-2</v>
      </c>
      <c r="S994" s="98">
        <f t="shared" si="594"/>
        <v>0</v>
      </c>
      <c r="T994" s="17">
        <f t="shared" si="621"/>
        <v>856.3385805821739</v>
      </c>
      <c r="U994" s="17">
        <f t="shared" si="595"/>
        <v>0.23787182793949274</v>
      </c>
      <c r="V994" s="17">
        <f t="shared" si="596"/>
        <v>228.59160862979832</v>
      </c>
      <c r="W994" s="17">
        <f t="shared" si="597"/>
        <v>219.44794428460636</v>
      </c>
      <c r="X994" s="17">
        <f t="shared" si="597"/>
        <v>210.6700265132221</v>
      </c>
      <c r="Y994" s="17">
        <f t="shared" si="598"/>
        <v>208.56332624808988</v>
      </c>
      <c r="Z994" s="17">
        <f>Y994/3600</f>
        <v>5.7934257291136076E-2</v>
      </c>
      <c r="AA994" s="17">
        <f>0.96*Y994</f>
        <v>200.22079319816626</v>
      </c>
      <c r="AB994" s="17">
        <f t="shared" si="599"/>
        <v>192.2119614702396</v>
      </c>
      <c r="AC994" s="17">
        <f t="shared" si="600"/>
        <v>182.60136339672761</v>
      </c>
      <c r="AD994" s="17">
        <f t="shared" si="601"/>
        <v>182.60136339672761</v>
      </c>
      <c r="AE994" s="17">
        <f t="shared" si="622"/>
        <v>5.0722600943535444E-2</v>
      </c>
      <c r="AF994" s="17">
        <f>T994-AD994</f>
        <v>673.7372171854463</v>
      </c>
      <c r="AG994" s="17">
        <f t="shared" si="602"/>
        <v>0.18714922699595732</v>
      </c>
      <c r="AH994" s="28">
        <f>0.5*'Ducati Panigale 1199 data'!$C$8*'WLTP class 3 v5'!F994^2</f>
        <v>324.44058641975306</v>
      </c>
      <c r="AI994" s="17">
        <f t="shared" si="603"/>
        <v>0.32444058641975304</v>
      </c>
      <c r="AJ994" s="17">
        <f>IF(N994&lt;0, AI994, "0")</f>
        <v>0.32444058641975304</v>
      </c>
      <c r="AK994" s="98">
        <f>AK993+AJ994</f>
        <v>2282.6179945987651</v>
      </c>
      <c r="AL994" s="105">
        <f t="shared" si="604"/>
        <v>0.63406055405521256</v>
      </c>
      <c r="AM994" s="98">
        <f>IF(N994 &gt; 0, AI994, )</f>
        <v>0</v>
      </c>
      <c r="AN994" s="98">
        <f t="shared" si="623"/>
        <v>10965.737778549379</v>
      </c>
      <c r="AO994" s="98">
        <f t="shared" si="605"/>
        <v>3.0460382718192718</v>
      </c>
      <c r="AP994" s="27">
        <f t="shared" si="606"/>
        <v>0.30821855709876539</v>
      </c>
      <c r="AQ994" s="27">
        <f t="shared" si="607"/>
        <v>0.29588981481481474</v>
      </c>
      <c r="AR994" s="34">
        <f t="shared" si="608"/>
        <v>0.28405422222222215</v>
      </c>
      <c r="AS994" s="27">
        <f t="shared" si="609"/>
        <v>0.28121367999999991</v>
      </c>
      <c r="AT994" s="34">
        <f t="shared" si="586"/>
        <v>0.2699651327999999</v>
      </c>
      <c r="AU994" s="27">
        <f t="shared" si="586"/>
        <v>0.2591665274879999</v>
      </c>
      <c r="AV994" s="27">
        <f t="shared" si="610"/>
        <v>0.24620820111359989</v>
      </c>
      <c r="AW994" s="27">
        <f t="shared" si="611"/>
        <v>0.24620820111359989</v>
      </c>
      <c r="AX994" s="27">
        <f t="shared" si="612"/>
        <v>6.8391166975999965E-5</v>
      </c>
      <c r="AY994" s="34">
        <f>AN994-AW994</f>
        <v>10965.491570348266</v>
      </c>
      <c r="AZ994" s="110">
        <f t="shared" si="613"/>
        <v>3.0459698806522959</v>
      </c>
      <c r="BB994" s="84">
        <v>0.15212174659609701</v>
      </c>
      <c r="BC994" s="85">
        <f t="shared" si="614"/>
        <v>0.13690957193648731</v>
      </c>
      <c r="BD994" s="85">
        <f t="shared" si="615"/>
        <v>0.13006409333966293</v>
      </c>
      <c r="BE994" s="85">
        <f t="shared" si="616"/>
        <v>0.12486152960607641</v>
      </c>
      <c r="BF994" s="85">
        <f t="shared" si="617"/>
        <v>0.11736983782971182</v>
      </c>
      <c r="BG994" s="85">
        <f t="shared" si="618"/>
        <v>0.11736983782971182</v>
      </c>
    </row>
    <row r="995" spans="2:59">
      <c r="B995" s="10" t="s">
        <v>33</v>
      </c>
      <c r="C995" s="10">
        <v>984</v>
      </c>
      <c r="D995" s="10">
        <v>395</v>
      </c>
      <c r="E995" s="19">
        <v>3.2</v>
      </c>
      <c r="F995" s="67">
        <f t="shared" si="587"/>
        <v>0.88888888888888884</v>
      </c>
      <c r="G995" s="20">
        <f t="shared" si="619"/>
        <v>-0.61111111111111116</v>
      </c>
      <c r="H995" s="20">
        <f t="shared" si="588"/>
        <v>198</v>
      </c>
      <c r="I995" s="86">
        <f>'Ducati Panigale 1199 data'!$C$8*G995</f>
        <v>-169.88888888888891</v>
      </c>
      <c r="J995" s="86">
        <f>'Ducati Panigale 1199 data'!$C$8*'Ducati Panigale 1199 data'!$C$15*'Ducati Panigale 1199 data'!$C$10</f>
        <v>54.543600000000005</v>
      </c>
      <c r="K995" s="86">
        <f>(0.5*'Ducati Panigale 1199 data'!$C$12)*'Ducati Panigale 1199 data'!$C$14*'Ducati Panigale 1199 data'!$C$11*F995^2</f>
        <v>0.1117925925925926</v>
      </c>
      <c r="L995" s="86">
        <f t="shared" si="589"/>
        <v>-115.23349629629632</v>
      </c>
      <c r="M995" s="86">
        <f t="shared" si="585"/>
        <v>-102.42977448559672</v>
      </c>
      <c r="N995" s="20">
        <f t="shared" si="590"/>
        <v>-0.10242977448559673</v>
      </c>
      <c r="O995" s="105">
        <f t="shared" si="591"/>
        <v>-0.10242977448559673</v>
      </c>
      <c r="P995" s="105">
        <f t="shared" si="592"/>
        <v>0.10242977448559673</v>
      </c>
      <c r="Q995" s="105">
        <f t="shared" si="620"/>
        <v>240.72517570058909</v>
      </c>
      <c r="R995" s="27">
        <f t="shared" si="593"/>
        <v>6.6868104361274744E-2</v>
      </c>
      <c r="S995" s="98">
        <f t="shared" si="594"/>
        <v>0</v>
      </c>
      <c r="T995" s="17">
        <f t="shared" si="621"/>
        <v>856.3385805821739</v>
      </c>
      <c r="U995" s="17">
        <f t="shared" si="595"/>
        <v>0.23787182793949274</v>
      </c>
      <c r="V995" s="17">
        <f t="shared" si="596"/>
        <v>228.68891691555962</v>
      </c>
      <c r="W995" s="17">
        <f t="shared" si="597"/>
        <v>219.54136023893722</v>
      </c>
      <c r="X995" s="17">
        <f t="shared" si="597"/>
        <v>210.75970582937973</v>
      </c>
      <c r="Y995" s="17">
        <f t="shared" si="598"/>
        <v>208.65210877108592</v>
      </c>
      <c r="Z995" s="17">
        <f>Y995/3600</f>
        <v>5.7958919103079425E-2</v>
      </c>
      <c r="AA995" s="17">
        <f>0.96*Y995</f>
        <v>200.30602442024247</v>
      </c>
      <c r="AB995" s="17">
        <f t="shared" si="599"/>
        <v>192.29378344343277</v>
      </c>
      <c r="AC995" s="17">
        <f t="shared" si="600"/>
        <v>182.67909427126114</v>
      </c>
      <c r="AD995" s="17">
        <f t="shared" si="601"/>
        <v>182.67909427126114</v>
      </c>
      <c r="AE995" s="17">
        <f t="shared" si="622"/>
        <v>5.0744192853128096E-2</v>
      </c>
      <c r="AF995" s="17">
        <f>T995-AD995</f>
        <v>673.65948631091283</v>
      </c>
      <c r="AG995" s="17">
        <f t="shared" si="602"/>
        <v>0.18712763508636468</v>
      </c>
      <c r="AH995" s="28">
        <f>0.5*'Ducati Panigale 1199 data'!$C$8*'WLTP class 3 v5'!F995^2</f>
        <v>109.82716049382715</v>
      </c>
      <c r="AI995" s="17">
        <f t="shared" si="603"/>
        <v>0.10982716049382715</v>
      </c>
      <c r="AJ995" s="17">
        <f>IF(N995&lt;0, AI995, "0")</f>
        <v>0.10982716049382715</v>
      </c>
      <c r="AK995" s="98">
        <f>AK994+AJ995</f>
        <v>2282.7278217592589</v>
      </c>
      <c r="AL995" s="105">
        <f t="shared" si="604"/>
        <v>0.63409106159979411</v>
      </c>
      <c r="AM995" s="98">
        <f>IF(N995 &gt; 0, AI995, )</f>
        <v>0</v>
      </c>
      <c r="AN995" s="98">
        <f t="shared" si="623"/>
        <v>10965.737778549379</v>
      </c>
      <c r="AO995" s="98">
        <f t="shared" si="605"/>
        <v>3.0460382718192718</v>
      </c>
      <c r="AP995" s="27">
        <f t="shared" si="606"/>
        <v>0.10433580246913579</v>
      </c>
      <c r="AQ995" s="27">
        <f t="shared" si="607"/>
        <v>0.10016237037037036</v>
      </c>
      <c r="AR995" s="34">
        <f t="shared" si="608"/>
        <v>9.6155875555555548E-2</v>
      </c>
      <c r="AS995" s="27">
        <f t="shared" si="609"/>
        <v>9.5194316799999998E-2</v>
      </c>
      <c r="AT995" s="34">
        <f t="shared" si="586"/>
        <v>9.1386544128E-2</v>
      </c>
      <c r="AU995" s="27">
        <f t="shared" si="586"/>
        <v>8.7731082362879992E-2</v>
      </c>
      <c r="AV995" s="27">
        <f t="shared" si="610"/>
        <v>8.3344528244735983E-2</v>
      </c>
      <c r="AW995" s="27">
        <f t="shared" si="611"/>
        <v>8.3344528244735983E-2</v>
      </c>
      <c r="AX995" s="27">
        <f t="shared" si="612"/>
        <v>2.3151257845759994E-5</v>
      </c>
      <c r="AY995" s="34">
        <f>AN995-AW995</f>
        <v>10965.654434021135</v>
      </c>
      <c r="AZ995" s="110">
        <f t="shared" si="613"/>
        <v>3.0460151205614263</v>
      </c>
      <c r="BB995" s="84">
        <v>0.10242977448559699</v>
      </c>
      <c r="BC995" s="85">
        <f t="shared" si="614"/>
        <v>9.2186797037037291E-2</v>
      </c>
      <c r="BD995" s="85">
        <f t="shared" si="615"/>
        <v>8.757745718518542E-2</v>
      </c>
      <c r="BE995" s="85">
        <f t="shared" si="616"/>
        <v>8.4074358897778007E-2</v>
      </c>
      <c r="BF995" s="85">
        <f t="shared" si="617"/>
        <v>7.9029897363911319E-2</v>
      </c>
      <c r="BG995" s="85">
        <f t="shared" si="618"/>
        <v>7.9029897363911319E-2</v>
      </c>
    </row>
    <row r="996" spans="2:59">
      <c r="B996" s="10" t="s">
        <v>33</v>
      </c>
      <c r="C996" s="10">
        <v>985</v>
      </c>
      <c r="D996" s="10">
        <v>396</v>
      </c>
      <c r="E996" s="19">
        <v>1.1000000000000001</v>
      </c>
      <c r="F996" s="67">
        <f t="shared" si="587"/>
        <v>0.30555555555555558</v>
      </c>
      <c r="G996" s="20">
        <f t="shared" si="619"/>
        <v>-0.44444444444444448</v>
      </c>
      <c r="H996" s="20">
        <f t="shared" si="588"/>
        <v>198.5</v>
      </c>
      <c r="I996" s="86">
        <f>'Ducati Panigale 1199 data'!$C$8*G996</f>
        <v>-123.55555555555556</v>
      </c>
      <c r="J996" s="86">
        <f>'Ducati Panigale 1199 data'!$C$8*'Ducati Panigale 1199 data'!$C$15*'Ducati Panigale 1199 data'!$C$10</f>
        <v>54.543600000000005</v>
      </c>
      <c r="K996" s="86">
        <f>(0.5*'Ducati Panigale 1199 data'!$C$12)*'Ducati Panigale 1199 data'!$C$14*'Ducati Panigale 1199 data'!$C$11*F996^2</f>
        <v>1.3209866898148152E-2</v>
      </c>
      <c r="L996" s="86">
        <f t="shared" si="589"/>
        <v>-68.998745688657394</v>
      </c>
      <c r="M996" s="86">
        <f t="shared" si="585"/>
        <v>-21.082950071534206</v>
      </c>
      <c r="N996" s="20">
        <f t="shared" si="590"/>
        <v>-2.1082950071534205E-2</v>
      </c>
      <c r="O996" s="105">
        <f t="shared" si="591"/>
        <v>-2.1082950071534205E-2</v>
      </c>
      <c r="P996" s="105">
        <f t="shared" si="592"/>
        <v>2.1082950071534205E-2</v>
      </c>
      <c r="Q996" s="105">
        <f t="shared" si="620"/>
        <v>240.74625865066062</v>
      </c>
      <c r="R996" s="27">
        <f t="shared" si="593"/>
        <v>6.6873960736294619E-2</v>
      </c>
      <c r="S996" s="98">
        <f t="shared" si="594"/>
        <v>0</v>
      </c>
      <c r="T996" s="17">
        <f t="shared" si="621"/>
        <v>856.3385805821739</v>
      </c>
      <c r="U996" s="17">
        <f t="shared" si="595"/>
        <v>0.23787182793949274</v>
      </c>
      <c r="V996" s="17">
        <f t="shared" si="596"/>
        <v>228.70894571812758</v>
      </c>
      <c r="W996" s="17">
        <f t="shared" si="597"/>
        <v>219.56058788940246</v>
      </c>
      <c r="X996" s="17">
        <f t="shared" si="597"/>
        <v>210.77816437382634</v>
      </c>
      <c r="Y996" s="17">
        <f t="shared" si="598"/>
        <v>208.67038273008808</v>
      </c>
      <c r="Z996" s="17">
        <f>Y996/3600</f>
        <v>5.7963995202802245E-2</v>
      </c>
      <c r="AA996" s="17">
        <f>0.96*Y996</f>
        <v>200.32356742088456</v>
      </c>
      <c r="AB996" s="17">
        <f t="shared" si="599"/>
        <v>192.31062472404918</v>
      </c>
      <c r="AC996" s="17">
        <f t="shared" si="600"/>
        <v>182.69509348784672</v>
      </c>
      <c r="AD996" s="17">
        <f t="shared" si="601"/>
        <v>182.69509348784672</v>
      </c>
      <c r="AE996" s="17">
        <f t="shared" si="622"/>
        <v>5.0748637079957422E-2</v>
      </c>
      <c r="AF996" s="17">
        <f>T996-AD996</f>
        <v>673.64348709432716</v>
      </c>
      <c r="AG996" s="17">
        <f t="shared" si="602"/>
        <v>0.18712319085953533</v>
      </c>
      <c r="AH996" s="28">
        <f>0.5*'Ducati Panigale 1199 data'!$C$8*'WLTP class 3 v5'!F996^2</f>
        <v>12.977623456790125</v>
      </c>
      <c r="AI996" s="17">
        <f t="shared" si="603"/>
        <v>1.2977623456790125E-2</v>
      </c>
      <c r="AJ996" s="17">
        <f>IF(N996&lt;0, AI996, "0")</f>
        <v>1.2977623456790125E-2</v>
      </c>
      <c r="AK996" s="98">
        <f>AK995+AJ996</f>
        <v>2282.7407993827155</v>
      </c>
      <c r="AL996" s="105">
        <f t="shared" si="604"/>
        <v>0.63409466649519874</v>
      </c>
      <c r="AM996" s="98">
        <f>IF(N996 &gt; 0, AI996, )</f>
        <v>0</v>
      </c>
      <c r="AN996" s="98">
        <f t="shared" si="623"/>
        <v>10965.737778549379</v>
      </c>
      <c r="AO996" s="98">
        <f t="shared" si="605"/>
        <v>3.0460382718192718</v>
      </c>
      <c r="AP996" s="27">
        <f t="shared" si="606"/>
        <v>1.2328742283950618E-2</v>
      </c>
      <c r="AQ996" s="27">
        <f t="shared" si="607"/>
        <v>1.1835592592592594E-2</v>
      </c>
      <c r="AR996" s="34">
        <f t="shared" si="608"/>
        <v>1.136216888888889E-2</v>
      </c>
      <c r="AS996" s="27">
        <f t="shared" si="609"/>
        <v>1.1248547200000002E-2</v>
      </c>
      <c r="AT996" s="34">
        <f t="shared" si="586"/>
        <v>1.0798605312000002E-2</v>
      </c>
      <c r="AU996" s="27">
        <f t="shared" si="586"/>
        <v>1.0366661099520001E-2</v>
      </c>
      <c r="AV996" s="27">
        <f t="shared" si="610"/>
        <v>9.8483280445440004E-3</v>
      </c>
      <c r="AW996" s="27">
        <f t="shared" si="611"/>
        <v>9.8483280445440004E-3</v>
      </c>
      <c r="AX996" s="27">
        <f t="shared" si="612"/>
        <v>2.73564667904E-6</v>
      </c>
      <c r="AY996" s="34">
        <f>AN996-AW996</f>
        <v>10965.727930221334</v>
      </c>
      <c r="AZ996" s="110">
        <f t="shared" si="613"/>
        <v>3.0460355361725928</v>
      </c>
      <c r="BB996" s="84">
        <v>2.1082950071534198E-2</v>
      </c>
      <c r="BC996" s="85">
        <f t="shared" si="614"/>
        <v>1.8974655064380778E-2</v>
      </c>
      <c r="BD996" s="85">
        <f t="shared" si="615"/>
        <v>1.8025922311161739E-2</v>
      </c>
      <c r="BE996" s="85">
        <f t="shared" si="616"/>
        <v>1.730488541871527E-2</v>
      </c>
      <c r="BF996" s="85">
        <f t="shared" si="617"/>
        <v>1.6266592293592352E-2</v>
      </c>
      <c r="BG996" s="85">
        <f t="shared" si="618"/>
        <v>1.6266592293592352E-2</v>
      </c>
    </row>
    <row r="997" spans="2:59">
      <c r="B997" s="10" t="s">
        <v>33</v>
      </c>
      <c r="C997" s="10">
        <v>986</v>
      </c>
      <c r="D997" s="10">
        <v>397</v>
      </c>
      <c r="E997" s="19">
        <v>0</v>
      </c>
      <c r="F997" s="67">
        <f t="shared" si="587"/>
        <v>0</v>
      </c>
      <c r="G997" s="20">
        <f t="shared" si="619"/>
        <v>-0.15277777777777779</v>
      </c>
      <c r="H997" s="20">
        <f t="shared" si="588"/>
        <v>199</v>
      </c>
      <c r="I997" s="86">
        <f>'Ducati Panigale 1199 data'!$C$8*G997</f>
        <v>-42.472222222222229</v>
      </c>
      <c r="J997" s="86">
        <f>'Ducati Panigale 1199 data'!$C$8*'Ducati Panigale 1199 data'!$C$15*'Ducati Panigale 1199 data'!$C$10</f>
        <v>54.543600000000005</v>
      </c>
      <c r="K997" s="86">
        <f>(0.5*'Ducati Panigale 1199 data'!$C$12)*'Ducati Panigale 1199 data'!$C$14*'Ducati Panigale 1199 data'!$C$11*F997^2</f>
        <v>0</v>
      </c>
      <c r="L997" s="86">
        <f t="shared" si="589"/>
        <v>12.071377777777776</v>
      </c>
      <c r="M997" s="86">
        <f t="shared" si="585"/>
        <v>0</v>
      </c>
      <c r="N997" s="20">
        <f t="shared" si="590"/>
        <v>0</v>
      </c>
      <c r="O997" s="105">
        <f t="shared" si="591"/>
        <v>0</v>
      </c>
      <c r="P997" s="105">
        <f t="shared" si="592"/>
        <v>0</v>
      </c>
      <c r="Q997" s="105">
        <f t="shared" si="620"/>
        <v>240.74625865066062</v>
      </c>
      <c r="R997" s="27">
        <f t="shared" si="593"/>
        <v>6.6873960736294619E-2</v>
      </c>
      <c r="S997" s="98">
        <f t="shared" si="594"/>
        <v>0</v>
      </c>
      <c r="T997" s="17">
        <f t="shared" si="621"/>
        <v>856.3385805821739</v>
      </c>
      <c r="U997" s="17">
        <f t="shared" si="595"/>
        <v>0.23787182793949274</v>
      </c>
      <c r="V997" s="17">
        <f t="shared" si="596"/>
        <v>228.70894571812758</v>
      </c>
      <c r="W997" s="17">
        <f t="shared" si="597"/>
        <v>219.56058788940246</v>
      </c>
      <c r="X997" s="17">
        <f t="shared" si="597"/>
        <v>210.77816437382634</v>
      </c>
      <c r="Y997" s="17">
        <f t="shared" si="598"/>
        <v>208.67038273008808</v>
      </c>
      <c r="Z997" s="17">
        <f>Y997/3600</f>
        <v>5.7963995202802245E-2</v>
      </c>
      <c r="AA997" s="17">
        <f>0.96*Y997</f>
        <v>200.32356742088456</v>
      </c>
      <c r="AB997" s="17">
        <f t="shared" si="599"/>
        <v>192.31062472404918</v>
      </c>
      <c r="AC997" s="17">
        <f t="shared" si="600"/>
        <v>182.69509348784672</v>
      </c>
      <c r="AD997" s="17">
        <f t="shared" si="601"/>
        <v>182.69509348784672</v>
      </c>
      <c r="AE997" s="17">
        <f t="shared" si="622"/>
        <v>5.0748637079957422E-2</v>
      </c>
      <c r="AF997" s="17">
        <f>T997-AD997</f>
        <v>673.64348709432716</v>
      </c>
      <c r="AG997" s="17">
        <f t="shared" si="602"/>
        <v>0.18712319085953533</v>
      </c>
      <c r="AH997" s="28">
        <f>0.5*'Ducati Panigale 1199 data'!$C$8*'WLTP class 3 v5'!F997^2</f>
        <v>0</v>
      </c>
      <c r="AI997" s="17">
        <f t="shared" si="603"/>
        <v>0</v>
      </c>
      <c r="AJ997" s="17" t="str">
        <f>IF(N997&lt;0, AI997, "0")</f>
        <v>0</v>
      </c>
      <c r="AK997" s="98">
        <f>AK996+AJ997</f>
        <v>2282.7407993827155</v>
      </c>
      <c r="AL997" s="105">
        <f t="shared" si="604"/>
        <v>0.63409466649519874</v>
      </c>
      <c r="AM997" s="98">
        <f>IF(N997 &gt; 0, AI997, )</f>
        <v>0</v>
      </c>
      <c r="AN997" s="98">
        <f t="shared" si="623"/>
        <v>10965.737778549379</v>
      </c>
      <c r="AO997" s="98">
        <f t="shared" si="605"/>
        <v>3.0460382718192718</v>
      </c>
      <c r="AP997" s="27">
        <f t="shared" si="606"/>
        <v>0</v>
      </c>
      <c r="AQ997" s="27">
        <f t="shared" si="607"/>
        <v>0</v>
      </c>
      <c r="AR997" s="34">
        <f t="shared" si="608"/>
        <v>0</v>
      </c>
      <c r="AS997" s="27">
        <f t="shared" si="609"/>
        <v>0</v>
      </c>
      <c r="AT997" s="34">
        <f t="shared" si="586"/>
        <v>0</v>
      </c>
      <c r="AU997" s="27">
        <f t="shared" si="586"/>
        <v>0</v>
      </c>
      <c r="AV997" s="27">
        <f t="shared" si="610"/>
        <v>0</v>
      </c>
      <c r="AW997" s="27">
        <f t="shared" si="611"/>
        <v>0</v>
      </c>
      <c r="AX997" s="27">
        <f t="shared" si="612"/>
        <v>0</v>
      </c>
      <c r="AY997" s="34">
        <f>AN997-AW997</f>
        <v>10965.737778549379</v>
      </c>
      <c r="AZ997" s="110">
        <f t="shared" si="613"/>
        <v>3.0460382718192718</v>
      </c>
      <c r="BB997" s="84">
        <v>0</v>
      </c>
      <c r="BC997" s="85">
        <f t="shared" si="614"/>
        <v>0</v>
      </c>
      <c r="BD997" s="85">
        <f t="shared" si="615"/>
        <v>0</v>
      </c>
      <c r="BE997" s="85">
        <f t="shared" si="616"/>
        <v>0</v>
      </c>
      <c r="BF997" s="85">
        <f t="shared" si="617"/>
        <v>0</v>
      </c>
      <c r="BG997" s="85">
        <f t="shared" si="618"/>
        <v>0</v>
      </c>
    </row>
    <row r="998" spans="2:59">
      <c r="B998" s="10" t="s">
        <v>33</v>
      </c>
      <c r="C998" s="10">
        <v>987</v>
      </c>
      <c r="D998" s="10">
        <v>398</v>
      </c>
      <c r="E998" s="19">
        <v>0</v>
      </c>
      <c r="F998" s="67">
        <f t="shared" si="587"/>
        <v>0</v>
      </c>
      <c r="G998" s="20">
        <f t="shared" si="619"/>
        <v>0</v>
      </c>
      <c r="H998" s="20">
        <f t="shared" si="588"/>
        <v>199.5</v>
      </c>
      <c r="I998" s="86">
        <f>'Ducati Panigale 1199 data'!$C$8*G998</f>
        <v>0</v>
      </c>
      <c r="J998" s="86">
        <f>'Ducati Panigale 1199 data'!$C$8*'Ducati Panigale 1199 data'!$C$15*'Ducati Panigale 1199 data'!$C$10</f>
        <v>54.543600000000005</v>
      </c>
      <c r="K998" s="86">
        <f>(0.5*'Ducati Panigale 1199 data'!$C$12)*'Ducati Panigale 1199 data'!$C$14*'Ducati Panigale 1199 data'!$C$11*F998^2</f>
        <v>0</v>
      </c>
      <c r="L998" s="86">
        <f t="shared" si="589"/>
        <v>54.543600000000005</v>
      </c>
      <c r="M998" s="86">
        <f t="shared" si="585"/>
        <v>0</v>
      </c>
      <c r="N998" s="20">
        <f t="shared" si="590"/>
        <v>0</v>
      </c>
      <c r="O998" s="105">
        <f t="shared" si="591"/>
        <v>0</v>
      </c>
      <c r="P998" s="105">
        <f t="shared" si="592"/>
        <v>0</v>
      </c>
      <c r="Q998" s="105">
        <f t="shared" si="620"/>
        <v>240.74625865066062</v>
      </c>
      <c r="R998" s="27">
        <f t="shared" si="593"/>
        <v>6.6873960736294619E-2</v>
      </c>
      <c r="S998" s="98">
        <f t="shared" si="594"/>
        <v>0</v>
      </c>
      <c r="T998" s="17">
        <f t="shared" si="621"/>
        <v>856.3385805821739</v>
      </c>
      <c r="U998" s="17">
        <f t="shared" si="595"/>
        <v>0.23787182793949274</v>
      </c>
      <c r="V998" s="17">
        <f t="shared" si="596"/>
        <v>228.70894571812758</v>
      </c>
      <c r="W998" s="17">
        <f t="shared" si="597"/>
        <v>219.56058788940246</v>
      </c>
      <c r="X998" s="17">
        <f t="shared" si="597"/>
        <v>210.77816437382634</v>
      </c>
      <c r="Y998" s="17">
        <f t="shared" si="598"/>
        <v>208.67038273008808</v>
      </c>
      <c r="Z998" s="17">
        <f>Y998/3600</f>
        <v>5.7963995202802245E-2</v>
      </c>
      <c r="AA998" s="17">
        <f>0.96*Y998</f>
        <v>200.32356742088456</v>
      </c>
      <c r="AB998" s="17">
        <f t="shared" si="599"/>
        <v>192.31062472404918</v>
      </c>
      <c r="AC998" s="17">
        <f t="shared" si="600"/>
        <v>182.69509348784672</v>
      </c>
      <c r="AD998" s="17">
        <f t="shared" si="601"/>
        <v>182.69509348784672</v>
      </c>
      <c r="AE998" s="17">
        <f t="shared" si="622"/>
        <v>5.0748637079957422E-2</v>
      </c>
      <c r="AF998" s="17">
        <f>T998-AD998</f>
        <v>673.64348709432716</v>
      </c>
      <c r="AG998" s="17">
        <f t="shared" si="602"/>
        <v>0.18712319085953533</v>
      </c>
      <c r="AH998" s="28">
        <f>0.5*'Ducati Panigale 1199 data'!$C$8*'WLTP class 3 v5'!F998^2</f>
        <v>0</v>
      </c>
      <c r="AI998" s="17">
        <f t="shared" si="603"/>
        <v>0</v>
      </c>
      <c r="AJ998" s="17" t="str">
        <f>IF(N998&lt;0, AI998, "0")</f>
        <v>0</v>
      </c>
      <c r="AK998" s="98">
        <f>AK997+AJ998</f>
        <v>2282.7407993827155</v>
      </c>
      <c r="AL998" s="105">
        <f t="shared" si="604"/>
        <v>0.63409466649519874</v>
      </c>
      <c r="AM998" s="98">
        <f>IF(N998 &gt; 0, AI998, )</f>
        <v>0</v>
      </c>
      <c r="AN998" s="98">
        <f t="shared" si="623"/>
        <v>10965.737778549379</v>
      </c>
      <c r="AO998" s="98">
        <f t="shared" si="605"/>
        <v>3.0460382718192718</v>
      </c>
      <c r="AP998" s="27">
        <f t="shared" si="606"/>
        <v>0</v>
      </c>
      <c r="AQ998" s="27">
        <f t="shared" si="607"/>
        <v>0</v>
      </c>
      <c r="AR998" s="34">
        <f t="shared" si="608"/>
        <v>0</v>
      </c>
      <c r="AS998" s="27">
        <f t="shared" si="609"/>
        <v>0</v>
      </c>
      <c r="AT998" s="34">
        <f t="shared" si="586"/>
        <v>0</v>
      </c>
      <c r="AU998" s="27">
        <f t="shared" si="586"/>
        <v>0</v>
      </c>
      <c r="AV998" s="27">
        <f t="shared" si="610"/>
        <v>0</v>
      </c>
      <c r="AW998" s="27">
        <f t="shared" si="611"/>
        <v>0</v>
      </c>
      <c r="AX998" s="27">
        <f t="shared" si="612"/>
        <v>0</v>
      </c>
      <c r="AY998" s="34">
        <f>AN998-AW998</f>
        <v>10965.737778549379</v>
      </c>
      <c r="AZ998" s="110">
        <f t="shared" si="613"/>
        <v>3.0460382718192718</v>
      </c>
      <c r="BB998" s="84">
        <v>0</v>
      </c>
      <c r="BC998" s="85">
        <f t="shared" si="614"/>
        <v>0</v>
      </c>
      <c r="BD998" s="85">
        <f t="shared" si="615"/>
        <v>0</v>
      </c>
      <c r="BE998" s="85">
        <f t="shared" si="616"/>
        <v>0</v>
      </c>
      <c r="BF998" s="85">
        <f t="shared" si="617"/>
        <v>0</v>
      </c>
      <c r="BG998" s="85">
        <f t="shared" si="618"/>
        <v>0</v>
      </c>
    </row>
    <row r="999" spans="2:59">
      <c r="B999" s="10" t="s">
        <v>33</v>
      </c>
      <c r="C999" s="10">
        <v>988</v>
      </c>
      <c r="D999" s="10">
        <v>399</v>
      </c>
      <c r="E999" s="19">
        <v>0</v>
      </c>
      <c r="F999" s="67">
        <f t="shared" si="587"/>
        <v>0</v>
      </c>
      <c r="G999" s="20">
        <f t="shared" si="619"/>
        <v>0</v>
      </c>
      <c r="H999" s="20">
        <f t="shared" si="588"/>
        <v>200</v>
      </c>
      <c r="I999" s="86">
        <f>'Ducati Panigale 1199 data'!$C$8*G999</f>
        <v>0</v>
      </c>
      <c r="J999" s="86">
        <f>'Ducati Panigale 1199 data'!$C$8*'Ducati Panigale 1199 data'!$C$15*'Ducati Panigale 1199 data'!$C$10</f>
        <v>54.543600000000005</v>
      </c>
      <c r="K999" s="86">
        <f>(0.5*'Ducati Panigale 1199 data'!$C$12)*'Ducati Panigale 1199 data'!$C$14*'Ducati Panigale 1199 data'!$C$11*F999^2</f>
        <v>0</v>
      </c>
      <c r="L999" s="86">
        <f t="shared" si="589"/>
        <v>54.543600000000005</v>
      </c>
      <c r="M999" s="86">
        <f t="shared" si="585"/>
        <v>0</v>
      </c>
      <c r="N999" s="20">
        <f t="shared" si="590"/>
        <v>0</v>
      </c>
      <c r="O999" s="105">
        <f t="shared" si="591"/>
        <v>0</v>
      </c>
      <c r="P999" s="105">
        <f t="shared" si="592"/>
        <v>0</v>
      </c>
      <c r="Q999" s="105">
        <f t="shared" si="620"/>
        <v>240.74625865066062</v>
      </c>
      <c r="R999" s="27">
        <f t="shared" si="593"/>
        <v>6.6873960736294619E-2</v>
      </c>
      <c r="S999" s="98">
        <f t="shared" si="594"/>
        <v>0</v>
      </c>
      <c r="T999" s="17">
        <f t="shared" si="621"/>
        <v>856.3385805821739</v>
      </c>
      <c r="U999" s="17">
        <f t="shared" si="595"/>
        <v>0.23787182793949274</v>
      </c>
      <c r="V999" s="17">
        <f t="shared" si="596"/>
        <v>228.70894571812758</v>
      </c>
      <c r="W999" s="17">
        <f t="shared" si="597"/>
        <v>219.56058788940246</v>
      </c>
      <c r="X999" s="17">
        <f t="shared" si="597"/>
        <v>210.77816437382634</v>
      </c>
      <c r="Y999" s="17">
        <f t="shared" si="598"/>
        <v>208.67038273008808</v>
      </c>
      <c r="Z999" s="17">
        <f>Y999/3600</f>
        <v>5.7963995202802245E-2</v>
      </c>
      <c r="AA999" s="17">
        <f>0.96*Y999</f>
        <v>200.32356742088456</v>
      </c>
      <c r="AB999" s="17">
        <f t="shared" si="599"/>
        <v>192.31062472404918</v>
      </c>
      <c r="AC999" s="17">
        <f t="shared" si="600"/>
        <v>182.69509348784672</v>
      </c>
      <c r="AD999" s="17">
        <f t="shared" si="601"/>
        <v>182.69509348784672</v>
      </c>
      <c r="AE999" s="17">
        <f t="shared" si="622"/>
        <v>5.0748637079957422E-2</v>
      </c>
      <c r="AF999" s="17">
        <f>T999-AD999</f>
        <v>673.64348709432716</v>
      </c>
      <c r="AG999" s="17">
        <f t="shared" si="602"/>
        <v>0.18712319085953533</v>
      </c>
      <c r="AH999" s="28">
        <f>0.5*'Ducati Panigale 1199 data'!$C$8*'WLTP class 3 v5'!F999^2</f>
        <v>0</v>
      </c>
      <c r="AI999" s="17">
        <f t="shared" si="603"/>
        <v>0</v>
      </c>
      <c r="AJ999" s="17" t="str">
        <f>IF(N999&lt;0, AI999, "0")</f>
        <v>0</v>
      </c>
      <c r="AK999" s="98">
        <f>AK998+AJ999</f>
        <v>2282.7407993827155</v>
      </c>
      <c r="AL999" s="105">
        <f t="shared" si="604"/>
        <v>0.63409466649519874</v>
      </c>
      <c r="AM999" s="98">
        <f>IF(N999 &gt; 0, AI999, )</f>
        <v>0</v>
      </c>
      <c r="AN999" s="98">
        <f t="shared" si="623"/>
        <v>10965.737778549379</v>
      </c>
      <c r="AO999" s="98">
        <f t="shared" si="605"/>
        <v>3.0460382718192718</v>
      </c>
      <c r="AP999" s="27">
        <f t="shared" si="606"/>
        <v>0</v>
      </c>
      <c r="AQ999" s="27">
        <f t="shared" si="607"/>
        <v>0</v>
      </c>
      <c r="AR999" s="34">
        <f t="shared" si="608"/>
        <v>0</v>
      </c>
      <c r="AS999" s="27">
        <f t="shared" si="609"/>
        <v>0</v>
      </c>
      <c r="AT999" s="34">
        <f t="shared" si="586"/>
        <v>0</v>
      </c>
      <c r="AU999" s="27">
        <f t="shared" si="586"/>
        <v>0</v>
      </c>
      <c r="AV999" s="27">
        <f t="shared" si="610"/>
        <v>0</v>
      </c>
      <c r="AW999" s="27">
        <f t="shared" si="611"/>
        <v>0</v>
      </c>
      <c r="AX999" s="27">
        <f t="shared" si="612"/>
        <v>0</v>
      </c>
      <c r="AY999" s="34">
        <f>AN999-AW999</f>
        <v>10965.737778549379</v>
      </c>
      <c r="AZ999" s="110">
        <f t="shared" si="613"/>
        <v>3.0460382718192718</v>
      </c>
      <c r="BB999" s="84">
        <v>0</v>
      </c>
      <c r="BC999" s="85">
        <f t="shared" si="614"/>
        <v>0</v>
      </c>
      <c r="BD999" s="85">
        <f t="shared" si="615"/>
        <v>0</v>
      </c>
      <c r="BE999" s="85">
        <f t="shared" si="616"/>
        <v>0</v>
      </c>
      <c r="BF999" s="85">
        <f t="shared" si="617"/>
        <v>0</v>
      </c>
      <c r="BG999" s="85">
        <f t="shared" si="618"/>
        <v>0</v>
      </c>
    </row>
    <row r="1000" spans="2:59">
      <c r="B1000" s="10" t="s">
        <v>33</v>
      </c>
      <c r="C1000" s="10">
        <v>989</v>
      </c>
      <c r="D1000" s="10">
        <v>400</v>
      </c>
      <c r="E1000" s="19">
        <v>0</v>
      </c>
      <c r="F1000" s="67">
        <f t="shared" si="587"/>
        <v>0</v>
      </c>
      <c r="G1000" s="20">
        <f t="shared" si="619"/>
        <v>0</v>
      </c>
      <c r="H1000" s="20">
        <f t="shared" si="588"/>
        <v>200.5</v>
      </c>
      <c r="I1000" s="86">
        <f>'Ducati Panigale 1199 data'!$C$8*G1000</f>
        <v>0</v>
      </c>
      <c r="J1000" s="86">
        <f>'Ducati Panigale 1199 data'!$C$8*'Ducati Panigale 1199 data'!$C$15*'Ducati Panigale 1199 data'!$C$10</f>
        <v>54.543600000000005</v>
      </c>
      <c r="K1000" s="86">
        <f>(0.5*'Ducati Panigale 1199 data'!$C$12)*'Ducati Panigale 1199 data'!$C$14*'Ducati Panigale 1199 data'!$C$11*F1000^2</f>
        <v>0</v>
      </c>
      <c r="L1000" s="86">
        <f t="shared" si="589"/>
        <v>54.543600000000005</v>
      </c>
      <c r="M1000" s="86">
        <f t="shared" si="585"/>
        <v>0</v>
      </c>
      <c r="N1000" s="20">
        <f t="shared" si="590"/>
        <v>0</v>
      </c>
      <c r="O1000" s="105">
        <f t="shared" si="591"/>
        <v>0</v>
      </c>
      <c r="P1000" s="105">
        <f t="shared" si="592"/>
        <v>0</v>
      </c>
      <c r="Q1000" s="105">
        <f t="shared" si="620"/>
        <v>240.74625865066062</v>
      </c>
      <c r="R1000" s="27">
        <f t="shared" si="593"/>
        <v>6.6873960736294619E-2</v>
      </c>
      <c r="S1000" s="98">
        <f t="shared" si="594"/>
        <v>0</v>
      </c>
      <c r="T1000" s="17">
        <f t="shared" si="621"/>
        <v>856.3385805821739</v>
      </c>
      <c r="U1000" s="17">
        <f t="shared" si="595"/>
        <v>0.23787182793949274</v>
      </c>
      <c r="V1000" s="17">
        <f t="shared" si="596"/>
        <v>228.70894571812758</v>
      </c>
      <c r="W1000" s="17">
        <f t="shared" si="597"/>
        <v>219.56058788940246</v>
      </c>
      <c r="X1000" s="17">
        <f t="shared" si="597"/>
        <v>210.77816437382634</v>
      </c>
      <c r="Y1000" s="17">
        <f t="shared" si="598"/>
        <v>208.67038273008808</v>
      </c>
      <c r="Z1000" s="17">
        <f>Y1000/3600</f>
        <v>5.7963995202802245E-2</v>
      </c>
      <c r="AA1000" s="17">
        <f>0.96*Y1000</f>
        <v>200.32356742088456</v>
      </c>
      <c r="AB1000" s="17">
        <f t="shared" si="599"/>
        <v>192.31062472404918</v>
      </c>
      <c r="AC1000" s="17">
        <f t="shared" si="600"/>
        <v>182.69509348784672</v>
      </c>
      <c r="AD1000" s="17">
        <f t="shared" si="601"/>
        <v>182.69509348784672</v>
      </c>
      <c r="AE1000" s="17">
        <f t="shared" si="622"/>
        <v>5.0748637079957422E-2</v>
      </c>
      <c r="AF1000" s="17">
        <f>T1000-AD1000</f>
        <v>673.64348709432716</v>
      </c>
      <c r="AG1000" s="17">
        <f t="shared" si="602"/>
        <v>0.18712319085953533</v>
      </c>
      <c r="AH1000" s="28">
        <f>0.5*'Ducati Panigale 1199 data'!$C$8*'WLTP class 3 v5'!F1000^2</f>
        <v>0</v>
      </c>
      <c r="AI1000" s="17">
        <f t="shared" si="603"/>
        <v>0</v>
      </c>
      <c r="AJ1000" s="17" t="str">
        <f>IF(N1000&lt;0, AI1000, "0")</f>
        <v>0</v>
      </c>
      <c r="AK1000" s="98">
        <f>AK999+AJ1000</f>
        <v>2282.7407993827155</v>
      </c>
      <c r="AL1000" s="105">
        <f t="shared" si="604"/>
        <v>0.63409466649519874</v>
      </c>
      <c r="AM1000" s="98">
        <f>IF(N1000 &gt; 0, AI1000, )</f>
        <v>0</v>
      </c>
      <c r="AN1000" s="98">
        <f t="shared" si="623"/>
        <v>10965.737778549379</v>
      </c>
      <c r="AO1000" s="98">
        <f t="shared" si="605"/>
        <v>3.0460382718192718</v>
      </c>
      <c r="AP1000" s="27">
        <f t="shared" si="606"/>
        <v>0</v>
      </c>
      <c r="AQ1000" s="27">
        <f t="shared" si="607"/>
        <v>0</v>
      </c>
      <c r="AR1000" s="34">
        <f t="shared" si="608"/>
        <v>0</v>
      </c>
      <c r="AS1000" s="27">
        <f t="shared" si="609"/>
        <v>0</v>
      </c>
      <c r="AT1000" s="34">
        <f t="shared" si="586"/>
        <v>0</v>
      </c>
      <c r="AU1000" s="27">
        <f t="shared" si="586"/>
        <v>0</v>
      </c>
      <c r="AV1000" s="27">
        <f t="shared" si="610"/>
        <v>0</v>
      </c>
      <c r="AW1000" s="27">
        <f t="shared" si="611"/>
        <v>0</v>
      </c>
      <c r="AX1000" s="27">
        <f t="shared" si="612"/>
        <v>0</v>
      </c>
      <c r="AY1000" s="34">
        <f>AN1000-AW1000</f>
        <v>10965.737778549379</v>
      </c>
      <c r="AZ1000" s="110">
        <f t="shared" si="613"/>
        <v>3.0460382718192718</v>
      </c>
      <c r="BB1000" s="84">
        <v>0</v>
      </c>
      <c r="BC1000" s="85">
        <f t="shared" si="614"/>
        <v>0</v>
      </c>
      <c r="BD1000" s="85">
        <f t="shared" si="615"/>
        <v>0</v>
      </c>
      <c r="BE1000" s="85">
        <f t="shared" si="616"/>
        <v>0</v>
      </c>
      <c r="BF1000" s="85">
        <f t="shared" si="617"/>
        <v>0</v>
      </c>
      <c r="BG1000" s="85">
        <f t="shared" si="618"/>
        <v>0</v>
      </c>
    </row>
    <row r="1001" spans="2:59">
      <c r="B1001" s="10" t="s">
        <v>33</v>
      </c>
      <c r="C1001" s="10">
        <v>990</v>
      </c>
      <c r="D1001" s="10">
        <v>401</v>
      </c>
      <c r="E1001" s="19">
        <v>0</v>
      </c>
      <c r="F1001" s="67">
        <f t="shared" si="587"/>
        <v>0</v>
      </c>
      <c r="G1001" s="20">
        <f t="shared" si="619"/>
        <v>0</v>
      </c>
      <c r="H1001" s="20">
        <f t="shared" si="588"/>
        <v>201</v>
      </c>
      <c r="I1001" s="86">
        <f>'Ducati Panigale 1199 data'!$C$8*G1001</f>
        <v>0</v>
      </c>
      <c r="J1001" s="86">
        <f>'Ducati Panigale 1199 data'!$C$8*'Ducati Panigale 1199 data'!$C$15*'Ducati Panigale 1199 data'!$C$10</f>
        <v>54.543600000000005</v>
      </c>
      <c r="K1001" s="86">
        <f>(0.5*'Ducati Panigale 1199 data'!$C$12)*'Ducati Panigale 1199 data'!$C$14*'Ducati Panigale 1199 data'!$C$11*F1001^2</f>
        <v>0</v>
      </c>
      <c r="L1001" s="86">
        <f t="shared" si="589"/>
        <v>54.543600000000005</v>
      </c>
      <c r="M1001" s="86">
        <f t="shared" si="585"/>
        <v>0</v>
      </c>
      <c r="N1001" s="20">
        <f t="shared" si="590"/>
        <v>0</v>
      </c>
      <c r="O1001" s="105">
        <f t="shared" si="591"/>
        <v>0</v>
      </c>
      <c r="P1001" s="105">
        <f t="shared" si="592"/>
        <v>0</v>
      </c>
      <c r="Q1001" s="105">
        <f t="shared" si="620"/>
        <v>240.74625865066062</v>
      </c>
      <c r="R1001" s="27">
        <f t="shared" si="593"/>
        <v>6.6873960736294619E-2</v>
      </c>
      <c r="S1001" s="98">
        <f t="shared" si="594"/>
        <v>0</v>
      </c>
      <c r="T1001" s="17">
        <f t="shared" si="621"/>
        <v>856.3385805821739</v>
      </c>
      <c r="U1001" s="17">
        <f t="shared" si="595"/>
        <v>0.23787182793949274</v>
      </c>
      <c r="V1001" s="17">
        <f t="shared" si="596"/>
        <v>228.70894571812758</v>
      </c>
      <c r="W1001" s="17">
        <f t="shared" si="597"/>
        <v>219.56058788940246</v>
      </c>
      <c r="X1001" s="17">
        <f t="shared" si="597"/>
        <v>210.77816437382634</v>
      </c>
      <c r="Y1001" s="17">
        <f t="shared" si="598"/>
        <v>208.67038273008808</v>
      </c>
      <c r="Z1001" s="17">
        <f>Y1001/3600</f>
        <v>5.7963995202802245E-2</v>
      </c>
      <c r="AA1001" s="17">
        <f>0.96*Y1001</f>
        <v>200.32356742088456</v>
      </c>
      <c r="AB1001" s="17">
        <f t="shared" si="599"/>
        <v>192.31062472404918</v>
      </c>
      <c r="AC1001" s="17">
        <f t="shared" si="600"/>
        <v>182.69509348784672</v>
      </c>
      <c r="AD1001" s="17">
        <f t="shared" si="601"/>
        <v>182.69509348784672</v>
      </c>
      <c r="AE1001" s="17">
        <f t="shared" si="622"/>
        <v>5.0748637079957422E-2</v>
      </c>
      <c r="AF1001" s="17">
        <f>T1001-AD1001</f>
        <v>673.64348709432716</v>
      </c>
      <c r="AG1001" s="17">
        <f t="shared" si="602"/>
        <v>0.18712319085953533</v>
      </c>
      <c r="AH1001" s="28">
        <f>0.5*'Ducati Panigale 1199 data'!$C$8*'WLTP class 3 v5'!F1001^2</f>
        <v>0</v>
      </c>
      <c r="AI1001" s="17">
        <f t="shared" si="603"/>
        <v>0</v>
      </c>
      <c r="AJ1001" s="17" t="str">
        <f>IF(N1001&lt;0, AI1001, "0")</f>
        <v>0</v>
      </c>
      <c r="AK1001" s="98">
        <f>AK1000+AJ1001</f>
        <v>2282.7407993827155</v>
      </c>
      <c r="AL1001" s="105">
        <f t="shared" si="604"/>
        <v>0.63409466649519874</v>
      </c>
      <c r="AM1001" s="98">
        <f>IF(N1001 &gt; 0, AI1001, )</f>
        <v>0</v>
      </c>
      <c r="AN1001" s="98">
        <f t="shared" si="623"/>
        <v>10965.737778549379</v>
      </c>
      <c r="AO1001" s="98">
        <f t="shared" si="605"/>
        <v>3.0460382718192718</v>
      </c>
      <c r="AP1001" s="27">
        <f t="shared" si="606"/>
        <v>0</v>
      </c>
      <c r="AQ1001" s="27">
        <f t="shared" si="607"/>
        <v>0</v>
      </c>
      <c r="AR1001" s="34">
        <f t="shared" si="608"/>
        <v>0</v>
      </c>
      <c r="AS1001" s="27">
        <f t="shared" si="609"/>
        <v>0</v>
      </c>
      <c r="AT1001" s="34">
        <f t="shared" si="586"/>
        <v>0</v>
      </c>
      <c r="AU1001" s="27">
        <f t="shared" si="586"/>
        <v>0</v>
      </c>
      <c r="AV1001" s="27">
        <f t="shared" si="610"/>
        <v>0</v>
      </c>
      <c r="AW1001" s="27">
        <f t="shared" si="611"/>
        <v>0</v>
      </c>
      <c r="AX1001" s="27">
        <f t="shared" si="612"/>
        <v>0</v>
      </c>
      <c r="AY1001" s="34">
        <f>AN1001-AW1001</f>
        <v>10965.737778549379</v>
      </c>
      <c r="AZ1001" s="110">
        <f t="shared" si="613"/>
        <v>3.0460382718192718</v>
      </c>
      <c r="BB1001" s="84">
        <v>0</v>
      </c>
      <c r="BC1001" s="85">
        <f t="shared" si="614"/>
        <v>0</v>
      </c>
      <c r="BD1001" s="85">
        <f t="shared" si="615"/>
        <v>0</v>
      </c>
      <c r="BE1001" s="85">
        <f t="shared" si="616"/>
        <v>0</v>
      </c>
      <c r="BF1001" s="85">
        <f t="shared" si="617"/>
        <v>0</v>
      </c>
      <c r="BG1001" s="85">
        <f t="shared" si="618"/>
        <v>0</v>
      </c>
    </row>
    <row r="1002" spans="2:59">
      <c r="B1002" s="10" t="s">
        <v>33</v>
      </c>
      <c r="C1002" s="10">
        <v>991</v>
      </c>
      <c r="D1002" s="10">
        <v>402</v>
      </c>
      <c r="E1002" s="19">
        <v>0</v>
      </c>
      <c r="F1002" s="67">
        <f t="shared" si="587"/>
        <v>0</v>
      </c>
      <c r="G1002" s="20">
        <f t="shared" si="619"/>
        <v>0</v>
      </c>
      <c r="H1002" s="20">
        <f t="shared" si="588"/>
        <v>201.5</v>
      </c>
      <c r="I1002" s="86">
        <f>'Ducati Panigale 1199 data'!$C$8*G1002</f>
        <v>0</v>
      </c>
      <c r="J1002" s="86">
        <f>'Ducati Panigale 1199 data'!$C$8*'Ducati Panigale 1199 data'!$C$15*'Ducati Panigale 1199 data'!$C$10</f>
        <v>54.543600000000005</v>
      </c>
      <c r="K1002" s="86">
        <f>(0.5*'Ducati Panigale 1199 data'!$C$12)*'Ducati Panigale 1199 data'!$C$14*'Ducati Panigale 1199 data'!$C$11*F1002^2</f>
        <v>0</v>
      </c>
      <c r="L1002" s="86">
        <f t="shared" si="589"/>
        <v>54.543600000000005</v>
      </c>
      <c r="M1002" s="86">
        <f t="shared" si="585"/>
        <v>0</v>
      </c>
      <c r="N1002" s="20">
        <f t="shared" si="590"/>
        <v>0</v>
      </c>
      <c r="O1002" s="105">
        <f t="shared" si="591"/>
        <v>0</v>
      </c>
      <c r="P1002" s="105">
        <f t="shared" si="592"/>
        <v>0</v>
      </c>
      <c r="Q1002" s="105">
        <f t="shared" si="620"/>
        <v>240.74625865066062</v>
      </c>
      <c r="R1002" s="27">
        <f t="shared" si="593"/>
        <v>6.6873960736294619E-2</v>
      </c>
      <c r="S1002" s="98">
        <f t="shared" si="594"/>
        <v>0</v>
      </c>
      <c r="T1002" s="17">
        <f t="shared" si="621"/>
        <v>856.3385805821739</v>
      </c>
      <c r="U1002" s="17">
        <f t="shared" si="595"/>
        <v>0.23787182793949274</v>
      </c>
      <c r="V1002" s="17">
        <f t="shared" si="596"/>
        <v>228.70894571812758</v>
      </c>
      <c r="W1002" s="17">
        <f t="shared" si="597"/>
        <v>219.56058788940246</v>
      </c>
      <c r="X1002" s="17">
        <f t="shared" si="597"/>
        <v>210.77816437382634</v>
      </c>
      <c r="Y1002" s="17">
        <f t="shared" si="598"/>
        <v>208.67038273008808</v>
      </c>
      <c r="Z1002" s="17">
        <f>Y1002/3600</f>
        <v>5.7963995202802245E-2</v>
      </c>
      <c r="AA1002" s="17">
        <f>0.96*Y1002</f>
        <v>200.32356742088456</v>
      </c>
      <c r="AB1002" s="17">
        <f t="shared" si="599"/>
        <v>192.31062472404918</v>
      </c>
      <c r="AC1002" s="17">
        <f t="shared" si="600"/>
        <v>182.69509348784672</v>
      </c>
      <c r="AD1002" s="17">
        <f t="shared" si="601"/>
        <v>182.69509348784672</v>
      </c>
      <c r="AE1002" s="17">
        <f t="shared" si="622"/>
        <v>5.0748637079957422E-2</v>
      </c>
      <c r="AF1002" s="17">
        <f>T1002-AD1002</f>
        <v>673.64348709432716</v>
      </c>
      <c r="AG1002" s="17">
        <f t="shared" si="602"/>
        <v>0.18712319085953533</v>
      </c>
      <c r="AH1002" s="28">
        <f>0.5*'Ducati Panigale 1199 data'!$C$8*'WLTP class 3 v5'!F1002^2</f>
        <v>0</v>
      </c>
      <c r="AI1002" s="17">
        <f t="shared" si="603"/>
        <v>0</v>
      </c>
      <c r="AJ1002" s="17" t="str">
        <f>IF(N1002&lt;0, AI1002, "0")</f>
        <v>0</v>
      </c>
      <c r="AK1002" s="98">
        <f>AK1001+AJ1002</f>
        <v>2282.7407993827155</v>
      </c>
      <c r="AL1002" s="105">
        <f t="shared" si="604"/>
        <v>0.63409466649519874</v>
      </c>
      <c r="AM1002" s="98">
        <f>IF(N1002 &gt; 0, AI1002, )</f>
        <v>0</v>
      </c>
      <c r="AN1002" s="98">
        <f t="shared" si="623"/>
        <v>10965.737778549379</v>
      </c>
      <c r="AO1002" s="98">
        <f t="shared" si="605"/>
        <v>3.0460382718192718</v>
      </c>
      <c r="AP1002" s="27">
        <f t="shared" si="606"/>
        <v>0</v>
      </c>
      <c r="AQ1002" s="27">
        <f t="shared" si="607"/>
        <v>0</v>
      </c>
      <c r="AR1002" s="34">
        <f t="shared" si="608"/>
        <v>0</v>
      </c>
      <c r="AS1002" s="27">
        <f t="shared" si="609"/>
        <v>0</v>
      </c>
      <c r="AT1002" s="34">
        <f t="shared" si="586"/>
        <v>0</v>
      </c>
      <c r="AU1002" s="27">
        <f t="shared" si="586"/>
        <v>0</v>
      </c>
      <c r="AV1002" s="27">
        <f t="shared" si="610"/>
        <v>0</v>
      </c>
      <c r="AW1002" s="27">
        <f t="shared" si="611"/>
        <v>0</v>
      </c>
      <c r="AX1002" s="27">
        <f t="shared" si="612"/>
        <v>0</v>
      </c>
      <c r="AY1002" s="34">
        <f>AN1002-AW1002</f>
        <v>10965.737778549379</v>
      </c>
      <c r="AZ1002" s="110">
        <f t="shared" si="613"/>
        <v>3.0460382718192718</v>
      </c>
      <c r="BB1002" s="84">
        <v>0</v>
      </c>
      <c r="BC1002" s="85">
        <f t="shared" si="614"/>
        <v>0</v>
      </c>
      <c r="BD1002" s="85">
        <f t="shared" si="615"/>
        <v>0</v>
      </c>
      <c r="BE1002" s="85">
        <f t="shared" si="616"/>
        <v>0</v>
      </c>
      <c r="BF1002" s="85">
        <f t="shared" si="617"/>
        <v>0</v>
      </c>
      <c r="BG1002" s="85">
        <f t="shared" si="618"/>
        <v>0</v>
      </c>
    </row>
    <row r="1003" spans="2:59">
      <c r="B1003" s="10" t="s">
        <v>33</v>
      </c>
      <c r="C1003" s="10">
        <v>992</v>
      </c>
      <c r="D1003" s="10">
        <v>403</v>
      </c>
      <c r="E1003" s="19">
        <v>0</v>
      </c>
      <c r="F1003" s="67">
        <f t="shared" si="587"/>
        <v>0</v>
      </c>
      <c r="G1003" s="20">
        <f t="shared" si="619"/>
        <v>0</v>
      </c>
      <c r="H1003" s="20">
        <f t="shared" si="588"/>
        <v>202</v>
      </c>
      <c r="I1003" s="86">
        <f>'Ducati Panigale 1199 data'!$C$8*G1003</f>
        <v>0</v>
      </c>
      <c r="J1003" s="86">
        <f>'Ducati Panigale 1199 data'!$C$8*'Ducati Panigale 1199 data'!$C$15*'Ducati Panigale 1199 data'!$C$10</f>
        <v>54.543600000000005</v>
      </c>
      <c r="K1003" s="86">
        <f>(0.5*'Ducati Panigale 1199 data'!$C$12)*'Ducati Panigale 1199 data'!$C$14*'Ducati Panigale 1199 data'!$C$11*F1003^2</f>
        <v>0</v>
      </c>
      <c r="L1003" s="86">
        <f t="shared" si="589"/>
        <v>54.543600000000005</v>
      </c>
      <c r="M1003" s="86">
        <f t="shared" si="585"/>
        <v>0</v>
      </c>
      <c r="N1003" s="20">
        <f t="shared" si="590"/>
        <v>0</v>
      </c>
      <c r="O1003" s="105">
        <f t="shared" si="591"/>
        <v>0</v>
      </c>
      <c r="P1003" s="105">
        <f t="shared" si="592"/>
        <v>0</v>
      </c>
      <c r="Q1003" s="105">
        <f t="shared" si="620"/>
        <v>240.74625865066062</v>
      </c>
      <c r="R1003" s="27">
        <f t="shared" si="593"/>
        <v>6.6873960736294619E-2</v>
      </c>
      <c r="S1003" s="98">
        <f t="shared" si="594"/>
        <v>0</v>
      </c>
      <c r="T1003" s="17">
        <f t="shared" si="621"/>
        <v>856.3385805821739</v>
      </c>
      <c r="U1003" s="17">
        <f t="shared" si="595"/>
        <v>0.23787182793949274</v>
      </c>
      <c r="V1003" s="17">
        <f t="shared" si="596"/>
        <v>228.70894571812758</v>
      </c>
      <c r="W1003" s="17">
        <f t="shared" si="597"/>
        <v>219.56058788940246</v>
      </c>
      <c r="X1003" s="17">
        <f t="shared" si="597"/>
        <v>210.77816437382634</v>
      </c>
      <c r="Y1003" s="17">
        <f t="shared" si="598"/>
        <v>208.67038273008808</v>
      </c>
      <c r="Z1003" s="17">
        <f>Y1003/3600</f>
        <v>5.7963995202802245E-2</v>
      </c>
      <c r="AA1003" s="17">
        <f>0.96*Y1003</f>
        <v>200.32356742088456</v>
      </c>
      <c r="AB1003" s="17">
        <f t="shared" si="599"/>
        <v>192.31062472404918</v>
      </c>
      <c r="AC1003" s="17">
        <f t="shared" si="600"/>
        <v>182.69509348784672</v>
      </c>
      <c r="AD1003" s="17">
        <f t="shared" si="601"/>
        <v>182.69509348784672</v>
      </c>
      <c r="AE1003" s="17">
        <f t="shared" si="622"/>
        <v>5.0748637079957422E-2</v>
      </c>
      <c r="AF1003" s="17">
        <f>T1003-AD1003</f>
        <v>673.64348709432716</v>
      </c>
      <c r="AG1003" s="17">
        <f t="shared" si="602"/>
        <v>0.18712319085953533</v>
      </c>
      <c r="AH1003" s="28">
        <f>0.5*'Ducati Panigale 1199 data'!$C$8*'WLTP class 3 v5'!F1003^2</f>
        <v>0</v>
      </c>
      <c r="AI1003" s="17">
        <f t="shared" si="603"/>
        <v>0</v>
      </c>
      <c r="AJ1003" s="17" t="str">
        <f>IF(N1003&lt;0, AI1003, "0")</f>
        <v>0</v>
      </c>
      <c r="AK1003" s="98">
        <f>AK1002+AJ1003</f>
        <v>2282.7407993827155</v>
      </c>
      <c r="AL1003" s="105">
        <f t="shared" si="604"/>
        <v>0.63409466649519874</v>
      </c>
      <c r="AM1003" s="98">
        <f>IF(N1003 &gt; 0, AI1003, )</f>
        <v>0</v>
      </c>
      <c r="AN1003" s="98">
        <f t="shared" si="623"/>
        <v>10965.737778549379</v>
      </c>
      <c r="AO1003" s="98">
        <f t="shared" si="605"/>
        <v>3.0460382718192718</v>
      </c>
      <c r="AP1003" s="27">
        <f t="shared" si="606"/>
        <v>0</v>
      </c>
      <c r="AQ1003" s="27">
        <f t="shared" si="607"/>
        <v>0</v>
      </c>
      <c r="AR1003" s="34">
        <f t="shared" si="608"/>
        <v>0</v>
      </c>
      <c r="AS1003" s="27">
        <f t="shared" si="609"/>
        <v>0</v>
      </c>
      <c r="AT1003" s="34">
        <f t="shared" si="586"/>
        <v>0</v>
      </c>
      <c r="AU1003" s="27">
        <f t="shared" si="586"/>
        <v>0</v>
      </c>
      <c r="AV1003" s="27">
        <f t="shared" si="610"/>
        <v>0</v>
      </c>
      <c r="AW1003" s="27">
        <f t="shared" si="611"/>
        <v>0</v>
      </c>
      <c r="AX1003" s="27">
        <f t="shared" si="612"/>
        <v>0</v>
      </c>
      <c r="AY1003" s="34">
        <f>AN1003-AW1003</f>
        <v>10965.737778549379</v>
      </c>
      <c r="AZ1003" s="110">
        <f t="shared" si="613"/>
        <v>3.0460382718192718</v>
      </c>
      <c r="BB1003" s="84">
        <v>0</v>
      </c>
      <c r="BC1003" s="85">
        <f t="shared" si="614"/>
        <v>0</v>
      </c>
      <c r="BD1003" s="85">
        <f t="shared" si="615"/>
        <v>0</v>
      </c>
      <c r="BE1003" s="85">
        <f t="shared" si="616"/>
        <v>0</v>
      </c>
      <c r="BF1003" s="85">
        <f t="shared" si="617"/>
        <v>0</v>
      </c>
      <c r="BG1003" s="85">
        <f t="shared" si="618"/>
        <v>0</v>
      </c>
    </row>
    <row r="1004" spans="2:59">
      <c r="B1004" s="10" t="s">
        <v>33</v>
      </c>
      <c r="C1004" s="10">
        <v>993</v>
      </c>
      <c r="D1004" s="10">
        <v>404</v>
      </c>
      <c r="E1004" s="19">
        <v>0</v>
      </c>
      <c r="F1004" s="67">
        <f t="shared" si="587"/>
        <v>0</v>
      </c>
      <c r="G1004" s="20">
        <f t="shared" si="619"/>
        <v>0</v>
      </c>
      <c r="H1004" s="20">
        <f t="shared" si="588"/>
        <v>202.5</v>
      </c>
      <c r="I1004" s="86">
        <f>'Ducati Panigale 1199 data'!$C$8*G1004</f>
        <v>0</v>
      </c>
      <c r="J1004" s="86">
        <f>'Ducati Panigale 1199 data'!$C$8*'Ducati Panigale 1199 data'!$C$15*'Ducati Panigale 1199 data'!$C$10</f>
        <v>54.543600000000005</v>
      </c>
      <c r="K1004" s="86">
        <f>(0.5*'Ducati Panigale 1199 data'!$C$12)*'Ducati Panigale 1199 data'!$C$14*'Ducati Panigale 1199 data'!$C$11*F1004^2</f>
        <v>0</v>
      </c>
      <c r="L1004" s="86">
        <f t="shared" si="589"/>
        <v>54.543600000000005</v>
      </c>
      <c r="M1004" s="86">
        <f t="shared" si="585"/>
        <v>0</v>
      </c>
      <c r="N1004" s="20">
        <f t="shared" si="590"/>
        <v>0</v>
      </c>
      <c r="O1004" s="105">
        <f t="shared" si="591"/>
        <v>0</v>
      </c>
      <c r="P1004" s="105">
        <f t="shared" si="592"/>
        <v>0</v>
      </c>
      <c r="Q1004" s="105">
        <f t="shared" si="620"/>
        <v>240.74625865066062</v>
      </c>
      <c r="R1004" s="27">
        <f t="shared" si="593"/>
        <v>6.6873960736294619E-2</v>
      </c>
      <c r="S1004" s="98">
        <f t="shared" si="594"/>
        <v>0</v>
      </c>
      <c r="T1004" s="17">
        <f t="shared" si="621"/>
        <v>856.3385805821739</v>
      </c>
      <c r="U1004" s="17">
        <f t="shared" si="595"/>
        <v>0.23787182793949274</v>
      </c>
      <c r="V1004" s="17">
        <f t="shared" si="596"/>
        <v>228.70894571812758</v>
      </c>
      <c r="W1004" s="17">
        <f t="shared" si="597"/>
        <v>219.56058788940246</v>
      </c>
      <c r="X1004" s="17">
        <f t="shared" si="597"/>
        <v>210.77816437382634</v>
      </c>
      <c r="Y1004" s="17">
        <f t="shared" si="598"/>
        <v>208.67038273008808</v>
      </c>
      <c r="Z1004" s="17">
        <f>Y1004/3600</f>
        <v>5.7963995202802245E-2</v>
      </c>
      <c r="AA1004" s="17">
        <f>0.96*Y1004</f>
        <v>200.32356742088456</v>
      </c>
      <c r="AB1004" s="17">
        <f t="shared" si="599"/>
        <v>192.31062472404918</v>
      </c>
      <c r="AC1004" s="17">
        <f t="shared" si="600"/>
        <v>182.69509348784672</v>
      </c>
      <c r="AD1004" s="17">
        <f t="shared" si="601"/>
        <v>182.69509348784672</v>
      </c>
      <c r="AE1004" s="17">
        <f t="shared" si="622"/>
        <v>5.0748637079957422E-2</v>
      </c>
      <c r="AF1004" s="17">
        <f>T1004-AD1004</f>
        <v>673.64348709432716</v>
      </c>
      <c r="AG1004" s="17">
        <f t="shared" si="602"/>
        <v>0.18712319085953533</v>
      </c>
      <c r="AH1004" s="28">
        <f>0.5*'Ducati Panigale 1199 data'!$C$8*'WLTP class 3 v5'!F1004^2</f>
        <v>0</v>
      </c>
      <c r="AI1004" s="17">
        <f t="shared" si="603"/>
        <v>0</v>
      </c>
      <c r="AJ1004" s="17" t="str">
        <f>IF(N1004&lt;0, AI1004, "0")</f>
        <v>0</v>
      </c>
      <c r="AK1004" s="98">
        <f>AK1003+AJ1004</f>
        <v>2282.7407993827155</v>
      </c>
      <c r="AL1004" s="105">
        <f t="shared" si="604"/>
        <v>0.63409466649519874</v>
      </c>
      <c r="AM1004" s="98">
        <f>IF(N1004 &gt; 0, AI1004, )</f>
        <v>0</v>
      </c>
      <c r="AN1004" s="98">
        <f t="shared" si="623"/>
        <v>10965.737778549379</v>
      </c>
      <c r="AO1004" s="98">
        <f t="shared" si="605"/>
        <v>3.0460382718192718</v>
      </c>
      <c r="AP1004" s="27">
        <f t="shared" si="606"/>
        <v>0</v>
      </c>
      <c r="AQ1004" s="27">
        <f t="shared" si="607"/>
        <v>0</v>
      </c>
      <c r="AR1004" s="34">
        <f t="shared" si="608"/>
        <v>0</v>
      </c>
      <c r="AS1004" s="27">
        <f t="shared" si="609"/>
        <v>0</v>
      </c>
      <c r="AT1004" s="34">
        <f t="shared" si="586"/>
        <v>0</v>
      </c>
      <c r="AU1004" s="27">
        <f t="shared" si="586"/>
        <v>0</v>
      </c>
      <c r="AV1004" s="27">
        <f t="shared" si="610"/>
        <v>0</v>
      </c>
      <c r="AW1004" s="27">
        <f t="shared" si="611"/>
        <v>0</v>
      </c>
      <c r="AX1004" s="27">
        <f t="shared" si="612"/>
        <v>0</v>
      </c>
      <c r="AY1004" s="34">
        <f>AN1004-AW1004</f>
        <v>10965.737778549379</v>
      </c>
      <c r="AZ1004" s="110">
        <f t="shared" si="613"/>
        <v>3.0460382718192718</v>
      </c>
      <c r="BB1004" s="84">
        <v>0</v>
      </c>
      <c r="BC1004" s="85">
        <f t="shared" si="614"/>
        <v>0</v>
      </c>
      <c r="BD1004" s="85">
        <f t="shared" si="615"/>
        <v>0</v>
      </c>
      <c r="BE1004" s="85">
        <f t="shared" si="616"/>
        <v>0</v>
      </c>
      <c r="BF1004" s="85">
        <f t="shared" si="617"/>
        <v>0</v>
      </c>
      <c r="BG1004" s="85">
        <f t="shared" si="618"/>
        <v>0</v>
      </c>
    </row>
    <row r="1005" spans="2:59">
      <c r="B1005" s="10" t="s">
        <v>33</v>
      </c>
      <c r="C1005" s="10">
        <v>994</v>
      </c>
      <c r="D1005" s="10">
        <v>405</v>
      </c>
      <c r="E1005" s="19">
        <v>0</v>
      </c>
      <c r="F1005" s="67">
        <f t="shared" si="587"/>
        <v>0</v>
      </c>
      <c r="G1005" s="20">
        <f t="shared" si="619"/>
        <v>0</v>
      </c>
      <c r="H1005" s="20">
        <f t="shared" si="588"/>
        <v>203</v>
      </c>
      <c r="I1005" s="86">
        <f>'Ducati Panigale 1199 data'!$C$8*G1005</f>
        <v>0</v>
      </c>
      <c r="J1005" s="86">
        <f>'Ducati Panigale 1199 data'!$C$8*'Ducati Panigale 1199 data'!$C$15*'Ducati Panigale 1199 data'!$C$10</f>
        <v>54.543600000000005</v>
      </c>
      <c r="K1005" s="86">
        <f>(0.5*'Ducati Panigale 1199 data'!$C$12)*'Ducati Panigale 1199 data'!$C$14*'Ducati Panigale 1199 data'!$C$11*F1005^2</f>
        <v>0</v>
      </c>
      <c r="L1005" s="86">
        <f t="shared" si="589"/>
        <v>54.543600000000005</v>
      </c>
      <c r="M1005" s="86">
        <f t="shared" si="585"/>
        <v>0</v>
      </c>
      <c r="N1005" s="20">
        <f t="shared" si="590"/>
        <v>0</v>
      </c>
      <c r="O1005" s="105">
        <f t="shared" si="591"/>
        <v>0</v>
      </c>
      <c r="P1005" s="105">
        <f t="shared" si="592"/>
        <v>0</v>
      </c>
      <c r="Q1005" s="105">
        <f t="shared" si="620"/>
        <v>240.74625865066062</v>
      </c>
      <c r="R1005" s="27">
        <f t="shared" si="593"/>
        <v>6.6873960736294619E-2</v>
      </c>
      <c r="S1005" s="98">
        <f t="shared" si="594"/>
        <v>0</v>
      </c>
      <c r="T1005" s="17">
        <f t="shared" si="621"/>
        <v>856.3385805821739</v>
      </c>
      <c r="U1005" s="17">
        <f t="shared" si="595"/>
        <v>0.23787182793949274</v>
      </c>
      <c r="V1005" s="17">
        <f t="shared" si="596"/>
        <v>228.70894571812758</v>
      </c>
      <c r="W1005" s="17">
        <f t="shared" si="597"/>
        <v>219.56058788940246</v>
      </c>
      <c r="X1005" s="17">
        <f t="shared" si="597"/>
        <v>210.77816437382634</v>
      </c>
      <c r="Y1005" s="17">
        <f t="shared" si="598"/>
        <v>208.67038273008808</v>
      </c>
      <c r="Z1005" s="17">
        <f>Y1005/3600</f>
        <v>5.7963995202802245E-2</v>
      </c>
      <c r="AA1005" s="17">
        <f>0.96*Y1005</f>
        <v>200.32356742088456</v>
      </c>
      <c r="AB1005" s="17">
        <f t="shared" si="599"/>
        <v>192.31062472404918</v>
      </c>
      <c r="AC1005" s="17">
        <f t="shared" si="600"/>
        <v>182.69509348784672</v>
      </c>
      <c r="AD1005" s="17">
        <f t="shared" si="601"/>
        <v>182.69509348784672</v>
      </c>
      <c r="AE1005" s="17">
        <f t="shared" si="622"/>
        <v>5.0748637079957422E-2</v>
      </c>
      <c r="AF1005" s="17">
        <f>T1005-AD1005</f>
        <v>673.64348709432716</v>
      </c>
      <c r="AG1005" s="17">
        <f t="shared" si="602"/>
        <v>0.18712319085953533</v>
      </c>
      <c r="AH1005" s="28">
        <f>0.5*'Ducati Panigale 1199 data'!$C$8*'WLTP class 3 v5'!F1005^2</f>
        <v>0</v>
      </c>
      <c r="AI1005" s="17">
        <f t="shared" si="603"/>
        <v>0</v>
      </c>
      <c r="AJ1005" s="17" t="str">
        <f>IF(N1005&lt;0, AI1005, "0")</f>
        <v>0</v>
      </c>
      <c r="AK1005" s="98">
        <f>AK1004+AJ1005</f>
        <v>2282.7407993827155</v>
      </c>
      <c r="AL1005" s="105">
        <f t="shared" si="604"/>
        <v>0.63409466649519874</v>
      </c>
      <c r="AM1005" s="98">
        <f>IF(N1005 &gt; 0, AI1005, )</f>
        <v>0</v>
      </c>
      <c r="AN1005" s="98">
        <f t="shared" si="623"/>
        <v>10965.737778549379</v>
      </c>
      <c r="AO1005" s="98">
        <f t="shared" si="605"/>
        <v>3.0460382718192718</v>
      </c>
      <c r="AP1005" s="27">
        <f t="shared" si="606"/>
        <v>0</v>
      </c>
      <c r="AQ1005" s="27">
        <f t="shared" si="607"/>
        <v>0</v>
      </c>
      <c r="AR1005" s="34">
        <f t="shared" si="608"/>
        <v>0</v>
      </c>
      <c r="AS1005" s="27">
        <f t="shared" si="609"/>
        <v>0</v>
      </c>
      <c r="AT1005" s="34">
        <f t="shared" si="586"/>
        <v>0</v>
      </c>
      <c r="AU1005" s="27">
        <f t="shared" si="586"/>
        <v>0</v>
      </c>
      <c r="AV1005" s="27">
        <f t="shared" si="610"/>
        <v>0</v>
      </c>
      <c r="AW1005" s="27">
        <f t="shared" si="611"/>
        <v>0</v>
      </c>
      <c r="AX1005" s="27">
        <f t="shared" si="612"/>
        <v>0</v>
      </c>
      <c r="AY1005" s="34">
        <f>AN1005-AW1005</f>
        <v>10965.737778549379</v>
      </c>
      <c r="AZ1005" s="110">
        <f t="shared" si="613"/>
        <v>3.0460382718192718</v>
      </c>
      <c r="BB1005" s="84">
        <v>0</v>
      </c>
      <c r="BC1005" s="85">
        <f t="shared" si="614"/>
        <v>0</v>
      </c>
      <c r="BD1005" s="85">
        <f t="shared" si="615"/>
        <v>0</v>
      </c>
      <c r="BE1005" s="85">
        <f t="shared" si="616"/>
        <v>0</v>
      </c>
      <c r="BF1005" s="85">
        <f t="shared" si="617"/>
        <v>0</v>
      </c>
      <c r="BG1005" s="85">
        <f t="shared" si="618"/>
        <v>0</v>
      </c>
    </row>
    <row r="1006" spans="2:59">
      <c r="B1006" s="10" t="s">
        <v>33</v>
      </c>
      <c r="C1006" s="10">
        <v>995</v>
      </c>
      <c r="D1006" s="10">
        <v>406</v>
      </c>
      <c r="E1006" s="19">
        <v>0</v>
      </c>
      <c r="F1006" s="67">
        <f t="shared" si="587"/>
        <v>0</v>
      </c>
      <c r="G1006" s="20">
        <f t="shared" si="619"/>
        <v>0</v>
      </c>
      <c r="H1006" s="20">
        <f t="shared" si="588"/>
        <v>203.5</v>
      </c>
      <c r="I1006" s="86">
        <f>'Ducati Panigale 1199 data'!$C$8*G1006</f>
        <v>0</v>
      </c>
      <c r="J1006" s="86">
        <f>'Ducati Panigale 1199 data'!$C$8*'Ducati Panigale 1199 data'!$C$15*'Ducati Panigale 1199 data'!$C$10</f>
        <v>54.543600000000005</v>
      </c>
      <c r="K1006" s="86">
        <f>(0.5*'Ducati Panigale 1199 data'!$C$12)*'Ducati Panigale 1199 data'!$C$14*'Ducati Panigale 1199 data'!$C$11*F1006^2</f>
        <v>0</v>
      </c>
      <c r="L1006" s="86">
        <f t="shared" si="589"/>
        <v>54.543600000000005</v>
      </c>
      <c r="M1006" s="86">
        <f t="shared" si="585"/>
        <v>0</v>
      </c>
      <c r="N1006" s="20">
        <f t="shared" si="590"/>
        <v>0</v>
      </c>
      <c r="O1006" s="105">
        <f t="shared" si="591"/>
        <v>0</v>
      </c>
      <c r="P1006" s="105">
        <f t="shared" si="592"/>
        <v>0</v>
      </c>
      <c r="Q1006" s="105">
        <f t="shared" si="620"/>
        <v>240.74625865066062</v>
      </c>
      <c r="R1006" s="27">
        <f t="shared" si="593"/>
        <v>6.6873960736294619E-2</v>
      </c>
      <c r="S1006" s="98">
        <f t="shared" si="594"/>
        <v>0</v>
      </c>
      <c r="T1006" s="17">
        <f t="shared" si="621"/>
        <v>856.3385805821739</v>
      </c>
      <c r="U1006" s="17">
        <f t="shared" si="595"/>
        <v>0.23787182793949274</v>
      </c>
      <c r="V1006" s="17">
        <f t="shared" si="596"/>
        <v>228.70894571812758</v>
      </c>
      <c r="W1006" s="17">
        <f t="shared" si="597"/>
        <v>219.56058788940246</v>
      </c>
      <c r="X1006" s="17">
        <f t="shared" si="597"/>
        <v>210.77816437382634</v>
      </c>
      <c r="Y1006" s="17">
        <f t="shared" si="598"/>
        <v>208.67038273008808</v>
      </c>
      <c r="Z1006" s="17">
        <f>Y1006/3600</f>
        <v>5.7963995202802245E-2</v>
      </c>
      <c r="AA1006" s="17">
        <f>0.96*Y1006</f>
        <v>200.32356742088456</v>
      </c>
      <c r="AB1006" s="17">
        <f t="shared" si="599"/>
        <v>192.31062472404918</v>
      </c>
      <c r="AC1006" s="17">
        <f t="shared" si="600"/>
        <v>182.69509348784672</v>
      </c>
      <c r="AD1006" s="17">
        <f t="shared" si="601"/>
        <v>182.69509348784672</v>
      </c>
      <c r="AE1006" s="17">
        <f t="shared" si="622"/>
        <v>5.0748637079957422E-2</v>
      </c>
      <c r="AF1006" s="17">
        <f>T1006-AD1006</f>
        <v>673.64348709432716</v>
      </c>
      <c r="AG1006" s="17">
        <f t="shared" si="602"/>
        <v>0.18712319085953533</v>
      </c>
      <c r="AH1006" s="28">
        <f>0.5*'Ducati Panigale 1199 data'!$C$8*'WLTP class 3 v5'!F1006^2</f>
        <v>0</v>
      </c>
      <c r="AI1006" s="17">
        <f t="shared" si="603"/>
        <v>0</v>
      </c>
      <c r="AJ1006" s="17" t="str">
        <f>IF(N1006&lt;0, AI1006, "0")</f>
        <v>0</v>
      </c>
      <c r="AK1006" s="98">
        <f>AK1005+AJ1006</f>
        <v>2282.7407993827155</v>
      </c>
      <c r="AL1006" s="105">
        <f t="shared" si="604"/>
        <v>0.63409466649519874</v>
      </c>
      <c r="AM1006" s="98">
        <f>IF(N1006 &gt; 0, AI1006, )</f>
        <v>0</v>
      </c>
      <c r="AN1006" s="98">
        <f t="shared" si="623"/>
        <v>10965.737778549379</v>
      </c>
      <c r="AO1006" s="98">
        <f t="shared" si="605"/>
        <v>3.0460382718192718</v>
      </c>
      <c r="AP1006" s="27">
        <f t="shared" si="606"/>
        <v>0</v>
      </c>
      <c r="AQ1006" s="27">
        <f t="shared" si="607"/>
        <v>0</v>
      </c>
      <c r="AR1006" s="34">
        <f t="shared" si="608"/>
        <v>0</v>
      </c>
      <c r="AS1006" s="27">
        <f t="shared" si="609"/>
        <v>0</v>
      </c>
      <c r="AT1006" s="34">
        <f t="shared" si="586"/>
        <v>0</v>
      </c>
      <c r="AU1006" s="27">
        <f t="shared" si="586"/>
        <v>0</v>
      </c>
      <c r="AV1006" s="27">
        <f t="shared" si="610"/>
        <v>0</v>
      </c>
      <c r="AW1006" s="27">
        <f t="shared" si="611"/>
        <v>0</v>
      </c>
      <c r="AX1006" s="27">
        <f t="shared" si="612"/>
        <v>0</v>
      </c>
      <c r="AY1006" s="34">
        <f>AN1006-AW1006</f>
        <v>10965.737778549379</v>
      </c>
      <c r="AZ1006" s="110">
        <f t="shared" si="613"/>
        <v>3.0460382718192718</v>
      </c>
      <c r="BB1006" s="84">
        <v>0</v>
      </c>
      <c r="BC1006" s="85">
        <f t="shared" si="614"/>
        <v>0</v>
      </c>
      <c r="BD1006" s="85">
        <f t="shared" si="615"/>
        <v>0</v>
      </c>
      <c r="BE1006" s="85">
        <f t="shared" si="616"/>
        <v>0</v>
      </c>
      <c r="BF1006" s="85">
        <f t="shared" si="617"/>
        <v>0</v>
      </c>
      <c r="BG1006" s="85">
        <f t="shared" si="618"/>
        <v>0</v>
      </c>
    </row>
    <row r="1007" spans="2:59">
      <c r="B1007" s="10" t="s">
        <v>33</v>
      </c>
      <c r="C1007" s="10">
        <v>996</v>
      </c>
      <c r="D1007" s="10">
        <v>407</v>
      </c>
      <c r="E1007" s="19">
        <v>0</v>
      </c>
      <c r="F1007" s="67">
        <f t="shared" si="587"/>
        <v>0</v>
      </c>
      <c r="G1007" s="20">
        <f t="shared" si="619"/>
        <v>0</v>
      </c>
      <c r="H1007" s="20">
        <f t="shared" si="588"/>
        <v>204</v>
      </c>
      <c r="I1007" s="86">
        <f>'Ducati Panigale 1199 data'!$C$8*G1007</f>
        <v>0</v>
      </c>
      <c r="J1007" s="86">
        <f>'Ducati Panigale 1199 data'!$C$8*'Ducati Panigale 1199 data'!$C$15*'Ducati Panigale 1199 data'!$C$10</f>
        <v>54.543600000000005</v>
      </c>
      <c r="K1007" s="86">
        <f>(0.5*'Ducati Panigale 1199 data'!$C$12)*'Ducati Panigale 1199 data'!$C$14*'Ducati Panigale 1199 data'!$C$11*F1007^2</f>
        <v>0</v>
      </c>
      <c r="L1007" s="86">
        <f t="shared" si="589"/>
        <v>54.543600000000005</v>
      </c>
      <c r="M1007" s="86">
        <f t="shared" si="585"/>
        <v>0</v>
      </c>
      <c r="N1007" s="20">
        <f t="shared" si="590"/>
        <v>0</v>
      </c>
      <c r="O1007" s="105">
        <f t="shared" si="591"/>
        <v>0</v>
      </c>
      <c r="P1007" s="105">
        <f t="shared" si="592"/>
        <v>0</v>
      </c>
      <c r="Q1007" s="105">
        <f t="shared" si="620"/>
        <v>240.74625865066062</v>
      </c>
      <c r="R1007" s="27">
        <f t="shared" si="593"/>
        <v>6.6873960736294619E-2</v>
      </c>
      <c r="S1007" s="98">
        <f t="shared" si="594"/>
        <v>0</v>
      </c>
      <c r="T1007" s="17">
        <f t="shared" si="621"/>
        <v>856.3385805821739</v>
      </c>
      <c r="U1007" s="17">
        <f t="shared" si="595"/>
        <v>0.23787182793949274</v>
      </c>
      <c r="V1007" s="17">
        <f t="shared" si="596"/>
        <v>228.70894571812758</v>
      </c>
      <c r="W1007" s="17">
        <f t="shared" si="597"/>
        <v>219.56058788940246</v>
      </c>
      <c r="X1007" s="17">
        <f t="shared" si="597"/>
        <v>210.77816437382634</v>
      </c>
      <c r="Y1007" s="17">
        <f t="shared" si="598"/>
        <v>208.67038273008808</v>
      </c>
      <c r="Z1007" s="17">
        <f>Y1007/3600</f>
        <v>5.7963995202802245E-2</v>
      </c>
      <c r="AA1007" s="17">
        <f>0.96*Y1007</f>
        <v>200.32356742088456</v>
      </c>
      <c r="AB1007" s="17">
        <f t="shared" si="599"/>
        <v>192.31062472404918</v>
      </c>
      <c r="AC1007" s="17">
        <f t="shared" si="600"/>
        <v>182.69509348784672</v>
      </c>
      <c r="AD1007" s="17">
        <f t="shared" si="601"/>
        <v>182.69509348784672</v>
      </c>
      <c r="AE1007" s="17">
        <f t="shared" si="622"/>
        <v>5.0748637079957422E-2</v>
      </c>
      <c r="AF1007" s="17">
        <f>T1007-AD1007</f>
        <v>673.64348709432716</v>
      </c>
      <c r="AG1007" s="17">
        <f t="shared" si="602"/>
        <v>0.18712319085953533</v>
      </c>
      <c r="AH1007" s="28">
        <f>0.5*'Ducati Panigale 1199 data'!$C$8*'WLTP class 3 v5'!F1007^2</f>
        <v>0</v>
      </c>
      <c r="AI1007" s="17">
        <f t="shared" si="603"/>
        <v>0</v>
      </c>
      <c r="AJ1007" s="17" t="str">
        <f>IF(N1007&lt;0, AI1007, "0")</f>
        <v>0</v>
      </c>
      <c r="AK1007" s="98">
        <f>AK1006+AJ1007</f>
        <v>2282.7407993827155</v>
      </c>
      <c r="AL1007" s="105">
        <f t="shared" si="604"/>
        <v>0.63409466649519874</v>
      </c>
      <c r="AM1007" s="98">
        <f>IF(N1007 &gt; 0, AI1007, )</f>
        <v>0</v>
      </c>
      <c r="AN1007" s="98">
        <f t="shared" si="623"/>
        <v>10965.737778549379</v>
      </c>
      <c r="AO1007" s="98">
        <f t="shared" si="605"/>
        <v>3.0460382718192718</v>
      </c>
      <c r="AP1007" s="27">
        <f t="shared" si="606"/>
        <v>0</v>
      </c>
      <c r="AQ1007" s="27">
        <f t="shared" si="607"/>
        <v>0</v>
      </c>
      <c r="AR1007" s="34">
        <f t="shared" si="608"/>
        <v>0</v>
      </c>
      <c r="AS1007" s="27">
        <f t="shared" si="609"/>
        <v>0</v>
      </c>
      <c r="AT1007" s="34">
        <f t="shared" si="586"/>
        <v>0</v>
      </c>
      <c r="AU1007" s="27">
        <f t="shared" si="586"/>
        <v>0</v>
      </c>
      <c r="AV1007" s="27">
        <f t="shared" si="610"/>
        <v>0</v>
      </c>
      <c r="AW1007" s="27">
        <f t="shared" si="611"/>
        <v>0</v>
      </c>
      <c r="AX1007" s="27">
        <f t="shared" si="612"/>
        <v>0</v>
      </c>
      <c r="AY1007" s="34">
        <f>AN1007-AW1007</f>
        <v>10965.737778549379</v>
      </c>
      <c r="AZ1007" s="110">
        <f t="shared" si="613"/>
        <v>3.0460382718192718</v>
      </c>
      <c r="BB1007" s="84">
        <v>0</v>
      </c>
      <c r="BC1007" s="85">
        <f t="shared" si="614"/>
        <v>0</v>
      </c>
      <c r="BD1007" s="85">
        <f t="shared" si="615"/>
        <v>0</v>
      </c>
      <c r="BE1007" s="85">
        <f t="shared" si="616"/>
        <v>0</v>
      </c>
      <c r="BF1007" s="85">
        <f t="shared" si="617"/>
        <v>0</v>
      </c>
      <c r="BG1007" s="85">
        <f t="shared" si="618"/>
        <v>0</v>
      </c>
    </row>
    <row r="1008" spans="2:59">
      <c r="B1008" s="10" t="s">
        <v>33</v>
      </c>
      <c r="C1008" s="10">
        <v>997</v>
      </c>
      <c r="D1008" s="10">
        <v>408</v>
      </c>
      <c r="E1008" s="19">
        <v>0</v>
      </c>
      <c r="F1008" s="67">
        <f t="shared" si="587"/>
        <v>0</v>
      </c>
      <c r="G1008" s="20">
        <f t="shared" si="619"/>
        <v>0</v>
      </c>
      <c r="H1008" s="20">
        <f t="shared" si="588"/>
        <v>204.5</v>
      </c>
      <c r="I1008" s="86">
        <f>'Ducati Panigale 1199 data'!$C$8*G1008</f>
        <v>0</v>
      </c>
      <c r="J1008" s="86">
        <f>'Ducati Panigale 1199 data'!$C$8*'Ducati Panigale 1199 data'!$C$15*'Ducati Panigale 1199 data'!$C$10</f>
        <v>54.543600000000005</v>
      </c>
      <c r="K1008" s="86">
        <f>(0.5*'Ducati Panigale 1199 data'!$C$12)*'Ducati Panigale 1199 data'!$C$14*'Ducati Panigale 1199 data'!$C$11*F1008^2</f>
        <v>0</v>
      </c>
      <c r="L1008" s="86">
        <f t="shared" si="589"/>
        <v>54.543600000000005</v>
      </c>
      <c r="M1008" s="86">
        <f t="shared" si="585"/>
        <v>0</v>
      </c>
      <c r="N1008" s="20">
        <f t="shared" si="590"/>
        <v>0</v>
      </c>
      <c r="O1008" s="105">
        <f t="shared" si="591"/>
        <v>0</v>
      </c>
      <c r="P1008" s="105">
        <f t="shared" si="592"/>
        <v>0</v>
      </c>
      <c r="Q1008" s="105">
        <f t="shared" si="620"/>
        <v>240.74625865066062</v>
      </c>
      <c r="R1008" s="27">
        <f t="shared" si="593"/>
        <v>6.6873960736294619E-2</v>
      </c>
      <c r="S1008" s="98">
        <f t="shared" si="594"/>
        <v>0</v>
      </c>
      <c r="T1008" s="17">
        <f t="shared" si="621"/>
        <v>856.3385805821739</v>
      </c>
      <c r="U1008" s="17">
        <f t="shared" si="595"/>
        <v>0.23787182793949274</v>
      </c>
      <c r="V1008" s="17">
        <f t="shared" si="596"/>
        <v>228.70894571812758</v>
      </c>
      <c r="W1008" s="17">
        <f t="shared" si="597"/>
        <v>219.56058788940246</v>
      </c>
      <c r="X1008" s="17">
        <f t="shared" si="597"/>
        <v>210.77816437382634</v>
      </c>
      <c r="Y1008" s="17">
        <f t="shared" si="598"/>
        <v>208.67038273008808</v>
      </c>
      <c r="Z1008" s="17">
        <f>Y1008/3600</f>
        <v>5.7963995202802245E-2</v>
      </c>
      <c r="AA1008" s="17">
        <f>0.96*Y1008</f>
        <v>200.32356742088456</v>
      </c>
      <c r="AB1008" s="17">
        <f t="shared" si="599"/>
        <v>192.31062472404918</v>
      </c>
      <c r="AC1008" s="17">
        <f t="shared" si="600"/>
        <v>182.69509348784672</v>
      </c>
      <c r="AD1008" s="17">
        <f t="shared" si="601"/>
        <v>182.69509348784672</v>
      </c>
      <c r="AE1008" s="17">
        <f t="shared" si="622"/>
        <v>5.0748637079957422E-2</v>
      </c>
      <c r="AF1008" s="17">
        <f>T1008-AD1008</f>
        <v>673.64348709432716</v>
      </c>
      <c r="AG1008" s="17">
        <f t="shared" si="602"/>
        <v>0.18712319085953533</v>
      </c>
      <c r="AH1008" s="28">
        <f>0.5*'Ducati Panigale 1199 data'!$C$8*'WLTP class 3 v5'!F1008^2</f>
        <v>0</v>
      </c>
      <c r="AI1008" s="17">
        <f t="shared" si="603"/>
        <v>0</v>
      </c>
      <c r="AJ1008" s="17" t="str">
        <f>IF(N1008&lt;0, AI1008, "0")</f>
        <v>0</v>
      </c>
      <c r="AK1008" s="98">
        <f>AK1007+AJ1008</f>
        <v>2282.7407993827155</v>
      </c>
      <c r="AL1008" s="105">
        <f t="shared" si="604"/>
        <v>0.63409466649519874</v>
      </c>
      <c r="AM1008" s="98">
        <f>IF(N1008 &gt; 0, AI1008, )</f>
        <v>0</v>
      </c>
      <c r="AN1008" s="98">
        <f t="shared" si="623"/>
        <v>10965.737778549379</v>
      </c>
      <c r="AO1008" s="98">
        <f t="shared" si="605"/>
        <v>3.0460382718192718</v>
      </c>
      <c r="AP1008" s="27">
        <f t="shared" si="606"/>
        <v>0</v>
      </c>
      <c r="AQ1008" s="27">
        <f t="shared" si="607"/>
        <v>0</v>
      </c>
      <c r="AR1008" s="34">
        <f t="shared" si="608"/>
        <v>0</v>
      </c>
      <c r="AS1008" s="27">
        <f t="shared" si="609"/>
        <v>0</v>
      </c>
      <c r="AT1008" s="34">
        <f t="shared" si="586"/>
        <v>0</v>
      </c>
      <c r="AU1008" s="27">
        <f t="shared" si="586"/>
        <v>0</v>
      </c>
      <c r="AV1008" s="27">
        <f t="shared" si="610"/>
        <v>0</v>
      </c>
      <c r="AW1008" s="27">
        <f t="shared" si="611"/>
        <v>0</v>
      </c>
      <c r="AX1008" s="27">
        <f t="shared" si="612"/>
        <v>0</v>
      </c>
      <c r="AY1008" s="34">
        <f>AN1008-AW1008</f>
        <v>10965.737778549379</v>
      </c>
      <c r="AZ1008" s="110">
        <f t="shared" si="613"/>
        <v>3.0460382718192718</v>
      </c>
      <c r="BB1008" s="84">
        <v>0</v>
      </c>
      <c r="BC1008" s="85">
        <f t="shared" si="614"/>
        <v>0</v>
      </c>
      <c r="BD1008" s="85">
        <f t="shared" si="615"/>
        <v>0</v>
      </c>
      <c r="BE1008" s="85">
        <f t="shared" si="616"/>
        <v>0</v>
      </c>
      <c r="BF1008" s="85">
        <f t="shared" si="617"/>
        <v>0</v>
      </c>
      <c r="BG1008" s="85">
        <f t="shared" si="618"/>
        <v>0</v>
      </c>
    </row>
    <row r="1009" spans="2:59">
      <c r="B1009" s="10" t="s">
        <v>33</v>
      </c>
      <c r="C1009" s="10">
        <v>998</v>
      </c>
      <c r="D1009" s="10">
        <v>409</v>
      </c>
      <c r="E1009" s="19">
        <v>0</v>
      </c>
      <c r="F1009" s="67">
        <f t="shared" si="587"/>
        <v>0</v>
      </c>
      <c r="G1009" s="20">
        <f t="shared" si="619"/>
        <v>0</v>
      </c>
      <c r="H1009" s="20">
        <f t="shared" si="588"/>
        <v>205</v>
      </c>
      <c r="I1009" s="86">
        <f>'Ducati Panigale 1199 data'!$C$8*G1009</f>
        <v>0</v>
      </c>
      <c r="J1009" s="86">
        <f>'Ducati Panigale 1199 data'!$C$8*'Ducati Panigale 1199 data'!$C$15*'Ducati Panigale 1199 data'!$C$10</f>
        <v>54.543600000000005</v>
      </c>
      <c r="K1009" s="86">
        <f>(0.5*'Ducati Panigale 1199 data'!$C$12)*'Ducati Panigale 1199 data'!$C$14*'Ducati Panigale 1199 data'!$C$11*F1009^2</f>
        <v>0</v>
      </c>
      <c r="L1009" s="86">
        <f t="shared" si="589"/>
        <v>54.543600000000005</v>
      </c>
      <c r="M1009" s="86">
        <f t="shared" si="585"/>
        <v>0</v>
      </c>
      <c r="N1009" s="20">
        <f t="shared" si="590"/>
        <v>0</v>
      </c>
      <c r="O1009" s="105">
        <f t="shared" si="591"/>
        <v>0</v>
      </c>
      <c r="P1009" s="105">
        <f t="shared" si="592"/>
        <v>0</v>
      </c>
      <c r="Q1009" s="105">
        <f t="shared" si="620"/>
        <v>240.74625865066062</v>
      </c>
      <c r="R1009" s="27">
        <f t="shared" si="593"/>
        <v>6.6873960736294619E-2</v>
      </c>
      <c r="S1009" s="98">
        <f t="shared" si="594"/>
        <v>0</v>
      </c>
      <c r="T1009" s="17">
        <f t="shared" si="621"/>
        <v>856.3385805821739</v>
      </c>
      <c r="U1009" s="17">
        <f t="shared" si="595"/>
        <v>0.23787182793949274</v>
      </c>
      <c r="V1009" s="17">
        <f t="shared" si="596"/>
        <v>228.70894571812758</v>
      </c>
      <c r="W1009" s="17">
        <f t="shared" si="597"/>
        <v>219.56058788940246</v>
      </c>
      <c r="X1009" s="17">
        <f t="shared" si="597"/>
        <v>210.77816437382634</v>
      </c>
      <c r="Y1009" s="17">
        <f t="shared" si="598"/>
        <v>208.67038273008808</v>
      </c>
      <c r="Z1009" s="17">
        <f>Y1009/3600</f>
        <v>5.7963995202802245E-2</v>
      </c>
      <c r="AA1009" s="17">
        <f>0.96*Y1009</f>
        <v>200.32356742088456</v>
      </c>
      <c r="AB1009" s="17">
        <f t="shared" si="599"/>
        <v>192.31062472404918</v>
      </c>
      <c r="AC1009" s="17">
        <f t="shared" si="600"/>
        <v>182.69509348784672</v>
      </c>
      <c r="AD1009" s="17">
        <f t="shared" si="601"/>
        <v>182.69509348784672</v>
      </c>
      <c r="AE1009" s="17">
        <f t="shared" si="622"/>
        <v>5.0748637079957422E-2</v>
      </c>
      <c r="AF1009" s="17">
        <f>T1009-AD1009</f>
        <v>673.64348709432716</v>
      </c>
      <c r="AG1009" s="17">
        <f t="shared" si="602"/>
        <v>0.18712319085953533</v>
      </c>
      <c r="AH1009" s="28">
        <f>0.5*'Ducati Panigale 1199 data'!$C$8*'WLTP class 3 v5'!F1009^2</f>
        <v>0</v>
      </c>
      <c r="AI1009" s="17">
        <f t="shared" si="603"/>
        <v>0</v>
      </c>
      <c r="AJ1009" s="17" t="str">
        <f>IF(N1009&lt;0, AI1009, "0")</f>
        <v>0</v>
      </c>
      <c r="AK1009" s="98">
        <f>AK1008+AJ1009</f>
        <v>2282.7407993827155</v>
      </c>
      <c r="AL1009" s="105">
        <f t="shared" si="604"/>
        <v>0.63409466649519874</v>
      </c>
      <c r="AM1009" s="98">
        <f>IF(N1009 &gt; 0, AI1009, )</f>
        <v>0</v>
      </c>
      <c r="AN1009" s="98">
        <f t="shared" si="623"/>
        <v>10965.737778549379</v>
      </c>
      <c r="AO1009" s="98">
        <f t="shared" si="605"/>
        <v>3.0460382718192718</v>
      </c>
      <c r="AP1009" s="27">
        <f t="shared" si="606"/>
        <v>0</v>
      </c>
      <c r="AQ1009" s="27">
        <f t="shared" si="607"/>
        <v>0</v>
      </c>
      <c r="AR1009" s="34">
        <f t="shared" si="608"/>
        <v>0</v>
      </c>
      <c r="AS1009" s="27">
        <f t="shared" si="609"/>
        <v>0</v>
      </c>
      <c r="AT1009" s="34">
        <f t="shared" si="586"/>
        <v>0</v>
      </c>
      <c r="AU1009" s="27">
        <f t="shared" si="586"/>
        <v>0</v>
      </c>
      <c r="AV1009" s="27">
        <f t="shared" si="610"/>
        <v>0</v>
      </c>
      <c r="AW1009" s="27">
        <f t="shared" si="611"/>
        <v>0</v>
      </c>
      <c r="AX1009" s="27">
        <f t="shared" si="612"/>
        <v>0</v>
      </c>
      <c r="AY1009" s="34">
        <f>AN1009-AW1009</f>
        <v>10965.737778549379</v>
      </c>
      <c r="AZ1009" s="110">
        <f t="shared" si="613"/>
        <v>3.0460382718192718</v>
      </c>
      <c r="BB1009" s="84">
        <v>0</v>
      </c>
      <c r="BC1009" s="85">
        <f t="shared" si="614"/>
        <v>0</v>
      </c>
      <c r="BD1009" s="85">
        <f t="shared" si="615"/>
        <v>0</v>
      </c>
      <c r="BE1009" s="85">
        <f t="shared" si="616"/>
        <v>0</v>
      </c>
      <c r="BF1009" s="85">
        <f t="shared" si="617"/>
        <v>0</v>
      </c>
      <c r="BG1009" s="85">
        <f t="shared" si="618"/>
        <v>0</v>
      </c>
    </row>
    <row r="1010" spans="2:59">
      <c r="B1010" s="10" t="s">
        <v>33</v>
      </c>
      <c r="C1010" s="10">
        <v>999</v>
      </c>
      <c r="D1010" s="10">
        <v>410</v>
      </c>
      <c r="E1010" s="19">
        <v>0</v>
      </c>
      <c r="F1010" s="67">
        <f t="shared" si="587"/>
        <v>0</v>
      </c>
      <c r="G1010" s="20">
        <f t="shared" si="619"/>
        <v>0</v>
      </c>
      <c r="H1010" s="20">
        <f t="shared" si="588"/>
        <v>205.5</v>
      </c>
      <c r="I1010" s="86">
        <f>'Ducati Panigale 1199 data'!$C$8*G1010</f>
        <v>0</v>
      </c>
      <c r="J1010" s="86">
        <f>'Ducati Panigale 1199 data'!$C$8*'Ducati Panigale 1199 data'!$C$15*'Ducati Panigale 1199 data'!$C$10</f>
        <v>54.543600000000005</v>
      </c>
      <c r="K1010" s="86">
        <f>(0.5*'Ducati Panigale 1199 data'!$C$12)*'Ducati Panigale 1199 data'!$C$14*'Ducati Panigale 1199 data'!$C$11*F1010^2</f>
        <v>0</v>
      </c>
      <c r="L1010" s="86">
        <f t="shared" si="589"/>
        <v>54.543600000000005</v>
      </c>
      <c r="M1010" s="86">
        <f t="shared" si="585"/>
        <v>0</v>
      </c>
      <c r="N1010" s="20">
        <f t="shared" si="590"/>
        <v>0</v>
      </c>
      <c r="O1010" s="105">
        <f t="shared" si="591"/>
        <v>0</v>
      </c>
      <c r="P1010" s="105">
        <f t="shared" si="592"/>
        <v>0</v>
      </c>
      <c r="Q1010" s="105">
        <f t="shared" si="620"/>
        <v>240.74625865066062</v>
      </c>
      <c r="R1010" s="27">
        <f t="shared" si="593"/>
        <v>6.6873960736294619E-2</v>
      </c>
      <c r="S1010" s="98">
        <f t="shared" si="594"/>
        <v>0</v>
      </c>
      <c r="T1010" s="17">
        <f t="shared" si="621"/>
        <v>856.3385805821739</v>
      </c>
      <c r="U1010" s="17">
        <f t="shared" si="595"/>
        <v>0.23787182793949274</v>
      </c>
      <c r="V1010" s="17">
        <f t="shared" si="596"/>
        <v>228.70894571812758</v>
      </c>
      <c r="W1010" s="17">
        <f t="shared" si="597"/>
        <v>219.56058788940246</v>
      </c>
      <c r="X1010" s="17">
        <f t="shared" si="597"/>
        <v>210.77816437382634</v>
      </c>
      <c r="Y1010" s="17">
        <f t="shared" si="598"/>
        <v>208.67038273008808</v>
      </c>
      <c r="Z1010" s="17">
        <f>Y1010/3600</f>
        <v>5.7963995202802245E-2</v>
      </c>
      <c r="AA1010" s="17">
        <f>0.96*Y1010</f>
        <v>200.32356742088456</v>
      </c>
      <c r="AB1010" s="17">
        <f t="shared" si="599"/>
        <v>192.31062472404918</v>
      </c>
      <c r="AC1010" s="17">
        <f t="shared" si="600"/>
        <v>182.69509348784672</v>
      </c>
      <c r="AD1010" s="17">
        <f t="shared" si="601"/>
        <v>182.69509348784672</v>
      </c>
      <c r="AE1010" s="17">
        <f t="shared" si="622"/>
        <v>5.0748637079957422E-2</v>
      </c>
      <c r="AF1010" s="17">
        <f>T1010-AD1010</f>
        <v>673.64348709432716</v>
      </c>
      <c r="AG1010" s="17">
        <f t="shared" si="602"/>
        <v>0.18712319085953533</v>
      </c>
      <c r="AH1010" s="28">
        <f>0.5*'Ducati Panigale 1199 data'!$C$8*'WLTP class 3 v5'!F1010^2</f>
        <v>0</v>
      </c>
      <c r="AI1010" s="17">
        <f t="shared" si="603"/>
        <v>0</v>
      </c>
      <c r="AJ1010" s="17" t="str">
        <f>IF(N1010&lt;0, AI1010, "0")</f>
        <v>0</v>
      </c>
      <c r="AK1010" s="98">
        <f>AK1009+AJ1010</f>
        <v>2282.7407993827155</v>
      </c>
      <c r="AL1010" s="105">
        <f t="shared" si="604"/>
        <v>0.63409466649519874</v>
      </c>
      <c r="AM1010" s="98">
        <f>IF(N1010 &gt; 0, AI1010, )</f>
        <v>0</v>
      </c>
      <c r="AN1010" s="98">
        <f t="shared" si="623"/>
        <v>10965.737778549379</v>
      </c>
      <c r="AO1010" s="98">
        <f t="shared" si="605"/>
        <v>3.0460382718192718</v>
      </c>
      <c r="AP1010" s="27">
        <f t="shared" si="606"/>
        <v>0</v>
      </c>
      <c r="AQ1010" s="27">
        <f t="shared" si="607"/>
        <v>0</v>
      </c>
      <c r="AR1010" s="34">
        <f t="shared" si="608"/>
        <v>0</v>
      </c>
      <c r="AS1010" s="27">
        <f t="shared" si="609"/>
        <v>0</v>
      </c>
      <c r="AT1010" s="34">
        <f t="shared" si="586"/>
        <v>0</v>
      </c>
      <c r="AU1010" s="27">
        <f t="shared" si="586"/>
        <v>0</v>
      </c>
      <c r="AV1010" s="27">
        <f t="shared" si="610"/>
        <v>0</v>
      </c>
      <c r="AW1010" s="27">
        <f t="shared" si="611"/>
        <v>0</v>
      </c>
      <c r="AX1010" s="27">
        <f t="shared" si="612"/>
        <v>0</v>
      </c>
      <c r="AY1010" s="34">
        <f>AN1010-AW1010</f>
        <v>10965.737778549379</v>
      </c>
      <c r="AZ1010" s="110">
        <f t="shared" si="613"/>
        <v>3.0460382718192718</v>
      </c>
      <c r="BB1010" s="84">
        <v>0</v>
      </c>
      <c r="BC1010" s="85">
        <f t="shared" si="614"/>
        <v>0</v>
      </c>
      <c r="BD1010" s="85">
        <f t="shared" si="615"/>
        <v>0</v>
      </c>
      <c r="BE1010" s="85">
        <f t="shared" si="616"/>
        <v>0</v>
      </c>
      <c r="BF1010" s="85">
        <f t="shared" si="617"/>
        <v>0</v>
      </c>
      <c r="BG1010" s="85">
        <f t="shared" si="618"/>
        <v>0</v>
      </c>
    </row>
    <row r="1011" spans="2:59">
      <c r="B1011" s="10" t="s">
        <v>33</v>
      </c>
      <c r="C1011" s="10">
        <v>1000</v>
      </c>
      <c r="D1011" s="10">
        <v>411</v>
      </c>
      <c r="E1011" s="19">
        <v>0</v>
      </c>
      <c r="F1011" s="67">
        <f t="shared" si="587"/>
        <v>0</v>
      </c>
      <c r="G1011" s="20">
        <f t="shared" si="619"/>
        <v>0</v>
      </c>
      <c r="H1011" s="20">
        <f t="shared" si="588"/>
        <v>206</v>
      </c>
      <c r="I1011" s="86">
        <f>'Ducati Panigale 1199 data'!$C$8*G1011</f>
        <v>0</v>
      </c>
      <c r="J1011" s="86">
        <f>'Ducati Panigale 1199 data'!$C$8*'Ducati Panigale 1199 data'!$C$15*'Ducati Panigale 1199 data'!$C$10</f>
        <v>54.543600000000005</v>
      </c>
      <c r="K1011" s="86">
        <f>(0.5*'Ducati Panigale 1199 data'!$C$12)*'Ducati Panigale 1199 data'!$C$14*'Ducati Panigale 1199 data'!$C$11*F1011^2</f>
        <v>0</v>
      </c>
      <c r="L1011" s="86">
        <f t="shared" si="589"/>
        <v>54.543600000000005</v>
      </c>
      <c r="M1011" s="86">
        <f t="shared" si="585"/>
        <v>0</v>
      </c>
      <c r="N1011" s="20">
        <f t="shared" si="590"/>
        <v>0</v>
      </c>
      <c r="O1011" s="105">
        <f t="shared" si="591"/>
        <v>0</v>
      </c>
      <c r="P1011" s="105">
        <f t="shared" si="592"/>
        <v>0</v>
      </c>
      <c r="Q1011" s="105">
        <f t="shared" si="620"/>
        <v>240.74625865066062</v>
      </c>
      <c r="R1011" s="27">
        <f t="shared" si="593"/>
        <v>6.6873960736294619E-2</v>
      </c>
      <c r="S1011" s="98">
        <f t="shared" si="594"/>
        <v>0</v>
      </c>
      <c r="T1011" s="17">
        <f t="shared" si="621"/>
        <v>856.3385805821739</v>
      </c>
      <c r="U1011" s="17">
        <f t="shared" si="595"/>
        <v>0.23787182793949274</v>
      </c>
      <c r="V1011" s="17">
        <f t="shared" si="596"/>
        <v>228.70894571812758</v>
      </c>
      <c r="W1011" s="17">
        <f t="shared" si="597"/>
        <v>219.56058788940246</v>
      </c>
      <c r="X1011" s="17">
        <f t="shared" si="597"/>
        <v>210.77816437382634</v>
      </c>
      <c r="Y1011" s="17">
        <f t="shared" si="598"/>
        <v>208.67038273008808</v>
      </c>
      <c r="Z1011" s="17">
        <f>Y1011/3600</f>
        <v>5.7963995202802245E-2</v>
      </c>
      <c r="AA1011" s="17">
        <f>0.96*Y1011</f>
        <v>200.32356742088456</v>
      </c>
      <c r="AB1011" s="17">
        <f t="shared" si="599"/>
        <v>192.31062472404918</v>
      </c>
      <c r="AC1011" s="17">
        <f t="shared" si="600"/>
        <v>182.69509348784672</v>
      </c>
      <c r="AD1011" s="17">
        <f t="shared" si="601"/>
        <v>182.69509348784672</v>
      </c>
      <c r="AE1011" s="17">
        <f t="shared" si="622"/>
        <v>5.0748637079957422E-2</v>
      </c>
      <c r="AF1011" s="17">
        <f>T1011-AD1011</f>
        <v>673.64348709432716</v>
      </c>
      <c r="AG1011" s="17">
        <f t="shared" si="602"/>
        <v>0.18712319085953533</v>
      </c>
      <c r="AH1011" s="28">
        <f>0.5*'Ducati Panigale 1199 data'!$C$8*'WLTP class 3 v5'!F1011^2</f>
        <v>0</v>
      </c>
      <c r="AI1011" s="17">
        <f t="shared" si="603"/>
        <v>0</v>
      </c>
      <c r="AJ1011" s="17" t="str">
        <f>IF(N1011&lt;0, AI1011, "0")</f>
        <v>0</v>
      </c>
      <c r="AK1011" s="98">
        <f>AK1010+AJ1011</f>
        <v>2282.7407993827155</v>
      </c>
      <c r="AL1011" s="105">
        <f t="shared" si="604"/>
        <v>0.63409466649519874</v>
      </c>
      <c r="AM1011" s="98">
        <f>IF(N1011 &gt; 0, AI1011, )</f>
        <v>0</v>
      </c>
      <c r="AN1011" s="98">
        <f t="shared" si="623"/>
        <v>10965.737778549379</v>
      </c>
      <c r="AO1011" s="98">
        <f t="shared" si="605"/>
        <v>3.0460382718192718</v>
      </c>
      <c r="AP1011" s="27">
        <f t="shared" si="606"/>
        <v>0</v>
      </c>
      <c r="AQ1011" s="27">
        <f t="shared" si="607"/>
        <v>0</v>
      </c>
      <c r="AR1011" s="34">
        <f t="shared" si="608"/>
        <v>0</v>
      </c>
      <c r="AS1011" s="27">
        <f t="shared" si="609"/>
        <v>0</v>
      </c>
      <c r="AT1011" s="34">
        <f t="shared" si="586"/>
        <v>0</v>
      </c>
      <c r="AU1011" s="27">
        <f t="shared" si="586"/>
        <v>0</v>
      </c>
      <c r="AV1011" s="27">
        <f t="shared" si="610"/>
        <v>0</v>
      </c>
      <c r="AW1011" s="27">
        <f t="shared" si="611"/>
        <v>0</v>
      </c>
      <c r="AX1011" s="27">
        <f t="shared" si="612"/>
        <v>0</v>
      </c>
      <c r="AY1011" s="34">
        <f>AN1011-AW1011</f>
        <v>10965.737778549379</v>
      </c>
      <c r="AZ1011" s="110">
        <f t="shared" si="613"/>
        <v>3.0460382718192718</v>
      </c>
      <c r="BB1011" s="84">
        <v>0</v>
      </c>
      <c r="BC1011" s="85">
        <f t="shared" si="614"/>
        <v>0</v>
      </c>
      <c r="BD1011" s="85">
        <f t="shared" si="615"/>
        <v>0</v>
      </c>
      <c r="BE1011" s="85">
        <f t="shared" si="616"/>
        <v>0</v>
      </c>
      <c r="BF1011" s="85">
        <f t="shared" si="617"/>
        <v>0</v>
      </c>
      <c r="BG1011" s="85">
        <f t="shared" si="618"/>
        <v>0</v>
      </c>
    </row>
    <row r="1012" spans="2:59">
      <c r="B1012" s="10" t="s">
        <v>33</v>
      </c>
      <c r="C1012" s="10">
        <v>1001</v>
      </c>
      <c r="D1012" s="10">
        <v>412</v>
      </c>
      <c r="E1012" s="19">
        <v>0</v>
      </c>
      <c r="F1012" s="67">
        <f t="shared" si="587"/>
        <v>0</v>
      </c>
      <c r="G1012" s="20">
        <f t="shared" si="619"/>
        <v>0</v>
      </c>
      <c r="H1012" s="20">
        <f t="shared" si="588"/>
        <v>206.5</v>
      </c>
      <c r="I1012" s="86">
        <f>'Ducati Panigale 1199 data'!$C$8*G1012</f>
        <v>0</v>
      </c>
      <c r="J1012" s="86">
        <f>'Ducati Panigale 1199 data'!$C$8*'Ducati Panigale 1199 data'!$C$15*'Ducati Panigale 1199 data'!$C$10</f>
        <v>54.543600000000005</v>
      </c>
      <c r="K1012" s="86">
        <f>(0.5*'Ducati Panigale 1199 data'!$C$12)*'Ducati Panigale 1199 data'!$C$14*'Ducati Panigale 1199 data'!$C$11*F1012^2</f>
        <v>0</v>
      </c>
      <c r="L1012" s="86">
        <f t="shared" si="589"/>
        <v>54.543600000000005</v>
      </c>
      <c r="M1012" s="86">
        <f t="shared" si="585"/>
        <v>0</v>
      </c>
      <c r="N1012" s="20">
        <f t="shared" si="590"/>
        <v>0</v>
      </c>
      <c r="O1012" s="105">
        <f t="shared" si="591"/>
        <v>0</v>
      </c>
      <c r="P1012" s="105">
        <f t="shared" si="592"/>
        <v>0</v>
      </c>
      <c r="Q1012" s="105">
        <f t="shared" si="620"/>
        <v>240.74625865066062</v>
      </c>
      <c r="R1012" s="27">
        <f t="shared" si="593"/>
        <v>6.6873960736294619E-2</v>
      </c>
      <c r="S1012" s="98">
        <f t="shared" si="594"/>
        <v>0</v>
      </c>
      <c r="T1012" s="17">
        <f t="shared" si="621"/>
        <v>856.3385805821739</v>
      </c>
      <c r="U1012" s="17">
        <f t="shared" si="595"/>
        <v>0.23787182793949274</v>
      </c>
      <c r="V1012" s="17">
        <f t="shared" si="596"/>
        <v>228.70894571812758</v>
      </c>
      <c r="W1012" s="17">
        <f t="shared" si="597"/>
        <v>219.56058788940246</v>
      </c>
      <c r="X1012" s="17">
        <f t="shared" si="597"/>
        <v>210.77816437382634</v>
      </c>
      <c r="Y1012" s="17">
        <f t="shared" si="598"/>
        <v>208.67038273008808</v>
      </c>
      <c r="Z1012" s="17">
        <f>Y1012/3600</f>
        <v>5.7963995202802245E-2</v>
      </c>
      <c r="AA1012" s="17">
        <f>0.96*Y1012</f>
        <v>200.32356742088456</v>
      </c>
      <c r="AB1012" s="17">
        <f t="shared" si="599"/>
        <v>192.31062472404918</v>
      </c>
      <c r="AC1012" s="17">
        <f t="shared" si="600"/>
        <v>182.69509348784672</v>
      </c>
      <c r="AD1012" s="17">
        <f t="shared" si="601"/>
        <v>182.69509348784672</v>
      </c>
      <c r="AE1012" s="17">
        <f t="shared" si="622"/>
        <v>5.0748637079957422E-2</v>
      </c>
      <c r="AF1012" s="17">
        <f>T1012-AD1012</f>
        <v>673.64348709432716</v>
      </c>
      <c r="AG1012" s="17">
        <f t="shared" si="602"/>
        <v>0.18712319085953533</v>
      </c>
      <c r="AH1012" s="28">
        <f>0.5*'Ducati Panigale 1199 data'!$C$8*'WLTP class 3 v5'!F1012^2</f>
        <v>0</v>
      </c>
      <c r="AI1012" s="17">
        <f t="shared" si="603"/>
        <v>0</v>
      </c>
      <c r="AJ1012" s="17" t="str">
        <f>IF(N1012&lt;0, AI1012, "0")</f>
        <v>0</v>
      </c>
      <c r="AK1012" s="98">
        <f>AK1011+AJ1012</f>
        <v>2282.7407993827155</v>
      </c>
      <c r="AL1012" s="105">
        <f t="shared" si="604"/>
        <v>0.63409466649519874</v>
      </c>
      <c r="AM1012" s="98">
        <f>IF(N1012 &gt; 0, AI1012, )</f>
        <v>0</v>
      </c>
      <c r="AN1012" s="98">
        <f t="shared" si="623"/>
        <v>10965.737778549379</v>
      </c>
      <c r="AO1012" s="98">
        <f t="shared" si="605"/>
        <v>3.0460382718192718</v>
      </c>
      <c r="AP1012" s="27">
        <f t="shared" si="606"/>
        <v>0</v>
      </c>
      <c r="AQ1012" s="27">
        <f t="shared" si="607"/>
        <v>0</v>
      </c>
      <c r="AR1012" s="34">
        <f t="shared" si="608"/>
        <v>0</v>
      </c>
      <c r="AS1012" s="27">
        <f t="shared" si="609"/>
        <v>0</v>
      </c>
      <c r="AT1012" s="34">
        <f t="shared" si="586"/>
        <v>0</v>
      </c>
      <c r="AU1012" s="27">
        <f t="shared" si="586"/>
        <v>0</v>
      </c>
      <c r="AV1012" s="27">
        <f t="shared" si="610"/>
        <v>0</v>
      </c>
      <c r="AW1012" s="27">
        <f t="shared" si="611"/>
        <v>0</v>
      </c>
      <c r="AX1012" s="27">
        <f t="shared" si="612"/>
        <v>0</v>
      </c>
      <c r="AY1012" s="34">
        <f>AN1012-AW1012</f>
        <v>10965.737778549379</v>
      </c>
      <c r="AZ1012" s="110">
        <f t="shared" si="613"/>
        <v>3.0460382718192718</v>
      </c>
      <c r="BB1012" s="84">
        <v>0</v>
      </c>
      <c r="BC1012" s="85">
        <f t="shared" si="614"/>
        <v>0</v>
      </c>
      <c r="BD1012" s="85">
        <f t="shared" si="615"/>
        <v>0</v>
      </c>
      <c r="BE1012" s="85">
        <f t="shared" si="616"/>
        <v>0</v>
      </c>
      <c r="BF1012" s="85">
        <f t="shared" si="617"/>
        <v>0</v>
      </c>
      <c r="BG1012" s="85">
        <f t="shared" si="618"/>
        <v>0</v>
      </c>
    </row>
    <row r="1013" spans="2:59">
      <c r="B1013" s="10" t="s">
        <v>33</v>
      </c>
      <c r="C1013" s="10">
        <v>1002</v>
      </c>
      <c r="D1013" s="10">
        <v>413</v>
      </c>
      <c r="E1013" s="19">
        <v>0</v>
      </c>
      <c r="F1013" s="67">
        <f t="shared" si="587"/>
        <v>0</v>
      </c>
      <c r="G1013" s="20">
        <f t="shared" si="619"/>
        <v>0</v>
      </c>
      <c r="H1013" s="20">
        <f t="shared" si="588"/>
        <v>207</v>
      </c>
      <c r="I1013" s="86">
        <f>'Ducati Panigale 1199 data'!$C$8*G1013</f>
        <v>0</v>
      </c>
      <c r="J1013" s="86">
        <f>'Ducati Panigale 1199 data'!$C$8*'Ducati Panigale 1199 data'!$C$15*'Ducati Panigale 1199 data'!$C$10</f>
        <v>54.543600000000005</v>
      </c>
      <c r="K1013" s="86">
        <f>(0.5*'Ducati Panigale 1199 data'!$C$12)*'Ducati Panigale 1199 data'!$C$14*'Ducati Panigale 1199 data'!$C$11*F1013^2</f>
        <v>0</v>
      </c>
      <c r="L1013" s="86">
        <f t="shared" si="589"/>
        <v>54.543600000000005</v>
      </c>
      <c r="M1013" s="86">
        <f t="shared" si="585"/>
        <v>0</v>
      </c>
      <c r="N1013" s="20">
        <f t="shared" si="590"/>
        <v>0</v>
      </c>
      <c r="O1013" s="105">
        <f t="shared" si="591"/>
        <v>0</v>
      </c>
      <c r="P1013" s="105">
        <f t="shared" si="592"/>
        <v>0</v>
      </c>
      <c r="Q1013" s="105">
        <f t="shared" si="620"/>
        <v>240.74625865066062</v>
      </c>
      <c r="R1013" s="27">
        <f t="shared" si="593"/>
        <v>6.6873960736294619E-2</v>
      </c>
      <c r="S1013" s="98">
        <f t="shared" si="594"/>
        <v>0</v>
      </c>
      <c r="T1013" s="17">
        <f t="shared" si="621"/>
        <v>856.3385805821739</v>
      </c>
      <c r="U1013" s="17">
        <f t="shared" si="595"/>
        <v>0.23787182793949274</v>
      </c>
      <c r="V1013" s="17">
        <f t="shared" si="596"/>
        <v>228.70894571812758</v>
      </c>
      <c r="W1013" s="17">
        <f t="shared" si="597"/>
        <v>219.56058788940246</v>
      </c>
      <c r="X1013" s="17">
        <f t="shared" si="597"/>
        <v>210.77816437382634</v>
      </c>
      <c r="Y1013" s="17">
        <f t="shared" si="598"/>
        <v>208.67038273008808</v>
      </c>
      <c r="Z1013" s="17">
        <f>Y1013/3600</f>
        <v>5.7963995202802245E-2</v>
      </c>
      <c r="AA1013" s="17">
        <f>0.96*Y1013</f>
        <v>200.32356742088456</v>
      </c>
      <c r="AB1013" s="17">
        <f t="shared" si="599"/>
        <v>192.31062472404918</v>
      </c>
      <c r="AC1013" s="17">
        <f t="shared" si="600"/>
        <v>182.69509348784672</v>
      </c>
      <c r="AD1013" s="17">
        <f t="shared" si="601"/>
        <v>182.69509348784672</v>
      </c>
      <c r="AE1013" s="17">
        <f t="shared" si="622"/>
        <v>5.0748637079957422E-2</v>
      </c>
      <c r="AF1013" s="17">
        <f>T1013-AD1013</f>
        <v>673.64348709432716</v>
      </c>
      <c r="AG1013" s="17">
        <f t="shared" si="602"/>
        <v>0.18712319085953533</v>
      </c>
      <c r="AH1013" s="28">
        <f>0.5*'Ducati Panigale 1199 data'!$C$8*'WLTP class 3 v5'!F1013^2</f>
        <v>0</v>
      </c>
      <c r="AI1013" s="17">
        <f t="shared" si="603"/>
        <v>0</v>
      </c>
      <c r="AJ1013" s="17" t="str">
        <f>IF(N1013&lt;0, AI1013, "0")</f>
        <v>0</v>
      </c>
      <c r="AK1013" s="98">
        <f>AK1012+AJ1013</f>
        <v>2282.7407993827155</v>
      </c>
      <c r="AL1013" s="105">
        <f t="shared" si="604"/>
        <v>0.63409466649519874</v>
      </c>
      <c r="AM1013" s="98">
        <f>IF(N1013 &gt; 0, AI1013, )</f>
        <v>0</v>
      </c>
      <c r="AN1013" s="98">
        <f t="shared" si="623"/>
        <v>10965.737778549379</v>
      </c>
      <c r="AO1013" s="98">
        <f t="shared" si="605"/>
        <v>3.0460382718192718</v>
      </c>
      <c r="AP1013" s="27">
        <f t="shared" si="606"/>
        <v>0</v>
      </c>
      <c r="AQ1013" s="27">
        <f t="shared" si="607"/>
        <v>0</v>
      </c>
      <c r="AR1013" s="34">
        <f t="shared" si="608"/>
        <v>0</v>
      </c>
      <c r="AS1013" s="27">
        <f t="shared" si="609"/>
        <v>0</v>
      </c>
      <c r="AT1013" s="34">
        <f t="shared" si="586"/>
        <v>0</v>
      </c>
      <c r="AU1013" s="27">
        <f t="shared" si="586"/>
        <v>0</v>
      </c>
      <c r="AV1013" s="27">
        <f t="shared" si="610"/>
        <v>0</v>
      </c>
      <c r="AW1013" s="27">
        <f t="shared" si="611"/>
        <v>0</v>
      </c>
      <c r="AX1013" s="27">
        <f t="shared" si="612"/>
        <v>0</v>
      </c>
      <c r="AY1013" s="34">
        <f>AN1013-AW1013</f>
        <v>10965.737778549379</v>
      </c>
      <c r="AZ1013" s="110">
        <f t="shared" si="613"/>
        <v>3.0460382718192718</v>
      </c>
      <c r="BB1013" s="84">
        <v>0</v>
      </c>
      <c r="BC1013" s="85">
        <f t="shared" si="614"/>
        <v>0</v>
      </c>
      <c r="BD1013" s="85">
        <f t="shared" si="615"/>
        <v>0</v>
      </c>
      <c r="BE1013" s="85">
        <f t="shared" si="616"/>
        <v>0</v>
      </c>
      <c r="BF1013" s="85">
        <f t="shared" si="617"/>
        <v>0</v>
      </c>
      <c r="BG1013" s="85">
        <f t="shared" si="618"/>
        <v>0</v>
      </c>
    </row>
    <row r="1014" spans="2:59">
      <c r="B1014" s="10" t="s">
        <v>33</v>
      </c>
      <c r="C1014" s="10">
        <v>1003</v>
      </c>
      <c r="D1014" s="10">
        <v>414</v>
      </c>
      <c r="E1014" s="19">
        <v>0</v>
      </c>
      <c r="F1014" s="67">
        <f t="shared" si="587"/>
        <v>0</v>
      </c>
      <c r="G1014" s="20">
        <f t="shared" si="619"/>
        <v>0</v>
      </c>
      <c r="H1014" s="20">
        <f t="shared" si="588"/>
        <v>207.5</v>
      </c>
      <c r="I1014" s="86">
        <f>'Ducati Panigale 1199 data'!$C$8*G1014</f>
        <v>0</v>
      </c>
      <c r="J1014" s="86">
        <f>'Ducati Panigale 1199 data'!$C$8*'Ducati Panigale 1199 data'!$C$15*'Ducati Panigale 1199 data'!$C$10</f>
        <v>54.543600000000005</v>
      </c>
      <c r="K1014" s="86">
        <f>(0.5*'Ducati Panigale 1199 data'!$C$12)*'Ducati Panigale 1199 data'!$C$14*'Ducati Panigale 1199 data'!$C$11*F1014^2</f>
        <v>0</v>
      </c>
      <c r="L1014" s="86">
        <f t="shared" si="589"/>
        <v>54.543600000000005</v>
      </c>
      <c r="M1014" s="86">
        <f t="shared" si="585"/>
        <v>0</v>
      </c>
      <c r="N1014" s="20">
        <f t="shared" si="590"/>
        <v>0</v>
      </c>
      <c r="O1014" s="105">
        <f t="shared" si="591"/>
        <v>0</v>
      </c>
      <c r="P1014" s="105">
        <f t="shared" si="592"/>
        <v>0</v>
      </c>
      <c r="Q1014" s="105">
        <f t="shared" si="620"/>
        <v>240.74625865066062</v>
      </c>
      <c r="R1014" s="27">
        <f t="shared" si="593"/>
        <v>6.6873960736294619E-2</v>
      </c>
      <c r="S1014" s="98">
        <f t="shared" si="594"/>
        <v>0</v>
      </c>
      <c r="T1014" s="17">
        <f t="shared" si="621"/>
        <v>856.3385805821739</v>
      </c>
      <c r="U1014" s="17">
        <f t="shared" si="595"/>
        <v>0.23787182793949274</v>
      </c>
      <c r="V1014" s="17">
        <f t="shared" si="596"/>
        <v>228.70894571812758</v>
      </c>
      <c r="W1014" s="17">
        <f t="shared" si="597"/>
        <v>219.56058788940246</v>
      </c>
      <c r="X1014" s="17">
        <f t="shared" si="597"/>
        <v>210.77816437382634</v>
      </c>
      <c r="Y1014" s="17">
        <f t="shared" si="598"/>
        <v>208.67038273008808</v>
      </c>
      <c r="Z1014" s="17">
        <f>Y1014/3600</f>
        <v>5.7963995202802245E-2</v>
      </c>
      <c r="AA1014" s="17">
        <f>0.96*Y1014</f>
        <v>200.32356742088456</v>
      </c>
      <c r="AB1014" s="17">
        <f t="shared" si="599"/>
        <v>192.31062472404918</v>
      </c>
      <c r="AC1014" s="17">
        <f t="shared" si="600"/>
        <v>182.69509348784672</v>
      </c>
      <c r="AD1014" s="17">
        <f t="shared" si="601"/>
        <v>182.69509348784672</v>
      </c>
      <c r="AE1014" s="17">
        <f t="shared" si="622"/>
        <v>5.0748637079957422E-2</v>
      </c>
      <c r="AF1014" s="17">
        <f>T1014-AD1014</f>
        <v>673.64348709432716</v>
      </c>
      <c r="AG1014" s="17">
        <f t="shared" si="602"/>
        <v>0.18712319085953533</v>
      </c>
      <c r="AH1014" s="28">
        <f>0.5*'Ducati Panigale 1199 data'!$C$8*'WLTP class 3 v5'!F1014^2</f>
        <v>0</v>
      </c>
      <c r="AI1014" s="17">
        <f t="shared" si="603"/>
        <v>0</v>
      </c>
      <c r="AJ1014" s="17" t="str">
        <f>IF(N1014&lt;0, AI1014, "0")</f>
        <v>0</v>
      </c>
      <c r="AK1014" s="98">
        <f>AK1013+AJ1014</f>
        <v>2282.7407993827155</v>
      </c>
      <c r="AL1014" s="105">
        <f t="shared" si="604"/>
        <v>0.63409466649519874</v>
      </c>
      <c r="AM1014" s="98">
        <f>IF(N1014 &gt; 0, AI1014, )</f>
        <v>0</v>
      </c>
      <c r="AN1014" s="98">
        <f t="shared" si="623"/>
        <v>10965.737778549379</v>
      </c>
      <c r="AO1014" s="98">
        <f t="shared" si="605"/>
        <v>3.0460382718192718</v>
      </c>
      <c r="AP1014" s="27">
        <f t="shared" si="606"/>
        <v>0</v>
      </c>
      <c r="AQ1014" s="27">
        <f t="shared" si="607"/>
        <v>0</v>
      </c>
      <c r="AR1014" s="34">
        <f t="shared" si="608"/>
        <v>0</v>
      </c>
      <c r="AS1014" s="27">
        <f t="shared" si="609"/>
        <v>0</v>
      </c>
      <c r="AT1014" s="34">
        <f t="shared" si="586"/>
        <v>0</v>
      </c>
      <c r="AU1014" s="27">
        <f t="shared" si="586"/>
        <v>0</v>
      </c>
      <c r="AV1014" s="27">
        <f t="shared" si="610"/>
        <v>0</v>
      </c>
      <c r="AW1014" s="27">
        <f t="shared" si="611"/>
        <v>0</v>
      </c>
      <c r="AX1014" s="27">
        <f t="shared" si="612"/>
        <v>0</v>
      </c>
      <c r="AY1014" s="34">
        <f>AN1014-AW1014</f>
        <v>10965.737778549379</v>
      </c>
      <c r="AZ1014" s="110">
        <f t="shared" si="613"/>
        <v>3.0460382718192718</v>
      </c>
      <c r="BB1014" s="84">
        <v>0</v>
      </c>
      <c r="BC1014" s="85">
        <f t="shared" si="614"/>
        <v>0</v>
      </c>
      <c r="BD1014" s="85">
        <f t="shared" si="615"/>
        <v>0</v>
      </c>
      <c r="BE1014" s="85">
        <f t="shared" si="616"/>
        <v>0</v>
      </c>
      <c r="BF1014" s="85">
        <f t="shared" si="617"/>
        <v>0</v>
      </c>
      <c r="BG1014" s="85">
        <f t="shared" si="618"/>
        <v>0</v>
      </c>
    </row>
    <row r="1015" spans="2:59">
      <c r="B1015" s="10" t="s">
        <v>33</v>
      </c>
      <c r="C1015" s="10">
        <v>1004</v>
      </c>
      <c r="D1015" s="10">
        <v>415</v>
      </c>
      <c r="E1015" s="19">
        <v>0</v>
      </c>
      <c r="F1015" s="67">
        <f t="shared" si="587"/>
        <v>0</v>
      </c>
      <c r="G1015" s="20">
        <f t="shared" si="619"/>
        <v>0</v>
      </c>
      <c r="H1015" s="20">
        <f t="shared" si="588"/>
        <v>208</v>
      </c>
      <c r="I1015" s="86">
        <f>'Ducati Panigale 1199 data'!$C$8*G1015</f>
        <v>0</v>
      </c>
      <c r="J1015" s="86">
        <f>'Ducati Panigale 1199 data'!$C$8*'Ducati Panigale 1199 data'!$C$15*'Ducati Panigale 1199 data'!$C$10</f>
        <v>54.543600000000005</v>
      </c>
      <c r="K1015" s="86">
        <f>(0.5*'Ducati Panigale 1199 data'!$C$12)*'Ducati Panigale 1199 data'!$C$14*'Ducati Panigale 1199 data'!$C$11*F1015^2</f>
        <v>0</v>
      </c>
      <c r="L1015" s="86">
        <f t="shared" si="589"/>
        <v>54.543600000000005</v>
      </c>
      <c r="M1015" s="86">
        <f t="shared" si="585"/>
        <v>0</v>
      </c>
      <c r="N1015" s="20">
        <f t="shared" si="590"/>
        <v>0</v>
      </c>
      <c r="O1015" s="105">
        <f t="shared" si="591"/>
        <v>0</v>
      </c>
      <c r="P1015" s="105">
        <f t="shared" si="592"/>
        <v>0</v>
      </c>
      <c r="Q1015" s="105">
        <f t="shared" si="620"/>
        <v>240.74625865066062</v>
      </c>
      <c r="R1015" s="27">
        <f t="shared" si="593"/>
        <v>6.6873960736294619E-2</v>
      </c>
      <c r="S1015" s="98">
        <f t="shared" si="594"/>
        <v>0</v>
      </c>
      <c r="T1015" s="17">
        <f t="shared" si="621"/>
        <v>856.3385805821739</v>
      </c>
      <c r="U1015" s="17">
        <f t="shared" si="595"/>
        <v>0.23787182793949274</v>
      </c>
      <c r="V1015" s="17">
        <f t="shared" si="596"/>
        <v>228.70894571812758</v>
      </c>
      <c r="W1015" s="17">
        <f t="shared" si="597"/>
        <v>219.56058788940246</v>
      </c>
      <c r="X1015" s="17">
        <f t="shared" si="597"/>
        <v>210.77816437382634</v>
      </c>
      <c r="Y1015" s="17">
        <f t="shared" si="598"/>
        <v>208.67038273008808</v>
      </c>
      <c r="Z1015" s="17">
        <f>Y1015/3600</f>
        <v>5.7963995202802245E-2</v>
      </c>
      <c r="AA1015" s="17">
        <f>0.96*Y1015</f>
        <v>200.32356742088456</v>
      </c>
      <c r="AB1015" s="17">
        <f t="shared" si="599"/>
        <v>192.31062472404918</v>
      </c>
      <c r="AC1015" s="17">
        <f t="shared" si="600"/>
        <v>182.69509348784672</v>
      </c>
      <c r="AD1015" s="17">
        <f t="shared" si="601"/>
        <v>182.69509348784672</v>
      </c>
      <c r="AE1015" s="17">
        <f t="shared" si="622"/>
        <v>5.0748637079957422E-2</v>
      </c>
      <c r="AF1015" s="17">
        <f>T1015-AD1015</f>
        <v>673.64348709432716</v>
      </c>
      <c r="AG1015" s="17">
        <f t="shared" si="602"/>
        <v>0.18712319085953533</v>
      </c>
      <c r="AH1015" s="28">
        <f>0.5*'Ducati Panigale 1199 data'!$C$8*'WLTP class 3 v5'!F1015^2</f>
        <v>0</v>
      </c>
      <c r="AI1015" s="17">
        <f t="shared" si="603"/>
        <v>0</v>
      </c>
      <c r="AJ1015" s="17" t="str">
        <f>IF(N1015&lt;0, AI1015, "0")</f>
        <v>0</v>
      </c>
      <c r="AK1015" s="98">
        <f>AK1014+AJ1015</f>
        <v>2282.7407993827155</v>
      </c>
      <c r="AL1015" s="105">
        <f t="shared" si="604"/>
        <v>0.63409466649519874</v>
      </c>
      <c r="AM1015" s="98">
        <f>IF(N1015 &gt; 0, AI1015, )</f>
        <v>0</v>
      </c>
      <c r="AN1015" s="98">
        <f t="shared" si="623"/>
        <v>10965.737778549379</v>
      </c>
      <c r="AO1015" s="98">
        <f t="shared" si="605"/>
        <v>3.0460382718192718</v>
      </c>
      <c r="AP1015" s="27">
        <f t="shared" si="606"/>
        <v>0</v>
      </c>
      <c r="AQ1015" s="27">
        <f t="shared" si="607"/>
        <v>0</v>
      </c>
      <c r="AR1015" s="34">
        <f t="shared" si="608"/>
        <v>0</v>
      </c>
      <c r="AS1015" s="27">
        <f t="shared" si="609"/>
        <v>0</v>
      </c>
      <c r="AT1015" s="34">
        <f t="shared" si="586"/>
        <v>0</v>
      </c>
      <c r="AU1015" s="27">
        <f t="shared" si="586"/>
        <v>0</v>
      </c>
      <c r="AV1015" s="27">
        <f t="shared" si="610"/>
        <v>0</v>
      </c>
      <c r="AW1015" s="27">
        <f t="shared" si="611"/>
        <v>0</v>
      </c>
      <c r="AX1015" s="27">
        <f t="shared" si="612"/>
        <v>0</v>
      </c>
      <c r="AY1015" s="34">
        <f>AN1015-AW1015</f>
        <v>10965.737778549379</v>
      </c>
      <c r="AZ1015" s="110">
        <f t="shared" si="613"/>
        <v>3.0460382718192718</v>
      </c>
      <c r="BB1015" s="84">
        <v>0</v>
      </c>
      <c r="BC1015" s="85">
        <f t="shared" si="614"/>
        <v>0</v>
      </c>
      <c r="BD1015" s="85">
        <f t="shared" si="615"/>
        <v>0</v>
      </c>
      <c r="BE1015" s="85">
        <f t="shared" si="616"/>
        <v>0</v>
      </c>
      <c r="BF1015" s="85">
        <f t="shared" si="617"/>
        <v>0</v>
      </c>
      <c r="BG1015" s="85">
        <f t="shared" si="618"/>
        <v>0</v>
      </c>
    </row>
    <row r="1016" spans="2:59">
      <c r="B1016" s="10" t="s">
        <v>33</v>
      </c>
      <c r="C1016" s="10">
        <v>1005</v>
      </c>
      <c r="D1016" s="10">
        <v>416</v>
      </c>
      <c r="E1016" s="19">
        <v>0</v>
      </c>
      <c r="F1016" s="67">
        <f t="shared" si="587"/>
        <v>0</v>
      </c>
      <c r="G1016" s="20">
        <f t="shared" si="619"/>
        <v>0</v>
      </c>
      <c r="H1016" s="20">
        <f t="shared" si="588"/>
        <v>208.5</v>
      </c>
      <c r="I1016" s="86">
        <f>'Ducati Panigale 1199 data'!$C$8*G1016</f>
        <v>0</v>
      </c>
      <c r="J1016" s="86">
        <f>'Ducati Panigale 1199 data'!$C$8*'Ducati Panigale 1199 data'!$C$15*'Ducati Panigale 1199 data'!$C$10</f>
        <v>54.543600000000005</v>
      </c>
      <c r="K1016" s="86">
        <f>(0.5*'Ducati Panigale 1199 data'!$C$12)*'Ducati Panigale 1199 data'!$C$14*'Ducati Panigale 1199 data'!$C$11*F1016^2</f>
        <v>0</v>
      </c>
      <c r="L1016" s="86">
        <f t="shared" si="589"/>
        <v>54.543600000000005</v>
      </c>
      <c r="M1016" s="86">
        <f t="shared" si="585"/>
        <v>0</v>
      </c>
      <c r="N1016" s="20">
        <f t="shared" si="590"/>
        <v>0</v>
      </c>
      <c r="O1016" s="105">
        <f t="shared" si="591"/>
        <v>0</v>
      </c>
      <c r="P1016" s="105">
        <f t="shared" si="592"/>
        <v>0</v>
      </c>
      <c r="Q1016" s="105">
        <f t="shared" si="620"/>
        <v>240.74625865066062</v>
      </c>
      <c r="R1016" s="27">
        <f t="shared" si="593"/>
        <v>6.6873960736294619E-2</v>
      </c>
      <c r="S1016" s="98">
        <f t="shared" si="594"/>
        <v>0</v>
      </c>
      <c r="T1016" s="17">
        <f t="shared" si="621"/>
        <v>856.3385805821739</v>
      </c>
      <c r="U1016" s="17">
        <f t="shared" si="595"/>
        <v>0.23787182793949274</v>
      </c>
      <c r="V1016" s="17">
        <f t="shared" si="596"/>
        <v>228.70894571812758</v>
      </c>
      <c r="W1016" s="17">
        <f t="shared" si="597"/>
        <v>219.56058788940246</v>
      </c>
      <c r="X1016" s="17">
        <f t="shared" si="597"/>
        <v>210.77816437382634</v>
      </c>
      <c r="Y1016" s="17">
        <f t="shared" si="598"/>
        <v>208.67038273008808</v>
      </c>
      <c r="Z1016" s="17">
        <f>Y1016/3600</f>
        <v>5.7963995202802245E-2</v>
      </c>
      <c r="AA1016" s="17">
        <f>0.96*Y1016</f>
        <v>200.32356742088456</v>
      </c>
      <c r="AB1016" s="17">
        <f t="shared" si="599"/>
        <v>192.31062472404918</v>
      </c>
      <c r="AC1016" s="17">
        <f t="shared" si="600"/>
        <v>182.69509348784672</v>
      </c>
      <c r="AD1016" s="17">
        <f t="shared" si="601"/>
        <v>182.69509348784672</v>
      </c>
      <c r="AE1016" s="17">
        <f t="shared" si="622"/>
        <v>5.0748637079957422E-2</v>
      </c>
      <c r="AF1016" s="17">
        <f>T1016-AD1016</f>
        <v>673.64348709432716</v>
      </c>
      <c r="AG1016" s="17">
        <f t="shared" si="602"/>
        <v>0.18712319085953533</v>
      </c>
      <c r="AH1016" s="28">
        <f>0.5*'Ducati Panigale 1199 data'!$C$8*'WLTP class 3 v5'!F1016^2</f>
        <v>0</v>
      </c>
      <c r="AI1016" s="17">
        <f t="shared" si="603"/>
        <v>0</v>
      </c>
      <c r="AJ1016" s="17" t="str">
        <f>IF(N1016&lt;0, AI1016, "0")</f>
        <v>0</v>
      </c>
      <c r="AK1016" s="98">
        <f>AK1015+AJ1016</f>
        <v>2282.7407993827155</v>
      </c>
      <c r="AL1016" s="105">
        <f t="shared" si="604"/>
        <v>0.63409466649519874</v>
      </c>
      <c r="AM1016" s="98">
        <f>IF(N1016 &gt; 0, AI1016, )</f>
        <v>0</v>
      </c>
      <c r="AN1016" s="98">
        <f t="shared" si="623"/>
        <v>10965.737778549379</v>
      </c>
      <c r="AO1016" s="98">
        <f t="shared" si="605"/>
        <v>3.0460382718192718</v>
      </c>
      <c r="AP1016" s="27">
        <f t="shared" si="606"/>
        <v>0</v>
      </c>
      <c r="AQ1016" s="27">
        <f t="shared" si="607"/>
        <v>0</v>
      </c>
      <c r="AR1016" s="34">
        <f t="shared" si="608"/>
        <v>0</v>
      </c>
      <c r="AS1016" s="27">
        <f t="shared" si="609"/>
        <v>0</v>
      </c>
      <c r="AT1016" s="34">
        <f t="shared" si="586"/>
        <v>0</v>
      </c>
      <c r="AU1016" s="27">
        <f t="shared" si="586"/>
        <v>0</v>
      </c>
      <c r="AV1016" s="27">
        <f t="shared" si="610"/>
        <v>0</v>
      </c>
      <c r="AW1016" s="27">
        <f t="shared" si="611"/>
        <v>0</v>
      </c>
      <c r="AX1016" s="27">
        <f t="shared" si="612"/>
        <v>0</v>
      </c>
      <c r="AY1016" s="34">
        <f>AN1016-AW1016</f>
        <v>10965.737778549379</v>
      </c>
      <c r="AZ1016" s="110">
        <f t="shared" si="613"/>
        <v>3.0460382718192718</v>
      </c>
      <c r="BB1016" s="84">
        <v>0</v>
      </c>
      <c r="BC1016" s="85">
        <f t="shared" si="614"/>
        <v>0</v>
      </c>
      <c r="BD1016" s="85">
        <f t="shared" si="615"/>
        <v>0</v>
      </c>
      <c r="BE1016" s="85">
        <f t="shared" si="616"/>
        <v>0</v>
      </c>
      <c r="BF1016" s="85">
        <f t="shared" si="617"/>
        <v>0</v>
      </c>
      <c r="BG1016" s="85">
        <f t="shared" si="618"/>
        <v>0</v>
      </c>
    </row>
    <row r="1017" spans="2:59">
      <c r="B1017" s="10" t="s">
        <v>33</v>
      </c>
      <c r="C1017" s="10">
        <v>1006</v>
      </c>
      <c r="D1017" s="10">
        <v>417</v>
      </c>
      <c r="E1017" s="19">
        <v>0</v>
      </c>
      <c r="F1017" s="67">
        <f t="shared" si="587"/>
        <v>0</v>
      </c>
      <c r="G1017" s="20">
        <f t="shared" si="619"/>
        <v>0</v>
      </c>
      <c r="H1017" s="20">
        <f t="shared" si="588"/>
        <v>209</v>
      </c>
      <c r="I1017" s="86">
        <f>'Ducati Panigale 1199 data'!$C$8*G1017</f>
        <v>0</v>
      </c>
      <c r="J1017" s="86">
        <f>'Ducati Panigale 1199 data'!$C$8*'Ducati Panigale 1199 data'!$C$15*'Ducati Panigale 1199 data'!$C$10</f>
        <v>54.543600000000005</v>
      </c>
      <c r="K1017" s="86">
        <f>(0.5*'Ducati Panigale 1199 data'!$C$12)*'Ducati Panigale 1199 data'!$C$14*'Ducati Panigale 1199 data'!$C$11*F1017^2</f>
        <v>0</v>
      </c>
      <c r="L1017" s="86">
        <f t="shared" si="589"/>
        <v>54.543600000000005</v>
      </c>
      <c r="M1017" s="86">
        <f t="shared" si="585"/>
        <v>0</v>
      </c>
      <c r="N1017" s="20">
        <f t="shared" si="590"/>
        <v>0</v>
      </c>
      <c r="O1017" s="105">
        <f t="shared" si="591"/>
        <v>0</v>
      </c>
      <c r="P1017" s="105">
        <f t="shared" si="592"/>
        <v>0</v>
      </c>
      <c r="Q1017" s="105">
        <f t="shared" si="620"/>
        <v>240.74625865066062</v>
      </c>
      <c r="R1017" s="27">
        <f t="shared" si="593"/>
        <v>6.6873960736294619E-2</v>
      </c>
      <c r="S1017" s="98">
        <f t="shared" si="594"/>
        <v>0</v>
      </c>
      <c r="T1017" s="17">
        <f t="shared" si="621"/>
        <v>856.3385805821739</v>
      </c>
      <c r="U1017" s="17">
        <f t="shared" si="595"/>
        <v>0.23787182793949274</v>
      </c>
      <c r="V1017" s="17">
        <f t="shared" si="596"/>
        <v>228.70894571812758</v>
      </c>
      <c r="W1017" s="17">
        <f t="shared" si="597"/>
        <v>219.56058788940246</v>
      </c>
      <c r="X1017" s="17">
        <f t="shared" si="597"/>
        <v>210.77816437382634</v>
      </c>
      <c r="Y1017" s="17">
        <f t="shared" si="598"/>
        <v>208.67038273008808</v>
      </c>
      <c r="Z1017" s="17">
        <f>Y1017/3600</f>
        <v>5.7963995202802245E-2</v>
      </c>
      <c r="AA1017" s="17">
        <f>0.96*Y1017</f>
        <v>200.32356742088456</v>
      </c>
      <c r="AB1017" s="17">
        <f t="shared" si="599"/>
        <v>192.31062472404918</v>
      </c>
      <c r="AC1017" s="17">
        <f t="shared" si="600"/>
        <v>182.69509348784672</v>
      </c>
      <c r="AD1017" s="17">
        <f t="shared" si="601"/>
        <v>182.69509348784672</v>
      </c>
      <c r="AE1017" s="17">
        <f t="shared" si="622"/>
        <v>5.0748637079957422E-2</v>
      </c>
      <c r="AF1017" s="17">
        <f>T1017-AD1017</f>
        <v>673.64348709432716</v>
      </c>
      <c r="AG1017" s="17">
        <f t="shared" si="602"/>
        <v>0.18712319085953533</v>
      </c>
      <c r="AH1017" s="28">
        <f>0.5*'Ducati Panigale 1199 data'!$C$8*'WLTP class 3 v5'!F1017^2</f>
        <v>0</v>
      </c>
      <c r="AI1017" s="17">
        <f t="shared" si="603"/>
        <v>0</v>
      </c>
      <c r="AJ1017" s="17" t="str">
        <f>IF(N1017&lt;0, AI1017, "0")</f>
        <v>0</v>
      </c>
      <c r="AK1017" s="98">
        <f>AK1016+AJ1017</f>
        <v>2282.7407993827155</v>
      </c>
      <c r="AL1017" s="105">
        <f t="shared" si="604"/>
        <v>0.63409466649519874</v>
      </c>
      <c r="AM1017" s="98">
        <f>IF(N1017 &gt; 0, AI1017, )</f>
        <v>0</v>
      </c>
      <c r="AN1017" s="98">
        <f t="shared" si="623"/>
        <v>10965.737778549379</v>
      </c>
      <c r="AO1017" s="98">
        <f t="shared" si="605"/>
        <v>3.0460382718192718</v>
      </c>
      <c r="AP1017" s="27">
        <f t="shared" si="606"/>
        <v>0</v>
      </c>
      <c r="AQ1017" s="27">
        <f t="shared" si="607"/>
        <v>0</v>
      </c>
      <c r="AR1017" s="34">
        <f t="shared" si="608"/>
        <v>0</v>
      </c>
      <c r="AS1017" s="27">
        <f t="shared" si="609"/>
        <v>0</v>
      </c>
      <c r="AT1017" s="34">
        <f t="shared" si="586"/>
        <v>0</v>
      </c>
      <c r="AU1017" s="27">
        <f t="shared" si="586"/>
        <v>0</v>
      </c>
      <c r="AV1017" s="27">
        <f t="shared" si="610"/>
        <v>0</v>
      </c>
      <c r="AW1017" s="27">
        <f t="shared" si="611"/>
        <v>0</v>
      </c>
      <c r="AX1017" s="27">
        <f t="shared" si="612"/>
        <v>0</v>
      </c>
      <c r="AY1017" s="34">
        <f>AN1017-AW1017</f>
        <v>10965.737778549379</v>
      </c>
      <c r="AZ1017" s="110">
        <f t="shared" si="613"/>
        <v>3.0460382718192718</v>
      </c>
      <c r="BB1017" s="84">
        <v>0</v>
      </c>
      <c r="BC1017" s="85">
        <f t="shared" si="614"/>
        <v>0</v>
      </c>
      <c r="BD1017" s="85">
        <f t="shared" si="615"/>
        <v>0</v>
      </c>
      <c r="BE1017" s="85">
        <f t="shared" si="616"/>
        <v>0</v>
      </c>
      <c r="BF1017" s="85">
        <f t="shared" si="617"/>
        <v>0</v>
      </c>
      <c r="BG1017" s="85">
        <f t="shared" si="618"/>
        <v>0</v>
      </c>
    </row>
    <row r="1018" spans="2:59">
      <c r="B1018" s="10" t="s">
        <v>33</v>
      </c>
      <c r="C1018" s="10">
        <v>1007</v>
      </c>
      <c r="D1018" s="10">
        <v>418</v>
      </c>
      <c r="E1018" s="19">
        <v>0</v>
      </c>
      <c r="F1018" s="67">
        <f t="shared" si="587"/>
        <v>0</v>
      </c>
      <c r="G1018" s="20">
        <f t="shared" si="619"/>
        <v>0</v>
      </c>
      <c r="H1018" s="20">
        <f t="shared" si="588"/>
        <v>209.5</v>
      </c>
      <c r="I1018" s="86">
        <f>'Ducati Panigale 1199 data'!$C$8*G1018</f>
        <v>0</v>
      </c>
      <c r="J1018" s="86">
        <f>'Ducati Panigale 1199 data'!$C$8*'Ducati Panigale 1199 data'!$C$15*'Ducati Panigale 1199 data'!$C$10</f>
        <v>54.543600000000005</v>
      </c>
      <c r="K1018" s="86">
        <f>(0.5*'Ducati Panigale 1199 data'!$C$12)*'Ducati Panigale 1199 data'!$C$14*'Ducati Panigale 1199 data'!$C$11*F1018^2</f>
        <v>0</v>
      </c>
      <c r="L1018" s="86">
        <f t="shared" si="589"/>
        <v>54.543600000000005</v>
      </c>
      <c r="M1018" s="86">
        <f t="shared" si="585"/>
        <v>0</v>
      </c>
      <c r="N1018" s="20">
        <f t="shared" si="590"/>
        <v>0</v>
      </c>
      <c r="O1018" s="105">
        <f t="shared" si="591"/>
        <v>0</v>
      </c>
      <c r="P1018" s="105">
        <f t="shared" si="592"/>
        <v>0</v>
      </c>
      <c r="Q1018" s="105">
        <f t="shared" si="620"/>
        <v>240.74625865066062</v>
      </c>
      <c r="R1018" s="27">
        <f t="shared" si="593"/>
        <v>6.6873960736294619E-2</v>
      </c>
      <c r="S1018" s="98">
        <f t="shared" si="594"/>
        <v>0</v>
      </c>
      <c r="T1018" s="17">
        <f t="shared" si="621"/>
        <v>856.3385805821739</v>
      </c>
      <c r="U1018" s="17">
        <f t="shared" si="595"/>
        <v>0.23787182793949274</v>
      </c>
      <c r="V1018" s="17">
        <f t="shared" si="596"/>
        <v>228.70894571812758</v>
      </c>
      <c r="W1018" s="17">
        <f t="shared" si="597"/>
        <v>219.56058788940246</v>
      </c>
      <c r="X1018" s="17">
        <f t="shared" si="597"/>
        <v>210.77816437382634</v>
      </c>
      <c r="Y1018" s="17">
        <f t="shared" si="598"/>
        <v>208.67038273008808</v>
      </c>
      <c r="Z1018" s="17">
        <f>Y1018/3600</f>
        <v>5.7963995202802245E-2</v>
      </c>
      <c r="AA1018" s="17">
        <f>0.96*Y1018</f>
        <v>200.32356742088456</v>
      </c>
      <c r="AB1018" s="17">
        <f t="shared" si="599"/>
        <v>192.31062472404918</v>
      </c>
      <c r="AC1018" s="17">
        <f t="shared" si="600"/>
        <v>182.69509348784672</v>
      </c>
      <c r="AD1018" s="17">
        <f t="shared" si="601"/>
        <v>182.69509348784672</v>
      </c>
      <c r="AE1018" s="17">
        <f t="shared" si="622"/>
        <v>5.0748637079957422E-2</v>
      </c>
      <c r="AF1018" s="17">
        <f>T1018-AD1018</f>
        <v>673.64348709432716</v>
      </c>
      <c r="AG1018" s="17">
        <f t="shared" si="602"/>
        <v>0.18712319085953533</v>
      </c>
      <c r="AH1018" s="28">
        <f>0.5*'Ducati Panigale 1199 data'!$C$8*'WLTP class 3 v5'!F1018^2</f>
        <v>0</v>
      </c>
      <c r="AI1018" s="17">
        <f t="shared" si="603"/>
        <v>0</v>
      </c>
      <c r="AJ1018" s="17" t="str">
        <f>IF(N1018&lt;0, AI1018, "0")</f>
        <v>0</v>
      </c>
      <c r="AK1018" s="98">
        <f>AK1017+AJ1018</f>
        <v>2282.7407993827155</v>
      </c>
      <c r="AL1018" s="105">
        <f t="shared" si="604"/>
        <v>0.63409466649519874</v>
      </c>
      <c r="AM1018" s="98">
        <f>IF(N1018 &gt; 0, AI1018, )</f>
        <v>0</v>
      </c>
      <c r="AN1018" s="98">
        <f t="shared" si="623"/>
        <v>10965.737778549379</v>
      </c>
      <c r="AO1018" s="98">
        <f t="shared" si="605"/>
        <v>3.0460382718192718</v>
      </c>
      <c r="AP1018" s="27">
        <f t="shared" si="606"/>
        <v>0</v>
      </c>
      <c r="AQ1018" s="27">
        <f t="shared" si="607"/>
        <v>0</v>
      </c>
      <c r="AR1018" s="34">
        <f t="shared" si="608"/>
        <v>0</v>
      </c>
      <c r="AS1018" s="27">
        <f t="shared" si="609"/>
        <v>0</v>
      </c>
      <c r="AT1018" s="34">
        <f t="shared" si="586"/>
        <v>0</v>
      </c>
      <c r="AU1018" s="27">
        <f t="shared" si="586"/>
        <v>0</v>
      </c>
      <c r="AV1018" s="27">
        <f t="shared" si="610"/>
        <v>0</v>
      </c>
      <c r="AW1018" s="27">
        <f t="shared" si="611"/>
        <v>0</v>
      </c>
      <c r="AX1018" s="27">
        <f t="shared" si="612"/>
        <v>0</v>
      </c>
      <c r="AY1018" s="34">
        <f>AN1018-AW1018</f>
        <v>10965.737778549379</v>
      </c>
      <c r="AZ1018" s="110">
        <f t="shared" si="613"/>
        <v>3.0460382718192718</v>
      </c>
      <c r="BB1018" s="84">
        <v>0</v>
      </c>
      <c r="BC1018" s="85">
        <f t="shared" si="614"/>
        <v>0</v>
      </c>
      <c r="BD1018" s="85">
        <f t="shared" si="615"/>
        <v>0</v>
      </c>
      <c r="BE1018" s="85">
        <f t="shared" si="616"/>
        <v>0</v>
      </c>
      <c r="BF1018" s="85">
        <f t="shared" si="617"/>
        <v>0</v>
      </c>
      <c r="BG1018" s="85">
        <f t="shared" si="618"/>
        <v>0</v>
      </c>
    </row>
    <row r="1019" spans="2:59">
      <c r="B1019" s="10" t="s">
        <v>33</v>
      </c>
      <c r="C1019" s="10">
        <v>1008</v>
      </c>
      <c r="D1019" s="10">
        <v>419</v>
      </c>
      <c r="E1019" s="19">
        <v>0</v>
      </c>
      <c r="F1019" s="67">
        <f t="shared" si="587"/>
        <v>0</v>
      </c>
      <c r="G1019" s="20">
        <f t="shared" si="619"/>
        <v>0</v>
      </c>
      <c r="H1019" s="20">
        <f t="shared" si="588"/>
        <v>210</v>
      </c>
      <c r="I1019" s="86">
        <f>'Ducati Panigale 1199 data'!$C$8*G1019</f>
        <v>0</v>
      </c>
      <c r="J1019" s="86">
        <f>'Ducati Panigale 1199 data'!$C$8*'Ducati Panigale 1199 data'!$C$15*'Ducati Panigale 1199 data'!$C$10</f>
        <v>54.543600000000005</v>
      </c>
      <c r="K1019" s="86">
        <f>(0.5*'Ducati Panigale 1199 data'!$C$12)*'Ducati Panigale 1199 data'!$C$14*'Ducati Panigale 1199 data'!$C$11*F1019^2</f>
        <v>0</v>
      </c>
      <c r="L1019" s="86">
        <f t="shared" si="589"/>
        <v>54.543600000000005</v>
      </c>
      <c r="M1019" s="86">
        <f t="shared" si="585"/>
        <v>0</v>
      </c>
      <c r="N1019" s="20">
        <f t="shared" si="590"/>
        <v>0</v>
      </c>
      <c r="O1019" s="105">
        <f t="shared" si="591"/>
        <v>0</v>
      </c>
      <c r="P1019" s="105">
        <f t="shared" si="592"/>
        <v>0</v>
      </c>
      <c r="Q1019" s="105">
        <f t="shared" si="620"/>
        <v>240.74625865066062</v>
      </c>
      <c r="R1019" s="27">
        <f t="shared" si="593"/>
        <v>6.6873960736294619E-2</v>
      </c>
      <c r="S1019" s="98">
        <f t="shared" si="594"/>
        <v>0</v>
      </c>
      <c r="T1019" s="17">
        <f t="shared" si="621"/>
        <v>856.3385805821739</v>
      </c>
      <c r="U1019" s="17">
        <f t="shared" si="595"/>
        <v>0.23787182793949274</v>
      </c>
      <c r="V1019" s="17">
        <f t="shared" si="596"/>
        <v>228.70894571812758</v>
      </c>
      <c r="W1019" s="17">
        <f t="shared" si="597"/>
        <v>219.56058788940246</v>
      </c>
      <c r="X1019" s="17">
        <f t="shared" si="597"/>
        <v>210.77816437382634</v>
      </c>
      <c r="Y1019" s="17">
        <f t="shared" si="598"/>
        <v>208.67038273008808</v>
      </c>
      <c r="Z1019" s="17">
        <f>Y1019/3600</f>
        <v>5.7963995202802245E-2</v>
      </c>
      <c r="AA1019" s="17">
        <f>0.96*Y1019</f>
        <v>200.32356742088456</v>
      </c>
      <c r="AB1019" s="17">
        <f t="shared" si="599"/>
        <v>192.31062472404918</v>
      </c>
      <c r="AC1019" s="17">
        <f t="shared" si="600"/>
        <v>182.69509348784672</v>
      </c>
      <c r="AD1019" s="17">
        <f t="shared" si="601"/>
        <v>182.69509348784672</v>
      </c>
      <c r="AE1019" s="17">
        <f t="shared" si="622"/>
        <v>5.0748637079957422E-2</v>
      </c>
      <c r="AF1019" s="17">
        <f>T1019-AD1019</f>
        <v>673.64348709432716</v>
      </c>
      <c r="AG1019" s="17">
        <f t="shared" si="602"/>
        <v>0.18712319085953533</v>
      </c>
      <c r="AH1019" s="28">
        <f>0.5*'Ducati Panigale 1199 data'!$C$8*'WLTP class 3 v5'!F1019^2</f>
        <v>0</v>
      </c>
      <c r="AI1019" s="17">
        <f t="shared" si="603"/>
        <v>0</v>
      </c>
      <c r="AJ1019" s="17" t="str">
        <f>IF(N1019&lt;0, AI1019, "0")</f>
        <v>0</v>
      </c>
      <c r="AK1019" s="98">
        <f>AK1018+AJ1019</f>
        <v>2282.7407993827155</v>
      </c>
      <c r="AL1019" s="105">
        <f t="shared" si="604"/>
        <v>0.63409466649519874</v>
      </c>
      <c r="AM1019" s="98">
        <f>IF(N1019 &gt; 0, AI1019, )</f>
        <v>0</v>
      </c>
      <c r="AN1019" s="98">
        <f t="shared" si="623"/>
        <v>10965.737778549379</v>
      </c>
      <c r="AO1019" s="98">
        <f t="shared" si="605"/>
        <v>3.0460382718192718</v>
      </c>
      <c r="AP1019" s="27">
        <f t="shared" si="606"/>
        <v>0</v>
      </c>
      <c r="AQ1019" s="27">
        <f t="shared" si="607"/>
        <v>0</v>
      </c>
      <c r="AR1019" s="34">
        <f t="shared" si="608"/>
        <v>0</v>
      </c>
      <c r="AS1019" s="27">
        <f t="shared" si="609"/>
        <v>0</v>
      </c>
      <c r="AT1019" s="34">
        <f t="shared" si="586"/>
        <v>0</v>
      </c>
      <c r="AU1019" s="27">
        <f t="shared" si="586"/>
        <v>0</v>
      </c>
      <c r="AV1019" s="27">
        <f t="shared" si="610"/>
        <v>0</v>
      </c>
      <c r="AW1019" s="27">
        <f t="shared" si="611"/>
        <v>0</v>
      </c>
      <c r="AX1019" s="27">
        <f t="shared" si="612"/>
        <v>0</v>
      </c>
      <c r="AY1019" s="34">
        <f>AN1019-AW1019</f>
        <v>10965.737778549379</v>
      </c>
      <c r="AZ1019" s="110">
        <f t="shared" si="613"/>
        <v>3.0460382718192718</v>
      </c>
      <c r="BB1019" s="84">
        <v>0</v>
      </c>
      <c r="BC1019" s="85">
        <f t="shared" si="614"/>
        <v>0</v>
      </c>
      <c r="BD1019" s="85">
        <f t="shared" si="615"/>
        <v>0</v>
      </c>
      <c r="BE1019" s="85">
        <f t="shared" si="616"/>
        <v>0</v>
      </c>
      <c r="BF1019" s="85">
        <f t="shared" si="617"/>
        <v>0</v>
      </c>
      <c r="BG1019" s="85">
        <f t="shared" si="618"/>
        <v>0</v>
      </c>
    </row>
    <row r="1020" spans="2:59">
      <c r="B1020" s="10" t="s">
        <v>33</v>
      </c>
      <c r="C1020" s="10">
        <v>1009</v>
      </c>
      <c r="D1020" s="10">
        <v>420</v>
      </c>
      <c r="E1020" s="19">
        <v>0</v>
      </c>
      <c r="F1020" s="67">
        <f t="shared" si="587"/>
        <v>0</v>
      </c>
      <c r="G1020" s="20">
        <f t="shared" si="619"/>
        <v>0</v>
      </c>
      <c r="H1020" s="20">
        <f t="shared" si="588"/>
        <v>210.5</v>
      </c>
      <c r="I1020" s="86">
        <f>'Ducati Panigale 1199 data'!$C$8*G1020</f>
        <v>0</v>
      </c>
      <c r="J1020" s="86">
        <f>'Ducati Panigale 1199 data'!$C$8*'Ducati Panigale 1199 data'!$C$15*'Ducati Panigale 1199 data'!$C$10</f>
        <v>54.543600000000005</v>
      </c>
      <c r="K1020" s="86">
        <f>(0.5*'Ducati Panigale 1199 data'!$C$12)*'Ducati Panigale 1199 data'!$C$14*'Ducati Panigale 1199 data'!$C$11*F1020^2</f>
        <v>0</v>
      </c>
      <c r="L1020" s="86">
        <f t="shared" si="589"/>
        <v>54.543600000000005</v>
      </c>
      <c r="M1020" s="86">
        <f t="shared" si="585"/>
        <v>0</v>
      </c>
      <c r="N1020" s="20">
        <f t="shared" si="590"/>
        <v>0</v>
      </c>
      <c r="O1020" s="105">
        <f t="shared" si="591"/>
        <v>0</v>
      </c>
      <c r="P1020" s="105">
        <f t="shared" si="592"/>
        <v>0</v>
      </c>
      <c r="Q1020" s="105">
        <f t="shared" si="620"/>
        <v>240.74625865066062</v>
      </c>
      <c r="R1020" s="27">
        <f t="shared" si="593"/>
        <v>6.6873960736294619E-2</v>
      </c>
      <c r="S1020" s="98">
        <f t="shared" si="594"/>
        <v>0</v>
      </c>
      <c r="T1020" s="17">
        <f t="shared" si="621"/>
        <v>856.3385805821739</v>
      </c>
      <c r="U1020" s="17">
        <f t="shared" si="595"/>
        <v>0.23787182793949274</v>
      </c>
      <c r="V1020" s="17">
        <f t="shared" si="596"/>
        <v>228.70894571812758</v>
      </c>
      <c r="W1020" s="17">
        <f t="shared" si="597"/>
        <v>219.56058788940246</v>
      </c>
      <c r="X1020" s="17">
        <f t="shared" si="597"/>
        <v>210.77816437382634</v>
      </c>
      <c r="Y1020" s="17">
        <f t="shared" si="598"/>
        <v>208.67038273008808</v>
      </c>
      <c r="Z1020" s="17">
        <f>Y1020/3600</f>
        <v>5.7963995202802245E-2</v>
      </c>
      <c r="AA1020" s="17">
        <f>0.96*Y1020</f>
        <v>200.32356742088456</v>
      </c>
      <c r="AB1020" s="17">
        <f t="shared" si="599"/>
        <v>192.31062472404918</v>
      </c>
      <c r="AC1020" s="17">
        <f t="shared" si="600"/>
        <v>182.69509348784672</v>
      </c>
      <c r="AD1020" s="17">
        <f t="shared" si="601"/>
        <v>182.69509348784672</v>
      </c>
      <c r="AE1020" s="17">
        <f t="shared" si="622"/>
        <v>5.0748637079957422E-2</v>
      </c>
      <c r="AF1020" s="17">
        <f>T1020-AD1020</f>
        <v>673.64348709432716</v>
      </c>
      <c r="AG1020" s="17">
        <f t="shared" si="602"/>
        <v>0.18712319085953533</v>
      </c>
      <c r="AH1020" s="28">
        <f>0.5*'Ducati Panigale 1199 data'!$C$8*'WLTP class 3 v5'!F1020^2</f>
        <v>0</v>
      </c>
      <c r="AI1020" s="17">
        <f t="shared" si="603"/>
        <v>0</v>
      </c>
      <c r="AJ1020" s="17" t="str">
        <f>IF(N1020&lt;0, AI1020, "0")</f>
        <v>0</v>
      </c>
      <c r="AK1020" s="98">
        <f>AK1019+AJ1020</f>
        <v>2282.7407993827155</v>
      </c>
      <c r="AL1020" s="105">
        <f t="shared" si="604"/>
        <v>0.63409466649519874</v>
      </c>
      <c r="AM1020" s="98">
        <f>IF(N1020 &gt; 0, AI1020, )</f>
        <v>0</v>
      </c>
      <c r="AN1020" s="98">
        <f t="shared" si="623"/>
        <v>10965.737778549379</v>
      </c>
      <c r="AO1020" s="98">
        <f t="shared" si="605"/>
        <v>3.0460382718192718</v>
      </c>
      <c r="AP1020" s="27">
        <f t="shared" si="606"/>
        <v>0</v>
      </c>
      <c r="AQ1020" s="27">
        <f t="shared" si="607"/>
        <v>0</v>
      </c>
      <c r="AR1020" s="34">
        <f t="shared" si="608"/>
        <v>0</v>
      </c>
      <c r="AS1020" s="27">
        <f t="shared" si="609"/>
        <v>0</v>
      </c>
      <c r="AT1020" s="34">
        <f t="shared" si="586"/>
        <v>0</v>
      </c>
      <c r="AU1020" s="27">
        <f t="shared" si="586"/>
        <v>0</v>
      </c>
      <c r="AV1020" s="27">
        <f t="shared" si="610"/>
        <v>0</v>
      </c>
      <c r="AW1020" s="27">
        <f t="shared" si="611"/>
        <v>0</v>
      </c>
      <c r="AX1020" s="27">
        <f t="shared" si="612"/>
        <v>0</v>
      </c>
      <c r="AY1020" s="34">
        <f>AN1020-AW1020</f>
        <v>10965.737778549379</v>
      </c>
      <c r="AZ1020" s="110">
        <f t="shared" si="613"/>
        <v>3.0460382718192718</v>
      </c>
      <c r="BB1020" s="84">
        <v>0</v>
      </c>
      <c r="BC1020" s="85">
        <f t="shared" si="614"/>
        <v>0</v>
      </c>
      <c r="BD1020" s="85">
        <f t="shared" si="615"/>
        <v>0</v>
      </c>
      <c r="BE1020" s="85">
        <f t="shared" si="616"/>
        <v>0</v>
      </c>
      <c r="BF1020" s="85">
        <f t="shared" si="617"/>
        <v>0</v>
      </c>
      <c r="BG1020" s="85">
        <f t="shared" si="618"/>
        <v>0</v>
      </c>
    </row>
    <row r="1021" spans="2:59">
      <c r="B1021" s="10" t="s">
        <v>33</v>
      </c>
      <c r="C1021" s="10">
        <v>1010</v>
      </c>
      <c r="D1021" s="10">
        <v>421</v>
      </c>
      <c r="E1021" s="19">
        <v>0</v>
      </c>
      <c r="F1021" s="67">
        <f t="shared" si="587"/>
        <v>0</v>
      </c>
      <c r="G1021" s="20">
        <f t="shared" si="619"/>
        <v>0</v>
      </c>
      <c r="H1021" s="20">
        <f t="shared" si="588"/>
        <v>211</v>
      </c>
      <c r="I1021" s="86">
        <f>'Ducati Panigale 1199 data'!$C$8*G1021</f>
        <v>0</v>
      </c>
      <c r="J1021" s="86">
        <f>'Ducati Panigale 1199 data'!$C$8*'Ducati Panigale 1199 data'!$C$15*'Ducati Panigale 1199 data'!$C$10</f>
        <v>54.543600000000005</v>
      </c>
      <c r="K1021" s="86">
        <f>(0.5*'Ducati Panigale 1199 data'!$C$12)*'Ducati Panigale 1199 data'!$C$14*'Ducati Panigale 1199 data'!$C$11*F1021^2</f>
        <v>0</v>
      </c>
      <c r="L1021" s="86">
        <f t="shared" si="589"/>
        <v>54.543600000000005</v>
      </c>
      <c r="M1021" s="86">
        <f t="shared" si="585"/>
        <v>0</v>
      </c>
      <c r="N1021" s="20">
        <f t="shared" si="590"/>
        <v>0</v>
      </c>
      <c r="O1021" s="105">
        <f t="shared" si="591"/>
        <v>0</v>
      </c>
      <c r="P1021" s="105">
        <f t="shared" si="592"/>
        <v>0</v>
      </c>
      <c r="Q1021" s="105">
        <f t="shared" si="620"/>
        <v>240.74625865066062</v>
      </c>
      <c r="R1021" s="27">
        <f t="shared" si="593"/>
        <v>6.6873960736294619E-2</v>
      </c>
      <c r="S1021" s="98">
        <f t="shared" si="594"/>
        <v>0</v>
      </c>
      <c r="T1021" s="17">
        <f t="shared" si="621"/>
        <v>856.3385805821739</v>
      </c>
      <c r="U1021" s="17">
        <f t="shared" si="595"/>
        <v>0.23787182793949274</v>
      </c>
      <c r="V1021" s="17">
        <f t="shared" si="596"/>
        <v>228.70894571812758</v>
      </c>
      <c r="W1021" s="17">
        <f t="shared" si="597"/>
        <v>219.56058788940246</v>
      </c>
      <c r="X1021" s="17">
        <f t="shared" si="597"/>
        <v>210.77816437382634</v>
      </c>
      <c r="Y1021" s="17">
        <f t="shared" si="598"/>
        <v>208.67038273008808</v>
      </c>
      <c r="Z1021" s="17">
        <f>Y1021/3600</f>
        <v>5.7963995202802245E-2</v>
      </c>
      <c r="AA1021" s="17">
        <f>0.96*Y1021</f>
        <v>200.32356742088456</v>
      </c>
      <c r="AB1021" s="17">
        <f t="shared" si="599"/>
        <v>192.31062472404918</v>
      </c>
      <c r="AC1021" s="17">
        <f t="shared" si="600"/>
        <v>182.69509348784672</v>
      </c>
      <c r="AD1021" s="17">
        <f t="shared" si="601"/>
        <v>182.69509348784672</v>
      </c>
      <c r="AE1021" s="17">
        <f t="shared" si="622"/>
        <v>5.0748637079957422E-2</v>
      </c>
      <c r="AF1021" s="17">
        <f>T1021-AD1021</f>
        <v>673.64348709432716</v>
      </c>
      <c r="AG1021" s="17">
        <f t="shared" si="602"/>
        <v>0.18712319085953533</v>
      </c>
      <c r="AH1021" s="28">
        <f>0.5*'Ducati Panigale 1199 data'!$C$8*'WLTP class 3 v5'!F1021^2</f>
        <v>0</v>
      </c>
      <c r="AI1021" s="17">
        <f t="shared" si="603"/>
        <v>0</v>
      </c>
      <c r="AJ1021" s="17" t="str">
        <f>IF(N1021&lt;0, AI1021, "0")</f>
        <v>0</v>
      </c>
      <c r="AK1021" s="98">
        <f>AK1020+AJ1021</f>
        <v>2282.7407993827155</v>
      </c>
      <c r="AL1021" s="105">
        <f t="shared" si="604"/>
        <v>0.63409466649519874</v>
      </c>
      <c r="AM1021" s="98">
        <f>IF(N1021 &gt; 0, AI1021, )</f>
        <v>0</v>
      </c>
      <c r="AN1021" s="98">
        <f t="shared" si="623"/>
        <v>10965.737778549379</v>
      </c>
      <c r="AO1021" s="98">
        <f t="shared" si="605"/>
        <v>3.0460382718192718</v>
      </c>
      <c r="AP1021" s="27">
        <f t="shared" si="606"/>
        <v>0</v>
      </c>
      <c r="AQ1021" s="27">
        <f t="shared" si="607"/>
        <v>0</v>
      </c>
      <c r="AR1021" s="34">
        <f t="shared" si="608"/>
        <v>0</v>
      </c>
      <c r="AS1021" s="27">
        <f t="shared" si="609"/>
        <v>0</v>
      </c>
      <c r="AT1021" s="34">
        <f t="shared" si="586"/>
        <v>0</v>
      </c>
      <c r="AU1021" s="27">
        <f t="shared" si="586"/>
        <v>0</v>
      </c>
      <c r="AV1021" s="27">
        <f t="shared" si="610"/>
        <v>0</v>
      </c>
      <c r="AW1021" s="27">
        <f t="shared" si="611"/>
        <v>0</v>
      </c>
      <c r="AX1021" s="27">
        <f t="shared" si="612"/>
        <v>0</v>
      </c>
      <c r="AY1021" s="34">
        <f>AN1021-AW1021</f>
        <v>10965.737778549379</v>
      </c>
      <c r="AZ1021" s="110">
        <f t="shared" si="613"/>
        <v>3.0460382718192718</v>
      </c>
      <c r="BB1021" s="84">
        <v>0</v>
      </c>
      <c r="BC1021" s="85">
        <f t="shared" si="614"/>
        <v>0</v>
      </c>
      <c r="BD1021" s="85">
        <f t="shared" si="615"/>
        <v>0</v>
      </c>
      <c r="BE1021" s="85">
        <f t="shared" si="616"/>
        <v>0</v>
      </c>
      <c r="BF1021" s="85">
        <f t="shared" si="617"/>
        <v>0</v>
      </c>
      <c r="BG1021" s="85">
        <f t="shared" si="618"/>
        <v>0</v>
      </c>
    </row>
    <row r="1022" spans="2:59">
      <c r="B1022" s="10" t="s">
        <v>33</v>
      </c>
      <c r="C1022" s="10">
        <v>1011</v>
      </c>
      <c r="D1022" s="10">
        <v>422</v>
      </c>
      <c r="E1022" s="19">
        <v>0</v>
      </c>
      <c r="F1022" s="67">
        <f t="shared" si="587"/>
        <v>0</v>
      </c>
      <c r="G1022" s="20">
        <f t="shared" si="619"/>
        <v>0</v>
      </c>
      <c r="H1022" s="20">
        <f t="shared" si="588"/>
        <v>211.5</v>
      </c>
      <c r="I1022" s="86">
        <f>'Ducati Panigale 1199 data'!$C$8*G1022</f>
        <v>0</v>
      </c>
      <c r="J1022" s="86">
        <f>'Ducati Panigale 1199 data'!$C$8*'Ducati Panigale 1199 data'!$C$15*'Ducati Panigale 1199 data'!$C$10</f>
        <v>54.543600000000005</v>
      </c>
      <c r="K1022" s="86">
        <f>(0.5*'Ducati Panigale 1199 data'!$C$12)*'Ducati Panigale 1199 data'!$C$14*'Ducati Panigale 1199 data'!$C$11*F1022^2</f>
        <v>0</v>
      </c>
      <c r="L1022" s="86">
        <f t="shared" si="589"/>
        <v>54.543600000000005</v>
      </c>
      <c r="M1022" s="86">
        <f t="shared" si="585"/>
        <v>0</v>
      </c>
      <c r="N1022" s="20">
        <f t="shared" si="590"/>
        <v>0</v>
      </c>
      <c r="O1022" s="105">
        <f t="shared" si="591"/>
        <v>0</v>
      </c>
      <c r="P1022" s="105">
        <f t="shared" si="592"/>
        <v>0</v>
      </c>
      <c r="Q1022" s="105">
        <f t="shared" si="620"/>
        <v>240.74625865066062</v>
      </c>
      <c r="R1022" s="27">
        <f t="shared" si="593"/>
        <v>6.6873960736294619E-2</v>
      </c>
      <c r="S1022" s="98">
        <f t="shared" si="594"/>
        <v>0</v>
      </c>
      <c r="T1022" s="17">
        <f t="shared" si="621"/>
        <v>856.3385805821739</v>
      </c>
      <c r="U1022" s="17">
        <f t="shared" si="595"/>
        <v>0.23787182793949274</v>
      </c>
      <c r="V1022" s="17">
        <f t="shared" si="596"/>
        <v>228.70894571812758</v>
      </c>
      <c r="W1022" s="17">
        <f t="shared" si="597"/>
        <v>219.56058788940246</v>
      </c>
      <c r="X1022" s="17">
        <f t="shared" si="597"/>
        <v>210.77816437382634</v>
      </c>
      <c r="Y1022" s="17">
        <f t="shared" si="598"/>
        <v>208.67038273008808</v>
      </c>
      <c r="Z1022" s="17">
        <f>Y1022/3600</f>
        <v>5.7963995202802245E-2</v>
      </c>
      <c r="AA1022" s="17">
        <f>0.96*Y1022</f>
        <v>200.32356742088456</v>
      </c>
      <c r="AB1022" s="17">
        <f t="shared" si="599"/>
        <v>192.31062472404918</v>
      </c>
      <c r="AC1022" s="17">
        <f t="shared" si="600"/>
        <v>182.69509348784672</v>
      </c>
      <c r="AD1022" s="17">
        <f t="shared" si="601"/>
        <v>182.69509348784672</v>
      </c>
      <c r="AE1022" s="17">
        <f t="shared" si="622"/>
        <v>5.0748637079957422E-2</v>
      </c>
      <c r="AF1022" s="17">
        <f>T1022-AD1022</f>
        <v>673.64348709432716</v>
      </c>
      <c r="AG1022" s="17">
        <f t="shared" si="602"/>
        <v>0.18712319085953533</v>
      </c>
      <c r="AH1022" s="28">
        <f>0.5*'Ducati Panigale 1199 data'!$C$8*'WLTP class 3 v5'!F1022^2</f>
        <v>0</v>
      </c>
      <c r="AI1022" s="17">
        <f t="shared" si="603"/>
        <v>0</v>
      </c>
      <c r="AJ1022" s="17" t="str">
        <f>IF(N1022&lt;0, AI1022, "0")</f>
        <v>0</v>
      </c>
      <c r="AK1022" s="98">
        <f>AK1021+AJ1022</f>
        <v>2282.7407993827155</v>
      </c>
      <c r="AL1022" s="105">
        <f t="shared" si="604"/>
        <v>0.63409466649519874</v>
      </c>
      <c r="AM1022" s="98">
        <f>IF(N1022 &gt; 0, AI1022, )</f>
        <v>0</v>
      </c>
      <c r="AN1022" s="98">
        <f t="shared" si="623"/>
        <v>10965.737778549379</v>
      </c>
      <c r="AO1022" s="98">
        <f t="shared" si="605"/>
        <v>3.0460382718192718</v>
      </c>
      <c r="AP1022" s="27">
        <f t="shared" si="606"/>
        <v>0</v>
      </c>
      <c r="AQ1022" s="27">
        <f t="shared" si="607"/>
        <v>0</v>
      </c>
      <c r="AR1022" s="34">
        <f t="shared" si="608"/>
        <v>0</v>
      </c>
      <c r="AS1022" s="27">
        <f t="shared" si="609"/>
        <v>0</v>
      </c>
      <c r="AT1022" s="34">
        <f t="shared" si="586"/>
        <v>0</v>
      </c>
      <c r="AU1022" s="27">
        <f t="shared" si="586"/>
        <v>0</v>
      </c>
      <c r="AV1022" s="27">
        <f t="shared" si="610"/>
        <v>0</v>
      </c>
      <c r="AW1022" s="27">
        <f t="shared" si="611"/>
        <v>0</v>
      </c>
      <c r="AX1022" s="27">
        <f t="shared" si="612"/>
        <v>0</v>
      </c>
      <c r="AY1022" s="34">
        <f>AN1022-AW1022</f>
        <v>10965.737778549379</v>
      </c>
      <c r="AZ1022" s="110">
        <f t="shared" si="613"/>
        <v>3.0460382718192718</v>
      </c>
      <c r="BB1022" s="84">
        <v>0</v>
      </c>
      <c r="BC1022" s="85">
        <f t="shared" si="614"/>
        <v>0</v>
      </c>
      <c r="BD1022" s="85">
        <f t="shared" si="615"/>
        <v>0</v>
      </c>
      <c r="BE1022" s="85">
        <f t="shared" si="616"/>
        <v>0</v>
      </c>
      <c r="BF1022" s="85">
        <f t="shared" si="617"/>
        <v>0</v>
      </c>
      <c r="BG1022" s="85">
        <f t="shared" si="618"/>
        <v>0</v>
      </c>
    </row>
    <row r="1023" spans="2:59">
      <c r="B1023" s="10" t="s">
        <v>33</v>
      </c>
      <c r="C1023" s="10">
        <v>1012</v>
      </c>
      <c r="D1023" s="10">
        <v>423</v>
      </c>
      <c r="E1023" s="19">
        <v>0</v>
      </c>
      <c r="F1023" s="67">
        <f t="shared" si="587"/>
        <v>0</v>
      </c>
      <c r="G1023" s="20">
        <f t="shared" si="619"/>
        <v>0</v>
      </c>
      <c r="H1023" s="20">
        <f t="shared" si="588"/>
        <v>212</v>
      </c>
      <c r="I1023" s="86">
        <f>'Ducati Panigale 1199 data'!$C$8*G1023</f>
        <v>0</v>
      </c>
      <c r="J1023" s="86">
        <f>'Ducati Panigale 1199 data'!$C$8*'Ducati Panigale 1199 data'!$C$15*'Ducati Panigale 1199 data'!$C$10</f>
        <v>54.543600000000005</v>
      </c>
      <c r="K1023" s="86">
        <f>(0.5*'Ducati Panigale 1199 data'!$C$12)*'Ducati Panigale 1199 data'!$C$14*'Ducati Panigale 1199 data'!$C$11*F1023^2</f>
        <v>0</v>
      </c>
      <c r="L1023" s="86">
        <f t="shared" si="589"/>
        <v>54.543600000000005</v>
      </c>
      <c r="M1023" s="86">
        <f t="shared" si="585"/>
        <v>0</v>
      </c>
      <c r="N1023" s="20">
        <f t="shared" si="590"/>
        <v>0</v>
      </c>
      <c r="O1023" s="105">
        <f t="shared" si="591"/>
        <v>0</v>
      </c>
      <c r="P1023" s="105">
        <f t="shared" si="592"/>
        <v>0</v>
      </c>
      <c r="Q1023" s="105">
        <f t="shared" si="620"/>
        <v>240.74625865066062</v>
      </c>
      <c r="R1023" s="27">
        <f t="shared" si="593"/>
        <v>6.6873960736294619E-2</v>
      </c>
      <c r="S1023" s="98">
        <f t="shared" si="594"/>
        <v>0</v>
      </c>
      <c r="T1023" s="17">
        <f t="shared" si="621"/>
        <v>856.3385805821739</v>
      </c>
      <c r="U1023" s="17">
        <f t="shared" si="595"/>
        <v>0.23787182793949274</v>
      </c>
      <c r="V1023" s="17">
        <f t="shared" si="596"/>
        <v>228.70894571812758</v>
      </c>
      <c r="W1023" s="17">
        <f t="shared" si="597"/>
        <v>219.56058788940246</v>
      </c>
      <c r="X1023" s="17">
        <f t="shared" si="597"/>
        <v>210.77816437382634</v>
      </c>
      <c r="Y1023" s="17">
        <f t="shared" si="598"/>
        <v>208.67038273008808</v>
      </c>
      <c r="Z1023" s="17">
        <f>Y1023/3600</f>
        <v>5.7963995202802245E-2</v>
      </c>
      <c r="AA1023" s="17">
        <f>0.96*Y1023</f>
        <v>200.32356742088456</v>
      </c>
      <c r="AB1023" s="17">
        <f t="shared" si="599"/>
        <v>192.31062472404918</v>
      </c>
      <c r="AC1023" s="17">
        <f t="shared" si="600"/>
        <v>182.69509348784672</v>
      </c>
      <c r="AD1023" s="17">
        <f t="shared" si="601"/>
        <v>182.69509348784672</v>
      </c>
      <c r="AE1023" s="17">
        <f t="shared" si="622"/>
        <v>5.0748637079957422E-2</v>
      </c>
      <c r="AF1023" s="17">
        <f>T1023-AD1023</f>
        <v>673.64348709432716</v>
      </c>
      <c r="AG1023" s="17">
        <f t="shared" si="602"/>
        <v>0.18712319085953533</v>
      </c>
      <c r="AH1023" s="28">
        <f>0.5*'Ducati Panigale 1199 data'!$C$8*'WLTP class 3 v5'!F1023^2</f>
        <v>0</v>
      </c>
      <c r="AI1023" s="17">
        <f t="shared" si="603"/>
        <v>0</v>
      </c>
      <c r="AJ1023" s="17" t="str">
        <f>IF(N1023&lt;0, AI1023, "0")</f>
        <v>0</v>
      </c>
      <c r="AK1023" s="98">
        <f>AK1022+AJ1023</f>
        <v>2282.7407993827155</v>
      </c>
      <c r="AL1023" s="105">
        <f t="shared" si="604"/>
        <v>0.63409466649519874</v>
      </c>
      <c r="AM1023" s="98">
        <f>IF(N1023 &gt; 0, AI1023, )</f>
        <v>0</v>
      </c>
      <c r="AN1023" s="98">
        <f t="shared" si="623"/>
        <v>10965.737778549379</v>
      </c>
      <c r="AO1023" s="98">
        <f t="shared" si="605"/>
        <v>3.0460382718192718</v>
      </c>
      <c r="AP1023" s="27">
        <f t="shared" si="606"/>
        <v>0</v>
      </c>
      <c r="AQ1023" s="27">
        <f t="shared" si="607"/>
        <v>0</v>
      </c>
      <c r="AR1023" s="34">
        <f t="shared" si="608"/>
        <v>0</v>
      </c>
      <c r="AS1023" s="27">
        <f t="shared" si="609"/>
        <v>0</v>
      </c>
      <c r="AT1023" s="34">
        <f t="shared" si="586"/>
        <v>0</v>
      </c>
      <c r="AU1023" s="27">
        <f t="shared" si="586"/>
        <v>0</v>
      </c>
      <c r="AV1023" s="27">
        <f t="shared" si="610"/>
        <v>0</v>
      </c>
      <c r="AW1023" s="27">
        <f t="shared" si="611"/>
        <v>0</v>
      </c>
      <c r="AX1023" s="27">
        <f t="shared" si="612"/>
        <v>0</v>
      </c>
      <c r="AY1023" s="34">
        <f>AN1023-AW1023</f>
        <v>10965.737778549379</v>
      </c>
      <c r="AZ1023" s="110">
        <f t="shared" si="613"/>
        <v>3.0460382718192718</v>
      </c>
      <c r="BB1023" s="84">
        <v>0</v>
      </c>
      <c r="BC1023" s="85">
        <f t="shared" si="614"/>
        <v>0</v>
      </c>
      <c r="BD1023" s="85">
        <f t="shared" si="615"/>
        <v>0</v>
      </c>
      <c r="BE1023" s="85">
        <f t="shared" si="616"/>
        <v>0</v>
      </c>
      <c r="BF1023" s="85">
        <f t="shared" si="617"/>
        <v>0</v>
      </c>
      <c r="BG1023" s="85">
        <f t="shared" si="618"/>
        <v>0</v>
      </c>
    </row>
    <row r="1024" spans="2:59">
      <c r="B1024" s="10" t="s">
        <v>33</v>
      </c>
      <c r="C1024" s="10">
        <v>1013</v>
      </c>
      <c r="D1024" s="10">
        <v>424</v>
      </c>
      <c r="E1024" s="19">
        <v>0</v>
      </c>
      <c r="F1024" s="67">
        <f t="shared" si="587"/>
        <v>0</v>
      </c>
      <c r="G1024" s="20">
        <f t="shared" si="619"/>
        <v>0</v>
      </c>
      <c r="H1024" s="20">
        <f t="shared" si="588"/>
        <v>212.5</v>
      </c>
      <c r="I1024" s="86">
        <f>'Ducati Panigale 1199 data'!$C$8*G1024</f>
        <v>0</v>
      </c>
      <c r="J1024" s="86">
        <f>'Ducati Panigale 1199 data'!$C$8*'Ducati Panigale 1199 data'!$C$15*'Ducati Panigale 1199 data'!$C$10</f>
        <v>54.543600000000005</v>
      </c>
      <c r="K1024" s="86">
        <f>(0.5*'Ducati Panigale 1199 data'!$C$12)*'Ducati Panigale 1199 data'!$C$14*'Ducati Panigale 1199 data'!$C$11*F1024^2</f>
        <v>0</v>
      </c>
      <c r="L1024" s="86">
        <f t="shared" si="589"/>
        <v>54.543600000000005</v>
      </c>
      <c r="M1024" s="86">
        <f t="shared" si="585"/>
        <v>0</v>
      </c>
      <c r="N1024" s="20">
        <f t="shared" si="590"/>
        <v>0</v>
      </c>
      <c r="O1024" s="105">
        <f t="shared" si="591"/>
        <v>0</v>
      </c>
      <c r="P1024" s="105">
        <f t="shared" si="592"/>
        <v>0</v>
      </c>
      <c r="Q1024" s="105">
        <f t="shared" si="620"/>
        <v>240.74625865066062</v>
      </c>
      <c r="R1024" s="27">
        <f t="shared" si="593"/>
        <v>6.6873960736294619E-2</v>
      </c>
      <c r="S1024" s="98">
        <f t="shared" si="594"/>
        <v>0</v>
      </c>
      <c r="T1024" s="17">
        <f t="shared" si="621"/>
        <v>856.3385805821739</v>
      </c>
      <c r="U1024" s="17">
        <f t="shared" si="595"/>
        <v>0.23787182793949274</v>
      </c>
      <c r="V1024" s="17">
        <f t="shared" si="596"/>
        <v>228.70894571812758</v>
      </c>
      <c r="W1024" s="17">
        <f t="shared" si="597"/>
        <v>219.56058788940246</v>
      </c>
      <c r="X1024" s="17">
        <f t="shared" si="597"/>
        <v>210.77816437382634</v>
      </c>
      <c r="Y1024" s="17">
        <f t="shared" si="598"/>
        <v>208.67038273008808</v>
      </c>
      <c r="Z1024" s="17">
        <f>Y1024/3600</f>
        <v>5.7963995202802245E-2</v>
      </c>
      <c r="AA1024" s="17">
        <f>0.96*Y1024</f>
        <v>200.32356742088456</v>
      </c>
      <c r="AB1024" s="17">
        <f t="shared" si="599"/>
        <v>192.31062472404918</v>
      </c>
      <c r="AC1024" s="17">
        <f t="shared" si="600"/>
        <v>182.69509348784672</v>
      </c>
      <c r="AD1024" s="17">
        <f t="shared" si="601"/>
        <v>182.69509348784672</v>
      </c>
      <c r="AE1024" s="17">
        <f t="shared" si="622"/>
        <v>5.0748637079957422E-2</v>
      </c>
      <c r="AF1024" s="17">
        <f>T1024-AD1024</f>
        <v>673.64348709432716</v>
      </c>
      <c r="AG1024" s="17">
        <f t="shared" si="602"/>
        <v>0.18712319085953533</v>
      </c>
      <c r="AH1024" s="28">
        <f>0.5*'Ducati Panigale 1199 data'!$C$8*'WLTP class 3 v5'!F1024^2</f>
        <v>0</v>
      </c>
      <c r="AI1024" s="17">
        <f t="shared" si="603"/>
        <v>0</v>
      </c>
      <c r="AJ1024" s="17" t="str">
        <f>IF(N1024&lt;0, AI1024, "0")</f>
        <v>0</v>
      </c>
      <c r="AK1024" s="98">
        <f>AK1023+AJ1024</f>
        <v>2282.7407993827155</v>
      </c>
      <c r="AL1024" s="105">
        <f t="shared" si="604"/>
        <v>0.63409466649519874</v>
      </c>
      <c r="AM1024" s="98">
        <f>IF(N1024 &gt; 0, AI1024, )</f>
        <v>0</v>
      </c>
      <c r="AN1024" s="98">
        <f t="shared" si="623"/>
        <v>10965.737778549379</v>
      </c>
      <c r="AO1024" s="98">
        <f t="shared" si="605"/>
        <v>3.0460382718192718</v>
      </c>
      <c r="AP1024" s="27">
        <f t="shared" si="606"/>
        <v>0</v>
      </c>
      <c r="AQ1024" s="27">
        <f t="shared" si="607"/>
        <v>0</v>
      </c>
      <c r="AR1024" s="34">
        <f t="shared" si="608"/>
        <v>0</v>
      </c>
      <c r="AS1024" s="27">
        <f t="shared" si="609"/>
        <v>0</v>
      </c>
      <c r="AT1024" s="34">
        <f t="shared" si="586"/>
        <v>0</v>
      </c>
      <c r="AU1024" s="27">
        <f t="shared" si="586"/>
        <v>0</v>
      </c>
      <c r="AV1024" s="27">
        <f t="shared" si="610"/>
        <v>0</v>
      </c>
      <c r="AW1024" s="27">
        <f t="shared" si="611"/>
        <v>0</v>
      </c>
      <c r="AX1024" s="27">
        <f t="shared" si="612"/>
        <v>0</v>
      </c>
      <c r="AY1024" s="34">
        <f>AN1024-AW1024</f>
        <v>10965.737778549379</v>
      </c>
      <c r="AZ1024" s="110">
        <f t="shared" si="613"/>
        <v>3.0460382718192718</v>
      </c>
      <c r="BB1024" s="84">
        <v>0</v>
      </c>
      <c r="BC1024" s="85">
        <f t="shared" si="614"/>
        <v>0</v>
      </c>
      <c r="BD1024" s="85">
        <f t="shared" si="615"/>
        <v>0</v>
      </c>
      <c r="BE1024" s="85">
        <f t="shared" si="616"/>
        <v>0</v>
      </c>
      <c r="BF1024" s="85">
        <f t="shared" si="617"/>
        <v>0</v>
      </c>
      <c r="BG1024" s="85">
        <f t="shared" si="618"/>
        <v>0</v>
      </c>
    </row>
    <row r="1025" spans="2:59">
      <c r="B1025" s="10" t="s">
        <v>33</v>
      </c>
      <c r="C1025" s="10">
        <v>1014</v>
      </c>
      <c r="D1025" s="10">
        <v>425</v>
      </c>
      <c r="E1025" s="19">
        <v>0</v>
      </c>
      <c r="F1025" s="67">
        <f t="shared" si="587"/>
        <v>0</v>
      </c>
      <c r="G1025" s="20">
        <f t="shared" si="619"/>
        <v>0</v>
      </c>
      <c r="H1025" s="20">
        <f t="shared" si="588"/>
        <v>213</v>
      </c>
      <c r="I1025" s="86">
        <f>'Ducati Panigale 1199 data'!$C$8*G1025</f>
        <v>0</v>
      </c>
      <c r="J1025" s="86">
        <f>'Ducati Panigale 1199 data'!$C$8*'Ducati Panigale 1199 data'!$C$15*'Ducati Panigale 1199 data'!$C$10</f>
        <v>54.543600000000005</v>
      </c>
      <c r="K1025" s="86">
        <f>(0.5*'Ducati Panigale 1199 data'!$C$12)*'Ducati Panigale 1199 data'!$C$14*'Ducati Panigale 1199 data'!$C$11*F1025^2</f>
        <v>0</v>
      </c>
      <c r="L1025" s="86">
        <f t="shared" si="589"/>
        <v>54.543600000000005</v>
      </c>
      <c r="M1025" s="86">
        <f t="shared" si="585"/>
        <v>0</v>
      </c>
      <c r="N1025" s="20">
        <f t="shared" si="590"/>
        <v>0</v>
      </c>
      <c r="O1025" s="105">
        <f t="shared" si="591"/>
        <v>0</v>
      </c>
      <c r="P1025" s="105">
        <f t="shared" si="592"/>
        <v>0</v>
      </c>
      <c r="Q1025" s="105">
        <f t="shared" si="620"/>
        <v>240.74625865066062</v>
      </c>
      <c r="R1025" s="27">
        <f t="shared" si="593"/>
        <v>6.6873960736294619E-2</v>
      </c>
      <c r="S1025" s="98">
        <f t="shared" si="594"/>
        <v>0</v>
      </c>
      <c r="T1025" s="17">
        <f t="shared" si="621"/>
        <v>856.3385805821739</v>
      </c>
      <c r="U1025" s="17">
        <f t="shared" si="595"/>
        <v>0.23787182793949274</v>
      </c>
      <c r="V1025" s="17">
        <f t="shared" si="596"/>
        <v>228.70894571812758</v>
      </c>
      <c r="W1025" s="17">
        <f t="shared" si="597"/>
        <v>219.56058788940246</v>
      </c>
      <c r="X1025" s="17">
        <f t="shared" si="597"/>
        <v>210.77816437382634</v>
      </c>
      <c r="Y1025" s="17">
        <f t="shared" si="598"/>
        <v>208.67038273008808</v>
      </c>
      <c r="Z1025" s="17">
        <f>Y1025/3600</f>
        <v>5.7963995202802245E-2</v>
      </c>
      <c r="AA1025" s="17">
        <f>0.96*Y1025</f>
        <v>200.32356742088456</v>
      </c>
      <c r="AB1025" s="17">
        <f t="shared" si="599"/>
        <v>192.31062472404918</v>
      </c>
      <c r="AC1025" s="17">
        <f t="shared" si="600"/>
        <v>182.69509348784672</v>
      </c>
      <c r="AD1025" s="17">
        <f t="shared" si="601"/>
        <v>182.69509348784672</v>
      </c>
      <c r="AE1025" s="17">
        <f t="shared" si="622"/>
        <v>5.0748637079957422E-2</v>
      </c>
      <c r="AF1025" s="17">
        <f>T1025-AD1025</f>
        <v>673.64348709432716</v>
      </c>
      <c r="AG1025" s="17">
        <f t="shared" si="602"/>
        <v>0.18712319085953533</v>
      </c>
      <c r="AH1025" s="28">
        <f>0.5*'Ducati Panigale 1199 data'!$C$8*'WLTP class 3 v5'!F1025^2</f>
        <v>0</v>
      </c>
      <c r="AI1025" s="17">
        <f t="shared" si="603"/>
        <v>0</v>
      </c>
      <c r="AJ1025" s="17" t="str">
        <f>IF(N1025&lt;0, AI1025, "0")</f>
        <v>0</v>
      </c>
      <c r="AK1025" s="98">
        <f>AK1024+AJ1025</f>
        <v>2282.7407993827155</v>
      </c>
      <c r="AL1025" s="105">
        <f t="shared" si="604"/>
        <v>0.63409466649519874</v>
      </c>
      <c r="AM1025" s="98">
        <f>IF(N1025 &gt; 0, AI1025, )</f>
        <v>0</v>
      </c>
      <c r="AN1025" s="98">
        <f t="shared" si="623"/>
        <v>10965.737778549379</v>
      </c>
      <c r="AO1025" s="98">
        <f t="shared" si="605"/>
        <v>3.0460382718192718</v>
      </c>
      <c r="AP1025" s="27">
        <f t="shared" si="606"/>
        <v>0</v>
      </c>
      <c r="AQ1025" s="27">
        <f t="shared" si="607"/>
        <v>0</v>
      </c>
      <c r="AR1025" s="34">
        <f t="shared" si="608"/>
        <v>0</v>
      </c>
      <c r="AS1025" s="27">
        <f t="shared" si="609"/>
        <v>0</v>
      </c>
      <c r="AT1025" s="34">
        <f t="shared" si="586"/>
        <v>0</v>
      </c>
      <c r="AU1025" s="27">
        <f t="shared" si="586"/>
        <v>0</v>
      </c>
      <c r="AV1025" s="27">
        <f t="shared" si="610"/>
        <v>0</v>
      </c>
      <c r="AW1025" s="27">
        <f t="shared" si="611"/>
        <v>0</v>
      </c>
      <c r="AX1025" s="27">
        <f t="shared" si="612"/>
        <v>0</v>
      </c>
      <c r="AY1025" s="34">
        <f>AN1025-AW1025</f>
        <v>10965.737778549379</v>
      </c>
      <c r="AZ1025" s="110">
        <f t="shared" si="613"/>
        <v>3.0460382718192718</v>
      </c>
      <c r="BB1025" s="84">
        <v>0</v>
      </c>
      <c r="BC1025" s="85">
        <f t="shared" si="614"/>
        <v>0</v>
      </c>
      <c r="BD1025" s="85">
        <f t="shared" si="615"/>
        <v>0</v>
      </c>
      <c r="BE1025" s="85">
        <f t="shared" si="616"/>
        <v>0</v>
      </c>
      <c r="BF1025" s="85">
        <f t="shared" si="617"/>
        <v>0</v>
      </c>
      <c r="BG1025" s="85">
        <f t="shared" si="618"/>
        <v>0</v>
      </c>
    </row>
    <row r="1026" spans="2:59">
      <c r="B1026" s="10" t="s">
        <v>33</v>
      </c>
      <c r="C1026" s="10">
        <v>1015</v>
      </c>
      <c r="D1026" s="10">
        <v>426</v>
      </c>
      <c r="E1026" s="19">
        <v>0</v>
      </c>
      <c r="F1026" s="67">
        <f t="shared" si="587"/>
        <v>0</v>
      </c>
      <c r="G1026" s="20">
        <f t="shared" si="619"/>
        <v>0</v>
      </c>
      <c r="H1026" s="20">
        <f t="shared" si="588"/>
        <v>213.5</v>
      </c>
      <c r="I1026" s="86">
        <f>'Ducati Panigale 1199 data'!$C$8*G1026</f>
        <v>0</v>
      </c>
      <c r="J1026" s="86">
        <f>'Ducati Panigale 1199 data'!$C$8*'Ducati Panigale 1199 data'!$C$15*'Ducati Panigale 1199 data'!$C$10</f>
        <v>54.543600000000005</v>
      </c>
      <c r="K1026" s="86">
        <f>(0.5*'Ducati Panigale 1199 data'!$C$12)*'Ducati Panigale 1199 data'!$C$14*'Ducati Panigale 1199 data'!$C$11*F1026^2</f>
        <v>0</v>
      </c>
      <c r="L1026" s="86">
        <f t="shared" si="589"/>
        <v>54.543600000000005</v>
      </c>
      <c r="M1026" s="86">
        <f t="shared" si="585"/>
        <v>0</v>
      </c>
      <c r="N1026" s="20">
        <f t="shared" si="590"/>
        <v>0</v>
      </c>
      <c r="O1026" s="105">
        <f t="shared" si="591"/>
        <v>0</v>
      </c>
      <c r="P1026" s="105">
        <f t="shared" si="592"/>
        <v>0</v>
      </c>
      <c r="Q1026" s="105">
        <f t="shared" si="620"/>
        <v>240.74625865066062</v>
      </c>
      <c r="R1026" s="27">
        <f t="shared" si="593"/>
        <v>6.6873960736294619E-2</v>
      </c>
      <c r="S1026" s="98">
        <f t="shared" si="594"/>
        <v>0</v>
      </c>
      <c r="T1026" s="17">
        <f t="shared" si="621"/>
        <v>856.3385805821739</v>
      </c>
      <c r="U1026" s="17">
        <f t="shared" si="595"/>
        <v>0.23787182793949274</v>
      </c>
      <c r="V1026" s="17">
        <f t="shared" si="596"/>
        <v>228.70894571812758</v>
      </c>
      <c r="W1026" s="17">
        <f t="shared" si="597"/>
        <v>219.56058788940246</v>
      </c>
      <c r="X1026" s="17">
        <f t="shared" si="597"/>
        <v>210.77816437382634</v>
      </c>
      <c r="Y1026" s="17">
        <f t="shared" si="598"/>
        <v>208.67038273008808</v>
      </c>
      <c r="Z1026" s="17">
        <f>Y1026/3600</f>
        <v>5.7963995202802245E-2</v>
      </c>
      <c r="AA1026" s="17">
        <f>0.96*Y1026</f>
        <v>200.32356742088456</v>
      </c>
      <c r="AB1026" s="17">
        <f t="shared" si="599"/>
        <v>192.31062472404918</v>
      </c>
      <c r="AC1026" s="17">
        <f t="shared" si="600"/>
        <v>182.69509348784672</v>
      </c>
      <c r="AD1026" s="17">
        <f t="shared" si="601"/>
        <v>182.69509348784672</v>
      </c>
      <c r="AE1026" s="17">
        <f t="shared" si="622"/>
        <v>5.0748637079957422E-2</v>
      </c>
      <c r="AF1026" s="17">
        <f>T1026-AD1026</f>
        <v>673.64348709432716</v>
      </c>
      <c r="AG1026" s="17">
        <f t="shared" si="602"/>
        <v>0.18712319085953533</v>
      </c>
      <c r="AH1026" s="28">
        <f>0.5*'Ducati Panigale 1199 data'!$C$8*'WLTP class 3 v5'!F1026^2</f>
        <v>0</v>
      </c>
      <c r="AI1026" s="17">
        <f t="shared" si="603"/>
        <v>0</v>
      </c>
      <c r="AJ1026" s="17" t="str">
        <f>IF(N1026&lt;0, AI1026, "0")</f>
        <v>0</v>
      </c>
      <c r="AK1026" s="98">
        <f>AK1025+AJ1026</f>
        <v>2282.7407993827155</v>
      </c>
      <c r="AL1026" s="105">
        <f t="shared" si="604"/>
        <v>0.63409466649519874</v>
      </c>
      <c r="AM1026" s="98">
        <f>IF(N1026 &gt; 0, AI1026, )</f>
        <v>0</v>
      </c>
      <c r="AN1026" s="98">
        <f t="shared" si="623"/>
        <v>10965.737778549379</v>
      </c>
      <c r="AO1026" s="98">
        <f t="shared" si="605"/>
        <v>3.0460382718192718</v>
      </c>
      <c r="AP1026" s="27">
        <f t="shared" si="606"/>
        <v>0</v>
      </c>
      <c r="AQ1026" s="27">
        <f t="shared" si="607"/>
        <v>0</v>
      </c>
      <c r="AR1026" s="34">
        <f t="shared" si="608"/>
        <v>0</v>
      </c>
      <c r="AS1026" s="27">
        <f t="shared" si="609"/>
        <v>0</v>
      </c>
      <c r="AT1026" s="34">
        <f t="shared" si="586"/>
        <v>0</v>
      </c>
      <c r="AU1026" s="27">
        <f t="shared" si="586"/>
        <v>0</v>
      </c>
      <c r="AV1026" s="27">
        <f t="shared" si="610"/>
        <v>0</v>
      </c>
      <c r="AW1026" s="27">
        <f t="shared" si="611"/>
        <v>0</v>
      </c>
      <c r="AX1026" s="27">
        <f t="shared" si="612"/>
        <v>0</v>
      </c>
      <c r="AY1026" s="34">
        <f>AN1026-AW1026</f>
        <v>10965.737778549379</v>
      </c>
      <c r="AZ1026" s="110">
        <f t="shared" si="613"/>
        <v>3.0460382718192718</v>
      </c>
      <c r="BB1026" s="84">
        <v>0</v>
      </c>
      <c r="BC1026" s="85">
        <f t="shared" si="614"/>
        <v>0</v>
      </c>
      <c r="BD1026" s="85">
        <f t="shared" si="615"/>
        <v>0</v>
      </c>
      <c r="BE1026" s="85">
        <f t="shared" si="616"/>
        <v>0</v>
      </c>
      <c r="BF1026" s="85">
        <f t="shared" si="617"/>
        <v>0</v>
      </c>
      <c r="BG1026" s="85">
        <f t="shared" si="618"/>
        <v>0</v>
      </c>
    </row>
    <row r="1027" spans="2:59">
      <c r="B1027" s="10" t="s">
        <v>33</v>
      </c>
      <c r="C1027" s="10">
        <v>1016</v>
      </c>
      <c r="D1027" s="10">
        <v>427</v>
      </c>
      <c r="E1027" s="19">
        <v>0</v>
      </c>
      <c r="F1027" s="67">
        <f t="shared" si="587"/>
        <v>0</v>
      </c>
      <c r="G1027" s="20">
        <f t="shared" si="619"/>
        <v>0</v>
      </c>
      <c r="H1027" s="20">
        <f t="shared" si="588"/>
        <v>214</v>
      </c>
      <c r="I1027" s="86">
        <f>'Ducati Panigale 1199 data'!$C$8*G1027</f>
        <v>0</v>
      </c>
      <c r="J1027" s="86">
        <f>'Ducati Panigale 1199 data'!$C$8*'Ducati Panigale 1199 data'!$C$15*'Ducati Panigale 1199 data'!$C$10</f>
        <v>54.543600000000005</v>
      </c>
      <c r="K1027" s="86">
        <f>(0.5*'Ducati Panigale 1199 data'!$C$12)*'Ducati Panigale 1199 data'!$C$14*'Ducati Panigale 1199 data'!$C$11*F1027^2</f>
        <v>0</v>
      </c>
      <c r="L1027" s="86">
        <f t="shared" si="589"/>
        <v>54.543600000000005</v>
      </c>
      <c r="M1027" s="86">
        <f t="shared" si="585"/>
        <v>0</v>
      </c>
      <c r="N1027" s="20">
        <f t="shared" si="590"/>
        <v>0</v>
      </c>
      <c r="O1027" s="105">
        <f t="shared" si="591"/>
        <v>0</v>
      </c>
      <c r="P1027" s="105">
        <f t="shared" si="592"/>
        <v>0</v>
      </c>
      <c r="Q1027" s="105">
        <f t="shared" si="620"/>
        <v>240.74625865066062</v>
      </c>
      <c r="R1027" s="27">
        <f t="shared" si="593"/>
        <v>6.6873960736294619E-2</v>
      </c>
      <c r="S1027" s="98">
        <f t="shared" si="594"/>
        <v>0</v>
      </c>
      <c r="T1027" s="17">
        <f t="shared" si="621"/>
        <v>856.3385805821739</v>
      </c>
      <c r="U1027" s="17">
        <f t="shared" si="595"/>
        <v>0.23787182793949274</v>
      </c>
      <c r="V1027" s="17">
        <f t="shared" si="596"/>
        <v>228.70894571812758</v>
      </c>
      <c r="W1027" s="17">
        <f t="shared" si="597"/>
        <v>219.56058788940246</v>
      </c>
      <c r="X1027" s="17">
        <f t="shared" si="597"/>
        <v>210.77816437382634</v>
      </c>
      <c r="Y1027" s="17">
        <f t="shared" si="598"/>
        <v>208.67038273008808</v>
      </c>
      <c r="Z1027" s="17">
        <f>Y1027/3600</f>
        <v>5.7963995202802245E-2</v>
      </c>
      <c r="AA1027" s="17">
        <f>0.96*Y1027</f>
        <v>200.32356742088456</v>
      </c>
      <c r="AB1027" s="17">
        <f t="shared" si="599"/>
        <v>192.31062472404918</v>
      </c>
      <c r="AC1027" s="17">
        <f t="shared" si="600"/>
        <v>182.69509348784672</v>
      </c>
      <c r="AD1027" s="17">
        <f t="shared" si="601"/>
        <v>182.69509348784672</v>
      </c>
      <c r="AE1027" s="17">
        <f t="shared" si="622"/>
        <v>5.0748637079957422E-2</v>
      </c>
      <c r="AF1027" s="17">
        <f>T1027-AD1027</f>
        <v>673.64348709432716</v>
      </c>
      <c r="AG1027" s="17">
        <f t="shared" si="602"/>
        <v>0.18712319085953533</v>
      </c>
      <c r="AH1027" s="28">
        <f>0.5*'Ducati Panigale 1199 data'!$C$8*'WLTP class 3 v5'!F1027^2</f>
        <v>0</v>
      </c>
      <c r="AI1027" s="17">
        <f t="shared" si="603"/>
        <v>0</v>
      </c>
      <c r="AJ1027" s="17" t="str">
        <f>IF(N1027&lt;0, AI1027, "0")</f>
        <v>0</v>
      </c>
      <c r="AK1027" s="98">
        <f>AK1026+AJ1027</f>
        <v>2282.7407993827155</v>
      </c>
      <c r="AL1027" s="105">
        <f t="shared" si="604"/>
        <v>0.63409466649519874</v>
      </c>
      <c r="AM1027" s="98">
        <f>IF(N1027 &gt; 0, AI1027, )</f>
        <v>0</v>
      </c>
      <c r="AN1027" s="98">
        <f t="shared" si="623"/>
        <v>10965.737778549379</v>
      </c>
      <c r="AO1027" s="98">
        <f t="shared" si="605"/>
        <v>3.0460382718192718</v>
      </c>
      <c r="AP1027" s="27">
        <f t="shared" si="606"/>
        <v>0</v>
      </c>
      <c r="AQ1027" s="27">
        <f t="shared" si="607"/>
        <v>0</v>
      </c>
      <c r="AR1027" s="34">
        <f t="shared" si="608"/>
        <v>0</v>
      </c>
      <c r="AS1027" s="27">
        <f t="shared" si="609"/>
        <v>0</v>
      </c>
      <c r="AT1027" s="34">
        <f t="shared" si="586"/>
        <v>0</v>
      </c>
      <c r="AU1027" s="27">
        <f t="shared" si="586"/>
        <v>0</v>
      </c>
      <c r="AV1027" s="27">
        <f t="shared" si="610"/>
        <v>0</v>
      </c>
      <c r="AW1027" s="27">
        <f t="shared" si="611"/>
        <v>0</v>
      </c>
      <c r="AX1027" s="27">
        <f t="shared" si="612"/>
        <v>0</v>
      </c>
      <c r="AY1027" s="34">
        <f>AN1027-AW1027</f>
        <v>10965.737778549379</v>
      </c>
      <c r="AZ1027" s="110">
        <f t="shared" si="613"/>
        <v>3.0460382718192718</v>
      </c>
      <c r="BB1027" s="84">
        <v>0</v>
      </c>
      <c r="BC1027" s="85">
        <f t="shared" si="614"/>
        <v>0</v>
      </c>
      <c r="BD1027" s="85">
        <f t="shared" si="615"/>
        <v>0</v>
      </c>
      <c r="BE1027" s="85">
        <f t="shared" si="616"/>
        <v>0</v>
      </c>
      <c r="BF1027" s="85">
        <f t="shared" si="617"/>
        <v>0</v>
      </c>
      <c r="BG1027" s="85">
        <f t="shared" si="618"/>
        <v>0</v>
      </c>
    </row>
    <row r="1028" spans="2:59">
      <c r="B1028" s="10" t="s">
        <v>33</v>
      </c>
      <c r="C1028" s="10">
        <v>1017</v>
      </c>
      <c r="D1028" s="10">
        <v>428</v>
      </c>
      <c r="E1028" s="19">
        <v>0</v>
      </c>
      <c r="F1028" s="67">
        <f t="shared" si="587"/>
        <v>0</v>
      </c>
      <c r="G1028" s="20">
        <f t="shared" si="619"/>
        <v>0</v>
      </c>
      <c r="H1028" s="20">
        <f t="shared" si="588"/>
        <v>214.5</v>
      </c>
      <c r="I1028" s="86">
        <f>'Ducati Panigale 1199 data'!$C$8*G1028</f>
        <v>0</v>
      </c>
      <c r="J1028" s="86">
        <f>'Ducati Panigale 1199 data'!$C$8*'Ducati Panigale 1199 data'!$C$15*'Ducati Panigale 1199 data'!$C$10</f>
        <v>54.543600000000005</v>
      </c>
      <c r="K1028" s="86">
        <f>(0.5*'Ducati Panigale 1199 data'!$C$12)*'Ducati Panigale 1199 data'!$C$14*'Ducati Panigale 1199 data'!$C$11*F1028^2</f>
        <v>0</v>
      </c>
      <c r="L1028" s="86">
        <f t="shared" si="589"/>
        <v>54.543600000000005</v>
      </c>
      <c r="M1028" s="86">
        <f t="shared" si="585"/>
        <v>0</v>
      </c>
      <c r="N1028" s="20">
        <f t="shared" si="590"/>
        <v>0</v>
      </c>
      <c r="O1028" s="105">
        <f t="shared" si="591"/>
        <v>0</v>
      </c>
      <c r="P1028" s="105">
        <f t="shared" si="592"/>
        <v>0</v>
      </c>
      <c r="Q1028" s="105">
        <f t="shared" si="620"/>
        <v>240.74625865066062</v>
      </c>
      <c r="R1028" s="27">
        <f t="shared" si="593"/>
        <v>6.6873960736294619E-2</v>
      </c>
      <c r="S1028" s="98">
        <f t="shared" si="594"/>
        <v>0</v>
      </c>
      <c r="T1028" s="17">
        <f t="shared" si="621"/>
        <v>856.3385805821739</v>
      </c>
      <c r="U1028" s="17">
        <f t="shared" si="595"/>
        <v>0.23787182793949274</v>
      </c>
      <c r="V1028" s="17">
        <f t="shared" si="596"/>
        <v>228.70894571812758</v>
      </c>
      <c r="W1028" s="17">
        <f t="shared" si="597"/>
        <v>219.56058788940246</v>
      </c>
      <c r="X1028" s="17">
        <f t="shared" si="597"/>
        <v>210.77816437382634</v>
      </c>
      <c r="Y1028" s="17">
        <f t="shared" si="598"/>
        <v>208.67038273008808</v>
      </c>
      <c r="Z1028" s="17">
        <f>Y1028/3600</f>
        <v>5.7963995202802245E-2</v>
      </c>
      <c r="AA1028" s="17">
        <f>0.96*Y1028</f>
        <v>200.32356742088456</v>
      </c>
      <c r="AB1028" s="17">
        <f t="shared" si="599"/>
        <v>192.31062472404918</v>
      </c>
      <c r="AC1028" s="17">
        <f t="shared" si="600"/>
        <v>182.69509348784672</v>
      </c>
      <c r="AD1028" s="17">
        <f t="shared" si="601"/>
        <v>182.69509348784672</v>
      </c>
      <c r="AE1028" s="17">
        <f t="shared" si="622"/>
        <v>5.0748637079957422E-2</v>
      </c>
      <c r="AF1028" s="17">
        <f>T1028-AD1028</f>
        <v>673.64348709432716</v>
      </c>
      <c r="AG1028" s="17">
        <f t="shared" si="602"/>
        <v>0.18712319085953533</v>
      </c>
      <c r="AH1028" s="28">
        <f>0.5*'Ducati Panigale 1199 data'!$C$8*'WLTP class 3 v5'!F1028^2</f>
        <v>0</v>
      </c>
      <c r="AI1028" s="17">
        <f t="shared" si="603"/>
        <v>0</v>
      </c>
      <c r="AJ1028" s="17" t="str">
        <f>IF(N1028&lt;0, AI1028, "0")</f>
        <v>0</v>
      </c>
      <c r="AK1028" s="98">
        <f>AK1027+AJ1028</f>
        <v>2282.7407993827155</v>
      </c>
      <c r="AL1028" s="105">
        <f t="shared" si="604"/>
        <v>0.63409466649519874</v>
      </c>
      <c r="AM1028" s="98">
        <f>IF(N1028 &gt; 0, AI1028, )</f>
        <v>0</v>
      </c>
      <c r="AN1028" s="98">
        <f t="shared" si="623"/>
        <v>10965.737778549379</v>
      </c>
      <c r="AO1028" s="98">
        <f t="shared" si="605"/>
        <v>3.0460382718192718</v>
      </c>
      <c r="AP1028" s="27">
        <f t="shared" si="606"/>
        <v>0</v>
      </c>
      <c r="AQ1028" s="27">
        <f t="shared" si="607"/>
        <v>0</v>
      </c>
      <c r="AR1028" s="34">
        <f t="shared" si="608"/>
        <v>0</v>
      </c>
      <c r="AS1028" s="27">
        <f t="shared" si="609"/>
        <v>0</v>
      </c>
      <c r="AT1028" s="34">
        <f t="shared" si="586"/>
        <v>0</v>
      </c>
      <c r="AU1028" s="27">
        <f t="shared" si="586"/>
        <v>0</v>
      </c>
      <c r="AV1028" s="27">
        <f t="shared" si="610"/>
        <v>0</v>
      </c>
      <c r="AW1028" s="27">
        <f t="shared" si="611"/>
        <v>0</v>
      </c>
      <c r="AX1028" s="27">
        <f t="shared" si="612"/>
        <v>0</v>
      </c>
      <c r="AY1028" s="34">
        <f>AN1028-AW1028</f>
        <v>10965.737778549379</v>
      </c>
      <c r="AZ1028" s="110">
        <f t="shared" si="613"/>
        <v>3.0460382718192718</v>
      </c>
      <c r="BB1028" s="84">
        <v>0</v>
      </c>
      <c r="BC1028" s="85">
        <f t="shared" si="614"/>
        <v>0</v>
      </c>
      <c r="BD1028" s="85">
        <f t="shared" si="615"/>
        <v>0</v>
      </c>
      <c r="BE1028" s="85">
        <f t="shared" si="616"/>
        <v>0</v>
      </c>
      <c r="BF1028" s="85">
        <f t="shared" si="617"/>
        <v>0</v>
      </c>
      <c r="BG1028" s="85">
        <f t="shared" si="618"/>
        <v>0</v>
      </c>
    </row>
    <row r="1029" spans="2:59">
      <c r="B1029" s="10" t="s">
        <v>33</v>
      </c>
      <c r="C1029" s="10">
        <v>1018</v>
      </c>
      <c r="D1029" s="10">
        <v>429</v>
      </c>
      <c r="E1029" s="19">
        <v>0</v>
      </c>
      <c r="F1029" s="67">
        <f t="shared" si="587"/>
        <v>0</v>
      </c>
      <c r="G1029" s="20">
        <f t="shared" si="619"/>
        <v>0</v>
      </c>
      <c r="H1029" s="20">
        <f t="shared" si="588"/>
        <v>215</v>
      </c>
      <c r="I1029" s="86">
        <f>'Ducati Panigale 1199 data'!$C$8*G1029</f>
        <v>0</v>
      </c>
      <c r="J1029" s="86">
        <f>'Ducati Panigale 1199 data'!$C$8*'Ducati Panigale 1199 data'!$C$15*'Ducati Panigale 1199 data'!$C$10</f>
        <v>54.543600000000005</v>
      </c>
      <c r="K1029" s="86">
        <f>(0.5*'Ducati Panigale 1199 data'!$C$12)*'Ducati Panigale 1199 data'!$C$14*'Ducati Panigale 1199 data'!$C$11*F1029^2</f>
        <v>0</v>
      </c>
      <c r="L1029" s="86">
        <f t="shared" si="589"/>
        <v>54.543600000000005</v>
      </c>
      <c r="M1029" s="86">
        <f t="shared" si="585"/>
        <v>0</v>
      </c>
      <c r="N1029" s="20">
        <f t="shared" si="590"/>
        <v>0</v>
      </c>
      <c r="O1029" s="105">
        <f t="shared" si="591"/>
        <v>0</v>
      </c>
      <c r="P1029" s="105">
        <f t="shared" si="592"/>
        <v>0</v>
      </c>
      <c r="Q1029" s="105">
        <f t="shared" si="620"/>
        <v>240.74625865066062</v>
      </c>
      <c r="R1029" s="27">
        <f t="shared" si="593"/>
        <v>6.6873960736294619E-2</v>
      </c>
      <c r="S1029" s="98">
        <f t="shared" si="594"/>
        <v>0</v>
      </c>
      <c r="T1029" s="17">
        <f t="shared" si="621"/>
        <v>856.3385805821739</v>
      </c>
      <c r="U1029" s="17">
        <f t="shared" si="595"/>
        <v>0.23787182793949274</v>
      </c>
      <c r="V1029" s="17">
        <f t="shared" si="596"/>
        <v>228.70894571812758</v>
      </c>
      <c r="W1029" s="17">
        <f t="shared" si="597"/>
        <v>219.56058788940246</v>
      </c>
      <c r="X1029" s="17">
        <f t="shared" si="597"/>
        <v>210.77816437382634</v>
      </c>
      <c r="Y1029" s="17">
        <f t="shared" si="598"/>
        <v>208.67038273008808</v>
      </c>
      <c r="Z1029" s="17">
        <f>Y1029/3600</f>
        <v>5.7963995202802245E-2</v>
      </c>
      <c r="AA1029" s="17">
        <f>0.96*Y1029</f>
        <v>200.32356742088456</v>
      </c>
      <c r="AB1029" s="17">
        <f t="shared" si="599"/>
        <v>192.31062472404918</v>
      </c>
      <c r="AC1029" s="17">
        <f t="shared" si="600"/>
        <v>182.69509348784672</v>
      </c>
      <c r="AD1029" s="17">
        <f t="shared" si="601"/>
        <v>182.69509348784672</v>
      </c>
      <c r="AE1029" s="17">
        <f t="shared" si="622"/>
        <v>5.0748637079957422E-2</v>
      </c>
      <c r="AF1029" s="17">
        <f>T1029-AD1029</f>
        <v>673.64348709432716</v>
      </c>
      <c r="AG1029" s="17">
        <f t="shared" si="602"/>
        <v>0.18712319085953533</v>
      </c>
      <c r="AH1029" s="28">
        <f>0.5*'Ducati Panigale 1199 data'!$C$8*'WLTP class 3 v5'!F1029^2</f>
        <v>0</v>
      </c>
      <c r="AI1029" s="17">
        <f t="shared" si="603"/>
        <v>0</v>
      </c>
      <c r="AJ1029" s="17" t="str">
        <f>IF(N1029&lt;0, AI1029, "0")</f>
        <v>0</v>
      </c>
      <c r="AK1029" s="98">
        <f>AK1028+AJ1029</f>
        <v>2282.7407993827155</v>
      </c>
      <c r="AL1029" s="105">
        <f t="shared" si="604"/>
        <v>0.63409466649519874</v>
      </c>
      <c r="AM1029" s="98">
        <f>IF(N1029 &gt; 0, AI1029, )</f>
        <v>0</v>
      </c>
      <c r="AN1029" s="98">
        <f t="shared" si="623"/>
        <v>10965.737778549379</v>
      </c>
      <c r="AO1029" s="98">
        <f t="shared" si="605"/>
        <v>3.0460382718192718</v>
      </c>
      <c r="AP1029" s="27">
        <f t="shared" si="606"/>
        <v>0</v>
      </c>
      <c r="AQ1029" s="27">
        <f t="shared" si="607"/>
        <v>0</v>
      </c>
      <c r="AR1029" s="34">
        <f t="shared" si="608"/>
        <v>0</v>
      </c>
      <c r="AS1029" s="27">
        <f t="shared" si="609"/>
        <v>0</v>
      </c>
      <c r="AT1029" s="34">
        <f t="shared" si="586"/>
        <v>0</v>
      </c>
      <c r="AU1029" s="27">
        <f t="shared" si="586"/>
        <v>0</v>
      </c>
      <c r="AV1029" s="27">
        <f t="shared" si="610"/>
        <v>0</v>
      </c>
      <c r="AW1029" s="27">
        <f t="shared" si="611"/>
        <v>0</v>
      </c>
      <c r="AX1029" s="27">
        <f t="shared" si="612"/>
        <v>0</v>
      </c>
      <c r="AY1029" s="34">
        <f>AN1029-AW1029</f>
        <v>10965.737778549379</v>
      </c>
      <c r="AZ1029" s="110">
        <f t="shared" si="613"/>
        <v>3.0460382718192718</v>
      </c>
      <c r="BB1029" s="84">
        <v>0</v>
      </c>
      <c r="BC1029" s="85">
        <f t="shared" si="614"/>
        <v>0</v>
      </c>
      <c r="BD1029" s="85">
        <f t="shared" si="615"/>
        <v>0</v>
      </c>
      <c r="BE1029" s="85">
        <f t="shared" si="616"/>
        <v>0</v>
      </c>
      <c r="BF1029" s="85">
        <f t="shared" si="617"/>
        <v>0</v>
      </c>
      <c r="BG1029" s="85">
        <f t="shared" si="618"/>
        <v>0</v>
      </c>
    </row>
    <row r="1030" spans="2:59">
      <c r="B1030" s="10" t="s">
        <v>33</v>
      </c>
      <c r="C1030" s="10">
        <v>1019</v>
      </c>
      <c r="D1030" s="10">
        <v>430</v>
      </c>
      <c r="E1030" s="19">
        <v>0</v>
      </c>
      <c r="F1030" s="67">
        <f t="shared" si="587"/>
        <v>0</v>
      </c>
      <c r="G1030" s="20">
        <f t="shared" si="619"/>
        <v>0</v>
      </c>
      <c r="H1030" s="20">
        <f t="shared" si="588"/>
        <v>215.5</v>
      </c>
      <c r="I1030" s="86">
        <f>'Ducati Panigale 1199 data'!$C$8*G1030</f>
        <v>0</v>
      </c>
      <c r="J1030" s="86">
        <f>'Ducati Panigale 1199 data'!$C$8*'Ducati Panigale 1199 data'!$C$15*'Ducati Panigale 1199 data'!$C$10</f>
        <v>54.543600000000005</v>
      </c>
      <c r="K1030" s="86">
        <f>(0.5*'Ducati Panigale 1199 data'!$C$12)*'Ducati Panigale 1199 data'!$C$14*'Ducati Panigale 1199 data'!$C$11*F1030^2</f>
        <v>0</v>
      </c>
      <c r="L1030" s="86">
        <f t="shared" si="589"/>
        <v>54.543600000000005</v>
      </c>
      <c r="M1030" s="86">
        <f t="shared" si="585"/>
        <v>0</v>
      </c>
      <c r="N1030" s="20">
        <f t="shared" si="590"/>
        <v>0</v>
      </c>
      <c r="O1030" s="105">
        <f t="shared" si="591"/>
        <v>0</v>
      </c>
      <c r="P1030" s="105">
        <f t="shared" si="592"/>
        <v>0</v>
      </c>
      <c r="Q1030" s="105">
        <f t="shared" si="620"/>
        <v>240.74625865066062</v>
      </c>
      <c r="R1030" s="27">
        <f t="shared" si="593"/>
        <v>6.6873960736294619E-2</v>
      </c>
      <c r="S1030" s="98">
        <f t="shared" si="594"/>
        <v>0</v>
      </c>
      <c r="T1030" s="17">
        <f t="shared" si="621"/>
        <v>856.3385805821739</v>
      </c>
      <c r="U1030" s="17">
        <f t="shared" si="595"/>
        <v>0.23787182793949274</v>
      </c>
      <c r="V1030" s="17">
        <f t="shared" si="596"/>
        <v>228.70894571812758</v>
      </c>
      <c r="W1030" s="17">
        <f t="shared" si="597"/>
        <v>219.56058788940246</v>
      </c>
      <c r="X1030" s="17">
        <f t="shared" si="597"/>
        <v>210.77816437382634</v>
      </c>
      <c r="Y1030" s="17">
        <f t="shared" si="598"/>
        <v>208.67038273008808</v>
      </c>
      <c r="Z1030" s="17">
        <f>Y1030/3600</f>
        <v>5.7963995202802245E-2</v>
      </c>
      <c r="AA1030" s="17">
        <f>0.96*Y1030</f>
        <v>200.32356742088456</v>
      </c>
      <c r="AB1030" s="17">
        <f t="shared" si="599"/>
        <v>192.31062472404918</v>
      </c>
      <c r="AC1030" s="17">
        <f t="shared" si="600"/>
        <v>182.69509348784672</v>
      </c>
      <c r="AD1030" s="17">
        <f t="shared" si="601"/>
        <v>182.69509348784672</v>
      </c>
      <c r="AE1030" s="17">
        <f t="shared" si="622"/>
        <v>5.0748637079957422E-2</v>
      </c>
      <c r="AF1030" s="17">
        <f>T1030-AD1030</f>
        <v>673.64348709432716</v>
      </c>
      <c r="AG1030" s="17">
        <f t="shared" si="602"/>
        <v>0.18712319085953533</v>
      </c>
      <c r="AH1030" s="28">
        <f>0.5*'Ducati Panigale 1199 data'!$C$8*'WLTP class 3 v5'!F1030^2</f>
        <v>0</v>
      </c>
      <c r="AI1030" s="17">
        <f t="shared" si="603"/>
        <v>0</v>
      </c>
      <c r="AJ1030" s="17" t="str">
        <f>IF(N1030&lt;0, AI1030, "0")</f>
        <v>0</v>
      </c>
      <c r="AK1030" s="98">
        <f>AK1029+AJ1030</f>
        <v>2282.7407993827155</v>
      </c>
      <c r="AL1030" s="105">
        <f t="shared" si="604"/>
        <v>0.63409466649519874</v>
      </c>
      <c r="AM1030" s="98">
        <f>IF(N1030 &gt; 0, AI1030, )</f>
        <v>0</v>
      </c>
      <c r="AN1030" s="98">
        <f t="shared" si="623"/>
        <v>10965.737778549379</v>
      </c>
      <c r="AO1030" s="98">
        <f t="shared" si="605"/>
        <v>3.0460382718192718</v>
      </c>
      <c r="AP1030" s="27">
        <f t="shared" si="606"/>
        <v>0</v>
      </c>
      <c r="AQ1030" s="27">
        <f t="shared" si="607"/>
        <v>0</v>
      </c>
      <c r="AR1030" s="34">
        <f t="shared" si="608"/>
        <v>0</v>
      </c>
      <c r="AS1030" s="27">
        <f t="shared" si="609"/>
        <v>0</v>
      </c>
      <c r="AT1030" s="34">
        <f t="shared" si="586"/>
        <v>0</v>
      </c>
      <c r="AU1030" s="27">
        <f t="shared" si="586"/>
        <v>0</v>
      </c>
      <c r="AV1030" s="27">
        <f t="shared" si="610"/>
        <v>0</v>
      </c>
      <c r="AW1030" s="27">
        <f t="shared" si="611"/>
        <v>0</v>
      </c>
      <c r="AX1030" s="27">
        <f t="shared" si="612"/>
        <v>0</v>
      </c>
      <c r="AY1030" s="34">
        <f>AN1030-AW1030</f>
        <v>10965.737778549379</v>
      </c>
      <c r="AZ1030" s="110">
        <f t="shared" si="613"/>
        <v>3.0460382718192718</v>
      </c>
      <c r="BB1030" s="84">
        <v>0</v>
      </c>
      <c r="BC1030" s="85">
        <f t="shared" si="614"/>
        <v>0</v>
      </c>
      <c r="BD1030" s="85">
        <f t="shared" si="615"/>
        <v>0</v>
      </c>
      <c r="BE1030" s="85">
        <f t="shared" si="616"/>
        <v>0</v>
      </c>
      <c r="BF1030" s="85">
        <f t="shared" si="617"/>
        <v>0</v>
      </c>
      <c r="BG1030" s="85">
        <f t="shared" si="618"/>
        <v>0</v>
      </c>
    </row>
    <row r="1031" spans="2:59">
      <c r="B1031" s="10" t="s">
        <v>33</v>
      </c>
      <c r="C1031" s="10">
        <v>1020</v>
      </c>
      <c r="D1031" s="10">
        <v>431</v>
      </c>
      <c r="E1031" s="19">
        <v>0</v>
      </c>
      <c r="F1031" s="67">
        <f t="shared" si="587"/>
        <v>0</v>
      </c>
      <c r="G1031" s="20">
        <f t="shared" si="619"/>
        <v>0</v>
      </c>
      <c r="H1031" s="20">
        <f t="shared" si="588"/>
        <v>216</v>
      </c>
      <c r="I1031" s="86">
        <f>'Ducati Panigale 1199 data'!$C$8*G1031</f>
        <v>0</v>
      </c>
      <c r="J1031" s="86">
        <f>'Ducati Panigale 1199 data'!$C$8*'Ducati Panigale 1199 data'!$C$15*'Ducati Panigale 1199 data'!$C$10</f>
        <v>54.543600000000005</v>
      </c>
      <c r="K1031" s="86">
        <f>(0.5*'Ducati Panigale 1199 data'!$C$12)*'Ducati Panigale 1199 data'!$C$14*'Ducati Panigale 1199 data'!$C$11*F1031^2</f>
        <v>0</v>
      </c>
      <c r="L1031" s="86">
        <f t="shared" si="589"/>
        <v>54.543600000000005</v>
      </c>
      <c r="M1031" s="86">
        <f t="shared" si="585"/>
        <v>0</v>
      </c>
      <c r="N1031" s="20">
        <f t="shared" si="590"/>
        <v>0</v>
      </c>
      <c r="O1031" s="105">
        <f t="shared" si="591"/>
        <v>0</v>
      </c>
      <c r="P1031" s="105">
        <f t="shared" si="592"/>
        <v>0</v>
      </c>
      <c r="Q1031" s="105">
        <f t="shared" si="620"/>
        <v>240.74625865066062</v>
      </c>
      <c r="R1031" s="27">
        <f t="shared" si="593"/>
        <v>6.6873960736294619E-2</v>
      </c>
      <c r="S1031" s="98">
        <f t="shared" si="594"/>
        <v>0</v>
      </c>
      <c r="T1031" s="17">
        <f t="shared" si="621"/>
        <v>856.3385805821739</v>
      </c>
      <c r="U1031" s="17">
        <f t="shared" si="595"/>
        <v>0.23787182793949274</v>
      </c>
      <c r="V1031" s="17">
        <f t="shared" si="596"/>
        <v>228.70894571812758</v>
      </c>
      <c r="W1031" s="17">
        <f t="shared" si="597"/>
        <v>219.56058788940246</v>
      </c>
      <c r="X1031" s="17">
        <f t="shared" si="597"/>
        <v>210.77816437382634</v>
      </c>
      <c r="Y1031" s="17">
        <f t="shared" si="598"/>
        <v>208.67038273008808</v>
      </c>
      <c r="Z1031" s="17">
        <f>Y1031/3600</f>
        <v>5.7963995202802245E-2</v>
      </c>
      <c r="AA1031" s="17">
        <f>0.96*Y1031</f>
        <v>200.32356742088456</v>
      </c>
      <c r="AB1031" s="17">
        <f t="shared" si="599"/>
        <v>192.31062472404918</v>
      </c>
      <c r="AC1031" s="17">
        <f t="shared" si="600"/>
        <v>182.69509348784672</v>
      </c>
      <c r="AD1031" s="17">
        <f t="shared" si="601"/>
        <v>182.69509348784672</v>
      </c>
      <c r="AE1031" s="17">
        <f t="shared" si="622"/>
        <v>5.0748637079957422E-2</v>
      </c>
      <c r="AF1031" s="17">
        <f>T1031-AD1031</f>
        <v>673.64348709432716</v>
      </c>
      <c r="AG1031" s="17">
        <f t="shared" si="602"/>
        <v>0.18712319085953533</v>
      </c>
      <c r="AH1031" s="28">
        <f>0.5*'Ducati Panigale 1199 data'!$C$8*'WLTP class 3 v5'!F1031^2</f>
        <v>0</v>
      </c>
      <c r="AI1031" s="17">
        <f t="shared" si="603"/>
        <v>0</v>
      </c>
      <c r="AJ1031" s="17" t="str">
        <f>IF(N1031&lt;0, AI1031, "0")</f>
        <v>0</v>
      </c>
      <c r="AK1031" s="98">
        <f>AK1030+AJ1031</f>
        <v>2282.7407993827155</v>
      </c>
      <c r="AL1031" s="105">
        <f t="shared" si="604"/>
        <v>0.63409466649519874</v>
      </c>
      <c r="AM1031" s="98">
        <f>IF(N1031 &gt; 0, AI1031, )</f>
        <v>0</v>
      </c>
      <c r="AN1031" s="98">
        <f t="shared" si="623"/>
        <v>10965.737778549379</v>
      </c>
      <c r="AO1031" s="98">
        <f t="shared" si="605"/>
        <v>3.0460382718192718</v>
      </c>
      <c r="AP1031" s="27">
        <f t="shared" si="606"/>
        <v>0</v>
      </c>
      <c r="AQ1031" s="27">
        <f t="shared" si="607"/>
        <v>0</v>
      </c>
      <c r="AR1031" s="34">
        <f t="shared" si="608"/>
        <v>0</v>
      </c>
      <c r="AS1031" s="27">
        <f t="shared" si="609"/>
        <v>0</v>
      </c>
      <c r="AT1031" s="34">
        <f t="shared" si="586"/>
        <v>0</v>
      </c>
      <c r="AU1031" s="27">
        <f t="shared" si="586"/>
        <v>0</v>
      </c>
      <c r="AV1031" s="27">
        <f t="shared" si="610"/>
        <v>0</v>
      </c>
      <c r="AW1031" s="27">
        <f t="shared" si="611"/>
        <v>0</v>
      </c>
      <c r="AX1031" s="27">
        <f t="shared" si="612"/>
        <v>0</v>
      </c>
      <c r="AY1031" s="34">
        <f>AN1031-AW1031</f>
        <v>10965.737778549379</v>
      </c>
      <c r="AZ1031" s="110">
        <f t="shared" si="613"/>
        <v>3.0460382718192718</v>
      </c>
      <c r="BB1031" s="84">
        <v>0</v>
      </c>
      <c r="BC1031" s="85">
        <f t="shared" si="614"/>
        <v>0</v>
      </c>
      <c r="BD1031" s="85">
        <f t="shared" si="615"/>
        <v>0</v>
      </c>
      <c r="BE1031" s="85">
        <f t="shared" si="616"/>
        <v>0</v>
      </c>
      <c r="BF1031" s="85">
        <f t="shared" si="617"/>
        <v>0</v>
      </c>
      <c r="BG1031" s="85">
        <f t="shared" si="618"/>
        <v>0</v>
      </c>
    </row>
    <row r="1032" spans="2:59">
      <c r="B1032" s="10" t="s">
        <v>33</v>
      </c>
      <c r="C1032" s="10">
        <v>1021</v>
      </c>
      <c r="D1032" s="10">
        <v>432</v>
      </c>
      <c r="E1032" s="19">
        <v>0</v>
      </c>
      <c r="F1032" s="67">
        <f t="shared" si="587"/>
        <v>0</v>
      </c>
      <c r="G1032" s="20">
        <f t="shared" si="619"/>
        <v>0</v>
      </c>
      <c r="H1032" s="20">
        <f t="shared" si="588"/>
        <v>216.5</v>
      </c>
      <c r="I1032" s="86">
        <f>'Ducati Panigale 1199 data'!$C$8*G1032</f>
        <v>0</v>
      </c>
      <c r="J1032" s="86">
        <f>'Ducati Panigale 1199 data'!$C$8*'Ducati Panigale 1199 data'!$C$15*'Ducati Panigale 1199 data'!$C$10</f>
        <v>54.543600000000005</v>
      </c>
      <c r="K1032" s="86">
        <f>(0.5*'Ducati Panigale 1199 data'!$C$12)*'Ducati Panigale 1199 data'!$C$14*'Ducati Panigale 1199 data'!$C$11*F1032^2</f>
        <v>0</v>
      </c>
      <c r="L1032" s="86">
        <f t="shared" si="589"/>
        <v>54.543600000000005</v>
      </c>
      <c r="M1032" s="86">
        <f t="shared" si="585"/>
        <v>0</v>
      </c>
      <c r="N1032" s="20">
        <f t="shared" si="590"/>
        <v>0</v>
      </c>
      <c r="O1032" s="105">
        <f t="shared" si="591"/>
        <v>0</v>
      </c>
      <c r="P1032" s="105">
        <f t="shared" si="592"/>
        <v>0</v>
      </c>
      <c r="Q1032" s="105">
        <f t="shared" si="620"/>
        <v>240.74625865066062</v>
      </c>
      <c r="R1032" s="27">
        <f t="shared" si="593"/>
        <v>6.6873960736294619E-2</v>
      </c>
      <c r="S1032" s="98">
        <f t="shared" si="594"/>
        <v>0</v>
      </c>
      <c r="T1032" s="17">
        <f t="shared" si="621"/>
        <v>856.3385805821739</v>
      </c>
      <c r="U1032" s="17">
        <f t="shared" si="595"/>
        <v>0.23787182793949274</v>
      </c>
      <c r="V1032" s="17">
        <f t="shared" si="596"/>
        <v>228.70894571812758</v>
      </c>
      <c r="W1032" s="17">
        <f t="shared" si="597"/>
        <v>219.56058788940246</v>
      </c>
      <c r="X1032" s="17">
        <f t="shared" si="597"/>
        <v>210.77816437382634</v>
      </c>
      <c r="Y1032" s="17">
        <f t="shared" si="598"/>
        <v>208.67038273008808</v>
      </c>
      <c r="Z1032" s="17">
        <f>Y1032/3600</f>
        <v>5.7963995202802245E-2</v>
      </c>
      <c r="AA1032" s="17">
        <f>0.96*Y1032</f>
        <v>200.32356742088456</v>
      </c>
      <c r="AB1032" s="17">
        <f t="shared" si="599"/>
        <v>192.31062472404918</v>
      </c>
      <c r="AC1032" s="17">
        <f t="shared" si="600"/>
        <v>182.69509348784672</v>
      </c>
      <c r="AD1032" s="17">
        <f t="shared" si="601"/>
        <v>182.69509348784672</v>
      </c>
      <c r="AE1032" s="17">
        <f t="shared" si="622"/>
        <v>5.0748637079957422E-2</v>
      </c>
      <c r="AF1032" s="17">
        <f>T1032-AD1032</f>
        <v>673.64348709432716</v>
      </c>
      <c r="AG1032" s="17">
        <f t="shared" si="602"/>
        <v>0.18712319085953533</v>
      </c>
      <c r="AH1032" s="28">
        <f>0.5*'Ducati Panigale 1199 data'!$C$8*'WLTP class 3 v5'!F1032^2</f>
        <v>0</v>
      </c>
      <c r="AI1032" s="17">
        <f t="shared" si="603"/>
        <v>0</v>
      </c>
      <c r="AJ1032" s="17" t="str">
        <f>IF(N1032&lt;0, AI1032, "0")</f>
        <v>0</v>
      </c>
      <c r="AK1032" s="98">
        <f>AK1031+AJ1032</f>
        <v>2282.7407993827155</v>
      </c>
      <c r="AL1032" s="105">
        <f t="shared" si="604"/>
        <v>0.63409466649519874</v>
      </c>
      <c r="AM1032" s="98">
        <f>IF(N1032 &gt; 0, AI1032, )</f>
        <v>0</v>
      </c>
      <c r="AN1032" s="98">
        <f t="shared" si="623"/>
        <v>10965.737778549379</v>
      </c>
      <c r="AO1032" s="98">
        <f t="shared" si="605"/>
        <v>3.0460382718192718</v>
      </c>
      <c r="AP1032" s="27">
        <f t="shared" si="606"/>
        <v>0</v>
      </c>
      <c r="AQ1032" s="27">
        <f t="shared" si="607"/>
        <v>0</v>
      </c>
      <c r="AR1032" s="34">
        <f t="shared" si="608"/>
        <v>0</v>
      </c>
      <c r="AS1032" s="27">
        <f t="shared" si="609"/>
        <v>0</v>
      </c>
      <c r="AT1032" s="34">
        <f t="shared" si="586"/>
        <v>0</v>
      </c>
      <c r="AU1032" s="27">
        <f t="shared" si="586"/>
        <v>0</v>
      </c>
      <c r="AV1032" s="27">
        <f t="shared" si="610"/>
        <v>0</v>
      </c>
      <c r="AW1032" s="27">
        <f t="shared" si="611"/>
        <v>0</v>
      </c>
      <c r="AX1032" s="27">
        <f t="shared" si="612"/>
        <v>0</v>
      </c>
      <c r="AY1032" s="34">
        <f>AN1032-AW1032</f>
        <v>10965.737778549379</v>
      </c>
      <c r="AZ1032" s="110">
        <f t="shared" si="613"/>
        <v>3.0460382718192718</v>
      </c>
      <c r="BB1032" s="84">
        <v>0</v>
      </c>
      <c r="BC1032" s="85">
        <f t="shared" si="614"/>
        <v>0</v>
      </c>
      <c r="BD1032" s="85">
        <f t="shared" si="615"/>
        <v>0</v>
      </c>
      <c r="BE1032" s="85">
        <f t="shared" si="616"/>
        <v>0</v>
      </c>
      <c r="BF1032" s="85">
        <f t="shared" si="617"/>
        <v>0</v>
      </c>
      <c r="BG1032" s="85">
        <f t="shared" si="618"/>
        <v>0</v>
      </c>
    </row>
    <row r="1033" spans="2:59">
      <c r="B1033" s="10" t="s">
        <v>33</v>
      </c>
      <c r="C1033" s="10">
        <v>1022</v>
      </c>
      <c r="D1033" s="10">
        <v>433</v>
      </c>
      <c r="E1033" s="19">
        <v>0</v>
      </c>
      <c r="F1033" s="67">
        <f t="shared" si="587"/>
        <v>0</v>
      </c>
      <c r="G1033" s="20">
        <f t="shared" si="619"/>
        <v>0</v>
      </c>
      <c r="H1033" s="20">
        <f t="shared" si="588"/>
        <v>0.5</v>
      </c>
      <c r="I1033" s="86">
        <f>'Ducati Panigale 1199 data'!$C$8*G1033</f>
        <v>0</v>
      </c>
      <c r="J1033" s="86">
        <f>'Ducati Panigale 1199 data'!$C$8*'Ducati Panigale 1199 data'!$C$15*'Ducati Panigale 1199 data'!$C$10</f>
        <v>54.543600000000005</v>
      </c>
      <c r="K1033" s="86">
        <f>(0.5*'Ducati Panigale 1199 data'!$C$12)*'Ducati Panigale 1199 data'!$C$14*'Ducati Panigale 1199 data'!$C$11*F1033^2</f>
        <v>0</v>
      </c>
      <c r="L1033" s="86">
        <f t="shared" si="589"/>
        <v>54.543600000000005</v>
      </c>
      <c r="M1033" s="86">
        <f t="shared" si="585"/>
        <v>0</v>
      </c>
      <c r="N1033" s="20">
        <f t="shared" si="590"/>
        <v>0</v>
      </c>
      <c r="O1033" s="105">
        <f t="shared" si="591"/>
        <v>0</v>
      </c>
      <c r="P1033" s="105">
        <f t="shared" si="592"/>
        <v>0</v>
      </c>
      <c r="Q1033" s="105">
        <f t="shared" si="620"/>
        <v>240.74625865066062</v>
      </c>
      <c r="R1033" s="27">
        <f t="shared" si="593"/>
        <v>6.6873960736294619E-2</v>
      </c>
      <c r="S1033" s="98">
        <f t="shared" si="594"/>
        <v>0</v>
      </c>
      <c r="T1033" s="17">
        <f t="shared" si="621"/>
        <v>856.3385805821739</v>
      </c>
      <c r="U1033" s="17">
        <f t="shared" si="595"/>
        <v>0.23787182793949274</v>
      </c>
      <c r="V1033" s="17">
        <f t="shared" si="596"/>
        <v>228.70894571812758</v>
      </c>
      <c r="W1033" s="17">
        <f t="shared" si="597"/>
        <v>219.56058788940246</v>
      </c>
      <c r="X1033" s="17">
        <f t="shared" si="597"/>
        <v>210.77816437382634</v>
      </c>
      <c r="Y1033" s="17">
        <f t="shared" si="598"/>
        <v>208.67038273008808</v>
      </c>
      <c r="Z1033" s="17">
        <f>Y1033/3600</f>
        <v>5.7963995202802245E-2</v>
      </c>
      <c r="AA1033" s="17">
        <f>0.96*Y1033</f>
        <v>200.32356742088456</v>
      </c>
      <c r="AB1033" s="17">
        <f t="shared" si="599"/>
        <v>192.31062472404918</v>
      </c>
      <c r="AC1033" s="17">
        <f t="shared" si="600"/>
        <v>182.69509348784672</v>
      </c>
      <c r="AD1033" s="17">
        <f t="shared" si="601"/>
        <v>182.69509348784672</v>
      </c>
      <c r="AE1033" s="17">
        <f t="shared" si="622"/>
        <v>5.0748637079957422E-2</v>
      </c>
      <c r="AF1033" s="17">
        <f>T1033-AD1033</f>
        <v>673.64348709432716</v>
      </c>
      <c r="AG1033" s="17">
        <f t="shared" si="602"/>
        <v>0.18712319085953533</v>
      </c>
      <c r="AH1033" s="28">
        <f>0.5*'Ducati Panigale 1199 data'!$C$8*'WLTP class 3 v5'!F1033^2</f>
        <v>0</v>
      </c>
      <c r="AI1033" s="17">
        <f t="shared" si="603"/>
        <v>0</v>
      </c>
      <c r="AJ1033" s="17" t="str">
        <f>IF(N1033&lt;0, AI1033, "0")</f>
        <v>0</v>
      </c>
      <c r="AK1033" s="98">
        <f>AK1032+AJ1033</f>
        <v>2282.7407993827155</v>
      </c>
      <c r="AL1033" s="105">
        <f t="shared" si="604"/>
        <v>0.63409466649519874</v>
      </c>
      <c r="AM1033" s="98">
        <f>IF(N1033 &gt; 0, AI1033, )</f>
        <v>0</v>
      </c>
      <c r="AN1033" s="98">
        <f t="shared" si="623"/>
        <v>10965.737778549379</v>
      </c>
      <c r="AO1033" s="98">
        <f t="shared" si="605"/>
        <v>3.0460382718192718</v>
      </c>
      <c r="AP1033" s="27">
        <f t="shared" si="606"/>
        <v>0</v>
      </c>
      <c r="AQ1033" s="27">
        <f t="shared" si="607"/>
        <v>0</v>
      </c>
      <c r="AR1033" s="34">
        <f t="shared" si="608"/>
        <v>0</v>
      </c>
      <c r="AS1033" s="27">
        <f t="shared" si="609"/>
        <v>0</v>
      </c>
      <c r="AT1033" s="34">
        <f t="shared" si="586"/>
        <v>0</v>
      </c>
      <c r="AU1033" s="27">
        <f t="shared" si="586"/>
        <v>0</v>
      </c>
      <c r="AV1033" s="27">
        <f t="shared" si="610"/>
        <v>0</v>
      </c>
      <c r="AW1033" s="27">
        <f t="shared" si="611"/>
        <v>0</v>
      </c>
      <c r="AX1033" s="27">
        <f t="shared" si="612"/>
        <v>0</v>
      </c>
      <c r="AY1033" s="34">
        <f>AN1033-AW1033</f>
        <v>10965.737778549379</v>
      </c>
      <c r="AZ1033" s="110">
        <f t="shared" si="613"/>
        <v>3.0460382718192718</v>
      </c>
      <c r="BB1033" s="84">
        <v>0</v>
      </c>
      <c r="BC1033" s="85">
        <f t="shared" si="614"/>
        <v>0</v>
      </c>
      <c r="BD1033" s="85">
        <f t="shared" si="615"/>
        <v>0</v>
      </c>
      <c r="BE1033" s="85">
        <f t="shared" si="616"/>
        <v>0</v>
      </c>
      <c r="BF1033" s="85">
        <f t="shared" si="617"/>
        <v>0</v>
      </c>
      <c r="BG1033" s="85">
        <f t="shared" si="618"/>
        <v>0</v>
      </c>
    </row>
    <row r="1034" spans="2:59">
      <c r="B1034" s="12" t="s">
        <v>34</v>
      </c>
      <c r="C1034" s="12">
        <v>1023</v>
      </c>
      <c r="D1034" s="12">
        <v>1</v>
      </c>
      <c r="E1034" s="21">
        <v>0</v>
      </c>
      <c r="F1034" s="68">
        <f t="shared" si="587"/>
        <v>0</v>
      </c>
      <c r="G1034" s="22">
        <f t="shared" si="619"/>
        <v>0</v>
      </c>
      <c r="H1034" s="22">
        <f t="shared" si="588"/>
        <v>1</v>
      </c>
      <c r="I1034" s="48">
        <f>'Ducati Panigale 1199 data'!$C$8*G1034</f>
        <v>0</v>
      </c>
      <c r="J1034" s="48">
        <f>'Ducati Panigale 1199 data'!$C$8*'Ducati Panigale 1199 data'!$C$15*'Ducati Panigale 1199 data'!$C$10</f>
        <v>54.543600000000005</v>
      </c>
      <c r="K1034" s="48">
        <f>(0.5*'Ducati Panigale 1199 data'!$C$12)*'Ducati Panigale 1199 data'!$C$14*'Ducati Panigale 1199 data'!$C$11*F1034^2</f>
        <v>0</v>
      </c>
      <c r="L1034" s="48">
        <f t="shared" si="589"/>
        <v>54.543600000000005</v>
      </c>
      <c r="M1034" s="48">
        <f t="shared" si="585"/>
        <v>0</v>
      </c>
      <c r="N1034" s="22">
        <f t="shared" si="590"/>
        <v>0</v>
      </c>
      <c r="O1034" s="105">
        <f t="shared" si="591"/>
        <v>0</v>
      </c>
      <c r="P1034" s="105">
        <f t="shared" si="592"/>
        <v>0</v>
      </c>
      <c r="Q1034" s="105">
        <f t="shared" si="620"/>
        <v>240.74625865066062</v>
      </c>
      <c r="R1034" s="27">
        <f t="shared" si="593"/>
        <v>6.6873960736294619E-2</v>
      </c>
      <c r="S1034" s="98">
        <f t="shared" si="594"/>
        <v>0</v>
      </c>
      <c r="T1034" s="17">
        <f t="shared" si="621"/>
        <v>856.3385805821739</v>
      </c>
      <c r="U1034" s="17">
        <f t="shared" si="595"/>
        <v>0.23787182793949274</v>
      </c>
      <c r="V1034" s="17">
        <f t="shared" si="596"/>
        <v>228.70894571812758</v>
      </c>
      <c r="W1034" s="17">
        <f t="shared" si="597"/>
        <v>219.56058788940246</v>
      </c>
      <c r="X1034" s="17">
        <f t="shared" si="597"/>
        <v>210.77816437382634</v>
      </c>
      <c r="Y1034" s="17">
        <f t="shared" si="598"/>
        <v>208.67038273008808</v>
      </c>
      <c r="Z1034" s="17">
        <f>Y1034/3600</f>
        <v>5.7963995202802245E-2</v>
      </c>
      <c r="AA1034" s="17">
        <f>0.96*Y1034</f>
        <v>200.32356742088456</v>
      </c>
      <c r="AB1034" s="17">
        <f t="shared" si="599"/>
        <v>192.31062472404918</v>
      </c>
      <c r="AC1034" s="17">
        <f t="shared" si="600"/>
        <v>182.69509348784672</v>
      </c>
      <c r="AD1034" s="17">
        <f t="shared" si="601"/>
        <v>182.69509348784672</v>
      </c>
      <c r="AE1034" s="17">
        <f t="shared" si="622"/>
        <v>5.0748637079957422E-2</v>
      </c>
      <c r="AF1034" s="17">
        <f>T1034-AD1034</f>
        <v>673.64348709432716</v>
      </c>
      <c r="AG1034" s="17">
        <f t="shared" si="602"/>
        <v>0.18712319085953533</v>
      </c>
      <c r="AH1034" s="28">
        <f>0.5*'Ducati Panigale 1199 data'!$C$8*'WLTP class 3 v5'!F1034^2</f>
        <v>0</v>
      </c>
      <c r="AI1034" s="17">
        <f t="shared" si="603"/>
        <v>0</v>
      </c>
      <c r="AJ1034" s="17" t="str">
        <f>IF(N1034&lt;0, AI1034, "0")</f>
        <v>0</v>
      </c>
      <c r="AK1034" s="98">
        <f>AK1033+AJ1034</f>
        <v>2282.7407993827155</v>
      </c>
      <c r="AL1034" s="105">
        <f t="shared" si="604"/>
        <v>0.63409466649519874</v>
      </c>
      <c r="AM1034" s="98">
        <f>IF(N1034 &gt; 0, AI1034, )</f>
        <v>0</v>
      </c>
      <c r="AN1034" s="98">
        <f t="shared" si="623"/>
        <v>10965.737778549379</v>
      </c>
      <c r="AO1034" s="98">
        <f t="shared" si="605"/>
        <v>3.0460382718192718</v>
      </c>
      <c r="AP1034" s="27">
        <f t="shared" si="606"/>
        <v>0</v>
      </c>
      <c r="AQ1034" s="27">
        <f t="shared" si="607"/>
        <v>0</v>
      </c>
      <c r="AR1034" s="99">
        <f t="shared" si="608"/>
        <v>0</v>
      </c>
      <c r="AS1034" s="27">
        <f t="shared" si="609"/>
        <v>0</v>
      </c>
      <c r="AT1034" s="99">
        <f t="shared" si="586"/>
        <v>0</v>
      </c>
      <c r="AU1034" s="27">
        <f t="shared" si="586"/>
        <v>0</v>
      </c>
      <c r="AV1034" s="27">
        <f t="shared" si="610"/>
        <v>0</v>
      </c>
      <c r="AW1034" s="27">
        <f t="shared" si="611"/>
        <v>0</v>
      </c>
      <c r="AX1034" s="27">
        <f t="shared" si="612"/>
        <v>0</v>
      </c>
      <c r="AY1034" s="99">
        <f>AN1034-AW1034</f>
        <v>10965.737778549379</v>
      </c>
      <c r="AZ1034" s="110">
        <f t="shared" si="613"/>
        <v>3.0460382718192718</v>
      </c>
      <c r="BB1034" s="87">
        <v>0</v>
      </c>
      <c r="BC1034" s="23">
        <f t="shared" si="614"/>
        <v>0</v>
      </c>
      <c r="BD1034" s="23">
        <f t="shared" si="615"/>
        <v>0</v>
      </c>
      <c r="BE1034" s="23">
        <f t="shared" si="616"/>
        <v>0</v>
      </c>
      <c r="BF1034" s="23">
        <f t="shared" si="617"/>
        <v>0</v>
      </c>
      <c r="BG1034" s="23">
        <f t="shared" si="618"/>
        <v>0</v>
      </c>
    </row>
    <row r="1035" spans="2:59">
      <c r="B1035" s="12" t="s">
        <v>34</v>
      </c>
      <c r="C1035" s="12">
        <v>1024</v>
      </c>
      <c r="D1035" s="12">
        <v>2</v>
      </c>
      <c r="E1035" s="21">
        <v>0</v>
      </c>
      <c r="F1035" s="68">
        <f t="shared" si="587"/>
        <v>0</v>
      </c>
      <c r="G1035" s="22">
        <f t="shared" si="619"/>
        <v>0</v>
      </c>
      <c r="H1035" s="22">
        <f t="shared" si="588"/>
        <v>1.5</v>
      </c>
      <c r="I1035" s="48">
        <f>'Ducati Panigale 1199 data'!$C$8*G1035</f>
        <v>0</v>
      </c>
      <c r="J1035" s="48">
        <f>'Ducati Panigale 1199 data'!$C$8*'Ducati Panigale 1199 data'!$C$15*'Ducati Panigale 1199 data'!$C$10</f>
        <v>54.543600000000005</v>
      </c>
      <c r="K1035" s="48">
        <f>(0.5*'Ducati Panigale 1199 data'!$C$12)*'Ducati Panigale 1199 data'!$C$14*'Ducati Panigale 1199 data'!$C$11*F1035^2</f>
        <v>0</v>
      </c>
      <c r="L1035" s="48">
        <f t="shared" si="589"/>
        <v>54.543600000000005</v>
      </c>
      <c r="M1035" s="48">
        <f t="shared" ref="M1035:M1098" si="624">L1035*F1035</f>
        <v>0</v>
      </c>
      <c r="N1035" s="22">
        <f t="shared" si="590"/>
        <v>0</v>
      </c>
      <c r="O1035" s="105">
        <f t="shared" si="591"/>
        <v>0</v>
      </c>
      <c r="P1035" s="105">
        <f t="shared" si="592"/>
        <v>0</v>
      </c>
      <c r="Q1035" s="105">
        <f t="shared" si="620"/>
        <v>240.74625865066062</v>
      </c>
      <c r="R1035" s="27">
        <f t="shared" si="593"/>
        <v>6.6873960736294619E-2</v>
      </c>
      <c r="S1035" s="98">
        <f t="shared" si="594"/>
        <v>0</v>
      </c>
      <c r="T1035" s="17">
        <f t="shared" si="621"/>
        <v>856.3385805821739</v>
      </c>
      <c r="U1035" s="17">
        <f t="shared" si="595"/>
        <v>0.23787182793949274</v>
      </c>
      <c r="V1035" s="17">
        <f t="shared" si="596"/>
        <v>228.70894571812758</v>
      </c>
      <c r="W1035" s="17">
        <f t="shared" si="597"/>
        <v>219.56058788940246</v>
      </c>
      <c r="X1035" s="17">
        <f t="shared" si="597"/>
        <v>210.77816437382634</v>
      </c>
      <c r="Y1035" s="17">
        <f t="shared" si="598"/>
        <v>208.67038273008808</v>
      </c>
      <c r="Z1035" s="17">
        <f>Y1035/3600</f>
        <v>5.7963995202802245E-2</v>
      </c>
      <c r="AA1035" s="17">
        <f>0.96*Y1035</f>
        <v>200.32356742088456</v>
      </c>
      <c r="AB1035" s="17">
        <f t="shared" si="599"/>
        <v>192.31062472404918</v>
      </c>
      <c r="AC1035" s="17">
        <f t="shared" si="600"/>
        <v>182.69509348784672</v>
      </c>
      <c r="AD1035" s="17">
        <f t="shared" si="601"/>
        <v>182.69509348784672</v>
      </c>
      <c r="AE1035" s="17">
        <f t="shared" si="622"/>
        <v>5.0748637079957422E-2</v>
      </c>
      <c r="AF1035" s="17">
        <f>T1035-AD1035</f>
        <v>673.64348709432716</v>
      </c>
      <c r="AG1035" s="17">
        <f t="shared" si="602"/>
        <v>0.18712319085953533</v>
      </c>
      <c r="AH1035" s="28">
        <f>0.5*'Ducati Panigale 1199 data'!$C$8*'WLTP class 3 v5'!F1035^2</f>
        <v>0</v>
      </c>
      <c r="AI1035" s="17">
        <f t="shared" si="603"/>
        <v>0</v>
      </c>
      <c r="AJ1035" s="17" t="str">
        <f>IF(N1035&lt;0, AI1035, "0")</f>
        <v>0</v>
      </c>
      <c r="AK1035" s="98">
        <f>AK1034+AJ1035</f>
        <v>2282.7407993827155</v>
      </c>
      <c r="AL1035" s="105">
        <f t="shared" si="604"/>
        <v>0.63409466649519874</v>
      </c>
      <c r="AM1035" s="98">
        <f>IF(N1035 &gt; 0, AI1035, )</f>
        <v>0</v>
      </c>
      <c r="AN1035" s="98">
        <f t="shared" si="623"/>
        <v>10965.737778549379</v>
      </c>
      <c r="AO1035" s="98">
        <f t="shared" si="605"/>
        <v>3.0460382718192718</v>
      </c>
      <c r="AP1035" s="27">
        <f t="shared" si="606"/>
        <v>0</v>
      </c>
      <c r="AQ1035" s="27">
        <f t="shared" si="607"/>
        <v>0</v>
      </c>
      <c r="AR1035" s="99">
        <f t="shared" si="608"/>
        <v>0</v>
      </c>
      <c r="AS1035" s="27">
        <f t="shared" si="609"/>
        <v>0</v>
      </c>
      <c r="AT1035" s="99">
        <f t="shared" ref="AT1035:AU1098" si="625">0.96*AS1035</f>
        <v>0</v>
      </c>
      <c r="AU1035" s="27">
        <f t="shared" si="625"/>
        <v>0</v>
      </c>
      <c r="AV1035" s="27">
        <f t="shared" si="610"/>
        <v>0</v>
      </c>
      <c r="AW1035" s="27">
        <f t="shared" si="611"/>
        <v>0</v>
      </c>
      <c r="AX1035" s="27">
        <f t="shared" si="612"/>
        <v>0</v>
      </c>
      <c r="AY1035" s="99">
        <f>AN1035-AW1035</f>
        <v>10965.737778549379</v>
      </c>
      <c r="AZ1035" s="110">
        <f t="shared" si="613"/>
        <v>3.0460382718192718</v>
      </c>
      <c r="BB1035" s="87">
        <v>0</v>
      </c>
      <c r="BC1035" s="23">
        <f t="shared" si="614"/>
        <v>0</v>
      </c>
      <c r="BD1035" s="23">
        <f t="shared" si="615"/>
        <v>0</v>
      </c>
      <c r="BE1035" s="23">
        <f t="shared" si="616"/>
        <v>0</v>
      </c>
      <c r="BF1035" s="23">
        <f t="shared" si="617"/>
        <v>0</v>
      </c>
      <c r="BG1035" s="23">
        <f t="shared" si="618"/>
        <v>0</v>
      </c>
    </row>
    <row r="1036" spans="2:59">
      <c r="B1036" s="12" t="s">
        <v>34</v>
      </c>
      <c r="C1036" s="12">
        <v>1025</v>
      </c>
      <c r="D1036" s="12">
        <v>3</v>
      </c>
      <c r="E1036" s="21">
        <v>0</v>
      </c>
      <c r="F1036" s="68">
        <f t="shared" ref="F1036:F1099" si="626">(E1036*1000)/3600</f>
        <v>0</v>
      </c>
      <c r="G1036" s="22">
        <f t="shared" si="619"/>
        <v>0</v>
      </c>
      <c r="H1036" s="22">
        <f t="shared" ref="H1036:H1099" si="627">($D1037-0)/2</f>
        <v>2</v>
      </c>
      <c r="I1036" s="48">
        <f>'Ducati Panigale 1199 data'!$C$8*G1036</f>
        <v>0</v>
      </c>
      <c r="J1036" s="48">
        <f>'Ducati Panigale 1199 data'!$C$8*'Ducati Panigale 1199 data'!$C$15*'Ducati Panigale 1199 data'!$C$10</f>
        <v>54.543600000000005</v>
      </c>
      <c r="K1036" s="48">
        <f>(0.5*'Ducati Panigale 1199 data'!$C$12)*'Ducati Panigale 1199 data'!$C$14*'Ducati Panigale 1199 data'!$C$11*F1036^2</f>
        <v>0</v>
      </c>
      <c r="L1036" s="48">
        <f t="shared" ref="L1036:L1099" si="628">I1036+J1036+K1036</f>
        <v>54.543600000000005</v>
      </c>
      <c r="M1036" s="48">
        <f t="shared" si="624"/>
        <v>0</v>
      </c>
      <c r="N1036" s="22">
        <f t="shared" ref="N1036:N1099" si="629">M1036/1000</f>
        <v>0</v>
      </c>
      <c r="O1036" s="105">
        <f t="shared" ref="O1036:O1099" si="630">IF(N1036&lt;0,N1036,)</f>
        <v>0</v>
      </c>
      <c r="P1036" s="105">
        <f t="shared" ref="P1036:P1099" si="631">-O1036</f>
        <v>0</v>
      </c>
      <c r="Q1036" s="105">
        <f t="shared" si="620"/>
        <v>240.74625865066062</v>
      </c>
      <c r="R1036" s="27">
        <f t="shared" ref="R1036:R1099" si="632">Q1036/3600</f>
        <v>6.6873960736294619E-2</v>
      </c>
      <c r="S1036" s="98">
        <f t="shared" ref="S1036:S1099" si="633">IF(N1036&gt;0,N1036,)</f>
        <v>0</v>
      </c>
      <c r="T1036" s="17">
        <f t="shared" si="621"/>
        <v>856.3385805821739</v>
      </c>
      <c r="U1036" s="17">
        <f t="shared" ref="U1036:U1099" si="634">T1036/3600</f>
        <v>0.23787182793949274</v>
      </c>
      <c r="V1036" s="17">
        <f t="shared" ref="V1036:V1099" si="635">0.95*Q1036</f>
        <v>228.70894571812758</v>
      </c>
      <c r="W1036" s="17">
        <f t="shared" ref="W1036:X1099" si="636">0.96*V1036</f>
        <v>219.56058788940246</v>
      </c>
      <c r="X1036" s="17">
        <f t="shared" si="636"/>
        <v>210.77816437382634</v>
      </c>
      <c r="Y1036" s="17">
        <f t="shared" ref="Y1036:Y1099" si="637">0.99*X1036</f>
        <v>208.67038273008808</v>
      </c>
      <c r="Z1036" s="17">
        <f>Y1036/3600</f>
        <v>5.7963995202802245E-2</v>
      </c>
      <c r="AA1036" s="17">
        <f>0.96*Y1036</f>
        <v>200.32356742088456</v>
      </c>
      <c r="AB1036" s="17">
        <f t="shared" ref="AB1036:AB1099" si="638">0.96*AA1036</f>
        <v>192.31062472404918</v>
      </c>
      <c r="AC1036" s="17">
        <f t="shared" ref="AC1036:AC1099" si="639">0.95*AB1036</f>
        <v>182.69509348784672</v>
      </c>
      <c r="AD1036" s="17">
        <f t="shared" ref="AD1036:AD1099" si="640">AC1036</f>
        <v>182.69509348784672</v>
      </c>
      <c r="AE1036" s="17">
        <f t="shared" si="622"/>
        <v>5.0748637079957422E-2</v>
      </c>
      <c r="AF1036" s="17">
        <f>T1036-AD1036</f>
        <v>673.64348709432716</v>
      </c>
      <c r="AG1036" s="17">
        <f t="shared" ref="AG1036:AG1099" si="641">AF1036/3600</f>
        <v>0.18712319085953533</v>
      </c>
      <c r="AH1036" s="28">
        <f>0.5*'Ducati Panigale 1199 data'!$C$8*'WLTP class 3 v5'!F1036^2</f>
        <v>0</v>
      </c>
      <c r="AI1036" s="17">
        <f t="shared" ref="AI1036:AI1099" si="642">AH1036/1000</f>
        <v>0</v>
      </c>
      <c r="AJ1036" s="17" t="str">
        <f>IF(N1036&lt;0, AI1036, "0")</f>
        <v>0</v>
      </c>
      <c r="AK1036" s="98">
        <f>AK1035+AJ1036</f>
        <v>2282.7407993827155</v>
      </c>
      <c r="AL1036" s="105">
        <f t="shared" ref="AL1036:AL1099" si="643">AK1036/3600</f>
        <v>0.63409466649519874</v>
      </c>
      <c r="AM1036" s="98">
        <f>IF(N1036 &gt; 0, AI1036, )</f>
        <v>0</v>
      </c>
      <c r="AN1036" s="98">
        <f t="shared" si="623"/>
        <v>10965.737778549379</v>
      </c>
      <c r="AO1036" s="98">
        <f t="shared" ref="AO1036:AO1099" si="644">AN1036/3600</f>
        <v>3.0460382718192718</v>
      </c>
      <c r="AP1036" s="27">
        <f t="shared" ref="AP1036:AP1099" si="645">0.95*AJ1036</f>
        <v>0</v>
      </c>
      <c r="AQ1036" s="27">
        <f t="shared" ref="AQ1036:AQ1099" si="646">0.96*AP1036</f>
        <v>0</v>
      </c>
      <c r="AR1036" s="99">
        <f t="shared" ref="AR1036:AR1099" si="647">0.96*AQ1036</f>
        <v>0</v>
      </c>
      <c r="AS1036" s="27">
        <f t="shared" ref="AS1036:AS1099" si="648">0.99*AR1036</f>
        <v>0</v>
      </c>
      <c r="AT1036" s="99">
        <f t="shared" si="625"/>
        <v>0</v>
      </c>
      <c r="AU1036" s="27">
        <f t="shared" si="625"/>
        <v>0</v>
      </c>
      <c r="AV1036" s="27">
        <f t="shared" ref="AV1036:AV1099" si="649">0.95*AU1036</f>
        <v>0</v>
      </c>
      <c r="AW1036" s="27">
        <f t="shared" ref="AW1036:AW1099" si="650">AV1036</f>
        <v>0</v>
      </c>
      <c r="AX1036" s="27">
        <f t="shared" ref="AX1036:AX1099" si="651">AW1036/3600</f>
        <v>0</v>
      </c>
      <c r="AY1036" s="99">
        <f>AN1036-AW1036</f>
        <v>10965.737778549379</v>
      </c>
      <c r="AZ1036" s="110">
        <f t="shared" ref="AZ1036:AZ1099" si="652">AY1036/3600</f>
        <v>3.0460382718192718</v>
      </c>
      <c r="BB1036" s="87">
        <v>0</v>
      </c>
      <c r="BC1036" s="23">
        <f t="shared" ref="BC1036:BC1099" si="653">0.9*BB1036</f>
        <v>0</v>
      </c>
      <c r="BD1036" s="23">
        <f t="shared" ref="BD1036:BD1099" si="654">0.95*BC1036</f>
        <v>0</v>
      </c>
      <c r="BE1036" s="23">
        <f t="shared" ref="BE1036:BE1099" si="655">0.96*BD1036</f>
        <v>0</v>
      </c>
      <c r="BF1036" s="23">
        <f t="shared" ref="BF1036:BF1099" si="656">0.94*BE1036</f>
        <v>0</v>
      </c>
      <c r="BG1036" s="23">
        <f t="shared" ref="BG1036:BG1099" si="657">BF1036</f>
        <v>0</v>
      </c>
    </row>
    <row r="1037" spans="2:59">
      <c r="B1037" s="12" t="s">
        <v>34</v>
      </c>
      <c r="C1037" s="12">
        <v>1026</v>
      </c>
      <c r="D1037" s="12">
        <v>4</v>
      </c>
      <c r="E1037" s="21">
        <v>0</v>
      </c>
      <c r="F1037" s="68">
        <f t="shared" si="626"/>
        <v>0</v>
      </c>
      <c r="G1037" s="22">
        <f t="shared" ref="G1037:G1100" si="658">($E1038-$E1036)/2/3.6</f>
        <v>0.11111111111111112</v>
      </c>
      <c r="H1037" s="22">
        <f t="shared" si="627"/>
        <v>2.5</v>
      </c>
      <c r="I1037" s="48">
        <f>'Ducati Panigale 1199 data'!$C$8*G1037</f>
        <v>30.888888888888889</v>
      </c>
      <c r="J1037" s="48">
        <f>'Ducati Panigale 1199 data'!$C$8*'Ducati Panigale 1199 data'!$C$15*'Ducati Panigale 1199 data'!$C$10</f>
        <v>54.543600000000005</v>
      </c>
      <c r="K1037" s="48">
        <f>(0.5*'Ducati Panigale 1199 data'!$C$12)*'Ducati Panigale 1199 data'!$C$14*'Ducati Panigale 1199 data'!$C$11*F1037^2</f>
        <v>0</v>
      </c>
      <c r="L1037" s="48">
        <f t="shared" si="628"/>
        <v>85.432488888888898</v>
      </c>
      <c r="M1037" s="48">
        <f t="shared" si="624"/>
        <v>0</v>
      </c>
      <c r="N1037" s="22">
        <f t="shared" si="629"/>
        <v>0</v>
      </c>
      <c r="O1037" s="105">
        <f t="shared" si="630"/>
        <v>0</v>
      </c>
      <c r="P1037" s="105">
        <f t="shared" si="631"/>
        <v>0</v>
      </c>
      <c r="Q1037" s="105">
        <f t="shared" ref="Q1037:Q1100" si="659">P1037+Q1036</f>
        <v>240.74625865066062</v>
      </c>
      <c r="R1037" s="27">
        <f t="shared" si="632"/>
        <v>6.6873960736294619E-2</v>
      </c>
      <c r="S1037" s="98">
        <f t="shared" si="633"/>
        <v>0</v>
      </c>
      <c r="T1037" s="17">
        <f t="shared" ref="T1037:T1100" si="660">S1037+T1036</f>
        <v>856.3385805821739</v>
      </c>
      <c r="U1037" s="17">
        <f t="shared" si="634"/>
        <v>0.23787182793949274</v>
      </c>
      <c r="V1037" s="17">
        <f t="shared" si="635"/>
        <v>228.70894571812758</v>
      </c>
      <c r="W1037" s="17">
        <f t="shared" si="636"/>
        <v>219.56058788940246</v>
      </c>
      <c r="X1037" s="17">
        <f t="shared" si="636"/>
        <v>210.77816437382634</v>
      </c>
      <c r="Y1037" s="17">
        <f t="shared" si="637"/>
        <v>208.67038273008808</v>
      </c>
      <c r="Z1037" s="17">
        <f>Y1037/3600</f>
        <v>5.7963995202802245E-2</v>
      </c>
      <c r="AA1037" s="17">
        <f>0.96*Y1037</f>
        <v>200.32356742088456</v>
      </c>
      <c r="AB1037" s="17">
        <f t="shared" si="638"/>
        <v>192.31062472404918</v>
      </c>
      <c r="AC1037" s="17">
        <f t="shared" si="639"/>
        <v>182.69509348784672</v>
      </c>
      <c r="AD1037" s="17">
        <f t="shared" si="640"/>
        <v>182.69509348784672</v>
      </c>
      <c r="AE1037" s="17">
        <f t="shared" ref="AE1037:AE1100" si="661">AD1037/3600</f>
        <v>5.0748637079957422E-2</v>
      </c>
      <c r="AF1037" s="17">
        <f>T1037-AD1037</f>
        <v>673.64348709432716</v>
      </c>
      <c r="AG1037" s="17">
        <f t="shared" si="641"/>
        <v>0.18712319085953533</v>
      </c>
      <c r="AH1037" s="28">
        <f>0.5*'Ducati Panigale 1199 data'!$C$8*'WLTP class 3 v5'!F1037^2</f>
        <v>0</v>
      </c>
      <c r="AI1037" s="17">
        <f t="shared" si="642"/>
        <v>0</v>
      </c>
      <c r="AJ1037" s="17" t="str">
        <f>IF(N1037&lt;0, AI1037, "0")</f>
        <v>0</v>
      </c>
      <c r="AK1037" s="98">
        <f>AK1036+AJ1037</f>
        <v>2282.7407993827155</v>
      </c>
      <c r="AL1037" s="105">
        <f t="shared" si="643"/>
        <v>0.63409466649519874</v>
      </c>
      <c r="AM1037" s="98">
        <f>IF(N1037 &gt; 0, AI1037, )</f>
        <v>0</v>
      </c>
      <c r="AN1037" s="98">
        <f t="shared" ref="AN1037:AN1100" si="662">AM1037+AN1036</f>
        <v>10965.737778549379</v>
      </c>
      <c r="AO1037" s="98">
        <f t="shared" si="644"/>
        <v>3.0460382718192718</v>
      </c>
      <c r="AP1037" s="27">
        <f t="shared" si="645"/>
        <v>0</v>
      </c>
      <c r="AQ1037" s="27">
        <f t="shared" si="646"/>
        <v>0</v>
      </c>
      <c r="AR1037" s="99">
        <f t="shared" si="647"/>
        <v>0</v>
      </c>
      <c r="AS1037" s="27">
        <f t="shared" si="648"/>
        <v>0</v>
      </c>
      <c r="AT1037" s="99">
        <f t="shared" si="625"/>
        <v>0</v>
      </c>
      <c r="AU1037" s="27">
        <f t="shared" si="625"/>
        <v>0</v>
      </c>
      <c r="AV1037" s="27">
        <f t="shared" si="649"/>
        <v>0</v>
      </c>
      <c r="AW1037" s="27">
        <f t="shared" si="650"/>
        <v>0</v>
      </c>
      <c r="AX1037" s="27">
        <f t="shared" si="651"/>
        <v>0</v>
      </c>
      <c r="AY1037" s="99">
        <f>AN1037-AW1037</f>
        <v>10965.737778549379</v>
      </c>
      <c r="AZ1037" s="110">
        <f t="shared" si="652"/>
        <v>3.0460382718192718</v>
      </c>
      <c r="BB1037" s="87">
        <v>0</v>
      </c>
      <c r="BC1037" s="23">
        <f t="shared" si="653"/>
        <v>0</v>
      </c>
      <c r="BD1037" s="23">
        <f t="shared" si="654"/>
        <v>0</v>
      </c>
      <c r="BE1037" s="23">
        <f t="shared" si="655"/>
        <v>0</v>
      </c>
      <c r="BF1037" s="23">
        <f t="shared" si="656"/>
        <v>0</v>
      </c>
      <c r="BG1037" s="23">
        <f t="shared" si="657"/>
        <v>0</v>
      </c>
    </row>
    <row r="1038" spans="2:59">
      <c r="B1038" s="12" t="s">
        <v>34</v>
      </c>
      <c r="C1038" s="12">
        <v>1027</v>
      </c>
      <c r="D1038" s="12">
        <v>5</v>
      </c>
      <c r="E1038" s="21">
        <v>0.8</v>
      </c>
      <c r="F1038" s="68">
        <f t="shared" si="626"/>
        <v>0.22222222222222221</v>
      </c>
      <c r="G1038" s="22">
        <f t="shared" si="658"/>
        <v>0.5</v>
      </c>
      <c r="H1038" s="22">
        <f t="shared" si="627"/>
        <v>3</v>
      </c>
      <c r="I1038" s="48">
        <f>'Ducati Panigale 1199 data'!$C$8*G1038</f>
        <v>139</v>
      </c>
      <c r="J1038" s="48">
        <f>'Ducati Panigale 1199 data'!$C$8*'Ducati Panigale 1199 data'!$C$15*'Ducati Panigale 1199 data'!$C$10</f>
        <v>54.543600000000005</v>
      </c>
      <c r="K1038" s="48">
        <f>(0.5*'Ducati Panigale 1199 data'!$C$12)*'Ducati Panigale 1199 data'!$C$14*'Ducati Panigale 1199 data'!$C$11*F1038^2</f>
        <v>6.9870370370370373E-3</v>
      </c>
      <c r="L1038" s="48">
        <f t="shared" si="628"/>
        <v>193.55058703703705</v>
      </c>
      <c r="M1038" s="48">
        <f t="shared" si="624"/>
        <v>43.011241563786008</v>
      </c>
      <c r="N1038" s="22">
        <f t="shared" si="629"/>
        <v>4.301124156378601E-2</v>
      </c>
      <c r="O1038" s="105">
        <f t="shared" si="630"/>
        <v>0</v>
      </c>
      <c r="P1038" s="105">
        <f t="shared" si="631"/>
        <v>0</v>
      </c>
      <c r="Q1038" s="105">
        <f t="shared" si="659"/>
        <v>240.74625865066062</v>
      </c>
      <c r="R1038" s="27">
        <f t="shared" si="632"/>
        <v>6.6873960736294619E-2</v>
      </c>
      <c r="S1038" s="98">
        <f t="shared" si="633"/>
        <v>4.301124156378601E-2</v>
      </c>
      <c r="T1038" s="17">
        <f t="shared" si="660"/>
        <v>856.38159182373772</v>
      </c>
      <c r="U1038" s="17">
        <f t="shared" si="634"/>
        <v>0.23788377550659381</v>
      </c>
      <c r="V1038" s="17">
        <f t="shared" si="635"/>
        <v>228.70894571812758</v>
      </c>
      <c r="W1038" s="17">
        <f t="shared" si="636"/>
        <v>219.56058788940246</v>
      </c>
      <c r="X1038" s="17">
        <f t="shared" si="636"/>
        <v>210.77816437382634</v>
      </c>
      <c r="Y1038" s="17">
        <f t="shared" si="637"/>
        <v>208.67038273008808</v>
      </c>
      <c r="Z1038" s="17">
        <f>Y1038/3600</f>
        <v>5.7963995202802245E-2</v>
      </c>
      <c r="AA1038" s="17">
        <f>0.96*Y1038</f>
        <v>200.32356742088456</v>
      </c>
      <c r="AB1038" s="17">
        <f t="shared" si="638"/>
        <v>192.31062472404918</v>
      </c>
      <c r="AC1038" s="17">
        <f t="shared" si="639"/>
        <v>182.69509348784672</v>
      </c>
      <c r="AD1038" s="17">
        <f t="shared" si="640"/>
        <v>182.69509348784672</v>
      </c>
      <c r="AE1038" s="17">
        <f t="shared" si="661"/>
        <v>5.0748637079957422E-2</v>
      </c>
      <c r="AF1038" s="17">
        <f>T1038-AD1038</f>
        <v>673.68649833589097</v>
      </c>
      <c r="AG1038" s="17">
        <f t="shared" si="641"/>
        <v>0.18713513842663637</v>
      </c>
      <c r="AH1038" s="28">
        <f>0.5*'Ducati Panigale 1199 data'!$C$8*'WLTP class 3 v5'!F1038^2</f>
        <v>6.8641975308641969</v>
      </c>
      <c r="AI1038" s="17">
        <f t="shared" si="642"/>
        <v>6.8641975308641971E-3</v>
      </c>
      <c r="AJ1038" s="17" t="str">
        <f>IF(N1038&lt;0, AI1038, "0")</f>
        <v>0</v>
      </c>
      <c r="AK1038" s="98">
        <f>AK1037+AJ1038</f>
        <v>2282.7407993827155</v>
      </c>
      <c r="AL1038" s="105">
        <f t="shared" si="643"/>
        <v>0.63409466649519874</v>
      </c>
      <c r="AM1038" s="98">
        <f>IF(N1038 &gt; 0, AI1038, )</f>
        <v>6.8641975308641971E-3</v>
      </c>
      <c r="AN1038" s="98">
        <f t="shared" si="662"/>
        <v>10965.744642746909</v>
      </c>
      <c r="AO1038" s="98">
        <f t="shared" si="644"/>
        <v>3.046040178540808</v>
      </c>
      <c r="AP1038" s="27">
        <f t="shared" si="645"/>
        <v>0</v>
      </c>
      <c r="AQ1038" s="27">
        <f t="shared" si="646"/>
        <v>0</v>
      </c>
      <c r="AR1038" s="99">
        <f t="shared" si="647"/>
        <v>0</v>
      </c>
      <c r="AS1038" s="27">
        <f t="shared" si="648"/>
        <v>0</v>
      </c>
      <c r="AT1038" s="99">
        <f t="shared" si="625"/>
        <v>0</v>
      </c>
      <c r="AU1038" s="27">
        <f t="shared" si="625"/>
        <v>0</v>
      </c>
      <c r="AV1038" s="27">
        <f t="shared" si="649"/>
        <v>0</v>
      </c>
      <c r="AW1038" s="27">
        <f t="shared" si="650"/>
        <v>0</v>
      </c>
      <c r="AX1038" s="27">
        <f t="shared" si="651"/>
        <v>0</v>
      </c>
      <c r="AY1038" s="99">
        <f>AN1038-AW1038</f>
        <v>10965.744642746909</v>
      </c>
      <c r="AZ1038" s="110">
        <f t="shared" si="652"/>
        <v>3.046040178540808</v>
      </c>
      <c r="BB1038" s="87">
        <v>0</v>
      </c>
      <c r="BC1038" s="23">
        <f t="shared" si="653"/>
        <v>0</v>
      </c>
      <c r="BD1038" s="23">
        <f t="shared" si="654"/>
        <v>0</v>
      </c>
      <c r="BE1038" s="23">
        <f t="shared" si="655"/>
        <v>0</v>
      </c>
      <c r="BF1038" s="23">
        <f t="shared" si="656"/>
        <v>0</v>
      </c>
      <c r="BG1038" s="23">
        <f t="shared" si="657"/>
        <v>0</v>
      </c>
    </row>
    <row r="1039" spans="2:59">
      <c r="B1039" s="12" t="s">
        <v>34</v>
      </c>
      <c r="C1039" s="12">
        <v>1028</v>
      </c>
      <c r="D1039" s="12">
        <v>6</v>
      </c>
      <c r="E1039" s="21">
        <v>3.6</v>
      </c>
      <c r="F1039" s="68">
        <f t="shared" si="626"/>
        <v>1</v>
      </c>
      <c r="G1039" s="22">
        <f t="shared" si="658"/>
        <v>1.0833333333333333</v>
      </c>
      <c r="H1039" s="22">
        <f t="shared" si="627"/>
        <v>3.5</v>
      </c>
      <c r="I1039" s="48">
        <f>'Ducati Panigale 1199 data'!$C$8*G1039</f>
        <v>301.16666666666663</v>
      </c>
      <c r="J1039" s="48">
        <f>'Ducati Panigale 1199 data'!$C$8*'Ducati Panigale 1199 data'!$C$15*'Ducati Panigale 1199 data'!$C$10</f>
        <v>54.543600000000005</v>
      </c>
      <c r="K1039" s="48">
        <f>(0.5*'Ducati Panigale 1199 data'!$C$12)*'Ducati Panigale 1199 data'!$C$14*'Ducati Panigale 1199 data'!$C$11*F1039^2</f>
        <v>0.14148750000000002</v>
      </c>
      <c r="L1039" s="48">
        <f t="shared" si="628"/>
        <v>355.85175416666664</v>
      </c>
      <c r="M1039" s="48">
        <f t="shared" si="624"/>
        <v>355.85175416666664</v>
      </c>
      <c r="N1039" s="22">
        <f t="shared" si="629"/>
        <v>0.35585175416666665</v>
      </c>
      <c r="O1039" s="105">
        <f t="shared" si="630"/>
        <v>0</v>
      </c>
      <c r="P1039" s="105">
        <f t="shared" si="631"/>
        <v>0</v>
      </c>
      <c r="Q1039" s="105">
        <f t="shared" si="659"/>
        <v>240.74625865066062</v>
      </c>
      <c r="R1039" s="27">
        <f t="shared" si="632"/>
        <v>6.6873960736294619E-2</v>
      </c>
      <c r="S1039" s="98">
        <f t="shared" si="633"/>
        <v>0.35585175416666665</v>
      </c>
      <c r="T1039" s="17">
        <f t="shared" si="660"/>
        <v>856.7374435779044</v>
      </c>
      <c r="U1039" s="17">
        <f t="shared" si="634"/>
        <v>0.23798262321608454</v>
      </c>
      <c r="V1039" s="17">
        <f t="shared" si="635"/>
        <v>228.70894571812758</v>
      </c>
      <c r="W1039" s="17">
        <f t="shared" si="636"/>
        <v>219.56058788940246</v>
      </c>
      <c r="X1039" s="17">
        <f t="shared" si="636"/>
        <v>210.77816437382634</v>
      </c>
      <c r="Y1039" s="17">
        <f t="shared" si="637"/>
        <v>208.67038273008808</v>
      </c>
      <c r="Z1039" s="17">
        <f>Y1039/3600</f>
        <v>5.7963995202802245E-2</v>
      </c>
      <c r="AA1039" s="17">
        <f>0.96*Y1039</f>
        <v>200.32356742088456</v>
      </c>
      <c r="AB1039" s="17">
        <f t="shared" si="638"/>
        <v>192.31062472404918</v>
      </c>
      <c r="AC1039" s="17">
        <f t="shared" si="639"/>
        <v>182.69509348784672</v>
      </c>
      <c r="AD1039" s="17">
        <f t="shared" si="640"/>
        <v>182.69509348784672</v>
      </c>
      <c r="AE1039" s="17">
        <f t="shared" si="661"/>
        <v>5.0748637079957422E-2</v>
      </c>
      <c r="AF1039" s="17">
        <f>T1039-AD1039</f>
        <v>674.04235009005765</v>
      </c>
      <c r="AG1039" s="17">
        <f t="shared" si="641"/>
        <v>0.18723398613612713</v>
      </c>
      <c r="AH1039" s="28">
        <f>0.5*'Ducati Panigale 1199 data'!$C$8*'WLTP class 3 v5'!F1039^2</f>
        <v>139</v>
      </c>
      <c r="AI1039" s="17">
        <f t="shared" si="642"/>
        <v>0.13900000000000001</v>
      </c>
      <c r="AJ1039" s="17" t="str">
        <f>IF(N1039&lt;0, AI1039, "0")</f>
        <v>0</v>
      </c>
      <c r="AK1039" s="98">
        <f>AK1038+AJ1039</f>
        <v>2282.7407993827155</v>
      </c>
      <c r="AL1039" s="105">
        <f t="shared" si="643"/>
        <v>0.63409466649519874</v>
      </c>
      <c r="AM1039" s="98">
        <f>IF(N1039 &gt; 0, AI1039, )</f>
        <v>0.13900000000000001</v>
      </c>
      <c r="AN1039" s="98">
        <f t="shared" si="662"/>
        <v>10965.883642746909</v>
      </c>
      <c r="AO1039" s="98">
        <f t="shared" si="644"/>
        <v>3.046078789651919</v>
      </c>
      <c r="AP1039" s="27">
        <f t="shared" si="645"/>
        <v>0</v>
      </c>
      <c r="AQ1039" s="27">
        <f t="shared" si="646"/>
        <v>0</v>
      </c>
      <c r="AR1039" s="99">
        <f t="shared" si="647"/>
        <v>0</v>
      </c>
      <c r="AS1039" s="27">
        <f t="shared" si="648"/>
        <v>0</v>
      </c>
      <c r="AT1039" s="99">
        <f t="shared" si="625"/>
        <v>0</v>
      </c>
      <c r="AU1039" s="27">
        <f t="shared" si="625"/>
        <v>0</v>
      </c>
      <c r="AV1039" s="27">
        <f t="shared" si="649"/>
        <v>0</v>
      </c>
      <c r="AW1039" s="27">
        <f t="shared" si="650"/>
        <v>0</v>
      </c>
      <c r="AX1039" s="27">
        <f t="shared" si="651"/>
        <v>0</v>
      </c>
      <c r="AY1039" s="99">
        <f>AN1039-AW1039</f>
        <v>10965.883642746909</v>
      </c>
      <c r="AZ1039" s="110">
        <f t="shared" si="652"/>
        <v>3.046078789651919</v>
      </c>
      <c r="BB1039" s="87">
        <v>0</v>
      </c>
      <c r="BC1039" s="23">
        <f t="shared" si="653"/>
        <v>0</v>
      </c>
      <c r="BD1039" s="23">
        <f t="shared" si="654"/>
        <v>0</v>
      </c>
      <c r="BE1039" s="23">
        <f t="shared" si="655"/>
        <v>0</v>
      </c>
      <c r="BF1039" s="23">
        <f t="shared" si="656"/>
        <v>0</v>
      </c>
      <c r="BG1039" s="23">
        <f t="shared" si="657"/>
        <v>0</v>
      </c>
    </row>
    <row r="1040" spans="2:59">
      <c r="B1040" s="12" t="s">
        <v>34</v>
      </c>
      <c r="C1040" s="12">
        <v>1029</v>
      </c>
      <c r="D1040" s="12">
        <v>7</v>
      </c>
      <c r="E1040" s="21">
        <v>8.6</v>
      </c>
      <c r="F1040" s="68">
        <f t="shared" si="626"/>
        <v>2.3888888888888888</v>
      </c>
      <c r="G1040" s="22">
        <f t="shared" si="658"/>
        <v>1.5277777777777777</v>
      </c>
      <c r="H1040" s="22">
        <f t="shared" si="627"/>
        <v>4</v>
      </c>
      <c r="I1040" s="48">
        <f>'Ducati Panigale 1199 data'!$C$8*G1040</f>
        <v>424.72222222222217</v>
      </c>
      <c r="J1040" s="48">
        <f>'Ducati Panigale 1199 data'!$C$8*'Ducati Panigale 1199 data'!$C$15*'Ducati Panigale 1199 data'!$C$10</f>
        <v>54.543600000000005</v>
      </c>
      <c r="K1040" s="48">
        <f>(0.5*'Ducati Panigale 1199 data'!$C$12)*'Ducati Panigale 1199 data'!$C$14*'Ducati Panigale 1199 data'!$C$11*F1040^2</f>
        <v>0.80743946759259255</v>
      </c>
      <c r="L1040" s="48">
        <f t="shared" si="628"/>
        <v>480.07326168981479</v>
      </c>
      <c r="M1040" s="48">
        <f t="shared" si="624"/>
        <v>1146.8416807034464</v>
      </c>
      <c r="N1040" s="22">
        <f t="shared" si="629"/>
        <v>1.1468416807034465</v>
      </c>
      <c r="O1040" s="105">
        <f t="shared" si="630"/>
        <v>0</v>
      </c>
      <c r="P1040" s="105">
        <f t="shared" si="631"/>
        <v>0</v>
      </c>
      <c r="Q1040" s="105">
        <f t="shared" si="659"/>
        <v>240.74625865066062</v>
      </c>
      <c r="R1040" s="27">
        <f t="shared" si="632"/>
        <v>6.6873960736294619E-2</v>
      </c>
      <c r="S1040" s="98">
        <f t="shared" si="633"/>
        <v>1.1468416807034465</v>
      </c>
      <c r="T1040" s="17">
        <f t="shared" si="660"/>
        <v>857.88428525860786</v>
      </c>
      <c r="U1040" s="17">
        <f t="shared" si="634"/>
        <v>0.23830119034961331</v>
      </c>
      <c r="V1040" s="17">
        <f t="shared" si="635"/>
        <v>228.70894571812758</v>
      </c>
      <c r="W1040" s="17">
        <f t="shared" si="636"/>
        <v>219.56058788940246</v>
      </c>
      <c r="X1040" s="17">
        <f t="shared" si="636"/>
        <v>210.77816437382634</v>
      </c>
      <c r="Y1040" s="17">
        <f t="shared" si="637"/>
        <v>208.67038273008808</v>
      </c>
      <c r="Z1040" s="17">
        <f>Y1040/3600</f>
        <v>5.7963995202802245E-2</v>
      </c>
      <c r="AA1040" s="17">
        <f>0.96*Y1040</f>
        <v>200.32356742088456</v>
      </c>
      <c r="AB1040" s="17">
        <f t="shared" si="638"/>
        <v>192.31062472404918</v>
      </c>
      <c r="AC1040" s="17">
        <f t="shared" si="639"/>
        <v>182.69509348784672</v>
      </c>
      <c r="AD1040" s="17">
        <f t="shared" si="640"/>
        <v>182.69509348784672</v>
      </c>
      <c r="AE1040" s="17">
        <f t="shared" si="661"/>
        <v>5.0748637079957422E-2</v>
      </c>
      <c r="AF1040" s="17">
        <f>T1040-AD1040</f>
        <v>675.18919177076111</v>
      </c>
      <c r="AG1040" s="17">
        <f t="shared" si="641"/>
        <v>0.18755255326965586</v>
      </c>
      <c r="AH1040" s="28">
        <f>0.5*'Ducati Panigale 1199 data'!$C$8*'WLTP class 3 v5'!F1040^2</f>
        <v>793.24382716049377</v>
      </c>
      <c r="AI1040" s="17">
        <f t="shared" si="642"/>
        <v>0.7932438271604938</v>
      </c>
      <c r="AJ1040" s="17" t="str">
        <f>IF(N1040&lt;0, AI1040, "0")</f>
        <v>0</v>
      </c>
      <c r="AK1040" s="98">
        <f>AK1039+AJ1040</f>
        <v>2282.7407993827155</v>
      </c>
      <c r="AL1040" s="105">
        <f t="shared" si="643"/>
        <v>0.63409466649519874</v>
      </c>
      <c r="AM1040" s="98">
        <f>IF(N1040 &gt; 0, AI1040, )</f>
        <v>0.7932438271604938</v>
      </c>
      <c r="AN1040" s="98">
        <f t="shared" si="662"/>
        <v>10966.676886574069</v>
      </c>
      <c r="AO1040" s="98">
        <f t="shared" si="644"/>
        <v>3.0462991351594635</v>
      </c>
      <c r="AP1040" s="27">
        <f t="shared" si="645"/>
        <v>0</v>
      </c>
      <c r="AQ1040" s="27">
        <f t="shared" si="646"/>
        <v>0</v>
      </c>
      <c r="AR1040" s="99">
        <f t="shared" si="647"/>
        <v>0</v>
      </c>
      <c r="AS1040" s="27">
        <f t="shared" si="648"/>
        <v>0</v>
      </c>
      <c r="AT1040" s="99">
        <f t="shared" si="625"/>
        <v>0</v>
      </c>
      <c r="AU1040" s="27">
        <f t="shared" si="625"/>
        <v>0</v>
      </c>
      <c r="AV1040" s="27">
        <f t="shared" si="649"/>
        <v>0</v>
      </c>
      <c r="AW1040" s="27">
        <f t="shared" si="650"/>
        <v>0</v>
      </c>
      <c r="AX1040" s="27">
        <f t="shared" si="651"/>
        <v>0</v>
      </c>
      <c r="AY1040" s="99">
        <f>AN1040-AW1040</f>
        <v>10966.676886574069</v>
      </c>
      <c r="AZ1040" s="110">
        <f t="shared" si="652"/>
        <v>3.0462991351594635</v>
      </c>
      <c r="BB1040" s="87">
        <v>0</v>
      </c>
      <c r="BC1040" s="23">
        <f t="shared" si="653"/>
        <v>0</v>
      </c>
      <c r="BD1040" s="23">
        <f t="shared" si="654"/>
        <v>0</v>
      </c>
      <c r="BE1040" s="23">
        <f t="shared" si="655"/>
        <v>0</v>
      </c>
      <c r="BF1040" s="23">
        <f t="shared" si="656"/>
        <v>0</v>
      </c>
      <c r="BG1040" s="23">
        <f t="shared" si="657"/>
        <v>0</v>
      </c>
    </row>
    <row r="1041" spans="2:59">
      <c r="B1041" s="12" t="s">
        <v>34</v>
      </c>
      <c r="C1041" s="12">
        <v>1030</v>
      </c>
      <c r="D1041" s="12">
        <v>8</v>
      </c>
      <c r="E1041" s="21">
        <v>14.6</v>
      </c>
      <c r="F1041" s="68">
        <f t="shared" si="626"/>
        <v>4.0555555555555554</v>
      </c>
      <c r="G1041" s="22">
        <f t="shared" si="658"/>
        <v>1.5833333333333333</v>
      </c>
      <c r="H1041" s="22">
        <f t="shared" si="627"/>
        <v>4.5</v>
      </c>
      <c r="I1041" s="48">
        <f>'Ducati Panigale 1199 data'!$C$8*G1041</f>
        <v>440.16666666666663</v>
      </c>
      <c r="J1041" s="48">
        <f>'Ducati Panigale 1199 data'!$C$8*'Ducati Panigale 1199 data'!$C$15*'Ducati Panigale 1199 data'!$C$10</f>
        <v>54.543600000000005</v>
      </c>
      <c r="K1041" s="48">
        <f>(0.5*'Ducati Panigale 1199 data'!$C$12)*'Ducati Panigale 1199 data'!$C$14*'Ducati Panigale 1199 data'!$C$11*F1041^2</f>
        <v>2.3271200231481481</v>
      </c>
      <c r="L1041" s="48">
        <f t="shared" si="628"/>
        <v>497.03738668981481</v>
      </c>
      <c r="M1041" s="48">
        <f t="shared" si="624"/>
        <v>2015.7627349086933</v>
      </c>
      <c r="N1041" s="22">
        <f t="shared" si="629"/>
        <v>2.0157627349086935</v>
      </c>
      <c r="O1041" s="105">
        <f t="shared" si="630"/>
        <v>0</v>
      </c>
      <c r="P1041" s="105">
        <f t="shared" si="631"/>
        <v>0</v>
      </c>
      <c r="Q1041" s="105">
        <f t="shared" si="659"/>
        <v>240.74625865066062</v>
      </c>
      <c r="R1041" s="27">
        <f t="shared" si="632"/>
        <v>6.6873960736294619E-2</v>
      </c>
      <c r="S1041" s="98">
        <f t="shared" si="633"/>
        <v>2.0157627349086935</v>
      </c>
      <c r="T1041" s="17">
        <f t="shared" si="660"/>
        <v>859.90004799351652</v>
      </c>
      <c r="U1041" s="17">
        <f t="shared" si="634"/>
        <v>0.23886112444264349</v>
      </c>
      <c r="V1041" s="17">
        <f t="shared" si="635"/>
        <v>228.70894571812758</v>
      </c>
      <c r="W1041" s="17">
        <f t="shared" si="636"/>
        <v>219.56058788940246</v>
      </c>
      <c r="X1041" s="17">
        <f t="shared" si="636"/>
        <v>210.77816437382634</v>
      </c>
      <c r="Y1041" s="17">
        <f t="shared" si="637"/>
        <v>208.67038273008808</v>
      </c>
      <c r="Z1041" s="17">
        <f>Y1041/3600</f>
        <v>5.7963995202802245E-2</v>
      </c>
      <c r="AA1041" s="17">
        <f>0.96*Y1041</f>
        <v>200.32356742088456</v>
      </c>
      <c r="AB1041" s="17">
        <f t="shared" si="638"/>
        <v>192.31062472404918</v>
      </c>
      <c r="AC1041" s="17">
        <f t="shared" si="639"/>
        <v>182.69509348784672</v>
      </c>
      <c r="AD1041" s="17">
        <f t="shared" si="640"/>
        <v>182.69509348784672</v>
      </c>
      <c r="AE1041" s="17">
        <f t="shared" si="661"/>
        <v>5.0748637079957422E-2</v>
      </c>
      <c r="AF1041" s="17">
        <f>T1041-AD1041</f>
        <v>677.20495450566978</v>
      </c>
      <c r="AG1041" s="17">
        <f t="shared" si="641"/>
        <v>0.18811248736268604</v>
      </c>
      <c r="AH1041" s="28">
        <f>0.5*'Ducati Panigale 1199 data'!$C$8*'WLTP class 3 v5'!F1041^2</f>
        <v>2286.2067901234564</v>
      </c>
      <c r="AI1041" s="17">
        <f t="shared" si="642"/>
        <v>2.2862067901234564</v>
      </c>
      <c r="AJ1041" s="17" t="str">
        <f>IF(N1041&lt;0, AI1041, "0")</f>
        <v>0</v>
      </c>
      <c r="AK1041" s="98">
        <f>AK1040+AJ1041</f>
        <v>2282.7407993827155</v>
      </c>
      <c r="AL1041" s="105">
        <f t="shared" si="643"/>
        <v>0.63409466649519874</v>
      </c>
      <c r="AM1041" s="98">
        <f>IF(N1041 &gt; 0, AI1041, )</f>
        <v>2.2862067901234564</v>
      </c>
      <c r="AN1041" s="98">
        <f t="shared" si="662"/>
        <v>10968.963093364193</v>
      </c>
      <c r="AO1041" s="98">
        <f t="shared" si="644"/>
        <v>3.0469341926011646</v>
      </c>
      <c r="AP1041" s="27">
        <f t="shared" si="645"/>
        <v>0</v>
      </c>
      <c r="AQ1041" s="27">
        <f t="shared" si="646"/>
        <v>0</v>
      </c>
      <c r="AR1041" s="99">
        <f t="shared" si="647"/>
        <v>0</v>
      </c>
      <c r="AS1041" s="27">
        <f t="shared" si="648"/>
        <v>0</v>
      </c>
      <c r="AT1041" s="99">
        <f t="shared" si="625"/>
        <v>0</v>
      </c>
      <c r="AU1041" s="27">
        <f t="shared" si="625"/>
        <v>0</v>
      </c>
      <c r="AV1041" s="27">
        <f t="shared" si="649"/>
        <v>0</v>
      </c>
      <c r="AW1041" s="27">
        <f t="shared" si="650"/>
        <v>0</v>
      </c>
      <c r="AX1041" s="27">
        <f t="shared" si="651"/>
        <v>0</v>
      </c>
      <c r="AY1041" s="99">
        <f>AN1041-AW1041</f>
        <v>10968.963093364193</v>
      </c>
      <c r="AZ1041" s="110">
        <f t="shared" si="652"/>
        <v>3.0469341926011646</v>
      </c>
      <c r="BB1041" s="87">
        <v>0</v>
      </c>
      <c r="BC1041" s="23">
        <f t="shared" si="653"/>
        <v>0</v>
      </c>
      <c r="BD1041" s="23">
        <f t="shared" si="654"/>
        <v>0</v>
      </c>
      <c r="BE1041" s="23">
        <f t="shared" si="655"/>
        <v>0</v>
      </c>
      <c r="BF1041" s="23">
        <f t="shared" si="656"/>
        <v>0</v>
      </c>
      <c r="BG1041" s="23">
        <f t="shared" si="657"/>
        <v>0</v>
      </c>
    </row>
    <row r="1042" spans="2:59">
      <c r="B1042" s="12" t="s">
        <v>34</v>
      </c>
      <c r="C1042" s="12">
        <v>1031</v>
      </c>
      <c r="D1042" s="12">
        <v>9</v>
      </c>
      <c r="E1042" s="21">
        <v>20</v>
      </c>
      <c r="F1042" s="68">
        <f t="shared" si="626"/>
        <v>5.5555555555555554</v>
      </c>
      <c r="G1042" s="22">
        <f t="shared" si="658"/>
        <v>1.3611111111111109</v>
      </c>
      <c r="H1042" s="22">
        <f t="shared" si="627"/>
        <v>5</v>
      </c>
      <c r="I1042" s="48">
        <f>'Ducati Panigale 1199 data'!$C$8*G1042</f>
        <v>378.38888888888886</v>
      </c>
      <c r="J1042" s="48">
        <f>'Ducati Panigale 1199 data'!$C$8*'Ducati Panigale 1199 data'!$C$15*'Ducati Panigale 1199 data'!$C$10</f>
        <v>54.543600000000005</v>
      </c>
      <c r="K1042" s="48">
        <f>(0.5*'Ducati Panigale 1199 data'!$C$12)*'Ducati Panigale 1199 data'!$C$14*'Ducati Panigale 1199 data'!$C$11*F1042^2</f>
        <v>4.3668981481481488</v>
      </c>
      <c r="L1042" s="48">
        <f t="shared" si="628"/>
        <v>437.29938703703704</v>
      </c>
      <c r="M1042" s="48">
        <f t="shared" si="624"/>
        <v>2429.44103909465</v>
      </c>
      <c r="N1042" s="22">
        <f t="shared" si="629"/>
        <v>2.4294410390946499</v>
      </c>
      <c r="O1042" s="105">
        <f t="shared" si="630"/>
        <v>0</v>
      </c>
      <c r="P1042" s="105">
        <f t="shared" si="631"/>
        <v>0</v>
      </c>
      <c r="Q1042" s="105">
        <f t="shared" si="659"/>
        <v>240.74625865066062</v>
      </c>
      <c r="R1042" s="27">
        <f t="shared" si="632"/>
        <v>6.6873960736294619E-2</v>
      </c>
      <c r="S1042" s="98">
        <f t="shared" si="633"/>
        <v>2.4294410390946499</v>
      </c>
      <c r="T1042" s="17">
        <f t="shared" si="660"/>
        <v>862.32948903261115</v>
      </c>
      <c r="U1042" s="17">
        <f t="shared" si="634"/>
        <v>0.23953596917572531</v>
      </c>
      <c r="V1042" s="17">
        <f t="shared" si="635"/>
        <v>228.70894571812758</v>
      </c>
      <c r="W1042" s="17">
        <f t="shared" si="636"/>
        <v>219.56058788940246</v>
      </c>
      <c r="X1042" s="17">
        <f t="shared" si="636"/>
        <v>210.77816437382634</v>
      </c>
      <c r="Y1042" s="17">
        <f t="shared" si="637"/>
        <v>208.67038273008808</v>
      </c>
      <c r="Z1042" s="17">
        <f>Y1042/3600</f>
        <v>5.7963995202802245E-2</v>
      </c>
      <c r="AA1042" s="17">
        <f>0.96*Y1042</f>
        <v>200.32356742088456</v>
      </c>
      <c r="AB1042" s="17">
        <f t="shared" si="638"/>
        <v>192.31062472404918</v>
      </c>
      <c r="AC1042" s="17">
        <f t="shared" si="639"/>
        <v>182.69509348784672</v>
      </c>
      <c r="AD1042" s="17">
        <f t="shared" si="640"/>
        <v>182.69509348784672</v>
      </c>
      <c r="AE1042" s="17">
        <f t="shared" si="661"/>
        <v>5.0748637079957422E-2</v>
      </c>
      <c r="AF1042" s="17">
        <f>T1042-AD1042</f>
        <v>679.6343955447644</v>
      </c>
      <c r="AG1042" s="17">
        <f t="shared" si="641"/>
        <v>0.1887873320957679</v>
      </c>
      <c r="AH1042" s="28">
        <f>0.5*'Ducati Panigale 1199 data'!$C$8*'WLTP class 3 v5'!F1042^2</f>
        <v>4290.1234567901229</v>
      </c>
      <c r="AI1042" s="17">
        <f t="shared" si="642"/>
        <v>4.2901234567901225</v>
      </c>
      <c r="AJ1042" s="17" t="str">
        <f>IF(N1042&lt;0, AI1042, "0")</f>
        <v>0</v>
      </c>
      <c r="AK1042" s="98">
        <f>AK1041+AJ1042</f>
        <v>2282.7407993827155</v>
      </c>
      <c r="AL1042" s="105">
        <f t="shared" si="643"/>
        <v>0.63409466649519874</v>
      </c>
      <c r="AM1042" s="98">
        <f>IF(N1042 &gt; 0, AI1042, )</f>
        <v>4.2901234567901225</v>
      </c>
      <c r="AN1042" s="98">
        <f t="shared" si="662"/>
        <v>10973.253216820984</v>
      </c>
      <c r="AO1042" s="98">
        <f t="shared" si="644"/>
        <v>3.0481258935613842</v>
      </c>
      <c r="AP1042" s="27">
        <f t="shared" si="645"/>
        <v>0</v>
      </c>
      <c r="AQ1042" s="27">
        <f t="shared" si="646"/>
        <v>0</v>
      </c>
      <c r="AR1042" s="99">
        <f t="shared" si="647"/>
        <v>0</v>
      </c>
      <c r="AS1042" s="27">
        <f t="shared" si="648"/>
        <v>0</v>
      </c>
      <c r="AT1042" s="99">
        <f t="shared" si="625"/>
        <v>0</v>
      </c>
      <c r="AU1042" s="27">
        <f t="shared" si="625"/>
        <v>0</v>
      </c>
      <c r="AV1042" s="27">
        <f t="shared" si="649"/>
        <v>0</v>
      </c>
      <c r="AW1042" s="27">
        <f t="shared" si="650"/>
        <v>0</v>
      </c>
      <c r="AX1042" s="27">
        <f t="shared" si="651"/>
        <v>0</v>
      </c>
      <c r="AY1042" s="99">
        <f>AN1042-AW1042</f>
        <v>10973.253216820984</v>
      </c>
      <c r="AZ1042" s="110">
        <f t="shared" si="652"/>
        <v>3.0481258935613842</v>
      </c>
      <c r="BB1042" s="87">
        <v>0</v>
      </c>
      <c r="BC1042" s="23">
        <f t="shared" si="653"/>
        <v>0</v>
      </c>
      <c r="BD1042" s="23">
        <f t="shared" si="654"/>
        <v>0</v>
      </c>
      <c r="BE1042" s="23">
        <f t="shared" si="655"/>
        <v>0</v>
      </c>
      <c r="BF1042" s="23">
        <f t="shared" si="656"/>
        <v>0</v>
      </c>
      <c r="BG1042" s="23">
        <f t="shared" si="657"/>
        <v>0</v>
      </c>
    </row>
    <row r="1043" spans="2:59">
      <c r="B1043" s="12" t="s">
        <v>34</v>
      </c>
      <c r="C1043" s="12">
        <v>1032</v>
      </c>
      <c r="D1043" s="12">
        <v>10</v>
      </c>
      <c r="E1043" s="21">
        <v>24.4</v>
      </c>
      <c r="F1043" s="68">
        <f t="shared" si="626"/>
        <v>6.7777777777777777</v>
      </c>
      <c r="G1043" s="22">
        <f t="shared" si="658"/>
        <v>1.1388888888888888</v>
      </c>
      <c r="H1043" s="22">
        <f t="shared" si="627"/>
        <v>5.5</v>
      </c>
      <c r="I1043" s="48">
        <f>'Ducati Panigale 1199 data'!$C$8*G1043</f>
        <v>316.61111111111109</v>
      </c>
      <c r="J1043" s="48">
        <f>'Ducati Panigale 1199 data'!$C$8*'Ducati Panigale 1199 data'!$C$15*'Ducati Panigale 1199 data'!$C$10</f>
        <v>54.543600000000005</v>
      </c>
      <c r="K1043" s="48">
        <f>(0.5*'Ducati Panigale 1199 data'!$C$12)*'Ducati Panigale 1199 data'!$C$14*'Ducati Panigale 1199 data'!$C$11*F1043^2</f>
        <v>6.4996912037037049</v>
      </c>
      <c r="L1043" s="48">
        <f t="shared" si="628"/>
        <v>377.65440231481483</v>
      </c>
      <c r="M1043" s="48">
        <f t="shared" si="624"/>
        <v>2559.6576156893007</v>
      </c>
      <c r="N1043" s="22">
        <f t="shared" si="629"/>
        <v>2.5596576156893005</v>
      </c>
      <c r="O1043" s="105">
        <f t="shared" si="630"/>
        <v>0</v>
      </c>
      <c r="P1043" s="105">
        <f t="shared" si="631"/>
        <v>0</v>
      </c>
      <c r="Q1043" s="105">
        <f t="shared" si="659"/>
        <v>240.74625865066062</v>
      </c>
      <c r="R1043" s="27">
        <f t="shared" si="632"/>
        <v>6.6873960736294619E-2</v>
      </c>
      <c r="S1043" s="98">
        <f t="shared" si="633"/>
        <v>2.5596576156893005</v>
      </c>
      <c r="T1043" s="17">
        <f t="shared" si="660"/>
        <v>864.88914664830043</v>
      </c>
      <c r="U1043" s="17">
        <f t="shared" si="634"/>
        <v>0.24024698518008344</v>
      </c>
      <c r="V1043" s="17">
        <f t="shared" si="635"/>
        <v>228.70894571812758</v>
      </c>
      <c r="W1043" s="17">
        <f t="shared" si="636"/>
        <v>219.56058788940246</v>
      </c>
      <c r="X1043" s="17">
        <f t="shared" si="636"/>
        <v>210.77816437382634</v>
      </c>
      <c r="Y1043" s="17">
        <f t="shared" si="637"/>
        <v>208.67038273008808</v>
      </c>
      <c r="Z1043" s="17">
        <f>Y1043/3600</f>
        <v>5.7963995202802245E-2</v>
      </c>
      <c r="AA1043" s="17">
        <f>0.96*Y1043</f>
        <v>200.32356742088456</v>
      </c>
      <c r="AB1043" s="17">
        <f t="shared" si="638"/>
        <v>192.31062472404918</v>
      </c>
      <c r="AC1043" s="17">
        <f t="shared" si="639"/>
        <v>182.69509348784672</v>
      </c>
      <c r="AD1043" s="17">
        <f t="shared" si="640"/>
        <v>182.69509348784672</v>
      </c>
      <c r="AE1043" s="17">
        <f t="shared" si="661"/>
        <v>5.0748637079957422E-2</v>
      </c>
      <c r="AF1043" s="17">
        <f>T1043-AD1043</f>
        <v>682.19405316045368</v>
      </c>
      <c r="AG1043" s="17">
        <f t="shared" si="641"/>
        <v>0.18949834810012603</v>
      </c>
      <c r="AH1043" s="28">
        <f>0.5*'Ducati Panigale 1199 data'!$C$8*'WLTP class 3 v5'!F1043^2</f>
        <v>6385.4197530864194</v>
      </c>
      <c r="AI1043" s="17">
        <f t="shared" si="642"/>
        <v>6.3854197530864196</v>
      </c>
      <c r="AJ1043" s="17" t="str">
        <f>IF(N1043&lt;0, AI1043, "0")</f>
        <v>0</v>
      </c>
      <c r="AK1043" s="98">
        <f>AK1042+AJ1043</f>
        <v>2282.7407993827155</v>
      </c>
      <c r="AL1043" s="105">
        <f t="shared" si="643"/>
        <v>0.63409466649519874</v>
      </c>
      <c r="AM1043" s="98">
        <f>IF(N1043 &gt; 0, AI1043, )</f>
        <v>6.3854197530864196</v>
      </c>
      <c r="AN1043" s="98">
        <f t="shared" si="662"/>
        <v>10979.638636574071</v>
      </c>
      <c r="AO1043" s="98">
        <f t="shared" si="644"/>
        <v>3.0498996212705753</v>
      </c>
      <c r="AP1043" s="27">
        <f t="shared" si="645"/>
        <v>0</v>
      </c>
      <c r="AQ1043" s="27">
        <f t="shared" si="646"/>
        <v>0</v>
      </c>
      <c r="AR1043" s="99">
        <f t="shared" si="647"/>
        <v>0</v>
      </c>
      <c r="AS1043" s="27">
        <f t="shared" si="648"/>
        <v>0</v>
      </c>
      <c r="AT1043" s="99">
        <f t="shared" si="625"/>
        <v>0</v>
      </c>
      <c r="AU1043" s="27">
        <f t="shared" si="625"/>
        <v>0</v>
      </c>
      <c r="AV1043" s="27">
        <f t="shared" si="649"/>
        <v>0</v>
      </c>
      <c r="AW1043" s="27">
        <f t="shared" si="650"/>
        <v>0</v>
      </c>
      <c r="AX1043" s="27">
        <f t="shared" si="651"/>
        <v>0</v>
      </c>
      <c r="AY1043" s="99">
        <f>AN1043-AW1043</f>
        <v>10979.638636574071</v>
      </c>
      <c r="AZ1043" s="110">
        <f t="shared" si="652"/>
        <v>3.0498996212705753</v>
      </c>
      <c r="BB1043" s="87">
        <v>0</v>
      </c>
      <c r="BC1043" s="23">
        <f t="shared" si="653"/>
        <v>0</v>
      </c>
      <c r="BD1043" s="23">
        <f t="shared" si="654"/>
        <v>0</v>
      </c>
      <c r="BE1043" s="23">
        <f t="shared" si="655"/>
        <v>0</v>
      </c>
      <c r="BF1043" s="23">
        <f t="shared" si="656"/>
        <v>0</v>
      </c>
      <c r="BG1043" s="23">
        <f t="shared" si="657"/>
        <v>0</v>
      </c>
    </row>
    <row r="1044" spans="2:59">
      <c r="B1044" s="12" t="s">
        <v>34</v>
      </c>
      <c r="C1044" s="12">
        <v>1033</v>
      </c>
      <c r="D1044" s="12">
        <v>11</v>
      </c>
      <c r="E1044" s="21">
        <v>28.2</v>
      </c>
      <c r="F1044" s="68">
        <f t="shared" si="626"/>
        <v>7.833333333333333</v>
      </c>
      <c r="G1044" s="22">
        <f t="shared" si="658"/>
        <v>1.0138888888888891</v>
      </c>
      <c r="H1044" s="22">
        <f t="shared" si="627"/>
        <v>6</v>
      </c>
      <c r="I1044" s="48">
        <f>'Ducati Panigale 1199 data'!$C$8*G1044</f>
        <v>281.86111111111114</v>
      </c>
      <c r="J1044" s="48">
        <f>'Ducati Panigale 1199 data'!$C$8*'Ducati Panigale 1199 data'!$C$15*'Ducati Panigale 1199 data'!$C$10</f>
        <v>54.543600000000005</v>
      </c>
      <c r="K1044" s="48">
        <f>(0.5*'Ducati Panigale 1199 data'!$C$12)*'Ducati Panigale 1199 data'!$C$14*'Ducati Panigale 1199 data'!$C$11*F1044^2</f>
        <v>8.6818302083333343</v>
      </c>
      <c r="L1044" s="48">
        <f t="shared" si="628"/>
        <v>345.08654131944451</v>
      </c>
      <c r="M1044" s="48">
        <f t="shared" si="624"/>
        <v>2703.1779070023154</v>
      </c>
      <c r="N1044" s="22">
        <f t="shared" si="629"/>
        <v>2.7031779070023152</v>
      </c>
      <c r="O1044" s="105">
        <f t="shared" si="630"/>
        <v>0</v>
      </c>
      <c r="P1044" s="105">
        <f t="shared" si="631"/>
        <v>0</v>
      </c>
      <c r="Q1044" s="105">
        <f t="shared" si="659"/>
        <v>240.74625865066062</v>
      </c>
      <c r="R1044" s="27">
        <f t="shared" si="632"/>
        <v>6.6873960736294619E-2</v>
      </c>
      <c r="S1044" s="98">
        <f t="shared" si="633"/>
        <v>2.7031779070023152</v>
      </c>
      <c r="T1044" s="17">
        <f t="shared" si="660"/>
        <v>867.59232455530275</v>
      </c>
      <c r="U1044" s="17">
        <f t="shared" si="634"/>
        <v>0.24099786793202854</v>
      </c>
      <c r="V1044" s="17">
        <f t="shared" si="635"/>
        <v>228.70894571812758</v>
      </c>
      <c r="W1044" s="17">
        <f t="shared" si="636"/>
        <v>219.56058788940246</v>
      </c>
      <c r="X1044" s="17">
        <f t="shared" si="636"/>
        <v>210.77816437382634</v>
      </c>
      <c r="Y1044" s="17">
        <f t="shared" si="637"/>
        <v>208.67038273008808</v>
      </c>
      <c r="Z1044" s="17">
        <f>Y1044/3600</f>
        <v>5.7963995202802245E-2</v>
      </c>
      <c r="AA1044" s="17">
        <f>0.96*Y1044</f>
        <v>200.32356742088456</v>
      </c>
      <c r="AB1044" s="17">
        <f t="shared" si="638"/>
        <v>192.31062472404918</v>
      </c>
      <c r="AC1044" s="17">
        <f t="shared" si="639"/>
        <v>182.69509348784672</v>
      </c>
      <c r="AD1044" s="17">
        <f t="shared" si="640"/>
        <v>182.69509348784672</v>
      </c>
      <c r="AE1044" s="17">
        <f t="shared" si="661"/>
        <v>5.0748637079957422E-2</v>
      </c>
      <c r="AF1044" s="17">
        <f>T1044-AD1044</f>
        <v>684.897231067456</v>
      </c>
      <c r="AG1044" s="17">
        <f t="shared" si="641"/>
        <v>0.1902492308520711</v>
      </c>
      <c r="AH1044" s="28">
        <f>0.5*'Ducati Panigale 1199 data'!$C$8*'WLTP class 3 v5'!F1044^2</f>
        <v>8529.1944444444434</v>
      </c>
      <c r="AI1044" s="17">
        <f t="shared" si="642"/>
        <v>8.5291944444444443</v>
      </c>
      <c r="AJ1044" s="17" t="str">
        <f>IF(N1044&lt;0, AI1044, "0")</f>
        <v>0</v>
      </c>
      <c r="AK1044" s="98">
        <f>AK1043+AJ1044</f>
        <v>2282.7407993827155</v>
      </c>
      <c r="AL1044" s="105">
        <f t="shared" si="643"/>
        <v>0.63409466649519874</v>
      </c>
      <c r="AM1044" s="98">
        <f>IF(N1044 &gt; 0, AI1044, )</f>
        <v>8.5291944444444443</v>
      </c>
      <c r="AN1044" s="98">
        <f t="shared" si="662"/>
        <v>10988.167831018516</v>
      </c>
      <c r="AO1044" s="98">
        <f t="shared" si="644"/>
        <v>3.052268841949588</v>
      </c>
      <c r="AP1044" s="27">
        <f t="shared" si="645"/>
        <v>0</v>
      </c>
      <c r="AQ1044" s="27">
        <f t="shared" si="646"/>
        <v>0</v>
      </c>
      <c r="AR1044" s="99">
        <f t="shared" si="647"/>
        <v>0</v>
      </c>
      <c r="AS1044" s="27">
        <f t="shared" si="648"/>
        <v>0</v>
      </c>
      <c r="AT1044" s="99">
        <f t="shared" si="625"/>
        <v>0</v>
      </c>
      <c r="AU1044" s="27">
        <f t="shared" si="625"/>
        <v>0</v>
      </c>
      <c r="AV1044" s="27">
        <f t="shared" si="649"/>
        <v>0</v>
      </c>
      <c r="AW1044" s="27">
        <f t="shared" si="650"/>
        <v>0</v>
      </c>
      <c r="AX1044" s="27">
        <f t="shared" si="651"/>
        <v>0</v>
      </c>
      <c r="AY1044" s="99">
        <f>AN1044-AW1044</f>
        <v>10988.167831018516</v>
      </c>
      <c r="AZ1044" s="110">
        <f t="shared" si="652"/>
        <v>3.052268841949588</v>
      </c>
      <c r="BB1044" s="87">
        <v>0</v>
      </c>
      <c r="BC1044" s="23">
        <f t="shared" si="653"/>
        <v>0</v>
      </c>
      <c r="BD1044" s="23">
        <f t="shared" si="654"/>
        <v>0</v>
      </c>
      <c r="BE1044" s="23">
        <f t="shared" si="655"/>
        <v>0</v>
      </c>
      <c r="BF1044" s="23">
        <f t="shared" si="656"/>
        <v>0</v>
      </c>
      <c r="BG1044" s="23">
        <f t="shared" si="657"/>
        <v>0</v>
      </c>
    </row>
    <row r="1045" spans="2:59">
      <c r="B1045" s="12" t="s">
        <v>34</v>
      </c>
      <c r="C1045" s="12">
        <v>1034</v>
      </c>
      <c r="D1045" s="12">
        <v>12</v>
      </c>
      <c r="E1045" s="21">
        <v>31.7</v>
      </c>
      <c r="F1045" s="68">
        <f t="shared" si="626"/>
        <v>8.8055555555555554</v>
      </c>
      <c r="G1045" s="22">
        <f t="shared" si="658"/>
        <v>0.94444444444444453</v>
      </c>
      <c r="H1045" s="22">
        <f t="shared" si="627"/>
        <v>6.5</v>
      </c>
      <c r="I1045" s="48">
        <f>'Ducati Panigale 1199 data'!$C$8*G1045</f>
        <v>262.5555555555556</v>
      </c>
      <c r="J1045" s="48">
        <f>'Ducati Panigale 1199 data'!$C$8*'Ducati Panigale 1199 data'!$C$15*'Ducati Panigale 1199 data'!$C$10</f>
        <v>54.543600000000005</v>
      </c>
      <c r="K1045" s="48">
        <f>(0.5*'Ducati Panigale 1199 data'!$C$12)*'Ducati Panigale 1199 data'!$C$14*'Ducati Panigale 1199 data'!$C$11*F1045^2</f>
        <v>10.970630700231482</v>
      </c>
      <c r="L1045" s="48">
        <f t="shared" si="628"/>
        <v>328.06978625578711</v>
      </c>
      <c r="M1045" s="48">
        <f t="shared" si="624"/>
        <v>2888.8367289745697</v>
      </c>
      <c r="N1045" s="22">
        <f t="shared" si="629"/>
        <v>2.8888367289745696</v>
      </c>
      <c r="O1045" s="105">
        <f t="shared" si="630"/>
        <v>0</v>
      </c>
      <c r="P1045" s="105">
        <f t="shared" si="631"/>
        <v>0</v>
      </c>
      <c r="Q1045" s="105">
        <f t="shared" si="659"/>
        <v>240.74625865066062</v>
      </c>
      <c r="R1045" s="27">
        <f t="shared" si="632"/>
        <v>6.6873960736294619E-2</v>
      </c>
      <c r="S1045" s="98">
        <f t="shared" si="633"/>
        <v>2.8888367289745696</v>
      </c>
      <c r="T1045" s="17">
        <f t="shared" si="660"/>
        <v>870.48116128427728</v>
      </c>
      <c r="U1045" s="17">
        <f t="shared" si="634"/>
        <v>0.24180032257896591</v>
      </c>
      <c r="V1045" s="17">
        <f t="shared" si="635"/>
        <v>228.70894571812758</v>
      </c>
      <c r="W1045" s="17">
        <f t="shared" si="636"/>
        <v>219.56058788940246</v>
      </c>
      <c r="X1045" s="17">
        <f t="shared" si="636"/>
        <v>210.77816437382634</v>
      </c>
      <c r="Y1045" s="17">
        <f t="shared" si="637"/>
        <v>208.67038273008808</v>
      </c>
      <c r="Z1045" s="17">
        <f>Y1045/3600</f>
        <v>5.7963995202802245E-2</v>
      </c>
      <c r="AA1045" s="17">
        <f>0.96*Y1045</f>
        <v>200.32356742088456</v>
      </c>
      <c r="AB1045" s="17">
        <f t="shared" si="638"/>
        <v>192.31062472404918</v>
      </c>
      <c r="AC1045" s="17">
        <f t="shared" si="639"/>
        <v>182.69509348784672</v>
      </c>
      <c r="AD1045" s="17">
        <f t="shared" si="640"/>
        <v>182.69509348784672</v>
      </c>
      <c r="AE1045" s="17">
        <f t="shared" si="661"/>
        <v>5.0748637079957422E-2</v>
      </c>
      <c r="AF1045" s="17">
        <f>T1045-AD1045</f>
        <v>687.78606779643053</v>
      </c>
      <c r="AG1045" s="17">
        <f t="shared" si="641"/>
        <v>0.19105168549900847</v>
      </c>
      <c r="AH1045" s="28">
        <f>0.5*'Ducati Panigale 1199 data'!$C$8*'WLTP class 3 v5'!F1045^2</f>
        <v>10777.755401234566</v>
      </c>
      <c r="AI1045" s="17">
        <f t="shared" si="642"/>
        <v>10.777755401234566</v>
      </c>
      <c r="AJ1045" s="17" t="str">
        <f>IF(N1045&lt;0, AI1045, "0")</f>
        <v>0</v>
      </c>
      <c r="AK1045" s="98">
        <f>AK1044+AJ1045</f>
        <v>2282.7407993827155</v>
      </c>
      <c r="AL1045" s="105">
        <f t="shared" si="643"/>
        <v>0.63409466649519874</v>
      </c>
      <c r="AM1045" s="98">
        <f>IF(N1045 &gt; 0, AI1045, )</f>
        <v>10.777755401234566</v>
      </c>
      <c r="AN1045" s="98">
        <f t="shared" si="662"/>
        <v>10998.94558641975</v>
      </c>
      <c r="AO1045" s="98">
        <f t="shared" si="644"/>
        <v>3.0552626628943749</v>
      </c>
      <c r="AP1045" s="27">
        <f t="shared" si="645"/>
        <v>0</v>
      </c>
      <c r="AQ1045" s="27">
        <f t="shared" si="646"/>
        <v>0</v>
      </c>
      <c r="AR1045" s="99">
        <f t="shared" si="647"/>
        <v>0</v>
      </c>
      <c r="AS1045" s="27">
        <f t="shared" si="648"/>
        <v>0</v>
      </c>
      <c r="AT1045" s="99">
        <f t="shared" si="625"/>
        <v>0</v>
      </c>
      <c r="AU1045" s="27">
        <f t="shared" si="625"/>
        <v>0</v>
      </c>
      <c r="AV1045" s="27">
        <f t="shared" si="649"/>
        <v>0</v>
      </c>
      <c r="AW1045" s="27">
        <f t="shared" si="650"/>
        <v>0</v>
      </c>
      <c r="AX1045" s="27">
        <f t="shared" si="651"/>
        <v>0</v>
      </c>
      <c r="AY1045" s="99">
        <f>AN1045-AW1045</f>
        <v>10998.94558641975</v>
      </c>
      <c r="AZ1045" s="110">
        <f t="shared" si="652"/>
        <v>3.0552626628943749</v>
      </c>
      <c r="BB1045" s="87">
        <v>0</v>
      </c>
      <c r="BC1045" s="23">
        <f t="shared" si="653"/>
        <v>0</v>
      </c>
      <c r="BD1045" s="23">
        <f t="shared" si="654"/>
        <v>0</v>
      </c>
      <c r="BE1045" s="23">
        <f t="shared" si="655"/>
        <v>0</v>
      </c>
      <c r="BF1045" s="23">
        <f t="shared" si="656"/>
        <v>0</v>
      </c>
      <c r="BG1045" s="23">
        <f t="shared" si="657"/>
        <v>0</v>
      </c>
    </row>
    <row r="1046" spans="2:59">
      <c r="B1046" s="12" t="s">
        <v>34</v>
      </c>
      <c r="C1046" s="12">
        <v>1035</v>
      </c>
      <c r="D1046" s="12">
        <v>13</v>
      </c>
      <c r="E1046" s="21">
        <v>35</v>
      </c>
      <c r="F1046" s="68">
        <f t="shared" si="626"/>
        <v>9.7222222222222214</v>
      </c>
      <c r="G1046" s="22">
        <f t="shared" si="658"/>
        <v>0.81944444444444475</v>
      </c>
      <c r="H1046" s="22">
        <f t="shared" si="627"/>
        <v>7</v>
      </c>
      <c r="I1046" s="48">
        <f>'Ducati Panigale 1199 data'!$C$8*G1046</f>
        <v>227.80555555555563</v>
      </c>
      <c r="J1046" s="48">
        <f>'Ducati Panigale 1199 data'!$C$8*'Ducati Panigale 1199 data'!$C$15*'Ducati Panigale 1199 data'!$C$10</f>
        <v>54.543600000000005</v>
      </c>
      <c r="K1046" s="48">
        <f>(0.5*'Ducati Panigale 1199 data'!$C$12)*'Ducati Panigale 1199 data'!$C$14*'Ducati Panigale 1199 data'!$C$11*F1046^2</f>
        <v>13.373625578703704</v>
      </c>
      <c r="L1046" s="48">
        <f t="shared" si="628"/>
        <v>295.72278113425932</v>
      </c>
      <c r="M1046" s="48">
        <f t="shared" si="624"/>
        <v>2875.0825943608543</v>
      </c>
      <c r="N1046" s="22">
        <f t="shared" si="629"/>
        <v>2.8750825943608542</v>
      </c>
      <c r="O1046" s="105">
        <f t="shared" si="630"/>
        <v>0</v>
      </c>
      <c r="P1046" s="105">
        <f t="shared" si="631"/>
        <v>0</v>
      </c>
      <c r="Q1046" s="105">
        <f t="shared" si="659"/>
        <v>240.74625865066062</v>
      </c>
      <c r="R1046" s="27">
        <f t="shared" si="632"/>
        <v>6.6873960736294619E-2</v>
      </c>
      <c r="S1046" s="98">
        <f t="shared" si="633"/>
        <v>2.8750825943608542</v>
      </c>
      <c r="T1046" s="17">
        <f t="shared" si="660"/>
        <v>873.35624387863811</v>
      </c>
      <c r="U1046" s="17">
        <f t="shared" si="634"/>
        <v>0.24259895663295503</v>
      </c>
      <c r="V1046" s="17">
        <f t="shared" si="635"/>
        <v>228.70894571812758</v>
      </c>
      <c r="W1046" s="17">
        <f t="shared" si="636"/>
        <v>219.56058788940246</v>
      </c>
      <c r="X1046" s="17">
        <f t="shared" si="636"/>
        <v>210.77816437382634</v>
      </c>
      <c r="Y1046" s="17">
        <f t="shared" si="637"/>
        <v>208.67038273008808</v>
      </c>
      <c r="Z1046" s="17">
        <f>Y1046/3600</f>
        <v>5.7963995202802245E-2</v>
      </c>
      <c r="AA1046" s="17">
        <f>0.96*Y1046</f>
        <v>200.32356742088456</v>
      </c>
      <c r="AB1046" s="17">
        <f t="shared" si="638"/>
        <v>192.31062472404918</v>
      </c>
      <c r="AC1046" s="17">
        <f t="shared" si="639"/>
        <v>182.69509348784672</v>
      </c>
      <c r="AD1046" s="17">
        <f t="shared" si="640"/>
        <v>182.69509348784672</v>
      </c>
      <c r="AE1046" s="17">
        <f t="shared" si="661"/>
        <v>5.0748637079957422E-2</v>
      </c>
      <c r="AF1046" s="17">
        <f>T1046-AD1046</f>
        <v>690.66115039079136</v>
      </c>
      <c r="AG1046" s="17">
        <f t="shared" si="641"/>
        <v>0.19185031955299761</v>
      </c>
      <c r="AH1046" s="28">
        <f>0.5*'Ducati Panigale 1199 data'!$C$8*'WLTP class 3 v5'!F1046^2</f>
        <v>13138.503086419751</v>
      </c>
      <c r="AI1046" s="17">
        <f t="shared" si="642"/>
        <v>13.138503086419751</v>
      </c>
      <c r="AJ1046" s="17" t="str">
        <f>IF(N1046&lt;0, AI1046, "0")</f>
        <v>0</v>
      </c>
      <c r="AK1046" s="98">
        <f>AK1045+AJ1046</f>
        <v>2282.7407993827155</v>
      </c>
      <c r="AL1046" s="105">
        <f t="shared" si="643"/>
        <v>0.63409466649519874</v>
      </c>
      <c r="AM1046" s="98">
        <f>IF(N1046 &gt; 0, AI1046, )</f>
        <v>13.138503086419751</v>
      </c>
      <c r="AN1046" s="98">
        <f t="shared" si="662"/>
        <v>11012.08408950617</v>
      </c>
      <c r="AO1046" s="98">
        <f t="shared" si="644"/>
        <v>3.0589122470850474</v>
      </c>
      <c r="AP1046" s="27">
        <f t="shared" si="645"/>
        <v>0</v>
      </c>
      <c r="AQ1046" s="27">
        <f t="shared" si="646"/>
        <v>0</v>
      </c>
      <c r="AR1046" s="99">
        <f t="shared" si="647"/>
        <v>0</v>
      </c>
      <c r="AS1046" s="27">
        <f t="shared" si="648"/>
        <v>0</v>
      </c>
      <c r="AT1046" s="99">
        <f t="shared" si="625"/>
        <v>0</v>
      </c>
      <c r="AU1046" s="27">
        <f t="shared" si="625"/>
        <v>0</v>
      </c>
      <c r="AV1046" s="27">
        <f t="shared" si="649"/>
        <v>0</v>
      </c>
      <c r="AW1046" s="27">
        <f t="shared" si="650"/>
        <v>0</v>
      </c>
      <c r="AX1046" s="27">
        <f t="shared" si="651"/>
        <v>0</v>
      </c>
      <c r="AY1046" s="99">
        <f>AN1046-AW1046</f>
        <v>11012.08408950617</v>
      </c>
      <c r="AZ1046" s="110">
        <f t="shared" si="652"/>
        <v>3.0589122470850474</v>
      </c>
      <c r="BB1046" s="87">
        <v>0</v>
      </c>
      <c r="BC1046" s="23">
        <f t="shared" si="653"/>
        <v>0</v>
      </c>
      <c r="BD1046" s="23">
        <f t="shared" si="654"/>
        <v>0</v>
      </c>
      <c r="BE1046" s="23">
        <f t="shared" si="655"/>
        <v>0</v>
      </c>
      <c r="BF1046" s="23">
        <f t="shared" si="656"/>
        <v>0</v>
      </c>
      <c r="BG1046" s="23">
        <f t="shared" si="657"/>
        <v>0</v>
      </c>
    </row>
    <row r="1047" spans="2:59">
      <c r="B1047" s="12" t="s">
        <v>34</v>
      </c>
      <c r="C1047" s="12">
        <v>1036</v>
      </c>
      <c r="D1047" s="12">
        <v>14</v>
      </c>
      <c r="E1047" s="21">
        <v>37.6</v>
      </c>
      <c r="F1047" s="68">
        <f t="shared" si="626"/>
        <v>10.444444444444445</v>
      </c>
      <c r="G1047" s="22">
        <f t="shared" si="658"/>
        <v>0.65277777777777812</v>
      </c>
      <c r="H1047" s="22">
        <f t="shared" si="627"/>
        <v>7.5</v>
      </c>
      <c r="I1047" s="48">
        <f>'Ducati Panigale 1199 data'!$C$8*G1047</f>
        <v>181.47222222222231</v>
      </c>
      <c r="J1047" s="48">
        <f>'Ducati Panigale 1199 data'!$C$8*'Ducati Panigale 1199 data'!$C$15*'Ducati Panigale 1199 data'!$C$10</f>
        <v>54.543600000000005</v>
      </c>
      <c r="K1047" s="48">
        <f>(0.5*'Ducati Panigale 1199 data'!$C$12)*'Ducati Panigale 1199 data'!$C$14*'Ducati Panigale 1199 data'!$C$11*F1047^2</f>
        <v>15.434364814814817</v>
      </c>
      <c r="L1047" s="48">
        <f t="shared" si="628"/>
        <v>251.45018703703713</v>
      </c>
      <c r="M1047" s="48">
        <f t="shared" si="624"/>
        <v>2626.2575090534988</v>
      </c>
      <c r="N1047" s="22">
        <f t="shared" si="629"/>
        <v>2.6262575090534988</v>
      </c>
      <c r="O1047" s="105">
        <f t="shared" si="630"/>
        <v>0</v>
      </c>
      <c r="P1047" s="105">
        <f t="shared" si="631"/>
        <v>0</v>
      </c>
      <c r="Q1047" s="105">
        <f t="shared" si="659"/>
        <v>240.74625865066062</v>
      </c>
      <c r="R1047" s="27">
        <f t="shared" si="632"/>
        <v>6.6873960736294619E-2</v>
      </c>
      <c r="S1047" s="98">
        <f t="shared" si="633"/>
        <v>2.6262575090534988</v>
      </c>
      <c r="T1047" s="17">
        <f t="shared" si="660"/>
        <v>875.98250138769163</v>
      </c>
      <c r="U1047" s="17">
        <f t="shared" si="634"/>
        <v>0.24332847260769211</v>
      </c>
      <c r="V1047" s="17">
        <f t="shared" si="635"/>
        <v>228.70894571812758</v>
      </c>
      <c r="W1047" s="17">
        <f t="shared" si="636"/>
        <v>219.56058788940246</v>
      </c>
      <c r="X1047" s="17">
        <f t="shared" si="636"/>
        <v>210.77816437382634</v>
      </c>
      <c r="Y1047" s="17">
        <f t="shared" si="637"/>
        <v>208.67038273008808</v>
      </c>
      <c r="Z1047" s="17">
        <f>Y1047/3600</f>
        <v>5.7963995202802245E-2</v>
      </c>
      <c r="AA1047" s="17">
        <f>0.96*Y1047</f>
        <v>200.32356742088456</v>
      </c>
      <c r="AB1047" s="17">
        <f t="shared" si="638"/>
        <v>192.31062472404918</v>
      </c>
      <c r="AC1047" s="17">
        <f t="shared" si="639"/>
        <v>182.69509348784672</v>
      </c>
      <c r="AD1047" s="17">
        <f t="shared" si="640"/>
        <v>182.69509348784672</v>
      </c>
      <c r="AE1047" s="17">
        <f t="shared" si="661"/>
        <v>5.0748637079957422E-2</v>
      </c>
      <c r="AF1047" s="17">
        <f>T1047-AD1047</f>
        <v>693.28740789984488</v>
      </c>
      <c r="AG1047" s="17">
        <f t="shared" si="641"/>
        <v>0.19257983552773469</v>
      </c>
      <c r="AH1047" s="28">
        <f>0.5*'Ducati Panigale 1199 data'!$C$8*'WLTP class 3 v5'!F1047^2</f>
        <v>15163.012345679012</v>
      </c>
      <c r="AI1047" s="17">
        <f t="shared" si="642"/>
        <v>15.163012345679011</v>
      </c>
      <c r="AJ1047" s="17" t="str">
        <f>IF(N1047&lt;0, AI1047, "0")</f>
        <v>0</v>
      </c>
      <c r="AK1047" s="98">
        <f>AK1046+AJ1047</f>
        <v>2282.7407993827155</v>
      </c>
      <c r="AL1047" s="105">
        <f t="shared" si="643"/>
        <v>0.63409466649519874</v>
      </c>
      <c r="AM1047" s="98">
        <f>IF(N1047 &gt; 0, AI1047, )</f>
        <v>15.163012345679011</v>
      </c>
      <c r="AN1047" s="98">
        <f t="shared" si="662"/>
        <v>11027.24710185185</v>
      </c>
      <c r="AO1047" s="98">
        <f t="shared" si="644"/>
        <v>3.063124194958847</v>
      </c>
      <c r="AP1047" s="27">
        <f t="shared" si="645"/>
        <v>0</v>
      </c>
      <c r="AQ1047" s="27">
        <f t="shared" si="646"/>
        <v>0</v>
      </c>
      <c r="AR1047" s="99">
        <f t="shared" si="647"/>
        <v>0</v>
      </c>
      <c r="AS1047" s="27">
        <f t="shared" si="648"/>
        <v>0</v>
      </c>
      <c r="AT1047" s="99">
        <f t="shared" si="625"/>
        <v>0</v>
      </c>
      <c r="AU1047" s="27">
        <f t="shared" si="625"/>
        <v>0</v>
      </c>
      <c r="AV1047" s="27">
        <f t="shared" si="649"/>
        <v>0</v>
      </c>
      <c r="AW1047" s="27">
        <f t="shared" si="650"/>
        <v>0</v>
      </c>
      <c r="AX1047" s="27">
        <f t="shared" si="651"/>
        <v>0</v>
      </c>
      <c r="AY1047" s="99">
        <f>AN1047-AW1047</f>
        <v>11027.24710185185</v>
      </c>
      <c r="AZ1047" s="110">
        <f t="shared" si="652"/>
        <v>3.063124194958847</v>
      </c>
      <c r="BB1047" s="87">
        <v>0</v>
      </c>
      <c r="BC1047" s="23">
        <f t="shared" si="653"/>
        <v>0</v>
      </c>
      <c r="BD1047" s="23">
        <f t="shared" si="654"/>
        <v>0</v>
      </c>
      <c r="BE1047" s="23">
        <f t="shared" si="655"/>
        <v>0</v>
      </c>
      <c r="BF1047" s="23">
        <f t="shared" si="656"/>
        <v>0</v>
      </c>
      <c r="BG1047" s="23">
        <f t="shared" si="657"/>
        <v>0</v>
      </c>
    </row>
    <row r="1048" spans="2:59">
      <c r="B1048" s="12" t="s">
        <v>34</v>
      </c>
      <c r="C1048" s="12">
        <v>1037</v>
      </c>
      <c r="D1048" s="12">
        <v>15</v>
      </c>
      <c r="E1048" s="21">
        <v>39.700000000000003</v>
      </c>
      <c r="F1048" s="68">
        <f t="shared" si="626"/>
        <v>11.027777777777779</v>
      </c>
      <c r="G1048" s="22">
        <f t="shared" si="658"/>
        <v>0.54166666666666641</v>
      </c>
      <c r="H1048" s="22">
        <f t="shared" si="627"/>
        <v>8</v>
      </c>
      <c r="I1048" s="48">
        <f>'Ducati Panigale 1199 data'!$C$8*G1048</f>
        <v>150.58333333333326</v>
      </c>
      <c r="J1048" s="48">
        <f>'Ducati Panigale 1199 data'!$C$8*'Ducati Panigale 1199 data'!$C$15*'Ducati Panigale 1199 data'!$C$10</f>
        <v>54.543600000000005</v>
      </c>
      <c r="K1048" s="48">
        <f>(0.5*'Ducati Panigale 1199 data'!$C$12)*'Ducati Panigale 1199 data'!$C$14*'Ducati Panigale 1199 data'!$C$11*F1048^2</f>
        <v>17.20656125578704</v>
      </c>
      <c r="L1048" s="48">
        <f t="shared" si="628"/>
        <v>222.33349458912031</v>
      </c>
      <c r="M1048" s="48">
        <f t="shared" si="624"/>
        <v>2451.8443708855771</v>
      </c>
      <c r="N1048" s="22">
        <f t="shared" si="629"/>
        <v>2.4518443708855773</v>
      </c>
      <c r="O1048" s="105">
        <f t="shared" si="630"/>
        <v>0</v>
      </c>
      <c r="P1048" s="105">
        <f t="shared" si="631"/>
        <v>0</v>
      </c>
      <c r="Q1048" s="105">
        <f t="shared" si="659"/>
        <v>240.74625865066062</v>
      </c>
      <c r="R1048" s="27">
        <f t="shared" si="632"/>
        <v>6.6873960736294619E-2</v>
      </c>
      <c r="S1048" s="98">
        <f t="shared" si="633"/>
        <v>2.4518443708855773</v>
      </c>
      <c r="T1048" s="17">
        <f t="shared" si="660"/>
        <v>878.43434575857725</v>
      </c>
      <c r="U1048" s="17">
        <f t="shared" si="634"/>
        <v>0.24400954048849369</v>
      </c>
      <c r="V1048" s="17">
        <f t="shared" si="635"/>
        <v>228.70894571812758</v>
      </c>
      <c r="W1048" s="17">
        <f t="shared" si="636"/>
        <v>219.56058788940246</v>
      </c>
      <c r="X1048" s="17">
        <f t="shared" si="636"/>
        <v>210.77816437382634</v>
      </c>
      <c r="Y1048" s="17">
        <f t="shared" si="637"/>
        <v>208.67038273008808</v>
      </c>
      <c r="Z1048" s="17">
        <f>Y1048/3600</f>
        <v>5.7963995202802245E-2</v>
      </c>
      <c r="AA1048" s="17">
        <f>0.96*Y1048</f>
        <v>200.32356742088456</v>
      </c>
      <c r="AB1048" s="17">
        <f t="shared" si="638"/>
        <v>192.31062472404918</v>
      </c>
      <c r="AC1048" s="17">
        <f t="shared" si="639"/>
        <v>182.69509348784672</v>
      </c>
      <c r="AD1048" s="17">
        <f t="shared" si="640"/>
        <v>182.69509348784672</v>
      </c>
      <c r="AE1048" s="17">
        <f t="shared" si="661"/>
        <v>5.0748637079957422E-2</v>
      </c>
      <c r="AF1048" s="17">
        <f>T1048-AD1048</f>
        <v>695.7392522707305</v>
      </c>
      <c r="AG1048" s="17">
        <f t="shared" si="641"/>
        <v>0.19326090340853624</v>
      </c>
      <c r="AH1048" s="28">
        <f>0.5*'Ducati Panigale 1199 data'!$C$8*'WLTP class 3 v5'!F1048^2</f>
        <v>16904.051697530867</v>
      </c>
      <c r="AI1048" s="17">
        <f t="shared" si="642"/>
        <v>16.904051697530868</v>
      </c>
      <c r="AJ1048" s="17" t="str">
        <f>IF(N1048&lt;0, AI1048, "0")</f>
        <v>0</v>
      </c>
      <c r="AK1048" s="98">
        <f>AK1047+AJ1048</f>
        <v>2282.7407993827155</v>
      </c>
      <c r="AL1048" s="105">
        <f t="shared" si="643"/>
        <v>0.63409466649519874</v>
      </c>
      <c r="AM1048" s="98">
        <f>IF(N1048 &gt; 0, AI1048, )</f>
        <v>16.904051697530868</v>
      </c>
      <c r="AN1048" s="98">
        <f t="shared" si="662"/>
        <v>11044.151153549381</v>
      </c>
      <c r="AO1048" s="98">
        <f t="shared" si="644"/>
        <v>3.067819764874828</v>
      </c>
      <c r="AP1048" s="27">
        <f t="shared" si="645"/>
        <v>0</v>
      </c>
      <c r="AQ1048" s="27">
        <f t="shared" si="646"/>
        <v>0</v>
      </c>
      <c r="AR1048" s="99">
        <f t="shared" si="647"/>
        <v>0</v>
      </c>
      <c r="AS1048" s="27">
        <f t="shared" si="648"/>
        <v>0</v>
      </c>
      <c r="AT1048" s="99">
        <f t="shared" si="625"/>
        <v>0</v>
      </c>
      <c r="AU1048" s="27">
        <f t="shared" si="625"/>
        <v>0</v>
      </c>
      <c r="AV1048" s="27">
        <f t="shared" si="649"/>
        <v>0</v>
      </c>
      <c r="AW1048" s="27">
        <f t="shared" si="650"/>
        <v>0</v>
      </c>
      <c r="AX1048" s="27">
        <f t="shared" si="651"/>
        <v>0</v>
      </c>
      <c r="AY1048" s="99">
        <f>AN1048-AW1048</f>
        <v>11044.151153549381</v>
      </c>
      <c r="AZ1048" s="110">
        <f t="shared" si="652"/>
        <v>3.067819764874828</v>
      </c>
      <c r="BB1048" s="87">
        <v>0</v>
      </c>
      <c r="BC1048" s="23">
        <f t="shared" si="653"/>
        <v>0</v>
      </c>
      <c r="BD1048" s="23">
        <f t="shared" si="654"/>
        <v>0</v>
      </c>
      <c r="BE1048" s="23">
        <f t="shared" si="655"/>
        <v>0</v>
      </c>
      <c r="BF1048" s="23">
        <f t="shared" si="656"/>
        <v>0</v>
      </c>
      <c r="BG1048" s="23">
        <f t="shared" si="657"/>
        <v>0</v>
      </c>
    </row>
    <row r="1049" spans="2:59">
      <c r="B1049" s="12" t="s">
        <v>34</v>
      </c>
      <c r="C1049" s="12">
        <v>1038</v>
      </c>
      <c r="D1049" s="12">
        <v>16</v>
      </c>
      <c r="E1049" s="21">
        <v>41.5</v>
      </c>
      <c r="F1049" s="68">
        <f t="shared" si="626"/>
        <v>11.527777777777779</v>
      </c>
      <c r="G1049" s="22">
        <f t="shared" si="658"/>
        <v>0.54166666666666641</v>
      </c>
      <c r="H1049" s="22">
        <f t="shared" si="627"/>
        <v>8.5</v>
      </c>
      <c r="I1049" s="48">
        <f>'Ducati Panigale 1199 data'!$C$8*G1049</f>
        <v>150.58333333333326</v>
      </c>
      <c r="J1049" s="48">
        <f>'Ducati Panigale 1199 data'!$C$8*'Ducati Panigale 1199 data'!$C$15*'Ducati Panigale 1199 data'!$C$10</f>
        <v>54.543600000000005</v>
      </c>
      <c r="K1049" s="48">
        <f>(0.5*'Ducati Panigale 1199 data'!$C$12)*'Ducati Panigale 1199 data'!$C$14*'Ducati Panigale 1199 data'!$C$11*F1049^2</f>
        <v>18.802225839120371</v>
      </c>
      <c r="L1049" s="48">
        <f t="shared" si="628"/>
        <v>223.92915917245364</v>
      </c>
      <c r="M1049" s="48">
        <f t="shared" si="624"/>
        <v>2581.405584904674</v>
      </c>
      <c r="N1049" s="22">
        <f t="shared" si="629"/>
        <v>2.5814055849046742</v>
      </c>
      <c r="O1049" s="105">
        <f t="shared" si="630"/>
        <v>0</v>
      </c>
      <c r="P1049" s="105">
        <f t="shared" si="631"/>
        <v>0</v>
      </c>
      <c r="Q1049" s="105">
        <f t="shared" si="659"/>
        <v>240.74625865066062</v>
      </c>
      <c r="R1049" s="27">
        <f t="shared" si="632"/>
        <v>6.6873960736294619E-2</v>
      </c>
      <c r="S1049" s="98">
        <f t="shared" si="633"/>
        <v>2.5814055849046742</v>
      </c>
      <c r="T1049" s="17">
        <f t="shared" si="660"/>
        <v>881.01575134348195</v>
      </c>
      <c r="U1049" s="17">
        <f t="shared" si="634"/>
        <v>0.24472659759541165</v>
      </c>
      <c r="V1049" s="17">
        <f t="shared" si="635"/>
        <v>228.70894571812758</v>
      </c>
      <c r="W1049" s="17">
        <f t="shared" si="636"/>
        <v>219.56058788940246</v>
      </c>
      <c r="X1049" s="17">
        <f t="shared" si="636"/>
        <v>210.77816437382634</v>
      </c>
      <c r="Y1049" s="17">
        <f t="shared" si="637"/>
        <v>208.67038273008808</v>
      </c>
      <c r="Z1049" s="17">
        <f>Y1049/3600</f>
        <v>5.7963995202802245E-2</v>
      </c>
      <c r="AA1049" s="17">
        <f>0.96*Y1049</f>
        <v>200.32356742088456</v>
      </c>
      <c r="AB1049" s="17">
        <f t="shared" si="638"/>
        <v>192.31062472404918</v>
      </c>
      <c r="AC1049" s="17">
        <f t="shared" si="639"/>
        <v>182.69509348784672</v>
      </c>
      <c r="AD1049" s="17">
        <f t="shared" si="640"/>
        <v>182.69509348784672</v>
      </c>
      <c r="AE1049" s="17">
        <f t="shared" si="661"/>
        <v>5.0748637079957422E-2</v>
      </c>
      <c r="AF1049" s="17">
        <f>T1049-AD1049</f>
        <v>698.3206578556352</v>
      </c>
      <c r="AG1049" s="17">
        <f t="shared" si="641"/>
        <v>0.19397796051545421</v>
      </c>
      <c r="AH1049" s="28">
        <f>0.5*'Ducati Panigale 1199 data'!$C$8*'WLTP class 3 v5'!F1049^2</f>
        <v>18471.662808641977</v>
      </c>
      <c r="AI1049" s="17">
        <f t="shared" si="642"/>
        <v>18.471662808641977</v>
      </c>
      <c r="AJ1049" s="17" t="str">
        <f>IF(N1049&lt;0, AI1049, "0")</f>
        <v>0</v>
      </c>
      <c r="AK1049" s="98">
        <f>AK1048+AJ1049</f>
        <v>2282.7407993827155</v>
      </c>
      <c r="AL1049" s="105">
        <f t="shared" si="643"/>
        <v>0.63409466649519874</v>
      </c>
      <c r="AM1049" s="98">
        <f>IF(N1049 &gt; 0, AI1049, )</f>
        <v>18.471662808641977</v>
      </c>
      <c r="AN1049" s="98">
        <f t="shared" si="662"/>
        <v>11062.622816358024</v>
      </c>
      <c r="AO1049" s="98">
        <f t="shared" si="644"/>
        <v>3.0729507823216733</v>
      </c>
      <c r="AP1049" s="27">
        <f t="shared" si="645"/>
        <v>0</v>
      </c>
      <c r="AQ1049" s="27">
        <f t="shared" si="646"/>
        <v>0</v>
      </c>
      <c r="AR1049" s="99">
        <f t="shared" si="647"/>
        <v>0</v>
      </c>
      <c r="AS1049" s="27">
        <f t="shared" si="648"/>
        <v>0</v>
      </c>
      <c r="AT1049" s="99">
        <f t="shared" si="625"/>
        <v>0</v>
      </c>
      <c r="AU1049" s="27">
        <f t="shared" si="625"/>
        <v>0</v>
      </c>
      <c r="AV1049" s="27">
        <f t="shared" si="649"/>
        <v>0</v>
      </c>
      <c r="AW1049" s="27">
        <f t="shared" si="650"/>
        <v>0</v>
      </c>
      <c r="AX1049" s="27">
        <f t="shared" si="651"/>
        <v>0</v>
      </c>
      <c r="AY1049" s="99">
        <f>AN1049-AW1049</f>
        <v>11062.622816358024</v>
      </c>
      <c r="AZ1049" s="110">
        <f t="shared" si="652"/>
        <v>3.0729507823216733</v>
      </c>
      <c r="BB1049" s="87">
        <v>0</v>
      </c>
      <c r="BC1049" s="23">
        <f t="shared" si="653"/>
        <v>0</v>
      </c>
      <c r="BD1049" s="23">
        <f t="shared" si="654"/>
        <v>0</v>
      </c>
      <c r="BE1049" s="23">
        <f t="shared" si="655"/>
        <v>0</v>
      </c>
      <c r="BF1049" s="23">
        <f t="shared" si="656"/>
        <v>0</v>
      </c>
      <c r="BG1049" s="23">
        <f t="shared" si="657"/>
        <v>0</v>
      </c>
    </row>
    <row r="1050" spans="2:59">
      <c r="B1050" s="12" t="s">
        <v>34</v>
      </c>
      <c r="C1050" s="12">
        <v>1039</v>
      </c>
      <c r="D1050" s="12">
        <v>17</v>
      </c>
      <c r="E1050" s="21">
        <v>43.6</v>
      </c>
      <c r="F1050" s="68">
        <f t="shared" si="626"/>
        <v>12.111111111111111</v>
      </c>
      <c r="G1050" s="22">
        <f t="shared" si="658"/>
        <v>0.625</v>
      </c>
      <c r="H1050" s="22">
        <f t="shared" si="627"/>
        <v>9</v>
      </c>
      <c r="I1050" s="48">
        <f>'Ducati Panigale 1199 data'!$C$8*G1050</f>
        <v>173.75</v>
      </c>
      <c r="J1050" s="48">
        <f>'Ducati Panigale 1199 data'!$C$8*'Ducati Panigale 1199 data'!$C$15*'Ducati Panigale 1199 data'!$C$10</f>
        <v>54.543600000000005</v>
      </c>
      <c r="K1050" s="48">
        <f>(0.5*'Ducati Panigale 1199 data'!$C$12)*'Ducati Panigale 1199 data'!$C$14*'Ducati Panigale 1199 data'!$C$11*F1050^2</f>
        <v>20.753246759259262</v>
      </c>
      <c r="L1050" s="48">
        <f t="shared" si="628"/>
        <v>249.04684675925927</v>
      </c>
      <c r="M1050" s="48">
        <f t="shared" si="624"/>
        <v>3016.234032973251</v>
      </c>
      <c r="N1050" s="22">
        <f t="shared" si="629"/>
        <v>3.0162340329732511</v>
      </c>
      <c r="O1050" s="105">
        <f t="shared" si="630"/>
        <v>0</v>
      </c>
      <c r="P1050" s="105">
        <f t="shared" si="631"/>
        <v>0</v>
      </c>
      <c r="Q1050" s="105">
        <f t="shared" si="659"/>
        <v>240.74625865066062</v>
      </c>
      <c r="R1050" s="27">
        <f t="shared" si="632"/>
        <v>6.6873960736294619E-2</v>
      </c>
      <c r="S1050" s="98">
        <f t="shared" si="633"/>
        <v>3.0162340329732511</v>
      </c>
      <c r="T1050" s="17">
        <f t="shared" si="660"/>
        <v>884.03198537645517</v>
      </c>
      <c r="U1050" s="17">
        <f t="shared" si="634"/>
        <v>0.24556444038234865</v>
      </c>
      <c r="V1050" s="17">
        <f t="shared" si="635"/>
        <v>228.70894571812758</v>
      </c>
      <c r="W1050" s="17">
        <f t="shared" si="636"/>
        <v>219.56058788940246</v>
      </c>
      <c r="X1050" s="17">
        <f t="shared" si="636"/>
        <v>210.77816437382634</v>
      </c>
      <c r="Y1050" s="17">
        <f t="shared" si="637"/>
        <v>208.67038273008808</v>
      </c>
      <c r="Z1050" s="17">
        <f>Y1050/3600</f>
        <v>5.7963995202802245E-2</v>
      </c>
      <c r="AA1050" s="17">
        <f>0.96*Y1050</f>
        <v>200.32356742088456</v>
      </c>
      <c r="AB1050" s="17">
        <f t="shared" si="638"/>
        <v>192.31062472404918</v>
      </c>
      <c r="AC1050" s="17">
        <f t="shared" si="639"/>
        <v>182.69509348784672</v>
      </c>
      <c r="AD1050" s="17">
        <f t="shared" si="640"/>
        <v>182.69509348784672</v>
      </c>
      <c r="AE1050" s="17">
        <f t="shared" si="661"/>
        <v>5.0748637079957422E-2</v>
      </c>
      <c r="AF1050" s="17">
        <f>T1050-AD1050</f>
        <v>701.33689188860842</v>
      </c>
      <c r="AG1050" s="17">
        <f t="shared" si="641"/>
        <v>0.19481580330239123</v>
      </c>
      <c r="AH1050" s="28">
        <f>0.5*'Ducati Panigale 1199 data'!$C$8*'WLTP class 3 v5'!F1050^2</f>
        <v>20388.382716049382</v>
      </c>
      <c r="AI1050" s="17">
        <f t="shared" si="642"/>
        <v>20.388382716049382</v>
      </c>
      <c r="AJ1050" s="17" t="str">
        <f>IF(N1050&lt;0, AI1050, "0")</f>
        <v>0</v>
      </c>
      <c r="AK1050" s="98">
        <f>AK1049+AJ1050</f>
        <v>2282.7407993827155</v>
      </c>
      <c r="AL1050" s="105">
        <f t="shared" si="643"/>
        <v>0.63409466649519874</v>
      </c>
      <c r="AM1050" s="98">
        <f>IF(N1050 &gt; 0, AI1050, )</f>
        <v>20.388382716049382</v>
      </c>
      <c r="AN1050" s="98">
        <f t="shared" si="662"/>
        <v>11083.011199074073</v>
      </c>
      <c r="AO1050" s="98">
        <f t="shared" si="644"/>
        <v>3.0786142219650205</v>
      </c>
      <c r="AP1050" s="27">
        <f t="shared" si="645"/>
        <v>0</v>
      </c>
      <c r="AQ1050" s="27">
        <f t="shared" si="646"/>
        <v>0</v>
      </c>
      <c r="AR1050" s="99">
        <f t="shared" si="647"/>
        <v>0</v>
      </c>
      <c r="AS1050" s="27">
        <f t="shared" si="648"/>
        <v>0</v>
      </c>
      <c r="AT1050" s="99">
        <f t="shared" si="625"/>
        <v>0</v>
      </c>
      <c r="AU1050" s="27">
        <f t="shared" si="625"/>
        <v>0</v>
      </c>
      <c r="AV1050" s="27">
        <f t="shared" si="649"/>
        <v>0</v>
      </c>
      <c r="AW1050" s="27">
        <f t="shared" si="650"/>
        <v>0</v>
      </c>
      <c r="AX1050" s="27">
        <f t="shared" si="651"/>
        <v>0</v>
      </c>
      <c r="AY1050" s="99">
        <f>AN1050-AW1050</f>
        <v>11083.011199074073</v>
      </c>
      <c r="AZ1050" s="110">
        <f t="shared" si="652"/>
        <v>3.0786142219650205</v>
      </c>
      <c r="BB1050" s="87">
        <v>0</v>
      </c>
      <c r="BC1050" s="23">
        <f t="shared" si="653"/>
        <v>0</v>
      </c>
      <c r="BD1050" s="23">
        <f t="shared" si="654"/>
        <v>0</v>
      </c>
      <c r="BE1050" s="23">
        <f t="shared" si="655"/>
        <v>0</v>
      </c>
      <c r="BF1050" s="23">
        <f t="shared" si="656"/>
        <v>0</v>
      </c>
      <c r="BG1050" s="23">
        <f t="shared" si="657"/>
        <v>0</v>
      </c>
    </row>
    <row r="1051" spans="2:59">
      <c r="B1051" s="12" t="s">
        <v>34</v>
      </c>
      <c r="C1051" s="12">
        <v>1040</v>
      </c>
      <c r="D1051" s="12">
        <v>18</v>
      </c>
      <c r="E1051" s="21">
        <v>46</v>
      </c>
      <c r="F1051" s="68">
        <f t="shared" si="626"/>
        <v>12.777777777777779</v>
      </c>
      <c r="G1051" s="22">
        <f t="shared" si="658"/>
        <v>0.6666666666666663</v>
      </c>
      <c r="H1051" s="22">
        <f t="shared" si="627"/>
        <v>9.5</v>
      </c>
      <c r="I1051" s="48">
        <f>'Ducati Panigale 1199 data'!$C$8*G1051</f>
        <v>185.33333333333323</v>
      </c>
      <c r="J1051" s="48">
        <f>'Ducati Panigale 1199 data'!$C$8*'Ducati Panigale 1199 data'!$C$15*'Ducati Panigale 1199 data'!$C$10</f>
        <v>54.543600000000005</v>
      </c>
      <c r="K1051" s="48">
        <f>(0.5*'Ducati Panigale 1199 data'!$C$12)*'Ducati Panigale 1199 data'!$C$14*'Ducati Panigale 1199 data'!$C$11*F1051^2</f>
        <v>23.100891203703707</v>
      </c>
      <c r="L1051" s="48">
        <f t="shared" si="628"/>
        <v>262.97782453703695</v>
      </c>
      <c r="M1051" s="48">
        <f t="shared" si="624"/>
        <v>3360.2722024176946</v>
      </c>
      <c r="N1051" s="22">
        <f t="shared" si="629"/>
        <v>3.3602722024176948</v>
      </c>
      <c r="O1051" s="105">
        <f t="shared" si="630"/>
        <v>0</v>
      </c>
      <c r="P1051" s="105">
        <f t="shared" si="631"/>
        <v>0</v>
      </c>
      <c r="Q1051" s="105">
        <f t="shared" si="659"/>
        <v>240.74625865066062</v>
      </c>
      <c r="R1051" s="27">
        <f t="shared" si="632"/>
        <v>6.6873960736294619E-2</v>
      </c>
      <c r="S1051" s="98">
        <f t="shared" si="633"/>
        <v>3.3602722024176948</v>
      </c>
      <c r="T1051" s="17">
        <f t="shared" si="660"/>
        <v>887.39225757887289</v>
      </c>
      <c r="U1051" s="17">
        <f t="shared" si="634"/>
        <v>0.24649784932746469</v>
      </c>
      <c r="V1051" s="17">
        <f t="shared" si="635"/>
        <v>228.70894571812758</v>
      </c>
      <c r="W1051" s="17">
        <f t="shared" si="636"/>
        <v>219.56058788940246</v>
      </c>
      <c r="X1051" s="17">
        <f t="shared" si="636"/>
        <v>210.77816437382634</v>
      </c>
      <c r="Y1051" s="17">
        <f t="shared" si="637"/>
        <v>208.67038273008808</v>
      </c>
      <c r="Z1051" s="17">
        <f>Y1051/3600</f>
        <v>5.7963995202802245E-2</v>
      </c>
      <c r="AA1051" s="17">
        <f>0.96*Y1051</f>
        <v>200.32356742088456</v>
      </c>
      <c r="AB1051" s="17">
        <f t="shared" si="638"/>
        <v>192.31062472404918</v>
      </c>
      <c r="AC1051" s="17">
        <f t="shared" si="639"/>
        <v>182.69509348784672</v>
      </c>
      <c r="AD1051" s="17">
        <f t="shared" si="640"/>
        <v>182.69509348784672</v>
      </c>
      <c r="AE1051" s="17">
        <f t="shared" si="661"/>
        <v>5.0748637079957422E-2</v>
      </c>
      <c r="AF1051" s="17">
        <f>T1051-AD1051</f>
        <v>704.69716409102614</v>
      </c>
      <c r="AG1051" s="17">
        <f t="shared" si="641"/>
        <v>0.19574921224750727</v>
      </c>
      <c r="AH1051" s="28">
        <f>0.5*'Ducati Panigale 1199 data'!$C$8*'WLTP class 3 v5'!F1051^2</f>
        <v>22694.753086419754</v>
      </c>
      <c r="AI1051" s="17">
        <f t="shared" si="642"/>
        <v>22.694753086419755</v>
      </c>
      <c r="AJ1051" s="17" t="str">
        <f>IF(N1051&lt;0, AI1051, "0")</f>
        <v>0</v>
      </c>
      <c r="AK1051" s="98">
        <f>AK1050+AJ1051</f>
        <v>2282.7407993827155</v>
      </c>
      <c r="AL1051" s="105">
        <f t="shared" si="643"/>
        <v>0.63409466649519874</v>
      </c>
      <c r="AM1051" s="98">
        <f>IF(N1051 &gt; 0, AI1051, )</f>
        <v>22.694753086419755</v>
      </c>
      <c r="AN1051" s="98">
        <f t="shared" si="662"/>
        <v>11105.705952160493</v>
      </c>
      <c r="AO1051" s="98">
        <f t="shared" si="644"/>
        <v>3.0849183200445816</v>
      </c>
      <c r="AP1051" s="27">
        <f t="shared" si="645"/>
        <v>0</v>
      </c>
      <c r="AQ1051" s="27">
        <f t="shared" si="646"/>
        <v>0</v>
      </c>
      <c r="AR1051" s="99">
        <f t="shared" si="647"/>
        <v>0</v>
      </c>
      <c r="AS1051" s="27">
        <f t="shared" si="648"/>
        <v>0</v>
      </c>
      <c r="AT1051" s="99">
        <f t="shared" si="625"/>
        <v>0</v>
      </c>
      <c r="AU1051" s="27">
        <f t="shared" si="625"/>
        <v>0</v>
      </c>
      <c r="AV1051" s="27">
        <f t="shared" si="649"/>
        <v>0</v>
      </c>
      <c r="AW1051" s="27">
        <f t="shared" si="650"/>
        <v>0</v>
      </c>
      <c r="AX1051" s="27">
        <f t="shared" si="651"/>
        <v>0</v>
      </c>
      <c r="AY1051" s="99">
        <f>AN1051-AW1051</f>
        <v>11105.705952160493</v>
      </c>
      <c r="AZ1051" s="110">
        <f t="shared" si="652"/>
        <v>3.0849183200445816</v>
      </c>
      <c r="BB1051" s="87">
        <v>0</v>
      </c>
      <c r="BC1051" s="23">
        <f t="shared" si="653"/>
        <v>0</v>
      </c>
      <c r="BD1051" s="23">
        <f t="shared" si="654"/>
        <v>0</v>
      </c>
      <c r="BE1051" s="23">
        <f t="shared" si="655"/>
        <v>0</v>
      </c>
      <c r="BF1051" s="23">
        <f t="shared" si="656"/>
        <v>0</v>
      </c>
      <c r="BG1051" s="23">
        <f t="shared" si="657"/>
        <v>0</v>
      </c>
    </row>
    <row r="1052" spans="2:59">
      <c r="B1052" s="12" t="s">
        <v>34</v>
      </c>
      <c r="C1052" s="12">
        <v>1041</v>
      </c>
      <c r="D1052" s="12">
        <v>19</v>
      </c>
      <c r="E1052" s="21">
        <v>48.4</v>
      </c>
      <c r="F1052" s="68">
        <f t="shared" si="626"/>
        <v>13.444444444444445</v>
      </c>
      <c r="G1052" s="22">
        <f t="shared" si="658"/>
        <v>0.625</v>
      </c>
      <c r="H1052" s="22">
        <f t="shared" si="627"/>
        <v>10</v>
      </c>
      <c r="I1052" s="48">
        <f>'Ducati Panigale 1199 data'!$C$8*G1052</f>
        <v>173.75</v>
      </c>
      <c r="J1052" s="48">
        <f>'Ducati Panigale 1199 data'!$C$8*'Ducati Panigale 1199 data'!$C$15*'Ducati Panigale 1199 data'!$C$10</f>
        <v>54.543600000000005</v>
      </c>
      <c r="K1052" s="48">
        <f>(0.5*'Ducati Panigale 1199 data'!$C$12)*'Ducati Panigale 1199 data'!$C$14*'Ducati Panigale 1199 data'!$C$11*F1052^2</f>
        <v>25.574302314814819</v>
      </c>
      <c r="L1052" s="48">
        <f t="shared" si="628"/>
        <v>253.86790231481481</v>
      </c>
      <c r="M1052" s="48">
        <f t="shared" si="624"/>
        <v>3413.112908899177</v>
      </c>
      <c r="N1052" s="22">
        <f t="shared" si="629"/>
        <v>3.4131129088991772</v>
      </c>
      <c r="O1052" s="105">
        <f t="shared" si="630"/>
        <v>0</v>
      </c>
      <c r="P1052" s="105">
        <f t="shared" si="631"/>
        <v>0</v>
      </c>
      <c r="Q1052" s="105">
        <f t="shared" si="659"/>
        <v>240.74625865066062</v>
      </c>
      <c r="R1052" s="27">
        <f t="shared" si="632"/>
        <v>6.6873960736294619E-2</v>
      </c>
      <c r="S1052" s="98">
        <f t="shared" si="633"/>
        <v>3.4131129088991772</v>
      </c>
      <c r="T1052" s="17">
        <f t="shared" si="660"/>
        <v>890.80537048777205</v>
      </c>
      <c r="U1052" s="17">
        <f t="shared" si="634"/>
        <v>0.24744593624660335</v>
      </c>
      <c r="V1052" s="17">
        <f t="shared" si="635"/>
        <v>228.70894571812758</v>
      </c>
      <c r="W1052" s="17">
        <f t="shared" si="636"/>
        <v>219.56058788940246</v>
      </c>
      <c r="X1052" s="17">
        <f t="shared" si="636"/>
        <v>210.77816437382634</v>
      </c>
      <c r="Y1052" s="17">
        <f t="shared" si="637"/>
        <v>208.67038273008808</v>
      </c>
      <c r="Z1052" s="17">
        <f>Y1052/3600</f>
        <v>5.7963995202802245E-2</v>
      </c>
      <c r="AA1052" s="17">
        <f>0.96*Y1052</f>
        <v>200.32356742088456</v>
      </c>
      <c r="AB1052" s="17">
        <f t="shared" si="638"/>
        <v>192.31062472404918</v>
      </c>
      <c r="AC1052" s="17">
        <f t="shared" si="639"/>
        <v>182.69509348784672</v>
      </c>
      <c r="AD1052" s="17">
        <f t="shared" si="640"/>
        <v>182.69509348784672</v>
      </c>
      <c r="AE1052" s="17">
        <f t="shared" si="661"/>
        <v>5.0748637079957422E-2</v>
      </c>
      <c r="AF1052" s="17">
        <f>T1052-AD1052</f>
        <v>708.1102769999253</v>
      </c>
      <c r="AG1052" s="17">
        <f t="shared" si="641"/>
        <v>0.19669729916664591</v>
      </c>
      <c r="AH1052" s="28">
        <f>0.5*'Ducati Panigale 1199 data'!$C$8*'WLTP class 3 v5'!F1052^2</f>
        <v>25124.679012345678</v>
      </c>
      <c r="AI1052" s="17">
        <f t="shared" si="642"/>
        <v>25.124679012345677</v>
      </c>
      <c r="AJ1052" s="17" t="str">
        <f>IF(N1052&lt;0, AI1052, "0")</f>
        <v>0</v>
      </c>
      <c r="AK1052" s="98">
        <f>AK1051+AJ1052</f>
        <v>2282.7407993827155</v>
      </c>
      <c r="AL1052" s="105">
        <f t="shared" si="643"/>
        <v>0.63409466649519874</v>
      </c>
      <c r="AM1052" s="98">
        <f>IF(N1052 &gt; 0, AI1052, )</f>
        <v>25.124679012345677</v>
      </c>
      <c r="AN1052" s="98">
        <f t="shared" si="662"/>
        <v>11130.830631172839</v>
      </c>
      <c r="AO1052" s="98">
        <f t="shared" si="644"/>
        <v>3.0918973975480109</v>
      </c>
      <c r="AP1052" s="27">
        <f t="shared" si="645"/>
        <v>0</v>
      </c>
      <c r="AQ1052" s="27">
        <f t="shared" si="646"/>
        <v>0</v>
      </c>
      <c r="AR1052" s="99">
        <f t="shared" si="647"/>
        <v>0</v>
      </c>
      <c r="AS1052" s="27">
        <f t="shared" si="648"/>
        <v>0</v>
      </c>
      <c r="AT1052" s="99">
        <f t="shared" si="625"/>
        <v>0</v>
      </c>
      <c r="AU1052" s="27">
        <f t="shared" si="625"/>
        <v>0</v>
      </c>
      <c r="AV1052" s="27">
        <f t="shared" si="649"/>
        <v>0</v>
      </c>
      <c r="AW1052" s="27">
        <f t="shared" si="650"/>
        <v>0</v>
      </c>
      <c r="AX1052" s="27">
        <f t="shared" si="651"/>
        <v>0</v>
      </c>
      <c r="AY1052" s="99">
        <f>AN1052-AW1052</f>
        <v>11130.830631172839</v>
      </c>
      <c r="AZ1052" s="110">
        <f t="shared" si="652"/>
        <v>3.0918973975480109</v>
      </c>
      <c r="BB1052" s="87">
        <v>0</v>
      </c>
      <c r="BC1052" s="23">
        <f t="shared" si="653"/>
        <v>0</v>
      </c>
      <c r="BD1052" s="23">
        <f t="shared" si="654"/>
        <v>0</v>
      </c>
      <c r="BE1052" s="23">
        <f t="shared" si="655"/>
        <v>0</v>
      </c>
      <c r="BF1052" s="23">
        <f t="shared" si="656"/>
        <v>0</v>
      </c>
      <c r="BG1052" s="23">
        <f t="shared" si="657"/>
        <v>0</v>
      </c>
    </row>
    <row r="1053" spans="2:59">
      <c r="B1053" s="12" t="s">
        <v>34</v>
      </c>
      <c r="C1053" s="12">
        <v>1042</v>
      </c>
      <c r="D1053" s="12">
        <v>20</v>
      </c>
      <c r="E1053" s="21">
        <v>50.5</v>
      </c>
      <c r="F1053" s="68">
        <f t="shared" si="626"/>
        <v>14.027777777777779</v>
      </c>
      <c r="G1053" s="22">
        <f t="shared" si="658"/>
        <v>0.4861111111111111</v>
      </c>
      <c r="H1053" s="22">
        <f t="shared" si="627"/>
        <v>10.5</v>
      </c>
      <c r="I1053" s="48">
        <f>'Ducati Panigale 1199 data'!$C$8*G1053</f>
        <v>135.13888888888889</v>
      </c>
      <c r="J1053" s="48">
        <f>'Ducati Panigale 1199 data'!$C$8*'Ducati Panigale 1199 data'!$C$15*'Ducati Panigale 1199 data'!$C$10</f>
        <v>54.543600000000005</v>
      </c>
      <c r="K1053" s="48">
        <f>(0.5*'Ducati Panigale 1199 data'!$C$12)*'Ducati Panigale 1199 data'!$C$14*'Ducati Panigale 1199 data'!$C$11*F1053^2</f>
        <v>27.841705005787045</v>
      </c>
      <c r="L1053" s="48">
        <f t="shared" si="628"/>
        <v>217.52419389467593</v>
      </c>
      <c r="M1053" s="48">
        <f t="shared" si="624"/>
        <v>3051.3810532447596</v>
      </c>
      <c r="N1053" s="22">
        <f t="shared" si="629"/>
        <v>3.0513810532447598</v>
      </c>
      <c r="O1053" s="105">
        <f t="shared" si="630"/>
        <v>0</v>
      </c>
      <c r="P1053" s="105">
        <f t="shared" si="631"/>
        <v>0</v>
      </c>
      <c r="Q1053" s="105">
        <f t="shared" si="659"/>
        <v>240.74625865066062</v>
      </c>
      <c r="R1053" s="27">
        <f t="shared" si="632"/>
        <v>6.6873960736294619E-2</v>
      </c>
      <c r="S1053" s="98">
        <f t="shared" si="633"/>
        <v>3.0513810532447598</v>
      </c>
      <c r="T1053" s="17">
        <f t="shared" si="660"/>
        <v>893.85675154101682</v>
      </c>
      <c r="U1053" s="17">
        <f t="shared" si="634"/>
        <v>0.2482935420947269</v>
      </c>
      <c r="V1053" s="17">
        <f t="shared" si="635"/>
        <v>228.70894571812758</v>
      </c>
      <c r="W1053" s="17">
        <f t="shared" si="636"/>
        <v>219.56058788940246</v>
      </c>
      <c r="X1053" s="17">
        <f t="shared" si="636"/>
        <v>210.77816437382634</v>
      </c>
      <c r="Y1053" s="17">
        <f t="shared" si="637"/>
        <v>208.67038273008808</v>
      </c>
      <c r="Z1053" s="17">
        <f>Y1053/3600</f>
        <v>5.7963995202802245E-2</v>
      </c>
      <c r="AA1053" s="17">
        <f>0.96*Y1053</f>
        <v>200.32356742088456</v>
      </c>
      <c r="AB1053" s="17">
        <f t="shared" si="638"/>
        <v>192.31062472404918</v>
      </c>
      <c r="AC1053" s="17">
        <f t="shared" si="639"/>
        <v>182.69509348784672</v>
      </c>
      <c r="AD1053" s="17">
        <f t="shared" si="640"/>
        <v>182.69509348784672</v>
      </c>
      <c r="AE1053" s="17">
        <f t="shared" si="661"/>
        <v>5.0748637079957422E-2</v>
      </c>
      <c r="AF1053" s="17">
        <f>T1053-AD1053</f>
        <v>711.16165805317007</v>
      </c>
      <c r="AG1053" s="17">
        <f t="shared" si="641"/>
        <v>0.19754490501476946</v>
      </c>
      <c r="AH1053" s="28">
        <f>0.5*'Ducati Panigale 1199 data'!$C$8*'WLTP class 3 v5'!F1053^2</f>
        <v>27352.218364197535</v>
      </c>
      <c r="AI1053" s="17">
        <f t="shared" si="642"/>
        <v>27.352218364197537</v>
      </c>
      <c r="AJ1053" s="17" t="str">
        <f>IF(N1053&lt;0, AI1053, "0")</f>
        <v>0</v>
      </c>
      <c r="AK1053" s="98">
        <f>AK1052+AJ1053</f>
        <v>2282.7407993827155</v>
      </c>
      <c r="AL1053" s="105">
        <f t="shared" si="643"/>
        <v>0.63409466649519874</v>
      </c>
      <c r="AM1053" s="98">
        <f>IF(N1053 &gt; 0, AI1053, )</f>
        <v>27.352218364197537</v>
      </c>
      <c r="AN1053" s="98">
        <f t="shared" si="662"/>
        <v>11158.182849537037</v>
      </c>
      <c r="AO1053" s="98">
        <f t="shared" si="644"/>
        <v>3.0994952359825105</v>
      </c>
      <c r="AP1053" s="27">
        <f t="shared" si="645"/>
        <v>0</v>
      </c>
      <c r="AQ1053" s="27">
        <f t="shared" si="646"/>
        <v>0</v>
      </c>
      <c r="AR1053" s="99">
        <f t="shared" si="647"/>
        <v>0</v>
      </c>
      <c r="AS1053" s="27">
        <f t="shared" si="648"/>
        <v>0</v>
      </c>
      <c r="AT1053" s="99">
        <f t="shared" si="625"/>
        <v>0</v>
      </c>
      <c r="AU1053" s="27">
        <f t="shared" si="625"/>
        <v>0</v>
      </c>
      <c r="AV1053" s="27">
        <f t="shared" si="649"/>
        <v>0</v>
      </c>
      <c r="AW1053" s="27">
        <f t="shared" si="650"/>
        <v>0</v>
      </c>
      <c r="AX1053" s="27">
        <f t="shared" si="651"/>
        <v>0</v>
      </c>
      <c r="AY1053" s="99">
        <f>AN1053-AW1053</f>
        <v>11158.182849537037</v>
      </c>
      <c r="AZ1053" s="110">
        <f t="shared" si="652"/>
        <v>3.0994952359825105</v>
      </c>
      <c r="BB1053" s="87">
        <v>0</v>
      </c>
      <c r="BC1053" s="23">
        <f t="shared" si="653"/>
        <v>0</v>
      </c>
      <c r="BD1053" s="23">
        <f t="shared" si="654"/>
        <v>0</v>
      </c>
      <c r="BE1053" s="23">
        <f t="shared" si="655"/>
        <v>0</v>
      </c>
      <c r="BF1053" s="23">
        <f t="shared" si="656"/>
        <v>0</v>
      </c>
      <c r="BG1053" s="23">
        <f t="shared" si="657"/>
        <v>0</v>
      </c>
    </row>
    <row r="1054" spans="2:59">
      <c r="B1054" s="12" t="s">
        <v>34</v>
      </c>
      <c r="C1054" s="12">
        <v>1043</v>
      </c>
      <c r="D1054" s="12">
        <v>21</v>
      </c>
      <c r="E1054" s="21">
        <v>51.9</v>
      </c>
      <c r="F1054" s="68">
        <f t="shared" si="626"/>
        <v>14.416666666666666</v>
      </c>
      <c r="G1054" s="22">
        <f t="shared" si="658"/>
        <v>0.29166666666666685</v>
      </c>
      <c r="H1054" s="22">
        <f t="shared" si="627"/>
        <v>11</v>
      </c>
      <c r="I1054" s="48">
        <f>'Ducati Panigale 1199 data'!$C$8*G1054</f>
        <v>81.083333333333385</v>
      </c>
      <c r="J1054" s="48">
        <f>'Ducati Panigale 1199 data'!$C$8*'Ducati Panigale 1199 data'!$C$15*'Ducati Panigale 1199 data'!$C$10</f>
        <v>54.543600000000005</v>
      </c>
      <c r="K1054" s="48">
        <f>(0.5*'Ducati Panigale 1199 data'!$C$12)*'Ducati Panigale 1199 data'!$C$14*'Ducati Panigale 1199 data'!$C$11*F1054^2</f>
        <v>29.406801302083334</v>
      </c>
      <c r="L1054" s="48">
        <f t="shared" si="628"/>
        <v>165.03373463541672</v>
      </c>
      <c r="M1054" s="48">
        <f t="shared" si="624"/>
        <v>2379.2363409939244</v>
      </c>
      <c r="N1054" s="22">
        <f t="shared" si="629"/>
        <v>2.3792363409939243</v>
      </c>
      <c r="O1054" s="105">
        <f t="shared" si="630"/>
        <v>0</v>
      </c>
      <c r="P1054" s="105">
        <f t="shared" si="631"/>
        <v>0</v>
      </c>
      <c r="Q1054" s="105">
        <f t="shared" si="659"/>
        <v>240.74625865066062</v>
      </c>
      <c r="R1054" s="27">
        <f t="shared" si="632"/>
        <v>6.6873960736294619E-2</v>
      </c>
      <c r="S1054" s="98">
        <f t="shared" si="633"/>
        <v>2.3792363409939243</v>
      </c>
      <c r="T1054" s="17">
        <f t="shared" si="660"/>
        <v>896.2359878820107</v>
      </c>
      <c r="U1054" s="17">
        <f t="shared" si="634"/>
        <v>0.24895444107833631</v>
      </c>
      <c r="V1054" s="17">
        <f t="shared" si="635"/>
        <v>228.70894571812758</v>
      </c>
      <c r="W1054" s="17">
        <f t="shared" si="636"/>
        <v>219.56058788940246</v>
      </c>
      <c r="X1054" s="17">
        <f t="shared" si="636"/>
        <v>210.77816437382634</v>
      </c>
      <c r="Y1054" s="17">
        <f t="shared" si="637"/>
        <v>208.67038273008808</v>
      </c>
      <c r="Z1054" s="17">
        <f>Y1054/3600</f>
        <v>5.7963995202802245E-2</v>
      </c>
      <c r="AA1054" s="17">
        <f>0.96*Y1054</f>
        <v>200.32356742088456</v>
      </c>
      <c r="AB1054" s="17">
        <f t="shared" si="638"/>
        <v>192.31062472404918</v>
      </c>
      <c r="AC1054" s="17">
        <f t="shared" si="639"/>
        <v>182.69509348784672</v>
      </c>
      <c r="AD1054" s="17">
        <f t="shared" si="640"/>
        <v>182.69509348784672</v>
      </c>
      <c r="AE1054" s="17">
        <f t="shared" si="661"/>
        <v>5.0748637079957422E-2</v>
      </c>
      <c r="AF1054" s="17">
        <f>T1054-AD1054</f>
        <v>713.54089439416396</v>
      </c>
      <c r="AG1054" s="17">
        <f t="shared" si="641"/>
        <v>0.19820580399837887</v>
      </c>
      <c r="AH1054" s="28">
        <f>0.5*'Ducati Panigale 1199 data'!$C$8*'WLTP class 3 v5'!F1054^2</f>
        <v>28889.798611111109</v>
      </c>
      <c r="AI1054" s="17">
        <f t="shared" si="642"/>
        <v>28.889798611111111</v>
      </c>
      <c r="AJ1054" s="17" t="str">
        <f>IF(N1054&lt;0, AI1054, "0")</f>
        <v>0</v>
      </c>
      <c r="AK1054" s="98">
        <f>AK1053+AJ1054</f>
        <v>2282.7407993827155</v>
      </c>
      <c r="AL1054" s="105">
        <f t="shared" si="643"/>
        <v>0.63409466649519874</v>
      </c>
      <c r="AM1054" s="98">
        <f>IF(N1054 &gt; 0, AI1054, )</f>
        <v>28.889798611111111</v>
      </c>
      <c r="AN1054" s="98">
        <f t="shared" si="662"/>
        <v>11187.072648148149</v>
      </c>
      <c r="AO1054" s="98">
        <f t="shared" si="644"/>
        <v>3.1075201800411523</v>
      </c>
      <c r="AP1054" s="27">
        <f t="shared" si="645"/>
        <v>0</v>
      </c>
      <c r="AQ1054" s="27">
        <f t="shared" si="646"/>
        <v>0</v>
      </c>
      <c r="AR1054" s="99">
        <f t="shared" si="647"/>
        <v>0</v>
      </c>
      <c r="AS1054" s="27">
        <f t="shared" si="648"/>
        <v>0</v>
      </c>
      <c r="AT1054" s="99">
        <f t="shared" si="625"/>
        <v>0</v>
      </c>
      <c r="AU1054" s="27">
        <f t="shared" si="625"/>
        <v>0</v>
      </c>
      <c r="AV1054" s="27">
        <f t="shared" si="649"/>
        <v>0</v>
      </c>
      <c r="AW1054" s="27">
        <f t="shared" si="650"/>
        <v>0</v>
      </c>
      <c r="AX1054" s="27">
        <f t="shared" si="651"/>
        <v>0</v>
      </c>
      <c r="AY1054" s="99">
        <f>AN1054-AW1054</f>
        <v>11187.072648148149</v>
      </c>
      <c r="AZ1054" s="110">
        <f t="shared" si="652"/>
        <v>3.1075201800411523</v>
      </c>
      <c r="BB1054" s="87">
        <v>0</v>
      </c>
      <c r="BC1054" s="23">
        <f t="shared" si="653"/>
        <v>0</v>
      </c>
      <c r="BD1054" s="23">
        <f t="shared" si="654"/>
        <v>0</v>
      </c>
      <c r="BE1054" s="23">
        <f t="shared" si="655"/>
        <v>0</v>
      </c>
      <c r="BF1054" s="23">
        <f t="shared" si="656"/>
        <v>0</v>
      </c>
      <c r="BG1054" s="23">
        <f t="shared" si="657"/>
        <v>0</v>
      </c>
    </row>
    <row r="1055" spans="2:59">
      <c r="B1055" s="12" t="s">
        <v>34</v>
      </c>
      <c r="C1055" s="12">
        <v>1044</v>
      </c>
      <c r="D1055" s="12">
        <v>22</v>
      </c>
      <c r="E1055" s="21">
        <v>52.6</v>
      </c>
      <c r="F1055" s="68">
        <f t="shared" si="626"/>
        <v>14.611111111111111</v>
      </c>
      <c r="G1055" s="22">
        <f t="shared" si="658"/>
        <v>0.12499999999999981</v>
      </c>
      <c r="H1055" s="22">
        <f t="shared" si="627"/>
        <v>11.5</v>
      </c>
      <c r="I1055" s="48">
        <f>'Ducati Panigale 1199 data'!$C$8*G1055</f>
        <v>34.749999999999943</v>
      </c>
      <c r="J1055" s="48">
        <f>'Ducati Panigale 1199 data'!$C$8*'Ducati Panigale 1199 data'!$C$15*'Ducati Panigale 1199 data'!$C$10</f>
        <v>54.543600000000005</v>
      </c>
      <c r="K1055" s="48">
        <f>(0.5*'Ducati Panigale 1199 data'!$C$12)*'Ducati Panigale 1199 data'!$C$14*'Ducati Panigale 1199 data'!$C$11*F1055^2</f>
        <v>30.205397800925926</v>
      </c>
      <c r="L1055" s="48">
        <f t="shared" si="628"/>
        <v>119.49899780092586</v>
      </c>
      <c r="M1055" s="48">
        <f t="shared" si="624"/>
        <v>1746.0131345357502</v>
      </c>
      <c r="N1055" s="22">
        <f t="shared" si="629"/>
        <v>1.7460131345357501</v>
      </c>
      <c r="O1055" s="105">
        <f t="shared" si="630"/>
        <v>0</v>
      </c>
      <c r="P1055" s="105">
        <f t="shared" si="631"/>
        <v>0</v>
      </c>
      <c r="Q1055" s="105">
        <f t="shared" si="659"/>
        <v>240.74625865066062</v>
      </c>
      <c r="R1055" s="27">
        <f t="shared" si="632"/>
        <v>6.6873960736294619E-2</v>
      </c>
      <c r="S1055" s="98">
        <f t="shared" si="633"/>
        <v>1.7460131345357501</v>
      </c>
      <c r="T1055" s="17">
        <f t="shared" si="660"/>
        <v>897.98200101654641</v>
      </c>
      <c r="U1055" s="17">
        <f t="shared" si="634"/>
        <v>0.24943944472681845</v>
      </c>
      <c r="V1055" s="17">
        <f t="shared" si="635"/>
        <v>228.70894571812758</v>
      </c>
      <c r="W1055" s="17">
        <f t="shared" si="636"/>
        <v>219.56058788940246</v>
      </c>
      <c r="X1055" s="17">
        <f t="shared" si="636"/>
        <v>210.77816437382634</v>
      </c>
      <c r="Y1055" s="17">
        <f t="shared" si="637"/>
        <v>208.67038273008808</v>
      </c>
      <c r="Z1055" s="17">
        <f>Y1055/3600</f>
        <v>5.7963995202802245E-2</v>
      </c>
      <c r="AA1055" s="17">
        <f>0.96*Y1055</f>
        <v>200.32356742088456</v>
      </c>
      <c r="AB1055" s="17">
        <f t="shared" si="638"/>
        <v>192.31062472404918</v>
      </c>
      <c r="AC1055" s="17">
        <f t="shared" si="639"/>
        <v>182.69509348784672</v>
      </c>
      <c r="AD1055" s="17">
        <f t="shared" si="640"/>
        <v>182.69509348784672</v>
      </c>
      <c r="AE1055" s="17">
        <f t="shared" si="661"/>
        <v>5.0748637079957422E-2</v>
      </c>
      <c r="AF1055" s="17">
        <f>T1055-AD1055</f>
        <v>715.28690752869966</v>
      </c>
      <c r="AG1055" s="17">
        <f t="shared" si="641"/>
        <v>0.19869080764686101</v>
      </c>
      <c r="AH1055" s="28">
        <f>0.5*'Ducati Panigale 1199 data'!$C$8*'WLTP class 3 v5'!F1055^2</f>
        <v>29674.354938271605</v>
      </c>
      <c r="AI1055" s="17">
        <f t="shared" si="642"/>
        <v>29.674354938271605</v>
      </c>
      <c r="AJ1055" s="17" t="str">
        <f>IF(N1055&lt;0, AI1055, "0")</f>
        <v>0</v>
      </c>
      <c r="AK1055" s="98">
        <f>AK1054+AJ1055</f>
        <v>2282.7407993827155</v>
      </c>
      <c r="AL1055" s="105">
        <f t="shared" si="643"/>
        <v>0.63409466649519874</v>
      </c>
      <c r="AM1055" s="98">
        <f>IF(N1055 &gt; 0, AI1055, )</f>
        <v>29.674354938271605</v>
      </c>
      <c r="AN1055" s="98">
        <f t="shared" si="662"/>
        <v>11216.747003086421</v>
      </c>
      <c r="AO1055" s="98">
        <f t="shared" si="644"/>
        <v>3.1157630564128946</v>
      </c>
      <c r="AP1055" s="27">
        <f t="shared" si="645"/>
        <v>0</v>
      </c>
      <c r="AQ1055" s="27">
        <f t="shared" si="646"/>
        <v>0</v>
      </c>
      <c r="AR1055" s="99">
        <f t="shared" si="647"/>
        <v>0</v>
      </c>
      <c r="AS1055" s="27">
        <f t="shared" si="648"/>
        <v>0</v>
      </c>
      <c r="AT1055" s="99">
        <f t="shared" si="625"/>
        <v>0</v>
      </c>
      <c r="AU1055" s="27">
        <f t="shared" si="625"/>
        <v>0</v>
      </c>
      <c r="AV1055" s="27">
        <f t="shared" si="649"/>
        <v>0</v>
      </c>
      <c r="AW1055" s="27">
        <f t="shared" si="650"/>
        <v>0</v>
      </c>
      <c r="AX1055" s="27">
        <f t="shared" si="651"/>
        <v>0</v>
      </c>
      <c r="AY1055" s="99">
        <f>AN1055-AW1055</f>
        <v>11216.747003086421</v>
      </c>
      <c r="AZ1055" s="110">
        <f t="shared" si="652"/>
        <v>3.1157630564128946</v>
      </c>
      <c r="BB1055" s="87">
        <v>0</v>
      </c>
      <c r="BC1055" s="23">
        <f t="shared" si="653"/>
        <v>0</v>
      </c>
      <c r="BD1055" s="23">
        <f t="shared" si="654"/>
        <v>0</v>
      </c>
      <c r="BE1055" s="23">
        <f t="shared" si="655"/>
        <v>0</v>
      </c>
      <c r="BF1055" s="23">
        <f t="shared" si="656"/>
        <v>0</v>
      </c>
      <c r="BG1055" s="23">
        <f t="shared" si="657"/>
        <v>0</v>
      </c>
    </row>
    <row r="1056" spans="2:59">
      <c r="B1056" s="12" t="s">
        <v>34</v>
      </c>
      <c r="C1056" s="12">
        <v>1045</v>
      </c>
      <c r="D1056" s="12">
        <v>23</v>
      </c>
      <c r="E1056" s="21">
        <v>52.8</v>
      </c>
      <c r="F1056" s="68">
        <f t="shared" si="626"/>
        <v>14.666666666666666</v>
      </c>
      <c r="G1056" s="22">
        <f t="shared" si="658"/>
        <v>4.1666666666666269E-2</v>
      </c>
      <c r="H1056" s="22">
        <f t="shared" si="627"/>
        <v>12</v>
      </c>
      <c r="I1056" s="48">
        <f>'Ducati Panigale 1199 data'!$C$8*G1056</f>
        <v>11.583333333333222</v>
      </c>
      <c r="J1056" s="48">
        <f>'Ducati Panigale 1199 data'!$C$8*'Ducati Panigale 1199 data'!$C$15*'Ducati Panigale 1199 data'!$C$10</f>
        <v>54.543600000000005</v>
      </c>
      <c r="K1056" s="48">
        <f>(0.5*'Ducati Panigale 1199 data'!$C$12)*'Ducati Panigale 1199 data'!$C$14*'Ducati Panigale 1199 data'!$C$11*F1056^2</f>
        <v>30.435533333333332</v>
      </c>
      <c r="L1056" s="48">
        <f t="shared" si="628"/>
        <v>96.562466666666552</v>
      </c>
      <c r="M1056" s="48">
        <f t="shared" si="624"/>
        <v>1416.2495111111093</v>
      </c>
      <c r="N1056" s="22">
        <f t="shared" si="629"/>
        <v>1.4162495111111093</v>
      </c>
      <c r="O1056" s="105">
        <f t="shared" si="630"/>
        <v>0</v>
      </c>
      <c r="P1056" s="105">
        <f t="shared" si="631"/>
        <v>0</v>
      </c>
      <c r="Q1056" s="105">
        <f t="shared" si="659"/>
        <v>240.74625865066062</v>
      </c>
      <c r="R1056" s="27">
        <f t="shared" si="632"/>
        <v>6.6873960736294619E-2</v>
      </c>
      <c r="S1056" s="98">
        <f t="shared" si="633"/>
        <v>1.4162495111111093</v>
      </c>
      <c r="T1056" s="17">
        <f t="shared" si="660"/>
        <v>899.39825052765752</v>
      </c>
      <c r="U1056" s="17">
        <f t="shared" si="634"/>
        <v>0.24983284736879377</v>
      </c>
      <c r="V1056" s="17">
        <f t="shared" si="635"/>
        <v>228.70894571812758</v>
      </c>
      <c r="W1056" s="17">
        <f t="shared" si="636"/>
        <v>219.56058788940246</v>
      </c>
      <c r="X1056" s="17">
        <f t="shared" si="636"/>
        <v>210.77816437382634</v>
      </c>
      <c r="Y1056" s="17">
        <f t="shared" si="637"/>
        <v>208.67038273008808</v>
      </c>
      <c r="Z1056" s="17">
        <f>Y1056/3600</f>
        <v>5.7963995202802245E-2</v>
      </c>
      <c r="AA1056" s="17">
        <f>0.96*Y1056</f>
        <v>200.32356742088456</v>
      </c>
      <c r="AB1056" s="17">
        <f t="shared" si="638"/>
        <v>192.31062472404918</v>
      </c>
      <c r="AC1056" s="17">
        <f t="shared" si="639"/>
        <v>182.69509348784672</v>
      </c>
      <c r="AD1056" s="17">
        <f t="shared" si="640"/>
        <v>182.69509348784672</v>
      </c>
      <c r="AE1056" s="17">
        <f t="shared" si="661"/>
        <v>5.0748637079957422E-2</v>
      </c>
      <c r="AF1056" s="17">
        <f>T1056-AD1056</f>
        <v>716.70315703981078</v>
      </c>
      <c r="AG1056" s="17">
        <f t="shared" si="641"/>
        <v>0.19908421028883633</v>
      </c>
      <c r="AH1056" s="28">
        <f>0.5*'Ducati Panigale 1199 data'!$C$8*'WLTP class 3 v5'!F1056^2</f>
        <v>29900.444444444442</v>
      </c>
      <c r="AI1056" s="17">
        <f t="shared" si="642"/>
        <v>29.900444444444442</v>
      </c>
      <c r="AJ1056" s="17" t="str">
        <f>IF(N1056&lt;0, AI1056, "0")</f>
        <v>0</v>
      </c>
      <c r="AK1056" s="98">
        <f>AK1055+AJ1056</f>
        <v>2282.7407993827155</v>
      </c>
      <c r="AL1056" s="105">
        <f t="shared" si="643"/>
        <v>0.63409466649519874</v>
      </c>
      <c r="AM1056" s="98">
        <f>IF(N1056 &gt; 0, AI1056, )</f>
        <v>29.900444444444442</v>
      </c>
      <c r="AN1056" s="98">
        <f t="shared" si="662"/>
        <v>11246.647447530864</v>
      </c>
      <c r="AO1056" s="98">
        <f t="shared" si="644"/>
        <v>3.1240687354252401</v>
      </c>
      <c r="AP1056" s="27">
        <f t="shared" si="645"/>
        <v>0</v>
      </c>
      <c r="AQ1056" s="27">
        <f t="shared" si="646"/>
        <v>0</v>
      </c>
      <c r="AR1056" s="99">
        <f t="shared" si="647"/>
        <v>0</v>
      </c>
      <c r="AS1056" s="27">
        <f t="shared" si="648"/>
        <v>0</v>
      </c>
      <c r="AT1056" s="99">
        <f t="shared" si="625"/>
        <v>0</v>
      </c>
      <c r="AU1056" s="27">
        <f t="shared" si="625"/>
        <v>0</v>
      </c>
      <c r="AV1056" s="27">
        <f t="shared" si="649"/>
        <v>0</v>
      </c>
      <c r="AW1056" s="27">
        <f t="shared" si="650"/>
        <v>0</v>
      </c>
      <c r="AX1056" s="27">
        <f t="shared" si="651"/>
        <v>0</v>
      </c>
      <c r="AY1056" s="99">
        <f>AN1056-AW1056</f>
        <v>11246.647447530864</v>
      </c>
      <c r="AZ1056" s="110">
        <f t="shared" si="652"/>
        <v>3.1240687354252401</v>
      </c>
      <c r="BB1056" s="87">
        <v>0</v>
      </c>
      <c r="BC1056" s="23">
        <f t="shared" si="653"/>
        <v>0</v>
      </c>
      <c r="BD1056" s="23">
        <f t="shared" si="654"/>
        <v>0</v>
      </c>
      <c r="BE1056" s="23">
        <f t="shared" si="655"/>
        <v>0</v>
      </c>
      <c r="BF1056" s="23">
        <f t="shared" si="656"/>
        <v>0</v>
      </c>
      <c r="BG1056" s="23">
        <f t="shared" si="657"/>
        <v>0</v>
      </c>
    </row>
    <row r="1057" spans="2:59">
      <c r="B1057" s="12" t="s">
        <v>34</v>
      </c>
      <c r="C1057" s="12">
        <v>1046</v>
      </c>
      <c r="D1057" s="12">
        <v>24</v>
      </c>
      <c r="E1057" s="21">
        <v>52.9</v>
      </c>
      <c r="F1057" s="68">
        <f t="shared" si="626"/>
        <v>14.694444444444445</v>
      </c>
      <c r="G1057" s="22">
        <f t="shared" si="658"/>
        <v>4.1666666666667261E-2</v>
      </c>
      <c r="H1057" s="22">
        <f t="shared" si="627"/>
        <v>12.5</v>
      </c>
      <c r="I1057" s="48">
        <f>'Ducati Panigale 1199 data'!$C$8*G1057</f>
        <v>11.583333333333499</v>
      </c>
      <c r="J1057" s="48">
        <f>'Ducati Panigale 1199 data'!$C$8*'Ducati Panigale 1199 data'!$C$15*'Ducati Panigale 1199 data'!$C$10</f>
        <v>54.543600000000005</v>
      </c>
      <c r="K1057" s="48">
        <f>(0.5*'Ducati Panigale 1199 data'!$C$12)*'Ducati Panigale 1199 data'!$C$14*'Ducati Panigale 1199 data'!$C$11*F1057^2</f>
        <v>30.550928616898151</v>
      </c>
      <c r="L1057" s="48">
        <f t="shared" si="628"/>
        <v>96.677861950231659</v>
      </c>
      <c r="M1057" s="48">
        <f t="shared" si="624"/>
        <v>1420.6274714353485</v>
      </c>
      <c r="N1057" s="22">
        <f t="shared" si="629"/>
        <v>1.4206274714353486</v>
      </c>
      <c r="O1057" s="105">
        <f t="shared" si="630"/>
        <v>0</v>
      </c>
      <c r="P1057" s="105">
        <f t="shared" si="631"/>
        <v>0</v>
      </c>
      <c r="Q1057" s="105">
        <f t="shared" si="659"/>
        <v>240.74625865066062</v>
      </c>
      <c r="R1057" s="27">
        <f t="shared" si="632"/>
        <v>6.6873960736294619E-2</v>
      </c>
      <c r="S1057" s="98">
        <f t="shared" si="633"/>
        <v>1.4206274714353486</v>
      </c>
      <c r="T1057" s="17">
        <f t="shared" si="660"/>
        <v>900.81887799909282</v>
      </c>
      <c r="U1057" s="17">
        <f t="shared" si="634"/>
        <v>0.25022746611085911</v>
      </c>
      <c r="V1057" s="17">
        <f t="shared" si="635"/>
        <v>228.70894571812758</v>
      </c>
      <c r="W1057" s="17">
        <f t="shared" si="636"/>
        <v>219.56058788940246</v>
      </c>
      <c r="X1057" s="17">
        <f t="shared" si="636"/>
        <v>210.77816437382634</v>
      </c>
      <c r="Y1057" s="17">
        <f t="shared" si="637"/>
        <v>208.67038273008808</v>
      </c>
      <c r="Z1057" s="17">
        <f>Y1057/3600</f>
        <v>5.7963995202802245E-2</v>
      </c>
      <c r="AA1057" s="17">
        <f>0.96*Y1057</f>
        <v>200.32356742088456</v>
      </c>
      <c r="AB1057" s="17">
        <f t="shared" si="638"/>
        <v>192.31062472404918</v>
      </c>
      <c r="AC1057" s="17">
        <f t="shared" si="639"/>
        <v>182.69509348784672</v>
      </c>
      <c r="AD1057" s="17">
        <f t="shared" si="640"/>
        <v>182.69509348784672</v>
      </c>
      <c r="AE1057" s="17">
        <f t="shared" si="661"/>
        <v>5.0748637079957422E-2</v>
      </c>
      <c r="AF1057" s="17">
        <f>T1057-AD1057</f>
        <v>718.12378451124607</v>
      </c>
      <c r="AG1057" s="17">
        <f t="shared" si="641"/>
        <v>0.19947882903090169</v>
      </c>
      <c r="AH1057" s="28">
        <f>0.5*'Ducati Panigale 1199 data'!$C$8*'WLTP class 3 v5'!F1057^2</f>
        <v>30013.810956790123</v>
      </c>
      <c r="AI1057" s="17">
        <f t="shared" si="642"/>
        <v>30.013810956790124</v>
      </c>
      <c r="AJ1057" s="17" t="str">
        <f>IF(N1057&lt;0, AI1057, "0")</f>
        <v>0</v>
      </c>
      <c r="AK1057" s="98">
        <f>AK1056+AJ1057</f>
        <v>2282.7407993827155</v>
      </c>
      <c r="AL1057" s="105">
        <f t="shared" si="643"/>
        <v>0.63409466649519874</v>
      </c>
      <c r="AM1057" s="98">
        <f>IF(N1057 &gt; 0, AI1057, )</f>
        <v>30.013810956790124</v>
      </c>
      <c r="AN1057" s="98">
        <f t="shared" si="662"/>
        <v>11276.661258487655</v>
      </c>
      <c r="AO1057" s="98">
        <f t="shared" si="644"/>
        <v>3.1324059051354598</v>
      </c>
      <c r="AP1057" s="27">
        <f t="shared" si="645"/>
        <v>0</v>
      </c>
      <c r="AQ1057" s="27">
        <f t="shared" si="646"/>
        <v>0</v>
      </c>
      <c r="AR1057" s="99">
        <f t="shared" si="647"/>
        <v>0</v>
      </c>
      <c r="AS1057" s="27">
        <f t="shared" si="648"/>
        <v>0</v>
      </c>
      <c r="AT1057" s="99">
        <f t="shared" si="625"/>
        <v>0</v>
      </c>
      <c r="AU1057" s="27">
        <f t="shared" si="625"/>
        <v>0</v>
      </c>
      <c r="AV1057" s="27">
        <f t="shared" si="649"/>
        <v>0</v>
      </c>
      <c r="AW1057" s="27">
        <f t="shared" si="650"/>
        <v>0</v>
      </c>
      <c r="AX1057" s="27">
        <f t="shared" si="651"/>
        <v>0</v>
      </c>
      <c r="AY1057" s="99">
        <f>AN1057-AW1057</f>
        <v>11276.661258487655</v>
      </c>
      <c r="AZ1057" s="110">
        <f t="shared" si="652"/>
        <v>3.1324059051354598</v>
      </c>
      <c r="BB1057" s="87">
        <v>0</v>
      </c>
      <c r="BC1057" s="23">
        <f t="shared" si="653"/>
        <v>0</v>
      </c>
      <c r="BD1057" s="23">
        <f t="shared" si="654"/>
        <v>0</v>
      </c>
      <c r="BE1057" s="23">
        <f t="shared" si="655"/>
        <v>0</v>
      </c>
      <c r="BF1057" s="23">
        <f t="shared" si="656"/>
        <v>0</v>
      </c>
      <c r="BG1057" s="23">
        <f t="shared" si="657"/>
        <v>0</v>
      </c>
    </row>
    <row r="1058" spans="2:59">
      <c r="B1058" s="12" t="s">
        <v>34</v>
      </c>
      <c r="C1058" s="12">
        <v>1047</v>
      </c>
      <c r="D1058" s="12">
        <v>25</v>
      </c>
      <c r="E1058" s="21">
        <v>53.1</v>
      </c>
      <c r="F1058" s="68">
        <f t="shared" si="626"/>
        <v>14.75</v>
      </c>
      <c r="G1058" s="22">
        <f t="shared" si="658"/>
        <v>5.5555555555555358E-2</v>
      </c>
      <c r="H1058" s="22">
        <f t="shared" si="627"/>
        <v>13</v>
      </c>
      <c r="I1058" s="48">
        <f>'Ducati Panigale 1199 data'!$C$8*G1058</f>
        <v>15.44444444444439</v>
      </c>
      <c r="J1058" s="48">
        <f>'Ducati Panigale 1199 data'!$C$8*'Ducati Panigale 1199 data'!$C$15*'Ducati Panigale 1199 data'!$C$10</f>
        <v>54.543600000000005</v>
      </c>
      <c r="K1058" s="48">
        <f>(0.5*'Ducati Panigale 1199 data'!$C$12)*'Ducati Panigale 1199 data'!$C$14*'Ducati Panigale 1199 data'!$C$11*F1058^2</f>
        <v>30.782374218750004</v>
      </c>
      <c r="L1058" s="48">
        <f t="shared" si="628"/>
        <v>100.77041866319441</v>
      </c>
      <c r="M1058" s="48">
        <f t="shared" si="624"/>
        <v>1486.3636752821176</v>
      </c>
      <c r="N1058" s="22">
        <f t="shared" si="629"/>
        <v>1.4863636752821177</v>
      </c>
      <c r="O1058" s="105">
        <f t="shared" si="630"/>
        <v>0</v>
      </c>
      <c r="P1058" s="105">
        <f t="shared" si="631"/>
        <v>0</v>
      </c>
      <c r="Q1058" s="105">
        <f t="shared" si="659"/>
        <v>240.74625865066062</v>
      </c>
      <c r="R1058" s="27">
        <f t="shared" si="632"/>
        <v>6.6873960736294619E-2</v>
      </c>
      <c r="S1058" s="98">
        <f t="shared" si="633"/>
        <v>1.4863636752821177</v>
      </c>
      <c r="T1058" s="17">
        <f t="shared" si="660"/>
        <v>902.30524167437488</v>
      </c>
      <c r="U1058" s="17">
        <f t="shared" si="634"/>
        <v>0.25064034490954856</v>
      </c>
      <c r="V1058" s="17">
        <f t="shared" si="635"/>
        <v>228.70894571812758</v>
      </c>
      <c r="W1058" s="17">
        <f t="shared" si="636"/>
        <v>219.56058788940246</v>
      </c>
      <c r="X1058" s="17">
        <f t="shared" si="636"/>
        <v>210.77816437382634</v>
      </c>
      <c r="Y1058" s="17">
        <f t="shared" si="637"/>
        <v>208.67038273008808</v>
      </c>
      <c r="Z1058" s="17">
        <f>Y1058/3600</f>
        <v>5.7963995202802245E-2</v>
      </c>
      <c r="AA1058" s="17">
        <f>0.96*Y1058</f>
        <v>200.32356742088456</v>
      </c>
      <c r="AB1058" s="17">
        <f t="shared" si="638"/>
        <v>192.31062472404918</v>
      </c>
      <c r="AC1058" s="17">
        <f t="shared" si="639"/>
        <v>182.69509348784672</v>
      </c>
      <c r="AD1058" s="17">
        <f t="shared" si="640"/>
        <v>182.69509348784672</v>
      </c>
      <c r="AE1058" s="17">
        <f t="shared" si="661"/>
        <v>5.0748637079957422E-2</v>
      </c>
      <c r="AF1058" s="17">
        <f>T1058-AD1058</f>
        <v>719.61014818652814</v>
      </c>
      <c r="AG1058" s="17">
        <f t="shared" si="641"/>
        <v>0.19989170782959115</v>
      </c>
      <c r="AH1058" s="28">
        <f>0.5*'Ducati Panigale 1199 data'!$C$8*'WLTP class 3 v5'!F1058^2</f>
        <v>30241.1875</v>
      </c>
      <c r="AI1058" s="17">
        <f t="shared" si="642"/>
        <v>30.241187499999999</v>
      </c>
      <c r="AJ1058" s="17" t="str">
        <f>IF(N1058&lt;0, AI1058, "0")</f>
        <v>0</v>
      </c>
      <c r="AK1058" s="98">
        <f>AK1057+AJ1058</f>
        <v>2282.7407993827155</v>
      </c>
      <c r="AL1058" s="105">
        <f t="shared" si="643"/>
        <v>0.63409466649519874</v>
      </c>
      <c r="AM1058" s="98">
        <f>IF(N1058 &gt; 0, AI1058, )</f>
        <v>30.241187499999999</v>
      </c>
      <c r="AN1058" s="98">
        <f t="shared" si="662"/>
        <v>11306.902445987655</v>
      </c>
      <c r="AO1058" s="98">
        <f t="shared" si="644"/>
        <v>3.1408062349965706</v>
      </c>
      <c r="AP1058" s="27">
        <f t="shared" si="645"/>
        <v>0</v>
      </c>
      <c r="AQ1058" s="27">
        <f t="shared" si="646"/>
        <v>0</v>
      </c>
      <c r="AR1058" s="99">
        <f t="shared" si="647"/>
        <v>0</v>
      </c>
      <c r="AS1058" s="27">
        <f t="shared" si="648"/>
        <v>0</v>
      </c>
      <c r="AT1058" s="99">
        <f t="shared" si="625"/>
        <v>0</v>
      </c>
      <c r="AU1058" s="27">
        <f t="shared" si="625"/>
        <v>0</v>
      </c>
      <c r="AV1058" s="27">
        <f t="shared" si="649"/>
        <v>0</v>
      </c>
      <c r="AW1058" s="27">
        <f t="shared" si="650"/>
        <v>0</v>
      </c>
      <c r="AX1058" s="27">
        <f t="shared" si="651"/>
        <v>0</v>
      </c>
      <c r="AY1058" s="99">
        <f>AN1058-AW1058</f>
        <v>11306.902445987655</v>
      </c>
      <c r="AZ1058" s="110">
        <f t="shared" si="652"/>
        <v>3.1408062349965706</v>
      </c>
      <c r="BB1058" s="87">
        <v>0</v>
      </c>
      <c r="BC1058" s="23">
        <f t="shared" si="653"/>
        <v>0</v>
      </c>
      <c r="BD1058" s="23">
        <f t="shared" si="654"/>
        <v>0</v>
      </c>
      <c r="BE1058" s="23">
        <f t="shared" si="655"/>
        <v>0</v>
      </c>
      <c r="BF1058" s="23">
        <f t="shared" si="656"/>
        <v>0</v>
      </c>
      <c r="BG1058" s="23">
        <f t="shared" si="657"/>
        <v>0</v>
      </c>
    </row>
    <row r="1059" spans="2:59">
      <c r="B1059" s="12" t="s">
        <v>34</v>
      </c>
      <c r="C1059" s="12">
        <v>1048</v>
      </c>
      <c r="D1059" s="12">
        <v>26</v>
      </c>
      <c r="E1059" s="21">
        <v>53.3</v>
      </c>
      <c r="F1059" s="68">
        <f t="shared" si="626"/>
        <v>14.805555555555555</v>
      </c>
      <c r="G1059" s="22">
        <f t="shared" si="658"/>
        <v>0</v>
      </c>
      <c r="H1059" s="22">
        <f t="shared" si="627"/>
        <v>13.5</v>
      </c>
      <c r="I1059" s="48">
        <f>'Ducati Panigale 1199 data'!$C$8*G1059</f>
        <v>0</v>
      </c>
      <c r="J1059" s="48">
        <f>'Ducati Panigale 1199 data'!$C$8*'Ducati Panigale 1199 data'!$C$15*'Ducati Panigale 1199 data'!$C$10</f>
        <v>54.543600000000005</v>
      </c>
      <c r="K1059" s="48">
        <f>(0.5*'Ducati Panigale 1199 data'!$C$12)*'Ducati Panigale 1199 data'!$C$14*'Ducati Panigale 1199 data'!$C$11*F1059^2</f>
        <v>31.014693200231484</v>
      </c>
      <c r="L1059" s="48">
        <f t="shared" si="628"/>
        <v>85.558293200231489</v>
      </c>
      <c r="M1059" s="48">
        <f t="shared" si="624"/>
        <v>1266.7380632145384</v>
      </c>
      <c r="N1059" s="22">
        <f t="shared" si="629"/>
        <v>1.2667380632145384</v>
      </c>
      <c r="O1059" s="105">
        <f t="shared" si="630"/>
        <v>0</v>
      </c>
      <c r="P1059" s="105">
        <f t="shared" si="631"/>
        <v>0</v>
      </c>
      <c r="Q1059" s="105">
        <f t="shared" si="659"/>
        <v>240.74625865066062</v>
      </c>
      <c r="R1059" s="27">
        <f t="shared" si="632"/>
        <v>6.6873960736294619E-2</v>
      </c>
      <c r="S1059" s="98">
        <f t="shared" si="633"/>
        <v>1.2667380632145384</v>
      </c>
      <c r="T1059" s="17">
        <f t="shared" si="660"/>
        <v>903.57197973758946</v>
      </c>
      <c r="U1059" s="17">
        <f t="shared" si="634"/>
        <v>0.25099221659377485</v>
      </c>
      <c r="V1059" s="17">
        <f t="shared" si="635"/>
        <v>228.70894571812758</v>
      </c>
      <c r="W1059" s="17">
        <f t="shared" si="636"/>
        <v>219.56058788940246</v>
      </c>
      <c r="X1059" s="17">
        <f t="shared" si="636"/>
        <v>210.77816437382634</v>
      </c>
      <c r="Y1059" s="17">
        <f t="shared" si="637"/>
        <v>208.67038273008808</v>
      </c>
      <c r="Z1059" s="17">
        <f>Y1059/3600</f>
        <v>5.7963995202802245E-2</v>
      </c>
      <c r="AA1059" s="17">
        <f>0.96*Y1059</f>
        <v>200.32356742088456</v>
      </c>
      <c r="AB1059" s="17">
        <f t="shared" si="638"/>
        <v>192.31062472404918</v>
      </c>
      <c r="AC1059" s="17">
        <f t="shared" si="639"/>
        <v>182.69509348784672</v>
      </c>
      <c r="AD1059" s="17">
        <f t="shared" si="640"/>
        <v>182.69509348784672</v>
      </c>
      <c r="AE1059" s="17">
        <f t="shared" si="661"/>
        <v>5.0748637079957422E-2</v>
      </c>
      <c r="AF1059" s="17">
        <f>T1059-AD1059</f>
        <v>720.87688624974271</v>
      </c>
      <c r="AG1059" s="17">
        <f t="shared" si="641"/>
        <v>0.20024357951381741</v>
      </c>
      <c r="AH1059" s="28">
        <f>0.5*'Ducati Panigale 1199 data'!$C$8*'WLTP class 3 v5'!F1059^2</f>
        <v>30469.422067901236</v>
      </c>
      <c r="AI1059" s="17">
        <f t="shared" si="642"/>
        <v>30.469422067901235</v>
      </c>
      <c r="AJ1059" s="17" t="str">
        <f>IF(N1059&lt;0, AI1059, "0")</f>
        <v>0</v>
      </c>
      <c r="AK1059" s="98">
        <f>AK1058+AJ1059</f>
        <v>2282.7407993827155</v>
      </c>
      <c r="AL1059" s="105">
        <f t="shared" si="643"/>
        <v>0.63409466649519874</v>
      </c>
      <c r="AM1059" s="98">
        <f>IF(N1059 &gt; 0, AI1059, )</f>
        <v>30.469422067901235</v>
      </c>
      <c r="AN1059" s="98">
        <f t="shared" si="662"/>
        <v>11337.371868055556</v>
      </c>
      <c r="AO1059" s="98">
        <f t="shared" si="644"/>
        <v>3.1492699633487655</v>
      </c>
      <c r="AP1059" s="27">
        <f t="shared" si="645"/>
        <v>0</v>
      </c>
      <c r="AQ1059" s="27">
        <f t="shared" si="646"/>
        <v>0</v>
      </c>
      <c r="AR1059" s="99">
        <f t="shared" si="647"/>
        <v>0</v>
      </c>
      <c r="AS1059" s="27">
        <f t="shared" si="648"/>
        <v>0</v>
      </c>
      <c r="AT1059" s="99">
        <f t="shared" si="625"/>
        <v>0</v>
      </c>
      <c r="AU1059" s="27">
        <f t="shared" si="625"/>
        <v>0</v>
      </c>
      <c r="AV1059" s="27">
        <f t="shared" si="649"/>
        <v>0</v>
      </c>
      <c r="AW1059" s="27">
        <f t="shared" si="650"/>
        <v>0</v>
      </c>
      <c r="AX1059" s="27">
        <f t="shared" si="651"/>
        <v>0</v>
      </c>
      <c r="AY1059" s="99">
        <f>AN1059-AW1059</f>
        <v>11337.371868055556</v>
      </c>
      <c r="AZ1059" s="110">
        <f t="shared" si="652"/>
        <v>3.1492699633487655</v>
      </c>
      <c r="BB1059" s="87">
        <v>0</v>
      </c>
      <c r="BC1059" s="23">
        <f t="shared" si="653"/>
        <v>0</v>
      </c>
      <c r="BD1059" s="23">
        <f t="shared" si="654"/>
        <v>0</v>
      </c>
      <c r="BE1059" s="23">
        <f t="shared" si="655"/>
        <v>0</v>
      </c>
      <c r="BF1059" s="23">
        <f t="shared" si="656"/>
        <v>0</v>
      </c>
      <c r="BG1059" s="23">
        <f t="shared" si="657"/>
        <v>0</v>
      </c>
    </row>
    <row r="1060" spans="2:59">
      <c r="B1060" s="12" t="s">
        <v>34</v>
      </c>
      <c r="C1060" s="12">
        <v>1049</v>
      </c>
      <c r="D1060" s="12">
        <v>27</v>
      </c>
      <c r="E1060" s="21">
        <v>53.1</v>
      </c>
      <c r="F1060" s="68">
        <f t="shared" si="626"/>
        <v>14.75</v>
      </c>
      <c r="G1060" s="22">
        <f t="shared" si="658"/>
        <v>-0.1388888888888889</v>
      </c>
      <c r="H1060" s="22">
        <f t="shared" si="627"/>
        <v>14</v>
      </c>
      <c r="I1060" s="48">
        <f>'Ducati Panigale 1199 data'!$C$8*G1060</f>
        <v>-38.611111111111114</v>
      </c>
      <c r="J1060" s="48">
        <f>'Ducati Panigale 1199 data'!$C$8*'Ducati Panigale 1199 data'!$C$15*'Ducati Panigale 1199 data'!$C$10</f>
        <v>54.543600000000005</v>
      </c>
      <c r="K1060" s="48">
        <f>(0.5*'Ducati Panigale 1199 data'!$C$12)*'Ducati Panigale 1199 data'!$C$14*'Ducati Panigale 1199 data'!$C$11*F1060^2</f>
        <v>30.782374218750004</v>
      </c>
      <c r="L1060" s="48">
        <f t="shared" si="628"/>
        <v>46.714863107638891</v>
      </c>
      <c r="M1060" s="48">
        <f t="shared" si="624"/>
        <v>689.04423083767369</v>
      </c>
      <c r="N1060" s="22">
        <f t="shared" si="629"/>
        <v>0.68904423083767374</v>
      </c>
      <c r="O1060" s="105">
        <f t="shared" si="630"/>
        <v>0</v>
      </c>
      <c r="P1060" s="105">
        <f t="shared" si="631"/>
        <v>0</v>
      </c>
      <c r="Q1060" s="105">
        <f t="shared" si="659"/>
        <v>240.74625865066062</v>
      </c>
      <c r="R1060" s="27">
        <f t="shared" si="632"/>
        <v>6.6873960736294619E-2</v>
      </c>
      <c r="S1060" s="98">
        <f t="shared" si="633"/>
        <v>0.68904423083767374</v>
      </c>
      <c r="T1060" s="17">
        <f t="shared" si="660"/>
        <v>904.26102396842714</v>
      </c>
      <c r="U1060" s="17">
        <f t="shared" si="634"/>
        <v>0.25118361776900755</v>
      </c>
      <c r="V1060" s="17">
        <f t="shared" si="635"/>
        <v>228.70894571812758</v>
      </c>
      <c r="W1060" s="17">
        <f t="shared" si="636"/>
        <v>219.56058788940246</v>
      </c>
      <c r="X1060" s="17">
        <f t="shared" si="636"/>
        <v>210.77816437382634</v>
      </c>
      <c r="Y1060" s="17">
        <f t="shared" si="637"/>
        <v>208.67038273008808</v>
      </c>
      <c r="Z1060" s="17">
        <f>Y1060/3600</f>
        <v>5.7963995202802245E-2</v>
      </c>
      <c r="AA1060" s="17">
        <f>0.96*Y1060</f>
        <v>200.32356742088456</v>
      </c>
      <c r="AB1060" s="17">
        <f t="shared" si="638"/>
        <v>192.31062472404918</v>
      </c>
      <c r="AC1060" s="17">
        <f t="shared" si="639"/>
        <v>182.69509348784672</v>
      </c>
      <c r="AD1060" s="17">
        <f t="shared" si="640"/>
        <v>182.69509348784672</v>
      </c>
      <c r="AE1060" s="17">
        <f t="shared" si="661"/>
        <v>5.0748637079957422E-2</v>
      </c>
      <c r="AF1060" s="17">
        <f>T1060-AD1060</f>
        <v>721.56593048058039</v>
      </c>
      <c r="AG1060" s="17">
        <f t="shared" si="641"/>
        <v>0.20043498068905011</v>
      </c>
      <c r="AH1060" s="28">
        <f>0.5*'Ducati Panigale 1199 data'!$C$8*'WLTP class 3 v5'!F1060^2</f>
        <v>30241.1875</v>
      </c>
      <c r="AI1060" s="17">
        <f t="shared" si="642"/>
        <v>30.241187499999999</v>
      </c>
      <c r="AJ1060" s="17" t="str">
        <f>IF(N1060&lt;0, AI1060, "0")</f>
        <v>0</v>
      </c>
      <c r="AK1060" s="98">
        <f>AK1059+AJ1060</f>
        <v>2282.7407993827155</v>
      </c>
      <c r="AL1060" s="105">
        <f t="shared" si="643"/>
        <v>0.63409466649519874</v>
      </c>
      <c r="AM1060" s="98">
        <f>IF(N1060 &gt; 0, AI1060, )</f>
        <v>30.241187499999999</v>
      </c>
      <c r="AN1060" s="98">
        <f t="shared" si="662"/>
        <v>11367.613055555556</v>
      </c>
      <c r="AO1060" s="98">
        <f t="shared" si="644"/>
        <v>3.1576702932098764</v>
      </c>
      <c r="AP1060" s="27">
        <f t="shared" si="645"/>
        <v>0</v>
      </c>
      <c r="AQ1060" s="27">
        <f t="shared" si="646"/>
        <v>0</v>
      </c>
      <c r="AR1060" s="99">
        <f t="shared" si="647"/>
        <v>0</v>
      </c>
      <c r="AS1060" s="27">
        <f t="shared" si="648"/>
        <v>0</v>
      </c>
      <c r="AT1060" s="99">
        <f t="shared" si="625"/>
        <v>0</v>
      </c>
      <c r="AU1060" s="27">
        <f t="shared" si="625"/>
        <v>0</v>
      </c>
      <c r="AV1060" s="27">
        <f t="shared" si="649"/>
        <v>0</v>
      </c>
      <c r="AW1060" s="27">
        <f t="shared" si="650"/>
        <v>0</v>
      </c>
      <c r="AX1060" s="27">
        <f t="shared" si="651"/>
        <v>0</v>
      </c>
      <c r="AY1060" s="99">
        <f>AN1060-AW1060</f>
        <v>11367.613055555556</v>
      </c>
      <c r="AZ1060" s="110">
        <f t="shared" si="652"/>
        <v>3.1576702932098764</v>
      </c>
      <c r="BB1060" s="87">
        <v>0</v>
      </c>
      <c r="BC1060" s="23">
        <f t="shared" si="653"/>
        <v>0</v>
      </c>
      <c r="BD1060" s="23">
        <f t="shared" si="654"/>
        <v>0</v>
      </c>
      <c r="BE1060" s="23">
        <f t="shared" si="655"/>
        <v>0</v>
      </c>
      <c r="BF1060" s="23">
        <f t="shared" si="656"/>
        <v>0</v>
      </c>
      <c r="BG1060" s="23">
        <f t="shared" si="657"/>
        <v>0</v>
      </c>
    </row>
    <row r="1061" spans="2:59">
      <c r="B1061" s="12" t="s">
        <v>34</v>
      </c>
      <c r="C1061" s="12">
        <v>1050</v>
      </c>
      <c r="D1061" s="12">
        <v>28</v>
      </c>
      <c r="E1061" s="21">
        <v>52.3</v>
      </c>
      <c r="F1061" s="68">
        <f t="shared" si="626"/>
        <v>14.527777777777779</v>
      </c>
      <c r="G1061" s="22">
        <f t="shared" si="658"/>
        <v>-0.33333333333333315</v>
      </c>
      <c r="H1061" s="22">
        <f t="shared" si="627"/>
        <v>14.5</v>
      </c>
      <c r="I1061" s="48">
        <f>'Ducati Panigale 1199 data'!$C$8*G1061</f>
        <v>-92.666666666666615</v>
      </c>
      <c r="J1061" s="48">
        <f>'Ducati Panigale 1199 data'!$C$8*'Ducati Panigale 1199 data'!$C$15*'Ducati Panigale 1199 data'!$C$10</f>
        <v>54.543600000000005</v>
      </c>
      <c r="K1061" s="48">
        <f>(0.5*'Ducati Panigale 1199 data'!$C$12)*'Ducati Panigale 1199 data'!$C$14*'Ducati Panigale 1199 data'!$C$11*F1061^2</f>
        <v>29.861832089120377</v>
      </c>
      <c r="L1061" s="48">
        <f t="shared" si="628"/>
        <v>-8.261234577546233</v>
      </c>
      <c r="M1061" s="48">
        <f t="shared" si="624"/>
        <v>-120.01738011268556</v>
      </c>
      <c r="N1061" s="22">
        <f t="shared" si="629"/>
        <v>-0.12001738011268556</v>
      </c>
      <c r="O1061" s="105">
        <f t="shared" si="630"/>
        <v>-0.12001738011268556</v>
      </c>
      <c r="P1061" s="105">
        <f t="shared" si="631"/>
        <v>0.12001738011268556</v>
      </c>
      <c r="Q1061" s="105">
        <f t="shared" si="659"/>
        <v>240.86627603077332</v>
      </c>
      <c r="R1061" s="27">
        <f t="shared" si="632"/>
        <v>6.6907298897437031E-2</v>
      </c>
      <c r="S1061" s="98">
        <f t="shared" si="633"/>
        <v>0</v>
      </c>
      <c r="T1061" s="17">
        <f t="shared" si="660"/>
        <v>904.26102396842714</v>
      </c>
      <c r="U1061" s="17">
        <f t="shared" si="634"/>
        <v>0.25118361776900755</v>
      </c>
      <c r="V1061" s="17">
        <f t="shared" si="635"/>
        <v>228.82296222923463</v>
      </c>
      <c r="W1061" s="17">
        <f t="shared" si="636"/>
        <v>219.67004374006524</v>
      </c>
      <c r="X1061" s="17">
        <f t="shared" si="636"/>
        <v>210.88324199046261</v>
      </c>
      <c r="Y1061" s="17">
        <f t="shared" si="637"/>
        <v>208.77440957055799</v>
      </c>
      <c r="Z1061" s="17">
        <f>Y1061/3600</f>
        <v>5.7992891547377218E-2</v>
      </c>
      <c r="AA1061" s="17">
        <f>0.96*Y1061</f>
        <v>200.42343318773567</v>
      </c>
      <c r="AB1061" s="17">
        <f t="shared" si="638"/>
        <v>192.40649586022624</v>
      </c>
      <c r="AC1061" s="17">
        <f t="shared" si="639"/>
        <v>182.78617106721492</v>
      </c>
      <c r="AD1061" s="17">
        <f t="shared" si="640"/>
        <v>182.78617106721492</v>
      </c>
      <c r="AE1061" s="17">
        <f t="shared" si="661"/>
        <v>5.07739364075597E-2</v>
      </c>
      <c r="AF1061" s="17">
        <f>T1061-AD1061</f>
        <v>721.47485290121222</v>
      </c>
      <c r="AG1061" s="17">
        <f t="shared" si="641"/>
        <v>0.20040968136144785</v>
      </c>
      <c r="AH1061" s="28">
        <f>0.5*'Ducati Panigale 1199 data'!$C$8*'WLTP class 3 v5'!F1061^2</f>
        <v>29336.829475308645</v>
      </c>
      <c r="AI1061" s="17">
        <f t="shared" si="642"/>
        <v>29.336829475308644</v>
      </c>
      <c r="AJ1061" s="17">
        <f>IF(N1061&lt;0, AI1061, "0")</f>
        <v>29.336829475308644</v>
      </c>
      <c r="AK1061" s="98">
        <f>AK1060+AJ1061</f>
        <v>2312.0776288580241</v>
      </c>
      <c r="AL1061" s="105">
        <f t="shared" si="643"/>
        <v>0.64224378579389563</v>
      </c>
      <c r="AM1061" s="98">
        <f>IF(N1061 &gt; 0, AI1061, )</f>
        <v>0</v>
      </c>
      <c r="AN1061" s="98">
        <f t="shared" si="662"/>
        <v>11367.613055555556</v>
      </c>
      <c r="AO1061" s="98">
        <f t="shared" si="644"/>
        <v>3.1576702932098764</v>
      </c>
      <c r="AP1061" s="27">
        <f t="shared" si="645"/>
        <v>27.869988001543209</v>
      </c>
      <c r="AQ1061" s="27">
        <f t="shared" si="646"/>
        <v>26.755188481481479</v>
      </c>
      <c r="AR1061" s="99">
        <f t="shared" si="647"/>
        <v>25.684980942222218</v>
      </c>
      <c r="AS1061" s="27">
        <f t="shared" si="648"/>
        <v>25.428131132799997</v>
      </c>
      <c r="AT1061" s="99">
        <f t="shared" si="625"/>
        <v>24.411005887487995</v>
      </c>
      <c r="AU1061" s="27">
        <f t="shared" si="625"/>
        <v>23.434565651988475</v>
      </c>
      <c r="AV1061" s="27">
        <f t="shared" si="649"/>
        <v>22.26283736938905</v>
      </c>
      <c r="AW1061" s="27">
        <f t="shared" si="650"/>
        <v>22.26283736938905</v>
      </c>
      <c r="AX1061" s="27">
        <f t="shared" si="651"/>
        <v>6.1841214914969585E-3</v>
      </c>
      <c r="AY1061" s="99">
        <f>AN1061-AW1061</f>
        <v>11345.350218186166</v>
      </c>
      <c r="AZ1061" s="110">
        <f t="shared" si="652"/>
        <v>3.1514861717183793</v>
      </c>
      <c r="BB1061" s="87">
        <v>0.12001738011268601</v>
      </c>
      <c r="BC1061" s="23">
        <f t="shared" si="653"/>
        <v>0.10801564210141741</v>
      </c>
      <c r="BD1061" s="23">
        <f t="shared" si="654"/>
        <v>0.10261485999634654</v>
      </c>
      <c r="BE1061" s="23">
        <f t="shared" si="655"/>
        <v>9.8510265596492674E-2</v>
      </c>
      <c r="BF1061" s="23">
        <f t="shared" si="656"/>
        <v>9.2599649660703109E-2</v>
      </c>
      <c r="BG1061" s="23">
        <f t="shared" si="657"/>
        <v>9.2599649660703109E-2</v>
      </c>
    </row>
    <row r="1062" spans="2:59">
      <c r="B1062" s="12" t="s">
        <v>34</v>
      </c>
      <c r="C1062" s="12">
        <v>1051</v>
      </c>
      <c r="D1062" s="12">
        <v>29</v>
      </c>
      <c r="E1062" s="21">
        <v>50.7</v>
      </c>
      <c r="F1062" s="68">
        <f t="shared" si="626"/>
        <v>14.083333333333334</v>
      </c>
      <c r="G1062" s="22">
        <f t="shared" si="658"/>
        <v>-0.4861111111111111</v>
      </c>
      <c r="H1062" s="22">
        <f t="shared" si="627"/>
        <v>15</v>
      </c>
      <c r="I1062" s="48">
        <f>'Ducati Panigale 1199 data'!$C$8*G1062</f>
        <v>-135.13888888888889</v>
      </c>
      <c r="J1062" s="48">
        <f>'Ducati Panigale 1199 data'!$C$8*'Ducati Panigale 1199 data'!$C$15*'Ducati Panigale 1199 data'!$C$10</f>
        <v>54.543600000000005</v>
      </c>
      <c r="K1062" s="48">
        <f>(0.5*'Ducati Panigale 1199 data'!$C$12)*'Ducati Panigale 1199 data'!$C$14*'Ducati Panigale 1199 data'!$C$11*F1062^2</f>
        <v>28.062670052083341</v>
      </c>
      <c r="L1062" s="48">
        <f t="shared" si="628"/>
        <v>-52.532618836805547</v>
      </c>
      <c r="M1062" s="48">
        <f t="shared" si="624"/>
        <v>-739.8343819516781</v>
      </c>
      <c r="N1062" s="22">
        <f t="shared" si="629"/>
        <v>-0.73983438195167806</v>
      </c>
      <c r="O1062" s="105">
        <f t="shared" si="630"/>
        <v>-0.73983438195167806</v>
      </c>
      <c r="P1062" s="105">
        <f t="shared" si="631"/>
        <v>0.73983438195167806</v>
      </c>
      <c r="Q1062" s="105">
        <f t="shared" si="659"/>
        <v>241.606110412725</v>
      </c>
      <c r="R1062" s="27">
        <f t="shared" si="632"/>
        <v>6.7112808447979164E-2</v>
      </c>
      <c r="S1062" s="98">
        <f t="shared" si="633"/>
        <v>0</v>
      </c>
      <c r="T1062" s="17">
        <f t="shared" si="660"/>
        <v>904.26102396842714</v>
      </c>
      <c r="U1062" s="17">
        <f t="shared" si="634"/>
        <v>0.25118361776900755</v>
      </c>
      <c r="V1062" s="17">
        <f t="shared" si="635"/>
        <v>229.52580489208873</v>
      </c>
      <c r="W1062" s="17">
        <f t="shared" si="636"/>
        <v>220.34477269640516</v>
      </c>
      <c r="X1062" s="17">
        <f t="shared" si="636"/>
        <v>211.53098178854896</v>
      </c>
      <c r="Y1062" s="17">
        <f t="shared" si="637"/>
        <v>209.41567197066345</v>
      </c>
      <c r="Z1062" s="17">
        <f>Y1062/3600</f>
        <v>5.817101999185096E-2</v>
      </c>
      <c r="AA1062" s="17">
        <f>0.96*Y1062</f>
        <v>201.0390450918369</v>
      </c>
      <c r="AB1062" s="17">
        <f t="shared" si="638"/>
        <v>192.99748328816341</v>
      </c>
      <c r="AC1062" s="17">
        <f t="shared" si="639"/>
        <v>183.34760912375523</v>
      </c>
      <c r="AD1062" s="17">
        <f t="shared" si="640"/>
        <v>183.34760912375523</v>
      </c>
      <c r="AE1062" s="17">
        <f t="shared" si="661"/>
        <v>5.0929891423265344E-2</v>
      </c>
      <c r="AF1062" s="17">
        <f>T1062-AD1062</f>
        <v>720.91341484467193</v>
      </c>
      <c r="AG1062" s="17">
        <f t="shared" si="641"/>
        <v>0.20025372634574221</v>
      </c>
      <c r="AH1062" s="28">
        <f>0.5*'Ducati Panigale 1199 data'!$C$8*'WLTP class 3 v5'!F1062^2</f>
        <v>27569.298611111113</v>
      </c>
      <c r="AI1062" s="17">
        <f t="shared" si="642"/>
        <v>27.569298611111112</v>
      </c>
      <c r="AJ1062" s="17">
        <f>IF(N1062&lt;0, AI1062, "0")</f>
        <v>27.569298611111112</v>
      </c>
      <c r="AK1062" s="98">
        <f>AK1061+AJ1062</f>
        <v>2339.6469274691353</v>
      </c>
      <c r="AL1062" s="105">
        <f t="shared" si="643"/>
        <v>0.64990192429698201</v>
      </c>
      <c r="AM1062" s="98">
        <f>IF(N1062 &gt; 0, AI1062, )</f>
        <v>0</v>
      </c>
      <c r="AN1062" s="98">
        <f t="shared" si="662"/>
        <v>11367.613055555556</v>
      </c>
      <c r="AO1062" s="98">
        <f t="shared" si="644"/>
        <v>3.1576702932098764</v>
      </c>
      <c r="AP1062" s="27">
        <f t="shared" si="645"/>
        <v>26.190833680555556</v>
      </c>
      <c r="AQ1062" s="27">
        <f t="shared" si="646"/>
        <v>25.143200333333333</v>
      </c>
      <c r="AR1062" s="99">
        <f t="shared" si="647"/>
        <v>24.137472319999997</v>
      </c>
      <c r="AS1062" s="27">
        <f t="shared" si="648"/>
        <v>23.896097596799997</v>
      </c>
      <c r="AT1062" s="99">
        <f t="shared" si="625"/>
        <v>22.940253692927996</v>
      </c>
      <c r="AU1062" s="27">
        <f t="shared" si="625"/>
        <v>22.022643545210876</v>
      </c>
      <c r="AV1062" s="27">
        <f t="shared" si="649"/>
        <v>20.92151136795033</v>
      </c>
      <c r="AW1062" s="27">
        <f t="shared" si="650"/>
        <v>20.92151136795033</v>
      </c>
      <c r="AX1062" s="27">
        <f t="shared" si="651"/>
        <v>5.8115309355417583E-3</v>
      </c>
      <c r="AY1062" s="99">
        <f>AN1062-AW1062</f>
        <v>11346.691544187604</v>
      </c>
      <c r="AZ1062" s="110">
        <f t="shared" si="652"/>
        <v>3.1518587622743346</v>
      </c>
      <c r="BB1062" s="87">
        <v>0.73983438195167806</v>
      </c>
      <c r="BC1062" s="23">
        <f t="shared" si="653"/>
        <v>0.66585094375651022</v>
      </c>
      <c r="BD1062" s="23">
        <f t="shared" si="654"/>
        <v>0.63255839656868462</v>
      </c>
      <c r="BE1062" s="23">
        <f t="shared" si="655"/>
        <v>0.60725606070593718</v>
      </c>
      <c r="BF1062" s="23">
        <f t="shared" si="656"/>
        <v>0.57082069706358096</v>
      </c>
      <c r="BG1062" s="23">
        <f t="shared" si="657"/>
        <v>0.57082069706358096</v>
      </c>
    </row>
    <row r="1063" spans="2:59">
      <c r="B1063" s="12" t="s">
        <v>34</v>
      </c>
      <c r="C1063" s="12">
        <v>1052</v>
      </c>
      <c r="D1063" s="12">
        <v>30</v>
      </c>
      <c r="E1063" s="21">
        <v>48.8</v>
      </c>
      <c r="F1063" s="68">
        <f t="shared" si="626"/>
        <v>13.555555555555555</v>
      </c>
      <c r="G1063" s="22">
        <f t="shared" si="658"/>
        <v>-0.5833333333333337</v>
      </c>
      <c r="H1063" s="22">
        <f t="shared" si="627"/>
        <v>15.5</v>
      </c>
      <c r="I1063" s="48">
        <f>'Ducati Panigale 1199 data'!$C$8*G1063</f>
        <v>-162.16666666666677</v>
      </c>
      <c r="J1063" s="48">
        <f>'Ducati Panigale 1199 data'!$C$8*'Ducati Panigale 1199 data'!$C$15*'Ducati Panigale 1199 data'!$C$10</f>
        <v>54.543600000000005</v>
      </c>
      <c r="K1063" s="48">
        <f>(0.5*'Ducati Panigale 1199 data'!$C$12)*'Ducati Panigale 1199 data'!$C$14*'Ducati Panigale 1199 data'!$C$11*F1063^2</f>
        <v>25.99876481481482</v>
      </c>
      <c r="L1063" s="48">
        <f t="shared" si="628"/>
        <v>-81.624301851851953</v>
      </c>
      <c r="M1063" s="48">
        <f t="shared" si="624"/>
        <v>-1106.4627584362154</v>
      </c>
      <c r="N1063" s="22">
        <f t="shared" si="629"/>
        <v>-1.1064627584362154</v>
      </c>
      <c r="O1063" s="105">
        <f t="shared" si="630"/>
        <v>-1.1064627584362154</v>
      </c>
      <c r="P1063" s="105">
        <f t="shared" si="631"/>
        <v>1.1064627584362154</v>
      </c>
      <c r="Q1063" s="105">
        <f t="shared" si="659"/>
        <v>242.71257317116121</v>
      </c>
      <c r="R1063" s="27">
        <f t="shared" si="632"/>
        <v>6.7420159214211448E-2</v>
      </c>
      <c r="S1063" s="98">
        <f t="shared" si="633"/>
        <v>0</v>
      </c>
      <c r="T1063" s="17">
        <f t="shared" si="660"/>
        <v>904.26102396842714</v>
      </c>
      <c r="U1063" s="17">
        <f t="shared" si="634"/>
        <v>0.25118361776900755</v>
      </c>
      <c r="V1063" s="17">
        <f t="shared" si="635"/>
        <v>230.57694451260315</v>
      </c>
      <c r="W1063" s="17">
        <f t="shared" si="636"/>
        <v>221.35386673209902</v>
      </c>
      <c r="X1063" s="17">
        <f t="shared" si="636"/>
        <v>212.49971206281506</v>
      </c>
      <c r="Y1063" s="17">
        <f t="shared" si="637"/>
        <v>210.3747149421869</v>
      </c>
      <c r="Z1063" s="17">
        <f>Y1063/3600</f>
        <v>5.8437420817274141E-2</v>
      </c>
      <c r="AA1063" s="17">
        <f>0.96*Y1063</f>
        <v>201.95972634449942</v>
      </c>
      <c r="AB1063" s="17">
        <f t="shared" si="638"/>
        <v>193.88133729071944</v>
      </c>
      <c r="AC1063" s="17">
        <f t="shared" si="639"/>
        <v>184.18727042618346</v>
      </c>
      <c r="AD1063" s="17">
        <f t="shared" si="640"/>
        <v>184.18727042618346</v>
      </c>
      <c r="AE1063" s="17">
        <f t="shared" si="661"/>
        <v>5.1163130673939849E-2</v>
      </c>
      <c r="AF1063" s="17">
        <f>T1063-AD1063</f>
        <v>720.07375354224371</v>
      </c>
      <c r="AG1063" s="17">
        <f t="shared" si="641"/>
        <v>0.2000204870950677</v>
      </c>
      <c r="AH1063" s="28">
        <f>0.5*'Ducati Panigale 1199 data'!$C$8*'WLTP class 3 v5'!F1063^2</f>
        <v>25541.679012345678</v>
      </c>
      <c r="AI1063" s="17">
        <f t="shared" si="642"/>
        <v>25.541679012345679</v>
      </c>
      <c r="AJ1063" s="17">
        <f>IF(N1063&lt;0, AI1063, "0")</f>
        <v>25.541679012345679</v>
      </c>
      <c r="AK1063" s="98">
        <f>AK1062+AJ1063</f>
        <v>2365.1886064814812</v>
      </c>
      <c r="AL1063" s="105">
        <f t="shared" si="643"/>
        <v>0.65699683513374474</v>
      </c>
      <c r="AM1063" s="98">
        <f>IF(N1063 &gt; 0, AI1063, )</f>
        <v>0</v>
      </c>
      <c r="AN1063" s="98">
        <f t="shared" si="662"/>
        <v>11367.613055555556</v>
      </c>
      <c r="AO1063" s="98">
        <f t="shared" si="644"/>
        <v>3.1576702932098764</v>
      </c>
      <c r="AP1063" s="27">
        <f t="shared" si="645"/>
        <v>24.264595061728393</v>
      </c>
      <c r="AQ1063" s="27">
        <f t="shared" si="646"/>
        <v>23.294011259259257</v>
      </c>
      <c r="AR1063" s="99">
        <f t="shared" si="647"/>
        <v>22.362250808888884</v>
      </c>
      <c r="AS1063" s="27">
        <f t="shared" si="648"/>
        <v>22.138628300799994</v>
      </c>
      <c r="AT1063" s="99">
        <f t="shared" si="625"/>
        <v>21.253083168767994</v>
      </c>
      <c r="AU1063" s="27">
        <f t="shared" si="625"/>
        <v>20.402959842017275</v>
      </c>
      <c r="AV1063" s="27">
        <f t="shared" si="649"/>
        <v>19.382811849916411</v>
      </c>
      <c r="AW1063" s="27">
        <f t="shared" si="650"/>
        <v>19.382811849916411</v>
      </c>
      <c r="AX1063" s="27">
        <f t="shared" si="651"/>
        <v>5.3841144027545586E-3</v>
      </c>
      <c r="AY1063" s="99">
        <f>AN1063-AW1063</f>
        <v>11348.230243705639</v>
      </c>
      <c r="AZ1063" s="110">
        <f t="shared" si="652"/>
        <v>3.1522861788071217</v>
      </c>
      <c r="BB1063" s="87">
        <v>1.1064627584362201</v>
      </c>
      <c r="BC1063" s="23">
        <f t="shared" si="653"/>
        <v>0.99581648259259814</v>
      </c>
      <c r="BD1063" s="23">
        <f t="shared" si="654"/>
        <v>0.94602565846296816</v>
      </c>
      <c r="BE1063" s="23">
        <f t="shared" si="655"/>
        <v>0.90818463212444944</v>
      </c>
      <c r="BF1063" s="23">
        <f t="shared" si="656"/>
        <v>0.85369355419698245</v>
      </c>
      <c r="BG1063" s="23">
        <f t="shared" si="657"/>
        <v>0.85369355419698245</v>
      </c>
    </row>
    <row r="1064" spans="2:59">
      <c r="B1064" s="12" t="s">
        <v>34</v>
      </c>
      <c r="C1064" s="12">
        <v>1053</v>
      </c>
      <c r="D1064" s="12">
        <v>31</v>
      </c>
      <c r="E1064" s="21">
        <v>46.5</v>
      </c>
      <c r="F1064" s="68">
        <f t="shared" si="626"/>
        <v>12.916666666666666</v>
      </c>
      <c r="G1064" s="22">
        <f t="shared" si="658"/>
        <v>-0.69444444444444442</v>
      </c>
      <c r="H1064" s="22">
        <f t="shared" si="627"/>
        <v>16</v>
      </c>
      <c r="I1064" s="48">
        <f>'Ducati Panigale 1199 data'!$C$8*G1064</f>
        <v>-193.05555555555554</v>
      </c>
      <c r="J1064" s="48">
        <f>'Ducati Panigale 1199 data'!$C$8*'Ducati Panigale 1199 data'!$C$15*'Ducati Panigale 1199 data'!$C$10</f>
        <v>54.543600000000005</v>
      </c>
      <c r="K1064" s="48">
        <f>(0.5*'Ducati Panigale 1199 data'!$C$12)*'Ducati Panigale 1199 data'!$C$14*'Ducati Panigale 1199 data'!$C$11*F1064^2</f>
        <v>23.605813802083336</v>
      </c>
      <c r="L1064" s="48">
        <f t="shared" si="628"/>
        <v>-114.90614175347221</v>
      </c>
      <c r="M1064" s="48">
        <f t="shared" si="624"/>
        <v>-1484.2043309823493</v>
      </c>
      <c r="N1064" s="22">
        <f t="shared" si="629"/>
        <v>-1.4842043309823494</v>
      </c>
      <c r="O1064" s="105">
        <f t="shared" si="630"/>
        <v>-1.4842043309823494</v>
      </c>
      <c r="P1064" s="105">
        <f t="shared" si="631"/>
        <v>1.4842043309823494</v>
      </c>
      <c r="Q1064" s="105">
        <f t="shared" si="659"/>
        <v>244.19677750214356</v>
      </c>
      <c r="R1064" s="27">
        <f t="shared" si="632"/>
        <v>6.7832438195039882E-2</v>
      </c>
      <c r="S1064" s="98">
        <f t="shared" si="633"/>
        <v>0</v>
      </c>
      <c r="T1064" s="17">
        <f t="shared" si="660"/>
        <v>904.26102396842714</v>
      </c>
      <c r="U1064" s="17">
        <f t="shared" si="634"/>
        <v>0.25118361776900755</v>
      </c>
      <c r="V1064" s="17">
        <f t="shared" si="635"/>
        <v>231.98693862703638</v>
      </c>
      <c r="W1064" s="17">
        <f t="shared" si="636"/>
        <v>222.7074610819549</v>
      </c>
      <c r="X1064" s="17">
        <f t="shared" si="636"/>
        <v>213.79916263867671</v>
      </c>
      <c r="Y1064" s="17">
        <f t="shared" si="637"/>
        <v>211.66117101228994</v>
      </c>
      <c r="Z1064" s="17">
        <f>Y1064/3600</f>
        <v>5.8794769725636097E-2</v>
      </c>
      <c r="AA1064" s="17">
        <f>0.96*Y1064</f>
        <v>203.19472417179833</v>
      </c>
      <c r="AB1064" s="17">
        <f t="shared" si="638"/>
        <v>195.06693520492638</v>
      </c>
      <c r="AC1064" s="17">
        <f t="shared" si="639"/>
        <v>185.31358844468005</v>
      </c>
      <c r="AD1064" s="17">
        <f t="shared" si="640"/>
        <v>185.31358844468005</v>
      </c>
      <c r="AE1064" s="17">
        <f t="shared" si="661"/>
        <v>5.1475996790188903E-2</v>
      </c>
      <c r="AF1064" s="17">
        <f>T1064-AD1064</f>
        <v>718.94743552374712</v>
      </c>
      <c r="AG1064" s="17">
        <f t="shared" si="641"/>
        <v>0.19970762097881864</v>
      </c>
      <c r="AH1064" s="28">
        <f>0.5*'Ducati Panigale 1199 data'!$C$8*'WLTP class 3 v5'!F1064^2</f>
        <v>23190.798611111109</v>
      </c>
      <c r="AI1064" s="17">
        <f t="shared" si="642"/>
        <v>23.190798611111109</v>
      </c>
      <c r="AJ1064" s="17">
        <f>IF(N1064&lt;0, AI1064, "0")</f>
        <v>23.190798611111109</v>
      </c>
      <c r="AK1064" s="98">
        <f>AK1063+AJ1064</f>
        <v>2388.3794050925922</v>
      </c>
      <c r="AL1064" s="105">
        <f t="shared" si="643"/>
        <v>0.66343872363683121</v>
      </c>
      <c r="AM1064" s="98">
        <f>IF(N1064 &gt; 0, AI1064, )</f>
        <v>0</v>
      </c>
      <c r="AN1064" s="98">
        <f t="shared" si="662"/>
        <v>11367.613055555556</v>
      </c>
      <c r="AO1064" s="98">
        <f t="shared" si="644"/>
        <v>3.1576702932098764</v>
      </c>
      <c r="AP1064" s="27">
        <f t="shared" si="645"/>
        <v>22.031258680555553</v>
      </c>
      <c r="AQ1064" s="27">
        <f t="shared" si="646"/>
        <v>21.150008333333329</v>
      </c>
      <c r="AR1064" s="99">
        <f t="shared" si="647"/>
        <v>20.304007999999996</v>
      </c>
      <c r="AS1064" s="27">
        <f t="shared" si="648"/>
        <v>20.100967919999995</v>
      </c>
      <c r="AT1064" s="99">
        <f t="shared" si="625"/>
        <v>19.296929203199994</v>
      </c>
      <c r="AU1064" s="27">
        <f t="shared" si="625"/>
        <v>18.525052035071994</v>
      </c>
      <c r="AV1064" s="27">
        <f t="shared" si="649"/>
        <v>17.598799433318394</v>
      </c>
      <c r="AW1064" s="27">
        <f t="shared" si="650"/>
        <v>17.598799433318394</v>
      </c>
      <c r="AX1064" s="27">
        <f t="shared" si="651"/>
        <v>4.888555398143998E-3</v>
      </c>
      <c r="AY1064" s="99">
        <f>AN1064-AW1064</f>
        <v>11350.014256122236</v>
      </c>
      <c r="AZ1064" s="110">
        <f t="shared" si="652"/>
        <v>3.1527817378117322</v>
      </c>
      <c r="BB1064" s="87">
        <v>1.4842043309823501</v>
      </c>
      <c r="BC1064" s="23">
        <f t="shared" si="653"/>
        <v>1.335783897884115</v>
      </c>
      <c r="BD1064" s="23">
        <f t="shared" si="654"/>
        <v>1.2689947029899091</v>
      </c>
      <c r="BE1064" s="23">
        <f t="shared" si="655"/>
        <v>1.2182349148703127</v>
      </c>
      <c r="BF1064" s="23">
        <f t="shared" si="656"/>
        <v>1.1451408199780939</v>
      </c>
      <c r="BG1064" s="23">
        <f t="shared" si="657"/>
        <v>1.1451408199780939</v>
      </c>
    </row>
    <row r="1065" spans="2:59">
      <c r="B1065" s="12" t="s">
        <v>34</v>
      </c>
      <c r="C1065" s="12">
        <v>1054</v>
      </c>
      <c r="D1065" s="12">
        <v>32</v>
      </c>
      <c r="E1065" s="21">
        <v>43.8</v>
      </c>
      <c r="F1065" s="68">
        <f t="shared" si="626"/>
        <v>12.166666666666666</v>
      </c>
      <c r="G1065" s="22">
        <f t="shared" si="658"/>
        <v>-0.86111111111111149</v>
      </c>
      <c r="H1065" s="22">
        <f t="shared" si="627"/>
        <v>16.5</v>
      </c>
      <c r="I1065" s="48">
        <f>'Ducati Panigale 1199 data'!$C$8*G1065</f>
        <v>-239.388888888889</v>
      </c>
      <c r="J1065" s="48">
        <f>'Ducati Panigale 1199 data'!$C$8*'Ducati Panigale 1199 data'!$C$15*'Ducati Panigale 1199 data'!$C$10</f>
        <v>54.543600000000005</v>
      </c>
      <c r="K1065" s="48">
        <f>(0.5*'Ducati Panigale 1199 data'!$C$12)*'Ducati Panigale 1199 data'!$C$14*'Ducati Panigale 1199 data'!$C$11*F1065^2</f>
        <v>20.944080208333336</v>
      </c>
      <c r="L1065" s="48">
        <f t="shared" si="628"/>
        <v>-163.90120868055567</v>
      </c>
      <c r="M1065" s="48">
        <f t="shared" si="624"/>
        <v>-1994.131372280094</v>
      </c>
      <c r="N1065" s="22">
        <f t="shared" si="629"/>
        <v>-1.994131372280094</v>
      </c>
      <c r="O1065" s="105">
        <f t="shared" si="630"/>
        <v>-1.994131372280094</v>
      </c>
      <c r="P1065" s="105">
        <f t="shared" si="631"/>
        <v>1.994131372280094</v>
      </c>
      <c r="Q1065" s="105">
        <f t="shared" si="659"/>
        <v>246.19090887442366</v>
      </c>
      <c r="R1065" s="27">
        <f t="shared" si="632"/>
        <v>6.8386363576228792E-2</v>
      </c>
      <c r="S1065" s="98">
        <f t="shared" si="633"/>
        <v>0</v>
      </c>
      <c r="T1065" s="17">
        <f t="shared" si="660"/>
        <v>904.26102396842714</v>
      </c>
      <c r="U1065" s="17">
        <f t="shared" si="634"/>
        <v>0.25118361776900755</v>
      </c>
      <c r="V1065" s="17">
        <f t="shared" si="635"/>
        <v>233.88136343070246</v>
      </c>
      <c r="W1065" s="17">
        <f t="shared" si="636"/>
        <v>224.52610889347434</v>
      </c>
      <c r="X1065" s="17">
        <f t="shared" si="636"/>
        <v>215.54506453773536</v>
      </c>
      <c r="Y1065" s="17">
        <f t="shared" si="637"/>
        <v>213.389613892358</v>
      </c>
      <c r="Z1065" s="17">
        <f>Y1065/3600</f>
        <v>5.9274892747877221E-2</v>
      </c>
      <c r="AA1065" s="17">
        <f>0.96*Y1065</f>
        <v>204.85402933666367</v>
      </c>
      <c r="AB1065" s="17">
        <f t="shared" si="638"/>
        <v>196.65986816319713</v>
      </c>
      <c r="AC1065" s="17">
        <f t="shared" si="639"/>
        <v>186.82687475503727</v>
      </c>
      <c r="AD1065" s="17">
        <f t="shared" si="640"/>
        <v>186.82687475503727</v>
      </c>
      <c r="AE1065" s="17">
        <f t="shared" si="661"/>
        <v>5.1896354098621464E-2</v>
      </c>
      <c r="AF1065" s="17">
        <f>T1065-AD1065</f>
        <v>717.4341492133899</v>
      </c>
      <c r="AG1065" s="17">
        <f t="shared" si="641"/>
        <v>0.19928726367038607</v>
      </c>
      <c r="AH1065" s="28">
        <f>0.5*'Ducati Panigale 1199 data'!$C$8*'WLTP class 3 v5'!F1065^2</f>
        <v>20575.861111111109</v>
      </c>
      <c r="AI1065" s="17">
        <f t="shared" si="642"/>
        <v>20.575861111111109</v>
      </c>
      <c r="AJ1065" s="17">
        <f>IF(N1065&lt;0, AI1065, "0")</f>
        <v>20.575861111111109</v>
      </c>
      <c r="AK1065" s="98">
        <f>AK1064+AJ1065</f>
        <v>2408.9552662037031</v>
      </c>
      <c r="AL1065" s="105">
        <f t="shared" si="643"/>
        <v>0.66915424061213979</v>
      </c>
      <c r="AM1065" s="98">
        <f>IF(N1065 &gt; 0, AI1065, )</f>
        <v>0</v>
      </c>
      <c r="AN1065" s="98">
        <f t="shared" si="662"/>
        <v>11367.613055555556</v>
      </c>
      <c r="AO1065" s="98">
        <f t="shared" si="644"/>
        <v>3.1576702932098764</v>
      </c>
      <c r="AP1065" s="27">
        <f t="shared" si="645"/>
        <v>19.547068055555552</v>
      </c>
      <c r="AQ1065" s="27">
        <f t="shared" si="646"/>
        <v>18.765185333333331</v>
      </c>
      <c r="AR1065" s="99">
        <f t="shared" si="647"/>
        <v>18.014577919999997</v>
      </c>
      <c r="AS1065" s="27">
        <f t="shared" si="648"/>
        <v>17.834432140799997</v>
      </c>
      <c r="AT1065" s="99">
        <f t="shared" si="625"/>
        <v>17.121054855167998</v>
      </c>
      <c r="AU1065" s="27">
        <f t="shared" si="625"/>
        <v>16.436212660961278</v>
      </c>
      <c r="AV1065" s="27">
        <f t="shared" si="649"/>
        <v>15.614402027913213</v>
      </c>
      <c r="AW1065" s="27">
        <f t="shared" si="650"/>
        <v>15.614402027913213</v>
      </c>
      <c r="AX1065" s="27">
        <f t="shared" si="651"/>
        <v>4.3373338966425593E-3</v>
      </c>
      <c r="AY1065" s="99">
        <f>AN1065-AW1065</f>
        <v>11351.998653527642</v>
      </c>
      <c r="AZ1065" s="110">
        <f t="shared" si="652"/>
        <v>3.153332959313234</v>
      </c>
      <c r="BB1065" s="87">
        <v>1.99413137228009</v>
      </c>
      <c r="BC1065" s="23">
        <f t="shared" si="653"/>
        <v>1.7947182350520809</v>
      </c>
      <c r="BD1065" s="23">
        <f t="shared" si="654"/>
        <v>1.7049823232994767</v>
      </c>
      <c r="BE1065" s="23">
        <f t="shared" si="655"/>
        <v>1.6367830303674975</v>
      </c>
      <c r="BF1065" s="23">
        <f t="shared" si="656"/>
        <v>1.5385760485454476</v>
      </c>
      <c r="BG1065" s="23">
        <f t="shared" si="657"/>
        <v>1.5385760485454476</v>
      </c>
    </row>
    <row r="1066" spans="2:59">
      <c r="B1066" s="12" t="s">
        <v>34</v>
      </c>
      <c r="C1066" s="12">
        <v>1055</v>
      </c>
      <c r="D1066" s="12">
        <v>33</v>
      </c>
      <c r="E1066" s="21">
        <v>40.299999999999997</v>
      </c>
      <c r="F1066" s="68">
        <f t="shared" si="626"/>
        <v>11.194444444444445</v>
      </c>
      <c r="G1066" s="22">
        <f t="shared" si="658"/>
        <v>-1.0833333333333328</v>
      </c>
      <c r="H1066" s="22">
        <f t="shared" si="627"/>
        <v>17</v>
      </c>
      <c r="I1066" s="48">
        <f>'Ducati Panigale 1199 data'!$C$8*G1066</f>
        <v>-301.16666666666652</v>
      </c>
      <c r="J1066" s="48">
        <f>'Ducati Panigale 1199 data'!$C$8*'Ducati Panigale 1199 data'!$C$15*'Ducati Panigale 1199 data'!$C$10</f>
        <v>54.543600000000005</v>
      </c>
      <c r="K1066" s="48">
        <f>(0.5*'Ducati Panigale 1199 data'!$C$12)*'Ducati Panigale 1199 data'!$C$14*'Ducati Panigale 1199 data'!$C$11*F1066^2</f>
        <v>17.730589033564819</v>
      </c>
      <c r="L1066" s="48">
        <f t="shared" si="628"/>
        <v>-228.89247763310169</v>
      </c>
      <c r="M1066" s="48">
        <f t="shared" si="624"/>
        <v>-2562.3241246149996</v>
      </c>
      <c r="N1066" s="22">
        <f t="shared" si="629"/>
        <v>-2.5623241246149995</v>
      </c>
      <c r="O1066" s="105">
        <f t="shared" si="630"/>
        <v>-2.5623241246149995</v>
      </c>
      <c r="P1066" s="105">
        <f t="shared" si="631"/>
        <v>2.5623241246149995</v>
      </c>
      <c r="Q1066" s="105">
        <f t="shared" si="659"/>
        <v>248.75323299903866</v>
      </c>
      <c r="R1066" s="27">
        <f t="shared" si="632"/>
        <v>6.9098120277510736E-2</v>
      </c>
      <c r="S1066" s="98">
        <f t="shared" si="633"/>
        <v>0</v>
      </c>
      <c r="T1066" s="17">
        <f t="shared" si="660"/>
        <v>904.26102396842714</v>
      </c>
      <c r="U1066" s="17">
        <f t="shared" si="634"/>
        <v>0.25118361776900755</v>
      </c>
      <c r="V1066" s="17">
        <f t="shared" si="635"/>
        <v>236.31557134908672</v>
      </c>
      <c r="W1066" s="17">
        <f t="shared" si="636"/>
        <v>226.86294849512325</v>
      </c>
      <c r="X1066" s="17">
        <f t="shared" si="636"/>
        <v>217.78843055531831</v>
      </c>
      <c r="Y1066" s="17">
        <f t="shared" si="637"/>
        <v>215.61054624976512</v>
      </c>
      <c r="Z1066" s="17">
        <f>Y1066/3600</f>
        <v>5.9891818402712536E-2</v>
      </c>
      <c r="AA1066" s="17">
        <f>0.96*Y1066</f>
        <v>206.9861243997745</v>
      </c>
      <c r="AB1066" s="17">
        <f t="shared" si="638"/>
        <v>198.7066794237835</v>
      </c>
      <c r="AC1066" s="17">
        <f t="shared" si="639"/>
        <v>188.77134545259432</v>
      </c>
      <c r="AD1066" s="17">
        <f t="shared" si="640"/>
        <v>188.77134545259432</v>
      </c>
      <c r="AE1066" s="17">
        <f t="shared" si="661"/>
        <v>5.2436484847942867E-2</v>
      </c>
      <c r="AF1066" s="17">
        <f>T1066-AD1066</f>
        <v>715.48967851583279</v>
      </c>
      <c r="AG1066" s="17">
        <f t="shared" si="641"/>
        <v>0.19874713292106466</v>
      </c>
      <c r="AH1066" s="28">
        <f>0.5*'Ducati Panigale 1199 data'!$C$8*'WLTP class 3 v5'!F1066^2</f>
        <v>17418.866512345678</v>
      </c>
      <c r="AI1066" s="17">
        <f t="shared" si="642"/>
        <v>17.418866512345677</v>
      </c>
      <c r="AJ1066" s="17">
        <f>IF(N1066&lt;0, AI1066, "0")</f>
        <v>17.418866512345677</v>
      </c>
      <c r="AK1066" s="98">
        <f>AK1065+AJ1066</f>
        <v>2426.3741327160487</v>
      </c>
      <c r="AL1066" s="105">
        <f t="shared" si="643"/>
        <v>0.67399281464334682</v>
      </c>
      <c r="AM1066" s="98">
        <f>IF(N1066 &gt; 0, AI1066, )</f>
        <v>0</v>
      </c>
      <c r="AN1066" s="98">
        <f t="shared" si="662"/>
        <v>11367.613055555556</v>
      </c>
      <c r="AO1066" s="98">
        <f t="shared" si="644"/>
        <v>3.1576702932098764</v>
      </c>
      <c r="AP1066" s="27">
        <f t="shared" si="645"/>
        <v>16.547923186728394</v>
      </c>
      <c r="AQ1066" s="27">
        <f t="shared" si="646"/>
        <v>15.886006259259258</v>
      </c>
      <c r="AR1066" s="99">
        <f t="shared" si="647"/>
        <v>15.250566008888887</v>
      </c>
      <c r="AS1066" s="27">
        <f t="shared" si="648"/>
        <v>15.098060348799997</v>
      </c>
      <c r="AT1066" s="99">
        <f t="shared" si="625"/>
        <v>14.494137934847997</v>
      </c>
      <c r="AU1066" s="27">
        <f t="shared" si="625"/>
        <v>13.914372417454077</v>
      </c>
      <c r="AV1066" s="27">
        <f t="shared" si="649"/>
        <v>13.218653796581373</v>
      </c>
      <c r="AW1066" s="27">
        <f t="shared" si="650"/>
        <v>13.218653796581373</v>
      </c>
      <c r="AX1066" s="27">
        <f t="shared" si="651"/>
        <v>3.671848276828159E-3</v>
      </c>
      <c r="AY1066" s="99">
        <f>AN1066-AW1066</f>
        <v>11354.394401758975</v>
      </c>
      <c r="AZ1066" s="110">
        <f t="shared" si="652"/>
        <v>3.1539984449330487</v>
      </c>
      <c r="BB1066" s="87">
        <v>2.5623241246149999</v>
      </c>
      <c r="BC1066" s="23">
        <f t="shared" si="653"/>
        <v>2.3060917121535001</v>
      </c>
      <c r="BD1066" s="23">
        <f t="shared" si="654"/>
        <v>2.1907871265458247</v>
      </c>
      <c r="BE1066" s="23">
        <f t="shared" si="655"/>
        <v>2.1031556414839918</v>
      </c>
      <c r="BF1066" s="23">
        <f t="shared" si="656"/>
        <v>1.9769663029949522</v>
      </c>
      <c r="BG1066" s="23">
        <f t="shared" si="657"/>
        <v>1.9769663029949522</v>
      </c>
    </row>
    <row r="1067" spans="2:59">
      <c r="B1067" s="12" t="s">
        <v>34</v>
      </c>
      <c r="C1067" s="12">
        <v>1056</v>
      </c>
      <c r="D1067" s="12">
        <v>34</v>
      </c>
      <c r="E1067" s="21">
        <v>36</v>
      </c>
      <c r="F1067" s="68">
        <f t="shared" si="626"/>
        <v>10</v>
      </c>
      <c r="G1067" s="22">
        <f t="shared" si="658"/>
        <v>-1.333333333333333</v>
      </c>
      <c r="H1067" s="22">
        <f t="shared" si="627"/>
        <v>17.5</v>
      </c>
      <c r="I1067" s="48">
        <f>'Ducati Panigale 1199 data'!$C$8*G1067</f>
        <v>-370.66666666666657</v>
      </c>
      <c r="J1067" s="48">
        <f>'Ducati Panigale 1199 data'!$C$8*'Ducati Panigale 1199 data'!$C$15*'Ducati Panigale 1199 data'!$C$10</f>
        <v>54.543600000000005</v>
      </c>
      <c r="K1067" s="48">
        <f>(0.5*'Ducati Panigale 1199 data'!$C$12)*'Ducati Panigale 1199 data'!$C$14*'Ducati Panigale 1199 data'!$C$11*F1067^2</f>
        <v>14.148750000000001</v>
      </c>
      <c r="L1067" s="48">
        <f t="shared" si="628"/>
        <v>-301.97431666666654</v>
      </c>
      <c r="M1067" s="48">
        <f t="shared" si="624"/>
        <v>-3019.7431666666653</v>
      </c>
      <c r="N1067" s="22">
        <f t="shared" si="629"/>
        <v>-3.0197431666666654</v>
      </c>
      <c r="O1067" s="105">
        <f t="shared" si="630"/>
        <v>-3.0197431666666654</v>
      </c>
      <c r="P1067" s="105">
        <f t="shared" si="631"/>
        <v>3.0197431666666654</v>
      </c>
      <c r="Q1067" s="105">
        <f t="shared" si="659"/>
        <v>251.77297616570533</v>
      </c>
      <c r="R1067" s="27">
        <f t="shared" si="632"/>
        <v>6.9936937823807041E-2</v>
      </c>
      <c r="S1067" s="98">
        <f t="shared" si="633"/>
        <v>0</v>
      </c>
      <c r="T1067" s="17">
        <f t="shared" si="660"/>
        <v>904.26102396842714</v>
      </c>
      <c r="U1067" s="17">
        <f t="shared" si="634"/>
        <v>0.25118361776900755</v>
      </c>
      <c r="V1067" s="17">
        <f t="shared" si="635"/>
        <v>239.18432735742005</v>
      </c>
      <c r="W1067" s="17">
        <f t="shared" si="636"/>
        <v>229.61695426312323</v>
      </c>
      <c r="X1067" s="17">
        <f t="shared" si="636"/>
        <v>220.4322760925983</v>
      </c>
      <c r="Y1067" s="17">
        <f t="shared" si="637"/>
        <v>218.22795333167232</v>
      </c>
      <c r="Z1067" s="17">
        <f>Y1067/3600</f>
        <v>6.0618875925464534E-2</v>
      </c>
      <c r="AA1067" s="17">
        <f>0.96*Y1067</f>
        <v>209.49883519840543</v>
      </c>
      <c r="AB1067" s="17">
        <f t="shared" si="638"/>
        <v>201.1188817904692</v>
      </c>
      <c r="AC1067" s="17">
        <f t="shared" si="639"/>
        <v>191.06293770094572</v>
      </c>
      <c r="AD1067" s="17">
        <f t="shared" si="640"/>
        <v>191.06293770094572</v>
      </c>
      <c r="AE1067" s="17">
        <f t="shared" si="661"/>
        <v>5.3073038250262702E-2</v>
      </c>
      <c r="AF1067" s="17">
        <f>T1067-AD1067</f>
        <v>713.19808626748136</v>
      </c>
      <c r="AG1067" s="17">
        <f t="shared" si="641"/>
        <v>0.19811057951874483</v>
      </c>
      <c r="AH1067" s="28">
        <f>0.5*'Ducati Panigale 1199 data'!$C$8*'WLTP class 3 v5'!F1067^2</f>
        <v>13900</v>
      </c>
      <c r="AI1067" s="17">
        <f t="shared" si="642"/>
        <v>13.9</v>
      </c>
      <c r="AJ1067" s="17">
        <f>IF(N1067&lt;0, AI1067, "0")</f>
        <v>13.9</v>
      </c>
      <c r="AK1067" s="98">
        <f>AK1066+AJ1067</f>
        <v>2440.2741327160488</v>
      </c>
      <c r="AL1067" s="105">
        <f t="shared" si="643"/>
        <v>0.67785392575445802</v>
      </c>
      <c r="AM1067" s="98">
        <f>IF(N1067 &gt; 0, AI1067, )</f>
        <v>0</v>
      </c>
      <c r="AN1067" s="98">
        <f t="shared" si="662"/>
        <v>11367.613055555556</v>
      </c>
      <c r="AO1067" s="98">
        <f t="shared" si="644"/>
        <v>3.1576702932098764</v>
      </c>
      <c r="AP1067" s="27">
        <f t="shared" si="645"/>
        <v>13.205</v>
      </c>
      <c r="AQ1067" s="27">
        <f t="shared" si="646"/>
        <v>12.6768</v>
      </c>
      <c r="AR1067" s="99">
        <f t="shared" si="647"/>
        <v>12.169727999999999</v>
      </c>
      <c r="AS1067" s="27">
        <f t="shared" si="648"/>
        <v>12.04803072</v>
      </c>
      <c r="AT1067" s="99">
        <f t="shared" si="625"/>
        <v>11.566109491199999</v>
      </c>
      <c r="AU1067" s="27">
        <f t="shared" si="625"/>
        <v>11.103465111551998</v>
      </c>
      <c r="AV1067" s="27">
        <f t="shared" si="649"/>
        <v>10.548291855974398</v>
      </c>
      <c r="AW1067" s="27">
        <f t="shared" si="650"/>
        <v>10.548291855974398</v>
      </c>
      <c r="AX1067" s="27">
        <f t="shared" si="651"/>
        <v>2.9300810711039996E-3</v>
      </c>
      <c r="AY1067" s="99">
        <f>AN1067-AW1067</f>
        <v>11357.064763699582</v>
      </c>
      <c r="AZ1067" s="110">
        <f t="shared" si="652"/>
        <v>3.1547402121387726</v>
      </c>
      <c r="BB1067" s="87">
        <v>3.0197431666666699</v>
      </c>
      <c r="BC1067" s="23">
        <f t="shared" si="653"/>
        <v>2.7177688500000028</v>
      </c>
      <c r="BD1067" s="23">
        <f t="shared" si="654"/>
        <v>2.5818804075000026</v>
      </c>
      <c r="BE1067" s="23">
        <f t="shared" si="655"/>
        <v>2.4786051912000024</v>
      </c>
      <c r="BF1067" s="23">
        <f t="shared" si="656"/>
        <v>2.329888879728002</v>
      </c>
      <c r="BG1067" s="23">
        <f t="shared" si="657"/>
        <v>2.329888879728002</v>
      </c>
    </row>
    <row r="1068" spans="2:59">
      <c r="B1068" s="12" t="s">
        <v>34</v>
      </c>
      <c r="C1068" s="12">
        <v>1057</v>
      </c>
      <c r="D1068" s="12">
        <v>35</v>
      </c>
      <c r="E1068" s="21">
        <v>30.7</v>
      </c>
      <c r="F1068" s="68">
        <f t="shared" si="626"/>
        <v>8.5277777777777786</v>
      </c>
      <c r="G1068" s="22">
        <f t="shared" si="658"/>
        <v>-1.4722222222222223</v>
      </c>
      <c r="H1068" s="22">
        <f t="shared" si="627"/>
        <v>18</v>
      </c>
      <c r="I1068" s="48">
        <f>'Ducati Panigale 1199 data'!$C$8*G1068</f>
        <v>-409.27777777777783</v>
      </c>
      <c r="J1068" s="48">
        <f>'Ducati Panigale 1199 data'!$C$8*'Ducati Panigale 1199 data'!$C$15*'Ducati Panigale 1199 data'!$C$10</f>
        <v>54.543600000000005</v>
      </c>
      <c r="K1068" s="48">
        <f>(0.5*'Ducati Panigale 1199 data'!$C$12)*'Ducati Panigale 1199 data'!$C$14*'Ducati Panigale 1199 data'!$C$11*F1068^2</f>
        <v>10.289394589120374</v>
      </c>
      <c r="L1068" s="48">
        <f t="shared" si="628"/>
        <v>-344.44478318865742</v>
      </c>
      <c r="M1068" s="48">
        <f t="shared" si="624"/>
        <v>-2937.3485677477179</v>
      </c>
      <c r="N1068" s="22">
        <f t="shared" si="629"/>
        <v>-2.9373485677477178</v>
      </c>
      <c r="O1068" s="105">
        <f t="shared" si="630"/>
        <v>-2.9373485677477178</v>
      </c>
      <c r="P1068" s="105">
        <f t="shared" si="631"/>
        <v>2.9373485677477178</v>
      </c>
      <c r="Q1068" s="105">
        <f t="shared" si="659"/>
        <v>254.71032473345304</v>
      </c>
      <c r="R1068" s="27">
        <f t="shared" si="632"/>
        <v>7.0752867981514728E-2</v>
      </c>
      <c r="S1068" s="98">
        <f t="shared" si="633"/>
        <v>0</v>
      </c>
      <c r="T1068" s="17">
        <f t="shared" si="660"/>
        <v>904.26102396842714</v>
      </c>
      <c r="U1068" s="17">
        <f t="shared" si="634"/>
        <v>0.25118361776900755</v>
      </c>
      <c r="V1068" s="17">
        <f t="shared" si="635"/>
        <v>241.97480849678038</v>
      </c>
      <c r="W1068" s="17">
        <f t="shared" si="636"/>
        <v>232.29581615690915</v>
      </c>
      <c r="X1068" s="17">
        <f t="shared" si="636"/>
        <v>223.00398351063279</v>
      </c>
      <c r="Y1068" s="17">
        <f t="shared" si="637"/>
        <v>220.77394367552645</v>
      </c>
      <c r="Z1068" s="17">
        <f>Y1068/3600</f>
        <v>6.1326095465424016E-2</v>
      </c>
      <c r="AA1068" s="17">
        <f>0.96*Y1068</f>
        <v>211.94298592850538</v>
      </c>
      <c r="AB1068" s="17">
        <f t="shared" si="638"/>
        <v>203.46526649136516</v>
      </c>
      <c r="AC1068" s="17">
        <f t="shared" si="639"/>
        <v>193.29200316679689</v>
      </c>
      <c r="AD1068" s="17">
        <f t="shared" si="640"/>
        <v>193.29200316679689</v>
      </c>
      <c r="AE1068" s="17">
        <f t="shared" si="661"/>
        <v>5.3692223101888023E-2</v>
      </c>
      <c r="AF1068" s="17">
        <f>T1068-AD1068</f>
        <v>710.96902080163022</v>
      </c>
      <c r="AG1068" s="17">
        <f t="shared" si="641"/>
        <v>0.19749139466711951</v>
      </c>
      <c r="AH1068" s="28">
        <f>0.5*'Ducati Panigale 1199 data'!$C$8*'WLTP class 3 v5'!F1068^2</f>
        <v>10108.496141975311</v>
      </c>
      <c r="AI1068" s="17">
        <f t="shared" si="642"/>
        <v>10.10849614197531</v>
      </c>
      <c r="AJ1068" s="17">
        <f>IF(N1068&lt;0, AI1068, "0")</f>
        <v>10.10849614197531</v>
      </c>
      <c r="AK1068" s="98">
        <f>AK1067+AJ1068</f>
        <v>2450.382628858024</v>
      </c>
      <c r="AL1068" s="105">
        <f t="shared" si="643"/>
        <v>0.68066184134945107</v>
      </c>
      <c r="AM1068" s="98">
        <f>IF(N1068 &gt; 0, AI1068, )</f>
        <v>0</v>
      </c>
      <c r="AN1068" s="98">
        <f t="shared" si="662"/>
        <v>11367.613055555556</v>
      </c>
      <c r="AO1068" s="98">
        <f t="shared" si="644"/>
        <v>3.1576702932098764</v>
      </c>
      <c r="AP1068" s="27">
        <f t="shared" si="645"/>
        <v>9.6030713348765442</v>
      </c>
      <c r="AQ1068" s="27">
        <f t="shared" si="646"/>
        <v>9.2189484814814815</v>
      </c>
      <c r="AR1068" s="99">
        <f t="shared" si="647"/>
        <v>8.8501905422222222</v>
      </c>
      <c r="AS1068" s="27">
        <f t="shared" si="648"/>
        <v>8.7616886368000007</v>
      </c>
      <c r="AT1068" s="99">
        <f t="shared" si="625"/>
        <v>8.4112210913280006</v>
      </c>
      <c r="AU1068" s="27">
        <f t="shared" si="625"/>
        <v>8.0747722476748809</v>
      </c>
      <c r="AV1068" s="27">
        <f t="shared" si="649"/>
        <v>7.6710336352911366</v>
      </c>
      <c r="AW1068" s="27">
        <f t="shared" si="650"/>
        <v>7.6710336352911366</v>
      </c>
      <c r="AX1068" s="27">
        <f t="shared" si="651"/>
        <v>2.13084267646976E-3</v>
      </c>
      <c r="AY1068" s="99">
        <f>AN1068-AW1068</f>
        <v>11359.942021920264</v>
      </c>
      <c r="AZ1068" s="110">
        <f t="shared" si="652"/>
        <v>3.1555394505334067</v>
      </c>
      <c r="BB1068" s="87">
        <v>2.93734856774772</v>
      </c>
      <c r="BC1068" s="23">
        <f t="shared" si="653"/>
        <v>2.6436137109729483</v>
      </c>
      <c r="BD1068" s="23">
        <f t="shared" si="654"/>
        <v>2.5114330254243007</v>
      </c>
      <c r="BE1068" s="23">
        <f t="shared" si="655"/>
        <v>2.4109757044073286</v>
      </c>
      <c r="BF1068" s="23">
        <f t="shared" si="656"/>
        <v>2.2663171621428888</v>
      </c>
      <c r="BG1068" s="23">
        <f t="shared" si="657"/>
        <v>2.2663171621428888</v>
      </c>
    </row>
    <row r="1069" spans="2:59">
      <c r="B1069" s="12" t="s">
        <v>34</v>
      </c>
      <c r="C1069" s="12">
        <v>1058</v>
      </c>
      <c r="D1069" s="12">
        <v>36</v>
      </c>
      <c r="E1069" s="21">
        <v>25.4</v>
      </c>
      <c r="F1069" s="68">
        <f t="shared" si="626"/>
        <v>7.0555555555555554</v>
      </c>
      <c r="G1069" s="22">
        <f t="shared" si="658"/>
        <v>-1.3472222222222221</v>
      </c>
      <c r="H1069" s="22">
        <f t="shared" si="627"/>
        <v>18.5</v>
      </c>
      <c r="I1069" s="48">
        <f>'Ducati Panigale 1199 data'!$C$8*G1069</f>
        <v>-374.52777777777777</v>
      </c>
      <c r="J1069" s="48">
        <f>'Ducati Panigale 1199 data'!$C$8*'Ducati Panigale 1199 data'!$C$15*'Ducati Panigale 1199 data'!$C$10</f>
        <v>54.543600000000005</v>
      </c>
      <c r="K1069" s="48">
        <f>(0.5*'Ducati Panigale 1199 data'!$C$12)*'Ducati Panigale 1199 data'!$C$14*'Ducati Panigale 1199 data'!$C$11*F1069^2</f>
        <v>7.0433700231481486</v>
      </c>
      <c r="L1069" s="48">
        <f t="shared" si="628"/>
        <v>-312.94080775462959</v>
      </c>
      <c r="M1069" s="48">
        <f t="shared" si="624"/>
        <v>-2207.9712547132199</v>
      </c>
      <c r="N1069" s="22">
        <f t="shared" si="629"/>
        <v>-2.20797125471322</v>
      </c>
      <c r="O1069" s="105">
        <f t="shared" si="630"/>
        <v>-2.20797125471322</v>
      </c>
      <c r="P1069" s="105">
        <f t="shared" si="631"/>
        <v>2.20797125471322</v>
      </c>
      <c r="Q1069" s="105">
        <f t="shared" si="659"/>
        <v>256.91829598816628</v>
      </c>
      <c r="R1069" s="27">
        <f t="shared" si="632"/>
        <v>7.1366193330046193E-2</v>
      </c>
      <c r="S1069" s="98">
        <f t="shared" si="633"/>
        <v>0</v>
      </c>
      <c r="T1069" s="17">
        <f t="shared" si="660"/>
        <v>904.26102396842714</v>
      </c>
      <c r="U1069" s="17">
        <f t="shared" si="634"/>
        <v>0.25118361776900755</v>
      </c>
      <c r="V1069" s="17">
        <f t="shared" si="635"/>
        <v>244.07238118875796</v>
      </c>
      <c r="W1069" s="17">
        <f t="shared" si="636"/>
        <v>234.30948594120764</v>
      </c>
      <c r="X1069" s="17">
        <f t="shared" si="636"/>
        <v>224.93710650355933</v>
      </c>
      <c r="Y1069" s="17">
        <f t="shared" si="637"/>
        <v>222.68773543852373</v>
      </c>
      <c r="Z1069" s="17">
        <f>Y1069/3600</f>
        <v>6.1857704288478817E-2</v>
      </c>
      <c r="AA1069" s="17">
        <f>0.96*Y1069</f>
        <v>213.78022602098278</v>
      </c>
      <c r="AB1069" s="17">
        <f t="shared" si="638"/>
        <v>205.22901698014346</v>
      </c>
      <c r="AC1069" s="17">
        <f t="shared" si="639"/>
        <v>194.96756613113627</v>
      </c>
      <c r="AD1069" s="17">
        <f t="shared" si="640"/>
        <v>194.96756613113627</v>
      </c>
      <c r="AE1069" s="17">
        <f t="shared" si="661"/>
        <v>5.4157657258648961E-2</v>
      </c>
      <c r="AF1069" s="17">
        <f>T1069-AD1069</f>
        <v>709.29345783729082</v>
      </c>
      <c r="AG1069" s="17">
        <f t="shared" si="641"/>
        <v>0.19702596051035856</v>
      </c>
      <c r="AH1069" s="28">
        <f>0.5*'Ducati Panigale 1199 data'!$C$8*'WLTP class 3 v5'!F1069^2</f>
        <v>6919.5401234567898</v>
      </c>
      <c r="AI1069" s="17">
        <f t="shared" si="642"/>
        <v>6.9195401234567901</v>
      </c>
      <c r="AJ1069" s="17">
        <f>IF(N1069&lt;0, AI1069, "0")</f>
        <v>6.9195401234567901</v>
      </c>
      <c r="AK1069" s="98">
        <f>AK1068+AJ1069</f>
        <v>2457.3021689814809</v>
      </c>
      <c r="AL1069" s="105">
        <f t="shared" si="643"/>
        <v>0.6825839358281891</v>
      </c>
      <c r="AM1069" s="98">
        <f>IF(N1069 &gt; 0, AI1069, )</f>
        <v>0</v>
      </c>
      <c r="AN1069" s="98">
        <f t="shared" si="662"/>
        <v>11367.613055555556</v>
      </c>
      <c r="AO1069" s="98">
        <f t="shared" si="644"/>
        <v>3.1576702932098764</v>
      </c>
      <c r="AP1069" s="27">
        <f t="shared" si="645"/>
        <v>6.5735631172839506</v>
      </c>
      <c r="AQ1069" s="27">
        <f t="shared" si="646"/>
        <v>6.310620592592592</v>
      </c>
      <c r="AR1069" s="99">
        <f t="shared" si="647"/>
        <v>6.0581957688888881</v>
      </c>
      <c r="AS1069" s="27">
        <f t="shared" si="648"/>
        <v>5.997613811199999</v>
      </c>
      <c r="AT1069" s="99">
        <f t="shared" si="625"/>
        <v>5.7577092587519987</v>
      </c>
      <c r="AU1069" s="27">
        <f t="shared" si="625"/>
        <v>5.5274008884019183</v>
      </c>
      <c r="AV1069" s="27">
        <f t="shared" si="649"/>
        <v>5.2510308439818223</v>
      </c>
      <c r="AW1069" s="27">
        <f t="shared" si="650"/>
        <v>5.2510308439818223</v>
      </c>
      <c r="AX1069" s="27">
        <f t="shared" si="651"/>
        <v>1.4586196788838395E-3</v>
      </c>
      <c r="AY1069" s="99">
        <f>AN1069-AW1069</f>
        <v>11362.362024711574</v>
      </c>
      <c r="AZ1069" s="110">
        <f t="shared" si="652"/>
        <v>3.1562116735309926</v>
      </c>
      <c r="BB1069" s="87">
        <v>2.20797125471322</v>
      </c>
      <c r="BC1069" s="23">
        <f t="shared" si="653"/>
        <v>1.9871741292418981</v>
      </c>
      <c r="BD1069" s="23">
        <f t="shared" si="654"/>
        <v>1.8878154227798032</v>
      </c>
      <c r="BE1069" s="23">
        <f t="shared" si="655"/>
        <v>1.812302805868611</v>
      </c>
      <c r="BF1069" s="23">
        <f t="shared" si="656"/>
        <v>1.7035646375164943</v>
      </c>
      <c r="BG1069" s="23">
        <f t="shared" si="657"/>
        <v>1.7035646375164943</v>
      </c>
    </row>
    <row r="1070" spans="2:59">
      <c r="B1070" s="12" t="s">
        <v>34</v>
      </c>
      <c r="C1070" s="12">
        <v>1059</v>
      </c>
      <c r="D1070" s="12">
        <v>37</v>
      </c>
      <c r="E1070" s="21">
        <v>21</v>
      </c>
      <c r="F1070" s="68">
        <f t="shared" si="626"/>
        <v>5.833333333333333</v>
      </c>
      <c r="G1070" s="22">
        <f t="shared" si="658"/>
        <v>-1.2083333333333333</v>
      </c>
      <c r="H1070" s="22">
        <f t="shared" si="627"/>
        <v>19</v>
      </c>
      <c r="I1070" s="48">
        <f>'Ducati Panigale 1199 data'!$C$8*G1070</f>
        <v>-335.91666666666663</v>
      </c>
      <c r="J1070" s="48">
        <f>'Ducati Panigale 1199 data'!$C$8*'Ducati Panigale 1199 data'!$C$15*'Ducati Panigale 1199 data'!$C$10</f>
        <v>54.543600000000005</v>
      </c>
      <c r="K1070" s="48">
        <f>(0.5*'Ducati Panigale 1199 data'!$C$12)*'Ducati Panigale 1199 data'!$C$14*'Ducati Panigale 1199 data'!$C$11*F1070^2</f>
        <v>4.8145052083333333</v>
      </c>
      <c r="L1070" s="48">
        <f t="shared" si="628"/>
        <v>-276.55856145833326</v>
      </c>
      <c r="M1070" s="48">
        <f t="shared" si="624"/>
        <v>-1613.2582751736106</v>
      </c>
      <c r="N1070" s="22">
        <f t="shared" si="629"/>
        <v>-1.6132582751736106</v>
      </c>
      <c r="O1070" s="105">
        <f t="shared" si="630"/>
        <v>-1.6132582751736106</v>
      </c>
      <c r="P1070" s="105">
        <f t="shared" si="631"/>
        <v>1.6132582751736106</v>
      </c>
      <c r="Q1070" s="105">
        <f t="shared" si="659"/>
        <v>258.5315542633399</v>
      </c>
      <c r="R1070" s="27">
        <f t="shared" si="632"/>
        <v>7.1814320628705533E-2</v>
      </c>
      <c r="S1070" s="98">
        <f t="shared" si="633"/>
        <v>0</v>
      </c>
      <c r="T1070" s="17">
        <f t="shared" si="660"/>
        <v>904.26102396842714</v>
      </c>
      <c r="U1070" s="17">
        <f t="shared" si="634"/>
        <v>0.25118361776900755</v>
      </c>
      <c r="V1070" s="17">
        <f t="shared" si="635"/>
        <v>245.60497655017289</v>
      </c>
      <c r="W1070" s="17">
        <f t="shared" si="636"/>
        <v>235.78077748816597</v>
      </c>
      <c r="X1070" s="17">
        <f t="shared" si="636"/>
        <v>226.34954638863931</v>
      </c>
      <c r="Y1070" s="17">
        <f t="shared" si="637"/>
        <v>224.08605092475293</v>
      </c>
      <c r="Z1070" s="17">
        <f>Y1070/3600</f>
        <v>6.2246125256875812E-2</v>
      </c>
      <c r="AA1070" s="17">
        <f>0.96*Y1070</f>
        <v>215.12260888776279</v>
      </c>
      <c r="AB1070" s="17">
        <f t="shared" si="638"/>
        <v>206.51770453225228</v>
      </c>
      <c r="AC1070" s="17">
        <f t="shared" si="639"/>
        <v>196.19181930563965</v>
      </c>
      <c r="AD1070" s="17">
        <f t="shared" si="640"/>
        <v>196.19181930563965</v>
      </c>
      <c r="AE1070" s="17">
        <f t="shared" si="661"/>
        <v>5.4497727584899902E-2</v>
      </c>
      <c r="AF1070" s="17">
        <f>T1070-AD1070</f>
        <v>708.06920466278746</v>
      </c>
      <c r="AG1070" s="17">
        <f t="shared" si="641"/>
        <v>0.19668589018410762</v>
      </c>
      <c r="AH1070" s="28">
        <f>0.5*'Ducati Panigale 1199 data'!$C$8*'WLTP class 3 v5'!F1070^2</f>
        <v>4729.8611111111104</v>
      </c>
      <c r="AI1070" s="17">
        <f t="shared" si="642"/>
        <v>4.7298611111111102</v>
      </c>
      <c r="AJ1070" s="17">
        <f>IF(N1070&lt;0, AI1070, "0")</f>
        <v>4.7298611111111102</v>
      </c>
      <c r="AK1070" s="98">
        <f>AK1069+AJ1070</f>
        <v>2462.0320300925919</v>
      </c>
      <c r="AL1070" s="105">
        <f t="shared" si="643"/>
        <v>0.68389778613683105</v>
      </c>
      <c r="AM1070" s="98">
        <f>IF(N1070 &gt; 0, AI1070, )</f>
        <v>0</v>
      </c>
      <c r="AN1070" s="98">
        <f t="shared" si="662"/>
        <v>11367.613055555556</v>
      </c>
      <c r="AO1070" s="98">
        <f t="shared" si="644"/>
        <v>3.1576702932098764</v>
      </c>
      <c r="AP1070" s="27">
        <f t="shared" si="645"/>
        <v>4.4933680555555542</v>
      </c>
      <c r="AQ1070" s="27">
        <f t="shared" si="646"/>
        <v>4.3136333333333319</v>
      </c>
      <c r="AR1070" s="99">
        <f t="shared" si="647"/>
        <v>4.1410879999999981</v>
      </c>
      <c r="AS1070" s="27">
        <f t="shared" si="648"/>
        <v>4.0996771199999982</v>
      </c>
      <c r="AT1070" s="99">
        <f t="shared" si="625"/>
        <v>3.9356900351999982</v>
      </c>
      <c r="AU1070" s="27">
        <f t="shared" si="625"/>
        <v>3.7782624337919981</v>
      </c>
      <c r="AV1070" s="27">
        <f t="shared" si="649"/>
        <v>3.589349312102398</v>
      </c>
      <c r="AW1070" s="27">
        <f t="shared" si="650"/>
        <v>3.589349312102398</v>
      </c>
      <c r="AX1070" s="27">
        <f t="shared" si="651"/>
        <v>9.9704147558399943E-4</v>
      </c>
      <c r="AY1070" s="99">
        <f>AN1070-AW1070</f>
        <v>11364.023706243453</v>
      </c>
      <c r="AZ1070" s="110">
        <f t="shared" si="652"/>
        <v>3.1566732517342926</v>
      </c>
      <c r="BB1070" s="87">
        <v>1.61325827517361</v>
      </c>
      <c r="BC1070" s="23">
        <f t="shared" si="653"/>
        <v>1.451932447656249</v>
      </c>
      <c r="BD1070" s="23">
        <f t="shared" si="654"/>
        <v>1.3793358252734365</v>
      </c>
      <c r="BE1070" s="23">
        <f t="shared" si="655"/>
        <v>1.324162392262499</v>
      </c>
      <c r="BF1070" s="23">
        <f t="shared" si="656"/>
        <v>1.244712648726749</v>
      </c>
      <c r="BG1070" s="23">
        <f t="shared" si="657"/>
        <v>1.244712648726749</v>
      </c>
    </row>
    <row r="1071" spans="2:59">
      <c r="B1071" s="12" t="s">
        <v>34</v>
      </c>
      <c r="C1071" s="12">
        <v>1060</v>
      </c>
      <c r="D1071" s="12">
        <v>38</v>
      </c>
      <c r="E1071" s="21">
        <v>16.7</v>
      </c>
      <c r="F1071" s="68">
        <f t="shared" si="626"/>
        <v>4.6388888888888893</v>
      </c>
      <c r="G1071" s="22">
        <f t="shared" si="658"/>
        <v>-1.0555555555555556</v>
      </c>
      <c r="H1071" s="22">
        <f t="shared" si="627"/>
        <v>19.5</v>
      </c>
      <c r="I1071" s="48">
        <f>'Ducati Panigale 1199 data'!$C$8*G1071</f>
        <v>-293.44444444444446</v>
      </c>
      <c r="J1071" s="48">
        <f>'Ducati Panigale 1199 data'!$C$8*'Ducati Panigale 1199 data'!$C$15*'Ducati Panigale 1199 data'!$C$10</f>
        <v>54.543600000000005</v>
      </c>
      <c r="K1071" s="48">
        <f>(0.5*'Ducati Panigale 1199 data'!$C$12)*'Ducati Panigale 1199 data'!$C$14*'Ducati Panigale 1199 data'!$C$11*F1071^2</f>
        <v>3.0447105613425935</v>
      </c>
      <c r="L1071" s="48">
        <f t="shared" si="628"/>
        <v>-235.85613388310188</v>
      </c>
      <c r="M1071" s="48">
        <f t="shared" si="624"/>
        <v>-1094.1103988466116</v>
      </c>
      <c r="N1071" s="22">
        <f t="shared" si="629"/>
        <v>-1.0941103988466117</v>
      </c>
      <c r="O1071" s="105">
        <f t="shared" si="630"/>
        <v>-1.0941103988466117</v>
      </c>
      <c r="P1071" s="105">
        <f t="shared" si="631"/>
        <v>1.0941103988466117</v>
      </c>
      <c r="Q1071" s="105">
        <f t="shared" si="659"/>
        <v>259.62566466218652</v>
      </c>
      <c r="R1071" s="27">
        <f t="shared" si="632"/>
        <v>7.2118240183940696E-2</v>
      </c>
      <c r="S1071" s="98">
        <f t="shared" si="633"/>
        <v>0</v>
      </c>
      <c r="T1071" s="17">
        <f t="shared" si="660"/>
        <v>904.26102396842714</v>
      </c>
      <c r="U1071" s="17">
        <f t="shared" si="634"/>
        <v>0.25118361776900755</v>
      </c>
      <c r="V1071" s="17">
        <f t="shared" si="635"/>
        <v>246.64438142907719</v>
      </c>
      <c r="W1071" s="17">
        <f t="shared" si="636"/>
        <v>236.77860617191408</v>
      </c>
      <c r="X1071" s="17">
        <f t="shared" si="636"/>
        <v>227.3074619250375</v>
      </c>
      <c r="Y1071" s="17">
        <f t="shared" si="637"/>
        <v>225.03438730578713</v>
      </c>
      <c r="Z1071" s="17">
        <f>Y1071/3600</f>
        <v>6.250955202938531E-2</v>
      </c>
      <c r="AA1071" s="17">
        <f>0.96*Y1071</f>
        <v>216.03301181355565</v>
      </c>
      <c r="AB1071" s="17">
        <f t="shared" si="638"/>
        <v>207.3916913410134</v>
      </c>
      <c r="AC1071" s="17">
        <f t="shared" si="639"/>
        <v>197.02210677396272</v>
      </c>
      <c r="AD1071" s="17">
        <f t="shared" si="640"/>
        <v>197.02210677396272</v>
      </c>
      <c r="AE1071" s="17">
        <f t="shared" si="661"/>
        <v>5.472836299276742E-2</v>
      </c>
      <c r="AF1071" s="17">
        <f>T1071-AD1071</f>
        <v>707.23891719446442</v>
      </c>
      <c r="AG1071" s="17">
        <f t="shared" si="641"/>
        <v>0.19645525477624012</v>
      </c>
      <c r="AH1071" s="28">
        <f>0.5*'Ducati Panigale 1199 data'!$C$8*'WLTP class 3 v5'!F1071^2</f>
        <v>2991.1813271604947</v>
      </c>
      <c r="AI1071" s="17">
        <f t="shared" si="642"/>
        <v>2.9911813271604948</v>
      </c>
      <c r="AJ1071" s="17">
        <f>IF(N1071&lt;0, AI1071, "0")</f>
        <v>2.9911813271604948</v>
      </c>
      <c r="AK1071" s="98">
        <f>AK1070+AJ1071</f>
        <v>2465.0232114197524</v>
      </c>
      <c r="AL1071" s="105">
        <f t="shared" si="643"/>
        <v>0.68472866983882008</v>
      </c>
      <c r="AM1071" s="98">
        <f>IF(N1071 &gt; 0, AI1071, )</f>
        <v>0</v>
      </c>
      <c r="AN1071" s="98">
        <f t="shared" si="662"/>
        <v>11367.613055555556</v>
      </c>
      <c r="AO1071" s="98">
        <f t="shared" si="644"/>
        <v>3.1576702932098764</v>
      </c>
      <c r="AP1071" s="27">
        <f t="shared" si="645"/>
        <v>2.8416222608024699</v>
      </c>
      <c r="AQ1071" s="27">
        <f t="shared" si="646"/>
        <v>2.7279573703703712</v>
      </c>
      <c r="AR1071" s="99">
        <f t="shared" si="647"/>
        <v>2.6188390755555564</v>
      </c>
      <c r="AS1071" s="27">
        <f t="shared" si="648"/>
        <v>2.5926506848000006</v>
      </c>
      <c r="AT1071" s="99">
        <f t="shared" si="625"/>
        <v>2.4889446574080005</v>
      </c>
      <c r="AU1071" s="27">
        <f t="shared" si="625"/>
        <v>2.3893868711116806</v>
      </c>
      <c r="AV1071" s="27">
        <f t="shared" si="649"/>
        <v>2.2699175275560965</v>
      </c>
      <c r="AW1071" s="27">
        <f t="shared" si="650"/>
        <v>2.2699175275560965</v>
      </c>
      <c r="AX1071" s="27">
        <f t="shared" si="651"/>
        <v>6.3053264654336014E-4</v>
      </c>
      <c r="AY1071" s="99">
        <f>AN1071-AW1071</f>
        <v>11365.343138028</v>
      </c>
      <c r="AZ1071" s="110">
        <f t="shared" si="652"/>
        <v>3.1570397605633334</v>
      </c>
      <c r="BB1071" s="87">
        <v>1.0941103988466101</v>
      </c>
      <c r="BC1071" s="23">
        <f t="shared" si="653"/>
        <v>0.98469935896194916</v>
      </c>
      <c r="BD1071" s="23">
        <f t="shared" si="654"/>
        <v>0.9354643910138517</v>
      </c>
      <c r="BE1071" s="23">
        <f t="shared" si="655"/>
        <v>0.89804581537329764</v>
      </c>
      <c r="BF1071" s="23">
        <f t="shared" si="656"/>
        <v>0.84416306645089978</v>
      </c>
      <c r="BG1071" s="23">
        <f t="shared" si="657"/>
        <v>0.84416306645089978</v>
      </c>
    </row>
    <row r="1072" spans="2:59">
      <c r="B1072" s="12" t="s">
        <v>34</v>
      </c>
      <c r="C1072" s="12">
        <v>1061</v>
      </c>
      <c r="D1072" s="12">
        <v>39</v>
      </c>
      <c r="E1072" s="21">
        <v>13.4</v>
      </c>
      <c r="F1072" s="68">
        <f t="shared" si="626"/>
        <v>3.7222222222222223</v>
      </c>
      <c r="G1072" s="22">
        <f t="shared" si="658"/>
        <v>-0.65277777777777768</v>
      </c>
      <c r="H1072" s="22">
        <f t="shared" si="627"/>
        <v>20</v>
      </c>
      <c r="I1072" s="48">
        <f>'Ducati Panigale 1199 data'!$C$8*G1072</f>
        <v>-181.4722222222222</v>
      </c>
      <c r="J1072" s="48">
        <f>'Ducati Panigale 1199 data'!$C$8*'Ducati Panigale 1199 data'!$C$15*'Ducati Panigale 1199 data'!$C$10</f>
        <v>54.543600000000005</v>
      </c>
      <c r="K1072" s="48">
        <f>(0.5*'Ducati Panigale 1199 data'!$C$12)*'Ducati Panigale 1199 data'!$C$14*'Ducati Panigale 1199 data'!$C$11*F1072^2</f>
        <v>1.960300578703704</v>
      </c>
      <c r="L1072" s="48">
        <f t="shared" si="628"/>
        <v>-124.96832164351849</v>
      </c>
      <c r="M1072" s="48">
        <f t="shared" si="624"/>
        <v>-465.15986389531884</v>
      </c>
      <c r="N1072" s="22">
        <f t="shared" si="629"/>
        <v>-0.46515986389531883</v>
      </c>
      <c r="O1072" s="105">
        <f t="shared" si="630"/>
        <v>-0.46515986389531883</v>
      </c>
      <c r="P1072" s="105">
        <f t="shared" si="631"/>
        <v>0.46515986389531883</v>
      </c>
      <c r="Q1072" s="105">
        <f t="shared" si="659"/>
        <v>260.09082452608186</v>
      </c>
      <c r="R1072" s="27">
        <f t="shared" si="632"/>
        <v>7.2247451257244966E-2</v>
      </c>
      <c r="S1072" s="98">
        <f t="shared" si="633"/>
        <v>0</v>
      </c>
      <c r="T1072" s="17">
        <f t="shared" si="660"/>
        <v>904.26102396842714</v>
      </c>
      <c r="U1072" s="17">
        <f t="shared" si="634"/>
        <v>0.25118361776900755</v>
      </c>
      <c r="V1072" s="17">
        <f t="shared" si="635"/>
        <v>247.08628329977776</v>
      </c>
      <c r="W1072" s="17">
        <f t="shared" si="636"/>
        <v>237.20283196778664</v>
      </c>
      <c r="X1072" s="17">
        <f t="shared" si="636"/>
        <v>227.71471868907517</v>
      </c>
      <c r="Y1072" s="17">
        <f t="shared" si="637"/>
        <v>225.43757150218443</v>
      </c>
      <c r="Z1072" s="17">
        <f>Y1072/3600</f>
        <v>6.2621547639495678E-2</v>
      </c>
      <c r="AA1072" s="17">
        <f>0.96*Y1072</f>
        <v>216.42006864209705</v>
      </c>
      <c r="AB1072" s="17">
        <f t="shared" si="638"/>
        <v>207.76326589641317</v>
      </c>
      <c r="AC1072" s="17">
        <f t="shared" si="639"/>
        <v>197.37510260159252</v>
      </c>
      <c r="AD1072" s="17">
        <f t="shared" si="640"/>
        <v>197.37510260159252</v>
      </c>
      <c r="AE1072" s="17">
        <f t="shared" si="661"/>
        <v>5.4826417389331257E-2</v>
      </c>
      <c r="AF1072" s="17">
        <f>T1072-AD1072</f>
        <v>706.88592136683462</v>
      </c>
      <c r="AG1072" s="17">
        <f t="shared" si="641"/>
        <v>0.19635720037967627</v>
      </c>
      <c r="AH1072" s="28">
        <f>0.5*'Ducati Panigale 1199 data'!$C$8*'WLTP class 3 v5'!F1072^2</f>
        <v>1925.8364197530864</v>
      </c>
      <c r="AI1072" s="17">
        <f t="shared" si="642"/>
        <v>1.9258364197530864</v>
      </c>
      <c r="AJ1072" s="17">
        <f>IF(N1072&lt;0, AI1072, "0")</f>
        <v>1.9258364197530864</v>
      </c>
      <c r="AK1072" s="98">
        <f>AK1071+AJ1072</f>
        <v>2466.9490478395055</v>
      </c>
      <c r="AL1072" s="105">
        <f t="shared" si="643"/>
        <v>0.68526362439986266</v>
      </c>
      <c r="AM1072" s="98">
        <f>IF(N1072 &gt; 0, AI1072, )</f>
        <v>0</v>
      </c>
      <c r="AN1072" s="98">
        <f t="shared" si="662"/>
        <v>11367.613055555556</v>
      </c>
      <c r="AO1072" s="98">
        <f t="shared" si="644"/>
        <v>3.1576702932098764</v>
      </c>
      <c r="AP1072" s="27">
        <f t="shared" si="645"/>
        <v>1.829544598765432</v>
      </c>
      <c r="AQ1072" s="27">
        <f t="shared" si="646"/>
        <v>1.7563628148148147</v>
      </c>
      <c r="AR1072" s="99">
        <f t="shared" si="647"/>
        <v>1.6861083022222221</v>
      </c>
      <c r="AS1072" s="27">
        <f t="shared" si="648"/>
        <v>1.6692472191999999</v>
      </c>
      <c r="AT1072" s="99">
        <f t="shared" si="625"/>
        <v>1.6024773304319997</v>
      </c>
      <c r="AU1072" s="27">
        <f t="shared" si="625"/>
        <v>1.5383782372147197</v>
      </c>
      <c r="AV1072" s="27">
        <f t="shared" si="649"/>
        <v>1.4614593253539836</v>
      </c>
      <c r="AW1072" s="27">
        <f t="shared" si="650"/>
        <v>1.4614593253539836</v>
      </c>
      <c r="AX1072" s="27">
        <f t="shared" si="651"/>
        <v>4.0596092370943991E-4</v>
      </c>
      <c r="AY1072" s="99">
        <f>AN1072-AW1072</f>
        <v>11366.151596230202</v>
      </c>
      <c r="AZ1072" s="110">
        <f t="shared" si="652"/>
        <v>3.1572643322861671</v>
      </c>
      <c r="BB1072" s="87">
        <v>0.46515986389531899</v>
      </c>
      <c r="BC1072" s="23">
        <f t="shared" si="653"/>
        <v>0.41864387750578708</v>
      </c>
      <c r="BD1072" s="23">
        <f t="shared" si="654"/>
        <v>0.39771168363049769</v>
      </c>
      <c r="BE1072" s="23">
        <f t="shared" si="655"/>
        <v>0.38180321628527775</v>
      </c>
      <c r="BF1072" s="23">
        <f t="shared" si="656"/>
        <v>0.35889502330816109</v>
      </c>
      <c r="BG1072" s="23">
        <f t="shared" si="657"/>
        <v>0.35889502330816109</v>
      </c>
    </row>
    <row r="1073" spans="2:59">
      <c r="B1073" s="12" t="s">
        <v>34</v>
      </c>
      <c r="C1073" s="12">
        <v>1062</v>
      </c>
      <c r="D1073" s="12">
        <v>40</v>
      </c>
      <c r="E1073" s="21">
        <v>12</v>
      </c>
      <c r="F1073" s="68">
        <f t="shared" si="626"/>
        <v>3.3333333333333335</v>
      </c>
      <c r="G1073" s="22">
        <f t="shared" si="658"/>
        <v>-0.18055555555555566</v>
      </c>
      <c r="H1073" s="22">
        <f t="shared" si="627"/>
        <v>20.5</v>
      </c>
      <c r="I1073" s="48">
        <f>'Ducati Panigale 1199 data'!$C$8*G1073</f>
        <v>-50.194444444444471</v>
      </c>
      <c r="J1073" s="48">
        <f>'Ducati Panigale 1199 data'!$C$8*'Ducati Panigale 1199 data'!$C$15*'Ducati Panigale 1199 data'!$C$10</f>
        <v>54.543600000000005</v>
      </c>
      <c r="K1073" s="48">
        <f>(0.5*'Ducati Panigale 1199 data'!$C$12)*'Ducati Panigale 1199 data'!$C$14*'Ducati Panigale 1199 data'!$C$11*F1073^2</f>
        <v>1.5720833333333337</v>
      </c>
      <c r="L1073" s="48">
        <f t="shared" si="628"/>
        <v>5.9212388888888672</v>
      </c>
      <c r="M1073" s="48">
        <f t="shared" si="624"/>
        <v>19.737462962962891</v>
      </c>
      <c r="N1073" s="22">
        <f t="shared" si="629"/>
        <v>1.9737462962962891E-2</v>
      </c>
      <c r="O1073" s="105">
        <f t="shared" si="630"/>
        <v>0</v>
      </c>
      <c r="P1073" s="105">
        <f t="shared" si="631"/>
        <v>0</v>
      </c>
      <c r="Q1073" s="105">
        <f t="shared" si="659"/>
        <v>260.09082452608186</v>
      </c>
      <c r="R1073" s="27">
        <f t="shared" si="632"/>
        <v>7.2247451257244966E-2</v>
      </c>
      <c r="S1073" s="98">
        <f t="shared" si="633"/>
        <v>1.9737462962962891E-2</v>
      </c>
      <c r="T1073" s="17">
        <f t="shared" si="660"/>
        <v>904.28076143139015</v>
      </c>
      <c r="U1073" s="17">
        <f t="shared" si="634"/>
        <v>0.25118910039760839</v>
      </c>
      <c r="V1073" s="17">
        <f t="shared" si="635"/>
        <v>247.08628329977776</v>
      </c>
      <c r="W1073" s="17">
        <f t="shared" si="636"/>
        <v>237.20283196778664</v>
      </c>
      <c r="X1073" s="17">
        <f t="shared" si="636"/>
        <v>227.71471868907517</v>
      </c>
      <c r="Y1073" s="17">
        <f t="shared" si="637"/>
        <v>225.43757150218443</v>
      </c>
      <c r="Z1073" s="17">
        <f>Y1073/3600</f>
        <v>6.2621547639495678E-2</v>
      </c>
      <c r="AA1073" s="17">
        <f>0.96*Y1073</f>
        <v>216.42006864209705</v>
      </c>
      <c r="AB1073" s="17">
        <f t="shared" si="638"/>
        <v>207.76326589641317</v>
      </c>
      <c r="AC1073" s="17">
        <f t="shared" si="639"/>
        <v>197.37510260159252</v>
      </c>
      <c r="AD1073" s="17">
        <f t="shared" si="640"/>
        <v>197.37510260159252</v>
      </c>
      <c r="AE1073" s="17">
        <f t="shared" si="661"/>
        <v>5.4826417389331257E-2</v>
      </c>
      <c r="AF1073" s="17">
        <f>T1073-AD1073</f>
        <v>706.90565882979763</v>
      </c>
      <c r="AG1073" s="17">
        <f t="shared" si="641"/>
        <v>0.19636268300827711</v>
      </c>
      <c r="AH1073" s="28">
        <f>0.5*'Ducati Panigale 1199 data'!$C$8*'WLTP class 3 v5'!F1073^2</f>
        <v>1544.4444444444446</v>
      </c>
      <c r="AI1073" s="17">
        <f t="shared" si="642"/>
        <v>1.5444444444444445</v>
      </c>
      <c r="AJ1073" s="17" t="str">
        <f>IF(N1073&lt;0, AI1073, "0")</f>
        <v>0</v>
      </c>
      <c r="AK1073" s="98">
        <f>AK1072+AJ1073</f>
        <v>2466.9490478395055</v>
      </c>
      <c r="AL1073" s="105">
        <f t="shared" si="643"/>
        <v>0.68526362439986266</v>
      </c>
      <c r="AM1073" s="98">
        <f>IF(N1073 &gt; 0, AI1073, )</f>
        <v>1.5444444444444445</v>
      </c>
      <c r="AN1073" s="98">
        <f t="shared" si="662"/>
        <v>11369.157499999999</v>
      </c>
      <c r="AO1073" s="98">
        <f t="shared" si="644"/>
        <v>3.1580993055555555</v>
      </c>
      <c r="AP1073" s="27">
        <f t="shared" si="645"/>
        <v>0</v>
      </c>
      <c r="AQ1073" s="27">
        <f t="shared" si="646"/>
        <v>0</v>
      </c>
      <c r="AR1073" s="99">
        <f t="shared" si="647"/>
        <v>0</v>
      </c>
      <c r="AS1073" s="27">
        <f t="shared" si="648"/>
        <v>0</v>
      </c>
      <c r="AT1073" s="99">
        <f t="shared" si="625"/>
        <v>0</v>
      </c>
      <c r="AU1073" s="27">
        <f t="shared" si="625"/>
        <v>0</v>
      </c>
      <c r="AV1073" s="27">
        <f t="shared" si="649"/>
        <v>0</v>
      </c>
      <c r="AW1073" s="27">
        <f t="shared" si="650"/>
        <v>0</v>
      </c>
      <c r="AX1073" s="27">
        <f t="shared" si="651"/>
        <v>0</v>
      </c>
      <c r="AY1073" s="99">
        <f>AN1073-AW1073</f>
        <v>11369.157499999999</v>
      </c>
      <c r="AZ1073" s="110">
        <f t="shared" si="652"/>
        <v>3.1580993055555555</v>
      </c>
      <c r="BB1073" s="87">
        <v>0</v>
      </c>
      <c r="BC1073" s="23">
        <f t="shared" si="653"/>
        <v>0</v>
      </c>
      <c r="BD1073" s="23">
        <f t="shared" si="654"/>
        <v>0</v>
      </c>
      <c r="BE1073" s="23">
        <f t="shared" si="655"/>
        <v>0</v>
      </c>
      <c r="BF1073" s="23">
        <f t="shared" si="656"/>
        <v>0</v>
      </c>
      <c r="BG1073" s="23">
        <f t="shared" si="657"/>
        <v>0</v>
      </c>
    </row>
    <row r="1074" spans="2:59">
      <c r="B1074" s="12" t="s">
        <v>34</v>
      </c>
      <c r="C1074" s="12">
        <v>1063</v>
      </c>
      <c r="D1074" s="12">
        <v>41</v>
      </c>
      <c r="E1074" s="21">
        <v>12.1</v>
      </c>
      <c r="F1074" s="68">
        <f t="shared" si="626"/>
        <v>3.3611111111111112</v>
      </c>
      <c r="G1074" s="22">
        <f t="shared" si="658"/>
        <v>0.1111111111111112</v>
      </c>
      <c r="H1074" s="22">
        <f t="shared" si="627"/>
        <v>21</v>
      </c>
      <c r="I1074" s="48">
        <f>'Ducati Panigale 1199 data'!$C$8*G1074</f>
        <v>30.888888888888914</v>
      </c>
      <c r="J1074" s="48">
        <f>'Ducati Panigale 1199 data'!$C$8*'Ducati Panigale 1199 data'!$C$15*'Ducati Panigale 1199 data'!$C$10</f>
        <v>54.543600000000005</v>
      </c>
      <c r="K1074" s="48">
        <f>(0.5*'Ducati Panigale 1199 data'!$C$12)*'Ducati Panigale 1199 data'!$C$14*'Ducati Panigale 1199 data'!$C$11*F1074^2</f>
        <v>1.5983938946759262</v>
      </c>
      <c r="L1074" s="48">
        <f t="shared" si="628"/>
        <v>87.030882783564834</v>
      </c>
      <c r="M1074" s="48">
        <f t="shared" si="624"/>
        <v>292.52046713364848</v>
      </c>
      <c r="N1074" s="22">
        <f t="shared" si="629"/>
        <v>0.29252046713364849</v>
      </c>
      <c r="O1074" s="105">
        <f t="shared" si="630"/>
        <v>0</v>
      </c>
      <c r="P1074" s="105">
        <f t="shared" si="631"/>
        <v>0</v>
      </c>
      <c r="Q1074" s="105">
        <f t="shared" si="659"/>
        <v>260.09082452608186</v>
      </c>
      <c r="R1074" s="27">
        <f t="shared" si="632"/>
        <v>7.2247451257244966E-2</v>
      </c>
      <c r="S1074" s="98">
        <f t="shared" si="633"/>
        <v>0.29252046713364849</v>
      </c>
      <c r="T1074" s="17">
        <f t="shared" si="660"/>
        <v>904.57328189852376</v>
      </c>
      <c r="U1074" s="17">
        <f t="shared" si="634"/>
        <v>0.25127035608292325</v>
      </c>
      <c r="V1074" s="17">
        <f t="shared" si="635"/>
        <v>247.08628329977776</v>
      </c>
      <c r="W1074" s="17">
        <f t="shared" si="636"/>
        <v>237.20283196778664</v>
      </c>
      <c r="X1074" s="17">
        <f t="shared" si="636"/>
        <v>227.71471868907517</v>
      </c>
      <c r="Y1074" s="17">
        <f t="shared" si="637"/>
        <v>225.43757150218443</v>
      </c>
      <c r="Z1074" s="17">
        <f>Y1074/3600</f>
        <v>6.2621547639495678E-2</v>
      </c>
      <c r="AA1074" s="17">
        <f>0.96*Y1074</f>
        <v>216.42006864209705</v>
      </c>
      <c r="AB1074" s="17">
        <f t="shared" si="638"/>
        <v>207.76326589641317</v>
      </c>
      <c r="AC1074" s="17">
        <f t="shared" si="639"/>
        <v>197.37510260159252</v>
      </c>
      <c r="AD1074" s="17">
        <f t="shared" si="640"/>
        <v>197.37510260159252</v>
      </c>
      <c r="AE1074" s="17">
        <f t="shared" si="661"/>
        <v>5.4826417389331257E-2</v>
      </c>
      <c r="AF1074" s="17">
        <f>T1074-AD1074</f>
        <v>707.19817929693124</v>
      </c>
      <c r="AG1074" s="17">
        <f t="shared" si="641"/>
        <v>0.196443938693592</v>
      </c>
      <c r="AH1074" s="28">
        <f>0.5*'Ducati Panigale 1199 data'!$C$8*'WLTP class 3 v5'!F1074^2</f>
        <v>1570.2924382716049</v>
      </c>
      <c r="AI1074" s="17">
        <f t="shared" si="642"/>
        <v>1.5702924382716048</v>
      </c>
      <c r="AJ1074" s="17" t="str">
        <f>IF(N1074&lt;0, AI1074, "0")</f>
        <v>0</v>
      </c>
      <c r="AK1074" s="98">
        <f>AK1073+AJ1074</f>
        <v>2466.9490478395055</v>
      </c>
      <c r="AL1074" s="105">
        <f t="shared" si="643"/>
        <v>0.68526362439986266</v>
      </c>
      <c r="AM1074" s="98">
        <f>IF(N1074 &gt; 0, AI1074, )</f>
        <v>1.5702924382716048</v>
      </c>
      <c r="AN1074" s="98">
        <f t="shared" si="662"/>
        <v>11370.727792438271</v>
      </c>
      <c r="AO1074" s="98">
        <f t="shared" si="644"/>
        <v>3.1585354978995195</v>
      </c>
      <c r="AP1074" s="27">
        <f t="shared" si="645"/>
        <v>0</v>
      </c>
      <c r="AQ1074" s="27">
        <f t="shared" si="646"/>
        <v>0</v>
      </c>
      <c r="AR1074" s="99">
        <f t="shared" si="647"/>
        <v>0</v>
      </c>
      <c r="AS1074" s="27">
        <f t="shared" si="648"/>
        <v>0</v>
      </c>
      <c r="AT1074" s="99">
        <f t="shared" si="625"/>
        <v>0</v>
      </c>
      <c r="AU1074" s="27">
        <f t="shared" si="625"/>
        <v>0</v>
      </c>
      <c r="AV1074" s="27">
        <f t="shared" si="649"/>
        <v>0</v>
      </c>
      <c r="AW1074" s="27">
        <f t="shared" si="650"/>
        <v>0</v>
      </c>
      <c r="AX1074" s="27">
        <f t="shared" si="651"/>
        <v>0</v>
      </c>
      <c r="AY1074" s="99">
        <f>AN1074-AW1074</f>
        <v>11370.727792438271</v>
      </c>
      <c r="AZ1074" s="110">
        <f t="shared" si="652"/>
        <v>3.1585354978995195</v>
      </c>
      <c r="BB1074" s="87">
        <v>0</v>
      </c>
      <c r="BC1074" s="23">
        <f t="shared" si="653"/>
        <v>0</v>
      </c>
      <c r="BD1074" s="23">
        <f t="shared" si="654"/>
        <v>0</v>
      </c>
      <c r="BE1074" s="23">
        <f t="shared" si="655"/>
        <v>0</v>
      </c>
      <c r="BF1074" s="23">
        <f t="shared" si="656"/>
        <v>0</v>
      </c>
      <c r="BG1074" s="23">
        <f t="shared" si="657"/>
        <v>0</v>
      </c>
    </row>
    <row r="1075" spans="2:59">
      <c r="B1075" s="12" t="s">
        <v>34</v>
      </c>
      <c r="C1075" s="12">
        <v>1064</v>
      </c>
      <c r="D1075" s="12">
        <v>42</v>
      </c>
      <c r="E1075" s="21">
        <v>12.8</v>
      </c>
      <c r="F1075" s="68">
        <f t="shared" si="626"/>
        <v>3.5555555555555554</v>
      </c>
      <c r="G1075" s="22">
        <f t="shared" si="658"/>
        <v>0.4861111111111111</v>
      </c>
      <c r="H1075" s="22">
        <f t="shared" si="627"/>
        <v>21.5</v>
      </c>
      <c r="I1075" s="48">
        <f>'Ducati Panigale 1199 data'!$C$8*G1075</f>
        <v>135.13888888888889</v>
      </c>
      <c r="J1075" s="48">
        <f>'Ducati Panigale 1199 data'!$C$8*'Ducati Panigale 1199 data'!$C$15*'Ducati Panigale 1199 data'!$C$10</f>
        <v>54.543600000000005</v>
      </c>
      <c r="K1075" s="48">
        <f>(0.5*'Ducati Panigale 1199 data'!$C$12)*'Ducati Panigale 1199 data'!$C$14*'Ducati Panigale 1199 data'!$C$11*F1075^2</f>
        <v>1.7886814814814815</v>
      </c>
      <c r="L1075" s="48">
        <f t="shared" si="628"/>
        <v>191.47117037037037</v>
      </c>
      <c r="M1075" s="48">
        <f t="shared" si="624"/>
        <v>680.78638353909457</v>
      </c>
      <c r="N1075" s="22">
        <f t="shared" si="629"/>
        <v>0.6807863835390946</v>
      </c>
      <c r="O1075" s="105">
        <f t="shared" si="630"/>
        <v>0</v>
      </c>
      <c r="P1075" s="105">
        <f t="shared" si="631"/>
        <v>0</v>
      </c>
      <c r="Q1075" s="105">
        <f t="shared" si="659"/>
        <v>260.09082452608186</v>
      </c>
      <c r="R1075" s="27">
        <f t="shared" si="632"/>
        <v>7.2247451257244966E-2</v>
      </c>
      <c r="S1075" s="98">
        <f t="shared" si="633"/>
        <v>0.6807863835390946</v>
      </c>
      <c r="T1075" s="17">
        <f t="shared" si="660"/>
        <v>905.2540682820628</v>
      </c>
      <c r="U1075" s="17">
        <f t="shared" si="634"/>
        <v>0.25145946341168413</v>
      </c>
      <c r="V1075" s="17">
        <f t="shared" si="635"/>
        <v>247.08628329977776</v>
      </c>
      <c r="W1075" s="17">
        <f t="shared" si="636"/>
        <v>237.20283196778664</v>
      </c>
      <c r="X1075" s="17">
        <f t="shared" si="636"/>
        <v>227.71471868907517</v>
      </c>
      <c r="Y1075" s="17">
        <f t="shared" si="637"/>
        <v>225.43757150218443</v>
      </c>
      <c r="Z1075" s="17">
        <f>Y1075/3600</f>
        <v>6.2621547639495678E-2</v>
      </c>
      <c r="AA1075" s="17">
        <f>0.96*Y1075</f>
        <v>216.42006864209705</v>
      </c>
      <c r="AB1075" s="17">
        <f t="shared" si="638"/>
        <v>207.76326589641317</v>
      </c>
      <c r="AC1075" s="17">
        <f t="shared" si="639"/>
        <v>197.37510260159252</v>
      </c>
      <c r="AD1075" s="17">
        <f t="shared" si="640"/>
        <v>197.37510260159252</v>
      </c>
      <c r="AE1075" s="17">
        <f t="shared" si="661"/>
        <v>5.4826417389331257E-2</v>
      </c>
      <c r="AF1075" s="17">
        <f>T1075-AD1075</f>
        <v>707.87896568047029</v>
      </c>
      <c r="AG1075" s="17">
        <f t="shared" si="641"/>
        <v>0.19663304602235285</v>
      </c>
      <c r="AH1075" s="28">
        <f>0.5*'Ducati Panigale 1199 data'!$C$8*'WLTP class 3 v5'!F1075^2</f>
        <v>1757.2345679012344</v>
      </c>
      <c r="AI1075" s="17">
        <f t="shared" si="642"/>
        <v>1.7572345679012344</v>
      </c>
      <c r="AJ1075" s="17" t="str">
        <f>IF(N1075&lt;0, AI1075, "0")</f>
        <v>0</v>
      </c>
      <c r="AK1075" s="98">
        <f>AK1074+AJ1075</f>
        <v>2466.9490478395055</v>
      </c>
      <c r="AL1075" s="105">
        <f t="shared" si="643"/>
        <v>0.68526362439986266</v>
      </c>
      <c r="AM1075" s="98">
        <f>IF(N1075 &gt; 0, AI1075, )</f>
        <v>1.7572345679012344</v>
      </c>
      <c r="AN1075" s="98">
        <f t="shared" si="662"/>
        <v>11372.485027006172</v>
      </c>
      <c r="AO1075" s="98">
        <f t="shared" si="644"/>
        <v>3.1590236186128258</v>
      </c>
      <c r="AP1075" s="27">
        <f t="shared" si="645"/>
        <v>0</v>
      </c>
      <c r="AQ1075" s="27">
        <f t="shared" si="646"/>
        <v>0</v>
      </c>
      <c r="AR1075" s="99">
        <f t="shared" si="647"/>
        <v>0</v>
      </c>
      <c r="AS1075" s="27">
        <f t="shared" si="648"/>
        <v>0</v>
      </c>
      <c r="AT1075" s="99">
        <f t="shared" si="625"/>
        <v>0</v>
      </c>
      <c r="AU1075" s="27">
        <f t="shared" si="625"/>
        <v>0</v>
      </c>
      <c r="AV1075" s="27">
        <f t="shared" si="649"/>
        <v>0</v>
      </c>
      <c r="AW1075" s="27">
        <f t="shared" si="650"/>
        <v>0</v>
      </c>
      <c r="AX1075" s="27">
        <f t="shared" si="651"/>
        <v>0</v>
      </c>
      <c r="AY1075" s="99">
        <f>AN1075-AW1075</f>
        <v>11372.485027006172</v>
      </c>
      <c r="AZ1075" s="110">
        <f t="shared" si="652"/>
        <v>3.1590236186128258</v>
      </c>
      <c r="BB1075" s="87">
        <v>0</v>
      </c>
      <c r="BC1075" s="23">
        <f t="shared" si="653"/>
        <v>0</v>
      </c>
      <c r="BD1075" s="23">
        <f t="shared" si="654"/>
        <v>0</v>
      </c>
      <c r="BE1075" s="23">
        <f t="shared" si="655"/>
        <v>0</v>
      </c>
      <c r="BF1075" s="23">
        <f t="shared" si="656"/>
        <v>0</v>
      </c>
      <c r="BG1075" s="23">
        <f t="shared" si="657"/>
        <v>0</v>
      </c>
    </row>
    <row r="1076" spans="2:59">
      <c r="B1076" s="12" t="s">
        <v>34</v>
      </c>
      <c r="C1076" s="12">
        <v>1065</v>
      </c>
      <c r="D1076" s="12">
        <v>43</v>
      </c>
      <c r="E1076" s="21">
        <v>15.6</v>
      </c>
      <c r="F1076" s="68">
        <f t="shared" si="626"/>
        <v>4.333333333333333</v>
      </c>
      <c r="G1076" s="22">
        <f t="shared" si="658"/>
        <v>0.98611111111111083</v>
      </c>
      <c r="H1076" s="22">
        <f t="shared" si="627"/>
        <v>22</v>
      </c>
      <c r="I1076" s="48">
        <f>'Ducati Panigale 1199 data'!$C$8*G1076</f>
        <v>274.1388888888888</v>
      </c>
      <c r="J1076" s="48">
        <f>'Ducati Panigale 1199 data'!$C$8*'Ducati Panigale 1199 data'!$C$15*'Ducati Panigale 1199 data'!$C$10</f>
        <v>54.543600000000005</v>
      </c>
      <c r="K1076" s="48">
        <f>(0.5*'Ducati Panigale 1199 data'!$C$12)*'Ducati Panigale 1199 data'!$C$14*'Ducati Panigale 1199 data'!$C$11*F1076^2</f>
        <v>2.6568208333333332</v>
      </c>
      <c r="L1076" s="48">
        <f t="shared" si="628"/>
        <v>331.33930972222214</v>
      </c>
      <c r="M1076" s="48">
        <f t="shared" si="624"/>
        <v>1435.8036754629625</v>
      </c>
      <c r="N1076" s="22">
        <f t="shared" si="629"/>
        <v>1.4358036754629624</v>
      </c>
      <c r="O1076" s="105">
        <f t="shared" si="630"/>
        <v>0</v>
      </c>
      <c r="P1076" s="105">
        <f t="shared" si="631"/>
        <v>0</v>
      </c>
      <c r="Q1076" s="105">
        <f t="shared" si="659"/>
        <v>260.09082452608186</v>
      </c>
      <c r="R1076" s="27">
        <f t="shared" si="632"/>
        <v>7.2247451257244966E-2</v>
      </c>
      <c r="S1076" s="98">
        <f t="shared" si="633"/>
        <v>1.4358036754629624</v>
      </c>
      <c r="T1076" s="17">
        <f t="shared" si="660"/>
        <v>906.68987195752572</v>
      </c>
      <c r="U1076" s="17">
        <f t="shared" si="634"/>
        <v>0.25185829776597934</v>
      </c>
      <c r="V1076" s="17">
        <f t="shared" si="635"/>
        <v>247.08628329977776</v>
      </c>
      <c r="W1076" s="17">
        <f t="shared" si="636"/>
        <v>237.20283196778664</v>
      </c>
      <c r="X1076" s="17">
        <f t="shared" si="636"/>
        <v>227.71471868907517</v>
      </c>
      <c r="Y1076" s="17">
        <f t="shared" si="637"/>
        <v>225.43757150218443</v>
      </c>
      <c r="Z1076" s="17">
        <f>Y1076/3600</f>
        <v>6.2621547639495678E-2</v>
      </c>
      <c r="AA1076" s="17">
        <f>0.96*Y1076</f>
        <v>216.42006864209705</v>
      </c>
      <c r="AB1076" s="17">
        <f t="shared" si="638"/>
        <v>207.76326589641317</v>
      </c>
      <c r="AC1076" s="17">
        <f t="shared" si="639"/>
        <v>197.37510260159252</v>
      </c>
      <c r="AD1076" s="17">
        <f t="shared" si="640"/>
        <v>197.37510260159252</v>
      </c>
      <c r="AE1076" s="17">
        <f t="shared" si="661"/>
        <v>5.4826417389331257E-2</v>
      </c>
      <c r="AF1076" s="17">
        <f>T1076-AD1076</f>
        <v>709.31476935593321</v>
      </c>
      <c r="AG1076" s="17">
        <f t="shared" si="641"/>
        <v>0.19703188037664812</v>
      </c>
      <c r="AH1076" s="28">
        <f>0.5*'Ducati Panigale 1199 data'!$C$8*'WLTP class 3 v5'!F1076^2</f>
        <v>2610.1111111111109</v>
      </c>
      <c r="AI1076" s="17">
        <f t="shared" si="642"/>
        <v>2.6101111111111108</v>
      </c>
      <c r="AJ1076" s="17" t="str">
        <f>IF(N1076&lt;0, AI1076, "0")</f>
        <v>0</v>
      </c>
      <c r="AK1076" s="98">
        <f>AK1075+AJ1076</f>
        <v>2466.9490478395055</v>
      </c>
      <c r="AL1076" s="105">
        <f t="shared" si="643"/>
        <v>0.68526362439986266</v>
      </c>
      <c r="AM1076" s="98">
        <f>IF(N1076 &gt; 0, AI1076, )</f>
        <v>2.6101111111111108</v>
      </c>
      <c r="AN1076" s="98">
        <f t="shared" si="662"/>
        <v>11375.095138117284</v>
      </c>
      <c r="AO1076" s="98">
        <f t="shared" si="644"/>
        <v>3.1597486494770233</v>
      </c>
      <c r="AP1076" s="27">
        <f t="shared" si="645"/>
        <v>0</v>
      </c>
      <c r="AQ1076" s="27">
        <f t="shared" si="646"/>
        <v>0</v>
      </c>
      <c r="AR1076" s="99">
        <f t="shared" si="647"/>
        <v>0</v>
      </c>
      <c r="AS1076" s="27">
        <f t="shared" si="648"/>
        <v>0</v>
      </c>
      <c r="AT1076" s="99">
        <f t="shared" si="625"/>
        <v>0</v>
      </c>
      <c r="AU1076" s="27">
        <f t="shared" si="625"/>
        <v>0</v>
      </c>
      <c r="AV1076" s="27">
        <f t="shared" si="649"/>
        <v>0</v>
      </c>
      <c r="AW1076" s="27">
        <f t="shared" si="650"/>
        <v>0</v>
      </c>
      <c r="AX1076" s="27">
        <f t="shared" si="651"/>
        <v>0</v>
      </c>
      <c r="AY1076" s="99">
        <f>AN1076-AW1076</f>
        <v>11375.095138117284</v>
      </c>
      <c r="AZ1076" s="110">
        <f t="shared" si="652"/>
        <v>3.1597486494770233</v>
      </c>
      <c r="BB1076" s="87">
        <v>0</v>
      </c>
      <c r="BC1076" s="23">
        <f t="shared" si="653"/>
        <v>0</v>
      </c>
      <c r="BD1076" s="23">
        <f t="shared" si="654"/>
        <v>0</v>
      </c>
      <c r="BE1076" s="23">
        <f t="shared" si="655"/>
        <v>0</v>
      </c>
      <c r="BF1076" s="23">
        <f t="shared" si="656"/>
        <v>0</v>
      </c>
      <c r="BG1076" s="23">
        <f t="shared" si="657"/>
        <v>0</v>
      </c>
    </row>
    <row r="1077" spans="2:59">
      <c r="B1077" s="12" t="s">
        <v>34</v>
      </c>
      <c r="C1077" s="12">
        <v>1066</v>
      </c>
      <c r="D1077" s="12">
        <v>44</v>
      </c>
      <c r="E1077" s="21">
        <v>19.899999999999999</v>
      </c>
      <c r="F1077" s="68">
        <f t="shared" si="626"/>
        <v>5.5277777777777777</v>
      </c>
      <c r="G1077" s="22">
        <f t="shared" si="658"/>
        <v>1.0833333333333333</v>
      </c>
      <c r="H1077" s="22">
        <f t="shared" si="627"/>
        <v>22.5</v>
      </c>
      <c r="I1077" s="48">
        <f>'Ducati Panigale 1199 data'!$C$8*G1077</f>
        <v>301.16666666666663</v>
      </c>
      <c r="J1077" s="48">
        <f>'Ducati Panigale 1199 data'!$C$8*'Ducati Panigale 1199 data'!$C$15*'Ducati Panigale 1199 data'!$C$10</f>
        <v>54.543600000000005</v>
      </c>
      <c r="K1077" s="48">
        <f>(0.5*'Ducati Panigale 1199 data'!$C$12)*'Ducati Panigale 1199 data'!$C$14*'Ducati Panigale 1199 data'!$C$11*F1077^2</f>
        <v>4.3233383391203706</v>
      </c>
      <c r="L1077" s="48">
        <f t="shared" si="628"/>
        <v>360.03360500578702</v>
      </c>
      <c r="M1077" s="48">
        <f t="shared" si="624"/>
        <v>1990.1857610042116</v>
      </c>
      <c r="N1077" s="22">
        <f t="shared" si="629"/>
        <v>1.9901857610042115</v>
      </c>
      <c r="O1077" s="105">
        <f t="shared" si="630"/>
        <v>0</v>
      </c>
      <c r="P1077" s="105">
        <f t="shared" si="631"/>
        <v>0</v>
      </c>
      <c r="Q1077" s="105">
        <f t="shared" si="659"/>
        <v>260.09082452608186</v>
      </c>
      <c r="R1077" s="27">
        <f t="shared" si="632"/>
        <v>7.2247451257244966E-2</v>
      </c>
      <c r="S1077" s="98">
        <f t="shared" si="633"/>
        <v>1.9901857610042115</v>
      </c>
      <c r="T1077" s="17">
        <f t="shared" si="660"/>
        <v>908.68005771852995</v>
      </c>
      <c r="U1077" s="17">
        <f t="shared" si="634"/>
        <v>0.25241112714403607</v>
      </c>
      <c r="V1077" s="17">
        <f t="shared" si="635"/>
        <v>247.08628329977776</v>
      </c>
      <c r="W1077" s="17">
        <f t="shared" si="636"/>
        <v>237.20283196778664</v>
      </c>
      <c r="X1077" s="17">
        <f t="shared" si="636"/>
        <v>227.71471868907517</v>
      </c>
      <c r="Y1077" s="17">
        <f t="shared" si="637"/>
        <v>225.43757150218443</v>
      </c>
      <c r="Z1077" s="17">
        <f>Y1077/3600</f>
        <v>6.2621547639495678E-2</v>
      </c>
      <c r="AA1077" s="17">
        <f>0.96*Y1077</f>
        <v>216.42006864209705</v>
      </c>
      <c r="AB1077" s="17">
        <f t="shared" si="638"/>
        <v>207.76326589641317</v>
      </c>
      <c r="AC1077" s="17">
        <f t="shared" si="639"/>
        <v>197.37510260159252</v>
      </c>
      <c r="AD1077" s="17">
        <f t="shared" si="640"/>
        <v>197.37510260159252</v>
      </c>
      <c r="AE1077" s="17">
        <f t="shared" si="661"/>
        <v>5.4826417389331257E-2</v>
      </c>
      <c r="AF1077" s="17">
        <f>T1077-AD1077</f>
        <v>711.30495511693744</v>
      </c>
      <c r="AG1077" s="17">
        <f t="shared" si="641"/>
        <v>0.19758470975470485</v>
      </c>
      <c r="AH1077" s="28">
        <f>0.5*'Ducati Panigale 1199 data'!$C$8*'WLTP class 3 v5'!F1077^2</f>
        <v>4247.329475308642</v>
      </c>
      <c r="AI1077" s="17">
        <f t="shared" si="642"/>
        <v>4.2473294753086419</v>
      </c>
      <c r="AJ1077" s="17" t="str">
        <f>IF(N1077&lt;0, AI1077, "0")</f>
        <v>0</v>
      </c>
      <c r="AK1077" s="98">
        <f>AK1076+AJ1077</f>
        <v>2466.9490478395055</v>
      </c>
      <c r="AL1077" s="105">
        <f t="shared" si="643"/>
        <v>0.68526362439986266</v>
      </c>
      <c r="AM1077" s="98">
        <f>IF(N1077 &gt; 0, AI1077, )</f>
        <v>4.2473294753086419</v>
      </c>
      <c r="AN1077" s="98">
        <f t="shared" si="662"/>
        <v>11379.342467592593</v>
      </c>
      <c r="AO1077" s="98">
        <f t="shared" si="644"/>
        <v>3.1609284632201646</v>
      </c>
      <c r="AP1077" s="27">
        <f t="shared" si="645"/>
        <v>0</v>
      </c>
      <c r="AQ1077" s="27">
        <f t="shared" si="646"/>
        <v>0</v>
      </c>
      <c r="AR1077" s="99">
        <f t="shared" si="647"/>
        <v>0</v>
      </c>
      <c r="AS1077" s="27">
        <f t="shared" si="648"/>
        <v>0</v>
      </c>
      <c r="AT1077" s="99">
        <f t="shared" si="625"/>
        <v>0</v>
      </c>
      <c r="AU1077" s="27">
        <f t="shared" si="625"/>
        <v>0</v>
      </c>
      <c r="AV1077" s="27">
        <f t="shared" si="649"/>
        <v>0</v>
      </c>
      <c r="AW1077" s="27">
        <f t="shared" si="650"/>
        <v>0</v>
      </c>
      <c r="AX1077" s="27">
        <f t="shared" si="651"/>
        <v>0</v>
      </c>
      <c r="AY1077" s="99">
        <f>AN1077-AW1077</f>
        <v>11379.342467592593</v>
      </c>
      <c r="AZ1077" s="110">
        <f t="shared" si="652"/>
        <v>3.1609284632201646</v>
      </c>
      <c r="BB1077" s="87">
        <v>0</v>
      </c>
      <c r="BC1077" s="23">
        <f t="shared" si="653"/>
        <v>0</v>
      </c>
      <c r="BD1077" s="23">
        <f t="shared" si="654"/>
        <v>0</v>
      </c>
      <c r="BE1077" s="23">
        <f t="shared" si="655"/>
        <v>0</v>
      </c>
      <c r="BF1077" s="23">
        <f t="shared" si="656"/>
        <v>0</v>
      </c>
      <c r="BG1077" s="23">
        <f t="shared" si="657"/>
        <v>0</v>
      </c>
    </row>
    <row r="1078" spans="2:59">
      <c r="B1078" s="12" t="s">
        <v>34</v>
      </c>
      <c r="C1078" s="12">
        <v>1067</v>
      </c>
      <c r="D1078" s="12">
        <v>45</v>
      </c>
      <c r="E1078" s="21">
        <v>23.4</v>
      </c>
      <c r="F1078" s="68">
        <f t="shared" si="626"/>
        <v>6.5</v>
      </c>
      <c r="G1078" s="22">
        <f t="shared" si="658"/>
        <v>0.65277777777777812</v>
      </c>
      <c r="H1078" s="22">
        <f t="shared" si="627"/>
        <v>23</v>
      </c>
      <c r="I1078" s="48">
        <f>'Ducati Panigale 1199 data'!$C$8*G1078</f>
        <v>181.47222222222231</v>
      </c>
      <c r="J1078" s="48">
        <f>'Ducati Panigale 1199 data'!$C$8*'Ducati Panigale 1199 data'!$C$15*'Ducati Panigale 1199 data'!$C$10</f>
        <v>54.543600000000005</v>
      </c>
      <c r="K1078" s="48">
        <f>(0.5*'Ducati Panigale 1199 data'!$C$12)*'Ducati Panigale 1199 data'!$C$14*'Ducati Panigale 1199 data'!$C$11*F1078^2</f>
        <v>5.9778468750000009</v>
      </c>
      <c r="L1078" s="48">
        <f t="shared" si="628"/>
        <v>241.99366909722232</v>
      </c>
      <c r="M1078" s="48">
        <f t="shared" si="624"/>
        <v>1572.958849131945</v>
      </c>
      <c r="N1078" s="22">
        <f t="shared" si="629"/>
        <v>1.5729588491319451</v>
      </c>
      <c r="O1078" s="105">
        <f t="shared" si="630"/>
        <v>0</v>
      </c>
      <c r="P1078" s="105">
        <f t="shared" si="631"/>
        <v>0</v>
      </c>
      <c r="Q1078" s="105">
        <f t="shared" si="659"/>
        <v>260.09082452608186</v>
      </c>
      <c r="R1078" s="27">
        <f t="shared" si="632"/>
        <v>7.2247451257244966E-2</v>
      </c>
      <c r="S1078" s="98">
        <f t="shared" si="633"/>
        <v>1.5729588491319451</v>
      </c>
      <c r="T1078" s="17">
        <f t="shared" si="660"/>
        <v>910.25301656766192</v>
      </c>
      <c r="U1078" s="17">
        <f t="shared" si="634"/>
        <v>0.25284806015768385</v>
      </c>
      <c r="V1078" s="17">
        <f t="shared" si="635"/>
        <v>247.08628329977776</v>
      </c>
      <c r="W1078" s="17">
        <f t="shared" si="636"/>
        <v>237.20283196778664</v>
      </c>
      <c r="X1078" s="17">
        <f t="shared" si="636"/>
        <v>227.71471868907517</v>
      </c>
      <c r="Y1078" s="17">
        <f t="shared" si="637"/>
        <v>225.43757150218443</v>
      </c>
      <c r="Z1078" s="17">
        <f>Y1078/3600</f>
        <v>6.2621547639495678E-2</v>
      </c>
      <c r="AA1078" s="17">
        <f>0.96*Y1078</f>
        <v>216.42006864209705</v>
      </c>
      <c r="AB1078" s="17">
        <f t="shared" si="638"/>
        <v>207.76326589641317</v>
      </c>
      <c r="AC1078" s="17">
        <f t="shared" si="639"/>
        <v>197.37510260159252</v>
      </c>
      <c r="AD1078" s="17">
        <f t="shared" si="640"/>
        <v>197.37510260159252</v>
      </c>
      <c r="AE1078" s="17">
        <f t="shared" si="661"/>
        <v>5.4826417389331257E-2</v>
      </c>
      <c r="AF1078" s="17">
        <f>T1078-AD1078</f>
        <v>712.8779139660694</v>
      </c>
      <c r="AG1078" s="17">
        <f t="shared" si="641"/>
        <v>0.1980216427683526</v>
      </c>
      <c r="AH1078" s="28">
        <f>0.5*'Ducati Panigale 1199 data'!$C$8*'WLTP class 3 v5'!F1078^2</f>
        <v>5872.75</v>
      </c>
      <c r="AI1078" s="17">
        <f t="shared" si="642"/>
        <v>5.8727499999999999</v>
      </c>
      <c r="AJ1078" s="17" t="str">
        <f>IF(N1078&lt;0, AI1078, "0")</f>
        <v>0</v>
      </c>
      <c r="AK1078" s="98">
        <f>AK1077+AJ1078</f>
        <v>2466.9490478395055</v>
      </c>
      <c r="AL1078" s="105">
        <f t="shared" si="643"/>
        <v>0.68526362439986266</v>
      </c>
      <c r="AM1078" s="98">
        <f>IF(N1078 &gt; 0, AI1078, )</f>
        <v>5.8727499999999999</v>
      </c>
      <c r="AN1078" s="98">
        <f t="shared" si="662"/>
        <v>11385.215217592593</v>
      </c>
      <c r="AO1078" s="98">
        <f t="shared" si="644"/>
        <v>3.162559782664609</v>
      </c>
      <c r="AP1078" s="27">
        <f t="shared" si="645"/>
        <v>0</v>
      </c>
      <c r="AQ1078" s="27">
        <f t="shared" si="646"/>
        <v>0</v>
      </c>
      <c r="AR1078" s="99">
        <f t="shared" si="647"/>
        <v>0</v>
      </c>
      <c r="AS1078" s="27">
        <f t="shared" si="648"/>
        <v>0</v>
      </c>
      <c r="AT1078" s="99">
        <f t="shared" si="625"/>
        <v>0</v>
      </c>
      <c r="AU1078" s="27">
        <f t="shared" si="625"/>
        <v>0</v>
      </c>
      <c r="AV1078" s="27">
        <f t="shared" si="649"/>
        <v>0</v>
      </c>
      <c r="AW1078" s="27">
        <f t="shared" si="650"/>
        <v>0</v>
      </c>
      <c r="AX1078" s="27">
        <f t="shared" si="651"/>
        <v>0</v>
      </c>
      <c r="AY1078" s="99">
        <f>AN1078-AW1078</f>
        <v>11385.215217592593</v>
      </c>
      <c r="AZ1078" s="110">
        <f t="shared" si="652"/>
        <v>3.162559782664609</v>
      </c>
      <c r="BB1078" s="87">
        <v>0</v>
      </c>
      <c r="BC1078" s="23">
        <f t="shared" si="653"/>
        <v>0</v>
      </c>
      <c r="BD1078" s="23">
        <f t="shared" si="654"/>
        <v>0</v>
      </c>
      <c r="BE1078" s="23">
        <f t="shared" si="655"/>
        <v>0</v>
      </c>
      <c r="BF1078" s="23">
        <f t="shared" si="656"/>
        <v>0</v>
      </c>
      <c r="BG1078" s="23">
        <f t="shared" si="657"/>
        <v>0</v>
      </c>
    </row>
    <row r="1079" spans="2:59">
      <c r="B1079" s="12" t="s">
        <v>34</v>
      </c>
      <c r="C1079" s="12">
        <v>1068</v>
      </c>
      <c r="D1079" s="12">
        <v>46</v>
      </c>
      <c r="E1079" s="21">
        <v>24.6</v>
      </c>
      <c r="F1079" s="68">
        <f t="shared" si="626"/>
        <v>6.833333333333333</v>
      </c>
      <c r="G1079" s="22">
        <f t="shared" si="658"/>
        <v>0.25000000000000011</v>
      </c>
      <c r="H1079" s="22">
        <f t="shared" si="627"/>
        <v>23.5</v>
      </c>
      <c r="I1079" s="48">
        <f>'Ducati Panigale 1199 data'!$C$8*G1079</f>
        <v>69.500000000000028</v>
      </c>
      <c r="J1079" s="48">
        <f>'Ducati Panigale 1199 data'!$C$8*'Ducati Panigale 1199 data'!$C$15*'Ducati Panigale 1199 data'!$C$10</f>
        <v>54.543600000000005</v>
      </c>
      <c r="K1079" s="48">
        <f>(0.5*'Ducati Panigale 1199 data'!$C$12)*'Ducati Panigale 1199 data'!$C$14*'Ducati Panigale 1199 data'!$C$11*F1079^2</f>
        <v>6.6066802083333336</v>
      </c>
      <c r="L1079" s="48">
        <f t="shared" si="628"/>
        <v>130.65028020833336</v>
      </c>
      <c r="M1079" s="48">
        <f t="shared" si="624"/>
        <v>892.77691475694451</v>
      </c>
      <c r="N1079" s="22">
        <f t="shared" si="629"/>
        <v>0.89277691475694454</v>
      </c>
      <c r="O1079" s="105">
        <f t="shared" si="630"/>
        <v>0</v>
      </c>
      <c r="P1079" s="105">
        <f t="shared" si="631"/>
        <v>0</v>
      </c>
      <c r="Q1079" s="105">
        <f t="shared" si="659"/>
        <v>260.09082452608186</v>
      </c>
      <c r="R1079" s="27">
        <f t="shared" si="632"/>
        <v>7.2247451257244966E-2</v>
      </c>
      <c r="S1079" s="98">
        <f t="shared" si="633"/>
        <v>0.89277691475694454</v>
      </c>
      <c r="T1079" s="17">
        <f t="shared" si="660"/>
        <v>911.14579348241887</v>
      </c>
      <c r="U1079" s="17">
        <f t="shared" si="634"/>
        <v>0.25309605374511635</v>
      </c>
      <c r="V1079" s="17">
        <f t="shared" si="635"/>
        <v>247.08628329977776</v>
      </c>
      <c r="W1079" s="17">
        <f t="shared" si="636"/>
        <v>237.20283196778664</v>
      </c>
      <c r="X1079" s="17">
        <f t="shared" si="636"/>
        <v>227.71471868907517</v>
      </c>
      <c r="Y1079" s="17">
        <f t="shared" si="637"/>
        <v>225.43757150218443</v>
      </c>
      <c r="Z1079" s="17">
        <f>Y1079/3600</f>
        <v>6.2621547639495678E-2</v>
      </c>
      <c r="AA1079" s="17">
        <f>0.96*Y1079</f>
        <v>216.42006864209705</v>
      </c>
      <c r="AB1079" s="17">
        <f t="shared" si="638"/>
        <v>207.76326589641317</v>
      </c>
      <c r="AC1079" s="17">
        <f t="shared" si="639"/>
        <v>197.37510260159252</v>
      </c>
      <c r="AD1079" s="17">
        <f t="shared" si="640"/>
        <v>197.37510260159252</v>
      </c>
      <c r="AE1079" s="17">
        <f t="shared" si="661"/>
        <v>5.4826417389331257E-2</v>
      </c>
      <c r="AF1079" s="17">
        <f>T1079-AD1079</f>
        <v>713.77069088082635</v>
      </c>
      <c r="AG1079" s="17">
        <f t="shared" si="641"/>
        <v>0.19826963635578509</v>
      </c>
      <c r="AH1079" s="28">
        <f>0.5*'Ducati Panigale 1199 data'!$C$8*'WLTP class 3 v5'!F1079^2</f>
        <v>6490.5277777777774</v>
      </c>
      <c r="AI1079" s="17">
        <f t="shared" si="642"/>
        <v>6.4905277777777775</v>
      </c>
      <c r="AJ1079" s="17" t="str">
        <f>IF(N1079&lt;0, AI1079, "0")</f>
        <v>0</v>
      </c>
      <c r="AK1079" s="98">
        <f>AK1078+AJ1079</f>
        <v>2466.9490478395055</v>
      </c>
      <c r="AL1079" s="105">
        <f t="shared" si="643"/>
        <v>0.68526362439986266</v>
      </c>
      <c r="AM1079" s="98">
        <f>IF(N1079 &gt; 0, AI1079, )</f>
        <v>6.4905277777777775</v>
      </c>
      <c r="AN1079" s="98">
        <f t="shared" si="662"/>
        <v>11391.705745370371</v>
      </c>
      <c r="AO1079" s="98">
        <f t="shared" si="644"/>
        <v>3.1643627070473253</v>
      </c>
      <c r="AP1079" s="27">
        <f t="shared" si="645"/>
        <v>0</v>
      </c>
      <c r="AQ1079" s="27">
        <f t="shared" si="646"/>
        <v>0</v>
      </c>
      <c r="AR1079" s="99">
        <f t="shared" si="647"/>
        <v>0</v>
      </c>
      <c r="AS1079" s="27">
        <f t="shared" si="648"/>
        <v>0</v>
      </c>
      <c r="AT1079" s="99">
        <f t="shared" si="625"/>
        <v>0</v>
      </c>
      <c r="AU1079" s="27">
        <f t="shared" si="625"/>
        <v>0</v>
      </c>
      <c r="AV1079" s="27">
        <f t="shared" si="649"/>
        <v>0</v>
      </c>
      <c r="AW1079" s="27">
        <f t="shared" si="650"/>
        <v>0</v>
      </c>
      <c r="AX1079" s="27">
        <f t="shared" si="651"/>
        <v>0</v>
      </c>
      <c r="AY1079" s="99">
        <f>AN1079-AW1079</f>
        <v>11391.705745370371</v>
      </c>
      <c r="AZ1079" s="110">
        <f t="shared" si="652"/>
        <v>3.1643627070473253</v>
      </c>
      <c r="BB1079" s="87">
        <v>0</v>
      </c>
      <c r="BC1079" s="23">
        <f t="shared" si="653"/>
        <v>0</v>
      </c>
      <c r="BD1079" s="23">
        <f t="shared" si="654"/>
        <v>0</v>
      </c>
      <c r="BE1079" s="23">
        <f t="shared" si="655"/>
        <v>0</v>
      </c>
      <c r="BF1079" s="23">
        <f t="shared" si="656"/>
        <v>0</v>
      </c>
      <c r="BG1079" s="23">
        <f t="shared" si="657"/>
        <v>0</v>
      </c>
    </row>
    <row r="1080" spans="2:59">
      <c r="B1080" s="12" t="s">
        <v>34</v>
      </c>
      <c r="C1080" s="12">
        <v>1069</v>
      </c>
      <c r="D1080" s="12">
        <v>47</v>
      </c>
      <c r="E1080" s="21">
        <v>25.2</v>
      </c>
      <c r="F1080" s="68">
        <f t="shared" si="626"/>
        <v>7</v>
      </c>
      <c r="G1080" s="22">
        <f t="shared" si="658"/>
        <v>0.24999999999999961</v>
      </c>
      <c r="H1080" s="22">
        <f t="shared" si="627"/>
        <v>24</v>
      </c>
      <c r="I1080" s="48">
        <f>'Ducati Panigale 1199 data'!$C$8*G1080</f>
        <v>69.499999999999886</v>
      </c>
      <c r="J1080" s="48">
        <f>'Ducati Panigale 1199 data'!$C$8*'Ducati Panigale 1199 data'!$C$15*'Ducati Panigale 1199 data'!$C$10</f>
        <v>54.543600000000005</v>
      </c>
      <c r="K1080" s="48">
        <f>(0.5*'Ducati Panigale 1199 data'!$C$12)*'Ducati Panigale 1199 data'!$C$14*'Ducati Panigale 1199 data'!$C$11*F1080^2</f>
        <v>6.9328875000000005</v>
      </c>
      <c r="L1080" s="48">
        <f t="shared" si="628"/>
        <v>130.97648749999988</v>
      </c>
      <c r="M1080" s="48">
        <f t="shared" si="624"/>
        <v>916.83541249999917</v>
      </c>
      <c r="N1080" s="22">
        <f t="shared" si="629"/>
        <v>0.91683541249999911</v>
      </c>
      <c r="O1080" s="105">
        <f t="shared" si="630"/>
        <v>0</v>
      </c>
      <c r="P1080" s="105">
        <f t="shared" si="631"/>
        <v>0</v>
      </c>
      <c r="Q1080" s="105">
        <f t="shared" si="659"/>
        <v>260.09082452608186</v>
      </c>
      <c r="R1080" s="27">
        <f t="shared" si="632"/>
        <v>7.2247451257244966E-2</v>
      </c>
      <c r="S1080" s="98">
        <f t="shared" si="633"/>
        <v>0.91683541249999911</v>
      </c>
      <c r="T1080" s="17">
        <f t="shared" si="660"/>
        <v>912.06262889491882</v>
      </c>
      <c r="U1080" s="17">
        <f t="shared" si="634"/>
        <v>0.25335073024858856</v>
      </c>
      <c r="V1080" s="17">
        <f t="shared" si="635"/>
        <v>247.08628329977776</v>
      </c>
      <c r="W1080" s="17">
        <f t="shared" si="636"/>
        <v>237.20283196778664</v>
      </c>
      <c r="X1080" s="17">
        <f t="shared" si="636"/>
        <v>227.71471868907517</v>
      </c>
      <c r="Y1080" s="17">
        <f t="shared" si="637"/>
        <v>225.43757150218443</v>
      </c>
      <c r="Z1080" s="17">
        <f>Y1080/3600</f>
        <v>6.2621547639495678E-2</v>
      </c>
      <c r="AA1080" s="17">
        <f>0.96*Y1080</f>
        <v>216.42006864209705</v>
      </c>
      <c r="AB1080" s="17">
        <f t="shared" si="638"/>
        <v>207.76326589641317</v>
      </c>
      <c r="AC1080" s="17">
        <f t="shared" si="639"/>
        <v>197.37510260159252</v>
      </c>
      <c r="AD1080" s="17">
        <f t="shared" si="640"/>
        <v>197.37510260159252</v>
      </c>
      <c r="AE1080" s="17">
        <f t="shared" si="661"/>
        <v>5.4826417389331257E-2</v>
      </c>
      <c r="AF1080" s="17">
        <f>T1080-AD1080</f>
        <v>714.6875262933263</v>
      </c>
      <c r="AG1080" s="17">
        <f t="shared" si="641"/>
        <v>0.19852431285925731</v>
      </c>
      <c r="AH1080" s="28">
        <f>0.5*'Ducati Panigale 1199 data'!$C$8*'WLTP class 3 v5'!F1080^2</f>
        <v>6811</v>
      </c>
      <c r="AI1080" s="17">
        <f t="shared" si="642"/>
        <v>6.8109999999999999</v>
      </c>
      <c r="AJ1080" s="17" t="str">
        <f>IF(N1080&lt;0, AI1080, "0")</f>
        <v>0</v>
      </c>
      <c r="AK1080" s="98">
        <f>AK1079+AJ1080</f>
        <v>2466.9490478395055</v>
      </c>
      <c r="AL1080" s="105">
        <f t="shared" si="643"/>
        <v>0.68526362439986266</v>
      </c>
      <c r="AM1080" s="98">
        <f>IF(N1080 &gt; 0, AI1080, )</f>
        <v>6.8109999999999999</v>
      </c>
      <c r="AN1080" s="98">
        <f t="shared" si="662"/>
        <v>11398.516745370371</v>
      </c>
      <c r="AO1080" s="98">
        <f t="shared" si="644"/>
        <v>3.1662546514917698</v>
      </c>
      <c r="AP1080" s="27">
        <f t="shared" si="645"/>
        <v>0</v>
      </c>
      <c r="AQ1080" s="27">
        <f t="shared" si="646"/>
        <v>0</v>
      </c>
      <c r="AR1080" s="99">
        <f t="shared" si="647"/>
        <v>0</v>
      </c>
      <c r="AS1080" s="27">
        <f t="shared" si="648"/>
        <v>0</v>
      </c>
      <c r="AT1080" s="99">
        <f t="shared" si="625"/>
        <v>0</v>
      </c>
      <c r="AU1080" s="27">
        <f t="shared" si="625"/>
        <v>0</v>
      </c>
      <c r="AV1080" s="27">
        <f t="shared" si="649"/>
        <v>0</v>
      </c>
      <c r="AW1080" s="27">
        <f t="shared" si="650"/>
        <v>0</v>
      </c>
      <c r="AX1080" s="27">
        <f t="shared" si="651"/>
        <v>0</v>
      </c>
      <c r="AY1080" s="99">
        <f>AN1080-AW1080</f>
        <v>11398.516745370371</v>
      </c>
      <c r="AZ1080" s="110">
        <f t="shared" si="652"/>
        <v>3.1662546514917698</v>
      </c>
      <c r="BB1080" s="87">
        <v>0</v>
      </c>
      <c r="BC1080" s="23">
        <f t="shared" si="653"/>
        <v>0</v>
      </c>
      <c r="BD1080" s="23">
        <f t="shared" si="654"/>
        <v>0</v>
      </c>
      <c r="BE1080" s="23">
        <f t="shared" si="655"/>
        <v>0</v>
      </c>
      <c r="BF1080" s="23">
        <f t="shared" si="656"/>
        <v>0</v>
      </c>
      <c r="BG1080" s="23">
        <f t="shared" si="657"/>
        <v>0</v>
      </c>
    </row>
    <row r="1081" spans="2:59">
      <c r="B1081" s="12" t="s">
        <v>34</v>
      </c>
      <c r="C1081" s="12">
        <v>1070</v>
      </c>
      <c r="D1081" s="12">
        <v>48</v>
      </c>
      <c r="E1081" s="21">
        <v>26.4</v>
      </c>
      <c r="F1081" s="68">
        <f t="shared" si="626"/>
        <v>7.333333333333333</v>
      </c>
      <c r="G1081" s="22">
        <f t="shared" si="658"/>
        <v>0.50000000000000022</v>
      </c>
      <c r="H1081" s="22">
        <f t="shared" si="627"/>
        <v>24.5</v>
      </c>
      <c r="I1081" s="48">
        <f>'Ducati Panigale 1199 data'!$C$8*G1081</f>
        <v>139.00000000000006</v>
      </c>
      <c r="J1081" s="48">
        <f>'Ducati Panigale 1199 data'!$C$8*'Ducati Panigale 1199 data'!$C$15*'Ducati Panigale 1199 data'!$C$10</f>
        <v>54.543600000000005</v>
      </c>
      <c r="K1081" s="48">
        <f>(0.5*'Ducati Panigale 1199 data'!$C$12)*'Ducati Panigale 1199 data'!$C$14*'Ducati Panigale 1199 data'!$C$11*F1081^2</f>
        <v>7.608883333333333</v>
      </c>
      <c r="L1081" s="48">
        <f t="shared" si="628"/>
        <v>201.15248333333338</v>
      </c>
      <c r="M1081" s="48">
        <f t="shared" si="624"/>
        <v>1475.1182111111113</v>
      </c>
      <c r="N1081" s="22">
        <f t="shared" si="629"/>
        <v>1.4751182111111114</v>
      </c>
      <c r="O1081" s="105">
        <f t="shared" si="630"/>
        <v>0</v>
      </c>
      <c r="P1081" s="105">
        <f t="shared" si="631"/>
        <v>0</v>
      </c>
      <c r="Q1081" s="105">
        <f t="shared" si="659"/>
        <v>260.09082452608186</v>
      </c>
      <c r="R1081" s="27">
        <f t="shared" si="632"/>
        <v>7.2247451257244966E-2</v>
      </c>
      <c r="S1081" s="98">
        <f t="shared" si="633"/>
        <v>1.4751182111111114</v>
      </c>
      <c r="T1081" s="17">
        <f t="shared" si="660"/>
        <v>913.53774710602988</v>
      </c>
      <c r="U1081" s="17">
        <f t="shared" si="634"/>
        <v>0.2537604853072305</v>
      </c>
      <c r="V1081" s="17">
        <f t="shared" si="635"/>
        <v>247.08628329977776</v>
      </c>
      <c r="W1081" s="17">
        <f t="shared" si="636"/>
        <v>237.20283196778664</v>
      </c>
      <c r="X1081" s="17">
        <f t="shared" si="636"/>
        <v>227.71471868907517</v>
      </c>
      <c r="Y1081" s="17">
        <f t="shared" si="637"/>
        <v>225.43757150218443</v>
      </c>
      <c r="Z1081" s="17">
        <f>Y1081/3600</f>
        <v>6.2621547639495678E-2</v>
      </c>
      <c r="AA1081" s="17">
        <f>0.96*Y1081</f>
        <v>216.42006864209705</v>
      </c>
      <c r="AB1081" s="17">
        <f t="shared" si="638"/>
        <v>207.76326589641317</v>
      </c>
      <c r="AC1081" s="17">
        <f t="shared" si="639"/>
        <v>197.37510260159252</v>
      </c>
      <c r="AD1081" s="17">
        <f t="shared" si="640"/>
        <v>197.37510260159252</v>
      </c>
      <c r="AE1081" s="17">
        <f t="shared" si="661"/>
        <v>5.4826417389331257E-2</v>
      </c>
      <c r="AF1081" s="17">
        <f>T1081-AD1081</f>
        <v>716.16264450443737</v>
      </c>
      <c r="AG1081" s="17">
        <f t="shared" si="641"/>
        <v>0.19893406791789928</v>
      </c>
      <c r="AH1081" s="28">
        <f>0.5*'Ducati Panigale 1199 data'!$C$8*'WLTP class 3 v5'!F1081^2</f>
        <v>7475.1111111111104</v>
      </c>
      <c r="AI1081" s="17">
        <f t="shared" si="642"/>
        <v>7.4751111111111106</v>
      </c>
      <c r="AJ1081" s="17" t="str">
        <f>IF(N1081&lt;0, AI1081, "0")</f>
        <v>0</v>
      </c>
      <c r="AK1081" s="98">
        <f>AK1080+AJ1081</f>
        <v>2466.9490478395055</v>
      </c>
      <c r="AL1081" s="105">
        <f t="shared" si="643"/>
        <v>0.68526362439986266</v>
      </c>
      <c r="AM1081" s="98">
        <f>IF(N1081 &gt; 0, AI1081, )</f>
        <v>7.4751111111111106</v>
      </c>
      <c r="AN1081" s="98">
        <f t="shared" si="662"/>
        <v>11405.991856481482</v>
      </c>
      <c r="AO1081" s="98">
        <f t="shared" si="644"/>
        <v>3.168331071244856</v>
      </c>
      <c r="AP1081" s="27">
        <f t="shared" si="645"/>
        <v>0</v>
      </c>
      <c r="AQ1081" s="27">
        <f t="shared" si="646"/>
        <v>0</v>
      </c>
      <c r="AR1081" s="99">
        <f t="shared" si="647"/>
        <v>0</v>
      </c>
      <c r="AS1081" s="27">
        <f t="shared" si="648"/>
        <v>0</v>
      </c>
      <c r="AT1081" s="99">
        <f t="shared" si="625"/>
        <v>0</v>
      </c>
      <c r="AU1081" s="27">
        <f t="shared" si="625"/>
        <v>0</v>
      </c>
      <c r="AV1081" s="27">
        <f t="shared" si="649"/>
        <v>0</v>
      </c>
      <c r="AW1081" s="27">
        <f t="shared" si="650"/>
        <v>0</v>
      </c>
      <c r="AX1081" s="27">
        <f t="shared" si="651"/>
        <v>0</v>
      </c>
      <c r="AY1081" s="99">
        <f>AN1081-AW1081</f>
        <v>11405.991856481482</v>
      </c>
      <c r="AZ1081" s="110">
        <f t="shared" si="652"/>
        <v>3.168331071244856</v>
      </c>
      <c r="BB1081" s="87">
        <v>0</v>
      </c>
      <c r="BC1081" s="23">
        <f t="shared" si="653"/>
        <v>0</v>
      </c>
      <c r="BD1081" s="23">
        <f t="shared" si="654"/>
        <v>0</v>
      </c>
      <c r="BE1081" s="23">
        <f t="shared" si="655"/>
        <v>0</v>
      </c>
      <c r="BF1081" s="23">
        <f t="shared" si="656"/>
        <v>0</v>
      </c>
      <c r="BG1081" s="23">
        <f t="shared" si="657"/>
        <v>0</v>
      </c>
    </row>
    <row r="1082" spans="2:59">
      <c r="B1082" s="12" t="s">
        <v>34</v>
      </c>
      <c r="C1082" s="12">
        <v>1071</v>
      </c>
      <c r="D1082" s="12">
        <v>49</v>
      </c>
      <c r="E1082" s="21">
        <v>28.8</v>
      </c>
      <c r="F1082" s="68">
        <f t="shared" si="626"/>
        <v>8</v>
      </c>
      <c r="G1082" s="22">
        <f t="shared" si="658"/>
        <v>0.75000000000000022</v>
      </c>
      <c r="H1082" s="22">
        <f t="shared" si="627"/>
        <v>25</v>
      </c>
      <c r="I1082" s="48">
        <f>'Ducati Panigale 1199 data'!$C$8*G1082</f>
        <v>208.50000000000006</v>
      </c>
      <c r="J1082" s="48">
        <f>'Ducati Panigale 1199 data'!$C$8*'Ducati Panigale 1199 data'!$C$15*'Ducati Panigale 1199 data'!$C$10</f>
        <v>54.543600000000005</v>
      </c>
      <c r="K1082" s="48">
        <f>(0.5*'Ducati Panigale 1199 data'!$C$12)*'Ducati Panigale 1199 data'!$C$14*'Ducati Panigale 1199 data'!$C$11*F1082^2</f>
        <v>9.055200000000001</v>
      </c>
      <c r="L1082" s="48">
        <f t="shared" si="628"/>
        <v>272.0988000000001</v>
      </c>
      <c r="M1082" s="48">
        <f t="shared" si="624"/>
        <v>2176.7904000000008</v>
      </c>
      <c r="N1082" s="22">
        <f t="shared" si="629"/>
        <v>2.1767904000000007</v>
      </c>
      <c r="O1082" s="105">
        <f t="shared" si="630"/>
        <v>0</v>
      </c>
      <c r="P1082" s="105">
        <f t="shared" si="631"/>
        <v>0</v>
      </c>
      <c r="Q1082" s="105">
        <f t="shared" si="659"/>
        <v>260.09082452608186</v>
      </c>
      <c r="R1082" s="27">
        <f t="shared" si="632"/>
        <v>7.2247451257244966E-2</v>
      </c>
      <c r="S1082" s="98">
        <f t="shared" si="633"/>
        <v>2.1767904000000007</v>
      </c>
      <c r="T1082" s="17">
        <f t="shared" si="660"/>
        <v>915.71453750602984</v>
      </c>
      <c r="U1082" s="17">
        <f t="shared" si="634"/>
        <v>0.25436514930723053</v>
      </c>
      <c r="V1082" s="17">
        <f t="shared" si="635"/>
        <v>247.08628329977776</v>
      </c>
      <c r="W1082" s="17">
        <f t="shared" si="636"/>
        <v>237.20283196778664</v>
      </c>
      <c r="X1082" s="17">
        <f t="shared" si="636"/>
        <v>227.71471868907517</v>
      </c>
      <c r="Y1082" s="17">
        <f t="shared" si="637"/>
        <v>225.43757150218443</v>
      </c>
      <c r="Z1082" s="17">
        <f>Y1082/3600</f>
        <v>6.2621547639495678E-2</v>
      </c>
      <c r="AA1082" s="17">
        <f>0.96*Y1082</f>
        <v>216.42006864209705</v>
      </c>
      <c r="AB1082" s="17">
        <f t="shared" si="638"/>
        <v>207.76326589641317</v>
      </c>
      <c r="AC1082" s="17">
        <f t="shared" si="639"/>
        <v>197.37510260159252</v>
      </c>
      <c r="AD1082" s="17">
        <f t="shared" si="640"/>
        <v>197.37510260159252</v>
      </c>
      <c r="AE1082" s="17">
        <f t="shared" si="661"/>
        <v>5.4826417389331257E-2</v>
      </c>
      <c r="AF1082" s="17">
        <f>T1082-AD1082</f>
        <v>718.33943490443733</v>
      </c>
      <c r="AG1082" s="17">
        <f t="shared" si="641"/>
        <v>0.19953873191789925</v>
      </c>
      <c r="AH1082" s="28">
        <f>0.5*'Ducati Panigale 1199 data'!$C$8*'WLTP class 3 v5'!F1082^2</f>
        <v>8896</v>
      </c>
      <c r="AI1082" s="17">
        <f t="shared" si="642"/>
        <v>8.8960000000000008</v>
      </c>
      <c r="AJ1082" s="17" t="str">
        <f>IF(N1082&lt;0, AI1082, "0")</f>
        <v>0</v>
      </c>
      <c r="AK1082" s="98">
        <f>AK1081+AJ1082</f>
        <v>2466.9490478395055</v>
      </c>
      <c r="AL1082" s="105">
        <f t="shared" si="643"/>
        <v>0.68526362439986266</v>
      </c>
      <c r="AM1082" s="98">
        <f>IF(N1082 &gt; 0, AI1082, )</f>
        <v>8.8960000000000008</v>
      </c>
      <c r="AN1082" s="98">
        <f t="shared" si="662"/>
        <v>11414.887856481482</v>
      </c>
      <c r="AO1082" s="98">
        <f t="shared" si="644"/>
        <v>3.1708021823559673</v>
      </c>
      <c r="AP1082" s="27">
        <f t="shared" si="645"/>
        <v>0</v>
      </c>
      <c r="AQ1082" s="27">
        <f t="shared" si="646"/>
        <v>0</v>
      </c>
      <c r="AR1082" s="99">
        <f t="shared" si="647"/>
        <v>0</v>
      </c>
      <c r="AS1082" s="27">
        <f t="shared" si="648"/>
        <v>0</v>
      </c>
      <c r="AT1082" s="99">
        <f t="shared" si="625"/>
        <v>0</v>
      </c>
      <c r="AU1082" s="27">
        <f t="shared" si="625"/>
        <v>0</v>
      </c>
      <c r="AV1082" s="27">
        <f t="shared" si="649"/>
        <v>0</v>
      </c>
      <c r="AW1082" s="27">
        <f t="shared" si="650"/>
        <v>0</v>
      </c>
      <c r="AX1082" s="27">
        <f t="shared" si="651"/>
        <v>0</v>
      </c>
      <c r="AY1082" s="99">
        <f>AN1082-AW1082</f>
        <v>11414.887856481482</v>
      </c>
      <c r="AZ1082" s="110">
        <f t="shared" si="652"/>
        <v>3.1708021823559673</v>
      </c>
      <c r="BB1082" s="87">
        <v>0</v>
      </c>
      <c r="BC1082" s="23">
        <f t="shared" si="653"/>
        <v>0</v>
      </c>
      <c r="BD1082" s="23">
        <f t="shared" si="654"/>
        <v>0</v>
      </c>
      <c r="BE1082" s="23">
        <f t="shared" si="655"/>
        <v>0</v>
      </c>
      <c r="BF1082" s="23">
        <f t="shared" si="656"/>
        <v>0</v>
      </c>
      <c r="BG1082" s="23">
        <f t="shared" si="657"/>
        <v>0</v>
      </c>
    </row>
    <row r="1083" spans="2:59">
      <c r="B1083" s="12" t="s">
        <v>34</v>
      </c>
      <c r="C1083" s="12">
        <v>1072</v>
      </c>
      <c r="D1083" s="12">
        <v>50</v>
      </c>
      <c r="E1083" s="21">
        <v>31.8</v>
      </c>
      <c r="F1083" s="68">
        <f t="shared" si="626"/>
        <v>8.8333333333333339</v>
      </c>
      <c r="G1083" s="22">
        <f t="shared" si="658"/>
        <v>0.90277777777777724</v>
      </c>
      <c r="H1083" s="22">
        <f t="shared" si="627"/>
        <v>25.5</v>
      </c>
      <c r="I1083" s="48">
        <f>'Ducati Panigale 1199 data'!$C$8*G1083</f>
        <v>250.97222222222206</v>
      </c>
      <c r="J1083" s="48">
        <f>'Ducati Panigale 1199 data'!$C$8*'Ducati Panigale 1199 data'!$C$15*'Ducati Panigale 1199 data'!$C$10</f>
        <v>54.543600000000005</v>
      </c>
      <c r="K1083" s="48">
        <f>(0.5*'Ducati Panigale 1199 data'!$C$12)*'Ducati Panigale 1199 data'!$C$14*'Ducati Panigale 1199 data'!$C$11*F1083^2</f>
        <v>11.039955208333335</v>
      </c>
      <c r="L1083" s="48">
        <f t="shared" si="628"/>
        <v>316.55577743055539</v>
      </c>
      <c r="M1083" s="48">
        <f t="shared" si="624"/>
        <v>2796.2427006365729</v>
      </c>
      <c r="N1083" s="22">
        <f t="shared" si="629"/>
        <v>2.7962427006365727</v>
      </c>
      <c r="O1083" s="105">
        <f t="shared" si="630"/>
        <v>0</v>
      </c>
      <c r="P1083" s="105">
        <f t="shared" si="631"/>
        <v>0</v>
      </c>
      <c r="Q1083" s="105">
        <f t="shared" si="659"/>
        <v>260.09082452608186</v>
      </c>
      <c r="R1083" s="27">
        <f t="shared" si="632"/>
        <v>7.2247451257244966E-2</v>
      </c>
      <c r="S1083" s="98">
        <f t="shared" si="633"/>
        <v>2.7962427006365727</v>
      </c>
      <c r="T1083" s="17">
        <f t="shared" si="660"/>
        <v>918.51078020666637</v>
      </c>
      <c r="U1083" s="17">
        <f t="shared" si="634"/>
        <v>0.25514188339074068</v>
      </c>
      <c r="V1083" s="17">
        <f t="shared" si="635"/>
        <v>247.08628329977776</v>
      </c>
      <c r="W1083" s="17">
        <f t="shared" si="636"/>
        <v>237.20283196778664</v>
      </c>
      <c r="X1083" s="17">
        <f t="shared" si="636"/>
        <v>227.71471868907517</v>
      </c>
      <c r="Y1083" s="17">
        <f t="shared" si="637"/>
        <v>225.43757150218443</v>
      </c>
      <c r="Z1083" s="17">
        <f>Y1083/3600</f>
        <v>6.2621547639495678E-2</v>
      </c>
      <c r="AA1083" s="17">
        <f>0.96*Y1083</f>
        <v>216.42006864209705</v>
      </c>
      <c r="AB1083" s="17">
        <f t="shared" si="638"/>
        <v>207.76326589641317</v>
      </c>
      <c r="AC1083" s="17">
        <f t="shared" si="639"/>
        <v>197.37510260159252</v>
      </c>
      <c r="AD1083" s="17">
        <f t="shared" si="640"/>
        <v>197.37510260159252</v>
      </c>
      <c r="AE1083" s="17">
        <f t="shared" si="661"/>
        <v>5.4826417389331257E-2</v>
      </c>
      <c r="AF1083" s="17">
        <f>T1083-AD1083</f>
        <v>721.13567760507385</v>
      </c>
      <c r="AG1083" s="17">
        <f t="shared" si="641"/>
        <v>0.2003154660014094</v>
      </c>
      <c r="AH1083" s="28">
        <f>0.5*'Ducati Panigale 1199 data'!$C$8*'WLTP class 3 v5'!F1083^2</f>
        <v>10845.861111111111</v>
      </c>
      <c r="AI1083" s="17">
        <f t="shared" si="642"/>
        <v>10.845861111111111</v>
      </c>
      <c r="AJ1083" s="17" t="str">
        <f>IF(N1083&lt;0, AI1083, "0")</f>
        <v>0</v>
      </c>
      <c r="AK1083" s="98">
        <f>AK1082+AJ1083</f>
        <v>2466.9490478395055</v>
      </c>
      <c r="AL1083" s="105">
        <f t="shared" si="643"/>
        <v>0.68526362439986266</v>
      </c>
      <c r="AM1083" s="98">
        <f>IF(N1083 &gt; 0, AI1083, )</f>
        <v>10.845861111111111</v>
      </c>
      <c r="AN1083" s="98">
        <f t="shared" si="662"/>
        <v>11425.733717592593</v>
      </c>
      <c r="AO1083" s="98">
        <f t="shared" si="644"/>
        <v>3.1738149215534981</v>
      </c>
      <c r="AP1083" s="27">
        <f t="shared" si="645"/>
        <v>0</v>
      </c>
      <c r="AQ1083" s="27">
        <f t="shared" si="646"/>
        <v>0</v>
      </c>
      <c r="AR1083" s="99">
        <f t="shared" si="647"/>
        <v>0</v>
      </c>
      <c r="AS1083" s="27">
        <f t="shared" si="648"/>
        <v>0</v>
      </c>
      <c r="AT1083" s="99">
        <f t="shared" si="625"/>
        <v>0</v>
      </c>
      <c r="AU1083" s="27">
        <f t="shared" si="625"/>
        <v>0</v>
      </c>
      <c r="AV1083" s="27">
        <f t="shared" si="649"/>
        <v>0</v>
      </c>
      <c r="AW1083" s="27">
        <f t="shared" si="650"/>
        <v>0</v>
      </c>
      <c r="AX1083" s="27">
        <f t="shared" si="651"/>
        <v>0</v>
      </c>
      <c r="AY1083" s="99">
        <f>AN1083-AW1083</f>
        <v>11425.733717592593</v>
      </c>
      <c r="AZ1083" s="110">
        <f t="shared" si="652"/>
        <v>3.1738149215534981</v>
      </c>
      <c r="BB1083" s="87">
        <v>0</v>
      </c>
      <c r="BC1083" s="23">
        <f t="shared" si="653"/>
        <v>0</v>
      </c>
      <c r="BD1083" s="23">
        <f t="shared" si="654"/>
        <v>0</v>
      </c>
      <c r="BE1083" s="23">
        <f t="shared" si="655"/>
        <v>0</v>
      </c>
      <c r="BF1083" s="23">
        <f t="shared" si="656"/>
        <v>0</v>
      </c>
      <c r="BG1083" s="23">
        <f t="shared" si="657"/>
        <v>0</v>
      </c>
    </row>
    <row r="1084" spans="2:59">
      <c r="B1084" s="12" t="s">
        <v>34</v>
      </c>
      <c r="C1084" s="12">
        <v>1073</v>
      </c>
      <c r="D1084" s="12">
        <v>51</v>
      </c>
      <c r="E1084" s="21">
        <v>35.299999999999997</v>
      </c>
      <c r="F1084" s="68">
        <f t="shared" si="626"/>
        <v>9.8055555555555554</v>
      </c>
      <c r="G1084" s="22">
        <f t="shared" si="658"/>
        <v>1.0694444444444444</v>
      </c>
      <c r="H1084" s="22">
        <f t="shared" si="627"/>
        <v>26</v>
      </c>
      <c r="I1084" s="48">
        <f>'Ducati Panigale 1199 data'!$C$8*G1084</f>
        <v>297.30555555555554</v>
      </c>
      <c r="J1084" s="48">
        <f>'Ducati Panigale 1199 data'!$C$8*'Ducati Panigale 1199 data'!$C$15*'Ducati Panigale 1199 data'!$C$10</f>
        <v>54.543600000000005</v>
      </c>
      <c r="K1084" s="48">
        <f>(0.5*'Ducati Panigale 1199 data'!$C$12)*'Ducati Panigale 1199 data'!$C$14*'Ducati Panigale 1199 data'!$C$11*F1084^2</f>
        <v>13.603870283564817</v>
      </c>
      <c r="L1084" s="48">
        <f t="shared" si="628"/>
        <v>365.45302583912041</v>
      </c>
      <c r="M1084" s="48">
        <f t="shared" si="624"/>
        <v>3583.4699478113753</v>
      </c>
      <c r="N1084" s="22">
        <f t="shared" si="629"/>
        <v>3.5834699478113752</v>
      </c>
      <c r="O1084" s="105">
        <f t="shared" si="630"/>
        <v>0</v>
      </c>
      <c r="P1084" s="105">
        <f t="shared" si="631"/>
        <v>0</v>
      </c>
      <c r="Q1084" s="105">
        <f t="shared" si="659"/>
        <v>260.09082452608186</v>
      </c>
      <c r="R1084" s="27">
        <f t="shared" si="632"/>
        <v>7.2247451257244966E-2</v>
      </c>
      <c r="S1084" s="98">
        <f t="shared" si="633"/>
        <v>3.5834699478113752</v>
      </c>
      <c r="T1084" s="17">
        <f t="shared" si="660"/>
        <v>922.09425015447778</v>
      </c>
      <c r="U1084" s="17">
        <f t="shared" si="634"/>
        <v>0.25613729170957716</v>
      </c>
      <c r="V1084" s="17">
        <f t="shared" si="635"/>
        <v>247.08628329977776</v>
      </c>
      <c r="W1084" s="17">
        <f t="shared" si="636"/>
        <v>237.20283196778664</v>
      </c>
      <c r="X1084" s="17">
        <f t="shared" si="636"/>
        <v>227.71471868907517</v>
      </c>
      <c r="Y1084" s="17">
        <f t="shared" si="637"/>
        <v>225.43757150218443</v>
      </c>
      <c r="Z1084" s="17">
        <f>Y1084/3600</f>
        <v>6.2621547639495678E-2</v>
      </c>
      <c r="AA1084" s="17">
        <f>0.96*Y1084</f>
        <v>216.42006864209705</v>
      </c>
      <c r="AB1084" s="17">
        <f t="shared" si="638"/>
        <v>207.76326589641317</v>
      </c>
      <c r="AC1084" s="17">
        <f t="shared" si="639"/>
        <v>197.37510260159252</v>
      </c>
      <c r="AD1084" s="17">
        <f t="shared" si="640"/>
        <v>197.37510260159252</v>
      </c>
      <c r="AE1084" s="17">
        <f t="shared" si="661"/>
        <v>5.4826417389331257E-2</v>
      </c>
      <c r="AF1084" s="17">
        <f>T1084-AD1084</f>
        <v>724.71914755288526</v>
      </c>
      <c r="AG1084" s="17">
        <f t="shared" si="641"/>
        <v>0.20131087432024591</v>
      </c>
      <c r="AH1084" s="28">
        <f>0.5*'Ducati Panigale 1199 data'!$C$8*'WLTP class 3 v5'!F1084^2</f>
        <v>13364.699845679012</v>
      </c>
      <c r="AI1084" s="17">
        <f t="shared" si="642"/>
        <v>13.364699845679011</v>
      </c>
      <c r="AJ1084" s="17" t="str">
        <f>IF(N1084&lt;0, AI1084, "0")</f>
        <v>0</v>
      </c>
      <c r="AK1084" s="98">
        <f>AK1083+AJ1084</f>
        <v>2466.9490478395055</v>
      </c>
      <c r="AL1084" s="105">
        <f t="shared" si="643"/>
        <v>0.68526362439986266</v>
      </c>
      <c r="AM1084" s="98">
        <f>IF(N1084 &gt; 0, AI1084, )</f>
        <v>13.364699845679011</v>
      </c>
      <c r="AN1084" s="98">
        <f t="shared" si="662"/>
        <v>11439.098417438272</v>
      </c>
      <c r="AO1084" s="98">
        <f t="shared" si="644"/>
        <v>3.1775273381772977</v>
      </c>
      <c r="AP1084" s="27">
        <f t="shared" si="645"/>
        <v>0</v>
      </c>
      <c r="AQ1084" s="27">
        <f t="shared" si="646"/>
        <v>0</v>
      </c>
      <c r="AR1084" s="99">
        <f t="shared" si="647"/>
        <v>0</v>
      </c>
      <c r="AS1084" s="27">
        <f t="shared" si="648"/>
        <v>0</v>
      </c>
      <c r="AT1084" s="99">
        <f t="shared" si="625"/>
        <v>0</v>
      </c>
      <c r="AU1084" s="27">
        <f t="shared" si="625"/>
        <v>0</v>
      </c>
      <c r="AV1084" s="27">
        <f t="shared" si="649"/>
        <v>0</v>
      </c>
      <c r="AW1084" s="27">
        <f t="shared" si="650"/>
        <v>0</v>
      </c>
      <c r="AX1084" s="27">
        <f t="shared" si="651"/>
        <v>0</v>
      </c>
      <c r="AY1084" s="99">
        <f>AN1084-AW1084</f>
        <v>11439.098417438272</v>
      </c>
      <c r="AZ1084" s="110">
        <f t="shared" si="652"/>
        <v>3.1775273381772977</v>
      </c>
      <c r="BB1084" s="87">
        <v>0</v>
      </c>
      <c r="BC1084" s="23">
        <f t="shared" si="653"/>
        <v>0</v>
      </c>
      <c r="BD1084" s="23">
        <f t="shared" si="654"/>
        <v>0</v>
      </c>
      <c r="BE1084" s="23">
        <f t="shared" si="655"/>
        <v>0</v>
      </c>
      <c r="BF1084" s="23">
        <f t="shared" si="656"/>
        <v>0</v>
      </c>
      <c r="BG1084" s="23">
        <f t="shared" si="657"/>
        <v>0</v>
      </c>
    </row>
    <row r="1085" spans="2:59">
      <c r="B1085" s="12" t="s">
        <v>34</v>
      </c>
      <c r="C1085" s="12">
        <v>1074</v>
      </c>
      <c r="D1085" s="12">
        <v>52</v>
      </c>
      <c r="E1085" s="21">
        <v>39.5</v>
      </c>
      <c r="F1085" s="68">
        <f t="shared" si="626"/>
        <v>10.972222222222221</v>
      </c>
      <c r="G1085" s="22">
        <f t="shared" si="658"/>
        <v>1.2777777777777781</v>
      </c>
      <c r="H1085" s="22">
        <f t="shared" si="627"/>
        <v>26.5</v>
      </c>
      <c r="I1085" s="48">
        <f>'Ducati Panigale 1199 data'!$C$8*G1085</f>
        <v>355.22222222222234</v>
      </c>
      <c r="J1085" s="48">
        <f>'Ducati Panigale 1199 data'!$C$8*'Ducati Panigale 1199 data'!$C$15*'Ducati Panigale 1199 data'!$C$10</f>
        <v>54.543600000000005</v>
      </c>
      <c r="K1085" s="48">
        <f>(0.5*'Ducati Panigale 1199 data'!$C$12)*'Ducati Panigale 1199 data'!$C$14*'Ducati Panigale 1199 data'!$C$11*F1085^2</f>
        <v>17.033632089120371</v>
      </c>
      <c r="L1085" s="48">
        <f t="shared" si="628"/>
        <v>426.79945431134274</v>
      </c>
      <c r="M1085" s="48">
        <f t="shared" si="624"/>
        <v>4682.9384570272323</v>
      </c>
      <c r="N1085" s="22">
        <f t="shared" si="629"/>
        <v>4.6829384570272321</v>
      </c>
      <c r="O1085" s="105">
        <f t="shared" si="630"/>
        <v>0</v>
      </c>
      <c r="P1085" s="105">
        <f t="shared" si="631"/>
        <v>0</v>
      </c>
      <c r="Q1085" s="105">
        <f t="shared" si="659"/>
        <v>260.09082452608186</v>
      </c>
      <c r="R1085" s="27">
        <f t="shared" si="632"/>
        <v>7.2247451257244966E-2</v>
      </c>
      <c r="S1085" s="98">
        <f t="shared" si="633"/>
        <v>4.6829384570272321</v>
      </c>
      <c r="T1085" s="17">
        <f t="shared" si="660"/>
        <v>926.77718861150504</v>
      </c>
      <c r="U1085" s="17">
        <f t="shared" si="634"/>
        <v>0.25743810794764027</v>
      </c>
      <c r="V1085" s="17">
        <f t="shared" si="635"/>
        <v>247.08628329977776</v>
      </c>
      <c r="W1085" s="17">
        <f t="shared" si="636"/>
        <v>237.20283196778664</v>
      </c>
      <c r="X1085" s="17">
        <f t="shared" si="636"/>
        <v>227.71471868907517</v>
      </c>
      <c r="Y1085" s="17">
        <f t="shared" si="637"/>
        <v>225.43757150218443</v>
      </c>
      <c r="Z1085" s="17">
        <f>Y1085/3600</f>
        <v>6.2621547639495678E-2</v>
      </c>
      <c r="AA1085" s="17">
        <f>0.96*Y1085</f>
        <v>216.42006864209705</v>
      </c>
      <c r="AB1085" s="17">
        <f t="shared" si="638"/>
        <v>207.76326589641317</v>
      </c>
      <c r="AC1085" s="17">
        <f t="shared" si="639"/>
        <v>197.37510260159252</v>
      </c>
      <c r="AD1085" s="17">
        <f t="shared" si="640"/>
        <v>197.37510260159252</v>
      </c>
      <c r="AE1085" s="17">
        <f t="shared" si="661"/>
        <v>5.4826417389331257E-2</v>
      </c>
      <c r="AF1085" s="17">
        <f>T1085-AD1085</f>
        <v>729.40208600991252</v>
      </c>
      <c r="AG1085" s="17">
        <f t="shared" si="641"/>
        <v>0.20261169055830902</v>
      </c>
      <c r="AH1085" s="28">
        <f>0.5*'Ducati Panigale 1199 data'!$C$8*'WLTP class 3 v5'!F1085^2</f>
        <v>16734.162808641973</v>
      </c>
      <c r="AI1085" s="17">
        <f t="shared" si="642"/>
        <v>16.734162808641972</v>
      </c>
      <c r="AJ1085" s="17" t="str">
        <f>IF(N1085&lt;0, AI1085, "0")</f>
        <v>0</v>
      </c>
      <c r="AK1085" s="98">
        <f>AK1084+AJ1085</f>
        <v>2466.9490478395055</v>
      </c>
      <c r="AL1085" s="105">
        <f t="shared" si="643"/>
        <v>0.68526362439986266</v>
      </c>
      <c r="AM1085" s="98">
        <f>IF(N1085 &gt; 0, AI1085, )</f>
        <v>16.734162808641972</v>
      </c>
      <c r="AN1085" s="98">
        <f t="shared" si="662"/>
        <v>11455.832580246913</v>
      </c>
      <c r="AO1085" s="98">
        <f t="shared" si="644"/>
        <v>3.1821757167352538</v>
      </c>
      <c r="AP1085" s="27">
        <f t="shared" si="645"/>
        <v>0</v>
      </c>
      <c r="AQ1085" s="27">
        <f t="shared" si="646"/>
        <v>0</v>
      </c>
      <c r="AR1085" s="99">
        <f t="shared" si="647"/>
        <v>0</v>
      </c>
      <c r="AS1085" s="27">
        <f t="shared" si="648"/>
        <v>0</v>
      </c>
      <c r="AT1085" s="99">
        <f t="shared" si="625"/>
        <v>0</v>
      </c>
      <c r="AU1085" s="27">
        <f t="shared" si="625"/>
        <v>0</v>
      </c>
      <c r="AV1085" s="27">
        <f t="shared" si="649"/>
        <v>0</v>
      </c>
      <c r="AW1085" s="27">
        <f t="shared" si="650"/>
        <v>0</v>
      </c>
      <c r="AX1085" s="27">
        <f t="shared" si="651"/>
        <v>0</v>
      </c>
      <c r="AY1085" s="99">
        <f>AN1085-AW1085</f>
        <v>11455.832580246913</v>
      </c>
      <c r="AZ1085" s="110">
        <f t="shared" si="652"/>
        <v>3.1821757167352538</v>
      </c>
      <c r="BB1085" s="87">
        <v>0</v>
      </c>
      <c r="BC1085" s="23">
        <f t="shared" si="653"/>
        <v>0</v>
      </c>
      <c r="BD1085" s="23">
        <f t="shared" si="654"/>
        <v>0</v>
      </c>
      <c r="BE1085" s="23">
        <f t="shared" si="655"/>
        <v>0</v>
      </c>
      <c r="BF1085" s="23">
        <f t="shared" si="656"/>
        <v>0</v>
      </c>
      <c r="BG1085" s="23">
        <f t="shared" si="657"/>
        <v>0</v>
      </c>
    </row>
    <row r="1086" spans="2:59">
      <c r="B1086" s="12" t="s">
        <v>34</v>
      </c>
      <c r="C1086" s="12">
        <v>1075</v>
      </c>
      <c r="D1086" s="12">
        <v>53</v>
      </c>
      <c r="E1086" s="21">
        <v>44.5</v>
      </c>
      <c r="F1086" s="68">
        <f t="shared" si="626"/>
        <v>12.361111111111111</v>
      </c>
      <c r="G1086" s="22">
        <f t="shared" si="658"/>
        <v>1.3611111111111107</v>
      </c>
      <c r="H1086" s="22">
        <f t="shared" si="627"/>
        <v>27</v>
      </c>
      <c r="I1086" s="48">
        <f>'Ducati Panigale 1199 data'!$C$8*G1086</f>
        <v>378.3888888888888</v>
      </c>
      <c r="J1086" s="48">
        <f>'Ducati Panigale 1199 data'!$C$8*'Ducati Panigale 1199 data'!$C$15*'Ducati Panigale 1199 data'!$C$10</f>
        <v>54.543600000000005</v>
      </c>
      <c r="K1086" s="48">
        <f>(0.5*'Ducati Panigale 1199 data'!$C$12)*'Ducati Panigale 1199 data'!$C$14*'Ducati Panigale 1199 data'!$C$11*F1086^2</f>
        <v>21.618875144675926</v>
      </c>
      <c r="L1086" s="48">
        <f t="shared" si="628"/>
        <v>454.55136403356477</v>
      </c>
      <c r="M1086" s="48">
        <f t="shared" si="624"/>
        <v>5618.759916526009</v>
      </c>
      <c r="N1086" s="22">
        <f t="shared" si="629"/>
        <v>5.6187599165260087</v>
      </c>
      <c r="O1086" s="105">
        <f t="shared" si="630"/>
        <v>0</v>
      </c>
      <c r="P1086" s="105">
        <f t="shared" si="631"/>
        <v>0</v>
      </c>
      <c r="Q1086" s="105">
        <f t="shared" si="659"/>
        <v>260.09082452608186</v>
      </c>
      <c r="R1086" s="27">
        <f t="shared" si="632"/>
        <v>7.2247451257244966E-2</v>
      </c>
      <c r="S1086" s="98">
        <f t="shared" si="633"/>
        <v>5.6187599165260087</v>
      </c>
      <c r="T1086" s="17">
        <f t="shared" si="660"/>
        <v>932.395948528031</v>
      </c>
      <c r="U1086" s="17">
        <f t="shared" si="634"/>
        <v>0.2589988745911197</v>
      </c>
      <c r="V1086" s="17">
        <f t="shared" si="635"/>
        <v>247.08628329977776</v>
      </c>
      <c r="W1086" s="17">
        <f t="shared" si="636"/>
        <v>237.20283196778664</v>
      </c>
      <c r="X1086" s="17">
        <f t="shared" si="636"/>
        <v>227.71471868907517</v>
      </c>
      <c r="Y1086" s="17">
        <f t="shared" si="637"/>
        <v>225.43757150218443</v>
      </c>
      <c r="Z1086" s="17">
        <f>Y1086/3600</f>
        <v>6.2621547639495678E-2</v>
      </c>
      <c r="AA1086" s="17">
        <f>0.96*Y1086</f>
        <v>216.42006864209705</v>
      </c>
      <c r="AB1086" s="17">
        <f t="shared" si="638"/>
        <v>207.76326589641317</v>
      </c>
      <c r="AC1086" s="17">
        <f t="shared" si="639"/>
        <v>197.37510260159252</v>
      </c>
      <c r="AD1086" s="17">
        <f t="shared" si="640"/>
        <v>197.37510260159252</v>
      </c>
      <c r="AE1086" s="17">
        <f t="shared" si="661"/>
        <v>5.4826417389331257E-2</v>
      </c>
      <c r="AF1086" s="17">
        <f>T1086-AD1086</f>
        <v>735.02084592643848</v>
      </c>
      <c r="AG1086" s="17">
        <f t="shared" si="641"/>
        <v>0.20417245720178848</v>
      </c>
      <c r="AH1086" s="28">
        <f>0.5*'Ducati Panigale 1199 data'!$C$8*'WLTP class 3 v5'!F1086^2</f>
        <v>21238.792438271605</v>
      </c>
      <c r="AI1086" s="17">
        <f t="shared" si="642"/>
        <v>21.238792438271606</v>
      </c>
      <c r="AJ1086" s="17" t="str">
        <f>IF(N1086&lt;0, AI1086, "0")</f>
        <v>0</v>
      </c>
      <c r="AK1086" s="98">
        <f>AK1085+AJ1086</f>
        <v>2466.9490478395055</v>
      </c>
      <c r="AL1086" s="105">
        <f t="shared" si="643"/>
        <v>0.68526362439986266</v>
      </c>
      <c r="AM1086" s="98">
        <f>IF(N1086 &gt; 0, AI1086, )</f>
        <v>21.238792438271606</v>
      </c>
      <c r="AN1086" s="98">
        <f t="shared" si="662"/>
        <v>11477.071372685185</v>
      </c>
      <c r="AO1086" s="98">
        <f t="shared" si="644"/>
        <v>3.1880753813014402</v>
      </c>
      <c r="AP1086" s="27">
        <f t="shared" si="645"/>
        <v>0</v>
      </c>
      <c r="AQ1086" s="27">
        <f t="shared" si="646"/>
        <v>0</v>
      </c>
      <c r="AR1086" s="99">
        <f t="shared" si="647"/>
        <v>0</v>
      </c>
      <c r="AS1086" s="27">
        <f t="shared" si="648"/>
        <v>0</v>
      </c>
      <c r="AT1086" s="99">
        <f t="shared" si="625"/>
        <v>0</v>
      </c>
      <c r="AU1086" s="27">
        <f t="shared" si="625"/>
        <v>0</v>
      </c>
      <c r="AV1086" s="27">
        <f t="shared" si="649"/>
        <v>0</v>
      </c>
      <c r="AW1086" s="27">
        <f t="shared" si="650"/>
        <v>0</v>
      </c>
      <c r="AX1086" s="27">
        <f t="shared" si="651"/>
        <v>0</v>
      </c>
      <c r="AY1086" s="99">
        <f>AN1086-AW1086</f>
        <v>11477.071372685185</v>
      </c>
      <c r="AZ1086" s="110">
        <f t="shared" si="652"/>
        <v>3.1880753813014402</v>
      </c>
      <c r="BB1086" s="87">
        <v>0</v>
      </c>
      <c r="BC1086" s="23">
        <f t="shared" si="653"/>
        <v>0</v>
      </c>
      <c r="BD1086" s="23">
        <f t="shared" si="654"/>
        <v>0</v>
      </c>
      <c r="BE1086" s="23">
        <f t="shared" si="655"/>
        <v>0</v>
      </c>
      <c r="BF1086" s="23">
        <f t="shared" si="656"/>
        <v>0</v>
      </c>
      <c r="BG1086" s="23">
        <f t="shared" si="657"/>
        <v>0</v>
      </c>
    </row>
    <row r="1087" spans="2:59">
      <c r="B1087" s="12" t="s">
        <v>34</v>
      </c>
      <c r="C1087" s="12">
        <v>1076</v>
      </c>
      <c r="D1087" s="12">
        <v>54</v>
      </c>
      <c r="E1087" s="21">
        <v>49.3</v>
      </c>
      <c r="F1087" s="68">
        <f t="shared" si="626"/>
        <v>13.694444444444445</v>
      </c>
      <c r="G1087" s="22">
        <f t="shared" si="658"/>
        <v>1.2222222222222219</v>
      </c>
      <c r="H1087" s="22">
        <f t="shared" si="627"/>
        <v>27.5</v>
      </c>
      <c r="I1087" s="48">
        <f>'Ducati Panigale 1199 data'!$C$8*G1087</f>
        <v>339.77777777777766</v>
      </c>
      <c r="J1087" s="48">
        <f>'Ducati Panigale 1199 data'!$C$8*'Ducati Panigale 1199 data'!$C$15*'Ducati Panigale 1199 data'!$C$10</f>
        <v>54.543600000000005</v>
      </c>
      <c r="K1087" s="48">
        <f>(0.5*'Ducati Panigale 1199 data'!$C$12)*'Ducati Panigale 1199 data'!$C$14*'Ducati Panigale 1199 data'!$C$11*F1087^2</f>
        <v>26.534255700231487</v>
      </c>
      <c r="L1087" s="48">
        <f t="shared" si="628"/>
        <v>420.85563347800917</v>
      </c>
      <c r="M1087" s="48">
        <f t="shared" si="624"/>
        <v>5763.3840917960697</v>
      </c>
      <c r="N1087" s="22">
        <f t="shared" si="629"/>
        <v>5.7633840917960697</v>
      </c>
      <c r="O1087" s="105">
        <f t="shared" si="630"/>
        <v>0</v>
      </c>
      <c r="P1087" s="105">
        <f t="shared" si="631"/>
        <v>0</v>
      </c>
      <c r="Q1087" s="105">
        <f t="shared" si="659"/>
        <v>260.09082452608186</v>
      </c>
      <c r="R1087" s="27">
        <f t="shared" si="632"/>
        <v>7.2247451257244966E-2</v>
      </c>
      <c r="S1087" s="98">
        <f t="shared" si="633"/>
        <v>5.7633840917960697</v>
      </c>
      <c r="T1087" s="17">
        <f t="shared" si="660"/>
        <v>938.15933261982707</v>
      </c>
      <c r="U1087" s="17">
        <f t="shared" si="634"/>
        <v>0.26059981461661863</v>
      </c>
      <c r="V1087" s="17">
        <f t="shared" si="635"/>
        <v>247.08628329977776</v>
      </c>
      <c r="W1087" s="17">
        <f t="shared" si="636"/>
        <v>237.20283196778664</v>
      </c>
      <c r="X1087" s="17">
        <f t="shared" si="636"/>
        <v>227.71471868907517</v>
      </c>
      <c r="Y1087" s="17">
        <f t="shared" si="637"/>
        <v>225.43757150218443</v>
      </c>
      <c r="Z1087" s="17">
        <f>Y1087/3600</f>
        <v>6.2621547639495678E-2</v>
      </c>
      <c r="AA1087" s="17">
        <f>0.96*Y1087</f>
        <v>216.42006864209705</v>
      </c>
      <c r="AB1087" s="17">
        <f t="shared" si="638"/>
        <v>207.76326589641317</v>
      </c>
      <c r="AC1087" s="17">
        <f t="shared" si="639"/>
        <v>197.37510260159252</v>
      </c>
      <c r="AD1087" s="17">
        <f t="shared" si="640"/>
        <v>197.37510260159252</v>
      </c>
      <c r="AE1087" s="17">
        <f t="shared" si="661"/>
        <v>5.4826417389331257E-2</v>
      </c>
      <c r="AF1087" s="17">
        <f>T1087-AD1087</f>
        <v>740.78423001823455</v>
      </c>
      <c r="AG1087" s="17">
        <f t="shared" si="641"/>
        <v>0.20577339722728738</v>
      </c>
      <c r="AH1087" s="28">
        <f>0.5*'Ducati Panigale 1199 data'!$C$8*'WLTP class 3 v5'!F1087^2</f>
        <v>26067.755401234568</v>
      </c>
      <c r="AI1087" s="17">
        <f t="shared" si="642"/>
        <v>26.067755401234567</v>
      </c>
      <c r="AJ1087" s="17" t="str">
        <f>IF(N1087&lt;0, AI1087, "0")</f>
        <v>0</v>
      </c>
      <c r="AK1087" s="98">
        <f>AK1086+AJ1087</f>
        <v>2466.9490478395055</v>
      </c>
      <c r="AL1087" s="105">
        <f t="shared" si="643"/>
        <v>0.68526362439986266</v>
      </c>
      <c r="AM1087" s="98">
        <f>IF(N1087 &gt; 0, AI1087, )</f>
        <v>26.067755401234567</v>
      </c>
      <c r="AN1087" s="98">
        <f t="shared" si="662"/>
        <v>11503.139128086419</v>
      </c>
      <c r="AO1087" s="98">
        <f t="shared" si="644"/>
        <v>3.1953164244684498</v>
      </c>
      <c r="AP1087" s="27">
        <f t="shared" si="645"/>
        <v>0</v>
      </c>
      <c r="AQ1087" s="27">
        <f t="shared" si="646"/>
        <v>0</v>
      </c>
      <c r="AR1087" s="99">
        <f t="shared" si="647"/>
        <v>0</v>
      </c>
      <c r="AS1087" s="27">
        <f t="shared" si="648"/>
        <v>0</v>
      </c>
      <c r="AT1087" s="99">
        <f t="shared" si="625"/>
        <v>0</v>
      </c>
      <c r="AU1087" s="27">
        <f t="shared" si="625"/>
        <v>0</v>
      </c>
      <c r="AV1087" s="27">
        <f t="shared" si="649"/>
        <v>0</v>
      </c>
      <c r="AW1087" s="27">
        <f t="shared" si="650"/>
        <v>0</v>
      </c>
      <c r="AX1087" s="27">
        <f t="shared" si="651"/>
        <v>0</v>
      </c>
      <c r="AY1087" s="99">
        <f>AN1087-AW1087</f>
        <v>11503.139128086419</v>
      </c>
      <c r="AZ1087" s="110">
        <f t="shared" si="652"/>
        <v>3.1953164244684498</v>
      </c>
      <c r="BB1087" s="87">
        <v>0</v>
      </c>
      <c r="BC1087" s="23">
        <f t="shared" si="653"/>
        <v>0</v>
      </c>
      <c r="BD1087" s="23">
        <f t="shared" si="654"/>
        <v>0</v>
      </c>
      <c r="BE1087" s="23">
        <f t="shared" si="655"/>
        <v>0</v>
      </c>
      <c r="BF1087" s="23">
        <f t="shared" si="656"/>
        <v>0</v>
      </c>
      <c r="BG1087" s="23">
        <f t="shared" si="657"/>
        <v>0</v>
      </c>
    </row>
    <row r="1088" spans="2:59">
      <c r="B1088" s="12" t="s">
        <v>34</v>
      </c>
      <c r="C1088" s="12">
        <v>1077</v>
      </c>
      <c r="D1088" s="12">
        <v>55</v>
      </c>
      <c r="E1088" s="21">
        <v>53.3</v>
      </c>
      <c r="F1088" s="68">
        <f t="shared" si="626"/>
        <v>14.805555555555555</v>
      </c>
      <c r="G1088" s="22">
        <f t="shared" si="658"/>
        <v>0.98611111111111127</v>
      </c>
      <c r="H1088" s="22">
        <f t="shared" si="627"/>
        <v>28</v>
      </c>
      <c r="I1088" s="48">
        <f>'Ducati Panigale 1199 data'!$C$8*G1088</f>
        <v>274.13888888888891</v>
      </c>
      <c r="J1088" s="48">
        <f>'Ducati Panigale 1199 data'!$C$8*'Ducati Panigale 1199 data'!$C$15*'Ducati Panigale 1199 data'!$C$10</f>
        <v>54.543600000000005</v>
      </c>
      <c r="K1088" s="48">
        <f>(0.5*'Ducati Panigale 1199 data'!$C$12)*'Ducati Panigale 1199 data'!$C$14*'Ducati Panigale 1199 data'!$C$11*F1088^2</f>
        <v>31.014693200231484</v>
      </c>
      <c r="L1088" s="48">
        <f t="shared" si="628"/>
        <v>359.69718208912042</v>
      </c>
      <c r="M1088" s="48">
        <f t="shared" si="624"/>
        <v>5325.5166125972546</v>
      </c>
      <c r="N1088" s="22">
        <f t="shared" si="629"/>
        <v>5.3255166125972542</v>
      </c>
      <c r="O1088" s="105">
        <f t="shared" si="630"/>
        <v>0</v>
      </c>
      <c r="P1088" s="105">
        <f t="shared" si="631"/>
        <v>0</v>
      </c>
      <c r="Q1088" s="105">
        <f t="shared" si="659"/>
        <v>260.09082452608186</v>
      </c>
      <c r="R1088" s="27">
        <f t="shared" si="632"/>
        <v>7.2247451257244966E-2</v>
      </c>
      <c r="S1088" s="98">
        <f t="shared" si="633"/>
        <v>5.3255166125972542</v>
      </c>
      <c r="T1088" s="17">
        <f t="shared" si="660"/>
        <v>943.48484923242427</v>
      </c>
      <c r="U1088" s="17">
        <f t="shared" si="634"/>
        <v>0.26207912478678452</v>
      </c>
      <c r="V1088" s="17">
        <f t="shared" si="635"/>
        <v>247.08628329977776</v>
      </c>
      <c r="W1088" s="17">
        <f t="shared" si="636"/>
        <v>237.20283196778664</v>
      </c>
      <c r="X1088" s="17">
        <f t="shared" si="636"/>
        <v>227.71471868907517</v>
      </c>
      <c r="Y1088" s="17">
        <f t="shared" si="637"/>
        <v>225.43757150218443</v>
      </c>
      <c r="Z1088" s="17">
        <f>Y1088/3600</f>
        <v>6.2621547639495678E-2</v>
      </c>
      <c r="AA1088" s="17">
        <f>0.96*Y1088</f>
        <v>216.42006864209705</v>
      </c>
      <c r="AB1088" s="17">
        <f t="shared" si="638"/>
        <v>207.76326589641317</v>
      </c>
      <c r="AC1088" s="17">
        <f t="shared" si="639"/>
        <v>197.37510260159252</v>
      </c>
      <c r="AD1088" s="17">
        <f t="shared" si="640"/>
        <v>197.37510260159252</v>
      </c>
      <c r="AE1088" s="17">
        <f t="shared" si="661"/>
        <v>5.4826417389331257E-2</v>
      </c>
      <c r="AF1088" s="17">
        <f>T1088-AD1088</f>
        <v>746.10974663083175</v>
      </c>
      <c r="AG1088" s="17">
        <f t="shared" si="641"/>
        <v>0.20725270739745327</v>
      </c>
      <c r="AH1088" s="28">
        <f>0.5*'Ducati Panigale 1199 data'!$C$8*'WLTP class 3 v5'!F1088^2</f>
        <v>30469.422067901236</v>
      </c>
      <c r="AI1088" s="17">
        <f t="shared" si="642"/>
        <v>30.469422067901235</v>
      </c>
      <c r="AJ1088" s="17" t="str">
        <f>IF(N1088&lt;0, AI1088, "0")</f>
        <v>0</v>
      </c>
      <c r="AK1088" s="98">
        <f>AK1087+AJ1088</f>
        <v>2466.9490478395055</v>
      </c>
      <c r="AL1088" s="105">
        <f t="shared" si="643"/>
        <v>0.68526362439986266</v>
      </c>
      <c r="AM1088" s="98">
        <f>IF(N1088 &gt; 0, AI1088, )</f>
        <v>30.469422067901235</v>
      </c>
      <c r="AN1088" s="98">
        <f t="shared" si="662"/>
        <v>11533.60855015432</v>
      </c>
      <c r="AO1088" s="98">
        <f t="shared" si="644"/>
        <v>3.2037801528206447</v>
      </c>
      <c r="AP1088" s="27">
        <f t="shared" si="645"/>
        <v>0</v>
      </c>
      <c r="AQ1088" s="27">
        <f t="shared" si="646"/>
        <v>0</v>
      </c>
      <c r="AR1088" s="99">
        <f t="shared" si="647"/>
        <v>0</v>
      </c>
      <c r="AS1088" s="27">
        <f t="shared" si="648"/>
        <v>0</v>
      </c>
      <c r="AT1088" s="99">
        <f t="shared" si="625"/>
        <v>0</v>
      </c>
      <c r="AU1088" s="27">
        <f t="shared" si="625"/>
        <v>0</v>
      </c>
      <c r="AV1088" s="27">
        <f t="shared" si="649"/>
        <v>0</v>
      </c>
      <c r="AW1088" s="27">
        <f t="shared" si="650"/>
        <v>0</v>
      </c>
      <c r="AX1088" s="27">
        <f t="shared" si="651"/>
        <v>0</v>
      </c>
      <c r="AY1088" s="99">
        <f>AN1088-AW1088</f>
        <v>11533.60855015432</v>
      </c>
      <c r="AZ1088" s="110">
        <f t="shared" si="652"/>
        <v>3.2037801528206447</v>
      </c>
      <c r="BB1088" s="87">
        <v>0</v>
      </c>
      <c r="BC1088" s="23">
        <f t="shared" si="653"/>
        <v>0</v>
      </c>
      <c r="BD1088" s="23">
        <f t="shared" si="654"/>
        <v>0</v>
      </c>
      <c r="BE1088" s="23">
        <f t="shared" si="655"/>
        <v>0</v>
      </c>
      <c r="BF1088" s="23">
        <f t="shared" si="656"/>
        <v>0</v>
      </c>
      <c r="BG1088" s="23">
        <f t="shared" si="657"/>
        <v>0</v>
      </c>
    </row>
    <row r="1089" spans="2:59">
      <c r="B1089" s="12" t="s">
        <v>34</v>
      </c>
      <c r="C1089" s="12">
        <v>1078</v>
      </c>
      <c r="D1089" s="12">
        <v>56</v>
      </c>
      <c r="E1089" s="21">
        <v>56.4</v>
      </c>
      <c r="F1089" s="68">
        <f t="shared" si="626"/>
        <v>15.666666666666666</v>
      </c>
      <c r="G1089" s="22">
        <f t="shared" si="658"/>
        <v>0.7777777777777779</v>
      </c>
      <c r="H1089" s="22">
        <f t="shared" si="627"/>
        <v>28.5</v>
      </c>
      <c r="I1089" s="48">
        <f>'Ducati Panigale 1199 data'!$C$8*G1089</f>
        <v>216.22222222222226</v>
      </c>
      <c r="J1089" s="48">
        <f>'Ducati Panigale 1199 data'!$C$8*'Ducati Panigale 1199 data'!$C$15*'Ducati Panigale 1199 data'!$C$10</f>
        <v>54.543600000000005</v>
      </c>
      <c r="K1089" s="48">
        <f>(0.5*'Ducati Panigale 1199 data'!$C$12)*'Ducati Panigale 1199 data'!$C$14*'Ducati Panigale 1199 data'!$C$11*F1089^2</f>
        <v>34.727320833333337</v>
      </c>
      <c r="L1089" s="48">
        <f t="shared" si="628"/>
        <v>305.49314305555561</v>
      </c>
      <c r="M1089" s="48">
        <f t="shared" si="624"/>
        <v>4786.059241203704</v>
      </c>
      <c r="N1089" s="22">
        <f t="shared" si="629"/>
        <v>4.786059241203704</v>
      </c>
      <c r="O1089" s="105">
        <f t="shared" si="630"/>
        <v>0</v>
      </c>
      <c r="P1089" s="105">
        <f t="shared" si="631"/>
        <v>0</v>
      </c>
      <c r="Q1089" s="105">
        <f t="shared" si="659"/>
        <v>260.09082452608186</v>
      </c>
      <c r="R1089" s="27">
        <f t="shared" si="632"/>
        <v>7.2247451257244966E-2</v>
      </c>
      <c r="S1089" s="98">
        <f t="shared" si="633"/>
        <v>4.786059241203704</v>
      </c>
      <c r="T1089" s="17">
        <f t="shared" si="660"/>
        <v>948.27090847362797</v>
      </c>
      <c r="U1089" s="17">
        <f t="shared" si="634"/>
        <v>0.26340858568711889</v>
      </c>
      <c r="V1089" s="17">
        <f t="shared" si="635"/>
        <v>247.08628329977776</v>
      </c>
      <c r="W1089" s="17">
        <f t="shared" si="636"/>
        <v>237.20283196778664</v>
      </c>
      <c r="X1089" s="17">
        <f t="shared" si="636"/>
        <v>227.71471868907517</v>
      </c>
      <c r="Y1089" s="17">
        <f t="shared" si="637"/>
        <v>225.43757150218443</v>
      </c>
      <c r="Z1089" s="17">
        <f>Y1089/3600</f>
        <v>6.2621547639495678E-2</v>
      </c>
      <c r="AA1089" s="17">
        <f>0.96*Y1089</f>
        <v>216.42006864209705</v>
      </c>
      <c r="AB1089" s="17">
        <f t="shared" si="638"/>
        <v>207.76326589641317</v>
      </c>
      <c r="AC1089" s="17">
        <f t="shared" si="639"/>
        <v>197.37510260159252</v>
      </c>
      <c r="AD1089" s="17">
        <f t="shared" si="640"/>
        <v>197.37510260159252</v>
      </c>
      <c r="AE1089" s="17">
        <f t="shared" si="661"/>
        <v>5.4826417389331257E-2</v>
      </c>
      <c r="AF1089" s="17">
        <f>T1089-AD1089</f>
        <v>750.89580587203545</v>
      </c>
      <c r="AG1089" s="17">
        <f t="shared" si="641"/>
        <v>0.20858216829778761</v>
      </c>
      <c r="AH1089" s="28">
        <f>0.5*'Ducati Panigale 1199 data'!$C$8*'WLTP class 3 v5'!F1089^2</f>
        <v>34116.777777777774</v>
      </c>
      <c r="AI1089" s="17">
        <f t="shared" si="642"/>
        <v>34.116777777777777</v>
      </c>
      <c r="AJ1089" s="17" t="str">
        <f>IF(N1089&lt;0, AI1089, "0")</f>
        <v>0</v>
      </c>
      <c r="AK1089" s="98">
        <f>AK1088+AJ1089</f>
        <v>2466.9490478395055</v>
      </c>
      <c r="AL1089" s="105">
        <f t="shared" si="643"/>
        <v>0.68526362439986266</v>
      </c>
      <c r="AM1089" s="98">
        <f>IF(N1089 &gt; 0, AI1089, )</f>
        <v>34.116777777777777</v>
      </c>
      <c r="AN1089" s="98">
        <f t="shared" si="662"/>
        <v>11567.725327932098</v>
      </c>
      <c r="AO1089" s="98">
        <f t="shared" si="644"/>
        <v>3.2132570355366936</v>
      </c>
      <c r="AP1089" s="27">
        <f t="shared" si="645"/>
        <v>0</v>
      </c>
      <c r="AQ1089" s="27">
        <f t="shared" si="646"/>
        <v>0</v>
      </c>
      <c r="AR1089" s="99">
        <f t="shared" si="647"/>
        <v>0</v>
      </c>
      <c r="AS1089" s="27">
        <f t="shared" si="648"/>
        <v>0</v>
      </c>
      <c r="AT1089" s="99">
        <f t="shared" si="625"/>
        <v>0</v>
      </c>
      <c r="AU1089" s="27">
        <f t="shared" si="625"/>
        <v>0</v>
      </c>
      <c r="AV1089" s="27">
        <f t="shared" si="649"/>
        <v>0</v>
      </c>
      <c r="AW1089" s="27">
        <f t="shared" si="650"/>
        <v>0</v>
      </c>
      <c r="AX1089" s="27">
        <f t="shared" si="651"/>
        <v>0</v>
      </c>
      <c r="AY1089" s="99">
        <f>AN1089-AW1089</f>
        <v>11567.725327932098</v>
      </c>
      <c r="AZ1089" s="110">
        <f t="shared" si="652"/>
        <v>3.2132570355366936</v>
      </c>
      <c r="BB1089" s="87">
        <v>0</v>
      </c>
      <c r="BC1089" s="23">
        <f t="shared" si="653"/>
        <v>0</v>
      </c>
      <c r="BD1089" s="23">
        <f t="shared" si="654"/>
        <v>0</v>
      </c>
      <c r="BE1089" s="23">
        <f t="shared" si="655"/>
        <v>0</v>
      </c>
      <c r="BF1089" s="23">
        <f t="shared" si="656"/>
        <v>0</v>
      </c>
      <c r="BG1089" s="23">
        <f t="shared" si="657"/>
        <v>0</v>
      </c>
    </row>
    <row r="1090" spans="2:59">
      <c r="B1090" s="12" t="s">
        <v>34</v>
      </c>
      <c r="C1090" s="12">
        <v>1079</v>
      </c>
      <c r="D1090" s="12">
        <v>57</v>
      </c>
      <c r="E1090" s="21">
        <v>58.9</v>
      </c>
      <c r="F1090" s="68">
        <f t="shared" si="626"/>
        <v>16.361111111111111</v>
      </c>
      <c r="G1090" s="22">
        <f t="shared" si="658"/>
        <v>0.6666666666666673</v>
      </c>
      <c r="H1090" s="22">
        <f t="shared" si="627"/>
        <v>29</v>
      </c>
      <c r="I1090" s="48">
        <f>'Ducati Panigale 1199 data'!$C$8*G1090</f>
        <v>185.33333333333351</v>
      </c>
      <c r="J1090" s="48">
        <f>'Ducati Panigale 1199 data'!$C$8*'Ducati Panigale 1199 data'!$C$15*'Ducati Panigale 1199 data'!$C$10</f>
        <v>54.543600000000005</v>
      </c>
      <c r="K1090" s="48">
        <f>(0.5*'Ducati Panigale 1199 data'!$C$12)*'Ducati Panigale 1199 data'!$C$14*'Ducati Panigale 1199 data'!$C$11*F1090^2</f>
        <v>37.874216811342592</v>
      </c>
      <c r="L1090" s="48">
        <f t="shared" si="628"/>
        <v>277.7511501446761</v>
      </c>
      <c r="M1090" s="48">
        <f t="shared" si="624"/>
        <v>4544.3174287559505</v>
      </c>
      <c r="N1090" s="22">
        <f t="shared" si="629"/>
        <v>4.5443174287559502</v>
      </c>
      <c r="O1090" s="105">
        <f t="shared" si="630"/>
        <v>0</v>
      </c>
      <c r="P1090" s="105">
        <f t="shared" si="631"/>
        <v>0</v>
      </c>
      <c r="Q1090" s="105">
        <f t="shared" si="659"/>
        <v>260.09082452608186</v>
      </c>
      <c r="R1090" s="27">
        <f t="shared" si="632"/>
        <v>7.2247451257244966E-2</v>
      </c>
      <c r="S1090" s="98">
        <f t="shared" si="633"/>
        <v>4.5443174287559502</v>
      </c>
      <c r="T1090" s="17">
        <f t="shared" si="660"/>
        <v>952.81522590238387</v>
      </c>
      <c r="U1090" s="17">
        <f t="shared" si="634"/>
        <v>0.26467089608399552</v>
      </c>
      <c r="V1090" s="17">
        <f t="shared" si="635"/>
        <v>247.08628329977776</v>
      </c>
      <c r="W1090" s="17">
        <f t="shared" si="636"/>
        <v>237.20283196778664</v>
      </c>
      <c r="X1090" s="17">
        <f t="shared" si="636"/>
        <v>227.71471868907517</v>
      </c>
      <c r="Y1090" s="17">
        <f t="shared" si="637"/>
        <v>225.43757150218443</v>
      </c>
      <c r="Z1090" s="17">
        <f>Y1090/3600</f>
        <v>6.2621547639495678E-2</v>
      </c>
      <c r="AA1090" s="17">
        <f>0.96*Y1090</f>
        <v>216.42006864209705</v>
      </c>
      <c r="AB1090" s="17">
        <f t="shared" si="638"/>
        <v>207.76326589641317</v>
      </c>
      <c r="AC1090" s="17">
        <f t="shared" si="639"/>
        <v>197.37510260159252</v>
      </c>
      <c r="AD1090" s="17">
        <f t="shared" si="640"/>
        <v>197.37510260159252</v>
      </c>
      <c r="AE1090" s="17">
        <f t="shared" si="661"/>
        <v>5.4826417389331257E-2</v>
      </c>
      <c r="AF1090" s="17">
        <f>T1090-AD1090</f>
        <v>755.44012330079136</v>
      </c>
      <c r="AG1090" s="17">
        <f t="shared" si="641"/>
        <v>0.20984447869466427</v>
      </c>
      <c r="AH1090" s="28">
        <f>0.5*'Ducati Panigale 1199 data'!$C$8*'WLTP class 3 v5'!F1090^2</f>
        <v>37208.347993827156</v>
      </c>
      <c r="AI1090" s="17">
        <f t="shared" si="642"/>
        <v>37.208347993827154</v>
      </c>
      <c r="AJ1090" s="17" t="str">
        <f>IF(N1090&lt;0, AI1090, "0")</f>
        <v>0</v>
      </c>
      <c r="AK1090" s="98">
        <f>AK1089+AJ1090</f>
        <v>2466.9490478395055</v>
      </c>
      <c r="AL1090" s="105">
        <f t="shared" si="643"/>
        <v>0.68526362439986266</v>
      </c>
      <c r="AM1090" s="98">
        <f>IF(N1090 &gt; 0, AI1090, )</f>
        <v>37.208347993827154</v>
      </c>
      <c r="AN1090" s="98">
        <f t="shared" si="662"/>
        <v>11604.933675925924</v>
      </c>
      <c r="AO1090" s="98">
        <f t="shared" si="644"/>
        <v>3.223592687757201</v>
      </c>
      <c r="AP1090" s="27">
        <f t="shared" si="645"/>
        <v>0</v>
      </c>
      <c r="AQ1090" s="27">
        <f t="shared" si="646"/>
        <v>0</v>
      </c>
      <c r="AR1090" s="99">
        <f t="shared" si="647"/>
        <v>0</v>
      </c>
      <c r="AS1090" s="27">
        <f t="shared" si="648"/>
        <v>0</v>
      </c>
      <c r="AT1090" s="99">
        <f t="shared" si="625"/>
        <v>0</v>
      </c>
      <c r="AU1090" s="27">
        <f t="shared" si="625"/>
        <v>0</v>
      </c>
      <c r="AV1090" s="27">
        <f t="shared" si="649"/>
        <v>0</v>
      </c>
      <c r="AW1090" s="27">
        <f t="shared" si="650"/>
        <v>0</v>
      </c>
      <c r="AX1090" s="27">
        <f t="shared" si="651"/>
        <v>0</v>
      </c>
      <c r="AY1090" s="99">
        <f>AN1090-AW1090</f>
        <v>11604.933675925924</v>
      </c>
      <c r="AZ1090" s="110">
        <f t="shared" si="652"/>
        <v>3.223592687757201</v>
      </c>
      <c r="BB1090" s="87">
        <v>0</v>
      </c>
      <c r="BC1090" s="23">
        <f t="shared" si="653"/>
        <v>0</v>
      </c>
      <c r="BD1090" s="23">
        <f t="shared" si="654"/>
        <v>0</v>
      </c>
      <c r="BE1090" s="23">
        <f t="shared" si="655"/>
        <v>0</v>
      </c>
      <c r="BF1090" s="23">
        <f t="shared" si="656"/>
        <v>0</v>
      </c>
      <c r="BG1090" s="23">
        <f t="shared" si="657"/>
        <v>0</v>
      </c>
    </row>
    <row r="1091" spans="2:59">
      <c r="B1091" s="12" t="s">
        <v>34</v>
      </c>
      <c r="C1091" s="12">
        <v>1080</v>
      </c>
      <c r="D1091" s="12">
        <v>58</v>
      </c>
      <c r="E1091" s="21">
        <v>61.2</v>
      </c>
      <c r="F1091" s="68">
        <f t="shared" si="626"/>
        <v>17</v>
      </c>
      <c r="G1091" s="22">
        <f t="shared" si="658"/>
        <v>0.51388888888888928</v>
      </c>
      <c r="H1091" s="22">
        <f t="shared" si="627"/>
        <v>29.5</v>
      </c>
      <c r="I1091" s="48">
        <f>'Ducati Panigale 1199 data'!$C$8*G1091</f>
        <v>142.86111111111123</v>
      </c>
      <c r="J1091" s="48">
        <f>'Ducati Panigale 1199 data'!$C$8*'Ducati Panigale 1199 data'!$C$15*'Ducati Panigale 1199 data'!$C$10</f>
        <v>54.543600000000005</v>
      </c>
      <c r="K1091" s="48">
        <f>(0.5*'Ducati Panigale 1199 data'!$C$12)*'Ducati Panigale 1199 data'!$C$14*'Ducati Panigale 1199 data'!$C$11*F1091^2</f>
        <v>40.889887500000007</v>
      </c>
      <c r="L1091" s="48">
        <f t="shared" si="628"/>
        <v>238.29459861111124</v>
      </c>
      <c r="M1091" s="48">
        <f t="shared" si="624"/>
        <v>4051.0081763888911</v>
      </c>
      <c r="N1091" s="22">
        <f t="shared" si="629"/>
        <v>4.0510081763888914</v>
      </c>
      <c r="O1091" s="105">
        <f t="shared" si="630"/>
        <v>0</v>
      </c>
      <c r="P1091" s="105">
        <f t="shared" si="631"/>
        <v>0</v>
      </c>
      <c r="Q1091" s="105">
        <f t="shared" si="659"/>
        <v>260.09082452608186</v>
      </c>
      <c r="R1091" s="27">
        <f t="shared" si="632"/>
        <v>7.2247451257244966E-2</v>
      </c>
      <c r="S1091" s="98">
        <f t="shared" si="633"/>
        <v>4.0510081763888914</v>
      </c>
      <c r="T1091" s="17">
        <f t="shared" si="660"/>
        <v>956.86623407877278</v>
      </c>
      <c r="U1091" s="17">
        <f t="shared" si="634"/>
        <v>0.26579617613299245</v>
      </c>
      <c r="V1091" s="17">
        <f t="shared" si="635"/>
        <v>247.08628329977776</v>
      </c>
      <c r="W1091" s="17">
        <f t="shared" si="636"/>
        <v>237.20283196778664</v>
      </c>
      <c r="X1091" s="17">
        <f t="shared" si="636"/>
        <v>227.71471868907517</v>
      </c>
      <c r="Y1091" s="17">
        <f t="shared" si="637"/>
        <v>225.43757150218443</v>
      </c>
      <c r="Z1091" s="17">
        <f>Y1091/3600</f>
        <v>6.2621547639495678E-2</v>
      </c>
      <c r="AA1091" s="17">
        <f>0.96*Y1091</f>
        <v>216.42006864209705</v>
      </c>
      <c r="AB1091" s="17">
        <f t="shared" si="638"/>
        <v>207.76326589641317</v>
      </c>
      <c r="AC1091" s="17">
        <f t="shared" si="639"/>
        <v>197.37510260159252</v>
      </c>
      <c r="AD1091" s="17">
        <f t="shared" si="640"/>
        <v>197.37510260159252</v>
      </c>
      <c r="AE1091" s="17">
        <f t="shared" si="661"/>
        <v>5.4826417389331257E-2</v>
      </c>
      <c r="AF1091" s="17">
        <f>T1091-AD1091</f>
        <v>759.49113147718026</v>
      </c>
      <c r="AG1091" s="17">
        <f t="shared" si="641"/>
        <v>0.2109697587436612</v>
      </c>
      <c r="AH1091" s="28">
        <f>0.5*'Ducati Panigale 1199 data'!$C$8*'WLTP class 3 v5'!F1091^2</f>
        <v>40171</v>
      </c>
      <c r="AI1091" s="17">
        <f t="shared" si="642"/>
        <v>40.170999999999999</v>
      </c>
      <c r="AJ1091" s="17" t="str">
        <f>IF(N1091&lt;0, AI1091, "0")</f>
        <v>0</v>
      </c>
      <c r="AK1091" s="98">
        <f>AK1090+AJ1091</f>
        <v>2466.9490478395055</v>
      </c>
      <c r="AL1091" s="105">
        <f t="shared" si="643"/>
        <v>0.68526362439986266</v>
      </c>
      <c r="AM1091" s="98">
        <f>IF(N1091 &gt; 0, AI1091, )</f>
        <v>40.170999999999999</v>
      </c>
      <c r="AN1091" s="98">
        <f t="shared" si="662"/>
        <v>11645.104675925924</v>
      </c>
      <c r="AO1091" s="98">
        <f t="shared" si="644"/>
        <v>3.2347512988683125</v>
      </c>
      <c r="AP1091" s="27">
        <f t="shared" si="645"/>
        <v>0</v>
      </c>
      <c r="AQ1091" s="27">
        <f t="shared" si="646"/>
        <v>0</v>
      </c>
      <c r="AR1091" s="99">
        <f t="shared" si="647"/>
        <v>0</v>
      </c>
      <c r="AS1091" s="27">
        <f t="shared" si="648"/>
        <v>0</v>
      </c>
      <c r="AT1091" s="99">
        <f t="shared" si="625"/>
        <v>0</v>
      </c>
      <c r="AU1091" s="27">
        <f t="shared" si="625"/>
        <v>0</v>
      </c>
      <c r="AV1091" s="27">
        <f t="shared" si="649"/>
        <v>0</v>
      </c>
      <c r="AW1091" s="27">
        <f t="shared" si="650"/>
        <v>0</v>
      </c>
      <c r="AX1091" s="27">
        <f t="shared" si="651"/>
        <v>0</v>
      </c>
      <c r="AY1091" s="99">
        <f>AN1091-AW1091</f>
        <v>11645.104675925924</v>
      </c>
      <c r="AZ1091" s="110">
        <f t="shared" si="652"/>
        <v>3.2347512988683125</v>
      </c>
      <c r="BB1091" s="87">
        <v>0</v>
      </c>
      <c r="BC1091" s="23">
        <f t="shared" si="653"/>
        <v>0</v>
      </c>
      <c r="BD1091" s="23">
        <f t="shared" si="654"/>
        <v>0</v>
      </c>
      <c r="BE1091" s="23">
        <f t="shared" si="655"/>
        <v>0</v>
      </c>
      <c r="BF1091" s="23">
        <f t="shared" si="656"/>
        <v>0</v>
      </c>
      <c r="BG1091" s="23">
        <f t="shared" si="657"/>
        <v>0</v>
      </c>
    </row>
    <row r="1092" spans="2:59">
      <c r="B1092" s="12" t="s">
        <v>34</v>
      </c>
      <c r="C1092" s="12">
        <v>1081</v>
      </c>
      <c r="D1092" s="12">
        <v>59</v>
      </c>
      <c r="E1092" s="21">
        <v>62.6</v>
      </c>
      <c r="F1092" s="68">
        <f t="shared" si="626"/>
        <v>17.388888888888889</v>
      </c>
      <c r="G1092" s="22">
        <f t="shared" si="658"/>
        <v>0.24999999999999961</v>
      </c>
      <c r="H1092" s="22">
        <f t="shared" si="627"/>
        <v>30</v>
      </c>
      <c r="I1092" s="48">
        <f>'Ducati Panigale 1199 data'!$C$8*G1092</f>
        <v>69.499999999999886</v>
      </c>
      <c r="J1092" s="48">
        <f>'Ducati Panigale 1199 data'!$C$8*'Ducati Panigale 1199 data'!$C$15*'Ducati Panigale 1199 data'!$C$10</f>
        <v>54.543600000000005</v>
      </c>
      <c r="K1092" s="48">
        <f>(0.5*'Ducati Panigale 1199 data'!$C$12)*'Ducati Panigale 1199 data'!$C$14*'Ducati Panigale 1199 data'!$C$11*F1092^2</f>
        <v>42.782064467592605</v>
      </c>
      <c r="L1092" s="48">
        <f t="shared" si="628"/>
        <v>166.8256644675925</v>
      </c>
      <c r="M1092" s="48">
        <f t="shared" si="624"/>
        <v>2900.9129432420254</v>
      </c>
      <c r="N1092" s="22">
        <f t="shared" si="629"/>
        <v>2.9009129432420253</v>
      </c>
      <c r="O1092" s="105">
        <f t="shared" si="630"/>
        <v>0</v>
      </c>
      <c r="P1092" s="105">
        <f t="shared" si="631"/>
        <v>0</v>
      </c>
      <c r="Q1092" s="105">
        <f t="shared" si="659"/>
        <v>260.09082452608186</v>
      </c>
      <c r="R1092" s="27">
        <f t="shared" si="632"/>
        <v>7.2247451257244966E-2</v>
      </c>
      <c r="S1092" s="98">
        <f t="shared" si="633"/>
        <v>2.9009129432420253</v>
      </c>
      <c r="T1092" s="17">
        <f t="shared" si="660"/>
        <v>959.7671470220148</v>
      </c>
      <c r="U1092" s="17">
        <f t="shared" si="634"/>
        <v>0.26660198528389301</v>
      </c>
      <c r="V1092" s="17">
        <f t="shared" si="635"/>
        <v>247.08628329977776</v>
      </c>
      <c r="W1092" s="17">
        <f t="shared" si="636"/>
        <v>237.20283196778664</v>
      </c>
      <c r="X1092" s="17">
        <f t="shared" si="636"/>
        <v>227.71471868907517</v>
      </c>
      <c r="Y1092" s="17">
        <f t="shared" si="637"/>
        <v>225.43757150218443</v>
      </c>
      <c r="Z1092" s="17">
        <f>Y1092/3600</f>
        <v>6.2621547639495678E-2</v>
      </c>
      <c r="AA1092" s="17">
        <f>0.96*Y1092</f>
        <v>216.42006864209705</v>
      </c>
      <c r="AB1092" s="17">
        <f t="shared" si="638"/>
        <v>207.76326589641317</v>
      </c>
      <c r="AC1092" s="17">
        <f t="shared" si="639"/>
        <v>197.37510260159252</v>
      </c>
      <c r="AD1092" s="17">
        <f t="shared" si="640"/>
        <v>197.37510260159252</v>
      </c>
      <c r="AE1092" s="17">
        <f t="shared" si="661"/>
        <v>5.4826417389331257E-2</v>
      </c>
      <c r="AF1092" s="17">
        <f>T1092-AD1092</f>
        <v>762.39204442042228</v>
      </c>
      <c r="AG1092" s="17">
        <f t="shared" si="641"/>
        <v>0.21177556789456176</v>
      </c>
      <c r="AH1092" s="28">
        <f>0.5*'Ducati Panigale 1199 data'!$C$8*'WLTP class 3 v5'!F1092^2</f>
        <v>42029.910493827163</v>
      </c>
      <c r="AI1092" s="17">
        <f t="shared" si="642"/>
        <v>42.02991049382716</v>
      </c>
      <c r="AJ1092" s="17" t="str">
        <f>IF(N1092&lt;0, AI1092, "0")</f>
        <v>0</v>
      </c>
      <c r="AK1092" s="98">
        <f>AK1091+AJ1092</f>
        <v>2466.9490478395055</v>
      </c>
      <c r="AL1092" s="105">
        <f t="shared" si="643"/>
        <v>0.68526362439986266</v>
      </c>
      <c r="AM1092" s="98">
        <f>IF(N1092 &gt; 0, AI1092, )</f>
        <v>42.02991049382716</v>
      </c>
      <c r="AN1092" s="98">
        <f t="shared" si="662"/>
        <v>11687.134586419752</v>
      </c>
      <c r="AO1092" s="98">
        <f t="shared" si="644"/>
        <v>3.2464262740054868</v>
      </c>
      <c r="AP1092" s="27">
        <f t="shared" si="645"/>
        <v>0</v>
      </c>
      <c r="AQ1092" s="27">
        <f t="shared" si="646"/>
        <v>0</v>
      </c>
      <c r="AR1092" s="99">
        <f t="shared" si="647"/>
        <v>0</v>
      </c>
      <c r="AS1092" s="27">
        <f t="shared" si="648"/>
        <v>0</v>
      </c>
      <c r="AT1092" s="99">
        <f t="shared" si="625"/>
        <v>0</v>
      </c>
      <c r="AU1092" s="27">
        <f t="shared" si="625"/>
        <v>0</v>
      </c>
      <c r="AV1092" s="27">
        <f t="shared" si="649"/>
        <v>0</v>
      </c>
      <c r="AW1092" s="27">
        <f t="shared" si="650"/>
        <v>0</v>
      </c>
      <c r="AX1092" s="27">
        <f t="shared" si="651"/>
        <v>0</v>
      </c>
      <c r="AY1092" s="99">
        <f>AN1092-AW1092</f>
        <v>11687.134586419752</v>
      </c>
      <c r="AZ1092" s="110">
        <f t="shared" si="652"/>
        <v>3.2464262740054868</v>
      </c>
      <c r="BB1092" s="87">
        <v>0</v>
      </c>
      <c r="BC1092" s="23">
        <f t="shared" si="653"/>
        <v>0</v>
      </c>
      <c r="BD1092" s="23">
        <f t="shared" si="654"/>
        <v>0</v>
      </c>
      <c r="BE1092" s="23">
        <f t="shared" si="655"/>
        <v>0</v>
      </c>
      <c r="BF1092" s="23">
        <f t="shared" si="656"/>
        <v>0</v>
      </c>
      <c r="BG1092" s="23">
        <f t="shared" si="657"/>
        <v>0</v>
      </c>
    </row>
    <row r="1093" spans="2:59">
      <c r="B1093" s="12" t="s">
        <v>34</v>
      </c>
      <c r="C1093" s="12">
        <v>1082</v>
      </c>
      <c r="D1093" s="12">
        <v>60</v>
      </c>
      <c r="E1093" s="21">
        <v>63</v>
      </c>
      <c r="F1093" s="68">
        <f t="shared" si="626"/>
        <v>17.5</v>
      </c>
      <c r="G1093" s="22">
        <f t="shared" si="658"/>
        <v>-1.3888888888889086E-2</v>
      </c>
      <c r="H1093" s="22">
        <f t="shared" si="627"/>
        <v>30.5</v>
      </c>
      <c r="I1093" s="48">
        <f>'Ducati Panigale 1199 data'!$C$8*G1093</f>
        <v>-3.8611111111111658</v>
      </c>
      <c r="J1093" s="48">
        <f>'Ducati Panigale 1199 data'!$C$8*'Ducati Panigale 1199 data'!$C$15*'Ducati Panigale 1199 data'!$C$10</f>
        <v>54.543600000000005</v>
      </c>
      <c r="K1093" s="48">
        <f>(0.5*'Ducati Panigale 1199 data'!$C$12)*'Ducati Panigale 1199 data'!$C$14*'Ducati Panigale 1199 data'!$C$11*F1093^2</f>
        <v>43.330546875000003</v>
      </c>
      <c r="L1093" s="48">
        <f t="shared" si="628"/>
        <v>94.013035763888837</v>
      </c>
      <c r="M1093" s="48">
        <f t="shared" si="624"/>
        <v>1645.2281258680546</v>
      </c>
      <c r="N1093" s="22">
        <f t="shared" si="629"/>
        <v>1.6452281258680546</v>
      </c>
      <c r="O1093" s="105">
        <f t="shared" si="630"/>
        <v>0</v>
      </c>
      <c r="P1093" s="105">
        <f t="shared" si="631"/>
        <v>0</v>
      </c>
      <c r="Q1093" s="105">
        <f t="shared" si="659"/>
        <v>260.09082452608186</v>
      </c>
      <c r="R1093" s="27">
        <f t="shared" si="632"/>
        <v>7.2247451257244966E-2</v>
      </c>
      <c r="S1093" s="98">
        <f t="shared" si="633"/>
        <v>1.6452281258680546</v>
      </c>
      <c r="T1093" s="17">
        <f t="shared" si="660"/>
        <v>961.41237514788281</v>
      </c>
      <c r="U1093" s="17">
        <f t="shared" si="634"/>
        <v>0.26705899309663411</v>
      </c>
      <c r="V1093" s="17">
        <f t="shared" si="635"/>
        <v>247.08628329977776</v>
      </c>
      <c r="W1093" s="17">
        <f t="shared" si="636"/>
        <v>237.20283196778664</v>
      </c>
      <c r="X1093" s="17">
        <f t="shared" si="636"/>
        <v>227.71471868907517</v>
      </c>
      <c r="Y1093" s="17">
        <f t="shared" si="637"/>
        <v>225.43757150218443</v>
      </c>
      <c r="Z1093" s="17">
        <f>Y1093/3600</f>
        <v>6.2621547639495678E-2</v>
      </c>
      <c r="AA1093" s="17">
        <f>0.96*Y1093</f>
        <v>216.42006864209705</v>
      </c>
      <c r="AB1093" s="17">
        <f t="shared" si="638"/>
        <v>207.76326589641317</v>
      </c>
      <c r="AC1093" s="17">
        <f t="shared" si="639"/>
        <v>197.37510260159252</v>
      </c>
      <c r="AD1093" s="17">
        <f t="shared" si="640"/>
        <v>197.37510260159252</v>
      </c>
      <c r="AE1093" s="17">
        <f t="shared" si="661"/>
        <v>5.4826417389331257E-2</v>
      </c>
      <c r="AF1093" s="17">
        <f>T1093-AD1093</f>
        <v>764.0372725462903</v>
      </c>
      <c r="AG1093" s="17">
        <f t="shared" si="641"/>
        <v>0.21223257570730286</v>
      </c>
      <c r="AH1093" s="28">
        <f>0.5*'Ducati Panigale 1199 data'!$C$8*'WLTP class 3 v5'!F1093^2</f>
        <v>42568.75</v>
      </c>
      <c r="AI1093" s="17">
        <f t="shared" si="642"/>
        <v>42.568750000000001</v>
      </c>
      <c r="AJ1093" s="17" t="str">
        <f>IF(N1093&lt;0, AI1093, "0")</f>
        <v>0</v>
      </c>
      <c r="AK1093" s="98">
        <f>AK1092+AJ1093</f>
        <v>2466.9490478395055</v>
      </c>
      <c r="AL1093" s="105">
        <f t="shared" si="643"/>
        <v>0.68526362439986266</v>
      </c>
      <c r="AM1093" s="98">
        <f>IF(N1093 &gt; 0, AI1093, )</f>
        <v>42.568750000000001</v>
      </c>
      <c r="AN1093" s="98">
        <f t="shared" si="662"/>
        <v>11729.703336419752</v>
      </c>
      <c r="AO1093" s="98">
        <f t="shared" si="644"/>
        <v>3.2582509267832647</v>
      </c>
      <c r="AP1093" s="27">
        <f t="shared" si="645"/>
        <v>0</v>
      </c>
      <c r="AQ1093" s="27">
        <f t="shared" si="646"/>
        <v>0</v>
      </c>
      <c r="AR1093" s="99">
        <f t="shared" si="647"/>
        <v>0</v>
      </c>
      <c r="AS1093" s="27">
        <f t="shared" si="648"/>
        <v>0</v>
      </c>
      <c r="AT1093" s="99">
        <f t="shared" si="625"/>
        <v>0</v>
      </c>
      <c r="AU1093" s="27">
        <f t="shared" si="625"/>
        <v>0</v>
      </c>
      <c r="AV1093" s="27">
        <f t="shared" si="649"/>
        <v>0</v>
      </c>
      <c r="AW1093" s="27">
        <f t="shared" si="650"/>
        <v>0</v>
      </c>
      <c r="AX1093" s="27">
        <f t="shared" si="651"/>
        <v>0</v>
      </c>
      <c r="AY1093" s="99">
        <f>AN1093-AW1093</f>
        <v>11729.703336419752</v>
      </c>
      <c r="AZ1093" s="110">
        <f t="shared" si="652"/>
        <v>3.2582509267832647</v>
      </c>
      <c r="BB1093" s="87">
        <v>0</v>
      </c>
      <c r="BC1093" s="23">
        <f t="shared" si="653"/>
        <v>0</v>
      </c>
      <c r="BD1093" s="23">
        <f t="shared" si="654"/>
        <v>0</v>
      </c>
      <c r="BE1093" s="23">
        <f t="shared" si="655"/>
        <v>0</v>
      </c>
      <c r="BF1093" s="23">
        <f t="shared" si="656"/>
        <v>0</v>
      </c>
      <c r="BG1093" s="23">
        <f t="shared" si="657"/>
        <v>0</v>
      </c>
    </row>
    <row r="1094" spans="2:59">
      <c r="B1094" s="12" t="s">
        <v>34</v>
      </c>
      <c r="C1094" s="12">
        <v>1083</v>
      </c>
      <c r="D1094" s="12">
        <v>61</v>
      </c>
      <c r="E1094" s="21">
        <v>62.5</v>
      </c>
      <c r="F1094" s="68">
        <f t="shared" si="626"/>
        <v>17.361111111111111</v>
      </c>
      <c r="G1094" s="22">
        <f t="shared" si="658"/>
        <v>-0.29166666666666685</v>
      </c>
      <c r="H1094" s="22">
        <f t="shared" si="627"/>
        <v>31</v>
      </c>
      <c r="I1094" s="48">
        <f>'Ducati Panigale 1199 data'!$C$8*G1094</f>
        <v>-81.083333333333385</v>
      </c>
      <c r="J1094" s="48">
        <f>'Ducati Panigale 1199 data'!$C$8*'Ducati Panigale 1199 data'!$C$15*'Ducati Panigale 1199 data'!$C$10</f>
        <v>54.543600000000005</v>
      </c>
      <c r="K1094" s="48">
        <f>(0.5*'Ducati Panigale 1199 data'!$C$12)*'Ducati Panigale 1199 data'!$C$14*'Ducati Panigale 1199 data'!$C$11*F1094^2</f>
        <v>42.64548972800926</v>
      </c>
      <c r="L1094" s="48">
        <f t="shared" si="628"/>
        <v>16.105756394675879</v>
      </c>
      <c r="M1094" s="48">
        <f t="shared" si="624"/>
        <v>279.61382629645624</v>
      </c>
      <c r="N1094" s="22">
        <f t="shared" si="629"/>
        <v>0.27961382629645626</v>
      </c>
      <c r="O1094" s="105">
        <f t="shared" si="630"/>
        <v>0</v>
      </c>
      <c r="P1094" s="105">
        <f t="shared" si="631"/>
        <v>0</v>
      </c>
      <c r="Q1094" s="105">
        <f t="shared" si="659"/>
        <v>260.09082452608186</v>
      </c>
      <c r="R1094" s="27">
        <f t="shared" si="632"/>
        <v>7.2247451257244966E-2</v>
      </c>
      <c r="S1094" s="98">
        <f t="shared" si="633"/>
        <v>0.27961382629645626</v>
      </c>
      <c r="T1094" s="17">
        <f t="shared" si="660"/>
        <v>961.69198897417925</v>
      </c>
      <c r="U1094" s="17">
        <f t="shared" si="634"/>
        <v>0.26713666360393867</v>
      </c>
      <c r="V1094" s="17">
        <f t="shared" si="635"/>
        <v>247.08628329977776</v>
      </c>
      <c r="W1094" s="17">
        <f t="shared" si="636"/>
        <v>237.20283196778664</v>
      </c>
      <c r="X1094" s="17">
        <f t="shared" si="636"/>
        <v>227.71471868907517</v>
      </c>
      <c r="Y1094" s="17">
        <f t="shared" si="637"/>
        <v>225.43757150218443</v>
      </c>
      <c r="Z1094" s="17">
        <f>Y1094/3600</f>
        <v>6.2621547639495678E-2</v>
      </c>
      <c r="AA1094" s="17">
        <f>0.96*Y1094</f>
        <v>216.42006864209705</v>
      </c>
      <c r="AB1094" s="17">
        <f t="shared" si="638"/>
        <v>207.76326589641317</v>
      </c>
      <c r="AC1094" s="17">
        <f t="shared" si="639"/>
        <v>197.37510260159252</v>
      </c>
      <c r="AD1094" s="17">
        <f t="shared" si="640"/>
        <v>197.37510260159252</v>
      </c>
      <c r="AE1094" s="17">
        <f t="shared" si="661"/>
        <v>5.4826417389331257E-2</v>
      </c>
      <c r="AF1094" s="17">
        <f>T1094-AD1094</f>
        <v>764.31688637258674</v>
      </c>
      <c r="AG1094" s="17">
        <f t="shared" si="641"/>
        <v>0.21231024621460742</v>
      </c>
      <c r="AH1094" s="28">
        <f>0.5*'Ducati Panigale 1199 data'!$C$8*'WLTP class 3 v5'!F1094^2</f>
        <v>41895.736882716046</v>
      </c>
      <c r="AI1094" s="17">
        <f t="shared" si="642"/>
        <v>41.895736882716044</v>
      </c>
      <c r="AJ1094" s="17" t="str">
        <f>IF(N1094&lt;0, AI1094, "0")</f>
        <v>0</v>
      </c>
      <c r="AK1094" s="98">
        <f>AK1093+AJ1094</f>
        <v>2466.9490478395055</v>
      </c>
      <c r="AL1094" s="105">
        <f t="shared" si="643"/>
        <v>0.68526362439986266</v>
      </c>
      <c r="AM1094" s="98">
        <f>IF(N1094 &gt; 0, AI1094, )</f>
        <v>41.895736882716044</v>
      </c>
      <c r="AN1094" s="98">
        <f t="shared" si="662"/>
        <v>11771.599073302468</v>
      </c>
      <c r="AO1094" s="98">
        <f t="shared" si="644"/>
        <v>3.2698886314729076</v>
      </c>
      <c r="AP1094" s="27">
        <f t="shared" si="645"/>
        <v>0</v>
      </c>
      <c r="AQ1094" s="27">
        <f t="shared" si="646"/>
        <v>0</v>
      </c>
      <c r="AR1094" s="99">
        <f t="shared" si="647"/>
        <v>0</v>
      </c>
      <c r="AS1094" s="27">
        <f t="shared" si="648"/>
        <v>0</v>
      </c>
      <c r="AT1094" s="99">
        <f t="shared" si="625"/>
        <v>0</v>
      </c>
      <c r="AU1094" s="27">
        <f t="shared" si="625"/>
        <v>0</v>
      </c>
      <c r="AV1094" s="27">
        <f t="shared" si="649"/>
        <v>0</v>
      </c>
      <c r="AW1094" s="27">
        <f t="shared" si="650"/>
        <v>0</v>
      </c>
      <c r="AX1094" s="27">
        <f t="shared" si="651"/>
        <v>0</v>
      </c>
      <c r="AY1094" s="99">
        <f>AN1094-AW1094</f>
        <v>11771.599073302468</v>
      </c>
      <c r="AZ1094" s="110">
        <f t="shared" si="652"/>
        <v>3.2698886314729076</v>
      </c>
      <c r="BB1094" s="87">
        <v>0</v>
      </c>
      <c r="BC1094" s="23">
        <f t="shared" si="653"/>
        <v>0</v>
      </c>
      <c r="BD1094" s="23">
        <f t="shared" si="654"/>
        <v>0</v>
      </c>
      <c r="BE1094" s="23">
        <f t="shared" si="655"/>
        <v>0</v>
      </c>
      <c r="BF1094" s="23">
        <f t="shared" si="656"/>
        <v>0</v>
      </c>
      <c r="BG1094" s="23">
        <f t="shared" si="657"/>
        <v>0</v>
      </c>
    </row>
    <row r="1095" spans="2:59">
      <c r="B1095" s="12" t="s">
        <v>34</v>
      </c>
      <c r="C1095" s="12">
        <v>1084</v>
      </c>
      <c r="D1095" s="12">
        <v>62</v>
      </c>
      <c r="E1095" s="21">
        <v>60.9</v>
      </c>
      <c r="F1095" s="68">
        <f t="shared" si="626"/>
        <v>16.916666666666668</v>
      </c>
      <c r="G1095" s="22">
        <f t="shared" si="658"/>
        <v>-0.44444444444444481</v>
      </c>
      <c r="H1095" s="22">
        <f t="shared" si="627"/>
        <v>31.5</v>
      </c>
      <c r="I1095" s="48">
        <f>'Ducati Panigale 1199 data'!$C$8*G1095</f>
        <v>-123.55555555555566</v>
      </c>
      <c r="J1095" s="48">
        <f>'Ducati Panigale 1199 data'!$C$8*'Ducati Panigale 1199 data'!$C$15*'Ducati Panigale 1199 data'!$C$10</f>
        <v>54.543600000000005</v>
      </c>
      <c r="K1095" s="48">
        <f>(0.5*'Ducati Panigale 1199 data'!$C$12)*'Ducati Panigale 1199 data'!$C$14*'Ducati Panigale 1199 data'!$C$11*F1095^2</f>
        <v>40.489988802083346</v>
      </c>
      <c r="L1095" s="48">
        <f t="shared" si="628"/>
        <v>-28.521966753472313</v>
      </c>
      <c r="M1095" s="48">
        <f t="shared" si="624"/>
        <v>-482.49660424624</v>
      </c>
      <c r="N1095" s="22">
        <f t="shared" si="629"/>
        <v>-0.48249660424624002</v>
      </c>
      <c r="O1095" s="105">
        <f t="shared" si="630"/>
        <v>-0.48249660424624002</v>
      </c>
      <c r="P1095" s="105">
        <f t="shared" si="631"/>
        <v>0.48249660424624002</v>
      </c>
      <c r="Q1095" s="105">
        <f t="shared" si="659"/>
        <v>260.57332113032811</v>
      </c>
      <c r="R1095" s="27">
        <f t="shared" si="632"/>
        <v>7.2381478091757809E-2</v>
      </c>
      <c r="S1095" s="98">
        <f t="shared" si="633"/>
        <v>0</v>
      </c>
      <c r="T1095" s="17">
        <f t="shared" si="660"/>
        <v>961.69198897417925</v>
      </c>
      <c r="U1095" s="17">
        <f t="shared" si="634"/>
        <v>0.26713666360393867</v>
      </c>
      <c r="V1095" s="17">
        <f t="shared" si="635"/>
        <v>247.5446550738117</v>
      </c>
      <c r="W1095" s="17">
        <f t="shared" si="636"/>
        <v>237.64286887085922</v>
      </c>
      <c r="X1095" s="17">
        <f t="shared" si="636"/>
        <v>228.13715411602485</v>
      </c>
      <c r="Y1095" s="17">
        <f t="shared" si="637"/>
        <v>225.85578257486461</v>
      </c>
      <c r="Z1095" s="17">
        <f>Y1095/3600</f>
        <v>6.2737717381906838E-2</v>
      </c>
      <c r="AA1095" s="17">
        <f>0.96*Y1095</f>
        <v>216.82155127187002</v>
      </c>
      <c r="AB1095" s="17">
        <f t="shared" si="638"/>
        <v>208.14868922099521</v>
      </c>
      <c r="AC1095" s="17">
        <f t="shared" si="639"/>
        <v>197.74125475994543</v>
      </c>
      <c r="AD1095" s="17">
        <f t="shared" si="640"/>
        <v>197.74125475994543</v>
      </c>
      <c r="AE1095" s="17">
        <f t="shared" si="661"/>
        <v>5.4928126322207067E-2</v>
      </c>
      <c r="AF1095" s="17">
        <f>T1095-AD1095</f>
        <v>763.95073421423376</v>
      </c>
      <c r="AG1095" s="17">
        <f t="shared" si="641"/>
        <v>0.21220853728173161</v>
      </c>
      <c r="AH1095" s="28">
        <f>0.5*'Ducati Panigale 1199 data'!$C$8*'WLTP class 3 v5'!F1095^2</f>
        <v>39778.131944444445</v>
      </c>
      <c r="AI1095" s="17">
        <f t="shared" si="642"/>
        <v>39.778131944444446</v>
      </c>
      <c r="AJ1095" s="17">
        <f>IF(N1095&lt;0, AI1095, "0")</f>
        <v>39.778131944444446</v>
      </c>
      <c r="AK1095" s="98">
        <f>AK1094+AJ1095</f>
        <v>2506.7271797839499</v>
      </c>
      <c r="AL1095" s="105">
        <f t="shared" si="643"/>
        <v>0.6963131054955416</v>
      </c>
      <c r="AM1095" s="98">
        <f>IF(N1095 &gt; 0, AI1095, )</f>
        <v>0</v>
      </c>
      <c r="AN1095" s="98">
        <f t="shared" si="662"/>
        <v>11771.599073302468</v>
      </c>
      <c r="AO1095" s="98">
        <f t="shared" si="644"/>
        <v>3.2698886314729076</v>
      </c>
      <c r="AP1095" s="27">
        <f t="shared" si="645"/>
        <v>37.789225347222221</v>
      </c>
      <c r="AQ1095" s="27">
        <f t="shared" si="646"/>
        <v>36.277656333333333</v>
      </c>
      <c r="AR1095" s="99">
        <f t="shared" si="647"/>
        <v>34.826550079999997</v>
      </c>
      <c r="AS1095" s="27">
        <f t="shared" si="648"/>
        <v>34.478284579199993</v>
      </c>
      <c r="AT1095" s="99">
        <f t="shared" si="625"/>
        <v>33.099153196031992</v>
      </c>
      <c r="AU1095" s="27">
        <f t="shared" si="625"/>
        <v>31.775187068190711</v>
      </c>
      <c r="AV1095" s="27">
        <f t="shared" si="649"/>
        <v>30.186427714781175</v>
      </c>
      <c r="AW1095" s="27">
        <f t="shared" si="650"/>
        <v>30.186427714781175</v>
      </c>
      <c r="AX1095" s="27">
        <f t="shared" si="651"/>
        <v>8.3851188096614373E-3</v>
      </c>
      <c r="AY1095" s="99">
        <f>AN1095-AW1095</f>
        <v>11741.412645587687</v>
      </c>
      <c r="AZ1095" s="110">
        <f t="shared" si="652"/>
        <v>3.2615035126632463</v>
      </c>
      <c r="BB1095" s="87">
        <v>0.48249660424624002</v>
      </c>
      <c r="BC1095" s="23">
        <f t="shared" si="653"/>
        <v>0.43424694382161605</v>
      </c>
      <c r="BD1095" s="23">
        <f t="shared" si="654"/>
        <v>0.41253459663053521</v>
      </c>
      <c r="BE1095" s="23">
        <f t="shared" si="655"/>
        <v>0.39603321276531378</v>
      </c>
      <c r="BF1095" s="23">
        <f t="shared" si="656"/>
        <v>0.37227121999939494</v>
      </c>
      <c r="BG1095" s="23">
        <f t="shared" si="657"/>
        <v>0.37227121999939494</v>
      </c>
    </row>
    <row r="1096" spans="2:59">
      <c r="B1096" s="12" t="s">
        <v>34</v>
      </c>
      <c r="C1096" s="12">
        <v>1085</v>
      </c>
      <c r="D1096" s="12">
        <v>63</v>
      </c>
      <c r="E1096" s="21">
        <v>59.3</v>
      </c>
      <c r="F1096" s="68">
        <f t="shared" si="626"/>
        <v>16.472222222222221</v>
      </c>
      <c r="G1096" s="22">
        <f t="shared" si="658"/>
        <v>-0.31944444444444403</v>
      </c>
      <c r="H1096" s="22">
        <f t="shared" si="627"/>
        <v>32</v>
      </c>
      <c r="I1096" s="48">
        <f>'Ducati Panigale 1199 data'!$C$8*G1096</f>
        <v>-88.805555555555443</v>
      </c>
      <c r="J1096" s="48">
        <f>'Ducati Panigale 1199 data'!$C$8*'Ducati Panigale 1199 data'!$C$15*'Ducati Panigale 1199 data'!$C$10</f>
        <v>54.543600000000005</v>
      </c>
      <c r="K1096" s="48">
        <f>(0.5*'Ducati Panigale 1199 data'!$C$12)*'Ducati Panigale 1199 data'!$C$14*'Ducati Panigale 1199 data'!$C$11*F1096^2</f>
        <v>38.390384172453707</v>
      </c>
      <c r="L1096" s="48">
        <f t="shared" si="628"/>
        <v>4.1284286168982689</v>
      </c>
      <c r="M1096" s="48">
        <f t="shared" si="624"/>
        <v>68.00439360612981</v>
      </c>
      <c r="N1096" s="22">
        <f t="shared" si="629"/>
        <v>6.8004393606129809E-2</v>
      </c>
      <c r="O1096" s="105">
        <f t="shared" si="630"/>
        <v>0</v>
      </c>
      <c r="P1096" s="105">
        <f t="shared" si="631"/>
        <v>0</v>
      </c>
      <c r="Q1096" s="105">
        <f t="shared" si="659"/>
        <v>260.57332113032811</v>
      </c>
      <c r="R1096" s="27">
        <f t="shared" si="632"/>
        <v>7.2381478091757809E-2</v>
      </c>
      <c r="S1096" s="98">
        <f t="shared" si="633"/>
        <v>6.8004393606129809E-2</v>
      </c>
      <c r="T1096" s="17">
        <f t="shared" si="660"/>
        <v>961.75999336778534</v>
      </c>
      <c r="U1096" s="17">
        <f t="shared" si="634"/>
        <v>0.26715555371327371</v>
      </c>
      <c r="V1096" s="17">
        <f t="shared" si="635"/>
        <v>247.5446550738117</v>
      </c>
      <c r="W1096" s="17">
        <f t="shared" si="636"/>
        <v>237.64286887085922</v>
      </c>
      <c r="X1096" s="17">
        <f t="shared" si="636"/>
        <v>228.13715411602485</v>
      </c>
      <c r="Y1096" s="17">
        <f t="shared" si="637"/>
        <v>225.85578257486461</v>
      </c>
      <c r="Z1096" s="17">
        <f>Y1096/3600</f>
        <v>6.2737717381906838E-2</v>
      </c>
      <c r="AA1096" s="17">
        <f>0.96*Y1096</f>
        <v>216.82155127187002</v>
      </c>
      <c r="AB1096" s="17">
        <f t="shared" si="638"/>
        <v>208.14868922099521</v>
      </c>
      <c r="AC1096" s="17">
        <f t="shared" si="639"/>
        <v>197.74125475994543</v>
      </c>
      <c r="AD1096" s="17">
        <f t="shared" si="640"/>
        <v>197.74125475994543</v>
      </c>
      <c r="AE1096" s="17">
        <f t="shared" si="661"/>
        <v>5.4928126322207067E-2</v>
      </c>
      <c r="AF1096" s="17">
        <f>T1096-AD1096</f>
        <v>764.01873860783985</v>
      </c>
      <c r="AG1096" s="17">
        <f t="shared" si="641"/>
        <v>0.21222742739106662</v>
      </c>
      <c r="AH1096" s="28">
        <f>0.5*'Ducati Panigale 1199 data'!$C$8*'WLTP class 3 v5'!F1096^2</f>
        <v>37715.440586419754</v>
      </c>
      <c r="AI1096" s="17">
        <f t="shared" si="642"/>
        <v>37.715440586419753</v>
      </c>
      <c r="AJ1096" s="17" t="str">
        <f>IF(N1096&lt;0, AI1096, "0")</f>
        <v>0</v>
      </c>
      <c r="AK1096" s="98">
        <f>AK1095+AJ1096</f>
        <v>2506.7271797839499</v>
      </c>
      <c r="AL1096" s="105">
        <f t="shared" si="643"/>
        <v>0.6963131054955416</v>
      </c>
      <c r="AM1096" s="98">
        <f>IF(N1096 &gt; 0, AI1096, )</f>
        <v>37.715440586419753</v>
      </c>
      <c r="AN1096" s="98">
        <f t="shared" si="662"/>
        <v>11809.314513888889</v>
      </c>
      <c r="AO1096" s="98">
        <f t="shared" si="644"/>
        <v>3.2803651427469136</v>
      </c>
      <c r="AP1096" s="27">
        <f t="shared" si="645"/>
        <v>0</v>
      </c>
      <c r="AQ1096" s="27">
        <f t="shared" si="646"/>
        <v>0</v>
      </c>
      <c r="AR1096" s="99">
        <f t="shared" si="647"/>
        <v>0</v>
      </c>
      <c r="AS1096" s="27">
        <f t="shared" si="648"/>
        <v>0</v>
      </c>
      <c r="AT1096" s="99">
        <f t="shared" si="625"/>
        <v>0</v>
      </c>
      <c r="AU1096" s="27">
        <f t="shared" si="625"/>
        <v>0</v>
      </c>
      <c r="AV1096" s="27">
        <f t="shared" si="649"/>
        <v>0</v>
      </c>
      <c r="AW1096" s="27">
        <f t="shared" si="650"/>
        <v>0</v>
      </c>
      <c r="AX1096" s="27">
        <f t="shared" si="651"/>
        <v>0</v>
      </c>
      <c r="AY1096" s="99">
        <f>AN1096-AW1096</f>
        <v>11809.314513888889</v>
      </c>
      <c r="AZ1096" s="110">
        <f t="shared" si="652"/>
        <v>3.2803651427469136</v>
      </c>
      <c r="BB1096" s="87">
        <v>0</v>
      </c>
      <c r="BC1096" s="23">
        <f t="shared" si="653"/>
        <v>0</v>
      </c>
      <c r="BD1096" s="23">
        <f t="shared" si="654"/>
        <v>0</v>
      </c>
      <c r="BE1096" s="23">
        <f t="shared" si="655"/>
        <v>0</v>
      </c>
      <c r="BF1096" s="23">
        <f t="shared" si="656"/>
        <v>0</v>
      </c>
      <c r="BG1096" s="23">
        <f t="shared" si="657"/>
        <v>0</v>
      </c>
    </row>
    <row r="1097" spans="2:59">
      <c r="B1097" s="12" t="s">
        <v>34</v>
      </c>
      <c r="C1097" s="12">
        <v>1086</v>
      </c>
      <c r="D1097" s="12">
        <v>64</v>
      </c>
      <c r="E1097" s="21">
        <v>58.6</v>
      </c>
      <c r="F1097" s="68">
        <f t="shared" si="626"/>
        <v>16.277777777777779</v>
      </c>
      <c r="G1097" s="22">
        <f t="shared" si="658"/>
        <v>-9.7222222222221627E-2</v>
      </c>
      <c r="H1097" s="22">
        <f t="shared" si="627"/>
        <v>32.5</v>
      </c>
      <c r="I1097" s="48">
        <f>'Ducati Panigale 1199 data'!$C$8*G1097</f>
        <v>-27.027777777777612</v>
      </c>
      <c r="J1097" s="48">
        <f>'Ducati Panigale 1199 data'!$C$8*'Ducati Panigale 1199 data'!$C$15*'Ducati Panigale 1199 data'!$C$10</f>
        <v>54.543600000000005</v>
      </c>
      <c r="K1097" s="48">
        <f>(0.5*'Ducati Panigale 1199 data'!$C$12)*'Ducati Panigale 1199 data'!$C$14*'Ducati Panigale 1199 data'!$C$11*F1097^2</f>
        <v>37.489383912037042</v>
      </c>
      <c r="L1097" s="48">
        <f t="shared" si="628"/>
        <v>65.005206134259438</v>
      </c>
      <c r="M1097" s="48">
        <f t="shared" si="624"/>
        <v>1058.1402998521121</v>
      </c>
      <c r="N1097" s="22">
        <f t="shared" si="629"/>
        <v>1.0581402998521121</v>
      </c>
      <c r="O1097" s="105">
        <f t="shared" si="630"/>
        <v>0</v>
      </c>
      <c r="P1097" s="105">
        <f t="shared" si="631"/>
        <v>0</v>
      </c>
      <c r="Q1097" s="105">
        <f t="shared" si="659"/>
        <v>260.57332113032811</v>
      </c>
      <c r="R1097" s="27">
        <f t="shared" si="632"/>
        <v>7.2381478091757809E-2</v>
      </c>
      <c r="S1097" s="98">
        <f t="shared" si="633"/>
        <v>1.0581402998521121</v>
      </c>
      <c r="T1097" s="17">
        <f t="shared" si="660"/>
        <v>962.81813366763743</v>
      </c>
      <c r="U1097" s="17">
        <f t="shared" si="634"/>
        <v>0.26744948157434373</v>
      </c>
      <c r="V1097" s="17">
        <f t="shared" si="635"/>
        <v>247.5446550738117</v>
      </c>
      <c r="W1097" s="17">
        <f t="shared" si="636"/>
        <v>237.64286887085922</v>
      </c>
      <c r="X1097" s="17">
        <f t="shared" si="636"/>
        <v>228.13715411602485</v>
      </c>
      <c r="Y1097" s="17">
        <f t="shared" si="637"/>
        <v>225.85578257486461</v>
      </c>
      <c r="Z1097" s="17">
        <f>Y1097/3600</f>
        <v>6.2737717381906838E-2</v>
      </c>
      <c r="AA1097" s="17">
        <f>0.96*Y1097</f>
        <v>216.82155127187002</v>
      </c>
      <c r="AB1097" s="17">
        <f t="shared" si="638"/>
        <v>208.14868922099521</v>
      </c>
      <c r="AC1097" s="17">
        <f t="shared" si="639"/>
        <v>197.74125475994543</v>
      </c>
      <c r="AD1097" s="17">
        <f t="shared" si="640"/>
        <v>197.74125475994543</v>
      </c>
      <c r="AE1097" s="17">
        <f t="shared" si="661"/>
        <v>5.4928126322207067E-2</v>
      </c>
      <c r="AF1097" s="17">
        <f>T1097-AD1097</f>
        <v>765.07687890769193</v>
      </c>
      <c r="AG1097" s="17">
        <f t="shared" si="641"/>
        <v>0.21252135525213664</v>
      </c>
      <c r="AH1097" s="28">
        <f>0.5*'Ducati Panigale 1199 data'!$C$8*'WLTP class 3 v5'!F1097^2</f>
        <v>36830.280864197528</v>
      </c>
      <c r="AI1097" s="17">
        <f t="shared" si="642"/>
        <v>36.830280864197526</v>
      </c>
      <c r="AJ1097" s="17" t="str">
        <f>IF(N1097&lt;0, AI1097, "0")</f>
        <v>0</v>
      </c>
      <c r="AK1097" s="98">
        <f>AK1096+AJ1097</f>
        <v>2506.7271797839499</v>
      </c>
      <c r="AL1097" s="105">
        <f t="shared" si="643"/>
        <v>0.6963131054955416</v>
      </c>
      <c r="AM1097" s="98">
        <f>IF(N1097 &gt; 0, AI1097, )</f>
        <v>36.830280864197526</v>
      </c>
      <c r="AN1097" s="98">
        <f t="shared" si="662"/>
        <v>11846.144794753087</v>
      </c>
      <c r="AO1097" s="98">
        <f t="shared" si="644"/>
        <v>3.290595776320302</v>
      </c>
      <c r="AP1097" s="27">
        <f t="shared" si="645"/>
        <v>0</v>
      </c>
      <c r="AQ1097" s="27">
        <f t="shared" si="646"/>
        <v>0</v>
      </c>
      <c r="AR1097" s="99">
        <f t="shared" si="647"/>
        <v>0</v>
      </c>
      <c r="AS1097" s="27">
        <f t="shared" si="648"/>
        <v>0</v>
      </c>
      <c r="AT1097" s="99">
        <f t="shared" si="625"/>
        <v>0</v>
      </c>
      <c r="AU1097" s="27">
        <f t="shared" si="625"/>
        <v>0</v>
      </c>
      <c r="AV1097" s="27">
        <f t="shared" si="649"/>
        <v>0</v>
      </c>
      <c r="AW1097" s="27">
        <f t="shared" si="650"/>
        <v>0</v>
      </c>
      <c r="AX1097" s="27">
        <f t="shared" si="651"/>
        <v>0</v>
      </c>
      <c r="AY1097" s="99">
        <f>AN1097-AW1097</f>
        <v>11846.144794753087</v>
      </c>
      <c r="AZ1097" s="110">
        <f t="shared" si="652"/>
        <v>3.290595776320302</v>
      </c>
      <c r="BB1097" s="87">
        <v>0</v>
      </c>
      <c r="BC1097" s="23">
        <f t="shared" si="653"/>
        <v>0</v>
      </c>
      <c r="BD1097" s="23">
        <f t="shared" si="654"/>
        <v>0</v>
      </c>
      <c r="BE1097" s="23">
        <f t="shared" si="655"/>
        <v>0</v>
      </c>
      <c r="BF1097" s="23">
        <f t="shared" si="656"/>
        <v>0</v>
      </c>
      <c r="BG1097" s="23">
        <f t="shared" si="657"/>
        <v>0</v>
      </c>
    </row>
    <row r="1098" spans="2:59">
      <c r="B1098" s="12" t="s">
        <v>34</v>
      </c>
      <c r="C1098" s="12">
        <v>1087</v>
      </c>
      <c r="D1098" s="12">
        <v>65</v>
      </c>
      <c r="E1098" s="21">
        <v>58.6</v>
      </c>
      <c r="F1098" s="68">
        <f t="shared" si="626"/>
        <v>16.277777777777779</v>
      </c>
      <c r="G1098" s="22">
        <f t="shared" si="658"/>
        <v>1.3888888888889086E-2</v>
      </c>
      <c r="H1098" s="22">
        <f t="shared" si="627"/>
        <v>33</v>
      </c>
      <c r="I1098" s="48">
        <f>'Ducati Panigale 1199 data'!$C$8*G1098</f>
        <v>3.8611111111111658</v>
      </c>
      <c r="J1098" s="48">
        <f>'Ducati Panigale 1199 data'!$C$8*'Ducati Panigale 1199 data'!$C$15*'Ducati Panigale 1199 data'!$C$10</f>
        <v>54.543600000000005</v>
      </c>
      <c r="K1098" s="48">
        <f>(0.5*'Ducati Panigale 1199 data'!$C$12)*'Ducati Panigale 1199 data'!$C$14*'Ducati Panigale 1199 data'!$C$11*F1098^2</f>
        <v>37.489383912037042</v>
      </c>
      <c r="L1098" s="48">
        <f t="shared" si="628"/>
        <v>95.894095023148211</v>
      </c>
      <c r="M1098" s="48">
        <f t="shared" si="624"/>
        <v>1560.9427689879126</v>
      </c>
      <c r="N1098" s="22">
        <f t="shared" si="629"/>
        <v>1.5609427689879125</v>
      </c>
      <c r="O1098" s="105">
        <f t="shared" si="630"/>
        <v>0</v>
      </c>
      <c r="P1098" s="105">
        <f t="shared" si="631"/>
        <v>0</v>
      </c>
      <c r="Q1098" s="105">
        <f t="shared" si="659"/>
        <v>260.57332113032811</v>
      </c>
      <c r="R1098" s="27">
        <f t="shared" si="632"/>
        <v>7.2381478091757809E-2</v>
      </c>
      <c r="S1098" s="98">
        <f t="shared" si="633"/>
        <v>1.5609427689879125</v>
      </c>
      <c r="T1098" s="17">
        <f t="shared" si="660"/>
        <v>964.37907643662538</v>
      </c>
      <c r="U1098" s="17">
        <f t="shared" si="634"/>
        <v>0.26788307678795148</v>
      </c>
      <c r="V1098" s="17">
        <f t="shared" si="635"/>
        <v>247.5446550738117</v>
      </c>
      <c r="W1098" s="17">
        <f t="shared" si="636"/>
        <v>237.64286887085922</v>
      </c>
      <c r="X1098" s="17">
        <f t="shared" si="636"/>
        <v>228.13715411602485</v>
      </c>
      <c r="Y1098" s="17">
        <f t="shared" si="637"/>
        <v>225.85578257486461</v>
      </c>
      <c r="Z1098" s="17">
        <f>Y1098/3600</f>
        <v>6.2737717381906838E-2</v>
      </c>
      <c r="AA1098" s="17">
        <f>0.96*Y1098</f>
        <v>216.82155127187002</v>
      </c>
      <c r="AB1098" s="17">
        <f t="shared" si="638"/>
        <v>208.14868922099521</v>
      </c>
      <c r="AC1098" s="17">
        <f t="shared" si="639"/>
        <v>197.74125475994543</v>
      </c>
      <c r="AD1098" s="17">
        <f t="shared" si="640"/>
        <v>197.74125475994543</v>
      </c>
      <c r="AE1098" s="17">
        <f t="shared" si="661"/>
        <v>5.4928126322207067E-2</v>
      </c>
      <c r="AF1098" s="17">
        <f>T1098-AD1098</f>
        <v>766.63782167668001</v>
      </c>
      <c r="AG1098" s="17">
        <f t="shared" si="641"/>
        <v>0.21295495046574445</v>
      </c>
      <c r="AH1098" s="28">
        <f>0.5*'Ducati Panigale 1199 data'!$C$8*'WLTP class 3 v5'!F1098^2</f>
        <v>36830.280864197528</v>
      </c>
      <c r="AI1098" s="17">
        <f t="shared" si="642"/>
        <v>36.830280864197526</v>
      </c>
      <c r="AJ1098" s="17" t="str">
        <f>IF(N1098&lt;0, AI1098, "0")</f>
        <v>0</v>
      </c>
      <c r="AK1098" s="98">
        <f>AK1097+AJ1098</f>
        <v>2506.7271797839499</v>
      </c>
      <c r="AL1098" s="105">
        <f t="shared" si="643"/>
        <v>0.6963131054955416</v>
      </c>
      <c r="AM1098" s="98">
        <f>IF(N1098 &gt; 0, AI1098, )</f>
        <v>36.830280864197526</v>
      </c>
      <c r="AN1098" s="98">
        <f t="shared" si="662"/>
        <v>11882.975075617285</v>
      </c>
      <c r="AO1098" s="98">
        <f t="shared" si="644"/>
        <v>3.3008264098936904</v>
      </c>
      <c r="AP1098" s="27">
        <f t="shared" si="645"/>
        <v>0</v>
      </c>
      <c r="AQ1098" s="27">
        <f t="shared" si="646"/>
        <v>0</v>
      </c>
      <c r="AR1098" s="99">
        <f t="shared" si="647"/>
        <v>0</v>
      </c>
      <c r="AS1098" s="27">
        <f t="shared" si="648"/>
        <v>0</v>
      </c>
      <c r="AT1098" s="99">
        <f t="shared" si="625"/>
        <v>0</v>
      </c>
      <c r="AU1098" s="27">
        <f t="shared" si="625"/>
        <v>0</v>
      </c>
      <c r="AV1098" s="27">
        <f t="shared" si="649"/>
        <v>0</v>
      </c>
      <c r="AW1098" s="27">
        <f t="shared" si="650"/>
        <v>0</v>
      </c>
      <c r="AX1098" s="27">
        <f t="shared" si="651"/>
        <v>0</v>
      </c>
      <c r="AY1098" s="99">
        <f>AN1098-AW1098</f>
        <v>11882.975075617285</v>
      </c>
      <c r="AZ1098" s="110">
        <f t="shared" si="652"/>
        <v>3.3008264098936904</v>
      </c>
      <c r="BB1098" s="87">
        <v>0</v>
      </c>
      <c r="BC1098" s="23">
        <f t="shared" si="653"/>
        <v>0</v>
      </c>
      <c r="BD1098" s="23">
        <f t="shared" si="654"/>
        <v>0</v>
      </c>
      <c r="BE1098" s="23">
        <f t="shared" si="655"/>
        <v>0</v>
      </c>
      <c r="BF1098" s="23">
        <f t="shared" si="656"/>
        <v>0</v>
      </c>
      <c r="BG1098" s="23">
        <f t="shared" si="657"/>
        <v>0</v>
      </c>
    </row>
    <row r="1099" spans="2:59">
      <c r="B1099" s="12" t="s">
        <v>34</v>
      </c>
      <c r="C1099" s="12">
        <v>1088</v>
      </c>
      <c r="D1099" s="12">
        <v>66</v>
      </c>
      <c r="E1099" s="21">
        <v>58.7</v>
      </c>
      <c r="F1099" s="68">
        <f t="shared" si="626"/>
        <v>16.305555555555557</v>
      </c>
      <c r="G1099" s="22">
        <f t="shared" si="658"/>
        <v>2.7777777777777186E-2</v>
      </c>
      <c r="H1099" s="22">
        <f t="shared" si="627"/>
        <v>33.5</v>
      </c>
      <c r="I1099" s="48">
        <f>'Ducati Panigale 1199 data'!$C$8*G1099</f>
        <v>7.722222222222058</v>
      </c>
      <c r="J1099" s="48">
        <f>'Ducati Panigale 1199 data'!$C$8*'Ducati Panigale 1199 data'!$C$15*'Ducati Panigale 1199 data'!$C$10</f>
        <v>54.543600000000005</v>
      </c>
      <c r="K1099" s="48">
        <f>(0.5*'Ducati Panigale 1199 data'!$C$12)*'Ducati Panigale 1199 data'!$C$14*'Ducati Panigale 1199 data'!$C$11*F1099^2</f>
        <v>37.617443200231499</v>
      </c>
      <c r="L1099" s="48">
        <f t="shared" si="628"/>
        <v>99.883265422453562</v>
      </c>
      <c r="M1099" s="48">
        <f t="shared" ref="M1099:M1162" si="663">L1099*F1099</f>
        <v>1628.652133416118</v>
      </c>
      <c r="N1099" s="22">
        <f t="shared" si="629"/>
        <v>1.6286521334161179</v>
      </c>
      <c r="O1099" s="105">
        <f t="shared" si="630"/>
        <v>0</v>
      </c>
      <c r="P1099" s="105">
        <f t="shared" si="631"/>
        <v>0</v>
      </c>
      <c r="Q1099" s="105">
        <f t="shared" si="659"/>
        <v>260.57332113032811</v>
      </c>
      <c r="R1099" s="27">
        <f t="shared" si="632"/>
        <v>7.2381478091757809E-2</v>
      </c>
      <c r="S1099" s="98">
        <f t="shared" si="633"/>
        <v>1.6286521334161179</v>
      </c>
      <c r="T1099" s="17">
        <f t="shared" si="660"/>
        <v>966.00772857004154</v>
      </c>
      <c r="U1099" s="17">
        <f t="shared" si="634"/>
        <v>0.26833548015834485</v>
      </c>
      <c r="V1099" s="17">
        <f t="shared" si="635"/>
        <v>247.5446550738117</v>
      </c>
      <c r="W1099" s="17">
        <f t="shared" si="636"/>
        <v>237.64286887085922</v>
      </c>
      <c r="X1099" s="17">
        <f t="shared" si="636"/>
        <v>228.13715411602485</v>
      </c>
      <c r="Y1099" s="17">
        <f t="shared" si="637"/>
        <v>225.85578257486461</v>
      </c>
      <c r="Z1099" s="17">
        <f>Y1099/3600</f>
        <v>6.2737717381906838E-2</v>
      </c>
      <c r="AA1099" s="17">
        <f>0.96*Y1099</f>
        <v>216.82155127187002</v>
      </c>
      <c r="AB1099" s="17">
        <f t="shared" si="638"/>
        <v>208.14868922099521</v>
      </c>
      <c r="AC1099" s="17">
        <f t="shared" si="639"/>
        <v>197.74125475994543</v>
      </c>
      <c r="AD1099" s="17">
        <f t="shared" si="640"/>
        <v>197.74125475994543</v>
      </c>
      <c r="AE1099" s="17">
        <f t="shared" si="661"/>
        <v>5.4928126322207067E-2</v>
      </c>
      <c r="AF1099" s="17">
        <f>T1099-AD1099</f>
        <v>768.26647381009616</v>
      </c>
      <c r="AG1099" s="17">
        <f t="shared" si="641"/>
        <v>0.21340735383613782</v>
      </c>
      <c r="AH1099" s="28">
        <f>0.5*'Ducati Panigale 1199 data'!$C$8*'WLTP class 3 v5'!F1099^2</f>
        <v>36956.088734567915</v>
      </c>
      <c r="AI1099" s="17">
        <f t="shared" si="642"/>
        <v>36.956088734567913</v>
      </c>
      <c r="AJ1099" s="17" t="str">
        <f>IF(N1099&lt;0, AI1099, "0")</f>
        <v>0</v>
      </c>
      <c r="AK1099" s="98">
        <f>AK1098+AJ1099</f>
        <v>2506.7271797839499</v>
      </c>
      <c r="AL1099" s="105">
        <f t="shared" si="643"/>
        <v>0.6963131054955416</v>
      </c>
      <c r="AM1099" s="98">
        <f>IF(N1099 &gt; 0, AI1099, )</f>
        <v>36.956088734567913</v>
      </c>
      <c r="AN1099" s="98">
        <f t="shared" si="662"/>
        <v>11919.931164351854</v>
      </c>
      <c r="AO1099" s="98">
        <f t="shared" si="644"/>
        <v>3.3110919900977374</v>
      </c>
      <c r="AP1099" s="27">
        <f t="shared" si="645"/>
        <v>0</v>
      </c>
      <c r="AQ1099" s="27">
        <f t="shared" si="646"/>
        <v>0</v>
      </c>
      <c r="AR1099" s="99">
        <f t="shared" si="647"/>
        <v>0</v>
      </c>
      <c r="AS1099" s="27">
        <f t="shared" si="648"/>
        <v>0</v>
      </c>
      <c r="AT1099" s="99">
        <f t="shared" ref="AT1099:AU1162" si="664">0.96*AS1099</f>
        <v>0</v>
      </c>
      <c r="AU1099" s="27">
        <f t="shared" si="664"/>
        <v>0</v>
      </c>
      <c r="AV1099" s="27">
        <f t="shared" si="649"/>
        <v>0</v>
      </c>
      <c r="AW1099" s="27">
        <f t="shared" si="650"/>
        <v>0</v>
      </c>
      <c r="AX1099" s="27">
        <f t="shared" si="651"/>
        <v>0</v>
      </c>
      <c r="AY1099" s="99">
        <f>AN1099-AW1099</f>
        <v>11919.931164351854</v>
      </c>
      <c r="AZ1099" s="110">
        <f t="shared" si="652"/>
        <v>3.3110919900977374</v>
      </c>
      <c r="BB1099" s="87">
        <v>0</v>
      </c>
      <c r="BC1099" s="23">
        <f t="shared" si="653"/>
        <v>0</v>
      </c>
      <c r="BD1099" s="23">
        <f t="shared" si="654"/>
        <v>0</v>
      </c>
      <c r="BE1099" s="23">
        <f t="shared" si="655"/>
        <v>0</v>
      </c>
      <c r="BF1099" s="23">
        <f t="shared" si="656"/>
        <v>0</v>
      </c>
      <c r="BG1099" s="23">
        <f t="shared" si="657"/>
        <v>0</v>
      </c>
    </row>
    <row r="1100" spans="2:59">
      <c r="B1100" s="12" t="s">
        <v>34</v>
      </c>
      <c r="C1100" s="12">
        <v>1089</v>
      </c>
      <c r="D1100" s="12">
        <v>67</v>
      </c>
      <c r="E1100" s="21">
        <v>58.8</v>
      </c>
      <c r="F1100" s="68">
        <f t="shared" ref="F1100:F1163" si="665">(E1100*1000)/3600</f>
        <v>16.333333333333332</v>
      </c>
      <c r="G1100" s="22">
        <f t="shared" si="658"/>
        <v>1.3888888888888099E-2</v>
      </c>
      <c r="H1100" s="22">
        <f t="shared" ref="H1100:H1163" si="666">($D1101-0)/2</f>
        <v>34</v>
      </c>
      <c r="I1100" s="48">
        <f>'Ducati Panigale 1199 data'!$C$8*G1100</f>
        <v>3.8611111111108913</v>
      </c>
      <c r="J1100" s="48">
        <f>'Ducati Panigale 1199 data'!$C$8*'Ducati Panigale 1199 data'!$C$15*'Ducati Panigale 1199 data'!$C$10</f>
        <v>54.543600000000005</v>
      </c>
      <c r="K1100" s="48">
        <f>(0.5*'Ducati Panigale 1199 data'!$C$12)*'Ducati Panigale 1199 data'!$C$14*'Ducati Panigale 1199 data'!$C$11*F1100^2</f>
        <v>37.74572083333333</v>
      </c>
      <c r="L1100" s="48">
        <f t="shared" ref="L1100:L1163" si="667">I1100+J1100+K1100</f>
        <v>96.150431944444222</v>
      </c>
      <c r="M1100" s="48">
        <f t="shared" si="663"/>
        <v>1570.4570550925889</v>
      </c>
      <c r="N1100" s="22">
        <f t="shared" ref="N1100:N1163" si="668">M1100/1000</f>
        <v>1.5704570550925889</v>
      </c>
      <c r="O1100" s="105">
        <f t="shared" ref="O1100:O1163" si="669">IF(N1100&lt;0,N1100,)</f>
        <v>0</v>
      </c>
      <c r="P1100" s="105">
        <f t="shared" ref="P1100:P1163" si="670">-O1100</f>
        <v>0</v>
      </c>
      <c r="Q1100" s="105">
        <f t="shared" si="659"/>
        <v>260.57332113032811</v>
      </c>
      <c r="R1100" s="27">
        <f t="shared" ref="R1100:R1163" si="671">Q1100/3600</f>
        <v>7.2381478091757809E-2</v>
      </c>
      <c r="S1100" s="98">
        <f t="shared" ref="S1100:S1163" si="672">IF(N1100&gt;0,N1100,)</f>
        <v>1.5704570550925889</v>
      </c>
      <c r="T1100" s="17">
        <f t="shared" si="660"/>
        <v>967.5781856251341</v>
      </c>
      <c r="U1100" s="17">
        <f t="shared" ref="U1100:U1163" si="673">T1100/3600</f>
        <v>0.26877171822920393</v>
      </c>
      <c r="V1100" s="17">
        <f t="shared" ref="V1100:V1163" si="674">0.95*Q1100</f>
        <v>247.5446550738117</v>
      </c>
      <c r="W1100" s="17">
        <f t="shared" ref="W1100:X1163" si="675">0.96*V1100</f>
        <v>237.64286887085922</v>
      </c>
      <c r="X1100" s="17">
        <f t="shared" si="675"/>
        <v>228.13715411602485</v>
      </c>
      <c r="Y1100" s="17">
        <f t="shared" ref="Y1100:Y1163" si="676">0.99*X1100</f>
        <v>225.85578257486461</v>
      </c>
      <c r="Z1100" s="17">
        <f>Y1100/3600</f>
        <v>6.2737717381906838E-2</v>
      </c>
      <c r="AA1100" s="17">
        <f>0.96*Y1100</f>
        <v>216.82155127187002</v>
      </c>
      <c r="AB1100" s="17">
        <f t="shared" ref="AB1100:AB1163" si="677">0.96*AA1100</f>
        <v>208.14868922099521</v>
      </c>
      <c r="AC1100" s="17">
        <f t="shared" ref="AC1100:AC1163" si="678">0.95*AB1100</f>
        <v>197.74125475994543</v>
      </c>
      <c r="AD1100" s="17">
        <f t="shared" ref="AD1100:AD1163" si="679">AC1100</f>
        <v>197.74125475994543</v>
      </c>
      <c r="AE1100" s="17">
        <f t="shared" si="661"/>
        <v>5.4928126322207067E-2</v>
      </c>
      <c r="AF1100" s="17">
        <f>T1100-AD1100</f>
        <v>769.83693086518861</v>
      </c>
      <c r="AG1100" s="17">
        <f t="shared" ref="AG1100:AG1163" si="680">AF1100/3600</f>
        <v>0.21384359190699684</v>
      </c>
      <c r="AH1100" s="28">
        <f>0.5*'Ducati Panigale 1199 data'!$C$8*'WLTP class 3 v5'!F1100^2</f>
        <v>37082.111111111102</v>
      </c>
      <c r="AI1100" s="17">
        <f t="shared" ref="AI1100:AI1163" si="681">AH1100/1000</f>
        <v>37.082111111111104</v>
      </c>
      <c r="AJ1100" s="17" t="str">
        <f>IF(N1100&lt;0, AI1100, "0")</f>
        <v>0</v>
      </c>
      <c r="AK1100" s="98">
        <f>AK1099+AJ1100</f>
        <v>2506.7271797839499</v>
      </c>
      <c r="AL1100" s="105">
        <f t="shared" ref="AL1100:AL1163" si="682">AK1100/3600</f>
        <v>0.6963131054955416</v>
      </c>
      <c r="AM1100" s="98">
        <f>IF(N1100 &gt; 0, AI1100, )</f>
        <v>37.082111111111104</v>
      </c>
      <c r="AN1100" s="98">
        <f t="shared" si="662"/>
        <v>11957.013275462965</v>
      </c>
      <c r="AO1100" s="98">
        <f t="shared" ref="AO1100:AO1163" si="683">AN1100/3600</f>
        <v>3.3213925765174901</v>
      </c>
      <c r="AP1100" s="27">
        <f t="shared" ref="AP1100:AP1163" si="684">0.95*AJ1100</f>
        <v>0</v>
      </c>
      <c r="AQ1100" s="27">
        <f t="shared" ref="AQ1100:AQ1163" si="685">0.96*AP1100</f>
        <v>0</v>
      </c>
      <c r="AR1100" s="99">
        <f t="shared" ref="AR1100:AR1163" si="686">0.96*AQ1100</f>
        <v>0</v>
      </c>
      <c r="AS1100" s="27">
        <f t="shared" ref="AS1100:AS1163" si="687">0.99*AR1100</f>
        <v>0</v>
      </c>
      <c r="AT1100" s="99">
        <f t="shared" si="664"/>
        <v>0</v>
      </c>
      <c r="AU1100" s="27">
        <f t="shared" si="664"/>
        <v>0</v>
      </c>
      <c r="AV1100" s="27">
        <f t="shared" ref="AV1100:AV1163" si="688">0.95*AU1100</f>
        <v>0</v>
      </c>
      <c r="AW1100" s="27">
        <f t="shared" ref="AW1100:AW1163" si="689">AV1100</f>
        <v>0</v>
      </c>
      <c r="AX1100" s="27">
        <f t="shared" ref="AX1100:AX1163" si="690">AW1100/3600</f>
        <v>0</v>
      </c>
      <c r="AY1100" s="99">
        <f>AN1100-AW1100</f>
        <v>11957.013275462965</v>
      </c>
      <c r="AZ1100" s="110">
        <f t="shared" ref="AZ1100:AZ1163" si="691">AY1100/3600</f>
        <v>3.3213925765174901</v>
      </c>
      <c r="BB1100" s="87">
        <v>0</v>
      </c>
      <c r="BC1100" s="23">
        <f t="shared" ref="BC1100:BC1163" si="692">0.9*BB1100</f>
        <v>0</v>
      </c>
      <c r="BD1100" s="23">
        <f t="shared" ref="BD1100:BD1163" si="693">0.95*BC1100</f>
        <v>0</v>
      </c>
      <c r="BE1100" s="23">
        <f t="shared" ref="BE1100:BE1163" si="694">0.96*BD1100</f>
        <v>0</v>
      </c>
      <c r="BF1100" s="23">
        <f t="shared" ref="BF1100:BF1163" si="695">0.94*BE1100</f>
        <v>0</v>
      </c>
      <c r="BG1100" s="23">
        <f t="shared" ref="BG1100:BG1163" si="696">BF1100</f>
        <v>0</v>
      </c>
    </row>
    <row r="1101" spans="2:59">
      <c r="B1101" s="12" t="s">
        <v>34</v>
      </c>
      <c r="C1101" s="12">
        <v>1090</v>
      </c>
      <c r="D1101" s="12">
        <v>68</v>
      </c>
      <c r="E1101" s="21">
        <v>58.8</v>
      </c>
      <c r="F1101" s="68">
        <f t="shared" si="665"/>
        <v>16.333333333333332</v>
      </c>
      <c r="G1101" s="22">
        <f t="shared" ref="G1101:G1164" si="697">($E1102-$E1100)/2/3.6</f>
        <v>0</v>
      </c>
      <c r="H1101" s="22">
        <f t="shared" si="666"/>
        <v>34.5</v>
      </c>
      <c r="I1101" s="48">
        <f>'Ducati Panigale 1199 data'!$C$8*G1101</f>
        <v>0</v>
      </c>
      <c r="J1101" s="48">
        <f>'Ducati Panigale 1199 data'!$C$8*'Ducati Panigale 1199 data'!$C$15*'Ducati Panigale 1199 data'!$C$10</f>
        <v>54.543600000000005</v>
      </c>
      <c r="K1101" s="48">
        <f>(0.5*'Ducati Panigale 1199 data'!$C$12)*'Ducati Panigale 1199 data'!$C$14*'Ducati Panigale 1199 data'!$C$11*F1101^2</f>
        <v>37.74572083333333</v>
      </c>
      <c r="L1101" s="48">
        <f t="shared" si="667"/>
        <v>92.289320833333335</v>
      </c>
      <c r="M1101" s="48">
        <f t="shared" si="663"/>
        <v>1507.3922402777778</v>
      </c>
      <c r="N1101" s="22">
        <f t="shared" si="668"/>
        <v>1.5073922402777777</v>
      </c>
      <c r="O1101" s="105">
        <f t="shared" si="669"/>
        <v>0</v>
      </c>
      <c r="P1101" s="105">
        <f t="shared" si="670"/>
        <v>0</v>
      </c>
      <c r="Q1101" s="105">
        <f t="shared" ref="Q1101:Q1164" si="698">P1101+Q1100</f>
        <v>260.57332113032811</v>
      </c>
      <c r="R1101" s="27">
        <f t="shared" si="671"/>
        <v>7.2381478091757809E-2</v>
      </c>
      <c r="S1101" s="98">
        <f t="shared" si="672"/>
        <v>1.5073922402777777</v>
      </c>
      <c r="T1101" s="17">
        <f t="shared" ref="T1101:T1164" si="699">S1101+T1100</f>
        <v>969.08557786541189</v>
      </c>
      <c r="U1101" s="17">
        <f t="shared" si="673"/>
        <v>0.26919043829594774</v>
      </c>
      <c r="V1101" s="17">
        <f t="shared" si="674"/>
        <v>247.5446550738117</v>
      </c>
      <c r="W1101" s="17">
        <f t="shared" si="675"/>
        <v>237.64286887085922</v>
      </c>
      <c r="X1101" s="17">
        <f t="shared" si="675"/>
        <v>228.13715411602485</v>
      </c>
      <c r="Y1101" s="17">
        <f t="shared" si="676"/>
        <v>225.85578257486461</v>
      </c>
      <c r="Z1101" s="17">
        <f>Y1101/3600</f>
        <v>6.2737717381906838E-2</v>
      </c>
      <c r="AA1101" s="17">
        <f>0.96*Y1101</f>
        <v>216.82155127187002</v>
      </c>
      <c r="AB1101" s="17">
        <f t="shared" si="677"/>
        <v>208.14868922099521</v>
      </c>
      <c r="AC1101" s="17">
        <f t="shared" si="678"/>
        <v>197.74125475994543</v>
      </c>
      <c r="AD1101" s="17">
        <f t="shared" si="679"/>
        <v>197.74125475994543</v>
      </c>
      <c r="AE1101" s="17">
        <f t="shared" ref="AE1101:AE1164" si="700">AD1101/3600</f>
        <v>5.4928126322207067E-2</v>
      </c>
      <c r="AF1101" s="17">
        <f>T1101-AD1101</f>
        <v>771.3443231054664</v>
      </c>
      <c r="AG1101" s="17">
        <f t="shared" si="680"/>
        <v>0.21426231197374065</v>
      </c>
      <c r="AH1101" s="28">
        <f>0.5*'Ducati Panigale 1199 data'!$C$8*'WLTP class 3 v5'!F1101^2</f>
        <v>37082.111111111102</v>
      </c>
      <c r="AI1101" s="17">
        <f t="shared" si="681"/>
        <v>37.082111111111104</v>
      </c>
      <c r="AJ1101" s="17" t="str">
        <f>IF(N1101&lt;0, AI1101, "0")</f>
        <v>0</v>
      </c>
      <c r="AK1101" s="98">
        <f>AK1100+AJ1101</f>
        <v>2506.7271797839499</v>
      </c>
      <c r="AL1101" s="105">
        <f t="shared" si="682"/>
        <v>0.6963131054955416</v>
      </c>
      <c r="AM1101" s="98">
        <f>IF(N1101 &gt; 0, AI1101, )</f>
        <v>37.082111111111104</v>
      </c>
      <c r="AN1101" s="98">
        <f t="shared" ref="AN1101:AN1164" si="701">AM1101+AN1100</f>
        <v>11994.095386574076</v>
      </c>
      <c r="AO1101" s="98">
        <f t="shared" si="683"/>
        <v>3.3316931629372433</v>
      </c>
      <c r="AP1101" s="27">
        <f t="shared" si="684"/>
        <v>0</v>
      </c>
      <c r="AQ1101" s="27">
        <f t="shared" si="685"/>
        <v>0</v>
      </c>
      <c r="AR1101" s="99">
        <f t="shared" si="686"/>
        <v>0</v>
      </c>
      <c r="AS1101" s="27">
        <f t="shared" si="687"/>
        <v>0</v>
      </c>
      <c r="AT1101" s="99">
        <f t="shared" si="664"/>
        <v>0</v>
      </c>
      <c r="AU1101" s="27">
        <f t="shared" si="664"/>
        <v>0</v>
      </c>
      <c r="AV1101" s="27">
        <f t="shared" si="688"/>
        <v>0</v>
      </c>
      <c r="AW1101" s="27">
        <f t="shared" si="689"/>
        <v>0</v>
      </c>
      <c r="AX1101" s="27">
        <f t="shared" si="690"/>
        <v>0</v>
      </c>
      <c r="AY1101" s="99">
        <f>AN1101-AW1101</f>
        <v>11994.095386574076</v>
      </c>
      <c r="AZ1101" s="110">
        <f t="shared" si="691"/>
        <v>3.3316931629372433</v>
      </c>
      <c r="BB1101" s="87">
        <v>0</v>
      </c>
      <c r="BC1101" s="23">
        <f t="shared" si="692"/>
        <v>0</v>
      </c>
      <c r="BD1101" s="23">
        <f t="shared" si="693"/>
        <v>0</v>
      </c>
      <c r="BE1101" s="23">
        <f t="shared" si="694"/>
        <v>0</v>
      </c>
      <c r="BF1101" s="23">
        <f t="shared" si="695"/>
        <v>0</v>
      </c>
      <c r="BG1101" s="23">
        <f t="shared" si="696"/>
        <v>0</v>
      </c>
    </row>
    <row r="1102" spans="2:59">
      <c r="B1102" s="12" t="s">
        <v>34</v>
      </c>
      <c r="C1102" s="12">
        <v>1091</v>
      </c>
      <c r="D1102" s="12">
        <v>69</v>
      </c>
      <c r="E1102" s="21">
        <v>58.8</v>
      </c>
      <c r="F1102" s="68">
        <f t="shared" si="665"/>
        <v>16.333333333333332</v>
      </c>
      <c r="G1102" s="22">
        <f t="shared" si="697"/>
        <v>4.1666666666667261E-2</v>
      </c>
      <c r="H1102" s="22">
        <f t="shared" si="666"/>
        <v>35</v>
      </c>
      <c r="I1102" s="48">
        <f>'Ducati Panigale 1199 data'!$C$8*G1102</f>
        <v>11.583333333333499</v>
      </c>
      <c r="J1102" s="48">
        <f>'Ducati Panigale 1199 data'!$C$8*'Ducati Panigale 1199 data'!$C$15*'Ducati Panigale 1199 data'!$C$10</f>
        <v>54.543600000000005</v>
      </c>
      <c r="K1102" s="48">
        <f>(0.5*'Ducati Panigale 1199 data'!$C$12)*'Ducati Panigale 1199 data'!$C$14*'Ducati Panigale 1199 data'!$C$11*F1102^2</f>
        <v>37.74572083333333</v>
      </c>
      <c r="L1102" s="48">
        <f t="shared" si="667"/>
        <v>103.87265416666685</v>
      </c>
      <c r="M1102" s="48">
        <f t="shared" si="663"/>
        <v>1696.5866847222251</v>
      </c>
      <c r="N1102" s="22">
        <f t="shared" si="668"/>
        <v>1.6965866847222251</v>
      </c>
      <c r="O1102" s="105">
        <f t="shared" si="669"/>
        <v>0</v>
      </c>
      <c r="P1102" s="105">
        <f t="shared" si="670"/>
        <v>0</v>
      </c>
      <c r="Q1102" s="105">
        <f t="shared" si="698"/>
        <v>260.57332113032811</v>
      </c>
      <c r="R1102" s="27">
        <f t="shared" si="671"/>
        <v>7.2381478091757809E-2</v>
      </c>
      <c r="S1102" s="98">
        <f t="shared" si="672"/>
        <v>1.6965866847222251</v>
      </c>
      <c r="T1102" s="17">
        <f t="shared" si="699"/>
        <v>970.7821645501341</v>
      </c>
      <c r="U1102" s="17">
        <f t="shared" si="673"/>
        <v>0.26966171237503728</v>
      </c>
      <c r="V1102" s="17">
        <f t="shared" si="674"/>
        <v>247.5446550738117</v>
      </c>
      <c r="W1102" s="17">
        <f t="shared" si="675"/>
        <v>237.64286887085922</v>
      </c>
      <c r="X1102" s="17">
        <f t="shared" si="675"/>
        <v>228.13715411602485</v>
      </c>
      <c r="Y1102" s="17">
        <f t="shared" si="676"/>
        <v>225.85578257486461</v>
      </c>
      <c r="Z1102" s="17">
        <f>Y1102/3600</f>
        <v>6.2737717381906838E-2</v>
      </c>
      <c r="AA1102" s="17">
        <f>0.96*Y1102</f>
        <v>216.82155127187002</v>
      </c>
      <c r="AB1102" s="17">
        <f t="shared" si="677"/>
        <v>208.14868922099521</v>
      </c>
      <c r="AC1102" s="17">
        <f t="shared" si="678"/>
        <v>197.74125475994543</v>
      </c>
      <c r="AD1102" s="17">
        <f t="shared" si="679"/>
        <v>197.74125475994543</v>
      </c>
      <c r="AE1102" s="17">
        <f t="shared" si="700"/>
        <v>5.4928126322207067E-2</v>
      </c>
      <c r="AF1102" s="17">
        <f>T1102-AD1102</f>
        <v>773.04090979018861</v>
      </c>
      <c r="AG1102" s="17">
        <f t="shared" si="680"/>
        <v>0.21473358605283016</v>
      </c>
      <c r="AH1102" s="28">
        <f>0.5*'Ducati Panigale 1199 data'!$C$8*'WLTP class 3 v5'!F1102^2</f>
        <v>37082.111111111102</v>
      </c>
      <c r="AI1102" s="17">
        <f t="shared" si="681"/>
        <v>37.082111111111104</v>
      </c>
      <c r="AJ1102" s="17" t="str">
        <f>IF(N1102&lt;0, AI1102, "0")</f>
        <v>0</v>
      </c>
      <c r="AK1102" s="98">
        <f>AK1101+AJ1102</f>
        <v>2506.7271797839499</v>
      </c>
      <c r="AL1102" s="105">
        <f t="shared" si="682"/>
        <v>0.6963131054955416</v>
      </c>
      <c r="AM1102" s="98">
        <f>IF(N1102 &gt; 0, AI1102, )</f>
        <v>37.082111111111104</v>
      </c>
      <c r="AN1102" s="98">
        <f t="shared" si="701"/>
        <v>12031.177497685187</v>
      </c>
      <c r="AO1102" s="98">
        <f t="shared" si="683"/>
        <v>3.3419937493569964</v>
      </c>
      <c r="AP1102" s="27">
        <f t="shared" si="684"/>
        <v>0</v>
      </c>
      <c r="AQ1102" s="27">
        <f t="shared" si="685"/>
        <v>0</v>
      </c>
      <c r="AR1102" s="99">
        <f t="shared" si="686"/>
        <v>0</v>
      </c>
      <c r="AS1102" s="27">
        <f t="shared" si="687"/>
        <v>0</v>
      </c>
      <c r="AT1102" s="99">
        <f t="shared" si="664"/>
        <v>0</v>
      </c>
      <c r="AU1102" s="27">
        <f t="shared" si="664"/>
        <v>0</v>
      </c>
      <c r="AV1102" s="27">
        <f t="shared" si="688"/>
        <v>0</v>
      </c>
      <c r="AW1102" s="27">
        <f t="shared" si="689"/>
        <v>0</v>
      </c>
      <c r="AX1102" s="27">
        <f t="shared" si="690"/>
        <v>0</v>
      </c>
      <c r="AY1102" s="99">
        <f>AN1102-AW1102</f>
        <v>12031.177497685187</v>
      </c>
      <c r="AZ1102" s="110">
        <f t="shared" si="691"/>
        <v>3.3419937493569964</v>
      </c>
      <c r="BB1102" s="87">
        <v>0</v>
      </c>
      <c r="BC1102" s="23">
        <f t="shared" si="692"/>
        <v>0</v>
      </c>
      <c r="BD1102" s="23">
        <f t="shared" si="693"/>
        <v>0</v>
      </c>
      <c r="BE1102" s="23">
        <f t="shared" si="694"/>
        <v>0</v>
      </c>
      <c r="BF1102" s="23">
        <f t="shared" si="695"/>
        <v>0</v>
      </c>
      <c r="BG1102" s="23">
        <f t="shared" si="696"/>
        <v>0</v>
      </c>
    </row>
    <row r="1103" spans="2:59">
      <c r="B1103" s="12" t="s">
        <v>34</v>
      </c>
      <c r="C1103" s="12">
        <v>1092</v>
      </c>
      <c r="D1103" s="12">
        <v>70</v>
      </c>
      <c r="E1103" s="21">
        <v>59.1</v>
      </c>
      <c r="F1103" s="68">
        <f t="shared" si="665"/>
        <v>16.416666666666668</v>
      </c>
      <c r="G1103" s="22">
        <f t="shared" si="697"/>
        <v>0.18055555555555614</v>
      </c>
      <c r="H1103" s="22">
        <f t="shared" si="666"/>
        <v>35.5</v>
      </c>
      <c r="I1103" s="48">
        <f>'Ducati Panigale 1199 data'!$C$8*G1103</f>
        <v>50.194444444444606</v>
      </c>
      <c r="J1103" s="48">
        <f>'Ducati Panigale 1199 data'!$C$8*'Ducati Panigale 1199 data'!$C$15*'Ducati Panigale 1199 data'!$C$10</f>
        <v>54.543600000000005</v>
      </c>
      <c r="K1103" s="48">
        <f>(0.5*'Ducati Panigale 1199 data'!$C$12)*'Ducati Panigale 1199 data'!$C$14*'Ducati Panigale 1199 data'!$C$11*F1103^2</f>
        <v>38.131863802083338</v>
      </c>
      <c r="L1103" s="48">
        <f t="shared" si="667"/>
        <v>142.86990824652796</v>
      </c>
      <c r="M1103" s="48">
        <f t="shared" si="663"/>
        <v>2345.4476603805006</v>
      </c>
      <c r="N1103" s="22">
        <f t="shared" si="668"/>
        <v>2.3454476603805006</v>
      </c>
      <c r="O1103" s="105">
        <f t="shared" si="669"/>
        <v>0</v>
      </c>
      <c r="P1103" s="105">
        <f t="shared" si="670"/>
        <v>0</v>
      </c>
      <c r="Q1103" s="105">
        <f t="shared" si="698"/>
        <v>260.57332113032811</v>
      </c>
      <c r="R1103" s="27">
        <f t="shared" si="671"/>
        <v>7.2381478091757809E-2</v>
      </c>
      <c r="S1103" s="98">
        <f t="shared" si="672"/>
        <v>2.3454476603805006</v>
      </c>
      <c r="T1103" s="17">
        <f t="shared" si="699"/>
        <v>973.1276122105146</v>
      </c>
      <c r="U1103" s="17">
        <f t="shared" si="673"/>
        <v>0.27031322561403182</v>
      </c>
      <c r="V1103" s="17">
        <f t="shared" si="674"/>
        <v>247.5446550738117</v>
      </c>
      <c r="W1103" s="17">
        <f t="shared" si="675"/>
        <v>237.64286887085922</v>
      </c>
      <c r="X1103" s="17">
        <f t="shared" si="675"/>
        <v>228.13715411602485</v>
      </c>
      <c r="Y1103" s="17">
        <f t="shared" si="676"/>
        <v>225.85578257486461</v>
      </c>
      <c r="Z1103" s="17">
        <f>Y1103/3600</f>
        <v>6.2737717381906838E-2</v>
      </c>
      <c r="AA1103" s="17">
        <f>0.96*Y1103</f>
        <v>216.82155127187002</v>
      </c>
      <c r="AB1103" s="17">
        <f t="shared" si="677"/>
        <v>208.14868922099521</v>
      </c>
      <c r="AC1103" s="17">
        <f t="shared" si="678"/>
        <v>197.74125475994543</v>
      </c>
      <c r="AD1103" s="17">
        <f t="shared" si="679"/>
        <v>197.74125475994543</v>
      </c>
      <c r="AE1103" s="17">
        <f t="shared" si="700"/>
        <v>5.4928126322207067E-2</v>
      </c>
      <c r="AF1103" s="17">
        <f>T1103-AD1103</f>
        <v>775.38635745056922</v>
      </c>
      <c r="AG1103" s="17">
        <f t="shared" si="680"/>
        <v>0.21538509929182478</v>
      </c>
      <c r="AH1103" s="28">
        <f>0.5*'Ducati Panigale 1199 data'!$C$8*'WLTP class 3 v5'!F1103^2</f>
        <v>37461.465277777781</v>
      </c>
      <c r="AI1103" s="17">
        <f t="shared" si="681"/>
        <v>37.461465277777783</v>
      </c>
      <c r="AJ1103" s="17" t="str">
        <f>IF(N1103&lt;0, AI1103, "0")</f>
        <v>0</v>
      </c>
      <c r="AK1103" s="98">
        <f>AK1102+AJ1103</f>
        <v>2506.7271797839499</v>
      </c>
      <c r="AL1103" s="105">
        <f t="shared" si="682"/>
        <v>0.6963131054955416</v>
      </c>
      <c r="AM1103" s="98">
        <f>IF(N1103 &gt; 0, AI1103, )</f>
        <v>37.461465277777783</v>
      </c>
      <c r="AN1103" s="98">
        <f t="shared" si="701"/>
        <v>12068.638962962965</v>
      </c>
      <c r="AO1103" s="98">
        <f t="shared" si="683"/>
        <v>3.3523997119341571</v>
      </c>
      <c r="AP1103" s="27">
        <f t="shared" si="684"/>
        <v>0</v>
      </c>
      <c r="AQ1103" s="27">
        <f t="shared" si="685"/>
        <v>0</v>
      </c>
      <c r="AR1103" s="99">
        <f t="shared" si="686"/>
        <v>0</v>
      </c>
      <c r="AS1103" s="27">
        <f t="shared" si="687"/>
        <v>0</v>
      </c>
      <c r="AT1103" s="99">
        <f t="shared" si="664"/>
        <v>0</v>
      </c>
      <c r="AU1103" s="27">
        <f t="shared" si="664"/>
        <v>0</v>
      </c>
      <c r="AV1103" s="27">
        <f t="shared" si="688"/>
        <v>0</v>
      </c>
      <c r="AW1103" s="27">
        <f t="shared" si="689"/>
        <v>0</v>
      </c>
      <c r="AX1103" s="27">
        <f t="shared" si="690"/>
        <v>0</v>
      </c>
      <c r="AY1103" s="99">
        <f>AN1103-AW1103</f>
        <v>12068.638962962965</v>
      </c>
      <c r="AZ1103" s="110">
        <f t="shared" si="691"/>
        <v>3.3523997119341571</v>
      </c>
      <c r="BB1103" s="87">
        <v>0</v>
      </c>
      <c r="BC1103" s="23">
        <f t="shared" si="692"/>
        <v>0</v>
      </c>
      <c r="BD1103" s="23">
        <f t="shared" si="693"/>
        <v>0</v>
      </c>
      <c r="BE1103" s="23">
        <f t="shared" si="694"/>
        <v>0</v>
      </c>
      <c r="BF1103" s="23">
        <f t="shared" si="695"/>
        <v>0</v>
      </c>
      <c r="BG1103" s="23">
        <f t="shared" si="696"/>
        <v>0</v>
      </c>
    </row>
    <row r="1104" spans="2:59">
      <c r="B1104" s="12" t="s">
        <v>34</v>
      </c>
      <c r="C1104" s="12">
        <v>1093</v>
      </c>
      <c r="D1104" s="12">
        <v>71</v>
      </c>
      <c r="E1104" s="21">
        <v>60.1</v>
      </c>
      <c r="F1104" s="68">
        <f t="shared" si="665"/>
        <v>16.694444444444443</v>
      </c>
      <c r="G1104" s="22">
        <f t="shared" si="697"/>
        <v>0.36111111111111133</v>
      </c>
      <c r="H1104" s="22">
        <f t="shared" si="666"/>
        <v>36</v>
      </c>
      <c r="I1104" s="48">
        <f>'Ducati Panigale 1199 data'!$C$8*G1104</f>
        <v>100.38888888888894</v>
      </c>
      <c r="J1104" s="48">
        <f>'Ducati Panigale 1199 data'!$C$8*'Ducati Panigale 1199 data'!$C$15*'Ducati Panigale 1199 data'!$C$10</f>
        <v>54.543600000000005</v>
      </c>
      <c r="K1104" s="48">
        <f>(0.5*'Ducati Panigale 1199 data'!$C$12)*'Ducati Panigale 1199 data'!$C$14*'Ducati Panigale 1199 data'!$C$11*F1104^2</f>
        <v>39.433199450231477</v>
      </c>
      <c r="L1104" s="48">
        <f t="shared" si="667"/>
        <v>194.36568833912042</v>
      </c>
      <c r="M1104" s="48">
        <f t="shared" si="663"/>
        <v>3244.8271858836488</v>
      </c>
      <c r="N1104" s="22">
        <f t="shared" si="668"/>
        <v>3.2448271858836488</v>
      </c>
      <c r="O1104" s="105">
        <f t="shared" si="669"/>
        <v>0</v>
      </c>
      <c r="P1104" s="105">
        <f t="shared" si="670"/>
        <v>0</v>
      </c>
      <c r="Q1104" s="105">
        <f t="shared" si="698"/>
        <v>260.57332113032811</v>
      </c>
      <c r="R1104" s="27">
        <f t="shared" si="671"/>
        <v>7.2381478091757809E-2</v>
      </c>
      <c r="S1104" s="98">
        <f t="shared" si="672"/>
        <v>3.2448271858836488</v>
      </c>
      <c r="T1104" s="17">
        <f t="shared" si="699"/>
        <v>976.37243939639825</v>
      </c>
      <c r="U1104" s="17">
        <f t="shared" si="673"/>
        <v>0.2712145664989995</v>
      </c>
      <c r="V1104" s="17">
        <f t="shared" si="674"/>
        <v>247.5446550738117</v>
      </c>
      <c r="W1104" s="17">
        <f t="shared" si="675"/>
        <v>237.64286887085922</v>
      </c>
      <c r="X1104" s="17">
        <f t="shared" si="675"/>
        <v>228.13715411602485</v>
      </c>
      <c r="Y1104" s="17">
        <f t="shared" si="676"/>
        <v>225.85578257486461</v>
      </c>
      <c r="Z1104" s="17">
        <f>Y1104/3600</f>
        <v>6.2737717381906838E-2</v>
      </c>
      <c r="AA1104" s="17">
        <f>0.96*Y1104</f>
        <v>216.82155127187002</v>
      </c>
      <c r="AB1104" s="17">
        <f t="shared" si="677"/>
        <v>208.14868922099521</v>
      </c>
      <c r="AC1104" s="17">
        <f t="shared" si="678"/>
        <v>197.74125475994543</v>
      </c>
      <c r="AD1104" s="17">
        <f t="shared" si="679"/>
        <v>197.74125475994543</v>
      </c>
      <c r="AE1104" s="17">
        <f t="shared" si="700"/>
        <v>5.4928126322207067E-2</v>
      </c>
      <c r="AF1104" s="17">
        <f>T1104-AD1104</f>
        <v>778.63118463645287</v>
      </c>
      <c r="AG1104" s="17">
        <f t="shared" si="680"/>
        <v>0.21628644017679247</v>
      </c>
      <c r="AH1104" s="28">
        <f>0.5*'Ducati Panigale 1199 data'!$C$8*'WLTP class 3 v5'!F1104^2</f>
        <v>38739.922067901229</v>
      </c>
      <c r="AI1104" s="17">
        <f t="shared" si="681"/>
        <v>38.739922067901226</v>
      </c>
      <c r="AJ1104" s="17" t="str">
        <f>IF(N1104&lt;0, AI1104, "0")</f>
        <v>0</v>
      </c>
      <c r="AK1104" s="98">
        <f>AK1103+AJ1104</f>
        <v>2506.7271797839499</v>
      </c>
      <c r="AL1104" s="105">
        <f t="shared" si="682"/>
        <v>0.6963131054955416</v>
      </c>
      <c r="AM1104" s="98">
        <f>IF(N1104 &gt; 0, AI1104, )</f>
        <v>38.739922067901226</v>
      </c>
      <c r="AN1104" s="98">
        <f t="shared" si="701"/>
        <v>12107.378885030867</v>
      </c>
      <c r="AO1104" s="98">
        <f t="shared" si="683"/>
        <v>3.3631608013974628</v>
      </c>
      <c r="AP1104" s="27">
        <f t="shared" si="684"/>
        <v>0</v>
      </c>
      <c r="AQ1104" s="27">
        <f t="shared" si="685"/>
        <v>0</v>
      </c>
      <c r="AR1104" s="99">
        <f t="shared" si="686"/>
        <v>0</v>
      </c>
      <c r="AS1104" s="27">
        <f t="shared" si="687"/>
        <v>0</v>
      </c>
      <c r="AT1104" s="99">
        <f t="shared" si="664"/>
        <v>0</v>
      </c>
      <c r="AU1104" s="27">
        <f t="shared" si="664"/>
        <v>0</v>
      </c>
      <c r="AV1104" s="27">
        <f t="shared" si="688"/>
        <v>0</v>
      </c>
      <c r="AW1104" s="27">
        <f t="shared" si="689"/>
        <v>0</v>
      </c>
      <c r="AX1104" s="27">
        <f t="shared" si="690"/>
        <v>0</v>
      </c>
      <c r="AY1104" s="99">
        <f>AN1104-AW1104</f>
        <v>12107.378885030867</v>
      </c>
      <c r="AZ1104" s="110">
        <f t="shared" si="691"/>
        <v>3.3631608013974628</v>
      </c>
      <c r="BB1104" s="87">
        <v>0</v>
      </c>
      <c r="BC1104" s="23">
        <f t="shared" si="692"/>
        <v>0</v>
      </c>
      <c r="BD1104" s="23">
        <f t="shared" si="693"/>
        <v>0</v>
      </c>
      <c r="BE1104" s="23">
        <f t="shared" si="694"/>
        <v>0</v>
      </c>
      <c r="BF1104" s="23">
        <f t="shared" si="695"/>
        <v>0</v>
      </c>
      <c r="BG1104" s="23">
        <f t="shared" si="696"/>
        <v>0</v>
      </c>
    </row>
    <row r="1105" spans="2:59">
      <c r="B1105" s="12" t="s">
        <v>34</v>
      </c>
      <c r="C1105" s="12">
        <v>1094</v>
      </c>
      <c r="D1105" s="12">
        <v>72</v>
      </c>
      <c r="E1105" s="21">
        <v>61.7</v>
      </c>
      <c r="F1105" s="68">
        <f t="shared" si="665"/>
        <v>17.138888888888889</v>
      </c>
      <c r="G1105" s="22">
        <f t="shared" si="697"/>
        <v>0.40277777777777757</v>
      </c>
      <c r="H1105" s="22">
        <f t="shared" si="666"/>
        <v>36.5</v>
      </c>
      <c r="I1105" s="48">
        <f>'Ducati Panigale 1199 data'!$C$8*G1105</f>
        <v>111.97222222222216</v>
      </c>
      <c r="J1105" s="48">
        <f>'Ducati Panigale 1199 data'!$C$8*'Ducati Panigale 1199 data'!$C$15*'Ducati Panigale 1199 data'!$C$10</f>
        <v>54.543600000000005</v>
      </c>
      <c r="K1105" s="48">
        <f>(0.5*'Ducati Panigale 1199 data'!$C$12)*'Ducati Panigale 1199 data'!$C$14*'Ducati Panigale 1199 data'!$C$11*F1105^2</f>
        <v>41.560752228009271</v>
      </c>
      <c r="L1105" s="48">
        <f t="shared" si="667"/>
        <v>208.07657445023145</v>
      </c>
      <c r="M1105" s="48">
        <f t="shared" si="663"/>
        <v>3566.2012898831335</v>
      </c>
      <c r="N1105" s="22">
        <f t="shared" si="668"/>
        <v>3.5662012898831335</v>
      </c>
      <c r="O1105" s="105">
        <f t="shared" si="669"/>
        <v>0</v>
      </c>
      <c r="P1105" s="105">
        <f t="shared" si="670"/>
        <v>0</v>
      </c>
      <c r="Q1105" s="105">
        <f t="shared" si="698"/>
        <v>260.57332113032811</v>
      </c>
      <c r="R1105" s="27">
        <f t="shared" si="671"/>
        <v>7.2381478091757809E-2</v>
      </c>
      <c r="S1105" s="98">
        <f t="shared" si="672"/>
        <v>3.5662012898831335</v>
      </c>
      <c r="T1105" s="17">
        <f t="shared" si="699"/>
        <v>979.93864068628136</v>
      </c>
      <c r="U1105" s="17">
        <f t="shared" si="673"/>
        <v>0.27220517796841148</v>
      </c>
      <c r="V1105" s="17">
        <f t="shared" si="674"/>
        <v>247.5446550738117</v>
      </c>
      <c r="W1105" s="17">
        <f t="shared" si="675"/>
        <v>237.64286887085922</v>
      </c>
      <c r="X1105" s="17">
        <f t="shared" si="675"/>
        <v>228.13715411602485</v>
      </c>
      <c r="Y1105" s="17">
        <f t="shared" si="676"/>
        <v>225.85578257486461</v>
      </c>
      <c r="Z1105" s="17">
        <f>Y1105/3600</f>
        <v>6.2737717381906838E-2</v>
      </c>
      <c r="AA1105" s="17">
        <f>0.96*Y1105</f>
        <v>216.82155127187002</v>
      </c>
      <c r="AB1105" s="17">
        <f t="shared" si="677"/>
        <v>208.14868922099521</v>
      </c>
      <c r="AC1105" s="17">
        <f t="shared" si="678"/>
        <v>197.74125475994543</v>
      </c>
      <c r="AD1105" s="17">
        <f t="shared" si="679"/>
        <v>197.74125475994543</v>
      </c>
      <c r="AE1105" s="17">
        <f t="shared" si="700"/>
        <v>5.4928126322207067E-2</v>
      </c>
      <c r="AF1105" s="17">
        <f>T1105-AD1105</f>
        <v>782.19738592633598</v>
      </c>
      <c r="AG1105" s="17">
        <f t="shared" si="680"/>
        <v>0.21727705164620445</v>
      </c>
      <c r="AH1105" s="28">
        <f>0.5*'Ducati Panigale 1199 data'!$C$8*'WLTP class 3 v5'!F1105^2</f>
        <v>40830.070216049389</v>
      </c>
      <c r="AI1105" s="17">
        <f t="shared" si="681"/>
        <v>40.830070216049393</v>
      </c>
      <c r="AJ1105" s="17" t="str">
        <f>IF(N1105&lt;0, AI1105, "0")</f>
        <v>0</v>
      </c>
      <c r="AK1105" s="98">
        <f>AK1104+AJ1105</f>
        <v>2506.7271797839499</v>
      </c>
      <c r="AL1105" s="105">
        <f t="shared" si="682"/>
        <v>0.6963131054955416</v>
      </c>
      <c r="AM1105" s="98">
        <f>IF(N1105 &gt; 0, AI1105, )</f>
        <v>40.830070216049393</v>
      </c>
      <c r="AN1105" s="98">
        <f t="shared" si="701"/>
        <v>12148.208955246915</v>
      </c>
      <c r="AO1105" s="98">
        <f t="shared" si="683"/>
        <v>3.3745024875685874</v>
      </c>
      <c r="AP1105" s="27">
        <f t="shared" si="684"/>
        <v>0</v>
      </c>
      <c r="AQ1105" s="27">
        <f t="shared" si="685"/>
        <v>0</v>
      </c>
      <c r="AR1105" s="99">
        <f t="shared" si="686"/>
        <v>0</v>
      </c>
      <c r="AS1105" s="27">
        <f t="shared" si="687"/>
        <v>0</v>
      </c>
      <c r="AT1105" s="99">
        <f t="shared" si="664"/>
        <v>0</v>
      </c>
      <c r="AU1105" s="27">
        <f t="shared" si="664"/>
        <v>0</v>
      </c>
      <c r="AV1105" s="27">
        <f t="shared" si="688"/>
        <v>0</v>
      </c>
      <c r="AW1105" s="27">
        <f t="shared" si="689"/>
        <v>0</v>
      </c>
      <c r="AX1105" s="27">
        <f t="shared" si="690"/>
        <v>0</v>
      </c>
      <c r="AY1105" s="99">
        <f>AN1105-AW1105</f>
        <v>12148.208955246915</v>
      </c>
      <c r="AZ1105" s="110">
        <f t="shared" si="691"/>
        <v>3.3745024875685874</v>
      </c>
      <c r="BB1105" s="87">
        <v>0</v>
      </c>
      <c r="BC1105" s="23">
        <f t="shared" si="692"/>
        <v>0</v>
      </c>
      <c r="BD1105" s="23">
        <f t="shared" si="693"/>
        <v>0</v>
      </c>
      <c r="BE1105" s="23">
        <f t="shared" si="694"/>
        <v>0</v>
      </c>
      <c r="BF1105" s="23">
        <f t="shared" si="695"/>
        <v>0</v>
      </c>
      <c r="BG1105" s="23">
        <f t="shared" si="696"/>
        <v>0</v>
      </c>
    </row>
    <row r="1106" spans="2:59">
      <c r="B1106" s="12" t="s">
        <v>34</v>
      </c>
      <c r="C1106" s="12">
        <v>1095</v>
      </c>
      <c r="D1106" s="12">
        <v>73</v>
      </c>
      <c r="E1106" s="21">
        <v>63</v>
      </c>
      <c r="F1106" s="68">
        <f t="shared" si="665"/>
        <v>17.5</v>
      </c>
      <c r="G1106" s="22">
        <f t="shared" si="697"/>
        <v>0.27777777777777779</v>
      </c>
      <c r="H1106" s="22">
        <f t="shared" si="666"/>
        <v>37</v>
      </c>
      <c r="I1106" s="48">
        <f>'Ducati Panigale 1199 data'!$C$8*G1106</f>
        <v>77.222222222222229</v>
      </c>
      <c r="J1106" s="48">
        <f>'Ducati Panigale 1199 data'!$C$8*'Ducati Panigale 1199 data'!$C$15*'Ducati Panigale 1199 data'!$C$10</f>
        <v>54.543600000000005</v>
      </c>
      <c r="K1106" s="48">
        <f>(0.5*'Ducati Panigale 1199 data'!$C$12)*'Ducati Panigale 1199 data'!$C$14*'Ducati Panigale 1199 data'!$C$11*F1106^2</f>
        <v>43.330546875000003</v>
      </c>
      <c r="L1106" s="48">
        <f t="shared" si="667"/>
        <v>175.09636909722224</v>
      </c>
      <c r="M1106" s="48">
        <f t="shared" si="663"/>
        <v>3064.186459201389</v>
      </c>
      <c r="N1106" s="22">
        <f t="shared" si="668"/>
        <v>3.0641864592013888</v>
      </c>
      <c r="O1106" s="105">
        <f t="shared" si="669"/>
        <v>0</v>
      </c>
      <c r="P1106" s="105">
        <f t="shared" si="670"/>
        <v>0</v>
      </c>
      <c r="Q1106" s="105">
        <f t="shared" si="698"/>
        <v>260.57332113032811</v>
      </c>
      <c r="R1106" s="27">
        <f t="shared" si="671"/>
        <v>7.2381478091757809E-2</v>
      </c>
      <c r="S1106" s="98">
        <f t="shared" si="672"/>
        <v>3.0641864592013888</v>
      </c>
      <c r="T1106" s="17">
        <f t="shared" si="699"/>
        <v>983.0028271454828</v>
      </c>
      <c r="U1106" s="17">
        <f t="shared" si="673"/>
        <v>0.2730563408737452</v>
      </c>
      <c r="V1106" s="17">
        <f t="shared" si="674"/>
        <v>247.5446550738117</v>
      </c>
      <c r="W1106" s="17">
        <f t="shared" si="675"/>
        <v>237.64286887085922</v>
      </c>
      <c r="X1106" s="17">
        <f t="shared" si="675"/>
        <v>228.13715411602485</v>
      </c>
      <c r="Y1106" s="17">
        <f t="shared" si="676"/>
        <v>225.85578257486461</v>
      </c>
      <c r="Z1106" s="17">
        <f>Y1106/3600</f>
        <v>6.2737717381906838E-2</v>
      </c>
      <c r="AA1106" s="17">
        <f>0.96*Y1106</f>
        <v>216.82155127187002</v>
      </c>
      <c r="AB1106" s="17">
        <f t="shared" si="677"/>
        <v>208.14868922099521</v>
      </c>
      <c r="AC1106" s="17">
        <f t="shared" si="678"/>
        <v>197.74125475994543</v>
      </c>
      <c r="AD1106" s="17">
        <f t="shared" si="679"/>
        <v>197.74125475994543</v>
      </c>
      <c r="AE1106" s="17">
        <f t="shared" si="700"/>
        <v>5.4928126322207067E-2</v>
      </c>
      <c r="AF1106" s="17">
        <f>T1106-AD1106</f>
        <v>785.26157238553742</v>
      </c>
      <c r="AG1106" s="17">
        <f t="shared" si="680"/>
        <v>0.21812821455153816</v>
      </c>
      <c r="AH1106" s="28">
        <f>0.5*'Ducati Panigale 1199 data'!$C$8*'WLTP class 3 v5'!F1106^2</f>
        <v>42568.75</v>
      </c>
      <c r="AI1106" s="17">
        <f t="shared" si="681"/>
        <v>42.568750000000001</v>
      </c>
      <c r="AJ1106" s="17" t="str">
        <f>IF(N1106&lt;0, AI1106, "0")</f>
        <v>0</v>
      </c>
      <c r="AK1106" s="98">
        <f>AK1105+AJ1106</f>
        <v>2506.7271797839499</v>
      </c>
      <c r="AL1106" s="105">
        <f t="shared" si="682"/>
        <v>0.6963131054955416</v>
      </c>
      <c r="AM1106" s="98">
        <f>IF(N1106 &gt; 0, AI1106, )</f>
        <v>42.568750000000001</v>
      </c>
      <c r="AN1106" s="98">
        <f t="shared" si="701"/>
        <v>12190.777705246916</v>
      </c>
      <c r="AO1106" s="98">
        <f t="shared" si="683"/>
        <v>3.3863271403463653</v>
      </c>
      <c r="AP1106" s="27">
        <f t="shared" si="684"/>
        <v>0</v>
      </c>
      <c r="AQ1106" s="27">
        <f t="shared" si="685"/>
        <v>0</v>
      </c>
      <c r="AR1106" s="99">
        <f t="shared" si="686"/>
        <v>0</v>
      </c>
      <c r="AS1106" s="27">
        <f t="shared" si="687"/>
        <v>0</v>
      </c>
      <c r="AT1106" s="99">
        <f t="shared" si="664"/>
        <v>0</v>
      </c>
      <c r="AU1106" s="27">
        <f t="shared" si="664"/>
        <v>0</v>
      </c>
      <c r="AV1106" s="27">
        <f t="shared" si="688"/>
        <v>0</v>
      </c>
      <c r="AW1106" s="27">
        <f t="shared" si="689"/>
        <v>0</v>
      </c>
      <c r="AX1106" s="27">
        <f t="shared" si="690"/>
        <v>0</v>
      </c>
      <c r="AY1106" s="99">
        <f>AN1106-AW1106</f>
        <v>12190.777705246916</v>
      </c>
      <c r="AZ1106" s="110">
        <f t="shared" si="691"/>
        <v>3.3863271403463653</v>
      </c>
      <c r="BB1106" s="87">
        <v>0</v>
      </c>
      <c r="BC1106" s="23">
        <f t="shared" si="692"/>
        <v>0</v>
      </c>
      <c r="BD1106" s="23">
        <f t="shared" si="693"/>
        <v>0</v>
      </c>
      <c r="BE1106" s="23">
        <f t="shared" si="694"/>
        <v>0</v>
      </c>
      <c r="BF1106" s="23">
        <f t="shared" si="695"/>
        <v>0</v>
      </c>
      <c r="BG1106" s="23">
        <f t="shared" si="696"/>
        <v>0</v>
      </c>
    </row>
    <row r="1107" spans="2:59">
      <c r="B1107" s="12" t="s">
        <v>34</v>
      </c>
      <c r="C1107" s="12">
        <v>1096</v>
      </c>
      <c r="D1107" s="12">
        <v>74</v>
      </c>
      <c r="E1107" s="21">
        <v>63.7</v>
      </c>
      <c r="F1107" s="68">
        <f t="shared" si="665"/>
        <v>17.694444444444443</v>
      </c>
      <c r="G1107" s="22">
        <f t="shared" si="697"/>
        <v>0.12499999999999981</v>
      </c>
      <c r="H1107" s="22">
        <f t="shared" si="666"/>
        <v>37.5</v>
      </c>
      <c r="I1107" s="48">
        <f>'Ducati Panigale 1199 data'!$C$8*G1107</f>
        <v>34.749999999999943</v>
      </c>
      <c r="J1107" s="48">
        <f>'Ducati Panigale 1199 data'!$C$8*'Ducati Panigale 1199 data'!$C$15*'Ducati Panigale 1199 data'!$C$10</f>
        <v>54.543600000000005</v>
      </c>
      <c r="K1107" s="48">
        <f>(0.5*'Ducati Panigale 1199 data'!$C$12)*'Ducati Panigale 1199 data'!$C$14*'Ducati Panigale 1199 data'!$C$11*F1107^2</f>
        <v>44.29879736689815</v>
      </c>
      <c r="L1107" s="48">
        <f t="shared" si="667"/>
        <v>133.5923973668981</v>
      </c>
      <c r="M1107" s="48">
        <f t="shared" si="663"/>
        <v>2363.8432534087246</v>
      </c>
      <c r="N1107" s="22">
        <f t="shared" si="668"/>
        <v>2.3638432534087248</v>
      </c>
      <c r="O1107" s="105">
        <f t="shared" si="669"/>
        <v>0</v>
      </c>
      <c r="P1107" s="105">
        <f t="shared" si="670"/>
        <v>0</v>
      </c>
      <c r="Q1107" s="105">
        <f t="shared" si="698"/>
        <v>260.57332113032811</v>
      </c>
      <c r="R1107" s="27">
        <f t="shared" si="671"/>
        <v>7.2381478091757809E-2</v>
      </c>
      <c r="S1107" s="98">
        <f t="shared" si="672"/>
        <v>2.3638432534087248</v>
      </c>
      <c r="T1107" s="17">
        <f t="shared" si="699"/>
        <v>985.36667039889153</v>
      </c>
      <c r="U1107" s="17">
        <f t="shared" si="673"/>
        <v>0.27371296399969208</v>
      </c>
      <c r="V1107" s="17">
        <f t="shared" si="674"/>
        <v>247.5446550738117</v>
      </c>
      <c r="W1107" s="17">
        <f t="shared" si="675"/>
        <v>237.64286887085922</v>
      </c>
      <c r="X1107" s="17">
        <f t="shared" si="675"/>
        <v>228.13715411602485</v>
      </c>
      <c r="Y1107" s="17">
        <f t="shared" si="676"/>
        <v>225.85578257486461</v>
      </c>
      <c r="Z1107" s="17">
        <f>Y1107/3600</f>
        <v>6.2737717381906838E-2</v>
      </c>
      <c r="AA1107" s="17">
        <f>0.96*Y1107</f>
        <v>216.82155127187002</v>
      </c>
      <c r="AB1107" s="17">
        <f t="shared" si="677"/>
        <v>208.14868922099521</v>
      </c>
      <c r="AC1107" s="17">
        <f t="shared" si="678"/>
        <v>197.74125475994543</v>
      </c>
      <c r="AD1107" s="17">
        <f t="shared" si="679"/>
        <v>197.74125475994543</v>
      </c>
      <c r="AE1107" s="17">
        <f t="shared" si="700"/>
        <v>5.4928126322207067E-2</v>
      </c>
      <c r="AF1107" s="17">
        <f>T1107-AD1107</f>
        <v>787.62541563894615</v>
      </c>
      <c r="AG1107" s="17">
        <f t="shared" si="680"/>
        <v>0.21878483767748505</v>
      </c>
      <c r="AH1107" s="28">
        <f>0.5*'Ducati Panigale 1199 data'!$C$8*'WLTP class 3 v5'!F1107^2</f>
        <v>43519.977623456783</v>
      </c>
      <c r="AI1107" s="17">
        <f t="shared" si="681"/>
        <v>43.519977623456782</v>
      </c>
      <c r="AJ1107" s="17" t="str">
        <f>IF(N1107&lt;0, AI1107, "0")</f>
        <v>0</v>
      </c>
      <c r="AK1107" s="98">
        <f>AK1106+AJ1107</f>
        <v>2506.7271797839499</v>
      </c>
      <c r="AL1107" s="105">
        <f t="shared" si="682"/>
        <v>0.6963131054955416</v>
      </c>
      <c r="AM1107" s="98">
        <f>IF(N1107 &gt; 0, AI1107, )</f>
        <v>43.519977623456782</v>
      </c>
      <c r="AN1107" s="98">
        <f t="shared" si="701"/>
        <v>12234.297682870372</v>
      </c>
      <c r="AO1107" s="98">
        <f t="shared" si="683"/>
        <v>3.3984160230195477</v>
      </c>
      <c r="AP1107" s="27">
        <f t="shared" si="684"/>
        <v>0</v>
      </c>
      <c r="AQ1107" s="27">
        <f t="shared" si="685"/>
        <v>0</v>
      </c>
      <c r="AR1107" s="99">
        <f t="shared" si="686"/>
        <v>0</v>
      </c>
      <c r="AS1107" s="27">
        <f t="shared" si="687"/>
        <v>0</v>
      </c>
      <c r="AT1107" s="99">
        <f t="shared" si="664"/>
        <v>0</v>
      </c>
      <c r="AU1107" s="27">
        <f t="shared" si="664"/>
        <v>0</v>
      </c>
      <c r="AV1107" s="27">
        <f t="shared" si="688"/>
        <v>0</v>
      </c>
      <c r="AW1107" s="27">
        <f t="shared" si="689"/>
        <v>0</v>
      </c>
      <c r="AX1107" s="27">
        <f t="shared" si="690"/>
        <v>0</v>
      </c>
      <c r="AY1107" s="99">
        <f>AN1107-AW1107</f>
        <v>12234.297682870372</v>
      </c>
      <c r="AZ1107" s="110">
        <f t="shared" si="691"/>
        <v>3.3984160230195477</v>
      </c>
      <c r="BB1107" s="87">
        <v>0</v>
      </c>
      <c r="BC1107" s="23">
        <f t="shared" si="692"/>
        <v>0</v>
      </c>
      <c r="BD1107" s="23">
        <f t="shared" si="693"/>
        <v>0</v>
      </c>
      <c r="BE1107" s="23">
        <f t="shared" si="694"/>
        <v>0</v>
      </c>
      <c r="BF1107" s="23">
        <f t="shared" si="695"/>
        <v>0</v>
      </c>
      <c r="BG1107" s="23">
        <f t="shared" si="696"/>
        <v>0</v>
      </c>
    </row>
    <row r="1108" spans="2:59">
      <c r="B1108" s="12" t="s">
        <v>34</v>
      </c>
      <c r="C1108" s="12">
        <v>1097</v>
      </c>
      <c r="D1108" s="12">
        <v>75</v>
      </c>
      <c r="E1108" s="21">
        <v>63.9</v>
      </c>
      <c r="F1108" s="68">
        <f t="shared" si="665"/>
        <v>17.75</v>
      </c>
      <c r="G1108" s="22">
        <f t="shared" si="697"/>
        <v>-2.7777777777778172E-2</v>
      </c>
      <c r="H1108" s="22">
        <f t="shared" si="666"/>
        <v>38</v>
      </c>
      <c r="I1108" s="48">
        <f>'Ducati Panigale 1199 data'!$C$8*G1108</f>
        <v>-7.7222222222223316</v>
      </c>
      <c r="J1108" s="48">
        <f>'Ducati Panigale 1199 data'!$C$8*'Ducati Panigale 1199 data'!$C$15*'Ducati Panigale 1199 data'!$C$10</f>
        <v>54.543600000000005</v>
      </c>
      <c r="K1108" s="48">
        <f>(0.5*'Ducati Panigale 1199 data'!$C$12)*'Ducati Panigale 1199 data'!$C$14*'Ducati Panigale 1199 data'!$C$11*F1108^2</f>
        <v>44.577405468750008</v>
      </c>
      <c r="L1108" s="48">
        <f t="shared" si="667"/>
        <v>91.398783246527671</v>
      </c>
      <c r="M1108" s="48">
        <f t="shared" si="663"/>
        <v>1622.3284026258661</v>
      </c>
      <c r="N1108" s="22">
        <f t="shared" si="668"/>
        <v>1.6223284026258662</v>
      </c>
      <c r="O1108" s="105">
        <f t="shared" si="669"/>
        <v>0</v>
      </c>
      <c r="P1108" s="105">
        <f t="shared" si="670"/>
        <v>0</v>
      </c>
      <c r="Q1108" s="105">
        <f t="shared" si="698"/>
        <v>260.57332113032811</v>
      </c>
      <c r="R1108" s="27">
        <f t="shared" si="671"/>
        <v>7.2381478091757809E-2</v>
      </c>
      <c r="S1108" s="98">
        <f t="shared" si="672"/>
        <v>1.6223284026258662</v>
      </c>
      <c r="T1108" s="17">
        <f t="shared" si="699"/>
        <v>986.98899880151737</v>
      </c>
      <c r="U1108" s="17">
        <f t="shared" si="673"/>
        <v>0.27416361077819928</v>
      </c>
      <c r="V1108" s="17">
        <f t="shared" si="674"/>
        <v>247.5446550738117</v>
      </c>
      <c r="W1108" s="17">
        <f t="shared" si="675"/>
        <v>237.64286887085922</v>
      </c>
      <c r="X1108" s="17">
        <f t="shared" si="675"/>
        <v>228.13715411602485</v>
      </c>
      <c r="Y1108" s="17">
        <f t="shared" si="676"/>
        <v>225.85578257486461</v>
      </c>
      <c r="Z1108" s="17">
        <f>Y1108/3600</f>
        <v>6.2737717381906838E-2</v>
      </c>
      <c r="AA1108" s="17">
        <f>0.96*Y1108</f>
        <v>216.82155127187002</v>
      </c>
      <c r="AB1108" s="17">
        <f t="shared" si="677"/>
        <v>208.14868922099521</v>
      </c>
      <c r="AC1108" s="17">
        <f t="shared" si="678"/>
        <v>197.74125475994543</v>
      </c>
      <c r="AD1108" s="17">
        <f t="shared" si="679"/>
        <v>197.74125475994543</v>
      </c>
      <c r="AE1108" s="17">
        <f t="shared" si="700"/>
        <v>5.4928126322207067E-2</v>
      </c>
      <c r="AF1108" s="17">
        <f>T1108-AD1108</f>
        <v>789.24774404157188</v>
      </c>
      <c r="AG1108" s="17">
        <f t="shared" si="680"/>
        <v>0.2192354844559922</v>
      </c>
      <c r="AH1108" s="28">
        <f>0.5*'Ducati Panigale 1199 data'!$C$8*'WLTP class 3 v5'!F1108^2</f>
        <v>43793.6875</v>
      </c>
      <c r="AI1108" s="17">
        <f t="shared" si="681"/>
        <v>43.793687499999997</v>
      </c>
      <c r="AJ1108" s="17" t="str">
        <f>IF(N1108&lt;0, AI1108, "0")</f>
        <v>0</v>
      </c>
      <c r="AK1108" s="98">
        <f>AK1107+AJ1108</f>
        <v>2506.7271797839499</v>
      </c>
      <c r="AL1108" s="105">
        <f t="shared" si="682"/>
        <v>0.6963131054955416</v>
      </c>
      <c r="AM1108" s="98">
        <f>IF(N1108 &gt; 0, AI1108, )</f>
        <v>43.793687499999997</v>
      </c>
      <c r="AN1108" s="98">
        <f t="shared" si="701"/>
        <v>12278.091370370372</v>
      </c>
      <c r="AO1108" s="98">
        <f t="shared" si="683"/>
        <v>3.4105809362139921</v>
      </c>
      <c r="AP1108" s="27">
        <f t="shared" si="684"/>
        <v>0</v>
      </c>
      <c r="AQ1108" s="27">
        <f t="shared" si="685"/>
        <v>0</v>
      </c>
      <c r="AR1108" s="99">
        <f t="shared" si="686"/>
        <v>0</v>
      </c>
      <c r="AS1108" s="27">
        <f t="shared" si="687"/>
        <v>0</v>
      </c>
      <c r="AT1108" s="99">
        <f t="shared" si="664"/>
        <v>0</v>
      </c>
      <c r="AU1108" s="27">
        <f t="shared" si="664"/>
        <v>0</v>
      </c>
      <c r="AV1108" s="27">
        <f t="shared" si="688"/>
        <v>0</v>
      </c>
      <c r="AW1108" s="27">
        <f t="shared" si="689"/>
        <v>0</v>
      </c>
      <c r="AX1108" s="27">
        <f t="shared" si="690"/>
        <v>0</v>
      </c>
      <c r="AY1108" s="99">
        <f>AN1108-AW1108</f>
        <v>12278.091370370372</v>
      </c>
      <c r="AZ1108" s="110">
        <f t="shared" si="691"/>
        <v>3.4105809362139921</v>
      </c>
      <c r="BB1108" s="87">
        <v>0</v>
      </c>
      <c r="BC1108" s="23">
        <f t="shared" si="692"/>
        <v>0</v>
      </c>
      <c r="BD1108" s="23">
        <f t="shared" si="693"/>
        <v>0</v>
      </c>
      <c r="BE1108" s="23">
        <f t="shared" si="694"/>
        <v>0</v>
      </c>
      <c r="BF1108" s="23">
        <f t="shared" si="695"/>
        <v>0</v>
      </c>
      <c r="BG1108" s="23">
        <f t="shared" si="696"/>
        <v>0</v>
      </c>
    </row>
    <row r="1109" spans="2:59">
      <c r="B1109" s="12" t="s">
        <v>34</v>
      </c>
      <c r="C1109" s="12">
        <v>1098</v>
      </c>
      <c r="D1109" s="12">
        <v>76</v>
      </c>
      <c r="E1109" s="21">
        <v>63.5</v>
      </c>
      <c r="F1109" s="68">
        <f t="shared" si="665"/>
        <v>17.638888888888889</v>
      </c>
      <c r="G1109" s="22">
        <f t="shared" si="697"/>
        <v>-0.2222222222222224</v>
      </c>
      <c r="H1109" s="22">
        <f t="shared" si="666"/>
        <v>38.5</v>
      </c>
      <c r="I1109" s="48">
        <f>'Ducati Panigale 1199 data'!$C$8*G1109</f>
        <v>-61.777777777777828</v>
      </c>
      <c r="J1109" s="48">
        <f>'Ducati Panigale 1199 data'!$C$8*'Ducati Panigale 1199 data'!$C$15*'Ducati Panigale 1199 data'!$C$10</f>
        <v>54.543600000000005</v>
      </c>
      <c r="K1109" s="48">
        <f>(0.5*'Ducati Panigale 1199 data'!$C$12)*'Ducati Panigale 1199 data'!$C$14*'Ducati Panigale 1199 data'!$C$11*F1109^2</f>
        <v>44.021062644675929</v>
      </c>
      <c r="L1109" s="48">
        <f t="shared" si="667"/>
        <v>36.786884866898106</v>
      </c>
      <c r="M1109" s="48">
        <f t="shared" si="663"/>
        <v>648.87977473556384</v>
      </c>
      <c r="N1109" s="22">
        <f t="shared" si="668"/>
        <v>0.6488797747355638</v>
      </c>
      <c r="O1109" s="105">
        <f t="shared" si="669"/>
        <v>0</v>
      </c>
      <c r="P1109" s="105">
        <f t="shared" si="670"/>
        <v>0</v>
      </c>
      <c r="Q1109" s="105">
        <f t="shared" si="698"/>
        <v>260.57332113032811</v>
      </c>
      <c r="R1109" s="27">
        <f t="shared" si="671"/>
        <v>7.2381478091757809E-2</v>
      </c>
      <c r="S1109" s="98">
        <f t="shared" si="672"/>
        <v>0.6488797747355638</v>
      </c>
      <c r="T1109" s="17">
        <f t="shared" si="699"/>
        <v>987.63787857625289</v>
      </c>
      <c r="U1109" s="17">
        <f t="shared" si="673"/>
        <v>0.27434385516007026</v>
      </c>
      <c r="V1109" s="17">
        <f t="shared" si="674"/>
        <v>247.5446550738117</v>
      </c>
      <c r="W1109" s="17">
        <f t="shared" si="675"/>
        <v>237.64286887085922</v>
      </c>
      <c r="X1109" s="17">
        <f t="shared" si="675"/>
        <v>228.13715411602485</v>
      </c>
      <c r="Y1109" s="17">
        <f t="shared" si="676"/>
        <v>225.85578257486461</v>
      </c>
      <c r="Z1109" s="17">
        <f>Y1109/3600</f>
        <v>6.2737717381906838E-2</v>
      </c>
      <c r="AA1109" s="17">
        <f>0.96*Y1109</f>
        <v>216.82155127187002</v>
      </c>
      <c r="AB1109" s="17">
        <f t="shared" si="677"/>
        <v>208.14868922099521</v>
      </c>
      <c r="AC1109" s="17">
        <f t="shared" si="678"/>
        <v>197.74125475994543</v>
      </c>
      <c r="AD1109" s="17">
        <f t="shared" si="679"/>
        <v>197.74125475994543</v>
      </c>
      <c r="AE1109" s="17">
        <f t="shared" si="700"/>
        <v>5.4928126322207067E-2</v>
      </c>
      <c r="AF1109" s="17">
        <f>T1109-AD1109</f>
        <v>789.89662381630751</v>
      </c>
      <c r="AG1109" s="17">
        <f t="shared" si="680"/>
        <v>0.2194157288378632</v>
      </c>
      <c r="AH1109" s="28">
        <f>0.5*'Ducati Panigale 1199 data'!$C$8*'WLTP class 3 v5'!F1109^2</f>
        <v>43247.125771604937</v>
      </c>
      <c r="AI1109" s="17">
        <f t="shared" si="681"/>
        <v>43.247125771604935</v>
      </c>
      <c r="AJ1109" s="17" t="str">
        <f>IF(N1109&lt;0, AI1109, "0")</f>
        <v>0</v>
      </c>
      <c r="AK1109" s="98">
        <f>AK1108+AJ1109</f>
        <v>2506.7271797839499</v>
      </c>
      <c r="AL1109" s="105">
        <f t="shared" si="682"/>
        <v>0.6963131054955416</v>
      </c>
      <c r="AM1109" s="98">
        <f>IF(N1109 &gt; 0, AI1109, )</f>
        <v>43.247125771604935</v>
      </c>
      <c r="AN1109" s="98">
        <f t="shared" si="701"/>
        <v>12321.338496141976</v>
      </c>
      <c r="AO1109" s="98">
        <f t="shared" si="683"/>
        <v>3.4225940267061046</v>
      </c>
      <c r="AP1109" s="27">
        <f t="shared" si="684"/>
        <v>0</v>
      </c>
      <c r="AQ1109" s="27">
        <f t="shared" si="685"/>
        <v>0</v>
      </c>
      <c r="AR1109" s="99">
        <f t="shared" si="686"/>
        <v>0</v>
      </c>
      <c r="AS1109" s="27">
        <f t="shared" si="687"/>
        <v>0</v>
      </c>
      <c r="AT1109" s="99">
        <f t="shared" si="664"/>
        <v>0</v>
      </c>
      <c r="AU1109" s="27">
        <f t="shared" si="664"/>
        <v>0</v>
      </c>
      <c r="AV1109" s="27">
        <f t="shared" si="688"/>
        <v>0</v>
      </c>
      <c r="AW1109" s="27">
        <f t="shared" si="689"/>
        <v>0</v>
      </c>
      <c r="AX1109" s="27">
        <f t="shared" si="690"/>
        <v>0</v>
      </c>
      <c r="AY1109" s="99">
        <f>AN1109-AW1109</f>
        <v>12321.338496141976</v>
      </c>
      <c r="AZ1109" s="110">
        <f t="shared" si="691"/>
        <v>3.4225940267061046</v>
      </c>
      <c r="BB1109" s="87">
        <v>0</v>
      </c>
      <c r="BC1109" s="23">
        <f t="shared" si="692"/>
        <v>0</v>
      </c>
      <c r="BD1109" s="23">
        <f t="shared" si="693"/>
        <v>0</v>
      </c>
      <c r="BE1109" s="23">
        <f t="shared" si="694"/>
        <v>0</v>
      </c>
      <c r="BF1109" s="23">
        <f t="shared" si="695"/>
        <v>0</v>
      </c>
      <c r="BG1109" s="23">
        <f t="shared" si="696"/>
        <v>0</v>
      </c>
    </row>
    <row r="1110" spans="2:59">
      <c r="B1110" s="12" t="s">
        <v>34</v>
      </c>
      <c r="C1110" s="12">
        <v>1099</v>
      </c>
      <c r="D1110" s="12">
        <v>77</v>
      </c>
      <c r="E1110" s="21">
        <v>62.3</v>
      </c>
      <c r="F1110" s="68">
        <f t="shared" si="665"/>
        <v>17.305555555555557</v>
      </c>
      <c r="G1110" s="22">
        <f t="shared" si="697"/>
        <v>-0.44444444444444481</v>
      </c>
      <c r="H1110" s="22">
        <f t="shared" si="666"/>
        <v>39</v>
      </c>
      <c r="I1110" s="48">
        <f>'Ducati Panigale 1199 data'!$C$8*G1110</f>
        <v>-123.55555555555566</v>
      </c>
      <c r="J1110" s="48">
        <f>'Ducati Panigale 1199 data'!$C$8*'Ducati Panigale 1199 data'!$C$15*'Ducati Panigale 1199 data'!$C$10</f>
        <v>54.543600000000005</v>
      </c>
      <c r="K1110" s="48">
        <f>(0.5*'Ducati Panigale 1199 data'!$C$12)*'Ducati Panigale 1199 data'!$C$14*'Ducati Panigale 1199 data'!$C$11*F1110^2</f>
        <v>42.372995283564826</v>
      </c>
      <c r="L1110" s="48">
        <f t="shared" si="667"/>
        <v>-26.638960271990832</v>
      </c>
      <c r="M1110" s="48">
        <f t="shared" si="663"/>
        <v>-461.00200692917474</v>
      </c>
      <c r="N1110" s="22">
        <f t="shared" si="668"/>
        <v>-0.46100200692917476</v>
      </c>
      <c r="O1110" s="105">
        <f t="shared" si="669"/>
        <v>-0.46100200692917476</v>
      </c>
      <c r="P1110" s="105">
        <f t="shared" si="670"/>
        <v>0.46100200692917476</v>
      </c>
      <c r="Q1110" s="105">
        <f t="shared" si="698"/>
        <v>261.03432313725727</v>
      </c>
      <c r="R1110" s="27">
        <f t="shared" si="671"/>
        <v>7.2509534204793682E-2</v>
      </c>
      <c r="S1110" s="98">
        <f t="shared" si="672"/>
        <v>0</v>
      </c>
      <c r="T1110" s="17">
        <f t="shared" si="699"/>
        <v>987.63787857625289</v>
      </c>
      <c r="U1110" s="17">
        <f t="shared" si="673"/>
        <v>0.27434385516007026</v>
      </c>
      <c r="V1110" s="17">
        <f t="shared" si="674"/>
        <v>247.98260698039439</v>
      </c>
      <c r="W1110" s="17">
        <f t="shared" si="675"/>
        <v>238.0633027011786</v>
      </c>
      <c r="X1110" s="17">
        <f t="shared" si="675"/>
        <v>228.54077059313144</v>
      </c>
      <c r="Y1110" s="17">
        <f t="shared" si="676"/>
        <v>226.25536288720014</v>
      </c>
      <c r="Z1110" s="17">
        <f>Y1110/3600</f>
        <v>6.2848711913111144E-2</v>
      </c>
      <c r="AA1110" s="17">
        <f>0.96*Y1110</f>
        <v>217.20514837171211</v>
      </c>
      <c r="AB1110" s="17">
        <f t="shared" si="677"/>
        <v>208.51694243684361</v>
      </c>
      <c r="AC1110" s="17">
        <f t="shared" si="678"/>
        <v>198.09109531500141</v>
      </c>
      <c r="AD1110" s="17">
        <f t="shared" si="679"/>
        <v>198.09109531500141</v>
      </c>
      <c r="AE1110" s="17">
        <f t="shared" si="700"/>
        <v>5.502530425416706E-2</v>
      </c>
      <c r="AF1110" s="17">
        <f>T1110-AD1110</f>
        <v>789.54678326125145</v>
      </c>
      <c r="AG1110" s="17">
        <f t="shared" si="680"/>
        <v>0.21931855090590319</v>
      </c>
      <c r="AH1110" s="28">
        <f>0.5*'Ducati Panigale 1199 data'!$C$8*'WLTP class 3 v5'!F1110^2</f>
        <v>41628.033179012353</v>
      </c>
      <c r="AI1110" s="17">
        <f t="shared" si="681"/>
        <v>41.628033179012355</v>
      </c>
      <c r="AJ1110" s="17">
        <f>IF(N1110&lt;0, AI1110, "0")</f>
        <v>41.628033179012355</v>
      </c>
      <c r="AK1110" s="98">
        <f>AK1109+AJ1110</f>
        <v>2548.355212962962</v>
      </c>
      <c r="AL1110" s="105">
        <f t="shared" si="682"/>
        <v>0.70787644804526728</v>
      </c>
      <c r="AM1110" s="98">
        <f>IF(N1110 &gt; 0, AI1110, )</f>
        <v>0</v>
      </c>
      <c r="AN1110" s="98">
        <f t="shared" si="701"/>
        <v>12321.338496141976</v>
      </c>
      <c r="AO1110" s="98">
        <f t="shared" si="683"/>
        <v>3.4225940267061046</v>
      </c>
      <c r="AP1110" s="27">
        <f t="shared" si="684"/>
        <v>39.546631520061737</v>
      </c>
      <c r="AQ1110" s="27">
        <f t="shared" si="685"/>
        <v>37.964766259259264</v>
      </c>
      <c r="AR1110" s="99">
        <f t="shared" si="686"/>
        <v>36.446175608888893</v>
      </c>
      <c r="AS1110" s="27">
        <f t="shared" si="687"/>
        <v>36.081713852800007</v>
      </c>
      <c r="AT1110" s="99">
        <f t="shared" si="664"/>
        <v>34.638445298688005</v>
      </c>
      <c r="AU1110" s="27">
        <f t="shared" si="664"/>
        <v>33.252907486740483</v>
      </c>
      <c r="AV1110" s="27">
        <f t="shared" si="688"/>
        <v>31.590262112403458</v>
      </c>
      <c r="AW1110" s="27">
        <f t="shared" si="689"/>
        <v>31.590262112403458</v>
      </c>
      <c r="AX1110" s="27">
        <f t="shared" si="690"/>
        <v>8.7750728090009601E-3</v>
      </c>
      <c r="AY1110" s="99">
        <f>AN1110-AW1110</f>
        <v>12289.748234029572</v>
      </c>
      <c r="AZ1110" s="110">
        <f t="shared" si="691"/>
        <v>3.4138189538971031</v>
      </c>
      <c r="BB1110" s="87">
        <v>0.46100200692917498</v>
      </c>
      <c r="BC1110" s="23">
        <f t="shared" si="692"/>
        <v>0.4149018062362575</v>
      </c>
      <c r="BD1110" s="23">
        <f t="shared" si="693"/>
        <v>0.39415671592444462</v>
      </c>
      <c r="BE1110" s="23">
        <f t="shared" si="694"/>
        <v>0.37839044728746685</v>
      </c>
      <c r="BF1110" s="23">
        <f t="shared" si="695"/>
        <v>0.35568702045021883</v>
      </c>
      <c r="BG1110" s="23">
        <f t="shared" si="696"/>
        <v>0.35568702045021883</v>
      </c>
    </row>
    <row r="1111" spans="2:59">
      <c r="B1111" s="12" t="s">
        <v>34</v>
      </c>
      <c r="C1111" s="12">
        <v>1100</v>
      </c>
      <c r="D1111" s="12">
        <v>78</v>
      </c>
      <c r="E1111" s="21">
        <v>60.3</v>
      </c>
      <c r="F1111" s="68">
        <f t="shared" si="665"/>
        <v>16.75</v>
      </c>
      <c r="G1111" s="22">
        <f t="shared" si="697"/>
        <v>-0.47222222222222199</v>
      </c>
      <c r="H1111" s="22">
        <f t="shared" si="666"/>
        <v>39.5</v>
      </c>
      <c r="I1111" s="48">
        <f>'Ducati Panigale 1199 data'!$C$8*G1111</f>
        <v>-131.27777777777771</v>
      </c>
      <c r="J1111" s="48">
        <f>'Ducati Panigale 1199 data'!$C$8*'Ducati Panigale 1199 data'!$C$15*'Ducati Panigale 1199 data'!$C$10</f>
        <v>54.543600000000005</v>
      </c>
      <c r="K1111" s="48">
        <f>(0.5*'Ducati Panigale 1199 data'!$C$12)*'Ducati Panigale 1199 data'!$C$14*'Ducati Panigale 1199 data'!$C$11*F1111^2</f>
        <v>39.696086718750003</v>
      </c>
      <c r="L1111" s="48">
        <f t="shared" si="667"/>
        <v>-37.038091059027714</v>
      </c>
      <c r="M1111" s="48">
        <f t="shared" si="663"/>
        <v>-620.38802523871425</v>
      </c>
      <c r="N1111" s="22">
        <f t="shared" si="668"/>
        <v>-0.62038802523871428</v>
      </c>
      <c r="O1111" s="105">
        <f t="shared" si="669"/>
        <v>-0.62038802523871428</v>
      </c>
      <c r="P1111" s="105">
        <f t="shared" si="670"/>
        <v>0.62038802523871428</v>
      </c>
      <c r="Q1111" s="105">
        <f t="shared" si="698"/>
        <v>261.65471116249597</v>
      </c>
      <c r="R1111" s="27">
        <f t="shared" si="671"/>
        <v>7.2681864211804434E-2</v>
      </c>
      <c r="S1111" s="98">
        <f t="shared" si="672"/>
        <v>0</v>
      </c>
      <c r="T1111" s="17">
        <f t="shared" si="699"/>
        <v>987.63787857625289</v>
      </c>
      <c r="U1111" s="17">
        <f t="shared" si="673"/>
        <v>0.27434385516007026</v>
      </c>
      <c r="V1111" s="17">
        <f t="shared" si="674"/>
        <v>248.57197560437115</v>
      </c>
      <c r="W1111" s="17">
        <f t="shared" si="675"/>
        <v>238.62909658019629</v>
      </c>
      <c r="X1111" s="17">
        <f t="shared" si="675"/>
        <v>229.08393271698844</v>
      </c>
      <c r="Y1111" s="17">
        <f t="shared" si="676"/>
        <v>226.79309338981855</v>
      </c>
      <c r="Z1111" s="17">
        <f>Y1111/3600</f>
        <v>6.2998081497171815E-2</v>
      </c>
      <c r="AA1111" s="17">
        <f>0.96*Y1111</f>
        <v>217.72136965422581</v>
      </c>
      <c r="AB1111" s="17">
        <f t="shared" si="677"/>
        <v>209.01251486805677</v>
      </c>
      <c r="AC1111" s="17">
        <f t="shared" si="678"/>
        <v>198.56188912465393</v>
      </c>
      <c r="AD1111" s="17">
        <f t="shared" si="679"/>
        <v>198.56188912465393</v>
      </c>
      <c r="AE1111" s="17">
        <f t="shared" si="700"/>
        <v>5.515608031240387E-2</v>
      </c>
      <c r="AF1111" s="17">
        <f>T1111-AD1111</f>
        <v>789.07598945159896</v>
      </c>
      <c r="AG1111" s="17">
        <f t="shared" si="680"/>
        <v>0.21918777484766638</v>
      </c>
      <c r="AH1111" s="28">
        <f>0.5*'Ducati Panigale 1199 data'!$C$8*'WLTP class 3 v5'!F1111^2</f>
        <v>38998.1875</v>
      </c>
      <c r="AI1111" s="17">
        <f t="shared" si="681"/>
        <v>38.9981875</v>
      </c>
      <c r="AJ1111" s="17">
        <f>IF(N1111&lt;0, AI1111, "0")</f>
        <v>38.9981875</v>
      </c>
      <c r="AK1111" s="98">
        <f>AK1110+AJ1111</f>
        <v>2587.3534004629619</v>
      </c>
      <c r="AL1111" s="105">
        <f t="shared" si="682"/>
        <v>0.71870927790637829</v>
      </c>
      <c r="AM1111" s="98">
        <f>IF(N1111 &gt; 0, AI1111, )</f>
        <v>0</v>
      </c>
      <c r="AN1111" s="98">
        <f t="shared" si="701"/>
        <v>12321.338496141976</v>
      </c>
      <c r="AO1111" s="98">
        <f t="shared" si="683"/>
        <v>3.4225940267061046</v>
      </c>
      <c r="AP1111" s="27">
        <f t="shared" si="684"/>
        <v>37.048278124999996</v>
      </c>
      <c r="AQ1111" s="27">
        <f t="shared" si="685"/>
        <v>35.566346999999993</v>
      </c>
      <c r="AR1111" s="99">
        <f t="shared" si="686"/>
        <v>34.143693119999995</v>
      </c>
      <c r="AS1111" s="27">
        <f t="shared" si="687"/>
        <v>33.802256188799994</v>
      </c>
      <c r="AT1111" s="99">
        <f t="shared" si="664"/>
        <v>32.450165941247995</v>
      </c>
      <c r="AU1111" s="27">
        <f t="shared" si="664"/>
        <v>31.152159303598076</v>
      </c>
      <c r="AV1111" s="27">
        <f t="shared" si="688"/>
        <v>29.594551338418171</v>
      </c>
      <c r="AW1111" s="27">
        <f t="shared" si="689"/>
        <v>29.594551338418171</v>
      </c>
      <c r="AX1111" s="27">
        <f t="shared" si="690"/>
        <v>8.2207087051161584E-3</v>
      </c>
      <c r="AY1111" s="99">
        <f>AN1111-AW1111</f>
        <v>12291.743944803558</v>
      </c>
      <c r="AZ1111" s="110">
        <f t="shared" si="691"/>
        <v>3.4143733180009885</v>
      </c>
      <c r="BB1111" s="87">
        <v>0.62038802523871395</v>
      </c>
      <c r="BC1111" s="23">
        <f t="shared" si="692"/>
        <v>0.55834922271484255</v>
      </c>
      <c r="BD1111" s="23">
        <f t="shared" si="693"/>
        <v>0.53043176157910044</v>
      </c>
      <c r="BE1111" s="23">
        <f t="shared" si="694"/>
        <v>0.50921449111593642</v>
      </c>
      <c r="BF1111" s="23">
        <f t="shared" si="695"/>
        <v>0.47866162164898018</v>
      </c>
      <c r="BG1111" s="23">
        <f t="shared" si="696"/>
        <v>0.47866162164898018</v>
      </c>
    </row>
    <row r="1112" spans="2:59">
      <c r="B1112" s="12" t="s">
        <v>34</v>
      </c>
      <c r="C1112" s="12">
        <v>1101</v>
      </c>
      <c r="D1112" s="12">
        <v>79</v>
      </c>
      <c r="E1112" s="21">
        <v>58.9</v>
      </c>
      <c r="F1112" s="68">
        <f t="shared" si="665"/>
        <v>16.361111111111111</v>
      </c>
      <c r="G1112" s="22">
        <f t="shared" si="697"/>
        <v>-0.26388888888888867</v>
      </c>
      <c r="H1112" s="22">
        <f t="shared" si="666"/>
        <v>40</v>
      </c>
      <c r="I1112" s="48">
        <f>'Ducati Panigale 1199 data'!$C$8*G1112</f>
        <v>-73.361111111111057</v>
      </c>
      <c r="J1112" s="48">
        <f>'Ducati Panigale 1199 data'!$C$8*'Ducati Panigale 1199 data'!$C$15*'Ducati Panigale 1199 data'!$C$10</f>
        <v>54.543600000000005</v>
      </c>
      <c r="K1112" s="48">
        <f>(0.5*'Ducati Panigale 1199 data'!$C$12)*'Ducati Panigale 1199 data'!$C$14*'Ducati Panigale 1199 data'!$C$11*F1112^2</f>
        <v>37.874216811342592</v>
      </c>
      <c r="L1112" s="48">
        <f t="shared" si="667"/>
        <v>19.056705700231539</v>
      </c>
      <c r="M1112" s="48">
        <f t="shared" si="663"/>
        <v>311.7888793732327</v>
      </c>
      <c r="N1112" s="22">
        <f t="shared" si="668"/>
        <v>0.31178887937323269</v>
      </c>
      <c r="O1112" s="105">
        <f t="shared" si="669"/>
        <v>0</v>
      </c>
      <c r="P1112" s="105">
        <f t="shared" si="670"/>
        <v>0</v>
      </c>
      <c r="Q1112" s="105">
        <f t="shared" si="698"/>
        <v>261.65471116249597</v>
      </c>
      <c r="R1112" s="27">
        <f t="shared" si="671"/>
        <v>7.2681864211804434E-2</v>
      </c>
      <c r="S1112" s="98">
        <f t="shared" si="672"/>
        <v>0.31178887937323269</v>
      </c>
      <c r="T1112" s="17">
        <f t="shared" si="699"/>
        <v>987.94966745562613</v>
      </c>
      <c r="U1112" s="17">
        <f t="shared" si="673"/>
        <v>0.27443046318211839</v>
      </c>
      <c r="V1112" s="17">
        <f t="shared" si="674"/>
        <v>248.57197560437115</v>
      </c>
      <c r="W1112" s="17">
        <f t="shared" si="675"/>
        <v>238.62909658019629</v>
      </c>
      <c r="X1112" s="17">
        <f t="shared" si="675"/>
        <v>229.08393271698844</v>
      </c>
      <c r="Y1112" s="17">
        <f t="shared" si="676"/>
        <v>226.79309338981855</v>
      </c>
      <c r="Z1112" s="17">
        <f>Y1112/3600</f>
        <v>6.2998081497171815E-2</v>
      </c>
      <c r="AA1112" s="17">
        <f>0.96*Y1112</f>
        <v>217.72136965422581</v>
      </c>
      <c r="AB1112" s="17">
        <f t="shared" si="677"/>
        <v>209.01251486805677</v>
      </c>
      <c r="AC1112" s="17">
        <f t="shared" si="678"/>
        <v>198.56188912465393</v>
      </c>
      <c r="AD1112" s="17">
        <f t="shared" si="679"/>
        <v>198.56188912465393</v>
      </c>
      <c r="AE1112" s="17">
        <f t="shared" si="700"/>
        <v>5.515608031240387E-2</v>
      </c>
      <c r="AF1112" s="17">
        <f>T1112-AD1112</f>
        <v>789.3877783309722</v>
      </c>
      <c r="AG1112" s="17">
        <f t="shared" si="680"/>
        <v>0.21927438286971451</v>
      </c>
      <c r="AH1112" s="28">
        <f>0.5*'Ducati Panigale 1199 data'!$C$8*'WLTP class 3 v5'!F1112^2</f>
        <v>37208.347993827156</v>
      </c>
      <c r="AI1112" s="17">
        <f t="shared" si="681"/>
        <v>37.208347993827154</v>
      </c>
      <c r="AJ1112" s="17" t="str">
        <f>IF(N1112&lt;0, AI1112, "0")</f>
        <v>0</v>
      </c>
      <c r="AK1112" s="98">
        <f>AK1111+AJ1112</f>
        <v>2587.3534004629619</v>
      </c>
      <c r="AL1112" s="105">
        <f t="shared" si="682"/>
        <v>0.71870927790637829</v>
      </c>
      <c r="AM1112" s="98">
        <f>IF(N1112 &gt; 0, AI1112, )</f>
        <v>37.208347993827154</v>
      </c>
      <c r="AN1112" s="98">
        <f t="shared" si="701"/>
        <v>12358.546844135803</v>
      </c>
      <c r="AO1112" s="98">
        <f t="shared" si="683"/>
        <v>3.4329296789266119</v>
      </c>
      <c r="AP1112" s="27">
        <f t="shared" si="684"/>
        <v>0</v>
      </c>
      <c r="AQ1112" s="27">
        <f t="shared" si="685"/>
        <v>0</v>
      </c>
      <c r="AR1112" s="99">
        <f t="shared" si="686"/>
        <v>0</v>
      </c>
      <c r="AS1112" s="27">
        <f t="shared" si="687"/>
        <v>0</v>
      </c>
      <c r="AT1112" s="99">
        <f t="shared" si="664"/>
        <v>0</v>
      </c>
      <c r="AU1112" s="27">
        <f t="shared" si="664"/>
        <v>0</v>
      </c>
      <c r="AV1112" s="27">
        <f t="shared" si="688"/>
        <v>0</v>
      </c>
      <c r="AW1112" s="27">
        <f t="shared" si="689"/>
        <v>0</v>
      </c>
      <c r="AX1112" s="27">
        <f t="shared" si="690"/>
        <v>0</v>
      </c>
      <c r="AY1112" s="99">
        <f>AN1112-AW1112</f>
        <v>12358.546844135803</v>
      </c>
      <c r="AZ1112" s="110">
        <f t="shared" si="691"/>
        <v>3.4329296789266119</v>
      </c>
      <c r="BB1112" s="87">
        <v>0</v>
      </c>
      <c r="BC1112" s="23">
        <f t="shared" si="692"/>
        <v>0</v>
      </c>
      <c r="BD1112" s="23">
        <f t="shared" si="693"/>
        <v>0</v>
      </c>
      <c r="BE1112" s="23">
        <f t="shared" si="694"/>
        <v>0</v>
      </c>
      <c r="BF1112" s="23">
        <f t="shared" si="695"/>
        <v>0</v>
      </c>
      <c r="BG1112" s="23">
        <f t="shared" si="696"/>
        <v>0</v>
      </c>
    </row>
    <row r="1113" spans="2:59">
      <c r="B1113" s="12" t="s">
        <v>34</v>
      </c>
      <c r="C1113" s="12">
        <v>1102</v>
      </c>
      <c r="D1113" s="12">
        <v>80</v>
      </c>
      <c r="E1113" s="21">
        <v>58.4</v>
      </c>
      <c r="F1113" s="68">
        <f t="shared" si="665"/>
        <v>16.222222222222221</v>
      </c>
      <c r="G1113" s="22">
        <f t="shared" si="697"/>
        <v>-1.3888888888889086E-2</v>
      </c>
      <c r="H1113" s="22">
        <f t="shared" si="666"/>
        <v>40.5</v>
      </c>
      <c r="I1113" s="48">
        <f>'Ducati Panigale 1199 data'!$C$8*G1113</f>
        <v>-3.8611111111111658</v>
      </c>
      <c r="J1113" s="48">
        <f>'Ducati Panigale 1199 data'!$C$8*'Ducati Panigale 1199 data'!$C$15*'Ducati Panigale 1199 data'!$C$10</f>
        <v>54.543600000000005</v>
      </c>
      <c r="K1113" s="48">
        <f>(0.5*'Ducati Panigale 1199 data'!$C$12)*'Ducati Panigale 1199 data'!$C$14*'Ducati Panigale 1199 data'!$C$11*F1113^2</f>
        <v>37.23392037037037</v>
      </c>
      <c r="L1113" s="48">
        <f t="shared" si="667"/>
        <v>87.916409259259211</v>
      </c>
      <c r="M1113" s="48">
        <f t="shared" si="663"/>
        <v>1426.1995279835382</v>
      </c>
      <c r="N1113" s="22">
        <f t="shared" si="668"/>
        <v>1.4261995279835382</v>
      </c>
      <c r="O1113" s="105">
        <f t="shared" si="669"/>
        <v>0</v>
      </c>
      <c r="P1113" s="105">
        <f t="shared" si="670"/>
        <v>0</v>
      </c>
      <c r="Q1113" s="105">
        <f t="shared" si="698"/>
        <v>261.65471116249597</v>
      </c>
      <c r="R1113" s="27">
        <f t="shared" si="671"/>
        <v>7.2681864211804434E-2</v>
      </c>
      <c r="S1113" s="98">
        <f t="shared" si="672"/>
        <v>1.4261995279835382</v>
      </c>
      <c r="T1113" s="17">
        <f t="shared" si="699"/>
        <v>989.37586698360963</v>
      </c>
      <c r="U1113" s="17">
        <f t="shared" si="673"/>
        <v>0.27482662971766936</v>
      </c>
      <c r="V1113" s="17">
        <f t="shared" si="674"/>
        <v>248.57197560437115</v>
      </c>
      <c r="W1113" s="17">
        <f t="shared" si="675"/>
        <v>238.62909658019629</v>
      </c>
      <c r="X1113" s="17">
        <f t="shared" si="675"/>
        <v>229.08393271698844</v>
      </c>
      <c r="Y1113" s="17">
        <f t="shared" si="676"/>
        <v>226.79309338981855</v>
      </c>
      <c r="Z1113" s="17">
        <f>Y1113/3600</f>
        <v>6.2998081497171815E-2</v>
      </c>
      <c r="AA1113" s="17">
        <f>0.96*Y1113</f>
        <v>217.72136965422581</v>
      </c>
      <c r="AB1113" s="17">
        <f t="shared" si="677"/>
        <v>209.01251486805677</v>
      </c>
      <c r="AC1113" s="17">
        <f t="shared" si="678"/>
        <v>198.56188912465393</v>
      </c>
      <c r="AD1113" s="17">
        <f t="shared" si="679"/>
        <v>198.56188912465393</v>
      </c>
      <c r="AE1113" s="17">
        <f t="shared" si="700"/>
        <v>5.515608031240387E-2</v>
      </c>
      <c r="AF1113" s="17">
        <f>T1113-AD1113</f>
        <v>790.8139778589557</v>
      </c>
      <c r="AG1113" s="17">
        <f t="shared" si="680"/>
        <v>0.21967054940526548</v>
      </c>
      <c r="AH1113" s="28">
        <f>0.5*'Ducati Panigale 1199 data'!$C$8*'WLTP class 3 v5'!F1113^2</f>
        <v>36579.308641975302</v>
      </c>
      <c r="AI1113" s="17">
        <f t="shared" si="681"/>
        <v>36.579308641975302</v>
      </c>
      <c r="AJ1113" s="17" t="str">
        <f>IF(N1113&lt;0, AI1113, "0")</f>
        <v>0</v>
      </c>
      <c r="AK1113" s="98">
        <f>AK1112+AJ1113</f>
        <v>2587.3534004629619</v>
      </c>
      <c r="AL1113" s="105">
        <f t="shared" si="682"/>
        <v>0.71870927790637829</v>
      </c>
      <c r="AM1113" s="98">
        <f>IF(N1113 &gt; 0, AI1113, )</f>
        <v>36.579308641975302</v>
      </c>
      <c r="AN1113" s="98">
        <f t="shared" si="701"/>
        <v>12395.126152777777</v>
      </c>
      <c r="AO1113" s="98">
        <f t="shared" si="683"/>
        <v>3.4430905979938271</v>
      </c>
      <c r="AP1113" s="27">
        <f t="shared" si="684"/>
        <v>0</v>
      </c>
      <c r="AQ1113" s="27">
        <f t="shared" si="685"/>
        <v>0</v>
      </c>
      <c r="AR1113" s="99">
        <f t="shared" si="686"/>
        <v>0</v>
      </c>
      <c r="AS1113" s="27">
        <f t="shared" si="687"/>
        <v>0</v>
      </c>
      <c r="AT1113" s="99">
        <f t="shared" si="664"/>
        <v>0</v>
      </c>
      <c r="AU1113" s="27">
        <f t="shared" si="664"/>
        <v>0</v>
      </c>
      <c r="AV1113" s="27">
        <f t="shared" si="688"/>
        <v>0</v>
      </c>
      <c r="AW1113" s="27">
        <f t="shared" si="689"/>
        <v>0</v>
      </c>
      <c r="AX1113" s="27">
        <f t="shared" si="690"/>
        <v>0</v>
      </c>
      <c r="AY1113" s="99">
        <f>AN1113-AW1113</f>
        <v>12395.126152777777</v>
      </c>
      <c r="AZ1113" s="110">
        <f t="shared" si="691"/>
        <v>3.4430905979938271</v>
      </c>
      <c r="BB1113" s="87">
        <v>0</v>
      </c>
      <c r="BC1113" s="23">
        <f t="shared" si="692"/>
        <v>0</v>
      </c>
      <c r="BD1113" s="23">
        <f t="shared" si="693"/>
        <v>0</v>
      </c>
      <c r="BE1113" s="23">
        <f t="shared" si="694"/>
        <v>0</v>
      </c>
      <c r="BF1113" s="23">
        <f t="shared" si="695"/>
        <v>0</v>
      </c>
      <c r="BG1113" s="23">
        <f t="shared" si="696"/>
        <v>0</v>
      </c>
    </row>
    <row r="1114" spans="2:59">
      <c r="B1114" s="12" t="s">
        <v>34</v>
      </c>
      <c r="C1114" s="12">
        <v>1103</v>
      </c>
      <c r="D1114" s="12">
        <v>81</v>
      </c>
      <c r="E1114" s="21">
        <v>58.8</v>
      </c>
      <c r="F1114" s="68">
        <f t="shared" si="665"/>
        <v>16.333333333333332</v>
      </c>
      <c r="G1114" s="22">
        <f t="shared" si="697"/>
        <v>0.25000000000000061</v>
      </c>
      <c r="H1114" s="22">
        <f t="shared" si="666"/>
        <v>41</v>
      </c>
      <c r="I1114" s="48">
        <f>'Ducati Panigale 1199 data'!$C$8*G1114</f>
        <v>69.500000000000171</v>
      </c>
      <c r="J1114" s="48">
        <f>'Ducati Panigale 1199 data'!$C$8*'Ducati Panigale 1199 data'!$C$15*'Ducati Panigale 1199 data'!$C$10</f>
        <v>54.543600000000005</v>
      </c>
      <c r="K1114" s="48">
        <f>(0.5*'Ducati Panigale 1199 data'!$C$12)*'Ducati Panigale 1199 data'!$C$14*'Ducati Panigale 1199 data'!$C$11*F1114^2</f>
        <v>37.74572083333333</v>
      </c>
      <c r="L1114" s="48">
        <f t="shared" si="667"/>
        <v>161.78932083333351</v>
      </c>
      <c r="M1114" s="48">
        <f t="shared" si="663"/>
        <v>2642.5589069444472</v>
      </c>
      <c r="N1114" s="22">
        <f t="shared" si="668"/>
        <v>2.6425589069444473</v>
      </c>
      <c r="O1114" s="105">
        <f t="shared" si="669"/>
        <v>0</v>
      </c>
      <c r="P1114" s="105">
        <f t="shared" si="670"/>
        <v>0</v>
      </c>
      <c r="Q1114" s="105">
        <f t="shared" si="698"/>
        <v>261.65471116249597</v>
      </c>
      <c r="R1114" s="27">
        <f t="shared" si="671"/>
        <v>7.2681864211804434E-2</v>
      </c>
      <c r="S1114" s="98">
        <f t="shared" si="672"/>
        <v>2.6425589069444473</v>
      </c>
      <c r="T1114" s="17">
        <f t="shared" si="699"/>
        <v>992.01842589055411</v>
      </c>
      <c r="U1114" s="17">
        <f t="shared" si="673"/>
        <v>0.27556067385848726</v>
      </c>
      <c r="V1114" s="17">
        <f t="shared" si="674"/>
        <v>248.57197560437115</v>
      </c>
      <c r="W1114" s="17">
        <f t="shared" si="675"/>
        <v>238.62909658019629</v>
      </c>
      <c r="X1114" s="17">
        <f t="shared" si="675"/>
        <v>229.08393271698844</v>
      </c>
      <c r="Y1114" s="17">
        <f t="shared" si="676"/>
        <v>226.79309338981855</v>
      </c>
      <c r="Z1114" s="17">
        <f>Y1114/3600</f>
        <v>6.2998081497171815E-2</v>
      </c>
      <c r="AA1114" s="17">
        <f>0.96*Y1114</f>
        <v>217.72136965422581</v>
      </c>
      <c r="AB1114" s="17">
        <f t="shared" si="677"/>
        <v>209.01251486805677</v>
      </c>
      <c r="AC1114" s="17">
        <f t="shared" si="678"/>
        <v>198.56188912465393</v>
      </c>
      <c r="AD1114" s="17">
        <f t="shared" si="679"/>
        <v>198.56188912465393</v>
      </c>
      <c r="AE1114" s="17">
        <f t="shared" si="700"/>
        <v>5.515608031240387E-2</v>
      </c>
      <c r="AF1114" s="17">
        <f>T1114-AD1114</f>
        <v>793.45653676590018</v>
      </c>
      <c r="AG1114" s="17">
        <f t="shared" si="680"/>
        <v>0.22040459354608338</v>
      </c>
      <c r="AH1114" s="28">
        <f>0.5*'Ducati Panigale 1199 data'!$C$8*'WLTP class 3 v5'!F1114^2</f>
        <v>37082.111111111102</v>
      </c>
      <c r="AI1114" s="17">
        <f t="shared" si="681"/>
        <v>37.082111111111104</v>
      </c>
      <c r="AJ1114" s="17" t="str">
        <f>IF(N1114&lt;0, AI1114, "0")</f>
        <v>0</v>
      </c>
      <c r="AK1114" s="98">
        <f>AK1113+AJ1114</f>
        <v>2587.3534004629619</v>
      </c>
      <c r="AL1114" s="105">
        <f t="shared" si="682"/>
        <v>0.71870927790637829</v>
      </c>
      <c r="AM1114" s="98">
        <f>IF(N1114 &gt; 0, AI1114, )</f>
        <v>37.082111111111104</v>
      </c>
      <c r="AN1114" s="98">
        <f t="shared" si="701"/>
        <v>12432.208263888888</v>
      </c>
      <c r="AO1114" s="98">
        <f t="shared" si="683"/>
        <v>3.4533911844135798</v>
      </c>
      <c r="AP1114" s="27">
        <f t="shared" si="684"/>
        <v>0</v>
      </c>
      <c r="AQ1114" s="27">
        <f t="shared" si="685"/>
        <v>0</v>
      </c>
      <c r="AR1114" s="99">
        <f t="shared" si="686"/>
        <v>0</v>
      </c>
      <c r="AS1114" s="27">
        <f t="shared" si="687"/>
        <v>0</v>
      </c>
      <c r="AT1114" s="99">
        <f t="shared" si="664"/>
        <v>0</v>
      </c>
      <c r="AU1114" s="27">
        <f t="shared" si="664"/>
        <v>0</v>
      </c>
      <c r="AV1114" s="27">
        <f t="shared" si="688"/>
        <v>0</v>
      </c>
      <c r="AW1114" s="27">
        <f t="shared" si="689"/>
        <v>0</v>
      </c>
      <c r="AX1114" s="27">
        <f t="shared" si="690"/>
        <v>0</v>
      </c>
      <c r="AY1114" s="99">
        <f>AN1114-AW1114</f>
        <v>12432.208263888888</v>
      </c>
      <c r="AZ1114" s="110">
        <f t="shared" si="691"/>
        <v>3.4533911844135798</v>
      </c>
      <c r="BB1114" s="87">
        <v>0</v>
      </c>
      <c r="BC1114" s="23">
        <f t="shared" si="692"/>
        <v>0</v>
      </c>
      <c r="BD1114" s="23">
        <f t="shared" si="693"/>
        <v>0</v>
      </c>
      <c r="BE1114" s="23">
        <f t="shared" si="694"/>
        <v>0</v>
      </c>
      <c r="BF1114" s="23">
        <f t="shared" si="695"/>
        <v>0</v>
      </c>
      <c r="BG1114" s="23">
        <f t="shared" si="696"/>
        <v>0</v>
      </c>
    </row>
    <row r="1115" spans="2:59">
      <c r="B1115" s="12" t="s">
        <v>34</v>
      </c>
      <c r="C1115" s="12">
        <v>1104</v>
      </c>
      <c r="D1115" s="12">
        <v>82</v>
      </c>
      <c r="E1115" s="21">
        <v>60.2</v>
      </c>
      <c r="F1115" s="68">
        <f t="shared" si="665"/>
        <v>16.722222222222221</v>
      </c>
      <c r="G1115" s="22">
        <f t="shared" si="697"/>
        <v>0.4861111111111111</v>
      </c>
      <c r="H1115" s="22">
        <f t="shared" si="666"/>
        <v>41.5</v>
      </c>
      <c r="I1115" s="48">
        <f>'Ducati Panigale 1199 data'!$C$8*G1115</f>
        <v>135.13888888888889</v>
      </c>
      <c r="J1115" s="48">
        <f>'Ducati Panigale 1199 data'!$C$8*'Ducati Panigale 1199 data'!$C$15*'Ducati Panigale 1199 data'!$C$10</f>
        <v>54.543600000000005</v>
      </c>
      <c r="K1115" s="48">
        <f>(0.5*'Ducati Panigale 1199 data'!$C$12)*'Ducati Panigale 1199 data'!$C$14*'Ducati Panigale 1199 data'!$C$11*F1115^2</f>
        <v>39.564533912037035</v>
      </c>
      <c r="L1115" s="48">
        <f t="shared" si="667"/>
        <v>229.24702280092592</v>
      </c>
      <c r="M1115" s="48">
        <f t="shared" si="663"/>
        <v>3833.5196590599276</v>
      </c>
      <c r="N1115" s="22">
        <f t="shared" si="668"/>
        <v>3.8335196590599274</v>
      </c>
      <c r="O1115" s="105">
        <f t="shared" si="669"/>
        <v>0</v>
      </c>
      <c r="P1115" s="105">
        <f t="shared" si="670"/>
        <v>0</v>
      </c>
      <c r="Q1115" s="105">
        <f t="shared" si="698"/>
        <v>261.65471116249597</v>
      </c>
      <c r="R1115" s="27">
        <f t="shared" si="671"/>
        <v>7.2681864211804434E-2</v>
      </c>
      <c r="S1115" s="98">
        <f t="shared" si="672"/>
        <v>3.8335196590599274</v>
      </c>
      <c r="T1115" s="17">
        <f t="shared" si="699"/>
        <v>995.85194554961402</v>
      </c>
      <c r="U1115" s="17">
        <f t="shared" si="673"/>
        <v>0.27662554043044835</v>
      </c>
      <c r="V1115" s="17">
        <f t="shared" si="674"/>
        <v>248.57197560437115</v>
      </c>
      <c r="W1115" s="17">
        <f t="shared" si="675"/>
        <v>238.62909658019629</v>
      </c>
      <c r="X1115" s="17">
        <f t="shared" si="675"/>
        <v>229.08393271698844</v>
      </c>
      <c r="Y1115" s="17">
        <f t="shared" si="676"/>
        <v>226.79309338981855</v>
      </c>
      <c r="Z1115" s="17">
        <f>Y1115/3600</f>
        <v>6.2998081497171815E-2</v>
      </c>
      <c r="AA1115" s="17">
        <f>0.96*Y1115</f>
        <v>217.72136965422581</v>
      </c>
      <c r="AB1115" s="17">
        <f t="shared" si="677"/>
        <v>209.01251486805677</v>
      </c>
      <c r="AC1115" s="17">
        <f t="shared" si="678"/>
        <v>198.56188912465393</v>
      </c>
      <c r="AD1115" s="17">
        <f t="shared" si="679"/>
        <v>198.56188912465393</v>
      </c>
      <c r="AE1115" s="17">
        <f t="shared" si="700"/>
        <v>5.515608031240387E-2</v>
      </c>
      <c r="AF1115" s="17">
        <f>T1115-AD1115</f>
        <v>797.29005642496008</v>
      </c>
      <c r="AG1115" s="17">
        <f t="shared" si="680"/>
        <v>0.22146946011804447</v>
      </c>
      <c r="AH1115" s="28">
        <f>0.5*'Ducati Panigale 1199 data'!$C$8*'WLTP class 3 v5'!F1115^2</f>
        <v>38868.947530864192</v>
      </c>
      <c r="AI1115" s="17">
        <f t="shared" si="681"/>
        <v>38.86894753086419</v>
      </c>
      <c r="AJ1115" s="17" t="str">
        <f>IF(N1115&lt;0, AI1115, "0")</f>
        <v>0</v>
      </c>
      <c r="AK1115" s="98">
        <f>AK1114+AJ1115</f>
        <v>2587.3534004629619</v>
      </c>
      <c r="AL1115" s="105">
        <f t="shared" si="682"/>
        <v>0.71870927790637829</v>
      </c>
      <c r="AM1115" s="98">
        <f>IF(N1115 &gt; 0, AI1115, )</f>
        <v>38.86894753086419</v>
      </c>
      <c r="AN1115" s="98">
        <f t="shared" si="701"/>
        <v>12471.077211419752</v>
      </c>
      <c r="AO1115" s="98">
        <f t="shared" si="683"/>
        <v>3.4641881142832642</v>
      </c>
      <c r="AP1115" s="27">
        <f t="shared" si="684"/>
        <v>0</v>
      </c>
      <c r="AQ1115" s="27">
        <f t="shared" si="685"/>
        <v>0</v>
      </c>
      <c r="AR1115" s="99">
        <f t="shared" si="686"/>
        <v>0</v>
      </c>
      <c r="AS1115" s="27">
        <f t="shared" si="687"/>
        <v>0</v>
      </c>
      <c r="AT1115" s="99">
        <f t="shared" si="664"/>
        <v>0</v>
      </c>
      <c r="AU1115" s="27">
        <f t="shared" si="664"/>
        <v>0</v>
      </c>
      <c r="AV1115" s="27">
        <f t="shared" si="688"/>
        <v>0</v>
      </c>
      <c r="AW1115" s="27">
        <f t="shared" si="689"/>
        <v>0</v>
      </c>
      <c r="AX1115" s="27">
        <f t="shared" si="690"/>
        <v>0</v>
      </c>
      <c r="AY1115" s="99">
        <f>AN1115-AW1115</f>
        <v>12471.077211419752</v>
      </c>
      <c r="AZ1115" s="110">
        <f t="shared" si="691"/>
        <v>3.4641881142832642</v>
      </c>
      <c r="BB1115" s="87">
        <v>0</v>
      </c>
      <c r="BC1115" s="23">
        <f t="shared" si="692"/>
        <v>0</v>
      </c>
      <c r="BD1115" s="23">
        <f t="shared" si="693"/>
        <v>0</v>
      </c>
      <c r="BE1115" s="23">
        <f t="shared" si="694"/>
        <v>0</v>
      </c>
      <c r="BF1115" s="23">
        <f t="shared" si="695"/>
        <v>0</v>
      </c>
      <c r="BG1115" s="23">
        <f t="shared" si="696"/>
        <v>0</v>
      </c>
    </row>
    <row r="1116" spans="2:59">
      <c r="B1116" s="12" t="s">
        <v>34</v>
      </c>
      <c r="C1116" s="12">
        <v>1105</v>
      </c>
      <c r="D1116" s="12">
        <v>83</v>
      </c>
      <c r="E1116" s="21">
        <v>62.3</v>
      </c>
      <c r="F1116" s="68">
        <f t="shared" si="665"/>
        <v>17.305555555555557</v>
      </c>
      <c r="G1116" s="22">
        <f t="shared" si="697"/>
        <v>0.51388888888888828</v>
      </c>
      <c r="H1116" s="22">
        <f t="shared" si="666"/>
        <v>42</v>
      </c>
      <c r="I1116" s="48">
        <f>'Ducati Panigale 1199 data'!$C$8*G1116</f>
        <v>142.86111111111094</v>
      </c>
      <c r="J1116" s="48">
        <f>'Ducati Panigale 1199 data'!$C$8*'Ducati Panigale 1199 data'!$C$15*'Ducati Panigale 1199 data'!$C$10</f>
        <v>54.543600000000005</v>
      </c>
      <c r="K1116" s="48">
        <f>(0.5*'Ducati Panigale 1199 data'!$C$12)*'Ducati Panigale 1199 data'!$C$14*'Ducati Panigale 1199 data'!$C$11*F1116^2</f>
        <v>42.372995283564826</v>
      </c>
      <c r="L1116" s="48">
        <f t="shared" si="667"/>
        <v>239.77770639467576</v>
      </c>
      <c r="M1116" s="48">
        <f t="shared" si="663"/>
        <v>4149.4864189967502</v>
      </c>
      <c r="N1116" s="22">
        <f t="shared" si="668"/>
        <v>4.1494864189967506</v>
      </c>
      <c r="O1116" s="105">
        <f t="shared" si="669"/>
        <v>0</v>
      </c>
      <c r="P1116" s="105">
        <f t="shared" si="670"/>
        <v>0</v>
      </c>
      <c r="Q1116" s="105">
        <f t="shared" si="698"/>
        <v>261.65471116249597</v>
      </c>
      <c r="R1116" s="27">
        <f t="shared" si="671"/>
        <v>7.2681864211804434E-2</v>
      </c>
      <c r="S1116" s="98">
        <f t="shared" si="672"/>
        <v>4.1494864189967506</v>
      </c>
      <c r="T1116" s="17">
        <f t="shared" si="699"/>
        <v>1000.0014319686107</v>
      </c>
      <c r="U1116" s="17">
        <f t="shared" si="673"/>
        <v>0.27777817554683631</v>
      </c>
      <c r="V1116" s="17">
        <f t="shared" si="674"/>
        <v>248.57197560437115</v>
      </c>
      <c r="W1116" s="17">
        <f t="shared" si="675"/>
        <v>238.62909658019629</v>
      </c>
      <c r="X1116" s="17">
        <f t="shared" si="675"/>
        <v>229.08393271698844</v>
      </c>
      <c r="Y1116" s="17">
        <f t="shared" si="676"/>
        <v>226.79309338981855</v>
      </c>
      <c r="Z1116" s="17">
        <f>Y1116/3600</f>
        <v>6.2998081497171815E-2</v>
      </c>
      <c r="AA1116" s="17">
        <f>0.96*Y1116</f>
        <v>217.72136965422581</v>
      </c>
      <c r="AB1116" s="17">
        <f t="shared" si="677"/>
        <v>209.01251486805677</v>
      </c>
      <c r="AC1116" s="17">
        <f t="shared" si="678"/>
        <v>198.56188912465393</v>
      </c>
      <c r="AD1116" s="17">
        <f t="shared" si="679"/>
        <v>198.56188912465393</v>
      </c>
      <c r="AE1116" s="17">
        <f t="shared" si="700"/>
        <v>5.515608031240387E-2</v>
      </c>
      <c r="AF1116" s="17">
        <f>T1116-AD1116</f>
        <v>801.43954284395681</v>
      </c>
      <c r="AG1116" s="17">
        <f t="shared" si="680"/>
        <v>0.22262209523443244</v>
      </c>
      <c r="AH1116" s="28">
        <f>0.5*'Ducati Panigale 1199 data'!$C$8*'WLTP class 3 v5'!F1116^2</f>
        <v>41628.033179012353</v>
      </c>
      <c r="AI1116" s="17">
        <f t="shared" si="681"/>
        <v>41.628033179012355</v>
      </c>
      <c r="AJ1116" s="17" t="str">
        <f>IF(N1116&lt;0, AI1116, "0")</f>
        <v>0</v>
      </c>
      <c r="AK1116" s="98">
        <f>AK1115+AJ1116</f>
        <v>2587.3534004629619</v>
      </c>
      <c r="AL1116" s="105">
        <f t="shared" si="682"/>
        <v>0.71870927790637829</v>
      </c>
      <c r="AM1116" s="98">
        <f>IF(N1116 &gt; 0, AI1116, )</f>
        <v>41.628033179012355</v>
      </c>
      <c r="AN1116" s="98">
        <f t="shared" si="701"/>
        <v>12512.705244598765</v>
      </c>
      <c r="AO1116" s="98">
        <f t="shared" si="683"/>
        <v>3.4757514568329904</v>
      </c>
      <c r="AP1116" s="27">
        <f t="shared" si="684"/>
        <v>0</v>
      </c>
      <c r="AQ1116" s="27">
        <f t="shared" si="685"/>
        <v>0</v>
      </c>
      <c r="AR1116" s="99">
        <f t="shared" si="686"/>
        <v>0</v>
      </c>
      <c r="AS1116" s="27">
        <f t="shared" si="687"/>
        <v>0</v>
      </c>
      <c r="AT1116" s="99">
        <f t="shared" si="664"/>
        <v>0</v>
      </c>
      <c r="AU1116" s="27">
        <f t="shared" si="664"/>
        <v>0</v>
      </c>
      <c r="AV1116" s="27">
        <f t="shared" si="688"/>
        <v>0</v>
      </c>
      <c r="AW1116" s="27">
        <f t="shared" si="689"/>
        <v>0</v>
      </c>
      <c r="AX1116" s="27">
        <f t="shared" si="690"/>
        <v>0</v>
      </c>
      <c r="AY1116" s="99">
        <f>AN1116-AW1116</f>
        <v>12512.705244598765</v>
      </c>
      <c r="AZ1116" s="110">
        <f t="shared" si="691"/>
        <v>3.4757514568329904</v>
      </c>
      <c r="BB1116" s="87">
        <v>0</v>
      </c>
      <c r="BC1116" s="23">
        <f t="shared" si="692"/>
        <v>0</v>
      </c>
      <c r="BD1116" s="23">
        <f t="shared" si="693"/>
        <v>0</v>
      </c>
      <c r="BE1116" s="23">
        <f t="shared" si="694"/>
        <v>0</v>
      </c>
      <c r="BF1116" s="23">
        <f t="shared" si="695"/>
        <v>0</v>
      </c>
      <c r="BG1116" s="23">
        <f t="shared" si="696"/>
        <v>0</v>
      </c>
    </row>
    <row r="1117" spans="2:59">
      <c r="B1117" s="12" t="s">
        <v>34</v>
      </c>
      <c r="C1117" s="12">
        <v>1106</v>
      </c>
      <c r="D1117" s="12">
        <v>84</v>
      </c>
      <c r="E1117" s="21">
        <v>63.9</v>
      </c>
      <c r="F1117" s="68">
        <f t="shared" si="665"/>
        <v>17.75</v>
      </c>
      <c r="G1117" s="22">
        <f t="shared" si="697"/>
        <v>0.30555555555555597</v>
      </c>
      <c r="H1117" s="22">
        <f t="shared" si="666"/>
        <v>42.5</v>
      </c>
      <c r="I1117" s="48">
        <f>'Ducati Panigale 1199 data'!$C$8*G1117</f>
        <v>84.944444444444557</v>
      </c>
      <c r="J1117" s="48">
        <f>'Ducati Panigale 1199 data'!$C$8*'Ducati Panigale 1199 data'!$C$15*'Ducati Panigale 1199 data'!$C$10</f>
        <v>54.543600000000005</v>
      </c>
      <c r="K1117" s="48">
        <f>(0.5*'Ducati Panigale 1199 data'!$C$12)*'Ducati Panigale 1199 data'!$C$14*'Ducati Panigale 1199 data'!$C$11*F1117^2</f>
        <v>44.577405468750008</v>
      </c>
      <c r="L1117" s="48">
        <f t="shared" si="667"/>
        <v>184.06544991319458</v>
      </c>
      <c r="M1117" s="48">
        <f t="shared" si="663"/>
        <v>3267.1617359592037</v>
      </c>
      <c r="N1117" s="22">
        <f t="shared" si="668"/>
        <v>3.2671617359592036</v>
      </c>
      <c r="O1117" s="105">
        <f t="shared" si="669"/>
        <v>0</v>
      </c>
      <c r="P1117" s="105">
        <f t="shared" si="670"/>
        <v>0</v>
      </c>
      <c r="Q1117" s="105">
        <f t="shared" si="698"/>
        <v>261.65471116249597</v>
      </c>
      <c r="R1117" s="27">
        <f t="shared" si="671"/>
        <v>7.2681864211804434E-2</v>
      </c>
      <c r="S1117" s="98">
        <f t="shared" si="672"/>
        <v>3.2671617359592036</v>
      </c>
      <c r="T1117" s="17">
        <f t="shared" si="699"/>
        <v>1003.26859370457</v>
      </c>
      <c r="U1117" s="17">
        <f t="shared" si="673"/>
        <v>0.27868572047349166</v>
      </c>
      <c r="V1117" s="17">
        <f t="shared" si="674"/>
        <v>248.57197560437115</v>
      </c>
      <c r="W1117" s="17">
        <f t="shared" si="675"/>
        <v>238.62909658019629</v>
      </c>
      <c r="X1117" s="17">
        <f t="shared" si="675"/>
        <v>229.08393271698844</v>
      </c>
      <c r="Y1117" s="17">
        <f t="shared" si="676"/>
        <v>226.79309338981855</v>
      </c>
      <c r="Z1117" s="17">
        <f>Y1117/3600</f>
        <v>6.2998081497171815E-2</v>
      </c>
      <c r="AA1117" s="17">
        <f>0.96*Y1117</f>
        <v>217.72136965422581</v>
      </c>
      <c r="AB1117" s="17">
        <f t="shared" si="677"/>
        <v>209.01251486805677</v>
      </c>
      <c r="AC1117" s="17">
        <f t="shared" si="678"/>
        <v>198.56188912465393</v>
      </c>
      <c r="AD1117" s="17">
        <f t="shared" si="679"/>
        <v>198.56188912465393</v>
      </c>
      <c r="AE1117" s="17">
        <f t="shared" si="700"/>
        <v>5.515608031240387E-2</v>
      </c>
      <c r="AF1117" s="17">
        <f>T1117-AD1117</f>
        <v>804.70670457991605</v>
      </c>
      <c r="AG1117" s="17">
        <f t="shared" si="680"/>
        <v>0.22352964016108778</v>
      </c>
      <c r="AH1117" s="28">
        <f>0.5*'Ducati Panigale 1199 data'!$C$8*'WLTP class 3 v5'!F1117^2</f>
        <v>43793.6875</v>
      </c>
      <c r="AI1117" s="17">
        <f t="shared" si="681"/>
        <v>43.793687499999997</v>
      </c>
      <c r="AJ1117" s="17" t="str">
        <f>IF(N1117&lt;0, AI1117, "0")</f>
        <v>0</v>
      </c>
      <c r="AK1117" s="98">
        <f>AK1116+AJ1117</f>
        <v>2587.3534004629619</v>
      </c>
      <c r="AL1117" s="105">
        <f t="shared" si="682"/>
        <v>0.71870927790637829</v>
      </c>
      <c r="AM1117" s="98">
        <f>IF(N1117 &gt; 0, AI1117, )</f>
        <v>43.793687499999997</v>
      </c>
      <c r="AN1117" s="98">
        <f t="shared" si="701"/>
        <v>12556.498932098764</v>
      </c>
      <c r="AO1117" s="98">
        <f t="shared" si="683"/>
        <v>3.4879163700274347</v>
      </c>
      <c r="AP1117" s="27">
        <f t="shared" si="684"/>
        <v>0</v>
      </c>
      <c r="AQ1117" s="27">
        <f t="shared" si="685"/>
        <v>0</v>
      </c>
      <c r="AR1117" s="99">
        <f t="shared" si="686"/>
        <v>0</v>
      </c>
      <c r="AS1117" s="27">
        <f t="shared" si="687"/>
        <v>0</v>
      </c>
      <c r="AT1117" s="99">
        <f t="shared" si="664"/>
        <v>0</v>
      </c>
      <c r="AU1117" s="27">
        <f t="shared" si="664"/>
        <v>0</v>
      </c>
      <c r="AV1117" s="27">
        <f t="shared" si="688"/>
        <v>0</v>
      </c>
      <c r="AW1117" s="27">
        <f t="shared" si="689"/>
        <v>0</v>
      </c>
      <c r="AX1117" s="27">
        <f t="shared" si="690"/>
        <v>0</v>
      </c>
      <c r="AY1117" s="99">
        <f>AN1117-AW1117</f>
        <v>12556.498932098764</v>
      </c>
      <c r="AZ1117" s="110">
        <f t="shared" si="691"/>
        <v>3.4879163700274347</v>
      </c>
      <c r="BB1117" s="87">
        <v>0</v>
      </c>
      <c r="BC1117" s="23">
        <f t="shared" si="692"/>
        <v>0</v>
      </c>
      <c r="BD1117" s="23">
        <f t="shared" si="693"/>
        <v>0</v>
      </c>
      <c r="BE1117" s="23">
        <f t="shared" si="694"/>
        <v>0</v>
      </c>
      <c r="BF1117" s="23">
        <f t="shared" si="695"/>
        <v>0</v>
      </c>
      <c r="BG1117" s="23">
        <f t="shared" si="696"/>
        <v>0</v>
      </c>
    </row>
    <row r="1118" spans="2:59">
      <c r="B1118" s="12" t="s">
        <v>34</v>
      </c>
      <c r="C1118" s="12">
        <v>1107</v>
      </c>
      <c r="D1118" s="12">
        <v>85</v>
      </c>
      <c r="E1118" s="21">
        <v>64.5</v>
      </c>
      <c r="F1118" s="68">
        <f t="shared" si="665"/>
        <v>17.916666666666668</v>
      </c>
      <c r="G1118" s="22">
        <f t="shared" si="697"/>
        <v>6.9444444444445433E-2</v>
      </c>
      <c r="H1118" s="22">
        <f t="shared" si="666"/>
        <v>43</v>
      </c>
      <c r="I1118" s="48">
        <f>'Ducati Panigale 1199 data'!$C$8*G1118</f>
        <v>19.305555555555831</v>
      </c>
      <c r="J1118" s="48">
        <f>'Ducati Panigale 1199 data'!$C$8*'Ducati Panigale 1199 data'!$C$15*'Ducati Panigale 1199 data'!$C$10</f>
        <v>54.543600000000005</v>
      </c>
      <c r="K1118" s="48">
        <f>(0.5*'Ducati Panigale 1199 data'!$C$12)*'Ducati Panigale 1199 data'!$C$14*'Ducati Panigale 1199 data'!$C$11*F1118^2</f>
        <v>45.41847005208335</v>
      </c>
      <c r="L1118" s="48">
        <f t="shared" si="667"/>
        <v>119.26762560763919</v>
      </c>
      <c r="M1118" s="48">
        <f t="shared" si="663"/>
        <v>2136.8782921368688</v>
      </c>
      <c r="N1118" s="22">
        <f t="shared" si="668"/>
        <v>2.1368782921368688</v>
      </c>
      <c r="O1118" s="105">
        <f t="shared" si="669"/>
        <v>0</v>
      </c>
      <c r="P1118" s="105">
        <f t="shared" si="670"/>
        <v>0</v>
      </c>
      <c r="Q1118" s="105">
        <f t="shared" si="698"/>
        <v>261.65471116249597</v>
      </c>
      <c r="R1118" s="27">
        <f t="shared" si="671"/>
        <v>7.2681864211804434E-2</v>
      </c>
      <c r="S1118" s="98">
        <f t="shared" si="672"/>
        <v>2.1368782921368688</v>
      </c>
      <c r="T1118" s="17">
        <f t="shared" si="699"/>
        <v>1005.4054719967069</v>
      </c>
      <c r="U1118" s="17">
        <f t="shared" si="673"/>
        <v>0.279279297776863</v>
      </c>
      <c r="V1118" s="17">
        <f t="shared" si="674"/>
        <v>248.57197560437115</v>
      </c>
      <c r="W1118" s="17">
        <f t="shared" si="675"/>
        <v>238.62909658019629</v>
      </c>
      <c r="X1118" s="17">
        <f t="shared" si="675"/>
        <v>229.08393271698844</v>
      </c>
      <c r="Y1118" s="17">
        <f t="shared" si="676"/>
        <v>226.79309338981855</v>
      </c>
      <c r="Z1118" s="17">
        <f>Y1118/3600</f>
        <v>6.2998081497171815E-2</v>
      </c>
      <c r="AA1118" s="17">
        <f>0.96*Y1118</f>
        <v>217.72136965422581</v>
      </c>
      <c r="AB1118" s="17">
        <f t="shared" si="677"/>
        <v>209.01251486805677</v>
      </c>
      <c r="AC1118" s="17">
        <f t="shared" si="678"/>
        <v>198.56188912465393</v>
      </c>
      <c r="AD1118" s="17">
        <f t="shared" si="679"/>
        <v>198.56188912465393</v>
      </c>
      <c r="AE1118" s="17">
        <f t="shared" si="700"/>
        <v>5.515608031240387E-2</v>
      </c>
      <c r="AF1118" s="17">
        <f>T1118-AD1118</f>
        <v>806.84358287205293</v>
      </c>
      <c r="AG1118" s="17">
        <f t="shared" si="680"/>
        <v>0.22412321746445915</v>
      </c>
      <c r="AH1118" s="28">
        <f>0.5*'Ducati Panigale 1199 data'!$C$8*'WLTP class 3 v5'!F1118^2</f>
        <v>44619.965277777788</v>
      </c>
      <c r="AI1118" s="17">
        <f t="shared" si="681"/>
        <v>44.619965277777787</v>
      </c>
      <c r="AJ1118" s="17" t="str">
        <f>IF(N1118&lt;0, AI1118, "0")</f>
        <v>0</v>
      </c>
      <c r="AK1118" s="98">
        <f>AK1117+AJ1118</f>
        <v>2587.3534004629619</v>
      </c>
      <c r="AL1118" s="105">
        <f t="shared" si="682"/>
        <v>0.71870927790637829</v>
      </c>
      <c r="AM1118" s="98">
        <f>IF(N1118 &gt; 0, AI1118, )</f>
        <v>44.619965277777787</v>
      </c>
      <c r="AN1118" s="98">
        <f t="shared" si="701"/>
        <v>12601.118897376542</v>
      </c>
      <c r="AO1118" s="98">
        <f t="shared" si="683"/>
        <v>3.5003108048268174</v>
      </c>
      <c r="AP1118" s="27">
        <f t="shared" si="684"/>
        <v>0</v>
      </c>
      <c r="AQ1118" s="27">
        <f t="shared" si="685"/>
        <v>0</v>
      </c>
      <c r="AR1118" s="99">
        <f t="shared" si="686"/>
        <v>0</v>
      </c>
      <c r="AS1118" s="27">
        <f t="shared" si="687"/>
        <v>0</v>
      </c>
      <c r="AT1118" s="99">
        <f t="shared" si="664"/>
        <v>0</v>
      </c>
      <c r="AU1118" s="27">
        <f t="shared" si="664"/>
        <v>0</v>
      </c>
      <c r="AV1118" s="27">
        <f t="shared" si="688"/>
        <v>0</v>
      </c>
      <c r="AW1118" s="27">
        <f t="shared" si="689"/>
        <v>0</v>
      </c>
      <c r="AX1118" s="27">
        <f t="shared" si="690"/>
        <v>0</v>
      </c>
      <c r="AY1118" s="99">
        <f>AN1118-AW1118</f>
        <v>12601.118897376542</v>
      </c>
      <c r="AZ1118" s="110">
        <f t="shared" si="691"/>
        <v>3.5003108048268174</v>
      </c>
      <c r="BB1118" s="87">
        <v>0</v>
      </c>
      <c r="BC1118" s="23">
        <f t="shared" si="692"/>
        <v>0</v>
      </c>
      <c r="BD1118" s="23">
        <f t="shared" si="693"/>
        <v>0</v>
      </c>
      <c r="BE1118" s="23">
        <f t="shared" si="694"/>
        <v>0</v>
      </c>
      <c r="BF1118" s="23">
        <f t="shared" si="695"/>
        <v>0</v>
      </c>
      <c r="BG1118" s="23">
        <f t="shared" si="696"/>
        <v>0</v>
      </c>
    </row>
    <row r="1119" spans="2:59">
      <c r="B1119" s="12" t="s">
        <v>34</v>
      </c>
      <c r="C1119" s="12">
        <v>1108</v>
      </c>
      <c r="D1119" s="12">
        <v>86</v>
      </c>
      <c r="E1119" s="21">
        <v>64.400000000000006</v>
      </c>
      <c r="F1119" s="68">
        <f t="shared" si="665"/>
        <v>17.888888888888889</v>
      </c>
      <c r="G1119" s="22">
        <f t="shared" si="697"/>
        <v>-0.1388888888888889</v>
      </c>
      <c r="H1119" s="22">
        <f t="shared" si="666"/>
        <v>43.5</v>
      </c>
      <c r="I1119" s="48">
        <f>'Ducati Panigale 1199 data'!$C$8*G1119</f>
        <v>-38.611111111111114</v>
      </c>
      <c r="J1119" s="48">
        <f>'Ducati Panigale 1199 data'!$C$8*'Ducati Panigale 1199 data'!$C$15*'Ducati Panigale 1199 data'!$C$10</f>
        <v>54.543600000000005</v>
      </c>
      <c r="K1119" s="48">
        <f>(0.5*'Ducati Panigale 1199 data'!$C$12)*'Ducati Panigale 1199 data'!$C$14*'Ducati Panigale 1199 data'!$C$11*F1119^2</f>
        <v>45.277746759259266</v>
      </c>
      <c r="L1119" s="48">
        <f t="shared" si="667"/>
        <v>61.210235648148156</v>
      </c>
      <c r="M1119" s="48">
        <f t="shared" si="663"/>
        <v>1094.9831043724282</v>
      </c>
      <c r="N1119" s="22">
        <f t="shared" si="668"/>
        <v>1.0949831043724283</v>
      </c>
      <c r="O1119" s="105">
        <f t="shared" si="669"/>
        <v>0</v>
      </c>
      <c r="P1119" s="105">
        <f t="shared" si="670"/>
        <v>0</v>
      </c>
      <c r="Q1119" s="105">
        <f t="shared" si="698"/>
        <v>261.65471116249597</v>
      </c>
      <c r="R1119" s="27">
        <f t="shared" si="671"/>
        <v>7.2681864211804434E-2</v>
      </c>
      <c r="S1119" s="98">
        <f t="shared" si="672"/>
        <v>1.0949831043724283</v>
      </c>
      <c r="T1119" s="17">
        <f t="shared" si="699"/>
        <v>1006.5004551010793</v>
      </c>
      <c r="U1119" s="17">
        <f t="shared" si="673"/>
        <v>0.2795834597502998</v>
      </c>
      <c r="V1119" s="17">
        <f t="shared" si="674"/>
        <v>248.57197560437115</v>
      </c>
      <c r="W1119" s="17">
        <f t="shared" si="675"/>
        <v>238.62909658019629</v>
      </c>
      <c r="X1119" s="17">
        <f t="shared" si="675"/>
        <v>229.08393271698844</v>
      </c>
      <c r="Y1119" s="17">
        <f t="shared" si="676"/>
        <v>226.79309338981855</v>
      </c>
      <c r="Z1119" s="17">
        <f>Y1119/3600</f>
        <v>6.2998081497171815E-2</v>
      </c>
      <c r="AA1119" s="17">
        <f>0.96*Y1119</f>
        <v>217.72136965422581</v>
      </c>
      <c r="AB1119" s="17">
        <f t="shared" si="677"/>
        <v>209.01251486805677</v>
      </c>
      <c r="AC1119" s="17">
        <f t="shared" si="678"/>
        <v>198.56188912465393</v>
      </c>
      <c r="AD1119" s="17">
        <f t="shared" si="679"/>
        <v>198.56188912465393</v>
      </c>
      <c r="AE1119" s="17">
        <f t="shared" si="700"/>
        <v>5.515608031240387E-2</v>
      </c>
      <c r="AF1119" s="17">
        <f>T1119-AD1119</f>
        <v>807.93856597642537</v>
      </c>
      <c r="AG1119" s="17">
        <f t="shared" si="680"/>
        <v>0.22442737943789592</v>
      </c>
      <c r="AH1119" s="28">
        <f>0.5*'Ducati Panigale 1199 data'!$C$8*'WLTP class 3 v5'!F1119^2</f>
        <v>44481.716049382718</v>
      </c>
      <c r="AI1119" s="17">
        <f t="shared" si="681"/>
        <v>44.481716049382719</v>
      </c>
      <c r="AJ1119" s="17" t="str">
        <f>IF(N1119&lt;0, AI1119, "0")</f>
        <v>0</v>
      </c>
      <c r="AK1119" s="98">
        <f>AK1118+AJ1119</f>
        <v>2587.3534004629619</v>
      </c>
      <c r="AL1119" s="105">
        <f t="shared" si="682"/>
        <v>0.71870927790637829</v>
      </c>
      <c r="AM1119" s="98">
        <f>IF(N1119 &gt; 0, AI1119, )</f>
        <v>44.481716049382719</v>
      </c>
      <c r="AN1119" s="98">
        <f t="shared" si="701"/>
        <v>12645.600613425924</v>
      </c>
      <c r="AO1119" s="98">
        <f t="shared" si="683"/>
        <v>3.5126668370627567</v>
      </c>
      <c r="AP1119" s="27">
        <f t="shared" si="684"/>
        <v>0</v>
      </c>
      <c r="AQ1119" s="27">
        <f t="shared" si="685"/>
        <v>0</v>
      </c>
      <c r="AR1119" s="99">
        <f t="shared" si="686"/>
        <v>0</v>
      </c>
      <c r="AS1119" s="27">
        <f t="shared" si="687"/>
        <v>0</v>
      </c>
      <c r="AT1119" s="99">
        <f t="shared" si="664"/>
        <v>0</v>
      </c>
      <c r="AU1119" s="27">
        <f t="shared" si="664"/>
        <v>0</v>
      </c>
      <c r="AV1119" s="27">
        <f t="shared" si="688"/>
        <v>0</v>
      </c>
      <c r="AW1119" s="27">
        <f t="shared" si="689"/>
        <v>0</v>
      </c>
      <c r="AX1119" s="27">
        <f t="shared" si="690"/>
        <v>0</v>
      </c>
      <c r="AY1119" s="99">
        <f>AN1119-AW1119</f>
        <v>12645.600613425924</v>
      </c>
      <c r="AZ1119" s="110">
        <f t="shared" si="691"/>
        <v>3.5126668370627567</v>
      </c>
      <c r="BB1119" s="87">
        <v>0</v>
      </c>
      <c r="BC1119" s="23">
        <f t="shared" si="692"/>
        <v>0</v>
      </c>
      <c r="BD1119" s="23">
        <f t="shared" si="693"/>
        <v>0</v>
      </c>
      <c r="BE1119" s="23">
        <f t="shared" si="694"/>
        <v>0</v>
      </c>
      <c r="BF1119" s="23">
        <f t="shared" si="695"/>
        <v>0</v>
      </c>
      <c r="BG1119" s="23">
        <f t="shared" si="696"/>
        <v>0</v>
      </c>
    </row>
    <row r="1120" spans="2:59">
      <c r="B1120" s="12" t="s">
        <v>34</v>
      </c>
      <c r="C1120" s="12">
        <v>1109</v>
      </c>
      <c r="D1120" s="12">
        <v>87</v>
      </c>
      <c r="E1120" s="21">
        <v>63.5</v>
      </c>
      <c r="F1120" s="68">
        <f t="shared" si="665"/>
        <v>17.638888888888889</v>
      </c>
      <c r="G1120" s="22">
        <f t="shared" si="697"/>
        <v>-0.33333333333333409</v>
      </c>
      <c r="H1120" s="22">
        <f t="shared" si="666"/>
        <v>44</v>
      </c>
      <c r="I1120" s="48">
        <f>'Ducati Panigale 1199 data'!$C$8*G1120</f>
        <v>-92.666666666666885</v>
      </c>
      <c r="J1120" s="48">
        <f>'Ducati Panigale 1199 data'!$C$8*'Ducati Panigale 1199 data'!$C$15*'Ducati Panigale 1199 data'!$C$10</f>
        <v>54.543600000000005</v>
      </c>
      <c r="K1120" s="48">
        <f>(0.5*'Ducati Panigale 1199 data'!$C$12)*'Ducati Panigale 1199 data'!$C$14*'Ducati Panigale 1199 data'!$C$11*F1120^2</f>
        <v>44.021062644675929</v>
      </c>
      <c r="L1120" s="48">
        <f t="shared" si="667"/>
        <v>5.8979959780090496</v>
      </c>
      <c r="M1120" s="48">
        <f t="shared" si="663"/>
        <v>104.03409572321519</v>
      </c>
      <c r="N1120" s="22">
        <f t="shared" si="668"/>
        <v>0.10403409572321519</v>
      </c>
      <c r="O1120" s="105">
        <f t="shared" si="669"/>
        <v>0</v>
      </c>
      <c r="P1120" s="105">
        <f t="shared" si="670"/>
        <v>0</v>
      </c>
      <c r="Q1120" s="105">
        <f t="shared" si="698"/>
        <v>261.65471116249597</v>
      </c>
      <c r="R1120" s="27">
        <f t="shared" si="671"/>
        <v>7.2681864211804434E-2</v>
      </c>
      <c r="S1120" s="98">
        <f t="shared" si="672"/>
        <v>0.10403409572321519</v>
      </c>
      <c r="T1120" s="17">
        <f t="shared" si="699"/>
        <v>1006.6044891968025</v>
      </c>
      <c r="U1120" s="17">
        <f t="shared" si="673"/>
        <v>0.27961235811022295</v>
      </c>
      <c r="V1120" s="17">
        <f t="shared" si="674"/>
        <v>248.57197560437115</v>
      </c>
      <c r="W1120" s="17">
        <f t="shared" si="675"/>
        <v>238.62909658019629</v>
      </c>
      <c r="X1120" s="17">
        <f t="shared" si="675"/>
        <v>229.08393271698844</v>
      </c>
      <c r="Y1120" s="17">
        <f t="shared" si="676"/>
        <v>226.79309338981855</v>
      </c>
      <c r="Z1120" s="17">
        <f>Y1120/3600</f>
        <v>6.2998081497171815E-2</v>
      </c>
      <c r="AA1120" s="17">
        <f>0.96*Y1120</f>
        <v>217.72136965422581</v>
      </c>
      <c r="AB1120" s="17">
        <f t="shared" si="677"/>
        <v>209.01251486805677</v>
      </c>
      <c r="AC1120" s="17">
        <f t="shared" si="678"/>
        <v>198.56188912465393</v>
      </c>
      <c r="AD1120" s="17">
        <f t="shared" si="679"/>
        <v>198.56188912465393</v>
      </c>
      <c r="AE1120" s="17">
        <f t="shared" si="700"/>
        <v>5.515608031240387E-2</v>
      </c>
      <c r="AF1120" s="17">
        <f>T1120-AD1120</f>
        <v>808.04260007214862</v>
      </c>
      <c r="AG1120" s="17">
        <f t="shared" si="680"/>
        <v>0.22445627779781907</v>
      </c>
      <c r="AH1120" s="28">
        <f>0.5*'Ducati Panigale 1199 data'!$C$8*'WLTP class 3 v5'!F1120^2</f>
        <v>43247.125771604937</v>
      </c>
      <c r="AI1120" s="17">
        <f t="shared" si="681"/>
        <v>43.247125771604935</v>
      </c>
      <c r="AJ1120" s="17" t="str">
        <f>IF(N1120&lt;0, AI1120, "0")</f>
        <v>0</v>
      </c>
      <c r="AK1120" s="98">
        <f>AK1119+AJ1120</f>
        <v>2587.3534004629619</v>
      </c>
      <c r="AL1120" s="105">
        <f t="shared" si="682"/>
        <v>0.71870927790637829</v>
      </c>
      <c r="AM1120" s="98">
        <f>IF(N1120 &gt; 0, AI1120, )</f>
        <v>43.247125771604935</v>
      </c>
      <c r="AN1120" s="98">
        <f t="shared" si="701"/>
        <v>12688.847739197528</v>
      </c>
      <c r="AO1120" s="98">
        <f t="shared" si="683"/>
        <v>3.5246799275548688</v>
      </c>
      <c r="AP1120" s="27">
        <f t="shared" si="684"/>
        <v>0</v>
      </c>
      <c r="AQ1120" s="27">
        <f t="shared" si="685"/>
        <v>0</v>
      </c>
      <c r="AR1120" s="99">
        <f t="shared" si="686"/>
        <v>0</v>
      </c>
      <c r="AS1120" s="27">
        <f t="shared" si="687"/>
        <v>0</v>
      </c>
      <c r="AT1120" s="99">
        <f t="shared" si="664"/>
        <v>0</v>
      </c>
      <c r="AU1120" s="27">
        <f t="shared" si="664"/>
        <v>0</v>
      </c>
      <c r="AV1120" s="27">
        <f t="shared" si="688"/>
        <v>0</v>
      </c>
      <c r="AW1120" s="27">
        <f t="shared" si="689"/>
        <v>0</v>
      </c>
      <c r="AX1120" s="27">
        <f t="shared" si="690"/>
        <v>0</v>
      </c>
      <c r="AY1120" s="99">
        <f>AN1120-AW1120</f>
        <v>12688.847739197528</v>
      </c>
      <c r="AZ1120" s="110">
        <f t="shared" si="691"/>
        <v>3.5246799275548688</v>
      </c>
      <c r="BB1120" s="87">
        <v>0</v>
      </c>
      <c r="BC1120" s="23">
        <f t="shared" si="692"/>
        <v>0</v>
      </c>
      <c r="BD1120" s="23">
        <f t="shared" si="693"/>
        <v>0</v>
      </c>
      <c r="BE1120" s="23">
        <f t="shared" si="694"/>
        <v>0</v>
      </c>
      <c r="BF1120" s="23">
        <f t="shared" si="695"/>
        <v>0</v>
      </c>
      <c r="BG1120" s="23">
        <f t="shared" si="696"/>
        <v>0</v>
      </c>
    </row>
    <row r="1121" spans="2:59">
      <c r="B1121" s="12" t="s">
        <v>34</v>
      </c>
      <c r="C1121" s="12">
        <v>1110</v>
      </c>
      <c r="D1121" s="12">
        <v>88</v>
      </c>
      <c r="E1121" s="21">
        <v>62</v>
      </c>
      <c r="F1121" s="68">
        <f t="shared" si="665"/>
        <v>17.222222222222221</v>
      </c>
      <c r="G1121" s="22">
        <f t="shared" si="697"/>
        <v>-0.31944444444444403</v>
      </c>
      <c r="H1121" s="22">
        <f t="shared" si="666"/>
        <v>44.5</v>
      </c>
      <c r="I1121" s="48">
        <f>'Ducati Panigale 1199 data'!$C$8*G1121</f>
        <v>-88.805555555555443</v>
      </c>
      <c r="J1121" s="48">
        <f>'Ducati Panigale 1199 data'!$C$8*'Ducati Panigale 1199 data'!$C$15*'Ducati Panigale 1199 data'!$C$10</f>
        <v>54.543600000000005</v>
      </c>
      <c r="K1121" s="48">
        <f>(0.5*'Ducati Panigale 1199 data'!$C$12)*'Ducati Panigale 1199 data'!$C$14*'Ducati Panigale 1199 data'!$C$11*F1121^2</f>
        <v>41.965891203703706</v>
      </c>
      <c r="L1121" s="48">
        <f t="shared" si="667"/>
        <v>7.703935648148267</v>
      </c>
      <c r="M1121" s="48">
        <f t="shared" si="663"/>
        <v>132.67889171810904</v>
      </c>
      <c r="N1121" s="22">
        <f t="shared" si="668"/>
        <v>0.13267889171810904</v>
      </c>
      <c r="O1121" s="105">
        <f t="shared" si="669"/>
        <v>0</v>
      </c>
      <c r="P1121" s="105">
        <f t="shared" si="670"/>
        <v>0</v>
      </c>
      <c r="Q1121" s="105">
        <f t="shared" si="698"/>
        <v>261.65471116249597</v>
      </c>
      <c r="R1121" s="27">
        <f t="shared" si="671"/>
        <v>7.2681864211804434E-2</v>
      </c>
      <c r="S1121" s="98">
        <f t="shared" si="672"/>
        <v>0.13267889171810904</v>
      </c>
      <c r="T1121" s="17">
        <f t="shared" si="699"/>
        <v>1006.7371680885207</v>
      </c>
      <c r="U1121" s="17">
        <f t="shared" si="673"/>
        <v>0.27964921335792242</v>
      </c>
      <c r="V1121" s="17">
        <f t="shared" si="674"/>
        <v>248.57197560437115</v>
      </c>
      <c r="W1121" s="17">
        <f t="shared" si="675"/>
        <v>238.62909658019629</v>
      </c>
      <c r="X1121" s="17">
        <f t="shared" si="675"/>
        <v>229.08393271698844</v>
      </c>
      <c r="Y1121" s="17">
        <f t="shared" si="676"/>
        <v>226.79309338981855</v>
      </c>
      <c r="Z1121" s="17">
        <f>Y1121/3600</f>
        <v>6.2998081497171815E-2</v>
      </c>
      <c r="AA1121" s="17">
        <f>0.96*Y1121</f>
        <v>217.72136965422581</v>
      </c>
      <c r="AB1121" s="17">
        <f t="shared" si="677"/>
        <v>209.01251486805677</v>
      </c>
      <c r="AC1121" s="17">
        <f t="shared" si="678"/>
        <v>198.56188912465393</v>
      </c>
      <c r="AD1121" s="17">
        <f t="shared" si="679"/>
        <v>198.56188912465393</v>
      </c>
      <c r="AE1121" s="17">
        <f t="shared" si="700"/>
        <v>5.515608031240387E-2</v>
      </c>
      <c r="AF1121" s="17">
        <f>T1121-AD1121</f>
        <v>808.17527896386673</v>
      </c>
      <c r="AG1121" s="17">
        <f t="shared" si="680"/>
        <v>0.22449313304551854</v>
      </c>
      <c r="AH1121" s="28">
        <f>0.5*'Ducati Panigale 1199 data'!$C$8*'WLTP class 3 v5'!F1121^2</f>
        <v>41228.086419753083</v>
      </c>
      <c r="AI1121" s="17">
        <f t="shared" si="681"/>
        <v>41.228086419753083</v>
      </c>
      <c r="AJ1121" s="17" t="str">
        <f>IF(N1121&lt;0, AI1121, "0")</f>
        <v>0</v>
      </c>
      <c r="AK1121" s="98">
        <f>AK1120+AJ1121</f>
        <v>2587.3534004629619</v>
      </c>
      <c r="AL1121" s="105">
        <f t="shared" si="682"/>
        <v>0.71870927790637829</v>
      </c>
      <c r="AM1121" s="98">
        <f>IF(N1121 &gt; 0, AI1121, )</f>
        <v>41.228086419753083</v>
      </c>
      <c r="AN1121" s="98">
        <f t="shared" si="701"/>
        <v>12730.075825617281</v>
      </c>
      <c r="AO1121" s="98">
        <f t="shared" si="683"/>
        <v>3.5361321737825779</v>
      </c>
      <c r="AP1121" s="27">
        <f t="shared" si="684"/>
        <v>0</v>
      </c>
      <c r="AQ1121" s="27">
        <f t="shared" si="685"/>
        <v>0</v>
      </c>
      <c r="AR1121" s="99">
        <f t="shared" si="686"/>
        <v>0</v>
      </c>
      <c r="AS1121" s="27">
        <f t="shared" si="687"/>
        <v>0</v>
      </c>
      <c r="AT1121" s="99">
        <f t="shared" si="664"/>
        <v>0</v>
      </c>
      <c r="AU1121" s="27">
        <f t="shared" si="664"/>
        <v>0</v>
      </c>
      <c r="AV1121" s="27">
        <f t="shared" si="688"/>
        <v>0</v>
      </c>
      <c r="AW1121" s="27">
        <f t="shared" si="689"/>
        <v>0</v>
      </c>
      <c r="AX1121" s="27">
        <f t="shared" si="690"/>
        <v>0</v>
      </c>
      <c r="AY1121" s="99">
        <f>AN1121-AW1121</f>
        <v>12730.075825617281</v>
      </c>
      <c r="AZ1121" s="110">
        <f t="shared" si="691"/>
        <v>3.5361321737825779</v>
      </c>
      <c r="BB1121" s="87">
        <v>0</v>
      </c>
      <c r="BC1121" s="23">
        <f t="shared" si="692"/>
        <v>0</v>
      </c>
      <c r="BD1121" s="23">
        <f t="shared" si="693"/>
        <v>0</v>
      </c>
      <c r="BE1121" s="23">
        <f t="shared" si="694"/>
        <v>0</v>
      </c>
      <c r="BF1121" s="23">
        <f t="shared" si="695"/>
        <v>0</v>
      </c>
      <c r="BG1121" s="23">
        <f t="shared" si="696"/>
        <v>0</v>
      </c>
    </row>
    <row r="1122" spans="2:59">
      <c r="B1122" s="12" t="s">
        <v>34</v>
      </c>
      <c r="C1122" s="12">
        <v>1111</v>
      </c>
      <c r="D1122" s="12">
        <v>89</v>
      </c>
      <c r="E1122" s="21">
        <v>61.2</v>
      </c>
      <c r="F1122" s="68">
        <f t="shared" si="665"/>
        <v>17</v>
      </c>
      <c r="G1122" s="22">
        <f t="shared" si="697"/>
        <v>-9.7222222222222612E-2</v>
      </c>
      <c r="H1122" s="22">
        <f t="shared" si="666"/>
        <v>45</v>
      </c>
      <c r="I1122" s="48">
        <f>'Ducati Panigale 1199 data'!$C$8*G1122</f>
        <v>-27.027777777777885</v>
      </c>
      <c r="J1122" s="48">
        <f>'Ducati Panigale 1199 data'!$C$8*'Ducati Panigale 1199 data'!$C$15*'Ducati Panigale 1199 data'!$C$10</f>
        <v>54.543600000000005</v>
      </c>
      <c r="K1122" s="48">
        <f>(0.5*'Ducati Panigale 1199 data'!$C$12)*'Ducati Panigale 1199 data'!$C$14*'Ducati Panigale 1199 data'!$C$11*F1122^2</f>
        <v>40.889887500000007</v>
      </c>
      <c r="L1122" s="48">
        <f t="shared" si="667"/>
        <v>68.405709722222127</v>
      </c>
      <c r="M1122" s="48">
        <f t="shared" si="663"/>
        <v>1162.8970652777762</v>
      </c>
      <c r="N1122" s="22">
        <f t="shared" si="668"/>
        <v>1.1628970652777761</v>
      </c>
      <c r="O1122" s="105">
        <f t="shared" si="669"/>
        <v>0</v>
      </c>
      <c r="P1122" s="105">
        <f t="shared" si="670"/>
        <v>0</v>
      </c>
      <c r="Q1122" s="105">
        <f t="shared" si="698"/>
        <v>261.65471116249597</v>
      </c>
      <c r="R1122" s="27">
        <f t="shared" si="671"/>
        <v>7.2681864211804434E-2</v>
      </c>
      <c r="S1122" s="98">
        <f t="shared" si="672"/>
        <v>1.1628970652777761</v>
      </c>
      <c r="T1122" s="17">
        <f t="shared" si="699"/>
        <v>1007.9000651537984</v>
      </c>
      <c r="U1122" s="17">
        <f t="shared" si="673"/>
        <v>0.27997224032049955</v>
      </c>
      <c r="V1122" s="17">
        <f t="shared" si="674"/>
        <v>248.57197560437115</v>
      </c>
      <c r="W1122" s="17">
        <f t="shared" si="675"/>
        <v>238.62909658019629</v>
      </c>
      <c r="X1122" s="17">
        <f t="shared" si="675"/>
        <v>229.08393271698844</v>
      </c>
      <c r="Y1122" s="17">
        <f t="shared" si="676"/>
        <v>226.79309338981855</v>
      </c>
      <c r="Z1122" s="17">
        <f>Y1122/3600</f>
        <v>6.2998081497171815E-2</v>
      </c>
      <c r="AA1122" s="17">
        <f>0.96*Y1122</f>
        <v>217.72136965422581</v>
      </c>
      <c r="AB1122" s="17">
        <f t="shared" si="677"/>
        <v>209.01251486805677</v>
      </c>
      <c r="AC1122" s="17">
        <f t="shared" si="678"/>
        <v>198.56188912465393</v>
      </c>
      <c r="AD1122" s="17">
        <f t="shared" si="679"/>
        <v>198.56188912465393</v>
      </c>
      <c r="AE1122" s="17">
        <f t="shared" si="700"/>
        <v>5.515608031240387E-2</v>
      </c>
      <c r="AF1122" s="17">
        <f>T1122-AD1122</f>
        <v>809.33817602914451</v>
      </c>
      <c r="AG1122" s="17">
        <f t="shared" si="680"/>
        <v>0.22481616000809571</v>
      </c>
      <c r="AH1122" s="28">
        <f>0.5*'Ducati Panigale 1199 data'!$C$8*'WLTP class 3 v5'!F1122^2</f>
        <v>40171</v>
      </c>
      <c r="AI1122" s="17">
        <f t="shared" si="681"/>
        <v>40.170999999999999</v>
      </c>
      <c r="AJ1122" s="17" t="str">
        <f>IF(N1122&lt;0, AI1122, "0")</f>
        <v>0</v>
      </c>
      <c r="AK1122" s="98">
        <f>AK1121+AJ1122</f>
        <v>2587.3534004629619</v>
      </c>
      <c r="AL1122" s="105">
        <f t="shared" si="682"/>
        <v>0.71870927790637829</v>
      </c>
      <c r="AM1122" s="98">
        <f>IF(N1122 &gt; 0, AI1122, )</f>
        <v>40.170999999999999</v>
      </c>
      <c r="AN1122" s="98">
        <f t="shared" si="701"/>
        <v>12770.246825617282</v>
      </c>
      <c r="AO1122" s="98">
        <f t="shared" si="683"/>
        <v>3.5472907848936894</v>
      </c>
      <c r="AP1122" s="27">
        <f t="shared" si="684"/>
        <v>0</v>
      </c>
      <c r="AQ1122" s="27">
        <f t="shared" si="685"/>
        <v>0</v>
      </c>
      <c r="AR1122" s="99">
        <f t="shared" si="686"/>
        <v>0</v>
      </c>
      <c r="AS1122" s="27">
        <f t="shared" si="687"/>
        <v>0</v>
      </c>
      <c r="AT1122" s="99">
        <f t="shared" si="664"/>
        <v>0</v>
      </c>
      <c r="AU1122" s="27">
        <f t="shared" si="664"/>
        <v>0</v>
      </c>
      <c r="AV1122" s="27">
        <f t="shared" si="688"/>
        <v>0</v>
      </c>
      <c r="AW1122" s="27">
        <f t="shared" si="689"/>
        <v>0</v>
      </c>
      <c r="AX1122" s="27">
        <f t="shared" si="690"/>
        <v>0</v>
      </c>
      <c r="AY1122" s="99">
        <f>AN1122-AW1122</f>
        <v>12770.246825617282</v>
      </c>
      <c r="AZ1122" s="110">
        <f t="shared" si="691"/>
        <v>3.5472907848936894</v>
      </c>
      <c r="BB1122" s="87">
        <v>0</v>
      </c>
      <c r="BC1122" s="23">
        <f t="shared" si="692"/>
        <v>0</v>
      </c>
      <c r="BD1122" s="23">
        <f t="shared" si="693"/>
        <v>0</v>
      </c>
      <c r="BE1122" s="23">
        <f t="shared" si="694"/>
        <v>0</v>
      </c>
      <c r="BF1122" s="23">
        <f t="shared" si="695"/>
        <v>0</v>
      </c>
      <c r="BG1122" s="23">
        <f t="shared" si="696"/>
        <v>0</v>
      </c>
    </row>
    <row r="1123" spans="2:59">
      <c r="B1123" s="12" t="s">
        <v>34</v>
      </c>
      <c r="C1123" s="12">
        <v>1112</v>
      </c>
      <c r="D1123" s="12">
        <v>90</v>
      </c>
      <c r="E1123" s="21">
        <v>61.3</v>
      </c>
      <c r="F1123" s="68">
        <f t="shared" si="665"/>
        <v>17.027777777777779</v>
      </c>
      <c r="G1123" s="22">
        <f t="shared" si="697"/>
        <v>0.19444444444444425</v>
      </c>
      <c r="H1123" s="22">
        <f t="shared" si="666"/>
        <v>45.5</v>
      </c>
      <c r="I1123" s="48">
        <f>'Ducati Panigale 1199 data'!$C$8*G1123</f>
        <v>54.0555555555555</v>
      </c>
      <c r="J1123" s="48">
        <f>'Ducati Panigale 1199 data'!$C$8*'Ducati Panigale 1199 data'!$C$15*'Ducati Panigale 1199 data'!$C$10</f>
        <v>54.543600000000005</v>
      </c>
      <c r="K1123" s="48">
        <f>(0.5*'Ducati Panigale 1199 data'!$C$12)*'Ducati Panigale 1199 data'!$C$14*'Ducati Panigale 1199 data'!$C$11*F1123^2</f>
        <v>41.023623755787042</v>
      </c>
      <c r="L1123" s="48">
        <f t="shared" si="667"/>
        <v>149.62277931134255</v>
      </c>
      <c r="M1123" s="48">
        <f t="shared" si="663"/>
        <v>2547.7434366070274</v>
      </c>
      <c r="N1123" s="22">
        <f t="shared" si="668"/>
        <v>2.5477434366070275</v>
      </c>
      <c r="O1123" s="105">
        <f t="shared" si="669"/>
        <v>0</v>
      </c>
      <c r="P1123" s="105">
        <f t="shared" si="670"/>
        <v>0</v>
      </c>
      <c r="Q1123" s="105">
        <f t="shared" si="698"/>
        <v>261.65471116249597</v>
      </c>
      <c r="R1123" s="27">
        <f t="shared" si="671"/>
        <v>7.2681864211804434E-2</v>
      </c>
      <c r="S1123" s="98">
        <f t="shared" si="672"/>
        <v>2.5477434366070275</v>
      </c>
      <c r="T1123" s="17">
        <f t="shared" si="699"/>
        <v>1010.4478085904054</v>
      </c>
      <c r="U1123" s="17">
        <f t="shared" si="673"/>
        <v>0.28067994683066816</v>
      </c>
      <c r="V1123" s="17">
        <f t="shared" si="674"/>
        <v>248.57197560437115</v>
      </c>
      <c r="W1123" s="17">
        <f t="shared" si="675"/>
        <v>238.62909658019629</v>
      </c>
      <c r="X1123" s="17">
        <f t="shared" si="675"/>
        <v>229.08393271698844</v>
      </c>
      <c r="Y1123" s="17">
        <f t="shared" si="676"/>
        <v>226.79309338981855</v>
      </c>
      <c r="Z1123" s="17">
        <f>Y1123/3600</f>
        <v>6.2998081497171815E-2</v>
      </c>
      <c r="AA1123" s="17">
        <f>0.96*Y1123</f>
        <v>217.72136965422581</v>
      </c>
      <c r="AB1123" s="17">
        <f t="shared" si="677"/>
        <v>209.01251486805677</v>
      </c>
      <c r="AC1123" s="17">
        <f t="shared" si="678"/>
        <v>198.56188912465393</v>
      </c>
      <c r="AD1123" s="17">
        <f t="shared" si="679"/>
        <v>198.56188912465393</v>
      </c>
      <c r="AE1123" s="17">
        <f t="shared" si="700"/>
        <v>5.515608031240387E-2</v>
      </c>
      <c r="AF1123" s="17">
        <f>T1123-AD1123</f>
        <v>811.8859194657515</v>
      </c>
      <c r="AG1123" s="17">
        <f t="shared" si="680"/>
        <v>0.22552386651826431</v>
      </c>
      <c r="AH1123" s="28">
        <f>0.5*'Ducati Panigale 1199 data'!$C$8*'WLTP class 3 v5'!F1123^2</f>
        <v>40302.3850308642</v>
      </c>
      <c r="AI1123" s="17">
        <f t="shared" si="681"/>
        <v>40.302385030864201</v>
      </c>
      <c r="AJ1123" s="17" t="str">
        <f>IF(N1123&lt;0, AI1123, "0")</f>
        <v>0</v>
      </c>
      <c r="AK1123" s="98">
        <f>AK1122+AJ1123</f>
        <v>2587.3534004629619</v>
      </c>
      <c r="AL1123" s="105">
        <f t="shared" si="682"/>
        <v>0.71870927790637829</v>
      </c>
      <c r="AM1123" s="98">
        <f>IF(N1123 &gt; 0, AI1123, )</f>
        <v>40.302385030864201</v>
      </c>
      <c r="AN1123" s="98">
        <f t="shared" si="701"/>
        <v>12810.549210648145</v>
      </c>
      <c r="AO1123" s="98">
        <f t="shared" si="683"/>
        <v>3.5584858918467068</v>
      </c>
      <c r="AP1123" s="27">
        <f t="shared" si="684"/>
        <v>0</v>
      </c>
      <c r="AQ1123" s="27">
        <f t="shared" si="685"/>
        <v>0</v>
      </c>
      <c r="AR1123" s="99">
        <f t="shared" si="686"/>
        <v>0</v>
      </c>
      <c r="AS1123" s="27">
        <f t="shared" si="687"/>
        <v>0</v>
      </c>
      <c r="AT1123" s="99">
        <f t="shared" si="664"/>
        <v>0</v>
      </c>
      <c r="AU1123" s="27">
        <f t="shared" si="664"/>
        <v>0</v>
      </c>
      <c r="AV1123" s="27">
        <f t="shared" si="688"/>
        <v>0</v>
      </c>
      <c r="AW1123" s="27">
        <f t="shared" si="689"/>
        <v>0</v>
      </c>
      <c r="AX1123" s="27">
        <f t="shared" si="690"/>
        <v>0</v>
      </c>
      <c r="AY1123" s="99">
        <f>AN1123-AW1123</f>
        <v>12810.549210648145</v>
      </c>
      <c r="AZ1123" s="110">
        <f t="shared" si="691"/>
        <v>3.5584858918467068</v>
      </c>
      <c r="BB1123" s="87">
        <v>0</v>
      </c>
      <c r="BC1123" s="23">
        <f t="shared" si="692"/>
        <v>0</v>
      </c>
      <c r="BD1123" s="23">
        <f t="shared" si="693"/>
        <v>0</v>
      </c>
      <c r="BE1123" s="23">
        <f t="shared" si="694"/>
        <v>0</v>
      </c>
      <c r="BF1123" s="23">
        <f t="shared" si="695"/>
        <v>0</v>
      </c>
      <c r="BG1123" s="23">
        <f t="shared" si="696"/>
        <v>0</v>
      </c>
    </row>
    <row r="1124" spans="2:59">
      <c r="B1124" s="12" t="s">
        <v>34</v>
      </c>
      <c r="C1124" s="12">
        <v>1113</v>
      </c>
      <c r="D1124" s="12">
        <v>91</v>
      </c>
      <c r="E1124" s="21">
        <v>62.6</v>
      </c>
      <c r="F1124" s="68">
        <f t="shared" si="665"/>
        <v>17.388888888888889</v>
      </c>
      <c r="G1124" s="22">
        <f t="shared" si="697"/>
        <v>0.55555555555555558</v>
      </c>
      <c r="H1124" s="22">
        <f t="shared" si="666"/>
        <v>46</v>
      </c>
      <c r="I1124" s="48">
        <f>'Ducati Panigale 1199 data'!$C$8*G1124</f>
        <v>154.44444444444446</v>
      </c>
      <c r="J1124" s="48">
        <f>'Ducati Panigale 1199 data'!$C$8*'Ducati Panigale 1199 data'!$C$15*'Ducati Panigale 1199 data'!$C$10</f>
        <v>54.543600000000005</v>
      </c>
      <c r="K1124" s="48">
        <f>(0.5*'Ducati Panigale 1199 data'!$C$12)*'Ducati Panigale 1199 data'!$C$14*'Ducati Panigale 1199 data'!$C$11*F1124^2</f>
        <v>42.782064467592605</v>
      </c>
      <c r="L1124" s="48">
        <f t="shared" si="667"/>
        <v>251.77010891203707</v>
      </c>
      <c r="M1124" s="48">
        <f t="shared" si="663"/>
        <v>4378.0024494148674</v>
      </c>
      <c r="N1124" s="22">
        <f t="shared" si="668"/>
        <v>4.3780024494148675</v>
      </c>
      <c r="O1124" s="105">
        <f t="shared" si="669"/>
        <v>0</v>
      </c>
      <c r="P1124" s="105">
        <f t="shared" si="670"/>
        <v>0</v>
      </c>
      <c r="Q1124" s="105">
        <f t="shared" si="698"/>
        <v>261.65471116249597</v>
      </c>
      <c r="R1124" s="27">
        <f t="shared" si="671"/>
        <v>7.2681864211804434E-2</v>
      </c>
      <c r="S1124" s="98">
        <f t="shared" si="672"/>
        <v>4.3780024494148675</v>
      </c>
      <c r="T1124" s="17">
        <f t="shared" si="699"/>
        <v>1014.8258110398203</v>
      </c>
      <c r="U1124" s="17">
        <f t="shared" si="673"/>
        <v>0.28189605862217232</v>
      </c>
      <c r="V1124" s="17">
        <f t="shared" si="674"/>
        <v>248.57197560437115</v>
      </c>
      <c r="W1124" s="17">
        <f t="shared" si="675"/>
        <v>238.62909658019629</v>
      </c>
      <c r="X1124" s="17">
        <f t="shared" si="675"/>
        <v>229.08393271698844</v>
      </c>
      <c r="Y1124" s="17">
        <f t="shared" si="676"/>
        <v>226.79309338981855</v>
      </c>
      <c r="Z1124" s="17">
        <f>Y1124/3600</f>
        <v>6.2998081497171815E-2</v>
      </c>
      <c r="AA1124" s="17">
        <f>0.96*Y1124</f>
        <v>217.72136965422581</v>
      </c>
      <c r="AB1124" s="17">
        <f t="shared" si="677"/>
        <v>209.01251486805677</v>
      </c>
      <c r="AC1124" s="17">
        <f t="shared" si="678"/>
        <v>198.56188912465393</v>
      </c>
      <c r="AD1124" s="17">
        <f t="shared" si="679"/>
        <v>198.56188912465393</v>
      </c>
      <c r="AE1124" s="17">
        <f t="shared" si="700"/>
        <v>5.515608031240387E-2</v>
      </c>
      <c r="AF1124" s="17">
        <f>T1124-AD1124</f>
        <v>816.26392191516641</v>
      </c>
      <c r="AG1124" s="17">
        <f t="shared" si="680"/>
        <v>0.22673997830976844</v>
      </c>
      <c r="AH1124" s="28">
        <f>0.5*'Ducati Panigale 1199 data'!$C$8*'WLTP class 3 v5'!F1124^2</f>
        <v>42029.910493827163</v>
      </c>
      <c r="AI1124" s="17">
        <f t="shared" si="681"/>
        <v>42.02991049382716</v>
      </c>
      <c r="AJ1124" s="17" t="str">
        <f>IF(N1124&lt;0, AI1124, "0")</f>
        <v>0</v>
      </c>
      <c r="AK1124" s="98">
        <f>AK1123+AJ1124</f>
        <v>2587.3534004629619</v>
      </c>
      <c r="AL1124" s="105">
        <f t="shared" si="682"/>
        <v>0.71870927790637829</v>
      </c>
      <c r="AM1124" s="98">
        <f>IF(N1124 &gt; 0, AI1124, )</f>
        <v>42.02991049382716</v>
      </c>
      <c r="AN1124" s="98">
        <f t="shared" si="701"/>
        <v>12852.579121141973</v>
      </c>
      <c r="AO1124" s="98">
        <f t="shared" si="683"/>
        <v>3.5701608669838811</v>
      </c>
      <c r="AP1124" s="27">
        <f t="shared" si="684"/>
        <v>0</v>
      </c>
      <c r="AQ1124" s="27">
        <f t="shared" si="685"/>
        <v>0</v>
      </c>
      <c r="AR1124" s="99">
        <f t="shared" si="686"/>
        <v>0</v>
      </c>
      <c r="AS1124" s="27">
        <f t="shared" si="687"/>
        <v>0</v>
      </c>
      <c r="AT1124" s="99">
        <f t="shared" si="664"/>
        <v>0</v>
      </c>
      <c r="AU1124" s="27">
        <f t="shared" si="664"/>
        <v>0</v>
      </c>
      <c r="AV1124" s="27">
        <f t="shared" si="688"/>
        <v>0</v>
      </c>
      <c r="AW1124" s="27">
        <f t="shared" si="689"/>
        <v>0</v>
      </c>
      <c r="AX1124" s="27">
        <f t="shared" si="690"/>
        <v>0</v>
      </c>
      <c r="AY1124" s="99">
        <f>AN1124-AW1124</f>
        <v>12852.579121141973</v>
      </c>
      <c r="AZ1124" s="110">
        <f t="shared" si="691"/>
        <v>3.5701608669838811</v>
      </c>
      <c r="BB1124" s="87">
        <v>0</v>
      </c>
      <c r="BC1124" s="23">
        <f t="shared" si="692"/>
        <v>0</v>
      </c>
      <c r="BD1124" s="23">
        <f t="shared" si="693"/>
        <v>0</v>
      </c>
      <c r="BE1124" s="23">
        <f t="shared" si="694"/>
        <v>0</v>
      </c>
      <c r="BF1124" s="23">
        <f t="shared" si="695"/>
        <v>0</v>
      </c>
      <c r="BG1124" s="23">
        <f t="shared" si="696"/>
        <v>0</v>
      </c>
    </row>
    <row r="1125" spans="2:59">
      <c r="B1125" s="12" t="s">
        <v>34</v>
      </c>
      <c r="C1125" s="12">
        <v>1114</v>
      </c>
      <c r="D1125" s="12">
        <v>92</v>
      </c>
      <c r="E1125" s="21">
        <v>65.3</v>
      </c>
      <c r="F1125" s="68">
        <f t="shared" si="665"/>
        <v>18.138888888888889</v>
      </c>
      <c r="G1125" s="22">
        <f t="shared" si="697"/>
        <v>0.74999999999999978</v>
      </c>
      <c r="H1125" s="22">
        <f t="shared" si="666"/>
        <v>46.5</v>
      </c>
      <c r="I1125" s="48">
        <f>'Ducati Panigale 1199 data'!$C$8*G1125</f>
        <v>208.49999999999994</v>
      </c>
      <c r="J1125" s="48">
        <f>'Ducati Panigale 1199 data'!$C$8*'Ducati Panigale 1199 data'!$C$15*'Ducati Panigale 1199 data'!$C$10</f>
        <v>54.543600000000005</v>
      </c>
      <c r="K1125" s="48">
        <f>(0.5*'Ducati Panigale 1199 data'!$C$12)*'Ducati Panigale 1199 data'!$C$14*'Ducati Panigale 1199 data'!$C$11*F1125^2</f>
        <v>46.5521168113426</v>
      </c>
      <c r="L1125" s="48">
        <f t="shared" si="667"/>
        <v>309.59571681134258</v>
      </c>
      <c r="M1125" s="48">
        <f t="shared" si="663"/>
        <v>5615.7223077168528</v>
      </c>
      <c r="N1125" s="22">
        <f t="shared" si="668"/>
        <v>5.6157223077168528</v>
      </c>
      <c r="O1125" s="105">
        <f t="shared" si="669"/>
        <v>0</v>
      </c>
      <c r="P1125" s="105">
        <f t="shared" si="670"/>
        <v>0</v>
      </c>
      <c r="Q1125" s="105">
        <f t="shared" si="698"/>
        <v>261.65471116249597</v>
      </c>
      <c r="R1125" s="27">
        <f t="shared" si="671"/>
        <v>7.2681864211804434E-2</v>
      </c>
      <c r="S1125" s="98">
        <f t="shared" si="672"/>
        <v>5.6157223077168528</v>
      </c>
      <c r="T1125" s="17">
        <f t="shared" si="699"/>
        <v>1020.4415333475372</v>
      </c>
      <c r="U1125" s="17">
        <f t="shared" si="673"/>
        <v>0.283455981485427</v>
      </c>
      <c r="V1125" s="17">
        <f t="shared" si="674"/>
        <v>248.57197560437115</v>
      </c>
      <c r="W1125" s="17">
        <f t="shared" si="675"/>
        <v>238.62909658019629</v>
      </c>
      <c r="X1125" s="17">
        <f t="shared" si="675"/>
        <v>229.08393271698844</v>
      </c>
      <c r="Y1125" s="17">
        <f t="shared" si="676"/>
        <v>226.79309338981855</v>
      </c>
      <c r="Z1125" s="17">
        <f>Y1125/3600</f>
        <v>6.2998081497171815E-2</v>
      </c>
      <c r="AA1125" s="17">
        <f>0.96*Y1125</f>
        <v>217.72136965422581</v>
      </c>
      <c r="AB1125" s="17">
        <f t="shared" si="677"/>
        <v>209.01251486805677</v>
      </c>
      <c r="AC1125" s="17">
        <f t="shared" si="678"/>
        <v>198.56188912465393</v>
      </c>
      <c r="AD1125" s="17">
        <f t="shared" si="679"/>
        <v>198.56188912465393</v>
      </c>
      <c r="AE1125" s="17">
        <f t="shared" si="700"/>
        <v>5.515608031240387E-2</v>
      </c>
      <c r="AF1125" s="17">
        <f>T1125-AD1125</f>
        <v>821.87964422288326</v>
      </c>
      <c r="AG1125" s="17">
        <f t="shared" si="680"/>
        <v>0.22829990117302312</v>
      </c>
      <c r="AH1125" s="28">
        <f>0.5*'Ducati Panigale 1199 data'!$C$8*'WLTP class 3 v5'!F1125^2</f>
        <v>45733.681327160499</v>
      </c>
      <c r="AI1125" s="17">
        <f t="shared" si="681"/>
        <v>45.733681327160497</v>
      </c>
      <c r="AJ1125" s="17" t="str">
        <f>IF(N1125&lt;0, AI1125, "0")</f>
        <v>0</v>
      </c>
      <c r="AK1125" s="98">
        <f>AK1124+AJ1125</f>
        <v>2587.3534004629619</v>
      </c>
      <c r="AL1125" s="105">
        <f t="shared" si="682"/>
        <v>0.71870927790637829</v>
      </c>
      <c r="AM1125" s="98">
        <f>IF(N1125 &gt; 0, AI1125, )</f>
        <v>45.733681327160497</v>
      </c>
      <c r="AN1125" s="98">
        <f t="shared" si="701"/>
        <v>12898.312802469134</v>
      </c>
      <c r="AO1125" s="98">
        <f t="shared" si="683"/>
        <v>3.5828646673525371</v>
      </c>
      <c r="AP1125" s="27">
        <f t="shared" si="684"/>
        <v>0</v>
      </c>
      <c r="AQ1125" s="27">
        <f t="shared" si="685"/>
        <v>0</v>
      </c>
      <c r="AR1125" s="99">
        <f t="shared" si="686"/>
        <v>0</v>
      </c>
      <c r="AS1125" s="27">
        <f t="shared" si="687"/>
        <v>0</v>
      </c>
      <c r="AT1125" s="99">
        <f t="shared" si="664"/>
        <v>0</v>
      </c>
      <c r="AU1125" s="27">
        <f t="shared" si="664"/>
        <v>0</v>
      </c>
      <c r="AV1125" s="27">
        <f t="shared" si="688"/>
        <v>0</v>
      </c>
      <c r="AW1125" s="27">
        <f t="shared" si="689"/>
        <v>0</v>
      </c>
      <c r="AX1125" s="27">
        <f t="shared" si="690"/>
        <v>0</v>
      </c>
      <c r="AY1125" s="99">
        <f>AN1125-AW1125</f>
        <v>12898.312802469134</v>
      </c>
      <c r="AZ1125" s="110">
        <f t="shared" si="691"/>
        <v>3.5828646673525371</v>
      </c>
      <c r="BB1125" s="87">
        <v>0</v>
      </c>
      <c r="BC1125" s="23">
        <f t="shared" si="692"/>
        <v>0</v>
      </c>
      <c r="BD1125" s="23">
        <f t="shared" si="693"/>
        <v>0</v>
      </c>
      <c r="BE1125" s="23">
        <f t="shared" si="694"/>
        <v>0</v>
      </c>
      <c r="BF1125" s="23">
        <f t="shared" si="695"/>
        <v>0</v>
      </c>
      <c r="BG1125" s="23">
        <f t="shared" si="696"/>
        <v>0</v>
      </c>
    </row>
    <row r="1126" spans="2:59">
      <c r="B1126" s="12" t="s">
        <v>34</v>
      </c>
      <c r="C1126" s="12">
        <v>1115</v>
      </c>
      <c r="D1126" s="12">
        <v>93</v>
      </c>
      <c r="E1126" s="21">
        <v>68</v>
      </c>
      <c r="F1126" s="68">
        <f t="shared" si="665"/>
        <v>18.888888888888889</v>
      </c>
      <c r="G1126" s="22">
        <f t="shared" si="697"/>
        <v>0.56944444444444564</v>
      </c>
      <c r="H1126" s="22">
        <f t="shared" si="666"/>
        <v>47</v>
      </c>
      <c r="I1126" s="48">
        <f>'Ducati Panigale 1199 data'!$C$8*G1126</f>
        <v>158.30555555555588</v>
      </c>
      <c r="J1126" s="48">
        <f>'Ducati Panigale 1199 data'!$C$8*'Ducati Panigale 1199 data'!$C$15*'Ducati Panigale 1199 data'!$C$10</f>
        <v>54.543600000000005</v>
      </c>
      <c r="K1126" s="48">
        <f>(0.5*'Ducati Panigale 1199 data'!$C$12)*'Ducati Panigale 1199 data'!$C$14*'Ducati Panigale 1199 data'!$C$11*F1126^2</f>
        <v>50.481342592592597</v>
      </c>
      <c r="L1126" s="48">
        <f t="shared" si="667"/>
        <v>263.33049814814848</v>
      </c>
      <c r="M1126" s="48">
        <f t="shared" si="663"/>
        <v>4974.0205205761376</v>
      </c>
      <c r="N1126" s="22">
        <f t="shared" si="668"/>
        <v>4.9740205205761381</v>
      </c>
      <c r="O1126" s="105">
        <f t="shared" si="669"/>
        <v>0</v>
      </c>
      <c r="P1126" s="105">
        <f t="shared" si="670"/>
        <v>0</v>
      </c>
      <c r="Q1126" s="105">
        <f t="shared" si="698"/>
        <v>261.65471116249597</v>
      </c>
      <c r="R1126" s="27">
        <f t="shared" si="671"/>
        <v>7.2681864211804434E-2</v>
      </c>
      <c r="S1126" s="98">
        <f t="shared" si="672"/>
        <v>4.9740205205761381</v>
      </c>
      <c r="T1126" s="17">
        <f t="shared" si="699"/>
        <v>1025.4155538681134</v>
      </c>
      <c r="U1126" s="17">
        <f t="shared" si="673"/>
        <v>0.28483765385225374</v>
      </c>
      <c r="V1126" s="17">
        <f t="shared" si="674"/>
        <v>248.57197560437115</v>
      </c>
      <c r="W1126" s="17">
        <f t="shared" si="675"/>
        <v>238.62909658019629</v>
      </c>
      <c r="X1126" s="17">
        <f t="shared" si="675"/>
        <v>229.08393271698844</v>
      </c>
      <c r="Y1126" s="17">
        <f t="shared" si="676"/>
        <v>226.79309338981855</v>
      </c>
      <c r="Z1126" s="17">
        <f>Y1126/3600</f>
        <v>6.2998081497171815E-2</v>
      </c>
      <c r="AA1126" s="17">
        <f>0.96*Y1126</f>
        <v>217.72136965422581</v>
      </c>
      <c r="AB1126" s="17">
        <f t="shared" si="677"/>
        <v>209.01251486805677</v>
      </c>
      <c r="AC1126" s="17">
        <f t="shared" si="678"/>
        <v>198.56188912465393</v>
      </c>
      <c r="AD1126" s="17">
        <f t="shared" si="679"/>
        <v>198.56188912465393</v>
      </c>
      <c r="AE1126" s="17">
        <f t="shared" si="700"/>
        <v>5.515608031240387E-2</v>
      </c>
      <c r="AF1126" s="17">
        <f>T1126-AD1126</f>
        <v>826.85366474345949</v>
      </c>
      <c r="AG1126" s="17">
        <f t="shared" si="680"/>
        <v>0.22968157353984986</v>
      </c>
      <c r="AH1126" s="28">
        <f>0.5*'Ducati Panigale 1199 data'!$C$8*'WLTP class 3 v5'!F1126^2</f>
        <v>49593.827160493827</v>
      </c>
      <c r="AI1126" s="17">
        <f t="shared" si="681"/>
        <v>49.593827160493831</v>
      </c>
      <c r="AJ1126" s="17" t="str">
        <f>IF(N1126&lt;0, AI1126, "0")</f>
        <v>0</v>
      </c>
      <c r="AK1126" s="98">
        <f>AK1125+AJ1126</f>
        <v>2587.3534004629619</v>
      </c>
      <c r="AL1126" s="105">
        <f t="shared" si="682"/>
        <v>0.71870927790637829</v>
      </c>
      <c r="AM1126" s="98">
        <f>IF(N1126 &gt; 0, AI1126, )</f>
        <v>49.593827160493831</v>
      </c>
      <c r="AN1126" s="98">
        <f t="shared" si="701"/>
        <v>12947.906629629628</v>
      </c>
      <c r="AO1126" s="98">
        <f t="shared" si="683"/>
        <v>3.5966407304526742</v>
      </c>
      <c r="AP1126" s="27">
        <f t="shared" si="684"/>
        <v>0</v>
      </c>
      <c r="AQ1126" s="27">
        <f t="shared" si="685"/>
        <v>0</v>
      </c>
      <c r="AR1126" s="99">
        <f t="shared" si="686"/>
        <v>0</v>
      </c>
      <c r="AS1126" s="27">
        <f t="shared" si="687"/>
        <v>0</v>
      </c>
      <c r="AT1126" s="99">
        <f t="shared" si="664"/>
        <v>0</v>
      </c>
      <c r="AU1126" s="27">
        <f t="shared" si="664"/>
        <v>0</v>
      </c>
      <c r="AV1126" s="27">
        <f t="shared" si="688"/>
        <v>0</v>
      </c>
      <c r="AW1126" s="27">
        <f t="shared" si="689"/>
        <v>0</v>
      </c>
      <c r="AX1126" s="27">
        <f t="shared" si="690"/>
        <v>0</v>
      </c>
      <c r="AY1126" s="99">
        <f>AN1126-AW1126</f>
        <v>12947.906629629628</v>
      </c>
      <c r="AZ1126" s="110">
        <f t="shared" si="691"/>
        <v>3.5966407304526742</v>
      </c>
      <c r="BB1126" s="87">
        <v>0</v>
      </c>
      <c r="BC1126" s="23">
        <f t="shared" si="692"/>
        <v>0</v>
      </c>
      <c r="BD1126" s="23">
        <f t="shared" si="693"/>
        <v>0</v>
      </c>
      <c r="BE1126" s="23">
        <f t="shared" si="694"/>
        <v>0</v>
      </c>
      <c r="BF1126" s="23">
        <f t="shared" si="695"/>
        <v>0</v>
      </c>
      <c r="BG1126" s="23">
        <f t="shared" si="696"/>
        <v>0</v>
      </c>
    </row>
    <row r="1127" spans="2:59">
      <c r="B1127" s="12" t="s">
        <v>34</v>
      </c>
      <c r="C1127" s="12">
        <v>1116</v>
      </c>
      <c r="D1127" s="12">
        <v>94</v>
      </c>
      <c r="E1127" s="21">
        <v>69.400000000000006</v>
      </c>
      <c r="F1127" s="68">
        <f t="shared" si="665"/>
        <v>19.277777777777779</v>
      </c>
      <c r="G1127" s="22">
        <f t="shared" si="697"/>
        <v>0.23611111111111149</v>
      </c>
      <c r="H1127" s="22">
        <f t="shared" si="666"/>
        <v>47.5</v>
      </c>
      <c r="I1127" s="48">
        <f>'Ducati Panigale 1199 data'!$C$8*G1127</f>
        <v>65.638888888888999</v>
      </c>
      <c r="J1127" s="48">
        <f>'Ducati Panigale 1199 data'!$C$8*'Ducati Panigale 1199 data'!$C$15*'Ducati Panigale 1199 data'!$C$10</f>
        <v>54.543600000000005</v>
      </c>
      <c r="K1127" s="48">
        <f>(0.5*'Ducati Panigale 1199 data'!$C$12)*'Ducati Panigale 1199 data'!$C$14*'Ducati Panigale 1199 data'!$C$11*F1127^2</f>
        <v>52.581383912037047</v>
      </c>
      <c r="L1127" s="48">
        <f t="shared" si="667"/>
        <v>172.76387280092604</v>
      </c>
      <c r="M1127" s="48">
        <f t="shared" si="663"/>
        <v>3330.5035478845189</v>
      </c>
      <c r="N1127" s="22">
        <f t="shared" si="668"/>
        <v>3.3305035478845189</v>
      </c>
      <c r="O1127" s="105">
        <f t="shared" si="669"/>
        <v>0</v>
      </c>
      <c r="P1127" s="105">
        <f t="shared" si="670"/>
        <v>0</v>
      </c>
      <c r="Q1127" s="105">
        <f t="shared" si="698"/>
        <v>261.65471116249597</v>
      </c>
      <c r="R1127" s="27">
        <f t="shared" si="671"/>
        <v>7.2681864211804434E-2</v>
      </c>
      <c r="S1127" s="98">
        <f t="shared" si="672"/>
        <v>3.3305035478845189</v>
      </c>
      <c r="T1127" s="17">
        <f t="shared" si="699"/>
        <v>1028.7460574159979</v>
      </c>
      <c r="U1127" s="17">
        <f t="shared" si="673"/>
        <v>0.28576279372666608</v>
      </c>
      <c r="V1127" s="17">
        <f t="shared" si="674"/>
        <v>248.57197560437115</v>
      </c>
      <c r="W1127" s="17">
        <f t="shared" si="675"/>
        <v>238.62909658019629</v>
      </c>
      <c r="X1127" s="17">
        <f t="shared" si="675"/>
        <v>229.08393271698844</v>
      </c>
      <c r="Y1127" s="17">
        <f t="shared" si="676"/>
        <v>226.79309338981855</v>
      </c>
      <c r="Z1127" s="17">
        <f>Y1127/3600</f>
        <v>6.2998081497171815E-2</v>
      </c>
      <c r="AA1127" s="17">
        <f>0.96*Y1127</f>
        <v>217.72136965422581</v>
      </c>
      <c r="AB1127" s="17">
        <f t="shared" si="677"/>
        <v>209.01251486805677</v>
      </c>
      <c r="AC1127" s="17">
        <f t="shared" si="678"/>
        <v>198.56188912465393</v>
      </c>
      <c r="AD1127" s="17">
        <f t="shared" si="679"/>
        <v>198.56188912465393</v>
      </c>
      <c r="AE1127" s="17">
        <f t="shared" si="700"/>
        <v>5.515608031240387E-2</v>
      </c>
      <c r="AF1127" s="17">
        <f>T1127-AD1127</f>
        <v>830.18416829134401</v>
      </c>
      <c r="AG1127" s="17">
        <f t="shared" si="680"/>
        <v>0.23060671341426223</v>
      </c>
      <c r="AH1127" s="28">
        <f>0.5*'Ducati Panigale 1199 data'!$C$8*'WLTP class 3 v5'!F1127^2</f>
        <v>51656.9475308642</v>
      </c>
      <c r="AI1127" s="17">
        <f t="shared" si="681"/>
        <v>51.656947530864201</v>
      </c>
      <c r="AJ1127" s="17" t="str">
        <f>IF(N1127&lt;0, AI1127, "0")</f>
        <v>0</v>
      </c>
      <c r="AK1127" s="98">
        <f>AK1126+AJ1127</f>
        <v>2587.3534004629619</v>
      </c>
      <c r="AL1127" s="105">
        <f t="shared" si="682"/>
        <v>0.71870927790637829</v>
      </c>
      <c r="AM1127" s="98">
        <f>IF(N1127 &gt; 0, AI1127, )</f>
        <v>51.656947530864201</v>
      </c>
      <c r="AN1127" s="98">
        <f t="shared" si="701"/>
        <v>12999.563577160492</v>
      </c>
      <c r="AO1127" s="98">
        <f t="shared" si="683"/>
        <v>3.610989882544581</v>
      </c>
      <c r="AP1127" s="27">
        <f t="shared" si="684"/>
        <v>0</v>
      </c>
      <c r="AQ1127" s="27">
        <f t="shared" si="685"/>
        <v>0</v>
      </c>
      <c r="AR1127" s="99">
        <f t="shared" si="686"/>
        <v>0</v>
      </c>
      <c r="AS1127" s="27">
        <f t="shared" si="687"/>
        <v>0</v>
      </c>
      <c r="AT1127" s="99">
        <f t="shared" si="664"/>
        <v>0</v>
      </c>
      <c r="AU1127" s="27">
        <f t="shared" si="664"/>
        <v>0</v>
      </c>
      <c r="AV1127" s="27">
        <f t="shared" si="688"/>
        <v>0</v>
      </c>
      <c r="AW1127" s="27">
        <f t="shared" si="689"/>
        <v>0</v>
      </c>
      <c r="AX1127" s="27">
        <f t="shared" si="690"/>
        <v>0</v>
      </c>
      <c r="AY1127" s="99">
        <f>AN1127-AW1127</f>
        <v>12999.563577160492</v>
      </c>
      <c r="AZ1127" s="110">
        <f t="shared" si="691"/>
        <v>3.610989882544581</v>
      </c>
      <c r="BB1127" s="87">
        <v>0</v>
      </c>
      <c r="BC1127" s="23">
        <f t="shared" si="692"/>
        <v>0</v>
      </c>
      <c r="BD1127" s="23">
        <f t="shared" si="693"/>
        <v>0</v>
      </c>
      <c r="BE1127" s="23">
        <f t="shared" si="694"/>
        <v>0</v>
      </c>
      <c r="BF1127" s="23">
        <f t="shared" si="695"/>
        <v>0</v>
      </c>
      <c r="BG1127" s="23">
        <f t="shared" si="696"/>
        <v>0</v>
      </c>
    </row>
    <row r="1128" spans="2:59">
      <c r="B1128" s="12" t="s">
        <v>34</v>
      </c>
      <c r="C1128" s="12">
        <v>1117</v>
      </c>
      <c r="D1128" s="12">
        <v>95</v>
      </c>
      <c r="E1128" s="21">
        <v>69.7</v>
      </c>
      <c r="F1128" s="68">
        <f t="shared" si="665"/>
        <v>19.361111111111111</v>
      </c>
      <c r="G1128" s="22">
        <f t="shared" si="697"/>
        <v>-1.3888888888890073E-2</v>
      </c>
      <c r="H1128" s="22">
        <f t="shared" si="666"/>
        <v>48</v>
      </c>
      <c r="I1128" s="48">
        <f>'Ducati Panigale 1199 data'!$C$8*G1128</f>
        <v>-3.8611111111114402</v>
      </c>
      <c r="J1128" s="48">
        <f>'Ducati Panigale 1199 data'!$C$8*'Ducati Panigale 1199 data'!$C$15*'Ducati Panigale 1199 data'!$C$10</f>
        <v>54.543600000000005</v>
      </c>
      <c r="K1128" s="48">
        <f>(0.5*'Ducati Panigale 1199 data'!$C$12)*'Ducati Panigale 1199 data'!$C$14*'Ducati Panigale 1199 data'!$C$11*F1128^2</f>
        <v>53.036960561342596</v>
      </c>
      <c r="L1128" s="48">
        <f t="shared" si="667"/>
        <v>103.71944945023117</v>
      </c>
      <c r="M1128" s="48">
        <f t="shared" si="663"/>
        <v>2008.1237851891979</v>
      </c>
      <c r="N1128" s="22">
        <f t="shared" si="668"/>
        <v>2.008123785189198</v>
      </c>
      <c r="O1128" s="105">
        <f t="shared" si="669"/>
        <v>0</v>
      </c>
      <c r="P1128" s="105">
        <f t="shared" si="670"/>
        <v>0</v>
      </c>
      <c r="Q1128" s="105">
        <f t="shared" si="698"/>
        <v>261.65471116249597</v>
      </c>
      <c r="R1128" s="27">
        <f t="shared" si="671"/>
        <v>7.2681864211804434E-2</v>
      </c>
      <c r="S1128" s="98">
        <f t="shared" si="672"/>
        <v>2.008123785189198</v>
      </c>
      <c r="T1128" s="17">
        <f t="shared" si="699"/>
        <v>1030.7541812011871</v>
      </c>
      <c r="U1128" s="17">
        <f t="shared" si="673"/>
        <v>0.28632060588921865</v>
      </c>
      <c r="V1128" s="17">
        <f t="shared" si="674"/>
        <v>248.57197560437115</v>
      </c>
      <c r="W1128" s="17">
        <f t="shared" si="675"/>
        <v>238.62909658019629</v>
      </c>
      <c r="X1128" s="17">
        <f t="shared" si="675"/>
        <v>229.08393271698844</v>
      </c>
      <c r="Y1128" s="17">
        <f t="shared" si="676"/>
        <v>226.79309338981855</v>
      </c>
      <c r="Z1128" s="17">
        <f>Y1128/3600</f>
        <v>6.2998081497171815E-2</v>
      </c>
      <c r="AA1128" s="17">
        <f>0.96*Y1128</f>
        <v>217.72136965422581</v>
      </c>
      <c r="AB1128" s="17">
        <f t="shared" si="677"/>
        <v>209.01251486805677</v>
      </c>
      <c r="AC1128" s="17">
        <f t="shared" si="678"/>
        <v>198.56188912465393</v>
      </c>
      <c r="AD1128" s="17">
        <f t="shared" si="679"/>
        <v>198.56188912465393</v>
      </c>
      <c r="AE1128" s="17">
        <f t="shared" si="700"/>
        <v>5.515608031240387E-2</v>
      </c>
      <c r="AF1128" s="17">
        <f>T1128-AD1128</f>
        <v>832.19229207653314</v>
      </c>
      <c r="AG1128" s="17">
        <f t="shared" si="680"/>
        <v>0.23116452557681477</v>
      </c>
      <c r="AH1128" s="28">
        <f>0.5*'Ducati Panigale 1199 data'!$C$8*'WLTP class 3 v5'!F1128^2</f>
        <v>52104.514660493827</v>
      </c>
      <c r="AI1128" s="17">
        <f t="shared" si="681"/>
        <v>52.104514660493827</v>
      </c>
      <c r="AJ1128" s="17" t="str">
        <f>IF(N1128&lt;0, AI1128, "0")</f>
        <v>0</v>
      </c>
      <c r="AK1128" s="98">
        <f>AK1127+AJ1128</f>
        <v>2587.3534004629619</v>
      </c>
      <c r="AL1128" s="105">
        <f t="shared" si="682"/>
        <v>0.71870927790637829</v>
      </c>
      <c r="AM1128" s="98">
        <f>IF(N1128 &gt; 0, AI1128, )</f>
        <v>52.104514660493827</v>
      </c>
      <c r="AN1128" s="98">
        <f t="shared" si="701"/>
        <v>13051.668091820986</v>
      </c>
      <c r="AO1128" s="98">
        <f t="shared" si="683"/>
        <v>3.6254633588391627</v>
      </c>
      <c r="AP1128" s="27">
        <f t="shared" si="684"/>
        <v>0</v>
      </c>
      <c r="AQ1128" s="27">
        <f t="shared" si="685"/>
        <v>0</v>
      </c>
      <c r="AR1128" s="99">
        <f t="shared" si="686"/>
        <v>0</v>
      </c>
      <c r="AS1128" s="27">
        <f t="shared" si="687"/>
        <v>0</v>
      </c>
      <c r="AT1128" s="99">
        <f t="shared" si="664"/>
        <v>0</v>
      </c>
      <c r="AU1128" s="27">
        <f t="shared" si="664"/>
        <v>0</v>
      </c>
      <c r="AV1128" s="27">
        <f t="shared" si="688"/>
        <v>0</v>
      </c>
      <c r="AW1128" s="27">
        <f t="shared" si="689"/>
        <v>0</v>
      </c>
      <c r="AX1128" s="27">
        <f t="shared" si="690"/>
        <v>0</v>
      </c>
      <c r="AY1128" s="99">
        <f>AN1128-AW1128</f>
        <v>13051.668091820986</v>
      </c>
      <c r="AZ1128" s="110">
        <f t="shared" si="691"/>
        <v>3.6254633588391627</v>
      </c>
      <c r="BB1128" s="87">
        <v>0</v>
      </c>
      <c r="BC1128" s="23">
        <f t="shared" si="692"/>
        <v>0</v>
      </c>
      <c r="BD1128" s="23">
        <f t="shared" si="693"/>
        <v>0</v>
      </c>
      <c r="BE1128" s="23">
        <f t="shared" si="694"/>
        <v>0</v>
      </c>
      <c r="BF1128" s="23">
        <f t="shared" si="695"/>
        <v>0</v>
      </c>
      <c r="BG1128" s="23">
        <f t="shared" si="696"/>
        <v>0</v>
      </c>
    </row>
    <row r="1129" spans="2:59">
      <c r="B1129" s="12" t="s">
        <v>34</v>
      </c>
      <c r="C1129" s="12">
        <v>1118</v>
      </c>
      <c r="D1129" s="12">
        <v>96</v>
      </c>
      <c r="E1129" s="21">
        <v>69.3</v>
      </c>
      <c r="F1129" s="68">
        <f t="shared" si="665"/>
        <v>19.25</v>
      </c>
      <c r="G1129" s="22">
        <f t="shared" si="697"/>
        <v>-0.2222222222222234</v>
      </c>
      <c r="H1129" s="22">
        <f t="shared" si="666"/>
        <v>48.5</v>
      </c>
      <c r="I1129" s="48">
        <f>'Ducati Panigale 1199 data'!$C$8*G1129</f>
        <v>-61.777777777778105</v>
      </c>
      <c r="J1129" s="48">
        <f>'Ducati Panigale 1199 data'!$C$8*'Ducati Panigale 1199 data'!$C$15*'Ducati Panigale 1199 data'!$C$10</f>
        <v>54.543600000000005</v>
      </c>
      <c r="K1129" s="48">
        <f>(0.5*'Ducati Panigale 1199 data'!$C$12)*'Ducati Panigale 1199 data'!$C$14*'Ducati Panigale 1199 data'!$C$11*F1129^2</f>
        <v>52.429961718750008</v>
      </c>
      <c r="L1129" s="48">
        <f t="shared" si="667"/>
        <v>45.195783940971907</v>
      </c>
      <c r="M1129" s="48">
        <f t="shared" si="663"/>
        <v>870.01884086370922</v>
      </c>
      <c r="N1129" s="22">
        <f t="shared" si="668"/>
        <v>0.87001884086370918</v>
      </c>
      <c r="O1129" s="105">
        <f t="shared" si="669"/>
        <v>0</v>
      </c>
      <c r="P1129" s="105">
        <f t="shared" si="670"/>
        <v>0</v>
      </c>
      <c r="Q1129" s="105">
        <f t="shared" si="698"/>
        <v>261.65471116249597</v>
      </c>
      <c r="R1129" s="27">
        <f t="shared" si="671"/>
        <v>7.2681864211804434E-2</v>
      </c>
      <c r="S1129" s="98">
        <f t="shared" si="672"/>
        <v>0.87001884086370918</v>
      </c>
      <c r="T1129" s="17">
        <f t="shared" si="699"/>
        <v>1031.6242000420507</v>
      </c>
      <c r="U1129" s="17">
        <f t="shared" si="673"/>
        <v>0.28656227778945853</v>
      </c>
      <c r="V1129" s="17">
        <f t="shared" si="674"/>
        <v>248.57197560437115</v>
      </c>
      <c r="W1129" s="17">
        <f t="shared" si="675"/>
        <v>238.62909658019629</v>
      </c>
      <c r="X1129" s="17">
        <f t="shared" si="675"/>
        <v>229.08393271698844</v>
      </c>
      <c r="Y1129" s="17">
        <f t="shared" si="676"/>
        <v>226.79309338981855</v>
      </c>
      <c r="Z1129" s="17">
        <f>Y1129/3600</f>
        <v>6.2998081497171815E-2</v>
      </c>
      <c r="AA1129" s="17">
        <f>0.96*Y1129</f>
        <v>217.72136965422581</v>
      </c>
      <c r="AB1129" s="17">
        <f t="shared" si="677"/>
        <v>209.01251486805677</v>
      </c>
      <c r="AC1129" s="17">
        <f t="shared" si="678"/>
        <v>198.56188912465393</v>
      </c>
      <c r="AD1129" s="17">
        <f t="shared" si="679"/>
        <v>198.56188912465393</v>
      </c>
      <c r="AE1129" s="17">
        <f t="shared" si="700"/>
        <v>5.515608031240387E-2</v>
      </c>
      <c r="AF1129" s="17">
        <f>T1129-AD1129</f>
        <v>833.06231091739676</v>
      </c>
      <c r="AG1129" s="17">
        <f t="shared" si="680"/>
        <v>0.23140619747705465</v>
      </c>
      <c r="AH1129" s="28">
        <f>0.5*'Ducati Panigale 1199 data'!$C$8*'WLTP class 3 v5'!F1129^2</f>
        <v>51508.1875</v>
      </c>
      <c r="AI1129" s="17">
        <f t="shared" si="681"/>
        <v>51.508187499999998</v>
      </c>
      <c r="AJ1129" s="17" t="str">
        <f>IF(N1129&lt;0, AI1129, "0")</f>
        <v>0</v>
      </c>
      <c r="AK1129" s="98">
        <f>AK1128+AJ1129</f>
        <v>2587.3534004629619</v>
      </c>
      <c r="AL1129" s="105">
        <f t="shared" si="682"/>
        <v>0.71870927790637829</v>
      </c>
      <c r="AM1129" s="98">
        <f>IF(N1129 &gt; 0, AI1129, )</f>
        <v>51.508187499999998</v>
      </c>
      <c r="AN1129" s="98">
        <f t="shared" si="701"/>
        <v>13103.176279320985</v>
      </c>
      <c r="AO1129" s="98">
        <f t="shared" si="683"/>
        <v>3.6397711887002737</v>
      </c>
      <c r="AP1129" s="27">
        <f t="shared" si="684"/>
        <v>0</v>
      </c>
      <c r="AQ1129" s="27">
        <f t="shared" si="685"/>
        <v>0</v>
      </c>
      <c r="AR1129" s="99">
        <f t="shared" si="686"/>
        <v>0</v>
      </c>
      <c r="AS1129" s="27">
        <f t="shared" si="687"/>
        <v>0</v>
      </c>
      <c r="AT1129" s="99">
        <f t="shared" si="664"/>
        <v>0</v>
      </c>
      <c r="AU1129" s="27">
        <f t="shared" si="664"/>
        <v>0</v>
      </c>
      <c r="AV1129" s="27">
        <f t="shared" si="688"/>
        <v>0</v>
      </c>
      <c r="AW1129" s="27">
        <f t="shared" si="689"/>
        <v>0</v>
      </c>
      <c r="AX1129" s="27">
        <f t="shared" si="690"/>
        <v>0</v>
      </c>
      <c r="AY1129" s="99">
        <f>AN1129-AW1129</f>
        <v>13103.176279320985</v>
      </c>
      <c r="AZ1129" s="110">
        <f t="shared" si="691"/>
        <v>3.6397711887002737</v>
      </c>
      <c r="BB1129" s="87">
        <v>0</v>
      </c>
      <c r="BC1129" s="23">
        <f t="shared" si="692"/>
        <v>0</v>
      </c>
      <c r="BD1129" s="23">
        <f t="shared" si="693"/>
        <v>0</v>
      </c>
      <c r="BE1129" s="23">
        <f t="shared" si="694"/>
        <v>0</v>
      </c>
      <c r="BF1129" s="23">
        <f t="shared" si="695"/>
        <v>0</v>
      </c>
      <c r="BG1129" s="23">
        <f t="shared" si="696"/>
        <v>0</v>
      </c>
    </row>
    <row r="1130" spans="2:59">
      <c r="B1130" s="12" t="s">
        <v>34</v>
      </c>
      <c r="C1130" s="12">
        <v>1119</v>
      </c>
      <c r="D1130" s="12">
        <v>97</v>
      </c>
      <c r="E1130" s="21">
        <v>68.099999999999994</v>
      </c>
      <c r="F1130" s="68">
        <f t="shared" si="665"/>
        <v>18.916666666666668</v>
      </c>
      <c r="G1130" s="22">
        <f t="shared" si="697"/>
        <v>-0.33333333333333215</v>
      </c>
      <c r="H1130" s="22">
        <f t="shared" si="666"/>
        <v>49</v>
      </c>
      <c r="I1130" s="48">
        <f>'Ducati Panigale 1199 data'!$C$8*G1130</f>
        <v>-92.666666666666345</v>
      </c>
      <c r="J1130" s="48">
        <f>'Ducati Panigale 1199 data'!$C$8*'Ducati Panigale 1199 data'!$C$15*'Ducati Panigale 1199 data'!$C$10</f>
        <v>54.543600000000005</v>
      </c>
      <c r="K1130" s="48">
        <f>(0.5*'Ducati Panigale 1199 data'!$C$12)*'Ducati Panigale 1199 data'!$C$14*'Ducati Panigale 1199 data'!$C$11*F1130^2</f>
        <v>50.629926302083348</v>
      </c>
      <c r="L1130" s="48">
        <f t="shared" si="667"/>
        <v>12.506859635417008</v>
      </c>
      <c r="M1130" s="48">
        <f t="shared" si="663"/>
        <v>236.58809476997175</v>
      </c>
      <c r="N1130" s="22">
        <f t="shared" si="668"/>
        <v>0.23658809476997175</v>
      </c>
      <c r="O1130" s="105">
        <f t="shared" si="669"/>
        <v>0</v>
      </c>
      <c r="P1130" s="105">
        <f t="shared" si="670"/>
        <v>0</v>
      </c>
      <c r="Q1130" s="105">
        <f t="shared" si="698"/>
        <v>261.65471116249597</v>
      </c>
      <c r="R1130" s="27">
        <f t="shared" si="671"/>
        <v>7.2681864211804434E-2</v>
      </c>
      <c r="S1130" s="98">
        <f t="shared" si="672"/>
        <v>0.23658809476997175</v>
      </c>
      <c r="T1130" s="17">
        <f t="shared" si="699"/>
        <v>1031.8607881368207</v>
      </c>
      <c r="U1130" s="17">
        <f t="shared" si="673"/>
        <v>0.28662799670467243</v>
      </c>
      <c r="V1130" s="17">
        <f t="shared" si="674"/>
        <v>248.57197560437115</v>
      </c>
      <c r="W1130" s="17">
        <f t="shared" si="675"/>
        <v>238.62909658019629</v>
      </c>
      <c r="X1130" s="17">
        <f t="shared" si="675"/>
        <v>229.08393271698844</v>
      </c>
      <c r="Y1130" s="17">
        <f t="shared" si="676"/>
        <v>226.79309338981855</v>
      </c>
      <c r="Z1130" s="17">
        <f>Y1130/3600</f>
        <v>6.2998081497171815E-2</v>
      </c>
      <c r="AA1130" s="17">
        <f>0.96*Y1130</f>
        <v>217.72136965422581</v>
      </c>
      <c r="AB1130" s="17">
        <f t="shared" si="677"/>
        <v>209.01251486805677</v>
      </c>
      <c r="AC1130" s="17">
        <f t="shared" si="678"/>
        <v>198.56188912465393</v>
      </c>
      <c r="AD1130" s="17">
        <f t="shared" si="679"/>
        <v>198.56188912465393</v>
      </c>
      <c r="AE1130" s="17">
        <f t="shared" si="700"/>
        <v>5.515608031240387E-2</v>
      </c>
      <c r="AF1130" s="17">
        <f>T1130-AD1130</f>
        <v>833.29889901216677</v>
      </c>
      <c r="AG1130" s="17">
        <f t="shared" si="680"/>
        <v>0.23147191639226855</v>
      </c>
      <c r="AH1130" s="28">
        <f>0.5*'Ducati Panigale 1199 data'!$C$8*'WLTP class 3 v5'!F1130^2</f>
        <v>49739.798611111117</v>
      </c>
      <c r="AI1130" s="17">
        <f t="shared" si="681"/>
        <v>49.739798611111119</v>
      </c>
      <c r="AJ1130" s="17" t="str">
        <f>IF(N1130&lt;0, AI1130, "0")</f>
        <v>0</v>
      </c>
      <c r="AK1130" s="98">
        <f>AK1129+AJ1130</f>
        <v>2587.3534004629619</v>
      </c>
      <c r="AL1130" s="105">
        <f t="shared" si="682"/>
        <v>0.71870927790637829</v>
      </c>
      <c r="AM1130" s="98">
        <f>IF(N1130 &gt; 0, AI1130, )</f>
        <v>49.739798611111119</v>
      </c>
      <c r="AN1130" s="98">
        <f t="shared" si="701"/>
        <v>13152.916077932097</v>
      </c>
      <c r="AO1130" s="98">
        <f t="shared" si="683"/>
        <v>3.6535877994255825</v>
      </c>
      <c r="AP1130" s="27">
        <f t="shared" si="684"/>
        <v>0</v>
      </c>
      <c r="AQ1130" s="27">
        <f t="shared" si="685"/>
        <v>0</v>
      </c>
      <c r="AR1130" s="99">
        <f t="shared" si="686"/>
        <v>0</v>
      </c>
      <c r="AS1130" s="27">
        <f t="shared" si="687"/>
        <v>0</v>
      </c>
      <c r="AT1130" s="99">
        <f t="shared" si="664"/>
        <v>0</v>
      </c>
      <c r="AU1130" s="27">
        <f t="shared" si="664"/>
        <v>0</v>
      </c>
      <c r="AV1130" s="27">
        <f t="shared" si="688"/>
        <v>0</v>
      </c>
      <c r="AW1130" s="27">
        <f t="shared" si="689"/>
        <v>0</v>
      </c>
      <c r="AX1130" s="27">
        <f t="shared" si="690"/>
        <v>0</v>
      </c>
      <c r="AY1130" s="99">
        <f>AN1130-AW1130</f>
        <v>13152.916077932097</v>
      </c>
      <c r="AZ1130" s="110">
        <f t="shared" si="691"/>
        <v>3.6535877994255825</v>
      </c>
      <c r="BB1130" s="87">
        <v>0</v>
      </c>
      <c r="BC1130" s="23">
        <f t="shared" si="692"/>
        <v>0</v>
      </c>
      <c r="BD1130" s="23">
        <f t="shared" si="693"/>
        <v>0</v>
      </c>
      <c r="BE1130" s="23">
        <f t="shared" si="694"/>
        <v>0</v>
      </c>
      <c r="BF1130" s="23">
        <f t="shared" si="695"/>
        <v>0</v>
      </c>
      <c r="BG1130" s="23">
        <f t="shared" si="696"/>
        <v>0</v>
      </c>
    </row>
    <row r="1131" spans="2:59">
      <c r="B1131" s="12" t="s">
        <v>34</v>
      </c>
      <c r="C1131" s="12">
        <v>1120</v>
      </c>
      <c r="D1131" s="12">
        <v>98</v>
      </c>
      <c r="E1131" s="21">
        <v>66.900000000000006</v>
      </c>
      <c r="F1131" s="68">
        <f t="shared" si="665"/>
        <v>18.583333333333332</v>
      </c>
      <c r="G1131" s="22">
        <f t="shared" si="697"/>
        <v>-0.26388888888888767</v>
      </c>
      <c r="H1131" s="22">
        <f t="shared" si="666"/>
        <v>49.5</v>
      </c>
      <c r="I1131" s="48">
        <f>'Ducati Panigale 1199 data'!$C$8*G1131</f>
        <v>-73.361111111110773</v>
      </c>
      <c r="J1131" s="48">
        <f>'Ducati Panigale 1199 data'!$C$8*'Ducati Panigale 1199 data'!$C$15*'Ducati Panigale 1199 data'!$C$10</f>
        <v>54.543600000000005</v>
      </c>
      <c r="K1131" s="48">
        <f>(0.5*'Ducati Panigale 1199 data'!$C$12)*'Ducati Panigale 1199 data'!$C$14*'Ducati Panigale 1199 data'!$C$11*F1131^2</f>
        <v>48.861332552083333</v>
      </c>
      <c r="L1131" s="48">
        <f t="shared" si="667"/>
        <v>30.043821440972565</v>
      </c>
      <c r="M1131" s="48">
        <f t="shared" si="663"/>
        <v>558.31434844474018</v>
      </c>
      <c r="N1131" s="22">
        <f t="shared" si="668"/>
        <v>0.55831434844474015</v>
      </c>
      <c r="O1131" s="105">
        <f t="shared" si="669"/>
        <v>0</v>
      </c>
      <c r="P1131" s="105">
        <f t="shared" si="670"/>
        <v>0</v>
      </c>
      <c r="Q1131" s="105">
        <f t="shared" si="698"/>
        <v>261.65471116249597</v>
      </c>
      <c r="R1131" s="27">
        <f t="shared" si="671"/>
        <v>7.2681864211804434E-2</v>
      </c>
      <c r="S1131" s="98">
        <f t="shared" si="672"/>
        <v>0.55831434844474015</v>
      </c>
      <c r="T1131" s="17">
        <f t="shared" si="699"/>
        <v>1032.4191024852655</v>
      </c>
      <c r="U1131" s="17">
        <f t="shared" si="673"/>
        <v>0.28678308402368485</v>
      </c>
      <c r="V1131" s="17">
        <f t="shared" si="674"/>
        <v>248.57197560437115</v>
      </c>
      <c r="W1131" s="17">
        <f t="shared" si="675"/>
        <v>238.62909658019629</v>
      </c>
      <c r="X1131" s="17">
        <f t="shared" si="675"/>
        <v>229.08393271698844</v>
      </c>
      <c r="Y1131" s="17">
        <f t="shared" si="676"/>
        <v>226.79309338981855</v>
      </c>
      <c r="Z1131" s="17">
        <f>Y1131/3600</f>
        <v>6.2998081497171815E-2</v>
      </c>
      <c r="AA1131" s="17">
        <f>0.96*Y1131</f>
        <v>217.72136965422581</v>
      </c>
      <c r="AB1131" s="17">
        <f t="shared" si="677"/>
        <v>209.01251486805677</v>
      </c>
      <c r="AC1131" s="17">
        <f t="shared" si="678"/>
        <v>198.56188912465393</v>
      </c>
      <c r="AD1131" s="17">
        <f t="shared" si="679"/>
        <v>198.56188912465393</v>
      </c>
      <c r="AE1131" s="17">
        <f t="shared" si="700"/>
        <v>5.515608031240387E-2</v>
      </c>
      <c r="AF1131" s="17">
        <f>T1131-AD1131</f>
        <v>833.85721336061158</v>
      </c>
      <c r="AG1131" s="17">
        <f t="shared" si="680"/>
        <v>0.231627003711281</v>
      </c>
      <c r="AH1131" s="28">
        <f>0.5*'Ducati Panigale 1199 data'!$C$8*'WLTP class 3 v5'!F1131^2</f>
        <v>48002.298611111102</v>
      </c>
      <c r="AI1131" s="17">
        <f t="shared" si="681"/>
        <v>48.002298611111101</v>
      </c>
      <c r="AJ1131" s="17" t="str">
        <f>IF(N1131&lt;0, AI1131, "0")</f>
        <v>0</v>
      </c>
      <c r="AK1131" s="98">
        <f>AK1130+AJ1131</f>
        <v>2587.3534004629619</v>
      </c>
      <c r="AL1131" s="105">
        <f t="shared" si="682"/>
        <v>0.71870927790637829</v>
      </c>
      <c r="AM1131" s="98">
        <f>IF(N1131 &gt; 0, AI1131, )</f>
        <v>48.002298611111101</v>
      </c>
      <c r="AN1131" s="98">
        <f t="shared" si="701"/>
        <v>13200.918376543208</v>
      </c>
      <c r="AO1131" s="98">
        <f t="shared" si="683"/>
        <v>3.6669217712620021</v>
      </c>
      <c r="AP1131" s="27">
        <f t="shared" si="684"/>
        <v>0</v>
      </c>
      <c r="AQ1131" s="27">
        <f t="shared" si="685"/>
        <v>0</v>
      </c>
      <c r="AR1131" s="99">
        <f t="shared" si="686"/>
        <v>0</v>
      </c>
      <c r="AS1131" s="27">
        <f t="shared" si="687"/>
        <v>0</v>
      </c>
      <c r="AT1131" s="99">
        <f t="shared" si="664"/>
        <v>0</v>
      </c>
      <c r="AU1131" s="27">
        <f t="shared" si="664"/>
        <v>0</v>
      </c>
      <c r="AV1131" s="27">
        <f t="shared" si="688"/>
        <v>0</v>
      </c>
      <c r="AW1131" s="27">
        <f t="shared" si="689"/>
        <v>0</v>
      </c>
      <c r="AX1131" s="27">
        <f t="shared" si="690"/>
        <v>0</v>
      </c>
      <c r="AY1131" s="99">
        <f>AN1131-AW1131</f>
        <v>13200.918376543208</v>
      </c>
      <c r="AZ1131" s="110">
        <f t="shared" si="691"/>
        <v>3.6669217712620021</v>
      </c>
      <c r="BB1131" s="87">
        <v>0</v>
      </c>
      <c r="BC1131" s="23">
        <f t="shared" si="692"/>
        <v>0</v>
      </c>
      <c r="BD1131" s="23">
        <f t="shared" si="693"/>
        <v>0</v>
      </c>
      <c r="BE1131" s="23">
        <f t="shared" si="694"/>
        <v>0</v>
      </c>
      <c r="BF1131" s="23">
        <f t="shared" si="695"/>
        <v>0</v>
      </c>
      <c r="BG1131" s="23">
        <f t="shared" si="696"/>
        <v>0</v>
      </c>
    </row>
    <row r="1132" spans="2:59">
      <c r="B1132" s="12" t="s">
        <v>34</v>
      </c>
      <c r="C1132" s="12">
        <v>1121</v>
      </c>
      <c r="D1132" s="12">
        <v>99</v>
      </c>
      <c r="E1132" s="21">
        <v>66.2</v>
      </c>
      <c r="F1132" s="68">
        <f t="shared" si="665"/>
        <v>18.388888888888889</v>
      </c>
      <c r="G1132" s="22">
        <f t="shared" si="697"/>
        <v>-0.16666666666666705</v>
      </c>
      <c r="H1132" s="22">
        <f t="shared" si="666"/>
        <v>50</v>
      </c>
      <c r="I1132" s="48">
        <f>'Ducati Panigale 1199 data'!$C$8*G1132</f>
        <v>-46.333333333333442</v>
      </c>
      <c r="J1132" s="48">
        <f>'Ducati Panigale 1199 data'!$C$8*'Ducati Panigale 1199 data'!$C$15*'Ducati Panigale 1199 data'!$C$10</f>
        <v>54.543600000000005</v>
      </c>
      <c r="K1132" s="48">
        <f>(0.5*'Ducati Panigale 1199 data'!$C$12)*'Ducati Panigale 1199 data'!$C$14*'Ducati Panigale 1199 data'!$C$11*F1132^2</f>
        <v>47.844172800925939</v>
      </c>
      <c r="L1132" s="48">
        <f t="shared" si="667"/>
        <v>56.054439467592502</v>
      </c>
      <c r="M1132" s="48">
        <f t="shared" si="663"/>
        <v>1030.7788590985065</v>
      </c>
      <c r="N1132" s="22">
        <f t="shared" si="668"/>
        <v>1.0307788590985065</v>
      </c>
      <c r="O1132" s="105">
        <f t="shared" si="669"/>
        <v>0</v>
      </c>
      <c r="P1132" s="105">
        <f t="shared" si="670"/>
        <v>0</v>
      </c>
      <c r="Q1132" s="105">
        <f t="shared" si="698"/>
        <v>261.65471116249597</v>
      </c>
      <c r="R1132" s="27">
        <f t="shared" si="671"/>
        <v>7.2681864211804434E-2</v>
      </c>
      <c r="S1132" s="98">
        <f t="shared" si="672"/>
        <v>1.0307788590985065</v>
      </c>
      <c r="T1132" s="17">
        <f t="shared" si="699"/>
        <v>1033.449881344364</v>
      </c>
      <c r="U1132" s="17">
        <f t="shared" si="673"/>
        <v>0.28706941148454557</v>
      </c>
      <c r="V1132" s="17">
        <f t="shared" si="674"/>
        <v>248.57197560437115</v>
      </c>
      <c r="W1132" s="17">
        <f t="shared" si="675"/>
        <v>238.62909658019629</v>
      </c>
      <c r="X1132" s="17">
        <f t="shared" si="675"/>
        <v>229.08393271698844</v>
      </c>
      <c r="Y1132" s="17">
        <f t="shared" si="676"/>
        <v>226.79309338981855</v>
      </c>
      <c r="Z1132" s="17">
        <f>Y1132/3600</f>
        <v>6.2998081497171815E-2</v>
      </c>
      <c r="AA1132" s="17">
        <f>0.96*Y1132</f>
        <v>217.72136965422581</v>
      </c>
      <c r="AB1132" s="17">
        <f t="shared" si="677"/>
        <v>209.01251486805677</v>
      </c>
      <c r="AC1132" s="17">
        <f t="shared" si="678"/>
        <v>198.56188912465393</v>
      </c>
      <c r="AD1132" s="17">
        <f t="shared" si="679"/>
        <v>198.56188912465393</v>
      </c>
      <c r="AE1132" s="17">
        <f t="shared" si="700"/>
        <v>5.515608031240387E-2</v>
      </c>
      <c r="AF1132" s="17">
        <f>T1132-AD1132</f>
        <v>834.8879922197101</v>
      </c>
      <c r="AG1132" s="17">
        <f t="shared" si="680"/>
        <v>0.23191333117214169</v>
      </c>
      <c r="AH1132" s="28">
        <f>0.5*'Ducati Panigale 1199 data'!$C$8*'WLTP class 3 v5'!F1132^2</f>
        <v>47003.02160493828</v>
      </c>
      <c r="AI1132" s="17">
        <f t="shared" si="681"/>
        <v>47.003021604938283</v>
      </c>
      <c r="AJ1132" s="17" t="str">
        <f>IF(N1132&lt;0, AI1132, "0")</f>
        <v>0</v>
      </c>
      <c r="AK1132" s="98">
        <f>AK1131+AJ1132</f>
        <v>2587.3534004629619</v>
      </c>
      <c r="AL1132" s="105">
        <f t="shared" si="682"/>
        <v>0.71870927790637829</v>
      </c>
      <c r="AM1132" s="98">
        <f>IF(N1132 &gt; 0, AI1132, )</f>
        <v>47.003021604938283</v>
      </c>
      <c r="AN1132" s="98">
        <f t="shared" si="701"/>
        <v>13247.921398148146</v>
      </c>
      <c r="AO1132" s="98">
        <f t="shared" si="683"/>
        <v>3.6799781661522628</v>
      </c>
      <c r="AP1132" s="27">
        <f t="shared" si="684"/>
        <v>0</v>
      </c>
      <c r="AQ1132" s="27">
        <f t="shared" si="685"/>
        <v>0</v>
      </c>
      <c r="AR1132" s="99">
        <f t="shared" si="686"/>
        <v>0</v>
      </c>
      <c r="AS1132" s="27">
        <f t="shared" si="687"/>
        <v>0</v>
      </c>
      <c r="AT1132" s="99">
        <f t="shared" si="664"/>
        <v>0</v>
      </c>
      <c r="AU1132" s="27">
        <f t="shared" si="664"/>
        <v>0</v>
      </c>
      <c r="AV1132" s="27">
        <f t="shared" si="688"/>
        <v>0</v>
      </c>
      <c r="AW1132" s="27">
        <f t="shared" si="689"/>
        <v>0</v>
      </c>
      <c r="AX1132" s="27">
        <f t="shared" si="690"/>
        <v>0</v>
      </c>
      <c r="AY1132" s="99">
        <f>AN1132-AW1132</f>
        <v>13247.921398148146</v>
      </c>
      <c r="AZ1132" s="110">
        <f t="shared" si="691"/>
        <v>3.6799781661522628</v>
      </c>
      <c r="BB1132" s="87">
        <v>0</v>
      </c>
      <c r="BC1132" s="23">
        <f t="shared" si="692"/>
        <v>0</v>
      </c>
      <c r="BD1132" s="23">
        <f t="shared" si="693"/>
        <v>0</v>
      </c>
      <c r="BE1132" s="23">
        <f t="shared" si="694"/>
        <v>0</v>
      </c>
      <c r="BF1132" s="23">
        <f t="shared" si="695"/>
        <v>0</v>
      </c>
      <c r="BG1132" s="23">
        <f t="shared" si="696"/>
        <v>0</v>
      </c>
    </row>
    <row r="1133" spans="2:59">
      <c r="B1133" s="12" t="s">
        <v>34</v>
      </c>
      <c r="C1133" s="12">
        <v>1122</v>
      </c>
      <c r="D1133" s="12">
        <v>100</v>
      </c>
      <c r="E1133" s="21">
        <v>65.7</v>
      </c>
      <c r="F1133" s="68">
        <f t="shared" si="665"/>
        <v>18.25</v>
      </c>
      <c r="G1133" s="22">
        <f t="shared" si="697"/>
        <v>-0.18055555555555516</v>
      </c>
      <c r="H1133" s="22">
        <f t="shared" si="666"/>
        <v>50.5</v>
      </c>
      <c r="I1133" s="48">
        <f>'Ducati Panigale 1199 data'!$C$8*G1133</f>
        <v>-50.194444444444336</v>
      </c>
      <c r="J1133" s="48">
        <f>'Ducati Panigale 1199 data'!$C$8*'Ducati Panigale 1199 data'!$C$15*'Ducati Panigale 1199 data'!$C$10</f>
        <v>54.543600000000005</v>
      </c>
      <c r="K1133" s="48">
        <f>(0.5*'Ducati Panigale 1199 data'!$C$12)*'Ducati Panigale 1199 data'!$C$14*'Ducati Panigale 1199 data'!$C$11*F1133^2</f>
        <v>47.124180468750005</v>
      </c>
      <c r="L1133" s="48">
        <f t="shared" si="667"/>
        <v>51.473336024305674</v>
      </c>
      <c r="M1133" s="48">
        <f t="shared" si="663"/>
        <v>939.38838244357851</v>
      </c>
      <c r="N1133" s="22">
        <f t="shared" si="668"/>
        <v>0.93938838244357847</v>
      </c>
      <c r="O1133" s="105">
        <f t="shared" si="669"/>
        <v>0</v>
      </c>
      <c r="P1133" s="105">
        <f t="shared" si="670"/>
        <v>0</v>
      </c>
      <c r="Q1133" s="105">
        <f t="shared" si="698"/>
        <v>261.65471116249597</v>
      </c>
      <c r="R1133" s="27">
        <f t="shared" si="671"/>
        <v>7.2681864211804434E-2</v>
      </c>
      <c r="S1133" s="98">
        <f t="shared" si="672"/>
        <v>0.93938838244357847</v>
      </c>
      <c r="T1133" s="17">
        <f t="shared" si="699"/>
        <v>1034.3892697268077</v>
      </c>
      <c r="U1133" s="17">
        <f t="shared" si="673"/>
        <v>0.287330352701891</v>
      </c>
      <c r="V1133" s="17">
        <f t="shared" si="674"/>
        <v>248.57197560437115</v>
      </c>
      <c r="W1133" s="17">
        <f t="shared" si="675"/>
        <v>238.62909658019629</v>
      </c>
      <c r="X1133" s="17">
        <f t="shared" si="675"/>
        <v>229.08393271698844</v>
      </c>
      <c r="Y1133" s="17">
        <f t="shared" si="676"/>
        <v>226.79309338981855</v>
      </c>
      <c r="Z1133" s="17">
        <f>Y1133/3600</f>
        <v>6.2998081497171815E-2</v>
      </c>
      <c r="AA1133" s="17">
        <f>0.96*Y1133</f>
        <v>217.72136965422581</v>
      </c>
      <c r="AB1133" s="17">
        <f t="shared" si="677"/>
        <v>209.01251486805677</v>
      </c>
      <c r="AC1133" s="17">
        <f t="shared" si="678"/>
        <v>198.56188912465393</v>
      </c>
      <c r="AD1133" s="17">
        <f t="shared" si="679"/>
        <v>198.56188912465393</v>
      </c>
      <c r="AE1133" s="17">
        <f t="shared" si="700"/>
        <v>5.515608031240387E-2</v>
      </c>
      <c r="AF1133" s="17">
        <f>T1133-AD1133</f>
        <v>835.82738060215377</v>
      </c>
      <c r="AG1133" s="17">
        <f t="shared" si="680"/>
        <v>0.23217427238948715</v>
      </c>
      <c r="AH1133" s="28">
        <f>0.5*'Ducati Panigale 1199 data'!$C$8*'WLTP class 3 v5'!F1133^2</f>
        <v>46295.6875</v>
      </c>
      <c r="AI1133" s="17">
        <f t="shared" si="681"/>
        <v>46.2956875</v>
      </c>
      <c r="AJ1133" s="17" t="str">
        <f>IF(N1133&lt;0, AI1133, "0")</f>
        <v>0</v>
      </c>
      <c r="AK1133" s="98">
        <f>AK1132+AJ1133</f>
        <v>2587.3534004629619</v>
      </c>
      <c r="AL1133" s="105">
        <f t="shared" si="682"/>
        <v>0.71870927790637829</v>
      </c>
      <c r="AM1133" s="98">
        <f>IF(N1133 &gt; 0, AI1133, )</f>
        <v>46.2956875</v>
      </c>
      <c r="AN1133" s="98">
        <f t="shared" si="701"/>
        <v>13294.217085648146</v>
      </c>
      <c r="AO1133" s="98">
        <f t="shared" si="683"/>
        <v>3.692838079346707</v>
      </c>
      <c r="AP1133" s="27">
        <f t="shared" si="684"/>
        <v>0</v>
      </c>
      <c r="AQ1133" s="27">
        <f t="shared" si="685"/>
        <v>0</v>
      </c>
      <c r="AR1133" s="99">
        <f t="shared" si="686"/>
        <v>0</v>
      </c>
      <c r="AS1133" s="27">
        <f t="shared" si="687"/>
        <v>0</v>
      </c>
      <c r="AT1133" s="99">
        <f t="shared" si="664"/>
        <v>0</v>
      </c>
      <c r="AU1133" s="27">
        <f t="shared" si="664"/>
        <v>0</v>
      </c>
      <c r="AV1133" s="27">
        <f t="shared" si="688"/>
        <v>0</v>
      </c>
      <c r="AW1133" s="27">
        <f t="shared" si="689"/>
        <v>0</v>
      </c>
      <c r="AX1133" s="27">
        <f t="shared" si="690"/>
        <v>0</v>
      </c>
      <c r="AY1133" s="99">
        <f>AN1133-AW1133</f>
        <v>13294.217085648146</v>
      </c>
      <c r="AZ1133" s="110">
        <f t="shared" si="691"/>
        <v>3.692838079346707</v>
      </c>
      <c r="BB1133" s="87">
        <v>0</v>
      </c>
      <c r="BC1133" s="23">
        <f t="shared" si="692"/>
        <v>0</v>
      </c>
      <c r="BD1133" s="23">
        <f t="shared" si="693"/>
        <v>0</v>
      </c>
      <c r="BE1133" s="23">
        <f t="shared" si="694"/>
        <v>0</v>
      </c>
      <c r="BF1133" s="23">
        <f t="shared" si="695"/>
        <v>0</v>
      </c>
      <c r="BG1133" s="23">
        <f t="shared" si="696"/>
        <v>0</v>
      </c>
    </row>
    <row r="1134" spans="2:59">
      <c r="B1134" s="12" t="s">
        <v>34</v>
      </c>
      <c r="C1134" s="12">
        <v>1123</v>
      </c>
      <c r="D1134" s="12">
        <v>101</v>
      </c>
      <c r="E1134" s="21">
        <v>64.900000000000006</v>
      </c>
      <c r="F1134" s="68">
        <f t="shared" si="665"/>
        <v>18.027777777777779</v>
      </c>
      <c r="G1134" s="22">
        <f t="shared" si="697"/>
        <v>-0.34722222222222221</v>
      </c>
      <c r="H1134" s="22">
        <f t="shared" si="666"/>
        <v>51</v>
      </c>
      <c r="I1134" s="48">
        <f>'Ducati Panigale 1199 data'!$C$8*G1134</f>
        <v>-96.527777777777771</v>
      </c>
      <c r="J1134" s="48">
        <f>'Ducati Panigale 1199 data'!$C$8*'Ducati Panigale 1199 data'!$C$15*'Ducati Panigale 1199 data'!$C$10</f>
        <v>54.543600000000005</v>
      </c>
      <c r="K1134" s="48">
        <f>(0.5*'Ducati Panigale 1199 data'!$C$12)*'Ducati Panigale 1199 data'!$C$14*'Ducati Panigale 1199 data'!$C$11*F1134^2</f>
        <v>45.983546672453713</v>
      </c>
      <c r="L1134" s="48">
        <f t="shared" si="667"/>
        <v>3.9993688946759463</v>
      </c>
      <c r="M1134" s="48">
        <f t="shared" si="663"/>
        <v>72.099733684574701</v>
      </c>
      <c r="N1134" s="22">
        <f t="shared" si="668"/>
        <v>7.2099733684574702E-2</v>
      </c>
      <c r="O1134" s="105">
        <f t="shared" si="669"/>
        <v>0</v>
      </c>
      <c r="P1134" s="105">
        <f t="shared" si="670"/>
        <v>0</v>
      </c>
      <c r="Q1134" s="105">
        <f t="shared" si="698"/>
        <v>261.65471116249597</v>
      </c>
      <c r="R1134" s="27">
        <f t="shared" si="671"/>
        <v>7.2681864211804434E-2</v>
      </c>
      <c r="S1134" s="98">
        <f t="shared" si="672"/>
        <v>7.2099733684574702E-2</v>
      </c>
      <c r="T1134" s="17">
        <f t="shared" si="699"/>
        <v>1034.4613694604923</v>
      </c>
      <c r="U1134" s="17">
        <f t="shared" si="673"/>
        <v>0.28735038040569227</v>
      </c>
      <c r="V1134" s="17">
        <f t="shared" si="674"/>
        <v>248.57197560437115</v>
      </c>
      <c r="W1134" s="17">
        <f t="shared" si="675"/>
        <v>238.62909658019629</v>
      </c>
      <c r="X1134" s="17">
        <f t="shared" si="675"/>
        <v>229.08393271698844</v>
      </c>
      <c r="Y1134" s="17">
        <f t="shared" si="676"/>
        <v>226.79309338981855</v>
      </c>
      <c r="Z1134" s="17">
        <f>Y1134/3600</f>
        <v>6.2998081497171815E-2</v>
      </c>
      <c r="AA1134" s="17">
        <f>0.96*Y1134</f>
        <v>217.72136965422581</v>
      </c>
      <c r="AB1134" s="17">
        <f t="shared" si="677"/>
        <v>209.01251486805677</v>
      </c>
      <c r="AC1134" s="17">
        <f t="shared" si="678"/>
        <v>198.56188912465393</v>
      </c>
      <c r="AD1134" s="17">
        <f t="shared" si="679"/>
        <v>198.56188912465393</v>
      </c>
      <c r="AE1134" s="17">
        <f t="shared" si="700"/>
        <v>5.515608031240387E-2</v>
      </c>
      <c r="AF1134" s="17">
        <f>T1134-AD1134</f>
        <v>835.89948033583835</v>
      </c>
      <c r="AG1134" s="17">
        <f t="shared" si="680"/>
        <v>0.23219430009328842</v>
      </c>
      <c r="AH1134" s="28">
        <f>0.5*'Ducati Panigale 1199 data'!$C$8*'WLTP class 3 v5'!F1134^2</f>
        <v>45175.107253086418</v>
      </c>
      <c r="AI1134" s="17">
        <f t="shared" si="681"/>
        <v>45.175107253086416</v>
      </c>
      <c r="AJ1134" s="17" t="str">
        <f>IF(N1134&lt;0, AI1134, "0")</f>
        <v>0</v>
      </c>
      <c r="AK1134" s="98">
        <f>AK1133+AJ1134</f>
        <v>2587.3534004629619</v>
      </c>
      <c r="AL1134" s="105">
        <f t="shared" si="682"/>
        <v>0.71870927790637829</v>
      </c>
      <c r="AM1134" s="98">
        <f>IF(N1134 &gt; 0, AI1134, )</f>
        <v>45.175107253086416</v>
      </c>
      <c r="AN1134" s="98">
        <f t="shared" si="701"/>
        <v>13339.392192901232</v>
      </c>
      <c r="AO1134" s="98">
        <f t="shared" si="683"/>
        <v>3.7053867202503423</v>
      </c>
      <c r="AP1134" s="27">
        <f t="shared" si="684"/>
        <v>0</v>
      </c>
      <c r="AQ1134" s="27">
        <f t="shared" si="685"/>
        <v>0</v>
      </c>
      <c r="AR1134" s="99">
        <f t="shared" si="686"/>
        <v>0</v>
      </c>
      <c r="AS1134" s="27">
        <f t="shared" si="687"/>
        <v>0</v>
      </c>
      <c r="AT1134" s="99">
        <f t="shared" si="664"/>
        <v>0</v>
      </c>
      <c r="AU1134" s="27">
        <f t="shared" si="664"/>
        <v>0</v>
      </c>
      <c r="AV1134" s="27">
        <f t="shared" si="688"/>
        <v>0</v>
      </c>
      <c r="AW1134" s="27">
        <f t="shared" si="689"/>
        <v>0</v>
      </c>
      <c r="AX1134" s="27">
        <f t="shared" si="690"/>
        <v>0</v>
      </c>
      <c r="AY1134" s="99">
        <f>AN1134-AW1134</f>
        <v>13339.392192901232</v>
      </c>
      <c r="AZ1134" s="110">
        <f t="shared" si="691"/>
        <v>3.7053867202503423</v>
      </c>
      <c r="BB1134" s="87">
        <v>0</v>
      </c>
      <c r="BC1134" s="23">
        <f t="shared" si="692"/>
        <v>0</v>
      </c>
      <c r="BD1134" s="23">
        <f t="shared" si="693"/>
        <v>0</v>
      </c>
      <c r="BE1134" s="23">
        <f t="shared" si="694"/>
        <v>0</v>
      </c>
      <c r="BF1134" s="23">
        <f t="shared" si="695"/>
        <v>0</v>
      </c>
      <c r="BG1134" s="23">
        <f t="shared" si="696"/>
        <v>0</v>
      </c>
    </row>
    <row r="1135" spans="2:59">
      <c r="B1135" s="12" t="s">
        <v>34</v>
      </c>
      <c r="C1135" s="12">
        <v>1124</v>
      </c>
      <c r="D1135" s="12">
        <v>102</v>
      </c>
      <c r="E1135" s="21">
        <v>63.2</v>
      </c>
      <c r="F1135" s="68">
        <f t="shared" si="665"/>
        <v>17.555555555555557</v>
      </c>
      <c r="G1135" s="22">
        <f t="shared" si="697"/>
        <v>-0.63888888888889006</v>
      </c>
      <c r="H1135" s="22">
        <f t="shared" si="666"/>
        <v>51.5</v>
      </c>
      <c r="I1135" s="48">
        <f>'Ducati Panigale 1199 data'!$C$8*G1135</f>
        <v>-177.61111111111143</v>
      </c>
      <c r="J1135" s="48">
        <f>'Ducati Panigale 1199 data'!$C$8*'Ducati Panigale 1199 data'!$C$15*'Ducati Panigale 1199 data'!$C$10</f>
        <v>54.543600000000005</v>
      </c>
      <c r="K1135" s="48">
        <f>(0.5*'Ducati Panigale 1199 data'!$C$12)*'Ducati Panigale 1199 data'!$C$14*'Ducati Panigale 1199 data'!$C$11*F1135^2</f>
        <v>43.606098148148156</v>
      </c>
      <c r="L1135" s="48">
        <f t="shared" si="667"/>
        <v>-79.461412962963266</v>
      </c>
      <c r="M1135" s="48">
        <f t="shared" si="663"/>
        <v>-1394.9892497942442</v>
      </c>
      <c r="N1135" s="22">
        <f t="shared" si="668"/>
        <v>-1.3949892497942442</v>
      </c>
      <c r="O1135" s="105">
        <f t="shared" si="669"/>
        <v>-1.3949892497942442</v>
      </c>
      <c r="P1135" s="105">
        <f t="shared" si="670"/>
        <v>1.3949892497942442</v>
      </c>
      <c r="Q1135" s="105">
        <f t="shared" si="698"/>
        <v>263.04970041229024</v>
      </c>
      <c r="R1135" s="27">
        <f t="shared" si="671"/>
        <v>7.3069361225636176E-2</v>
      </c>
      <c r="S1135" s="98">
        <f t="shared" si="672"/>
        <v>0</v>
      </c>
      <c r="T1135" s="17">
        <f t="shared" si="699"/>
        <v>1034.4613694604923</v>
      </c>
      <c r="U1135" s="17">
        <f t="shared" si="673"/>
        <v>0.28735038040569227</v>
      </c>
      <c r="V1135" s="17">
        <f t="shared" si="674"/>
        <v>249.8972153916757</v>
      </c>
      <c r="W1135" s="17">
        <f t="shared" si="675"/>
        <v>239.90132677600866</v>
      </c>
      <c r="X1135" s="17">
        <f t="shared" si="675"/>
        <v>230.3052737049683</v>
      </c>
      <c r="Y1135" s="17">
        <f t="shared" si="676"/>
        <v>228.00222096791862</v>
      </c>
      <c r="Z1135" s="17">
        <f>Y1135/3600</f>
        <v>6.3333950268866276E-2</v>
      </c>
      <c r="AA1135" s="17">
        <f>0.96*Y1135</f>
        <v>218.88213212920186</v>
      </c>
      <c r="AB1135" s="17">
        <f t="shared" si="677"/>
        <v>210.12684684403379</v>
      </c>
      <c r="AC1135" s="17">
        <f t="shared" si="678"/>
        <v>199.6205045018321</v>
      </c>
      <c r="AD1135" s="17">
        <f t="shared" si="679"/>
        <v>199.6205045018321</v>
      </c>
      <c r="AE1135" s="17">
        <f t="shared" si="700"/>
        <v>5.5450140139397808E-2</v>
      </c>
      <c r="AF1135" s="17">
        <f>T1135-AD1135</f>
        <v>834.84086495866018</v>
      </c>
      <c r="AG1135" s="17">
        <f t="shared" si="680"/>
        <v>0.23190024026629449</v>
      </c>
      <c r="AH1135" s="28">
        <f>0.5*'Ducati Panigale 1199 data'!$C$8*'WLTP class 3 v5'!F1135^2</f>
        <v>42839.456790123462</v>
      </c>
      <c r="AI1135" s="17">
        <f t="shared" si="681"/>
        <v>42.839456790123464</v>
      </c>
      <c r="AJ1135" s="17">
        <f>IF(N1135&lt;0, AI1135, "0")</f>
        <v>42.839456790123464</v>
      </c>
      <c r="AK1135" s="98">
        <f>AK1134+AJ1135</f>
        <v>2630.1928572530855</v>
      </c>
      <c r="AL1135" s="105">
        <f t="shared" si="682"/>
        <v>0.73060912701474601</v>
      </c>
      <c r="AM1135" s="98">
        <f>IF(N1135 &gt; 0, AI1135, )</f>
        <v>0</v>
      </c>
      <c r="AN1135" s="98">
        <f t="shared" si="701"/>
        <v>13339.392192901232</v>
      </c>
      <c r="AO1135" s="98">
        <f t="shared" si="683"/>
        <v>3.7053867202503423</v>
      </c>
      <c r="AP1135" s="27">
        <f t="shared" si="684"/>
        <v>40.69748395061729</v>
      </c>
      <c r="AQ1135" s="27">
        <f t="shared" si="685"/>
        <v>39.069584592592598</v>
      </c>
      <c r="AR1135" s="99">
        <f t="shared" si="686"/>
        <v>37.506801208888895</v>
      </c>
      <c r="AS1135" s="27">
        <f t="shared" si="687"/>
        <v>37.131733196800006</v>
      </c>
      <c r="AT1135" s="99">
        <f t="shared" si="664"/>
        <v>35.646463868928002</v>
      </c>
      <c r="AU1135" s="27">
        <f t="shared" si="664"/>
        <v>34.220605314170882</v>
      </c>
      <c r="AV1135" s="27">
        <f t="shared" si="688"/>
        <v>32.509575048462338</v>
      </c>
      <c r="AW1135" s="27">
        <f t="shared" si="689"/>
        <v>32.509575048462338</v>
      </c>
      <c r="AX1135" s="27">
        <f t="shared" si="690"/>
        <v>9.0304375134617598E-3</v>
      </c>
      <c r="AY1135" s="99">
        <f>AN1135-AW1135</f>
        <v>13306.882617852771</v>
      </c>
      <c r="AZ1135" s="110">
        <f t="shared" si="691"/>
        <v>3.6963562827368808</v>
      </c>
      <c r="BB1135" s="87">
        <v>1.39498924979424</v>
      </c>
      <c r="BC1135" s="23">
        <f t="shared" si="692"/>
        <v>1.2554903248148159</v>
      </c>
      <c r="BD1135" s="23">
        <f t="shared" si="693"/>
        <v>1.192715808574075</v>
      </c>
      <c r="BE1135" s="23">
        <f t="shared" si="694"/>
        <v>1.145007176231112</v>
      </c>
      <c r="BF1135" s="23">
        <f t="shared" si="695"/>
        <v>1.0763067456572453</v>
      </c>
      <c r="BG1135" s="23">
        <f t="shared" si="696"/>
        <v>1.0763067456572453</v>
      </c>
    </row>
    <row r="1136" spans="2:59">
      <c r="B1136" s="12" t="s">
        <v>34</v>
      </c>
      <c r="C1136" s="12">
        <v>1125</v>
      </c>
      <c r="D1136" s="12">
        <v>103</v>
      </c>
      <c r="E1136" s="21">
        <v>60.3</v>
      </c>
      <c r="F1136" s="68">
        <f t="shared" si="665"/>
        <v>16.75</v>
      </c>
      <c r="G1136" s="22">
        <f t="shared" si="697"/>
        <v>-1.0277777777777786</v>
      </c>
      <c r="H1136" s="22">
        <f t="shared" si="666"/>
        <v>52</v>
      </c>
      <c r="I1136" s="48">
        <f>'Ducati Panigale 1199 data'!$C$8*G1136</f>
        <v>-285.72222222222246</v>
      </c>
      <c r="J1136" s="48">
        <f>'Ducati Panigale 1199 data'!$C$8*'Ducati Panigale 1199 data'!$C$15*'Ducati Panigale 1199 data'!$C$10</f>
        <v>54.543600000000005</v>
      </c>
      <c r="K1136" s="48">
        <f>(0.5*'Ducati Panigale 1199 data'!$C$12)*'Ducati Panigale 1199 data'!$C$14*'Ducati Panigale 1199 data'!$C$11*F1136^2</f>
        <v>39.696086718750003</v>
      </c>
      <c r="L1136" s="48">
        <f t="shared" si="667"/>
        <v>-191.48253550347246</v>
      </c>
      <c r="M1136" s="48">
        <f t="shared" si="663"/>
        <v>-3207.3324696831637</v>
      </c>
      <c r="N1136" s="22">
        <f t="shared" si="668"/>
        <v>-3.2073324696831635</v>
      </c>
      <c r="O1136" s="105">
        <f t="shared" si="669"/>
        <v>-3.2073324696831635</v>
      </c>
      <c r="P1136" s="105">
        <f t="shared" si="670"/>
        <v>3.2073324696831635</v>
      </c>
      <c r="Q1136" s="105">
        <f t="shared" si="698"/>
        <v>266.25703288197337</v>
      </c>
      <c r="R1136" s="27">
        <f t="shared" si="671"/>
        <v>7.3960286911659276E-2</v>
      </c>
      <c r="S1136" s="98">
        <f t="shared" si="672"/>
        <v>0</v>
      </c>
      <c r="T1136" s="17">
        <f t="shared" si="699"/>
        <v>1034.4613694604923</v>
      </c>
      <c r="U1136" s="17">
        <f t="shared" si="673"/>
        <v>0.28735038040569227</v>
      </c>
      <c r="V1136" s="17">
        <f t="shared" si="674"/>
        <v>252.94418123787469</v>
      </c>
      <c r="W1136" s="17">
        <f t="shared" si="675"/>
        <v>242.82641398835969</v>
      </c>
      <c r="X1136" s="17">
        <f t="shared" si="675"/>
        <v>233.11335742882528</v>
      </c>
      <c r="Y1136" s="17">
        <f t="shared" si="676"/>
        <v>230.78222385453702</v>
      </c>
      <c r="Z1136" s="17">
        <f>Y1136/3600</f>
        <v>6.4106173292926949E-2</v>
      </c>
      <c r="AA1136" s="17">
        <f>0.96*Y1136</f>
        <v>221.55093490035554</v>
      </c>
      <c r="AB1136" s="17">
        <f t="shared" si="677"/>
        <v>212.68889750434133</v>
      </c>
      <c r="AC1136" s="17">
        <f t="shared" si="678"/>
        <v>202.05445262912426</v>
      </c>
      <c r="AD1136" s="17">
        <f t="shared" si="679"/>
        <v>202.05445262912426</v>
      </c>
      <c r="AE1136" s="17">
        <f t="shared" si="700"/>
        <v>5.6126236841423406E-2</v>
      </c>
      <c r="AF1136" s="17">
        <f>T1136-AD1136</f>
        <v>832.40691683136799</v>
      </c>
      <c r="AG1136" s="17">
        <f t="shared" si="680"/>
        <v>0.23122414356426887</v>
      </c>
      <c r="AH1136" s="28">
        <f>0.5*'Ducati Panigale 1199 data'!$C$8*'WLTP class 3 v5'!F1136^2</f>
        <v>38998.1875</v>
      </c>
      <c r="AI1136" s="17">
        <f t="shared" si="681"/>
        <v>38.9981875</v>
      </c>
      <c r="AJ1136" s="17">
        <f>IF(N1136&lt;0, AI1136, "0")</f>
        <v>38.9981875</v>
      </c>
      <c r="AK1136" s="98">
        <f>AK1135+AJ1136</f>
        <v>2669.1910447530854</v>
      </c>
      <c r="AL1136" s="105">
        <f t="shared" si="682"/>
        <v>0.74144195687585701</v>
      </c>
      <c r="AM1136" s="98">
        <f>IF(N1136 &gt; 0, AI1136, )</f>
        <v>0</v>
      </c>
      <c r="AN1136" s="98">
        <f t="shared" si="701"/>
        <v>13339.392192901232</v>
      </c>
      <c r="AO1136" s="98">
        <f t="shared" si="683"/>
        <v>3.7053867202503423</v>
      </c>
      <c r="AP1136" s="27">
        <f t="shared" si="684"/>
        <v>37.048278124999996</v>
      </c>
      <c r="AQ1136" s="27">
        <f t="shared" si="685"/>
        <v>35.566346999999993</v>
      </c>
      <c r="AR1136" s="99">
        <f t="shared" si="686"/>
        <v>34.143693119999995</v>
      </c>
      <c r="AS1136" s="27">
        <f t="shared" si="687"/>
        <v>33.802256188799994</v>
      </c>
      <c r="AT1136" s="99">
        <f t="shared" si="664"/>
        <v>32.450165941247995</v>
      </c>
      <c r="AU1136" s="27">
        <f t="shared" si="664"/>
        <v>31.152159303598076</v>
      </c>
      <c r="AV1136" s="27">
        <f t="shared" si="688"/>
        <v>29.594551338418171</v>
      </c>
      <c r="AW1136" s="27">
        <f t="shared" si="689"/>
        <v>29.594551338418171</v>
      </c>
      <c r="AX1136" s="27">
        <f t="shared" si="690"/>
        <v>8.2207087051161584E-3</v>
      </c>
      <c r="AY1136" s="99">
        <f>AN1136-AW1136</f>
        <v>13309.797641562815</v>
      </c>
      <c r="AZ1136" s="110">
        <f t="shared" si="691"/>
        <v>3.6971660115452263</v>
      </c>
      <c r="BB1136" s="87">
        <v>3.20733246968316</v>
      </c>
      <c r="BC1136" s="23">
        <f t="shared" si="692"/>
        <v>2.8865992227148443</v>
      </c>
      <c r="BD1136" s="23">
        <f t="shared" si="693"/>
        <v>2.7422692615791018</v>
      </c>
      <c r="BE1136" s="23">
        <f t="shared" si="694"/>
        <v>2.6325784911159378</v>
      </c>
      <c r="BF1136" s="23">
        <f t="shared" si="695"/>
        <v>2.4746237816489813</v>
      </c>
      <c r="BG1136" s="23">
        <f t="shared" si="696"/>
        <v>2.4746237816489813</v>
      </c>
    </row>
    <row r="1137" spans="2:59">
      <c r="B1137" s="12" t="s">
        <v>34</v>
      </c>
      <c r="C1137" s="12">
        <v>1126</v>
      </c>
      <c r="D1137" s="12">
        <v>104</v>
      </c>
      <c r="E1137" s="21">
        <v>55.8</v>
      </c>
      <c r="F1137" s="68">
        <f t="shared" si="665"/>
        <v>15.5</v>
      </c>
      <c r="G1137" s="22">
        <f t="shared" si="697"/>
        <v>-1.3611111111111107</v>
      </c>
      <c r="H1137" s="22">
        <f t="shared" si="666"/>
        <v>52.5</v>
      </c>
      <c r="I1137" s="48">
        <f>'Ducati Panigale 1199 data'!$C$8*G1137</f>
        <v>-378.3888888888888</v>
      </c>
      <c r="J1137" s="48">
        <f>'Ducati Panigale 1199 data'!$C$8*'Ducati Panigale 1199 data'!$C$15*'Ducati Panigale 1199 data'!$C$10</f>
        <v>54.543600000000005</v>
      </c>
      <c r="K1137" s="48">
        <f>(0.5*'Ducati Panigale 1199 data'!$C$12)*'Ducati Panigale 1199 data'!$C$14*'Ducati Panigale 1199 data'!$C$11*F1137^2</f>
        <v>33.992371875000003</v>
      </c>
      <c r="L1137" s="48">
        <f t="shared" si="667"/>
        <v>-289.85291701388877</v>
      </c>
      <c r="M1137" s="48">
        <f t="shared" si="663"/>
        <v>-4492.7202137152763</v>
      </c>
      <c r="N1137" s="22">
        <f t="shared" si="668"/>
        <v>-4.492720213715276</v>
      </c>
      <c r="O1137" s="105">
        <f t="shared" si="669"/>
        <v>-4.492720213715276</v>
      </c>
      <c r="P1137" s="105">
        <f t="shared" si="670"/>
        <v>4.492720213715276</v>
      </c>
      <c r="Q1137" s="105">
        <f t="shared" si="698"/>
        <v>270.74975309568867</v>
      </c>
      <c r="R1137" s="27">
        <f t="shared" si="671"/>
        <v>7.5208264748802406E-2</v>
      </c>
      <c r="S1137" s="98">
        <f t="shared" si="672"/>
        <v>0</v>
      </c>
      <c r="T1137" s="17">
        <f t="shared" si="699"/>
        <v>1034.4613694604923</v>
      </c>
      <c r="U1137" s="17">
        <f t="shared" si="673"/>
        <v>0.28735038040569227</v>
      </c>
      <c r="V1137" s="17">
        <f t="shared" si="674"/>
        <v>257.21226544090422</v>
      </c>
      <c r="W1137" s="17">
        <f t="shared" si="675"/>
        <v>246.92377482326805</v>
      </c>
      <c r="X1137" s="17">
        <f t="shared" si="675"/>
        <v>237.0468238303373</v>
      </c>
      <c r="Y1137" s="17">
        <f t="shared" si="676"/>
        <v>234.67635559203393</v>
      </c>
      <c r="Z1137" s="17">
        <f>Y1137/3600</f>
        <v>6.5187876553342752E-2</v>
      </c>
      <c r="AA1137" s="17">
        <f>0.96*Y1137</f>
        <v>225.28930136835257</v>
      </c>
      <c r="AB1137" s="17">
        <f t="shared" si="677"/>
        <v>216.27772931361847</v>
      </c>
      <c r="AC1137" s="17">
        <f t="shared" si="678"/>
        <v>205.46384284793754</v>
      </c>
      <c r="AD1137" s="17">
        <f t="shared" si="679"/>
        <v>205.46384284793754</v>
      </c>
      <c r="AE1137" s="17">
        <f t="shared" si="700"/>
        <v>5.7073289679982653E-2</v>
      </c>
      <c r="AF1137" s="17">
        <f>T1137-AD1137</f>
        <v>828.99752661255479</v>
      </c>
      <c r="AG1137" s="17">
        <f t="shared" si="680"/>
        <v>0.23027709072570968</v>
      </c>
      <c r="AH1137" s="28">
        <f>0.5*'Ducati Panigale 1199 data'!$C$8*'WLTP class 3 v5'!F1137^2</f>
        <v>33394.75</v>
      </c>
      <c r="AI1137" s="17">
        <f t="shared" si="681"/>
        <v>33.394750000000002</v>
      </c>
      <c r="AJ1137" s="17">
        <f>IF(N1137&lt;0, AI1137, "0")</f>
        <v>33.394750000000002</v>
      </c>
      <c r="AK1137" s="98">
        <f>AK1136+AJ1137</f>
        <v>2702.5857947530853</v>
      </c>
      <c r="AL1137" s="105">
        <f t="shared" si="682"/>
        <v>0.75071827632030153</v>
      </c>
      <c r="AM1137" s="98">
        <f>IF(N1137 &gt; 0, AI1137, )</f>
        <v>0</v>
      </c>
      <c r="AN1137" s="98">
        <f t="shared" si="701"/>
        <v>13339.392192901232</v>
      </c>
      <c r="AO1137" s="98">
        <f t="shared" si="683"/>
        <v>3.7053867202503423</v>
      </c>
      <c r="AP1137" s="27">
        <f t="shared" si="684"/>
        <v>31.725012500000002</v>
      </c>
      <c r="AQ1137" s="27">
        <f t="shared" si="685"/>
        <v>30.456012000000001</v>
      </c>
      <c r="AR1137" s="99">
        <f t="shared" si="686"/>
        <v>29.237771519999999</v>
      </c>
      <c r="AS1137" s="27">
        <f t="shared" si="687"/>
        <v>28.945393804799998</v>
      </c>
      <c r="AT1137" s="99">
        <f t="shared" si="664"/>
        <v>27.787578052607998</v>
      </c>
      <c r="AU1137" s="27">
        <f t="shared" si="664"/>
        <v>26.676074930503678</v>
      </c>
      <c r="AV1137" s="27">
        <f t="shared" si="688"/>
        <v>25.342271183978493</v>
      </c>
      <c r="AW1137" s="27">
        <f t="shared" si="689"/>
        <v>25.342271183978493</v>
      </c>
      <c r="AX1137" s="27">
        <f t="shared" si="690"/>
        <v>7.0395197733273589E-3</v>
      </c>
      <c r="AY1137" s="99">
        <f>AN1137-AW1137</f>
        <v>13314.049921717253</v>
      </c>
      <c r="AZ1137" s="110">
        <f t="shared" si="691"/>
        <v>3.6983472004770146</v>
      </c>
      <c r="BB1137" s="87">
        <v>4.4927202137152804</v>
      </c>
      <c r="BC1137" s="23">
        <f t="shared" si="692"/>
        <v>4.0434481923437522</v>
      </c>
      <c r="BD1137" s="23">
        <f t="shared" si="693"/>
        <v>3.8412757827265644</v>
      </c>
      <c r="BE1137" s="23">
        <f t="shared" si="694"/>
        <v>3.6876247514175016</v>
      </c>
      <c r="BF1137" s="23">
        <f t="shared" si="695"/>
        <v>3.4663672663324512</v>
      </c>
      <c r="BG1137" s="23">
        <f t="shared" si="696"/>
        <v>3.4663672663324512</v>
      </c>
    </row>
    <row r="1138" spans="2:59">
      <c r="B1138" s="12" t="s">
        <v>34</v>
      </c>
      <c r="C1138" s="12">
        <v>1127</v>
      </c>
      <c r="D1138" s="12">
        <v>105</v>
      </c>
      <c r="E1138" s="21">
        <v>50.5</v>
      </c>
      <c r="F1138" s="68">
        <f t="shared" si="665"/>
        <v>14.027777777777779</v>
      </c>
      <c r="G1138" s="22">
        <f t="shared" si="697"/>
        <v>-1.4722222222222214</v>
      </c>
      <c r="H1138" s="22">
        <f t="shared" si="666"/>
        <v>53</v>
      </c>
      <c r="I1138" s="48">
        <f>'Ducati Panigale 1199 data'!$C$8*G1138</f>
        <v>-409.27777777777754</v>
      </c>
      <c r="J1138" s="48">
        <f>'Ducati Panigale 1199 data'!$C$8*'Ducati Panigale 1199 data'!$C$15*'Ducati Panigale 1199 data'!$C$10</f>
        <v>54.543600000000005</v>
      </c>
      <c r="K1138" s="48">
        <f>(0.5*'Ducati Panigale 1199 data'!$C$12)*'Ducati Panigale 1199 data'!$C$14*'Ducati Panigale 1199 data'!$C$11*F1138^2</f>
        <v>27.841705005787045</v>
      </c>
      <c r="L1138" s="48">
        <f t="shared" si="667"/>
        <v>-326.89247277199047</v>
      </c>
      <c r="M1138" s="48">
        <f t="shared" si="663"/>
        <v>-4585.5749652737559</v>
      </c>
      <c r="N1138" s="22">
        <f t="shared" si="668"/>
        <v>-4.5855749652737563</v>
      </c>
      <c r="O1138" s="105">
        <f t="shared" si="669"/>
        <v>-4.5855749652737563</v>
      </c>
      <c r="P1138" s="105">
        <f t="shared" si="670"/>
        <v>4.5855749652737563</v>
      </c>
      <c r="Q1138" s="105">
        <f t="shared" si="698"/>
        <v>275.33532806096241</v>
      </c>
      <c r="R1138" s="27">
        <f t="shared" si="671"/>
        <v>7.648203557248956E-2</v>
      </c>
      <c r="S1138" s="98">
        <f t="shared" si="672"/>
        <v>0</v>
      </c>
      <c r="T1138" s="17">
        <f t="shared" si="699"/>
        <v>1034.4613694604923</v>
      </c>
      <c r="U1138" s="17">
        <f t="shared" si="673"/>
        <v>0.28735038040569227</v>
      </c>
      <c r="V1138" s="17">
        <f t="shared" si="674"/>
        <v>261.5685616579143</v>
      </c>
      <c r="W1138" s="17">
        <f t="shared" si="675"/>
        <v>251.10581919159773</v>
      </c>
      <c r="X1138" s="17">
        <f t="shared" si="675"/>
        <v>241.06158642393382</v>
      </c>
      <c r="Y1138" s="17">
        <f t="shared" si="676"/>
        <v>238.65097055969449</v>
      </c>
      <c r="Z1138" s="17">
        <f>Y1138/3600</f>
        <v>6.6291936266581808E-2</v>
      </c>
      <c r="AA1138" s="17">
        <f>0.96*Y1138</f>
        <v>229.10493173730669</v>
      </c>
      <c r="AB1138" s="17">
        <f t="shared" si="677"/>
        <v>219.94073446781442</v>
      </c>
      <c r="AC1138" s="17">
        <f t="shared" si="678"/>
        <v>208.9436977444237</v>
      </c>
      <c r="AD1138" s="17">
        <f t="shared" si="679"/>
        <v>208.9436977444237</v>
      </c>
      <c r="AE1138" s="17">
        <f t="shared" si="700"/>
        <v>5.8039916040117698E-2</v>
      </c>
      <c r="AF1138" s="17">
        <f>T1138-AD1138</f>
        <v>825.51767171606855</v>
      </c>
      <c r="AG1138" s="17">
        <f t="shared" si="680"/>
        <v>0.22931046436557459</v>
      </c>
      <c r="AH1138" s="28">
        <f>0.5*'Ducati Panigale 1199 data'!$C$8*'WLTP class 3 v5'!F1138^2</f>
        <v>27352.218364197535</v>
      </c>
      <c r="AI1138" s="17">
        <f t="shared" si="681"/>
        <v>27.352218364197537</v>
      </c>
      <c r="AJ1138" s="17">
        <f>IF(N1138&lt;0, AI1138, "0")</f>
        <v>27.352218364197537</v>
      </c>
      <c r="AK1138" s="98">
        <f>AK1137+AJ1138</f>
        <v>2729.9380131172829</v>
      </c>
      <c r="AL1138" s="105">
        <f t="shared" si="682"/>
        <v>0.75831611475480076</v>
      </c>
      <c r="AM1138" s="98">
        <f>IF(N1138 &gt; 0, AI1138, )</f>
        <v>0</v>
      </c>
      <c r="AN1138" s="98">
        <f t="shared" si="701"/>
        <v>13339.392192901232</v>
      </c>
      <c r="AO1138" s="98">
        <f t="shared" si="683"/>
        <v>3.7053867202503423</v>
      </c>
      <c r="AP1138" s="27">
        <f t="shared" si="684"/>
        <v>25.98460744598766</v>
      </c>
      <c r="AQ1138" s="27">
        <f t="shared" si="685"/>
        <v>24.945223148148152</v>
      </c>
      <c r="AR1138" s="99">
        <f t="shared" si="686"/>
        <v>23.947414222222225</v>
      </c>
      <c r="AS1138" s="27">
        <f t="shared" si="687"/>
        <v>23.707940080000004</v>
      </c>
      <c r="AT1138" s="99">
        <f t="shared" si="664"/>
        <v>22.759622476800004</v>
      </c>
      <c r="AU1138" s="27">
        <f t="shared" si="664"/>
        <v>21.849237577728005</v>
      </c>
      <c r="AV1138" s="27">
        <f t="shared" si="688"/>
        <v>20.756775698841604</v>
      </c>
      <c r="AW1138" s="27">
        <f t="shared" si="689"/>
        <v>20.756775698841604</v>
      </c>
      <c r="AX1138" s="27">
        <f t="shared" si="690"/>
        <v>5.7657710274560013E-3</v>
      </c>
      <c r="AY1138" s="99">
        <f>AN1138-AW1138</f>
        <v>13318.635417202391</v>
      </c>
      <c r="AZ1138" s="110">
        <f t="shared" si="691"/>
        <v>3.6996209492228864</v>
      </c>
      <c r="BB1138" s="87">
        <v>4.5855749652737599</v>
      </c>
      <c r="BC1138" s="23">
        <f t="shared" si="692"/>
        <v>4.1270174687463843</v>
      </c>
      <c r="BD1138" s="23">
        <f t="shared" si="693"/>
        <v>3.9206665953090649</v>
      </c>
      <c r="BE1138" s="23">
        <f t="shared" si="694"/>
        <v>3.7638399314967024</v>
      </c>
      <c r="BF1138" s="23">
        <f t="shared" si="695"/>
        <v>3.5380095356068999</v>
      </c>
      <c r="BG1138" s="23">
        <f t="shared" si="696"/>
        <v>3.5380095356068999</v>
      </c>
    </row>
    <row r="1139" spans="2:59">
      <c r="B1139" s="12" t="s">
        <v>34</v>
      </c>
      <c r="C1139" s="12">
        <v>1128</v>
      </c>
      <c r="D1139" s="12">
        <v>106</v>
      </c>
      <c r="E1139" s="21">
        <v>45.2</v>
      </c>
      <c r="F1139" s="68">
        <f t="shared" si="665"/>
        <v>12.555555555555555</v>
      </c>
      <c r="G1139" s="22">
        <f t="shared" si="697"/>
        <v>-1.4444444444444442</v>
      </c>
      <c r="H1139" s="22">
        <f t="shared" si="666"/>
        <v>53.5</v>
      </c>
      <c r="I1139" s="48">
        <f>'Ducati Panigale 1199 data'!$C$8*G1139</f>
        <v>-401.55555555555549</v>
      </c>
      <c r="J1139" s="48">
        <f>'Ducati Panigale 1199 data'!$C$8*'Ducati Panigale 1199 data'!$C$15*'Ducati Panigale 1199 data'!$C$10</f>
        <v>54.543600000000005</v>
      </c>
      <c r="K1139" s="48">
        <f>(0.5*'Ducati Panigale 1199 data'!$C$12)*'Ducati Panigale 1199 data'!$C$14*'Ducati Panigale 1199 data'!$C$11*F1139^2</f>
        <v>22.304368981481485</v>
      </c>
      <c r="L1139" s="48">
        <f t="shared" si="667"/>
        <v>-324.70758657407396</v>
      </c>
      <c r="M1139" s="48">
        <f t="shared" si="663"/>
        <v>-4076.8841425411506</v>
      </c>
      <c r="N1139" s="22">
        <f t="shared" si="668"/>
        <v>-4.0768841425411502</v>
      </c>
      <c r="O1139" s="105">
        <f t="shared" si="669"/>
        <v>-4.0768841425411502</v>
      </c>
      <c r="P1139" s="105">
        <f t="shared" si="670"/>
        <v>4.0768841425411502</v>
      </c>
      <c r="Q1139" s="105">
        <f t="shared" si="698"/>
        <v>279.41221220350354</v>
      </c>
      <c r="R1139" s="27">
        <f t="shared" si="671"/>
        <v>7.7614503389862088E-2</v>
      </c>
      <c r="S1139" s="98">
        <f t="shared" si="672"/>
        <v>0</v>
      </c>
      <c r="T1139" s="17">
        <f t="shared" si="699"/>
        <v>1034.4613694604923</v>
      </c>
      <c r="U1139" s="17">
        <f t="shared" si="673"/>
        <v>0.28735038040569227</v>
      </c>
      <c r="V1139" s="17">
        <f t="shared" si="674"/>
        <v>265.44160159332836</v>
      </c>
      <c r="W1139" s="17">
        <f t="shared" si="675"/>
        <v>254.82393752959521</v>
      </c>
      <c r="X1139" s="17">
        <f t="shared" si="675"/>
        <v>244.63098002841139</v>
      </c>
      <c r="Y1139" s="17">
        <f t="shared" si="676"/>
        <v>242.18467022812726</v>
      </c>
      <c r="Z1139" s="17">
        <f>Y1139/3600</f>
        <v>6.7273519507813129E-2</v>
      </c>
      <c r="AA1139" s="17">
        <f>0.96*Y1139</f>
        <v>232.49728341900217</v>
      </c>
      <c r="AB1139" s="17">
        <f t="shared" si="677"/>
        <v>223.19739208224209</v>
      </c>
      <c r="AC1139" s="17">
        <f t="shared" si="678"/>
        <v>212.03752247812997</v>
      </c>
      <c r="AD1139" s="17">
        <f t="shared" si="679"/>
        <v>212.03752247812997</v>
      </c>
      <c r="AE1139" s="17">
        <f t="shared" si="700"/>
        <v>5.8899311799480547E-2</v>
      </c>
      <c r="AF1139" s="17">
        <f>T1139-AD1139</f>
        <v>822.42384698236231</v>
      </c>
      <c r="AG1139" s="17">
        <f t="shared" si="680"/>
        <v>0.22845106860621175</v>
      </c>
      <c r="AH1139" s="28">
        <f>0.5*'Ducati Panigale 1199 data'!$C$8*'WLTP class 3 v5'!F1139^2</f>
        <v>21912.234567901236</v>
      </c>
      <c r="AI1139" s="17">
        <f t="shared" si="681"/>
        <v>21.912234567901237</v>
      </c>
      <c r="AJ1139" s="17">
        <f>IF(N1139&lt;0, AI1139, "0")</f>
        <v>21.912234567901237</v>
      </c>
      <c r="AK1139" s="98">
        <f>AK1138+AJ1139</f>
        <v>2751.8502476851841</v>
      </c>
      <c r="AL1139" s="105">
        <f t="shared" si="682"/>
        <v>0.76440284657921775</v>
      </c>
      <c r="AM1139" s="98">
        <f>IF(N1139 &gt; 0, AI1139, )</f>
        <v>0</v>
      </c>
      <c r="AN1139" s="98">
        <f t="shared" si="701"/>
        <v>13339.392192901232</v>
      </c>
      <c r="AO1139" s="98">
        <f t="shared" si="683"/>
        <v>3.7053867202503423</v>
      </c>
      <c r="AP1139" s="27">
        <f t="shared" si="684"/>
        <v>20.816622839506174</v>
      </c>
      <c r="AQ1139" s="27">
        <f t="shared" si="685"/>
        <v>19.983957925925925</v>
      </c>
      <c r="AR1139" s="99">
        <f t="shared" si="686"/>
        <v>19.184599608888888</v>
      </c>
      <c r="AS1139" s="27">
        <f t="shared" si="687"/>
        <v>18.992753612799998</v>
      </c>
      <c r="AT1139" s="99">
        <f t="shared" si="664"/>
        <v>18.233043468287999</v>
      </c>
      <c r="AU1139" s="27">
        <f t="shared" si="664"/>
        <v>17.503721729556478</v>
      </c>
      <c r="AV1139" s="27">
        <f t="shared" si="688"/>
        <v>16.628535643078653</v>
      </c>
      <c r="AW1139" s="27">
        <f t="shared" si="689"/>
        <v>16.628535643078653</v>
      </c>
      <c r="AX1139" s="27">
        <f t="shared" si="690"/>
        <v>4.6190376786329592E-3</v>
      </c>
      <c r="AY1139" s="99">
        <f>AN1139-AW1139</f>
        <v>13322.763657258154</v>
      </c>
      <c r="AZ1139" s="110">
        <f t="shared" si="691"/>
        <v>3.7007676825717093</v>
      </c>
      <c r="BB1139" s="87">
        <v>4.0768841425411502</v>
      </c>
      <c r="BC1139" s="23">
        <f t="shared" si="692"/>
        <v>3.6691957282870353</v>
      </c>
      <c r="BD1139" s="23">
        <f t="shared" si="693"/>
        <v>3.4857359418726834</v>
      </c>
      <c r="BE1139" s="23">
        <f t="shared" si="694"/>
        <v>3.3463065041977758</v>
      </c>
      <c r="BF1139" s="23">
        <f t="shared" si="695"/>
        <v>3.1455281139459088</v>
      </c>
      <c r="BG1139" s="23">
        <f t="shared" si="696"/>
        <v>3.1455281139459088</v>
      </c>
    </row>
    <row r="1140" spans="2:59">
      <c r="B1140" s="12" t="s">
        <v>34</v>
      </c>
      <c r="C1140" s="12">
        <v>1129</v>
      </c>
      <c r="D1140" s="12">
        <v>107</v>
      </c>
      <c r="E1140" s="21">
        <v>40.1</v>
      </c>
      <c r="F1140" s="68">
        <f t="shared" si="665"/>
        <v>11.138888888888889</v>
      </c>
      <c r="G1140" s="22">
        <f t="shared" si="697"/>
        <v>-1.25</v>
      </c>
      <c r="H1140" s="22">
        <f t="shared" si="666"/>
        <v>54</v>
      </c>
      <c r="I1140" s="48">
        <f>'Ducati Panigale 1199 data'!$C$8*G1140</f>
        <v>-347.5</v>
      </c>
      <c r="J1140" s="48">
        <f>'Ducati Panigale 1199 data'!$C$8*'Ducati Panigale 1199 data'!$C$15*'Ducati Panigale 1199 data'!$C$10</f>
        <v>54.543600000000005</v>
      </c>
      <c r="K1140" s="48">
        <f>(0.5*'Ducati Panigale 1199 data'!$C$12)*'Ducati Panigale 1199 data'!$C$14*'Ducati Panigale 1199 data'!$C$11*F1140^2</f>
        <v>17.555039728009262</v>
      </c>
      <c r="L1140" s="48">
        <f t="shared" si="667"/>
        <v>-275.40136027199071</v>
      </c>
      <c r="M1140" s="48">
        <f t="shared" si="663"/>
        <v>-3067.6651519185634</v>
      </c>
      <c r="N1140" s="22">
        <f t="shared" si="668"/>
        <v>-3.0676651519185634</v>
      </c>
      <c r="O1140" s="105">
        <f t="shared" si="669"/>
        <v>-3.0676651519185634</v>
      </c>
      <c r="P1140" s="105">
        <f t="shared" si="670"/>
        <v>3.0676651519185634</v>
      </c>
      <c r="Q1140" s="105">
        <f t="shared" si="698"/>
        <v>282.4798773554221</v>
      </c>
      <c r="R1140" s="27">
        <f t="shared" si="671"/>
        <v>7.8466632598728367E-2</v>
      </c>
      <c r="S1140" s="98">
        <f t="shared" si="672"/>
        <v>0</v>
      </c>
      <c r="T1140" s="17">
        <f t="shared" si="699"/>
        <v>1034.4613694604923</v>
      </c>
      <c r="U1140" s="17">
        <f t="shared" si="673"/>
        <v>0.28735038040569227</v>
      </c>
      <c r="V1140" s="17">
        <f t="shared" si="674"/>
        <v>268.355883487651</v>
      </c>
      <c r="W1140" s="17">
        <f t="shared" si="675"/>
        <v>257.62164814814497</v>
      </c>
      <c r="X1140" s="17">
        <f t="shared" si="675"/>
        <v>247.31678222221916</v>
      </c>
      <c r="Y1140" s="17">
        <f t="shared" si="676"/>
        <v>244.84361439999697</v>
      </c>
      <c r="Z1140" s="17">
        <f>Y1140/3600</f>
        <v>6.8012115111110272E-2</v>
      </c>
      <c r="AA1140" s="17">
        <f>0.96*Y1140</f>
        <v>235.04986982399708</v>
      </c>
      <c r="AB1140" s="17">
        <f t="shared" si="677"/>
        <v>225.64787503103719</v>
      </c>
      <c r="AC1140" s="17">
        <f t="shared" si="678"/>
        <v>214.36548127948532</v>
      </c>
      <c r="AD1140" s="17">
        <f t="shared" si="679"/>
        <v>214.36548127948532</v>
      </c>
      <c r="AE1140" s="17">
        <f t="shared" si="700"/>
        <v>5.9545967022079253E-2</v>
      </c>
      <c r="AF1140" s="17">
        <f>T1140-AD1140</f>
        <v>820.09588818100701</v>
      </c>
      <c r="AG1140" s="17">
        <f t="shared" si="680"/>
        <v>0.22780441338361307</v>
      </c>
      <c r="AH1140" s="28">
        <f>0.5*'Ducati Panigale 1199 data'!$C$8*'WLTP class 3 v5'!F1140^2</f>
        <v>17246.403549382718</v>
      </c>
      <c r="AI1140" s="17">
        <f t="shared" si="681"/>
        <v>17.246403549382716</v>
      </c>
      <c r="AJ1140" s="17">
        <f>IF(N1140&lt;0, AI1140, "0")</f>
        <v>17.246403549382716</v>
      </c>
      <c r="AK1140" s="98">
        <f>AK1139+AJ1140</f>
        <v>2769.0966512345667</v>
      </c>
      <c r="AL1140" s="105">
        <f t="shared" si="682"/>
        <v>0.76919351423182414</v>
      </c>
      <c r="AM1140" s="98">
        <f>IF(N1140 &gt; 0, AI1140, )</f>
        <v>0</v>
      </c>
      <c r="AN1140" s="98">
        <f t="shared" si="701"/>
        <v>13339.392192901232</v>
      </c>
      <c r="AO1140" s="98">
        <f t="shared" si="683"/>
        <v>3.7053867202503423</v>
      </c>
      <c r="AP1140" s="27">
        <f t="shared" si="684"/>
        <v>16.384083371913579</v>
      </c>
      <c r="AQ1140" s="27">
        <f t="shared" si="685"/>
        <v>15.728720037037036</v>
      </c>
      <c r="AR1140" s="99">
        <f t="shared" si="686"/>
        <v>15.099571235555553</v>
      </c>
      <c r="AS1140" s="27">
        <f t="shared" si="687"/>
        <v>14.948575523199997</v>
      </c>
      <c r="AT1140" s="99">
        <f t="shared" si="664"/>
        <v>14.350632502271997</v>
      </c>
      <c r="AU1140" s="27">
        <f t="shared" si="664"/>
        <v>13.776607202181117</v>
      </c>
      <c r="AV1140" s="27">
        <f t="shared" si="688"/>
        <v>13.08777684207206</v>
      </c>
      <c r="AW1140" s="27">
        <f t="shared" si="689"/>
        <v>13.08777684207206</v>
      </c>
      <c r="AX1140" s="27">
        <f t="shared" si="690"/>
        <v>3.6354935672422389E-3</v>
      </c>
      <c r="AY1140" s="99">
        <f>AN1140-AW1140</f>
        <v>13326.30441605916</v>
      </c>
      <c r="AZ1140" s="110">
        <f t="shared" si="691"/>
        <v>3.7017512266831001</v>
      </c>
      <c r="BB1140" s="87">
        <v>3.0676651519185598</v>
      </c>
      <c r="BC1140" s="23">
        <f t="shared" si="692"/>
        <v>2.7608986367267039</v>
      </c>
      <c r="BD1140" s="23">
        <f t="shared" si="693"/>
        <v>2.6228537048903684</v>
      </c>
      <c r="BE1140" s="23">
        <f t="shared" si="694"/>
        <v>2.5179395566947536</v>
      </c>
      <c r="BF1140" s="23">
        <f t="shared" si="695"/>
        <v>2.3668631832930682</v>
      </c>
      <c r="BG1140" s="23">
        <f t="shared" si="696"/>
        <v>2.3668631832930682</v>
      </c>
    </row>
    <row r="1141" spans="2:59">
      <c r="B1141" s="12" t="s">
        <v>34</v>
      </c>
      <c r="C1141" s="12">
        <v>1130</v>
      </c>
      <c r="D1141" s="12">
        <v>108</v>
      </c>
      <c r="E1141" s="21">
        <v>36.200000000000003</v>
      </c>
      <c r="F1141" s="68">
        <f t="shared" si="665"/>
        <v>10.055555555555555</v>
      </c>
      <c r="G1141" s="22">
        <f t="shared" si="697"/>
        <v>-1.0000000000000004</v>
      </c>
      <c r="H1141" s="22">
        <f t="shared" si="666"/>
        <v>54.5</v>
      </c>
      <c r="I1141" s="48">
        <f>'Ducati Panigale 1199 data'!$C$8*G1141</f>
        <v>-278.00000000000011</v>
      </c>
      <c r="J1141" s="48">
        <f>'Ducati Panigale 1199 data'!$C$8*'Ducati Panigale 1199 data'!$C$15*'Ducati Panigale 1199 data'!$C$10</f>
        <v>54.543600000000005</v>
      </c>
      <c r="K1141" s="48">
        <f>(0.5*'Ducati Panigale 1199 data'!$C$12)*'Ducati Panigale 1199 data'!$C$14*'Ducati Panigale 1199 data'!$C$11*F1141^2</f>
        <v>14.306395023148148</v>
      </c>
      <c r="L1141" s="48">
        <f t="shared" si="667"/>
        <v>-209.15000497685196</v>
      </c>
      <c r="M1141" s="48">
        <f t="shared" si="663"/>
        <v>-2103.119494489456</v>
      </c>
      <c r="N1141" s="22">
        <f t="shared" si="668"/>
        <v>-2.103119494489456</v>
      </c>
      <c r="O1141" s="105">
        <f t="shared" si="669"/>
        <v>-2.103119494489456</v>
      </c>
      <c r="P1141" s="105">
        <f t="shared" si="670"/>
        <v>2.103119494489456</v>
      </c>
      <c r="Q1141" s="105">
        <f t="shared" si="698"/>
        <v>284.58299684991158</v>
      </c>
      <c r="R1141" s="27">
        <f t="shared" si="671"/>
        <v>7.9050832458308767E-2</v>
      </c>
      <c r="S1141" s="98">
        <f t="shared" si="672"/>
        <v>0</v>
      </c>
      <c r="T1141" s="17">
        <f t="shared" si="699"/>
        <v>1034.4613694604923</v>
      </c>
      <c r="U1141" s="17">
        <f t="shared" si="673"/>
        <v>0.28735038040569227</v>
      </c>
      <c r="V1141" s="17">
        <f t="shared" si="674"/>
        <v>270.35384700741599</v>
      </c>
      <c r="W1141" s="17">
        <f t="shared" si="675"/>
        <v>259.53969312711934</v>
      </c>
      <c r="X1141" s="17">
        <f t="shared" si="675"/>
        <v>249.15810540203455</v>
      </c>
      <c r="Y1141" s="17">
        <f t="shared" si="676"/>
        <v>246.66652434801421</v>
      </c>
      <c r="Z1141" s="17">
        <f>Y1141/3600</f>
        <v>6.8518478985559503E-2</v>
      </c>
      <c r="AA1141" s="17">
        <f>0.96*Y1141</f>
        <v>236.79986337409363</v>
      </c>
      <c r="AB1141" s="17">
        <f t="shared" si="677"/>
        <v>227.32786883912988</v>
      </c>
      <c r="AC1141" s="17">
        <f t="shared" si="678"/>
        <v>215.96147539717336</v>
      </c>
      <c r="AD1141" s="17">
        <f t="shared" si="679"/>
        <v>215.96147539717336</v>
      </c>
      <c r="AE1141" s="17">
        <f t="shared" si="700"/>
        <v>5.9989298721437045E-2</v>
      </c>
      <c r="AF1141" s="17">
        <f>T1141-AD1141</f>
        <v>818.49989406331895</v>
      </c>
      <c r="AG1141" s="17">
        <f t="shared" si="680"/>
        <v>0.22736108168425526</v>
      </c>
      <c r="AH1141" s="28">
        <f>0.5*'Ducati Panigale 1199 data'!$C$8*'WLTP class 3 v5'!F1141^2</f>
        <v>14054.873456790123</v>
      </c>
      <c r="AI1141" s="17">
        <f t="shared" si="681"/>
        <v>14.054873456790123</v>
      </c>
      <c r="AJ1141" s="17">
        <f>IF(N1141&lt;0, AI1141, "0")</f>
        <v>14.054873456790123</v>
      </c>
      <c r="AK1141" s="98">
        <f>AK1140+AJ1141</f>
        <v>2783.1515246913568</v>
      </c>
      <c r="AL1141" s="105">
        <f t="shared" si="682"/>
        <v>0.77309764574759909</v>
      </c>
      <c r="AM1141" s="98">
        <f>IF(N1141 &gt; 0, AI1141, )</f>
        <v>0</v>
      </c>
      <c r="AN1141" s="98">
        <f t="shared" si="701"/>
        <v>13339.392192901232</v>
      </c>
      <c r="AO1141" s="98">
        <f t="shared" si="683"/>
        <v>3.7053867202503423</v>
      </c>
      <c r="AP1141" s="27">
        <f t="shared" si="684"/>
        <v>13.352129783950616</v>
      </c>
      <c r="AQ1141" s="27">
        <f t="shared" si="685"/>
        <v>12.818044592592591</v>
      </c>
      <c r="AR1141" s="99">
        <f t="shared" si="686"/>
        <v>12.305322808888887</v>
      </c>
      <c r="AS1141" s="27">
        <f t="shared" si="687"/>
        <v>12.182269580799998</v>
      </c>
      <c r="AT1141" s="99">
        <f t="shared" si="664"/>
        <v>11.694978797567998</v>
      </c>
      <c r="AU1141" s="27">
        <f t="shared" si="664"/>
        <v>11.227179645665277</v>
      </c>
      <c r="AV1141" s="27">
        <f t="shared" si="688"/>
        <v>10.665820663382013</v>
      </c>
      <c r="AW1141" s="27">
        <f t="shared" si="689"/>
        <v>10.665820663382013</v>
      </c>
      <c r="AX1141" s="27">
        <f t="shared" si="690"/>
        <v>2.9627279620505591E-3</v>
      </c>
      <c r="AY1141" s="99">
        <f>AN1141-AW1141</f>
        <v>13328.72637223785</v>
      </c>
      <c r="AZ1141" s="110">
        <f t="shared" si="691"/>
        <v>3.7024239922882916</v>
      </c>
      <c r="BB1141" s="87">
        <v>2.10311949448946</v>
      </c>
      <c r="BC1141" s="23">
        <f t="shared" si="692"/>
        <v>1.892807545040514</v>
      </c>
      <c r="BD1141" s="23">
        <f t="shared" si="693"/>
        <v>1.7981671677884883</v>
      </c>
      <c r="BE1141" s="23">
        <f t="shared" si="694"/>
        <v>1.7262404810769487</v>
      </c>
      <c r="BF1141" s="23">
        <f t="shared" si="695"/>
        <v>1.6226660522123317</v>
      </c>
      <c r="BG1141" s="23">
        <f t="shared" si="696"/>
        <v>1.6226660522123317</v>
      </c>
    </row>
    <row r="1142" spans="2:59">
      <c r="B1142" s="12" t="s">
        <v>34</v>
      </c>
      <c r="C1142" s="12">
        <v>1131</v>
      </c>
      <c r="D1142" s="12">
        <v>109</v>
      </c>
      <c r="E1142" s="21">
        <v>32.9</v>
      </c>
      <c r="F1142" s="68">
        <f t="shared" si="665"/>
        <v>9.1388888888888893</v>
      </c>
      <c r="G1142" s="22">
        <f t="shared" si="697"/>
        <v>-0.88888888888888917</v>
      </c>
      <c r="H1142" s="22">
        <f t="shared" si="666"/>
        <v>55</v>
      </c>
      <c r="I1142" s="48">
        <f>'Ducati Panigale 1199 data'!$C$8*G1142</f>
        <v>-247.1111111111112</v>
      </c>
      <c r="J1142" s="48">
        <f>'Ducati Panigale 1199 data'!$C$8*'Ducati Panigale 1199 data'!$C$15*'Ducati Panigale 1199 data'!$C$10</f>
        <v>54.543600000000005</v>
      </c>
      <c r="K1142" s="48">
        <f>(0.5*'Ducati Panigale 1199 data'!$C$12)*'Ducati Panigale 1199 data'!$C$14*'Ducati Panigale 1199 data'!$C$11*F1142^2</f>
        <v>11.816935561342595</v>
      </c>
      <c r="L1142" s="48">
        <f t="shared" si="667"/>
        <v>-180.7505755497686</v>
      </c>
      <c r="M1142" s="48">
        <f t="shared" si="663"/>
        <v>-1651.8594265520519</v>
      </c>
      <c r="N1142" s="22">
        <f t="shared" si="668"/>
        <v>-1.6518594265520519</v>
      </c>
      <c r="O1142" s="105">
        <f t="shared" si="669"/>
        <v>-1.6518594265520519</v>
      </c>
      <c r="P1142" s="105">
        <f t="shared" si="670"/>
        <v>1.6518594265520519</v>
      </c>
      <c r="Q1142" s="105">
        <f t="shared" si="698"/>
        <v>286.23485627646363</v>
      </c>
      <c r="R1142" s="27">
        <f t="shared" si="671"/>
        <v>7.950968229901767E-2</v>
      </c>
      <c r="S1142" s="98">
        <f t="shared" si="672"/>
        <v>0</v>
      </c>
      <c r="T1142" s="17">
        <f t="shared" si="699"/>
        <v>1034.4613694604923</v>
      </c>
      <c r="U1142" s="17">
        <f t="shared" si="673"/>
        <v>0.28735038040569227</v>
      </c>
      <c r="V1142" s="17">
        <f t="shared" si="674"/>
        <v>271.92311346264046</v>
      </c>
      <c r="W1142" s="17">
        <f t="shared" si="675"/>
        <v>261.04618892413481</v>
      </c>
      <c r="X1142" s="17">
        <f t="shared" si="675"/>
        <v>250.60434136716941</v>
      </c>
      <c r="Y1142" s="17">
        <f t="shared" si="676"/>
        <v>248.09829795349771</v>
      </c>
      <c r="Z1142" s="17">
        <f>Y1142/3600</f>
        <v>6.8916193875971588E-2</v>
      </c>
      <c r="AA1142" s="17">
        <f>0.96*Y1142</f>
        <v>238.17436603535779</v>
      </c>
      <c r="AB1142" s="17">
        <f t="shared" si="677"/>
        <v>228.64739139394348</v>
      </c>
      <c r="AC1142" s="17">
        <f t="shared" si="678"/>
        <v>217.21502182424629</v>
      </c>
      <c r="AD1142" s="17">
        <f t="shared" si="679"/>
        <v>217.21502182424629</v>
      </c>
      <c r="AE1142" s="17">
        <f t="shared" si="700"/>
        <v>6.0337506062290637E-2</v>
      </c>
      <c r="AF1142" s="17">
        <f>T1142-AD1142</f>
        <v>817.24634763624601</v>
      </c>
      <c r="AG1142" s="17">
        <f t="shared" si="680"/>
        <v>0.22701287434340167</v>
      </c>
      <c r="AH1142" s="28">
        <f>0.5*'Ducati Panigale 1199 data'!$C$8*'WLTP class 3 v5'!F1142^2</f>
        <v>11609.181327160495</v>
      </c>
      <c r="AI1142" s="17">
        <f t="shared" si="681"/>
        <v>11.609181327160496</v>
      </c>
      <c r="AJ1142" s="17">
        <f>IF(N1142&lt;0, AI1142, "0")</f>
        <v>11.609181327160496</v>
      </c>
      <c r="AK1142" s="98">
        <f>AK1141+AJ1142</f>
        <v>2794.7607060185173</v>
      </c>
      <c r="AL1142" s="105">
        <f t="shared" si="682"/>
        <v>0.77632241833847704</v>
      </c>
      <c r="AM1142" s="98">
        <f>IF(N1142 &gt; 0, AI1142, )</f>
        <v>0</v>
      </c>
      <c r="AN1142" s="98">
        <f t="shared" si="701"/>
        <v>13339.392192901232</v>
      </c>
      <c r="AO1142" s="98">
        <f t="shared" si="683"/>
        <v>3.7053867202503423</v>
      </c>
      <c r="AP1142" s="27">
        <f t="shared" si="684"/>
        <v>11.02872226080247</v>
      </c>
      <c r="AQ1142" s="27">
        <f t="shared" si="685"/>
        <v>10.58757337037037</v>
      </c>
      <c r="AR1142" s="99">
        <f t="shared" si="686"/>
        <v>10.164070435555555</v>
      </c>
      <c r="AS1142" s="27">
        <f t="shared" si="687"/>
        <v>10.0624297312</v>
      </c>
      <c r="AT1142" s="99">
        <f t="shared" si="664"/>
        <v>9.6599325419519992</v>
      </c>
      <c r="AU1142" s="27">
        <f t="shared" si="664"/>
        <v>9.2735352402739188</v>
      </c>
      <c r="AV1142" s="27">
        <f t="shared" si="688"/>
        <v>8.8098584782602227</v>
      </c>
      <c r="AW1142" s="27">
        <f t="shared" si="689"/>
        <v>8.8098584782602227</v>
      </c>
      <c r="AX1142" s="27">
        <f t="shared" si="690"/>
        <v>2.4471829106278396E-3</v>
      </c>
      <c r="AY1142" s="99">
        <f>AN1142-AW1142</f>
        <v>13330.582334422972</v>
      </c>
      <c r="AZ1142" s="110">
        <f t="shared" si="691"/>
        <v>3.7029395373397143</v>
      </c>
      <c r="BB1142" s="87">
        <v>1.6518594265520501</v>
      </c>
      <c r="BC1142" s="23">
        <f t="shared" si="692"/>
        <v>1.4866734838968452</v>
      </c>
      <c r="BD1142" s="23">
        <f t="shared" si="693"/>
        <v>1.4123398097020028</v>
      </c>
      <c r="BE1142" s="23">
        <f t="shared" si="694"/>
        <v>1.3558462173139225</v>
      </c>
      <c r="BF1142" s="23">
        <f t="shared" si="695"/>
        <v>1.2744954442750871</v>
      </c>
      <c r="BG1142" s="23">
        <f t="shared" si="696"/>
        <v>1.2744954442750871</v>
      </c>
    </row>
    <row r="1143" spans="2:59">
      <c r="B1143" s="12" t="s">
        <v>34</v>
      </c>
      <c r="C1143" s="12">
        <v>1132</v>
      </c>
      <c r="D1143" s="12">
        <v>110</v>
      </c>
      <c r="E1143" s="21">
        <v>29.8</v>
      </c>
      <c r="F1143" s="68">
        <f t="shared" si="665"/>
        <v>8.2777777777777786</v>
      </c>
      <c r="G1143" s="22">
        <f t="shared" si="697"/>
        <v>-0.87499999999999956</v>
      </c>
      <c r="H1143" s="22">
        <f t="shared" si="666"/>
        <v>55.5</v>
      </c>
      <c r="I1143" s="48">
        <f>'Ducati Panigale 1199 data'!$C$8*G1143</f>
        <v>-243.24999999999989</v>
      </c>
      <c r="J1143" s="48">
        <f>'Ducati Panigale 1199 data'!$C$8*'Ducati Panigale 1199 data'!$C$15*'Ducati Panigale 1199 data'!$C$10</f>
        <v>54.543600000000005</v>
      </c>
      <c r="K1143" s="48">
        <f>(0.5*'Ducati Panigale 1199 data'!$C$12)*'Ducati Panigale 1199 data'!$C$14*'Ducati Panigale 1199 data'!$C$11*F1143^2</f>
        <v>9.6949505787037076</v>
      </c>
      <c r="L1143" s="48">
        <f t="shared" si="667"/>
        <v>-179.01144942129619</v>
      </c>
      <c r="M1143" s="48">
        <f t="shared" si="663"/>
        <v>-1481.8169979873965</v>
      </c>
      <c r="N1143" s="22">
        <f t="shared" si="668"/>
        <v>-1.4818169979873965</v>
      </c>
      <c r="O1143" s="105">
        <f t="shared" si="669"/>
        <v>-1.4818169979873965</v>
      </c>
      <c r="P1143" s="105">
        <f t="shared" si="670"/>
        <v>1.4818169979873965</v>
      </c>
      <c r="Q1143" s="105">
        <f t="shared" si="698"/>
        <v>287.71667327445101</v>
      </c>
      <c r="R1143" s="27">
        <f t="shared" si="671"/>
        <v>7.9921298131791954E-2</v>
      </c>
      <c r="S1143" s="98">
        <f t="shared" si="672"/>
        <v>0</v>
      </c>
      <c r="T1143" s="17">
        <f t="shared" si="699"/>
        <v>1034.4613694604923</v>
      </c>
      <c r="U1143" s="17">
        <f t="shared" si="673"/>
        <v>0.28735038040569227</v>
      </c>
      <c r="V1143" s="17">
        <f t="shared" si="674"/>
        <v>273.33083961072845</v>
      </c>
      <c r="W1143" s="17">
        <f t="shared" si="675"/>
        <v>262.39760602629929</v>
      </c>
      <c r="X1143" s="17">
        <f t="shared" si="675"/>
        <v>251.9017017852473</v>
      </c>
      <c r="Y1143" s="17">
        <f t="shared" si="676"/>
        <v>249.38268476739484</v>
      </c>
      <c r="Z1143" s="17">
        <f>Y1143/3600</f>
        <v>6.9272967990943013E-2</v>
      </c>
      <c r="AA1143" s="17">
        <f>0.96*Y1143</f>
        <v>239.40737737669903</v>
      </c>
      <c r="AB1143" s="17">
        <f t="shared" si="677"/>
        <v>229.83108228163107</v>
      </c>
      <c r="AC1143" s="17">
        <f t="shared" si="678"/>
        <v>218.3395281675495</v>
      </c>
      <c r="AD1143" s="17">
        <f t="shared" si="679"/>
        <v>218.3395281675495</v>
      </c>
      <c r="AE1143" s="17">
        <f t="shared" si="700"/>
        <v>6.0649868935430416E-2</v>
      </c>
      <c r="AF1143" s="17">
        <f>T1143-AD1143</f>
        <v>816.1218412929428</v>
      </c>
      <c r="AG1143" s="17">
        <f t="shared" si="680"/>
        <v>0.22670051147026188</v>
      </c>
      <c r="AH1143" s="28">
        <f>0.5*'Ducati Panigale 1199 data'!$C$8*'WLTP class 3 v5'!F1143^2</f>
        <v>9524.5030864197561</v>
      </c>
      <c r="AI1143" s="17">
        <f t="shared" si="681"/>
        <v>9.524503086419756</v>
      </c>
      <c r="AJ1143" s="17">
        <f>IF(N1143&lt;0, AI1143, "0")</f>
        <v>9.524503086419756</v>
      </c>
      <c r="AK1143" s="98">
        <f>AK1142+AJ1143</f>
        <v>2804.2852091049372</v>
      </c>
      <c r="AL1143" s="105">
        <f t="shared" si="682"/>
        <v>0.77896811364026031</v>
      </c>
      <c r="AM1143" s="98">
        <f>IF(N1143 &gt; 0, AI1143, )</f>
        <v>0</v>
      </c>
      <c r="AN1143" s="98">
        <f t="shared" si="701"/>
        <v>13339.392192901232</v>
      </c>
      <c r="AO1143" s="98">
        <f t="shared" si="683"/>
        <v>3.7053867202503423</v>
      </c>
      <c r="AP1143" s="27">
        <f t="shared" si="684"/>
        <v>9.0482779320987685</v>
      </c>
      <c r="AQ1143" s="27">
        <f t="shared" si="685"/>
        <v>8.6863468148148169</v>
      </c>
      <c r="AR1143" s="99">
        <f t="shared" si="686"/>
        <v>8.3388929422222233</v>
      </c>
      <c r="AS1143" s="27">
        <f t="shared" si="687"/>
        <v>8.2555040128000012</v>
      </c>
      <c r="AT1143" s="99">
        <f t="shared" si="664"/>
        <v>7.9252838522880005</v>
      </c>
      <c r="AU1143" s="27">
        <f t="shared" si="664"/>
        <v>7.60827249819648</v>
      </c>
      <c r="AV1143" s="27">
        <f t="shared" si="688"/>
        <v>7.2278588732866558</v>
      </c>
      <c r="AW1143" s="27">
        <f t="shared" si="689"/>
        <v>7.2278588732866558</v>
      </c>
      <c r="AX1143" s="27">
        <f t="shared" si="690"/>
        <v>2.0077385759129599E-3</v>
      </c>
      <c r="AY1143" s="99">
        <f>AN1143-AW1143</f>
        <v>13332.164334027946</v>
      </c>
      <c r="AZ1143" s="110">
        <f t="shared" si="691"/>
        <v>3.7033789816744296</v>
      </c>
      <c r="BB1143" s="87">
        <v>1.4818169979874001</v>
      </c>
      <c r="BC1143" s="23">
        <f t="shared" si="692"/>
        <v>1.3336352981886601</v>
      </c>
      <c r="BD1143" s="23">
        <f t="shared" si="693"/>
        <v>1.266953533279227</v>
      </c>
      <c r="BE1143" s="23">
        <f t="shared" si="694"/>
        <v>1.2162753919480578</v>
      </c>
      <c r="BF1143" s="23">
        <f t="shared" si="695"/>
        <v>1.1432988684311742</v>
      </c>
      <c r="BG1143" s="23">
        <f t="shared" si="696"/>
        <v>1.1432988684311742</v>
      </c>
    </row>
    <row r="1144" spans="2:59">
      <c r="B1144" s="12" t="s">
        <v>34</v>
      </c>
      <c r="C1144" s="12">
        <v>1133</v>
      </c>
      <c r="D1144" s="12">
        <v>111</v>
      </c>
      <c r="E1144" s="21">
        <v>26.6</v>
      </c>
      <c r="F1144" s="68">
        <f t="shared" si="665"/>
        <v>7.3888888888888893</v>
      </c>
      <c r="G1144" s="22">
        <f t="shared" si="697"/>
        <v>-0.94444444444444453</v>
      </c>
      <c r="H1144" s="22">
        <f t="shared" si="666"/>
        <v>56</v>
      </c>
      <c r="I1144" s="48">
        <f>'Ducati Panigale 1199 data'!$C$8*G1144</f>
        <v>-262.5555555555556</v>
      </c>
      <c r="J1144" s="48">
        <f>'Ducati Panigale 1199 data'!$C$8*'Ducati Panigale 1199 data'!$C$15*'Ducati Panigale 1199 data'!$C$10</f>
        <v>54.543600000000005</v>
      </c>
      <c r="K1144" s="48">
        <f>(0.5*'Ducati Panigale 1199 data'!$C$12)*'Ducati Panigale 1199 data'!$C$14*'Ducati Panigale 1199 data'!$C$11*F1144^2</f>
        <v>7.7246061342592611</v>
      </c>
      <c r="L1144" s="48">
        <f t="shared" si="667"/>
        <v>-200.28734942129634</v>
      </c>
      <c r="M1144" s="48">
        <f t="shared" si="663"/>
        <v>-1479.900970724023</v>
      </c>
      <c r="N1144" s="22">
        <f t="shared" si="668"/>
        <v>-1.4799009707240229</v>
      </c>
      <c r="O1144" s="105">
        <f t="shared" si="669"/>
        <v>-1.4799009707240229</v>
      </c>
      <c r="P1144" s="105">
        <f t="shared" si="670"/>
        <v>1.4799009707240229</v>
      </c>
      <c r="Q1144" s="105">
        <f t="shared" si="698"/>
        <v>289.19657424517504</v>
      </c>
      <c r="R1144" s="27">
        <f t="shared" si="671"/>
        <v>8.033238173477085E-2</v>
      </c>
      <c r="S1144" s="98">
        <f t="shared" si="672"/>
        <v>0</v>
      </c>
      <c r="T1144" s="17">
        <f t="shared" si="699"/>
        <v>1034.4613694604923</v>
      </c>
      <c r="U1144" s="17">
        <f t="shared" si="673"/>
        <v>0.28735038040569227</v>
      </c>
      <c r="V1144" s="17">
        <f t="shared" si="674"/>
        <v>274.7367455329163</v>
      </c>
      <c r="W1144" s="17">
        <f t="shared" si="675"/>
        <v>263.74727571159963</v>
      </c>
      <c r="X1144" s="17">
        <f t="shared" si="675"/>
        <v>253.19738468313562</v>
      </c>
      <c r="Y1144" s="17">
        <f t="shared" si="676"/>
        <v>250.66541083630426</v>
      </c>
      <c r="Z1144" s="17">
        <f>Y1144/3600</f>
        <v>6.9629280787862291E-2</v>
      </c>
      <c r="AA1144" s="17">
        <f>0.96*Y1144</f>
        <v>240.63879440285208</v>
      </c>
      <c r="AB1144" s="17">
        <f t="shared" si="677"/>
        <v>231.01324262673799</v>
      </c>
      <c r="AC1144" s="17">
        <f t="shared" si="678"/>
        <v>219.46258049540108</v>
      </c>
      <c r="AD1144" s="17">
        <f t="shared" si="679"/>
        <v>219.46258049540108</v>
      </c>
      <c r="AE1144" s="17">
        <f t="shared" si="700"/>
        <v>6.0961827915389191E-2</v>
      </c>
      <c r="AF1144" s="17">
        <f>T1144-AD1144</f>
        <v>814.99878896509119</v>
      </c>
      <c r="AG1144" s="17">
        <f t="shared" si="680"/>
        <v>0.2263885524903031</v>
      </c>
      <c r="AH1144" s="28">
        <f>0.5*'Ducati Panigale 1199 data'!$C$8*'WLTP class 3 v5'!F1144^2</f>
        <v>7588.7993827160499</v>
      </c>
      <c r="AI1144" s="17">
        <f t="shared" si="681"/>
        <v>7.5887993827160498</v>
      </c>
      <c r="AJ1144" s="17">
        <f>IF(N1144&lt;0, AI1144, "0")</f>
        <v>7.5887993827160498</v>
      </c>
      <c r="AK1144" s="98">
        <f>AK1143+AJ1144</f>
        <v>2811.8740084876531</v>
      </c>
      <c r="AL1144" s="105">
        <f t="shared" si="682"/>
        <v>0.78107611346879258</v>
      </c>
      <c r="AM1144" s="98">
        <f>IF(N1144 &gt; 0, AI1144, )</f>
        <v>0</v>
      </c>
      <c r="AN1144" s="98">
        <f t="shared" si="701"/>
        <v>13339.392192901232</v>
      </c>
      <c r="AO1144" s="98">
        <f t="shared" si="683"/>
        <v>3.7053867202503423</v>
      </c>
      <c r="AP1144" s="27">
        <f t="shared" si="684"/>
        <v>7.2093594135802466</v>
      </c>
      <c r="AQ1144" s="27">
        <f t="shared" si="685"/>
        <v>6.9209850370370365</v>
      </c>
      <c r="AR1144" s="99">
        <f t="shared" si="686"/>
        <v>6.6441456355555548</v>
      </c>
      <c r="AS1144" s="27">
        <f t="shared" si="687"/>
        <v>6.5777041791999995</v>
      </c>
      <c r="AT1144" s="99">
        <f t="shared" si="664"/>
        <v>6.3145960120319993</v>
      </c>
      <c r="AU1144" s="27">
        <f t="shared" si="664"/>
        <v>6.0620121715507187</v>
      </c>
      <c r="AV1144" s="27">
        <f t="shared" si="688"/>
        <v>5.7589115629731822</v>
      </c>
      <c r="AW1144" s="27">
        <f t="shared" si="689"/>
        <v>5.7589115629731822</v>
      </c>
      <c r="AX1144" s="27">
        <f t="shared" si="690"/>
        <v>1.5996976563814394E-3</v>
      </c>
      <c r="AY1144" s="99">
        <f>AN1144-AW1144</f>
        <v>13333.63328133826</v>
      </c>
      <c r="AZ1144" s="110">
        <f t="shared" si="691"/>
        <v>3.7037870225939611</v>
      </c>
      <c r="BB1144" s="87">
        <v>1.47990097072402</v>
      </c>
      <c r="BC1144" s="23">
        <f t="shared" si="692"/>
        <v>1.3319108736516181</v>
      </c>
      <c r="BD1144" s="23">
        <f t="shared" si="693"/>
        <v>1.2653153299690372</v>
      </c>
      <c r="BE1144" s="23">
        <f t="shared" si="694"/>
        <v>1.2147027167702757</v>
      </c>
      <c r="BF1144" s="23">
        <f t="shared" si="695"/>
        <v>1.1418205537640591</v>
      </c>
      <c r="BG1144" s="23">
        <f t="shared" si="696"/>
        <v>1.1418205537640591</v>
      </c>
    </row>
    <row r="1145" spans="2:59">
      <c r="B1145" s="12" t="s">
        <v>34</v>
      </c>
      <c r="C1145" s="12">
        <v>1134</v>
      </c>
      <c r="D1145" s="12">
        <v>112</v>
      </c>
      <c r="E1145" s="21">
        <v>23</v>
      </c>
      <c r="F1145" s="68">
        <f t="shared" si="665"/>
        <v>6.3888888888888893</v>
      </c>
      <c r="G1145" s="22">
        <f t="shared" si="697"/>
        <v>-1.0000000000000004</v>
      </c>
      <c r="H1145" s="22">
        <f t="shared" si="666"/>
        <v>56.5</v>
      </c>
      <c r="I1145" s="48">
        <f>'Ducati Panigale 1199 data'!$C$8*G1145</f>
        <v>-278.00000000000011</v>
      </c>
      <c r="J1145" s="48">
        <f>'Ducati Panigale 1199 data'!$C$8*'Ducati Panigale 1199 data'!$C$15*'Ducati Panigale 1199 data'!$C$10</f>
        <v>54.543600000000005</v>
      </c>
      <c r="K1145" s="48">
        <f>(0.5*'Ducati Panigale 1199 data'!$C$12)*'Ducati Panigale 1199 data'!$C$14*'Ducati Panigale 1199 data'!$C$11*F1145^2</f>
        <v>5.7752228009259268</v>
      </c>
      <c r="L1145" s="48">
        <f t="shared" si="667"/>
        <v>-217.6811771990742</v>
      </c>
      <c r="M1145" s="48">
        <f t="shared" si="663"/>
        <v>-1390.7408543274187</v>
      </c>
      <c r="N1145" s="22">
        <f t="shared" si="668"/>
        <v>-1.3907408543274187</v>
      </c>
      <c r="O1145" s="105">
        <f t="shared" si="669"/>
        <v>-1.3907408543274187</v>
      </c>
      <c r="P1145" s="105">
        <f t="shared" si="670"/>
        <v>1.3907408543274187</v>
      </c>
      <c r="Q1145" s="105">
        <f t="shared" si="698"/>
        <v>290.58731509950246</v>
      </c>
      <c r="R1145" s="27">
        <f t="shared" si="671"/>
        <v>8.0718698638750683E-2</v>
      </c>
      <c r="S1145" s="98">
        <f t="shared" si="672"/>
        <v>0</v>
      </c>
      <c r="T1145" s="17">
        <f t="shared" si="699"/>
        <v>1034.4613694604923</v>
      </c>
      <c r="U1145" s="17">
        <f t="shared" si="673"/>
        <v>0.28735038040569227</v>
      </c>
      <c r="V1145" s="17">
        <f t="shared" si="674"/>
        <v>276.05794934452734</v>
      </c>
      <c r="W1145" s="17">
        <f t="shared" si="675"/>
        <v>265.01563137074623</v>
      </c>
      <c r="X1145" s="17">
        <f t="shared" si="675"/>
        <v>254.41500611591638</v>
      </c>
      <c r="Y1145" s="17">
        <f t="shared" si="676"/>
        <v>251.87085605475721</v>
      </c>
      <c r="Z1145" s="17">
        <f>Y1145/3600</f>
        <v>6.9964126681877001E-2</v>
      </c>
      <c r="AA1145" s="17">
        <f>0.96*Y1145</f>
        <v>241.79602181256692</v>
      </c>
      <c r="AB1145" s="17">
        <f t="shared" si="677"/>
        <v>232.12418094006424</v>
      </c>
      <c r="AC1145" s="17">
        <f t="shared" si="678"/>
        <v>220.517971893061</v>
      </c>
      <c r="AD1145" s="17">
        <f t="shared" si="679"/>
        <v>220.517971893061</v>
      </c>
      <c r="AE1145" s="17">
        <f t="shared" si="700"/>
        <v>6.1254992192516948E-2</v>
      </c>
      <c r="AF1145" s="17">
        <f>T1145-AD1145</f>
        <v>813.94339756743125</v>
      </c>
      <c r="AG1145" s="17">
        <f t="shared" si="680"/>
        <v>0.22609538821317535</v>
      </c>
      <c r="AH1145" s="28">
        <f>0.5*'Ducati Panigale 1199 data'!$C$8*'WLTP class 3 v5'!F1145^2</f>
        <v>5673.6882716049386</v>
      </c>
      <c r="AI1145" s="17">
        <f t="shared" si="681"/>
        <v>5.6736882716049388</v>
      </c>
      <c r="AJ1145" s="17">
        <f>IF(N1145&lt;0, AI1145, "0")</f>
        <v>5.6736882716049388</v>
      </c>
      <c r="AK1145" s="98">
        <f>AK1144+AJ1145</f>
        <v>2817.5476967592581</v>
      </c>
      <c r="AL1145" s="105">
        <f t="shared" si="682"/>
        <v>0.78265213798868283</v>
      </c>
      <c r="AM1145" s="98">
        <f>IF(N1145 &gt; 0, AI1145, )</f>
        <v>0</v>
      </c>
      <c r="AN1145" s="98">
        <f t="shared" si="701"/>
        <v>13339.392192901232</v>
      </c>
      <c r="AO1145" s="98">
        <f t="shared" si="683"/>
        <v>3.7053867202503423</v>
      </c>
      <c r="AP1145" s="27">
        <f t="shared" si="684"/>
        <v>5.3900038580246914</v>
      </c>
      <c r="AQ1145" s="27">
        <f t="shared" si="685"/>
        <v>5.1744037037037032</v>
      </c>
      <c r="AR1145" s="99">
        <f t="shared" si="686"/>
        <v>4.9674275555555552</v>
      </c>
      <c r="AS1145" s="27">
        <f t="shared" si="687"/>
        <v>4.9177532799999994</v>
      </c>
      <c r="AT1145" s="99">
        <f t="shared" si="664"/>
        <v>4.7210431487999989</v>
      </c>
      <c r="AU1145" s="27">
        <f t="shared" si="664"/>
        <v>4.532201422847999</v>
      </c>
      <c r="AV1145" s="27">
        <f t="shared" si="688"/>
        <v>4.3055913517055986</v>
      </c>
      <c r="AW1145" s="27">
        <f t="shared" si="689"/>
        <v>4.3055913517055986</v>
      </c>
      <c r="AX1145" s="27">
        <f t="shared" si="690"/>
        <v>1.1959975976959995E-3</v>
      </c>
      <c r="AY1145" s="99">
        <f>AN1145-AW1145</f>
        <v>13335.086601549527</v>
      </c>
      <c r="AZ1145" s="110">
        <f t="shared" si="691"/>
        <v>3.7041907226526463</v>
      </c>
      <c r="BB1145" s="87">
        <v>1.39074085432742</v>
      </c>
      <c r="BC1145" s="23">
        <f t="shared" si="692"/>
        <v>1.2516667688946781</v>
      </c>
      <c r="BD1145" s="23">
        <f t="shared" si="693"/>
        <v>1.189083430449944</v>
      </c>
      <c r="BE1145" s="23">
        <f t="shared" si="694"/>
        <v>1.1415200932319463</v>
      </c>
      <c r="BF1145" s="23">
        <f t="shared" si="695"/>
        <v>1.0730288876380294</v>
      </c>
      <c r="BG1145" s="23">
        <f t="shared" si="696"/>
        <v>1.0730288876380294</v>
      </c>
    </row>
    <row r="1146" spans="2:59">
      <c r="B1146" s="12" t="s">
        <v>34</v>
      </c>
      <c r="C1146" s="12">
        <v>1135</v>
      </c>
      <c r="D1146" s="12">
        <v>113</v>
      </c>
      <c r="E1146" s="21">
        <v>19.399999999999999</v>
      </c>
      <c r="F1146" s="68">
        <f t="shared" si="665"/>
        <v>5.3888888888888893</v>
      </c>
      <c r="G1146" s="22">
        <f t="shared" si="697"/>
        <v>-0.93055555555555547</v>
      </c>
      <c r="H1146" s="22">
        <f t="shared" si="666"/>
        <v>57</v>
      </c>
      <c r="I1146" s="48">
        <f>'Ducati Panigale 1199 data'!$C$8*G1146</f>
        <v>-258.6944444444444</v>
      </c>
      <c r="J1146" s="48">
        <f>'Ducati Panigale 1199 data'!$C$8*'Ducati Panigale 1199 data'!$C$15*'Ducati Panigale 1199 data'!$C$10</f>
        <v>54.543600000000005</v>
      </c>
      <c r="K1146" s="48">
        <f>(0.5*'Ducati Panigale 1199 data'!$C$12)*'Ducati Panigale 1199 data'!$C$14*'Ducati Panigale 1199 data'!$C$11*F1146^2</f>
        <v>4.1088144675925937</v>
      </c>
      <c r="L1146" s="48">
        <f t="shared" si="667"/>
        <v>-200.04202997685181</v>
      </c>
      <c r="M1146" s="48">
        <f t="shared" si="663"/>
        <v>-1078.0042726530348</v>
      </c>
      <c r="N1146" s="22">
        <f t="shared" si="668"/>
        <v>-1.0780042726530348</v>
      </c>
      <c r="O1146" s="105">
        <f t="shared" si="669"/>
        <v>-1.0780042726530348</v>
      </c>
      <c r="P1146" s="105">
        <f t="shared" si="670"/>
        <v>1.0780042726530348</v>
      </c>
      <c r="Q1146" s="105">
        <f t="shared" si="698"/>
        <v>291.66531937215552</v>
      </c>
      <c r="R1146" s="27">
        <f t="shared" si="671"/>
        <v>8.1018144270043196E-2</v>
      </c>
      <c r="S1146" s="98">
        <f t="shared" si="672"/>
        <v>0</v>
      </c>
      <c r="T1146" s="17">
        <f t="shared" si="699"/>
        <v>1034.4613694604923</v>
      </c>
      <c r="U1146" s="17">
        <f t="shared" si="673"/>
        <v>0.28735038040569227</v>
      </c>
      <c r="V1146" s="17">
        <f t="shared" si="674"/>
        <v>277.08205340354772</v>
      </c>
      <c r="W1146" s="17">
        <f t="shared" si="675"/>
        <v>265.9987712674058</v>
      </c>
      <c r="X1146" s="17">
        <f t="shared" si="675"/>
        <v>255.35882041670956</v>
      </c>
      <c r="Y1146" s="17">
        <f t="shared" si="676"/>
        <v>252.80523221254248</v>
      </c>
      <c r="Z1146" s="17">
        <f>Y1146/3600</f>
        <v>7.0223675614595138E-2</v>
      </c>
      <c r="AA1146" s="17">
        <f>0.96*Y1146</f>
        <v>242.69302292404078</v>
      </c>
      <c r="AB1146" s="17">
        <f t="shared" si="677"/>
        <v>232.98530200707913</v>
      </c>
      <c r="AC1146" s="17">
        <f t="shared" si="678"/>
        <v>221.33603690672516</v>
      </c>
      <c r="AD1146" s="17">
        <f t="shared" si="679"/>
        <v>221.33603690672516</v>
      </c>
      <c r="AE1146" s="17">
        <f t="shared" si="700"/>
        <v>6.148223247409032E-2</v>
      </c>
      <c r="AF1146" s="17">
        <f>T1146-AD1146</f>
        <v>813.12533255376707</v>
      </c>
      <c r="AG1146" s="17">
        <f t="shared" si="680"/>
        <v>0.22586814793160195</v>
      </c>
      <c r="AH1146" s="28">
        <f>0.5*'Ducati Panigale 1199 data'!$C$8*'WLTP class 3 v5'!F1146^2</f>
        <v>4036.5771604938277</v>
      </c>
      <c r="AI1146" s="17">
        <f t="shared" si="681"/>
        <v>4.0365771604938274</v>
      </c>
      <c r="AJ1146" s="17">
        <f>IF(N1146&lt;0, AI1146, "0")</f>
        <v>4.0365771604938274</v>
      </c>
      <c r="AK1146" s="98">
        <f>AK1145+AJ1146</f>
        <v>2821.5842739197519</v>
      </c>
      <c r="AL1146" s="105">
        <f t="shared" si="682"/>
        <v>0.78377340942215334</v>
      </c>
      <c r="AM1146" s="98">
        <f>IF(N1146 &gt; 0, AI1146, )</f>
        <v>0</v>
      </c>
      <c r="AN1146" s="98">
        <f t="shared" si="701"/>
        <v>13339.392192901232</v>
      </c>
      <c r="AO1146" s="98">
        <f t="shared" si="683"/>
        <v>3.7053867202503423</v>
      </c>
      <c r="AP1146" s="27">
        <f t="shared" si="684"/>
        <v>3.8347483024691358</v>
      </c>
      <c r="AQ1146" s="27">
        <f t="shared" si="685"/>
        <v>3.6813583703703703</v>
      </c>
      <c r="AR1146" s="99">
        <f t="shared" si="686"/>
        <v>3.5341040355555555</v>
      </c>
      <c r="AS1146" s="27">
        <f t="shared" si="687"/>
        <v>3.4987629951999999</v>
      </c>
      <c r="AT1146" s="99">
        <f t="shared" si="664"/>
        <v>3.3588124753919999</v>
      </c>
      <c r="AU1146" s="27">
        <f t="shared" si="664"/>
        <v>3.2244599763763198</v>
      </c>
      <c r="AV1146" s="27">
        <f t="shared" si="688"/>
        <v>3.0632369775575037</v>
      </c>
      <c r="AW1146" s="27">
        <f t="shared" si="689"/>
        <v>3.0632369775575037</v>
      </c>
      <c r="AX1146" s="27">
        <f t="shared" si="690"/>
        <v>8.5089916043263995E-4</v>
      </c>
      <c r="AY1146" s="99">
        <f>AN1146-AW1146</f>
        <v>13336.328955923675</v>
      </c>
      <c r="AZ1146" s="110">
        <f t="shared" si="691"/>
        <v>3.7045358210899098</v>
      </c>
      <c r="BB1146" s="87">
        <v>1.0780042726530299</v>
      </c>
      <c r="BC1146" s="23">
        <f t="shared" si="692"/>
        <v>0.97020384538772697</v>
      </c>
      <c r="BD1146" s="23">
        <f t="shared" si="693"/>
        <v>0.92169365311834062</v>
      </c>
      <c r="BE1146" s="23">
        <f t="shared" si="694"/>
        <v>0.88482590699360697</v>
      </c>
      <c r="BF1146" s="23">
        <f t="shared" si="695"/>
        <v>0.83173635257399048</v>
      </c>
      <c r="BG1146" s="23">
        <f t="shared" si="696"/>
        <v>0.83173635257399048</v>
      </c>
    </row>
    <row r="1147" spans="2:59">
      <c r="B1147" s="12" t="s">
        <v>34</v>
      </c>
      <c r="C1147" s="12">
        <v>1136</v>
      </c>
      <c r="D1147" s="12">
        <v>114</v>
      </c>
      <c r="E1147" s="21">
        <v>16.3</v>
      </c>
      <c r="F1147" s="68">
        <f t="shared" si="665"/>
        <v>4.5277777777777777</v>
      </c>
      <c r="G1147" s="22">
        <f t="shared" si="697"/>
        <v>-0.66666666666666652</v>
      </c>
      <c r="H1147" s="22">
        <f t="shared" si="666"/>
        <v>57.5</v>
      </c>
      <c r="I1147" s="48">
        <f>'Ducati Panigale 1199 data'!$C$8*G1147</f>
        <v>-185.33333333333329</v>
      </c>
      <c r="J1147" s="48">
        <f>'Ducati Panigale 1199 data'!$C$8*'Ducati Panigale 1199 data'!$C$15*'Ducati Panigale 1199 data'!$C$10</f>
        <v>54.543600000000005</v>
      </c>
      <c r="K1147" s="48">
        <f>(0.5*'Ducati Panigale 1199 data'!$C$12)*'Ducati Panigale 1199 data'!$C$14*'Ducati Panigale 1199 data'!$C$11*F1147^2</f>
        <v>2.9006029224537042</v>
      </c>
      <c r="L1147" s="48">
        <f t="shared" si="667"/>
        <v>-127.88913041087959</v>
      </c>
      <c r="M1147" s="48">
        <f t="shared" si="663"/>
        <v>-579.05356269370475</v>
      </c>
      <c r="N1147" s="22">
        <f t="shared" si="668"/>
        <v>-0.57905356269370478</v>
      </c>
      <c r="O1147" s="105">
        <f t="shared" si="669"/>
        <v>-0.57905356269370478</v>
      </c>
      <c r="P1147" s="105">
        <f t="shared" si="670"/>
        <v>0.57905356269370478</v>
      </c>
      <c r="Q1147" s="105">
        <f t="shared" si="698"/>
        <v>292.24437293484925</v>
      </c>
      <c r="R1147" s="27">
        <f t="shared" si="671"/>
        <v>8.1178992481902565E-2</v>
      </c>
      <c r="S1147" s="98">
        <f t="shared" si="672"/>
        <v>0</v>
      </c>
      <c r="T1147" s="17">
        <f t="shared" si="699"/>
        <v>1034.4613694604923</v>
      </c>
      <c r="U1147" s="17">
        <f t="shared" si="673"/>
        <v>0.28735038040569227</v>
      </c>
      <c r="V1147" s="17">
        <f t="shared" si="674"/>
        <v>277.63215428810679</v>
      </c>
      <c r="W1147" s="17">
        <f t="shared" si="675"/>
        <v>266.52686811658253</v>
      </c>
      <c r="X1147" s="17">
        <f t="shared" si="675"/>
        <v>255.86579339191923</v>
      </c>
      <c r="Y1147" s="17">
        <f t="shared" si="676"/>
        <v>253.30713545800003</v>
      </c>
      <c r="Z1147" s="17">
        <f>Y1147/3600</f>
        <v>7.0363093182777781E-2</v>
      </c>
      <c r="AA1147" s="17">
        <f>0.96*Y1147</f>
        <v>243.17485003968002</v>
      </c>
      <c r="AB1147" s="17">
        <f t="shared" si="677"/>
        <v>233.44785603809282</v>
      </c>
      <c r="AC1147" s="17">
        <f t="shared" si="678"/>
        <v>221.77546323618816</v>
      </c>
      <c r="AD1147" s="17">
        <f t="shared" si="679"/>
        <v>221.77546323618816</v>
      </c>
      <c r="AE1147" s="17">
        <f t="shared" si="700"/>
        <v>6.1604295343385601E-2</v>
      </c>
      <c r="AF1147" s="17">
        <f>T1147-AD1147</f>
        <v>812.68590622430406</v>
      </c>
      <c r="AG1147" s="17">
        <f t="shared" si="680"/>
        <v>0.22574608506230667</v>
      </c>
      <c r="AH1147" s="28">
        <f>0.5*'Ducati Panigale 1199 data'!$C$8*'WLTP class 3 v5'!F1147^2</f>
        <v>2849.6072530864199</v>
      </c>
      <c r="AI1147" s="17">
        <f t="shared" si="681"/>
        <v>2.84960725308642</v>
      </c>
      <c r="AJ1147" s="17">
        <f>IF(N1147&lt;0, AI1147, "0")</f>
        <v>2.84960725308642</v>
      </c>
      <c r="AK1147" s="98">
        <f>AK1146+AJ1147</f>
        <v>2824.4338811728385</v>
      </c>
      <c r="AL1147" s="105">
        <f t="shared" si="682"/>
        <v>0.78456496699245515</v>
      </c>
      <c r="AM1147" s="98">
        <f>IF(N1147 &gt; 0, AI1147, )</f>
        <v>0</v>
      </c>
      <c r="AN1147" s="98">
        <f t="shared" si="701"/>
        <v>13339.392192901232</v>
      </c>
      <c r="AO1147" s="98">
        <f t="shared" si="683"/>
        <v>3.7053867202503423</v>
      </c>
      <c r="AP1147" s="27">
        <f t="shared" si="684"/>
        <v>2.7071268904320989</v>
      </c>
      <c r="AQ1147" s="27">
        <f t="shared" si="685"/>
        <v>2.5988418148148149</v>
      </c>
      <c r="AR1147" s="99">
        <f t="shared" si="686"/>
        <v>2.4948881422222224</v>
      </c>
      <c r="AS1147" s="27">
        <f t="shared" si="687"/>
        <v>2.4699392608000004</v>
      </c>
      <c r="AT1147" s="99">
        <f t="shared" si="664"/>
        <v>2.3711416903680003</v>
      </c>
      <c r="AU1147" s="27">
        <f t="shared" si="664"/>
        <v>2.27629602275328</v>
      </c>
      <c r="AV1147" s="27">
        <f t="shared" si="688"/>
        <v>2.1624812216156157</v>
      </c>
      <c r="AW1147" s="27">
        <f t="shared" si="689"/>
        <v>2.1624812216156157</v>
      </c>
      <c r="AX1147" s="27">
        <f t="shared" si="690"/>
        <v>6.0068922822655989E-4</v>
      </c>
      <c r="AY1147" s="99">
        <f>AN1147-AW1147</f>
        <v>13337.229711679616</v>
      </c>
      <c r="AZ1147" s="110">
        <f t="shared" si="691"/>
        <v>3.7047860310221155</v>
      </c>
      <c r="BB1147" s="87">
        <v>0.579053562693705</v>
      </c>
      <c r="BC1147" s="23">
        <f t="shared" si="692"/>
        <v>0.52114820642433457</v>
      </c>
      <c r="BD1147" s="23">
        <f t="shared" si="693"/>
        <v>0.49509079610311779</v>
      </c>
      <c r="BE1147" s="23">
        <f t="shared" si="694"/>
        <v>0.47528716425899309</v>
      </c>
      <c r="BF1147" s="23">
        <f t="shared" si="695"/>
        <v>0.44676993440345347</v>
      </c>
      <c r="BG1147" s="23">
        <f t="shared" si="696"/>
        <v>0.44676993440345347</v>
      </c>
    </row>
    <row r="1148" spans="2:59">
      <c r="B1148" s="12" t="s">
        <v>34</v>
      </c>
      <c r="C1148" s="12">
        <v>1137</v>
      </c>
      <c r="D1148" s="12">
        <v>115</v>
      </c>
      <c r="E1148" s="21">
        <v>14.6</v>
      </c>
      <c r="F1148" s="68">
        <f t="shared" si="665"/>
        <v>4.0555555555555554</v>
      </c>
      <c r="G1148" s="22">
        <f t="shared" si="697"/>
        <v>-0.29166666666666685</v>
      </c>
      <c r="H1148" s="22">
        <f t="shared" si="666"/>
        <v>58</v>
      </c>
      <c r="I1148" s="48">
        <f>'Ducati Panigale 1199 data'!$C$8*G1148</f>
        <v>-81.083333333333385</v>
      </c>
      <c r="J1148" s="48">
        <f>'Ducati Panigale 1199 data'!$C$8*'Ducati Panigale 1199 data'!$C$15*'Ducati Panigale 1199 data'!$C$10</f>
        <v>54.543600000000005</v>
      </c>
      <c r="K1148" s="48">
        <f>(0.5*'Ducati Panigale 1199 data'!$C$12)*'Ducati Panigale 1199 data'!$C$14*'Ducati Panigale 1199 data'!$C$11*F1148^2</f>
        <v>2.3271200231481481</v>
      </c>
      <c r="L1148" s="48">
        <f t="shared" si="667"/>
        <v>-24.212613310185233</v>
      </c>
      <c r="M1148" s="48">
        <f t="shared" si="663"/>
        <v>-98.19559842464011</v>
      </c>
      <c r="N1148" s="22">
        <f t="shared" si="668"/>
        <v>-9.819559842464011E-2</v>
      </c>
      <c r="O1148" s="105">
        <f t="shared" si="669"/>
        <v>-9.819559842464011E-2</v>
      </c>
      <c r="P1148" s="105">
        <f t="shared" si="670"/>
        <v>9.819559842464011E-2</v>
      </c>
      <c r="Q1148" s="105">
        <f t="shared" si="698"/>
        <v>292.34256853327389</v>
      </c>
      <c r="R1148" s="27">
        <f t="shared" si="671"/>
        <v>8.1206269037020523E-2</v>
      </c>
      <c r="S1148" s="98">
        <f t="shared" si="672"/>
        <v>0</v>
      </c>
      <c r="T1148" s="17">
        <f t="shared" si="699"/>
        <v>1034.4613694604923</v>
      </c>
      <c r="U1148" s="17">
        <f t="shared" si="673"/>
        <v>0.28735038040569227</v>
      </c>
      <c r="V1148" s="17">
        <f t="shared" si="674"/>
        <v>277.72544010661017</v>
      </c>
      <c r="W1148" s="17">
        <f t="shared" si="675"/>
        <v>266.61642250234576</v>
      </c>
      <c r="X1148" s="17">
        <f t="shared" si="675"/>
        <v>255.95176560225192</v>
      </c>
      <c r="Y1148" s="17">
        <f t="shared" si="676"/>
        <v>253.39224794622939</v>
      </c>
      <c r="Z1148" s="17">
        <f>Y1148/3600</f>
        <v>7.0386735540619277E-2</v>
      </c>
      <c r="AA1148" s="17">
        <f>0.96*Y1148</f>
        <v>243.2565580283802</v>
      </c>
      <c r="AB1148" s="17">
        <f t="shared" si="677"/>
        <v>233.52629570724497</v>
      </c>
      <c r="AC1148" s="17">
        <f t="shared" si="678"/>
        <v>221.84998092188272</v>
      </c>
      <c r="AD1148" s="17">
        <f t="shared" si="679"/>
        <v>221.84998092188272</v>
      </c>
      <c r="AE1148" s="17">
        <f t="shared" si="700"/>
        <v>6.1624994700522975E-2</v>
      </c>
      <c r="AF1148" s="17">
        <f>T1148-AD1148</f>
        <v>812.61138853860962</v>
      </c>
      <c r="AG1148" s="17">
        <f t="shared" si="680"/>
        <v>0.22572538570516934</v>
      </c>
      <c r="AH1148" s="28">
        <f>0.5*'Ducati Panigale 1199 data'!$C$8*'WLTP class 3 v5'!F1148^2</f>
        <v>2286.2067901234564</v>
      </c>
      <c r="AI1148" s="17">
        <f t="shared" si="681"/>
        <v>2.2862067901234564</v>
      </c>
      <c r="AJ1148" s="17">
        <f>IF(N1148&lt;0, AI1148, "0")</f>
        <v>2.2862067901234564</v>
      </c>
      <c r="AK1148" s="98">
        <f>AK1147+AJ1148</f>
        <v>2826.7200879629618</v>
      </c>
      <c r="AL1148" s="105">
        <f t="shared" si="682"/>
        <v>0.78520002443415604</v>
      </c>
      <c r="AM1148" s="98">
        <f>IF(N1148 &gt; 0, AI1148, )</f>
        <v>0</v>
      </c>
      <c r="AN1148" s="98">
        <f t="shared" si="701"/>
        <v>13339.392192901232</v>
      </c>
      <c r="AO1148" s="98">
        <f t="shared" si="683"/>
        <v>3.7053867202503423</v>
      </c>
      <c r="AP1148" s="27">
        <f t="shared" si="684"/>
        <v>2.1718964506172833</v>
      </c>
      <c r="AQ1148" s="27">
        <f t="shared" si="685"/>
        <v>2.085020592592592</v>
      </c>
      <c r="AR1148" s="99">
        <f t="shared" si="686"/>
        <v>2.0016197688888884</v>
      </c>
      <c r="AS1148" s="27">
        <f t="shared" si="687"/>
        <v>1.9816035711999995</v>
      </c>
      <c r="AT1148" s="99">
        <f t="shared" si="664"/>
        <v>1.9023394283519994</v>
      </c>
      <c r="AU1148" s="27">
        <f t="shared" si="664"/>
        <v>1.8262458512179194</v>
      </c>
      <c r="AV1148" s="27">
        <f t="shared" si="688"/>
        <v>1.7349335586570234</v>
      </c>
      <c r="AW1148" s="27">
        <f t="shared" si="689"/>
        <v>1.7349335586570234</v>
      </c>
      <c r="AX1148" s="27">
        <f t="shared" si="690"/>
        <v>4.8192598851583984E-4</v>
      </c>
      <c r="AY1148" s="99">
        <f>AN1148-AW1148</f>
        <v>13337.657259342575</v>
      </c>
      <c r="AZ1148" s="110">
        <f t="shared" si="691"/>
        <v>3.7049047942618265</v>
      </c>
      <c r="BB1148" s="87">
        <v>9.8195598424640096E-2</v>
      </c>
      <c r="BC1148" s="23">
        <f t="shared" si="692"/>
        <v>8.8376038582176089E-2</v>
      </c>
      <c r="BD1148" s="23">
        <f t="shared" si="693"/>
        <v>8.3957236653067285E-2</v>
      </c>
      <c r="BE1148" s="23">
        <f t="shared" si="694"/>
        <v>8.0598947186944589E-2</v>
      </c>
      <c r="BF1148" s="23">
        <f t="shared" si="695"/>
        <v>7.5763010355727911E-2</v>
      </c>
      <c r="BG1148" s="23">
        <f t="shared" si="696"/>
        <v>7.5763010355727911E-2</v>
      </c>
    </row>
    <row r="1149" spans="2:59">
      <c r="B1149" s="12" t="s">
        <v>34</v>
      </c>
      <c r="C1149" s="12">
        <v>1138</v>
      </c>
      <c r="D1149" s="12">
        <v>116</v>
      </c>
      <c r="E1149" s="21">
        <v>14.2</v>
      </c>
      <c r="F1149" s="68">
        <f t="shared" si="665"/>
        <v>3.9444444444444446</v>
      </c>
      <c r="G1149" s="22">
        <f t="shared" si="697"/>
        <v>-4.1666666666666519E-2</v>
      </c>
      <c r="H1149" s="22">
        <f t="shared" si="666"/>
        <v>58.5</v>
      </c>
      <c r="I1149" s="48">
        <f>'Ducati Panigale 1199 data'!$C$8*G1149</f>
        <v>-11.583333333333293</v>
      </c>
      <c r="J1149" s="48">
        <f>'Ducati Panigale 1199 data'!$C$8*'Ducati Panigale 1199 data'!$C$15*'Ducati Panigale 1199 data'!$C$10</f>
        <v>54.543600000000005</v>
      </c>
      <c r="K1149" s="48">
        <f>(0.5*'Ducati Panigale 1199 data'!$C$12)*'Ducati Panigale 1199 data'!$C$14*'Ducati Panigale 1199 data'!$C$11*F1149^2</f>
        <v>2.2013533564814822</v>
      </c>
      <c r="L1149" s="48">
        <f t="shared" si="667"/>
        <v>45.161620023148195</v>
      </c>
      <c r="M1149" s="48">
        <f t="shared" si="663"/>
        <v>178.13750120241789</v>
      </c>
      <c r="N1149" s="22">
        <f t="shared" si="668"/>
        <v>0.17813750120241789</v>
      </c>
      <c r="O1149" s="105">
        <f t="shared" si="669"/>
        <v>0</v>
      </c>
      <c r="P1149" s="105">
        <f t="shared" si="670"/>
        <v>0</v>
      </c>
      <c r="Q1149" s="105">
        <f t="shared" si="698"/>
        <v>292.34256853327389</v>
      </c>
      <c r="R1149" s="27">
        <f t="shared" si="671"/>
        <v>8.1206269037020523E-2</v>
      </c>
      <c r="S1149" s="98">
        <f t="shared" si="672"/>
        <v>0.17813750120241789</v>
      </c>
      <c r="T1149" s="17">
        <f t="shared" si="699"/>
        <v>1034.6395069616947</v>
      </c>
      <c r="U1149" s="17">
        <f t="shared" si="673"/>
        <v>0.28739986304491522</v>
      </c>
      <c r="V1149" s="17">
        <f t="shared" si="674"/>
        <v>277.72544010661017</v>
      </c>
      <c r="W1149" s="17">
        <f t="shared" si="675"/>
        <v>266.61642250234576</v>
      </c>
      <c r="X1149" s="17">
        <f t="shared" si="675"/>
        <v>255.95176560225192</v>
      </c>
      <c r="Y1149" s="17">
        <f t="shared" si="676"/>
        <v>253.39224794622939</v>
      </c>
      <c r="Z1149" s="17">
        <f>Y1149/3600</f>
        <v>7.0386735540619277E-2</v>
      </c>
      <c r="AA1149" s="17">
        <f>0.96*Y1149</f>
        <v>243.2565580283802</v>
      </c>
      <c r="AB1149" s="17">
        <f t="shared" si="677"/>
        <v>233.52629570724497</v>
      </c>
      <c r="AC1149" s="17">
        <f t="shared" si="678"/>
        <v>221.84998092188272</v>
      </c>
      <c r="AD1149" s="17">
        <f t="shared" si="679"/>
        <v>221.84998092188272</v>
      </c>
      <c r="AE1149" s="17">
        <f t="shared" si="700"/>
        <v>6.1624994700522975E-2</v>
      </c>
      <c r="AF1149" s="17">
        <f>T1149-AD1149</f>
        <v>812.78952603981202</v>
      </c>
      <c r="AG1149" s="17">
        <f t="shared" si="680"/>
        <v>0.22577486834439223</v>
      </c>
      <c r="AH1149" s="28">
        <f>0.5*'Ducati Panigale 1199 data'!$C$8*'WLTP class 3 v5'!F1149^2</f>
        <v>2162.6512345679016</v>
      </c>
      <c r="AI1149" s="17">
        <f t="shared" si="681"/>
        <v>2.1626512345679014</v>
      </c>
      <c r="AJ1149" s="17" t="str">
        <f>IF(N1149&lt;0, AI1149, "0")</f>
        <v>0</v>
      </c>
      <c r="AK1149" s="98">
        <f>AK1148+AJ1149</f>
        <v>2826.7200879629618</v>
      </c>
      <c r="AL1149" s="105">
        <f t="shared" si="682"/>
        <v>0.78520002443415604</v>
      </c>
      <c r="AM1149" s="98">
        <f>IF(N1149 &gt; 0, AI1149, )</f>
        <v>2.1626512345679014</v>
      </c>
      <c r="AN1149" s="98">
        <f t="shared" si="701"/>
        <v>13341.554844135801</v>
      </c>
      <c r="AO1149" s="98">
        <f t="shared" si="683"/>
        <v>3.7059874567043889</v>
      </c>
      <c r="AP1149" s="27">
        <f t="shared" si="684"/>
        <v>0</v>
      </c>
      <c r="AQ1149" s="27">
        <f t="shared" si="685"/>
        <v>0</v>
      </c>
      <c r="AR1149" s="99">
        <f t="shared" si="686"/>
        <v>0</v>
      </c>
      <c r="AS1149" s="27">
        <f t="shared" si="687"/>
        <v>0</v>
      </c>
      <c r="AT1149" s="99">
        <f t="shared" si="664"/>
        <v>0</v>
      </c>
      <c r="AU1149" s="27">
        <f t="shared" si="664"/>
        <v>0</v>
      </c>
      <c r="AV1149" s="27">
        <f t="shared" si="688"/>
        <v>0</v>
      </c>
      <c r="AW1149" s="27">
        <f t="shared" si="689"/>
        <v>0</v>
      </c>
      <c r="AX1149" s="27">
        <f t="shared" si="690"/>
        <v>0</v>
      </c>
      <c r="AY1149" s="99">
        <f>AN1149-AW1149</f>
        <v>13341.554844135801</v>
      </c>
      <c r="AZ1149" s="110">
        <f t="shared" si="691"/>
        <v>3.7059874567043889</v>
      </c>
      <c r="BB1149" s="87">
        <v>0</v>
      </c>
      <c r="BC1149" s="23">
        <f t="shared" si="692"/>
        <v>0</v>
      </c>
      <c r="BD1149" s="23">
        <f t="shared" si="693"/>
        <v>0</v>
      </c>
      <c r="BE1149" s="23">
        <f t="shared" si="694"/>
        <v>0</v>
      </c>
      <c r="BF1149" s="23">
        <f t="shared" si="695"/>
        <v>0</v>
      </c>
      <c r="BG1149" s="23">
        <f t="shared" si="696"/>
        <v>0</v>
      </c>
    </row>
    <row r="1150" spans="2:59">
      <c r="B1150" s="12" t="s">
        <v>34</v>
      </c>
      <c r="C1150" s="12">
        <v>1139</v>
      </c>
      <c r="D1150" s="12">
        <v>117</v>
      </c>
      <c r="E1150" s="21">
        <v>14.3</v>
      </c>
      <c r="F1150" s="68">
        <f t="shared" si="665"/>
        <v>3.9722222222222223</v>
      </c>
      <c r="G1150" s="22">
        <f t="shared" si="697"/>
        <v>5.5555555555555601E-2</v>
      </c>
      <c r="H1150" s="22">
        <f t="shared" si="666"/>
        <v>59</v>
      </c>
      <c r="I1150" s="48">
        <f>'Ducati Panigale 1199 data'!$C$8*G1150</f>
        <v>15.444444444444457</v>
      </c>
      <c r="J1150" s="48">
        <f>'Ducati Panigale 1199 data'!$C$8*'Ducati Panigale 1199 data'!$C$15*'Ducati Panigale 1199 data'!$C$10</f>
        <v>54.543600000000005</v>
      </c>
      <c r="K1150" s="48">
        <f>(0.5*'Ducati Panigale 1199 data'!$C$12)*'Ducati Panigale 1199 data'!$C$14*'Ducati Panigale 1199 data'!$C$11*F1150^2</f>
        <v>2.2324675057870373</v>
      </c>
      <c r="L1150" s="48">
        <f t="shared" si="667"/>
        <v>72.220511950231497</v>
      </c>
      <c r="M1150" s="48">
        <f t="shared" si="663"/>
        <v>286.87592246897515</v>
      </c>
      <c r="N1150" s="22">
        <f t="shared" si="668"/>
        <v>0.28687592246897514</v>
      </c>
      <c r="O1150" s="105">
        <f t="shared" si="669"/>
        <v>0</v>
      </c>
      <c r="P1150" s="105">
        <f t="shared" si="670"/>
        <v>0</v>
      </c>
      <c r="Q1150" s="105">
        <f t="shared" si="698"/>
        <v>292.34256853327389</v>
      </c>
      <c r="R1150" s="27">
        <f t="shared" si="671"/>
        <v>8.1206269037020523E-2</v>
      </c>
      <c r="S1150" s="98">
        <f t="shared" si="672"/>
        <v>0.28687592246897514</v>
      </c>
      <c r="T1150" s="17">
        <f t="shared" si="699"/>
        <v>1034.9263828841636</v>
      </c>
      <c r="U1150" s="17">
        <f t="shared" si="673"/>
        <v>0.28747955080115656</v>
      </c>
      <c r="V1150" s="17">
        <f t="shared" si="674"/>
        <v>277.72544010661017</v>
      </c>
      <c r="W1150" s="17">
        <f t="shared" si="675"/>
        <v>266.61642250234576</v>
      </c>
      <c r="X1150" s="17">
        <f t="shared" si="675"/>
        <v>255.95176560225192</v>
      </c>
      <c r="Y1150" s="17">
        <f t="shared" si="676"/>
        <v>253.39224794622939</v>
      </c>
      <c r="Z1150" s="17">
        <f>Y1150/3600</f>
        <v>7.0386735540619277E-2</v>
      </c>
      <c r="AA1150" s="17">
        <f>0.96*Y1150</f>
        <v>243.2565580283802</v>
      </c>
      <c r="AB1150" s="17">
        <f t="shared" si="677"/>
        <v>233.52629570724497</v>
      </c>
      <c r="AC1150" s="17">
        <f t="shared" si="678"/>
        <v>221.84998092188272</v>
      </c>
      <c r="AD1150" s="17">
        <f t="shared" si="679"/>
        <v>221.84998092188272</v>
      </c>
      <c r="AE1150" s="17">
        <f t="shared" si="700"/>
        <v>6.1624994700522975E-2</v>
      </c>
      <c r="AF1150" s="17">
        <f>T1150-AD1150</f>
        <v>813.0764019622809</v>
      </c>
      <c r="AG1150" s="17">
        <f t="shared" si="680"/>
        <v>0.22585455610063357</v>
      </c>
      <c r="AH1150" s="28">
        <f>0.5*'Ducati Panigale 1199 data'!$C$8*'WLTP class 3 v5'!F1150^2</f>
        <v>2193.2183641975312</v>
      </c>
      <c r="AI1150" s="17">
        <f t="shared" si="681"/>
        <v>2.1932183641975311</v>
      </c>
      <c r="AJ1150" s="17" t="str">
        <f>IF(N1150&lt;0, AI1150, "0")</f>
        <v>0</v>
      </c>
      <c r="AK1150" s="98">
        <f>AK1149+AJ1150</f>
        <v>2826.7200879629618</v>
      </c>
      <c r="AL1150" s="105">
        <f t="shared" si="682"/>
        <v>0.78520002443415604</v>
      </c>
      <c r="AM1150" s="98">
        <f>IF(N1150 &gt; 0, AI1150, )</f>
        <v>2.1932183641975311</v>
      </c>
      <c r="AN1150" s="98">
        <f t="shared" si="701"/>
        <v>13343.748062499999</v>
      </c>
      <c r="AO1150" s="98">
        <f t="shared" si="683"/>
        <v>3.7065966840277773</v>
      </c>
      <c r="AP1150" s="27">
        <f t="shared" si="684"/>
        <v>0</v>
      </c>
      <c r="AQ1150" s="27">
        <f t="shared" si="685"/>
        <v>0</v>
      </c>
      <c r="AR1150" s="99">
        <f t="shared" si="686"/>
        <v>0</v>
      </c>
      <c r="AS1150" s="27">
        <f t="shared" si="687"/>
        <v>0</v>
      </c>
      <c r="AT1150" s="99">
        <f t="shared" si="664"/>
        <v>0</v>
      </c>
      <c r="AU1150" s="27">
        <f t="shared" si="664"/>
        <v>0</v>
      </c>
      <c r="AV1150" s="27">
        <f t="shared" si="688"/>
        <v>0</v>
      </c>
      <c r="AW1150" s="27">
        <f t="shared" si="689"/>
        <v>0</v>
      </c>
      <c r="AX1150" s="27">
        <f t="shared" si="690"/>
        <v>0</v>
      </c>
      <c r="AY1150" s="99">
        <f>AN1150-AW1150</f>
        <v>13343.748062499999</v>
      </c>
      <c r="AZ1150" s="110">
        <f t="shared" si="691"/>
        <v>3.7065966840277773</v>
      </c>
      <c r="BB1150" s="87">
        <v>0</v>
      </c>
      <c r="BC1150" s="23">
        <f t="shared" si="692"/>
        <v>0</v>
      </c>
      <c r="BD1150" s="23">
        <f t="shared" si="693"/>
        <v>0</v>
      </c>
      <c r="BE1150" s="23">
        <f t="shared" si="694"/>
        <v>0</v>
      </c>
      <c r="BF1150" s="23">
        <f t="shared" si="695"/>
        <v>0</v>
      </c>
      <c r="BG1150" s="23">
        <f t="shared" si="696"/>
        <v>0</v>
      </c>
    </row>
    <row r="1151" spans="2:59">
      <c r="B1151" s="12" t="s">
        <v>34</v>
      </c>
      <c r="C1151" s="12">
        <v>1140</v>
      </c>
      <c r="D1151" s="12">
        <v>118</v>
      </c>
      <c r="E1151" s="21">
        <v>14.6</v>
      </c>
      <c r="F1151" s="68">
        <f t="shared" si="665"/>
        <v>4.0555555555555554</v>
      </c>
      <c r="G1151" s="22">
        <f t="shared" si="697"/>
        <v>0.11111111111111097</v>
      </c>
      <c r="H1151" s="22">
        <f t="shared" si="666"/>
        <v>59.5</v>
      </c>
      <c r="I1151" s="48">
        <f>'Ducati Panigale 1199 data'!$C$8*G1151</f>
        <v>30.88888888888885</v>
      </c>
      <c r="J1151" s="48">
        <f>'Ducati Panigale 1199 data'!$C$8*'Ducati Panigale 1199 data'!$C$15*'Ducati Panigale 1199 data'!$C$10</f>
        <v>54.543600000000005</v>
      </c>
      <c r="K1151" s="48">
        <f>(0.5*'Ducati Panigale 1199 data'!$C$12)*'Ducati Panigale 1199 data'!$C$14*'Ducati Panigale 1199 data'!$C$11*F1151^2</f>
        <v>2.3271200231481481</v>
      </c>
      <c r="L1151" s="48">
        <f t="shared" si="667"/>
        <v>87.75960891203701</v>
      </c>
      <c r="M1151" s="48">
        <f t="shared" si="663"/>
        <v>355.9139694765945</v>
      </c>
      <c r="N1151" s="22">
        <f t="shared" si="668"/>
        <v>0.35591396947659448</v>
      </c>
      <c r="O1151" s="105">
        <f t="shared" si="669"/>
        <v>0</v>
      </c>
      <c r="P1151" s="105">
        <f t="shared" si="670"/>
        <v>0</v>
      </c>
      <c r="Q1151" s="105">
        <f t="shared" si="698"/>
        <v>292.34256853327389</v>
      </c>
      <c r="R1151" s="27">
        <f t="shared" si="671"/>
        <v>8.1206269037020523E-2</v>
      </c>
      <c r="S1151" s="98">
        <f t="shared" si="672"/>
        <v>0.35591396947659448</v>
      </c>
      <c r="T1151" s="17">
        <f t="shared" si="699"/>
        <v>1035.2822968536402</v>
      </c>
      <c r="U1151" s="17">
        <f t="shared" si="673"/>
        <v>0.28757841579267784</v>
      </c>
      <c r="V1151" s="17">
        <f t="shared" si="674"/>
        <v>277.72544010661017</v>
      </c>
      <c r="W1151" s="17">
        <f t="shared" si="675"/>
        <v>266.61642250234576</v>
      </c>
      <c r="X1151" s="17">
        <f t="shared" si="675"/>
        <v>255.95176560225192</v>
      </c>
      <c r="Y1151" s="17">
        <f t="shared" si="676"/>
        <v>253.39224794622939</v>
      </c>
      <c r="Z1151" s="17">
        <f>Y1151/3600</f>
        <v>7.0386735540619277E-2</v>
      </c>
      <c r="AA1151" s="17">
        <f>0.96*Y1151</f>
        <v>243.2565580283802</v>
      </c>
      <c r="AB1151" s="17">
        <f t="shared" si="677"/>
        <v>233.52629570724497</v>
      </c>
      <c r="AC1151" s="17">
        <f t="shared" si="678"/>
        <v>221.84998092188272</v>
      </c>
      <c r="AD1151" s="17">
        <f t="shared" si="679"/>
        <v>221.84998092188272</v>
      </c>
      <c r="AE1151" s="17">
        <f t="shared" si="700"/>
        <v>6.1624994700522975E-2</v>
      </c>
      <c r="AF1151" s="17">
        <f>T1151-AD1151</f>
        <v>813.43231593175756</v>
      </c>
      <c r="AG1151" s="17">
        <f t="shared" si="680"/>
        <v>0.22595342109215488</v>
      </c>
      <c r="AH1151" s="28">
        <f>0.5*'Ducati Panigale 1199 data'!$C$8*'WLTP class 3 v5'!F1151^2</f>
        <v>2286.2067901234564</v>
      </c>
      <c r="AI1151" s="17">
        <f t="shared" si="681"/>
        <v>2.2862067901234564</v>
      </c>
      <c r="AJ1151" s="17" t="str">
        <f>IF(N1151&lt;0, AI1151, "0")</f>
        <v>0</v>
      </c>
      <c r="AK1151" s="98">
        <f>AK1150+AJ1151</f>
        <v>2826.7200879629618</v>
      </c>
      <c r="AL1151" s="105">
        <f t="shared" si="682"/>
        <v>0.78520002443415604</v>
      </c>
      <c r="AM1151" s="98">
        <f>IF(N1151 &gt; 0, AI1151, )</f>
        <v>2.2862067901234564</v>
      </c>
      <c r="AN1151" s="98">
        <f t="shared" si="701"/>
        <v>13346.034269290123</v>
      </c>
      <c r="AO1151" s="98">
        <f t="shared" si="683"/>
        <v>3.7072317414694784</v>
      </c>
      <c r="AP1151" s="27">
        <f t="shared" si="684"/>
        <v>0</v>
      </c>
      <c r="AQ1151" s="27">
        <f t="shared" si="685"/>
        <v>0</v>
      </c>
      <c r="AR1151" s="99">
        <f t="shared" si="686"/>
        <v>0</v>
      </c>
      <c r="AS1151" s="27">
        <f t="shared" si="687"/>
        <v>0</v>
      </c>
      <c r="AT1151" s="99">
        <f t="shared" si="664"/>
        <v>0</v>
      </c>
      <c r="AU1151" s="27">
        <f t="shared" si="664"/>
        <v>0</v>
      </c>
      <c r="AV1151" s="27">
        <f t="shared" si="688"/>
        <v>0</v>
      </c>
      <c r="AW1151" s="27">
        <f t="shared" si="689"/>
        <v>0</v>
      </c>
      <c r="AX1151" s="27">
        <f t="shared" si="690"/>
        <v>0</v>
      </c>
      <c r="AY1151" s="99">
        <f>AN1151-AW1151</f>
        <v>13346.034269290123</v>
      </c>
      <c r="AZ1151" s="110">
        <f t="shared" si="691"/>
        <v>3.7072317414694784</v>
      </c>
      <c r="BB1151" s="87">
        <v>0</v>
      </c>
      <c r="BC1151" s="23">
        <f t="shared" si="692"/>
        <v>0</v>
      </c>
      <c r="BD1151" s="23">
        <f t="shared" si="693"/>
        <v>0</v>
      </c>
      <c r="BE1151" s="23">
        <f t="shared" si="694"/>
        <v>0</v>
      </c>
      <c r="BF1151" s="23">
        <f t="shared" si="695"/>
        <v>0</v>
      </c>
      <c r="BG1151" s="23">
        <f t="shared" si="696"/>
        <v>0</v>
      </c>
    </row>
    <row r="1152" spans="2:59">
      <c r="B1152" s="12" t="s">
        <v>34</v>
      </c>
      <c r="C1152" s="12">
        <v>1141</v>
      </c>
      <c r="D1152" s="12">
        <v>119</v>
      </c>
      <c r="E1152" s="21">
        <v>15.1</v>
      </c>
      <c r="F1152" s="68">
        <f t="shared" si="665"/>
        <v>4.1944444444444446</v>
      </c>
      <c r="G1152" s="22">
        <f t="shared" si="697"/>
        <v>0.24999999999999983</v>
      </c>
      <c r="H1152" s="22">
        <f t="shared" si="666"/>
        <v>60</v>
      </c>
      <c r="I1152" s="48">
        <f>'Ducati Panigale 1199 data'!$C$8*G1152</f>
        <v>69.499999999999957</v>
      </c>
      <c r="J1152" s="48">
        <f>'Ducati Panigale 1199 data'!$C$8*'Ducati Panigale 1199 data'!$C$15*'Ducati Panigale 1199 data'!$C$10</f>
        <v>54.543600000000005</v>
      </c>
      <c r="K1152" s="48">
        <f>(0.5*'Ducati Panigale 1199 data'!$C$12)*'Ducati Panigale 1199 data'!$C$14*'Ducati Panigale 1199 data'!$C$11*F1152^2</f>
        <v>2.4892411168981488</v>
      </c>
      <c r="L1152" s="48">
        <f t="shared" si="667"/>
        <v>126.53284111689811</v>
      </c>
      <c r="M1152" s="48">
        <f t="shared" si="663"/>
        <v>530.73497246254487</v>
      </c>
      <c r="N1152" s="22">
        <f t="shared" si="668"/>
        <v>0.53073497246254486</v>
      </c>
      <c r="O1152" s="105">
        <f t="shared" si="669"/>
        <v>0</v>
      </c>
      <c r="P1152" s="105">
        <f t="shared" si="670"/>
        <v>0</v>
      </c>
      <c r="Q1152" s="105">
        <f t="shared" si="698"/>
        <v>292.34256853327389</v>
      </c>
      <c r="R1152" s="27">
        <f t="shared" si="671"/>
        <v>8.1206269037020523E-2</v>
      </c>
      <c r="S1152" s="98">
        <f t="shared" si="672"/>
        <v>0.53073497246254486</v>
      </c>
      <c r="T1152" s="17">
        <f t="shared" si="699"/>
        <v>1035.8130318261028</v>
      </c>
      <c r="U1152" s="17">
        <f t="shared" si="673"/>
        <v>0.28772584217391745</v>
      </c>
      <c r="V1152" s="17">
        <f t="shared" si="674"/>
        <v>277.72544010661017</v>
      </c>
      <c r="W1152" s="17">
        <f t="shared" si="675"/>
        <v>266.61642250234576</v>
      </c>
      <c r="X1152" s="17">
        <f t="shared" si="675"/>
        <v>255.95176560225192</v>
      </c>
      <c r="Y1152" s="17">
        <f t="shared" si="676"/>
        <v>253.39224794622939</v>
      </c>
      <c r="Z1152" s="17">
        <f>Y1152/3600</f>
        <v>7.0386735540619277E-2</v>
      </c>
      <c r="AA1152" s="17">
        <f>0.96*Y1152</f>
        <v>243.2565580283802</v>
      </c>
      <c r="AB1152" s="17">
        <f t="shared" si="677"/>
        <v>233.52629570724497</v>
      </c>
      <c r="AC1152" s="17">
        <f t="shared" si="678"/>
        <v>221.84998092188272</v>
      </c>
      <c r="AD1152" s="17">
        <f t="shared" si="679"/>
        <v>221.84998092188272</v>
      </c>
      <c r="AE1152" s="17">
        <f t="shared" si="700"/>
        <v>6.1624994700522975E-2</v>
      </c>
      <c r="AF1152" s="17">
        <f>T1152-AD1152</f>
        <v>813.96305090422015</v>
      </c>
      <c r="AG1152" s="17">
        <f t="shared" si="680"/>
        <v>0.22610084747339448</v>
      </c>
      <c r="AH1152" s="28">
        <f>0.5*'Ducati Panigale 1199 data'!$C$8*'WLTP class 3 v5'!F1152^2</f>
        <v>2445.4776234567908</v>
      </c>
      <c r="AI1152" s="17">
        <f t="shared" si="681"/>
        <v>2.4454776234567905</v>
      </c>
      <c r="AJ1152" s="17" t="str">
        <f>IF(N1152&lt;0, AI1152, "0")</f>
        <v>0</v>
      </c>
      <c r="AK1152" s="98">
        <f>AK1151+AJ1152</f>
        <v>2826.7200879629618</v>
      </c>
      <c r="AL1152" s="105">
        <f t="shared" si="682"/>
        <v>0.78520002443415604</v>
      </c>
      <c r="AM1152" s="98">
        <f>IF(N1152 &gt; 0, AI1152, )</f>
        <v>2.4454776234567905</v>
      </c>
      <c r="AN1152" s="98">
        <f t="shared" si="701"/>
        <v>13348.479746913579</v>
      </c>
      <c r="AO1152" s="98">
        <f t="shared" si="683"/>
        <v>3.7079110408093277</v>
      </c>
      <c r="AP1152" s="27">
        <f t="shared" si="684"/>
        <v>0</v>
      </c>
      <c r="AQ1152" s="27">
        <f t="shared" si="685"/>
        <v>0</v>
      </c>
      <c r="AR1152" s="99">
        <f t="shared" si="686"/>
        <v>0</v>
      </c>
      <c r="AS1152" s="27">
        <f t="shared" si="687"/>
        <v>0</v>
      </c>
      <c r="AT1152" s="99">
        <f t="shared" si="664"/>
        <v>0</v>
      </c>
      <c r="AU1152" s="27">
        <f t="shared" si="664"/>
        <v>0</v>
      </c>
      <c r="AV1152" s="27">
        <f t="shared" si="688"/>
        <v>0</v>
      </c>
      <c r="AW1152" s="27">
        <f t="shared" si="689"/>
        <v>0</v>
      </c>
      <c r="AX1152" s="27">
        <f t="shared" si="690"/>
        <v>0</v>
      </c>
      <c r="AY1152" s="99">
        <f>AN1152-AW1152</f>
        <v>13348.479746913579</v>
      </c>
      <c r="AZ1152" s="110">
        <f t="shared" si="691"/>
        <v>3.7079110408093277</v>
      </c>
      <c r="BB1152" s="87">
        <v>0</v>
      </c>
      <c r="BC1152" s="23">
        <f t="shared" si="692"/>
        <v>0</v>
      </c>
      <c r="BD1152" s="23">
        <f t="shared" si="693"/>
        <v>0</v>
      </c>
      <c r="BE1152" s="23">
        <f t="shared" si="694"/>
        <v>0</v>
      </c>
      <c r="BF1152" s="23">
        <f t="shared" si="695"/>
        <v>0</v>
      </c>
      <c r="BG1152" s="23">
        <f t="shared" si="696"/>
        <v>0</v>
      </c>
    </row>
    <row r="1153" spans="2:59">
      <c r="B1153" s="12" t="s">
        <v>34</v>
      </c>
      <c r="C1153" s="12">
        <v>1142</v>
      </c>
      <c r="D1153" s="12">
        <v>120</v>
      </c>
      <c r="E1153" s="21">
        <v>16.399999999999999</v>
      </c>
      <c r="F1153" s="68">
        <f t="shared" si="665"/>
        <v>4.5555555555555554</v>
      </c>
      <c r="G1153" s="22">
        <f t="shared" si="697"/>
        <v>0.5555555555555558</v>
      </c>
      <c r="H1153" s="22">
        <f t="shared" si="666"/>
        <v>60.5</v>
      </c>
      <c r="I1153" s="48">
        <f>'Ducati Panigale 1199 data'!$C$8*G1153</f>
        <v>154.44444444444451</v>
      </c>
      <c r="J1153" s="48">
        <f>'Ducati Panigale 1199 data'!$C$8*'Ducati Panigale 1199 data'!$C$15*'Ducati Panigale 1199 data'!$C$10</f>
        <v>54.543600000000005</v>
      </c>
      <c r="K1153" s="48">
        <f>(0.5*'Ducati Panigale 1199 data'!$C$12)*'Ducati Panigale 1199 data'!$C$14*'Ducati Panigale 1199 data'!$C$11*F1153^2</f>
        <v>2.9363023148148151</v>
      </c>
      <c r="L1153" s="48">
        <f t="shared" si="667"/>
        <v>211.92434675925932</v>
      </c>
      <c r="M1153" s="48">
        <f t="shared" si="663"/>
        <v>965.43313523662573</v>
      </c>
      <c r="N1153" s="22">
        <f t="shared" si="668"/>
        <v>0.96543313523662577</v>
      </c>
      <c r="O1153" s="105">
        <f t="shared" si="669"/>
        <v>0</v>
      </c>
      <c r="P1153" s="105">
        <f t="shared" si="670"/>
        <v>0</v>
      </c>
      <c r="Q1153" s="105">
        <f t="shared" si="698"/>
        <v>292.34256853327389</v>
      </c>
      <c r="R1153" s="27">
        <f t="shared" si="671"/>
        <v>8.1206269037020523E-2</v>
      </c>
      <c r="S1153" s="98">
        <f t="shared" si="672"/>
        <v>0.96543313523662577</v>
      </c>
      <c r="T1153" s="17">
        <f t="shared" si="699"/>
        <v>1036.7784649613395</v>
      </c>
      <c r="U1153" s="17">
        <f t="shared" si="673"/>
        <v>0.28799401804481656</v>
      </c>
      <c r="V1153" s="17">
        <f t="shared" si="674"/>
        <v>277.72544010661017</v>
      </c>
      <c r="W1153" s="17">
        <f t="shared" si="675"/>
        <v>266.61642250234576</v>
      </c>
      <c r="X1153" s="17">
        <f t="shared" si="675"/>
        <v>255.95176560225192</v>
      </c>
      <c r="Y1153" s="17">
        <f t="shared" si="676"/>
        <v>253.39224794622939</v>
      </c>
      <c r="Z1153" s="17">
        <f>Y1153/3600</f>
        <v>7.0386735540619277E-2</v>
      </c>
      <c r="AA1153" s="17">
        <f>0.96*Y1153</f>
        <v>243.2565580283802</v>
      </c>
      <c r="AB1153" s="17">
        <f t="shared" si="677"/>
        <v>233.52629570724497</v>
      </c>
      <c r="AC1153" s="17">
        <f t="shared" si="678"/>
        <v>221.84998092188272</v>
      </c>
      <c r="AD1153" s="17">
        <f t="shared" si="679"/>
        <v>221.84998092188272</v>
      </c>
      <c r="AE1153" s="17">
        <f t="shared" si="700"/>
        <v>6.1624994700522975E-2</v>
      </c>
      <c r="AF1153" s="17">
        <f>T1153-AD1153</f>
        <v>814.92848403945686</v>
      </c>
      <c r="AG1153" s="17">
        <f t="shared" si="680"/>
        <v>0.22636902334429357</v>
      </c>
      <c r="AH1153" s="28">
        <f>0.5*'Ducati Panigale 1199 data'!$C$8*'WLTP class 3 v5'!F1153^2</f>
        <v>2884.679012345679</v>
      </c>
      <c r="AI1153" s="17">
        <f t="shared" si="681"/>
        <v>2.8846790123456789</v>
      </c>
      <c r="AJ1153" s="17" t="str">
        <f>IF(N1153&lt;0, AI1153, "0")</f>
        <v>0</v>
      </c>
      <c r="AK1153" s="98">
        <f>AK1152+AJ1153</f>
        <v>2826.7200879629618</v>
      </c>
      <c r="AL1153" s="105">
        <f t="shared" si="682"/>
        <v>0.78520002443415604</v>
      </c>
      <c r="AM1153" s="98">
        <f>IF(N1153 &gt; 0, AI1153, )</f>
        <v>2.8846790123456789</v>
      </c>
      <c r="AN1153" s="98">
        <f t="shared" si="701"/>
        <v>13351.364425925925</v>
      </c>
      <c r="AO1153" s="98">
        <f t="shared" si="683"/>
        <v>3.7087123405349791</v>
      </c>
      <c r="AP1153" s="27">
        <f t="shared" si="684"/>
        <v>0</v>
      </c>
      <c r="AQ1153" s="27">
        <f t="shared" si="685"/>
        <v>0</v>
      </c>
      <c r="AR1153" s="99">
        <f t="shared" si="686"/>
        <v>0</v>
      </c>
      <c r="AS1153" s="27">
        <f t="shared" si="687"/>
        <v>0</v>
      </c>
      <c r="AT1153" s="99">
        <f t="shared" si="664"/>
        <v>0</v>
      </c>
      <c r="AU1153" s="27">
        <f t="shared" si="664"/>
        <v>0</v>
      </c>
      <c r="AV1153" s="27">
        <f t="shared" si="688"/>
        <v>0</v>
      </c>
      <c r="AW1153" s="27">
        <f t="shared" si="689"/>
        <v>0</v>
      </c>
      <c r="AX1153" s="27">
        <f t="shared" si="690"/>
        <v>0</v>
      </c>
      <c r="AY1153" s="99">
        <f>AN1153-AW1153</f>
        <v>13351.364425925925</v>
      </c>
      <c r="AZ1153" s="110">
        <f t="shared" si="691"/>
        <v>3.7087123405349791</v>
      </c>
      <c r="BB1153" s="87">
        <v>0</v>
      </c>
      <c r="BC1153" s="23">
        <f t="shared" si="692"/>
        <v>0</v>
      </c>
      <c r="BD1153" s="23">
        <f t="shared" si="693"/>
        <v>0</v>
      </c>
      <c r="BE1153" s="23">
        <f t="shared" si="694"/>
        <v>0</v>
      </c>
      <c r="BF1153" s="23">
        <f t="shared" si="695"/>
        <v>0</v>
      </c>
      <c r="BG1153" s="23">
        <f t="shared" si="696"/>
        <v>0</v>
      </c>
    </row>
    <row r="1154" spans="2:59">
      <c r="B1154" s="12" t="s">
        <v>34</v>
      </c>
      <c r="C1154" s="12">
        <v>1143</v>
      </c>
      <c r="D1154" s="12">
        <v>121</v>
      </c>
      <c r="E1154" s="21">
        <v>19.100000000000001</v>
      </c>
      <c r="F1154" s="68">
        <f t="shared" si="665"/>
        <v>5.3055555555555554</v>
      </c>
      <c r="G1154" s="22">
        <f t="shared" si="697"/>
        <v>0.84722222222222243</v>
      </c>
      <c r="H1154" s="22">
        <f t="shared" si="666"/>
        <v>61</v>
      </c>
      <c r="I1154" s="48">
        <f>'Ducati Panigale 1199 data'!$C$8*G1154</f>
        <v>235.52777777777783</v>
      </c>
      <c r="J1154" s="48">
        <f>'Ducati Panigale 1199 data'!$C$8*'Ducati Panigale 1199 data'!$C$15*'Ducati Panigale 1199 data'!$C$10</f>
        <v>54.543600000000005</v>
      </c>
      <c r="K1154" s="48">
        <f>(0.5*'Ducati Panigale 1199 data'!$C$12)*'Ducati Panigale 1199 data'!$C$14*'Ducati Panigale 1199 data'!$C$11*F1154^2</f>
        <v>3.9827202835648148</v>
      </c>
      <c r="L1154" s="48">
        <f t="shared" si="667"/>
        <v>294.05409806134264</v>
      </c>
      <c r="M1154" s="48">
        <f t="shared" si="663"/>
        <v>1560.1203536032344</v>
      </c>
      <c r="N1154" s="22">
        <f t="shared" si="668"/>
        <v>1.5601203536032344</v>
      </c>
      <c r="O1154" s="105">
        <f t="shared" si="669"/>
        <v>0</v>
      </c>
      <c r="P1154" s="105">
        <f t="shared" si="670"/>
        <v>0</v>
      </c>
      <c r="Q1154" s="105">
        <f t="shared" si="698"/>
        <v>292.34256853327389</v>
      </c>
      <c r="R1154" s="27">
        <f t="shared" si="671"/>
        <v>8.1206269037020523E-2</v>
      </c>
      <c r="S1154" s="98">
        <f t="shared" si="672"/>
        <v>1.5601203536032344</v>
      </c>
      <c r="T1154" s="17">
        <f t="shared" si="699"/>
        <v>1038.3385853149427</v>
      </c>
      <c r="U1154" s="17">
        <f t="shared" si="673"/>
        <v>0.28842738480970631</v>
      </c>
      <c r="V1154" s="17">
        <f t="shared" si="674"/>
        <v>277.72544010661017</v>
      </c>
      <c r="W1154" s="17">
        <f t="shared" si="675"/>
        <v>266.61642250234576</v>
      </c>
      <c r="X1154" s="17">
        <f t="shared" si="675"/>
        <v>255.95176560225192</v>
      </c>
      <c r="Y1154" s="17">
        <f t="shared" si="676"/>
        <v>253.39224794622939</v>
      </c>
      <c r="Z1154" s="17">
        <f>Y1154/3600</f>
        <v>7.0386735540619277E-2</v>
      </c>
      <c r="AA1154" s="17">
        <f>0.96*Y1154</f>
        <v>243.2565580283802</v>
      </c>
      <c r="AB1154" s="17">
        <f t="shared" si="677"/>
        <v>233.52629570724497</v>
      </c>
      <c r="AC1154" s="17">
        <f t="shared" si="678"/>
        <v>221.84998092188272</v>
      </c>
      <c r="AD1154" s="17">
        <f t="shared" si="679"/>
        <v>221.84998092188272</v>
      </c>
      <c r="AE1154" s="17">
        <f t="shared" si="700"/>
        <v>6.1624994700522975E-2</v>
      </c>
      <c r="AF1154" s="17">
        <f>T1154-AD1154</f>
        <v>816.48860439306009</v>
      </c>
      <c r="AG1154" s="17">
        <f t="shared" si="680"/>
        <v>0.22680239010918335</v>
      </c>
      <c r="AH1154" s="28">
        <f>0.5*'Ducati Panigale 1199 data'!$C$8*'WLTP class 3 v5'!F1154^2</f>
        <v>3912.699845679012</v>
      </c>
      <c r="AI1154" s="17">
        <f t="shared" si="681"/>
        <v>3.9126998456790121</v>
      </c>
      <c r="AJ1154" s="17" t="str">
        <f>IF(N1154&lt;0, AI1154, "0")</f>
        <v>0</v>
      </c>
      <c r="AK1154" s="98">
        <f>AK1153+AJ1154</f>
        <v>2826.7200879629618</v>
      </c>
      <c r="AL1154" s="105">
        <f t="shared" si="682"/>
        <v>0.78520002443415604</v>
      </c>
      <c r="AM1154" s="98">
        <f>IF(N1154 &gt; 0, AI1154, )</f>
        <v>3.9126998456790121</v>
      </c>
      <c r="AN1154" s="98">
        <f t="shared" si="701"/>
        <v>13355.277125771605</v>
      </c>
      <c r="AO1154" s="98">
        <f t="shared" si="683"/>
        <v>3.7097992016032237</v>
      </c>
      <c r="AP1154" s="27">
        <f t="shared" si="684"/>
        <v>0</v>
      </c>
      <c r="AQ1154" s="27">
        <f t="shared" si="685"/>
        <v>0</v>
      </c>
      <c r="AR1154" s="99">
        <f t="shared" si="686"/>
        <v>0</v>
      </c>
      <c r="AS1154" s="27">
        <f t="shared" si="687"/>
        <v>0</v>
      </c>
      <c r="AT1154" s="99">
        <f t="shared" si="664"/>
        <v>0</v>
      </c>
      <c r="AU1154" s="27">
        <f t="shared" si="664"/>
        <v>0</v>
      </c>
      <c r="AV1154" s="27">
        <f t="shared" si="688"/>
        <v>0</v>
      </c>
      <c r="AW1154" s="27">
        <f t="shared" si="689"/>
        <v>0</v>
      </c>
      <c r="AX1154" s="27">
        <f t="shared" si="690"/>
        <v>0</v>
      </c>
      <c r="AY1154" s="99">
        <f>AN1154-AW1154</f>
        <v>13355.277125771605</v>
      </c>
      <c r="AZ1154" s="110">
        <f t="shared" si="691"/>
        <v>3.7097992016032237</v>
      </c>
      <c r="BB1154" s="87">
        <v>0</v>
      </c>
      <c r="BC1154" s="23">
        <f t="shared" si="692"/>
        <v>0</v>
      </c>
      <c r="BD1154" s="23">
        <f t="shared" si="693"/>
        <v>0</v>
      </c>
      <c r="BE1154" s="23">
        <f t="shared" si="694"/>
        <v>0</v>
      </c>
      <c r="BF1154" s="23">
        <f t="shared" si="695"/>
        <v>0</v>
      </c>
      <c r="BG1154" s="23">
        <f t="shared" si="696"/>
        <v>0</v>
      </c>
    </row>
    <row r="1155" spans="2:59">
      <c r="B1155" s="12" t="s">
        <v>34</v>
      </c>
      <c r="C1155" s="12">
        <v>1144</v>
      </c>
      <c r="D1155" s="12">
        <v>122</v>
      </c>
      <c r="E1155" s="21">
        <v>22.5</v>
      </c>
      <c r="F1155" s="68">
        <f t="shared" si="665"/>
        <v>6.25</v>
      </c>
      <c r="G1155" s="22">
        <f t="shared" si="697"/>
        <v>0.73611111111111072</v>
      </c>
      <c r="H1155" s="22">
        <f t="shared" si="666"/>
        <v>61.5</v>
      </c>
      <c r="I1155" s="48">
        <f>'Ducati Panigale 1199 data'!$C$8*G1155</f>
        <v>204.63888888888877</v>
      </c>
      <c r="J1155" s="48">
        <f>'Ducati Panigale 1199 data'!$C$8*'Ducati Panigale 1199 data'!$C$15*'Ducati Panigale 1199 data'!$C$10</f>
        <v>54.543600000000005</v>
      </c>
      <c r="K1155" s="48">
        <f>(0.5*'Ducati Panigale 1199 data'!$C$12)*'Ducati Panigale 1199 data'!$C$14*'Ducati Panigale 1199 data'!$C$11*F1155^2</f>
        <v>5.5268554687500009</v>
      </c>
      <c r="L1155" s="48">
        <f t="shared" si="667"/>
        <v>264.70934435763877</v>
      </c>
      <c r="M1155" s="48">
        <f t="shared" si="663"/>
        <v>1654.4334022352423</v>
      </c>
      <c r="N1155" s="22">
        <f t="shared" si="668"/>
        <v>1.6544334022352423</v>
      </c>
      <c r="O1155" s="105">
        <f t="shared" si="669"/>
        <v>0</v>
      </c>
      <c r="P1155" s="105">
        <f t="shared" si="670"/>
        <v>0</v>
      </c>
      <c r="Q1155" s="105">
        <f t="shared" si="698"/>
        <v>292.34256853327389</v>
      </c>
      <c r="R1155" s="27">
        <f t="shared" si="671"/>
        <v>8.1206269037020523E-2</v>
      </c>
      <c r="S1155" s="98">
        <f t="shared" si="672"/>
        <v>1.6544334022352423</v>
      </c>
      <c r="T1155" s="17">
        <f t="shared" si="699"/>
        <v>1039.9930187171781</v>
      </c>
      <c r="U1155" s="17">
        <f t="shared" si="673"/>
        <v>0.28888694964366057</v>
      </c>
      <c r="V1155" s="17">
        <f t="shared" si="674"/>
        <v>277.72544010661017</v>
      </c>
      <c r="W1155" s="17">
        <f t="shared" si="675"/>
        <v>266.61642250234576</v>
      </c>
      <c r="X1155" s="17">
        <f t="shared" si="675"/>
        <v>255.95176560225192</v>
      </c>
      <c r="Y1155" s="17">
        <f t="shared" si="676"/>
        <v>253.39224794622939</v>
      </c>
      <c r="Z1155" s="17">
        <f>Y1155/3600</f>
        <v>7.0386735540619277E-2</v>
      </c>
      <c r="AA1155" s="17">
        <f>0.96*Y1155</f>
        <v>243.2565580283802</v>
      </c>
      <c r="AB1155" s="17">
        <f t="shared" si="677"/>
        <v>233.52629570724497</v>
      </c>
      <c r="AC1155" s="17">
        <f t="shared" si="678"/>
        <v>221.84998092188272</v>
      </c>
      <c r="AD1155" s="17">
        <f t="shared" si="679"/>
        <v>221.84998092188272</v>
      </c>
      <c r="AE1155" s="17">
        <f t="shared" si="700"/>
        <v>6.1624994700522975E-2</v>
      </c>
      <c r="AF1155" s="17">
        <f>T1155-AD1155</f>
        <v>818.14303779529541</v>
      </c>
      <c r="AG1155" s="17">
        <f t="shared" si="680"/>
        <v>0.22726195494313761</v>
      </c>
      <c r="AH1155" s="28">
        <f>0.5*'Ducati Panigale 1199 data'!$C$8*'WLTP class 3 v5'!F1155^2</f>
        <v>5429.6875</v>
      </c>
      <c r="AI1155" s="17">
        <f t="shared" si="681"/>
        <v>5.4296875</v>
      </c>
      <c r="AJ1155" s="17" t="str">
        <f>IF(N1155&lt;0, AI1155, "0")</f>
        <v>0</v>
      </c>
      <c r="AK1155" s="98">
        <f>AK1154+AJ1155</f>
        <v>2826.7200879629618</v>
      </c>
      <c r="AL1155" s="105">
        <f t="shared" si="682"/>
        <v>0.78520002443415604</v>
      </c>
      <c r="AM1155" s="98">
        <f>IF(N1155 &gt; 0, AI1155, )</f>
        <v>5.4296875</v>
      </c>
      <c r="AN1155" s="98">
        <f t="shared" si="701"/>
        <v>13360.706813271605</v>
      </c>
      <c r="AO1155" s="98">
        <f t="shared" si="683"/>
        <v>3.7113074481310013</v>
      </c>
      <c r="AP1155" s="27">
        <f t="shared" si="684"/>
        <v>0</v>
      </c>
      <c r="AQ1155" s="27">
        <f t="shared" si="685"/>
        <v>0</v>
      </c>
      <c r="AR1155" s="99">
        <f t="shared" si="686"/>
        <v>0</v>
      </c>
      <c r="AS1155" s="27">
        <f t="shared" si="687"/>
        <v>0</v>
      </c>
      <c r="AT1155" s="99">
        <f t="shared" si="664"/>
        <v>0</v>
      </c>
      <c r="AU1155" s="27">
        <f t="shared" si="664"/>
        <v>0</v>
      </c>
      <c r="AV1155" s="27">
        <f t="shared" si="688"/>
        <v>0</v>
      </c>
      <c r="AW1155" s="27">
        <f t="shared" si="689"/>
        <v>0</v>
      </c>
      <c r="AX1155" s="27">
        <f t="shared" si="690"/>
        <v>0</v>
      </c>
      <c r="AY1155" s="99">
        <f>AN1155-AW1155</f>
        <v>13360.706813271605</v>
      </c>
      <c r="AZ1155" s="110">
        <f t="shared" si="691"/>
        <v>3.7113074481310013</v>
      </c>
      <c r="BB1155" s="87">
        <v>0</v>
      </c>
      <c r="BC1155" s="23">
        <f t="shared" si="692"/>
        <v>0</v>
      </c>
      <c r="BD1155" s="23">
        <f t="shared" si="693"/>
        <v>0</v>
      </c>
      <c r="BE1155" s="23">
        <f t="shared" si="694"/>
        <v>0</v>
      </c>
      <c r="BF1155" s="23">
        <f t="shared" si="695"/>
        <v>0</v>
      </c>
      <c r="BG1155" s="23">
        <f t="shared" si="696"/>
        <v>0</v>
      </c>
    </row>
    <row r="1156" spans="2:59">
      <c r="B1156" s="12" t="s">
        <v>34</v>
      </c>
      <c r="C1156" s="12">
        <v>1145</v>
      </c>
      <c r="D1156" s="12">
        <v>123</v>
      </c>
      <c r="E1156" s="21">
        <v>24.4</v>
      </c>
      <c r="F1156" s="68">
        <f t="shared" si="665"/>
        <v>6.7777777777777777</v>
      </c>
      <c r="G1156" s="22">
        <f t="shared" si="697"/>
        <v>0.31944444444444453</v>
      </c>
      <c r="H1156" s="22">
        <f t="shared" si="666"/>
        <v>62</v>
      </c>
      <c r="I1156" s="48">
        <f>'Ducati Panigale 1199 data'!$C$8*G1156</f>
        <v>88.805555555555586</v>
      </c>
      <c r="J1156" s="48">
        <f>'Ducati Panigale 1199 data'!$C$8*'Ducati Panigale 1199 data'!$C$15*'Ducati Panigale 1199 data'!$C$10</f>
        <v>54.543600000000005</v>
      </c>
      <c r="K1156" s="48">
        <f>(0.5*'Ducati Panigale 1199 data'!$C$12)*'Ducati Panigale 1199 data'!$C$14*'Ducati Panigale 1199 data'!$C$11*F1156^2</f>
        <v>6.4996912037037049</v>
      </c>
      <c r="L1156" s="48">
        <f t="shared" si="667"/>
        <v>149.84884675925929</v>
      </c>
      <c r="M1156" s="48">
        <f t="shared" si="663"/>
        <v>1015.6421835905352</v>
      </c>
      <c r="N1156" s="22">
        <f t="shared" si="668"/>
        <v>1.0156421835905352</v>
      </c>
      <c r="O1156" s="105">
        <f t="shared" si="669"/>
        <v>0</v>
      </c>
      <c r="P1156" s="105">
        <f t="shared" si="670"/>
        <v>0</v>
      </c>
      <c r="Q1156" s="105">
        <f t="shared" si="698"/>
        <v>292.34256853327389</v>
      </c>
      <c r="R1156" s="27">
        <f t="shared" si="671"/>
        <v>8.1206269037020523E-2</v>
      </c>
      <c r="S1156" s="98">
        <f t="shared" si="672"/>
        <v>1.0156421835905352</v>
      </c>
      <c r="T1156" s="17">
        <f t="shared" si="699"/>
        <v>1041.0086609007685</v>
      </c>
      <c r="U1156" s="17">
        <f t="shared" si="673"/>
        <v>0.28916907247243567</v>
      </c>
      <c r="V1156" s="17">
        <f t="shared" si="674"/>
        <v>277.72544010661017</v>
      </c>
      <c r="W1156" s="17">
        <f t="shared" si="675"/>
        <v>266.61642250234576</v>
      </c>
      <c r="X1156" s="17">
        <f t="shared" si="675"/>
        <v>255.95176560225192</v>
      </c>
      <c r="Y1156" s="17">
        <f t="shared" si="676"/>
        <v>253.39224794622939</v>
      </c>
      <c r="Z1156" s="17">
        <f>Y1156/3600</f>
        <v>7.0386735540619277E-2</v>
      </c>
      <c r="AA1156" s="17">
        <f>0.96*Y1156</f>
        <v>243.2565580283802</v>
      </c>
      <c r="AB1156" s="17">
        <f t="shared" si="677"/>
        <v>233.52629570724497</v>
      </c>
      <c r="AC1156" s="17">
        <f t="shared" si="678"/>
        <v>221.84998092188272</v>
      </c>
      <c r="AD1156" s="17">
        <f t="shared" si="679"/>
        <v>221.84998092188272</v>
      </c>
      <c r="AE1156" s="17">
        <f t="shared" si="700"/>
        <v>6.1624994700522975E-2</v>
      </c>
      <c r="AF1156" s="17">
        <f>T1156-AD1156</f>
        <v>819.15867997888586</v>
      </c>
      <c r="AG1156" s="17">
        <f t="shared" si="680"/>
        <v>0.22754407777191274</v>
      </c>
      <c r="AH1156" s="28">
        <f>0.5*'Ducati Panigale 1199 data'!$C$8*'WLTP class 3 v5'!F1156^2</f>
        <v>6385.4197530864194</v>
      </c>
      <c r="AI1156" s="17">
        <f t="shared" si="681"/>
        <v>6.3854197530864196</v>
      </c>
      <c r="AJ1156" s="17" t="str">
        <f>IF(N1156&lt;0, AI1156, "0")</f>
        <v>0</v>
      </c>
      <c r="AK1156" s="98">
        <f>AK1155+AJ1156</f>
        <v>2826.7200879629618</v>
      </c>
      <c r="AL1156" s="105">
        <f t="shared" si="682"/>
        <v>0.78520002443415604</v>
      </c>
      <c r="AM1156" s="98">
        <f>IF(N1156 &gt; 0, AI1156, )</f>
        <v>6.3854197530864196</v>
      </c>
      <c r="AN1156" s="98">
        <f t="shared" si="701"/>
        <v>13367.092233024692</v>
      </c>
      <c r="AO1156" s="98">
        <f t="shared" si="683"/>
        <v>3.7130811758401925</v>
      </c>
      <c r="AP1156" s="27">
        <f t="shared" si="684"/>
        <v>0</v>
      </c>
      <c r="AQ1156" s="27">
        <f t="shared" si="685"/>
        <v>0</v>
      </c>
      <c r="AR1156" s="99">
        <f t="shared" si="686"/>
        <v>0</v>
      </c>
      <c r="AS1156" s="27">
        <f t="shared" si="687"/>
        <v>0</v>
      </c>
      <c r="AT1156" s="99">
        <f t="shared" si="664"/>
        <v>0</v>
      </c>
      <c r="AU1156" s="27">
        <f t="shared" si="664"/>
        <v>0</v>
      </c>
      <c r="AV1156" s="27">
        <f t="shared" si="688"/>
        <v>0</v>
      </c>
      <c r="AW1156" s="27">
        <f t="shared" si="689"/>
        <v>0</v>
      </c>
      <c r="AX1156" s="27">
        <f t="shared" si="690"/>
        <v>0</v>
      </c>
      <c r="AY1156" s="99">
        <f>AN1156-AW1156</f>
        <v>13367.092233024692</v>
      </c>
      <c r="AZ1156" s="110">
        <f t="shared" si="691"/>
        <v>3.7130811758401925</v>
      </c>
      <c r="BB1156" s="87">
        <v>0</v>
      </c>
      <c r="BC1156" s="23">
        <f t="shared" si="692"/>
        <v>0</v>
      </c>
      <c r="BD1156" s="23">
        <f t="shared" si="693"/>
        <v>0</v>
      </c>
      <c r="BE1156" s="23">
        <f t="shared" si="694"/>
        <v>0</v>
      </c>
      <c r="BF1156" s="23">
        <f t="shared" si="695"/>
        <v>0</v>
      </c>
      <c r="BG1156" s="23">
        <f t="shared" si="696"/>
        <v>0</v>
      </c>
    </row>
    <row r="1157" spans="2:59">
      <c r="B1157" s="12" t="s">
        <v>34</v>
      </c>
      <c r="C1157" s="12">
        <v>1146</v>
      </c>
      <c r="D1157" s="12">
        <v>124</v>
      </c>
      <c r="E1157" s="21">
        <v>24.8</v>
      </c>
      <c r="F1157" s="68">
        <f t="shared" si="665"/>
        <v>6.8888888888888893</v>
      </c>
      <c r="G1157" s="22">
        <f t="shared" si="697"/>
        <v>-0.23611111111111099</v>
      </c>
      <c r="H1157" s="22">
        <f t="shared" si="666"/>
        <v>62.5</v>
      </c>
      <c r="I1157" s="48">
        <f>'Ducati Panigale 1199 data'!$C$8*G1157</f>
        <v>-65.638888888888857</v>
      </c>
      <c r="J1157" s="48">
        <f>'Ducati Panigale 1199 data'!$C$8*'Ducati Panigale 1199 data'!$C$15*'Ducati Panigale 1199 data'!$C$10</f>
        <v>54.543600000000005</v>
      </c>
      <c r="K1157" s="48">
        <f>(0.5*'Ducati Panigale 1199 data'!$C$12)*'Ducati Panigale 1199 data'!$C$14*'Ducati Panigale 1199 data'!$C$11*F1157^2</f>
        <v>6.7145425925925943</v>
      </c>
      <c r="L1157" s="48">
        <f t="shared" si="667"/>
        <v>-4.380746296296258</v>
      </c>
      <c r="M1157" s="48">
        <f t="shared" si="663"/>
        <v>-30.178474485596446</v>
      </c>
      <c r="N1157" s="22">
        <f t="shared" si="668"/>
        <v>-3.0178474485596445E-2</v>
      </c>
      <c r="O1157" s="105">
        <f t="shared" si="669"/>
        <v>-3.0178474485596445E-2</v>
      </c>
      <c r="P1157" s="105">
        <f t="shared" si="670"/>
        <v>3.0178474485596445E-2</v>
      </c>
      <c r="Q1157" s="105">
        <f t="shared" si="698"/>
        <v>292.37274700775947</v>
      </c>
      <c r="R1157" s="27">
        <f t="shared" si="671"/>
        <v>8.1214651946599853E-2</v>
      </c>
      <c r="S1157" s="98">
        <f t="shared" si="672"/>
        <v>0</v>
      </c>
      <c r="T1157" s="17">
        <f t="shared" si="699"/>
        <v>1041.0086609007685</v>
      </c>
      <c r="U1157" s="17">
        <f t="shared" si="673"/>
        <v>0.28916907247243567</v>
      </c>
      <c r="V1157" s="17">
        <f t="shared" si="674"/>
        <v>277.75410965737149</v>
      </c>
      <c r="W1157" s="17">
        <f t="shared" si="675"/>
        <v>266.64394527107663</v>
      </c>
      <c r="X1157" s="17">
        <f t="shared" si="675"/>
        <v>255.97818746023356</v>
      </c>
      <c r="Y1157" s="17">
        <f t="shared" si="676"/>
        <v>253.41840558563121</v>
      </c>
      <c r="Z1157" s="17">
        <f>Y1157/3600</f>
        <v>7.0394001551564223E-2</v>
      </c>
      <c r="AA1157" s="17">
        <f>0.96*Y1157</f>
        <v>243.28166936220595</v>
      </c>
      <c r="AB1157" s="17">
        <f t="shared" si="677"/>
        <v>233.55040258771771</v>
      </c>
      <c r="AC1157" s="17">
        <f t="shared" si="678"/>
        <v>221.87288245833182</v>
      </c>
      <c r="AD1157" s="17">
        <f t="shared" si="679"/>
        <v>221.87288245833182</v>
      </c>
      <c r="AE1157" s="17">
        <f t="shared" si="700"/>
        <v>6.1631356238425507E-2</v>
      </c>
      <c r="AF1157" s="17">
        <f>T1157-AD1157</f>
        <v>819.13577844243673</v>
      </c>
      <c r="AG1157" s="17">
        <f t="shared" si="680"/>
        <v>0.2275377162340102</v>
      </c>
      <c r="AH1157" s="28">
        <f>0.5*'Ducati Panigale 1199 data'!$C$8*'WLTP class 3 v5'!F1157^2</f>
        <v>6596.4938271604951</v>
      </c>
      <c r="AI1157" s="17">
        <f t="shared" si="681"/>
        <v>6.5964938271604954</v>
      </c>
      <c r="AJ1157" s="17">
        <f>IF(N1157&lt;0, AI1157, "0")</f>
        <v>6.5964938271604954</v>
      </c>
      <c r="AK1157" s="98">
        <f>AK1156+AJ1157</f>
        <v>2833.3165817901222</v>
      </c>
      <c r="AL1157" s="105">
        <f t="shared" si="682"/>
        <v>0.78703238383058949</v>
      </c>
      <c r="AM1157" s="98">
        <f>IF(N1157 &gt; 0, AI1157, )</f>
        <v>0</v>
      </c>
      <c r="AN1157" s="98">
        <f t="shared" si="701"/>
        <v>13367.092233024692</v>
      </c>
      <c r="AO1157" s="98">
        <f t="shared" si="683"/>
        <v>3.7130811758401925</v>
      </c>
      <c r="AP1157" s="27">
        <f t="shared" si="684"/>
        <v>6.26666913580247</v>
      </c>
      <c r="AQ1157" s="27">
        <f t="shared" si="685"/>
        <v>6.0160023703703711</v>
      </c>
      <c r="AR1157" s="99">
        <f t="shared" si="686"/>
        <v>5.7753622755555565</v>
      </c>
      <c r="AS1157" s="27">
        <f t="shared" si="687"/>
        <v>5.717608652800001</v>
      </c>
      <c r="AT1157" s="99">
        <f t="shared" si="664"/>
        <v>5.488904306688001</v>
      </c>
      <c r="AU1157" s="27">
        <f t="shared" si="664"/>
        <v>5.2693481344204809</v>
      </c>
      <c r="AV1157" s="27">
        <f t="shared" si="688"/>
        <v>5.0058807276994566</v>
      </c>
      <c r="AW1157" s="27">
        <f t="shared" si="689"/>
        <v>5.0058807276994566</v>
      </c>
      <c r="AX1157" s="27">
        <f t="shared" si="690"/>
        <v>1.3905224243609602E-3</v>
      </c>
      <c r="AY1157" s="99">
        <f>AN1157-AW1157</f>
        <v>13362.086352296992</v>
      </c>
      <c r="AZ1157" s="110">
        <f t="shared" si="691"/>
        <v>3.7116906534158312</v>
      </c>
      <c r="BB1157" s="87">
        <v>3.01784744855964E-2</v>
      </c>
      <c r="BC1157" s="23">
        <f t="shared" si="692"/>
        <v>2.7160627037036762E-2</v>
      </c>
      <c r="BD1157" s="23">
        <f t="shared" si="693"/>
        <v>2.5802595685184924E-2</v>
      </c>
      <c r="BE1157" s="23">
        <f t="shared" si="694"/>
        <v>2.4770491857777525E-2</v>
      </c>
      <c r="BF1157" s="23">
        <f t="shared" si="695"/>
        <v>2.3284262346310872E-2</v>
      </c>
      <c r="BG1157" s="23">
        <f t="shared" si="696"/>
        <v>2.3284262346310872E-2</v>
      </c>
    </row>
    <row r="1158" spans="2:59">
      <c r="B1158" s="12" t="s">
        <v>34</v>
      </c>
      <c r="C1158" s="12">
        <v>1147</v>
      </c>
      <c r="D1158" s="12">
        <v>125</v>
      </c>
      <c r="E1158" s="21">
        <v>22.7</v>
      </c>
      <c r="F1158" s="68">
        <f t="shared" si="665"/>
        <v>6.3055555555555554</v>
      </c>
      <c r="G1158" s="22">
        <f t="shared" si="697"/>
        <v>-1.0277777777777781</v>
      </c>
      <c r="H1158" s="22">
        <f t="shared" si="666"/>
        <v>63</v>
      </c>
      <c r="I1158" s="48">
        <f>'Ducati Panigale 1199 data'!$C$8*G1158</f>
        <v>-285.72222222222234</v>
      </c>
      <c r="J1158" s="48">
        <f>'Ducati Panigale 1199 data'!$C$8*'Ducati Panigale 1199 data'!$C$15*'Ducati Panigale 1199 data'!$C$10</f>
        <v>54.543600000000005</v>
      </c>
      <c r="K1158" s="48">
        <f>(0.5*'Ducati Panigale 1199 data'!$C$12)*'Ducati Panigale 1199 data'!$C$14*'Ducati Panigale 1199 data'!$C$11*F1158^2</f>
        <v>5.6255473668981493</v>
      </c>
      <c r="L1158" s="48">
        <f t="shared" si="667"/>
        <v>-225.55307485532418</v>
      </c>
      <c r="M1158" s="48">
        <f t="shared" si="663"/>
        <v>-1422.2374442266275</v>
      </c>
      <c r="N1158" s="22">
        <f t="shared" si="668"/>
        <v>-1.4222374442266275</v>
      </c>
      <c r="O1158" s="105">
        <f t="shared" si="669"/>
        <v>-1.4222374442266275</v>
      </c>
      <c r="P1158" s="105">
        <f t="shared" si="670"/>
        <v>1.4222374442266275</v>
      </c>
      <c r="Q1158" s="105">
        <f t="shared" si="698"/>
        <v>293.79498445198612</v>
      </c>
      <c r="R1158" s="27">
        <f t="shared" si="671"/>
        <v>8.1609717903329479E-2</v>
      </c>
      <c r="S1158" s="98">
        <f t="shared" si="672"/>
        <v>0</v>
      </c>
      <c r="T1158" s="17">
        <f t="shared" si="699"/>
        <v>1041.0086609007685</v>
      </c>
      <c r="U1158" s="17">
        <f t="shared" si="673"/>
        <v>0.28916907247243567</v>
      </c>
      <c r="V1158" s="17">
        <f t="shared" si="674"/>
        <v>279.10523522938678</v>
      </c>
      <c r="W1158" s="17">
        <f t="shared" si="675"/>
        <v>267.94102582021128</v>
      </c>
      <c r="X1158" s="17">
        <f t="shared" si="675"/>
        <v>257.22338478740284</v>
      </c>
      <c r="Y1158" s="17">
        <f t="shared" si="676"/>
        <v>254.6511509395288</v>
      </c>
      <c r="Z1158" s="17">
        <f>Y1158/3600</f>
        <v>7.0736430816535772E-2</v>
      </c>
      <c r="AA1158" s="17">
        <f>0.96*Y1158</f>
        <v>244.46510490194765</v>
      </c>
      <c r="AB1158" s="17">
        <f t="shared" si="677"/>
        <v>234.68650070586975</v>
      </c>
      <c r="AC1158" s="17">
        <f t="shared" si="678"/>
        <v>222.95217567057625</v>
      </c>
      <c r="AD1158" s="17">
        <f t="shared" si="679"/>
        <v>222.95217567057625</v>
      </c>
      <c r="AE1158" s="17">
        <f t="shared" si="700"/>
        <v>6.1931159908493405E-2</v>
      </c>
      <c r="AF1158" s="17">
        <f>T1158-AD1158</f>
        <v>818.05648523019227</v>
      </c>
      <c r="AG1158" s="17">
        <f t="shared" si="680"/>
        <v>0.2272379125639423</v>
      </c>
      <c r="AH1158" s="28">
        <f>0.5*'Ducati Panigale 1199 data'!$C$8*'WLTP class 3 v5'!F1158^2</f>
        <v>5526.6442901234568</v>
      </c>
      <c r="AI1158" s="17">
        <f t="shared" si="681"/>
        <v>5.5266442901234569</v>
      </c>
      <c r="AJ1158" s="17">
        <f>IF(N1158&lt;0, AI1158, "0")</f>
        <v>5.5266442901234569</v>
      </c>
      <c r="AK1158" s="98">
        <f>AK1157+AJ1158</f>
        <v>2838.8432260802456</v>
      </c>
      <c r="AL1158" s="105">
        <f t="shared" si="682"/>
        <v>0.78856756280006823</v>
      </c>
      <c r="AM1158" s="98">
        <f>IF(N1158 &gt; 0, AI1158, )</f>
        <v>0</v>
      </c>
      <c r="AN1158" s="98">
        <f t="shared" si="701"/>
        <v>13367.092233024692</v>
      </c>
      <c r="AO1158" s="98">
        <f t="shared" si="683"/>
        <v>3.7130811758401925</v>
      </c>
      <c r="AP1158" s="27">
        <f t="shared" si="684"/>
        <v>5.2503120756172841</v>
      </c>
      <c r="AQ1158" s="27">
        <f t="shared" si="685"/>
        <v>5.0402995925925929</v>
      </c>
      <c r="AR1158" s="99">
        <f t="shared" si="686"/>
        <v>4.8386876088888888</v>
      </c>
      <c r="AS1158" s="27">
        <f t="shared" si="687"/>
        <v>4.7903007327999996</v>
      </c>
      <c r="AT1158" s="99">
        <f t="shared" si="664"/>
        <v>4.5986887034879995</v>
      </c>
      <c r="AU1158" s="27">
        <f t="shared" si="664"/>
        <v>4.4147411553484792</v>
      </c>
      <c r="AV1158" s="27">
        <f t="shared" si="688"/>
        <v>4.1940040975810549</v>
      </c>
      <c r="AW1158" s="27">
        <f t="shared" si="689"/>
        <v>4.1940040975810549</v>
      </c>
      <c r="AX1158" s="27">
        <f t="shared" si="690"/>
        <v>1.1650011382169597E-3</v>
      </c>
      <c r="AY1158" s="99">
        <f>AN1158-AW1158</f>
        <v>13362.898228927112</v>
      </c>
      <c r="AZ1158" s="110">
        <f t="shared" si="691"/>
        <v>3.7119161747019755</v>
      </c>
      <c r="BB1158" s="87">
        <v>1.4222374442266299</v>
      </c>
      <c r="BC1158" s="23">
        <f t="shared" si="692"/>
        <v>1.2800136998039668</v>
      </c>
      <c r="BD1158" s="23">
        <f t="shared" si="693"/>
        <v>1.2160130148137684</v>
      </c>
      <c r="BE1158" s="23">
        <f t="shared" si="694"/>
        <v>1.1673724942212176</v>
      </c>
      <c r="BF1158" s="23">
        <f t="shared" si="695"/>
        <v>1.0973301445679444</v>
      </c>
      <c r="BG1158" s="23">
        <f t="shared" si="696"/>
        <v>1.0973301445679444</v>
      </c>
    </row>
    <row r="1159" spans="2:59">
      <c r="B1159" s="12" t="s">
        <v>34</v>
      </c>
      <c r="C1159" s="12">
        <v>1148</v>
      </c>
      <c r="D1159" s="12">
        <v>126</v>
      </c>
      <c r="E1159" s="21">
        <v>17.399999999999999</v>
      </c>
      <c r="F1159" s="68">
        <f t="shared" si="665"/>
        <v>4.833333333333333</v>
      </c>
      <c r="G1159" s="22">
        <f t="shared" si="697"/>
        <v>-1.2361111111111109</v>
      </c>
      <c r="H1159" s="22">
        <f t="shared" si="666"/>
        <v>63.5</v>
      </c>
      <c r="I1159" s="48">
        <f>'Ducati Panigale 1199 data'!$C$8*G1159</f>
        <v>-343.63888888888886</v>
      </c>
      <c r="J1159" s="48">
        <f>'Ducati Panigale 1199 data'!$C$8*'Ducati Panigale 1199 data'!$C$15*'Ducati Panigale 1199 data'!$C$10</f>
        <v>54.543600000000005</v>
      </c>
      <c r="K1159" s="48">
        <f>(0.5*'Ducati Panigale 1199 data'!$C$12)*'Ducati Panigale 1199 data'!$C$14*'Ducati Panigale 1199 data'!$C$11*F1159^2</f>
        <v>3.305305208333333</v>
      </c>
      <c r="L1159" s="48">
        <f t="shared" si="667"/>
        <v>-285.78998368055551</v>
      </c>
      <c r="M1159" s="48">
        <f t="shared" si="663"/>
        <v>-1381.3182544560182</v>
      </c>
      <c r="N1159" s="22">
        <f t="shared" si="668"/>
        <v>-1.3813182544560181</v>
      </c>
      <c r="O1159" s="105">
        <f t="shared" si="669"/>
        <v>-1.3813182544560181</v>
      </c>
      <c r="P1159" s="105">
        <f t="shared" si="670"/>
        <v>1.3813182544560181</v>
      </c>
      <c r="Q1159" s="105">
        <f t="shared" si="698"/>
        <v>295.17630270644213</v>
      </c>
      <c r="R1159" s="27">
        <f t="shared" si="671"/>
        <v>8.1993417418456144E-2</v>
      </c>
      <c r="S1159" s="98">
        <f t="shared" si="672"/>
        <v>0</v>
      </c>
      <c r="T1159" s="17">
        <f t="shared" si="699"/>
        <v>1041.0086609007685</v>
      </c>
      <c r="U1159" s="17">
        <f t="shared" si="673"/>
        <v>0.28916907247243567</v>
      </c>
      <c r="V1159" s="17">
        <f t="shared" si="674"/>
        <v>280.41748757112003</v>
      </c>
      <c r="W1159" s="17">
        <f t="shared" si="675"/>
        <v>269.20078806827524</v>
      </c>
      <c r="X1159" s="17">
        <f t="shared" si="675"/>
        <v>258.43275654554424</v>
      </c>
      <c r="Y1159" s="17">
        <f t="shared" si="676"/>
        <v>255.84842898008878</v>
      </c>
      <c r="Z1159" s="17">
        <f>Y1159/3600</f>
        <v>7.1069008050024668E-2</v>
      </c>
      <c r="AA1159" s="17">
        <f>0.96*Y1159</f>
        <v>245.61449182088523</v>
      </c>
      <c r="AB1159" s="17">
        <f t="shared" si="677"/>
        <v>235.78991214804981</v>
      </c>
      <c r="AC1159" s="17">
        <f t="shared" si="678"/>
        <v>224.00041654064731</v>
      </c>
      <c r="AD1159" s="17">
        <f t="shared" si="679"/>
        <v>224.00041654064731</v>
      </c>
      <c r="AE1159" s="17">
        <f t="shared" si="700"/>
        <v>6.2222337927957588E-2</v>
      </c>
      <c r="AF1159" s="17">
        <f>T1159-AD1159</f>
        <v>817.00824436012124</v>
      </c>
      <c r="AG1159" s="17">
        <f t="shared" si="680"/>
        <v>0.22694673454447811</v>
      </c>
      <c r="AH1159" s="28">
        <f>0.5*'Ducati Panigale 1199 data'!$C$8*'WLTP class 3 v5'!F1159^2</f>
        <v>3247.1944444444439</v>
      </c>
      <c r="AI1159" s="17">
        <f t="shared" si="681"/>
        <v>3.2471944444444438</v>
      </c>
      <c r="AJ1159" s="17">
        <f>IF(N1159&lt;0, AI1159, "0")</f>
        <v>3.2471944444444438</v>
      </c>
      <c r="AK1159" s="98">
        <f>AK1158+AJ1159</f>
        <v>2842.0904205246902</v>
      </c>
      <c r="AL1159" s="105">
        <f t="shared" si="682"/>
        <v>0.78946956125685841</v>
      </c>
      <c r="AM1159" s="98">
        <f>IF(N1159 &gt; 0, AI1159, )</f>
        <v>0</v>
      </c>
      <c r="AN1159" s="98">
        <f t="shared" si="701"/>
        <v>13367.092233024692</v>
      </c>
      <c r="AO1159" s="98">
        <f t="shared" si="683"/>
        <v>3.7130811758401925</v>
      </c>
      <c r="AP1159" s="27">
        <f t="shared" si="684"/>
        <v>3.0848347222222214</v>
      </c>
      <c r="AQ1159" s="27">
        <f t="shared" si="685"/>
        <v>2.9614413333333323</v>
      </c>
      <c r="AR1159" s="99">
        <f t="shared" si="686"/>
        <v>2.8429836799999988</v>
      </c>
      <c r="AS1159" s="27">
        <f t="shared" si="687"/>
        <v>2.8145538431999988</v>
      </c>
      <c r="AT1159" s="99">
        <f t="shared" si="664"/>
        <v>2.7019716894719989</v>
      </c>
      <c r="AU1159" s="27">
        <f t="shared" si="664"/>
        <v>2.5938928218931188</v>
      </c>
      <c r="AV1159" s="27">
        <f t="shared" si="688"/>
        <v>2.4641981807984625</v>
      </c>
      <c r="AW1159" s="27">
        <f t="shared" si="689"/>
        <v>2.4641981807984625</v>
      </c>
      <c r="AX1159" s="27">
        <f t="shared" si="690"/>
        <v>6.8449949466623959E-4</v>
      </c>
      <c r="AY1159" s="99">
        <f>AN1159-AW1159</f>
        <v>13364.628034843894</v>
      </c>
      <c r="AZ1159" s="110">
        <f t="shared" si="691"/>
        <v>3.7123966763455263</v>
      </c>
      <c r="BB1159" s="87">
        <v>1.3813182544560201</v>
      </c>
      <c r="BC1159" s="23">
        <f t="shared" si="692"/>
        <v>1.2431864290104182</v>
      </c>
      <c r="BD1159" s="23">
        <f t="shared" si="693"/>
        <v>1.1810271075598973</v>
      </c>
      <c r="BE1159" s="23">
        <f t="shared" si="694"/>
        <v>1.1337860232575012</v>
      </c>
      <c r="BF1159" s="23">
        <f t="shared" si="695"/>
        <v>1.065758861862051</v>
      </c>
      <c r="BG1159" s="23">
        <f t="shared" si="696"/>
        <v>1.065758861862051</v>
      </c>
    </row>
    <row r="1160" spans="2:59">
      <c r="B1160" s="12" t="s">
        <v>34</v>
      </c>
      <c r="C1160" s="12">
        <v>1149</v>
      </c>
      <c r="D1160" s="12">
        <v>127</v>
      </c>
      <c r="E1160" s="21">
        <v>13.8</v>
      </c>
      <c r="F1160" s="68">
        <f t="shared" si="665"/>
        <v>3.8333333333333335</v>
      </c>
      <c r="G1160" s="22">
        <f t="shared" si="697"/>
        <v>-0.74999999999999978</v>
      </c>
      <c r="H1160" s="22">
        <f t="shared" si="666"/>
        <v>64</v>
      </c>
      <c r="I1160" s="48">
        <f>'Ducati Panigale 1199 data'!$C$8*G1160</f>
        <v>-208.49999999999994</v>
      </c>
      <c r="J1160" s="48">
        <f>'Ducati Panigale 1199 data'!$C$8*'Ducati Panigale 1199 data'!$C$15*'Ducati Panigale 1199 data'!$C$10</f>
        <v>54.543600000000005</v>
      </c>
      <c r="K1160" s="48">
        <f>(0.5*'Ducati Panigale 1199 data'!$C$12)*'Ducati Panigale 1199 data'!$C$14*'Ducati Panigale 1199 data'!$C$11*F1160^2</f>
        <v>2.079080208333334</v>
      </c>
      <c r="L1160" s="48">
        <f t="shared" si="667"/>
        <v>-151.87731979166662</v>
      </c>
      <c r="M1160" s="48">
        <f t="shared" si="663"/>
        <v>-582.19639253472212</v>
      </c>
      <c r="N1160" s="22">
        <f t="shared" si="668"/>
        <v>-0.58219639253472211</v>
      </c>
      <c r="O1160" s="105">
        <f t="shared" si="669"/>
        <v>-0.58219639253472211</v>
      </c>
      <c r="P1160" s="105">
        <f t="shared" si="670"/>
        <v>0.58219639253472211</v>
      </c>
      <c r="Q1160" s="105">
        <f t="shared" si="698"/>
        <v>295.75849909897687</v>
      </c>
      <c r="R1160" s="27">
        <f t="shared" si="671"/>
        <v>8.2155138638604686E-2</v>
      </c>
      <c r="S1160" s="98">
        <f t="shared" si="672"/>
        <v>0</v>
      </c>
      <c r="T1160" s="17">
        <f t="shared" si="699"/>
        <v>1041.0086609007685</v>
      </c>
      <c r="U1160" s="17">
        <f t="shared" si="673"/>
        <v>0.28916907247243567</v>
      </c>
      <c r="V1160" s="17">
        <f t="shared" si="674"/>
        <v>280.97057414402803</v>
      </c>
      <c r="W1160" s="17">
        <f t="shared" si="675"/>
        <v>269.7317511782669</v>
      </c>
      <c r="X1160" s="17">
        <f t="shared" si="675"/>
        <v>258.94248113113622</v>
      </c>
      <c r="Y1160" s="17">
        <f t="shared" si="676"/>
        <v>256.35305631982487</v>
      </c>
      <c r="Z1160" s="17">
        <f>Y1160/3600</f>
        <v>7.1209182311062463E-2</v>
      </c>
      <c r="AA1160" s="17">
        <f>0.96*Y1160</f>
        <v>246.09893406703188</v>
      </c>
      <c r="AB1160" s="17">
        <f t="shared" si="677"/>
        <v>236.25497670435058</v>
      </c>
      <c r="AC1160" s="17">
        <f t="shared" si="678"/>
        <v>224.44222786913303</v>
      </c>
      <c r="AD1160" s="17">
        <f t="shared" si="679"/>
        <v>224.44222786913303</v>
      </c>
      <c r="AE1160" s="17">
        <f t="shared" si="700"/>
        <v>6.2345063296981397E-2</v>
      </c>
      <c r="AF1160" s="17">
        <f>T1160-AD1160</f>
        <v>816.56643303163548</v>
      </c>
      <c r="AG1160" s="17">
        <f t="shared" si="680"/>
        <v>0.22682400917545431</v>
      </c>
      <c r="AH1160" s="28">
        <f>0.5*'Ducati Panigale 1199 data'!$C$8*'WLTP class 3 v5'!F1160^2</f>
        <v>2042.5277777777781</v>
      </c>
      <c r="AI1160" s="17">
        <f t="shared" si="681"/>
        <v>2.0425277777777779</v>
      </c>
      <c r="AJ1160" s="17">
        <f>IF(N1160&lt;0, AI1160, "0")</f>
        <v>2.0425277777777779</v>
      </c>
      <c r="AK1160" s="98">
        <f>AK1159+AJ1160</f>
        <v>2844.1329483024679</v>
      </c>
      <c r="AL1160" s="105">
        <f t="shared" si="682"/>
        <v>0.79003693008401887</v>
      </c>
      <c r="AM1160" s="98">
        <f>IF(N1160 &gt; 0, AI1160, )</f>
        <v>0</v>
      </c>
      <c r="AN1160" s="98">
        <f t="shared" si="701"/>
        <v>13367.092233024692</v>
      </c>
      <c r="AO1160" s="98">
        <f t="shared" si="683"/>
        <v>3.7130811758401925</v>
      </c>
      <c r="AP1160" s="27">
        <f t="shared" si="684"/>
        <v>1.9404013888888889</v>
      </c>
      <c r="AQ1160" s="27">
        <f t="shared" si="685"/>
        <v>1.8627853333333333</v>
      </c>
      <c r="AR1160" s="99">
        <f t="shared" si="686"/>
        <v>1.78827392</v>
      </c>
      <c r="AS1160" s="27">
        <f t="shared" si="687"/>
        <v>1.7703911807999999</v>
      </c>
      <c r="AT1160" s="99">
        <f t="shared" si="664"/>
        <v>1.6995755335679998</v>
      </c>
      <c r="AU1160" s="27">
        <f t="shared" si="664"/>
        <v>1.6315925122252797</v>
      </c>
      <c r="AV1160" s="27">
        <f t="shared" si="688"/>
        <v>1.5500128866140157</v>
      </c>
      <c r="AW1160" s="27">
        <f t="shared" si="689"/>
        <v>1.5500128866140157</v>
      </c>
      <c r="AX1160" s="27">
        <f t="shared" si="690"/>
        <v>4.3055913517055992E-4</v>
      </c>
      <c r="AY1160" s="99">
        <f>AN1160-AW1160</f>
        <v>13365.542220138079</v>
      </c>
      <c r="AZ1160" s="110">
        <f t="shared" si="691"/>
        <v>3.7126506167050217</v>
      </c>
      <c r="BB1160" s="87">
        <v>0.582196392534722</v>
      </c>
      <c r="BC1160" s="23">
        <f t="shared" si="692"/>
        <v>0.52397675328124982</v>
      </c>
      <c r="BD1160" s="23">
        <f t="shared" si="693"/>
        <v>0.49777791561718732</v>
      </c>
      <c r="BE1160" s="23">
        <f t="shared" si="694"/>
        <v>0.47786679899249979</v>
      </c>
      <c r="BF1160" s="23">
        <f t="shared" si="695"/>
        <v>0.44919479105294979</v>
      </c>
      <c r="BG1160" s="23">
        <f t="shared" si="696"/>
        <v>0.44919479105294979</v>
      </c>
    </row>
    <row r="1161" spans="2:59">
      <c r="B1161" s="12" t="s">
        <v>34</v>
      </c>
      <c r="C1161" s="12">
        <v>1150</v>
      </c>
      <c r="D1161" s="12">
        <v>128</v>
      </c>
      <c r="E1161" s="21">
        <v>12</v>
      </c>
      <c r="F1161" s="68">
        <f t="shared" si="665"/>
        <v>3.3333333333333335</v>
      </c>
      <c r="G1161" s="22">
        <f t="shared" si="697"/>
        <v>-0.25000000000000011</v>
      </c>
      <c r="H1161" s="22">
        <f t="shared" si="666"/>
        <v>64.5</v>
      </c>
      <c r="I1161" s="48">
        <f>'Ducati Panigale 1199 data'!$C$8*G1161</f>
        <v>-69.500000000000028</v>
      </c>
      <c r="J1161" s="48">
        <f>'Ducati Panigale 1199 data'!$C$8*'Ducati Panigale 1199 data'!$C$15*'Ducati Panigale 1199 data'!$C$10</f>
        <v>54.543600000000005</v>
      </c>
      <c r="K1161" s="48">
        <f>(0.5*'Ducati Panigale 1199 data'!$C$12)*'Ducati Panigale 1199 data'!$C$14*'Ducati Panigale 1199 data'!$C$11*F1161^2</f>
        <v>1.5720833333333337</v>
      </c>
      <c r="L1161" s="48">
        <f t="shared" si="667"/>
        <v>-13.38431666666669</v>
      </c>
      <c r="M1161" s="48">
        <f t="shared" si="663"/>
        <v>-44.614388888888968</v>
      </c>
      <c r="N1161" s="22">
        <f t="shared" si="668"/>
        <v>-4.4614388888888967E-2</v>
      </c>
      <c r="O1161" s="105">
        <f t="shared" si="669"/>
        <v>-4.4614388888888967E-2</v>
      </c>
      <c r="P1161" s="105">
        <f t="shared" si="670"/>
        <v>4.4614388888888967E-2</v>
      </c>
      <c r="Q1161" s="105">
        <f t="shared" si="698"/>
        <v>295.80311348786574</v>
      </c>
      <c r="R1161" s="27">
        <f t="shared" si="671"/>
        <v>8.2167531524407145E-2</v>
      </c>
      <c r="S1161" s="98">
        <f t="shared" si="672"/>
        <v>0</v>
      </c>
      <c r="T1161" s="17">
        <f t="shared" si="699"/>
        <v>1041.0086609007685</v>
      </c>
      <c r="U1161" s="17">
        <f t="shared" si="673"/>
        <v>0.28916907247243567</v>
      </c>
      <c r="V1161" s="17">
        <f t="shared" si="674"/>
        <v>281.01295781347244</v>
      </c>
      <c r="W1161" s="17">
        <f t="shared" si="675"/>
        <v>269.77243950093356</v>
      </c>
      <c r="X1161" s="17">
        <f t="shared" si="675"/>
        <v>258.98154192089623</v>
      </c>
      <c r="Y1161" s="17">
        <f t="shared" si="676"/>
        <v>256.39172650168729</v>
      </c>
      <c r="Z1161" s="17">
        <f>Y1161/3600</f>
        <v>7.1219924028246465E-2</v>
      </c>
      <c r="AA1161" s="17">
        <f>0.96*Y1161</f>
        <v>246.13605744161978</v>
      </c>
      <c r="AB1161" s="17">
        <f t="shared" si="677"/>
        <v>236.29061514395499</v>
      </c>
      <c r="AC1161" s="17">
        <f t="shared" si="678"/>
        <v>224.47608438675724</v>
      </c>
      <c r="AD1161" s="17">
        <f t="shared" si="679"/>
        <v>224.47608438675724</v>
      </c>
      <c r="AE1161" s="17">
        <f t="shared" si="700"/>
        <v>6.2354467885210346E-2</v>
      </c>
      <c r="AF1161" s="17">
        <f>T1161-AD1161</f>
        <v>816.53257651401123</v>
      </c>
      <c r="AG1161" s="17">
        <f t="shared" si="680"/>
        <v>0.22681460458722533</v>
      </c>
      <c r="AH1161" s="28">
        <f>0.5*'Ducati Panigale 1199 data'!$C$8*'WLTP class 3 v5'!F1161^2</f>
        <v>1544.4444444444446</v>
      </c>
      <c r="AI1161" s="17">
        <f t="shared" si="681"/>
        <v>1.5444444444444445</v>
      </c>
      <c r="AJ1161" s="17">
        <f>IF(N1161&lt;0, AI1161, "0")</f>
        <v>1.5444444444444445</v>
      </c>
      <c r="AK1161" s="98">
        <f>AK1160+AJ1161</f>
        <v>2845.6773927469121</v>
      </c>
      <c r="AL1161" s="105">
        <f t="shared" si="682"/>
        <v>0.79046594242969781</v>
      </c>
      <c r="AM1161" s="98">
        <f>IF(N1161 &gt; 0, AI1161, )</f>
        <v>0</v>
      </c>
      <c r="AN1161" s="98">
        <f t="shared" si="701"/>
        <v>13367.092233024692</v>
      </c>
      <c r="AO1161" s="98">
        <f t="shared" si="683"/>
        <v>3.7130811758401925</v>
      </c>
      <c r="AP1161" s="27">
        <f t="shared" si="684"/>
        <v>1.4672222222222222</v>
      </c>
      <c r="AQ1161" s="27">
        <f t="shared" si="685"/>
        <v>1.4085333333333332</v>
      </c>
      <c r="AR1161" s="99">
        <f t="shared" si="686"/>
        <v>1.3521919999999998</v>
      </c>
      <c r="AS1161" s="27">
        <f t="shared" si="687"/>
        <v>1.3386700799999998</v>
      </c>
      <c r="AT1161" s="99">
        <f t="shared" si="664"/>
        <v>1.2851232767999998</v>
      </c>
      <c r="AU1161" s="27">
        <f t="shared" si="664"/>
        <v>1.2337183457279999</v>
      </c>
      <c r="AV1161" s="27">
        <f t="shared" si="688"/>
        <v>1.1720324284415999</v>
      </c>
      <c r="AW1161" s="27">
        <f t="shared" si="689"/>
        <v>1.1720324284415999</v>
      </c>
      <c r="AX1161" s="27">
        <f t="shared" si="690"/>
        <v>3.2556456345599999E-4</v>
      </c>
      <c r="AY1161" s="99">
        <f>AN1161-AW1161</f>
        <v>13365.920200596251</v>
      </c>
      <c r="AZ1161" s="110">
        <f t="shared" si="691"/>
        <v>3.7127556112767364</v>
      </c>
      <c r="BB1161" s="87">
        <v>4.4614388888889002E-2</v>
      </c>
      <c r="BC1161" s="23">
        <f t="shared" si="692"/>
        <v>4.0152950000000104E-2</v>
      </c>
      <c r="BD1161" s="23">
        <f t="shared" si="693"/>
        <v>3.8145302500000096E-2</v>
      </c>
      <c r="BE1161" s="23">
        <f t="shared" si="694"/>
        <v>3.6619490400000093E-2</v>
      </c>
      <c r="BF1161" s="23">
        <f t="shared" si="695"/>
        <v>3.4422320976000086E-2</v>
      </c>
      <c r="BG1161" s="23">
        <f t="shared" si="696"/>
        <v>3.4422320976000086E-2</v>
      </c>
    </row>
    <row r="1162" spans="2:59">
      <c r="B1162" s="12" t="s">
        <v>34</v>
      </c>
      <c r="C1162" s="12">
        <v>1151</v>
      </c>
      <c r="D1162" s="12">
        <v>129</v>
      </c>
      <c r="E1162" s="21">
        <v>12</v>
      </c>
      <c r="F1162" s="68">
        <f t="shared" si="665"/>
        <v>3.3333333333333335</v>
      </c>
      <c r="G1162" s="22">
        <f t="shared" si="697"/>
        <v>0</v>
      </c>
      <c r="H1162" s="22">
        <f t="shared" si="666"/>
        <v>65</v>
      </c>
      <c r="I1162" s="48">
        <f>'Ducati Panigale 1199 data'!$C$8*G1162</f>
        <v>0</v>
      </c>
      <c r="J1162" s="48">
        <f>'Ducati Panigale 1199 data'!$C$8*'Ducati Panigale 1199 data'!$C$15*'Ducati Panigale 1199 data'!$C$10</f>
        <v>54.543600000000005</v>
      </c>
      <c r="K1162" s="48">
        <f>(0.5*'Ducati Panigale 1199 data'!$C$12)*'Ducati Panigale 1199 data'!$C$14*'Ducati Panigale 1199 data'!$C$11*F1162^2</f>
        <v>1.5720833333333337</v>
      </c>
      <c r="L1162" s="48">
        <f t="shared" si="667"/>
        <v>56.115683333333337</v>
      </c>
      <c r="M1162" s="48">
        <f t="shared" si="663"/>
        <v>187.05227777777779</v>
      </c>
      <c r="N1162" s="22">
        <f t="shared" si="668"/>
        <v>0.18705227777777778</v>
      </c>
      <c r="O1162" s="105">
        <f t="shared" si="669"/>
        <v>0</v>
      </c>
      <c r="P1162" s="105">
        <f t="shared" si="670"/>
        <v>0</v>
      </c>
      <c r="Q1162" s="105">
        <f t="shared" si="698"/>
        <v>295.80311348786574</v>
      </c>
      <c r="R1162" s="27">
        <f t="shared" si="671"/>
        <v>8.2167531524407145E-2</v>
      </c>
      <c r="S1162" s="98">
        <f t="shared" si="672"/>
        <v>0.18705227777777778</v>
      </c>
      <c r="T1162" s="17">
        <f t="shared" si="699"/>
        <v>1041.1957131785464</v>
      </c>
      <c r="U1162" s="17">
        <f t="shared" si="673"/>
        <v>0.2892210314384851</v>
      </c>
      <c r="V1162" s="17">
        <f t="shared" si="674"/>
        <v>281.01295781347244</v>
      </c>
      <c r="W1162" s="17">
        <f t="shared" si="675"/>
        <v>269.77243950093356</v>
      </c>
      <c r="X1162" s="17">
        <f t="shared" si="675"/>
        <v>258.98154192089623</v>
      </c>
      <c r="Y1162" s="17">
        <f t="shared" si="676"/>
        <v>256.39172650168729</v>
      </c>
      <c r="Z1162" s="17">
        <f>Y1162/3600</f>
        <v>7.1219924028246465E-2</v>
      </c>
      <c r="AA1162" s="17">
        <f>0.96*Y1162</f>
        <v>246.13605744161978</v>
      </c>
      <c r="AB1162" s="17">
        <f t="shared" si="677"/>
        <v>236.29061514395499</v>
      </c>
      <c r="AC1162" s="17">
        <f t="shared" si="678"/>
        <v>224.47608438675724</v>
      </c>
      <c r="AD1162" s="17">
        <f t="shared" si="679"/>
        <v>224.47608438675724</v>
      </c>
      <c r="AE1162" s="17">
        <f t="shared" si="700"/>
        <v>6.2354467885210346E-2</v>
      </c>
      <c r="AF1162" s="17">
        <f>T1162-AD1162</f>
        <v>816.71962879178909</v>
      </c>
      <c r="AG1162" s="17">
        <f t="shared" si="680"/>
        <v>0.22686656355327475</v>
      </c>
      <c r="AH1162" s="28">
        <f>0.5*'Ducati Panigale 1199 data'!$C$8*'WLTP class 3 v5'!F1162^2</f>
        <v>1544.4444444444446</v>
      </c>
      <c r="AI1162" s="17">
        <f t="shared" si="681"/>
        <v>1.5444444444444445</v>
      </c>
      <c r="AJ1162" s="17" t="str">
        <f>IF(N1162&lt;0, AI1162, "0")</f>
        <v>0</v>
      </c>
      <c r="AK1162" s="98">
        <f>AK1161+AJ1162</f>
        <v>2845.6773927469121</v>
      </c>
      <c r="AL1162" s="105">
        <f t="shared" si="682"/>
        <v>0.79046594242969781</v>
      </c>
      <c r="AM1162" s="98">
        <f>IF(N1162 &gt; 0, AI1162, )</f>
        <v>1.5444444444444445</v>
      </c>
      <c r="AN1162" s="98">
        <f t="shared" si="701"/>
        <v>13368.636677469136</v>
      </c>
      <c r="AO1162" s="98">
        <f t="shared" si="683"/>
        <v>3.7135101881858712</v>
      </c>
      <c r="AP1162" s="27">
        <f t="shared" si="684"/>
        <v>0</v>
      </c>
      <c r="AQ1162" s="27">
        <f t="shared" si="685"/>
        <v>0</v>
      </c>
      <c r="AR1162" s="99">
        <f t="shared" si="686"/>
        <v>0</v>
      </c>
      <c r="AS1162" s="27">
        <f t="shared" si="687"/>
        <v>0</v>
      </c>
      <c r="AT1162" s="99">
        <f t="shared" si="664"/>
        <v>0</v>
      </c>
      <c r="AU1162" s="27">
        <f t="shared" si="664"/>
        <v>0</v>
      </c>
      <c r="AV1162" s="27">
        <f t="shared" si="688"/>
        <v>0</v>
      </c>
      <c r="AW1162" s="27">
        <f t="shared" si="689"/>
        <v>0</v>
      </c>
      <c r="AX1162" s="27">
        <f t="shared" si="690"/>
        <v>0</v>
      </c>
      <c r="AY1162" s="99">
        <f>AN1162-AW1162</f>
        <v>13368.636677469136</v>
      </c>
      <c r="AZ1162" s="110">
        <f t="shared" si="691"/>
        <v>3.7135101881858712</v>
      </c>
      <c r="BB1162" s="87">
        <v>0</v>
      </c>
      <c r="BC1162" s="23">
        <f t="shared" si="692"/>
        <v>0</v>
      </c>
      <c r="BD1162" s="23">
        <f t="shared" si="693"/>
        <v>0</v>
      </c>
      <c r="BE1162" s="23">
        <f t="shared" si="694"/>
        <v>0</v>
      </c>
      <c r="BF1162" s="23">
        <f t="shared" si="695"/>
        <v>0</v>
      </c>
      <c r="BG1162" s="23">
        <f t="shared" si="696"/>
        <v>0</v>
      </c>
    </row>
    <row r="1163" spans="2:59">
      <c r="B1163" s="12" t="s">
        <v>34</v>
      </c>
      <c r="C1163" s="12">
        <v>1152</v>
      </c>
      <c r="D1163" s="12">
        <v>130</v>
      </c>
      <c r="E1163" s="21">
        <v>12</v>
      </c>
      <c r="F1163" s="68">
        <f t="shared" si="665"/>
        <v>3.3333333333333335</v>
      </c>
      <c r="G1163" s="22">
        <f t="shared" si="697"/>
        <v>0.26388888888888895</v>
      </c>
      <c r="H1163" s="22">
        <f t="shared" si="666"/>
        <v>65.5</v>
      </c>
      <c r="I1163" s="48">
        <f>'Ducati Panigale 1199 data'!$C$8*G1163</f>
        <v>73.361111111111128</v>
      </c>
      <c r="J1163" s="48">
        <f>'Ducati Panigale 1199 data'!$C$8*'Ducati Panigale 1199 data'!$C$15*'Ducati Panigale 1199 data'!$C$10</f>
        <v>54.543600000000005</v>
      </c>
      <c r="K1163" s="48">
        <f>(0.5*'Ducati Panigale 1199 data'!$C$12)*'Ducati Panigale 1199 data'!$C$14*'Ducati Panigale 1199 data'!$C$11*F1163^2</f>
        <v>1.5720833333333337</v>
      </c>
      <c r="L1163" s="48">
        <f t="shared" si="667"/>
        <v>129.47679444444447</v>
      </c>
      <c r="M1163" s="48">
        <f t="shared" ref="M1163:M1226" si="702">L1163*F1163</f>
        <v>431.58931481481488</v>
      </c>
      <c r="N1163" s="22">
        <f t="shared" si="668"/>
        <v>0.43158931481481488</v>
      </c>
      <c r="O1163" s="105">
        <f t="shared" si="669"/>
        <v>0</v>
      </c>
      <c r="P1163" s="105">
        <f t="shared" si="670"/>
        <v>0</v>
      </c>
      <c r="Q1163" s="105">
        <f t="shared" si="698"/>
        <v>295.80311348786574</v>
      </c>
      <c r="R1163" s="27">
        <f t="shared" si="671"/>
        <v>8.2167531524407145E-2</v>
      </c>
      <c r="S1163" s="98">
        <f t="shared" si="672"/>
        <v>0.43158931481481488</v>
      </c>
      <c r="T1163" s="17">
        <f t="shared" si="699"/>
        <v>1041.6273024933612</v>
      </c>
      <c r="U1163" s="17">
        <f t="shared" si="673"/>
        <v>0.28934091735926698</v>
      </c>
      <c r="V1163" s="17">
        <f t="shared" si="674"/>
        <v>281.01295781347244</v>
      </c>
      <c r="W1163" s="17">
        <f t="shared" si="675"/>
        <v>269.77243950093356</v>
      </c>
      <c r="X1163" s="17">
        <f t="shared" si="675"/>
        <v>258.98154192089623</v>
      </c>
      <c r="Y1163" s="17">
        <f t="shared" si="676"/>
        <v>256.39172650168729</v>
      </c>
      <c r="Z1163" s="17">
        <f>Y1163/3600</f>
        <v>7.1219924028246465E-2</v>
      </c>
      <c r="AA1163" s="17">
        <f>0.96*Y1163</f>
        <v>246.13605744161978</v>
      </c>
      <c r="AB1163" s="17">
        <f t="shared" si="677"/>
        <v>236.29061514395499</v>
      </c>
      <c r="AC1163" s="17">
        <f t="shared" si="678"/>
        <v>224.47608438675724</v>
      </c>
      <c r="AD1163" s="17">
        <f t="shared" si="679"/>
        <v>224.47608438675724</v>
      </c>
      <c r="AE1163" s="17">
        <f t="shared" si="700"/>
        <v>6.2354467885210346E-2</v>
      </c>
      <c r="AF1163" s="17">
        <f>T1163-AD1163</f>
        <v>817.15121810660389</v>
      </c>
      <c r="AG1163" s="17">
        <f t="shared" si="680"/>
        <v>0.22698644947405663</v>
      </c>
      <c r="AH1163" s="28">
        <f>0.5*'Ducati Panigale 1199 data'!$C$8*'WLTP class 3 v5'!F1163^2</f>
        <v>1544.4444444444446</v>
      </c>
      <c r="AI1163" s="17">
        <f t="shared" si="681"/>
        <v>1.5444444444444445</v>
      </c>
      <c r="AJ1163" s="17" t="str">
        <f>IF(N1163&lt;0, AI1163, "0")</f>
        <v>0</v>
      </c>
      <c r="AK1163" s="98">
        <f>AK1162+AJ1163</f>
        <v>2845.6773927469121</v>
      </c>
      <c r="AL1163" s="105">
        <f t="shared" si="682"/>
        <v>0.79046594242969781</v>
      </c>
      <c r="AM1163" s="98">
        <f>IF(N1163 &gt; 0, AI1163, )</f>
        <v>1.5444444444444445</v>
      </c>
      <c r="AN1163" s="98">
        <f t="shared" si="701"/>
        <v>13370.18112191358</v>
      </c>
      <c r="AO1163" s="98">
        <f t="shared" si="683"/>
        <v>3.7139392005315499</v>
      </c>
      <c r="AP1163" s="27">
        <f t="shared" si="684"/>
        <v>0</v>
      </c>
      <c r="AQ1163" s="27">
        <f t="shared" si="685"/>
        <v>0</v>
      </c>
      <c r="AR1163" s="99">
        <f t="shared" si="686"/>
        <v>0</v>
      </c>
      <c r="AS1163" s="27">
        <f t="shared" si="687"/>
        <v>0</v>
      </c>
      <c r="AT1163" s="99">
        <f t="shared" ref="AT1163:AU1226" si="703">0.96*AS1163</f>
        <v>0</v>
      </c>
      <c r="AU1163" s="27">
        <f t="shared" si="703"/>
        <v>0</v>
      </c>
      <c r="AV1163" s="27">
        <f t="shared" si="688"/>
        <v>0</v>
      </c>
      <c r="AW1163" s="27">
        <f t="shared" si="689"/>
        <v>0</v>
      </c>
      <c r="AX1163" s="27">
        <f t="shared" si="690"/>
        <v>0</v>
      </c>
      <c r="AY1163" s="99">
        <f>AN1163-AW1163</f>
        <v>13370.18112191358</v>
      </c>
      <c r="AZ1163" s="110">
        <f t="shared" si="691"/>
        <v>3.7139392005315499</v>
      </c>
      <c r="BB1163" s="87">
        <v>0</v>
      </c>
      <c r="BC1163" s="23">
        <f t="shared" si="692"/>
        <v>0</v>
      </c>
      <c r="BD1163" s="23">
        <f t="shared" si="693"/>
        <v>0</v>
      </c>
      <c r="BE1163" s="23">
        <f t="shared" si="694"/>
        <v>0</v>
      </c>
      <c r="BF1163" s="23">
        <f t="shared" si="695"/>
        <v>0</v>
      </c>
      <c r="BG1163" s="23">
        <f t="shared" si="696"/>
        <v>0</v>
      </c>
    </row>
    <row r="1164" spans="2:59">
      <c r="B1164" s="12" t="s">
        <v>34</v>
      </c>
      <c r="C1164" s="12">
        <v>1153</v>
      </c>
      <c r="D1164" s="12">
        <v>131</v>
      </c>
      <c r="E1164" s="21">
        <v>13.9</v>
      </c>
      <c r="F1164" s="68">
        <f t="shared" ref="F1164:F1227" si="704">(E1164*1000)/3600</f>
        <v>3.8611111111111112</v>
      </c>
      <c r="G1164" s="22">
        <f t="shared" si="697"/>
        <v>0.94444444444444453</v>
      </c>
      <c r="H1164" s="22">
        <f t="shared" ref="H1164:H1227" si="705">($D1165-0)/2</f>
        <v>66</v>
      </c>
      <c r="I1164" s="48">
        <f>'Ducati Panigale 1199 data'!$C$8*G1164</f>
        <v>262.5555555555556</v>
      </c>
      <c r="J1164" s="48">
        <f>'Ducati Panigale 1199 data'!$C$8*'Ducati Panigale 1199 data'!$C$15*'Ducati Panigale 1199 data'!$C$10</f>
        <v>54.543600000000005</v>
      </c>
      <c r="K1164" s="48">
        <f>(0.5*'Ducati Panigale 1199 data'!$C$12)*'Ducati Panigale 1199 data'!$C$14*'Ducati Panigale 1199 data'!$C$11*F1164^2</f>
        <v>2.1093209780092597</v>
      </c>
      <c r="L1164" s="48">
        <f t="shared" ref="L1164:L1227" si="706">I1164+J1164+K1164</f>
        <v>319.20847653356486</v>
      </c>
      <c r="M1164" s="48">
        <f t="shared" si="702"/>
        <v>1232.4993955045977</v>
      </c>
      <c r="N1164" s="22">
        <f t="shared" ref="N1164:N1227" si="707">M1164/1000</f>
        <v>1.2324993955045978</v>
      </c>
      <c r="O1164" s="105">
        <f t="shared" ref="O1164:O1227" si="708">IF(N1164&lt;0,N1164,)</f>
        <v>0</v>
      </c>
      <c r="P1164" s="105">
        <f t="shared" ref="P1164:P1227" si="709">-O1164</f>
        <v>0</v>
      </c>
      <c r="Q1164" s="105">
        <f t="shared" si="698"/>
        <v>295.80311348786574</v>
      </c>
      <c r="R1164" s="27">
        <f t="shared" ref="R1164:R1227" si="710">Q1164/3600</f>
        <v>8.2167531524407145E-2</v>
      </c>
      <c r="S1164" s="98">
        <f t="shared" ref="S1164:S1227" si="711">IF(N1164&gt;0,N1164,)</f>
        <v>1.2324993955045978</v>
      </c>
      <c r="T1164" s="17">
        <f t="shared" si="699"/>
        <v>1042.8598018888658</v>
      </c>
      <c r="U1164" s="17">
        <f t="shared" ref="U1164:U1227" si="712">T1164/3600</f>
        <v>0.28968327830246271</v>
      </c>
      <c r="V1164" s="17">
        <f t="shared" ref="V1164:V1227" si="713">0.95*Q1164</f>
        <v>281.01295781347244</v>
      </c>
      <c r="W1164" s="17">
        <f t="shared" ref="W1164:X1227" si="714">0.96*V1164</f>
        <v>269.77243950093356</v>
      </c>
      <c r="X1164" s="17">
        <f t="shared" si="714"/>
        <v>258.98154192089623</v>
      </c>
      <c r="Y1164" s="17">
        <f t="shared" ref="Y1164:Y1227" si="715">0.99*X1164</f>
        <v>256.39172650168729</v>
      </c>
      <c r="Z1164" s="17">
        <f>Y1164/3600</f>
        <v>7.1219924028246465E-2</v>
      </c>
      <c r="AA1164" s="17">
        <f>0.96*Y1164</f>
        <v>246.13605744161978</v>
      </c>
      <c r="AB1164" s="17">
        <f t="shared" ref="AB1164:AB1227" si="716">0.96*AA1164</f>
        <v>236.29061514395499</v>
      </c>
      <c r="AC1164" s="17">
        <f t="shared" ref="AC1164:AC1227" si="717">0.95*AB1164</f>
        <v>224.47608438675724</v>
      </c>
      <c r="AD1164" s="17">
        <f t="shared" ref="AD1164:AD1227" si="718">AC1164</f>
        <v>224.47608438675724</v>
      </c>
      <c r="AE1164" s="17">
        <f t="shared" si="700"/>
        <v>6.2354467885210346E-2</v>
      </c>
      <c r="AF1164" s="17">
        <f>T1164-AD1164</f>
        <v>818.38371750210854</v>
      </c>
      <c r="AG1164" s="17">
        <f t="shared" ref="AG1164:AG1227" si="719">AF1164/3600</f>
        <v>0.22732881041725236</v>
      </c>
      <c r="AH1164" s="28">
        <f>0.5*'Ducati Panigale 1199 data'!$C$8*'WLTP class 3 v5'!F1164^2</f>
        <v>2072.2368827160494</v>
      </c>
      <c r="AI1164" s="17">
        <f t="shared" ref="AI1164:AI1227" si="720">AH1164/1000</f>
        <v>2.0722368827160493</v>
      </c>
      <c r="AJ1164" s="17" t="str">
        <f>IF(N1164&lt;0, AI1164, "0")</f>
        <v>0</v>
      </c>
      <c r="AK1164" s="98">
        <f>AK1163+AJ1164</f>
        <v>2845.6773927469121</v>
      </c>
      <c r="AL1164" s="105">
        <f t="shared" ref="AL1164:AL1227" si="721">AK1164/3600</f>
        <v>0.79046594242969781</v>
      </c>
      <c r="AM1164" s="98">
        <f>IF(N1164 &gt; 0, AI1164, )</f>
        <v>2.0722368827160493</v>
      </c>
      <c r="AN1164" s="98">
        <f t="shared" si="701"/>
        <v>13372.253358796295</v>
      </c>
      <c r="AO1164" s="98">
        <f t="shared" ref="AO1164:AO1227" si="722">AN1164/3600</f>
        <v>3.7145148218878599</v>
      </c>
      <c r="AP1164" s="27">
        <f t="shared" ref="AP1164:AP1227" si="723">0.95*AJ1164</f>
        <v>0</v>
      </c>
      <c r="AQ1164" s="27">
        <f t="shared" ref="AQ1164:AQ1227" si="724">0.96*AP1164</f>
        <v>0</v>
      </c>
      <c r="AR1164" s="99">
        <f t="shared" ref="AR1164:AR1227" si="725">0.96*AQ1164</f>
        <v>0</v>
      </c>
      <c r="AS1164" s="27">
        <f t="shared" ref="AS1164:AS1227" si="726">0.99*AR1164</f>
        <v>0</v>
      </c>
      <c r="AT1164" s="99">
        <f t="shared" si="703"/>
        <v>0</v>
      </c>
      <c r="AU1164" s="27">
        <f t="shared" si="703"/>
        <v>0</v>
      </c>
      <c r="AV1164" s="27">
        <f t="shared" ref="AV1164:AV1227" si="727">0.95*AU1164</f>
        <v>0</v>
      </c>
      <c r="AW1164" s="27">
        <f t="shared" ref="AW1164:AW1227" si="728">AV1164</f>
        <v>0</v>
      </c>
      <c r="AX1164" s="27">
        <f t="shared" ref="AX1164:AX1227" si="729">AW1164/3600</f>
        <v>0</v>
      </c>
      <c r="AY1164" s="99">
        <f>AN1164-AW1164</f>
        <v>13372.253358796295</v>
      </c>
      <c r="AZ1164" s="110">
        <f t="shared" ref="AZ1164:AZ1227" si="730">AY1164/3600</f>
        <v>3.7145148218878599</v>
      </c>
      <c r="BB1164" s="87">
        <v>0</v>
      </c>
      <c r="BC1164" s="23">
        <f t="shared" ref="BC1164:BC1227" si="731">0.9*BB1164</f>
        <v>0</v>
      </c>
      <c r="BD1164" s="23">
        <f t="shared" ref="BD1164:BD1227" si="732">0.95*BC1164</f>
        <v>0</v>
      </c>
      <c r="BE1164" s="23">
        <f t="shared" ref="BE1164:BE1227" si="733">0.96*BD1164</f>
        <v>0</v>
      </c>
      <c r="BF1164" s="23">
        <f t="shared" ref="BF1164:BF1227" si="734">0.94*BE1164</f>
        <v>0</v>
      </c>
      <c r="BG1164" s="23">
        <f t="shared" ref="BG1164:BG1227" si="735">BF1164</f>
        <v>0</v>
      </c>
    </row>
    <row r="1165" spans="2:59">
      <c r="B1165" s="12" t="s">
        <v>34</v>
      </c>
      <c r="C1165" s="12">
        <v>1154</v>
      </c>
      <c r="D1165" s="12">
        <v>132</v>
      </c>
      <c r="E1165" s="21">
        <v>18.8</v>
      </c>
      <c r="F1165" s="68">
        <f t="shared" si="704"/>
        <v>5.2222222222222223</v>
      </c>
      <c r="G1165" s="22">
        <f t="shared" ref="G1165:G1228" si="736">($E1166-$E1164)/2/3.6</f>
        <v>1.5555555555555556</v>
      </c>
      <c r="H1165" s="22">
        <f t="shared" si="705"/>
        <v>66.5</v>
      </c>
      <c r="I1165" s="48">
        <f>'Ducati Panigale 1199 data'!$C$8*G1165</f>
        <v>432.44444444444446</v>
      </c>
      <c r="J1165" s="48">
        <f>'Ducati Panigale 1199 data'!$C$8*'Ducati Panigale 1199 data'!$C$15*'Ducati Panigale 1199 data'!$C$10</f>
        <v>54.543600000000005</v>
      </c>
      <c r="K1165" s="48">
        <f>(0.5*'Ducati Panigale 1199 data'!$C$12)*'Ducati Panigale 1199 data'!$C$14*'Ducati Panigale 1199 data'!$C$11*F1165^2</f>
        <v>3.8585912037037042</v>
      </c>
      <c r="L1165" s="48">
        <f t="shared" si="706"/>
        <v>490.84663564814821</v>
      </c>
      <c r="M1165" s="48">
        <f t="shared" si="702"/>
        <v>2563.3102083847739</v>
      </c>
      <c r="N1165" s="22">
        <f t="shared" si="707"/>
        <v>2.5633102083847739</v>
      </c>
      <c r="O1165" s="105">
        <f t="shared" si="708"/>
        <v>0</v>
      </c>
      <c r="P1165" s="105">
        <f t="shared" si="709"/>
        <v>0</v>
      </c>
      <c r="Q1165" s="105">
        <f t="shared" ref="Q1165:Q1228" si="737">P1165+Q1164</f>
        <v>295.80311348786574</v>
      </c>
      <c r="R1165" s="27">
        <f t="shared" si="710"/>
        <v>8.2167531524407145E-2</v>
      </c>
      <c r="S1165" s="98">
        <f t="shared" si="711"/>
        <v>2.5633102083847739</v>
      </c>
      <c r="T1165" s="17">
        <f t="shared" ref="T1165:T1228" si="738">S1165+T1164</f>
        <v>1045.4231120972506</v>
      </c>
      <c r="U1165" s="17">
        <f t="shared" si="712"/>
        <v>0.29039530891590293</v>
      </c>
      <c r="V1165" s="17">
        <f t="shared" si="713"/>
        <v>281.01295781347244</v>
      </c>
      <c r="W1165" s="17">
        <f t="shared" si="714"/>
        <v>269.77243950093356</v>
      </c>
      <c r="X1165" s="17">
        <f t="shared" si="714"/>
        <v>258.98154192089623</v>
      </c>
      <c r="Y1165" s="17">
        <f t="shared" si="715"/>
        <v>256.39172650168729</v>
      </c>
      <c r="Z1165" s="17">
        <f>Y1165/3600</f>
        <v>7.1219924028246465E-2</v>
      </c>
      <c r="AA1165" s="17">
        <f>0.96*Y1165</f>
        <v>246.13605744161978</v>
      </c>
      <c r="AB1165" s="17">
        <f t="shared" si="716"/>
        <v>236.29061514395499</v>
      </c>
      <c r="AC1165" s="17">
        <f t="shared" si="717"/>
        <v>224.47608438675724</v>
      </c>
      <c r="AD1165" s="17">
        <f t="shared" si="718"/>
        <v>224.47608438675724</v>
      </c>
      <c r="AE1165" s="17">
        <f t="shared" ref="AE1165:AE1228" si="739">AD1165/3600</f>
        <v>6.2354467885210346E-2</v>
      </c>
      <c r="AF1165" s="17">
        <f>T1165-AD1165</f>
        <v>820.94702771049333</v>
      </c>
      <c r="AG1165" s="17">
        <f t="shared" si="719"/>
        <v>0.22804084103069258</v>
      </c>
      <c r="AH1165" s="28">
        <f>0.5*'Ducati Panigale 1199 data'!$C$8*'WLTP class 3 v5'!F1165^2</f>
        <v>3790.7530864197529</v>
      </c>
      <c r="AI1165" s="17">
        <f t="shared" si="720"/>
        <v>3.7907530864197527</v>
      </c>
      <c r="AJ1165" s="17" t="str">
        <f>IF(N1165&lt;0, AI1165, "0")</f>
        <v>0</v>
      </c>
      <c r="AK1165" s="98">
        <f>AK1164+AJ1165</f>
        <v>2845.6773927469121</v>
      </c>
      <c r="AL1165" s="105">
        <f t="shared" si="721"/>
        <v>0.79046594242969781</v>
      </c>
      <c r="AM1165" s="98">
        <f>IF(N1165 &gt; 0, AI1165, )</f>
        <v>3.7907530864197527</v>
      </c>
      <c r="AN1165" s="98">
        <f t="shared" ref="AN1165:AN1228" si="740">AM1165+AN1164</f>
        <v>13376.044111882715</v>
      </c>
      <c r="AO1165" s="98">
        <f t="shared" si="722"/>
        <v>3.7155678088563096</v>
      </c>
      <c r="AP1165" s="27">
        <f t="shared" si="723"/>
        <v>0</v>
      </c>
      <c r="AQ1165" s="27">
        <f t="shared" si="724"/>
        <v>0</v>
      </c>
      <c r="AR1165" s="99">
        <f t="shared" si="725"/>
        <v>0</v>
      </c>
      <c r="AS1165" s="27">
        <f t="shared" si="726"/>
        <v>0</v>
      </c>
      <c r="AT1165" s="99">
        <f t="shared" si="703"/>
        <v>0</v>
      </c>
      <c r="AU1165" s="27">
        <f t="shared" si="703"/>
        <v>0</v>
      </c>
      <c r="AV1165" s="27">
        <f t="shared" si="727"/>
        <v>0</v>
      </c>
      <c r="AW1165" s="27">
        <f t="shared" si="728"/>
        <v>0</v>
      </c>
      <c r="AX1165" s="27">
        <f t="shared" si="729"/>
        <v>0</v>
      </c>
      <c r="AY1165" s="99">
        <f>AN1165-AW1165</f>
        <v>13376.044111882715</v>
      </c>
      <c r="AZ1165" s="110">
        <f t="shared" si="730"/>
        <v>3.7155678088563096</v>
      </c>
      <c r="BB1165" s="87">
        <v>0</v>
      </c>
      <c r="BC1165" s="23">
        <f t="shared" si="731"/>
        <v>0</v>
      </c>
      <c r="BD1165" s="23">
        <f t="shared" si="732"/>
        <v>0</v>
      </c>
      <c r="BE1165" s="23">
        <f t="shared" si="733"/>
        <v>0</v>
      </c>
      <c r="BF1165" s="23">
        <f t="shared" si="734"/>
        <v>0</v>
      </c>
      <c r="BG1165" s="23">
        <f t="shared" si="735"/>
        <v>0</v>
      </c>
    </row>
    <row r="1166" spans="2:59">
      <c r="B1166" s="12" t="s">
        <v>34</v>
      </c>
      <c r="C1166" s="12">
        <v>1155</v>
      </c>
      <c r="D1166" s="12">
        <v>133</v>
      </c>
      <c r="E1166" s="21">
        <v>25.1</v>
      </c>
      <c r="F1166" s="68">
        <f t="shared" si="704"/>
        <v>6.9722222222222223</v>
      </c>
      <c r="G1166" s="22">
        <f t="shared" si="736"/>
        <v>1.5277777777777777</v>
      </c>
      <c r="H1166" s="22">
        <f t="shared" si="705"/>
        <v>67</v>
      </c>
      <c r="I1166" s="48">
        <f>'Ducati Panigale 1199 data'!$C$8*G1166</f>
        <v>424.72222222222217</v>
      </c>
      <c r="J1166" s="48">
        <f>'Ducati Panigale 1199 data'!$C$8*'Ducati Panigale 1199 data'!$C$15*'Ducati Panigale 1199 data'!$C$10</f>
        <v>54.543600000000005</v>
      </c>
      <c r="K1166" s="48">
        <f>(0.5*'Ducati Panigale 1199 data'!$C$12)*'Ducati Panigale 1199 data'!$C$14*'Ducati Panigale 1199 data'!$C$11*F1166^2</f>
        <v>6.8779737557870382</v>
      </c>
      <c r="L1166" s="48">
        <f t="shared" si="706"/>
        <v>486.14379597800922</v>
      </c>
      <c r="M1166" s="48">
        <f t="shared" si="702"/>
        <v>3389.5025775133422</v>
      </c>
      <c r="N1166" s="22">
        <f t="shared" si="707"/>
        <v>3.3895025775133423</v>
      </c>
      <c r="O1166" s="105">
        <f t="shared" si="708"/>
        <v>0</v>
      </c>
      <c r="P1166" s="105">
        <f t="shared" si="709"/>
        <v>0</v>
      </c>
      <c r="Q1166" s="105">
        <f t="shared" si="737"/>
        <v>295.80311348786574</v>
      </c>
      <c r="R1166" s="27">
        <f t="shared" si="710"/>
        <v>8.2167531524407145E-2</v>
      </c>
      <c r="S1166" s="98">
        <f t="shared" si="711"/>
        <v>3.3895025775133423</v>
      </c>
      <c r="T1166" s="17">
        <f t="shared" si="738"/>
        <v>1048.8126146747641</v>
      </c>
      <c r="U1166" s="17">
        <f t="shared" si="712"/>
        <v>0.29133683740965666</v>
      </c>
      <c r="V1166" s="17">
        <f t="shared" si="713"/>
        <v>281.01295781347244</v>
      </c>
      <c r="W1166" s="17">
        <f t="shared" si="714"/>
        <v>269.77243950093356</v>
      </c>
      <c r="X1166" s="17">
        <f t="shared" si="714"/>
        <v>258.98154192089623</v>
      </c>
      <c r="Y1166" s="17">
        <f t="shared" si="715"/>
        <v>256.39172650168729</v>
      </c>
      <c r="Z1166" s="17">
        <f>Y1166/3600</f>
        <v>7.1219924028246465E-2</v>
      </c>
      <c r="AA1166" s="17">
        <f>0.96*Y1166</f>
        <v>246.13605744161978</v>
      </c>
      <c r="AB1166" s="17">
        <f t="shared" si="716"/>
        <v>236.29061514395499</v>
      </c>
      <c r="AC1166" s="17">
        <f t="shared" si="717"/>
        <v>224.47608438675724</v>
      </c>
      <c r="AD1166" s="17">
        <f t="shared" si="718"/>
        <v>224.47608438675724</v>
      </c>
      <c r="AE1166" s="17">
        <f t="shared" si="739"/>
        <v>6.2354467885210346E-2</v>
      </c>
      <c r="AF1166" s="17">
        <f>T1166-AD1166</f>
        <v>824.33653028800677</v>
      </c>
      <c r="AG1166" s="17">
        <f t="shared" si="719"/>
        <v>0.22898236952444634</v>
      </c>
      <c r="AH1166" s="28">
        <f>0.5*'Ducati Panigale 1199 data'!$C$8*'WLTP class 3 v5'!F1166^2</f>
        <v>6757.0516975308647</v>
      </c>
      <c r="AI1166" s="17">
        <f t="shared" si="720"/>
        <v>6.7570516975308648</v>
      </c>
      <c r="AJ1166" s="17" t="str">
        <f>IF(N1166&lt;0, AI1166, "0")</f>
        <v>0</v>
      </c>
      <c r="AK1166" s="98">
        <f>AK1165+AJ1166</f>
        <v>2845.6773927469121</v>
      </c>
      <c r="AL1166" s="105">
        <f t="shared" si="721"/>
        <v>0.79046594242969781</v>
      </c>
      <c r="AM1166" s="98">
        <f>IF(N1166 &gt; 0, AI1166, )</f>
        <v>6.7570516975308648</v>
      </c>
      <c r="AN1166" s="98">
        <f t="shared" si="740"/>
        <v>13382.801163580245</v>
      </c>
      <c r="AO1166" s="98">
        <f t="shared" si="722"/>
        <v>3.717444767661179</v>
      </c>
      <c r="AP1166" s="27">
        <f t="shared" si="723"/>
        <v>0</v>
      </c>
      <c r="AQ1166" s="27">
        <f t="shared" si="724"/>
        <v>0</v>
      </c>
      <c r="AR1166" s="99">
        <f t="shared" si="725"/>
        <v>0</v>
      </c>
      <c r="AS1166" s="27">
        <f t="shared" si="726"/>
        <v>0</v>
      </c>
      <c r="AT1166" s="99">
        <f t="shared" si="703"/>
        <v>0</v>
      </c>
      <c r="AU1166" s="27">
        <f t="shared" si="703"/>
        <v>0</v>
      </c>
      <c r="AV1166" s="27">
        <f t="shared" si="727"/>
        <v>0</v>
      </c>
      <c r="AW1166" s="27">
        <f t="shared" si="728"/>
        <v>0</v>
      </c>
      <c r="AX1166" s="27">
        <f t="shared" si="729"/>
        <v>0</v>
      </c>
      <c r="AY1166" s="99">
        <f>AN1166-AW1166</f>
        <v>13382.801163580245</v>
      </c>
      <c r="AZ1166" s="110">
        <f t="shared" si="730"/>
        <v>3.717444767661179</v>
      </c>
      <c r="BB1166" s="87">
        <v>0</v>
      </c>
      <c r="BC1166" s="23">
        <f t="shared" si="731"/>
        <v>0</v>
      </c>
      <c r="BD1166" s="23">
        <f t="shared" si="732"/>
        <v>0</v>
      </c>
      <c r="BE1166" s="23">
        <f t="shared" si="733"/>
        <v>0</v>
      </c>
      <c r="BF1166" s="23">
        <f t="shared" si="734"/>
        <v>0</v>
      </c>
      <c r="BG1166" s="23">
        <f t="shared" si="735"/>
        <v>0</v>
      </c>
    </row>
    <row r="1167" spans="2:59">
      <c r="B1167" s="12" t="s">
        <v>34</v>
      </c>
      <c r="C1167" s="12">
        <v>1156</v>
      </c>
      <c r="D1167" s="12">
        <v>134</v>
      </c>
      <c r="E1167" s="21">
        <v>29.8</v>
      </c>
      <c r="F1167" s="68">
        <f t="shared" si="704"/>
        <v>8.2777777777777786</v>
      </c>
      <c r="G1167" s="22">
        <f t="shared" si="736"/>
        <v>1.2083333333333328</v>
      </c>
      <c r="H1167" s="22">
        <f t="shared" si="705"/>
        <v>67.5</v>
      </c>
      <c r="I1167" s="48">
        <f>'Ducati Panigale 1199 data'!$C$8*G1167</f>
        <v>335.91666666666652</v>
      </c>
      <c r="J1167" s="48">
        <f>'Ducati Panigale 1199 data'!$C$8*'Ducati Panigale 1199 data'!$C$15*'Ducati Panigale 1199 data'!$C$10</f>
        <v>54.543600000000005</v>
      </c>
      <c r="K1167" s="48">
        <f>(0.5*'Ducati Panigale 1199 data'!$C$12)*'Ducati Panigale 1199 data'!$C$14*'Ducati Panigale 1199 data'!$C$11*F1167^2</f>
        <v>9.6949505787037076</v>
      </c>
      <c r="L1167" s="48">
        <f t="shared" si="706"/>
        <v>400.15521724537024</v>
      </c>
      <c r="M1167" s="48">
        <f t="shared" si="702"/>
        <v>3312.3959649755652</v>
      </c>
      <c r="N1167" s="22">
        <f t="shared" si="707"/>
        <v>3.3123959649755652</v>
      </c>
      <c r="O1167" s="105">
        <f t="shared" si="708"/>
        <v>0</v>
      </c>
      <c r="P1167" s="105">
        <f t="shared" si="709"/>
        <v>0</v>
      </c>
      <c r="Q1167" s="105">
        <f t="shared" si="737"/>
        <v>295.80311348786574</v>
      </c>
      <c r="R1167" s="27">
        <f t="shared" si="710"/>
        <v>8.2167531524407145E-2</v>
      </c>
      <c r="S1167" s="98">
        <f t="shared" si="711"/>
        <v>3.3123959649755652</v>
      </c>
      <c r="T1167" s="17">
        <f t="shared" si="738"/>
        <v>1052.1250106397397</v>
      </c>
      <c r="U1167" s="17">
        <f t="shared" si="712"/>
        <v>0.29225694739992769</v>
      </c>
      <c r="V1167" s="17">
        <f t="shared" si="713"/>
        <v>281.01295781347244</v>
      </c>
      <c r="W1167" s="17">
        <f t="shared" si="714"/>
        <v>269.77243950093356</v>
      </c>
      <c r="X1167" s="17">
        <f t="shared" si="714"/>
        <v>258.98154192089623</v>
      </c>
      <c r="Y1167" s="17">
        <f t="shared" si="715"/>
        <v>256.39172650168729</v>
      </c>
      <c r="Z1167" s="17">
        <f>Y1167/3600</f>
        <v>7.1219924028246465E-2</v>
      </c>
      <c r="AA1167" s="17">
        <f>0.96*Y1167</f>
        <v>246.13605744161978</v>
      </c>
      <c r="AB1167" s="17">
        <f t="shared" si="716"/>
        <v>236.29061514395499</v>
      </c>
      <c r="AC1167" s="17">
        <f t="shared" si="717"/>
        <v>224.47608438675724</v>
      </c>
      <c r="AD1167" s="17">
        <f t="shared" si="718"/>
        <v>224.47608438675724</v>
      </c>
      <c r="AE1167" s="17">
        <f t="shared" si="739"/>
        <v>6.2354467885210346E-2</v>
      </c>
      <c r="AF1167" s="17">
        <f>T1167-AD1167</f>
        <v>827.64892625298239</v>
      </c>
      <c r="AG1167" s="17">
        <f t="shared" si="719"/>
        <v>0.22990247951471732</v>
      </c>
      <c r="AH1167" s="28">
        <f>0.5*'Ducati Panigale 1199 data'!$C$8*'WLTP class 3 v5'!F1167^2</f>
        <v>9524.5030864197561</v>
      </c>
      <c r="AI1167" s="17">
        <f t="shared" si="720"/>
        <v>9.524503086419756</v>
      </c>
      <c r="AJ1167" s="17" t="str">
        <f>IF(N1167&lt;0, AI1167, "0")</f>
        <v>0</v>
      </c>
      <c r="AK1167" s="98">
        <f>AK1166+AJ1167</f>
        <v>2845.6773927469121</v>
      </c>
      <c r="AL1167" s="105">
        <f t="shared" si="721"/>
        <v>0.79046594242969781</v>
      </c>
      <c r="AM1167" s="98">
        <f>IF(N1167 &gt; 0, AI1167, )</f>
        <v>9.524503086419756</v>
      </c>
      <c r="AN1167" s="98">
        <f t="shared" si="740"/>
        <v>13392.325666666664</v>
      </c>
      <c r="AO1167" s="98">
        <f t="shared" si="722"/>
        <v>3.7200904629629621</v>
      </c>
      <c r="AP1167" s="27">
        <f t="shared" si="723"/>
        <v>0</v>
      </c>
      <c r="AQ1167" s="27">
        <f t="shared" si="724"/>
        <v>0</v>
      </c>
      <c r="AR1167" s="99">
        <f t="shared" si="725"/>
        <v>0</v>
      </c>
      <c r="AS1167" s="27">
        <f t="shared" si="726"/>
        <v>0</v>
      </c>
      <c r="AT1167" s="99">
        <f t="shared" si="703"/>
        <v>0</v>
      </c>
      <c r="AU1167" s="27">
        <f t="shared" si="703"/>
        <v>0</v>
      </c>
      <c r="AV1167" s="27">
        <f t="shared" si="727"/>
        <v>0</v>
      </c>
      <c r="AW1167" s="27">
        <f t="shared" si="728"/>
        <v>0</v>
      </c>
      <c r="AX1167" s="27">
        <f t="shared" si="729"/>
        <v>0</v>
      </c>
      <c r="AY1167" s="99">
        <f>AN1167-AW1167</f>
        <v>13392.325666666664</v>
      </c>
      <c r="AZ1167" s="110">
        <f t="shared" si="730"/>
        <v>3.7200904629629621</v>
      </c>
      <c r="BB1167" s="87">
        <v>0</v>
      </c>
      <c r="BC1167" s="23">
        <f t="shared" si="731"/>
        <v>0</v>
      </c>
      <c r="BD1167" s="23">
        <f t="shared" si="732"/>
        <v>0</v>
      </c>
      <c r="BE1167" s="23">
        <f t="shared" si="733"/>
        <v>0</v>
      </c>
      <c r="BF1167" s="23">
        <f t="shared" si="734"/>
        <v>0</v>
      </c>
      <c r="BG1167" s="23">
        <f t="shared" si="735"/>
        <v>0</v>
      </c>
    </row>
    <row r="1168" spans="2:59">
      <c r="B1168" s="12" t="s">
        <v>34</v>
      </c>
      <c r="C1168" s="12">
        <v>1157</v>
      </c>
      <c r="D1168" s="12">
        <v>135</v>
      </c>
      <c r="E1168" s="21">
        <v>33.799999999999997</v>
      </c>
      <c r="F1168" s="68">
        <f t="shared" si="704"/>
        <v>9.3888888888888893</v>
      </c>
      <c r="G1168" s="22">
        <f t="shared" si="736"/>
        <v>1.166666666666667</v>
      </c>
      <c r="H1168" s="22">
        <f t="shared" si="705"/>
        <v>68</v>
      </c>
      <c r="I1168" s="48">
        <f>'Ducati Panigale 1199 data'!$C$8*G1168</f>
        <v>324.33333333333343</v>
      </c>
      <c r="J1168" s="48">
        <f>'Ducati Panigale 1199 data'!$C$8*'Ducati Panigale 1199 data'!$C$15*'Ducati Panigale 1199 data'!$C$10</f>
        <v>54.543600000000005</v>
      </c>
      <c r="K1168" s="48">
        <f>(0.5*'Ducati Panigale 1199 data'!$C$12)*'Ducati Panigale 1199 data'!$C$14*'Ducati Panigale 1199 data'!$C$11*F1168^2</f>
        <v>12.472297800925928</v>
      </c>
      <c r="L1168" s="48">
        <f t="shared" si="706"/>
        <v>391.34923113425936</v>
      </c>
      <c r="M1168" s="48">
        <f t="shared" si="702"/>
        <v>3674.3344478716576</v>
      </c>
      <c r="N1168" s="22">
        <f t="shared" si="707"/>
        <v>3.6743344478716575</v>
      </c>
      <c r="O1168" s="105">
        <f t="shared" si="708"/>
        <v>0</v>
      </c>
      <c r="P1168" s="105">
        <f t="shared" si="709"/>
        <v>0</v>
      </c>
      <c r="Q1168" s="105">
        <f t="shared" si="737"/>
        <v>295.80311348786574</v>
      </c>
      <c r="R1168" s="27">
        <f t="shared" si="710"/>
        <v>8.2167531524407145E-2</v>
      </c>
      <c r="S1168" s="98">
        <f t="shared" si="711"/>
        <v>3.6743344478716575</v>
      </c>
      <c r="T1168" s="17">
        <f t="shared" si="738"/>
        <v>1055.7993450876113</v>
      </c>
      <c r="U1168" s="17">
        <f t="shared" si="712"/>
        <v>0.29327759585766983</v>
      </c>
      <c r="V1168" s="17">
        <f t="shared" si="713"/>
        <v>281.01295781347244</v>
      </c>
      <c r="W1168" s="17">
        <f t="shared" si="714"/>
        <v>269.77243950093356</v>
      </c>
      <c r="X1168" s="17">
        <f t="shared" si="714"/>
        <v>258.98154192089623</v>
      </c>
      <c r="Y1168" s="17">
        <f t="shared" si="715"/>
        <v>256.39172650168729</v>
      </c>
      <c r="Z1168" s="17">
        <f>Y1168/3600</f>
        <v>7.1219924028246465E-2</v>
      </c>
      <c r="AA1168" s="17">
        <f>0.96*Y1168</f>
        <v>246.13605744161978</v>
      </c>
      <c r="AB1168" s="17">
        <f t="shared" si="716"/>
        <v>236.29061514395499</v>
      </c>
      <c r="AC1168" s="17">
        <f t="shared" si="717"/>
        <v>224.47608438675724</v>
      </c>
      <c r="AD1168" s="17">
        <f t="shared" si="718"/>
        <v>224.47608438675724</v>
      </c>
      <c r="AE1168" s="17">
        <f t="shared" si="739"/>
        <v>6.2354467885210346E-2</v>
      </c>
      <c r="AF1168" s="17">
        <f>T1168-AD1168</f>
        <v>831.32326070085401</v>
      </c>
      <c r="AG1168" s="17">
        <f t="shared" si="719"/>
        <v>0.23092312797245945</v>
      </c>
      <c r="AH1168" s="28">
        <f>0.5*'Ducati Panigale 1199 data'!$C$8*'WLTP class 3 v5'!F1168^2</f>
        <v>12253.021604938273</v>
      </c>
      <c r="AI1168" s="17">
        <f t="shared" si="720"/>
        <v>12.253021604938272</v>
      </c>
      <c r="AJ1168" s="17" t="str">
        <f>IF(N1168&lt;0, AI1168, "0")</f>
        <v>0</v>
      </c>
      <c r="AK1168" s="98">
        <f>AK1167+AJ1168</f>
        <v>2845.6773927469121</v>
      </c>
      <c r="AL1168" s="105">
        <f t="shared" si="721"/>
        <v>0.79046594242969781</v>
      </c>
      <c r="AM1168" s="98">
        <f>IF(N1168 &gt; 0, AI1168, )</f>
        <v>12.253021604938272</v>
      </c>
      <c r="AN1168" s="98">
        <f t="shared" si="740"/>
        <v>13404.578688271602</v>
      </c>
      <c r="AO1168" s="98">
        <f t="shared" si="722"/>
        <v>3.723494080075445</v>
      </c>
      <c r="AP1168" s="27">
        <f t="shared" si="723"/>
        <v>0</v>
      </c>
      <c r="AQ1168" s="27">
        <f t="shared" si="724"/>
        <v>0</v>
      </c>
      <c r="AR1168" s="99">
        <f t="shared" si="725"/>
        <v>0</v>
      </c>
      <c r="AS1168" s="27">
        <f t="shared" si="726"/>
        <v>0</v>
      </c>
      <c r="AT1168" s="99">
        <f t="shared" si="703"/>
        <v>0</v>
      </c>
      <c r="AU1168" s="27">
        <f t="shared" si="703"/>
        <v>0</v>
      </c>
      <c r="AV1168" s="27">
        <f t="shared" si="727"/>
        <v>0</v>
      </c>
      <c r="AW1168" s="27">
        <f t="shared" si="728"/>
        <v>0</v>
      </c>
      <c r="AX1168" s="27">
        <f t="shared" si="729"/>
        <v>0</v>
      </c>
      <c r="AY1168" s="99">
        <f>AN1168-AW1168</f>
        <v>13404.578688271602</v>
      </c>
      <c r="AZ1168" s="110">
        <f t="shared" si="730"/>
        <v>3.723494080075445</v>
      </c>
      <c r="BB1168" s="87">
        <v>0</v>
      </c>
      <c r="BC1168" s="23">
        <f t="shared" si="731"/>
        <v>0</v>
      </c>
      <c r="BD1168" s="23">
        <f t="shared" si="732"/>
        <v>0</v>
      </c>
      <c r="BE1168" s="23">
        <f t="shared" si="733"/>
        <v>0</v>
      </c>
      <c r="BF1168" s="23">
        <f t="shared" si="734"/>
        <v>0</v>
      </c>
      <c r="BG1168" s="23">
        <f t="shared" si="735"/>
        <v>0</v>
      </c>
    </row>
    <row r="1169" spans="2:59">
      <c r="B1169" s="12" t="s">
        <v>34</v>
      </c>
      <c r="C1169" s="12">
        <v>1158</v>
      </c>
      <c r="D1169" s="12">
        <v>136</v>
      </c>
      <c r="E1169" s="21">
        <v>38.200000000000003</v>
      </c>
      <c r="F1169" s="68">
        <f t="shared" si="704"/>
        <v>10.611111111111111</v>
      </c>
      <c r="G1169" s="22">
        <f t="shared" si="736"/>
        <v>1.3333333333333335</v>
      </c>
      <c r="H1169" s="22">
        <f t="shared" si="705"/>
        <v>68.5</v>
      </c>
      <c r="I1169" s="48">
        <f>'Ducati Panigale 1199 data'!$C$8*G1169</f>
        <v>370.66666666666669</v>
      </c>
      <c r="J1169" s="48">
        <f>'Ducati Panigale 1199 data'!$C$8*'Ducati Panigale 1199 data'!$C$15*'Ducati Panigale 1199 data'!$C$10</f>
        <v>54.543600000000005</v>
      </c>
      <c r="K1169" s="48">
        <f>(0.5*'Ducati Panigale 1199 data'!$C$12)*'Ducati Panigale 1199 data'!$C$14*'Ducati Panigale 1199 data'!$C$11*F1169^2</f>
        <v>15.930881134259259</v>
      </c>
      <c r="L1169" s="48">
        <f t="shared" si="706"/>
        <v>441.14114780092598</v>
      </c>
      <c r="M1169" s="48">
        <f t="shared" si="702"/>
        <v>4680.9977349987148</v>
      </c>
      <c r="N1169" s="22">
        <f t="shared" si="707"/>
        <v>4.6809977349987149</v>
      </c>
      <c r="O1169" s="105">
        <f t="shared" si="708"/>
        <v>0</v>
      </c>
      <c r="P1169" s="105">
        <f t="shared" si="709"/>
        <v>0</v>
      </c>
      <c r="Q1169" s="105">
        <f t="shared" si="737"/>
        <v>295.80311348786574</v>
      </c>
      <c r="R1169" s="27">
        <f t="shared" si="710"/>
        <v>8.2167531524407145E-2</v>
      </c>
      <c r="S1169" s="98">
        <f t="shared" si="711"/>
        <v>4.6809977349987149</v>
      </c>
      <c r="T1169" s="17">
        <f t="shared" si="738"/>
        <v>1060.4803428226101</v>
      </c>
      <c r="U1169" s="17">
        <f t="shared" si="712"/>
        <v>0.29457787300628058</v>
      </c>
      <c r="V1169" s="17">
        <f t="shared" si="713"/>
        <v>281.01295781347244</v>
      </c>
      <c r="W1169" s="17">
        <f t="shared" si="714"/>
        <v>269.77243950093356</v>
      </c>
      <c r="X1169" s="17">
        <f t="shared" si="714"/>
        <v>258.98154192089623</v>
      </c>
      <c r="Y1169" s="17">
        <f t="shared" si="715"/>
        <v>256.39172650168729</v>
      </c>
      <c r="Z1169" s="17">
        <f>Y1169/3600</f>
        <v>7.1219924028246465E-2</v>
      </c>
      <c r="AA1169" s="17">
        <f>0.96*Y1169</f>
        <v>246.13605744161978</v>
      </c>
      <c r="AB1169" s="17">
        <f t="shared" si="716"/>
        <v>236.29061514395499</v>
      </c>
      <c r="AC1169" s="17">
        <f t="shared" si="717"/>
        <v>224.47608438675724</v>
      </c>
      <c r="AD1169" s="17">
        <f t="shared" si="718"/>
        <v>224.47608438675724</v>
      </c>
      <c r="AE1169" s="17">
        <f t="shared" si="739"/>
        <v>6.2354467885210346E-2</v>
      </c>
      <c r="AF1169" s="17">
        <f>T1169-AD1169</f>
        <v>836.00425843585276</v>
      </c>
      <c r="AG1169" s="17">
        <f t="shared" si="719"/>
        <v>0.2322234051210702</v>
      </c>
      <c r="AH1169" s="28">
        <f>0.5*'Ducati Panigale 1199 data'!$C$8*'WLTP class 3 v5'!F1169^2</f>
        <v>15650.799382716048</v>
      </c>
      <c r="AI1169" s="17">
        <f t="shared" si="720"/>
        <v>15.650799382716048</v>
      </c>
      <c r="AJ1169" s="17" t="str">
        <f>IF(N1169&lt;0, AI1169, "0")</f>
        <v>0</v>
      </c>
      <c r="AK1169" s="98">
        <f>AK1168+AJ1169</f>
        <v>2845.6773927469121</v>
      </c>
      <c r="AL1169" s="105">
        <f t="shared" si="721"/>
        <v>0.79046594242969781</v>
      </c>
      <c r="AM1169" s="98">
        <f>IF(N1169 &gt; 0, AI1169, )</f>
        <v>15.650799382716048</v>
      </c>
      <c r="AN1169" s="98">
        <f t="shared" si="740"/>
        <v>13420.229487654318</v>
      </c>
      <c r="AO1169" s="98">
        <f t="shared" si="722"/>
        <v>3.7278415243484218</v>
      </c>
      <c r="AP1169" s="27">
        <f t="shared" si="723"/>
        <v>0</v>
      </c>
      <c r="AQ1169" s="27">
        <f t="shared" si="724"/>
        <v>0</v>
      </c>
      <c r="AR1169" s="99">
        <f t="shared" si="725"/>
        <v>0</v>
      </c>
      <c r="AS1169" s="27">
        <f t="shared" si="726"/>
        <v>0</v>
      </c>
      <c r="AT1169" s="99">
        <f t="shared" si="703"/>
        <v>0</v>
      </c>
      <c r="AU1169" s="27">
        <f t="shared" si="703"/>
        <v>0</v>
      </c>
      <c r="AV1169" s="27">
        <f t="shared" si="727"/>
        <v>0</v>
      </c>
      <c r="AW1169" s="27">
        <f t="shared" si="728"/>
        <v>0</v>
      </c>
      <c r="AX1169" s="27">
        <f t="shared" si="729"/>
        <v>0</v>
      </c>
      <c r="AY1169" s="99">
        <f>AN1169-AW1169</f>
        <v>13420.229487654318</v>
      </c>
      <c r="AZ1169" s="110">
        <f t="shared" si="730"/>
        <v>3.7278415243484218</v>
      </c>
      <c r="BB1169" s="87">
        <v>0</v>
      </c>
      <c r="BC1169" s="23">
        <f t="shared" si="731"/>
        <v>0</v>
      </c>
      <c r="BD1169" s="23">
        <f t="shared" si="732"/>
        <v>0</v>
      </c>
      <c r="BE1169" s="23">
        <f t="shared" si="733"/>
        <v>0</v>
      </c>
      <c r="BF1169" s="23">
        <f t="shared" si="734"/>
        <v>0</v>
      </c>
      <c r="BG1169" s="23">
        <f t="shared" si="735"/>
        <v>0</v>
      </c>
    </row>
    <row r="1170" spans="2:59">
      <c r="B1170" s="12" t="s">
        <v>34</v>
      </c>
      <c r="C1170" s="12">
        <v>1159</v>
      </c>
      <c r="D1170" s="12">
        <v>137</v>
      </c>
      <c r="E1170" s="21">
        <v>43.4</v>
      </c>
      <c r="F1170" s="68">
        <f t="shared" si="704"/>
        <v>12.055555555555555</v>
      </c>
      <c r="G1170" s="22">
        <f t="shared" si="736"/>
        <v>1.4861111111111105</v>
      </c>
      <c r="H1170" s="22">
        <f t="shared" si="705"/>
        <v>69</v>
      </c>
      <c r="I1170" s="48">
        <f>'Ducati Panigale 1199 data'!$C$8*G1170</f>
        <v>413.13888888888874</v>
      </c>
      <c r="J1170" s="48">
        <f>'Ducati Panigale 1199 data'!$C$8*'Ducati Panigale 1199 data'!$C$15*'Ducati Panigale 1199 data'!$C$10</f>
        <v>54.543600000000005</v>
      </c>
      <c r="K1170" s="48">
        <f>(0.5*'Ducati Panigale 1199 data'!$C$12)*'Ducati Panigale 1199 data'!$C$14*'Ducati Panigale 1199 data'!$C$11*F1170^2</f>
        <v>20.563286689814817</v>
      </c>
      <c r="L1170" s="48">
        <f t="shared" si="706"/>
        <v>488.24577557870361</v>
      </c>
      <c r="M1170" s="48">
        <f t="shared" si="702"/>
        <v>5886.0740722543715</v>
      </c>
      <c r="N1170" s="22">
        <f t="shared" si="707"/>
        <v>5.8860740722543712</v>
      </c>
      <c r="O1170" s="105">
        <f t="shared" si="708"/>
        <v>0</v>
      </c>
      <c r="P1170" s="105">
        <f t="shared" si="709"/>
        <v>0</v>
      </c>
      <c r="Q1170" s="105">
        <f t="shared" si="737"/>
        <v>295.80311348786574</v>
      </c>
      <c r="R1170" s="27">
        <f t="shared" si="710"/>
        <v>8.2167531524407145E-2</v>
      </c>
      <c r="S1170" s="98">
        <f t="shared" si="711"/>
        <v>5.8860740722543712</v>
      </c>
      <c r="T1170" s="17">
        <f t="shared" si="738"/>
        <v>1066.3664168948644</v>
      </c>
      <c r="U1170" s="17">
        <f t="shared" si="712"/>
        <v>0.29621289358190678</v>
      </c>
      <c r="V1170" s="17">
        <f t="shared" si="713"/>
        <v>281.01295781347244</v>
      </c>
      <c r="W1170" s="17">
        <f t="shared" si="714"/>
        <v>269.77243950093356</v>
      </c>
      <c r="X1170" s="17">
        <f t="shared" si="714"/>
        <v>258.98154192089623</v>
      </c>
      <c r="Y1170" s="17">
        <f t="shared" si="715"/>
        <v>256.39172650168729</v>
      </c>
      <c r="Z1170" s="17">
        <f>Y1170/3600</f>
        <v>7.1219924028246465E-2</v>
      </c>
      <c r="AA1170" s="17">
        <f>0.96*Y1170</f>
        <v>246.13605744161978</v>
      </c>
      <c r="AB1170" s="17">
        <f t="shared" si="716"/>
        <v>236.29061514395499</v>
      </c>
      <c r="AC1170" s="17">
        <f t="shared" si="717"/>
        <v>224.47608438675724</v>
      </c>
      <c r="AD1170" s="17">
        <f t="shared" si="718"/>
        <v>224.47608438675724</v>
      </c>
      <c r="AE1170" s="17">
        <f t="shared" si="739"/>
        <v>6.2354467885210346E-2</v>
      </c>
      <c r="AF1170" s="17">
        <f>T1170-AD1170</f>
        <v>841.89033250810712</v>
      </c>
      <c r="AG1170" s="17">
        <f t="shared" si="719"/>
        <v>0.23385842569669643</v>
      </c>
      <c r="AH1170" s="28">
        <f>0.5*'Ducati Panigale 1199 data'!$C$8*'WLTP class 3 v5'!F1170^2</f>
        <v>20201.76234567901</v>
      </c>
      <c r="AI1170" s="17">
        <f t="shared" si="720"/>
        <v>20.201762345679011</v>
      </c>
      <c r="AJ1170" s="17" t="str">
        <f>IF(N1170&lt;0, AI1170, "0")</f>
        <v>0</v>
      </c>
      <c r="AK1170" s="98">
        <f>AK1169+AJ1170</f>
        <v>2845.6773927469121</v>
      </c>
      <c r="AL1170" s="105">
        <f t="shared" si="721"/>
        <v>0.79046594242969781</v>
      </c>
      <c r="AM1170" s="98">
        <f>IF(N1170 &gt; 0, AI1170, )</f>
        <v>20.201762345679011</v>
      </c>
      <c r="AN1170" s="98">
        <f t="shared" si="740"/>
        <v>13440.431249999998</v>
      </c>
      <c r="AO1170" s="98">
        <f t="shared" si="722"/>
        <v>3.7334531249999996</v>
      </c>
      <c r="AP1170" s="27">
        <f t="shared" si="723"/>
        <v>0</v>
      </c>
      <c r="AQ1170" s="27">
        <f t="shared" si="724"/>
        <v>0</v>
      </c>
      <c r="AR1170" s="99">
        <f t="shared" si="725"/>
        <v>0</v>
      </c>
      <c r="AS1170" s="27">
        <f t="shared" si="726"/>
        <v>0</v>
      </c>
      <c r="AT1170" s="99">
        <f t="shared" si="703"/>
        <v>0</v>
      </c>
      <c r="AU1170" s="27">
        <f t="shared" si="703"/>
        <v>0</v>
      </c>
      <c r="AV1170" s="27">
        <f t="shared" si="727"/>
        <v>0</v>
      </c>
      <c r="AW1170" s="27">
        <f t="shared" si="728"/>
        <v>0</v>
      </c>
      <c r="AX1170" s="27">
        <f t="shared" si="729"/>
        <v>0</v>
      </c>
      <c r="AY1170" s="99">
        <f>AN1170-AW1170</f>
        <v>13440.431249999998</v>
      </c>
      <c r="AZ1170" s="110">
        <f t="shared" si="730"/>
        <v>3.7334531249999996</v>
      </c>
      <c r="BB1170" s="87">
        <v>0</v>
      </c>
      <c r="BC1170" s="23">
        <f t="shared" si="731"/>
        <v>0</v>
      </c>
      <c r="BD1170" s="23">
        <f t="shared" si="732"/>
        <v>0</v>
      </c>
      <c r="BE1170" s="23">
        <f t="shared" si="733"/>
        <v>0</v>
      </c>
      <c r="BF1170" s="23">
        <f t="shared" si="734"/>
        <v>0</v>
      </c>
      <c r="BG1170" s="23">
        <f t="shared" si="735"/>
        <v>0</v>
      </c>
    </row>
    <row r="1171" spans="2:59">
      <c r="B1171" s="12" t="s">
        <v>34</v>
      </c>
      <c r="C1171" s="12">
        <v>1160</v>
      </c>
      <c r="D1171" s="12">
        <v>138</v>
      </c>
      <c r="E1171" s="21">
        <v>48.9</v>
      </c>
      <c r="F1171" s="68">
        <f t="shared" si="704"/>
        <v>13.583333333333334</v>
      </c>
      <c r="G1171" s="22">
        <f t="shared" si="736"/>
        <v>1.4444444444444442</v>
      </c>
      <c r="H1171" s="22">
        <f t="shared" si="705"/>
        <v>69.5</v>
      </c>
      <c r="I1171" s="48">
        <f>'Ducati Panigale 1199 data'!$C$8*G1171</f>
        <v>401.55555555555549</v>
      </c>
      <c r="J1171" s="48">
        <f>'Ducati Panigale 1199 data'!$C$8*'Ducati Panigale 1199 data'!$C$15*'Ducati Panigale 1199 data'!$C$10</f>
        <v>54.543600000000005</v>
      </c>
      <c r="K1171" s="48">
        <f>(0.5*'Ducati Panigale 1199 data'!$C$12)*'Ducati Panigale 1199 data'!$C$14*'Ducati Panigale 1199 data'!$C$11*F1171^2</f>
        <v>26.105426302083337</v>
      </c>
      <c r="L1171" s="48">
        <f t="shared" si="706"/>
        <v>482.20458185763886</v>
      </c>
      <c r="M1171" s="48">
        <f t="shared" si="702"/>
        <v>6549.9455702329278</v>
      </c>
      <c r="N1171" s="22">
        <f t="shared" si="707"/>
        <v>6.5499455702329277</v>
      </c>
      <c r="O1171" s="105">
        <f t="shared" si="708"/>
        <v>0</v>
      </c>
      <c r="P1171" s="105">
        <f t="shared" si="709"/>
        <v>0</v>
      </c>
      <c r="Q1171" s="105">
        <f t="shared" si="737"/>
        <v>295.80311348786574</v>
      </c>
      <c r="R1171" s="27">
        <f t="shared" si="710"/>
        <v>8.2167531524407145E-2</v>
      </c>
      <c r="S1171" s="98">
        <f t="shared" si="711"/>
        <v>6.5499455702329277</v>
      </c>
      <c r="T1171" s="17">
        <f t="shared" si="738"/>
        <v>1072.9163624650973</v>
      </c>
      <c r="U1171" s="17">
        <f t="shared" si="712"/>
        <v>0.29803232290697146</v>
      </c>
      <c r="V1171" s="17">
        <f t="shared" si="713"/>
        <v>281.01295781347244</v>
      </c>
      <c r="W1171" s="17">
        <f t="shared" si="714"/>
        <v>269.77243950093356</v>
      </c>
      <c r="X1171" s="17">
        <f t="shared" si="714"/>
        <v>258.98154192089623</v>
      </c>
      <c r="Y1171" s="17">
        <f t="shared" si="715"/>
        <v>256.39172650168729</v>
      </c>
      <c r="Z1171" s="17">
        <f>Y1171/3600</f>
        <v>7.1219924028246465E-2</v>
      </c>
      <c r="AA1171" s="17">
        <f>0.96*Y1171</f>
        <v>246.13605744161978</v>
      </c>
      <c r="AB1171" s="17">
        <f t="shared" si="716"/>
        <v>236.29061514395499</v>
      </c>
      <c r="AC1171" s="17">
        <f t="shared" si="717"/>
        <v>224.47608438675724</v>
      </c>
      <c r="AD1171" s="17">
        <f t="shared" si="718"/>
        <v>224.47608438675724</v>
      </c>
      <c r="AE1171" s="17">
        <f t="shared" si="739"/>
        <v>6.2354467885210346E-2</v>
      </c>
      <c r="AF1171" s="17">
        <f>T1171-AD1171</f>
        <v>848.44027807834004</v>
      </c>
      <c r="AG1171" s="17">
        <f t="shared" si="719"/>
        <v>0.23567785502176111</v>
      </c>
      <c r="AH1171" s="28">
        <f>0.5*'Ducati Panigale 1199 data'!$C$8*'WLTP class 3 v5'!F1171^2</f>
        <v>25646.465277777781</v>
      </c>
      <c r="AI1171" s="17">
        <f t="shared" si="720"/>
        <v>25.646465277777782</v>
      </c>
      <c r="AJ1171" s="17" t="str">
        <f>IF(N1171&lt;0, AI1171, "0")</f>
        <v>0</v>
      </c>
      <c r="AK1171" s="98">
        <f>AK1170+AJ1171</f>
        <v>2845.6773927469121</v>
      </c>
      <c r="AL1171" s="105">
        <f t="shared" si="721"/>
        <v>0.79046594242969781</v>
      </c>
      <c r="AM1171" s="98">
        <f>IF(N1171 &gt; 0, AI1171, )</f>
        <v>25.646465277777782</v>
      </c>
      <c r="AN1171" s="98">
        <f t="shared" si="740"/>
        <v>13466.077715277775</v>
      </c>
      <c r="AO1171" s="98">
        <f t="shared" si="722"/>
        <v>3.7405771431327155</v>
      </c>
      <c r="AP1171" s="27">
        <f t="shared" si="723"/>
        <v>0</v>
      </c>
      <c r="AQ1171" s="27">
        <f t="shared" si="724"/>
        <v>0</v>
      </c>
      <c r="AR1171" s="99">
        <f t="shared" si="725"/>
        <v>0</v>
      </c>
      <c r="AS1171" s="27">
        <f t="shared" si="726"/>
        <v>0</v>
      </c>
      <c r="AT1171" s="99">
        <f t="shared" si="703"/>
        <v>0</v>
      </c>
      <c r="AU1171" s="27">
        <f t="shared" si="703"/>
        <v>0</v>
      </c>
      <c r="AV1171" s="27">
        <f t="shared" si="727"/>
        <v>0</v>
      </c>
      <c r="AW1171" s="27">
        <f t="shared" si="728"/>
        <v>0</v>
      </c>
      <c r="AX1171" s="27">
        <f t="shared" si="729"/>
        <v>0</v>
      </c>
      <c r="AY1171" s="99">
        <f>AN1171-AW1171</f>
        <v>13466.077715277775</v>
      </c>
      <c r="AZ1171" s="110">
        <f t="shared" si="730"/>
        <v>3.7405771431327155</v>
      </c>
      <c r="BB1171" s="87">
        <v>0</v>
      </c>
      <c r="BC1171" s="23">
        <f t="shared" si="731"/>
        <v>0</v>
      </c>
      <c r="BD1171" s="23">
        <f t="shared" si="732"/>
        <v>0</v>
      </c>
      <c r="BE1171" s="23">
        <f t="shared" si="733"/>
        <v>0</v>
      </c>
      <c r="BF1171" s="23">
        <f t="shared" si="734"/>
        <v>0</v>
      </c>
      <c r="BG1171" s="23">
        <f t="shared" si="735"/>
        <v>0</v>
      </c>
    </row>
    <row r="1172" spans="2:59">
      <c r="B1172" s="12" t="s">
        <v>34</v>
      </c>
      <c r="C1172" s="12">
        <v>1161</v>
      </c>
      <c r="D1172" s="12">
        <v>139</v>
      </c>
      <c r="E1172" s="21">
        <v>53.8</v>
      </c>
      <c r="F1172" s="68">
        <f t="shared" si="704"/>
        <v>14.944444444444445</v>
      </c>
      <c r="G1172" s="22">
        <f t="shared" si="736"/>
        <v>1.2361111111111109</v>
      </c>
      <c r="H1172" s="22">
        <f t="shared" si="705"/>
        <v>70</v>
      </c>
      <c r="I1172" s="48">
        <f>'Ducati Panigale 1199 data'!$C$8*G1172</f>
        <v>343.63888888888886</v>
      </c>
      <c r="J1172" s="48">
        <f>'Ducati Panigale 1199 data'!$C$8*'Ducati Panigale 1199 data'!$C$15*'Ducati Panigale 1199 data'!$C$10</f>
        <v>54.543600000000005</v>
      </c>
      <c r="K1172" s="48">
        <f>(0.5*'Ducati Panigale 1199 data'!$C$12)*'Ducati Panigale 1199 data'!$C$14*'Ducati Panigale 1199 data'!$C$11*F1172^2</f>
        <v>31.599311689814819</v>
      </c>
      <c r="L1172" s="48">
        <f t="shared" si="706"/>
        <v>429.78180057870372</v>
      </c>
      <c r="M1172" s="48">
        <f t="shared" si="702"/>
        <v>6422.8502419817387</v>
      </c>
      <c r="N1172" s="22">
        <f t="shared" si="707"/>
        <v>6.422850241981739</v>
      </c>
      <c r="O1172" s="105">
        <f t="shared" si="708"/>
        <v>0</v>
      </c>
      <c r="P1172" s="105">
        <f t="shared" si="709"/>
        <v>0</v>
      </c>
      <c r="Q1172" s="105">
        <f t="shared" si="737"/>
        <v>295.80311348786574</v>
      </c>
      <c r="R1172" s="27">
        <f t="shared" si="710"/>
        <v>8.2167531524407145E-2</v>
      </c>
      <c r="S1172" s="98">
        <f t="shared" si="711"/>
        <v>6.422850241981739</v>
      </c>
      <c r="T1172" s="17">
        <f t="shared" si="738"/>
        <v>1079.339212707079</v>
      </c>
      <c r="U1172" s="17">
        <f t="shared" si="712"/>
        <v>0.2998164479741886</v>
      </c>
      <c r="V1172" s="17">
        <f t="shared" si="713"/>
        <v>281.01295781347244</v>
      </c>
      <c r="W1172" s="17">
        <f t="shared" si="714"/>
        <v>269.77243950093356</v>
      </c>
      <c r="X1172" s="17">
        <f t="shared" si="714"/>
        <v>258.98154192089623</v>
      </c>
      <c r="Y1172" s="17">
        <f t="shared" si="715"/>
        <v>256.39172650168729</v>
      </c>
      <c r="Z1172" s="17">
        <f>Y1172/3600</f>
        <v>7.1219924028246465E-2</v>
      </c>
      <c r="AA1172" s="17">
        <f>0.96*Y1172</f>
        <v>246.13605744161978</v>
      </c>
      <c r="AB1172" s="17">
        <f t="shared" si="716"/>
        <v>236.29061514395499</v>
      </c>
      <c r="AC1172" s="17">
        <f t="shared" si="717"/>
        <v>224.47608438675724</v>
      </c>
      <c r="AD1172" s="17">
        <f t="shared" si="718"/>
        <v>224.47608438675724</v>
      </c>
      <c r="AE1172" s="17">
        <f t="shared" si="739"/>
        <v>6.2354467885210346E-2</v>
      </c>
      <c r="AF1172" s="17">
        <f>T1172-AD1172</f>
        <v>854.86312832032172</v>
      </c>
      <c r="AG1172" s="17">
        <f t="shared" si="719"/>
        <v>0.23746198008897826</v>
      </c>
      <c r="AH1172" s="28">
        <f>0.5*'Ducati Panigale 1199 data'!$C$8*'WLTP class 3 v5'!F1172^2</f>
        <v>31043.762345679013</v>
      </c>
      <c r="AI1172" s="17">
        <f t="shared" si="720"/>
        <v>31.043762345679013</v>
      </c>
      <c r="AJ1172" s="17" t="str">
        <f>IF(N1172&lt;0, AI1172, "0")</f>
        <v>0</v>
      </c>
      <c r="AK1172" s="98">
        <f>AK1171+AJ1172</f>
        <v>2845.6773927469121</v>
      </c>
      <c r="AL1172" s="105">
        <f t="shared" si="721"/>
        <v>0.79046594242969781</v>
      </c>
      <c r="AM1172" s="98">
        <f>IF(N1172 &gt; 0, AI1172, )</f>
        <v>31.043762345679013</v>
      </c>
      <c r="AN1172" s="98">
        <f t="shared" si="740"/>
        <v>13497.121477623454</v>
      </c>
      <c r="AO1172" s="98">
        <f t="shared" si="722"/>
        <v>3.7492004104509595</v>
      </c>
      <c r="AP1172" s="27">
        <f t="shared" si="723"/>
        <v>0</v>
      </c>
      <c r="AQ1172" s="27">
        <f t="shared" si="724"/>
        <v>0</v>
      </c>
      <c r="AR1172" s="99">
        <f t="shared" si="725"/>
        <v>0</v>
      </c>
      <c r="AS1172" s="27">
        <f t="shared" si="726"/>
        <v>0</v>
      </c>
      <c r="AT1172" s="99">
        <f t="shared" si="703"/>
        <v>0</v>
      </c>
      <c r="AU1172" s="27">
        <f t="shared" si="703"/>
        <v>0</v>
      </c>
      <c r="AV1172" s="27">
        <f t="shared" si="727"/>
        <v>0</v>
      </c>
      <c r="AW1172" s="27">
        <f t="shared" si="728"/>
        <v>0</v>
      </c>
      <c r="AX1172" s="27">
        <f t="shared" si="729"/>
        <v>0</v>
      </c>
      <c r="AY1172" s="99">
        <f>AN1172-AW1172</f>
        <v>13497.121477623454</v>
      </c>
      <c r="AZ1172" s="110">
        <f t="shared" si="730"/>
        <v>3.7492004104509595</v>
      </c>
      <c r="BB1172" s="87">
        <v>0</v>
      </c>
      <c r="BC1172" s="23">
        <f t="shared" si="731"/>
        <v>0</v>
      </c>
      <c r="BD1172" s="23">
        <f t="shared" si="732"/>
        <v>0</v>
      </c>
      <c r="BE1172" s="23">
        <f t="shared" si="733"/>
        <v>0</v>
      </c>
      <c r="BF1172" s="23">
        <f t="shared" si="734"/>
        <v>0</v>
      </c>
      <c r="BG1172" s="23">
        <f t="shared" si="735"/>
        <v>0</v>
      </c>
    </row>
    <row r="1173" spans="2:59">
      <c r="B1173" s="12" t="s">
        <v>34</v>
      </c>
      <c r="C1173" s="12">
        <v>1162</v>
      </c>
      <c r="D1173" s="12">
        <v>140</v>
      </c>
      <c r="E1173" s="21">
        <v>57.8</v>
      </c>
      <c r="F1173" s="68">
        <f t="shared" si="704"/>
        <v>16.055555555555557</v>
      </c>
      <c r="G1173" s="22">
        <f t="shared" si="736"/>
        <v>1.0694444444444449</v>
      </c>
      <c r="H1173" s="22">
        <f t="shared" si="705"/>
        <v>70.5</v>
      </c>
      <c r="I1173" s="48">
        <f>'Ducati Panigale 1199 data'!$C$8*G1173</f>
        <v>297.30555555555566</v>
      </c>
      <c r="J1173" s="48">
        <f>'Ducati Panigale 1199 data'!$C$8*'Ducati Panigale 1199 data'!$C$15*'Ducati Panigale 1199 data'!$C$10</f>
        <v>54.543600000000005</v>
      </c>
      <c r="K1173" s="48">
        <f>(0.5*'Ducati Panigale 1199 data'!$C$12)*'Ducati Panigale 1199 data'!$C$14*'Ducati Panigale 1199 data'!$C$11*F1173^2</f>
        <v>36.472770023148158</v>
      </c>
      <c r="L1173" s="48">
        <f t="shared" si="706"/>
        <v>388.32192557870383</v>
      </c>
      <c r="M1173" s="48">
        <f t="shared" si="702"/>
        <v>6234.7242495691899</v>
      </c>
      <c r="N1173" s="22">
        <f t="shared" si="707"/>
        <v>6.2347242495691901</v>
      </c>
      <c r="O1173" s="105">
        <f t="shared" si="708"/>
        <v>0</v>
      </c>
      <c r="P1173" s="105">
        <f t="shared" si="709"/>
        <v>0</v>
      </c>
      <c r="Q1173" s="105">
        <f t="shared" si="737"/>
        <v>295.80311348786574</v>
      </c>
      <c r="R1173" s="27">
        <f t="shared" si="710"/>
        <v>8.2167531524407145E-2</v>
      </c>
      <c r="S1173" s="98">
        <f t="shared" si="711"/>
        <v>6.2347242495691901</v>
      </c>
      <c r="T1173" s="17">
        <f t="shared" si="738"/>
        <v>1085.5739369566481</v>
      </c>
      <c r="U1173" s="17">
        <f t="shared" si="712"/>
        <v>0.30154831582129116</v>
      </c>
      <c r="V1173" s="17">
        <f t="shared" si="713"/>
        <v>281.01295781347244</v>
      </c>
      <c r="W1173" s="17">
        <f t="shared" si="714"/>
        <v>269.77243950093356</v>
      </c>
      <c r="X1173" s="17">
        <f t="shared" si="714"/>
        <v>258.98154192089623</v>
      </c>
      <c r="Y1173" s="17">
        <f t="shared" si="715"/>
        <v>256.39172650168729</v>
      </c>
      <c r="Z1173" s="17">
        <f>Y1173/3600</f>
        <v>7.1219924028246465E-2</v>
      </c>
      <c r="AA1173" s="17">
        <f>0.96*Y1173</f>
        <v>246.13605744161978</v>
      </c>
      <c r="AB1173" s="17">
        <f t="shared" si="716"/>
        <v>236.29061514395499</v>
      </c>
      <c r="AC1173" s="17">
        <f t="shared" si="717"/>
        <v>224.47608438675724</v>
      </c>
      <c r="AD1173" s="17">
        <f t="shared" si="718"/>
        <v>224.47608438675724</v>
      </c>
      <c r="AE1173" s="17">
        <f t="shared" si="739"/>
        <v>6.2354467885210346E-2</v>
      </c>
      <c r="AF1173" s="17">
        <f>T1173-AD1173</f>
        <v>861.09785256989085</v>
      </c>
      <c r="AG1173" s="17">
        <f t="shared" si="719"/>
        <v>0.23919384793608078</v>
      </c>
      <c r="AH1173" s="28">
        <f>0.5*'Ducati Panigale 1199 data'!$C$8*'WLTP class 3 v5'!F1173^2</f>
        <v>35831.540123456791</v>
      </c>
      <c r="AI1173" s="17">
        <f t="shared" si="720"/>
        <v>35.83154012345679</v>
      </c>
      <c r="AJ1173" s="17" t="str">
        <f>IF(N1173&lt;0, AI1173, "0")</f>
        <v>0</v>
      </c>
      <c r="AK1173" s="98">
        <f>AK1172+AJ1173</f>
        <v>2845.6773927469121</v>
      </c>
      <c r="AL1173" s="105">
        <f t="shared" si="721"/>
        <v>0.79046594242969781</v>
      </c>
      <c r="AM1173" s="98">
        <f>IF(N1173 &gt; 0, AI1173, )</f>
        <v>35.83154012345679</v>
      </c>
      <c r="AN1173" s="98">
        <f t="shared" si="740"/>
        <v>13532.953017746911</v>
      </c>
      <c r="AO1173" s="98">
        <f t="shared" si="722"/>
        <v>3.7591536160408086</v>
      </c>
      <c r="AP1173" s="27">
        <f t="shared" si="723"/>
        <v>0</v>
      </c>
      <c r="AQ1173" s="27">
        <f t="shared" si="724"/>
        <v>0</v>
      </c>
      <c r="AR1173" s="99">
        <f t="shared" si="725"/>
        <v>0</v>
      </c>
      <c r="AS1173" s="27">
        <f t="shared" si="726"/>
        <v>0</v>
      </c>
      <c r="AT1173" s="99">
        <f t="shared" si="703"/>
        <v>0</v>
      </c>
      <c r="AU1173" s="27">
        <f t="shared" si="703"/>
        <v>0</v>
      </c>
      <c r="AV1173" s="27">
        <f t="shared" si="727"/>
        <v>0</v>
      </c>
      <c r="AW1173" s="27">
        <f t="shared" si="728"/>
        <v>0</v>
      </c>
      <c r="AX1173" s="27">
        <f t="shared" si="729"/>
        <v>0</v>
      </c>
      <c r="AY1173" s="99">
        <f>AN1173-AW1173</f>
        <v>13532.953017746911</v>
      </c>
      <c r="AZ1173" s="110">
        <f t="shared" si="730"/>
        <v>3.7591536160408086</v>
      </c>
      <c r="BB1173" s="87">
        <v>0</v>
      </c>
      <c r="BC1173" s="23">
        <f t="shared" si="731"/>
        <v>0</v>
      </c>
      <c r="BD1173" s="23">
        <f t="shared" si="732"/>
        <v>0</v>
      </c>
      <c r="BE1173" s="23">
        <f t="shared" si="733"/>
        <v>0</v>
      </c>
      <c r="BF1173" s="23">
        <f t="shared" si="734"/>
        <v>0</v>
      </c>
      <c r="BG1173" s="23">
        <f t="shared" si="735"/>
        <v>0</v>
      </c>
    </row>
    <row r="1174" spans="2:59">
      <c r="B1174" s="12" t="s">
        <v>34</v>
      </c>
      <c r="C1174" s="12">
        <v>1163</v>
      </c>
      <c r="D1174" s="12">
        <v>141</v>
      </c>
      <c r="E1174" s="21">
        <v>61.5</v>
      </c>
      <c r="F1174" s="68">
        <f t="shared" si="704"/>
        <v>17.083333333333332</v>
      </c>
      <c r="G1174" s="22">
        <f t="shared" si="736"/>
        <v>1.0000000000000004</v>
      </c>
      <c r="H1174" s="22">
        <f t="shared" si="705"/>
        <v>71</v>
      </c>
      <c r="I1174" s="48">
        <f>'Ducati Panigale 1199 data'!$C$8*G1174</f>
        <v>278.00000000000011</v>
      </c>
      <c r="J1174" s="48">
        <f>'Ducati Panigale 1199 data'!$C$8*'Ducati Panigale 1199 data'!$C$15*'Ducati Panigale 1199 data'!$C$10</f>
        <v>54.543600000000005</v>
      </c>
      <c r="K1174" s="48">
        <f>(0.5*'Ducati Panigale 1199 data'!$C$12)*'Ducati Panigale 1199 data'!$C$14*'Ducati Panigale 1199 data'!$C$11*F1174^2</f>
        <v>41.291751302083327</v>
      </c>
      <c r="L1174" s="48">
        <f t="shared" si="706"/>
        <v>373.8353513020835</v>
      </c>
      <c r="M1174" s="48">
        <f t="shared" si="702"/>
        <v>6386.3539180772596</v>
      </c>
      <c r="N1174" s="22">
        <f t="shared" si="707"/>
        <v>6.3863539180772593</v>
      </c>
      <c r="O1174" s="105">
        <f t="shared" si="708"/>
        <v>0</v>
      </c>
      <c r="P1174" s="105">
        <f t="shared" si="709"/>
        <v>0</v>
      </c>
      <c r="Q1174" s="105">
        <f t="shared" si="737"/>
        <v>295.80311348786574</v>
      </c>
      <c r="R1174" s="27">
        <f t="shared" si="710"/>
        <v>8.2167531524407145E-2</v>
      </c>
      <c r="S1174" s="98">
        <f t="shared" si="711"/>
        <v>6.3863539180772593</v>
      </c>
      <c r="T1174" s="17">
        <f t="shared" si="738"/>
        <v>1091.9602908747254</v>
      </c>
      <c r="U1174" s="17">
        <f t="shared" si="712"/>
        <v>0.30332230302075708</v>
      </c>
      <c r="V1174" s="17">
        <f t="shared" si="713"/>
        <v>281.01295781347244</v>
      </c>
      <c r="W1174" s="17">
        <f t="shared" si="714"/>
        <v>269.77243950093356</v>
      </c>
      <c r="X1174" s="17">
        <f t="shared" si="714"/>
        <v>258.98154192089623</v>
      </c>
      <c r="Y1174" s="17">
        <f t="shared" si="715"/>
        <v>256.39172650168729</v>
      </c>
      <c r="Z1174" s="17">
        <f>Y1174/3600</f>
        <v>7.1219924028246465E-2</v>
      </c>
      <c r="AA1174" s="17">
        <f>0.96*Y1174</f>
        <v>246.13605744161978</v>
      </c>
      <c r="AB1174" s="17">
        <f t="shared" si="716"/>
        <v>236.29061514395499</v>
      </c>
      <c r="AC1174" s="17">
        <f t="shared" si="717"/>
        <v>224.47608438675724</v>
      </c>
      <c r="AD1174" s="17">
        <f t="shared" si="718"/>
        <v>224.47608438675724</v>
      </c>
      <c r="AE1174" s="17">
        <f t="shared" si="739"/>
        <v>6.2354467885210346E-2</v>
      </c>
      <c r="AF1174" s="17">
        <f>T1174-AD1174</f>
        <v>867.48420648796809</v>
      </c>
      <c r="AG1174" s="17">
        <f t="shared" si="719"/>
        <v>0.2409678351355467</v>
      </c>
      <c r="AH1174" s="28">
        <f>0.5*'Ducati Panigale 1199 data'!$C$8*'WLTP class 3 v5'!F1174^2</f>
        <v>40565.798611111102</v>
      </c>
      <c r="AI1174" s="17">
        <f t="shared" si="720"/>
        <v>40.565798611111106</v>
      </c>
      <c r="AJ1174" s="17" t="str">
        <f>IF(N1174&lt;0, AI1174, "0")</f>
        <v>0</v>
      </c>
      <c r="AK1174" s="98">
        <f>AK1173+AJ1174</f>
        <v>2845.6773927469121</v>
      </c>
      <c r="AL1174" s="105">
        <f t="shared" si="721"/>
        <v>0.79046594242969781</v>
      </c>
      <c r="AM1174" s="98">
        <f>IF(N1174 &gt; 0, AI1174, )</f>
        <v>40.565798611111106</v>
      </c>
      <c r="AN1174" s="98">
        <f t="shared" si="740"/>
        <v>13573.518816358022</v>
      </c>
      <c r="AO1174" s="98">
        <f t="shared" si="722"/>
        <v>3.770421893432784</v>
      </c>
      <c r="AP1174" s="27">
        <f t="shared" si="723"/>
        <v>0</v>
      </c>
      <c r="AQ1174" s="27">
        <f t="shared" si="724"/>
        <v>0</v>
      </c>
      <c r="AR1174" s="99">
        <f t="shared" si="725"/>
        <v>0</v>
      </c>
      <c r="AS1174" s="27">
        <f t="shared" si="726"/>
        <v>0</v>
      </c>
      <c r="AT1174" s="99">
        <f t="shared" si="703"/>
        <v>0</v>
      </c>
      <c r="AU1174" s="27">
        <f t="shared" si="703"/>
        <v>0</v>
      </c>
      <c r="AV1174" s="27">
        <f t="shared" si="727"/>
        <v>0</v>
      </c>
      <c r="AW1174" s="27">
        <f t="shared" si="728"/>
        <v>0</v>
      </c>
      <c r="AX1174" s="27">
        <f t="shared" si="729"/>
        <v>0</v>
      </c>
      <c r="AY1174" s="99">
        <f>AN1174-AW1174</f>
        <v>13573.518816358022</v>
      </c>
      <c r="AZ1174" s="110">
        <f t="shared" si="730"/>
        <v>3.770421893432784</v>
      </c>
      <c r="BB1174" s="87">
        <v>0</v>
      </c>
      <c r="BC1174" s="23">
        <f t="shared" si="731"/>
        <v>0</v>
      </c>
      <c r="BD1174" s="23">
        <f t="shared" si="732"/>
        <v>0</v>
      </c>
      <c r="BE1174" s="23">
        <f t="shared" si="733"/>
        <v>0</v>
      </c>
      <c r="BF1174" s="23">
        <f t="shared" si="734"/>
        <v>0</v>
      </c>
      <c r="BG1174" s="23">
        <f t="shared" si="735"/>
        <v>0</v>
      </c>
    </row>
    <row r="1175" spans="2:59">
      <c r="B1175" s="12" t="s">
        <v>34</v>
      </c>
      <c r="C1175" s="12">
        <v>1164</v>
      </c>
      <c r="D1175" s="12">
        <v>142</v>
      </c>
      <c r="E1175" s="21">
        <v>65</v>
      </c>
      <c r="F1175" s="68">
        <f t="shared" si="704"/>
        <v>18.055555555555557</v>
      </c>
      <c r="G1175" s="22">
        <f t="shared" si="736"/>
        <v>0.95833333333333415</v>
      </c>
      <c r="H1175" s="22">
        <f t="shared" si="705"/>
        <v>71.5</v>
      </c>
      <c r="I1175" s="48">
        <f>'Ducati Panigale 1199 data'!$C$8*G1175</f>
        <v>266.41666666666691</v>
      </c>
      <c r="J1175" s="48">
        <f>'Ducati Panigale 1199 data'!$C$8*'Ducati Panigale 1199 data'!$C$15*'Ducati Panigale 1199 data'!$C$10</f>
        <v>54.543600000000005</v>
      </c>
      <c r="K1175" s="48">
        <f>(0.5*'Ducati Panigale 1199 data'!$C$12)*'Ducati Panigale 1199 data'!$C$14*'Ducati Panigale 1199 data'!$C$11*F1175^2</f>
        <v>46.125361689814824</v>
      </c>
      <c r="L1175" s="48">
        <f t="shared" si="706"/>
        <v>367.08562835648178</v>
      </c>
      <c r="M1175" s="48">
        <f t="shared" si="702"/>
        <v>6627.9349564364775</v>
      </c>
      <c r="N1175" s="22">
        <f t="shared" si="707"/>
        <v>6.6279349564364773</v>
      </c>
      <c r="O1175" s="105">
        <f t="shared" si="708"/>
        <v>0</v>
      </c>
      <c r="P1175" s="105">
        <f t="shared" si="709"/>
        <v>0</v>
      </c>
      <c r="Q1175" s="105">
        <f t="shared" si="737"/>
        <v>295.80311348786574</v>
      </c>
      <c r="R1175" s="27">
        <f t="shared" si="710"/>
        <v>8.2167531524407145E-2</v>
      </c>
      <c r="S1175" s="98">
        <f t="shared" si="711"/>
        <v>6.6279349564364773</v>
      </c>
      <c r="T1175" s="17">
        <f t="shared" si="738"/>
        <v>1098.5882258311619</v>
      </c>
      <c r="U1175" s="17">
        <f t="shared" si="712"/>
        <v>0.30516339606421167</v>
      </c>
      <c r="V1175" s="17">
        <f t="shared" si="713"/>
        <v>281.01295781347244</v>
      </c>
      <c r="W1175" s="17">
        <f t="shared" si="714"/>
        <v>269.77243950093356</v>
      </c>
      <c r="X1175" s="17">
        <f t="shared" si="714"/>
        <v>258.98154192089623</v>
      </c>
      <c r="Y1175" s="17">
        <f t="shared" si="715"/>
        <v>256.39172650168729</v>
      </c>
      <c r="Z1175" s="17">
        <f>Y1175/3600</f>
        <v>7.1219924028246465E-2</v>
      </c>
      <c r="AA1175" s="17">
        <f>0.96*Y1175</f>
        <v>246.13605744161978</v>
      </c>
      <c r="AB1175" s="17">
        <f t="shared" si="716"/>
        <v>236.29061514395499</v>
      </c>
      <c r="AC1175" s="17">
        <f t="shared" si="717"/>
        <v>224.47608438675724</v>
      </c>
      <c r="AD1175" s="17">
        <f t="shared" si="718"/>
        <v>224.47608438675724</v>
      </c>
      <c r="AE1175" s="17">
        <f t="shared" si="739"/>
        <v>6.2354467885210346E-2</v>
      </c>
      <c r="AF1175" s="17">
        <f>T1175-AD1175</f>
        <v>874.11214144440464</v>
      </c>
      <c r="AG1175" s="17">
        <f t="shared" si="719"/>
        <v>0.24280892817900129</v>
      </c>
      <c r="AH1175" s="28">
        <f>0.5*'Ducati Panigale 1199 data'!$C$8*'WLTP class 3 v5'!F1175^2</f>
        <v>45314.429012345681</v>
      </c>
      <c r="AI1175" s="17">
        <f t="shared" si="720"/>
        <v>45.314429012345684</v>
      </c>
      <c r="AJ1175" s="17" t="str">
        <f>IF(N1175&lt;0, AI1175, "0")</f>
        <v>0</v>
      </c>
      <c r="AK1175" s="98">
        <f>AK1174+AJ1175</f>
        <v>2845.6773927469121</v>
      </c>
      <c r="AL1175" s="105">
        <f t="shared" si="721"/>
        <v>0.79046594242969781</v>
      </c>
      <c r="AM1175" s="98">
        <f>IF(N1175 &gt; 0, AI1175, )</f>
        <v>45.314429012345684</v>
      </c>
      <c r="AN1175" s="98">
        <f t="shared" si="740"/>
        <v>13618.833245370368</v>
      </c>
      <c r="AO1175" s="98">
        <f t="shared" si="722"/>
        <v>3.7830092348251023</v>
      </c>
      <c r="AP1175" s="27">
        <f t="shared" si="723"/>
        <v>0</v>
      </c>
      <c r="AQ1175" s="27">
        <f t="shared" si="724"/>
        <v>0</v>
      </c>
      <c r="AR1175" s="99">
        <f t="shared" si="725"/>
        <v>0</v>
      </c>
      <c r="AS1175" s="27">
        <f t="shared" si="726"/>
        <v>0</v>
      </c>
      <c r="AT1175" s="99">
        <f t="shared" si="703"/>
        <v>0</v>
      </c>
      <c r="AU1175" s="27">
        <f t="shared" si="703"/>
        <v>0</v>
      </c>
      <c r="AV1175" s="27">
        <f t="shared" si="727"/>
        <v>0</v>
      </c>
      <c r="AW1175" s="27">
        <f t="shared" si="728"/>
        <v>0</v>
      </c>
      <c r="AX1175" s="27">
        <f t="shared" si="729"/>
        <v>0</v>
      </c>
      <c r="AY1175" s="99">
        <f>AN1175-AW1175</f>
        <v>13618.833245370368</v>
      </c>
      <c r="AZ1175" s="110">
        <f t="shared" si="730"/>
        <v>3.7830092348251023</v>
      </c>
      <c r="BB1175" s="87">
        <v>0</v>
      </c>
      <c r="BC1175" s="23">
        <f t="shared" si="731"/>
        <v>0</v>
      </c>
      <c r="BD1175" s="23">
        <f t="shared" si="732"/>
        <v>0</v>
      </c>
      <c r="BE1175" s="23">
        <f t="shared" si="733"/>
        <v>0</v>
      </c>
      <c r="BF1175" s="23">
        <f t="shared" si="734"/>
        <v>0</v>
      </c>
      <c r="BG1175" s="23">
        <f t="shared" si="735"/>
        <v>0</v>
      </c>
    </row>
    <row r="1176" spans="2:59">
      <c r="B1176" s="12" t="s">
        <v>34</v>
      </c>
      <c r="C1176" s="12">
        <v>1165</v>
      </c>
      <c r="D1176" s="12">
        <v>143</v>
      </c>
      <c r="E1176" s="21">
        <v>68.400000000000006</v>
      </c>
      <c r="F1176" s="68">
        <f t="shared" si="704"/>
        <v>19</v>
      </c>
      <c r="G1176" s="22">
        <f t="shared" si="736"/>
        <v>0.91666666666666585</v>
      </c>
      <c r="H1176" s="22">
        <f t="shared" si="705"/>
        <v>72</v>
      </c>
      <c r="I1176" s="48">
        <f>'Ducati Panigale 1199 data'!$C$8*G1176</f>
        <v>254.83333333333312</v>
      </c>
      <c r="J1176" s="48">
        <f>'Ducati Panigale 1199 data'!$C$8*'Ducati Panigale 1199 data'!$C$15*'Ducati Panigale 1199 data'!$C$10</f>
        <v>54.543600000000005</v>
      </c>
      <c r="K1176" s="48">
        <f>(0.5*'Ducati Panigale 1199 data'!$C$12)*'Ducati Panigale 1199 data'!$C$14*'Ducati Panigale 1199 data'!$C$11*F1176^2</f>
        <v>51.076987500000008</v>
      </c>
      <c r="L1176" s="48">
        <f t="shared" si="706"/>
        <v>360.45392083333314</v>
      </c>
      <c r="M1176" s="48">
        <f t="shared" si="702"/>
        <v>6848.62449583333</v>
      </c>
      <c r="N1176" s="22">
        <f t="shared" si="707"/>
        <v>6.84862449583333</v>
      </c>
      <c r="O1176" s="105">
        <f t="shared" si="708"/>
        <v>0</v>
      </c>
      <c r="P1176" s="105">
        <f t="shared" si="709"/>
        <v>0</v>
      </c>
      <c r="Q1176" s="105">
        <f t="shared" si="737"/>
        <v>295.80311348786574</v>
      </c>
      <c r="R1176" s="27">
        <f t="shared" si="710"/>
        <v>8.2167531524407145E-2</v>
      </c>
      <c r="S1176" s="98">
        <f t="shared" si="711"/>
        <v>6.84862449583333</v>
      </c>
      <c r="T1176" s="17">
        <f t="shared" si="738"/>
        <v>1105.4368503269952</v>
      </c>
      <c r="U1176" s="17">
        <f t="shared" si="712"/>
        <v>0.30706579175749865</v>
      </c>
      <c r="V1176" s="17">
        <f t="shared" si="713"/>
        <v>281.01295781347244</v>
      </c>
      <c r="W1176" s="17">
        <f t="shared" si="714"/>
        <v>269.77243950093356</v>
      </c>
      <c r="X1176" s="17">
        <f t="shared" si="714"/>
        <v>258.98154192089623</v>
      </c>
      <c r="Y1176" s="17">
        <f t="shared" si="715"/>
        <v>256.39172650168729</v>
      </c>
      <c r="Z1176" s="17">
        <f>Y1176/3600</f>
        <v>7.1219924028246465E-2</v>
      </c>
      <c r="AA1176" s="17">
        <f>0.96*Y1176</f>
        <v>246.13605744161978</v>
      </c>
      <c r="AB1176" s="17">
        <f t="shared" si="716"/>
        <v>236.29061514395499</v>
      </c>
      <c r="AC1176" s="17">
        <f t="shared" si="717"/>
        <v>224.47608438675724</v>
      </c>
      <c r="AD1176" s="17">
        <f t="shared" si="718"/>
        <v>224.47608438675724</v>
      </c>
      <c r="AE1176" s="17">
        <f t="shared" si="739"/>
        <v>6.2354467885210346E-2</v>
      </c>
      <c r="AF1176" s="17">
        <f>T1176-AD1176</f>
        <v>880.96076594023793</v>
      </c>
      <c r="AG1176" s="17">
        <f t="shared" si="719"/>
        <v>0.24471132387228831</v>
      </c>
      <c r="AH1176" s="28">
        <f>0.5*'Ducati Panigale 1199 data'!$C$8*'WLTP class 3 v5'!F1176^2</f>
        <v>50179</v>
      </c>
      <c r="AI1176" s="17">
        <f t="shared" si="720"/>
        <v>50.179000000000002</v>
      </c>
      <c r="AJ1176" s="17" t="str">
        <f>IF(N1176&lt;0, AI1176, "0")</f>
        <v>0</v>
      </c>
      <c r="AK1176" s="98">
        <f>AK1175+AJ1176</f>
        <v>2845.6773927469121</v>
      </c>
      <c r="AL1176" s="105">
        <f t="shared" si="721"/>
        <v>0.79046594242969781</v>
      </c>
      <c r="AM1176" s="98">
        <f>IF(N1176 &gt; 0, AI1176, )</f>
        <v>50.179000000000002</v>
      </c>
      <c r="AN1176" s="98">
        <f t="shared" si="740"/>
        <v>13669.012245370368</v>
      </c>
      <c r="AO1176" s="98">
        <f t="shared" si="722"/>
        <v>3.7969478459362134</v>
      </c>
      <c r="AP1176" s="27">
        <f t="shared" si="723"/>
        <v>0</v>
      </c>
      <c r="AQ1176" s="27">
        <f t="shared" si="724"/>
        <v>0</v>
      </c>
      <c r="AR1176" s="99">
        <f t="shared" si="725"/>
        <v>0</v>
      </c>
      <c r="AS1176" s="27">
        <f t="shared" si="726"/>
        <v>0</v>
      </c>
      <c r="AT1176" s="99">
        <f t="shared" si="703"/>
        <v>0</v>
      </c>
      <c r="AU1176" s="27">
        <f t="shared" si="703"/>
        <v>0</v>
      </c>
      <c r="AV1176" s="27">
        <f t="shared" si="727"/>
        <v>0</v>
      </c>
      <c r="AW1176" s="27">
        <f t="shared" si="728"/>
        <v>0</v>
      </c>
      <c r="AX1176" s="27">
        <f t="shared" si="729"/>
        <v>0</v>
      </c>
      <c r="AY1176" s="99">
        <f>AN1176-AW1176</f>
        <v>13669.012245370368</v>
      </c>
      <c r="AZ1176" s="110">
        <f t="shared" si="730"/>
        <v>3.7969478459362134</v>
      </c>
      <c r="BB1176" s="87">
        <v>0</v>
      </c>
      <c r="BC1176" s="23">
        <f t="shared" si="731"/>
        <v>0</v>
      </c>
      <c r="BD1176" s="23">
        <f t="shared" si="732"/>
        <v>0</v>
      </c>
      <c r="BE1176" s="23">
        <f t="shared" si="733"/>
        <v>0</v>
      </c>
      <c r="BF1176" s="23">
        <f t="shared" si="734"/>
        <v>0</v>
      </c>
      <c r="BG1176" s="23">
        <f t="shared" si="735"/>
        <v>0</v>
      </c>
    </row>
    <row r="1177" spans="2:59">
      <c r="B1177" s="12" t="s">
        <v>34</v>
      </c>
      <c r="C1177" s="12">
        <v>1166</v>
      </c>
      <c r="D1177" s="12">
        <v>144</v>
      </c>
      <c r="E1177" s="21">
        <v>71.599999999999994</v>
      </c>
      <c r="F1177" s="68">
        <f t="shared" si="704"/>
        <v>19.888888888888889</v>
      </c>
      <c r="G1177" s="22">
        <f t="shared" si="736"/>
        <v>0.63888888888888806</v>
      </c>
      <c r="H1177" s="22">
        <f t="shared" si="705"/>
        <v>72.5</v>
      </c>
      <c r="I1177" s="48">
        <f>'Ducati Panigale 1199 data'!$C$8*G1177</f>
        <v>177.61111111111089</v>
      </c>
      <c r="J1177" s="48">
        <f>'Ducati Panigale 1199 data'!$C$8*'Ducati Panigale 1199 data'!$C$15*'Ducati Panigale 1199 data'!$C$10</f>
        <v>54.543600000000005</v>
      </c>
      <c r="K1177" s="48">
        <f>(0.5*'Ducati Panigale 1199 data'!$C$12)*'Ducati Panigale 1199 data'!$C$14*'Ducati Panigale 1199 data'!$C$11*F1177^2</f>
        <v>55.967913425925929</v>
      </c>
      <c r="L1177" s="48">
        <f t="shared" si="706"/>
        <v>288.12262453703681</v>
      </c>
      <c r="M1177" s="48">
        <f t="shared" si="702"/>
        <v>5730.4388657921763</v>
      </c>
      <c r="N1177" s="22">
        <f t="shared" si="707"/>
        <v>5.7304388657921761</v>
      </c>
      <c r="O1177" s="105">
        <f t="shared" si="708"/>
        <v>0</v>
      </c>
      <c r="P1177" s="105">
        <f t="shared" si="709"/>
        <v>0</v>
      </c>
      <c r="Q1177" s="105">
        <f t="shared" si="737"/>
        <v>295.80311348786574</v>
      </c>
      <c r="R1177" s="27">
        <f t="shared" si="710"/>
        <v>8.2167531524407145E-2</v>
      </c>
      <c r="S1177" s="98">
        <f t="shared" si="711"/>
        <v>5.7304388657921761</v>
      </c>
      <c r="T1177" s="17">
        <f t="shared" si="738"/>
        <v>1111.1672891927874</v>
      </c>
      <c r="U1177" s="17">
        <f t="shared" si="712"/>
        <v>0.30865758033132984</v>
      </c>
      <c r="V1177" s="17">
        <f t="shared" si="713"/>
        <v>281.01295781347244</v>
      </c>
      <c r="W1177" s="17">
        <f t="shared" si="714"/>
        <v>269.77243950093356</v>
      </c>
      <c r="X1177" s="17">
        <f t="shared" si="714"/>
        <v>258.98154192089623</v>
      </c>
      <c r="Y1177" s="17">
        <f t="shared" si="715"/>
        <v>256.39172650168729</v>
      </c>
      <c r="Z1177" s="17">
        <f>Y1177/3600</f>
        <v>7.1219924028246465E-2</v>
      </c>
      <c r="AA1177" s="17">
        <f>0.96*Y1177</f>
        <v>246.13605744161978</v>
      </c>
      <c r="AB1177" s="17">
        <f t="shared" si="716"/>
        <v>236.29061514395499</v>
      </c>
      <c r="AC1177" s="17">
        <f t="shared" si="717"/>
        <v>224.47608438675724</v>
      </c>
      <c r="AD1177" s="17">
        <f t="shared" si="718"/>
        <v>224.47608438675724</v>
      </c>
      <c r="AE1177" s="17">
        <f t="shared" si="739"/>
        <v>6.2354467885210346E-2</v>
      </c>
      <c r="AF1177" s="17">
        <f>T1177-AD1177</f>
        <v>886.6912048060301</v>
      </c>
      <c r="AG1177" s="17">
        <f t="shared" si="719"/>
        <v>0.24630311244611947</v>
      </c>
      <c r="AH1177" s="28">
        <f>0.5*'Ducati Panigale 1199 data'!$C$8*'WLTP class 3 v5'!F1177^2</f>
        <v>54983.938271604937</v>
      </c>
      <c r="AI1177" s="17">
        <f t="shared" si="720"/>
        <v>54.983938271604934</v>
      </c>
      <c r="AJ1177" s="17" t="str">
        <f>IF(N1177&lt;0, AI1177, "0")</f>
        <v>0</v>
      </c>
      <c r="AK1177" s="98">
        <f>AK1176+AJ1177</f>
        <v>2845.6773927469121</v>
      </c>
      <c r="AL1177" s="105">
        <f t="shared" si="721"/>
        <v>0.79046594242969781</v>
      </c>
      <c r="AM1177" s="98">
        <f>IF(N1177 &gt; 0, AI1177, )</f>
        <v>54.983938271604934</v>
      </c>
      <c r="AN1177" s="98">
        <f t="shared" si="740"/>
        <v>13723.996183641973</v>
      </c>
      <c r="AO1177" s="98">
        <f t="shared" si="722"/>
        <v>3.8122211621227704</v>
      </c>
      <c r="AP1177" s="27">
        <f t="shared" si="723"/>
        <v>0</v>
      </c>
      <c r="AQ1177" s="27">
        <f t="shared" si="724"/>
        <v>0</v>
      </c>
      <c r="AR1177" s="99">
        <f t="shared" si="725"/>
        <v>0</v>
      </c>
      <c r="AS1177" s="27">
        <f t="shared" si="726"/>
        <v>0</v>
      </c>
      <c r="AT1177" s="99">
        <f t="shared" si="703"/>
        <v>0</v>
      </c>
      <c r="AU1177" s="27">
        <f t="shared" si="703"/>
        <v>0</v>
      </c>
      <c r="AV1177" s="27">
        <f t="shared" si="727"/>
        <v>0</v>
      </c>
      <c r="AW1177" s="27">
        <f t="shared" si="728"/>
        <v>0</v>
      </c>
      <c r="AX1177" s="27">
        <f t="shared" si="729"/>
        <v>0</v>
      </c>
      <c r="AY1177" s="99">
        <f>AN1177-AW1177</f>
        <v>13723.996183641973</v>
      </c>
      <c r="AZ1177" s="110">
        <f t="shared" si="730"/>
        <v>3.8122211621227704</v>
      </c>
      <c r="BB1177" s="87">
        <v>0</v>
      </c>
      <c r="BC1177" s="23">
        <f t="shared" si="731"/>
        <v>0</v>
      </c>
      <c r="BD1177" s="23">
        <f t="shared" si="732"/>
        <v>0</v>
      </c>
      <c r="BE1177" s="23">
        <f t="shared" si="733"/>
        <v>0</v>
      </c>
      <c r="BF1177" s="23">
        <f t="shared" si="734"/>
        <v>0</v>
      </c>
      <c r="BG1177" s="23">
        <f t="shared" si="735"/>
        <v>0</v>
      </c>
    </row>
    <row r="1178" spans="2:59">
      <c r="B1178" s="12" t="s">
        <v>34</v>
      </c>
      <c r="C1178" s="12">
        <v>1167</v>
      </c>
      <c r="D1178" s="12">
        <v>145</v>
      </c>
      <c r="E1178" s="21">
        <v>73</v>
      </c>
      <c r="F1178" s="68">
        <f t="shared" si="704"/>
        <v>20.277777777777779</v>
      </c>
      <c r="G1178" s="22">
        <f t="shared" si="736"/>
        <v>0.37500000000000039</v>
      </c>
      <c r="H1178" s="22">
        <f t="shared" si="705"/>
        <v>73</v>
      </c>
      <c r="I1178" s="48">
        <f>'Ducati Panigale 1199 data'!$C$8*G1178</f>
        <v>104.25000000000011</v>
      </c>
      <c r="J1178" s="48">
        <f>'Ducati Panigale 1199 data'!$C$8*'Ducati Panigale 1199 data'!$C$15*'Ducati Panigale 1199 data'!$C$10</f>
        <v>54.543600000000005</v>
      </c>
      <c r="K1178" s="48">
        <f>(0.5*'Ducati Panigale 1199 data'!$C$12)*'Ducati Panigale 1199 data'!$C$14*'Ducati Panigale 1199 data'!$C$11*F1178^2</f>
        <v>58.17800057870371</v>
      </c>
      <c r="L1178" s="48">
        <f t="shared" si="706"/>
        <v>216.97160057870383</v>
      </c>
      <c r="M1178" s="48">
        <f t="shared" si="702"/>
        <v>4399.7019006237169</v>
      </c>
      <c r="N1178" s="22">
        <f t="shared" si="707"/>
        <v>4.3997019006237172</v>
      </c>
      <c r="O1178" s="105">
        <f t="shared" si="708"/>
        <v>0</v>
      </c>
      <c r="P1178" s="105">
        <f t="shared" si="709"/>
        <v>0</v>
      </c>
      <c r="Q1178" s="105">
        <f t="shared" si="737"/>
        <v>295.80311348786574</v>
      </c>
      <c r="R1178" s="27">
        <f t="shared" si="710"/>
        <v>8.2167531524407145E-2</v>
      </c>
      <c r="S1178" s="98">
        <f t="shared" si="711"/>
        <v>4.3997019006237172</v>
      </c>
      <c r="T1178" s="17">
        <f t="shared" si="738"/>
        <v>1115.5669910934112</v>
      </c>
      <c r="U1178" s="17">
        <f t="shared" si="712"/>
        <v>0.30987971974816975</v>
      </c>
      <c r="V1178" s="17">
        <f t="shared" si="713"/>
        <v>281.01295781347244</v>
      </c>
      <c r="W1178" s="17">
        <f t="shared" si="714"/>
        <v>269.77243950093356</v>
      </c>
      <c r="X1178" s="17">
        <f t="shared" si="714"/>
        <v>258.98154192089623</v>
      </c>
      <c r="Y1178" s="17">
        <f t="shared" si="715"/>
        <v>256.39172650168729</v>
      </c>
      <c r="Z1178" s="17">
        <f>Y1178/3600</f>
        <v>7.1219924028246465E-2</v>
      </c>
      <c r="AA1178" s="17">
        <f>0.96*Y1178</f>
        <v>246.13605744161978</v>
      </c>
      <c r="AB1178" s="17">
        <f t="shared" si="716"/>
        <v>236.29061514395499</v>
      </c>
      <c r="AC1178" s="17">
        <f t="shared" si="717"/>
        <v>224.47608438675724</v>
      </c>
      <c r="AD1178" s="17">
        <f t="shared" si="718"/>
        <v>224.47608438675724</v>
      </c>
      <c r="AE1178" s="17">
        <f t="shared" si="739"/>
        <v>6.2354467885210346E-2</v>
      </c>
      <c r="AF1178" s="17">
        <f>T1178-AD1178</f>
        <v>891.09090670665387</v>
      </c>
      <c r="AG1178" s="17">
        <f t="shared" si="719"/>
        <v>0.2475252518629594</v>
      </c>
      <c r="AH1178" s="28">
        <f>0.5*'Ducati Panigale 1199 data'!$C$8*'WLTP class 3 v5'!F1178^2</f>
        <v>57155.169753086418</v>
      </c>
      <c r="AI1178" s="17">
        <f t="shared" si="720"/>
        <v>57.155169753086419</v>
      </c>
      <c r="AJ1178" s="17" t="str">
        <f>IF(N1178&lt;0, AI1178, "0")</f>
        <v>0</v>
      </c>
      <c r="AK1178" s="98">
        <f>AK1177+AJ1178</f>
        <v>2845.6773927469121</v>
      </c>
      <c r="AL1178" s="105">
        <f t="shared" si="721"/>
        <v>0.79046594242969781</v>
      </c>
      <c r="AM1178" s="98">
        <f>IF(N1178 &gt; 0, AI1178, )</f>
        <v>57.155169753086419</v>
      </c>
      <c r="AN1178" s="98">
        <f t="shared" si="740"/>
        <v>13781.15135339506</v>
      </c>
      <c r="AO1178" s="98">
        <f t="shared" si="722"/>
        <v>3.8280975981652943</v>
      </c>
      <c r="AP1178" s="27">
        <f t="shared" si="723"/>
        <v>0</v>
      </c>
      <c r="AQ1178" s="27">
        <f t="shared" si="724"/>
        <v>0</v>
      </c>
      <c r="AR1178" s="99">
        <f t="shared" si="725"/>
        <v>0</v>
      </c>
      <c r="AS1178" s="27">
        <f t="shared" si="726"/>
        <v>0</v>
      </c>
      <c r="AT1178" s="99">
        <f t="shared" si="703"/>
        <v>0</v>
      </c>
      <c r="AU1178" s="27">
        <f t="shared" si="703"/>
        <v>0</v>
      </c>
      <c r="AV1178" s="27">
        <f t="shared" si="727"/>
        <v>0</v>
      </c>
      <c r="AW1178" s="27">
        <f t="shared" si="728"/>
        <v>0</v>
      </c>
      <c r="AX1178" s="27">
        <f t="shared" si="729"/>
        <v>0</v>
      </c>
      <c r="AY1178" s="99">
        <f>AN1178-AW1178</f>
        <v>13781.15135339506</v>
      </c>
      <c r="AZ1178" s="110">
        <f t="shared" si="730"/>
        <v>3.8280975981652943</v>
      </c>
      <c r="BB1178" s="87">
        <v>0</v>
      </c>
      <c r="BC1178" s="23">
        <f t="shared" si="731"/>
        <v>0</v>
      </c>
      <c r="BD1178" s="23">
        <f t="shared" si="732"/>
        <v>0</v>
      </c>
      <c r="BE1178" s="23">
        <f t="shared" si="733"/>
        <v>0</v>
      </c>
      <c r="BF1178" s="23">
        <f t="shared" si="734"/>
        <v>0</v>
      </c>
      <c r="BG1178" s="23">
        <f t="shared" si="735"/>
        <v>0</v>
      </c>
    </row>
    <row r="1179" spans="2:59">
      <c r="B1179" s="12" t="s">
        <v>34</v>
      </c>
      <c r="C1179" s="12">
        <v>1168</v>
      </c>
      <c r="D1179" s="12">
        <v>146</v>
      </c>
      <c r="E1179" s="21">
        <v>74.3</v>
      </c>
      <c r="F1179" s="68">
        <f t="shared" si="704"/>
        <v>20.638888888888889</v>
      </c>
      <c r="G1179" s="22">
        <f t="shared" si="736"/>
        <v>0.44444444444444481</v>
      </c>
      <c r="H1179" s="22">
        <f t="shared" si="705"/>
        <v>73.5</v>
      </c>
      <c r="I1179" s="48">
        <f>'Ducati Panigale 1199 data'!$C$8*G1179</f>
        <v>123.55555555555566</v>
      </c>
      <c r="J1179" s="48">
        <f>'Ducati Panigale 1199 data'!$C$8*'Ducati Panigale 1199 data'!$C$15*'Ducati Panigale 1199 data'!$C$10</f>
        <v>54.543600000000005</v>
      </c>
      <c r="K1179" s="48">
        <f>(0.5*'Ducati Panigale 1199 data'!$C$12)*'Ducati Panigale 1199 data'!$C$14*'Ducati Panigale 1199 data'!$C$11*F1179^2</f>
        <v>60.268543894675936</v>
      </c>
      <c r="L1179" s="48">
        <f t="shared" si="706"/>
        <v>238.36769945023158</v>
      </c>
      <c r="M1179" s="48">
        <f t="shared" si="702"/>
        <v>4919.6444636533906</v>
      </c>
      <c r="N1179" s="22">
        <f t="shared" si="707"/>
        <v>4.9196444636533903</v>
      </c>
      <c r="O1179" s="105">
        <f t="shared" si="708"/>
        <v>0</v>
      </c>
      <c r="P1179" s="105">
        <f t="shared" si="709"/>
        <v>0</v>
      </c>
      <c r="Q1179" s="105">
        <f t="shared" si="737"/>
        <v>295.80311348786574</v>
      </c>
      <c r="R1179" s="27">
        <f t="shared" si="710"/>
        <v>8.2167531524407145E-2</v>
      </c>
      <c r="S1179" s="98">
        <f t="shared" si="711"/>
        <v>4.9196444636533903</v>
      </c>
      <c r="T1179" s="17">
        <f t="shared" si="738"/>
        <v>1120.4866355570646</v>
      </c>
      <c r="U1179" s="17">
        <f t="shared" si="712"/>
        <v>0.31124628765474016</v>
      </c>
      <c r="V1179" s="17">
        <f t="shared" si="713"/>
        <v>281.01295781347244</v>
      </c>
      <c r="W1179" s="17">
        <f t="shared" si="714"/>
        <v>269.77243950093356</v>
      </c>
      <c r="X1179" s="17">
        <f t="shared" si="714"/>
        <v>258.98154192089623</v>
      </c>
      <c r="Y1179" s="17">
        <f t="shared" si="715"/>
        <v>256.39172650168729</v>
      </c>
      <c r="Z1179" s="17">
        <f>Y1179/3600</f>
        <v>7.1219924028246465E-2</v>
      </c>
      <c r="AA1179" s="17">
        <f>0.96*Y1179</f>
        <v>246.13605744161978</v>
      </c>
      <c r="AB1179" s="17">
        <f t="shared" si="716"/>
        <v>236.29061514395499</v>
      </c>
      <c r="AC1179" s="17">
        <f t="shared" si="717"/>
        <v>224.47608438675724</v>
      </c>
      <c r="AD1179" s="17">
        <f t="shared" si="718"/>
        <v>224.47608438675724</v>
      </c>
      <c r="AE1179" s="17">
        <f t="shared" si="739"/>
        <v>6.2354467885210346E-2</v>
      </c>
      <c r="AF1179" s="17">
        <f>T1179-AD1179</f>
        <v>896.01055117030728</v>
      </c>
      <c r="AG1179" s="17">
        <f t="shared" si="719"/>
        <v>0.24889181976952979</v>
      </c>
      <c r="AH1179" s="28">
        <f>0.5*'Ducati Panigale 1199 data'!$C$8*'WLTP class 3 v5'!F1179^2</f>
        <v>59208.95910493828</v>
      </c>
      <c r="AI1179" s="17">
        <f t="shared" si="720"/>
        <v>59.20895910493828</v>
      </c>
      <c r="AJ1179" s="17" t="str">
        <f>IF(N1179&lt;0, AI1179, "0")</f>
        <v>0</v>
      </c>
      <c r="AK1179" s="98">
        <f>AK1178+AJ1179</f>
        <v>2845.6773927469121</v>
      </c>
      <c r="AL1179" s="105">
        <f t="shared" si="721"/>
        <v>0.79046594242969781</v>
      </c>
      <c r="AM1179" s="98">
        <f>IF(N1179 &gt; 0, AI1179, )</f>
        <v>59.20895910493828</v>
      </c>
      <c r="AN1179" s="98">
        <f t="shared" si="740"/>
        <v>13840.360312499999</v>
      </c>
      <c r="AO1179" s="98">
        <f t="shared" si="722"/>
        <v>3.84454453125</v>
      </c>
      <c r="AP1179" s="27">
        <f t="shared" si="723"/>
        <v>0</v>
      </c>
      <c r="AQ1179" s="27">
        <f t="shared" si="724"/>
        <v>0</v>
      </c>
      <c r="AR1179" s="99">
        <f t="shared" si="725"/>
        <v>0</v>
      </c>
      <c r="AS1179" s="27">
        <f t="shared" si="726"/>
        <v>0</v>
      </c>
      <c r="AT1179" s="99">
        <f t="shared" si="703"/>
        <v>0</v>
      </c>
      <c r="AU1179" s="27">
        <f t="shared" si="703"/>
        <v>0</v>
      </c>
      <c r="AV1179" s="27">
        <f t="shared" si="727"/>
        <v>0</v>
      </c>
      <c r="AW1179" s="27">
        <f t="shared" si="728"/>
        <v>0</v>
      </c>
      <c r="AX1179" s="27">
        <f t="shared" si="729"/>
        <v>0</v>
      </c>
      <c r="AY1179" s="99">
        <f>AN1179-AW1179</f>
        <v>13840.360312499999</v>
      </c>
      <c r="AZ1179" s="110">
        <f t="shared" si="730"/>
        <v>3.84454453125</v>
      </c>
      <c r="BB1179" s="87">
        <v>0</v>
      </c>
      <c r="BC1179" s="23">
        <f t="shared" si="731"/>
        <v>0</v>
      </c>
      <c r="BD1179" s="23">
        <f t="shared" si="732"/>
        <v>0</v>
      </c>
      <c r="BE1179" s="23">
        <f t="shared" si="733"/>
        <v>0</v>
      </c>
      <c r="BF1179" s="23">
        <f t="shared" si="734"/>
        <v>0</v>
      </c>
      <c r="BG1179" s="23">
        <f t="shared" si="735"/>
        <v>0</v>
      </c>
    </row>
    <row r="1180" spans="2:59">
      <c r="B1180" s="12" t="s">
        <v>34</v>
      </c>
      <c r="C1180" s="12">
        <v>1169</v>
      </c>
      <c r="D1180" s="12">
        <v>147</v>
      </c>
      <c r="E1180" s="21">
        <v>76.2</v>
      </c>
      <c r="F1180" s="68">
        <f t="shared" si="704"/>
        <v>21.166666666666668</v>
      </c>
      <c r="G1180" s="22">
        <f t="shared" si="736"/>
        <v>0.50000000000000122</v>
      </c>
      <c r="H1180" s="22">
        <f t="shared" si="705"/>
        <v>74</v>
      </c>
      <c r="I1180" s="48">
        <f>'Ducati Panigale 1199 data'!$C$8*G1180</f>
        <v>139.00000000000034</v>
      </c>
      <c r="J1180" s="48">
        <f>'Ducati Panigale 1199 data'!$C$8*'Ducati Panigale 1199 data'!$C$15*'Ducati Panigale 1199 data'!$C$10</f>
        <v>54.543600000000005</v>
      </c>
      <c r="K1180" s="48">
        <f>(0.5*'Ducati Panigale 1199 data'!$C$12)*'Ducati Panigale 1199 data'!$C$14*'Ducati Panigale 1199 data'!$C$11*F1180^2</f>
        <v>63.390330208333346</v>
      </c>
      <c r="L1180" s="48">
        <f t="shared" si="706"/>
        <v>256.93393020833366</v>
      </c>
      <c r="M1180" s="48">
        <f t="shared" si="702"/>
        <v>5438.4348560763965</v>
      </c>
      <c r="N1180" s="22">
        <f t="shared" si="707"/>
        <v>5.4384348560763964</v>
      </c>
      <c r="O1180" s="105">
        <f t="shared" si="708"/>
        <v>0</v>
      </c>
      <c r="P1180" s="105">
        <f t="shared" si="709"/>
        <v>0</v>
      </c>
      <c r="Q1180" s="105">
        <f t="shared" si="737"/>
        <v>295.80311348786574</v>
      </c>
      <c r="R1180" s="27">
        <f t="shared" si="710"/>
        <v>8.2167531524407145E-2</v>
      </c>
      <c r="S1180" s="98">
        <f t="shared" si="711"/>
        <v>5.4384348560763964</v>
      </c>
      <c r="T1180" s="17">
        <f t="shared" si="738"/>
        <v>1125.9250704131409</v>
      </c>
      <c r="U1180" s="17">
        <f t="shared" si="712"/>
        <v>0.31275696400365027</v>
      </c>
      <c r="V1180" s="17">
        <f t="shared" si="713"/>
        <v>281.01295781347244</v>
      </c>
      <c r="W1180" s="17">
        <f t="shared" si="714"/>
        <v>269.77243950093356</v>
      </c>
      <c r="X1180" s="17">
        <f t="shared" si="714"/>
        <v>258.98154192089623</v>
      </c>
      <c r="Y1180" s="17">
        <f t="shared" si="715"/>
        <v>256.39172650168729</v>
      </c>
      <c r="Z1180" s="17">
        <f>Y1180/3600</f>
        <v>7.1219924028246465E-2</v>
      </c>
      <c r="AA1180" s="17">
        <f>0.96*Y1180</f>
        <v>246.13605744161978</v>
      </c>
      <c r="AB1180" s="17">
        <f t="shared" si="716"/>
        <v>236.29061514395499</v>
      </c>
      <c r="AC1180" s="17">
        <f t="shared" si="717"/>
        <v>224.47608438675724</v>
      </c>
      <c r="AD1180" s="17">
        <f t="shared" si="718"/>
        <v>224.47608438675724</v>
      </c>
      <c r="AE1180" s="17">
        <f t="shared" si="739"/>
        <v>6.2354467885210346E-2</v>
      </c>
      <c r="AF1180" s="17">
        <f>T1180-AD1180</f>
        <v>901.44898602638364</v>
      </c>
      <c r="AG1180" s="17">
        <f t="shared" si="719"/>
        <v>0.2504024961184399</v>
      </c>
      <c r="AH1180" s="28">
        <f>0.5*'Ducati Panigale 1199 data'!$C$8*'WLTP class 3 v5'!F1180^2</f>
        <v>62275.861111111117</v>
      </c>
      <c r="AI1180" s="17">
        <f t="shared" si="720"/>
        <v>62.275861111111119</v>
      </c>
      <c r="AJ1180" s="17" t="str">
        <f>IF(N1180&lt;0, AI1180, "0")</f>
        <v>0</v>
      </c>
      <c r="AK1180" s="98">
        <f>AK1179+AJ1180</f>
        <v>2845.6773927469121</v>
      </c>
      <c r="AL1180" s="105">
        <f t="shared" si="721"/>
        <v>0.79046594242969781</v>
      </c>
      <c r="AM1180" s="98">
        <f>IF(N1180 &gt; 0, AI1180, )</f>
        <v>62.275861111111119</v>
      </c>
      <c r="AN1180" s="98">
        <f t="shared" si="740"/>
        <v>13902.63617361111</v>
      </c>
      <c r="AO1180" s="98">
        <f t="shared" si="722"/>
        <v>3.8618433815586419</v>
      </c>
      <c r="AP1180" s="27">
        <f t="shared" si="723"/>
        <v>0</v>
      </c>
      <c r="AQ1180" s="27">
        <f t="shared" si="724"/>
        <v>0</v>
      </c>
      <c r="AR1180" s="99">
        <f t="shared" si="725"/>
        <v>0</v>
      </c>
      <c r="AS1180" s="27">
        <f t="shared" si="726"/>
        <v>0</v>
      </c>
      <c r="AT1180" s="99">
        <f t="shared" si="703"/>
        <v>0</v>
      </c>
      <c r="AU1180" s="27">
        <f t="shared" si="703"/>
        <v>0</v>
      </c>
      <c r="AV1180" s="27">
        <f t="shared" si="727"/>
        <v>0</v>
      </c>
      <c r="AW1180" s="27">
        <f t="shared" si="728"/>
        <v>0</v>
      </c>
      <c r="AX1180" s="27">
        <f t="shared" si="729"/>
        <v>0</v>
      </c>
      <c r="AY1180" s="99">
        <f>AN1180-AW1180</f>
        <v>13902.63617361111</v>
      </c>
      <c r="AZ1180" s="110">
        <f t="shared" si="730"/>
        <v>3.8618433815586419</v>
      </c>
      <c r="BB1180" s="87">
        <v>0</v>
      </c>
      <c r="BC1180" s="23">
        <f t="shared" si="731"/>
        <v>0</v>
      </c>
      <c r="BD1180" s="23">
        <f t="shared" si="732"/>
        <v>0</v>
      </c>
      <c r="BE1180" s="23">
        <f t="shared" si="733"/>
        <v>0</v>
      </c>
      <c r="BF1180" s="23">
        <f t="shared" si="734"/>
        <v>0</v>
      </c>
      <c r="BG1180" s="23">
        <f t="shared" si="735"/>
        <v>0</v>
      </c>
    </row>
    <row r="1181" spans="2:59">
      <c r="B1181" s="12" t="s">
        <v>34</v>
      </c>
      <c r="C1181" s="12">
        <v>1170</v>
      </c>
      <c r="D1181" s="12">
        <v>148</v>
      </c>
      <c r="E1181" s="21">
        <v>77.900000000000006</v>
      </c>
      <c r="F1181" s="68">
        <f t="shared" si="704"/>
        <v>21.638888888888889</v>
      </c>
      <c r="G1181" s="22">
        <f t="shared" si="736"/>
        <v>0.45833333333333293</v>
      </c>
      <c r="H1181" s="22">
        <f t="shared" si="705"/>
        <v>74.5</v>
      </c>
      <c r="I1181" s="48">
        <f>'Ducati Panigale 1199 data'!$C$8*G1181</f>
        <v>127.41666666666656</v>
      </c>
      <c r="J1181" s="48">
        <f>'Ducati Panigale 1199 data'!$C$8*'Ducati Panigale 1199 data'!$C$15*'Ducati Panigale 1199 data'!$C$10</f>
        <v>54.543600000000005</v>
      </c>
      <c r="K1181" s="48">
        <f>(0.5*'Ducati Panigale 1199 data'!$C$12)*'Ducati Panigale 1199 data'!$C$14*'Ducati Panigale 1199 data'!$C$11*F1181^2</f>
        <v>66.25032097800927</v>
      </c>
      <c r="L1181" s="48">
        <f t="shared" si="706"/>
        <v>248.21058764467585</v>
      </c>
      <c r="M1181" s="48">
        <f t="shared" si="702"/>
        <v>5371.0013270889585</v>
      </c>
      <c r="N1181" s="22">
        <f t="shared" si="707"/>
        <v>5.3710013270889583</v>
      </c>
      <c r="O1181" s="105">
        <f t="shared" si="708"/>
        <v>0</v>
      </c>
      <c r="P1181" s="105">
        <f t="shared" si="709"/>
        <v>0</v>
      </c>
      <c r="Q1181" s="105">
        <f t="shared" si="737"/>
        <v>295.80311348786574</v>
      </c>
      <c r="R1181" s="27">
        <f t="shared" si="710"/>
        <v>8.2167531524407145E-2</v>
      </c>
      <c r="S1181" s="98">
        <f t="shared" si="711"/>
        <v>5.3710013270889583</v>
      </c>
      <c r="T1181" s="17">
        <f t="shared" si="738"/>
        <v>1131.29607174023</v>
      </c>
      <c r="U1181" s="17">
        <f t="shared" si="712"/>
        <v>0.31424890881673057</v>
      </c>
      <c r="V1181" s="17">
        <f t="shared" si="713"/>
        <v>281.01295781347244</v>
      </c>
      <c r="W1181" s="17">
        <f t="shared" si="714"/>
        <v>269.77243950093356</v>
      </c>
      <c r="X1181" s="17">
        <f t="shared" si="714"/>
        <v>258.98154192089623</v>
      </c>
      <c r="Y1181" s="17">
        <f t="shared" si="715"/>
        <v>256.39172650168729</v>
      </c>
      <c r="Z1181" s="17">
        <f>Y1181/3600</f>
        <v>7.1219924028246465E-2</v>
      </c>
      <c r="AA1181" s="17">
        <f>0.96*Y1181</f>
        <v>246.13605744161978</v>
      </c>
      <c r="AB1181" s="17">
        <f t="shared" si="716"/>
        <v>236.29061514395499</v>
      </c>
      <c r="AC1181" s="17">
        <f t="shared" si="717"/>
        <v>224.47608438675724</v>
      </c>
      <c r="AD1181" s="17">
        <f t="shared" si="718"/>
        <v>224.47608438675724</v>
      </c>
      <c r="AE1181" s="17">
        <f t="shared" si="739"/>
        <v>6.2354467885210346E-2</v>
      </c>
      <c r="AF1181" s="17">
        <f>T1181-AD1181</f>
        <v>906.8199873534727</v>
      </c>
      <c r="AG1181" s="17">
        <f t="shared" si="719"/>
        <v>0.25189444093152019</v>
      </c>
      <c r="AH1181" s="28">
        <f>0.5*'Ducati Panigale 1199 data'!$C$8*'WLTP class 3 v5'!F1181^2</f>
        <v>65085.570216049389</v>
      </c>
      <c r="AI1181" s="17">
        <f t="shared" si="720"/>
        <v>65.085570216049391</v>
      </c>
      <c r="AJ1181" s="17" t="str">
        <f>IF(N1181&lt;0, AI1181, "0")</f>
        <v>0</v>
      </c>
      <c r="AK1181" s="98">
        <f>AK1180+AJ1181</f>
        <v>2845.6773927469121</v>
      </c>
      <c r="AL1181" s="105">
        <f t="shared" si="721"/>
        <v>0.79046594242969781</v>
      </c>
      <c r="AM1181" s="98">
        <f>IF(N1181 &gt; 0, AI1181, )</f>
        <v>65.085570216049391</v>
      </c>
      <c r="AN1181" s="98">
        <f t="shared" si="740"/>
        <v>13967.72174382716</v>
      </c>
      <c r="AO1181" s="98">
        <f t="shared" si="722"/>
        <v>3.8799227066186557</v>
      </c>
      <c r="AP1181" s="27">
        <f t="shared" si="723"/>
        <v>0</v>
      </c>
      <c r="AQ1181" s="27">
        <f t="shared" si="724"/>
        <v>0</v>
      </c>
      <c r="AR1181" s="99">
        <f t="shared" si="725"/>
        <v>0</v>
      </c>
      <c r="AS1181" s="27">
        <f t="shared" si="726"/>
        <v>0</v>
      </c>
      <c r="AT1181" s="99">
        <f t="shared" si="703"/>
        <v>0</v>
      </c>
      <c r="AU1181" s="27">
        <f t="shared" si="703"/>
        <v>0</v>
      </c>
      <c r="AV1181" s="27">
        <f t="shared" si="727"/>
        <v>0</v>
      </c>
      <c r="AW1181" s="27">
        <f t="shared" si="728"/>
        <v>0</v>
      </c>
      <c r="AX1181" s="27">
        <f t="shared" si="729"/>
        <v>0</v>
      </c>
      <c r="AY1181" s="99">
        <f>AN1181-AW1181</f>
        <v>13967.72174382716</v>
      </c>
      <c r="AZ1181" s="110">
        <f t="shared" si="730"/>
        <v>3.8799227066186557</v>
      </c>
      <c r="BB1181" s="87">
        <v>0</v>
      </c>
      <c r="BC1181" s="23">
        <f t="shared" si="731"/>
        <v>0</v>
      </c>
      <c r="BD1181" s="23">
        <f t="shared" si="732"/>
        <v>0</v>
      </c>
      <c r="BE1181" s="23">
        <f t="shared" si="733"/>
        <v>0</v>
      </c>
      <c r="BF1181" s="23">
        <f t="shared" si="734"/>
        <v>0</v>
      </c>
      <c r="BG1181" s="23">
        <f t="shared" si="735"/>
        <v>0</v>
      </c>
    </row>
    <row r="1182" spans="2:59">
      <c r="B1182" s="12" t="s">
        <v>34</v>
      </c>
      <c r="C1182" s="12">
        <v>1171</v>
      </c>
      <c r="D1182" s="12">
        <v>149</v>
      </c>
      <c r="E1182" s="21">
        <v>79.5</v>
      </c>
      <c r="F1182" s="68">
        <f t="shared" si="704"/>
        <v>22.083333333333332</v>
      </c>
      <c r="G1182" s="22">
        <f t="shared" si="736"/>
        <v>0.43055555555555475</v>
      </c>
      <c r="H1182" s="22">
        <f t="shared" si="705"/>
        <v>75</v>
      </c>
      <c r="I1182" s="48">
        <f>'Ducati Panigale 1199 data'!$C$8*G1182</f>
        <v>119.69444444444422</v>
      </c>
      <c r="J1182" s="48">
        <f>'Ducati Panigale 1199 data'!$C$8*'Ducati Panigale 1199 data'!$C$15*'Ducati Panigale 1199 data'!$C$10</f>
        <v>54.543600000000005</v>
      </c>
      <c r="K1182" s="48">
        <f>(0.5*'Ducati Panigale 1199 data'!$C$12)*'Ducati Panigale 1199 data'!$C$14*'Ducati Panigale 1199 data'!$C$11*F1182^2</f>
        <v>68.999720052083333</v>
      </c>
      <c r="L1182" s="48">
        <f t="shared" si="706"/>
        <v>243.23776449652757</v>
      </c>
      <c r="M1182" s="48">
        <f t="shared" si="702"/>
        <v>5371.5006326316507</v>
      </c>
      <c r="N1182" s="22">
        <f t="shared" si="707"/>
        <v>5.3715006326316503</v>
      </c>
      <c r="O1182" s="105">
        <f t="shared" si="708"/>
        <v>0</v>
      </c>
      <c r="P1182" s="105">
        <f t="shared" si="709"/>
        <v>0</v>
      </c>
      <c r="Q1182" s="105">
        <f t="shared" si="737"/>
        <v>295.80311348786574</v>
      </c>
      <c r="R1182" s="27">
        <f t="shared" si="710"/>
        <v>8.2167531524407145E-2</v>
      </c>
      <c r="S1182" s="98">
        <f t="shared" si="711"/>
        <v>5.3715006326316503</v>
      </c>
      <c r="T1182" s="17">
        <f t="shared" si="738"/>
        <v>1136.6675723728617</v>
      </c>
      <c r="U1182" s="17">
        <f t="shared" si="712"/>
        <v>0.31574099232579494</v>
      </c>
      <c r="V1182" s="17">
        <f t="shared" si="713"/>
        <v>281.01295781347244</v>
      </c>
      <c r="W1182" s="17">
        <f t="shared" si="714"/>
        <v>269.77243950093356</v>
      </c>
      <c r="X1182" s="17">
        <f t="shared" si="714"/>
        <v>258.98154192089623</v>
      </c>
      <c r="Y1182" s="17">
        <f t="shared" si="715"/>
        <v>256.39172650168729</v>
      </c>
      <c r="Z1182" s="17">
        <f>Y1182/3600</f>
        <v>7.1219924028246465E-2</v>
      </c>
      <c r="AA1182" s="17">
        <f>0.96*Y1182</f>
        <v>246.13605744161978</v>
      </c>
      <c r="AB1182" s="17">
        <f t="shared" si="716"/>
        <v>236.29061514395499</v>
      </c>
      <c r="AC1182" s="17">
        <f t="shared" si="717"/>
        <v>224.47608438675724</v>
      </c>
      <c r="AD1182" s="17">
        <f t="shared" si="718"/>
        <v>224.47608438675724</v>
      </c>
      <c r="AE1182" s="17">
        <f t="shared" si="739"/>
        <v>6.2354467885210346E-2</v>
      </c>
      <c r="AF1182" s="17">
        <f>T1182-AD1182</f>
        <v>912.19148798610445</v>
      </c>
      <c r="AG1182" s="17">
        <f t="shared" si="719"/>
        <v>0.25338652444058457</v>
      </c>
      <c r="AH1182" s="28">
        <f>0.5*'Ducati Panigale 1199 data'!$C$8*'WLTP class 3 v5'!F1182^2</f>
        <v>67786.631944444438</v>
      </c>
      <c r="AI1182" s="17">
        <f t="shared" si="720"/>
        <v>67.786631944444437</v>
      </c>
      <c r="AJ1182" s="17" t="str">
        <f>IF(N1182&lt;0, AI1182, "0")</f>
        <v>0</v>
      </c>
      <c r="AK1182" s="98">
        <f>AK1181+AJ1182</f>
        <v>2845.6773927469121</v>
      </c>
      <c r="AL1182" s="105">
        <f t="shared" si="721"/>
        <v>0.79046594242969781</v>
      </c>
      <c r="AM1182" s="98">
        <f>IF(N1182 &gt; 0, AI1182, )</f>
        <v>67.786631944444437</v>
      </c>
      <c r="AN1182" s="98">
        <f t="shared" si="740"/>
        <v>14035.508375771604</v>
      </c>
      <c r="AO1182" s="98">
        <f t="shared" si="722"/>
        <v>3.8987523266032231</v>
      </c>
      <c r="AP1182" s="27">
        <f t="shared" si="723"/>
        <v>0</v>
      </c>
      <c r="AQ1182" s="27">
        <f t="shared" si="724"/>
        <v>0</v>
      </c>
      <c r="AR1182" s="99">
        <f t="shared" si="725"/>
        <v>0</v>
      </c>
      <c r="AS1182" s="27">
        <f t="shared" si="726"/>
        <v>0</v>
      </c>
      <c r="AT1182" s="99">
        <f t="shared" si="703"/>
        <v>0</v>
      </c>
      <c r="AU1182" s="27">
        <f t="shared" si="703"/>
        <v>0</v>
      </c>
      <c r="AV1182" s="27">
        <f t="shared" si="727"/>
        <v>0</v>
      </c>
      <c r="AW1182" s="27">
        <f t="shared" si="728"/>
        <v>0</v>
      </c>
      <c r="AX1182" s="27">
        <f t="shared" si="729"/>
        <v>0</v>
      </c>
      <c r="AY1182" s="99">
        <f>AN1182-AW1182</f>
        <v>14035.508375771604</v>
      </c>
      <c r="AZ1182" s="110">
        <f t="shared" si="730"/>
        <v>3.8987523266032231</v>
      </c>
      <c r="BB1182" s="87">
        <v>0</v>
      </c>
      <c r="BC1182" s="23">
        <f t="shared" si="731"/>
        <v>0</v>
      </c>
      <c r="BD1182" s="23">
        <f t="shared" si="732"/>
        <v>0</v>
      </c>
      <c r="BE1182" s="23">
        <f t="shared" si="733"/>
        <v>0</v>
      </c>
      <c r="BF1182" s="23">
        <f t="shared" si="734"/>
        <v>0</v>
      </c>
      <c r="BG1182" s="23">
        <f t="shared" si="735"/>
        <v>0</v>
      </c>
    </row>
    <row r="1183" spans="2:59">
      <c r="B1183" s="12" t="s">
        <v>34</v>
      </c>
      <c r="C1183" s="12">
        <v>1172</v>
      </c>
      <c r="D1183" s="12">
        <v>150</v>
      </c>
      <c r="E1183" s="21">
        <v>81</v>
      </c>
      <c r="F1183" s="68">
        <f t="shared" si="704"/>
        <v>22.5</v>
      </c>
      <c r="G1183" s="22">
        <f t="shared" si="736"/>
        <v>0.38888888888888851</v>
      </c>
      <c r="H1183" s="22">
        <f t="shared" si="705"/>
        <v>75.5</v>
      </c>
      <c r="I1183" s="48">
        <f>'Ducati Panigale 1199 data'!$C$8*G1183</f>
        <v>108.111111111111</v>
      </c>
      <c r="J1183" s="48">
        <f>'Ducati Panigale 1199 data'!$C$8*'Ducati Panigale 1199 data'!$C$15*'Ducati Panigale 1199 data'!$C$10</f>
        <v>54.543600000000005</v>
      </c>
      <c r="K1183" s="48">
        <f>(0.5*'Ducati Panigale 1199 data'!$C$12)*'Ducati Panigale 1199 data'!$C$14*'Ducati Panigale 1199 data'!$C$11*F1183^2</f>
        <v>71.62804687500001</v>
      </c>
      <c r="L1183" s="48">
        <f t="shared" si="706"/>
        <v>234.28275798611099</v>
      </c>
      <c r="M1183" s="48">
        <f t="shared" si="702"/>
        <v>5271.3620546874972</v>
      </c>
      <c r="N1183" s="22">
        <f t="shared" si="707"/>
        <v>5.2713620546874971</v>
      </c>
      <c r="O1183" s="105">
        <f t="shared" si="708"/>
        <v>0</v>
      </c>
      <c r="P1183" s="105">
        <f t="shared" si="709"/>
        <v>0</v>
      </c>
      <c r="Q1183" s="105">
        <f t="shared" si="737"/>
        <v>295.80311348786574</v>
      </c>
      <c r="R1183" s="27">
        <f t="shared" si="710"/>
        <v>8.2167531524407145E-2</v>
      </c>
      <c r="S1183" s="98">
        <f t="shared" si="711"/>
        <v>5.2713620546874971</v>
      </c>
      <c r="T1183" s="17">
        <f t="shared" si="738"/>
        <v>1141.9389344275492</v>
      </c>
      <c r="U1183" s="17">
        <f t="shared" si="712"/>
        <v>0.31720525956320811</v>
      </c>
      <c r="V1183" s="17">
        <f t="shared" si="713"/>
        <v>281.01295781347244</v>
      </c>
      <c r="W1183" s="17">
        <f t="shared" si="714"/>
        <v>269.77243950093356</v>
      </c>
      <c r="X1183" s="17">
        <f t="shared" si="714"/>
        <v>258.98154192089623</v>
      </c>
      <c r="Y1183" s="17">
        <f t="shared" si="715"/>
        <v>256.39172650168729</v>
      </c>
      <c r="Z1183" s="17">
        <f>Y1183/3600</f>
        <v>7.1219924028246465E-2</v>
      </c>
      <c r="AA1183" s="17">
        <f>0.96*Y1183</f>
        <v>246.13605744161978</v>
      </c>
      <c r="AB1183" s="17">
        <f t="shared" si="716"/>
        <v>236.29061514395499</v>
      </c>
      <c r="AC1183" s="17">
        <f t="shared" si="717"/>
        <v>224.47608438675724</v>
      </c>
      <c r="AD1183" s="17">
        <f t="shared" si="718"/>
        <v>224.47608438675724</v>
      </c>
      <c r="AE1183" s="17">
        <f t="shared" si="739"/>
        <v>6.2354467885210346E-2</v>
      </c>
      <c r="AF1183" s="17">
        <f>T1183-AD1183</f>
        <v>917.46285004079186</v>
      </c>
      <c r="AG1183" s="17">
        <f t="shared" si="719"/>
        <v>0.25485079167799773</v>
      </c>
      <c r="AH1183" s="28">
        <f>0.5*'Ducati Panigale 1199 data'!$C$8*'WLTP class 3 v5'!F1183^2</f>
        <v>70368.75</v>
      </c>
      <c r="AI1183" s="17">
        <f t="shared" si="720"/>
        <v>70.368750000000006</v>
      </c>
      <c r="AJ1183" s="17" t="str">
        <f>IF(N1183&lt;0, AI1183, "0")</f>
        <v>0</v>
      </c>
      <c r="AK1183" s="98">
        <f>AK1182+AJ1183</f>
        <v>2845.6773927469121</v>
      </c>
      <c r="AL1183" s="105">
        <f t="shared" si="721"/>
        <v>0.79046594242969781</v>
      </c>
      <c r="AM1183" s="98">
        <f>IF(N1183 &gt; 0, AI1183, )</f>
        <v>70.368750000000006</v>
      </c>
      <c r="AN1183" s="98">
        <f t="shared" si="740"/>
        <v>14105.877125771603</v>
      </c>
      <c r="AO1183" s="98">
        <f t="shared" si="722"/>
        <v>3.9182992016032232</v>
      </c>
      <c r="AP1183" s="27">
        <f t="shared" si="723"/>
        <v>0</v>
      </c>
      <c r="AQ1183" s="27">
        <f t="shared" si="724"/>
        <v>0</v>
      </c>
      <c r="AR1183" s="99">
        <f t="shared" si="725"/>
        <v>0</v>
      </c>
      <c r="AS1183" s="27">
        <f t="shared" si="726"/>
        <v>0</v>
      </c>
      <c r="AT1183" s="99">
        <f t="shared" si="703"/>
        <v>0</v>
      </c>
      <c r="AU1183" s="27">
        <f t="shared" si="703"/>
        <v>0</v>
      </c>
      <c r="AV1183" s="27">
        <f t="shared" si="727"/>
        <v>0</v>
      </c>
      <c r="AW1183" s="27">
        <f t="shared" si="728"/>
        <v>0</v>
      </c>
      <c r="AX1183" s="27">
        <f t="shared" si="729"/>
        <v>0</v>
      </c>
      <c r="AY1183" s="99">
        <f>AN1183-AW1183</f>
        <v>14105.877125771603</v>
      </c>
      <c r="AZ1183" s="110">
        <f t="shared" si="730"/>
        <v>3.9182992016032232</v>
      </c>
      <c r="BB1183" s="87">
        <v>0</v>
      </c>
      <c r="BC1183" s="23">
        <f t="shared" si="731"/>
        <v>0</v>
      </c>
      <c r="BD1183" s="23">
        <f t="shared" si="732"/>
        <v>0</v>
      </c>
      <c r="BE1183" s="23">
        <f t="shared" si="733"/>
        <v>0</v>
      </c>
      <c r="BF1183" s="23">
        <f t="shared" si="734"/>
        <v>0</v>
      </c>
      <c r="BG1183" s="23">
        <f t="shared" si="735"/>
        <v>0</v>
      </c>
    </row>
    <row r="1184" spans="2:59">
      <c r="B1184" s="12" t="s">
        <v>34</v>
      </c>
      <c r="C1184" s="12">
        <v>1173</v>
      </c>
      <c r="D1184" s="12">
        <v>151</v>
      </c>
      <c r="E1184" s="21">
        <v>82.3</v>
      </c>
      <c r="F1184" s="68">
        <f t="shared" si="704"/>
        <v>22.861111111111111</v>
      </c>
      <c r="G1184" s="22">
        <f t="shared" si="736"/>
        <v>0.34722222222222221</v>
      </c>
      <c r="H1184" s="22">
        <f t="shared" si="705"/>
        <v>76</v>
      </c>
      <c r="I1184" s="48">
        <f>'Ducati Panigale 1199 data'!$C$8*G1184</f>
        <v>96.527777777777771</v>
      </c>
      <c r="J1184" s="48">
        <f>'Ducati Panigale 1199 data'!$C$8*'Ducati Panigale 1199 data'!$C$15*'Ducati Panigale 1199 data'!$C$10</f>
        <v>54.543600000000005</v>
      </c>
      <c r="K1184" s="48">
        <f>(0.5*'Ducati Panigale 1199 data'!$C$12)*'Ducati Panigale 1199 data'!$C$14*'Ducati Panigale 1199 data'!$C$11*F1184^2</f>
        <v>73.945668894675933</v>
      </c>
      <c r="L1184" s="48">
        <f t="shared" si="706"/>
        <v>225.01704667245372</v>
      </c>
      <c r="M1184" s="48">
        <f t="shared" si="702"/>
        <v>5144.139705873039</v>
      </c>
      <c r="N1184" s="22">
        <f t="shared" si="707"/>
        <v>5.1441397058730391</v>
      </c>
      <c r="O1184" s="105">
        <f t="shared" si="708"/>
        <v>0</v>
      </c>
      <c r="P1184" s="105">
        <f t="shared" si="709"/>
        <v>0</v>
      </c>
      <c r="Q1184" s="105">
        <f t="shared" si="737"/>
        <v>295.80311348786574</v>
      </c>
      <c r="R1184" s="27">
        <f t="shared" si="710"/>
        <v>8.2167531524407145E-2</v>
      </c>
      <c r="S1184" s="98">
        <f t="shared" si="711"/>
        <v>5.1441397058730391</v>
      </c>
      <c r="T1184" s="17">
        <f t="shared" si="738"/>
        <v>1147.0830741334221</v>
      </c>
      <c r="U1184" s="17">
        <f t="shared" si="712"/>
        <v>0.31863418725928394</v>
      </c>
      <c r="V1184" s="17">
        <f t="shared" si="713"/>
        <v>281.01295781347244</v>
      </c>
      <c r="W1184" s="17">
        <f t="shared" si="714"/>
        <v>269.77243950093356</v>
      </c>
      <c r="X1184" s="17">
        <f t="shared" si="714"/>
        <v>258.98154192089623</v>
      </c>
      <c r="Y1184" s="17">
        <f t="shared" si="715"/>
        <v>256.39172650168729</v>
      </c>
      <c r="Z1184" s="17">
        <f>Y1184/3600</f>
        <v>7.1219924028246465E-2</v>
      </c>
      <c r="AA1184" s="17">
        <f>0.96*Y1184</f>
        <v>246.13605744161978</v>
      </c>
      <c r="AB1184" s="17">
        <f t="shared" si="716"/>
        <v>236.29061514395499</v>
      </c>
      <c r="AC1184" s="17">
        <f t="shared" si="717"/>
        <v>224.47608438675724</v>
      </c>
      <c r="AD1184" s="17">
        <f t="shared" si="718"/>
        <v>224.47608438675724</v>
      </c>
      <c r="AE1184" s="17">
        <f t="shared" si="739"/>
        <v>6.2354467885210346E-2</v>
      </c>
      <c r="AF1184" s="17">
        <f>T1184-AD1184</f>
        <v>922.60698974666479</v>
      </c>
      <c r="AG1184" s="17">
        <f t="shared" si="719"/>
        <v>0.25627971937407357</v>
      </c>
      <c r="AH1184" s="28">
        <f>0.5*'Ducati Panigale 1199 data'!$C$8*'WLTP class 3 v5'!F1184^2</f>
        <v>72645.625771604944</v>
      </c>
      <c r="AI1184" s="17">
        <f t="shared" si="720"/>
        <v>72.645625771604941</v>
      </c>
      <c r="AJ1184" s="17" t="str">
        <f>IF(N1184&lt;0, AI1184, "0")</f>
        <v>0</v>
      </c>
      <c r="AK1184" s="98">
        <f>AK1183+AJ1184</f>
        <v>2845.6773927469121</v>
      </c>
      <c r="AL1184" s="105">
        <f t="shared" si="721"/>
        <v>0.79046594242969781</v>
      </c>
      <c r="AM1184" s="98">
        <f>IF(N1184 &gt; 0, AI1184, )</f>
        <v>72.645625771604941</v>
      </c>
      <c r="AN1184" s="98">
        <f t="shared" si="740"/>
        <v>14178.522751543209</v>
      </c>
      <c r="AO1184" s="98">
        <f t="shared" si="722"/>
        <v>3.9384785420953357</v>
      </c>
      <c r="AP1184" s="27">
        <f t="shared" si="723"/>
        <v>0</v>
      </c>
      <c r="AQ1184" s="27">
        <f t="shared" si="724"/>
        <v>0</v>
      </c>
      <c r="AR1184" s="99">
        <f t="shared" si="725"/>
        <v>0</v>
      </c>
      <c r="AS1184" s="27">
        <f t="shared" si="726"/>
        <v>0</v>
      </c>
      <c r="AT1184" s="99">
        <f t="shared" si="703"/>
        <v>0</v>
      </c>
      <c r="AU1184" s="27">
        <f t="shared" si="703"/>
        <v>0</v>
      </c>
      <c r="AV1184" s="27">
        <f t="shared" si="727"/>
        <v>0</v>
      </c>
      <c r="AW1184" s="27">
        <f t="shared" si="728"/>
        <v>0</v>
      </c>
      <c r="AX1184" s="27">
        <f t="shared" si="729"/>
        <v>0</v>
      </c>
      <c r="AY1184" s="99">
        <f>AN1184-AW1184</f>
        <v>14178.522751543209</v>
      </c>
      <c r="AZ1184" s="110">
        <f t="shared" si="730"/>
        <v>3.9384785420953357</v>
      </c>
      <c r="BB1184" s="87">
        <v>0</v>
      </c>
      <c r="BC1184" s="23">
        <f t="shared" si="731"/>
        <v>0</v>
      </c>
      <c r="BD1184" s="23">
        <f t="shared" si="732"/>
        <v>0</v>
      </c>
      <c r="BE1184" s="23">
        <f t="shared" si="733"/>
        <v>0</v>
      </c>
      <c r="BF1184" s="23">
        <f t="shared" si="734"/>
        <v>0</v>
      </c>
      <c r="BG1184" s="23">
        <f t="shared" si="735"/>
        <v>0</v>
      </c>
    </row>
    <row r="1185" spans="2:59">
      <c r="B1185" s="12" t="s">
        <v>34</v>
      </c>
      <c r="C1185" s="12">
        <v>1174</v>
      </c>
      <c r="D1185" s="12">
        <v>152</v>
      </c>
      <c r="E1185" s="21">
        <v>83.5</v>
      </c>
      <c r="F1185" s="68">
        <f t="shared" si="704"/>
        <v>23.194444444444443</v>
      </c>
      <c r="G1185" s="22">
        <f t="shared" si="736"/>
        <v>0.31944444444444403</v>
      </c>
      <c r="H1185" s="22">
        <f t="shared" si="705"/>
        <v>76.5</v>
      </c>
      <c r="I1185" s="48">
        <f>'Ducati Panigale 1199 data'!$C$8*G1185</f>
        <v>88.805555555555443</v>
      </c>
      <c r="J1185" s="48">
        <f>'Ducati Panigale 1199 data'!$C$8*'Ducati Panigale 1199 data'!$C$15*'Ducati Panigale 1199 data'!$C$10</f>
        <v>54.543600000000005</v>
      </c>
      <c r="K1185" s="48">
        <f>(0.5*'Ducati Panigale 1199 data'!$C$12)*'Ducati Panigale 1199 data'!$C$14*'Ducati Panigale 1199 data'!$C$11*F1185^2</f>
        <v>76.117764033564811</v>
      </c>
      <c r="L1185" s="48">
        <f t="shared" si="706"/>
        <v>219.46691958912027</v>
      </c>
      <c r="M1185" s="48">
        <f t="shared" si="702"/>
        <v>5090.4132738032058</v>
      </c>
      <c r="N1185" s="22">
        <f t="shared" si="707"/>
        <v>5.0904132738032057</v>
      </c>
      <c r="O1185" s="105">
        <f t="shared" si="708"/>
        <v>0</v>
      </c>
      <c r="P1185" s="105">
        <f t="shared" si="709"/>
        <v>0</v>
      </c>
      <c r="Q1185" s="105">
        <f t="shared" si="737"/>
        <v>295.80311348786574</v>
      </c>
      <c r="R1185" s="27">
        <f t="shared" si="710"/>
        <v>8.2167531524407145E-2</v>
      </c>
      <c r="S1185" s="98">
        <f t="shared" si="711"/>
        <v>5.0904132738032057</v>
      </c>
      <c r="T1185" s="17">
        <f t="shared" si="738"/>
        <v>1152.1734874072254</v>
      </c>
      <c r="U1185" s="17">
        <f t="shared" si="712"/>
        <v>0.32004819094645148</v>
      </c>
      <c r="V1185" s="17">
        <f t="shared" si="713"/>
        <v>281.01295781347244</v>
      </c>
      <c r="W1185" s="17">
        <f t="shared" si="714"/>
        <v>269.77243950093356</v>
      </c>
      <c r="X1185" s="17">
        <f t="shared" si="714"/>
        <v>258.98154192089623</v>
      </c>
      <c r="Y1185" s="17">
        <f t="shared" si="715"/>
        <v>256.39172650168729</v>
      </c>
      <c r="Z1185" s="17">
        <f>Y1185/3600</f>
        <v>7.1219924028246465E-2</v>
      </c>
      <c r="AA1185" s="17">
        <f>0.96*Y1185</f>
        <v>246.13605744161978</v>
      </c>
      <c r="AB1185" s="17">
        <f t="shared" si="716"/>
        <v>236.29061514395499</v>
      </c>
      <c r="AC1185" s="17">
        <f t="shared" si="717"/>
        <v>224.47608438675724</v>
      </c>
      <c r="AD1185" s="17">
        <f t="shared" si="718"/>
        <v>224.47608438675724</v>
      </c>
      <c r="AE1185" s="17">
        <f t="shared" si="739"/>
        <v>6.2354467885210346E-2</v>
      </c>
      <c r="AF1185" s="17">
        <f>T1185-AD1185</f>
        <v>927.69740302046807</v>
      </c>
      <c r="AG1185" s="17">
        <f t="shared" si="719"/>
        <v>0.25769372306124111</v>
      </c>
      <c r="AH1185" s="28">
        <f>0.5*'Ducati Panigale 1199 data'!$C$8*'WLTP class 3 v5'!F1185^2</f>
        <v>74779.533179012331</v>
      </c>
      <c r="AI1185" s="17">
        <f t="shared" si="720"/>
        <v>74.779533179012333</v>
      </c>
      <c r="AJ1185" s="17" t="str">
        <f>IF(N1185&lt;0, AI1185, "0")</f>
        <v>0</v>
      </c>
      <c r="AK1185" s="98">
        <f>AK1184+AJ1185</f>
        <v>2845.6773927469121</v>
      </c>
      <c r="AL1185" s="105">
        <f t="shared" si="721"/>
        <v>0.79046594242969781</v>
      </c>
      <c r="AM1185" s="98">
        <f>IF(N1185 &gt; 0, AI1185, )</f>
        <v>74.779533179012333</v>
      </c>
      <c r="AN1185" s="98">
        <f t="shared" si="740"/>
        <v>14253.302284722222</v>
      </c>
      <c r="AO1185" s="98">
        <f t="shared" si="722"/>
        <v>3.9592506346450618</v>
      </c>
      <c r="AP1185" s="27">
        <f t="shared" si="723"/>
        <v>0</v>
      </c>
      <c r="AQ1185" s="27">
        <f t="shared" si="724"/>
        <v>0</v>
      </c>
      <c r="AR1185" s="99">
        <f t="shared" si="725"/>
        <v>0</v>
      </c>
      <c r="AS1185" s="27">
        <f t="shared" si="726"/>
        <v>0</v>
      </c>
      <c r="AT1185" s="99">
        <f t="shared" si="703"/>
        <v>0</v>
      </c>
      <c r="AU1185" s="27">
        <f t="shared" si="703"/>
        <v>0</v>
      </c>
      <c r="AV1185" s="27">
        <f t="shared" si="727"/>
        <v>0</v>
      </c>
      <c r="AW1185" s="27">
        <f t="shared" si="728"/>
        <v>0</v>
      </c>
      <c r="AX1185" s="27">
        <f t="shared" si="729"/>
        <v>0</v>
      </c>
      <c r="AY1185" s="99">
        <f>AN1185-AW1185</f>
        <v>14253.302284722222</v>
      </c>
      <c r="AZ1185" s="110">
        <f t="shared" si="730"/>
        <v>3.9592506346450618</v>
      </c>
      <c r="BB1185" s="87">
        <v>0</v>
      </c>
      <c r="BC1185" s="23">
        <f t="shared" si="731"/>
        <v>0</v>
      </c>
      <c r="BD1185" s="23">
        <f t="shared" si="732"/>
        <v>0</v>
      </c>
      <c r="BE1185" s="23">
        <f t="shared" si="733"/>
        <v>0</v>
      </c>
      <c r="BF1185" s="23">
        <f t="shared" si="734"/>
        <v>0</v>
      </c>
      <c r="BG1185" s="23">
        <f t="shared" si="735"/>
        <v>0</v>
      </c>
    </row>
    <row r="1186" spans="2:59">
      <c r="B1186" s="12" t="s">
        <v>34</v>
      </c>
      <c r="C1186" s="12">
        <v>1175</v>
      </c>
      <c r="D1186" s="12">
        <v>153</v>
      </c>
      <c r="E1186" s="21">
        <v>84.6</v>
      </c>
      <c r="F1186" s="68">
        <f t="shared" si="704"/>
        <v>23.5</v>
      </c>
      <c r="G1186" s="22">
        <f t="shared" si="736"/>
        <v>0.27777777777777779</v>
      </c>
      <c r="H1186" s="22">
        <f t="shared" si="705"/>
        <v>77</v>
      </c>
      <c r="I1186" s="48">
        <f>'Ducati Panigale 1199 data'!$C$8*G1186</f>
        <v>77.222222222222229</v>
      </c>
      <c r="J1186" s="48">
        <f>'Ducati Panigale 1199 data'!$C$8*'Ducati Panigale 1199 data'!$C$15*'Ducati Panigale 1199 data'!$C$10</f>
        <v>54.543600000000005</v>
      </c>
      <c r="K1186" s="48">
        <f>(0.5*'Ducati Panigale 1199 data'!$C$12)*'Ducati Panigale 1199 data'!$C$14*'Ducati Panigale 1199 data'!$C$11*F1186^2</f>
        <v>78.136471875000012</v>
      </c>
      <c r="L1186" s="48">
        <f t="shared" si="706"/>
        <v>209.90229409722224</v>
      </c>
      <c r="M1186" s="48">
        <f t="shared" si="702"/>
        <v>4932.7039112847224</v>
      </c>
      <c r="N1186" s="22">
        <f t="shared" si="707"/>
        <v>4.9327039112847224</v>
      </c>
      <c r="O1186" s="105">
        <f t="shared" si="708"/>
        <v>0</v>
      </c>
      <c r="P1186" s="105">
        <f t="shared" si="709"/>
        <v>0</v>
      </c>
      <c r="Q1186" s="105">
        <f t="shared" si="737"/>
        <v>295.80311348786574</v>
      </c>
      <c r="R1186" s="27">
        <f t="shared" si="710"/>
        <v>8.2167531524407145E-2</v>
      </c>
      <c r="S1186" s="98">
        <f t="shared" si="711"/>
        <v>4.9327039112847224</v>
      </c>
      <c r="T1186" s="17">
        <f t="shared" si="738"/>
        <v>1157.1061913185101</v>
      </c>
      <c r="U1186" s="17">
        <f t="shared" si="712"/>
        <v>0.32141838647736393</v>
      </c>
      <c r="V1186" s="17">
        <f t="shared" si="713"/>
        <v>281.01295781347244</v>
      </c>
      <c r="W1186" s="17">
        <f t="shared" si="714"/>
        <v>269.77243950093356</v>
      </c>
      <c r="X1186" s="17">
        <f t="shared" si="714"/>
        <v>258.98154192089623</v>
      </c>
      <c r="Y1186" s="17">
        <f t="shared" si="715"/>
        <v>256.39172650168729</v>
      </c>
      <c r="Z1186" s="17">
        <f>Y1186/3600</f>
        <v>7.1219924028246465E-2</v>
      </c>
      <c r="AA1186" s="17">
        <f>0.96*Y1186</f>
        <v>246.13605744161978</v>
      </c>
      <c r="AB1186" s="17">
        <f t="shared" si="716"/>
        <v>236.29061514395499</v>
      </c>
      <c r="AC1186" s="17">
        <f t="shared" si="717"/>
        <v>224.47608438675724</v>
      </c>
      <c r="AD1186" s="17">
        <f t="shared" si="718"/>
        <v>224.47608438675724</v>
      </c>
      <c r="AE1186" s="17">
        <f t="shared" si="739"/>
        <v>6.2354467885210346E-2</v>
      </c>
      <c r="AF1186" s="17">
        <f>T1186-AD1186</f>
        <v>932.63010693175283</v>
      </c>
      <c r="AG1186" s="17">
        <f t="shared" si="719"/>
        <v>0.25906391859215355</v>
      </c>
      <c r="AH1186" s="28">
        <f>0.5*'Ducati Panigale 1199 data'!$C$8*'WLTP class 3 v5'!F1186^2</f>
        <v>76762.75</v>
      </c>
      <c r="AI1186" s="17">
        <f t="shared" si="720"/>
        <v>76.762749999999997</v>
      </c>
      <c r="AJ1186" s="17" t="str">
        <f>IF(N1186&lt;0, AI1186, "0")</f>
        <v>0</v>
      </c>
      <c r="AK1186" s="98">
        <f>AK1185+AJ1186</f>
        <v>2845.6773927469121</v>
      </c>
      <c r="AL1186" s="105">
        <f t="shared" si="721"/>
        <v>0.79046594242969781</v>
      </c>
      <c r="AM1186" s="98">
        <f>IF(N1186 &gt; 0, AI1186, )</f>
        <v>76.762749999999997</v>
      </c>
      <c r="AN1186" s="98">
        <f t="shared" si="740"/>
        <v>14330.065034722222</v>
      </c>
      <c r="AO1186" s="98">
        <f t="shared" si="722"/>
        <v>3.9805736207561728</v>
      </c>
      <c r="AP1186" s="27">
        <f t="shared" si="723"/>
        <v>0</v>
      </c>
      <c r="AQ1186" s="27">
        <f t="shared" si="724"/>
        <v>0</v>
      </c>
      <c r="AR1186" s="99">
        <f t="shared" si="725"/>
        <v>0</v>
      </c>
      <c r="AS1186" s="27">
        <f t="shared" si="726"/>
        <v>0</v>
      </c>
      <c r="AT1186" s="99">
        <f t="shared" si="703"/>
        <v>0</v>
      </c>
      <c r="AU1186" s="27">
        <f t="shared" si="703"/>
        <v>0</v>
      </c>
      <c r="AV1186" s="27">
        <f t="shared" si="727"/>
        <v>0</v>
      </c>
      <c r="AW1186" s="27">
        <f t="shared" si="728"/>
        <v>0</v>
      </c>
      <c r="AX1186" s="27">
        <f t="shared" si="729"/>
        <v>0</v>
      </c>
      <c r="AY1186" s="99">
        <f>AN1186-AW1186</f>
        <v>14330.065034722222</v>
      </c>
      <c r="AZ1186" s="110">
        <f t="shared" si="730"/>
        <v>3.9805736207561728</v>
      </c>
      <c r="BB1186" s="87">
        <v>0</v>
      </c>
      <c r="BC1186" s="23">
        <f t="shared" si="731"/>
        <v>0</v>
      </c>
      <c r="BD1186" s="23">
        <f t="shared" si="732"/>
        <v>0</v>
      </c>
      <c r="BE1186" s="23">
        <f t="shared" si="733"/>
        <v>0</v>
      </c>
      <c r="BF1186" s="23">
        <f t="shared" si="734"/>
        <v>0</v>
      </c>
      <c r="BG1186" s="23">
        <f t="shared" si="735"/>
        <v>0</v>
      </c>
    </row>
    <row r="1187" spans="2:59">
      <c r="B1187" s="12" t="s">
        <v>34</v>
      </c>
      <c r="C1187" s="12">
        <v>1176</v>
      </c>
      <c r="D1187" s="12">
        <v>154</v>
      </c>
      <c r="E1187" s="21">
        <v>85.5</v>
      </c>
      <c r="F1187" s="68">
        <f t="shared" si="704"/>
        <v>23.75</v>
      </c>
      <c r="G1187" s="22">
        <f t="shared" si="736"/>
        <v>0.23611111111111149</v>
      </c>
      <c r="H1187" s="22">
        <f t="shared" si="705"/>
        <v>77.5</v>
      </c>
      <c r="I1187" s="48">
        <f>'Ducati Panigale 1199 data'!$C$8*G1187</f>
        <v>65.638888888888999</v>
      </c>
      <c r="J1187" s="48">
        <f>'Ducati Panigale 1199 data'!$C$8*'Ducati Panigale 1199 data'!$C$15*'Ducati Panigale 1199 data'!$C$10</f>
        <v>54.543600000000005</v>
      </c>
      <c r="K1187" s="48">
        <f>(0.5*'Ducati Panigale 1199 data'!$C$12)*'Ducati Panigale 1199 data'!$C$14*'Ducati Panigale 1199 data'!$C$11*F1187^2</f>
        <v>79.807792968750007</v>
      </c>
      <c r="L1187" s="48">
        <f t="shared" si="706"/>
        <v>199.99028185763899</v>
      </c>
      <c r="M1187" s="48">
        <f t="shared" si="702"/>
        <v>4749.769194118926</v>
      </c>
      <c r="N1187" s="22">
        <f t="shared" si="707"/>
        <v>4.749769194118926</v>
      </c>
      <c r="O1187" s="105">
        <f t="shared" si="708"/>
        <v>0</v>
      </c>
      <c r="P1187" s="105">
        <f t="shared" si="709"/>
        <v>0</v>
      </c>
      <c r="Q1187" s="105">
        <f t="shared" si="737"/>
        <v>295.80311348786574</v>
      </c>
      <c r="R1187" s="27">
        <f t="shared" si="710"/>
        <v>8.2167531524407145E-2</v>
      </c>
      <c r="S1187" s="98">
        <f t="shared" si="711"/>
        <v>4.749769194118926</v>
      </c>
      <c r="T1187" s="17">
        <f t="shared" si="738"/>
        <v>1161.8559605126291</v>
      </c>
      <c r="U1187" s="17">
        <f t="shared" si="712"/>
        <v>0.32273776680906363</v>
      </c>
      <c r="V1187" s="17">
        <f t="shared" si="713"/>
        <v>281.01295781347244</v>
      </c>
      <c r="W1187" s="17">
        <f t="shared" si="714"/>
        <v>269.77243950093356</v>
      </c>
      <c r="X1187" s="17">
        <f t="shared" si="714"/>
        <v>258.98154192089623</v>
      </c>
      <c r="Y1187" s="17">
        <f t="shared" si="715"/>
        <v>256.39172650168729</v>
      </c>
      <c r="Z1187" s="17">
        <f>Y1187/3600</f>
        <v>7.1219924028246465E-2</v>
      </c>
      <c r="AA1187" s="17">
        <f>0.96*Y1187</f>
        <v>246.13605744161978</v>
      </c>
      <c r="AB1187" s="17">
        <f t="shared" si="716"/>
        <v>236.29061514395499</v>
      </c>
      <c r="AC1187" s="17">
        <f t="shared" si="717"/>
        <v>224.47608438675724</v>
      </c>
      <c r="AD1187" s="17">
        <f t="shared" si="718"/>
        <v>224.47608438675724</v>
      </c>
      <c r="AE1187" s="17">
        <f t="shared" si="739"/>
        <v>6.2354467885210346E-2</v>
      </c>
      <c r="AF1187" s="17">
        <f>T1187-AD1187</f>
        <v>937.37987612587176</v>
      </c>
      <c r="AG1187" s="17">
        <f t="shared" si="719"/>
        <v>0.26038329892385326</v>
      </c>
      <c r="AH1187" s="28">
        <f>0.5*'Ducati Panigale 1199 data'!$C$8*'WLTP class 3 v5'!F1187^2</f>
        <v>78404.6875</v>
      </c>
      <c r="AI1187" s="17">
        <f t="shared" si="720"/>
        <v>78.404687499999994</v>
      </c>
      <c r="AJ1187" s="17" t="str">
        <f>IF(N1187&lt;0, AI1187, "0")</f>
        <v>0</v>
      </c>
      <c r="AK1187" s="98">
        <f>AK1186+AJ1187</f>
        <v>2845.6773927469121</v>
      </c>
      <c r="AL1187" s="105">
        <f t="shared" si="721"/>
        <v>0.79046594242969781</v>
      </c>
      <c r="AM1187" s="98">
        <f>IF(N1187 &gt; 0, AI1187, )</f>
        <v>78.404687499999994</v>
      </c>
      <c r="AN1187" s="98">
        <f t="shared" si="740"/>
        <v>14408.469722222222</v>
      </c>
      <c r="AO1187" s="98">
        <f t="shared" si="722"/>
        <v>4.0023527006172843</v>
      </c>
      <c r="AP1187" s="27">
        <f t="shared" si="723"/>
        <v>0</v>
      </c>
      <c r="AQ1187" s="27">
        <f t="shared" si="724"/>
        <v>0</v>
      </c>
      <c r="AR1187" s="99">
        <f t="shared" si="725"/>
        <v>0</v>
      </c>
      <c r="AS1187" s="27">
        <f t="shared" si="726"/>
        <v>0</v>
      </c>
      <c r="AT1187" s="99">
        <f t="shared" si="703"/>
        <v>0</v>
      </c>
      <c r="AU1187" s="27">
        <f t="shared" si="703"/>
        <v>0</v>
      </c>
      <c r="AV1187" s="27">
        <f t="shared" si="727"/>
        <v>0</v>
      </c>
      <c r="AW1187" s="27">
        <f t="shared" si="728"/>
        <v>0</v>
      </c>
      <c r="AX1187" s="27">
        <f t="shared" si="729"/>
        <v>0</v>
      </c>
      <c r="AY1187" s="99">
        <f>AN1187-AW1187</f>
        <v>14408.469722222222</v>
      </c>
      <c r="AZ1187" s="110">
        <f t="shared" si="730"/>
        <v>4.0023527006172843</v>
      </c>
      <c r="BB1187" s="87">
        <v>0</v>
      </c>
      <c r="BC1187" s="23">
        <f t="shared" si="731"/>
        <v>0</v>
      </c>
      <c r="BD1187" s="23">
        <f t="shared" si="732"/>
        <v>0</v>
      </c>
      <c r="BE1187" s="23">
        <f t="shared" si="733"/>
        <v>0</v>
      </c>
      <c r="BF1187" s="23">
        <f t="shared" si="734"/>
        <v>0</v>
      </c>
      <c r="BG1187" s="23">
        <f t="shared" si="735"/>
        <v>0</v>
      </c>
    </row>
    <row r="1188" spans="2:59">
      <c r="B1188" s="12" t="s">
        <v>34</v>
      </c>
      <c r="C1188" s="12">
        <v>1177</v>
      </c>
      <c r="D1188" s="12">
        <v>155</v>
      </c>
      <c r="E1188" s="21">
        <v>86.3</v>
      </c>
      <c r="F1188" s="68">
        <f t="shared" si="704"/>
        <v>23.972222222222221</v>
      </c>
      <c r="G1188" s="22">
        <f t="shared" si="736"/>
        <v>0.22222222222222143</v>
      </c>
      <c r="H1188" s="22">
        <f t="shared" si="705"/>
        <v>78</v>
      </c>
      <c r="I1188" s="48">
        <f>'Ducati Panigale 1199 data'!$C$8*G1188</f>
        <v>61.777777777777558</v>
      </c>
      <c r="J1188" s="48">
        <f>'Ducati Panigale 1199 data'!$C$8*'Ducati Panigale 1199 data'!$C$15*'Ducati Panigale 1199 data'!$C$10</f>
        <v>54.543600000000005</v>
      </c>
      <c r="K1188" s="48">
        <f>(0.5*'Ducati Panigale 1199 data'!$C$12)*'Ducati Panigale 1199 data'!$C$14*'Ducati Panigale 1199 data'!$C$11*F1188^2</f>
        <v>81.308259172453702</v>
      </c>
      <c r="L1188" s="48">
        <f t="shared" si="706"/>
        <v>197.62963695023126</v>
      </c>
      <c r="M1188" s="48">
        <f t="shared" si="702"/>
        <v>4737.6215746680436</v>
      </c>
      <c r="N1188" s="22">
        <f t="shared" si="707"/>
        <v>4.7376215746680437</v>
      </c>
      <c r="O1188" s="105">
        <f t="shared" si="708"/>
        <v>0</v>
      </c>
      <c r="P1188" s="105">
        <f t="shared" si="709"/>
        <v>0</v>
      </c>
      <c r="Q1188" s="105">
        <f t="shared" si="737"/>
        <v>295.80311348786574</v>
      </c>
      <c r="R1188" s="27">
        <f t="shared" si="710"/>
        <v>8.2167531524407145E-2</v>
      </c>
      <c r="S1188" s="98">
        <f t="shared" si="711"/>
        <v>4.7376215746680437</v>
      </c>
      <c r="T1188" s="17">
        <f t="shared" si="738"/>
        <v>1166.5935820872971</v>
      </c>
      <c r="U1188" s="17">
        <f t="shared" si="712"/>
        <v>0.32405377280202696</v>
      </c>
      <c r="V1188" s="17">
        <f t="shared" si="713"/>
        <v>281.01295781347244</v>
      </c>
      <c r="W1188" s="17">
        <f t="shared" si="714"/>
        <v>269.77243950093356</v>
      </c>
      <c r="X1188" s="17">
        <f t="shared" si="714"/>
        <v>258.98154192089623</v>
      </c>
      <c r="Y1188" s="17">
        <f t="shared" si="715"/>
        <v>256.39172650168729</v>
      </c>
      <c r="Z1188" s="17">
        <f>Y1188/3600</f>
        <v>7.1219924028246465E-2</v>
      </c>
      <c r="AA1188" s="17">
        <f>0.96*Y1188</f>
        <v>246.13605744161978</v>
      </c>
      <c r="AB1188" s="17">
        <f t="shared" si="716"/>
        <v>236.29061514395499</v>
      </c>
      <c r="AC1188" s="17">
        <f t="shared" si="717"/>
        <v>224.47608438675724</v>
      </c>
      <c r="AD1188" s="17">
        <f t="shared" si="718"/>
        <v>224.47608438675724</v>
      </c>
      <c r="AE1188" s="17">
        <f t="shared" si="739"/>
        <v>6.2354467885210346E-2</v>
      </c>
      <c r="AF1188" s="17">
        <f>T1188-AD1188</f>
        <v>942.11749770053984</v>
      </c>
      <c r="AG1188" s="17">
        <f t="shared" si="719"/>
        <v>0.26169930491681664</v>
      </c>
      <c r="AH1188" s="28">
        <f>0.5*'Ducati Panigale 1199 data'!$C$8*'WLTP class 3 v5'!F1188^2</f>
        <v>79878.773919753075</v>
      </c>
      <c r="AI1188" s="17">
        <f t="shared" si="720"/>
        <v>79.878773919753073</v>
      </c>
      <c r="AJ1188" s="17" t="str">
        <f>IF(N1188&lt;0, AI1188, "0")</f>
        <v>0</v>
      </c>
      <c r="AK1188" s="98">
        <f>AK1187+AJ1188</f>
        <v>2845.6773927469121</v>
      </c>
      <c r="AL1188" s="105">
        <f t="shared" si="721"/>
        <v>0.79046594242969781</v>
      </c>
      <c r="AM1188" s="98">
        <f>IF(N1188 &gt; 0, AI1188, )</f>
        <v>79.878773919753073</v>
      </c>
      <c r="AN1188" s="98">
        <f t="shared" si="740"/>
        <v>14488.348496141974</v>
      </c>
      <c r="AO1188" s="98">
        <f t="shared" si="722"/>
        <v>4.0245412489283261</v>
      </c>
      <c r="AP1188" s="27">
        <f t="shared" si="723"/>
        <v>0</v>
      </c>
      <c r="AQ1188" s="27">
        <f t="shared" si="724"/>
        <v>0</v>
      </c>
      <c r="AR1188" s="99">
        <f t="shared" si="725"/>
        <v>0</v>
      </c>
      <c r="AS1188" s="27">
        <f t="shared" si="726"/>
        <v>0</v>
      </c>
      <c r="AT1188" s="99">
        <f t="shared" si="703"/>
        <v>0</v>
      </c>
      <c r="AU1188" s="27">
        <f t="shared" si="703"/>
        <v>0</v>
      </c>
      <c r="AV1188" s="27">
        <f t="shared" si="727"/>
        <v>0</v>
      </c>
      <c r="AW1188" s="27">
        <f t="shared" si="728"/>
        <v>0</v>
      </c>
      <c r="AX1188" s="27">
        <f t="shared" si="729"/>
        <v>0</v>
      </c>
      <c r="AY1188" s="99">
        <f>AN1188-AW1188</f>
        <v>14488.348496141974</v>
      </c>
      <c r="AZ1188" s="110">
        <f t="shared" si="730"/>
        <v>4.0245412489283261</v>
      </c>
      <c r="BB1188" s="87">
        <v>0</v>
      </c>
      <c r="BC1188" s="23">
        <f t="shared" si="731"/>
        <v>0</v>
      </c>
      <c r="BD1188" s="23">
        <f t="shared" si="732"/>
        <v>0</v>
      </c>
      <c r="BE1188" s="23">
        <f t="shared" si="733"/>
        <v>0</v>
      </c>
      <c r="BF1188" s="23">
        <f t="shared" si="734"/>
        <v>0</v>
      </c>
      <c r="BG1188" s="23">
        <f t="shared" si="735"/>
        <v>0</v>
      </c>
    </row>
    <row r="1189" spans="2:59">
      <c r="B1189" s="12" t="s">
        <v>34</v>
      </c>
      <c r="C1189" s="12">
        <v>1178</v>
      </c>
      <c r="D1189" s="12">
        <v>156</v>
      </c>
      <c r="E1189" s="21">
        <v>87.1</v>
      </c>
      <c r="F1189" s="68">
        <f t="shared" si="704"/>
        <v>24.194444444444443</v>
      </c>
      <c r="G1189" s="22">
        <f t="shared" si="736"/>
        <v>0.24999999999999961</v>
      </c>
      <c r="H1189" s="22">
        <f t="shared" si="705"/>
        <v>78.5</v>
      </c>
      <c r="I1189" s="48">
        <f>'Ducati Panigale 1199 data'!$C$8*G1189</f>
        <v>69.499999999999886</v>
      </c>
      <c r="J1189" s="48">
        <f>'Ducati Panigale 1199 data'!$C$8*'Ducati Panigale 1199 data'!$C$15*'Ducati Panigale 1199 data'!$C$10</f>
        <v>54.543600000000005</v>
      </c>
      <c r="K1189" s="48">
        <f>(0.5*'Ducati Panigale 1199 data'!$C$12)*'Ducati Panigale 1199 data'!$C$14*'Ducati Panigale 1199 data'!$C$11*F1189^2</f>
        <v>82.822699450231482</v>
      </c>
      <c r="L1189" s="48">
        <f t="shared" si="706"/>
        <v>206.86629945023137</v>
      </c>
      <c r="M1189" s="48">
        <f t="shared" si="702"/>
        <v>5005.0151894764304</v>
      </c>
      <c r="N1189" s="22">
        <f t="shared" si="707"/>
        <v>5.0050151894764303</v>
      </c>
      <c r="O1189" s="105">
        <f t="shared" si="708"/>
        <v>0</v>
      </c>
      <c r="P1189" s="105">
        <f t="shared" si="709"/>
        <v>0</v>
      </c>
      <c r="Q1189" s="105">
        <f t="shared" si="737"/>
        <v>295.80311348786574</v>
      </c>
      <c r="R1189" s="27">
        <f t="shared" si="710"/>
        <v>8.2167531524407145E-2</v>
      </c>
      <c r="S1189" s="98">
        <f t="shared" si="711"/>
        <v>5.0050151894764303</v>
      </c>
      <c r="T1189" s="17">
        <f t="shared" si="738"/>
        <v>1171.5985972767735</v>
      </c>
      <c r="U1189" s="17">
        <f t="shared" si="712"/>
        <v>0.32544405479910377</v>
      </c>
      <c r="V1189" s="17">
        <f t="shared" si="713"/>
        <v>281.01295781347244</v>
      </c>
      <c r="W1189" s="17">
        <f t="shared" si="714"/>
        <v>269.77243950093356</v>
      </c>
      <c r="X1189" s="17">
        <f t="shared" si="714"/>
        <v>258.98154192089623</v>
      </c>
      <c r="Y1189" s="17">
        <f t="shared" si="715"/>
        <v>256.39172650168729</v>
      </c>
      <c r="Z1189" s="17">
        <f>Y1189/3600</f>
        <v>7.1219924028246465E-2</v>
      </c>
      <c r="AA1189" s="17">
        <f>0.96*Y1189</f>
        <v>246.13605744161978</v>
      </c>
      <c r="AB1189" s="17">
        <f t="shared" si="716"/>
        <v>236.29061514395499</v>
      </c>
      <c r="AC1189" s="17">
        <f t="shared" si="717"/>
        <v>224.47608438675724</v>
      </c>
      <c r="AD1189" s="17">
        <f t="shared" si="718"/>
        <v>224.47608438675724</v>
      </c>
      <c r="AE1189" s="17">
        <f t="shared" si="739"/>
        <v>6.2354467885210346E-2</v>
      </c>
      <c r="AF1189" s="17">
        <f>T1189-AD1189</f>
        <v>947.1225128900162</v>
      </c>
      <c r="AG1189" s="17">
        <f t="shared" si="719"/>
        <v>0.26308958691389339</v>
      </c>
      <c r="AH1189" s="28">
        <f>0.5*'Ducati Panigale 1199 data'!$C$8*'WLTP class 3 v5'!F1189^2</f>
        <v>81366.588734567893</v>
      </c>
      <c r="AI1189" s="17">
        <f t="shared" si="720"/>
        <v>81.366588734567898</v>
      </c>
      <c r="AJ1189" s="17" t="str">
        <f>IF(N1189&lt;0, AI1189, "0")</f>
        <v>0</v>
      </c>
      <c r="AK1189" s="98">
        <f>AK1188+AJ1189</f>
        <v>2845.6773927469121</v>
      </c>
      <c r="AL1189" s="105">
        <f t="shared" si="721"/>
        <v>0.79046594242969781</v>
      </c>
      <c r="AM1189" s="98">
        <f>IF(N1189 &gt; 0, AI1189, )</f>
        <v>81.366588734567898</v>
      </c>
      <c r="AN1189" s="98">
        <f t="shared" si="740"/>
        <v>14569.715084876543</v>
      </c>
      <c r="AO1189" s="98">
        <f t="shared" si="722"/>
        <v>4.0471430791323728</v>
      </c>
      <c r="AP1189" s="27">
        <f t="shared" si="723"/>
        <v>0</v>
      </c>
      <c r="AQ1189" s="27">
        <f t="shared" si="724"/>
        <v>0</v>
      </c>
      <c r="AR1189" s="99">
        <f t="shared" si="725"/>
        <v>0</v>
      </c>
      <c r="AS1189" s="27">
        <f t="shared" si="726"/>
        <v>0</v>
      </c>
      <c r="AT1189" s="99">
        <f t="shared" si="703"/>
        <v>0</v>
      </c>
      <c r="AU1189" s="27">
        <f t="shared" si="703"/>
        <v>0</v>
      </c>
      <c r="AV1189" s="27">
        <f t="shared" si="727"/>
        <v>0</v>
      </c>
      <c r="AW1189" s="27">
        <f t="shared" si="728"/>
        <v>0</v>
      </c>
      <c r="AX1189" s="27">
        <f t="shared" si="729"/>
        <v>0</v>
      </c>
      <c r="AY1189" s="99">
        <f>AN1189-AW1189</f>
        <v>14569.715084876543</v>
      </c>
      <c r="AZ1189" s="110">
        <f t="shared" si="730"/>
        <v>4.0471430791323728</v>
      </c>
      <c r="BB1189" s="87">
        <v>0</v>
      </c>
      <c r="BC1189" s="23">
        <f t="shared" si="731"/>
        <v>0</v>
      </c>
      <c r="BD1189" s="23">
        <f t="shared" si="732"/>
        <v>0</v>
      </c>
      <c r="BE1189" s="23">
        <f t="shared" si="733"/>
        <v>0</v>
      </c>
      <c r="BF1189" s="23">
        <f t="shared" si="734"/>
        <v>0</v>
      </c>
      <c r="BG1189" s="23">
        <f t="shared" si="735"/>
        <v>0</v>
      </c>
    </row>
    <row r="1190" spans="2:59">
      <c r="B1190" s="12" t="s">
        <v>34</v>
      </c>
      <c r="C1190" s="12">
        <v>1179</v>
      </c>
      <c r="D1190" s="12">
        <v>157</v>
      </c>
      <c r="E1190" s="21">
        <v>88.1</v>
      </c>
      <c r="F1190" s="68">
        <f t="shared" si="704"/>
        <v>24.472222222222221</v>
      </c>
      <c r="G1190" s="22">
        <f t="shared" si="736"/>
        <v>0.27777777777777779</v>
      </c>
      <c r="H1190" s="22">
        <f t="shared" si="705"/>
        <v>79</v>
      </c>
      <c r="I1190" s="48">
        <f>'Ducati Panigale 1199 data'!$C$8*G1190</f>
        <v>77.222222222222229</v>
      </c>
      <c r="J1190" s="48">
        <f>'Ducati Panigale 1199 data'!$C$8*'Ducati Panigale 1199 data'!$C$15*'Ducati Panigale 1199 data'!$C$10</f>
        <v>54.543600000000005</v>
      </c>
      <c r="K1190" s="48">
        <f>(0.5*'Ducati Panigale 1199 data'!$C$12)*'Ducati Panigale 1199 data'!$C$14*'Ducati Panigale 1199 data'!$C$11*F1190^2</f>
        <v>84.735400839120373</v>
      </c>
      <c r="L1190" s="48">
        <f t="shared" si="706"/>
        <v>216.50122306134261</v>
      </c>
      <c r="M1190" s="48">
        <f t="shared" si="702"/>
        <v>5298.2660421400788</v>
      </c>
      <c r="N1190" s="22">
        <f t="shared" si="707"/>
        <v>5.2982660421400789</v>
      </c>
      <c r="O1190" s="105">
        <f t="shared" si="708"/>
        <v>0</v>
      </c>
      <c r="P1190" s="105">
        <f t="shared" si="709"/>
        <v>0</v>
      </c>
      <c r="Q1190" s="105">
        <f t="shared" si="737"/>
        <v>295.80311348786574</v>
      </c>
      <c r="R1190" s="27">
        <f t="shared" si="710"/>
        <v>8.2167531524407145E-2</v>
      </c>
      <c r="S1190" s="98">
        <f t="shared" si="711"/>
        <v>5.2982660421400789</v>
      </c>
      <c r="T1190" s="17">
        <f t="shared" si="738"/>
        <v>1176.8968633189136</v>
      </c>
      <c r="U1190" s="17">
        <f t="shared" si="712"/>
        <v>0.32691579536636489</v>
      </c>
      <c r="V1190" s="17">
        <f t="shared" si="713"/>
        <v>281.01295781347244</v>
      </c>
      <c r="W1190" s="17">
        <f t="shared" si="714"/>
        <v>269.77243950093356</v>
      </c>
      <c r="X1190" s="17">
        <f t="shared" si="714"/>
        <v>258.98154192089623</v>
      </c>
      <c r="Y1190" s="17">
        <f t="shared" si="715"/>
        <v>256.39172650168729</v>
      </c>
      <c r="Z1190" s="17">
        <f>Y1190/3600</f>
        <v>7.1219924028246465E-2</v>
      </c>
      <c r="AA1190" s="17">
        <f>0.96*Y1190</f>
        <v>246.13605744161978</v>
      </c>
      <c r="AB1190" s="17">
        <f t="shared" si="716"/>
        <v>236.29061514395499</v>
      </c>
      <c r="AC1190" s="17">
        <f t="shared" si="717"/>
        <v>224.47608438675724</v>
      </c>
      <c r="AD1190" s="17">
        <f t="shared" si="718"/>
        <v>224.47608438675724</v>
      </c>
      <c r="AE1190" s="17">
        <f t="shared" si="739"/>
        <v>6.2354467885210346E-2</v>
      </c>
      <c r="AF1190" s="17">
        <f>T1190-AD1190</f>
        <v>952.42077893215628</v>
      </c>
      <c r="AG1190" s="17">
        <f t="shared" si="719"/>
        <v>0.26456132748115452</v>
      </c>
      <c r="AH1190" s="28">
        <f>0.5*'Ducati Panigale 1199 data'!$C$8*'WLTP class 3 v5'!F1190^2</f>
        <v>83245.662808641966</v>
      </c>
      <c r="AI1190" s="17">
        <f t="shared" si="720"/>
        <v>83.245662808641967</v>
      </c>
      <c r="AJ1190" s="17" t="str">
        <f>IF(N1190&lt;0, AI1190, "0")</f>
        <v>0</v>
      </c>
      <c r="AK1190" s="98">
        <f>AK1189+AJ1190</f>
        <v>2845.6773927469121</v>
      </c>
      <c r="AL1190" s="105">
        <f t="shared" si="721"/>
        <v>0.79046594242969781</v>
      </c>
      <c r="AM1190" s="98">
        <f>IF(N1190 &gt; 0, AI1190, )</f>
        <v>83.245662808641967</v>
      </c>
      <c r="AN1190" s="98">
        <f t="shared" si="740"/>
        <v>14652.960747685185</v>
      </c>
      <c r="AO1190" s="98">
        <f t="shared" si="722"/>
        <v>4.0702668743569959</v>
      </c>
      <c r="AP1190" s="27">
        <f t="shared" si="723"/>
        <v>0</v>
      </c>
      <c r="AQ1190" s="27">
        <f t="shared" si="724"/>
        <v>0</v>
      </c>
      <c r="AR1190" s="99">
        <f t="shared" si="725"/>
        <v>0</v>
      </c>
      <c r="AS1190" s="27">
        <f t="shared" si="726"/>
        <v>0</v>
      </c>
      <c r="AT1190" s="99">
        <f t="shared" si="703"/>
        <v>0</v>
      </c>
      <c r="AU1190" s="27">
        <f t="shared" si="703"/>
        <v>0</v>
      </c>
      <c r="AV1190" s="27">
        <f t="shared" si="727"/>
        <v>0</v>
      </c>
      <c r="AW1190" s="27">
        <f t="shared" si="728"/>
        <v>0</v>
      </c>
      <c r="AX1190" s="27">
        <f t="shared" si="729"/>
        <v>0</v>
      </c>
      <c r="AY1190" s="99">
        <f>AN1190-AW1190</f>
        <v>14652.960747685185</v>
      </c>
      <c r="AZ1190" s="110">
        <f t="shared" si="730"/>
        <v>4.0702668743569959</v>
      </c>
      <c r="BB1190" s="87">
        <v>0</v>
      </c>
      <c r="BC1190" s="23">
        <f t="shared" si="731"/>
        <v>0</v>
      </c>
      <c r="BD1190" s="23">
        <f t="shared" si="732"/>
        <v>0</v>
      </c>
      <c r="BE1190" s="23">
        <f t="shared" si="733"/>
        <v>0</v>
      </c>
      <c r="BF1190" s="23">
        <f t="shared" si="734"/>
        <v>0</v>
      </c>
      <c r="BG1190" s="23">
        <f t="shared" si="735"/>
        <v>0</v>
      </c>
    </row>
    <row r="1191" spans="2:59">
      <c r="B1191" s="12" t="s">
        <v>34</v>
      </c>
      <c r="C1191" s="12">
        <v>1180</v>
      </c>
      <c r="D1191" s="12">
        <v>158</v>
      </c>
      <c r="E1191" s="21">
        <v>89.1</v>
      </c>
      <c r="F1191" s="68">
        <f t="shared" si="704"/>
        <v>24.75</v>
      </c>
      <c r="G1191" s="22">
        <f t="shared" si="736"/>
        <v>0.27777777777777779</v>
      </c>
      <c r="H1191" s="22">
        <f t="shared" si="705"/>
        <v>79.5</v>
      </c>
      <c r="I1191" s="48">
        <f>'Ducati Panigale 1199 data'!$C$8*G1191</f>
        <v>77.222222222222229</v>
      </c>
      <c r="J1191" s="48">
        <f>'Ducati Panigale 1199 data'!$C$8*'Ducati Panigale 1199 data'!$C$15*'Ducati Panigale 1199 data'!$C$10</f>
        <v>54.543600000000005</v>
      </c>
      <c r="K1191" s="48">
        <f>(0.5*'Ducati Panigale 1199 data'!$C$12)*'Ducati Panigale 1199 data'!$C$14*'Ducati Panigale 1199 data'!$C$11*F1191^2</f>
        <v>86.669936718750009</v>
      </c>
      <c r="L1191" s="48">
        <f t="shared" si="706"/>
        <v>218.43575894097222</v>
      </c>
      <c r="M1191" s="48">
        <f t="shared" si="702"/>
        <v>5406.2850337890623</v>
      </c>
      <c r="N1191" s="22">
        <f t="shared" si="707"/>
        <v>5.4062850337890627</v>
      </c>
      <c r="O1191" s="105">
        <f t="shared" si="708"/>
        <v>0</v>
      </c>
      <c r="P1191" s="105">
        <f t="shared" si="709"/>
        <v>0</v>
      </c>
      <c r="Q1191" s="105">
        <f t="shared" si="737"/>
        <v>295.80311348786574</v>
      </c>
      <c r="R1191" s="27">
        <f t="shared" si="710"/>
        <v>8.2167531524407145E-2</v>
      </c>
      <c r="S1191" s="98">
        <f t="shared" si="711"/>
        <v>5.4062850337890627</v>
      </c>
      <c r="T1191" s="17">
        <f t="shared" si="738"/>
        <v>1182.3031483527027</v>
      </c>
      <c r="U1191" s="17">
        <f t="shared" si="712"/>
        <v>0.32841754120908406</v>
      </c>
      <c r="V1191" s="17">
        <f t="shared" si="713"/>
        <v>281.01295781347244</v>
      </c>
      <c r="W1191" s="17">
        <f t="shared" si="714"/>
        <v>269.77243950093356</v>
      </c>
      <c r="X1191" s="17">
        <f t="shared" si="714"/>
        <v>258.98154192089623</v>
      </c>
      <c r="Y1191" s="17">
        <f t="shared" si="715"/>
        <v>256.39172650168729</v>
      </c>
      <c r="Z1191" s="17">
        <f>Y1191/3600</f>
        <v>7.1219924028246465E-2</v>
      </c>
      <c r="AA1191" s="17">
        <f>0.96*Y1191</f>
        <v>246.13605744161978</v>
      </c>
      <c r="AB1191" s="17">
        <f t="shared" si="716"/>
        <v>236.29061514395499</v>
      </c>
      <c r="AC1191" s="17">
        <f t="shared" si="717"/>
        <v>224.47608438675724</v>
      </c>
      <c r="AD1191" s="17">
        <f t="shared" si="718"/>
        <v>224.47608438675724</v>
      </c>
      <c r="AE1191" s="17">
        <f t="shared" si="739"/>
        <v>6.2354467885210346E-2</v>
      </c>
      <c r="AF1191" s="17">
        <f>T1191-AD1191</f>
        <v>957.8270639659454</v>
      </c>
      <c r="AG1191" s="17">
        <f t="shared" si="719"/>
        <v>0.26606307332387374</v>
      </c>
      <c r="AH1191" s="28">
        <f>0.5*'Ducati Panigale 1199 data'!$C$8*'WLTP class 3 v5'!F1191^2</f>
        <v>85146.1875</v>
      </c>
      <c r="AI1191" s="17">
        <f t="shared" si="720"/>
        <v>85.146187499999996</v>
      </c>
      <c r="AJ1191" s="17" t="str">
        <f>IF(N1191&lt;0, AI1191, "0")</f>
        <v>0</v>
      </c>
      <c r="AK1191" s="98">
        <f>AK1190+AJ1191</f>
        <v>2845.6773927469121</v>
      </c>
      <c r="AL1191" s="105">
        <f t="shared" si="721"/>
        <v>0.79046594242969781</v>
      </c>
      <c r="AM1191" s="98">
        <f>IF(N1191 &gt; 0, AI1191, )</f>
        <v>85.146187499999996</v>
      </c>
      <c r="AN1191" s="98">
        <f t="shared" si="740"/>
        <v>14738.106935185186</v>
      </c>
      <c r="AO1191" s="98">
        <f t="shared" si="722"/>
        <v>4.0939185931069959</v>
      </c>
      <c r="AP1191" s="27">
        <f t="shared" si="723"/>
        <v>0</v>
      </c>
      <c r="AQ1191" s="27">
        <f t="shared" si="724"/>
        <v>0</v>
      </c>
      <c r="AR1191" s="99">
        <f t="shared" si="725"/>
        <v>0</v>
      </c>
      <c r="AS1191" s="27">
        <f t="shared" si="726"/>
        <v>0</v>
      </c>
      <c r="AT1191" s="99">
        <f t="shared" si="703"/>
        <v>0</v>
      </c>
      <c r="AU1191" s="27">
        <f t="shared" si="703"/>
        <v>0</v>
      </c>
      <c r="AV1191" s="27">
        <f t="shared" si="727"/>
        <v>0</v>
      </c>
      <c r="AW1191" s="27">
        <f t="shared" si="728"/>
        <v>0</v>
      </c>
      <c r="AX1191" s="27">
        <f t="shared" si="729"/>
        <v>0</v>
      </c>
      <c r="AY1191" s="99">
        <f>AN1191-AW1191</f>
        <v>14738.106935185186</v>
      </c>
      <c r="AZ1191" s="110">
        <f t="shared" si="730"/>
        <v>4.0939185931069959</v>
      </c>
      <c r="BB1191" s="87">
        <v>0</v>
      </c>
      <c r="BC1191" s="23">
        <f t="shared" si="731"/>
        <v>0</v>
      </c>
      <c r="BD1191" s="23">
        <f t="shared" si="732"/>
        <v>0</v>
      </c>
      <c r="BE1191" s="23">
        <f t="shared" si="733"/>
        <v>0</v>
      </c>
      <c r="BF1191" s="23">
        <f t="shared" si="734"/>
        <v>0</v>
      </c>
      <c r="BG1191" s="23">
        <f t="shared" si="735"/>
        <v>0</v>
      </c>
    </row>
    <row r="1192" spans="2:59">
      <c r="B1192" s="12" t="s">
        <v>34</v>
      </c>
      <c r="C1192" s="12">
        <v>1181</v>
      </c>
      <c r="D1192" s="12">
        <v>159</v>
      </c>
      <c r="E1192" s="21">
        <v>90.1</v>
      </c>
      <c r="F1192" s="68">
        <f t="shared" si="704"/>
        <v>25.027777777777779</v>
      </c>
      <c r="G1192" s="22">
        <f t="shared" si="736"/>
        <v>0.26388888888888967</v>
      </c>
      <c r="H1192" s="22">
        <f t="shared" si="705"/>
        <v>80</v>
      </c>
      <c r="I1192" s="48">
        <f>'Ducati Panigale 1199 data'!$C$8*G1192</f>
        <v>73.361111111111327</v>
      </c>
      <c r="J1192" s="48">
        <f>'Ducati Panigale 1199 data'!$C$8*'Ducati Panigale 1199 data'!$C$15*'Ducati Panigale 1199 data'!$C$10</f>
        <v>54.543600000000005</v>
      </c>
      <c r="K1192" s="48">
        <f>(0.5*'Ducati Panigale 1199 data'!$C$12)*'Ducati Panigale 1199 data'!$C$14*'Ducati Panigale 1199 data'!$C$11*F1192^2</f>
        <v>88.626307089120388</v>
      </c>
      <c r="L1192" s="48">
        <f t="shared" si="706"/>
        <v>216.53101820023173</v>
      </c>
      <c r="M1192" s="48">
        <f t="shared" si="702"/>
        <v>5419.2902055113555</v>
      </c>
      <c r="N1192" s="22">
        <f t="shared" si="707"/>
        <v>5.4192902055113557</v>
      </c>
      <c r="O1192" s="105">
        <f t="shared" si="708"/>
        <v>0</v>
      </c>
      <c r="P1192" s="105">
        <f t="shared" si="709"/>
        <v>0</v>
      </c>
      <c r="Q1192" s="105">
        <f t="shared" si="737"/>
        <v>295.80311348786574</v>
      </c>
      <c r="R1192" s="27">
        <f t="shared" si="710"/>
        <v>8.2167531524407145E-2</v>
      </c>
      <c r="S1192" s="98">
        <f t="shared" si="711"/>
        <v>5.4192902055113557</v>
      </c>
      <c r="T1192" s="17">
        <f t="shared" si="738"/>
        <v>1187.722438558214</v>
      </c>
      <c r="U1192" s="17">
        <f t="shared" si="712"/>
        <v>0.32992289959950388</v>
      </c>
      <c r="V1192" s="17">
        <f t="shared" si="713"/>
        <v>281.01295781347244</v>
      </c>
      <c r="W1192" s="17">
        <f t="shared" si="714"/>
        <v>269.77243950093356</v>
      </c>
      <c r="X1192" s="17">
        <f t="shared" si="714"/>
        <v>258.98154192089623</v>
      </c>
      <c r="Y1192" s="17">
        <f t="shared" si="715"/>
        <v>256.39172650168729</v>
      </c>
      <c r="Z1192" s="17">
        <f>Y1192/3600</f>
        <v>7.1219924028246465E-2</v>
      </c>
      <c r="AA1192" s="17">
        <f>0.96*Y1192</f>
        <v>246.13605744161978</v>
      </c>
      <c r="AB1192" s="17">
        <f t="shared" si="716"/>
        <v>236.29061514395499</v>
      </c>
      <c r="AC1192" s="17">
        <f t="shared" si="717"/>
        <v>224.47608438675724</v>
      </c>
      <c r="AD1192" s="17">
        <f t="shared" si="718"/>
        <v>224.47608438675724</v>
      </c>
      <c r="AE1192" s="17">
        <f t="shared" si="739"/>
        <v>6.2354467885210346E-2</v>
      </c>
      <c r="AF1192" s="17">
        <f>T1192-AD1192</f>
        <v>963.24635417145669</v>
      </c>
      <c r="AG1192" s="17">
        <f t="shared" si="719"/>
        <v>0.26756843171429351</v>
      </c>
      <c r="AH1192" s="28">
        <f>0.5*'Ducati Panigale 1199 data'!$C$8*'WLTP class 3 v5'!F1192^2</f>
        <v>87068.162808641995</v>
      </c>
      <c r="AI1192" s="17">
        <f t="shared" si="720"/>
        <v>87.068162808642001</v>
      </c>
      <c r="AJ1192" s="17" t="str">
        <f>IF(N1192&lt;0, AI1192, "0")</f>
        <v>0</v>
      </c>
      <c r="AK1192" s="98">
        <f>AK1191+AJ1192</f>
        <v>2845.6773927469121</v>
      </c>
      <c r="AL1192" s="105">
        <f t="shared" si="721"/>
        <v>0.79046594242969781</v>
      </c>
      <c r="AM1192" s="98">
        <f>IF(N1192 &gt; 0, AI1192, )</f>
        <v>87.068162808642001</v>
      </c>
      <c r="AN1192" s="98">
        <f t="shared" si="740"/>
        <v>14825.175097993828</v>
      </c>
      <c r="AO1192" s="98">
        <f t="shared" si="722"/>
        <v>4.1181041938871745</v>
      </c>
      <c r="AP1192" s="27">
        <f t="shared" si="723"/>
        <v>0</v>
      </c>
      <c r="AQ1192" s="27">
        <f t="shared" si="724"/>
        <v>0</v>
      </c>
      <c r="AR1192" s="99">
        <f t="shared" si="725"/>
        <v>0</v>
      </c>
      <c r="AS1192" s="27">
        <f t="shared" si="726"/>
        <v>0</v>
      </c>
      <c r="AT1192" s="99">
        <f t="shared" si="703"/>
        <v>0</v>
      </c>
      <c r="AU1192" s="27">
        <f t="shared" si="703"/>
        <v>0</v>
      </c>
      <c r="AV1192" s="27">
        <f t="shared" si="727"/>
        <v>0</v>
      </c>
      <c r="AW1192" s="27">
        <f t="shared" si="728"/>
        <v>0</v>
      </c>
      <c r="AX1192" s="27">
        <f t="shared" si="729"/>
        <v>0</v>
      </c>
      <c r="AY1192" s="99">
        <f>AN1192-AW1192</f>
        <v>14825.175097993828</v>
      </c>
      <c r="AZ1192" s="110">
        <f t="shared" si="730"/>
        <v>4.1181041938871745</v>
      </c>
      <c r="BB1192" s="87">
        <v>0</v>
      </c>
      <c r="BC1192" s="23">
        <f t="shared" si="731"/>
        <v>0</v>
      </c>
      <c r="BD1192" s="23">
        <f t="shared" si="732"/>
        <v>0</v>
      </c>
      <c r="BE1192" s="23">
        <f t="shared" si="733"/>
        <v>0</v>
      </c>
      <c r="BF1192" s="23">
        <f t="shared" si="734"/>
        <v>0</v>
      </c>
      <c r="BG1192" s="23">
        <f t="shared" si="735"/>
        <v>0</v>
      </c>
    </row>
    <row r="1193" spans="2:59">
      <c r="B1193" s="12" t="s">
        <v>34</v>
      </c>
      <c r="C1193" s="12">
        <v>1182</v>
      </c>
      <c r="D1193" s="12">
        <v>160</v>
      </c>
      <c r="E1193" s="21">
        <v>91</v>
      </c>
      <c r="F1193" s="68">
        <f t="shared" si="704"/>
        <v>25.277777777777779</v>
      </c>
      <c r="G1193" s="22">
        <f t="shared" si="736"/>
        <v>0.2222222222222234</v>
      </c>
      <c r="H1193" s="22">
        <f t="shared" si="705"/>
        <v>80.5</v>
      </c>
      <c r="I1193" s="48">
        <f>'Ducati Panigale 1199 data'!$C$8*G1193</f>
        <v>61.777777777778105</v>
      </c>
      <c r="J1193" s="48">
        <f>'Ducati Panigale 1199 data'!$C$8*'Ducati Panigale 1199 data'!$C$15*'Ducati Panigale 1199 data'!$C$10</f>
        <v>54.543600000000005</v>
      </c>
      <c r="K1193" s="48">
        <f>(0.5*'Ducati Panigale 1199 data'!$C$12)*'Ducati Panigale 1199 data'!$C$14*'Ducati Panigale 1199 data'!$C$11*F1193^2</f>
        <v>90.405708912037042</v>
      </c>
      <c r="L1193" s="48">
        <f t="shared" si="706"/>
        <v>206.72708668981517</v>
      </c>
      <c r="M1193" s="48">
        <f t="shared" si="702"/>
        <v>5225.6013579925502</v>
      </c>
      <c r="N1193" s="22">
        <f t="shared" si="707"/>
        <v>5.2256013579925504</v>
      </c>
      <c r="O1193" s="105">
        <f t="shared" si="708"/>
        <v>0</v>
      </c>
      <c r="P1193" s="105">
        <f t="shared" si="709"/>
        <v>0</v>
      </c>
      <c r="Q1193" s="105">
        <f t="shared" si="737"/>
        <v>295.80311348786574</v>
      </c>
      <c r="R1193" s="27">
        <f t="shared" si="710"/>
        <v>8.2167531524407145E-2</v>
      </c>
      <c r="S1193" s="98">
        <f t="shared" si="711"/>
        <v>5.2256013579925504</v>
      </c>
      <c r="T1193" s="17">
        <f t="shared" si="738"/>
        <v>1192.9480399162064</v>
      </c>
      <c r="U1193" s="17">
        <f t="shared" si="712"/>
        <v>0.33137445553227957</v>
      </c>
      <c r="V1193" s="17">
        <f t="shared" si="713"/>
        <v>281.01295781347244</v>
      </c>
      <c r="W1193" s="17">
        <f t="shared" si="714"/>
        <v>269.77243950093356</v>
      </c>
      <c r="X1193" s="17">
        <f t="shared" si="714"/>
        <v>258.98154192089623</v>
      </c>
      <c r="Y1193" s="17">
        <f t="shared" si="715"/>
        <v>256.39172650168729</v>
      </c>
      <c r="Z1193" s="17">
        <f>Y1193/3600</f>
        <v>7.1219924028246465E-2</v>
      </c>
      <c r="AA1193" s="17">
        <f>0.96*Y1193</f>
        <v>246.13605744161978</v>
      </c>
      <c r="AB1193" s="17">
        <f t="shared" si="716"/>
        <v>236.29061514395499</v>
      </c>
      <c r="AC1193" s="17">
        <f t="shared" si="717"/>
        <v>224.47608438675724</v>
      </c>
      <c r="AD1193" s="17">
        <f t="shared" si="718"/>
        <v>224.47608438675724</v>
      </c>
      <c r="AE1193" s="17">
        <f t="shared" si="739"/>
        <v>6.2354467885210346E-2</v>
      </c>
      <c r="AF1193" s="17">
        <f>T1193-AD1193</f>
        <v>968.47195552944913</v>
      </c>
      <c r="AG1193" s="17">
        <f t="shared" si="719"/>
        <v>0.26901998764706919</v>
      </c>
      <c r="AH1193" s="28">
        <f>0.5*'Ducati Panigale 1199 data'!$C$8*'WLTP class 3 v5'!F1193^2</f>
        <v>88816.280864197528</v>
      </c>
      <c r="AI1193" s="17">
        <f t="shared" si="720"/>
        <v>88.816280864197523</v>
      </c>
      <c r="AJ1193" s="17" t="str">
        <f>IF(N1193&lt;0, AI1193, "0")</f>
        <v>0</v>
      </c>
      <c r="AK1193" s="98">
        <f>AK1192+AJ1193</f>
        <v>2845.6773927469121</v>
      </c>
      <c r="AL1193" s="105">
        <f t="shared" si="721"/>
        <v>0.79046594242969781</v>
      </c>
      <c r="AM1193" s="98">
        <f>IF(N1193 &gt; 0, AI1193, )</f>
        <v>88.816280864197523</v>
      </c>
      <c r="AN1193" s="98">
        <f t="shared" si="740"/>
        <v>14913.991378858025</v>
      </c>
      <c r="AO1193" s="98">
        <f t="shared" si="722"/>
        <v>4.1427753830161178</v>
      </c>
      <c r="AP1193" s="27">
        <f t="shared" si="723"/>
        <v>0</v>
      </c>
      <c r="AQ1193" s="27">
        <f t="shared" si="724"/>
        <v>0</v>
      </c>
      <c r="AR1193" s="99">
        <f t="shared" si="725"/>
        <v>0</v>
      </c>
      <c r="AS1193" s="27">
        <f t="shared" si="726"/>
        <v>0</v>
      </c>
      <c r="AT1193" s="99">
        <f t="shared" si="703"/>
        <v>0</v>
      </c>
      <c r="AU1193" s="27">
        <f t="shared" si="703"/>
        <v>0</v>
      </c>
      <c r="AV1193" s="27">
        <f t="shared" si="727"/>
        <v>0</v>
      </c>
      <c r="AW1193" s="27">
        <f t="shared" si="728"/>
        <v>0</v>
      </c>
      <c r="AX1193" s="27">
        <f t="shared" si="729"/>
        <v>0</v>
      </c>
      <c r="AY1193" s="99">
        <f>AN1193-AW1193</f>
        <v>14913.991378858025</v>
      </c>
      <c r="AZ1193" s="110">
        <f t="shared" si="730"/>
        <v>4.1427753830161178</v>
      </c>
      <c r="BB1193" s="87">
        <v>0</v>
      </c>
      <c r="BC1193" s="23">
        <f t="shared" si="731"/>
        <v>0</v>
      </c>
      <c r="BD1193" s="23">
        <f t="shared" si="732"/>
        <v>0</v>
      </c>
      <c r="BE1193" s="23">
        <f t="shared" si="733"/>
        <v>0</v>
      </c>
      <c r="BF1193" s="23">
        <f t="shared" si="734"/>
        <v>0</v>
      </c>
      <c r="BG1193" s="23">
        <f t="shared" si="735"/>
        <v>0</v>
      </c>
    </row>
    <row r="1194" spans="2:59">
      <c r="B1194" s="12" t="s">
        <v>34</v>
      </c>
      <c r="C1194" s="12">
        <v>1183</v>
      </c>
      <c r="D1194" s="12">
        <v>161</v>
      </c>
      <c r="E1194" s="21">
        <v>91.7</v>
      </c>
      <c r="F1194" s="68">
        <f t="shared" si="704"/>
        <v>25.472222222222221</v>
      </c>
      <c r="G1194" s="22">
        <f t="shared" si="736"/>
        <v>0.18055555555555516</v>
      </c>
      <c r="H1194" s="22">
        <f t="shared" si="705"/>
        <v>81</v>
      </c>
      <c r="I1194" s="48">
        <f>'Ducati Panigale 1199 data'!$C$8*G1194</f>
        <v>50.194444444444336</v>
      </c>
      <c r="J1194" s="48">
        <f>'Ducati Panigale 1199 data'!$C$8*'Ducati Panigale 1199 data'!$C$15*'Ducati Panigale 1199 data'!$C$10</f>
        <v>54.543600000000005</v>
      </c>
      <c r="K1194" s="48">
        <f>(0.5*'Ducati Panigale 1199 data'!$C$12)*'Ducati Panigale 1199 data'!$C$14*'Ducati Panigale 1199 data'!$C$11*F1194^2</f>
        <v>91.801915422453717</v>
      </c>
      <c r="L1194" s="48">
        <f t="shared" si="706"/>
        <v>196.53995986689807</v>
      </c>
      <c r="M1194" s="48">
        <f t="shared" si="702"/>
        <v>5006.309533276265</v>
      </c>
      <c r="N1194" s="22">
        <f t="shared" si="707"/>
        <v>5.0063095332762648</v>
      </c>
      <c r="O1194" s="105">
        <f t="shared" si="708"/>
        <v>0</v>
      </c>
      <c r="P1194" s="105">
        <f t="shared" si="709"/>
        <v>0</v>
      </c>
      <c r="Q1194" s="105">
        <f t="shared" si="737"/>
        <v>295.80311348786574</v>
      </c>
      <c r="R1194" s="27">
        <f t="shared" si="710"/>
        <v>8.2167531524407145E-2</v>
      </c>
      <c r="S1194" s="98">
        <f t="shared" si="711"/>
        <v>5.0063095332762648</v>
      </c>
      <c r="T1194" s="17">
        <f t="shared" si="738"/>
        <v>1197.9543494494826</v>
      </c>
      <c r="U1194" s="17">
        <f t="shared" si="712"/>
        <v>0.33276509706930074</v>
      </c>
      <c r="V1194" s="17">
        <f t="shared" si="713"/>
        <v>281.01295781347244</v>
      </c>
      <c r="W1194" s="17">
        <f t="shared" si="714"/>
        <v>269.77243950093356</v>
      </c>
      <c r="X1194" s="17">
        <f t="shared" si="714"/>
        <v>258.98154192089623</v>
      </c>
      <c r="Y1194" s="17">
        <f t="shared" si="715"/>
        <v>256.39172650168729</v>
      </c>
      <c r="Z1194" s="17">
        <f>Y1194/3600</f>
        <v>7.1219924028246465E-2</v>
      </c>
      <c r="AA1194" s="17">
        <f>0.96*Y1194</f>
        <v>246.13605744161978</v>
      </c>
      <c r="AB1194" s="17">
        <f t="shared" si="716"/>
        <v>236.29061514395499</v>
      </c>
      <c r="AC1194" s="17">
        <f t="shared" si="717"/>
        <v>224.47608438675724</v>
      </c>
      <c r="AD1194" s="17">
        <f t="shared" si="718"/>
        <v>224.47608438675724</v>
      </c>
      <c r="AE1194" s="17">
        <f t="shared" si="739"/>
        <v>6.2354467885210346E-2</v>
      </c>
      <c r="AF1194" s="17">
        <f>T1194-AD1194</f>
        <v>973.47826506272531</v>
      </c>
      <c r="AG1194" s="17">
        <f t="shared" si="719"/>
        <v>0.27041062918409037</v>
      </c>
      <c r="AH1194" s="28">
        <f>0.5*'Ducati Panigale 1199 data'!$C$8*'WLTP class 3 v5'!F1194^2</f>
        <v>90187.940586419747</v>
      </c>
      <c r="AI1194" s="17">
        <f t="shared" si="720"/>
        <v>90.187940586419742</v>
      </c>
      <c r="AJ1194" s="17" t="str">
        <f>IF(N1194&lt;0, AI1194, "0")</f>
        <v>0</v>
      </c>
      <c r="AK1194" s="98">
        <f>AK1193+AJ1194</f>
        <v>2845.6773927469121</v>
      </c>
      <c r="AL1194" s="105">
        <f t="shared" si="721"/>
        <v>0.79046594242969781</v>
      </c>
      <c r="AM1194" s="98">
        <f>IF(N1194 &gt; 0, AI1194, )</f>
        <v>90.187940586419742</v>
      </c>
      <c r="AN1194" s="98">
        <f t="shared" si="740"/>
        <v>15004.179319444445</v>
      </c>
      <c r="AO1194" s="98">
        <f t="shared" si="722"/>
        <v>4.1678275887345677</v>
      </c>
      <c r="AP1194" s="27">
        <f t="shared" si="723"/>
        <v>0</v>
      </c>
      <c r="AQ1194" s="27">
        <f t="shared" si="724"/>
        <v>0</v>
      </c>
      <c r="AR1194" s="99">
        <f t="shared" si="725"/>
        <v>0</v>
      </c>
      <c r="AS1194" s="27">
        <f t="shared" si="726"/>
        <v>0</v>
      </c>
      <c r="AT1194" s="99">
        <f t="shared" si="703"/>
        <v>0</v>
      </c>
      <c r="AU1194" s="27">
        <f t="shared" si="703"/>
        <v>0</v>
      </c>
      <c r="AV1194" s="27">
        <f t="shared" si="727"/>
        <v>0</v>
      </c>
      <c r="AW1194" s="27">
        <f t="shared" si="728"/>
        <v>0</v>
      </c>
      <c r="AX1194" s="27">
        <f t="shared" si="729"/>
        <v>0</v>
      </c>
      <c r="AY1194" s="99">
        <f>AN1194-AW1194</f>
        <v>15004.179319444445</v>
      </c>
      <c r="AZ1194" s="110">
        <f t="shared" si="730"/>
        <v>4.1678275887345677</v>
      </c>
      <c r="BB1194" s="87">
        <v>0</v>
      </c>
      <c r="BC1194" s="23">
        <f t="shared" si="731"/>
        <v>0</v>
      </c>
      <c r="BD1194" s="23">
        <f t="shared" si="732"/>
        <v>0</v>
      </c>
      <c r="BE1194" s="23">
        <f t="shared" si="733"/>
        <v>0</v>
      </c>
      <c r="BF1194" s="23">
        <f t="shared" si="734"/>
        <v>0</v>
      </c>
      <c r="BG1194" s="23">
        <f t="shared" si="735"/>
        <v>0</v>
      </c>
    </row>
    <row r="1195" spans="2:59">
      <c r="B1195" s="12" t="s">
        <v>34</v>
      </c>
      <c r="C1195" s="12">
        <v>1184</v>
      </c>
      <c r="D1195" s="12">
        <v>162</v>
      </c>
      <c r="E1195" s="21">
        <v>92.3</v>
      </c>
      <c r="F1195" s="68">
        <f t="shared" si="704"/>
        <v>25.638888888888889</v>
      </c>
      <c r="G1195" s="22">
        <f t="shared" si="736"/>
        <v>0.15277777777777699</v>
      </c>
      <c r="H1195" s="22">
        <f t="shared" si="705"/>
        <v>81.5</v>
      </c>
      <c r="I1195" s="48">
        <f>'Ducati Panigale 1199 data'!$C$8*G1195</f>
        <v>42.472222222222001</v>
      </c>
      <c r="J1195" s="48">
        <f>'Ducati Panigale 1199 data'!$C$8*'Ducati Panigale 1199 data'!$C$15*'Ducati Panigale 1199 data'!$C$10</f>
        <v>54.543600000000005</v>
      </c>
      <c r="K1195" s="48">
        <f>(0.5*'Ducati Panigale 1199 data'!$C$12)*'Ducati Panigale 1199 data'!$C$14*'Ducati Panigale 1199 data'!$C$11*F1195^2</f>
        <v>93.007179311342611</v>
      </c>
      <c r="L1195" s="48">
        <f t="shared" si="706"/>
        <v>190.02300153356461</v>
      </c>
      <c r="M1195" s="48">
        <f t="shared" si="702"/>
        <v>4871.9786226522265</v>
      </c>
      <c r="N1195" s="22">
        <f t="shared" si="707"/>
        <v>4.8719786226522261</v>
      </c>
      <c r="O1195" s="105">
        <f t="shared" si="708"/>
        <v>0</v>
      </c>
      <c r="P1195" s="105">
        <f t="shared" si="709"/>
        <v>0</v>
      </c>
      <c r="Q1195" s="105">
        <f t="shared" si="737"/>
        <v>295.80311348786574</v>
      </c>
      <c r="R1195" s="27">
        <f t="shared" si="710"/>
        <v>8.2167531524407145E-2</v>
      </c>
      <c r="S1195" s="98">
        <f t="shared" si="711"/>
        <v>4.8719786226522261</v>
      </c>
      <c r="T1195" s="17">
        <f t="shared" si="738"/>
        <v>1202.8263280721349</v>
      </c>
      <c r="U1195" s="17">
        <f t="shared" si="712"/>
        <v>0.33411842446448192</v>
      </c>
      <c r="V1195" s="17">
        <f t="shared" si="713"/>
        <v>281.01295781347244</v>
      </c>
      <c r="W1195" s="17">
        <f t="shared" si="714"/>
        <v>269.77243950093356</v>
      </c>
      <c r="X1195" s="17">
        <f t="shared" si="714"/>
        <v>258.98154192089623</v>
      </c>
      <c r="Y1195" s="17">
        <f t="shared" si="715"/>
        <v>256.39172650168729</v>
      </c>
      <c r="Z1195" s="17">
        <f>Y1195/3600</f>
        <v>7.1219924028246465E-2</v>
      </c>
      <c r="AA1195" s="17">
        <f>0.96*Y1195</f>
        <v>246.13605744161978</v>
      </c>
      <c r="AB1195" s="17">
        <f t="shared" si="716"/>
        <v>236.29061514395499</v>
      </c>
      <c r="AC1195" s="17">
        <f t="shared" si="717"/>
        <v>224.47608438675724</v>
      </c>
      <c r="AD1195" s="17">
        <f t="shared" si="718"/>
        <v>224.47608438675724</v>
      </c>
      <c r="AE1195" s="17">
        <f t="shared" si="739"/>
        <v>6.2354467885210346E-2</v>
      </c>
      <c r="AF1195" s="17">
        <f>T1195-AD1195</f>
        <v>978.35024368537756</v>
      </c>
      <c r="AG1195" s="17">
        <f t="shared" si="719"/>
        <v>0.27176395657927155</v>
      </c>
      <c r="AH1195" s="28">
        <f>0.5*'Ducati Panigale 1199 data'!$C$8*'WLTP class 3 v5'!F1195^2</f>
        <v>91372.014660493835</v>
      </c>
      <c r="AI1195" s="17">
        <f t="shared" si="720"/>
        <v>91.372014660493832</v>
      </c>
      <c r="AJ1195" s="17" t="str">
        <f>IF(N1195&lt;0, AI1195, "0")</f>
        <v>0</v>
      </c>
      <c r="AK1195" s="98">
        <f>AK1194+AJ1195</f>
        <v>2845.6773927469121</v>
      </c>
      <c r="AL1195" s="105">
        <f t="shared" si="721"/>
        <v>0.79046594242969781</v>
      </c>
      <c r="AM1195" s="98">
        <f>IF(N1195 &gt; 0, AI1195, )</f>
        <v>91.372014660493832</v>
      </c>
      <c r="AN1195" s="98">
        <f t="shared" si="740"/>
        <v>15095.551334104939</v>
      </c>
      <c r="AO1195" s="98">
        <f t="shared" si="722"/>
        <v>4.1932087039180388</v>
      </c>
      <c r="AP1195" s="27">
        <f t="shared" si="723"/>
        <v>0</v>
      </c>
      <c r="AQ1195" s="27">
        <f t="shared" si="724"/>
        <v>0</v>
      </c>
      <c r="AR1195" s="99">
        <f t="shared" si="725"/>
        <v>0</v>
      </c>
      <c r="AS1195" s="27">
        <f t="shared" si="726"/>
        <v>0</v>
      </c>
      <c r="AT1195" s="99">
        <f t="shared" si="703"/>
        <v>0</v>
      </c>
      <c r="AU1195" s="27">
        <f t="shared" si="703"/>
        <v>0</v>
      </c>
      <c r="AV1195" s="27">
        <f t="shared" si="727"/>
        <v>0</v>
      </c>
      <c r="AW1195" s="27">
        <f t="shared" si="728"/>
        <v>0</v>
      </c>
      <c r="AX1195" s="27">
        <f t="shared" si="729"/>
        <v>0</v>
      </c>
      <c r="AY1195" s="99">
        <f>AN1195-AW1195</f>
        <v>15095.551334104939</v>
      </c>
      <c r="AZ1195" s="110">
        <f t="shared" si="730"/>
        <v>4.1932087039180388</v>
      </c>
      <c r="BB1195" s="87">
        <v>0</v>
      </c>
      <c r="BC1195" s="23">
        <f t="shared" si="731"/>
        <v>0</v>
      </c>
      <c r="BD1195" s="23">
        <f t="shared" si="732"/>
        <v>0</v>
      </c>
      <c r="BE1195" s="23">
        <f t="shared" si="733"/>
        <v>0</v>
      </c>
      <c r="BF1195" s="23">
        <f t="shared" si="734"/>
        <v>0</v>
      </c>
      <c r="BG1195" s="23">
        <f t="shared" si="735"/>
        <v>0</v>
      </c>
    </row>
    <row r="1196" spans="2:59">
      <c r="B1196" s="12" t="s">
        <v>34</v>
      </c>
      <c r="C1196" s="12">
        <v>1185</v>
      </c>
      <c r="D1196" s="12">
        <v>163</v>
      </c>
      <c r="E1196" s="21">
        <v>92.8</v>
      </c>
      <c r="F1196" s="68">
        <f t="shared" si="704"/>
        <v>25.777777777777779</v>
      </c>
      <c r="G1196" s="22">
        <f t="shared" si="736"/>
        <v>0.11111111111111072</v>
      </c>
      <c r="H1196" s="22">
        <f t="shared" si="705"/>
        <v>82</v>
      </c>
      <c r="I1196" s="48">
        <f>'Ducati Panigale 1199 data'!$C$8*G1196</f>
        <v>30.888888888888779</v>
      </c>
      <c r="J1196" s="48">
        <f>'Ducati Panigale 1199 data'!$C$8*'Ducati Panigale 1199 data'!$C$15*'Ducati Panigale 1199 data'!$C$10</f>
        <v>54.543600000000005</v>
      </c>
      <c r="K1196" s="48">
        <f>(0.5*'Ducati Panigale 1199 data'!$C$12)*'Ducati Panigale 1199 data'!$C$14*'Ducati Panigale 1199 data'!$C$11*F1196^2</f>
        <v>94.017570370370393</v>
      </c>
      <c r="L1196" s="48">
        <f t="shared" si="706"/>
        <v>179.45005925925918</v>
      </c>
      <c r="M1196" s="48">
        <f t="shared" si="702"/>
        <v>4625.8237497942364</v>
      </c>
      <c r="N1196" s="22">
        <f t="shared" si="707"/>
        <v>4.6258237497942361</v>
      </c>
      <c r="O1196" s="105">
        <f t="shared" si="708"/>
        <v>0</v>
      </c>
      <c r="P1196" s="105">
        <f t="shared" si="709"/>
        <v>0</v>
      </c>
      <c r="Q1196" s="105">
        <f t="shared" si="737"/>
        <v>295.80311348786574</v>
      </c>
      <c r="R1196" s="27">
        <f t="shared" si="710"/>
        <v>8.2167531524407145E-2</v>
      </c>
      <c r="S1196" s="98">
        <f t="shared" si="711"/>
        <v>4.6258237497942361</v>
      </c>
      <c r="T1196" s="17">
        <f t="shared" si="738"/>
        <v>1207.4521518219292</v>
      </c>
      <c r="U1196" s="17">
        <f t="shared" si="712"/>
        <v>0.33540337550609145</v>
      </c>
      <c r="V1196" s="17">
        <f t="shared" si="713"/>
        <v>281.01295781347244</v>
      </c>
      <c r="W1196" s="17">
        <f t="shared" si="714"/>
        <v>269.77243950093356</v>
      </c>
      <c r="X1196" s="17">
        <f t="shared" si="714"/>
        <v>258.98154192089623</v>
      </c>
      <c r="Y1196" s="17">
        <f t="shared" si="715"/>
        <v>256.39172650168729</v>
      </c>
      <c r="Z1196" s="17">
        <f>Y1196/3600</f>
        <v>7.1219924028246465E-2</v>
      </c>
      <c r="AA1196" s="17">
        <f>0.96*Y1196</f>
        <v>246.13605744161978</v>
      </c>
      <c r="AB1196" s="17">
        <f t="shared" si="716"/>
        <v>236.29061514395499</v>
      </c>
      <c r="AC1196" s="17">
        <f t="shared" si="717"/>
        <v>224.47608438675724</v>
      </c>
      <c r="AD1196" s="17">
        <f t="shared" si="718"/>
        <v>224.47608438675724</v>
      </c>
      <c r="AE1196" s="17">
        <f t="shared" si="739"/>
        <v>6.2354467885210346E-2</v>
      </c>
      <c r="AF1196" s="17">
        <f>T1196-AD1196</f>
        <v>982.9760674351719</v>
      </c>
      <c r="AG1196" s="17">
        <f t="shared" si="719"/>
        <v>0.27304890762088108</v>
      </c>
      <c r="AH1196" s="28">
        <f>0.5*'Ducati Panigale 1199 data'!$C$8*'WLTP class 3 v5'!F1196^2</f>
        <v>92364.641975308652</v>
      </c>
      <c r="AI1196" s="17">
        <f t="shared" si="720"/>
        <v>92.364641975308658</v>
      </c>
      <c r="AJ1196" s="17" t="str">
        <f>IF(N1196&lt;0, AI1196, "0")</f>
        <v>0</v>
      </c>
      <c r="AK1196" s="98">
        <f>AK1195+AJ1196</f>
        <v>2845.6773927469121</v>
      </c>
      <c r="AL1196" s="105">
        <f t="shared" si="721"/>
        <v>0.79046594242969781</v>
      </c>
      <c r="AM1196" s="98">
        <f>IF(N1196 &gt; 0, AI1196, )</f>
        <v>92.364641975308658</v>
      </c>
      <c r="AN1196" s="98">
        <f t="shared" si="740"/>
        <v>15187.915976080249</v>
      </c>
      <c r="AO1196" s="98">
        <f t="shared" si="722"/>
        <v>4.2188655489111806</v>
      </c>
      <c r="AP1196" s="27">
        <f t="shared" si="723"/>
        <v>0</v>
      </c>
      <c r="AQ1196" s="27">
        <f t="shared" si="724"/>
        <v>0</v>
      </c>
      <c r="AR1196" s="99">
        <f t="shared" si="725"/>
        <v>0</v>
      </c>
      <c r="AS1196" s="27">
        <f t="shared" si="726"/>
        <v>0</v>
      </c>
      <c r="AT1196" s="99">
        <f t="shared" si="703"/>
        <v>0</v>
      </c>
      <c r="AU1196" s="27">
        <f t="shared" si="703"/>
        <v>0</v>
      </c>
      <c r="AV1196" s="27">
        <f t="shared" si="727"/>
        <v>0</v>
      </c>
      <c r="AW1196" s="27">
        <f t="shared" si="728"/>
        <v>0</v>
      </c>
      <c r="AX1196" s="27">
        <f t="shared" si="729"/>
        <v>0</v>
      </c>
      <c r="AY1196" s="99">
        <f>AN1196-AW1196</f>
        <v>15187.915976080249</v>
      </c>
      <c r="AZ1196" s="110">
        <f t="shared" si="730"/>
        <v>4.2188655489111806</v>
      </c>
      <c r="BB1196" s="87">
        <v>0</v>
      </c>
      <c r="BC1196" s="23">
        <f t="shared" si="731"/>
        <v>0</v>
      </c>
      <c r="BD1196" s="23">
        <f t="shared" si="732"/>
        <v>0</v>
      </c>
      <c r="BE1196" s="23">
        <f t="shared" si="733"/>
        <v>0</v>
      </c>
      <c r="BF1196" s="23">
        <f t="shared" si="734"/>
        <v>0</v>
      </c>
      <c r="BG1196" s="23">
        <f t="shared" si="735"/>
        <v>0</v>
      </c>
    </row>
    <row r="1197" spans="2:59">
      <c r="B1197" s="12" t="s">
        <v>34</v>
      </c>
      <c r="C1197" s="12">
        <v>1186</v>
      </c>
      <c r="D1197" s="12">
        <v>164</v>
      </c>
      <c r="E1197" s="21">
        <v>93.1</v>
      </c>
      <c r="F1197" s="68">
        <f t="shared" si="704"/>
        <v>25.861111111111111</v>
      </c>
      <c r="G1197" s="22">
        <f t="shared" si="736"/>
        <v>4.1666666666666269E-2</v>
      </c>
      <c r="H1197" s="22">
        <f t="shared" si="705"/>
        <v>82.5</v>
      </c>
      <c r="I1197" s="48">
        <f>'Ducati Panigale 1199 data'!$C$8*G1197</f>
        <v>11.583333333333222</v>
      </c>
      <c r="J1197" s="48">
        <f>'Ducati Panigale 1199 data'!$C$8*'Ducati Panigale 1199 data'!$C$15*'Ducati Panigale 1199 data'!$C$10</f>
        <v>54.543600000000005</v>
      </c>
      <c r="K1197" s="48">
        <f>(0.5*'Ducati Panigale 1199 data'!$C$12)*'Ducati Panigale 1199 data'!$C$14*'Ducati Panigale 1199 data'!$C$11*F1197^2</f>
        <v>94.626425144675935</v>
      </c>
      <c r="L1197" s="48">
        <f t="shared" si="706"/>
        <v>160.75335847800915</v>
      </c>
      <c r="M1197" s="48">
        <f t="shared" si="702"/>
        <v>4157.2604650840694</v>
      </c>
      <c r="N1197" s="22">
        <f t="shared" si="707"/>
        <v>4.1572604650840699</v>
      </c>
      <c r="O1197" s="105">
        <f t="shared" si="708"/>
        <v>0</v>
      </c>
      <c r="P1197" s="105">
        <f t="shared" si="709"/>
        <v>0</v>
      </c>
      <c r="Q1197" s="105">
        <f t="shared" si="737"/>
        <v>295.80311348786574</v>
      </c>
      <c r="R1197" s="27">
        <f t="shared" si="710"/>
        <v>8.2167531524407145E-2</v>
      </c>
      <c r="S1197" s="98">
        <f t="shared" si="711"/>
        <v>4.1572604650840699</v>
      </c>
      <c r="T1197" s="17">
        <f t="shared" si="738"/>
        <v>1211.6094122870134</v>
      </c>
      <c r="U1197" s="17">
        <f t="shared" si="712"/>
        <v>0.33655817007972594</v>
      </c>
      <c r="V1197" s="17">
        <f t="shared" si="713"/>
        <v>281.01295781347244</v>
      </c>
      <c r="W1197" s="17">
        <f t="shared" si="714"/>
        <v>269.77243950093356</v>
      </c>
      <c r="X1197" s="17">
        <f t="shared" si="714"/>
        <v>258.98154192089623</v>
      </c>
      <c r="Y1197" s="17">
        <f t="shared" si="715"/>
        <v>256.39172650168729</v>
      </c>
      <c r="Z1197" s="17">
        <f>Y1197/3600</f>
        <v>7.1219924028246465E-2</v>
      </c>
      <c r="AA1197" s="17">
        <f>0.96*Y1197</f>
        <v>246.13605744161978</v>
      </c>
      <c r="AB1197" s="17">
        <f t="shared" si="716"/>
        <v>236.29061514395499</v>
      </c>
      <c r="AC1197" s="17">
        <f t="shared" si="717"/>
        <v>224.47608438675724</v>
      </c>
      <c r="AD1197" s="17">
        <f t="shared" si="718"/>
        <v>224.47608438675724</v>
      </c>
      <c r="AE1197" s="17">
        <f t="shared" si="739"/>
        <v>6.2354467885210346E-2</v>
      </c>
      <c r="AF1197" s="17">
        <f>T1197-AD1197</f>
        <v>987.13332790025606</v>
      </c>
      <c r="AG1197" s="17">
        <f t="shared" si="719"/>
        <v>0.27420370219451556</v>
      </c>
      <c r="AH1197" s="28">
        <f>0.5*'Ducati Panigale 1199 data'!$C$8*'WLTP class 3 v5'!F1197^2</f>
        <v>92962.792438271601</v>
      </c>
      <c r="AI1197" s="17">
        <f t="shared" si="720"/>
        <v>92.962792438271606</v>
      </c>
      <c r="AJ1197" s="17" t="str">
        <f>IF(N1197&lt;0, AI1197, "0")</f>
        <v>0</v>
      </c>
      <c r="AK1197" s="98">
        <f>AK1196+AJ1197</f>
        <v>2845.6773927469121</v>
      </c>
      <c r="AL1197" s="105">
        <f t="shared" si="721"/>
        <v>0.79046594242969781</v>
      </c>
      <c r="AM1197" s="98">
        <f>IF(N1197 &gt; 0, AI1197, )</f>
        <v>92.962792438271606</v>
      </c>
      <c r="AN1197" s="98">
        <f t="shared" si="740"/>
        <v>15280.87876851852</v>
      </c>
      <c r="AO1197" s="98">
        <f t="shared" si="722"/>
        <v>4.2446885468106998</v>
      </c>
      <c r="AP1197" s="27">
        <f t="shared" si="723"/>
        <v>0</v>
      </c>
      <c r="AQ1197" s="27">
        <f t="shared" si="724"/>
        <v>0</v>
      </c>
      <c r="AR1197" s="99">
        <f t="shared" si="725"/>
        <v>0</v>
      </c>
      <c r="AS1197" s="27">
        <f t="shared" si="726"/>
        <v>0</v>
      </c>
      <c r="AT1197" s="99">
        <f t="shared" si="703"/>
        <v>0</v>
      </c>
      <c r="AU1197" s="27">
        <f t="shared" si="703"/>
        <v>0</v>
      </c>
      <c r="AV1197" s="27">
        <f t="shared" si="727"/>
        <v>0</v>
      </c>
      <c r="AW1197" s="27">
        <f t="shared" si="728"/>
        <v>0</v>
      </c>
      <c r="AX1197" s="27">
        <f t="shared" si="729"/>
        <v>0</v>
      </c>
      <c r="AY1197" s="99">
        <f>AN1197-AW1197</f>
        <v>15280.87876851852</v>
      </c>
      <c r="AZ1197" s="110">
        <f t="shared" si="730"/>
        <v>4.2446885468106998</v>
      </c>
      <c r="BB1197" s="87">
        <v>0</v>
      </c>
      <c r="BC1197" s="23">
        <f t="shared" si="731"/>
        <v>0</v>
      </c>
      <c r="BD1197" s="23">
        <f t="shared" si="732"/>
        <v>0</v>
      </c>
      <c r="BE1197" s="23">
        <f t="shared" si="733"/>
        <v>0</v>
      </c>
      <c r="BF1197" s="23">
        <f t="shared" si="734"/>
        <v>0</v>
      </c>
      <c r="BG1197" s="23">
        <f t="shared" si="735"/>
        <v>0</v>
      </c>
    </row>
    <row r="1198" spans="2:59">
      <c r="B1198" s="12" t="s">
        <v>34</v>
      </c>
      <c r="C1198" s="12">
        <v>1187</v>
      </c>
      <c r="D1198" s="12">
        <v>165</v>
      </c>
      <c r="E1198" s="21">
        <v>93.1</v>
      </c>
      <c r="F1198" s="68">
        <f t="shared" si="704"/>
        <v>25.861111111111111</v>
      </c>
      <c r="G1198" s="22">
        <f t="shared" si="736"/>
        <v>0</v>
      </c>
      <c r="H1198" s="22">
        <f t="shared" si="705"/>
        <v>83</v>
      </c>
      <c r="I1198" s="48">
        <f>'Ducati Panigale 1199 data'!$C$8*G1198</f>
        <v>0</v>
      </c>
      <c r="J1198" s="48">
        <f>'Ducati Panigale 1199 data'!$C$8*'Ducati Panigale 1199 data'!$C$15*'Ducati Panigale 1199 data'!$C$10</f>
        <v>54.543600000000005</v>
      </c>
      <c r="K1198" s="48">
        <f>(0.5*'Ducati Panigale 1199 data'!$C$12)*'Ducati Panigale 1199 data'!$C$14*'Ducati Panigale 1199 data'!$C$11*F1198^2</f>
        <v>94.626425144675935</v>
      </c>
      <c r="L1198" s="48">
        <f t="shared" si="706"/>
        <v>149.17002514467595</v>
      </c>
      <c r="M1198" s="48">
        <f t="shared" si="702"/>
        <v>3857.7025947137031</v>
      </c>
      <c r="N1198" s="22">
        <f t="shared" si="707"/>
        <v>3.8577025947137029</v>
      </c>
      <c r="O1198" s="105">
        <f t="shared" si="708"/>
        <v>0</v>
      </c>
      <c r="P1198" s="105">
        <f t="shared" si="709"/>
        <v>0</v>
      </c>
      <c r="Q1198" s="105">
        <f t="shared" si="737"/>
        <v>295.80311348786574</v>
      </c>
      <c r="R1198" s="27">
        <f t="shared" si="710"/>
        <v>8.2167531524407145E-2</v>
      </c>
      <c r="S1198" s="98">
        <f t="shared" si="711"/>
        <v>3.8577025947137029</v>
      </c>
      <c r="T1198" s="17">
        <f t="shared" si="738"/>
        <v>1215.467114881727</v>
      </c>
      <c r="U1198" s="17">
        <f t="shared" si="712"/>
        <v>0.33762975413381302</v>
      </c>
      <c r="V1198" s="17">
        <f t="shared" si="713"/>
        <v>281.01295781347244</v>
      </c>
      <c r="W1198" s="17">
        <f t="shared" si="714"/>
        <v>269.77243950093356</v>
      </c>
      <c r="X1198" s="17">
        <f t="shared" si="714"/>
        <v>258.98154192089623</v>
      </c>
      <c r="Y1198" s="17">
        <f t="shared" si="715"/>
        <v>256.39172650168729</v>
      </c>
      <c r="Z1198" s="17">
        <f>Y1198/3600</f>
        <v>7.1219924028246465E-2</v>
      </c>
      <c r="AA1198" s="17">
        <f>0.96*Y1198</f>
        <v>246.13605744161978</v>
      </c>
      <c r="AB1198" s="17">
        <f t="shared" si="716"/>
        <v>236.29061514395499</v>
      </c>
      <c r="AC1198" s="17">
        <f t="shared" si="717"/>
        <v>224.47608438675724</v>
      </c>
      <c r="AD1198" s="17">
        <f t="shared" si="718"/>
        <v>224.47608438675724</v>
      </c>
      <c r="AE1198" s="17">
        <f t="shared" si="739"/>
        <v>6.2354467885210346E-2</v>
      </c>
      <c r="AF1198" s="17">
        <f>T1198-AD1198</f>
        <v>990.99103049496966</v>
      </c>
      <c r="AG1198" s="17">
        <f t="shared" si="719"/>
        <v>0.2752752862486027</v>
      </c>
      <c r="AH1198" s="28">
        <f>0.5*'Ducati Panigale 1199 data'!$C$8*'WLTP class 3 v5'!F1198^2</f>
        <v>92962.792438271601</v>
      </c>
      <c r="AI1198" s="17">
        <f t="shared" si="720"/>
        <v>92.962792438271606</v>
      </c>
      <c r="AJ1198" s="17" t="str">
        <f>IF(N1198&lt;0, AI1198, "0")</f>
        <v>0</v>
      </c>
      <c r="AK1198" s="98">
        <f>AK1197+AJ1198</f>
        <v>2845.6773927469121</v>
      </c>
      <c r="AL1198" s="105">
        <f t="shared" si="721"/>
        <v>0.79046594242969781</v>
      </c>
      <c r="AM1198" s="98">
        <f>IF(N1198 &gt; 0, AI1198, )</f>
        <v>92.962792438271606</v>
      </c>
      <c r="AN1198" s="98">
        <f t="shared" si="740"/>
        <v>15373.841560956791</v>
      </c>
      <c r="AO1198" s="98">
        <f t="shared" si="722"/>
        <v>4.27051154471022</v>
      </c>
      <c r="AP1198" s="27">
        <f t="shared" si="723"/>
        <v>0</v>
      </c>
      <c r="AQ1198" s="27">
        <f t="shared" si="724"/>
        <v>0</v>
      </c>
      <c r="AR1198" s="99">
        <f t="shared" si="725"/>
        <v>0</v>
      </c>
      <c r="AS1198" s="27">
        <f t="shared" si="726"/>
        <v>0</v>
      </c>
      <c r="AT1198" s="99">
        <f t="shared" si="703"/>
        <v>0</v>
      </c>
      <c r="AU1198" s="27">
        <f t="shared" si="703"/>
        <v>0</v>
      </c>
      <c r="AV1198" s="27">
        <f t="shared" si="727"/>
        <v>0</v>
      </c>
      <c r="AW1198" s="27">
        <f t="shared" si="728"/>
        <v>0</v>
      </c>
      <c r="AX1198" s="27">
        <f t="shared" si="729"/>
        <v>0</v>
      </c>
      <c r="AY1198" s="99">
        <f>AN1198-AW1198</f>
        <v>15373.841560956791</v>
      </c>
      <c r="AZ1198" s="110">
        <f t="shared" si="730"/>
        <v>4.27051154471022</v>
      </c>
      <c r="BB1198" s="87">
        <v>0</v>
      </c>
      <c r="BC1198" s="23">
        <f t="shared" si="731"/>
        <v>0</v>
      </c>
      <c r="BD1198" s="23">
        <f t="shared" si="732"/>
        <v>0</v>
      </c>
      <c r="BE1198" s="23">
        <f t="shared" si="733"/>
        <v>0</v>
      </c>
      <c r="BF1198" s="23">
        <f t="shared" si="734"/>
        <v>0</v>
      </c>
      <c r="BG1198" s="23">
        <f t="shared" si="735"/>
        <v>0</v>
      </c>
    </row>
    <row r="1199" spans="2:59">
      <c r="B1199" s="12" t="s">
        <v>34</v>
      </c>
      <c r="C1199" s="12">
        <v>1188</v>
      </c>
      <c r="D1199" s="12">
        <v>166</v>
      </c>
      <c r="E1199" s="21">
        <v>93.1</v>
      </c>
      <c r="F1199" s="68">
        <f t="shared" si="704"/>
        <v>25.861111111111111</v>
      </c>
      <c r="G1199" s="22">
        <f t="shared" si="736"/>
        <v>0</v>
      </c>
      <c r="H1199" s="22">
        <f t="shared" si="705"/>
        <v>83.5</v>
      </c>
      <c r="I1199" s="48">
        <f>'Ducati Panigale 1199 data'!$C$8*G1199</f>
        <v>0</v>
      </c>
      <c r="J1199" s="48">
        <f>'Ducati Panigale 1199 data'!$C$8*'Ducati Panigale 1199 data'!$C$15*'Ducati Panigale 1199 data'!$C$10</f>
        <v>54.543600000000005</v>
      </c>
      <c r="K1199" s="48">
        <f>(0.5*'Ducati Panigale 1199 data'!$C$12)*'Ducati Panigale 1199 data'!$C$14*'Ducati Panigale 1199 data'!$C$11*F1199^2</f>
        <v>94.626425144675935</v>
      </c>
      <c r="L1199" s="48">
        <f t="shared" si="706"/>
        <v>149.17002514467595</v>
      </c>
      <c r="M1199" s="48">
        <f t="shared" si="702"/>
        <v>3857.7025947137031</v>
      </c>
      <c r="N1199" s="22">
        <f t="shared" si="707"/>
        <v>3.8577025947137029</v>
      </c>
      <c r="O1199" s="105">
        <f t="shared" si="708"/>
        <v>0</v>
      </c>
      <c r="P1199" s="105">
        <f t="shared" si="709"/>
        <v>0</v>
      </c>
      <c r="Q1199" s="105">
        <f t="shared" si="737"/>
        <v>295.80311348786574</v>
      </c>
      <c r="R1199" s="27">
        <f t="shared" si="710"/>
        <v>8.2167531524407145E-2</v>
      </c>
      <c r="S1199" s="98">
        <f t="shared" si="711"/>
        <v>3.8577025947137029</v>
      </c>
      <c r="T1199" s="17">
        <f t="shared" si="738"/>
        <v>1219.3248174764406</v>
      </c>
      <c r="U1199" s="17">
        <f t="shared" si="712"/>
        <v>0.33870133818790016</v>
      </c>
      <c r="V1199" s="17">
        <f t="shared" si="713"/>
        <v>281.01295781347244</v>
      </c>
      <c r="W1199" s="17">
        <f t="shared" si="714"/>
        <v>269.77243950093356</v>
      </c>
      <c r="X1199" s="17">
        <f t="shared" si="714"/>
        <v>258.98154192089623</v>
      </c>
      <c r="Y1199" s="17">
        <f t="shared" si="715"/>
        <v>256.39172650168729</v>
      </c>
      <c r="Z1199" s="17">
        <f>Y1199/3600</f>
        <v>7.1219924028246465E-2</v>
      </c>
      <c r="AA1199" s="17">
        <f>0.96*Y1199</f>
        <v>246.13605744161978</v>
      </c>
      <c r="AB1199" s="17">
        <f t="shared" si="716"/>
        <v>236.29061514395499</v>
      </c>
      <c r="AC1199" s="17">
        <f t="shared" si="717"/>
        <v>224.47608438675724</v>
      </c>
      <c r="AD1199" s="17">
        <f t="shared" si="718"/>
        <v>224.47608438675724</v>
      </c>
      <c r="AE1199" s="17">
        <f t="shared" si="739"/>
        <v>6.2354467885210346E-2</v>
      </c>
      <c r="AF1199" s="17">
        <f>T1199-AD1199</f>
        <v>994.84873308968326</v>
      </c>
      <c r="AG1199" s="17">
        <f t="shared" si="719"/>
        <v>0.27634687030268978</v>
      </c>
      <c r="AH1199" s="28">
        <f>0.5*'Ducati Panigale 1199 data'!$C$8*'WLTP class 3 v5'!F1199^2</f>
        <v>92962.792438271601</v>
      </c>
      <c r="AI1199" s="17">
        <f t="shared" si="720"/>
        <v>92.962792438271606</v>
      </c>
      <c r="AJ1199" s="17" t="str">
        <f>IF(N1199&lt;0, AI1199, "0")</f>
        <v>0</v>
      </c>
      <c r="AK1199" s="98">
        <f>AK1198+AJ1199</f>
        <v>2845.6773927469121</v>
      </c>
      <c r="AL1199" s="105">
        <f t="shared" si="721"/>
        <v>0.79046594242969781</v>
      </c>
      <c r="AM1199" s="98">
        <f>IF(N1199 &gt; 0, AI1199, )</f>
        <v>92.962792438271606</v>
      </c>
      <c r="AN1199" s="98">
        <f t="shared" si="740"/>
        <v>15466.804353395062</v>
      </c>
      <c r="AO1199" s="98">
        <f t="shared" si="722"/>
        <v>4.2963345426097392</v>
      </c>
      <c r="AP1199" s="27">
        <f t="shared" si="723"/>
        <v>0</v>
      </c>
      <c r="AQ1199" s="27">
        <f t="shared" si="724"/>
        <v>0</v>
      </c>
      <c r="AR1199" s="99">
        <f t="shared" si="725"/>
        <v>0</v>
      </c>
      <c r="AS1199" s="27">
        <f t="shared" si="726"/>
        <v>0</v>
      </c>
      <c r="AT1199" s="99">
        <f t="shared" si="703"/>
        <v>0</v>
      </c>
      <c r="AU1199" s="27">
        <f t="shared" si="703"/>
        <v>0</v>
      </c>
      <c r="AV1199" s="27">
        <f t="shared" si="727"/>
        <v>0</v>
      </c>
      <c r="AW1199" s="27">
        <f t="shared" si="728"/>
        <v>0</v>
      </c>
      <c r="AX1199" s="27">
        <f t="shared" si="729"/>
        <v>0</v>
      </c>
      <c r="AY1199" s="99">
        <f>AN1199-AW1199</f>
        <v>15466.804353395062</v>
      </c>
      <c r="AZ1199" s="110">
        <f t="shared" si="730"/>
        <v>4.2963345426097392</v>
      </c>
      <c r="BB1199" s="87">
        <v>0</v>
      </c>
      <c r="BC1199" s="23">
        <f t="shared" si="731"/>
        <v>0</v>
      </c>
      <c r="BD1199" s="23">
        <f t="shared" si="732"/>
        <v>0</v>
      </c>
      <c r="BE1199" s="23">
        <f t="shared" si="733"/>
        <v>0</v>
      </c>
      <c r="BF1199" s="23">
        <f t="shared" si="734"/>
        <v>0</v>
      </c>
      <c r="BG1199" s="23">
        <f t="shared" si="735"/>
        <v>0</v>
      </c>
    </row>
    <row r="1200" spans="2:59">
      <c r="B1200" s="12" t="s">
        <v>34</v>
      </c>
      <c r="C1200" s="12">
        <v>1189</v>
      </c>
      <c r="D1200" s="12">
        <v>167</v>
      </c>
      <c r="E1200" s="21">
        <v>93.1</v>
      </c>
      <c r="F1200" s="68">
        <f t="shared" si="704"/>
        <v>25.861111111111111</v>
      </c>
      <c r="G1200" s="22">
        <f t="shared" si="736"/>
        <v>0</v>
      </c>
      <c r="H1200" s="22">
        <f t="shared" si="705"/>
        <v>84</v>
      </c>
      <c r="I1200" s="48">
        <f>'Ducati Panigale 1199 data'!$C$8*G1200</f>
        <v>0</v>
      </c>
      <c r="J1200" s="48">
        <f>'Ducati Panigale 1199 data'!$C$8*'Ducati Panigale 1199 data'!$C$15*'Ducati Panigale 1199 data'!$C$10</f>
        <v>54.543600000000005</v>
      </c>
      <c r="K1200" s="48">
        <f>(0.5*'Ducati Panigale 1199 data'!$C$12)*'Ducati Panigale 1199 data'!$C$14*'Ducati Panigale 1199 data'!$C$11*F1200^2</f>
        <v>94.626425144675935</v>
      </c>
      <c r="L1200" s="48">
        <f t="shared" si="706"/>
        <v>149.17002514467595</v>
      </c>
      <c r="M1200" s="48">
        <f t="shared" si="702"/>
        <v>3857.7025947137031</v>
      </c>
      <c r="N1200" s="22">
        <f t="shared" si="707"/>
        <v>3.8577025947137029</v>
      </c>
      <c r="O1200" s="105">
        <f t="shared" si="708"/>
        <v>0</v>
      </c>
      <c r="P1200" s="105">
        <f t="shared" si="709"/>
        <v>0</v>
      </c>
      <c r="Q1200" s="105">
        <f t="shared" si="737"/>
        <v>295.80311348786574</v>
      </c>
      <c r="R1200" s="27">
        <f t="shared" si="710"/>
        <v>8.2167531524407145E-2</v>
      </c>
      <c r="S1200" s="98">
        <f t="shared" si="711"/>
        <v>3.8577025947137029</v>
      </c>
      <c r="T1200" s="17">
        <f t="shared" si="738"/>
        <v>1223.1825200711542</v>
      </c>
      <c r="U1200" s="17">
        <f t="shared" si="712"/>
        <v>0.33977292224198724</v>
      </c>
      <c r="V1200" s="17">
        <f t="shared" si="713"/>
        <v>281.01295781347244</v>
      </c>
      <c r="W1200" s="17">
        <f t="shared" si="714"/>
        <v>269.77243950093356</v>
      </c>
      <c r="X1200" s="17">
        <f t="shared" si="714"/>
        <v>258.98154192089623</v>
      </c>
      <c r="Y1200" s="17">
        <f t="shared" si="715"/>
        <v>256.39172650168729</v>
      </c>
      <c r="Z1200" s="17">
        <f>Y1200/3600</f>
        <v>7.1219924028246465E-2</v>
      </c>
      <c r="AA1200" s="17">
        <f>0.96*Y1200</f>
        <v>246.13605744161978</v>
      </c>
      <c r="AB1200" s="17">
        <f t="shared" si="716"/>
        <v>236.29061514395499</v>
      </c>
      <c r="AC1200" s="17">
        <f t="shared" si="717"/>
        <v>224.47608438675724</v>
      </c>
      <c r="AD1200" s="17">
        <f t="shared" si="718"/>
        <v>224.47608438675724</v>
      </c>
      <c r="AE1200" s="17">
        <f t="shared" si="739"/>
        <v>6.2354467885210346E-2</v>
      </c>
      <c r="AF1200" s="17">
        <f>T1200-AD1200</f>
        <v>998.70643568439687</v>
      </c>
      <c r="AG1200" s="17">
        <f t="shared" si="719"/>
        <v>0.27741845435677692</v>
      </c>
      <c r="AH1200" s="28">
        <f>0.5*'Ducati Panigale 1199 data'!$C$8*'WLTP class 3 v5'!F1200^2</f>
        <v>92962.792438271601</v>
      </c>
      <c r="AI1200" s="17">
        <f t="shared" si="720"/>
        <v>92.962792438271606</v>
      </c>
      <c r="AJ1200" s="17" t="str">
        <f>IF(N1200&lt;0, AI1200, "0")</f>
        <v>0</v>
      </c>
      <c r="AK1200" s="98">
        <f>AK1199+AJ1200</f>
        <v>2845.6773927469121</v>
      </c>
      <c r="AL1200" s="105">
        <f t="shared" si="721"/>
        <v>0.79046594242969781</v>
      </c>
      <c r="AM1200" s="98">
        <f>IF(N1200 &gt; 0, AI1200, )</f>
        <v>92.962792438271606</v>
      </c>
      <c r="AN1200" s="98">
        <f t="shared" si="740"/>
        <v>15559.767145833333</v>
      </c>
      <c r="AO1200" s="98">
        <f t="shared" si="722"/>
        <v>4.3221575405092594</v>
      </c>
      <c r="AP1200" s="27">
        <f t="shared" si="723"/>
        <v>0</v>
      </c>
      <c r="AQ1200" s="27">
        <f t="shared" si="724"/>
        <v>0</v>
      </c>
      <c r="AR1200" s="99">
        <f t="shared" si="725"/>
        <v>0</v>
      </c>
      <c r="AS1200" s="27">
        <f t="shared" si="726"/>
        <v>0</v>
      </c>
      <c r="AT1200" s="99">
        <f t="shared" si="703"/>
        <v>0</v>
      </c>
      <c r="AU1200" s="27">
        <f t="shared" si="703"/>
        <v>0</v>
      </c>
      <c r="AV1200" s="27">
        <f t="shared" si="727"/>
        <v>0</v>
      </c>
      <c r="AW1200" s="27">
        <f t="shared" si="728"/>
        <v>0</v>
      </c>
      <c r="AX1200" s="27">
        <f t="shared" si="729"/>
        <v>0</v>
      </c>
      <c r="AY1200" s="99">
        <f>AN1200-AW1200</f>
        <v>15559.767145833333</v>
      </c>
      <c r="AZ1200" s="110">
        <f t="shared" si="730"/>
        <v>4.3221575405092594</v>
      </c>
      <c r="BB1200" s="87">
        <v>0</v>
      </c>
      <c r="BC1200" s="23">
        <f t="shared" si="731"/>
        <v>0</v>
      </c>
      <c r="BD1200" s="23">
        <f t="shared" si="732"/>
        <v>0</v>
      </c>
      <c r="BE1200" s="23">
        <f t="shared" si="733"/>
        <v>0</v>
      </c>
      <c r="BF1200" s="23">
        <f t="shared" si="734"/>
        <v>0</v>
      </c>
      <c r="BG1200" s="23">
        <f t="shared" si="735"/>
        <v>0</v>
      </c>
    </row>
    <row r="1201" spans="2:59">
      <c r="B1201" s="12" t="s">
        <v>34</v>
      </c>
      <c r="C1201" s="12">
        <v>1190</v>
      </c>
      <c r="D1201" s="12">
        <v>168</v>
      </c>
      <c r="E1201" s="21">
        <v>93.1</v>
      </c>
      <c r="F1201" s="68">
        <f t="shared" si="704"/>
        <v>25.861111111111111</v>
      </c>
      <c r="G1201" s="22">
        <f t="shared" si="736"/>
        <v>0</v>
      </c>
      <c r="H1201" s="22">
        <f t="shared" si="705"/>
        <v>84.5</v>
      </c>
      <c r="I1201" s="48">
        <f>'Ducati Panigale 1199 data'!$C$8*G1201</f>
        <v>0</v>
      </c>
      <c r="J1201" s="48">
        <f>'Ducati Panigale 1199 data'!$C$8*'Ducati Panigale 1199 data'!$C$15*'Ducati Panigale 1199 data'!$C$10</f>
        <v>54.543600000000005</v>
      </c>
      <c r="K1201" s="48">
        <f>(0.5*'Ducati Panigale 1199 data'!$C$12)*'Ducati Panigale 1199 data'!$C$14*'Ducati Panigale 1199 data'!$C$11*F1201^2</f>
        <v>94.626425144675935</v>
      </c>
      <c r="L1201" s="48">
        <f t="shared" si="706"/>
        <v>149.17002514467595</v>
      </c>
      <c r="M1201" s="48">
        <f t="shared" si="702"/>
        <v>3857.7025947137031</v>
      </c>
      <c r="N1201" s="22">
        <f t="shared" si="707"/>
        <v>3.8577025947137029</v>
      </c>
      <c r="O1201" s="105">
        <f t="shared" si="708"/>
        <v>0</v>
      </c>
      <c r="P1201" s="105">
        <f t="shared" si="709"/>
        <v>0</v>
      </c>
      <c r="Q1201" s="105">
        <f t="shared" si="737"/>
        <v>295.80311348786574</v>
      </c>
      <c r="R1201" s="27">
        <f t="shared" si="710"/>
        <v>8.2167531524407145E-2</v>
      </c>
      <c r="S1201" s="98">
        <f t="shared" si="711"/>
        <v>3.8577025947137029</v>
      </c>
      <c r="T1201" s="17">
        <f t="shared" si="738"/>
        <v>1227.0402226658678</v>
      </c>
      <c r="U1201" s="17">
        <f t="shared" si="712"/>
        <v>0.34084450629607438</v>
      </c>
      <c r="V1201" s="17">
        <f t="shared" si="713"/>
        <v>281.01295781347244</v>
      </c>
      <c r="W1201" s="17">
        <f t="shared" si="714"/>
        <v>269.77243950093356</v>
      </c>
      <c r="X1201" s="17">
        <f t="shared" si="714"/>
        <v>258.98154192089623</v>
      </c>
      <c r="Y1201" s="17">
        <f t="shared" si="715"/>
        <v>256.39172650168729</v>
      </c>
      <c r="Z1201" s="17">
        <f>Y1201/3600</f>
        <v>7.1219924028246465E-2</v>
      </c>
      <c r="AA1201" s="17">
        <f>0.96*Y1201</f>
        <v>246.13605744161978</v>
      </c>
      <c r="AB1201" s="17">
        <f t="shared" si="716"/>
        <v>236.29061514395499</v>
      </c>
      <c r="AC1201" s="17">
        <f t="shared" si="717"/>
        <v>224.47608438675724</v>
      </c>
      <c r="AD1201" s="17">
        <f t="shared" si="718"/>
        <v>224.47608438675724</v>
      </c>
      <c r="AE1201" s="17">
        <f t="shared" si="739"/>
        <v>6.2354467885210346E-2</v>
      </c>
      <c r="AF1201" s="17">
        <f>T1201-AD1201</f>
        <v>1002.5641382791105</v>
      </c>
      <c r="AG1201" s="17">
        <f t="shared" si="719"/>
        <v>0.278490038410864</v>
      </c>
      <c r="AH1201" s="28">
        <f>0.5*'Ducati Panigale 1199 data'!$C$8*'WLTP class 3 v5'!F1201^2</f>
        <v>92962.792438271601</v>
      </c>
      <c r="AI1201" s="17">
        <f t="shared" si="720"/>
        <v>92.962792438271606</v>
      </c>
      <c r="AJ1201" s="17" t="str">
        <f>IF(N1201&lt;0, AI1201, "0")</f>
        <v>0</v>
      </c>
      <c r="AK1201" s="98">
        <f>AK1200+AJ1201</f>
        <v>2845.6773927469121</v>
      </c>
      <c r="AL1201" s="105">
        <f t="shared" si="721"/>
        <v>0.79046594242969781</v>
      </c>
      <c r="AM1201" s="98">
        <f>IF(N1201 &gt; 0, AI1201, )</f>
        <v>92.962792438271606</v>
      </c>
      <c r="AN1201" s="98">
        <f t="shared" si="740"/>
        <v>15652.729938271605</v>
      </c>
      <c r="AO1201" s="98">
        <f t="shared" si="722"/>
        <v>4.3479805384087786</v>
      </c>
      <c r="AP1201" s="27">
        <f t="shared" si="723"/>
        <v>0</v>
      </c>
      <c r="AQ1201" s="27">
        <f t="shared" si="724"/>
        <v>0</v>
      </c>
      <c r="AR1201" s="99">
        <f t="shared" si="725"/>
        <v>0</v>
      </c>
      <c r="AS1201" s="27">
        <f t="shared" si="726"/>
        <v>0</v>
      </c>
      <c r="AT1201" s="99">
        <f t="shared" si="703"/>
        <v>0</v>
      </c>
      <c r="AU1201" s="27">
        <f t="shared" si="703"/>
        <v>0</v>
      </c>
      <c r="AV1201" s="27">
        <f t="shared" si="727"/>
        <v>0</v>
      </c>
      <c r="AW1201" s="27">
        <f t="shared" si="728"/>
        <v>0</v>
      </c>
      <c r="AX1201" s="27">
        <f t="shared" si="729"/>
        <v>0</v>
      </c>
      <c r="AY1201" s="99">
        <f>AN1201-AW1201</f>
        <v>15652.729938271605</v>
      </c>
      <c r="AZ1201" s="110">
        <f t="shared" si="730"/>
        <v>4.3479805384087786</v>
      </c>
      <c r="BB1201" s="87">
        <v>0</v>
      </c>
      <c r="BC1201" s="23">
        <f t="shared" si="731"/>
        <v>0</v>
      </c>
      <c r="BD1201" s="23">
        <f t="shared" si="732"/>
        <v>0</v>
      </c>
      <c r="BE1201" s="23">
        <f t="shared" si="733"/>
        <v>0</v>
      </c>
      <c r="BF1201" s="23">
        <f t="shared" si="734"/>
        <v>0</v>
      </c>
      <c r="BG1201" s="23">
        <f t="shared" si="735"/>
        <v>0</v>
      </c>
    </row>
    <row r="1202" spans="2:59">
      <c r="B1202" s="12" t="s">
        <v>34</v>
      </c>
      <c r="C1202" s="12">
        <v>1191</v>
      </c>
      <c r="D1202" s="12">
        <v>169</v>
      </c>
      <c r="E1202" s="21">
        <v>93.1</v>
      </c>
      <c r="F1202" s="68">
        <f t="shared" si="704"/>
        <v>25.861111111111111</v>
      </c>
      <c r="G1202" s="22">
        <f t="shared" si="736"/>
        <v>0</v>
      </c>
      <c r="H1202" s="22">
        <f t="shared" si="705"/>
        <v>85</v>
      </c>
      <c r="I1202" s="48">
        <f>'Ducati Panigale 1199 data'!$C$8*G1202</f>
        <v>0</v>
      </c>
      <c r="J1202" s="48">
        <f>'Ducati Panigale 1199 data'!$C$8*'Ducati Panigale 1199 data'!$C$15*'Ducati Panigale 1199 data'!$C$10</f>
        <v>54.543600000000005</v>
      </c>
      <c r="K1202" s="48">
        <f>(0.5*'Ducati Panigale 1199 data'!$C$12)*'Ducati Panigale 1199 data'!$C$14*'Ducati Panigale 1199 data'!$C$11*F1202^2</f>
        <v>94.626425144675935</v>
      </c>
      <c r="L1202" s="48">
        <f t="shared" si="706"/>
        <v>149.17002514467595</v>
      </c>
      <c r="M1202" s="48">
        <f t="shared" si="702"/>
        <v>3857.7025947137031</v>
      </c>
      <c r="N1202" s="22">
        <f t="shared" si="707"/>
        <v>3.8577025947137029</v>
      </c>
      <c r="O1202" s="105">
        <f t="shared" si="708"/>
        <v>0</v>
      </c>
      <c r="P1202" s="105">
        <f t="shared" si="709"/>
        <v>0</v>
      </c>
      <c r="Q1202" s="105">
        <f t="shared" si="737"/>
        <v>295.80311348786574</v>
      </c>
      <c r="R1202" s="27">
        <f t="shared" si="710"/>
        <v>8.2167531524407145E-2</v>
      </c>
      <c r="S1202" s="98">
        <f t="shared" si="711"/>
        <v>3.8577025947137029</v>
      </c>
      <c r="T1202" s="17">
        <f t="shared" si="738"/>
        <v>1230.8979252605814</v>
      </c>
      <c r="U1202" s="17">
        <f t="shared" si="712"/>
        <v>0.34191609035016146</v>
      </c>
      <c r="V1202" s="17">
        <f t="shared" si="713"/>
        <v>281.01295781347244</v>
      </c>
      <c r="W1202" s="17">
        <f t="shared" si="714"/>
        <v>269.77243950093356</v>
      </c>
      <c r="X1202" s="17">
        <f t="shared" si="714"/>
        <v>258.98154192089623</v>
      </c>
      <c r="Y1202" s="17">
        <f t="shared" si="715"/>
        <v>256.39172650168729</v>
      </c>
      <c r="Z1202" s="17">
        <f>Y1202/3600</f>
        <v>7.1219924028246465E-2</v>
      </c>
      <c r="AA1202" s="17">
        <f>0.96*Y1202</f>
        <v>246.13605744161978</v>
      </c>
      <c r="AB1202" s="17">
        <f t="shared" si="716"/>
        <v>236.29061514395499</v>
      </c>
      <c r="AC1202" s="17">
        <f t="shared" si="717"/>
        <v>224.47608438675724</v>
      </c>
      <c r="AD1202" s="17">
        <f t="shared" si="718"/>
        <v>224.47608438675724</v>
      </c>
      <c r="AE1202" s="17">
        <f t="shared" si="739"/>
        <v>6.2354467885210346E-2</v>
      </c>
      <c r="AF1202" s="17">
        <f>T1202-AD1202</f>
        <v>1006.4218408738241</v>
      </c>
      <c r="AG1202" s="17">
        <f t="shared" si="719"/>
        <v>0.27956162246495114</v>
      </c>
      <c r="AH1202" s="28">
        <f>0.5*'Ducati Panigale 1199 data'!$C$8*'WLTP class 3 v5'!F1202^2</f>
        <v>92962.792438271601</v>
      </c>
      <c r="AI1202" s="17">
        <f t="shared" si="720"/>
        <v>92.962792438271606</v>
      </c>
      <c r="AJ1202" s="17" t="str">
        <f>IF(N1202&lt;0, AI1202, "0")</f>
        <v>0</v>
      </c>
      <c r="AK1202" s="98">
        <f>AK1201+AJ1202</f>
        <v>2845.6773927469121</v>
      </c>
      <c r="AL1202" s="105">
        <f t="shared" si="721"/>
        <v>0.79046594242969781</v>
      </c>
      <c r="AM1202" s="98">
        <f>IF(N1202 &gt; 0, AI1202, )</f>
        <v>92.962792438271606</v>
      </c>
      <c r="AN1202" s="98">
        <f t="shared" si="740"/>
        <v>15745.692730709876</v>
      </c>
      <c r="AO1202" s="98">
        <f t="shared" si="722"/>
        <v>4.3738035363082988</v>
      </c>
      <c r="AP1202" s="27">
        <f t="shared" si="723"/>
        <v>0</v>
      </c>
      <c r="AQ1202" s="27">
        <f t="shared" si="724"/>
        <v>0</v>
      </c>
      <c r="AR1202" s="99">
        <f t="shared" si="725"/>
        <v>0</v>
      </c>
      <c r="AS1202" s="27">
        <f t="shared" si="726"/>
        <v>0</v>
      </c>
      <c r="AT1202" s="99">
        <f t="shared" si="703"/>
        <v>0</v>
      </c>
      <c r="AU1202" s="27">
        <f t="shared" si="703"/>
        <v>0</v>
      </c>
      <c r="AV1202" s="27">
        <f t="shared" si="727"/>
        <v>0</v>
      </c>
      <c r="AW1202" s="27">
        <f t="shared" si="728"/>
        <v>0</v>
      </c>
      <c r="AX1202" s="27">
        <f t="shared" si="729"/>
        <v>0</v>
      </c>
      <c r="AY1202" s="99">
        <f>AN1202-AW1202</f>
        <v>15745.692730709876</v>
      </c>
      <c r="AZ1202" s="110">
        <f t="shared" si="730"/>
        <v>4.3738035363082988</v>
      </c>
      <c r="BB1202" s="87">
        <v>0</v>
      </c>
      <c r="BC1202" s="23">
        <f t="shared" si="731"/>
        <v>0</v>
      </c>
      <c r="BD1202" s="23">
        <f t="shared" si="732"/>
        <v>0</v>
      </c>
      <c r="BE1202" s="23">
        <f t="shared" si="733"/>
        <v>0</v>
      </c>
      <c r="BF1202" s="23">
        <f t="shared" si="734"/>
        <v>0</v>
      </c>
      <c r="BG1202" s="23">
        <f t="shared" si="735"/>
        <v>0</v>
      </c>
    </row>
    <row r="1203" spans="2:59">
      <c r="B1203" s="12" t="s">
        <v>34</v>
      </c>
      <c r="C1203" s="12">
        <v>1192</v>
      </c>
      <c r="D1203" s="12">
        <v>170</v>
      </c>
      <c r="E1203" s="21">
        <v>93.1</v>
      </c>
      <c r="F1203" s="68">
        <f t="shared" si="704"/>
        <v>25.861111111111111</v>
      </c>
      <c r="G1203" s="22">
        <f t="shared" si="736"/>
        <v>0</v>
      </c>
      <c r="H1203" s="22">
        <f t="shared" si="705"/>
        <v>85.5</v>
      </c>
      <c r="I1203" s="48">
        <f>'Ducati Panigale 1199 data'!$C$8*G1203</f>
        <v>0</v>
      </c>
      <c r="J1203" s="48">
        <f>'Ducati Panigale 1199 data'!$C$8*'Ducati Panigale 1199 data'!$C$15*'Ducati Panigale 1199 data'!$C$10</f>
        <v>54.543600000000005</v>
      </c>
      <c r="K1203" s="48">
        <f>(0.5*'Ducati Panigale 1199 data'!$C$12)*'Ducati Panigale 1199 data'!$C$14*'Ducati Panigale 1199 data'!$C$11*F1203^2</f>
        <v>94.626425144675935</v>
      </c>
      <c r="L1203" s="48">
        <f t="shared" si="706"/>
        <v>149.17002514467595</v>
      </c>
      <c r="M1203" s="48">
        <f t="shared" si="702"/>
        <v>3857.7025947137031</v>
      </c>
      <c r="N1203" s="22">
        <f t="shared" si="707"/>
        <v>3.8577025947137029</v>
      </c>
      <c r="O1203" s="105">
        <f t="shared" si="708"/>
        <v>0</v>
      </c>
      <c r="P1203" s="105">
        <f t="shared" si="709"/>
        <v>0</v>
      </c>
      <c r="Q1203" s="105">
        <f t="shared" si="737"/>
        <v>295.80311348786574</v>
      </c>
      <c r="R1203" s="27">
        <f t="shared" si="710"/>
        <v>8.2167531524407145E-2</v>
      </c>
      <c r="S1203" s="98">
        <f t="shared" si="711"/>
        <v>3.8577025947137029</v>
      </c>
      <c r="T1203" s="17">
        <f t="shared" si="738"/>
        <v>1234.755627855295</v>
      </c>
      <c r="U1203" s="17">
        <f t="shared" si="712"/>
        <v>0.3429876744042486</v>
      </c>
      <c r="V1203" s="17">
        <f t="shared" si="713"/>
        <v>281.01295781347244</v>
      </c>
      <c r="W1203" s="17">
        <f t="shared" si="714"/>
        <v>269.77243950093356</v>
      </c>
      <c r="X1203" s="17">
        <f t="shared" si="714"/>
        <v>258.98154192089623</v>
      </c>
      <c r="Y1203" s="17">
        <f t="shared" si="715"/>
        <v>256.39172650168729</v>
      </c>
      <c r="Z1203" s="17">
        <f>Y1203/3600</f>
        <v>7.1219924028246465E-2</v>
      </c>
      <c r="AA1203" s="17">
        <f>0.96*Y1203</f>
        <v>246.13605744161978</v>
      </c>
      <c r="AB1203" s="17">
        <f t="shared" si="716"/>
        <v>236.29061514395499</v>
      </c>
      <c r="AC1203" s="17">
        <f t="shared" si="717"/>
        <v>224.47608438675724</v>
      </c>
      <c r="AD1203" s="17">
        <f t="shared" si="718"/>
        <v>224.47608438675724</v>
      </c>
      <c r="AE1203" s="17">
        <f t="shared" si="739"/>
        <v>6.2354467885210346E-2</v>
      </c>
      <c r="AF1203" s="17">
        <f>T1203-AD1203</f>
        <v>1010.2795434685377</v>
      </c>
      <c r="AG1203" s="17">
        <f t="shared" si="719"/>
        <v>0.28063320651903823</v>
      </c>
      <c r="AH1203" s="28">
        <f>0.5*'Ducati Panigale 1199 data'!$C$8*'WLTP class 3 v5'!F1203^2</f>
        <v>92962.792438271601</v>
      </c>
      <c r="AI1203" s="17">
        <f t="shared" si="720"/>
        <v>92.962792438271606</v>
      </c>
      <c r="AJ1203" s="17" t="str">
        <f>IF(N1203&lt;0, AI1203, "0")</f>
        <v>0</v>
      </c>
      <c r="AK1203" s="98">
        <f>AK1202+AJ1203</f>
        <v>2845.6773927469121</v>
      </c>
      <c r="AL1203" s="105">
        <f t="shared" si="721"/>
        <v>0.79046594242969781</v>
      </c>
      <c r="AM1203" s="98">
        <f>IF(N1203 &gt; 0, AI1203, )</f>
        <v>92.962792438271606</v>
      </c>
      <c r="AN1203" s="98">
        <f t="shared" si="740"/>
        <v>15838.655523148147</v>
      </c>
      <c r="AO1203" s="98">
        <f t="shared" si="722"/>
        <v>4.3996265342078189</v>
      </c>
      <c r="AP1203" s="27">
        <f t="shared" si="723"/>
        <v>0</v>
      </c>
      <c r="AQ1203" s="27">
        <f t="shared" si="724"/>
        <v>0</v>
      </c>
      <c r="AR1203" s="99">
        <f t="shared" si="725"/>
        <v>0</v>
      </c>
      <c r="AS1203" s="27">
        <f t="shared" si="726"/>
        <v>0</v>
      </c>
      <c r="AT1203" s="99">
        <f t="shared" si="703"/>
        <v>0</v>
      </c>
      <c r="AU1203" s="27">
        <f t="shared" si="703"/>
        <v>0</v>
      </c>
      <c r="AV1203" s="27">
        <f t="shared" si="727"/>
        <v>0</v>
      </c>
      <c r="AW1203" s="27">
        <f t="shared" si="728"/>
        <v>0</v>
      </c>
      <c r="AX1203" s="27">
        <f t="shared" si="729"/>
        <v>0</v>
      </c>
      <c r="AY1203" s="99">
        <f>AN1203-AW1203</f>
        <v>15838.655523148147</v>
      </c>
      <c r="AZ1203" s="110">
        <f t="shared" si="730"/>
        <v>4.3996265342078189</v>
      </c>
      <c r="BB1203" s="87">
        <v>0</v>
      </c>
      <c r="BC1203" s="23">
        <f t="shared" si="731"/>
        <v>0</v>
      </c>
      <c r="BD1203" s="23">
        <f t="shared" si="732"/>
        <v>0</v>
      </c>
      <c r="BE1203" s="23">
        <f t="shared" si="733"/>
        <v>0</v>
      </c>
      <c r="BF1203" s="23">
        <f t="shared" si="734"/>
        <v>0</v>
      </c>
      <c r="BG1203" s="23">
        <f t="shared" si="735"/>
        <v>0</v>
      </c>
    </row>
    <row r="1204" spans="2:59">
      <c r="B1204" s="12" t="s">
        <v>34</v>
      </c>
      <c r="C1204" s="12">
        <v>1193</v>
      </c>
      <c r="D1204" s="12">
        <v>171</v>
      </c>
      <c r="E1204" s="21">
        <v>93.1</v>
      </c>
      <c r="F1204" s="68">
        <f t="shared" si="704"/>
        <v>25.861111111111111</v>
      </c>
      <c r="G1204" s="22">
        <f t="shared" si="736"/>
        <v>0</v>
      </c>
      <c r="H1204" s="22">
        <f t="shared" si="705"/>
        <v>86</v>
      </c>
      <c r="I1204" s="48">
        <f>'Ducati Panigale 1199 data'!$C$8*G1204</f>
        <v>0</v>
      </c>
      <c r="J1204" s="48">
        <f>'Ducati Panigale 1199 data'!$C$8*'Ducati Panigale 1199 data'!$C$15*'Ducati Panigale 1199 data'!$C$10</f>
        <v>54.543600000000005</v>
      </c>
      <c r="K1204" s="48">
        <f>(0.5*'Ducati Panigale 1199 data'!$C$12)*'Ducati Panigale 1199 data'!$C$14*'Ducati Panigale 1199 data'!$C$11*F1204^2</f>
        <v>94.626425144675935</v>
      </c>
      <c r="L1204" s="48">
        <f t="shared" si="706"/>
        <v>149.17002514467595</v>
      </c>
      <c r="M1204" s="48">
        <f t="shared" si="702"/>
        <v>3857.7025947137031</v>
      </c>
      <c r="N1204" s="22">
        <f t="shared" si="707"/>
        <v>3.8577025947137029</v>
      </c>
      <c r="O1204" s="105">
        <f t="shared" si="708"/>
        <v>0</v>
      </c>
      <c r="P1204" s="105">
        <f t="shared" si="709"/>
        <v>0</v>
      </c>
      <c r="Q1204" s="105">
        <f t="shared" si="737"/>
        <v>295.80311348786574</v>
      </c>
      <c r="R1204" s="27">
        <f t="shared" si="710"/>
        <v>8.2167531524407145E-2</v>
      </c>
      <c r="S1204" s="98">
        <f t="shared" si="711"/>
        <v>3.8577025947137029</v>
      </c>
      <c r="T1204" s="17">
        <f t="shared" si="738"/>
        <v>1238.6133304500086</v>
      </c>
      <c r="U1204" s="17">
        <f t="shared" si="712"/>
        <v>0.34405925845833574</v>
      </c>
      <c r="V1204" s="17">
        <f t="shared" si="713"/>
        <v>281.01295781347244</v>
      </c>
      <c r="W1204" s="17">
        <f t="shared" si="714"/>
        <v>269.77243950093356</v>
      </c>
      <c r="X1204" s="17">
        <f t="shared" si="714"/>
        <v>258.98154192089623</v>
      </c>
      <c r="Y1204" s="17">
        <f t="shared" si="715"/>
        <v>256.39172650168729</v>
      </c>
      <c r="Z1204" s="17">
        <f>Y1204/3600</f>
        <v>7.1219924028246465E-2</v>
      </c>
      <c r="AA1204" s="17">
        <f>0.96*Y1204</f>
        <v>246.13605744161978</v>
      </c>
      <c r="AB1204" s="17">
        <f t="shared" si="716"/>
        <v>236.29061514395499</v>
      </c>
      <c r="AC1204" s="17">
        <f t="shared" si="717"/>
        <v>224.47608438675724</v>
      </c>
      <c r="AD1204" s="17">
        <f t="shared" si="718"/>
        <v>224.47608438675724</v>
      </c>
      <c r="AE1204" s="17">
        <f t="shared" si="739"/>
        <v>6.2354467885210346E-2</v>
      </c>
      <c r="AF1204" s="17">
        <f>T1204-AD1204</f>
        <v>1014.1372460632513</v>
      </c>
      <c r="AG1204" s="17">
        <f t="shared" si="719"/>
        <v>0.28170479057312536</v>
      </c>
      <c r="AH1204" s="28">
        <f>0.5*'Ducati Panigale 1199 data'!$C$8*'WLTP class 3 v5'!F1204^2</f>
        <v>92962.792438271601</v>
      </c>
      <c r="AI1204" s="17">
        <f t="shared" si="720"/>
        <v>92.962792438271606</v>
      </c>
      <c r="AJ1204" s="17" t="str">
        <f>IF(N1204&lt;0, AI1204, "0")</f>
        <v>0</v>
      </c>
      <c r="AK1204" s="98">
        <f>AK1203+AJ1204</f>
        <v>2845.6773927469121</v>
      </c>
      <c r="AL1204" s="105">
        <f t="shared" si="721"/>
        <v>0.79046594242969781</v>
      </c>
      <c r="AM1204" s="98">
        <f>IF(N1204 &gt; 0, AI1204, )</f>
        <v>92.962792438271606</v>
      </c>
      <c r="AN1204" s="98">
        <f t="shared" si="740"/>
        <v>15931.618315586418</v>
      </c>
      <c r="AO1204" s="98">
        <f t="shared" si="722"/>
        <v>4.4254495321073382</v>
      </c>
      <c r="AP1204" s="27">
        <f t="shared" si="723"/>
        <v>0</v>
      </c>
      <c r="AQ1204" s="27">
        <f t="shared" si="724"/>
        <v>0</v>
      </c>
      <c r="AR1204" s="99">
        <f t="shared" si="725"/>
        <v>0</v>
      </c>
      <c r="AS1204" s="27">
        <f t="shared" si="726"/>
        <v>0</v>
      </c>
      <c r="AT1204" s="99">
        <f t="shared" si="703"/>
        <v>0</v>
      </c>
      <c r="AU1204" s="27">
        <f t="shared" si="703"/>
        <v>0</v>
      </c>
      <c r="AV1204" s="27">
        <f t="shared" si="727"/>
        <v>0</v>
      </c>
      <c r="AW1204" s="27">
        <f t="shared" si="728"/>
        <v>0</v>
      </c>
      <c r="AX1204" s="27">
        <f t="shared" si="729"/>
        <v>0</v>
      </c>
      <c r="AY1204" s="99">
        <f>AN1204-AW1204</f>
        <v>15931.618315586418</v>
      </c>
      <c r="AZ1204" s="110">
        <f t="shared" si="730"/>
        <v>4.4254495321073382</v>
      </c>
      <c r="BB1204" s="87">
        <v>0</v>
      </c>
      <c r="BC1204" s="23">
        <f t="shared" si="731"/>
        <v>0</v>
      </c>
      <c r="BD1204" s="23">
        <f t="shared" si="732"/>
        <v>0</v>
      </c>
      <c r="BE1204" s="23">
        <f t="shared" si="733"/>
        <v>0</v>
      </c>
      <c r="BF1204" s="23">
        <f t="shared" si="734"/>
        <v>0</v>
      </c>
      <c r="BG1204" s="23">
        <f t="shared" si="735"/>
        <v>0</v>
      </c>
    </row>
    <row r="1205" spans="2:59">
      <c r="B1205" s="12" t="s">
        <v>34</v>
      </c>
      <c r="C1205" s="12">
        <v>1194</v>
      </c>
      <c r="D1205" s="12">
        <v>172</v>
      </c>
      <c r="E1205" s="21">
        <v>93.1</v>
      </c>
      <c r="F1205" s="68">
        <f t="shared" si="704"/>
        <v>25.861111111111111</v>
      </c>
      <c r="G1205" s="22">
        <f t="shared" si="736"/>
        <v>0</v>
      </c>
      <c r="H1205" s="22">
        <f t="shared" si="705"/>
        <v>86.5</v>
      </c>
      <c r="I1205" s="48">
        <f>'Ducati Panigale 1199 data'!$C$8*G1205</f>
        <v>0</v>
      </c>
      <c r="J1205" s="48">
        <f>'Ducati Panigale 1199 data'!$C$8*'Ducati Panigale 1199 data'!$C$15*'Ducati Panigale 1199 data'!$C$10</f>
        <v>54.543600000000005</v>
      </c>
      <c r="K1205" s="48">
        <f>(0.5*'Ducati Panigale 1199 data'!$C$12)*'Ducati Panigale 1199 data'!$C$14*'Ducati Panigale 1199 data'!$C$11*F1205^2</f>
        <v>94.626425144675935</v>
      </c>
      <c r="L1205" s="48">
        <f t="shared" si="706"/>
        <v>149.17002514467595</v>
      </c>
      <c r="M1205" s="48">
        <f t="shared" si="702"/>
        <v>3857.7025947137031</v>
      </c>
      <c r="N1205" s="22">
        <f t="shared" si="707"/>
        <v>3.8577025947137029</v>
      </c>
      <c r="O1205" s="105">
        <f t="shared" si="708"/>
        <v>0</v>
      </c>
      <c r="P1205" s="105">
        <f t="shared" si="709"/>
        <v>0</v>
      </c>
      <c r="Q1205" s="105">
        <f t="shared" si="737"/>
        <v>295.80311348786574</v>
      </c>
      <c r="R1205" s="27">
        <f t="shared" si="710"/>
        <v>8.2167531524407145E-2</v>
      </c>
      <c r="S1205" s="98">
        <f t="shared" si="711"/>
        <v>3.8577025947137029</v>
      </c>
      <c r="T1205" s="17">
        <f t="shared" si="738"/>
        <v>1242.4710330447222</v>
      </c>
      <c r="U1205" s="17">
        <f t="shared" si="712"/>
        <v>0.34513084251242282</v>
      </c>
      <c r="V1205" s="17">
        <f t="shared" si="713"/>
        <v>281.01295781347244</v>
      </c>
      <c r="W1205" s="17">
        <f t="shared" si="714"/>
        <v>269.77243950093356</v>
      </c>
      <c r="X1205" s="17">
        <f t="shared" si="714"/>
        <v>258.98154192089623</v>
      </c>
      <c r="Y1205" s="17">
        <f t="shared" si="715"/>
        <v>256.39172650168729</v>
      </c>
      <c r="Z1205" s="17">
        <f>Y1205/3600</f>
        <v>7.1219924028246465E-2</v>
      </c>
      <c r="AA1205" s="17">
        <f>0.96*Y1205</f>
        <v>246.13605744161978</v>
      </c>
      <c r="AB1205" s="17">
        <f t="shared" si="716"/>
        <v>236.29061514395499</v>
      </c>
      <c r="AC1205" s="17">
        <f t="shared" si="717"/>
        <v>224.47608438675724</v>
      </c>
      <c r="AD1205" s="17">
        <f t="shared" si="718"/>
        <v>224.47608438675724</v>
      </c>
      <c r="AE1205" s="17">
        <f t="shared" si="739"/>
        <v>6.2354467885210346E-2</v>
      </c>
      <c r="AF1205" s="17">
        <f>T1205-AD1205</f>
        <v>1017.9949486579649</v>
      </c>
      <c r="AG1205" s="17">
        <f t="shared" si="719"/>
        <v>0.28277637462721245</v>
      </c>
      <c r="AH1205" s="28">
        <f>0.5*'Ducati Panigale 1199 data'!$C$8*'WLTP class 3 v5'!F1205^2</f>
        <v>92962.792438271601</v>
      </c>
      <c r="AI1205" s="17">
        <f t="shared" si="720"/>
        <v>92.962792438271606</v>
      </c>
      <c r="AJ1205" s="17" t="str">
        <f>IF(N1205&lt;0, AI1205, "0")</f>
        <v>0</v>
      </c>
      <c r="AK1205" s="98">
        <f>AK1204+AJ1205</f>
        <v>2845.6773927469121</v>
      </c>
      <c r="AL1205" s="105">
        <f t="shared" si="721"/>
        <v>0.79046594242969781</v>
      </c>
      <c r="AM1205" s="98">
        <f>IF(N1205 &gt; 0, AI1205, )</f>
        <v>92.962792438271606</v>
      </c>
      <c r="AN1205" s="98">
        <f t="shared" si="740"/>
        <v>16024.581108024689</v>
      </c>
      <c r="AO1205" s="98">
        <f t="shared" si="722"/>
        <v>4.4512725300068583</v>
      </c>
      <c r="AP1205" s="27">
        <f t="shared" si="723"/>
        <v>0</v>
      </c>
      <c r="AQ1205" s="27">
        <f t="shared" si="724"/>
        <v>0</v>
      </c>
      <c r="AR1205" s="99">
        <f t="shared" si="725"/>
        <v>0</v>
      </c>
      <c r="AS1205" s="27">
        <f t="shared" si="726"/>
        <v>0</v>
      </c>
      <c r="AT1205" s="99">
        <f t="shared" si="703"/>
        <v>0</v>
      </c>
      <c r="AU1205" s="27">
        <f t="shared" si="703"/>
        <v>0</v>
      </c>
      <c r="AV1205" s="27">
        <f t="shared" si="727"/>
        <v>0</v>
      </c>
      <c r="AW1205" s="27">
        <f t="shared" si="728"/>
        <v>0</v>
      </c>
      <c r="AX1205" s="27">
        <f t="shared" si="729"/>
        <v>0</v>
      </c>
      <c r="AY1205" s="99">
        <f>AN1205-AW1205</f>
        <v>16024.581108024689</v>
      </c>
      <c r="AZ1205" s="110">
        <f t="shared" si="730"/>
        <v>4.4512725300068583</v>
      </c>
      <c r="BB1205" s="87">
        <v>0</v>
      </c>
      <c r="BC1205" s="23">
        <f t="shared" si="731"/>
        <v>0</v>
      </c>
      <c r="BD1205" s="23">
        <f t="shared" si="732"/>
        <v>0</v>
      </c>
      <c r="BE1205" s="23">
        <f t="shared" si="733"/>
        <v>0</v>
      </c>
      <c r="BF1205" s="23">
        <f t="shared" si="734"/>
        <v>0</v>
      </c>
      <c r="BG1205" s="23">
        <f t="shared" si="735"/>
        <v>0</v>
      </c>
    </row>
    <row r="1206" spans="2:59">
      <c r="B1206" s="12" t="s">
        <v>34</v>
      </c>
      <c r="C1206" s="12">
        <v>1195</v>
      </c>
      <c r="D1206" s="12">
        <v>173</v>
      </c>
      <c r="E1206" s="21">
        <v>93.1</v>
      </c>
      <c r="F1206" s="68">
        <f t="shared" si="704"/>
        <v>25.861111111111111</v>
      </c>
      <c r="G1206" s="22">
        <f t="shared" si="736"/>
        <v>1.3888888888890073E-2</v>
      </c>
      <c r="H1206" s="22">
        <f t="shared" si="705"/>
        <v>87</v>
      </c>
      <c r="I1206" s="48">
        <f>'Ducati Panigale 1199 data'!$C$8*G1206</f>
        <v>3.8611111111114402</v>
      </c>
      <c r="J1206" s="48">
        <f>'Ducati Panigale 1199 data'!$C$8*'Ducati Panigale 1199 data'!$C$15*'Ducati Panigale 1199 data'!$C$10</f>
        <v>54.543600000000005</v>
      </c>
      <c r="K1206" s="48">
        <f>(0.5*'Ducati Panigale 1199 data'!$C$12)*'Ducati Panigale 1199 data'!$C$14*'Ducati Panigale 1199 data'!$C$11*F1206^2</f>
        <v>94.626425144675935</v>
      </c>
      <c r="L1206" s="48">
        <f t="shared" si="706"/>
        <v>153.03113625578737</v>
      </c>
      <c r="M1206" s="48">
        <f t="shared" si="702"/>
        <v>3957.5552181705011</v>
      </c>
      <c r="N1206" s="22">
        <f t="shared" si="707"/>
        <v>3.9575552181705009</v>
      </c>
      <c r="O1206" s="105">
        <f t="shared" si="708"/>
        <v>0</v>
      </c>
      <c r="P1206" s="105">
        <f t="shared" si="709"/>
        <v>0</v>
      </c>
      <c r="Q1206" s="105">
        <f t="shared" si="737"/>
        <v>295.80311348786574</v>
      </c>
      <c r="R1206" s="27">
        <f t="shared" si="710"/>
        <v>8.2167531524407145E-2</v>
      </c>
      <c r="S1206" s="98">
        <f t="shared" si="711"/>
        <v>3.9575552181705009</v>
      </c>
      <c r="T1206" s="17">
        <f t="shared" si="738"/>
        <v>1246.4285882628926</v>
      </c>
      <c r="U1206" s="17">
        <f t="shared" si="712"/>
        <v>0.34623016340635904</v>
      </c>
      <c r="V1206" s="17">
        <f t="shared" si="713"/>
        <v>281.01295781347244</v>
      </c>
      <c r="W1206" s="17">
        <f t="shared" si="714"/>
        <v>269.77243950093356</v>
      </c>
      <c r="X1206" s="17">
        <f t="shared" si="714"/>
        <v>258.98154192089623</v>
      </c>
      <c r="Y1206" s="17">
        <f t="shared" si="715"/>
        <v>256.39172650168729</v>
      </c>
      <c r="Z1206" s="17">
        <f>Y1206/3600</f>
        <v>7.1219924028246465E-2</v>
      </c>
      <c r="AA1206" s="17">
        <f>0.96*Y1206</f>
        <v>246.13605744161978</v>
      </c>
      <c r="AB1206" s="17">
        <f t="shared" si="716"/>
        <v>236.29061514395499</v>
      </c>
      <c r="AC1206" s="17">
        <f t="shared" si="717"/>
        <v>224.47608438675724</v>
      </c>
      <c r="AD1206" s="17">
        <f t="shared" si="718"/>
        <v>224.47608438675724</v>
      </c>
      <c r="AE1206" s="17">
        <f t="shared" si="739"/>
        <v>6.2354467885210346E-2</v>
      </c>
      <c r="AF1206" s="17">
        <f>T1206-AD1206</f>
        <v>1021.9525038761353</v>
      </c>
      <c r="AG1206" s="17">
        <f t="shared" si="719"/>
        <v>0.28387569552114872</v>
      </c>
      <c r="AH1206" s="28">
        <f>0.5*'Ducati Panigale 1199 data'!$C$8*'WLTP class 3 v5'!F1206^2</f>
        <v>92962.792438271601</v>
      </c>
      <c r="AI1206" s="17">
        <f t="shared" si="720"/>
        <v>92.962792438271606</v>
      </c>
      <c r="AJ1206" s="17" t="str">
        <f>IF(N1206&lt;0, AI1206, "0")</f>
        <v>0</v>
      </c>
      <c r="AK1206" s="98">
        <f>AK1205+AJ1206</f>
        <v>2845.6773927469121</v>
      </c>
      <c r="AL1206" s="105">
        <f t="shared" si="721"/>
        <v>0.79046594242969781</v>
      </c>
      <c r="AM1206" s="98">
        <f>IF(N1206 &gt; 0, AI1206, )</f>
        <v>92.962792438271606</v>
      </c>
      <c r="AN1206" s="98">
        <f t="shared" si="740"/>
        <v>16117.543900462961</v>
      </c>
      <c r="AO1206" s="98">
        <f t="shared" si="722"/>
        <v>4.4770955279063775</v>
      </c>
      <c r="AP1206" s="27">
        <f t="shared" si="723"/>
        <v>0</v>
      </c>
      <c r="AQ1206" s="27">
        <f t="shared" si="724"/>
        <v>0</v>
      </c>
      <c r="AR1206" s="99">
        <f t="shared" si="725"/>
        <v>0</v>
      </c>
      <c r="AS1206" s="27">
        <f t="shared" si="726"/>
        <v>0</v>
      </c>
      <c r="AT1206" s="99">
        <f t="shared" si="703"/>
        <v>0</v>
      </c>
      <c r="AU1206" s="27">
        <f t="shared" si="703"/>
        <v>0</v>
      </c>
      <c r="AV1206" s="27">
        <f t="shared" si="727"/>
        <v>0</v>
      </c>
      <c r="AW1206" s="27">
        <f t="shared" si="728"/>
        <v>0</v>
      </c>
      <c r="AX1206" s="27">
        <f t="shared" si="729"/>
        <v>0</v>
      </c>
      <c r="AY1206" s="99">
        <f>AN1206-AW1206</f>
        <v>16117.543900462961</v>
      </c>
      <c r="AZ1206" s="110">
        <f t="shared" si="730"/>
        <v>4.4770955279063775</v>
      </c>
      <c r="BB1206" s="87">
        <v>0</v>
      </c>
      <c r="BC1206" s="23">
        <f t="shared" si="731"/>
        <v>0</v>
      </c>
      <c r="BD1206" s="23">
        <f t="shared" si="732"/>
        <v>0</v>
      </c>
      <c r="BE1206" s="23">
        <f t="shared" si="733"/>
        <v>0</v>
      </c>
      <c r="BF1206" s="23">
        <f t="shared" si="734"/>
        <v>0</v>
      </c>
      <c r="BG1206" s="23">
        <f t="shared" si="735"/>
        <v>0</v>
      </c>
    </row>
    <row r="1207" spans="2:59">
      <c r="B1207" s="12" t="s">
        <v>34</v>
      </c>
      <c r="C1207" s="12">
        <v>1196</v>
      </c>
      <c r="D1207" s="12">
        <v>174</v>
      </c>
      <c r="E1207" s="21">
        <v>93.2</v>
      </c>
      <c r="F1207" s="68">
        <f t="shared" si="704"/>
        <v>25.888888888888889</v>
      </c>
      <c r="G1207" s="22">
        <f t="shared" si="736"/>
        <v>1.3888888888890073E-2</v>
      </c>
      <c r="H1207" s="22">
        <f t="shared" si="705"/>
        <v>87.5</v>
      </c>
      <c r="I1207" s="48">
        <f>'Ducati Panigale 1199 data'!$C$8*G1207</f>
        <v>3.8611111111114402</v>
      </c>
      <c r="J1207" s="48">
        <f>'Ducati Panigale 1199 data'!$C$8*'Ducati Panigale 1199 data'!$C$15*'Ducati Panigale 1199 data'!$C$10</f>
        <v>54.543600000000005</v>
      </c>
      <c r="K1207" s="48">
        <f>(0.5*'Ducati Panigale 1199 data'!$C$12)*'Ducati Panigale 1199 data'!$C$14*'Ducati Panigale 1199 data'!$C$11*F1207^2</f>
        <v>94.829813425925948</v>
      </c>
      <c r="L1207" s="48">
        <f t="shared" si="706"/>
        <v>153.2345245370374</v>
      </c>
      <c r="M1207" s="48">
        <f t="shared" si="702"/>
        <v>3967.0715796810796</v>
      </c>
      <c r="N1207" s="22">
        <f t="shared" si="707"/>
        <v>3.9670715796810794</v>
      </c>
      <c r="O1207" s="105">
        <f t="shared" si="708"/>
        <v>0</v>
      </c>
      <c r="P1207" s="105">
        <f t="shared" si="709"/>
        <v>0</v>
      </c>
      <c r="Q1207" s="105">
        <f t="shared" si="737"/>
        <v>295.80311348786574</v>
      </c>
      <c r="R1207" s="27">
        <f t="shared" si="710"/>
        <v>8.2167531524407145E-2</v>
      </c>
      <c r="S1207" s="98">
        <f t="shared" si="711"/>
        <v>3.9670715796810794</v>
      </c>
      <c r="T1207" s="17">
        <f t="shared" si="738"/>
        <v>1250.3956598425737</v>
      </c>
      <c r="U1207" s="17">
        <f t="shared" si="712"/>
        <v>0.34733212773404826</v>
      </c>
      <c r="V1207" s="17">
        <f t="shared" si="713"/>
        <v>281.01295781347244</v>
      </c>
      <c r="W1207" s="17">
        <f t="shared" si="714"/>
        <v>269.77243950093356</v>
      </c>
      <c r="X1207" s="17">
        <f t="shared" si="714"/>
        <v>258.98154192089623</v>
      </c>
      <c r="Y1207" s="17">
        <f t="shared" si="715"/>
        <v>256.39172650168729</v>
      </c>
      <c r="Z1207" s="17">
        <f>Y1207/3600</f>
        <v>7.1219924028246465E-2</v>
      </c>
      <c r="AA1207" s="17">
        <f>0.96*Y1207</f>
        <v>246.13605744161978</v>
      </c>
      <c r="AB1207" s="17">
        <f t="shared" si="716"/>
        <v>236.29061514395499</v>
      </c>
      <c r="AC1207" s="17">
        <f t="shared" si="717"/>
        <v>224.47608438675724</v>
      </c>
      <c r="AD1207" s="17">
        <f t="shared" si="718"/>
        <v>224.47608438675724</v>
      </c>
      <c r="AE1207" s="17">
        <f t="shared" si="739"/>
        <v>6.2354467885210346E-2</v>
      </c>
      <c r="AF1207" s="17">
        <f>T1207-AD1207</f>
        <v>1025.9195754558164</v>
      </c>
      <c r="AG1207" s="17">
        <f t="shared" si="719"/>
        <v>0.28497765984883788</v>
      </c>
      <c r="AH1207" s="28">
        <f>0.5*'Ducati Panigale 1199 data'!$C$8*'WLTP class 3 v5'!F1207^2</f>
        <v>93162.604938271616</v>
      </c>
      <c r="AI1207" s="17">
        <f t="shared" si="720"/>
        <v>93.162604938271613</v>
      </c>
      <c r="AJ1207" s="17" t="str">
        <f>IF(N1207&lt;0, AI1207, "0")</f>
        <v>0</v>
      </c>
      <c r="AK1207" s="98">
        <f>AK1206+AJ1207</f>
        <v>2845.6773927469121</v>
      </c>
      <c r="AL1207" s="105">
        <f t="shared" si="721"/>
        <v>0.79046594242969781</v>
      </c>
      <c r="AM1207" s="98">
        <f>IF(N1207 &gt; 0, AI1207, )</f>
        <v>93.162604938271613</v>
      </c>
      <c r="AN1207" s="98">
        <f t="shared" si="740"/>
        <v>16210.706505401233</v>
      </c>
      <c r="AO1207" s="98">
        <f t="shared" si="722"/>
        <v>4.5029740292781204</v>
      </c>
      <c r="AP1207" s="27">
        <f t="shared" si="723"/>
        <v>0</v>
      </c>
      <c r="AQ1207" s="27">
        <f t="shared" si="724"/>
        <v>0</v>
      </c>
      <c r="AR1207" s="99">
        <f t="shared" si="725"/>
        <v>0</v>
      </c>
      <c r="AS1207" s="27">
        <f t="shared" si="726"/>
        <v>0</v>
      </c>
      <c r="AT1207" s="99">
        <f t="shared" si="703"/>
        <v>0</v>
      </c>
      <c r="AU1207" s="27">
        <f t="shared" si="703"/>
        <v>0</v>
      </c>
      <c r="AV1207" s="27">
        <f t="shared" si="727"/>
        <v>0</v>
      </c>
      <c r="AW1207" s="27">
        <f t="shared" si="728"/>
        <v>0</v>
      </c>
      <c r="AX1207" s="27">
        <f t="shared" si="729"/>
        <v>0</v>
      </c>
      <c r="AY1207" s="99">
        <f>AN1207-AW1207</f>
        <v>16210.706505401233</v>
      </c>
      <c r="AZ1207" s="110">
        <f t="shared" si="730"/>
        <v>4.5029740292781204</v>
      </c>
      <c r="BB1207" s="87">
        <v>0</v>
      </c>
      <c r="BC1207" s="23">
        <f t="shared" si="731"/>
        <v>0</v>
      </c>
      <c r="BD1207" s="23">
        <f t="shared" si="732"/>
        <v>0</v>
      </c>
      <c r="BE1207" s="23">
        <f t="shared" si="733"/>
        <v>0</v>
      </c>
      <c r="BF1207" s="23">
        <f t="shared" si="734"/>
        <v>0</v>
      </c>
      <c r="BG1207" s="23">
        <f t="shared" si="735"/>
        <v>0</v>
      </c>
    </row>
    <row r="1208" spans="2:59">
      <c r="B1208" s="12" t="s">
        <v>34</v>
      </c>
      <c r="C1208" s="12">
        <v>1197</v>
      </c>
      <c r="D1208" s="12">
        <v>175</v>
      </c>
      <c r="E1208" s="21">
        <v>93.2</v>
      </c>
      <c r="F1208" s="68">
        <f t="shared" si="704"/>
        <v>25.888888888888889</v>
      </c>
      <c r="G1208" s="22">
        <f t="shared" si="736"/>
        <v>1.3888888888888099E-2</v>
      </c>
      <c r="H1208" s="22">
        <f t="shared" si="705"/>
        <v>88</v>
      </c>
      <c r="I1208" s="48">
        <f>'Ducati Panigale 1199 data'!$C$8*G1208</f>
        <v>3.8611111111108913</v>
      </c>
      <c r="J1208" s="48">
        <f>'Ducati Panigale 1199 data'!$C$8*'Ducati Panigale 1199 data'!$C$15*'Ducati Panigale 1199 data'!$C$10</f>
        <v>54.543600000000005</v>
      </c>
      <c r="K1208" s="48">
        <f>(0.5*'Ducati Panigale 1199 data'!$C$12)*'Ducati Panigale 1199 data'!$C$14*'Ducati Panigale 1199 data'!$C$11*F1208^2</f>
        <v>94.829813425925948</v>
      </c>
      <c r="L1208" s="48">
        <f t="shared" si="706"/>
        <v>153.23452453703686</v>
      </c>
      <c r="M1208" s="48">
        <f t="shared" si="702"/>
        <v>3967.0715796810655</v>
      </c>
      <c r="N1208" s="22">
        <f t="shared" si="707"/>
        <v>3.9670715796810656</v>
      </c>
      <c r="O1208" s="105">
        <f t="shared" si="708"/>
        <v>0</v>
      </c>
      <c r="P1208" s="105">
        <f t="shared" si="709"/>
        <v>0</v>
      </c>
      <c r="Q1208" s="105">
        <f t="shared" si="737"/>
        <v>295.80311348786574</v>
      </c>
      <c r="R1208" s="27">
        <f t="shared" si="710"/>
        <v>8.2167531524407145E-2</v>
      </c>
      <c r="S1208" s="98">
        <f t="shared" si="711"/>
        <v>3.9670715796810656</v>
      </c>
      <c r="T1208" s="17">
        <f t="shared" si="738"/>
        <v>1254.3627314222547</v>
      </c>
      <c r="U1208" s="17">
        <f t="shared" si="712"/>
        <v>0.34843409206173742</v>
      </c>
      <c r="V1208" s="17">
        <f t="shared" si="713"/>
        <v>281.01295781347244</v>
      </c>
      <c r="W1208" s="17">
        <f t="shared" si="714"/>
        <v>269.77243950093356</v>
      </c>
      <c r="X1208" s="17">
        <f t="shared" si="714"/>
        <v>258.98154192089623</v>
      </c>
      <c r="Y1208" s="17">
        <f t="shared" si="715"/>
        <v>256.39172650168729</v>
      </c>
      <c r="Z1208" s="17">
        <f>Y1208/3600</f>
        <v>7.1219924028246465E-2</v>
      </c>
      <c r="AA1208" s="17">
        <f>0.96*Y1208</f>
        <v>246.13605744161978</v>
      </c>
      <c r="AB1208" s="17">
        <f t="shared" si="716"/>
        <v>236.29061514395499</v>
      </c>
      <c r="AC1208" s="17">
        <f t="shared" si="717"/>
        <v>224.47608438675724</v>
      </c>
      <c r="AD1208" s="17">
        <f t="shared" si="718"/>
        <v>224.47608438675724</v>
      </c>
      <c r="AE1208" s="17">
        <f t="shared" si="739"/>
        <v>6.2354467885210346E-2</v>
      </c>
      <c r="AF1208" s="17">
        <f>T1208-AD1208</f>
        <v>1029.8866470354974</v>
      </c>
      <c r="AG1208" s="17">
        <f t="shared" si="719"/>
        <v>0.28607962417652705</v>
      </c>
      <c r="AH1208" s="28">
        <f>0.5*'Ducati Panigale 1199 data'!$C$8*'WLTP class 3 v5'!F1208^2</f>
        <v>93162.604938271616</v>
      </c>
      <c r="AI1208" s="17">
        <f t="shared" si="720"/>
        <v>93.162604938271613</v>
      </c>
      <c r="AJ1208" s="17" t="str">
        <f>IF(N1208&lt;0, AI1208, "0")</f>
        <v>0</v>
      </c>
      <c r="AK1208" s="98">
        <f>AK1207+AJ1208</f>
        <v>2845.6773927469121</v>
      </c>
      <c r="AL1208" s="105">
        <f t="shared" si="721"/>
        <v>0.79046594242969781</v>
      </c>
      <c r="AM1208" s="98">
        <f>IF(N1208 &gt; 0, AI1208, )</f>
        <v>93.162604938271613</v>
      </c>
      <c r="AN1208" s="98">
        <f t="shared" si="740"/>
        <v>16303.869110339505</v>
      </c>
      <c r="AO1208" s="98">
        <f t="shared" si="722"/>
        <v>4.5288525306498624</v>
      </c>
      <c r="AP1208" s="27">
        <f t="shared" si="723"/>
        <v>0</v>
      </c>
      <c r="AQ1208" s="27">
        <f t="shared" si="724"/>
        <v>0</v>
      </c>
      <c r="AR1208" s="99">
        <f t="shared" si="725"/>
        <v>0</v>
      </c>
      <c r="AS1208" s="27">
        <f t="shared" si="726"/>
        <v>0</v>
      </c>
      <c r="AT1208" s="99">
        <f t="shared" si="703"/>
        <v>0</v>
      </c>
      <c r="AU1208" s="27">
        <f t="shared" si="703"/>
        <v>0</v>
      </c>
      <c r="AV1208" s="27">
        <f t="shared" si="727"/>
        <v>0</v>
      </c>
      <c r="AW1208" s="27">
        <f t="shared" si="728"/>
        <v>0</v>
      </c>
      <c r="AX1208" s="27">
        <f t="shared" si="729"/>
        <v>0</v>
      </c>
      <c r="AY1208" s="99">
        <f>AN1208-AW1208</f>
        <v>16303.869110339505</v>
      </c>
      <c r="AZ1208" s="110">
        <f t="shared" si="730"/>
        <v>4.5288525306498624</v>
      </c>
      <c r="BB1208" s="87">
        <v>0</v>
      </c>
      <c r="BC1208" s="23">
        <f t="shared" si="731"/>
        <v>0</v>
      </c>
      <c r="BD1208" s="23">
        <f t="shared" si="732"/>
        <v>0</v>
      </c>
      <c r="BE1208" s="23">
        <f t="shared" si="733"/>
        <v>0</v>
      </c>
      <c r="BF1208" s="23">
        <f t="shared" si="734"/>
        <v>0</v>
      </c>
      <c r="BG1208" s="23">
        <f t="shared" si="735"/>
        <v>0</v>
      </c>
    </row>
    <row r="1209" spans="2:59">
      <c r="B1209" s="12" t="s">
        <v>34</v>
      </c>
      <c r="C1209" s="12">
        <v>1198</v>
      </c>
      <c r="D1209" s="12">
        <v>176</v>
      </c>
      <c r="E1209" s="21">
        <v>93.3</v>
      </c>
      <c r="F1209" s="68">
        <f t="shared" si="704"/>
        <v>25.916666666666668</v>
      </c>
      <c r="G1209" s="22">
        <f t="shared" si="736"/>
        <v>6.9444444444444448E-2</v>
      </c>
      <c r="H1209" s="22">
        <f t="shared" si="705"/>
        <v>88.5</v>
      </c>
      <c r="I1209" s="48">
        <f>'Ducati Panigale 1199 data'!$C$8*G1209</f>
        <v>19.305555555555557</v>
      </c>
      <c r="J1209" s="48">
        <f>'Ducati Panigale 1199 data'!$C$8*'Ducati Panigale 1199 data'!$C$15*'Ducati Panigale 1199 data'!$C$10</f>
        <v>54.543600000000005</v>
      </c>
      <c r="K1209" s="48">
        <f>(0.5*'Ducati Panigale 1199 data'!$C$12)*'Ducati Panigale 1199 data'!$C$14*'Ducati Panigale 1199 data'!$C$11*F1209^2</f>
        <v>95.033420052083358</v>
      </c>
      <c r="L1209" s="48">
        <f t="shared" si="706"/>
        <v>168.88257560763893</v>
      </c>
      <c r="M1209" s="48">
        <f t="shared" si="702"/>
        <v>4376.8734178313089</v>
      </c>
      <c r="N1209" s="22">
        <f t="shared" si="707"/>
        <v>4.3768734178313089</v>
      </c>
      <c r="O1209" s="105">
        <f t="shared" si="708"/>
        <v>0</v>
      </c>
      <c r="P1209" s="105">
        <f t="shared" si="709"/>
        <v>0</v>
      </c>
      <c r="Q1209" s="105">
        <f t="shared" si="737"/>
        <v>295.80311348786574</v>
      </c>
      <c r="R1209" s="27">
        <f t="shared" si="710"/>
        <v>8.2167531524407145E-2</v>
      </c>
      <c r="S1209" s="98">
        <f t="shared" si="711"/>
        <v>4.3768734178313089</v>
      </c>
      <c r="T1209" s="17">
        <f t="shared" si="738"/>
        <v>1258.739604840086</v>
      </c>
      <c r="U1209" s="17">
        <f t="shared" si="712"/>
        <v>0.34964989023335724</v>
      </c>
      <c r="V1209" s="17">
        <f t="shared" si="713"/>
        <v>281.01295781347244</v>
      </c>
      <c r="W1209" s="17">
        <f t="shared" si="714"/>
        <v>269.77243950093356</v>
      </c>
      <c r="X1209" s="17">
        <f t="shared" si="714"/>
        <v>258.98154192089623</v>
      </c>
      <c r="Y1209" s="17">
        <f t="shared" si="715"/>
        <v>256.39172650168729</v>
      </c>
      <c r="Z1209" s="17">
        <f>Y1209/3600</f>
        <v>7.1219924028246465E-2</v>
      </c>
      <c r="AA1209" s="17">
        <f>0.96*Y1209</f>
        <v>246.13605744161978</v>
      </c>
      <c r="AB1209" s="17">
        <f t="shared" si="716"/>
        <v>236.29061514395499</v>
      </c>
      <c r="AC1209" s="17">
        <f t="shared" si="717"/>
        <v>224.47608438675724</v>
      </c>
      <c r="AD1209" s="17">
        <f t="shared" si="718"/>
        <v>224.47608438675724</v>
      </c>
      <c r="AE1209" s="17">
        <f t="shared" si="739"/>
        <v>6.2354467885210346E-2</v>
      </c>
      <c r="AF1209" s="17">
        <f>T1209-AD1209</f>
        <v>1034.2635204533287</v>
      </c>
      <c r="AG1209" s="17">
        <f t="shared" si="719"/>
        <v>0.28729542234814687</v>
      </c>
      <c r="AH1209" s="28">
        <f>0.5*'Ducati Panigale 1199 data'!$C$8*'WLTP class 3 v5'!F1209^2</f>
        <v>93362.631944444453</v>
      </c>
      <c r="AI1209" s="17">
        <f t="shared" si="720"/>
        <v>93.362631944444459</v>
      </c>
      <c r="AJ1209" s="17" t="str">
        <f>IF(N1209&lt;0, AI1209, "0")</f>
        <v>0</v>
      </c>
      <c r="AK1209" s="98">
        <f>AK1208+AJ1209</f>
        <v>2845.6773927469121</v>
      </c>
      <c r="AL1209" s="105">
        <f t="shared" si="721"/>
        <v>0.79046594242969781</v>
      </c>
      <c r="AM1209" s="98">
        <f>IF(N1209 &gt; 0, AI1209, )</f>
        <v>93.362631944444459</v>
      </c>
      <c r="AN1209" s="98">
        <f t="shared" si="740"/>
        <v>16397.231742283948</v>
      </c>
      <c r="AO1209" s="98">
        <f t="shared" si="722"/>
        <v>4.5547865950788742</v>
      </c>
      <c r="AP1209" s="27">
        <f t="shared" si="723"/>
        <v>0</v>
      </c>
      <c r="AQ1209" s="27">
        <f t="shared" si="724"/>
        <v>0</v>
      </c>
      <c r="AR1209" s="99">
        <f t="shared" si="725"/>
        <v>0</v>
      </c>
      <c r="AS1209" s="27">
        <f t="shared" si="726"/>
        <v>0</v>
      </c>
      <c r="AT1209" s="99">
        <f t="shared" si="703"/>
        <v>0</v>
      </c>
      <c r="AU1209" s="27">
        <f t="shared" si="703"/>
        <v>0</v>
      </c>
      <c r="AV1209" s="27">
        <f t="shared" si="727"/>
        <v>0</v>
      </c>
      <c r="AW1209" s="27">
        <f t="shared" si="728"/>
        <v>0</v>
      </c>
      <c r="AX1209" s="27">
        <f t="shared" si="729"/>
        <v>0</v>
      </c>
      <c r="AY1209" s="99">
        <f>AN1209-AW1209</f>
        <v>16397.231742283948</v>
      </c>
      <c r="AZ1209" s="110">
        <f t="shared" si="730"/>
        <v>4.5547865950788742</v>
      </c>
      <c r="BB1209" s="87">
        <v>0</v>
      </c>
      <c r="BC1209" s="23">
        <f t="shared" si="731"/>
        <v>0</v>
      </c>
      <c r="BD1209" s="23">
        <f t="shared" si="732"/>
        <v>0</v>
      </c>
      <c r="BE1209" s="23">
        <f t="shared" si="733"/>
        <v>0</v>
      </c>
      <c r="BF1209" s="23">
        <f t="shared" si="734"/>
        <v>0</v>
      </c>
      <c r="BG1209" s="23">
        <f t="shared" si="735"/>
        <v>0</v>
      </c>
    </row>
    <row r="1210" spans="2:59">
      <c r="B1210" s="12" t="s">
        <v>34</v>
      </c>
      <c r="C1210" s="12">
        <v>1199</v>
      </c>
      <c r="D1210" s="12">
        <v>177</v>
      </c>
      <c r="E1210" s="21">
        <v>93.7</v>
      </c>
      <c r="F1210" s="68">
        <f t="shared" si="704"/>
        <v>26.027777777777779</v>
      </c>
      <c r="G1210" s="22">
        <f t="shared" si="736"/>
        <v>0.12500000000000078</v>
      </c>
      <c r="H1210" s="22">
        <f t="shared" si="705"/>
        <v>89</v>
      </c>
      <c r="I1210" s="48">
        <f>'Ducati Panigale 1199 data'!$C$8*G1210</f>
        <v>34.750000000000213</v>
      </c>
      <c r="J1210" s="48">
        <f>'Ducati Panigale 1199 data'!$C$8*'Ducati Panigale 1199 data'!$C$15*'Ducati Panigale 1199 data'!$C$10</f>
        <v>54.543600000000005</v>
      </c>
      <c r="K1210" s="48">
        <f>(0.5*'Ducati Panigale 1199 data'!$C$12)*'Ducati Panigale 1199 data'!$C$14*'Ducati Panigale 1199 data'!$C$11*F1210^2</f>
        <v>95.850030005787062</v>
      </c>
      <c r="L1210" s="48">
        <f t="shared" si="706"/>
        <v>185.14363000578729</v>
      </c>
      <c r="M1210" s="48">
        <f t="shared" si="702"/>
        <v>4818.8772587617414</v>
      </c>
      <c r="N1210" s="22">
        <f t="shared" si="707"/>
        <v>4.8188772587617414</v>
      </c>
      <c r="O1210" s="105">
        <f t="shared" si="708"/>
        <v>0</v>
      </c>
      <c r="P1210" s="105">
        <f t="shared" si="709"/>
        <v>0</v>
      </c>
      <c r="Q1210" s="105">
        <f t="shared" si="737"/>
        <v>295.80311348786574</v>
      </c>
      <c r="R1210" s="27">
        <f t="shared" si="710"/>
        <v>8.2167531524407145E-2</v>
      </c>
      <c r="S1210" s="98">
        <f t="shared" si="711"/>
        <v>4.8188772587617414</v>
      </c>
      <c r="T1210" s="17">
        <f t="shared" si="738"/>
        <v>1263.5584820988477</v>
      </c>
      <c r="U1210" s="17">
        <f t="shared" si="712"/>
        <v>0.35098846724967991</v>
      </c>
      <c r="V1210" s="17">
        <f t="shared" si="713"/>
        <v>281.01295781347244</v>
      </c>
      <c r="W1210" s="17">
        <f t="shared" si="714"/>
        <v>269.77243950093356</v>
      </c>
      <c r="X1210" s="17">
        <f t="shared" si="714"/>
        <v>258.98154192089623</v>
      </c>
      <c r="Y1210" s="17">
        <f t="shared" si="715"/>
        <v>256.39172650168729</v>
      </c>
      <c r="Z1210" s="17">
        <f>Y1210/3600</f>
        <v>7.1219924028246465E-2</v>
      </c>
      <c r="AA1210" s="17">
        <f>0.96*Y1210</f>
        <v>246.13605744161978</v>
      </c>
      <c r="AB1210" s="17">
        <f t="shared" si="716"/>
        <v>236.29061514395499</v>
      </c>
      <c r="AC1210" s="17">
        <f t="shared" si="717"/>
        <v>224.47608438675724</v>
      </c>
      <c r="AD1210" s="17">
        <f t="shared" si="718"/>
        <v>224.47608438675724</v>
      </c>
      <c r="AE1210" s="17">
        <f t="shared" si="739"/>
        <v>6.2354467885210346E-2</v>
      </c>
      <c r="AF1210" s="17">
        <f>T1210-AD1210</f>
        <v>1039.0823977120904</v>
      </c>
      <c r="AG1210" s="17">
        <f t="shared" si="719"/>
        <v>0.28863399936446954</v>
      </c>
      <c r="AH1210" s="28">
        <f>0.5*'Ducati Panigale 1199 data'!$C$8*'WLTP class 3 v5'!F1210^2</f>
        <v>94164.885030864214</v>
      </c>
      <c r="AI1210" s="17">
        <f t="shared" si="720"/>
        <v>94.164885030864212</v>
      </c>
      <c r="AJ1210" s="17" t="str">
        <f>IF(N1210&lt;0, AI1210, "0")</f>
        <v>0</v>
      </c>
      <c r="AK1210" s="98">
        <f>AK1209+AJ1210</f>
        <v>2845.6773927469121</v>
      </c>
      <c r="AL1210" s="105">
        <f t="shared" si="721"/>
        <v>0.79046594242969781</v>
      </c>
      <c r="AM1210" s="98">
        <f>IF(N1210 &gt; 0, AI1210, )</f>
        <v>94.164885030864212</v>
      </c>
      <c r="AN1210" s="98">
        <f t="shared" si="740"/>
        <v>16491.396627314811</v>
      </c>
      <c r="AO1210" s="98">
        <f t="shared" si="722"/>
        <v>4.5809435075874472</v>
      </c>
      <c r="AP1210" s="27">
        <f t="shared" si="723"/>
        <v>0</v>
      </c>
      <c r="AQ1210" s="27">
        <f t="shared" si="724"/>
        <v>0</v>
      </c>
      <c r="AR1210" s="99">
        <f t="shared" si="725"/>
        <v>0</v>
      </c>
      <c r="AS1210" s="27">
        <f t="shared" si="726"/>
        <v>0</v>
      </c>
      <c r="AT1210" s="99">
        <f t="shared" si="703"/>
        <v>0</v>
      </c>
      <c r="AU1210" s="27">
        <f t="shared" si="703"/>
        <v>0</v>
      </c>
      <c r="AV1210" s="27">
        <f t="shared" si="727"/>
        <v>0</v>
      </c>
      <c r="AW1210" s="27">
        <f t="shared" si="728"/>
        <v>0</v>
      </c>
      <c r="AX1210" s="27">
        <f t="shared" si="729"/>
        <v>0</v>
      </c>
      <c r="AY1210" s="99">
        <f>AN1210-AW1210</f>
        <v>16491.396627314811</v>
      </c>
      <c r="AZ1210" s="110">
        <f t="shared" si="730"/>
        <v>4.5809435075874472</v>
      </c>
      <c r="BB1210" s="87">
        <v>0</v>
      </c>
      <c r="BC1210" s="23">
        <f t="shared" si="731"/>
        <v>0</v>
      </c>
      <c r="BD1210" s="23">
        <f t="shared" si="732"/>
        <v>0</v>
      </c>
      <c r="BE1210" s="23">
        <f t="shared" si="733"/>
        <v>0</v>
      </c>
      <c r="BF1210" s="23">
        <f t="shared" si="734"/>
        <v>0</v>
      </c>
      <c r="BG1210" s="23">
        <f t="shared" si="735"/>
        <v>0</v>
      </c>
    </row>
    <row r="1211" spans="2:59">
      <c r="B1211" s="12" t="s">
        <v>34</v>
      </c>
      <c r="C1211" s="12">
        <v>1200</v>
      </c>
      <c r="D1211" s="12">
        <v>178</v>
      </c>
      <c r="E1211" s="21">
        <v>94.2</v>
      </c>
      <c r="F1211" s="68">
        <f t="shared" si="704"/>
        <v>26.166666666666668</v>
      </c>
      <c r="G1211" s="22">
        <f t="shared" si="736"/>
        <v>0.18055555555555516</v>
      </c>
      <c r="H1211" s="22">
        <f t="shared" si="705"/>
        <v>89.5</v>
      </c>
      <c r="I1211" s="48">
        <f>'Ducati Panigale 1199 data'!$C$8*G1211</f>
        <v>50.194444444444336</v>
      </c>
      <c r="J1211" s="48">
        <f>'Ducati Panigale 1199 data'!$C$8*'Ducati Panigale 1199 data'!$C$15*'Ducati Panigale 1199 data'!$C$10</f>
        <v>54.543600000000005</v>
      </c>
      <c r="K1211" s="48">
        <f>(0.5*'Ducati Panigale 1199 data'!$C$12)*'Ducati Panigale 1199 data'!$C$14*'Ducati Panigale 1199 data'!$C$11*F1211^2</f>
        <v>96.875705208333343</v>
      </c>
      <c r="L1211" s="48">
        <f t="shared" si="706"/>
        <v>201.6137496527777</v>
      </c>
      <c r="M1211" s="48">
        <f t="shared" si="702"/>
        <v>5275.5597825810164</v>
      </c>
      <c r="N1211" s="22">
        <f t="shared" si="707"/>
        <v>5.2755597825810163</v>
      </c>
      <c r="O1211" s="105">
        <f t="shared" si="708"/>
        <v>0</v>
      </c>
      <c r="P1211" s="105">
        <f t="shared" si="709"/>
        <v>0</v>
      </c>
      <c r="Q1211" s="105">
        <f t="shared" si="737"/>
        <v>295.80311348786574</v>
      </c>
      <c r="R1211" s="27">
        <f t="shared" si="710"/>
        <v>8.2167531524407145E-2</v>
      </c>
      <c r="S1211" s="98">
        <f t="shared" si="711"/>
        <v>5.2755597825810163</v>
      </c>
      <c r="T1211" s="17">
        <f t="shared" si="738"/>
        <v>1268.8340418814287</v>
      </c>
      <c r="U1211" s="17">
        <f t="shared" si="712"/>
        <v>0.3524539005226191</v>
      </c>
      <c r="V1211" s="17">
        <f t="shared" si="713"/>
        <v>281.01295781347244</v>
      </c>
      <c r="W1211" s="17">
        <f t="shared" si="714"/>
        <v>269.77243950093356</v>
      </c>
      <c r="X1211" s="17">
        <f t="shared" si="714"/>
        <v>258.98154192089623</v>
      </c>
      <c r="Y1211" s="17">
        <f t="shared" si="715"/>
        <v>256.39172650168729</v>
      </c>
      <c r="Z1211" s="17">
        <f>Y1211/3600</f>
        <v>7.1219924028246465E-2</v>
      </c>
      <c r="AA1211" s="17">
        <f>0.96*Y1211</f>
        <v>246.13605744161978</v>
      </c>
      <c r="AB1211" s="17">
        <f t="shared" si="716"/>
        <v>236.29061514395499</v>
      </c>
      <c r="AC1211" s="17">
        <f t="shared" si="717"/>
        <v>224.47608438675724</v>
      </c>
      <c r="AD1211" s="17">
        <f t="shared" si="718"/>
        <v>224.47608438675724</v>
      </c>
      <c r="AE1211" s="17">
        <f t="shared" si="739"/>
        <v>6.2354467885210346E-2</v>
      </c>
      <c r="AF1211" s="17">
        <f>T1211-AD1211</f>
        <v>1044.3579574946714</v>
      </c>
      <c r="AG1211" s="17">
        <f t="shared" si="719"/>
        <v>0.29009943263740873</v>
      </c>
      <c r="AH1211" s="28">
        <f>0.5*'Ducati Panigale 1199 data'!$C$8*'WLTP class 3 v5'!F1211^2</f>
        <v>95172.527777777781</v>
      </c>
      <c r="AI1211" s="17">
        <f t="shared" si="720"/>
        <v>95.172527777777788</v>
      </c>
      <c r="AJ1211" s="17" t="str">
        <f>IF(N1211&lt;0, AI1211, "0")</f>
        <v>0</v>
      </c>
      <c r="AK1211" s="98">
        <f>AK1210+AJ1211</f>
        <v>2845.6773927469121</v>
      </c>
      <c r="AL1211" s="105">
        <f t="shared" si="721"/>
        <v>0.79046594242969781</v>
      </c>
      <c r="AM1211" s="98">
        <f>IF(N1211 &gt; 0, AI1211, )</f>
        <v>95.172527777777788</v>
      </c>
      <c r="AN1211" s="98">
        <f t="shared" si="740"/>
        <v>16586.569155092588</v>
      </c>
      <c r="AO1211" s="98">
        <f t="shared" si="722"/>
        <v>4.6073803208590522</v>
      </c>
      <c r="AP1211" s="27">
        <f t="shared" si="723"/>
        <v>0</v>
      </c>
      <c r="AQ1211" s="27">
        <f t="shared" si="724"/>
        <v>0</v>
      </c>
      <c r="AR1211" s="99">
        <f t="shared" si="725"/>
        <v>0</v>
      </c>
      <c r="AS1211" s="27">
        <f t="shared" si="726"/>
        <v>0</v>
      </c>
      <c r="AT1211" s="99">
        <f t="shared" si="703"/>
        <v>0</v>
      </c>
      <c r="AU1211" s="27">
        <f t="shared" si="703"/>
        <v>0</v>
      </c>
      <c r="AV1211" s="27">
        <f t="shared" si="727"/>
        <v>0</v>
      </c>
      <c r="AW1211" s="27">
        <f t="shared" si="728"/>
        <v>0</v>
      </c>
      <c r="AX1211" s="27">
        <f t="shared" si="729"/>
        <v>0</v>
      </c>
      <c r="AY1211" s="99">
        <f>AN1211-AW1211</f>
        <v>16586.569155092588</v>
      </c>
      <c r="AZ1211" s="110">
        <f t="shared" si="730"/>
        <v>4.6073803208590522</v>
      </c>
      <c r="BB1211" s="87">
        <v>0</v>
      </c>
      <c r="BC1211" s="23">
        <f t="shared" si="731"/>
        <v>0</v>
      </c>
      <c r="BD1211" s="23">
        <f t="shared" si="732"/>
        <v>0</v>
      </c>
      <c r="BE1211" s="23">
        <f t="shared" si="733"/>
        <v>0</v>
      </c>
      <c r="BF1211" s="23">
        <f t="shared" si="734"/>
        <v>0</v>
      </c>
      <c r="BG1211" s="23">
        <f t="shared" si="735"/>
        <v>0</v>
      </c>
    </row>
    <row r="1212" spans="2:59">
      <c r="B1212" s="12" t="s">
        <v>34</v>
      </c>
      <c r="C1212" s="12">
        <v>1201</v>
      </c>
      <c r="D1212" s="12">
        <v>179</v>
      </c>
      <c r="E1212" s="21">
        <v>95</v>
      </c>
      <c r="F1212" s="68">
        <f t="shared" si="704"/>
        <v>26.388888888888889</v>
      </c>
      <c r="G1212" s="22">
        <f t="shared" si="736"/>
        <v>0.22222222222222143</v>
      </c>
      <c r="H1212" s="22">
        <f t="shared" si="705"/>
        <v>90</v>
      </c>
      <c r="I1212" s="48">
        <f>'Ducati Panigale 1199 data'!$C$8*G1212</f>
        <v>61.777777777777558</v>
      </c>
      <c r="J1212" s="48">
        <f>'Ducati Panigale 1199 data'!$C$8*'Ducati Panigale 1199 data'!$C$15*'Ducati Panigale 1199 data'!$C$10</f>
        <v>54.543600000000005</v>
      </c>
      <c r="K1212" s="48">
        <f>(0.5*'Ducati Panigale 1199 data'!$C$12)*'Ducati Panigale 1199 data'!$C$14*'Ducati Panigale 1199 data'!$C$11*F1212^2</f>
        <v>98.528139467592595</v>
      </c>
      <c r="L1212" s="48">
        <f t="shared" si="706"/>
        <v>214.84951724537018</v>
      </c>
      <c r="M1212" s="48">
        <f t="shared" si="702"/>
        <v>5669.6400384194912</v>
      </c>
      <c r="N1212" s="22">
        <f t="shared" si="707"/>
        <v>5.6696400384194909</v>
      </c>
      <c r="O1212" s="105">
        <f t="shared" si="708"/>
        <v>0</v>
      </c>
      <c r="P1212" s="105">
        <f t="shared" si="709"/>
        <v>0</v>
      </c>
      <c r="Q1212" s="105">
        <f t="shared" si="737"/>
        <v>295.80311348786574</v>
      </c>
      <c r="R1212" s="27">
        <f t="shared" si="710"/>
        <v>8.2167531524407145E-2</v>
      </c>
      <c r="S1212" s="98">
        <f t="shared" si="711"/>
        <v>5.6696400384194909</v>
      </c>
      <c r="T1212" s="17">
        <f t="shared" si="738"/>
        <v>1274.5036819198481</v>
      </c>
      <c r="U1212" s="17">
        <f t="shared" si="712"/>
        <v>0.35402880053329111</v>
      </c>
      <c r="V1212" s="17">
        <f t="shared" si="713"/>
        <v>281.01295781347244</v>
      </c>
      <c r="W1212" s="17">
        <f t="shared" si="714"/>
        <v>269.77243950093356</v>
      </c>
      <c r="X1212" s="17">
        <f t="shared" si="714"/>
        <v>258.98154192089623</v>
      </c>
      <c r="Y1212" s="17">
        <f t="shared" si="715"/>
        <v>256.39172650168729</v>
      </c>
      <c r="Z1212" s="17">
        <f>Y1212/3600</f>
        <v>7.1219924028246465E-2</v>
      </c>
      <c r="AA1212" s="17">
        <f>0.96*Y1212</f>
        <v>246.13605744161978</v>
      </c>
      <c r="AB1212" s="17">
        <f t="shared" si="716"/>
        <v>236.29061514395499</v>
      </c>
      <c r="AC1212" s="17">
        <f t="shared" si="717"/>
        <v>224.47608438675724</v>
      </c>
      <c r="AD1212" s="17">
        <f t="shared" si="718"/>
        <v>224.47608438675724</v>
      </c>
      <c r="AE1212" s="17">
        <f t="shared" si="739"/>
        <v>6.2354467885210346E-2</v>
      </c>
      <c r="AF1212" s="17">
        <f>T1212-AD1212</f>
        <v>1050.0275975330908</v>
      </c>
      <c r="AG1212" s="17">
        <f t="shared" si="719"/>
        <v>0.29167433264808079</v>
      </c>
      <c r="AH1212" s="28">
        <f>0.5*'Ducati Panigale 1199 data'!$C$8*'WLTP class 3 v5'!F1212^2</f>
        <v>96795.910493827163</v>
      </c>
      <c r="AI1212" s="17">
        <f t="shared" si="720"/>
        <v>96.795910493827165</v>
      </c>
      <c r="AJ1212" s="17" t="str">
        <f>IF(N1212&lt;0, AI1212, "0")</f>
        <v>0</v>
      </c>
      <c r="AK1212" s="98">
        <f>AK1211+AJ1212</f>
        <v>2845.6773927469121</v>
      </c>
      <c r="AL1212" s="105">
        <f t="shared" si="721"/>
        <v>0.79046594242969781</v>
      </c>
      <c r="AM1212" s="98">
        <f>IF(N1212 &gt; 0, AI1212, )</f>
        <v>96.795910493827165</v>
      </c>
      <c r="AN1212" s="98">
        <f t="shared" si="740"/>
        <v>16683.365065586415</v>
      </c>
      <c r="AO1212" s="98">
        <f t="shared" si="722"/>
        <v>4.6342680737740043</v>
      </c>
      <c r="AP1212" s="27">
        <f t="shared" si="723"/>
        <v>0</v>
      </c>
      <c r="AQ1212" s="27">
        <f t="shared" si="724"/>
        <v>0</v>
      </c>
      <c r="AR1212" s="99">
        <f t="shared" si="725"/>
        <v>0</v>
      </c>
      <c r="AS1212" s="27">
        <f t="shared" si="726"/>
        <v>0</v>
      </c>
      <c r="AT1212" s="99">
        <f t="shared" si="703"/>
        <v>0</v>
      </c>
      <c r="AU1212" s="27">
        <f t="shared" si="703"/>
        <v>0</v>
      </c>
      <c r="AV1212" s="27">
        <f t="shared" si="727"/>
        <v>0</v>
      </c>
      <c r="AW1212" s="27">
        <f t="shared" si="728"/>
        <v>0</v>
      </c>
      <c r="AX1212" s="27">
        <f t="shared" si="729"/>
        <v>0</v>
      </c>
      <c r="AY1212" s="99">
        <f>AN1212-AW1212</f>
        <v>16683.365065586415</v>
      </c>
      <c r="AZ1212" s="110">
        <f t="shared" si="730"/>
        <v>4.6342680737740043</v>
      </c>
      <c r="BB1212" s="87">
        <v>0</v>
      </c>
      <c r="BC1212" s="23">
        <f t="shared" si="731"/>
        <v>0</v>
      </c>
      <c r="BD1212" s="23">
        <f t="shared" si="732"/>
        <v>0</v>
      </c>
      <c r="BE1212" s="23">
        <f t="shared" si="733"/>
        <v>0</v>
      </c>
      <c r="BF1212" s="23">
        <f t="shared" si="734"/>
        <v>0</v>
      </c>
      <c r="BG1212" s="23">
        <f t="shared" si="735"/>
        <v>0</v>
      </c>
    </row>
    <row r="1213" spans="2:59">
      <c r="B1213" s="12" t="s">
        <v>34</v>
      </c>
      <c r="C1213" s="12">
        <v>1202</v>
      </c>
      <c r="D1213" s="12">
        <v>180</v>
      </c>
      <c r="E1213" s="21">
        <v>95.8</v>
      </c>
      <c r="F1213" s="68">
        <f t="shared" si="704"/>
        <v>26.611111111111111</v>
      </c>
      <c r="G1213" s="22">
        <f t="shared" si="736"/>
        <v>0.19444444444444522</v>
      </c>
      <c r="H1213" s="22">
        <f t="shared" si="705"/>
        <v>90.5</v>
      </c>
      <c r="I1213" s="48">
        <f>'Ducati Panigale 1199 data'!$C$8*G1213</f>
        <v>54.05555555555577</v>
      </c>
      <c r="J1213" s="48">
        <f>'Ducati Panigale 1199 data'!$C$8*'Ducati Panigale 1199 data'!$C$15*'Ducati Panigale 1199 data'!$C$10</f>
        <v>54.543600000000005</v>
      </c>
      <c r="K1213" s="48">
        <f>(0.5*'Ducati Panigale 1199 data'!$C$12)*'Ducati Panigale 1199 data'!$C$14*'Ducati Panigale 1199 data'!$C$11*F1213^2</f>
        <v>100.19454780092595</v>
      </c>
      <c r="L1213" s="48">
        <f t="shared" si="706"/>
        <v>208.79370335648173</v>
      </c>
      <c r="M1213" s="48">
        <f t="shared" si="702"/>
        <v>5556.2324393197077</v>
      </c>
      <c r="N1213" s="22">
        <f t="shared" si="707"/>
        <v>5.5562324393197073</v>
      </c>
      <c r="O1213" s="105">
        <f t="shared" si="708"/>
        <v>0</v>
      </c>
      <c r="P1213" s="105">
        <f t="shared" si="709"/>
        <v>0</v>
      </c>
      <c r="Q1213" s="105">
        <f t="shared" si="737"/>
        <v>295.80311348786574</v>
      </c>
      <c r="R1213" s="27">
        <f t="shared" si="710"/>
        <v>8.2167531524407145E-2</v>
      </c>
      <c r="S1213" s="98">
        <f t="shared" si="711"/>
        <v>5.5562324393197073</v>
      </c>
      <c r="T1213" s="17">
        <f t="shared" si="738"/>
        <v>1280.0599143591678</v>
      </c>
      <c r="U1213" s="17">
        <f t="shared" si="712"/>
        <v>0.35557219843310217</v>
      </c>
      <c r="V1213" s="17">
        <f t="shared" si="713"/>
        <v>281.01295781347244</v>
      </c>
      <c r="W1213" s="17">
        <f t="shared" si="714"/>
        <v>269.77243950093356</v>
      </c>
      <c r="X1213" s="17">
        <f t="shared" si="714"/>
        <v>258.98154192089623</v>
      </c>
      <c r="Y1213" s="17">
        <f t="shared" si="715"/>
        <v>256.39172650168729</v>
      </c>
      <c r="Z1213" s="17">
        <f>Y1213/3600</f>
        <v>7.1219924028246465E-2</v>
      </c>
      <c r="AA1213" s="17">
        <f>0.96*Y1213</f>
        <v>246.13605744161978</v>
      </c>
      <c r="AB1213" s="17">
        <f t="shared" si="716"/>
        <v>236.29061514395499</v>
      </c>
      <c r="AC1213" s="17">
        <f t="shared" si="717"/>
        <v>224.47608438675724</v>
      </c>
      <c r="AD1213" s="17">
        <f t="shared" si="718"/>
        <v>224.47608438675724</v>
      </c>
      <c r="AE1213" s="17">
        <f t="shared" si="739"/>
        <v>6.2354467885210346E-2</v>
      </c>
      <c r="AF1213" s="17">
        <f>T1213-AD1213</f>
        <v>1055.5838299724105</v>
      </c>
      <c r="AG1213" s="17">
        <f t="shared" si="719"/>
        <v>0.2932177305478918</v>
      </c>
      <c r="AH1213" s="28">
        <f>0.5*'Ducati Panigale 1199 data'!$C$8*'WLTP class 3 v5'!F1213^2</f>
        <v>98433.021604938273</v>
      </c>
      <c r="AI1213" s="17">
        <f t="shared" si="720"/>
        <v>98.433021604938276</v>
      </c>
      <c r="AJ1213" s="17" t="str">
        <f>IF(N1213&lt;0, AI1213, "0")</f>
        <v>0</v>
      </c>
      <c r="AK1213" s="98">
        <f>AK1212+AJ1213</f>
        <v>2845.6773927469121</v>
      </c>
      <c r="AL1213" s="105">
        <f t="shared" si="721"/>
        <v>0.79046594242969781</v>
      </c>
      <c r="AM1213" s="98">
        <f>IF(N1213 &gt; 0, AI1213, )</f>
        <v>98.433021604938276</v>
      </c>
      <c r="AN1213" s="98">
        <f t="shared" si="740"/>
        <v>16781.798087191353</v>
      </c>
      <c r="AO1213" s="98">
        <f t="shared" si="722"/>
        <v>4.6616105797753757</v>
      </c>
      <c r="AP1213" s="27">
        <f t="shared" si="723"/>
        <v>0</v>
      </c>
      <c r="AQ1213" s="27">
        <f t="shared" si="724"/>
        <v>0</v>
      </c>
      <c r="AR1213" s="99">
        <f t="shared" si="725"/>
        <v>0</v>
      </c>
      <c r="AS1213" s="27">
        <f t="shared" si="726"/>
        <v>0</v>
      </c>
      <c r="AT1213" s="99">
        <f t="shared" si="703"/>
        <v>0</v>
      </c>
      <c r="AU1213" s="27">
        <f t="shared" si="703"/>
        <v>0</v>
      </c>
      <c r="AV1213" s="27">
        <f t="shared" si="727"/>
        <v>0</v>
      </c>
      <c r="AW1213" s="27">
        <f t="shared" si="728"/>
        <v>0</v>
      </c>
      <c r="AX1213" s="27">
        <f t="shared" si="729"/>
        <v>0</v>
      </c>
      <c r="AY1213" s="99">
        <f>AN1213-AW1213</f>
        <v>16781.798087191353</v>
      </c>
      <c r="AZ1213" s="110">
        <f t="shared" si="730"/>
        <v>4.6616105797753757</v>
      </c>
      <c r="BB1213" s="87">
        <v>0</v>
      </c>
      <c r="BC1213" s="23">
        <f t="shared" si="731"/>
        <v>0</v>
      </c>
      <c r="BD1213" s="23">
        <f t="shared" si="732"/>
        <v>0</v>
      </c>
      <c r="BE1213" s="23">
        <f t="shared" si="733"/>
        <v>0</v>
      </c>
      <c r="BF1213" s="23">
        <f t="shared" si="734"/>
        <v>0</v>
      </c>
      <c r="BG1213" s="23">
        <f t="shared" si="735"/>
        <v>0</v>
      </c>
    </row>
    <row r="1214" spans="2:59">
      <c r="B1214" s="12" t="s">
        <v>34</v>
      </c>
      <c r="C1214" s="12">
        <v>1203</v>
      </c>
      <c r="D1214" s="12">
        <v>181</v>
      </c>
      <c r="E1214" s="21">
        <v>96.4</v>
      </c>
      <c r="F1214" s="68">
        <f t="shared" si="704"/>
        <v>26.777777777777779</v>
      </c>
      <c r="G1214" s="22">
        <f t="shared" si="736"/>
        <v>0.1388888888888889</v>
      </c>
      <c r="H1214" s="22">
        <f t="shared" si="705"/>
        <v>91</v>
      </c>
      <c r="I1214" s="48">
        <f>'Ducati Panigale 1199 data'!$C$8*G1214</f>
        <v>38.611111111111114</v>
      </c>
      <c r="J1214" s="48">
        <f>'Ducati Panigale 1199 data'!$C$8*'Ducati Panigale 1199 data'!$C$15*'Ducati Panigale 1199 data'!$C$10</f>
        <v>54.543600000000005</v>
      </c>
      <c r="K1214" s="48">
        <f>(0.5*'Ducati Panigale 1199 data'!$C$12)*'Ducati Panigale 1199 data'!$C$14*'Ducati Panigale 1199 data'!$C$11*F1214^2</f>
        <v>101.45352453703705</v>
      </c>
      <c r="L1214" s="48">
        <f t="shared" si="706"/>
        <v>194.60823564814817</v>
      </c>
      <c r="M1214" s="48">
        <f t="shared" si="702"/>
        <v>5211.1760879115236</v>
      </c>
      <c r="N1214" s="22">
        <f t="shared" si="707"/>
        <v>5.2111760879115234</v>
      </c>
      <c r="O1214" s="105">
        <f t="shared" si="708"/>
        <v>0</v>
      </c>
      <c r="P1214" s="105">
        <f t="shared" si="709"/>
        <v>0</v>
      </c>
      <c r="Q1214" s="105">
        <f t="shared" si="737"/>
        <v>295.80311348786574</v>
      </c>
      <c r="R1214" s="27">
        <f t="shared" si="710"/>
        <v>8.2167531524407145E-2</v>
      </c>
      <c r="S1214" s="98">
        <f t="shared" si="711"/>
        <v>5.2111760879115234</v>
      </c>
      <c r="T1214" s="17">
        <f t="shared" si="738"/>
        <v>1285.2710904470794</v>
      </c>
      <c r="U1214" s="17">
        <f t="shared" si="712"/>
        <v>0.35701974734641095</v>
      </c>
      <c r="V1214" s="17">
        <f t="shared" si="713"/>
        <v>281.01295781347244</v>
      </c>
      <c r="W1214" s="17">
        <f t="shared" si="714"/>
        <v>269.77243950093356</v>
      </c>
      <c r="X1214" s="17">
        <f t="shared" si="714"/>
        <v>258.98154192089623</v>
      </c>
      <c r="Y1214" s="17">
        <f t="shared" si="715"/>
        <v>256.39172650168729</v>
      </c>
      <c r="Z1214" s="17">
        <f>Y1214/3600</f>
        <v>7.1219924028246465E-2</v>
      </c>
      <c r="AA1214" s="17">
        <f>0.96*Y1214</f>
        <v>246.13605744161978</v>
      </c>
      <c r="AB1214" s="17">
        <f t="shared" si="716"/>
        <v>236.29061514395499</v>
      </c>
      <c r="AC1214" s="17">
        <f t="shared" si="717"/>
        <v>224.47608438675724</v>
      </c>
      <c r="AD1214" s="17">
        <f t="shared" si="718"/>
        <v>224.47608438675724</v>
      </c>
      <c r="AE1214" s="17">
        <f t="shared" si="739"/>
        <v>6.2354467885210346E-2</v>
      </c>
      <c r="AF1214" s="17">
        <f>T1214-AD1214</f>
        <v>1060.7950060603221</v>
      </c>
      <c r="AG1214" s="17">
        <f t="shared" si="719"/>
        <v>0.29466527946120058</v>
      </c>
      <c r="AH1214" s="28">
        <f>0.5*'Ducati Panigale 1199 data'!$C$8*'WLTP class 3 v5'!F1214^2</f>
        <v>99669.864197530871</v>
      </c>
      <c r="AI1214" s="17">
        <f t="shared" si="720"/>
        <v>99.66986419753087</v>
      </c>
      <c r="AJ1214" s="17" t="str">
        <f>IF(N1214&lt;0, AI1214, "0")</f>
        <v>0</v>
      </c>
      <c r="AK1214" s="98">
        <f>AK1213+AJ1214</f>
        <v>2845.6773927469121</v>
      </c>
      <c r="AL1214" s="105">
        <f t="shared" si="721"/>
        <v>0.79046594242969781</v>
      </c>
      <c r="AM1214" s="98">
        <f>IF(N1214 &gt; 0, AI1214, )</f>
        <v>99.66986419753087</v>
      </c>
      <c r="AN1214" s="98">
        <f t="shared" si="740"/>
        <v>16881.467951388884</v>
      </c>
      <c r="AO1214" s="98">
        <f t="shared" si="722"/>
        <v>4.6892966531635789</v>
      </c>
      <c r="AP1214" s="27">
        <f t="shared" si="723"/>
        <v>0</v>
      </c>
      <c r="AQ1214" s="27">
        <f t="shared" si="724"/>
        <v>0</v>
      </c>
      <c r="AR1214" s="99">
        <f t="shared" si="725"/>
        <v>0</v>
      </c>
      <c r="AS1214" s="27">
        <f t="shared" si="726"/>
        <v>0</v>
      </c>
      <c r="AT1214" s="99">
        <f t="shared" si="703"/>
        <v>0</v>
      </c>
      <c r="AU1214" s="27">
        <f t="shared" si="703"/>
        <v>0</v>
      </c>
      <c r="AV1214" s="27">
        <f t="shared" si="727"/>
        <v>0</v>
      </c>
      <c r="AW1214" s="27">
        <f t="shared" si="728"/>
        <v>0</v>
      </c>
      <c r="AX1214" s="27">
        <f t="shared" si="729"/>
        <v>0</v>
      </c>
      <c r="AY1214" s="99">
        <f>AN1214-AW1214</f>
        <v>16881.467951388884</v>
      </c>
      <c r="AZ1214" s="110">
        <f t="shared" si="730"/>
        <v>4.6892966531635789</v>
      </c>
      <c r="BB1214" s="87">
        <v>0</v>
      </c>
      <c r="BC1214" s="23">
        <f t="shared" si="731"/>
        <v>0</v>
      </c>
      <c r="BD1214" s="23">
        <f t="shared" si="732"/>
        <v>0</v>
      </c>
      <c r="BE1214" s="23">
        <f t="shared" si="733"/>
        <v>0</v>
      </c>
      <c r="BF1214" s="23">
        <f t="shared" si="734"/>
        <v>0</v>
      </c>
      <c r="BG1214" s="23">
        <f t="shared" si="735"/>
        <v>0</v>
      </c>
    </row>
    <row r="1215" spans="2:59">
      <c r="B1215" s="12" t="s">
        <v>34</v>
      </c>
      <c r="C1215" s="12">
        <v>1204</v>
      </c>
      <c r="D1215" s="12">
        <v>182</v>
      </c>
      <c r="E1215" s="21">
        <v>96.8</v>
      </c>
      <c r="F1215" s="68">
        <f t="shared" si="704"/>
        <v>26.888888888888889</v>
      </c>
      <c r="G1215" s="22">
        <f t="shared" si="736"/>
        <v>8.3333333333332538E-2</v>
      </c>
      <c r="H1215" s="22">
        <f t="shared" si="705"/>
        <v>91.5</v>
      </c>
      <c r="I1215" s="48">
        <f>'Ducati Panigale 1199 data'!$C$8*G1215</f>
        <v>23.166666666666444</v>
      </c>
      <c r="J1215" s="48">
        <f>'Ducati Panigale 1199 data'!$C$8*'Ducati Panigale 1199 data'!$C$15*'Ducati Panigale 1199 data'!$C$10</f>
        <v>54.543600000000005</v>
      </c>
      <c r="K1215" s="48">
        <f>(0.5*'Ducati Panigale 1199 data'!$C$12)*'Ducati Panigale 1199 data'!$C$14*'Ducati Panigale 1199 data'!$C$11*F1215^2</f>
        <v>102.29720925925928</v>
      </c>
      <c r="L1215" s="48">
        <f t="shared" si="706"/>
        <v>180.00747592592575</v>
      </c>
      <c r="M1215" s="48">
        <f t="shared" si="702"/>
        <v>4840.201019341559</v>
      </c>
      <c r="N1215" s="22">
        <f t="shared" si="707"/>
        <v>4.840201019341559</v>
      </c>
      <c r="O1215" s="105">
        <f t="shared" si="708"/>
        <v>0</v>
      </c>
      <c r="P1215" s="105">
        <f t="shared" si="709"/>
        <v>0</v>
      </c>
      <c r="Q1215" s="105">
        <f t="shared" si="737"/>
        <v>295.80311348786574</v>
      </c>
      <c r="R1215" s="27">
        <f t="shared" si="710"/>
        <v>8.2167531524407145E-2</v>
      </c>
      <c r="S1215" s="98">
        <f t="shared" si="711"/>
        <v>4.840201019341559</v>
      </c>
      <c r="T1215" s="17">
        <f t="shared" si="738"/>
        <v>1290.1112914664209</v>
      </c>
      <c r="U1215" s="17">
        <f t="shared" si="712"/>
        <v>0.35836424762956137</v>
      </c>
      <c r="V1215" s="17">
        <f t="shared" si="713"/>
        <v>281.01295781347244</v>
      </c>
      <c r="W1215" s="17">
        <f t="shared" si="714"/>
        <v>269.77243950093356</v>
      </c>
      <c r="X1215" s="17">
        <f t="shared" si="714"/>
        <v>258.98154192089623</v>
      </c>
      <c r="Y1215" s="17">
        <f t="shared" si="715"/>
        <v>256.39172650168729</v>
      </c>
      <c r="Z1215" s="17">
        <f>Y1215/3600</f>
        <v>7.1219924028246465E-2</v>
      </c>
      <c r="AA1215" s="17">
        <f>0.96*Y1215</f>
        <v>246.13605744161978</v>
      </c>
      <c r="AB1215" s="17">
        <f t="shared" si="716"/>
        <v>236.29061514395499</v>
      </c>
      <c r="AC1215" s="17">
        <f t="shared" si="717"/>
        <v>224.47608438675724</v>
      </c>
      <c r="AD1215" s="17">
        <f t="shared" si="718"/>
        <v>224.47608438675724</v>
      </c>
      <c r="AE1215" s="17">
        <f t="shared" si="739"/>
        <v>6.2354467885210346E-2</v>
      </c>
      <c r="AF1215" s="17">
        <f>T1215-AD1215</f>
        <v>1065.6352070796636</v>
      </c>
      <c r="AG1215" s="17">
        <f t="shared" si="719"/>
        <v>0.296009779744351</v>
      </c>
      <c r="AH1215" s="28">
        <f>0.5*'Ducati Panigale 1199 data'!$C$8*'WLTP class 3 v5'!F1215^2</f>
        <v>100498.71604938271</v>
      </c>
      <c r="AI1215" s="17">
        <f t="shared" si="720"/>
        <v>100.49871604938271</v>
      </c>
      <c r="AJ1215" s="17" t="str">
        <f>IF(N1215&lt;0, AI1215, "0")</f>
        <v>0</v>
      </c>
      <c r="AK1215" s="98">
        <f>AK1214+AJ1215</f>
        <v>2845.6773927469121</v>
      </c>
      <c r="AL1215" s="105">
        <f t="shared" si="721"/>
        <v>0.79046594242969781</v>
      </c>
      <c r="AM1215" s="98">
        <f>IF(N1215 &gt; 0, AI1215, )</f>
        <v>100.49871604938271</v>
      </c>
      <c r="AN1215" s="98">
        <f t="shared" si="740"/>
        <v>16981.966667438268</v>
      </c>
      <c r="AO1215" s="98">
        <f t="shared" si="722"/>
        <v>4.717212963177297</v>
      </c>
      <c r="AP1215" s="27">
        <f t="shared" si="723"/>
        <v>0</v>
      </c>
      <c r="AQ1215" s="27">
        <f t="shared" si="724"/>
        <v>0</v>
      </c>
      <c r="AR1215" s="99">
        <f t="shared" si="725"/>
        <v>0</v>
      </c>
      <c r="AS1215" s="27">
        <f t="shared" si="726"/>
        <v>0</v>
      </c>
      <c r="AT1215" s="99">
        <f t="shared" si="703"/>
        <v>0</v>
      </c>
      <c r="AU1215" s="27">
        <f t="shared" si="703"/>
        <v>0</v>
      </c>
      <c r="AV1215" s="27">
        <f t="shared" si="727"/>
        <v>0</v>
      </c>
      <c r="AW1215" s="27">
        <f t="shared" si="728"/>
        <v>0</v>
      </c>
      <c r="AX1215" s="27">
        <f t="shared" si="729"/>
        <v>0</v>
      </c>
      <c r="AY1215" s="99">
        <f>AN1215-AW1215</f>
        <v>16981.966667438268</v>
      </c>
      <c r="AZ1215" s="110">
        <f t="shared" si="730"/>
        <v>4.717212963177297</v>
      </c>
      <c r="BB1215" s="87">
        <v>0</v>
      </c>
      <c r="BC1215" s="23">
        <f t="shared" si="731"/>
        <v>0</v>
      </c>
      <c r="BD1215" s="23">
        <f t="shared" si="732"/>
        <v>0</v>
      </c>
      <c r="BE1215" s="23">
        <f t="shared" si="733"/>
        <v>0</v>
      </c>
      <c r="BF1215" s="23">
        <f t="shared" si="734"/>
        <v>0</v>
      </c>
      <c r="BG1215" s="23">
        <f t="shared" si="735"/>
        <v>0</v>
      </c>
    </row>
    <row r="1216" spans="2:59">
      <c r="B1216" s="12" t="s">
        <v>34</v>
      </c>
      <c r="C1216" s="12">
        <v>1205</v>
      </c>
      <c r="D1216" s="12">
        <v>183</v>
      </c>
      <c r="E1216" s="21">
        <v>97</v>
      </c>
      <c r="F1216" s="68">
        <f t="shared" si="704"/>
        <v>26.944444444444443</v>
      </c>
      <c r="G1216" s="22">
        <f t="shared" si="736"/>
        <v>4.1666666666666269E-2</v>
      </c>
      <c r="H1216" s="22">
        <f t="shared" si="705"/>
        <v>92</v>
      </c>
      <c r="I1216" s="48">
        <f>'Ducati Panigale 1199 data'!$C$8*G1216</f>
        <v>11.583333333333222</v>
      </c>
      <c r="J1216" s="48">
        <f>'Ducati Panigale 1199 data'!$C$8*'Ducati Panigale 1199 data'!$C$15*'Ducati Panigale 1199 data'!$C$10</f>
        <v>54.543600000000005</v>
      </c>
      <c r="K1216" s="48">
        <f>(0.5*'Ducati Panigale 1199 data'!$C$12)*'Ducati Panigale 1199 data'!$C$14*'Ducati Panigale 1199 data'!$C$11*F1216^2</f>
        <v>102.72036168981481</v>
      </c>
      <c r="L1216" s="48">
        <f t="shared" si="706"/>
        <v>168.84729502314804</v>
      </c>
      <c r="M1216" s="48">
        <f t="shared" si="702"/>
        <v>4549.4965603459332</v>
      </c>
      <c r="N1216" s="22">
        <f t="shared" si="707"/>
        <v>4.5494965603459327</v>
      </c>
      <c r="O1216" s="105">
        <f t="shared" si="708"/>
        <v>0</v>
      </c>
      <c r="P1216" s="105">
        <f t="shared" si="709"/>
        <v>0</v>
      </c>
      <c r="Q1216" s="105">
        <f t="shared" si="737"/>
        <v>295.80311348786574</v>
      </c>
      <c r="R1216" s="27">
        <f t="shared" si="710"/>
        <v>8.2167531524407145E-2</v>
      </c>
      <c r="S1216" s="98">
        <f t="shared" si="711"/>
        <v>4.5494965603459327</v>
      </c>
      <c r="T1216" s="17">
        <f t="shared" si="738"/>
        <v>1294.6607880267668</v>
      </c>
      <c r="U1216" s="17">
        <f t="shared" si="712"/>
        <v>0.35962799667410189</v>
      </c>
      <c r="V1216" s="17">
        <f t="shared" si="713"/>
        <v>281.01295781347244</v>
      </c>
      <c r="W1216" s="17">
        <f t="shared" si="714"/>
        <v>269.77243950093356</v>
      </c>
      <c r="X1216" s="17">
        <f t="shared" si="714"/>
        <v>258.98154192089623</v>
      </c>
      <c r="Y1216" s="17">
        <f t="shared" si="715"/>
        <v>256.39172650168729</v>
      </c>
      <c r="Z1216" s="17">
        <f>Y1216/3600</f>
        <v>7.1219924028246465E-2</v>
      </c>
      <c r="AA1216" s="17">
        <f>0.96*Y1216</f>
        <v>246.13605744161978</v>
      </c>
      <c r="AB1216" s="17">
        <f t="shared" si="716"/>
        <v>236.29061514395499</v>
      </c>
      <c r="AC1216" s="17">
        <f t="shared" si="717"/>
        <v>224.47608438675724</v>
      </c>
      <c r="AD1216" s="17">
        <f t="shared" si="718"/>
        <v>224.47608438675724</v>
      </c>
      <c r="AE1216" s="17">
        <f t="shared" si="739"/>
        <v>6.2354467885210346E-2</v>
      </c>
      <c r="AF1216" s="17">
        <f>T1216-AD1216</f>
        <v>1070.1847036400095</v>
      </c>
      <c r="AG1216" s="17">
        <f t="shared" si="719"/>
        <v>0.29727352878889152</v>
      </c>
      <c r="AH1216" s="28">
        <f>0.5*'Ducati Panigale 1199 data'!$C$8*'WLTP class 3 v5'!F1216^2</f>
        <v>100914.42901234567</v>
      </c>
      <c r="AI1216" s="17">
        <f t="shared" si="720"/>
        <v>100.91442901234568</v>
      </c>
      <c r="AJ1216" s="17" t="str">
        <f>IF(N1216&lt;0, AI1216, "0")</f>
        <v>0</v>
      </c>
      <c r="AK1216" s="98">
        <f>AK1215+AJ1216</f>
        <v>2845.6773927469121</v>
      </c>
      <c r="AL1216" s="105">
        <f t="shared" si="721"/>
        <v>0.79046594242969781</v>
      </c>
      <c r="AM1216" s="98">
        <f>IF(N1216 &gt; 0, AI1216, )</f>
        <v>100.91442901234568</v>
      </c>
      <c r="AN1216" s="98">
        <f t="shared" si="740"/>
        <v>17082.881096450612</v>
      </c>
      <c r="AO1216" s="98">
        <f t="shared" si="722"/>
        <v>4.7452447490140592</v>
      </c>
      <c r="AP1216" s="27">
        <f t="shared" si="723"/>
        <v>0</v>
      </c>
      <c r="AQ1216" s="27">
        <f t="shared" si="724"/>
        <v>0</v>
      </c>
      <c r="AR1216" s="99">
        <f t="shared" si="725"/>
        <v>0</v>
      </c>
      <c r="AS1216" s="27">
        <f t="shared" si="726"/>
        <v>0</v>
      </c>
      <c r="AT1216" s="99">
        <f t="shared" si="703"/>
        <v>0</v>
      </c>
      <c r="AU1216" s="27">
        <f t="shared" si="703"/>
        <v>0</v>
      </c>
      <c r="AV1216" s="27">
        <f t="shared" si="727"/>
        <v>0</v>
      </c>
      <c r="AW1216" s="27">
        <f t="shared" si="728"/>
        <v>0</v>
      </c>
      <c r="AX1216" s="27">
        <f t="shared" si="729"/>
        <v>0</v>
      </c>
      <c r="AY1216" s="99">
        <f>AN1216-AW1216</f>
        <v>17082.881096450612</v>
      </c>
      <c r="AZ1216" s="110">
        <f t="shared" si="730"/>
        <v>4.7452447490140592</v>
      </c>
      <c r="BB1216" s="87">
        <v>0</v>
      </c>
      <c r="BC1216" s="23">
        <f t="shared" si="731"/>
        <v>0</v>
      </c>
      <c r="BD1216" s="23">
        <f t="shared" si="732"/>
        <v>0</v>
      </c>
      <c r="BE1216" s="23">
        <f t="shared" si="733"/>
        <v>0</v>
      </c>
      <c r="BF1216" s="23">
        <f t="shared" si="734"/>
        <v>0</v>
      </c>
      <c r="BG1216" s="23">
        <f t="shared" si="735"/>
        <v>0</v>
      </c>
    </row>
    <row r="1217" spans="2:59">
      <c r="B1217" s="12" t="s">
        <v>34</v>
      </c>
      <c r="C1217" s="12">
        <v>1206</v>
      </c>
      <c r="D1217" s="12">
        <v>184</v>
      </c>
      <c r="E1217" s="21">
        <v>97.1</v>
      </c>
      <c r="F1217" s="68">
        <f t="shared" si="704"/>
        <v>26.972222222222221</v>
      </c>
      <c r="G1217" s="22">
        <f t="shared" si="736"/>
        <v>2.7777777777778172E-2</v>
      </c>
      <c r="H1217" s="22">
        <f t="shared" si="705"/>
        <v>92.5</v>
      </c>
      <c r="I1217" s="48">
        <f>'Ducati Panigale 1199 data'!$C$8*G1217</f>
        <v>7.7222222222223316</v>
      </c>
      <c r="J1217" s="48">
        <f>'Ducati Panigale 1199 data'!$C$8*'Ducati Panigale 1199 data'!$C$15*'Ducati Panigale 1199 data'!$C$10</f>
        <v>54.543600000000005</v>
      </c>
      <c r="K1217" s="48">
        <f>(0.5*'Ducati Panigale 1199 data'!$C$12)*'Ducati Panigale 1199 data'!$C$14*'Ducati Panigale 1199 data'!$C$11*F1217^2</f>
        <v>102.93226542245371</v>
      </c>
      <c r="L1217" s="48">
        <f t="shared" si="706"/>
        <v>165.19808764467604</v>
      </c>
      <c r="M1217" s="48">
        <f t="shared" si="702"/>
        <v>4455.7595306383455</v>
      </c>
      <c r="N1217" s="22">
        <f t="shared" si="707"/>
        <v>4.4557595306383453</v>
      </c>
      <c r="O1217" s="105">
        <f t="shared" si="708"/>
        <v>0</v>
      </c>
      <c r="P1217" s="105">
        <f t="shared" si="709"/>
        <v>0</v>
      </c>
      <c r="Q1217" s="105">
        <f t="shared" si="737"/>
        <v>295.80311348786574</v>
      </c>
      <c r="R1217" s="27">
        <f t="shared" si="710"/>
        <v>8.2167531524407145E-2</v>
      </c>
      <c r="S1217" s="98">
        <f t="shared" si="711"/>
        <v>4.4557595306383453</v>
      </c>
      <c r="T1217" s="17">
        <f t="shared" si="738"/>
        <v>1299.1165475574051</v>
      </c>
      <c r="U1217" s="17">
        <f t="shared" si="712"/>
        <v>0.36086570765483472</v>
      </c>
      <c r="V1217" s="17">
        <f t="shared" si="713"/>
        <v>281.01295781347244</v>
      </c>
      <c r="W1217" s="17">
        <f t="shared" si="714"/>
        <v>269.77243950093356</v>
      </c>
      <c r="X1217" s="17">
        <f t="shared" si="714"/>
        <v>258.98154192089623</v>
      </c>
      <c r="Y1217" s="17">
        <f t="shared" si="715"/>
        <v>256.39172650168729</v>
      </c>
      <c r="Z1217" s="17">
        <f>Y1217/3600</f>
        <v>7.1219924028246465E-2</v>
      </c>
      <c r="AA1217" s="17">
        <f>0.96*Y1217</f>
        <v>246.13605744161978</v>
      </c>
      <c r="AB1217" s="17">
        <f t="shared" si="716"/>
        <v>236.29061514395499</v>
      </c>
      <c r="AC1217" s="17">
        <f t="shared" si="717"/>
        <v>224.47608438675724</v>
      </c>
      <c r="AD1217" s="17">
        <f t="shared" si="718"/>
        <v>224.47608438675724</v>
      </c>
      <c r="AE1217" s="17">
        <f t="shared" si="739"/>
        <v>6.2354467885210346E-2</v>
      </c>
      <c r="AF1217" s="17">
        <f>T1217-AD1217</f>
        <v>1074.6404631706478</v>
      </c>
      <c r="AG1217" s="17">
        <f t="shared" si="719"/>
        <v>0.2985112397696244</v>
      </c>
      <c r="AH1217" s="28">
        <f>0.5*'Ducati Panigale 1199 data'!$C$8*'WLTP class 3 v5'!F1217^2</f>
        <v>101122.60725308642</v>
      </c>
      <c r="AI1217" s="17">
        <f t="shared" si="720"/>
        <v>101.12260725308641</v>
      </c>
      <c r="AJ1217" s="17" t="str">
        <f>IF(N1217&lt;0, AI1217, "0")</f>
        <v>0</v>
      </c>
      <c r="AK1217" s="98">
        <f>AK1216+AJ1217</f>
        <v>2845.6773927469121</v>
      </c>
      <c r="AL1217" s="105">
        <f t="shared" si="721"/>
        <v>0.79046594242969781</v>
      </c>
      <c r="AM1217" s="98">
        <f>IF(N1217 &gt; 0, AI1217, )</f>
        <v>101.12260725308641</v>
      </c>
      <c r="AN1217" s="98">
        <f t="shared" si="740"/>
        <v>17184.0037037037</v>
      </c>
      <c r="AO1217" s="98">
        <f t="shared" si="722"/>
        <v>4.7733343621399165</v>
      </c>
      <c r="AP1217" s="27">
        <f t="shared" si="723"/>
        <v>0</v>
      </c>
      <c r="AQ1217" s="27">
        <f t="shared" si="724"/>
        <v>0</v>
      </c>
      <c r="AR1217" s="99">
        <f t="shared" si="725"/>
        <v>0</v>
      </c>
      <c r="AS1217" s="27">
        <f t="shared" si="726"/>
        <v>0</v>
      </c>
      <c r="AT1217" s="99">
        <f t="shared" si="703"/>
        <v>0</v>
      </c>
      <c r="AU1217" s="27">
        <f t="shared" si="703"/>
        <v>0</v>
      </c>
      <c r="AV1217" s="27">
        <f t="shared" si="727"/>
        <v>0</v>
      </c>
      <c r="AW1217" s="27">
        <f t="shared" si="728"/>
        <v>0</v>
      </c>
      <c r="AX1217" s="27">
        <f t="shared" si="729"/>
        <v>0</v>
      </c>
      <c r="AY1217" s="99">
        <f>AN1217-AW1217</f>
        <v>17184.0037037037</v>
      </c>
      <c r="AZ1217" s="110">
        <f t="shared" si="730"/>
        <v>4.7733343621399165</v>
      </c>
      <c r="BB1217" s="87">
        <v>0</v>
      </c>
      <c r="BC1217" s="23">
        <f t="shared" si="731"/>
        <v>0</v>
      </c>
      <c r="BD1217" s="23">
        <f t="shared" si="732"/>
        <v>0</v>
      </c>
      <c r="BE1217" s="23">
        <f t="shared" si="733"/>
        <v>0</v>
      </c>
      <c r="BF1217" s="23">
        <f t="shared" si="734"/>
        <v>0</v>
      </c>
      <c r="BG1217" s="23">
        <f t="shared" si="735"/>
        <v>0</v>
      </c>
    </row>
    <row r="1218" spans="2:59">
      <c r="B1218" s="12" t="s">
        <v>34</v>
      </c>
      <c r="C1218" s="12">
        <v>1207</v>
      </c>
      <c r="D1218" s="12">
        <v>185</v>
      </c>
      <c r="E1218" s="21">
        <v>97.2</v>
      </c>
      <c r="F1218" s="68">
        <f t="shared" si="704"/>
        <v>27</v>
      </c>
      <c r="G1218" s="22">
        <f t="shared" si="736"/>
        <v>2.7777777777778172E-2</v>
      </c>
      <c r="H1218" s="22">
        <f t="shared" si="705"/>
        <v>93</v>
      </c>
      <c r="I1218" s="48">
        <f>'Ducati Panigale 1199 data'!$C$8*G1218</f>
        <v>7.7222222222223316</v>
      </c>
      <c r="J1218" s="48">
        <f>'Ducati Panigale 1199 data'!$C$8*'Ducati Panigale 1199 data'!$C$15*'Ducati Panigale 1199 data'!$C$10</f>
        <v>54.543600000000005</v>
      </c>
      <c r="K1218" s="48">
        <f>(0.5*'Ducati Panigale 1199 data'!$C$12)*'Ducati Panigale 1199 data'!$C$14*'Ducati Panigale 1199 data'!$C$11*F1218^2</f>
        <v>103.14438750000001</v>
      </c>
      <c r="L1218" s="48">
        <f t="shared" si="706"/>
        <v>165.41020972222236</v>
      </c>
      <c r="M1218" s="48">
        <f t="shared" si="702"/>
        <v>4466.075662500004</v>
      </c>
      <c r="N1218" s="22">
        <f t="shared" si="707"/>
        <v>4.4660756625000042</v>
      </c>
      <c r="O1218" s="105">
        <f t="shared" si="708"/>
        <v>0</v>
      </c>
      <c r="P1218" s="105">
        <f t="shared" si="709"/>
        <v>0</v>
      </c>
      <c r="Q1218" s="105">
        <f t="shared" si="737"/>
        <v>295.80311348786574</v>
      </c>
      <c r="R1218" s="27">
        <f t="shared" si="710"/>
        <v>8.2167531524407145E-2</v>
      </c>
      <c r="S1218" s="98">
        <f t="shared" si="711"/>
        <v>4.4660756625000042</v>
      </c>
      <c r="T1218" s="17">
        <f t="shared" si="738"/>
        <v>1303.5826232199051</v>
      </c>
      <c r="U1218" s="17">
        <f t="shared" si="712"/>
        <v>0.36210628422775143</v>
      </c>
      <c r="V1218" s="17">
        <f t="shared" si="713"/>
        <v>281.01295781347244</v>
      </c>
      <c r="W1218" s="17">
        <f t="shared" si="714"/>
        <v>269.77243950093356</v>
      </c>
      <c r="X1218" s="17">
        <f t="shared" si="714"/>
        <v>258.98154192089623</v>
      </c>
      <c r="Y1218" s="17">
        <f t="shared" si="715"/>
        <v>256.39172650168729</v>
      </c>
      <c r="Z1218" s="17">
        <f>Y1218/3600</f>
        <v>7.1219924028246465E-2</v>
      </c>
      <c r="AA1218" s="17">
        <f>0.96*Y1218</f>
        <v>246.13605744161978</v>
      </c>
      <c r="AB1218" s="17">
        <f t="shared" si="716"/>
        <v>236.29061514395499</v>
      </c>
      <c r="AC1218" s="17">
        <f t="shared" si="717"/>
        <v>224.47608438675724</v>
      </c>
      <c r="AD1218" s="17">
        <f t="shared" si="718"/>
        <v>224.47608438675724</v>
      </c>
      <c r="AE1218" s="17">
        <f t="shared" si="739"/>
        <v>6.2354467885210346E-2</v>
      </c>
      <c r="AF1218" s="17">
        <f>T1218-AD1218</f>
        <v>1079.1065388331479</v>
      </c>
      <c r="AG1218" s="17">
        <f t="shared" si="719"/>
        <v>0.29975181634254106</v>
      </c>
      <c r="AH1218" s="28">
        <f>0.5*'Ducati Panigale 1199 data'!$C$8*'WLTP class 3 v5'!F1218^2</f>
        <v>101331</v>
      </c>
      <c r="AI1218" s="17">
        <f t="shared" si="720"/>
        <v>101.331</v>
      </c>
      <c r="AJ1218" s="17" t="str">
        <f>IF(N1218&lt;0, AI1218, "0")</f>
        <v>0</v>
      </c>
      <c r="AK1218" s="98">
        <f>AK1217+AJ1218</f>
        <v>2845.6773927469121</v>
      </c>
      <c r="AL1218" s="105">
        <f t="shared" si="721"/>
        <v>0.79046594242969781</v>
      </c>
      <c r="AM1218" s="98">
        <f>IF(N1218 &gt; 0, AI1218, )</f>
        <v>101.331</v>
      </c>
      <c r="AN1218" s="98">
        <f t="shared" si="740"/>
        <v>17285.334703703698</v>
      </c>
      <c r="AO1218" s="98">
        <f t="shared" si="722"/>
        <v>4.8014818621399158</v>
      </c>
      <c r="AP1218" s="27">
        <f t="shared" si="723"/>
        <v>0</v>
      </c>
      <c r="AQ1218" s="27">
        <f t="shared" si="724"/>
        <v>0</v>
      </c>
      <c r="AR1218" s="99">
        <f t="shared" si="725"/>
        <v>0</v>
      </c>
      <c r="AS1218" s="27">
        <f t="shared" si="726"/>
        <v>0</v>
      </c>
      <c r="AT1218" s="99">
        <f t="shared" si="703"/>
        <v>0</v>
      </c>
      <c r="AU1218" s="27">
        <f t="shared" si="703"/>
        <v>0</v>
      </c>
      <c r="AV1218" s="27">
        <f t="shared" si="727"/>
        <v>0</v>
      </c>
      <c r="AW1218" s="27">
        <f t="shared" si="728"/>
        <v>0</v>
      </c>
      <c r="AX1218" s="27">
        <f t="shared" si="729"/>
        <v>0</v>
      </c>
      <c r="AY1218" s="99">
        <f>AN1218-AW1218</f>
        <v>17285.334703703698</v>
      </c>
      <c r="AZ1218" s="110">
        <f t="shared" si="730"/>
        <v>4.8014818621399158</v>
      </c>
      <c r="BB1218" s="87">
        <v>0</v>
      </c>
      <c r="BC1218" s="23">
        <f t="shared" si="731"/>
        <v>0</v>
      </c>
      <c r="BD1218" s="23">
        <f t="shared" si="732"/>
        <v>0</v>
      </c>
      <c r="BE1218" s="23">
        <f t="shared" si="733"/>
        <v>0</v>
      </c>
      <c r="BF1218" s="23">
        <f t="shared" si="734"/>
        <v>0</v>
      </c>
      <c r="BG1218" s="23">
        <f t="shared" si="735"/>
        <v>0</v>
      </c>
    </row>
    <row r="1219" spans="2:59">
      <c r="B1219" s="12" t="s">
        <v>34</v>
      </c>
      <c r="C1219" s="12">
        <v>1208</v>
      </c>
      <c r="D1219" s="12">
        <v>186</v>
      </c>
      <c r="E1219" s="21">
        <v>97.3</v>
      </c>
      <c r="F1219" s="68">
        <f t="shared" si="704"/>
        <v>27.027777777777779</v>
      </c>
      <c r="G1219" s="22">
        <f t="shared" si="736"/>
        <v>2.7777777777778172E-2</v>
      </c>
      <c r="H1219" s="22">
        <f t="shared" si="705"/>
        <v>93.5</v>
      </c>
      <c r="I1219" s="48">
        <f>'Ducati Panigale 1199 data'!$C$8*G1219</f>
        <v>7.7222222222223316</v>
      </c>
      <c r="J1219" s="48">
        <f>'Ducati Panigale 1199 data'!$C$8*'Ducati Panigale 1199 data'!$C$15*'Ducati Panigale 1199 data'!$C$10</f>
        <v>54.543600000000005</v>
      </c>
      <c r="K1219" s="48">
        <f>(0.5*'Ducati Panigale 1199 data'!$C$12)*'Ducati Panigale 1199 data'!$C$14*'Ducati Panigale 1199 data'!$C$11*F1219^2</f>
        <v>103.35672792245373</v>
      </c>
      <c r="L1219" s="48">
        <f t="shared" si="706"/>
        <v>165.62255014467607</v>
      </c>
      <c r="M1219" s="48">
        <f t="shared" si="702"/>
        <v>4476.4094802991613</v>
      </c>
      <c r="N1219" s="22">
        <f t="shared" si="707"/>
        <v>4.4764094802991616</v>
      </c>
      <c r="O1219" s="105">
        <f t="shared" si="708"/>
        <v>0</v>
      </c>
      <c r="P1219" s="105">
        <f t="shared" si="709"/>
        <v>0</v>
      </c>
      <c r="Q1219" s="105">
        <f t="shared" si="737"/>
        <v>295.80311348786574</v>
      </c>
      <c r="R1219" s="27">
        <f t="shared" si="710"/>
        <v>8.2167531524407145E-2</v>
      </c>
      <c r="S1219" s="98">
        <f t="shared" si="711"/>
        <v>4.4764094802991616</v>
      </c>
      <c r="T1219" s="17">
        <f t="shared" si="738"/>
        <v>1308.0590327002044</v>
      </c>
      <c r="U1219" s="17">
        <f t="shared" si="712"/>
        <v>0.36334973130561232</v>
      </c>
      <c r="V1219" s="17">
        <f t="shared" si="713"/>
        <v>281.01295781347244</v>
      </c>
      <c r="W1219" s="17">
        <f t="shared" si="714"/>
        <v>269.77243950093356</v>
      </c>
      <c r="X1219" s="17">
        <f t="shared" si="714"/>
        <v>258.98154192089623</v>
      </c>
      <c r="Y1219" s="17">
        <f t="shared" si="715"/>
        <v>256.39172650168729</v>
      </c>
      <c r="Z1219" s="17">
        <f>Y1219/3600</f>
        <v>7.1219924028246465E-2</v>
      </c>
      <c r="AA1219" s="17">
        <f>0.96*Y1219</f>
        <v>246.13605744161978</v>
      </c>
      <c r="AB1219" s="17">
        <f t="shared" si="716"/>
        <v>236.29061514395499</v>
      </c>
      <c r="AC1219" s="17">
        <f t="shared" si="717"/>
        <v>224.47608438675724</v>
      </c>
      <c r="AD1219" s="17">
        <f t="shared" si="718"/>
        <v>224.47608438675724</v>
      </c>
      <c r="AE1219" s="17">
        <f t="shared" si="739"/>
        <v>6.2354467885210346E-2</v>
      </c>
      <c r="AF1219" s="17">
        <f>T1219-AD1219</f>
        <v>1083.5829483134471</v>
      </c>
      <c r="AG1219" s="17">
        <f t="shared" si="719"/>
        <v>0.30099526342040195</v>
      </c>
      <c r="AH1219" s="28">
        <f>0.5*'Ducati Panigale 1199 data'!$C$8*'WLTP class 3 v5'!F1219^2</f>
        <v>101539.60725308643</v>
      </c>
      <c r="AI1219" s="17">
        <f t="shared" si="720"/>
        <v>101.53960725308643</v>
      </c>
      <c r="AJ1219" s="17" t="str">
        <f>IF(N1219&lt;0, AI1219, "0")</f>
        <v>0</v>
      </c>
      <c r="AK1219" s="98">
        <f>AK1218+AJ1219</f>
        <v>2845.6773927469121</v>
      </c>
      <c r="AL1219" s="105">
        <f t="shared" si="721"/>
        <v>0.79046594242969781</v>
      </c>
      <c r="AM1219" s="98">
        <f>IF(N1219 &gt; 0, AI1219, )</f>
        <v>101.53960725308643</v>
      </c>
      <c r="AN1219" s="98">
        <f t="shared" si="740"/>
        <v>17386.874310956784</v>
      </c>
      <c r="AO1219" s="98">
        <f t="shared" si="722"/>
        <v>4.829687308599107</v>
      </c>
      <c r="AP1219" s="27">
        <f t="shared" si="723"/>
        <v>0</v>
      </c>
      <c r="AQ1219" s="27">
        <f t="shared" si="724"/>
        <v>0</v>
      </c>
      <c r="AR1219" s="99">
        <f t="shared" si="725"/>
        <v>0</v>
      </c>
      <c r="AS1219" s="27">
        <f t="shared" si="726"/>
        <v>0</v>
      </c>
      <c r="AT1219" s="99">
        <f t="shared" si="703"/>
        <v>0</v>
      </c>
      <c r="AU1219" s="27">
        <f t="shared" si="703"/>
        <v>0</v>
      </c>
      <c r="AV1219" s="27">
        <f t="shared" si="727"/>
        <v>0</v>
      </c>
      <c r="AW1219" s="27">
        <f t="shared" si="728"/>
        <v>0</v>
      </c>
      <c r="AX1219" s="27">
        <f t="shared" si="729"/>
        <v>0</v>
      </c>
      <c r="AY1219" s="99">
        <f>AN1219-AW1219</f>
        <v>17386.874310956784</v>
      </c>
      <c r="AZ1219" s="110">
        <f t="shared" si="730"/>
        <v>4.829687308599107</v>
      </c>
      <c r="BB1219" s="87">
        <v>0</v>
      </c>
      <c r="BC1219" s="23">
        <f t="shared" si="731"/>
        <v>0</v>
      </c>
      <c r="BD1219" s="23">
        <f t="shared" si="732"/>
        <v>0</v>
      </c>
      <c r="BE1219" s="23">
        <f t="shared" si="733"/>
        <v>0</v>
      </c>
      <c r="BF1219" s="23">
        <f t="shared" si="734"/>
        <v>0</v>
      </c>
      <c r="BG1219" s="23">
        <f t="shared" si="735"/>
        <v>0</v>
      </c>
    </row>
    <row r="1220" spans="2:59">
      <c r="B1220" s="12" t="s">
        <v>34</v>
      </c>
      <c r="C1220" s="12">
        <v>1209</v>
      </c>
      <c r="D1220" s="12">
        <v>187</v>
      </c>
      <c r="E1220" s="21">
        <v>97.4</v>
      </c>
      <c r="F1220" s="68">
        <f t="shared" si="704"/>
        <v>27.055555555555557</v>
      </c>
      <c r="G1220" s="22">
        <f t="shared" si="736"/>
        <v>1.3888888888890073E-2</v>
      </c>
      <c r="H1220" s="22">
        <f t="shared" si="705"/>
        <v>94</v>
      </c>
      <c r="I1220" s="48">
        <f>'Ducati Panigale 1199 data'!$C$8*G1220</f>
        <v>3.8611111111114402</v>
      </c>
      <c r="J1220" s="48">
        <f>'Ducati Panigale 1199 data'!$C$8*'Ducati Panigale 1199 data'!$C$15*'Ducati Panigale 1199 data'!$C$10</f>
        <v>54.543600000000005</v>
      </c>
      <c r="K1220" s="48">
        <f>(0.5*'Ducati Panigale 1199 data'!$C$12)*'Ducati Panigale 1199 data'!$C$14*'Ducati Panigale 1199 data'!$C$11*F1220^2</f>
        <v>103.56928668981483</v>
      </c>
      <c r="L1220" s="48">
        <f t="shared" si="706"/>
        <v>161.97399780092627</v>
      </c>
      <c r="M1220" s="48">
        <f t="shared" si="702"/>
        <v>4382.296496058394</v>
      </c>
      <c r="N1220" s="22">
        <f t="shared" si="707"/>
        <v>4.3822964960583937</v>
      </c>
      <c r="O1220" s="105">
        <f t="shared" si="708"/>
        <v>0</v>
      </c>
      <c r="P1220" s="105">
        <f t="shared" si="709"/>
        <v>0</v>
      </c>
      <c r="Q1220" s="105">
        <f t="shared" si="737"/>
        <v>295.80311348786574</v>
      </c>
      <c r="R1220" s="27">
        <f t="shared" si="710"/>
        <v>8.2167531524407145E-2</v>
      </c>
      <c r="S1220" s="98">
        <f t="shared" si="711"/>
        <v>4.3822964960583937</v>
      </c>
      <c r="T1220" s="17">
        <f t="shared" si="738"/>
        <v>1312.4413291962628</v>
      </c>
      <c r="U1220" s="17">
        <f t="shared" si="712"/>
        <v>0.36456703588785078</v>
      </c>
      <c r="V1220" s="17">
        <f t="shared" si="713"/>
        <v>281.01295781347244</v>
      </c>
      <c r="W1220" s="17">
        <f t="shared" si="714"/>
        <v>269.77243950093356</v>
      </c>
      <c r="X1220" s="17">
        <f t="shared" si="714"/>
        <v>258.98154192089623</v>
      </c>
      <c r="Y1220" s="17">
        <f t="shared" si="715"/>
        <v>256.39172650168729</v>
      </c>
      <c r="Z1220" s="17">
        <f>Y1220/3600</f>
        <v>7.1219924028246465E-2</v>
      </c>
      <c r="AA1220" s="17">
        <f>0.96*Y1220</f>
        <v>246.13605744161978</v>
      </c>
      <c r="AB1220" s="17">
        <f t="shared" si="716"/>
        <v>236.29061514395499</v>
      </c>
      <c r="AC1220" s="17">
        <f t="shared" si="717"/>
        <v>224.47608438675724</v>
      </c>
      <c r="AD1220" s="17">
        <f t="shared" si="718"/>
        <v>224.47608438675724</v>
      </c>
      <c r="AE1220" s="17">
        <f t="shared" si="739"/>
        <v>6.2354467885210346E-2</v>
      </c>
      <c r="AF1220" s="17">
        <f>T1220-AD1220</f>
        <v>1087.9652448095055</v>
      </c>
      <c r="AG1220" s="17">
        <f t="shared" si="719"/>
        <v>0.3022125680026404</v>
      </c>
      <c r="AH1220" s="28">
        <f>0.5*'Ducati Panigale 1199 data'!$C$8*'WLTP class 3 v5'!F1220^2</f>
        <v>101748.42901234569</v>
      </c>
      <c r="AI1220" s="17">
        <f t="shared" si="720"/>
        <v>101.74842901234568</v>
      </c>
      <c r="AJ1220" s="17" t="str">
        <f>IF(N1220&lt;0, AI1220, "0")</f>
        <v>0</v>
      </c>
      <c r="AK1220" s="98">
        <f>AK1219+AJ1220</f>
        <v>2845.6773927469121</v>
      </c>
      <c r="AL1220" s="105">
        <f t="shared" si="721"/>
        <v>0.79046594242969781</v>
      </c>
      <c r="AM1220" s="98">
        <f>IF(N1220 &gt; 0, AI1220, )</f>
        <v>101.74842901234568</v>
      </c>
      <c r="AN1220" s="98">
        <f t="shared" si="740"/>
        <v>17488.622739969131</v>
      </c>
      <c r="AO1220" s="98">
        <f t="shared" si="722"/>
        <v>4.8579507611025363</v>
      </c>
      <c r="AP1220" s="27">
        <f t="shared" si="723"/>
        <v>0</v>
      </c>
      <c r="AQ1220" s="27">
        <f t="shared" si="724"/>
        <v>0</v>
      </c>
      <c r="AR1220" s="99">
        <f t="shared" si="725"/>
        <v>0</v>
      </c>
      <c r="AS1220" s="27">
        <f t="shared" si="726"/>
        <v>0</v>
      </c>
      <c r="AT1220" s="99">
        <f t="shared" si="703"/>
        <v>0</v>
      </c>
      <c r="AU1220" s="27">
        <f t="shared" si="703"/>
        <v>0</v>
      </c>
      <c r="AV1220" s="27">
        <f t="shared" si="727"/>
        <v>0</v>
      </c>
      <c r="AW1220" s="27">
        <f t="shared" si="728"/>
        <v>0</v>
      </c>
      <c r="AX1220" s="27">
        <f t="shared" si="729"/>
        <v>0</v>
      </c>
      <c r="AY1220" s="99">
        <f>AN1220-AW1220</f>
        <v>17488.622739969131</v>
      </c>
      <c r="AZ1220" s="110">
        <f t="shared" si="730"/>
        <v>4.8579507611025363</v>
      </c>
      <c r="BB1220" s="87">
        <v>0</v>
      </c>
      <c r="BC1220" s="23">
        <f t="shared" si="731"/>
        <v>0</v>
      </c>
      <c r="BD1220" s="23">
        <f t="shared" si="732"/>
        <v>0</v>
      </c>
      <c r="BE1220" s="23">
        <f t="shared" si="733"/>
        <v>0</v>
      </c>
      <c r="BF1220" s="23">
        <f t="shared" si="734"/>
        <v>0</v>
      </c>
      <c r="BG1220" s="23">
        <f t="shared" si="735"/>
        <v>0</v>
      </c>
    </row>
    <row r="1221" spans="2:59">
      <c r="B1221" s="12" t="s">
        <v>34</v>
      </c>
      <c r="C1221" s="12">
        <v>1210</v>
      </c>
      <c r="D1221" s="12">
        <v>188</v>
      </c>
      <c r="E1221" s="21">
        <v>97.4</v>
      </c>
      <c r="F1221" s="68">
        <f t="shared" si="704"/>
        <v>27.055555555555557</v>
      </c>
      <c r="G1221" s="22">
        <f t="shared" si="736"/>
        <v>0</v>
      </c>
      <c r="H1221" s="22">
        <f t="shared" si="705"/>
        <v>94.5</v>
      </c>
      <c r="I1221" s="48">
        <f>'Ducati Panigale 1199 data'!$C$8*G1221</f>
        <v>0</v>
      </c>
      <c r="J1221" s="48">
        <f>'Ducati Panigale 1199 data'!$C$8*'Ducati Panigale 1199 data'!$C$15*'Ducati Panigale 1199 data'!$C$10</f>
        <v>54.543600000000005</v>
      </c>
      <c r="K1221" s="48">
        <f>(0.5*'Ducati Panigale 1199 data'!$C$12)*'Ducati Panigale 1199 data'!$C$14*'Ducati Panigale 1199 data'!$C$11*F1221^2</f>
        <v>103.56928668981483</v>
      </c>
      <c r="L1221" s="48">
        <f t="shared" si="706"/>
        <v>158.11288668981484</v>
      </c>
      <c r="M1221" s="48">
        <f t="shared" si="702"/>
        <v>4277.8319898855461</v>
      </c>
      <c r="N1221" s="22">
        <f t="shared" si="707"/>
        <v>4.2778319898855459</v>
      </c>
      <c r="O1221" s="105">
        <f t="shared" si="708"/>
        <v>0</v>
      </c>
      <c r="P1221" s="105">
        <f t="shared" si="709"/>
        <v>0</v>
      </c>
      <c r="Q1221" s="105">
        <f t="shared" si="737"/>
        <v>295.80311348786574</v>
      </c>
      <c r="R1221" s="27">
        <f t="shared" si="710"/>
        <v>8.2167531524407145E-2</v>
      </c>
      <c r="S1221" s="98">
        <f t="shared" si="711"/>
        <v>4.2778319898855459</v>
      </c>
      <c r="T1221" s="17">
        <f t="shared" si="738"/>
        <v>1316.7191611861483</v>
      </c>
      <c r="U1221" s="17">
        <f t="shared" si="712"/>
        <v>0.36575532255170784</v>
      </c>
      <c r="V1221" s="17">
        <f t="shared" si="713"/>
        <v>281.01295781347244</v>
      </c>
      <c r="W1221" s="17">
        <f t="shared" si="714"/>
        <v>269.77243950093356</v>
      </c>
      <c r="X1221" s="17">
        <f t="shared" si="714"/>
        <v>258.98154192089623</v>
      </c>
      <c r="Y1221" s="17">
        <f t="shared" si="715"/>
        <v>256.39172650168729</v>
      </c>
      <c r="Z1221" s="17">
        <f>Y1221/3600</f>
        <v>7.1219924028246465E-2</v>
      </c>
      <c r="AA1221" s="17">
        <f>0.96*Y1221</f>
        <v>246.13605744161978</v>
      </c>
      <c r="AB1221" s="17">
        <f t="shared" si="716"/>
        <v>236.29061514395499</v>
      </c>
      <c r="AC1221" s="17">
        <f t="shared" si="717"/>
        <v>224.47608438675724</v>
      </c>
      <c r="AD1221" s="17">
        <f t="shared" si="718"/>
        <v>224.47608438675724</v>
      </c>
      <c r="AE1221" s="17">
        <f t="shared" si="739"/>
        <v>6.2354467885210346E-2</v>
      </c>
      <c r="AF1221" s="17">
        <f>T1221-AD1221</f>
        <v>1092.243076799391</v>
      </c>
      <c r="AG1221" s="17">
        <f t="shared" si="719"/>
        <v>0.30340085466649752</v>
      </c>
      <c r="AH1221" s="28">
        <f>0.5*'Ducati Panigale 1199 data'!$C$8*'WLTP class 3 v5'!F1221^2</f>
        <v>101748.42901234569</v>
      </c>
      <c r="AI1221" s="17">
        <f t="shared" si="720"/>
        <v>101.74842901234568</v>
      </c>
      <c r="AJ1221" s="17" t="str">
        <f>IF(N1221&lt;0, AI1221, "0")</f>
        <v>0</v>
      </c>
      <c r="AK1221" s="98">
        <f>AK1220+AJ1221</f>
        <v>2845.6773927469121</v>
      </c>
      <c r="AL1221" s="105">
        <f t="shared" si="721"/>
        <v>0.79046594242969781</v>
      </c>
      <c r="AM1221" s="98">
        <f>IF(N1221 &gt; 0, AI1221, )</f>
        <v>101.74842901234568</v>
      </c>
      <c r="AN1221" s="98">
        <f t="shared" si="740"/>
        <v>17590.371168981477</v>
      </c>
      <c r="AO1221" s="98">
        <f t="shared" si="722"/>
        <v>4.8862142136059656</v>
      </c>
      <c r="AP1221" s="27">
        <f t="shared" si="723"/>
        <v>0</v>
      </c>
      <c r="AQ1221" s="27">
        <f t="shared" si="724"/>
        <v>0</v>
      </c>
      <c r="AR1221" s="99">
        <f t="shared" si="725"/>
        <v>0</v>
      </c>
      <c r="AS1221" s="27">
        <f t="shared" si="726"/>
        <v>0</v>
      </c>
      <c r="AT1221" s="99">
        <f t="shared" si="703"/>
        <v>0</v>
      </c>
      <c r="AU1221" s="27">
        <f t="shared" si="703"/>
        <v>0</v>
      </c>
      <c r="AV1221" s="27">
        <f t="shared" si="727"/>
        <v>0</v>
      </c>
      <c r="AW1221" s="27">
        <f t="shared" si="728"/>
        <v>0</v>
      </c>
      <c r="AX1221" s="27">
        <f t="shared" si="729"/>
        <v>0</v>
      </c>
      <c r="AY1221" s="99">
        <f>AN1221-AW1221</f>
        <v>17590.371168981477</v>
      </c>
      <c r="AZ1221" s="110">
        <f t="shared" si="730"/>
        <v>4.8862142136059656</v>
      </c>
      <c r="BB1221" s="87">
        <v>0</v>
      </c>
      <c r="BC1221" s="23">
        <f t="shared" si="731"/>
        <v>0</v>
      </c>
      <c r="BD1221" s="23">
        <f t="shared" si="732"/>
        <v>0</v>
      </c>
      <c r="BE1221" s="23">
        <f t="shared" si="733"/>
        <v>0</v>
      </c>
      <c r="BF1221" s="23">
        <f t="shared" si="734"/>
        <v>0</v>
      </c>
      <c r="BG1221" s="23">
        <f t="shared" si="735"/>
        <v>0</v>
      </c>
    </row>
    <row r="1222" spans="2:59">
      <c r="B1222" s="12" t="s">
        <v>34</v>
      </c>
      <c r="C1222" s="12">
        <v>1211</v>
      </c>
      <c r="D1222" s="12">
        <v>189</v>
      </c>
      <c r="E1222" s="21">
        <v>97.4</v>
      </c>
      <c r="F1222" s="68">
        <f t="shared" si="704"/>
        <v>27.055555555555557</v>
      </c>
      <c r="G1222" s="22">
        <f t="shared" si="736"/>
        <v>0</v>
      </c>
      <c r="H1222" s="22">
        <f t="shared" si="705"/>
        <v>95</v>
      </c>
      <c r="I1222" s="48">
        <f>'Ducati Panigale 1199 data'!$C$8*G1222</f>
        <v>0</v>
      </c>
      <c r="J1222" s="48">
        <f>'Ducati Panigale 1199 data'!$C$8*'Ducati Panigale 1199 data'!$C$15*'Ducati Panigale 1199 data'!$C$10</f>
        <v>54.543600000000005</v>
      </c>
      <c r="K1222" s="48">
        <f>(0.5*'Ducati Panigale 1199 data'!$C$12)*'Ducati Panigale 1199 data'!$C$14*'Ducati Panigale 1199 data'!$C$11*F1222^2</f>
        <v>103.56928668981483</v>
      </c>
      <c r="L1222" s="48">
        <f t="shared" si="706"/>
        <v>158.11288668981484</v>
      </c>
      <c r="M1222" s="48">
        <f t="shared" si="702"/>
        <v>4277.8319898855461</v>
      </c>
      <c r="N1222" s="22">
        <f t="shared" si="707"/>
        <v>4.2778319898855459</v>
      </c>
      <c r="O1222" s="105">
        <f t="shared" si="708"/>
        <v>0</v>
      </c>
      <c r="P1222" s="105">
        <f t="shared" si="709"/>
        <v>0</v>
      </c>
      <c r="Q1222" s="105">
        <f t="shared" si="737"/>
        <v>295.80311348786574</v>
      </c>
      <c r="R1222" s="27">
        <f t="shared" si="710"/>
        <v>8.2167531524407145E-2</v>
      </c>
      <c r="S1222" s="98">
        <f t="shared" si="711"/>
        <v>4.2778319898855459</v>
      </c>
      <c r="T1222" s="17">
        <f t="shared" si="738"/>
        <v>1320.9969931760338</v>
      </c>
      <c r="U1222" s="17">
        <f t="shared" si="712"/>
        <v>0.36694360921556496</v>
      </c>
      <c r="V1222" s="17">
        <f t="shared" si="713"/>
        <v>281.01295781347244</v>
      </c>
      <c r="W1222" s="17">
        <f t="shared" si="714"/>
        <v>269.77243950093356</v>
      </c>
      <c r="X1222" s="17">
        <f t="shared" si="714"/>
        <v>258.98154192089623</v>
      </c>
      <c r="Y1222" s="17">
        <f t="shared" si="715"/>
        <v>256.39172650168729</v>
      </c>
      <c r="Z1222" s="17">
        <f>Y1222/3600</f>
        <v>7.1219924028246465E-2</v>
      </c>
      <c r="AA1222" s="17">
        <f>0.96*Y1222</f>
        <v>246.13605744161978</v>
      </c>
      <c r="AB1222" s="17">
        <f t="shared" si="716"/>
        <v>236.29061514395499</v>
      </c>
      <c r="AC1222" s="17">
        <f t="shared" si="717"/>
        <v>224.47608438675724</v>
      </c>
      <c r="AD1222" s="17">
        <f t="shared" si="718"/>
        <v>224.47608438675724</v>
      </c>
      <c r="AE1222" s="17">
        <f t="shared" si="739"/>
        <v>6.2354467885210346E-2</v>
      </c>
      <c r="AF1222" s="17">
        <f>T1222-AD1222</f>
        <v>1096.5209087892765</v>
      </c>
      <c r="AG1222" s="17">
        <f t="shared" si="719"/>
        <v>0.30458914133035458</v>
      </c>
      <c r="AH1222" s="28">
        <f>0.5*'Ducati Panigale 1199 data'!$C$8*'WLTP class 3 v5'!F1222^2</f>
        <v>101748.42901234569</v>
      </c>
      <c r="AI1222" s="17">
        <f t="shared" si="720"/>
        <v>101.74842901234568</v>
      </c>
      <c r="AJ1222" s="17" t="str">
        <f>IF(N1222&lt;0, AI1222, "0")</f>
        <v>0</v>
      </c>
      <c r="AK1222" s="98">
        <f>AK1221+AJ1222</f>
        <v>2845.6773927469121</v>
      </c>
      <c r="AL1222" s="105">
        <f t="shared" si="721"/>
        <v>0.79046594242969781</v>
      </c>
      <c r="AM1222" s="98">
        <f>IF(N1222 &gt; 0, AI1222, )</f>
        <v>101.74842901234568</v>
      </c>
      <c r="AN1222" s="98">
        <f t="shared" si="740"/>
        <v>17692.119597993824</v>
      </c>
      <c r="AO1222" s="98">
        <f t="shared" si="722"/>
        <v>4.9144776661093958</v>
      </c>
      <c r="AP1222" s="27">
        <f t="shared" si="723"/>
        <v>0</v>
      </c>
      <c r="AQ1222" s="27">
        <f t="shared" si="724"/>
        <v>0</v>
      </c>
      <c r="AR1222" s="99">
        <f t="shared" si="725"/>
        <v>0</v>
      </c>
      <c r="AS1222" s="27">
        <f t="shared" si="726"/>
        <v>0</v>
      </c>
      <c r="AT1222" s="99">
        <f t="shared" si="703"/>
        <v>0</v>
      </c>
      <c r="AU1222" s="27">
        <f t="shared" si="703"/>
        <v>0</v>
      </c>
      <c r="AV1222" s="27">
        <f t="shared" si="727"/>
        <v>0</v>
      </c>
      <c r="AW1222" s="27">
        <f t="shared" si="728"/>
        <v>0</v>
      </c>
      <c r="AX1222" s="27">
        <f t="shared" si="729"/>
        <v>0</v>
      </c>
      <c r="AY1222" s="99">
        <f>AN1222-AW1222</f>
        <v>17692.119597993824</v>
      </c>
      <c r="AZ1222" s="110">
        <f t="shared" si="730"/>
        <v>4.9144776661093958</v>
      </c>
      <c r="BB1222" s="87">
        <v>0</v>
      </c>
      <c r="BC1222" s="23">
        <f t="shared" si="731"/>
        <v>0</v>
      </c>
      <c r="BD1222" s="23">
        <f t="shared" si="732"/>
        <v>0</v>
      </c>
      <c r="BE1222" s="23">
        <f t="shared" si="733"/>
        <v>0</v>
      </c>
      <c r="BF1222" s="23">
        <f t="shared" si="734"/>
        <v>0</v>
      </c>
      <c r="BG1222" s="23">
        <f t="shared" si="735"/>
        <v>0</v>
      </c>
    </row>
    <row r="1223" spans="2:59">
      <c r="B1223" s="12" t="s">
        <v>34</v>
      </c>
      <c r="C1223" s="12">
        <v>1212</v>
      </c>
      <c r="D1223" s="12">
        <v>190</v>
      </c>
      <c r="E1223" s="21">
        <v>97.4</v>
      </c>
      <c r="F1223" s="68">
        <f t="shared" si="704"/>
        <v>27.055555555555557</v>
      </c>
      <c r="G1223" s="22">
        <f t="shared" si="736"/>
        <v>-1.3888888888890073E-2</v>
      </c>
      <c r="H1223" s="22">
        <f t="shared" si="705"/>
        <v>95.5</v>
      </c>
      <c r="I1223" s="48">
        <f>'Ducati Panigale 1199 data'!$C$8*G1223</f>
        <v>-3.8611111111114402</v>
      </c>
      <c r="J1223" s="48">
        <f>'Ducati Panigale 1199 data'!$C$8*'Ducati Panigale 1199 data'!$C$15*'Ducati Panigale 1199 data'!$C$10</f>
        <v>54.543600000000005</v>
      </c>
      <c r="K1223" s="48">
        <f>(0.5*'Ducati Panigale 1199 data'!$C$12)*'Ducati Panigale 1199 data'!$C$14*'Ducati Panigale 1199 data'!$C$11*F1223^2</f>
        <v>103.56928668981483</v>
      </c>
      <c r="L1223" s="48">
        <f t="shared" si="706"/>
        <v>154.25177557870339</v>
      </c>
      <c r="M1223" s="48">
        <f t="shared" si="702"/>
        <v>4173.3674837126973</v>
      </c>
      <c r="N1223" s="22">
        <f t="shared" si="707"/>
        <v>4.1733674837126973</v>
      </c>
      <c r="O1223" s="105">
        <f t="shared" si="708"/>
        <v>0</v>
      </c>
      <c r="P1223" s="105">
        <f t="shared" si="709"/>
        <v>0</v>
      </c>
      <c r="Q1223" s="105">
        <f t="shared" si="737"/>
        <v>295.80311348786574</v>
      </c>
      <c r="R1223" s="27">
        <f t="shared" si="710"/>
        <v>8.2167531524407145E-2</v>
      </c>
      <c r="S1223" s="98">
        <f t="shared" si="711"/>
        <v>4.1733674837126973</v>
      </c>
      <c r="T1223" s="17">
        <f t="shared" si="738"/>
        <v>1325.1703606597466</v>
      </c>
      <c r="U1223" s="17">
        <f t="shared" si="712"/>
        <v>0.36810287796104074</v>
      </c>
      <c r="V1223" s="17">
        <f t="shared" si="713"/>
        <v>281.01295781347244</v>
      </c>
      <c r="W1223" s="17">
        <f t="shared" si="714"/>
        <v>269.77243950093356</v>
      </c>
      <c r="X1223" s="17">
        <f t="shared" si="714"/>
        <v>258.98154192089623</v>
      </c>
      <c r="Y1223" s="17">
        <f t="shared" si="715"/>
        <v>256.39172650168729</v>
      </c>
      <c r="Z1223" s="17">
        <f>Y1223/3600</f>
        <v>7.1219924028246465E-2</v>
      </c>
      <c r="AA1223" s="17">
        <f>0.96*Y1223</f>
        <v>246.13605744161978</v>
      </c>
      <c r="AB1223" s="17">
        <f t="shared" si="716"/>
        <v>236.29061514395499</v>
      </c>
      <c r="AC1223" s="17">
        <f t="shared" si="717"/>
        <v>224.47608438675724</v>
      </c>
      <c r="AD1223" s="17">
        <f t="shared" si="718"/>
        <v>224.47608438675724</v>
      </c>
      <c r="AE1223" s="17">
        <f t="shared" si="739"/>
        <v>6.2354467885210346E-2</v>
      </c>
      <c r="AF1223" s="17">
        <f>T1223-AD1223</f>
        <v>1100.6942762729893</v>
      </c>
      <c r="AG1223" s="17">
        <f t="shared" si="719"/>
        <v>0.30574841007583037</v>
      </c>
      <c r="AH1223" s="28">
        <f>0.5*'Ducati Panigale 1199 data'!$C$8*'WLTP class 3 v5'!F1223^2</f>
        <v>101748.42901234569</v>
      </c>
      <c r="AI1223" s="17">
        <f t="shared" si="720"/>
        <v>101.74842901234568</v>
      </c>
      <c r="AJ1223" s="17" t="str">
        <f>IF(N1223&lt;0, AI1223, "0")</f>
        <v>0</v>
      </c>
      <c r="AK1223" s="98">
        <f>AK1222+AJ1223</f>
        <v>2845.6773927469121</v>
      </c>
      <c r="AL1223" s="105">
        <f t="shared" si="721"/>
        <v>0.79046594242969781</v>
      </c>
      <c r="AM1223" s="98">
        <f>IF(N1223 &gt; 0, AI1223, )</f>
        <v>101.74842901234568</v>
      </c>
      <c r="AN1223" s="98">
        <f t="shared" si="740"/>
        <v>17793.86802700617</v>
      </c>
      <c r="AO1223" s="98">
        <f t="shared" si="722"/>
        <v>4.9427411186128252</v>
      </c>
      <c r="AP1223" s="27">
        <f t="shared" si="723"/>
        <v>0</v>
      </c>
      <c r="AQ1223" s="27">
        <f t="shared" si="724"/>
        <v>0</v>
      </c>
      <c r="AR1223" s="99">
        <f t="shared" si="725"/>
        <v>0</v>
      </c>
      <c r="AS1223" s="27">
        <f t="shared" si="726"/>
        <v>0</v>
      </c>
      <c r="AT1223" s="99">
        <f t="shared" si="703"/>
        <v>0</v>
      </c>
      <c r="AU1223" s="27">
        <f t="shared" si="703"/>
        <v>0</v>
      </c>
      <c r="AV1223" s="27">
        <f t="shared" si="727"/>
        <v>0</v>
      </c>
      <c r="AW1223" s="27">
        <f t="shared" si="728"/>
        <v>0</v>
      </c>
      <c r="AX1223" s="27">
        <f t="shared" si="729"/>
        <v>0</v>
      </c>
      <c r="AY1223" s="99">
        <f>AN1223-AW1223</f>
        <v>17793.86802700617</v>
      </c>
      <c r="AZ1223" s="110">
        <f t="shared" si="730"/>
        <v>4.9427411186128252</v>
      </c>
      <c r="BB1223" s="87">
        <v>0</v>
      </c>
      <c r="BC1223" s="23">
        <f t="shared" si="731"/>
        <v>0</v>
      </c>
      <c r="BD1223" s="23">
        <f t="shared" si="732"/>
        <v>0</v>
      </c>
      <c r="BE1223" s="23">
        <f t="shared" si="733"/>
        <v>0</v>
      </c>
      <c r="BF1223" s="23">
        <f t="shared" si="734"/>
        <v>0</v>
      </c>
      <c r="BG1223" s="23">
        <f t="shared" si="735"/>
        <v>0</v>
      </c>
    </row>
    <row r="1224" spans="2:59">
      <c r="B1224" s="12" t="s">
        <v>34</v>
      </c>
      <c r="C1224" s="12">
        <v>1213</v>
      </c>
      <c r="D1224" s="12">
        <v>191</v>
      </c>
      <c r="E1224" s="21">
        <v>97.3</v>
      </c>
      <c r="F1224" s="68">
        <f t="shared" si="704"/>
        <v>27.027777777777779</v>
      </c>
      <c r="G1224" s="22">
        <f t="shared" si="736"/>
        <v>-1.3888888888890073E-2</v>
      </c>
      <c r="H1224" s="22">
        <f t="shared" si="705"/>
        <v>96</v>
      </c>
      <c r="I1224" s="48">
        <f>'Ducati Panigale 1199 data'!$C$8*G1224</f>
        <v>-3.8611111111114402</v>
      </c>
      <c r="J1224" s="48">
        <f>'Ducati Panigale 1199 data'!$C$8*'Ducati Panigale 1199 data'!$C$15*'Ducati Panigale 1199 data'!$C$10</f>
        <v>54.543600000000005</v>
      </c>
      <c r="K1224" s="48">
        <f>(0.5*'Ducati Panigale 1199 data'!$C$12)*'Ducati Panigale 1199 data'!$C$14*'Ducati Panigale 1199 data'!$C$11*F1224^2</f>
        <v>103.35672792245373</v>
      </c>
      <c r="L1224" s="48">
        <f t="shared" si="706"/>
        <v>154.0392168113423</v>
      </c>
      <c r="M1224" s="48">
        <f t="shared" si="702"/>
        <v>4163.3377210398903</v>
      </c>
      <c r="N1224" s="22">
        <f t="shared" si="707"/>
        <v>4.1633377210398903</v>
      </c>
      <c r="O1224" s="105">
        <f t="shared" si="708"/>
        <v>0</v>
      </c>
      <c r="P1224" s="105">
        <f t="shared" si="709"/>
        <v>0</v>
      </c>
      <c r="Q1224" s="105">
        <f t="shared" si="737"/>
        <v>295.80311348786574</v>
      </c>
      <c r="R1224" s="27">
        <f t="shared" si="710"/>
        <v>8.2167531524407145E-2</v>
      </c>
      <c r="S1224" s="98">
        <f t="shared" si="711"/>
        <v>4.1633377210398903</v>
      </c>
      <c r="T1224" s="17">
        <f t="shared" si="738"/>
        <v>1329.3336983807865</v>
      </c>
      <c r="U1224" s="17">
        <f t="shared" si="712"/>
        <v>0.36925936066132958</v>
      </c>
      <c r="V1224" s="17">
        <f t="shared" si="713"/>
        <v>281.01295781347244</v>
      </c>
      <c r="W1224" s="17">
        <f t="shared" si="714"/>
        <v>269.77243950093356</v>
      </c>
      <c r="X1224" s="17">
        <f t="shared" si="714"/>
        <v>258.98154192089623</v>
      </c>
      <c r="Y1224" s="17">
        <f t="shared" si="715"/>
        <v>256.39172650168729</v>
      </c>
      <c r="Z1224" s="17">
        <f>Y1224/3600</f>
        <v>7.1219924028246465E-2</v>
      </c>
      <c r="AA1224" s="17">
        <f>0.96*Y1224</f>
        <v>246.13605744161978</v>
      </c>
      <c r="AB1224" s="17">
        <f t="shared" si="716"/>
        <v>236.29061514395499</v>
      </c>
      <c r="AC1224" s="17">
        <f t="shared" si="717"/>
        <v>224.47608438675724</v>
      </c>
      <c r="AD1224" s="17">
        <f t="shared" si="718"/>
        <v>224.47608438675724</v>
      </c>
      <c r="AE1224" s="17">
        <f t="shared" si="739"/>
        <v>6.2354467885210346E-2</v>
      </c>
      <c r="AF1224" s="17">
        <f>T1224-AD1224</f>
        <v>1104.8576139940292</v>
      </c>
      <c r="AG1224" s="17">
        <f t="shared" si="719"/>
        <v>0.30690489277611921</v>
      </c>
      <c r="AH1224" s="28">
        <f>0.5*'Ducati Panigale 1199 data'!$C$8*'WLTP class 3 v5'!F1224^2</f>
        <v>101539.60725308643</v>
      </c>
      <c r="AI1224" s="17">
        <f t="shared" si="720"/>
        <v>101.53960725308643</v>
      </c>
      <c r="AJ1224" s="17" t="str">
        <f>IF(N1224&lt;0, AI1224, "0")</f>
        <v>0</v>
      </c>
      <c r="AK1224" s="98">
        <f>AK1223+AJ1224</f>
        <v>2845.6773927469121</v>
      </c>
      <c r="AL1224" s="105">
        <f t="shared" si="721"/>
        <v>0.79046594242969781</v>
      </c>
      <c r="AM1224" s="98">
        <f>IF(N1224 &gt; 0, AI1224, )</f>
        <v>101.53960725308643</v>
      </c>
      <c r="AN1224" s="98">
        <f t="shared" si="740"/>
        <v>17895.407634259256</v>
      </c>
      <c r="AO1224" s="98">
        <f t="shared" si="722"/>
        <v>4.9709465650720155</v>
      </c>
      <c r="AP1224" s="27">
        <f t="shared" si="723"/>
        <v>0</v>
      </c>
      <c r="AQ1224" s="27">
        <f t="shared" si="724"/>
        <v>0</v>
      </c>
      <c r="AR1224" s="99">
        <f t="shared" si="725"/>
        <v>0</v>
      </c>
      <c r="AS1224" s="27">
        <f t="shared" si="726"/>
        <v>0</v>
      </c>
      <c r="AT1224" s="99">
        <f t="shared" si="703"/>
        <v>0</v>
      </c>
      <c r="AU1224" s="27">
        <f t="shared" si="703"/>
        <v>0</v>
      </c>
      <c r="AV1224" s="27">
        <f t="shared" si="727"/>
        <v>0</v>
      </c>
      <c r="AW1224" s="27">
        <f t="shared" si="728"/>
        <v>0</v>
      </c>
      <c r="AX1224" s="27">
        <f t="shared" si="729"/>
        <v>0</v>
      </c>
      <c r="AY1224" s="99">
        <f>AN1224-AW1224</f>
        <v>17895.407634259256</v>
      </c>
      <c r="AZ1224" s="110">
        <f t="shared" si="730"/>
        <v>4.9709465650720155</v>
      </c>
      <c r="BB1224" s="87">
        <v>0</v>
      </c>
      <c r="BC1224" s="23">
        <f t="shared" si="731"/>
        <v>0</v>
      </c>
      <c r="BD1224" s="23">
        <f t="shared" si="732"/>
        <v>0</v>
      </c>
      <c r="BE1224" s="23">
        <f t="shared" si="733"/>
        <v>0</v>
      </c>
      <c r="BF1224" s="23">
        <f t="shared" si="734"/>
        <v>0</v>
      </c>
      <c r="BG1224" s="23">
        <f t="shared" si="735"/>
        <v>0</v>
      </c>
    </row>
    <row r="1225" spans="2:59">
      <c r="B1225" s="12" t="s">
        <v>34</v>
      </c>
      <c r="C1225" s="12">
        <v>1214</v>
      </c>
      <c r="D1225" s="12">
        <v>192</v>
      </c>
      <c r="E1225" s="21">
        <v>97.3</v>
      </c>
      <c r="F1225" s="68">
        <f t="shared" si="704"/>
        <v>27.027777777777779</v>
      </c>
      <c r="G1225" s="22">
        <f t="shared" si="736"/>
        <v>0</v>
      </c>
      <c r="H1225" s="22">
        <f t="shared" si="705"/>
        <v>96.5</v>
      </c>
      <c r="I1225" s="48">
        <f>'Ducati Panigale 1199 data'!$C$8*G1225</f>
        <v>0</v>
      </c>
      <c r="J1225" s="48">
        <f>'Ducati Panigale 1199 data'!$C$8*'Ducati Panigale 1199 data'!$C$15*'Ducati Panigale 1199 data'!$C$10</f>
        <v>54.543600000000005</v>
      </c>
      <c r="K1225" s="48">
        <f>(0.5*'Ducati Panigale 1199 data'!$C$12)*'Ducati Panigale 1199 data'!$C$14*'Ducati Panigale 1199 data'!$C$11*F1225^2</f>
        <v>103.35672792245373</v>
      </c>
      <c r="L1225" s="48">
        <f t="shared" si="706"/>
        <v>157.90032792245373</v>
      </c>
      <c r="M1225" s="48">
        <f t="shared" si="702"/>
        <v>4267.6949741263188</v>
      </c>
      <c r="N1225" s="22">
        <f t="shared" si="707"/>
        <v>4.2676949741263188</v>
      </c>
      <c r="O1225" s="105">
        <f t="shared" si="708"/>
        <v>0</v>
      </c>
      <c r="P1225" s="105">
        <f t="shared" si="709"/>
        <v>0</v>
      </c>
      <c r="Q1225" s="105">
        <f t="shared" si="737"/>
        <v>295.80311348786574</v>
      </c>
      <c r="R1225" s="27">
        <f t="shared" si="710"/>
        <v>8.2167531524407145E-2</v>
      </c>
      <c r="S1225" s="98">
        <f t="shared" si="711"/>
        <v>4.2676949741263188</v>
      </c>
      <c r="T1225" s="17">
        <f t="shared" si="738"/>
        <v>1333.6013933549127</v>
      </c>
      <c r="U1225" s="17">
        <f t="shared" si="712"/>
        <v>0.37044483148747576</v>
      </c>
      <c r="V1225" s="17">
        <f t="shared" si="713"/>
        <v>281.01295781347244</v>
      </c>
      <c r="W1225" s="17">
        <f t="shared" si="714"/>
        <v>269.77243950093356</v>
      </c>
      <c r="X1225" s="17">
        <f t="shared" si="714"/>
        <v>258.98154192089623</v>
      </c>
      <c r="Y1225" s="17">
        <f t="shared" si="715"/>
        <v>256.39172650168729</v>
      </c>
      <c r="Z1225" s="17">
        <f>Y1225/3600</f>
        <v>7.1219924028246465E-2</v>
      </c>
      <c r="AA1225" s="17">
        <f>0.96*Y1225</f>
        <v>246.13605744161978</v>
      </c>
      <c r="AB1225" s="17">
        <f t="shared" si="716"/>
        <v>236.29061514395499</v>
      </c>
      <c r="AC1225" s="17">
        <f t="shared" si="717"/>
        <v>224.47608438675724</v>
      </c>
      <c r="AD1225" s="17">
        <f t="shared" si="718"/>
        <v>224.47608438675724</v>
      </c>
      <c r="AE1225" s="17">
        <f t="shared" si="739"/>
        <v>6.2354467885210346E-2</v>
      </c>
      <c r="AF1225" s="17">
        <f>T1225-AD1225</f>
        <v>1109.1253089681554</v>
      </c>
      <c r="AG1225" s="17">
        <f t="shared" si="719"/>
        <v>0.30809036360226538</v>
      </c>
      <c r="AH1225" s="28">
        <f>0.5*'Ducati Panigale 1199 data'!$C$8*'WLTP class 3 v5'!F1225^2</f>
        <v>101539.60725308643</v>
      </c>
      <c r="AI1225" s="17">
        <f t="shared" si="720"/>
        <v>101.53960725308643</v>
      </c>
      <c r="AJ1225" s="17" t="str">
        <f>IF(N1225&lt;0, AI1225, "0")</f>
        <v>0</v>
      </c>
      <c r="AK1225" s="98">
        <f>AK1224+AJ1225</f>
        <v>2845.6773927469121</v>
      </c>
      <c r="AL1225" s="105">
        <f t="shared" si="721"/>
        <v>0.79046594242969781</v>
      </c>
      <c r="AM1225" s="98">
        <f>IF(N1225 &gt; 0, AI1225, )</f>
        <v>101.53960725308643</v>
      </c>
      <c r="AN1225" s="98">
        <f t="shared" si="740"/>
        <v>17996.947241512342</v>
      </c>
      <c r="AO1225" s="98">
        <f t="shared" si="722"/>
        <v>4.9991520115312058</v>
      </c>
      <c r="AP1225" s="27">
        <f t="shared" si="723"/>
        <v>0</v>
      </c>
      <c r="AQ1225" s="27">
        <f t="shared" si="724"/>
        <v>0</v>
      </c>
      <c r="AR1225" s="99">
        <f t="shared" si="725"/>
        <v>0</v>
      </c>
      <c r="AS1225" s="27">
        <f t="shared" si="726"/>
        <v>0</v>
      </c>
      <c r="AT1225" s="99">
        <f t="shared" si="703"/>
        <v>0</v>
      </c>
      <c r="AU1225" s="27">
        <f t="shared" si="703"/>
        <v>0</v>
      </c>
      <c r="AV1225" s="27">
        <f t="shared" si="727"/>
        <v>0</v>
      </c>
      <c r="AW1225" s="27">
        <f t="shared" si="728"/>
        <v>0</v>
      </c>
      <c r="AX1225" s="27">
        <f t="shared" si="729"/>
        <v>0</v>
      </c>
      <c r="AY1225" s="99">
        <f>AN1225-AW1225</f>
        <v>17996.947241512342</v>
      </c>
      <c r="AZ1225" s="110">
        <f t="shared" si="730"/>
        <v>4.9991520115312058</v>
      </c>
      <c r="BB1225" s="87">
        <v>0</v>
      </c>
      <c r="BC1225" s="23">
        <f t="shared" si="731"/>
        <v>0</v>
      </c>
      <c r="BD1225" s="23">
        <f t="shared" si="732"/>
        <v>0</v>
      </c>
      <c r="BE1225" s="23">
        <f t="shared" si="733"/>
        <v>0</v>
      </c>
      <c r="BF1225" s="23">
        <f t="shared" si="734"/>
        <v>0</v>
      </c>
      <c r="BG1225" s="23">
        <f t="shared" si="735"/>
        <v>0</v>
      </c>
    </row>
    <row r="1226" spans="2:59">
      <c r="B1226" s="12" t="s">
        <v>34</v>
      </c>
      <c r="C1226" s="12">
        <v>1215</v>
      </c>
      <c r="D1226" s="12">
        <v>193</v>
      </c>
      <c r="E1226" s="21">
        <v>97.3</v>
      </c>
      <c r="F1226" s="68">
        <f t="shared" si="704"/>
        <v>27.027777777777779</v>
      </c>
      <c r="G1226" s="22">
        <f t="shared" si="736"/>
        <v>0</v>
      </c>
      <c r="H1226" s="22">
        <f t="shared" si="705"/>
        <v>97</v>
      </c>
      <c r="I1226" s="48">
        <f>'Ducati Panigale 1199 data'!$C$8*G1226</f>
        <v>0</v>
      </c>
      <c r="J1226" s="48">
        <f>'Ducati Panigale 1199 data'!$C$8*'Ducati Panigale 1199 data'!$C$15*'Ducati Panigale 1199 data'!$C$10</f>
        <v>54.543600000000005</v>
      </c>
      <c r="K1226" s="48">
        <f>(0.5*'Ducati Panigale 1199 data'!$C$12)*'Ducati Panigale 1199 data'!$C$14*'Ducati Panigale 1199 data'!$C$11*F1226^2</f>
        <v>103.35672792245373</v>
      </c>
      <c r="L1226" s="48">
        <f t="shared" si="706"/>
        <v>157.90032792245373</v>
      </c>
      <c r="M1226" s="48">
        <f t="shared" si="702"/>
        <v>4267.6949741263188</v>
      </c>
      <c r="N1226" s="22">
        <f t="shared" si="707"/>
        <v>4.2676949741263188</v>
      </c>
      <c r="O1226" s="105">
        <f t="shared" si="708"/>
        <v>0</v>
      </c>
      <c r="P1226" s="105">
        <f t="shared" si="709"/>
        <v>0</v>
      </c>
      <c r="Q1226" s="105">
        <f t="shared" si="737"/>
        <v>295.80311348786574</v>
      </c>
      <c r="R1226" s="27">
        <f t="shared" si="710"/>
        <v>8.2167531524407145E-2</v>
      </c>
      <c r="S1226" s="98">
        <f t="shared" si="711"/>
        <v>4.2676949741263188</v>
      </c>
      <c r="T1226" s="17">
        <f t="shared" si="738"/>
        <v>1337.869088329039</v>
      </c>
      <c r="U1226" s="17">
        <f t="shared" si="712"/>
        <v>0.37163030231362193</v>
      </c>
      <c r="V1226" s="17">
        <f t="shared" si="713"/>
        <v>281.01295781347244</v>
      </c>
      <c r="W1226" s="17">
        <f t="shared" si="714"/>
        <v>269.77243950093356</v>
      </c>
      <c r="X1226" s="17">
        <f t="shared" si="714"/>
        <v>258.98154192089623</v>
      </c>
      <c r="Y1226" s="17">
        <f t="shared" si="715"/>
        <v>256.39172650168729</v>
      </c>
      <c r="Z1226" s="17">
        <f>Y1226/3600</f>
        <v>7.1219924028246465E-2</v>
      </c>
      <c r="AA1226" s="17">
        <f>0.96*Y1226</f>
        <v>246.13605744161978</v>
      </c>
      <c r="AB1226" s="17">
        <f t="shared" si="716"/>
        <v>236.29061514395499</v>
      </c>
      <c r="AC1226" s="17">
        <f t="shared" si="717"/>
        <v>224.47608438675724</v>
      </c>
      <c r="AD1226" s="17">
        <f t="shared" si="718"/>
        <v>224.47608438675724</v>
      </c>
      <c r="AE1226" s="17">
        <f t="shared" si="739"/>
        <v>6.2354467885210346E-2</v>
      </c>
      <c r="AF1226" s="17">
        <f>T1226-AD1226</f>
        <v>1113.3930039422817</v>
      </c>
      <c r="AG1226" s="17">
        <f t="shared" si="719"/>
        <v>0.30927583442841156</v>
      </c>
      <c r="AH1226" s="28">
        <f>0.5*'Ducati Panigale 1199 data'!$C$8*'WLTP class 3 v5'!F1226^2</f>
        <v>101539.60725308643</v>
      </c>
      <c r="AI1226" s="17">
        <f t="shared" si="720"/>
        <v>101.53960725308643</v>
      </c>
      <c r="AJ1226" s="17" t="str">
        <f>IF(N1226&lt;0, AI1226, "0")</f>
        <v>0</v>
      </c>
      <c r="AK1226" s="98">
        <f>AK1225+AJ1226</f>
        <v>2845.6773927469121</v>
      </c>
      <c r="AL1226" s="105">
        <f t="shared" si="721"/>
        <v>0.79046594242969781</v>
      </c>
      <c r="AM1226" s="98">
        <f>IF(N1226 &gt; 0, AI1226, )</f>
        <v>101.53960725308643</v>
      </c>
      <c r="AN1226" s="98">
        <f t="shared" si="740"/>
        <v>18098.486848765428</v>
      </c>
      <c r="AO1226" s="98">
        <f t="shared" si="722"/>
        <v>5.0273574579903961</v>
      </c>
      <c r="AP1226" s="27">
        <f t="shared" si="723"/>
        <v>0</v>
      </c>
      <c r="AQ1226" s="27">
        <f t="shared" si="724"/>
        <v>0</v>
      </c>
      <c r="AR1226" s="99">
        <f t="shared" si="725"/>
        <v>0</v>
      </c>
      <c r="AS1226" s="27">
        <f t="shared" si="726"/>
        <v>0</v>
      </c>
      <c r="AT1226" s="99">
        <f t="shared" si="703"/>
        <v>0</v>
      </c>
      <c r="AU1226" s="27">
        <f t="shared" si="703"/>
        <v>0</v>
      </c>
      <c r="AV1226" s="27">
        <f t="shared" si="727"/>
        <v>0</v>
      </c>
      <c r="AW1226" s="27">
        <f t="shared" si="728"/>
        <v>0</v>
      </c>
      <c r="AX1226" s="27">
        <f t="shared" si="729"/>
        <v>0</v>
      </c>
      <c r="AY1226" s="99">
        <f>AN1226-AW1226</f>
        <v>18098.486848765428</v>
      </c>
      <c r="AZ1226" s="110">
        <f t="shared" si="730"/>
        <v>5.0273574579903961</v>
      </c>
      <c r="BB1226" s="87">
        <v>0</v>
      </c>
      <c r="BC1226" s="23">
        <f t="shared" si="731"/>
        <v>0</v>
      </c>
      <c r="BD1226" s="23">
        <f t="shared" si="732"/>
        <v>0</v>
      </c>
      <c r="BE1226" s="23">
        <f t="shared" si="733"/>
        <v>0</v>
      </c>
      <c r="BF1226" s="23">
        <f t="shared" si="734"/>
        <v>0</v>
      </c>
      <c r="BG1226" s="23">
        <f t="shared" si="735"/>
        <v>0</v>
      </c>
    </row>
    <row r="1227" spans="2:59">
      <c r="B1227" s="12" t="s">
        <v>34</v>
      </c>
      <c r="C1227" s="12">
        <v>1216</v>
      </c>
      <c r="D1227" s="12">
        <v>194</v>
      </c>
      <c r="E1227" s="21">
        <v>97.3</v>
      </c>
      <c r="F1227" s="68">
        <f t="shared" si="704"/>
        <v>27.027777777777779</v>
      </c>
      <c r="G1227" s="22">
        <f t="shared" si="736"/>
        <v>-1.3888888888888099E-2</v>
      </c>
      <c r="H1227" s="22">
        <f t="shared" si="705"/>
        <v>97.5</v>
      </c>
      <c r="I1227" s="48">
        <f>'Ducati Panigale 1199 data'!$C$8*G1227</f>
        <v>-3.8611111111108913</v>
      </c>
      <c r="J1227" s="48">
        <f>'Ducati Panigale 1199 data'!$C$8*'Ducati Panigale 1199 data'!$C$15*'Ducati Panigale 1199 data'!$C$10</f>
        <v>54.543600000000005</v>
      </c>
      <c r="K1227" s="48">
        <f>(0.5*'Ducati Panigale 1199 data'!$C$12)*'Ducati Panigale 1199 data'!$C$14*'Ducati Panigale 1199 data'!$C$11*F1227^2</f>
        <v>103.35672792245373</v>
      </c>
      <c r="L1227" s="48">
        <f t="shared" si="706"/>
        <v>154.03921681134284</v>
      </c>
      <c r="M1227" s="48">
        <f t="shared" ref="M1227:M1290" si="741">L1227*F1227</f>
        <v>4163.3377210399049</v>
      </c>
      <c r="N1227" s="22">
        <f t="shared" si="707"/>
        <v>4.1633377210399045</v>
      </c>
      <c r="O1227" s="105">
        <f t="shared" si="708"/>
        <v>0</v>
      </c>
      <c r="P1227" s="105">
        <f t="shared" si="709"/>
        <v>0</v>
      </c>
      <c r="Q1227" s="105">
        <f t="shared" si="737"/>
        <v>295.80311348786574</v>
      </c>
      <c r="R1227" s="27">
        <f t="shared" si="710"/>
        <v>8.2167531524407145E-2</v>
      </c>
      <c r="S1227" s="98">
        <f t="shared" si="711"/>
        <v>4.1633377210399045</v>
      </c>
      <c r="T1227" s="17">
        <f t="shared" si="738"/>
        <v>1342.0324260500788</v>
      </c>
      <c r="U1227" s="17">
        <f t="shared" si="712"/>
        <v>0.37278678501391077</v>
      </c>
      <c r="V1227" s="17">
        <f t="shared" si="713"/>
        <v>281.01295781347244</v>
      </c>
      <c r="W1227" s="17">
        <f t="shared" si="714"/>
        <v>269.77243950093356</v>
      </c>
      <c r="X1227" s="17">
        <f t="shared" si="714"/>
        <v>258.98154192089623</v>
      </c>
      <c r="Y1227" s="17">
        <f t="shared" si="715"/>
        <v>256.39172650168729</v>
      </c>
      <c r="Z1227" s="17">
        <f>Y1227/3600</f>
        <v>7.1219924028246465E-2</v>
      </c>
      <c r="AA1227" s="17">
        <f>0.96*Y1227</f>
        <v>246.13605744161978</v>
      </c>
      <c r="AB1227" s="17">
        <f t="shared" si="716"/>
        <v>236.29061514395499</v>
      </c>
      <c r="AC1227" s="17">
        <f t="shared" si="717"/>
        <v>224.47608438675724</v>
      </c>
      <c r="AD1227" s="17">
        <f t="shared" si="718"/>
        <v>224.47608438675724</v>
      </c>
      <c r="AE1227" s="17">
        <f t="shared" si="739"/>
        <v>6.2354467885210346E-2</v>
      </c>
      <c r="AF1227" s="17">
        <f>T1227-AD1227</f>
        <v>1117.5563416633215</v>
      </c>
      <c r="AG1227" s="17">
        <f t="shared" si="719"/>
        <v>0.3104323171287004</v>
      </c>
      <c r="AH1227" s="28">
        <f>0.5*'Ducati Panigale 1199 data'!$C$8*'WLTP class 3 v5'!F1227^2</f>
        <v>101539.60725308643</v>
      </c>
      <c r="AI1227" s="17">
        <f t="shared" si="720"/>
        <v>101.53960725308643</v>
      </c>
      <c r="AJ1227" s="17" t="str">
        <f>IF(N1227&lt;0, AI1227, "0")</f>
        <v>0</v>
      </c>
      <c r="AK1227" s="98">
        <f>AK1226+AJ1227</f>
        <v>2845.6773927469121</v>
      </c>
      <c r="AL1227" s="105">
        <f t="shared" si="721"/>
        <v>0.79046594242969781</v>
      </c>
      <c r="AM1227" s="98">
        <f>IF(N1227 &gt; 0, AI1227, )</f>
        <v>101.53960725308643</v>
      </c>
      <c r="AN1227" s="98">
        <f t="shared" si="740"/>
        <v>18200.026456018513</v>
      </c>
      <c r="AO1227" s="98">
        <f t="shared" si="722"/>
        <v>5.0555629044495873</v>
      </c>
      <c r="AP1227" s="27">
        <f t="shared" si="723"/>
        <v>0</v>
      </c>
      <c r="AQ1227" s="27">
        <f t="shared" si="724"/>
        <v>0</v>
      </c>
      <c r="AR1227" s="99">
        <f t="shared" si="725"/>
        <v>0</v>
      </c>
      <c r="AS1227" s="27">
        <f t="shared" si="726"/>
        <v>0</v>
      </c>
      <c r="AT1227" s="99">
        <f t="shared" ref="AT1227:AU1290" si="742">0.96*AS1227</f>
        <v>0</v>
      </c>
      <c r="AU1227" s="27">
        <f t="shared" si="742"/>
        <v>0</v>
      </c>
      <c r="AV1227" s="27">
        <f t="shared" si="727"/>
        <v>0</v>
      </c>
      <c r="AW1227" s="27">
        <f t="shared" si="728"/>
        <v>0</v>
      </c>
      <c r="AX1227" s="27">
        <f t="shared" si="729"/>
        <v>0</v>
      </c>
      <c r="AY1227" s="99">
        <f>AN1227-AW1227</f>
        <v>18200.026456018513</v>
      </c>
      <c r="AZ1227" s="110">
        <f t="shared" si="730"/>
        <v>5.0555629044495873</v>
      </c>
      <c r="BB1227" s="87">
        <v>0</v>
      </c>
      <c r="BC1227" s="23">
        <f t="shared" si="731"/>
        <v>0</v>
      </c>
      <c r="BD1227" s="23">
        <f t="shared" si="732"/>
        <v>0</v>
      </c>
      <c r="BE1227" s="23">
        <f t="shared" si="733"/>
        <v>0</v>
      </c>
      <c r="BF1227" s="23">
        <f t="shared" si="734"/>
        <v>0</v>
      </c>
      <c r="BG1227" s="23">
        <f t="shared" si="735"/>
        <v>0</v>
      </c>
    </row>
    <row r="1228" spans="2:59">
      <c r="B1228" s="12" t="s">
        <v>34</v>
      </c>
      <c r="C1228" s="12">
        <v>1217</v>
      </c>
      <c r="D1228" s="12">
        <v>195</v>
      </c>
      <c r="E1228" s="21">
        <v>97.2</v>
      </c>
      <c r="F1228" s="68">
        <f t="shared" ref="F1228:F1291" si="743">(E1228*1000)/3600</f>
        <v>27</v>
      </c>
      <c r="G1228" s="22">
        <f t="shared" si="736"/>
        <v>-2.7777777777778172E-2</v>
      </c>
      <c r="H1228" s="22">
        <f t="shared" ref="H1228:H1291" si="744">($D1229-0)/2</f>
        <v>98</v>
      </c>
      <c r="I1228" s="48">
        <f>'Ducati Panigale 1199 data'!$C$8*G1228</f>
        <v>-7.7222222222223316</v>
      </c>
      <c r="J1228" s="48">
        <f>'Ducati Panigale 1199 data'!$C$8*'Ducati Panigale 1199 data'!$C$15*'Ducati Panigale 1199 data'!$C$10</f>
        <v>54.543600000000005</v>
      </c>
      <c r="K1228" s="48">
        <f>(0.5*'Ducati Panigale 1199 data'!$C$12)*'Ducati Panigale 1199 data'!$C$14*'Ducati Panigale 1199 data'!$C$11*F1228^2</f>
        <v>103.14438750000001</v>
      </c>
      <c r="L1228" s="48">
        <f t="shared" ref="L1228:L1291" si="745">I1228+J1228+K1228</f>
        <v>149.96576527777768</v>
      </c>
      <c r="M1228" s="48">
        <f t="shared" si="741"/>
        <v>4049.0756624999972</v>
      </c>
      <c r="N1228" s="22">
        <f t="shared" ref="N1228:N1291" si="746">M1228/1000</f>
        <v>4.0490756624999973</v>
      </c>
      <c r="O1228" s="105">
        <f t="shared" ref="O1228:O1291" si="747">IF(N1228&lt;0,N1228,)</f>
        <v>0</v>
      </c>
      <c r="P1228" s="105">
        <f t="shared" ref="P1228:P1291" si="748">-O1228</f>
        <v>0</v>
      </c>
      <c r="Q1228" s="105">
        <f t="shared" si="737"/>
        <v>295.80311348786574</v>
      </c>
      <c r="R1228" s="27">
        <f t="shared" ref="R1228:R1291" si="749">Q1228/3600</f>
        <v>8.2167531524407145E-2</v>
      </c>
      <c r="S1228" s="98">
        <f t="shared" ref="S1228:S1291" si="750">IF(N1228&gt;0,N1228,)</f>
        <v>4.0490756624999973</v>
      </c>
      <c r="T1228" s="17">
        <f t="shared" si="738"/>
        <v>1346.0815017125788</v>
      </c>
      <c r="U1228" s="17">
        <f t="shared" ref="U1228:U1291" si="751">T1228/3600</f>
        <v>0.37391152825349411</v>
      </c>
      <c r="V1228" s="17">
        <f t="shared" ref="V1228:V1291" si="752">0.95*Q1228</f>
        <v>281.01295781347244</v>
      </c>
      <c r="W1228" s="17">
        <f t="shared" ref="W1228:X1291" si="753">0.96*V1228</f>
        <v>269.77243950093356</v>
      </c>
      <c r="X1228" s="17">
        <f t="shared" si="753"/>
        <v>258.98154192089623</v>
      </c>
      <c r="Y1228" s="17">
        <f t="shared" ref="Y1228:Y1291" si="754">0.99*X1228</f>
        <v>256.39172650168729</v>
      </c>
      <c r="Z1228" s="17">
        <f>Y1228/3600</f>
        <v>7.1219924028246465E-2</v>
      </c>
      <c r="AA1228" s="17">
        <f>0.96*Y1228</f>
        <v>246.13605744161978</v>
      </c>
      <c r="AB1228" s="17">
        <f t="shared" ref="AB1228:AB1291" si="755">0.96*AA1228</f>
        <v>236.29061514395499</v>
      </c>
      <c r="AC1228" s="17">
        <f t="shared" ref="AC1228:AC1291" si="756">0.95*AB1228</f>
        <v>224.47608438675724</v>
      </c>
      <c r="AD1228" s="17">
        <f t="shared" ref="AD1228:AD1291" si="757">AC1228</f>
        <v>224.47608438675724</v>
      </c>
      <c r="AE1228" s="17">
        <f t="shared" si="739"/>
        <v>6.2354467885210346E-2</v>
      </c>
      <c r="AF1228" s="17">
        <f>T1228-AD1228</f>
        <v>1121.6054173258215</v>
      </c>
      <c r="AG1228" s="17">
        <f t="shared" ref="AG1228:AG1291" si="758">AF1228/3600</f>
        <v>0.31155706036828373</v>
      </c>
      <c r="AH1228" s="28">
        <f>0.5*'Ducati Panigale 1199 data'!$C$8*'WLTP class 3 v5'!F1228^2</f>
        <v>101331</v>
      </c>
      <c r="AI1228" s="17">
        <f t="shared" ref="AI1228:AI1291" si="759">AH1228/1000</f>
        <v>101.331</v>
      </c>
      <c r="AJ1228" s="17" t="str">
        <f>IF(N1228&lt;0, AI1228, "0")</f>
        <v>0</v>
      </c>
      <c r="AK1228" s="98">
        <f>AK1227+AJ1228</f>
        <v>2845.6773927469121</v>
      </c>
      <c r="AL1228" s="105">
        <f t="shared" ref="AL1228:AL1291" si="760">AK1228/3600</f>
        <v>0.79046594242969781</v>
      </c>
      <c r="AM1228" s="98">
        <f>IF(N1228 &gt; 0, AI1228, )</f>
        <v>101.331</v>
      </c>
      <c r="AN1228" s="98">
        <f t="shared" si="740"/>
        <v>18301.357456018512</v>
      </c>
      <c r="AO1228" s="98">
        <f t="shared" ref="AO1228:AO1291" si="761">AN1228/3600</f>
        <v>5.0837104044495867</v>
      </c>
      <c r="AP1228" s="27">
        <f t="shared" ref="AP1228:AP1291" si="762">0.95*AJ1228</f>
        <v>0</v>
      </c>
      <c r="AQ1228" s="27">
        <f t="shared" ref="AQ1228:AQ1291" si="763">0.96*AP1228</f>
        <v>0</v>
      </c>
      <c r="AR1228" s="99">
        <f t="shared" ref="AR1228:AR1291" si="764">0.96*AQ1228</f>
        <v>0</v>
      </c>
      <c r="AS1228" s="27">
        <f t="shared" ref="AS1228:AS1291" si="765">0.99*AR1228</f>
        <v>0</v>
      </c>
      <c r="AT1228" s="99">
        <f t="shared" si="742"/>
        <v>0</v>
      </c>
      <c r="AU1228" s="27">
        <f t="shared" si="742"/>
        <v>0</v>
      </c>
      <c r="AV1228" s="27">
        <f t="shared" ref="AV1228:AV1291" si="766">0.95*AU1228</f>
        <v>0</v>
      </c>
      <c r="AW1228" s="27">
        <f t="shared" ref="AW1228:AW1291" si="767">AV1228</f>
        <v>0</v>
      </c>
      <c r="AX1228" s="27">
        <f t="shared" ref="AX1228:AX1291" si="768">AW1228/3600</f>
        <v>0</v>
      </c>
      <c r="AY1228" s="99">
        <f>AN1228-AW1228</f>
        <v>18301.357456018512</v>
      </c>
      <c r="AZ1228" s="110">
        <f t="shared" ref="AZ1228:AZ1291" si="769">AY1228/3600</f>
        <v>5.0837104044495867</v>
      </c>
      <c r="BB1228" s="87">
        <v>0</v>
      </c>
      <c r="BC1228" s="23">
        <f t="shared" ref="BC1228:BC1291" si="770">0.9*BB1228</f>
        <v>0</v>
      </c>
      <c r="BD1228" s="23">
        <f t="shared" ref="BD1228:BD1291" si="771">0.95*BC1228</f>
        <v>0</v>
      </c>
      <c r="BE1228" s="23">
        <f t="shared" ref="BE1228:BE1291" si="772">0.96*BD1228</f>
        <v>0</v>
      </c>
      <c r="BF1228" s="23">
        <f t="shared" ref="BF1228:BF1291" si="773">0.94*BE1228</f>
        <v>0</v>
      </c>
      <c r="BG1228" s="23">
        <f t="shared" ref="BG1228:BG1291" si="774">BF1228</f>
        <v>0</v>
      </c>
    </row>
    <row r="1229" spans="2:59">
      <c r="B1229" s="12" t="s">
        <v>34</v>
      </c>
      <c r="C1229" s="12">
        <v>1218</v>
      </c>
      <c r="D1229" s="12">
        <v>196</v>
      </c>
      <c r="E1229" s="21">
        <v>97.1</v>
      </c>
      <c r="F1229" s="68">
        <f t="shared" si="743"/>
        <v>26.972222222222221</v>
      </c>
      <c r="G1229" s="22">
        <f t="shared" ref="G1229:G1292" si="775">($E1230-$E1228)/2/3.6</f>
        <v>-2.7777777777778172E-2</v>
      </c>
      <c r="H1229" s="22">
        <f t="shared" si="744"/>
        <v>98.5</v>
      </c>
      <c r="I1229" s="48">
        <f>'Ducati Panigale 1199 data'!$C$8*G1229</f>
        <v>-7.7222222222223316</v>
      </c>
      <c r="J1229" s="48">
        <f>'Ducati Panigale 1199 data'!$C$8*'Ducati Panigale 1199 data'!$C$15*'Ducati Panigale 1199 data'!$C$10</f>
        <v>54.543600000000005</v>
      </c>
      <c r="K1229" s="48">
        <f>(0.5*'Ducati Panigale 1199 data'!$C$12)*'Ducati Panigale 1199 data'!$C$14*'Ducati Panigale 1199 data'!$C$11*F1229^2</f>
        <v>102.93226542245371</v>
      </c>
      <c r="L1229" s="48">
        <f t="shared" si="745"/>
        <v>149.75364320023138</v>
      </c>
      <c r="M1229" s="48">
        <f t="shared" si="741"/>
        <v>4039.1885429840186</v>
      </c>
      <c r="N1229" s="22">
        <f t="shared" si="746"/>
        <v>4.0391885429840189</v>
      </c>
      <c r="O1229" s="105">
        <f t="shared" si="747"/>
        <v>0</v>
      </c>
      <c r="P1229" s="105">
        <f t="shared" si="748"/>
        <v>0</v>
      </c>
      <c r="Q1229" s="105">
        <f t="shared" ref="Q1229:Q1292" si="776">P1229+Q1228</f>
        <v>295.80311348786574</v>
      </c>
      <c r="R1229" s="27">
        <f t="shared" si="749"/>
        <v>8.2167531524407145E-2</v>
      </c>
      <c r="S1229" s="98">
        <f t="shared" si="750"/>
        <v>4.0391885429840189</v>
      </c>
      <c r="T1229" s="17">
        <f t="shared" ref="T1229:T1292" si="777">S1229+T1228</f>
        <v>1350.1206902555627</v>
      </c>
      <c r="U1229" s="17">
        <f t="shared" si="751"/>
        <v>0.37503352507098964</v>
      </c>
      <c r="V1229" s="17">
        <f t="shared" si="752"/>
        <v>281.01295781347244</v>
      </c>
      <c r="W1229" s="17">
        <f t="shared" si="753"/>
        <v>269.77243950093356</v>
      </c>
      <c r="X1229" s="17">
        <f t="shared" si="753"/>
        <v>258.98154192089623</v>
      </c>
      <c r="Y1229" s="17">
        <f t="shared" si="754"/>
        <v>256.39172650168729</v>
      </c>
      <c r="Z1229" s="17">
        <f>Y1229/3600</f>
        <v>7.1219924028246465E-2</v>
      </c>
      <c r="AA1229" s="17">
        <f>0.96*Y1229</f>
        <v>246.13605744161978</v>
      </c>
      <c r="AB1229" s="17">
        <f t="shared" si="755"/>
        <v>236.29061514395499</v>
      </c>
      <c r="AC1229" s="17">
        <f t="shared" si="756"/>
        <v>224.47608438675724</v>
      </c>
      <c r="AD1229" s="17">
        <f t="shared" si="757"/>
        <v>224.47608438675724</v>
      </c>
      <c r="AE1229" s="17">
        <f t="shared" ref="AE1229:AE1292" si="778">AD1229/3600</f>
        <v>6.2354467885210346E-2</v>
      </c>
      <c r="AF1229" s="17">
        <f>T1229-AD1229</f>
        <v>1125.6446058688055</v>
      </c>
      <c r="AG1229" s="17">
        <f t="shared" si="758"/>
        <v>0.31267905718577932</v>
      </c>
      <c r="AH1229" s="28">
        <f>0.5*'Ducati Panigale 1199 data'!$C$8*'WLTP class 3 v5'!F1229^2</f>
        <v>101122.60725308642</v>
      </c>
      <c r="AI1229" s="17">
        <f t="shared" si="759"/>
        <v>101.12260725308641</v>
      </c>
      <c r="AJ1229" s="17" t="str">
        <f>IF(N1229&lt;0, AI1229, "0")</f>
        <v>0</v>
      </c>
      <c r="AK1229" s="98">
        <f>AK1228+AJ1229</f>
        <v>2845.6773927469121</v>
      </c>
      <c r="AL1229" s="105">
        <f t="shared" si="760"/>
        <v>0.79046594242969781</v>
      </c>
      <c r="AM1229" s="98">
        <f>IF(N1229 &gt; 0, AI1229, )</f>
        <v>101.12260725308641</v>
      </c>
      <c r="AN1229" s="98">
        <f t="shared" ref="AN1229:AN1292" si="779">AM1229+AN1228</f>
        <v>18402.4800632716</v>
      </c>
      <c r="AO1229" s="98">
        <f t="shared" si="761"/>
        <v>5.1118000175754448</v>
      </c>
      <c r="AP1229" s="27">
        <f t="shared" si="762"/>
        <v>0</v>
      </c>
      <c r="AQ1229" s="27">
        <f t="shared" si="763"/>
        <v>0</v>
      </c>
      <c r="AR1229" s="99">
        <f t="shared" si="764"/>
        <v>0</v>
      </c>
      <c r="AS1229" s="27">
        <f t="shared" si="765"/>
        <v>0</v>
      </c>
      <c r="AT1229" s="99">
        <f t="shared" si="742"/>
        <v>0</v>
      </c>
      <c r="AU1229" s="27">
        <f t="shared" si="742"/>
        <v>0</v>
      </c>
      <c r="AV1229" s="27">
        <f t="shared" si="766"/>
        <v>0</v>
      </c>
      <c r="AW1229" s="27">
        <f t="shared" si="767"/>
        <v>0</v>
      </c>
      <c r="AX1229" s="27">
        <f t="shared" si="768"/>
        <v>0</v>
      </c>
      <c r="AY1229" s="99">
        <f>AN1229-AW1229</f>
        <v>18402.4800632716</v>
      </c>
      <c r="AZ1229" s="110">
        <f t="shared" si="769"/>
        <v>5.1118000175754448</v>
      </c>
      <c r="BB1229" s="87">
        <v>0</v>
      </c>
      <c r="BC1229" s="23">
        <f t="shared" si="770"/>
        <v>0</v>
      </c>
      <c r="BD1229" s="23">
        <f t="shared" si="771"/>
        <v>0</v>
      </c>
      <c r="BE1229" s="23">
        <f t="shared" si="772"/>
        <v>0</v>
      </c>
      <c r="BF1229" s="23">
        <f t="shared" si="773"/>
        <v>0</v>
      </c>
      <c r="BG1229" s="23">
        <f t="shared" si="774"/>
        <v>0</v>
      </c>
    </row>
    <row r="1230" spans="2:59">
      <c r="B1230" s="12" t="s">
        <v>34</v>
      </c>
      <c r="C1230" s="12">
        <v>1219</v>
      </c>
      <c r="D1230" s="12">
        <v>197</v>
      </c>
      <c r="E1230" s="21">
        <v>97</v>
      </c>
      <c r="F1230" s="68">
        <f t="shared" si="743"/>
        <v>26.944444444444443</v>
      </c>
      <c r="G1230" s="22">
        <f t="shared" si="775"/>
        <v>-2.7777777777776198E-2</v>
      </c>
      <c r="H1230" s="22">
        <f t="shared" si="744"/>
        <v>99</v>
      </c>
      <c r="I1230" s="48">
        <f>'Ducati Panigale 1199 data'!$C$8*G1230</f>
        <v>-7.7222222222217827</v>
      </c>
      <c r="J1230" s="48">
        <f>'Ducati Panigale 1199 data'!$C$8*'Ducati Panigale 1199 data'!$C$15*'Ducati Panigale 1199 data'!$C$10</f>
        <v>54.543600000000005</v>
      </c>
      <c r="K1230" s="48">
        <f>(0.5*'Ducati Panigale 1199 data'!$C$12)*'Ducati Panigale 1199 data'!$C$14*'Ducati Panigale 1199 data'!$C$11*F1230^2</f>
        <v>102.72036168981481</v>
      </c>
      <c r="L1230" s="48">
        <f t="shared" si="745"/>
        <v>149.54173946759303</v>
      </c>
      <c r="M1230" s="48">
        <f t="shared" si="741"/>
        <v>4029.3190912101454</v>
      </c>
      <c r="N1230" s="22">
        <f t="shared" si="746"/>
        <v>4.0293190912101453</v>
      </c>
      <c r="O1230" s="105">
        <f t="shared" si="747"/>
        <v>0</v>
      </c>
      <c r="P1230" s="105">
        <f t="shared" si="748"/>
        <v>0</v>
      </c>
      <c r="Q1230" s="105">
        <f t="shared" si="776"/>
        <v>295.80311348786574</v>
      </c>
      <c r="R1230" s="27">
        <f t="shared" si="749"/>
        <v>8.2167531524407145E-2</v>
      </c>
      <c r="S1230" s="98">
        <f t="shared" si="750"/>
        <v>4.0293190912101453</v>
      </c>
      <c r="T1230" s="17">
        <f t="shared" si="777"/>
        <v>1354.150009346773</v>
      </c>
      <c r="U1230" s="17">
        <f t="shared" si="751"/>
        <v>0.3761527803741036</v>
      </c>
      <c r="V1230" s="17">
        <f t="shared" si="752"/>
        <v>281.01295781347244</v>
      </c>
      <c r="W1230" s="17">
        <f t="shared" si="753"/>
        <v>269.77243950093356</v>
      </c>
      <c r="X1230" s="17">
        <f t="shared" si="753"/>
        <v>258.98154192089623</v>
      </c>
      <c r="Y1230" s="17">
        <f t="shared" si="754"/>
        <v>256.39172650168729</v>
      </c>
      <c r="Z1230" s="17">
        <f>Y1230/3600</f>
        <v>7.1219924028246465E-2</v>
      </c>
      <c r="AA1230" s="17">
        <f>0.96*Y1230</f>
        <v>246.13605744161978</v>
      </c>
      <c r="AB1230" s="17">
        <f t="shared" si="755"/>
        <v>236.29061514395499</v>
      </c>
      <c r="AC1230" s="17">
        <f t="shared" si="756"/>
        <v>224.47608438675724</v>
      </c>
      <c r="AD1230" s="17">
        <f t="shared" si="757"/>
        <v>224.47608438675724</v>
      </c>
      <c r="AE1230" s="17">
        <f t="shared" si="778"/>
        <v>6.2354467885210346E-2</v>
      </c>
      <c r="AF1230" s="17">
        <f>T1230-AD1230</f>
        <v>1129.6739249600157</v>
      </c>
      <c r="AG1230" s="17">
        <f t="shared" si="758"/>
        <v>0.31379831248889323</v>
      </c>
      <c r="AH1230" s="28">
        <f>0.5*'Ducati Panigale 1199 data'!$C$8*'WLTP class 3 v5'!F1230^2</f>
        <v>100914.42901234567</v>
      </c>
      <c r="AI1230" s="17">
        <f t="shared" si="759"/>
        <v>100.91442901234568</v>
      </c>
      <c r="AJ1230" s="17" t="str">
        <f>IF(N1230&lt;0, AI1230, "0")</f>
        <v>0</v>
      </c>
      <c r="AK1230" s="98">
        <f>AK1229+AJ1230</f>
        <v>2845.6773927469121</v>
      </c>
      <c r="AL1230" s="105">
        <f t="shared" si="760"/>
        <v>0.79046594242969781</v>
      </c>
      <c r="AM1230" s="98">
        <f>IF(N1230 &gt; 0, AI1230, )</f>
        <v>100.91442901234568</v>
      </c>
      <c r="AN1230" s="98">
        <f t="shared" si="779"/>
        <v>18503.394492283944</v>
      </c>
      <c r="AO1230" s="98">
        <f t="shared" si="761"/>
        <v>5.139831803412207</v>
      </c>
      <c r="AP1230" s="27">
        <f t="shared" si="762"/>
        <v>0</v>
      </c>
      <c r="AQ1230" s="27">
        <f t="shared" si="763"/>
        <v>0</v>
      </c>
      <c r="AR1230" s="99">
        <f t="shared" si="764"/>
        <v>0</v>
      </c>
      <c r="AS1230" s="27">
        <f t="shared" si="765"/>
        <v>0</v>
      </c>
      <c r="AT1230" s="99">
        <f t="shared" si="742"/>
        <v>0</v>
      </c>
      <c r="AU1230" s="27">
        <f t="shared" si="742"/>
        <v>0</v>
      </c>
      <c r="AV1230" s="27">
        <f t="shared" si="766"/>
        <v>0</v>
      </c>
      <c r="AW1230" s="27">
        <f t="shared" si="767"/>
        <v>0</v>
      </c>
      <c r="AX1230" s="27">
        <f t="shared" si="768"/>
        <v>0</v>
      </c>
      <c r="AY1230" s="99">
        <f>AN1230-AW1230</f>
        <v>18503.394492283944</v>
      </c>
      <c r="AZ1230" s="110">
        <f t="shared" si="769"/>
        <v>5.139831803412207</v>
      </c>
      <c r="BB1230" s="87">
        <v>0</v>
      </c>
      <c r="BC1230" s="23">
        <f t="shared" si="770"/>
        <v>0</v>
      </c>
      <c r="BD1230" s="23">
        <f t="shared" si="771"/>
        <v>0</v>
      </c>
      <c r="BE1230" s="23">
        <f t="shared" si="772"/>
        <v>0</v>
      </c>
      <c r="BF1230" s="23">
        <f t="shared" si="773"/>
        <v>0</v>
      </c>
      <c r="BG1230" s="23">
        <f t="shared" si="774"/>
        <v>0</v>
      </c>
    </row>
    <row r="1231" spans="2:59">
      <c r="B1231" s="12" t="s">
        <v>34</v>
      </c>
      <c r="C1231" s="12">
        <v>1220</v>
      </c>
      <c r="D1231" s="12">
        <v>198</v>
      </c>
      <c r="E1231" s="21">
        <v>96.9</v>
      </c>
      <c r="F1231" s="68">
        <f t="shared" si="743"/>
        <v>26.916666666666668</v>
      </c>
      <c r="G1231" s="22">
        <f t="shared" si="775"/>
        <v>-4.1666666666666269E-2</v>
      </c>
      <c r="H1231" s="22">
        <f t="shared" si="744"/>
        <v>99.5</v>
      </c>
      <c r="I1231" s="48">
        <f>'Ducati Panigale 1199 data'!$C$8*G1231</f>
        <v>-11.583333333333222</v>
      </c>
      <c r="J1231" s="48">
        <f>'Ducati Panigale 1199 data'!$C$8*'Ducati Panigale 1199 data'!$C$15*'Ducati Panigale 1199 data'!$C$10</f>
        <v>54.543600000000005</v>
      </c>
      <c r="K1231" s="48">
        <f>(0.5*'Ducati Panigale 1199 data'!$C$12)*'Ducati Panigale 1199 data'!$C$14*'Ducati Panigale 1199 data'!$C$11*F1231^2</f>
        <v>102.50867630208334</v>
      </c>
      <c r="L1231" s="48">
        <f t="shared" si="745"/>
        <v>145.46894296875013</v>
      </c>
      <c r="M1231" s="48">
        <f t="shared" si="741"/>
        <v>3915.5390482421913</v>
      </c>
      <c r="N1231" s="22">
        <f t="shared" si="746"/>
        <v>3.9155390482421915</v>
      </c>
      <c r="O1231" s="105">
        <f t="shared" si="747"/>
        <v>0</v>
      </c>
      <c r="P1231" s="105">
        <f t="shared" si="748"/>
        <v>0</v>
      </c>
      <c r="Q1231" s="105">
        <f t="shared" si="776"/>
        <v>295.80311348786574</v>
      </c>
      <c r="R1231" s="27">
        <f t="shared" si="749"/>
        <v>8.2167531524407145E-2</v>
      </c>
      <c r="S1231" s="98">
        <f t="shared" si="750"/>
        <v>3.9155390482421915</v>
      </c>
      <c r="T1231" s="17">
        <f t="shared" si="777"/>
        <v>1358.0655483950152</v>
      </c>
      <c r="U1231" s="17">
        <f t="shared" si="751"/>
        <v>0.37724043010972647</v>
      </c>
      <c r="V1231" s="17">
        <f t="shared" si="752"/>
        <v>281.01295781347244</v>
      </c>
      <c r="W1231" s="17">
        <f t="shared" si="753"/>
        <v>269.77243950093356</v>
      </c>
      <c r="X1231" s="17">
        <f t="shared" si="753"/>
        <v>258.98154192089623</v>
      </c>
      <c r="Y1231" s="17">
        <f t="shared" si="754"/>
        <v>256.39172650168729</v>
      </c>
      <c r="Z1231" s="17">
        <f>Y1231/3600</f>
        <v>7.1219924028246465E-2</v>
      </c>
      <c r="AA1231" s="17">
        <f>0.96*Y1231</f>
        <v>246.13605744161978</v>
      </c>
      <c r="AB1231" s="17">
        <f t="shared" si="755"/>
        <v>236.29061514395499</v>
      </c>
      <c r="AC1231" s="17">
        <f t="shared" si="756"/>
        <v>224.47608438675724</v>
      </c>
      <c r="AD1231" s="17">
        <f t="shared" si="757"/>
        <v>224.47608438675724</v>
      </c>
      <c r="AE1231" s="17">
        <f t="shared" si="778"/>
        <v>6.2354467885210346E-2</v>
      </c>
      <c r="AF1231" s="17">
        <f>T1231-AD1231</f>
        <v>1133.5894640082579</v>
      </c>
      <c r="AG1231" s="17">
        <f t="shared" si="758"/>
        <v>0.31488596222451609</v>
      </c>
      <c r="AH1231" s="28">
        <f>0.5*'Ducati Panigale 1199 data'!$C$8*'WLTP class 3 v5'!F1231^2</f>
        <v>100706.46527777778</v>
      </c>
      <c r="AI1231" s="17">
        <f t="shared" si="759"/>
        <v>100.70646527777778</v>
      </c>
      <c r="AJ1231" s="17" t="str">
        <f>IF(N1231&lt;0, AI1231, "0")</f>
        <v>0</v>
      </c>
      <c r="AK1231" s="98">
        <f>AK1230+AJ1231</f>
        <v>2845.6773927469121</v>
      </c>
      <c r="AL1231" s="105">
        <f t="shared" si="760"/>
        <v>0.79046594242969781</v>
      </c>
      <c r="AM1231" s="98">
        <f>IF(N1231 &gt; 0, AI1231, )</f>
        <v>100.70646527777778</v>
      </c>
      <c r="AN1231" s="98">
        <f t="shared" si="779"/>
        <v>18604.100957561721</v>
      </c>
      <c r="AO1231" s="98">
        <f t="shared" si="761"/>
        <v>5.1678058215449223</v>
      </c>
      <c r="AP1231" s="27">
        <f t="shared" si="762"/>
        <v>0</v>
      </c>
      <c r="AQ1231" s="27">
        <f t="shared" si="763"/>
        <v>0</v>
      </c>
      <c r="AR1231" s="99">
        <f t="shared" si="764"/>
        <v>0</v>
      </c>
      <c r="AS1231" s="27">
        <f t="shared" si="765"/>
        <v>0</v>
      </c>
      <c r="AT1231" s="99">
        <f t="shared" si="742"/>
        <v>0</v>
      </c>
      <c r="AU1231" s="27">
        <f t="shared" si="742"/>
        <v>0</v>
      </c>
      <c r="AV1231" s="27">
        <f t="shared" si="766"/>
        <v>0</v>
      </c>
      <c r="AW1231" s="27">
        <f t="shared" si="767"/>
        <v>0</v>
      </c>
      <c r="AX1231" s="27">
        <f t="shared" si="768"/>
        <v>0</v>
      </c>
      <c r="AY1231" s="99">
        <f>AN1231-AW1231</f>
        <v>18604.100957561721</v>
      </c>
      <c r="AZ1231" s="110">
        <f t="shared" si="769"/>
        <v>5.1678058215449223</v>
      </c>
      <c r="BB1231" s="87">
        <v>0</v>
      </c>
      <c r="BC1231" s="23">
        <f t="shared" si="770"/>
        <v>0</v>
      </c>
      <c r="BD1231" s="23">
        <f t="shared" si="771"/>
        <v>0</v>
      </c>
      <c r="BE1231" s="23">
        <f t="shared" si="772"/>
        <v>0</v>
      </c>
      <c r="BF1231" s="23">
        <f t="shared" si="773"/>
        <v>0</v>
      </c>
      <c r="BG1231" s="23">
        <f t="shared" si="774"/>
        <v>0</v>
      </c>
    </row>
    <row r="1232" spans="2:59">
      <c r="B1232" s="12" t="s">
        <v>34</v>
      </c>
      <c r="C1232" s="12">
        <v>1221</v>
      </c>
      <c r="D1232" s="12">
        <v>199</v>
      </c>
      <c r="E1232" s="21">
        <v>96.7</v>
      </c>
      <c r="F1232" s="68">
        <f t="shared" si="743"/>
        <v>26.861111111111111</v>
      </c>
      <c r="G1232" s="22">
        <f t="shared" si="775"/>
        <v>-6.9444444444444448E-2</v>
      </c>
      <c r="H1232" s="22">
        <f t="shared" si="744"/>
        <v>100</v>
      </c>
      <c r="I1232" s="48">
        <f>'Ducati Panigale 1199 data'!$C$8*G1232</f>
        <v>-19.305555555555557</v>
      </c>
      <c r="J1232" s="48">
        <f>'Ducati Panigale 1199 data'!$C$8*'Ducati Panigale 1199 data'!$C$15*'Ducati Panigale 1199 data'!$C$10</f>
        <v>54.543600000000005</v>
      </c>
      <c r="K1232" s="48">
        <f>(0.5*'Ducati Panigale 1199 data'!$C$12)*'Ducati Panigale 1199 data'!$C$14*'Ducati Panigale 1199 data'!$C$11*F1232^2</f>
        <v>102.0859605613426</v>
      </c>
      <c r="L1232" s="48">
        <f t="shared" si="745"/>
        <v>137.32400500578706</v>
      </c>
      <c r="M1232" s="48">
        <f t="shared" si="741"/>
        <v>3688.6753566832244</v>
      </c>
      <c r="N1232" s="22">
        <f t="shared" si="746"/>
        <v>3.6886753566832242</v>
      </c>
      <c r="O1232" s="105">
        <f t="shared" si="747"/>
        <v>0</v>
      </c>
      <c r="P1232" s="105">
        <f t="shared" si="748"/>
        <v>0</v>
      </c>
      <c r="Q1232" s="105">
        <f t="shared" si="776"/>
        <v>295.80311348786574</v>
      </c>
      <c r="R1232" s="27">
        <f t="shared" si="749"/>
        <v>8.2167531524407145E-2</v>
      </c>
      <c r="S1232" s="98">
        <f t="shared" si="750"/>
        <v>3.6886753566832242</v>
      </c>
      <c r="T1232" s="17">
        <f t="shared" si="777"/>
        <v>1361.7542237516984</v>
      </c>
      <c r="U1232" s="17">
        <f t="shared" si="751"/>
        <v>0.37826506215324956</v>
      </c>
      <c r="V1232" s="17">
        <f t="shared" si="752"/>
        <v>281.01295781347244</v>
      </c>
      <c r="W1232" s="17">
        <f t="shared" si="753"/>
        <v>269.77243950093356</v>
      </c>
      <c r="X1232" s="17">
        <f t="shared" si="753"/>
        <v>258.98154192089623</v>
      </c>
      <c r="Y1232" s="17">
        <f t="shared" si="754"/>
        <v>256.39172650168729</v>
      </c>
      <c r="Z1232" s="17">
        <f>Y1232/3600</f>
        <v>7.1219924028246465E-2</v>
      </c>
      <c r="AA1232" s="17">
        <f>0.96*Y1232</f>
        <v>246.13605744161978</v>
      </c>
      <c r="AB1232" s="17">
        <f t="shared" si="755"/>
        <v>236.29061514395499</v>
      </c>
      <c r="AC1232" s="17">
        <f t="shared" si="756"/>
        <v>224.47608438675724</v>
      </c>
      <c r="AD1232" s="17">
        <f t="shared" si="757"/>
        <v>224.47608438675724</v>
      </c>
      <c r="AE1232" s="17">
        <f t="shared" si="778"/>
        <v>6.2354467885210346E-2</v>
      </c>
      <c r="AF1232" s="17">
        <f>T1232-AD1232</f>
        <v>1137.2781393649411</v>
      </c>
      <c r="AG1232" s="17">
        <f t="shared" si="758"/>
        <v>0.31591059426803919</v>
      </c>
      <c r="AH1232" s="28">
        <f>0.5*'Ducati Panigale 1199 data'!$C$8*'WLTP class 3 v5'!F1232^2</f>
        <v>100291.18132716049</v>
      </c>
      <c r="AI1232" s="17">
        <f t="shared" si="759"/>
        <v>100.29118132716049</v>
      </c>
      <c r="AJ1232" s="17" t="str">
        <f>IF(N1232&lt;0, AI1232, "0")</f>
        <v>0</v>
      </c>
      <c r="AK1232" s="98">
        <f>AK1231+AJ1232</f>
        <v>2845.6773927469121</v>
      </c>
      <c r="AL1232" s="105">
        <f t="shared" si="760"/>
        <v>0.79046594242969781</v>
      </c>
      <c r="AM1232" s="98">
        <f>IF(N1232 &gt; 0, AI1232, )</f>
        <v>100.29118132716049</v>
      </c>
      <c r="AN1232" s="98">
        <f t="shared" si="779"/>
        <v>18704.392138888881</v>
      </c>
      <c r="AO1232" s="98">
        <f t="shared" si="761"/>
        <v>5.1956644830246894</v>
      </c>
      <c r="AP1232" s="27">
        <f t="shared" si="762"/>
        <v>0</v>
      </c>
      <c r="AQ1232" s="27">
        <f t="shared" si="763"/>
        <v>0</v>
      </c>
      <c r="AR1232" s="99">
        <f t="shared" si="764"/>
        <v>0</v>
      </c>
      <c r="AS1232" s="27">
        <f t="shared" si="765"/>
        <v>0</v>
      </c>
      <c r="AT1232" s="99">
        <f t="shared" si="742"/>
        <v>0</v>
      </c>
      <c r="AU1232" s="27">
        <f t="shared" si="742"/>
        <v>0</v>
      </c>
      <c r="AV1232" s="27">
        <f t="shared" si="766"/>
        <v>0</v>
      </c>
      <c r="AW1232" s="27">
        <f t="shared" si="767"/>
        <v>0</v>
      </c>
      <c r="AX1232" s="27">
        <f t="shared" si="768"/>
        <v>0</v>
      </c>
      <c r="AY1232" s="99">
        <f>AN1232-AW1232</f>
        <v>18704.392138888881</v>
      </c>
      <c r="AZ1232" s="110">
        <f t="shared" si="769"/>
        <v>5.1956644830246894</v>
      </c>
      <c r="BB1232" s="87">
        <v>0</v>
      </c>
      <c r="BC1232" s="23">
        <f t="shared" si="770"/>
        <v>0</v>
      </c>
      <c r="BD1232" s="23">
        <f t="shared" si="771"/>
        <v>0</v>
      </c>
      <c r="BE1232" s="23">
        <f t="shared" si="772"/>
        <v>0</v>
      </c>
      <c r="BF1232" s="23">
        <f t="shared" si="773"/>
        <v>0</v>
      </c>
      <c r="BG1232" s="23">
        <f t="shared" si="774"/>
        <v>0</v>
      </c>
    </row>
    <row r="1233" spans="2:59">
      <c r="B1233" s="12" t="s">
        <v>34</v>
      </c>
      <c r="C1233" s="12">
        <v>1222</v>
      </c>
      <c r="D1233" s="12">
        <v>200</v>
      </c>
      <c r="E1233" s="21">
        <v>96.4</v>
      </c>
      <c r="F1233" s="68">
        <f t="shared" si="743"/>
        <v>26.777777777777779</v>
      </c>
      <c r="G1233" s="22">
        <f t="shared" si="775"/>
        <v>-8.3333333333334522E-2</v>
      </c>
      <c r="H1233" s="22">
        <f t="shared" si="744"/>
        <v>100.5</v>
      </c>
      <c r="I1233" s="48">
        <f>'Ducati Panigale 1199 data'!$C$8*G1233</f>
        <v>-23.166666666666998</v>
      </c>
      <c r="J1233" s="48">
        <f>'Ducati Panigale 1199 data'!$C$8*'Ducati Panigale 1199 data'!$C$15*'Ducati Panigale 1199 data'!$C$10</f>
        <v>54.543600000000005</v>
      </c>
      <c r="K1233" s="48">
        <f>(0.5*'Ducati Panigale 1199 data'!$C$12)*'Ducati Panigale 1199 data'!$C$14*'Ducati Panigale 1199 data'!$C$11*F1233^2</f>
        <v>101.45352453703705</v>
      </c>
      <c r="L1233" s="48">
        <f t="shared" si="745"/>
        <v>132.83045787037005</v>
      </c>
      <c r="M1233" s="48">
        <f t="shared" si="741"/>
        <v>3556.9044829732425</v>
      </c>
      <c r="N1233" s="22">
        <f t="shared" si="746"/>
        <v>3.5569044829732426</v>
      </c>
      <c r="O1233" s="105">
        <f t="shared" si="747"/>
        <v>0</v>
      </c>
      <c r="P1233" s="105">
        <f t="shared" si="748"/>
        <v>0</v>
      </c>
      <c r="Q1233" s="105">
        <f t="shared" si="776"/>
        <v>295.80311348786574</v>
      </c>
      <c r="R1233" s="27">
        <f t="shared" si="749"/>
        <v>8.2167531524407145E-2</v>
      </c>
      <c r="S1233" s="98">
        <f t="shared" si="750"/>
        <v>3.5569044829732426</v>
      </c>
      <c r="T1233" s="17">
        <f t="shared" si="777"/>
        <v>1365.3111282346717</v>
      </c>
      <c r="U1233" s="17">
        <f t="shared" si="751"/>
        <v>0.37925309117629769</v>
      </c>
      <c r="V1233" s="17">
        <f t="shared" si="752"/>
        <v>281.01295781347244</v>
      </c>
      <c r="W1233" s="17">
        <f t="shared" si="753"/>
        <v>269.77243950093356</v>
      </c>
      <c r="X1233" s="17">
        <f t="shared" si="753"/>
        <v>258.98154192089623</v>
      </c>
      <c r="Y1233" s="17">
        <f t="shared" si="754"/>
        <v>256.39172650168729</v>
      </c>
      <c r="Z1233" s="17">
        <f>Y1233/3600</f>
        <v>7.1219924028246465E-2</v>
      </c>
      <c r="AA1233" s="17">
        <f>0.96*Y1233</f>
        <v>246.13605744161978</v>
      </c>
      <c r="AB1233" s="17">
        <f t="shared" si="755"/>
        <v>236.29061514395499</v>
      </c>
      <c r="AC1233" s="17">
        <f t="shared" si="756"/>
        <v>224.47608438675724</v>
      </c>
      <c r="AD1233" s="17">
        <f t="shared" si="757"/>
        <v>224.47608438675724</v>
      </c>
      <c r="AE1233" s="17">
        <f t="shared" si="778"/>
        <v>6.2354467885210346E-2</v>
      </c>
      <c r="AF1233" s="17">
        <f>T1233-AD1233</f>
        <v>1140.8350438479144</v>
      </c>
      <c r="AG1233" s="17">
        <f t="shared" si="758"/>
        <v>0.31689862329108737</v>
      </c>
      <c r="AH1233" s="28">
        <f>0.5*'Ducati Panigale 1199 data'!$C$8*'WLTP class 3 v5'!F1233^2</f>
        <v>99669.864197530871</v>
      </c>
      <c r="AI1233" s="17">
        <f t="shared" si="759"/>
        <v>99.66986419753087</v>
      </c>
      <c r="AJ1233" s="17" t="str">
        <f>IF(N1233&lt;0, AI1233, "0")</f>
        <v>0</v>
      </c>
      <c r="AK1233" s="98">
        <f>AK1232+AJ1233</f>
        <v>2845.6773927469121</v>
      </c>
      <c r="AL1233" s="105">
        <f t="shared" si="760"/>
        <v>0.79046594242969781</v>
      </c>
      <c r="AM1233" s="98">
        <f>IF(N1233 &gt; 0, AI1233, )</f>
        <v>99.66986419753087</v>
      </c>
      <c r="AN1233" s="98">
        <f t="shared" si="779"/>
        <v>18804.062003086412</v>
      </c>
      <c r="AO1233" s="98">
        <f t="shared" si="761"/>
        <v>5.2233505564128926</v>
      </c>
      <c r="AP1233" s="27">
        <f t="shared" si="762"/>
        <v>0</v>
      </c>
      <c r="AQ1233" s="27">
        <f t="shared" si="763"/>
        <v>0</v>
      </c>
      <c r="AR1233" s="99">
        <f t="shared" si="764"/>
        <v>0</v>
      </c>
      <c r="AS1233" s="27">
        <f t="shared" si="765"/>
        <v>0</v>
      </c>
      <c r="AT1233" s="99">
        <f t="shared" si="742"/>
        <v>0</v>
      </c>
      <c r="AU1233" s="27">
        <f t="shared" si="742"/>
        <v>0</v>
      </c>
      <c r="AV1233" s="27">
        <f t="shared" si="766"/>
        <v>0</v>
      </c>
      <c r="AW1233" s="27">
        <f t="shared" si="767"/>
        <v>0</v>
      </c>
      <c r="AX1233" s="27">
        <f t="shared" si="768"/>
        <v>0</v>
      </c>
      <c r="AY1233" s="99">
        <f>AN1233-AW1233</f>
        <v>18804.062003086412</v>
      </c>
      <c r="AZ1233" s="110">
        <f t="shared" si="769"/>
        <v>5.2233505564128926</v>
      </c>
      <c r="BB1233" s="87">
        <v>0</v>
      </c>
      <c r="BC1233" s="23">
        <f t="shared" si="770"/>
        <v>0</v>
      </c>
      <c r="BD1233" s="23">
        <f t="shared" si="771"/>
        <v>0</v>
      </c>
      <c r="BE1233" s="23">
        <f t="shared" si="772"/>
        <v>0</v>
      </c>
      <c r="BF1233" s="23">
        <f t="shared" si="773"/>
        <v>0</v>
      </c>
      <c r="BG1233" s="23">
        <f t="shared" si="774"/>
        <v>0</v>
      </c>
    </row>
    <row r="1234" spans="2:59">
      <c r="B1234" s="12" t="s">
        <v>34</v>
      </c>
      <c r="C1234" s="12">
        <v>1223</v>
      </c>
      <c r="D1234" s="12">
        <v>201</v>
      </c>
      <c r="E1234" s="21">
        <v>96.1</v>
      </c>
      <c r="F1234" s="68">
        <f t="shared" si="743"/>
        <v>26.694444444444443</v>
      </c>
      <c r="G1234" s="22">
        <f t="shared" si="775"/>
        <v>-9.7222222222222612E-2</v>
      </c>
      <c r="H1234" s="22">
        <f t="shared" si="744"/>
        <v>101</v>
      </c>
      <c r="I1234" s="48">
        <f>'Ducati Panigale 1199 data'!$C$8*G1234</f>
        <v>-27.027777777777885</v>
      </c>
      <c r="J1234" s="48">
        <f>'Ducati Panigale 1199 data'!$C$8*'Ducati Panigale 1199 data'!$C$15*'Ducati Panigale 1199 data'!$C$10</f>
        <v>54.543600000000005</v>
      </c>
      <c r="K1234" s="48">
        <f>(0.5*'Ducati Panigale 1199 data'!$C$12)*'Ducati Panigale 1199 data'!$C$14*'Ducati Panigale 1199 data'!$C$11*F1234^2</f>
        <v>100.82305361689815</v>
      </c>
      <c r="L1234" s="48">
        <f t="shared" si="745"/>
        <v>128.33887583912028</v>
      </c>
      <c r="M1234" s="48">
        <f t="shared" si="741"/>
        <v>3425.9349911498493</v>
      </c>
      <c r="N1234" s="22">
        <f t="shared" si="746"/>
        <v>3.4259349911498491</v>
      </c>
      <c r="O1234" s="105">
        <f t="shared" si="747"/>
        <v>0</v>
      </c>
      <c r="P1234" s="105">
        <f t="shared" si="748"/>
        <v>0</v>
      </c>
      <c r="Q1234" s="105">
        <f t="shared" si="776"/>
        <v>295.80311348786574</v>
      </c>
      <c r="R1234" s="27">
        <f t="shared" si="749"/>
        <v>8.2167531524407145E-2</v>
      </c>
      <c r="S1234" s="98">
        <f t="shared" si="750"/>
        <v>3.4259349911498491</v>
      </c>
      <c r="T1234" s="17">
        <f t="shared" si="777"/>
        <v>1368.7370632258217</v>
      </c>
      <c r="U1234" s="17">
        <f t="shared" si="751"/>
        <v>0.38020473978495045</v>
      </c>
      <c r="V1234" s="17">
        <f t="shared" si="752"/>
        <v>281.01295781347244</v>
      </c>
      <c r="W1234" s="17">
        <f t="shared" si="753"/>
        <v>269.77243950093356</v>
      </c>
      <c r="X1234" s="17">
        <f t="shared" si="753"/>
        <v>258.98154192089623</v>
      </c>
      <c r="Y1234" s="17">
        <f t="shared" si="754"/>
        <v>256.39172650168729</v>
      </c>
      <c r="Z1234" s="17">
        <f>Y1234/3600</f>
        <v>7.1219924028246465E-2</v>
      </c>
      <c r="AA1234" s="17">
        <f>0.96*Y1234</f>
        <v>246.13605744161978</v>
      </c>
      <c r="AB1234" s="17">
        <f t="shared" si="755"/>
        <v>236.29061514395499</v>
      </c>
      <c r="AC1234" s="17">
        <f t="shared" si="756"/>
        <v>224.47608438675724</v>
      </c>
      <c r="AD1234" s="17">
        <f t="shared" si="757"/>
        <v>224.47608438675724</v>
      </c>
      <c r="AE1234" s="17">
        <f t="shared" si="778"/>
        <v>6.2354467885210346E-2</v>
      </c>
      <c r="AF1234" s="17">
        <f>T1234-AD1234</f>
        <v>1144.2609788390644</v>
      </c>
      <c r="AG1234" s="17">
        <f t="shared" si="758"/>
        <v>0.31785027189974008</v>
      </c>
      <c r="AH1234" s="28">
        <f>0.5*'Ducati Panigale 1199 data'!$C$8*'WLTP class 3 v5'!F1234^2</f>
        <v>99050.477623456783</v>
      </c>
      <c r="AI1234" s="17">
        <f t="shared" si="759"/>
        <v>99.050477623456786</v>
      </c>
      <c r="AJ1234" s="17" t="str">
        <f>IF(N1234&lt;0, AI1234, "0")</f>
        <v>0</v>
      </c>
      <c r="AK1234" s="98">
        <f>AK1233+AJ1234</f>
        <v>2845.6773927469121</v>
      </c>
      <c r="AL1234" s="105">
        <f t="shared" si="760"/>
        <v>0.79046594242969781</v>
      </c>
      <c r="AM1234" s="98">
        <f>IF(N1234 &gt; 0, AI1234, )</f>
        <v>99.050477623456786</v>
      </c>
      <c r="AN1234" s="98">
        <f t="shared" si="779"/>
        <v>18903.112480709868</v>
      </c>
      <c r="AO1234" s="98">
        <f t="shared" si="761"/>
        <v>5.250864577974963</v>
      </c>
      <c r="AP1234" s="27">
        <f t="shared" si="762"/>
        <v>0</v>
      </c>
      <c r="AQ1234" s="27">
        <f t="shared" si="763"/>
        <v>0</v>
      </c>
      <c r="AR1234" s="99">
        <f t="shared" si="764"/>
        <v>0</v>
      </c>
      <c r="AS1234" s="27">
        <f t="shared" si="765"/>
        <v>0</v>
      </c>
      <c r="AT1234" s="99">
        <f t="shared" si="742"/>
        <v>0</v>
      </c>
      <c r="AU1234" s="27">
        <f t="shared" si="742"/>
        <v>0</v>
      </c>
      <c r="AV1234" s="27">
        <f t="shared" si="766"/>
        <v>0</v>
      </c>
      <c r="AW1234" s="27">
        <f t="shared" si="767"/>
        <v>0</v>
      </c>
      <c r="AX1234" s="27">
        <f t="shared" si="768"/>
        <v>0</v>
      </c>
      <c r="AY1234" s="99">
        <f>AN1234-AW1234</f>
        <v>18903.112480709868</v>
      </c>
      <c r="AZ1234" s="110">
        <f t="shared" si="769"/>
        <v>5.250864577974963</v>
      </c>
      <c r="BB1234" s="87">
        <v>0</v>
      </c>
      <c r="BC1234" s="23">
        <f t="shared" si="770"/>
        <v>0</v>
      </c>
      <c r="BD1234" s="23">
        <f t="shared" si="771"/>
        <v>0</v>
      </c>
      <c r="BE1234" s="23">
        <f t="shared" si="772"/>
        <v>0</v>
      </c>
      <c r="BF1234" s="23">
        <f t="shared" si="773"/>
        <v>0</v>
      </c>
      <c r="BG1234" s="23">
        <f t="shared" si="774"/>
        <v>0</v>
      </c>
    </row>
    <row r="1235" spans="2:59">
      <c r="B1235" s="12" t="s">
        <v>34</v>
      </c>
      <c r="C1235" s="12">
        <v>1224</v>
      </c>
      <c r="D1235" s="12">
        <v>202</v>
      </c>
      <c r="E1235" s="21">
        <v>95.7</v>
      </c>
      <c r="F1235" s="68">
        <f t="shared" si="743"/>
        <v>26.583333333333332</v>
      </c>
      <c r="G1235" s="22">
        <f t="shared" si="775"/>
        <v>-8.3333333333332538E-2</v>
      </c>
      <c r="H1235" s="22">
        <f t="shared" si="744"/>
        <v>101.5</v>
      </c>
      <c r="I1235" s="48">
        <f>'Ducati Panigale 1199 data'!$C$8*G1235</f>
        <v>-23.166666666666444</v>
      </c>
      <c r="J1235" s="48">
        <f>'Ducati Panigale 1199 data'!$C$8*'Ducati Panigale 1199 data'!$C$15*'Ducati Panigale 1199 data'!$C$10</f>
        <v>54.543600000000005</v>
      </c>
      <c r="K1235" s="48">
        <f>(0.5*'Ducati Panigale 1199 data'!$C$12)*'Ducati Panigale 1199 data'!$C$14*'Ducati Panigale 1199 data'!$C$11*F1235^2</f>
        <v>99.98548255208334</v>
      </c>
      <c r="L1235" s="48">
        <f t="shared" si="745"/>
        <v>131.36241588541691</v>
      </c>
      <c r="M1235" s="48">
        <f t="shared" si="741"/>
        <v>3492.0508889539992</v>
      </c>
      <c r="N1235" s="22">
        <f t="shared" si="746"/>
        <v>3.4920508889539992</v>
      </c>
      <c r="O1235" s="105">
        <f t="shared" si="747"/>
        <v>0</v>
      </c>
      <c r="P1235" s="105">
        <f t="shared" si="748"/>
        <v>0</v>
      </c>
      <c r="Q1235" s="105">
        <f t="shared" si="776"/>
        <v>295.80311348786574</v>
      </c>
      <c r="R1235" s="27">
        <f t="shared" si="749"/>
        <v>8.2167531524407145E-2</v>
      </c>
      <c r="S1235" s="98">
        <f t="shared" si="750"/>
        <v>3.4920508889539992</v>
      </c>
      <c r="T1235" s="17">
        <f t="shared" si="777"/>
        <v>1372.2291141147757</v>
      </c>
      <c r="U1235" s="17">
        <f t="shared" si="751"/>
        <v>0.38117475392077105</v>
      </c>
      <c r="V1235" s="17">
        <f t="shared" si="752"/>
        <v>281.01295781347244</v>
      </c>
      <c r="W1235" s="17">
        <f t="shared" si="753"/>
        <v>269.77243950093356</v>
      </c>
      <c r="X1235" s="17">
        <f t="shared" si="753"/>
        <v>258.98154192089623</v>
      </c>
      <c r="Y1235" s="17">
        <f t="shared" si="754"/>
        <v>256.39172650168729</v>
      </c>
      <c r="Z1235" s="17">
        <f>Y1235/3600</f>
        <v>7.1219924028246465E-2</v>
      </c>
      <c r="AA1235" s="17">
        <f>0.96*Y1235</f>
        <v>246.13605744161978</v>
      </c>
      <c r="AB1235" s="17">
        <f t="shared" si="755"/>
        <v>236.29061514395499</v>
      </c>
      <c r="AC1235" s="17">
        <f t="shared" si="756"/>
        <v>224.47608438675724</v>
      </c>
      <c r="AD1235" s="17">
        <f t="shared" si="757"/>
        <v>224.47608438675724</v>
      </c>
      <c r="AE1235" s="17">
        <f t="shared" si="778"/>
        <v>6.2354467885210346E-2</v>
      </c>
      <c r="AF1235" s="17">
        <f>T1235-AD1235</f>
        <v>1147.7530297280184</v>
      </c>
      <c r="AG1235" s="17">
        <f t="shared" si="758"/>
        <v>0.31882028603556067</v>
      </c>
      <c r="AH1235" s="28">
        <f>0.5*'Ducati Panigale 1199 data'!$C$8*'WLTP class 3 v5'!F1235^2</f>
        <v>98227.631944444438</v>
      </c>
      <c r="AI1235" s="17">
        <f t="shared" si="759"/>
        <v>98.22763194444444</v>
      </c>
      <c r="AJ1235" s="17" t="str">
        <f>IF(N1235&lt;0, AI1235, "0")</f>
        <v>0</v>
      </c>
      <c r="AK1235" s="98">
        <f>AK1234+AJ1235</f>
        <v>2845.6773927469121</v>
      </c>
      <c r="AL1235" s="105">
        <f t="shared" si="760"/>
        <v>0.79046594242969781</v>
      </c>
      <c r="AM1235" s="98">
        <f>IF(N1235 &gt; 0, AI1235, )</f>
        <v>98.22763194444444</v>
      </c>
      <c r="AN1235" s="98">
        <f t="shared" si="779"/>
        <v>19001.34011265431</v>
      </c>
      <c r="AO1235" s="98">
        <f t="shared" si="761"/>
        <v>5.2781500312928644</v>
      </c>
      <c r="AP1235" s="27">
        <f t="shared" si="762"/>
        <v>0</v>
      </c>
      <c r="AQ1235" s="27">
        <f t="shared" si="763"/>
        <v>0</v>
      </c>
      <c r="AR1235" s="99">
        <f t="shared" si="764"/>
        <v>0</v>
      </c>
      <c r="AS1235" s="27">
        <f t="shared" si="765"/>
        <v>0</v>
      </c>
      <c r="AT1235" s="99">
        <f t="shared" si="742"/>
        <v>0</v>
      </c>
      <c r="AU1235" s="27">
        <f t="shared" si="742"/>
        <v>0</v>
      </c>
      <c r="AV1235" s="27">
        <f t="shared" si="766"/>
        <v>0</v>
      </c>
      <c r="AW1235" s="27">
        <f t="shared" si="767"/>
        <v>0</v>
      </c>
      <c r="AX1235" s="27">
        <f t="shared" si="768"/>
        <v>0</v>
      </c>
      <c r="AY1235" s="99">
        <f>AN1235-AW1235</f>
        <v>19001.34011265431</v>
      </c>
      <c r="AZ1235" s="110">
        <f t="shared" si="769"/>
        <v>5.2781500312928644</v>
      </c>
      <c r="BB1235" s="87">
        <v>0</v>
      </c>
      <c r="BC1235" s="23">
        <f t="shared" si="770"/>
        <v>0</v>
      </c>
      <c r="BD1235" s="23">
        <f t="shared" si="771"/>
        <v>0</v>
      </c>
      <c r="BE1235" s="23">
        <f t="shared" si="772"/>
        <v>0</v>
      </c>
      <c r="BF1235" s="23">
        <f t="shared" si="773"/>
        <v>0</v>
      </c>
      <c r="BG1235" s="23">
        <f t="shared" si="774"/>
        <v>0</v>
      </c>
    </row>
    <row r="1236" spans="2:59">
      <c r="B1236" s="12" t="s">
        <v>34</v>
      </c>
      <c r="C1236" s="12">
        <v>1225</v>
      </c>
      <c r="D1236" s="12">
        <v>203</v>
      </c>
      <c r="E1236" s="21">
        <v>95.5</v>
      </c>
      <c r="F1236" s="68">
        <f t="shared" si="743"/>
        <v>26.527777777777779</v>
      </c>
      <c r="G1236" s="22">
        <f t="shared" si="775"/>
        <v>-5.5555555555556344E-2</v>
      </c>
      <c r="H1236" s="22">
        <f t="shared" si="744"/>
        <v>102</v>
      </c>
      <c r="I1236" s="48">
        <f>'Ducati Panigale 1199 data'!$C$8*G1236</f>
        <v>-15.444444444444663</v>
      </c>
      <c r="J1236" s="48">
        <f>'Ducati Panigale 1199 data'!$C$8*'Ducati Panigale 1199 data'!$C$15*'Ducati Panigale 1199 data'!$C$10</f>
        <v>54.543600000000005</v>
      </c>
      <c r="K1236" s="48">
        <f>(0.5*'Ducati Panigale 1199 data'!$C$12)*'Ducati Panigale 1199 data'!$C$14*'Ducati Panigale 1199 data'!$C$11*F1236^2</f>
        <v>99.568007089120385</v>
      </c>
      <c r="L1236" s="48">
        <f t="shared" si="745"/>
        <v>138.66716264467573</v>
      </c>
      <c r="M1236" s="48">
        <f t="shared" si="741"/>
        <v>3678.5316757129258</v>
      </c>
      <c r="N1236" s="22">
        <f t="shared" si="746"/>
        <v>3.6785316757129256</v>
      </c>
      <c r="O1236" s="105">
        <f t="shared" si="747"/>
        <v>0</v>
      </c>
      <c r="P1236" s="105">
        <f t="shared" si="748"/>
        <v>0</v>
      </c>
      <c r="Q1236" s="105">
        <f t="shared" si="776"/>
        <v>295.80311348786574</v>
      </c>
      <c r="R1236" s="27">
        <f t="shared" si="749"/>
        <v>8.2167531524407145E-2</v>
      </c>
      <c r="S1236" s="98">
        <f t="shared" si="750"/>
        <v>3.6785316757129256</v>
      </c>
      <c r="T1236" s="17">
        <f t="shared" si="777"/>
        <v>1375.9076457904887</v>
      </c>
      <c r="U1236" s="17">
        <f t="shared" si="751"/>
        <v>0.38219656827513576</v>
      </c>
      <c r="V1236" s="17">
        <f t="shared" si="752"/>
        <v>281.01295781347244</v>
      </c>
      <c r="W1236" s="17">
        <f t="shared" si="753"/>
        <v>269.77243950093356</v>
      </c>
      <c r="X1236" s="17">
        <f t="shared" si="753"/>
        <v>258.98154192089623</v>
      </c>
      <c r="Y1236" s="17">
        <f t="shared" si="754"/>
        <v>256.39172650168729</v>
      </c>
      <c r="Z1236" s="17">
        <f>Y1236/3600</f>
        <v>7.1219924028246465E-2</v>
      </c>
      <c r="AA1236" s="17">
        <f>0.96*Y1236</f>
        <v>246.13605744161978</v>
      </c>
      <c r="AB1236" s="17">
        <f t="shared" si="755"/>
        <v>236.29061514395499</v>
      </c>
      <c r="AC1236" s="17">
        <f t="shared" si="756"/>
        <v>224.47608438675724</v>
      </c>
      <c r="AD1236" s="17">
        <f t="shared" si="757"/>
        <v>224.47608438675724</v>
      </c>
      <c r="AE1236" s="17">
        <f t="shared" si="778"/>
        <v>6.2354467885210346E-2</v>
      </c>
      <c r="AF1236" s="17">
        <f>T1236-AD1236</f>
        <v>1151.4315614037314</v>
      </c>
      <c r="AG1236" s="17">
        <f t="shared" si="758"/>
        <v>0.31984210038992539</v>
      </c>
      <c r="AH1236" s="28">
        <f>0.5*'Ducati Panigale 1199 data'!$C$8*'WLTP class 3 v5'!F1236^2</f>
        <v>97817.496141975309</v>
      </c>
      <c r="AI1236" s="17">
        <f t="shared" si="759"/>
        <v>97.817496141975312</v>
      </c>
      <c r="AJ1236" s="17" t="str">
        <f>IF(N1236&lt;0, AI1236, "0")</f>
        <v>0</v>
      </c>
      <c r="AK1236" s="98">
        <f>AK1235+AJ1236</f>
        <v>2845.6773927469121</v>
      </c>
      <c r="AL1236" s="105">
        <f t="shared" si="760"/>
        <v>0.79046594242969781</v>
      </c>
      <c r="AM1236" s="98">
        <f>IF(N1236 &gt; 0, AI1236, )</f>
        <v>97.817496141975312</v>
      </c>
      <c r="AN1236" s="98">
        <f t="shared" si="779"/>
        <v>19099.157608796286</v>
      </c>
      <c r="AO1236" s="98">
        <f t="shared" si="761"/>
        <v>5.3053215579989681</v>
      </c>
      <c r="AP1236" s="27">
        <f t="shared" si="762"/>
        <v>0</v>
      </c>
      <c r="AQ1236" s="27">
        <f t="shared" si="763"/>
        <v>0</v>
      </c>
      <c r="AR1236" s="99">
        <f t="shared" si="764"/>
        <v>0</v>
      </c>
      <c r="AS1236" s="27">
        <f t="shared" si="765"/>
        <v>0</v>
      </c>
      <c r="AT1236" s="99">
        <f t="shared" si="742"/>
        <v>0</v>
      </c>
      <c r="AU1236" s="27">
        <f t="shared" si="742"/>
        <v>0</v>
      </c>
      <c r="AV1236" s="27">
        <f t="shared" si="766"/>
        <v>0</v>
      </c>
      <c r="AW1236" s="27">
        <f t="shared" si="767"/>
        <v>0</v>
      </c>
      <c r="AX1236" s="27">
        <f t="shared" si="768"/>
        <v>0</v>
      </c>
      <c r="AY1236" s="99">
        <f>AN1236-AW1236</f>
        <v>19099.157608796286</v>
      </c>
      <c r="AZ1236" s="110">
        <f t="shared" si="769"/>
        <v>5.3053215579989681</v>
      </c>
      <c r="BB1236" s="87">
        <v>0</v>
      </c>
      <c r="BC1236" s="23">
        <f t="shared" si="770"/>
        <v>0</v>
      </c>
      <c r="BD1236" s="23">
        <f t="shared" si="771"/>
        <v>0</v>
      </c>
      <c r="BE1236" s="23">
        <f t="shared" si="772"/>
        <v>0</v>
      </c>
      <c r="BF1236" s="23">
        <f t="shared" si="773"/>
        <v>0</v>
      </c>
      <c r="BG1236" s="23">
        <f t="shared" si="774"/>
        <v>0</v>
      </c>
    </row>
    <row r="1237" spans="2:59">
      <c r="B1237" s="12" t="s">
        <v>34</v>
      </c>
      <c r="C1237" s="12">
        <v>1226</v>
      </c>
      <c r="D1237" s="12">
        <v>204</v>
      </c>
      <c r="E1237" s="21">
        <v>95.3</v>
      </c>
      <c r="F1237" s="68">
        <f t="shared" si="743"/>
        <v>26.472222222222221</v>
      </c>
      <c r="G1237" s="22">
        <f t="shared" si="775"/>
        <v>-4.1666666666666269E-2</v>
      </c>
      <c r="H1237" s="22">
        <f t="shared" si="744"/>
        <v>102.5</v>
      </c>
      <c r="I1237" s="48">
        <f>'Ducati Panigale 1199 data'!$C$8*G1237</f>
        <v>-11.583333333333222</v>
      </c>
      <c r="J1237" s="48">
        <f>'Ducati Panigale 1199 data'!$C$8*'Ducati Panigale 1199 data'!$C$15*'Ducati Panigale 1199 data'!$C$10</f>
        <v>54.543600000000005</v>
      </c>
      <c r="K1237" s="48">
        <f>(0.5*'Ducati Panigale 1199 data'!$C$12)*'Ducati Panigale 1199 data'!$C$14*'Ducati Panigale 1199 data'!$C$11*F1237^2</f>
        <v>99.151405005787055</v>
      </c>
      <c r="L1237" s="48">
        <f t="shared" si="745"/>
        <v>142.11167167245384</v>
      </c>
      <c r="M1237" s="48">
        <f t="shared" si="741"/>
        <v>3762.0117528846808</v>
      </c>
      <c r="N1237" s="22">
        <f t="shared" si="746"/>
        <v>3.762011752884681</v>
      </c>
      <c r="O1237" s="105">
        <f t="shared" si="747"/>
        <v>0</v>
      </c>
      <c r="P1237" s="105">
        <f t="shared" si="748"/>
        <v>0</v>
      </c>
      <c r="Q1237" s="105">
        <f t="shared" si="776"/>
        <v>295.80311348786574</v>
      </c>
      <c r="R1237" s="27">
        <f t="shared" si="749"/>
        <v>8.2167531524407145E-2</v>
      </c>
      <c r="S1237" s="98">
        <f t="shared" si="750"/>
        <v>3.762011752884681</v>
      </c>
      <c r="T1237" s="17">
        <f t="shared" si="777"/>
        <v>1379.6696575433734</v>
      </c>
      <c r="U1237" s="17">
        <f t="shared" si="751"/>
        <v>0.38324157153982596</v>
      </c>
      <c r="V1237" s="17">
        <f t="shared" si="752"/>
        <v>281.01295781347244</v>
      </c>
      <c r="W1237" s="17">
        <f t="shared" si="753"/>
        <v>269.77243950093356</v>
      </c>
      <c r="X1237" s="17">
        <f t="shared" si="753"/>
        <v>258.98154192089623</v>
      </c>
      <c r="Y1237" s="17">
        <f t="shared" si="754"/>
        <v>256.39172650168729</v>
      </c>
      <c r="Z1237" s="17">
        <f>Y1237/3600</f>
        <v>7.1219924028246465E-2</v>
      </c>
      <c r="AA1237" s="17">
        <f>0.96*Y1237</f>
        <v>246.13605744161978</v>
      </c>
      <c r="AB1237" s="17">
        <f t="shared" si="755"/>
        <v>236.29061514395499</v>
      </c>
      <c r="AC1237" s="17">
        <f t="shared" si="756"/>
        <v>224.47608438675724</v>
      </c>
      <c r="AD1237" s="17">
        <f t="shared" si="757"/>
        <v>224.47608438675724</v>
      </c>
      <c r="AE1237" s="17">
        <f t="shared" si="778"/>
        <v>6.2354467885210346E-2</v>
      </c>
      <c r="AF1237" s="17">
        <f>T1237-AD1237</f>
        <v>1155.1935731566161</v>
      </c>
      <c r="AG1237" s="17">
        <f t="shared" si="758"/>
        <v>0.32088710365461559</v>
      </c>
      <c r="AH1237" s="28">
        <f>0.5*'Ducati Panigale 1199 data'!$C$8*'WLTP class 3 v5'!F1237^2</f>
        <v>97408.218364197528</v>
      </c>
      <c r="AI1237" s="17">
        <f t="shared" si="759"/>
        <v>97.408218364197523</v>
      </c>
      <c r="AJ1237" s="17" t="str">
        <f>IF(N1237&lt;0, AI1237, "0")</f>
        <v>0</v>
      </c>
      <c r="AK1237" s="98">
        <f>AK1236+AJ1237</f>
        <v>2845.6773927469121</v>
      </c>
      <c r="AL1237" s="105">
        <f t="shared" si="760"/>
        <v>0.79046594242969781</v>
      </c>
      <c r="AM1237" s="98">
        <f>IF(N1237 &gt; 0, AI1237, )</f>
        <v>97.408218364197523</v>
      </c>
      <c r="AN1237" s="98">
        <f t="shared" si="779"/>
        <v>19196.565827160484</v>
      </c>
      <c r="AO1237" s="98">
        <f t="shared" si="761"/>
        <v>5.3323793964334678</v>
      </c>
      <c r="AP1237" s="27">
        <f t="shared" si="762"/>
        <v>0</v>
      </c>
      <c r="AQ1237" s="27">
        <f t="shared" si="763"/>
        <v>0</v>
      </c>
      <c r="AR1237" s="99">
        <f t="shared" si="764"/>
        <v>0</v>
      </c>
      <c r="AS1237" s="27">
        <f t="shared" si="765"/>
        <v>0</v>
      </c>
      <c r="AT1237" s="99">
        <f t="shared" si="742"/>
        <v>0</v>
      </c>
      <c r="AU1237" s="27">
        <f t="shared" si="742"/>
        <v>0</v>
      </c>
      <c r="AV1237" s="27">
        <f t="shared" si="766"/>
        <v>0</v>
      </c>
      <c r="AW1237" s="27">
        <f t="shared" si="767"/>
        <v>0</v>
      </c>
      <c r="AX1237" s="27">
        <f t="shared" si="768"/>
        <v>0</v>
      </c>
      <c r="AY1237" s="99">
        <f>AN1237-AW1237</f>
        <v>19196.565827160484</v>
      </c>
      <c r="AZ1237" s="110">
        <f t="shared" si="769"/>
        <v>5.3323793964334678</v>
      </c>
      <c r="BB1237" s="87">
        <v>0</v>
      </c>
      <c r="BC1237" s="23">
        <f t="shared" si="770"/>
        <v>0</v>
      </c>
      <c r="BD1237" s="23">
        <f t="shared" si="771"/>
        <v>0</v>
      </c>
      <c r="BE1237" s="23">
        <f t="shared" si="772"/>
        <v>0</v>
      </c>
      <c r="BF1237" s="23">
        <f t="shared" si="773"/>
        <v>0</v>
      </c>
      <c r="BG1237" s="23">
        <f t="shared" si="774"/>
        <v>0</v>
      </c>
    </row>
    <row r="1238" spans="2:59">
      <c r="B1238" s="12" t="s">
        <v>34</v>
      </c>
      <c r="C1238" s="12">
        <v>1227</v>
      </c>
      <c r="D1238" s="12">
        <v>205</v>
      </c>
      <c r="E1238" s="21">
        <v>95.2</v>
      </c>
      <c r="F1238" s="68">
        <f t="shared" si="743"/>
        <v>26.444444444444443</v>
      </c>
      <c r="G1238" s="22">
        <f t="shared" si="775"/>
        <v>-4.1666666666666269E-2</v>
      </c>
      <c r="H1238" s="22">
        <f t="shared" si="744"/>
        <v>103</v>
      </c>
      <c r="I1238" s="48">
        <f>'Ducati Panigale 1199 data'!$C$8*G1238</f>
        <v>-11.583333333333222</v>
      </c>
      <c r="J1238" s="48">
        <f>'Ducati Panigale 1199 data'!$C$8*'Ducati Panigale 1199 data'!$C$15*'Ducati Panigale 1199 data'!$C$10</f>
        <v>54.543600000000005</v>
      </c>
      <c r="K1238" s="48">
        <f>(0.5*'Ducati Panigale 1199 data'!$C$12)*'Ducati Panigale 1199 data'!$C$14*'Ducati Panigale 1199 data'!$C$11*F1238^2</f>
        <v>98.943431481481483</v>
      </c>
      <c r="L1238" s="48">
        <f t="shared" si="745"/>
        <v>141.90369814814827</v>
      </c>
      <c r="M1238" s="48">
        <f t="shared" si="741"/>
        <v>3752.5644621399206</v>
      </c>
      <c r="N1238" s="22">
        <f t="shared" si="746"/>
        <v>3.7525644621399206</v>
      </c>
      <c r="O1238" s="105">
        <f t="shared" si="747"/>
        <v>0</v>
      </c>
      <c r="P1238" s="105">
        <f t="shared" si="748"/>
        <v>0</v>
      </c>
      <c r="Q1238" s="105">
        <f t="shared" si="776"/>
        <v>295.80311348786574</v>
      </c>
      <c r="R1238" s="27">
        <f t="shared" si="749"/>
        <v>8.2167531524407145E-2</v>
      </c>
      <c r="S1238" s="98">
        <f t="shared" si="750"/>
        <v>3.7525644621399206</v>
      </c>
      <c r="T1238" s="17">
        <f t="shared" si="777"/>
        <v>1383.4222220055133</v>
      </c>
      <c r="U1238" s="17">
        <f t="shared" si="751"/>
        <v>0.38428395055708703</v>
      </c>
      <c r="V1238" s="17">
        <f t="shared" si="752"/>
        <v>281.01295781347244</v>
      </c>
      <c r="W1238" s="17">
        <f t="shared" si="753"/>
        <v>269.77243950093356</v>
      </c>
      <c r="X1238" s="17">
        <f t="shared" si="753"/>
        <v>258.98154192089623</v>
      </c>
      <c r="Y1238" s="17">
        <f t="shared" si="754"/>
        <v>256.39172650168729</v>
      </c>
      <c r="Z1238" s="17">
        <f>Y1238/3600</f>
        <v>7.1219924028246465E-2</v>
      </c>
      <c r="AA1238" s="17">
        <f>0.96*Y1238</f>
        <v>246.13605744161978</v>
      </c>
      <c r="AB1238" s="17">
        <f t="shared" si="755"/>
        <v>236.29061514395499</v>
      </c>
      <c r="AC1238" s="17">
        <f t="shared" si="756"/>
        <v>224.47608438675724</v>
      </c>
      <c r="AD1238" s="17">
        <f t="shared" si="757"/>
        <v>224.47608438675724</v>
      </c>
      <c r="AE1238" s="17">
        <f t="shared" si="778"/>
        <v>6.2354467885210346E-2</v>
      </c>
      <c r="AF1238" s="17">
        <f>T1238-AD1238</f>
        <v>1158.946137618756</v>
      </c>
      <c r="AG1238" s="17">
        <f t="shared" si="758"/>
        <v>0.32192948267187665</v>
      </c>
      <c r="AH1238" s="28">
        <f>0.5*'Ducati Panigale 1199 data'!$C$8*'WLTP class 3 v5'!F1238^2</f>
        <v>97203.901234567893</v>
      </c>
      <c r="AI1238" s="17">
        <f t="shared" si="759"/>
        <v>97.203901234567894</v>
      </c>
      <c r="AJ1238" s="17" t="str">
        <f>IF(N1238&lt;0, AI1238, "0")</f>
        <v>0</v>
      </c>
      <c r="AK1238" s="98">
        <f>AK1237+AJ1238</f>
        <v>2845.6773927469121</v>
      </c>
      <c r="AL1238" s="105">
        <f t="shared" si="760"/>
        <v>0.79046594242969781</v>
      </c>
      <c r="AM1238" s="98">
        <f>IF(N1238 &gt; 0, AI1238, )</f>
        <v>97.203901234567894</v>
      </c>
      <c r="AN1238" s="98">
        <f t="shared" si="779"/>
        <v>19293.769728395051</v>
      </c>
      <c r="AO1238" s="98">
        <f t="shared" si="761"/>
        <v>5.3593804801097367</v>
      </c>
      <c r="AP1238" s="27">
        <f t="shared" si="762"/>
        <v>0</v>
      </c>
      <c r="AQ1238" s="27">
        <f t="shared" si="763"/>
        <v>0</v>
      </c>
      <c r="AR1238" s="99">
        <f t="shared" si="764"/>
        <v>0</v>
      </c>
      <c r="AS1238" s="27">
        <f t="shared" si="765"/>
        <v>0</v>
      </c>
      <c r="AT1238" s="99">
        <f t="shared" si="742"/>
        <v>0</v>
      </c>
      <c r="AU1238" s="27">
        <f t="shared" si="742"/>
        <v>0</v>
      </c>
      <c r="AV1238" s="27">
        <f t="shared" si="766"/>
        <v>0</v>
      </c>
      <c r="AW1238" s="27">
        <f t="shared" si="767"/>
        <v>0</v>
      </c>
      <c r="AX1238" s="27">
        <f t="shared" si="768"/>
        <v>0</v>
      </c>
      <c r="AY1238" s="99">
        <f>AN1238-AW1238</f>
        <v>19293.769728395051</v>
      </c>
      <c r="AZ1238" s="110">
        <f t="shared" si="769"/>
        <v>5.3593804801097367</v>
      </c>
      <c r="BB1238" s="87">
        <v>0</v>
      </c>
      <c r="BC1238" s="23">
        <f t="shared" si="770"/>
        <v>0</v>
      </c>
      <c r="BD1238" s="23">
        <f t="shared" si="771"/>
        <v>0</v>
      </c>
      <c r="BE1238" s="23">
        <f t="shared" si="772"/>
        <v>0</v>
      </c>
      <c r="BF1238" s="23">
        <f t="shared" si="773"/>
        <v>0</v>
      </c>
      <c r="BG1238" s="23">
        <f t="shared" si="774"/>
        <v>0</v>
      </c>
    </row>
    <row r="1239" spans="2:59">
      <c r="B1239" s="12" t="s">
        <v>34</v>
      </c>
      <c r="C1239" s="12">
        <v>1228</v>
      </c>
      <c r="D1239" s="12">
        <v>206</v>
      </c>
      <c r="E1239" s="21">
        <v>95</v>
      </c>
      <c r="F1239" s="68">
        <f t="shared" si="743"/>
        <v>26.388888888888889</v>
      </c>
      <c r="G1239" s="22">
        <f t="shared" si="775"/>
        <v>-4.1666666666666269E-2</v>
      </c>
      <c r="H1239" s="22">
        <f t="shared" si="744"/>
        <v>103.5</v>
      </c>
      <c r="I1239" s="48">
        <f>'Ducati Panigale 1199 data'!$C$8*G1239</f>
        <v>-11.583333333333222</v>
      </c>
      <c r="J1239" s="48">
        <f>'Ducati Panigale 1199 data'!$C$8*'Ducati Panigale 1199 data'!$C$15*'Ducati Panigale 1199 data'!$C$10</f>
        <v>54.543600000000005</v>
      </c>
      <c r="K1239" s="48">
        <f>(0.5*'Ducati Panigale 1199 data'!$C$12)*'Ducati Panigale 1199 data'!$C$14*'Ducati Panigale 1199 data'!$C$11*F1239^2</f>
        <v>98.528139467592595</v>
      </c>
      <c r="L1239" s="48">
        <f t="shared" si="745"/>
        <v>141.48840613425938</v>
      </c>
      <c r="M1239" s="48">
        <f t="shared" si="741"/>
        <v>3733.7218285429558</v>
      </c>
      <c r="N1239" s="22">
        <f t="shared" si="746"/>
        <v>3.7337218285429556</v>
      </c>
      <c r="O1239" s="105">
        <f t="shared" si="747"/>
        <v>0</v>
      </c>
      <c r="P1239" s="105">
        <f t="shared" si="748"/>
        <v>0</v>
      </c>
      <c r="Q1239" s="105">
        <f t="shared" si="776"/>
        <v>295.80311348786574</v>
      </c>
      <c r="R1239" s="27">
        <f t="shared" si="749"/>
        <v>8.2167531524407145E-2</v>
      </c>
      <c r="S1239" s="98">
        <f t="shared" si="750"/>
        <v>3.7337218285429556</v>
      </c>
      <c r="T1239" s="17">
        <f t="shared" si="777"/>
        <v>1387.1559438340562</v>
      </c>
      <c r="U1239" s="17">
        <f t="shared" si="751"/>
        <v>0.38532109550946003</v>
      </c>
      <c r="V1239" s="17">
        <f t="shared" si="752"/>
        <v>281.01295781347244</v>
      </c>
      <c r="W1239" s="17">
        <f t="shared" si="753"/>
        <v>269.77243950093356</v>
      </c>
      <c r="X1239" s="17">
        <f t="shared" si="753"/>
        <v>258.98154192089623</v>
      </c>
      <c r="Y1239" s="17">
        <f t="shared" si="754"/>
        <v>256.39172650168729</v>
      </c>
      <c r="Z1239" s="17">
        <f>Y1239/3600</f>
        <v>7.1219924028246465E-2</v>
      </c>
      <c r="AA1239" s="17">
        <f>0.96*Y1239</f>
        <v>246.13605744161978</v>
      </c>
      <c r="AB1239" s="17">
        <f t="shared" si="755"/>
        <v>236.29061514395499</v>
      </c>
      <c r="AC1239" s="17">
        <f t="shared" si="756"/>
        <v>224.47608438675724</v>
      </c>
      <c r="AD1239" s="17">
        <f t="shared" si="757"/>
        <v>224.47608438675724</v>
      </c>
      <c r="AE1239" s="17">
        <f t="shared" si="778"/>
        <v>6.2354467885210346E-2</v>
      </c>
      <c r="AF1239" s="17">
        <f>T1239-AD1239</f>
        <v>1162.6798594472989</v>
      </c>
      <c r="AG1239" s="17">
        <f t="shared" si="758"/>
        <v>0.32296662762424971</v>
      </c>
      <c r="AH1239" s="28">
        <f>0.5*'Ducati Panigale 1199 data'!$C$8*'WLTP class 3 v5'!F1239^2</f>
        <v>96795.910493827163</v>
      </c>
      <c r="AI1239" s="17">
        <f t="shared" si="759"/>
        <v>96.795910493827165</v>
      </c>
      <c r="AJ1239" s="17" t="str">
        <f>IF(N1239&lt;0, AI1239, "0")</f>
        <v>0</v>
      </c>
      <c r="AK1239" s="98">
        <f>AK1238+AJ1239</f>
        <v>2845.6773927469121</v>
      </c>
      <c r="AL1239" s="105">
        <f t="shared" si="760"/>
        <v>0.79046594242969781</v>
      </c>
      <c r="AM1239" s="98">
        <f>IF(N1239 &gt; 0, AI1239, )</f>
        <v>96.795910493827165</v>
      </c>
      <c r="AN1239" s="98">
        <f t="shared" si="779"/>
        <v>19390.565638888878</v>
      </c>
      <c r="AO1239" s="98">
        <f t="shared" si="761"/>
        <v>5.3862682330246887</v>
      </c>
      <c r="AP1239" s="27">
        <f t="shared" si="762"/>
        <v>0</v>
      </c>
      <c r="AQ1239" s="27">
        <f t="shared" si="763"/>
        <v>0</v>
      </c>
      <c r="AR1239" s="99">
        <f t="shared" si="764"/>
        <v>0</v>
      </c>
      <c r="AS1239" s="27">
        <f t="shared" si="765"/>
        <v>0</v>
      </c>
      <c r="AT1239" s="99">
        <f t="shared" si="742"/>
        <v>0</v>
      </c>
      <c r="AU1239" s="27">
        <f t="shared" si="742"/>
        <v>0</v>
      </c>
      <c r="AV1239" s="27">
        <f t="shared" si="766"/>
        <v>0</v>
      </c>
      <c r="AW1239" s="27">
        <f t="shared" si="767"/>
        <v>0</v>
      </c>
      <c r="AX1239" s="27">
        <f t="shared" si="768"/>
        <v>0</v>
      </c>
      <c r="AY1239" s="99">
        <f>AN1239-AW1239</f>
        <v>19390.565638888878</v>
      </c>
      <c r="AZ1239" s="110">
        <f t="shared" si="769"/>
        <v>5.3862682330246887</v>
      </c>
      <c r="BB1239" s="87">
        <v>0</v>
      </c>
      <c r="BC1239" s="23">
        <f t="shared" si="770"/>
        <v>0</v>
      </c>
      <c r="BD1239" s="23">
        <f t="shared" si="771"/>
        <v>0</v>
      </c>
      <c r="BE1239" s="23">
        <f t="shared" si="772"/>
        <v>0</v>
      </c>
      <c r="BF1239" s="23">
        <f t="shared" si="773"/>
        <v>0</v>
      </c>
      <c r="BG1239" s="23">
        <f t="shared" si="774"/>
        <v>0</v>
      </c>
    </row>
    <row r="1240" spans="2:59">
      <c r="B1240" s="12" t="s">
        <v>34</v>
      </c>
      <c r="C1240" s="12">
        <v>1229</v>
      </c>
      <c r="D1240" s="12">
        <v>207</v>
      </c>
      <c r="E1240" s="21">
        <v>94.9</v>
      </c>
      <c r="F1240" s="68">
        <f t="shared" si="743"/>
        <v>26.361111111111111</v>
      </c>
      <c r="G1240" s="22">
        <f t="shared" si="775"/>
        <v>-4.1666666666666269E-2</v>
      </c>
      <c r="H1240" s="22">
        <f t="shared" si="744"/>
        <v>104</v>
      </c>
      <c r="I1240" s="48">
        <f>'Ducati Panigale 1199 data'!$C$8*G1240</f>
        <v>-11.583333333333222</v>
      </c>
      <c r="J1240" s="48">
        <f>'Ducati Panigale 1199 data'!$C$8*'Ducati Panigale 1199 data'!$C$15*'Ducati Panigale 1199 data'!$C$10</f>
        <v>54.543600000000005</v>
      </c>
      <c r="K1240" s="48">
        <f>(0.5*'Ducati Panigale 1199 data'!$C$12)*'Ducati Panigale 1199 data'!$C$14*'Ducati Panigale 1199 data'!$C$11*F1240^2</f>
        <v>98.320820978009266</v>
      </c>
      <c r="L1240" s="48">
        <f t="shared" si="745"/>
        <v>141.28108764467606</v>
      </c>
      <c r="M1240" s="48">
        <f t="shared" si="741"/>
        <v>3724.3264492999328</v>
      </c>
      <c r="N1240" s="22">
        <f t="shared" si="746"/>
        <v>3.7243264492999328</v>
      </c>
      <c r="O1240" s="105">
        <f t="shared" si="747"/>
        <v>0</v>
      </c>
      <c r="P1240" s="105">
        <f t="shared" si="748"/>
        <v>0</v>
      </c>
      <c r="Q1240" s="105">
        <f t="shared" si="776"/>
        <v>295.80311348786574</v>
      </c>
      <c r="R1240" s="27">
        <f t="shared" si="749"/>
        <v>8.2167531524407145E-2</v>
      </c>
      <c r="S1240" s="98">
        <f t="shared" si="750"/>
        <v>3.7243264492999328</v>
      </c>
      <c r="T1240" s="17">
        <f t="shared" si="777"/>
        <v>1390.8802702833561</v>
      </c>
      <c r="U1240" s="17">
        <f t="shared" si="751"/>
        <v>0.38635563063426559</v>
      </c>
      <c r="V1240" s="17">
        <f t="shared" si="752"/>
        <v>281.01295781347244</v>
      </c>
      <c r="W1240" s="17">
        <f t="shared" si="753"/>
        <v>269.77243950093356</v>
      </c>
      <c r="X1240" s="17">
        <f t="shared" si="753"/>
        <v>258.98154192089623</v>
      </c>
      <c r="Y1240" s="17">
        <f t="shared" si="754"/>
        <v>256.39172650168729</v>
      </c>
      <c r="Z1240" s="17">
        <f>Y1240/3600</f>
        <v>7.1219924028246465E-2</v>
      </c>
      <c r="AA1240" s="17">
        <f>0.96*Y1240</f>
        <v>246.13605744161978</v>
      </c>
      <c r="AB1240" s="17">
        <f t="shared" si="755"/>
        <v>236.29061514395499</v>
      </c>
      <c r="AC1240" s="17">
        <f t="shared" si="756"/>
        <v>224.47608438675724</v>
      </c>
      <c r="AD1240" s="17">
        <f t="shared" si="757"/>
        <v>224.47608438675724</v>
      </c>
      <c r="AE1240" s="17">
        <f t="shared" si="778"/>
        <v>6.2354467885210346E-2</v>
      </c>
      <c r="AF1240" s="17">
        <f>T1240-AD1240</f>
        <v>1166.4041858965988</v>
      </c>
      <c r="AG1240" s="17">
        <f t="shared" si="758"/>
        <v>0.32400116274905522</v>
      </c>
      <c r="AH1240" s="28">
        <f>0.5*'Ducati Panigale 1199 data'!$C$8*'WLTP class 3 v5'!F1240^2</f>
        <v>96592.236882716039</v>
      </c>
      <c r="AI1240" s="17">
        <f t="shared" si="759"/>
        <v>96.592236882716037</v>
      </c>
      <c r="AJ1240" s="17" t="str">
        <f>IF(N1240&lt;0, AI1240, "0")</f>
        <v>0</v>
      </c>
      <c r="AK1240" s="98">
        <f>AK1239+AJ1240</f>
        <v>2845.6773927469121</v>
      </c>
      <c r="AL1240" s="105">
        <f t="shared" si="760"/>
        <v>0.79046594242969781</v>
      </c>
      <c r="AM1240" s="98">
        <f>IF(N1240 &gt; 0, AI1240, )</f>
        <v>96.592236882716037</v>
      </c>
      <c r="AN1240" s="98">
        <f t="shared" si="779"/>
        <v>19487.157875771594</v>
      </c>
      <c r="AO1240" s="98">
        <f t="shared" si="761"/>
        <v>5.4130994099365539</v>
      </c>
      <c r="AP1240" s="27">
        <f t="shared" si="762"/>
        <v>0</v>
      </c>
      <c r="AQ1240" s="27">
        <f t="shared" si="763"/>
        <v>0</v>
      </c>
      <c r="AR1240" s="99">
        <f t="shared" si="764"/>
        <v>0</v>
      </c>
      <c r="AS1240" s="27">
        <f t="shared" si="765"/>
        <v>0</v>
      </c>
      <c r="AT1240" s="99">
        <f t="shared" si="742"/>
        <v>0</v>
      </c>
      <c r="AU1240" s="27">
        <f t="shared" si="742"/>
        <v>0</v>
      </c>
      <c r="AV1240" s="27">
        <f t="shared" si="766"/>
        <v>0</v>
      </c>
      <c r="AW1240" s="27">
        <f t="shared" si="767"/>
        <v>0</v>
      </c>
      <c r="AX1240" s="27">
        <f t="shared" si="768"/>
        <v>0</v>
      </c>
      <c r="AY1240" s="99">
        <f>AN1240-AW1240</f>
        <v>19487.157875771594</v>
      </c>
      <c r="AZ1240" s="110">
        <f t="shared" si="769"/>
        <v>5.4130994099365539</v>
      </c>
      <c r="BB1240" s="87">
        <v>0</v>
      </c>
      <c r="BC1240" s="23">
        <f t="shared" si="770"/>
        <v>0</v>
      </c>
      <c r="BD1240" s="23">
        <f t="shared" si="771"/>
        <v>0</v>
      </c>
      <c r="BE1240" s="23">
        <f t="shared" si="772"/>
        <v>0</v>
      </c>
      <c r="BF1240" s="23">
        <f t="shared" si="773"/>
        <v>0</v>
      </c>
      <c r="BG1240" s="23">
        <f t="shared" si="774"/>
        <v>0</v>
      </c>
    </row>
    <row r="1241" spans="2:59">
      <c r="B1241" s="12" t="s">
        <v>34</v>
      </c>
      <c r="C1241" s="12">
        <v>1230</v>
      </c>
      <c r="D1241" s="12">
        <v>208</v>
      </c>
      <c r="E1241" s="21">
        <v>94.7</v>
      </c>
      <c r="F1241" s="68">
        <f t="shared" si="743"/>
        <v>26.305555555555557</v>
      </c>
      <c r="G1241" s="22">
        <f t="shared" si="775"/>
        <v>-5.5555555555556344E-2</v>
      </c>
      <c r="H1241" s="22">
        <f t="shared" si="744"/>
        <v>104.5</v>
      </c>
      <c r="I1241" s="48">
        <f>'Ducati Panigale 1199 data'!$C$8*G1241</f>
        <v>-15.444444444444663</v>
      </c>
      <c r="J1241" s="48">
        <f>'Ducati Panigale 1199 data'!$C$8*'Ducati Panigale 1199 data'!$C$15*'Ducati Panigale 1199 data'!$C$10</f>
        <v>54.543600000000005</v>
      </c>
      <c r="K1241" s="48">
        <f>(0.5*'Ducati Panigale 1199 data'!$C$12)*'Ducati Panigale 1199 data'!$C$14*'Ducati Panigale 1199 data'!$C$11*F1241^2</f>
        <v>97.906839033564836</v>
      </c>
      <c r="L1241" s="48">
        <f t="shared" si="745"/>
        <v>137.00599458912018</v>
      </c>
      <c r="M1241" s="48">
        <f t="shared" si="741"/>
        <v>3604.0188021082449</v>
      </c>
      <c r="N1241" s="22">
        <f t="shared" si="746"/>
        <v>3.6040188021082451</v>
      </c>
      <c r="O1241" s="105">
        <f t="shared" si="747"/>
        <v>0</v>
      </c>
      <c r="P1241" s="105">
        <f t="shared" si="748"/>
        <v>0</v>
      </c>
      <c r="Q1241" s="105">
        <f t="shared" si="776"/>
        <v>295.80311348786574</v>
      </c>
      <c r="R1241" s="27">
        <f t="shared" si="749"/>
        <v>8.2167531524407145E-2</v>
      </c>
      <c r="S1241" s="98">
        <f t="shared" si="750"/>
        <v>3.6040188021082451</v>
      </c>
      <c r="T1241" s="17">
        <f t="shared" si="777"/>
        <v>1394.4842890854643</v>
      </c>
      <c r="U1241" s="17">
        <f t="shared" si="751"/>
        <v>0.38735674696818451</v>
      </c>
      <c r="V1241" s="17">
        <f t="shared" si="752"/>
        <v>281.01295781347244</v>
      </c>
      <c r="W1241" s="17">
        <f t="shared" si="753"/>
        <v>269.77243950093356</v>
      </c>
      <c r="X1241" s="17">
        <f t="shared" si="753"/>
        <v>258.98154192089623</v>
      </c>
      <c r="Y1241" s="17">
        <f t="shared" si="754"/>
        <v>256.39172650168729</v>
      </c>
      <c r="Z1241" s="17">
        <f>Y1241/3600</f>
        <v>7.1219924028246465E-2</v>
      </c>
      <c r="AA1241" s="17">
        <f>0.96*Y1241</f>
        <v>246.13605744161978</v>
      </c>
      <c r="AB1241" s="17">
        <f t="shared" si="755"/>
        <v>236.29061514395499</v>
      </c>
      <c r="AC1241" s="17">
        <f t="shared" si="756"/>
        <v>224.47608438675724</v>
      </c>
      <c r="AD1241" s="17">
        <f t="shared" si="757"/>
        <v>224.47608438675724</v>
      </c>
      <c r="AE1241" s="17">
        <f t="shared" si="778"/>
        <v>6.2354467885210346E-2</v>
      </c>
      <c r="AF1241" s="17">
        <f>T1241-AD1241</f>
        <v>1170.008204698707</v>
      </c>
      <c r="AG1241" s="17">
        <f t="shared" si="758"/>
        <v>0.32500227908297419</v>
      </c>
      <c r="AH1241" s="28">
        <f>0.5*'Ducati Panigale 1199 data'!$C$8*'WLTP class 3 v5'!F1241^2</f>
        <v>96185.53317901236</v>
      </c>
      <c r="AI1241" s="17">
        <f t="shared" si="759"/>
        <v>96.185533179012367</v>
      </c>
      <c r="AJ1241" s="17" t="str">
        <f>IF(N1241&lt;0, AI1241, "0")</f>
        <v>0</v>
      </c>
      <c r="AK1241" s="98">
        <f>AK1240+AJ1241</f>
        <v>2845.6773927469121</v>
      </c>
      <c r="AL1241" s="105">
        <f t="shared" si="760"/>
        <v>0.79046594242969781</v>
      </c>
      <c r="AM1241" s="98">
        <f>IF(N1241 &gt; 0, AI1241, )</f>
        <v>96.185533179012367</v>
      </c>
      <c r="AN1241" s="98">
        <f t="shared" si="779"/>
        <v>19583.343408950608</v>
      </c>
      <c r="AO1241" s="98">
        <f t="shared" si="761"/>
        <v>5.4398176135973912</v>
      </c>
      <c r="AP1241" s="27">
        <f t="shared" si="762"/>
        <v>0</v>
      </c>
      <c r="AQ1241" s="27">
        <f t="shared" si="763"/>
        <v>0</v>
      </c>
      <c r="AR1241" s="99">
        <f t="shared" si="764"/>
        <v>0</v>
      </c>
      <c r="AS1241" s="27">
        <f t="shared" si="765"/>
        <v>0</v>
      </c>
      <c r="AT1241" s="99">
        <f t="shared" si="742"/>
        <v>0</v>
      </c>
      <c r="AU1241" s="27">
        <f t="shared" si="742"/>
        <v>0</v>
      </c>
      <c r="AV1241" s="27">
        <f t="shared" si="766"/>
        <v>0</v>
      </c>
      <c r="AW1241" s="27">
        <f t="shared" si="767"/>
        <v>0</v>
      </c>
      <c r="AX1241" s="27">
        <f t="shared" si="768"/>
        <v>0</v>
      </c>
      <c r="AY1241" s="99">
        <f>AN1241-AW1241</f>
        <v>19583.343408950608</v>
      </c>
      <c r="AZ1241" s="110">
        <f t="shared" si="769"/>
        <v>5.4398176135973912</v>
      </c>
      <c r="BB1241" s="87">
        <v>0</v>
      </c>
      <c r="BC1241" s="23">
        <f t="shared" si="770"/>
        <v>0</v>
      </c>
      <c r="BD1241" s="23">
        <f t="shared" si="771"/>
        <v>0</v>
      </c>
      <c r="BE1241" s="23">
        <f t="shared" si="772"/>
        <v>0</v>
      </c>
      <c r="BF1241" s="23">
        <f t="shared" si="773"/>
        <v>0</v>
      </c>
      <c r="BG1241" s="23">
        <f t="shared" si="774"/>
        <v>0</v>
      </c>
    </row>
    <row r="1242" spans="2:59">
      <c r="B1242" s="12" t="s">
        <v>34</v>
      </c>
      <c r="C1242" s="12">
        <v>1231</v>
      </c>
      <c r="D1242" s="12">
        <v>209</v>
      </c>
      <c r="E1242" s="21">
        <v>94.5</v>
      </c>
      <c r="F1242" s="68">
        <f t="shared" si="743"/>
        <v>26.25</v>
      </c>
      <c r="G1242" s="22">
        <f t="shared" si="775"/>
        <v>-4.1666666666666269E-2</v>
      </c>
      <c r="H1242" s="22">
        <f t="shared" si="744"/>
        <v>105</v>
      </c>
      <c r="I1242" s="48">
        <f>'Ducati Panigale 1199 data'!$C$8*G1242</f>
        <v>-11.583333333333222</v>
      </c>
      <c r="J1242" s="48">
        <f>'Ducati Panigale 1199 data'!$C$8*'Ducati Panigale 1199 data'!$C$15*'Ducati Panigale 1199 data'!$C$10</f>
        <v>54.543600000000005</v>
      </c>
      <c r="K1242" s="48">
        <f>(0.5*'Ducati Panigale 1199 data'!$C$12)*'Ducati Panigale 1199 data'!$C$14*'Ducati Panigale 1199 data'!$C$11*F1242^2</f>
        <v>97.493730468750016</v>
      </c>
      <c r="L1242" s="48">
        <f t="shared" si="745"/>
        <v>140.45399713541678</v>
      </c>
      <c r="M1242" s="48">
        <f t="shared" si="741"/>
        <v>3686.9174248046907</v>
      </c>
      <c r="N1242" s="22">
        <f t="shared" si="746"/>
        <v>3.6869174248046908</v>
      </c>
      <c r="O1242" s="105">
        <f t="shared" si="747"/>
        <v>0</v>
      </c>
      <c r="P1242" s="105">
        <f t="shared" si="748"/>
        <v>0</v>
      </c>
      <c r="Q1242" s="105">
        <f t="shared" si="776"/>
        <v>295.80311348786574</v>
      </c>
      <c r="R1242" s="27">
        <f t="shared" si="749"/>
        <v>8.2167531524407145E-2</v>
      </c>
      <c r="S1242" s="98">
        <f t="shared" si="750"/>
        <v>3.6869174248046908</v>
      </c>
      <c r="T1242" s="17">
        <f t="shared" si="777"/>
        <v>1398.171206510269</v>
      </c>
      <c r="U1242" s="17">
        <f t="shared" si="751"/>
        <v>0.38838089069729698</v>
      </c>
      <c r="V1242" s="17">
        <f t="shared" si="752"/>
        <v>281.01295781347244</v>
      </c>
      <c r="W1242" s="17">
        <f t="shared" si="753"/>
        <v>269.77243950093356</v>
      </c>
      <c r="X1242" s="17">
        <f t="shared" si="753"/>
        <v>258.98154192089623</v>
      </c>
      <c r="Y1242" s="17">
        <f t="shared" si="754"/>
        <v>256.39172650168729</v>
      </c>
      <c r="Z1242" s="17">
        <f>Y1242/3600</f>
        <v>7.1219924028246465E-2</v>
      </c>
      <c r="AA1242" s="17">
        <f>0.96*Y1242</f>
        <v>246.13605744161978</v>
      </c>
      <c r="AB1242" s="17">
        <f t="shared" si="755"/>
        <v>236.29061514395499</v>
      </c>
      <c r="AC1242" s="17">
        <f t="shared" si="756"/>
        <v>224.47608438675724</v>
      </c>
      <c r="AD1242" s="17">
        <f t="shared" si="757"/>
        <v>224.47608438675724</v>
      </c>
      <c r="AE1242" s="17">
        <f t="shared" si="778"/>
        <v>6.2354467885210346E-2</v>
      </c>
      <c r="AF1242" s="17">
        <f>T1242-AD1242</f>
        <v>1173.6951221235117</v>
      </c>
      <c r="AG1242" s="17">
        <f t="shared" si="758"/>
        <v>0.3260264228120866</v>
      </c>
      <c r="AH1242" s="28">
        <f>0.5*'Ducati Panigale 1199 data'!$C$8*'WLTP class 3 v5'!F1242^2</f>
        <v>95779.6875</v>
      </c>
      <c r="AI1242" s="17">
        <f t="shared" si="759"/>
        <v>95.779687499999994</v>
      </c>
      <c r="AJ1242" s="17" t="str">
        <f>IF(N1242&lt;0, AI1242, "0")</f>
        <v>0</v>
      </c>
      <c r="AK1242" s="98">
        <f>AK1241+AJ1242</f>
        <v>2845.6773927469121</v>
      </c>
      <c r="AL1242" s="105">
        <f t="shared" si="760"/>
        <v>0.79046594242969781</v>
      </c>
      <c r="AM1242" s="98">
        <f>IF(N1242 &gt; 0, AI1242, )</f>
        <v>95.779687499999994</v>
      </c>
      <c r="AN1242" s="98">
        <f t="shared" si="779"/>
        <v>19679.123096450607</v>
      </c>
      <c r="AO1242" s="98">
        <f t="shared" si="761"/>
        <v>5.4664230823473909</v>
      </c>
      <c r="AP1242" s="27">
        <f t="shared" si="762"/>
        <v>0</v>
      </c>
      <c r="AQ1242" s="27">
        <f t="shared" si="763"/>
        <v>0</v>
      </c>
      <c r="AR1242" s="99">
        <f t="shared" si="764"/>
        <v>0</v>
      </c>
      <c r="AS1242" s="27">
        <f t="shared" si="765"/>
        <v>0</v>
      </c>
      <c r="AT1242" s="99">
        <f t="shared" si="742"/>
        <v>0</v>
      </c>
      <c r="AU1242" s="27">
        <f t="shared" si="742"/>
        <v>0</v>
      </c>
      <c r="AV1242" s="27">
        <f t="shared" si="766"/>
        <v>0</v>
      </c>
      <c r="AW1242" s="27">
        <f t="shared" si="767"/>
        <v>0</v>
      </c>
      <c r="AX1242" s="27">
        <f t="shared" si="768"/>
        <v>0</v>
      </c>
      <c r="AY1242" s="99">
        <f>AN1242-AW1242</f>
        <v>19679.123096450607</v>
      </c>
      <c r="AZ1242" s="110">
        <f t="shared" si="769"/>
        <v>5.4664230823473909</v>
      </c>
      <c r="BB1242" s="87">
        <v>0</v>
      </c>
      <c r="BC1242" s="23">
        <f t="shared" si="770"/>
        <v>0</v>
      </c>
      <c r="BD1242" s="23">
        <f t="shared" si="771"/>
        <v>0</v>
      </c>
      <c r="BE1242" s="23">
        <f t="shared" si="772"/>
        <v>0</v>
      </c>
      <c r="BF1242" s="23">
        <f t="shared" si="773"/>
        <v>0</v>
      </c>
      <c r="BG1242" s="23">
        <f t="shared" si="774"/>
        <v>0</v>
      </c>
    </row>
    <row r="1243" spans="2:59">
      <c r="B1243" s="12" t="s">
        <v>34</v>
      </c>
      <c r="C1243" s="12">
        <v>1232</v>
      </c>
      <c r="D1243" s="12">
        <v>210</v>
      </c>
      <c r="E1243" s="21">
        <v>94.4</v>
      </c>
      <c r="F1243" s="68">
        <f t="shared" si="743"/>
        <v>26.222222222222221</v>
      </c>
      <c r="G1243" s="22">
        <f t="shared" si="775"/>
        <v>-1.3888888888888099E-2</v>
      </c>
      <c r="H1243" s="22">
        <f t="shared" si="744"/>
        <v>105.5</v>
      </c>
      <c r="I1243" s="48">
        <f>'Ducati Panigale 1199 data'!$C$8*G1243</f>
        <v>-3.8611111111108913</v>
      </c>
      <c r="J1243" s="48">
        <f>'Ducati Panigale 1199 data'!$C$8*'Ducati Panigale 1199 data'!$C$15*'Ducati Panigale 1199 data'!$C$10</f>
        <v>54.543600000000005</v>
      </c>
      <c r="K1243" s="48">
        <f>(0.5*'Ducati Panigale 1199 data'!$C$12)*'Ducati Panigale 1199 data'!$C$14*'Ducati Panigale 1199 data'!$C$11*F1243^2</f>
        <v>97.287503703703706</v>
      </c>
      <c r="L1243" s="48">
        <f t="shared" si="745"/>
        <v>147.9699925925928</v>
      </c>
      <c r="M1243" s="48">
        <f t="shared" si="741"/>
        <v>3880.1020279835443</v>
      </c>
      <c r="N1243" s="22">
        <f t="shared" si="746"/>
        <v>3.8801020279835443</v>
      </c>
      <c r="O1243" s="105">
        <f t="shared" si="747"/>
        <v>0</v>
      </c>
      <c r="P1243" s="105">
        <f t="shared" si="748"/>
        <v>0</v>
      </c>
      <c r="Q1243" s="105">
        <f t="shared" si="776"/>
        <v>295.80311348786574</v>
      </c>
      <c r="R1243" s="27">
        <f t="shared" si="749"/>
        <v>8.2167531524407145E-2</v>
      </c>
      <c r="S1243" s="98">
        <f t="shared" si="750"/>
        <v>3.8801020279835443</v>
      </c>
      <c r="T1243" s="17">
        <f t="shared" si="777"/>
        <v>1402.0513085382527</v>
      </c>
      <c r="U1243" s="17">
        <f t="shared" si="751"/>
        <v>0.38945869681618128</v>
      </c>
      <c r="V1243" s="17">
        <f t="shared" si="752"/>
        <v>281.01295781347244</v>
      </c>
      <c r="W1243" s="17">
        <f t="shared" si="753"/>
        <v>269.77243950093356</v>
      </c>
      <c r="X1243" s="17">
        <f t="shared" si="753"/>
        <v>258.98154192089623</v>
      </c>
      <c r="Y1243" s="17">
        <f t="shared" si="754"/>
        <v>256.39172650168729</v>
      </c>
      <c r="Z1243" s="17">
        <f>Y1243/3600</f>
        <v>7.1219924028246465E-2</v>
      </c>
      <c r="AA1243" s="17">
        <f>0.96*Y1243</f>
        <v>246.13605744161978</v>
      </c>
      <c r="AB1243" s="17">
        <f t="shared" si="755"/>
        <v>236.29061514395499</v>
      </c>
      <c r="AC1243" s="17">
        <f t="shared" si="756"/>
        <v>224.47608438675724</v>
      </c>
      <c r="AD1243" s="17">
        <f t="shared" si="757"/>
        <v>224.47608438675724</v>
      </c>
      <c r="AE1243" s="17">
        <f t="shared" si="778"/>
        <v>6.2354467885210346E-2</v>
      </c>
      <c r="AF1243" s="17">
        <f>T1243-AD1243</f>
        <v>1177.5752241514954</v>
      </c>
      <c r="AG1243" s="17">
        <f t="shared" si="758"/>
        <v>0.32710422893097096</v>
      </c>
      <c r="AH1243" s="28">
        <f>0.5*'Ducati Panigale 1199 data'!$C$8*'WLTP class 3 v5'!F1243^2</f>
        <v>95577.086419753075</v>
      </c>
      <c r="AI1243" s="17">
        <f t="shared" si="759"/>
        <v>95.577086419753073</v>
      </c>
      <c r="AJ1243" s="17" t="str">
        <f>IF(N1243&lt;0, AI1243, "0")</f>
        <v>0</v>
      </c>
      <c r="AK1243" s="98">
        <f>AK1242+AJ1243</f>
        <v>2845.6773927469121</v>
      </c>
      <c r="AL1243" s="105">
        <f t="shared" si="760"/>
        <v>0.79046594242969781</v>
      </c>
      <c r="AM1243" s="98">
        <f>IF(N1243 &gt; 0, AI1243, )</f>
        <v>95.577086419753073</v>
      </c>
      <c r="AN1243" s="98">
        <f t="shared" si="779"/>
        <v>19774.700182870361</v>
      </c>
      <c r="AO1243" s="98">
        <f t="shared" si="761"/>
        <v>5.4929722730195447</v>
      </c>
      <c r="AP1243" s="27">
        <f t="shared" si="762"/>
        <v>0</v>
      </c>
      <c r="AQ1243" s="27">
        <f t="shared" si="763"/>
        <v>0</v>
      </c>
      <c r="AR1243" s="99">
        <f t="shared" si="764"/>
        <v>0</v>
      </c>
      <c r="AS1243" s="27">
        <f t="shared" si="765"/>
        <v>0</v>
      </c>
      <c r="AT1243" s="99">
        <f t="shared" si="742"/>
        <v>0</v>
      </c>
      <c r="AU1243" s="27">
        <f t="shared" si="742"/>
        <v>0</v>
      </c>
      <c r="AV1243" s="27">
        <f t="shared" si="766"/>
        <v>0</v>
      </c>
      <c r="AW1243" s="27">
        <f t="shared" si="767"/>
        <v>0</v>
      </c>
      <c r="AX1243" s="27">
        <f t="shared" si="768"/>
        <v>0</v>
      </c>
      <c r="AY1243" s="99">
        <f>AN1243-AW1243</f>
        <v>19774.700182870361</v>
      </c>
      <c r="AZ1243" s="110">
        <f t="shared" si="769"/>
        <v>5.4929722730195447</v>
      </c>
      <c r="BB1243" s="87">
        <v>0</v>
      </c>
      <c r="BC1243" s="23">
        <f t="shared" si="770"/>
        <v>0</v>
      </c>
      <c r="BD1243" s="23">
        <f t="shared" si="771"/>
        <v>0</v>
      </c>
      <c r="BE1243" s="23">
        <f t="shared" si="772"/>
        <v>0</v>
      </c>
      <c r="BF1243" s="23">
        <f t="shared" si="773"/>
        <v>0</v>
      </c>
      <c r="BG1243" s="23">
        <f t="shared" si="774"/>
        <v>0</v>
      </c>
    </row>
    <row r="1244" spans="2:59">
      <c r="B1244" s="12" t="s">
        <v>34</v>
      </c>
      <c r="C1244" s="12">
        <v>1233</v>
      </c>
      <c r="D1244" s="12">
        <v>211</v>
      </c>
      <c r="E1244" s="21">
        <v>94.4</v>
      </c>
      <c r="F1244" s="68">
        <f t="shared" si="743"/>
        <v>26.222222222222221</v>
      </c>
      <c r="G1244" s="22">
        <f t="shared" si="775"/>
        <v>-1.3888888888890073E-2</v>
      </c>
      <c r="H1244" s="22">
        <f t="shared" si="744"/>
        <v>106</v>
      </c>
      <c r="I1244" s="48">
        <f>'Ducati Panigale 1199 data'!$C$8*G1244</f>
        <v>-3.8611111111114402</v>
      </c>
      <c r="J1244" s="48">
        <f>'Ducati Panigale 1199 data'!$C$8*'Ducati Panigale 1199 data'!$C$15*'Ducati Panigale 1199 data'!$C$10</f>
        <v>54.543600000000005</v>
      </c>
      <c r="K1244" s="48">
        <f>(0.5*'Ducati Panigale 1199 data'!$C$12)*'Ducati Panigale 1199 data'!$C$14*'Ducati Panigale 1199 data'!$C$11*F1244^2</f>
        <v>97.287503703703706</v>
      </c>
      <c r="L1244" s="48">
        <f t="shared" si="745"/>
        <v>147.96999259259226</v>
      </c>
      <c r="M1244" s="48">
        <f t="shared" si="741"/>
        <v>3880.1020279835302</v>
      </c>
      <c r="N1244" s="22">
        <f t="shared" si="746"/>
        <v>3.8801020279835301</v>
      </c>
      <c r="O1244" s="105">
        <f t="shared" si="747"/>
        <v>0</v>
      </c>
      <c r="P1244" s="105">
        <f t="shared" si="748"/>
        <v>0</v>
      </c>
      <c r="Q1244" s="105">
        <f t="shared" si="776"/>
        <v>295.80311348786574</v>
      </c>
      <c r="R1244" s="27">
        <f t="shared" si="749"/>
        <v>8.2167531524407145E-2</v>
      </c>
      <c r="S1244" s="98">
        <f t="shared" si="750"/>
        <v>3.8801020279835301</v>
      </c>
      <c r="T1244" s="17">
        <f t="shared" si="777"/>
        <v>1405.9314105662363</v>
      </c>
      <c r="U1244" s="17">
        <f t="shared" si="751"/>
        <v>0.39053650293506564</v>
      </c>
      <c r="V1244" s="17">
        <f t="shared" si="752"/>
        <v>281.01295781347244</v>
      </c>
      <c r="W1244" s="17">
        <f t="shared" si="753"/>
        <v>269.77243950093356</v>
      </c>
      <c r="X1244" s="17">
        <f t="shared" si="753"/>
        <v>258.98154192089623</v>
      </c>
      <c r="Y1244" s="17">
        <f t="shared" si="754"/>
        <v>256.39172650168729</v>
      </c>
      <c r="Z1244" s="17">
        <f>Y1244/3600</f>
        <v>7.1219924028246465E-2</v>
      </c>
      <c r="AA1244" s="17">
        <f>0.96*Y1244</f>
        <v>246.13605744161978</v>
      </c>
      <c r="AB1244" s="17">
        <f t="shared" si="755"/>
        <v>236.29061514395499</v>
      </c>
      <c r="AC1244" s="17">
        <f t="shared" si="756"/>
        <v>224.47608438675724</v>
      </c>
      <c r="AD1244" s="17">
        <f t="shared" si="757"/>
        <v>224.47608438675724</v>
      </c>
      <c r="AE1244" s="17">
        <f t="shared" si="778"/>
        <v>6.2354467885210346E-2</v>
      </c>
      <c r="AF1244" s="17">
        <f>T1244-AD1244</f>
        <v>1181.455326179479</v>
      </c>
      <c r="AG1244" s="17">
        <f t="shared" si="758"/>
        <v>0.32818203504985527</v>
      </c>
      <c r="AH1244" s="28">
        <f>0.5*'Ducati Panigale 1199 data'!$C$8*'WLTP class 3 v5'!F1244^2</f>
        <v>95577.086419753075</v>
      </c>
      <c r="AI1244" s="17">
        <f t="shared" si="759"/>
        <v>95.577086419753073</v>
      </c>
      <c r="AJ1244" s="17" t="str">
        <f>IF(N1244&lt;0, AI1244, "0")</f>
        <v>0</v>
      </c>
      <c r="AK1244" s="98">
        <f>AK1243+AJ1244</f>
        <v>2845.6773927469121</v>
      </c>
      <c r="AL1244" s="105">
        <f t="shared" si="760"/>
        <v>0.79046594242969781</v>
      </c>
      <c r="AM1244" s="98">
        <f>IF(N1244 &gt; 0, AI1244, )</f>
        <v>95.577086419753073</v>
      </c>
      <c r="AN1244" s="98">
        <f t="shared" si="779"/>
        <v>19870.277269290116</v>
      </c>
      <c r="AO1244" s="98">
        <f t="shared" si="761"/>
        <v>5.5195214636916994</v>
      </c>
      <c r="AP1244" s="27">
        <f t="shared" si="762"/>
        <v>0</v>
      </c>
      <c r="AQ1244" s="27">
        <f t="shared" si="763"/>
        <v>0</v>
      </c>
      <c r="AR1244" s="99">
        <f t="shared" si="764"/>
        <v>0</v>
      </c>
      <c r="AS1244" s="27">
        <f t="shared" si="765"/>
        <v>0</v>
      </c>
      <c r="AT1244" s="99">
        <f t="shared" si="742"/>
        <v>0</v>
      </c>
      <c r="AU1244" s="27">
        <f t="shared" si="742"/>
        <v>0</v>
      </c>
      <c r="AV1244" s="27">
        <f t="shared" si="766"/>
        <v>0</v>
      </c>
      <c r="AW1244" s="27">
        <f t="shared" si="767"/>
        <v>0</v>
      </c>
      <c r="AX1244" s="27">
        <f t="shared" si="768"/>
        <v>0</v>
      </c>
      <c r="AY1244" s="99">
        <f>AN1244-AW1244</f>
        <v>19870.277269290116</v>
      </c>
      <c r="AZ1244" s="110">
        <f t="shared" si="769"/>
        <v>5.5195214636916994</v>
      </c>
      <c r="BB1244" s="87">
        <v>0</v>
      </c>
      <c r="BC1244" s="23">
        <f t="shared" si="770"/>
        <v>0</v>
      </c>
      <c r="BD1244" s="23">
        <f t="shared" si="771"/>
        <v>0</v>
      </c>
      <c r="BE1244" s="23">
        <f t="shared" si="772"/>
        <v>0</v>
      </c>
      <c r="BF1244" s="23">
        <f t="shared" si="773"/>
        <v>0</v>
      </c>
      <c r="BG1244" s="23">
        <f t="shared" si="774"/>
        <v>0</v>
      </c>
    </row>
    <row r="1245" spans="2:59">
      <c r="B1245" s="12" t="s">
        <v>34</v>
      </c>
      <c r="C1245" s="12">
        <v>1234</v>
      </c>
      <c r="D1245" s="12">
        <v>212</v>
      </c>
      <c r="E1245" s="21">
        <v>94.3</v>
      </c>
      <c r="F1245" s="68">
        <f t="shared" si="743"/>
        <v>26.194444444444443</v>
      </c>
      <c r="G1245" s="22">
        <f t="shared" si="775"/>
        <v>-1.3888888888890073E-2</v>
      </c>
      <c r="H1245" s="22">
        <f t="shared" si="744"/>
        <v>106.5</v>
      </c>
      <c r="I1245" s="48">
        <f>'Ducati Panigale 1199 data'!$C$8*G1245</f>
        <v>-3.8611111111114402</v>
      </c>
      <c r="J1245" s="48">
        <f>'Ducati Panigale 1199 data'!$C$8*'Ducati Panigale 1199 data'!$C$15*'Ducati Panigale 1199 data'!$C$10</f>
        <v>54.543600000000005</v>
      </c>
      <c r="K1245" s="48">
        <f>(0.5*'Ducati Panigale 1199 data'!$C$12)*'Ducati Panigale 1199 data'!$C$14*'Ducati Panigale 1199 data'!$C$11*F1245^2</f>
        <v>97.08149528356482</v>
      </c>
      <c r="L1245" s="48">
        <f t="shared" si="745"/>
        <v>147.76398417245338</v>
      </c>
      <c r="M1245" s="48">
        <f t="shared" si="741"/>
        <v>3870.595474295098</v>
      </c>
      <c r="N1245" s="22">
        <f t="shared" si="746"/>
        <v>3.8705954742950981</v>
      </c>
      <c r="O1245" s="105">
        <f t="shared" si="747"/>
        <v>0</v>
      </c>
      <c r="P1245" s="105">
        <f t="shared" si="748"/>
        <v>0</v>
      </c>
      <c r="Q1245" s="105">
        <f t="shared" si="776"/>
        <v>295.80311348786574</v>
      </c>
      <c r="R1245" s="27">
        <f t="shared" si="749"/>
        <v>8.2167531524407145E-2</v>
      </c>
      <c r="S1245" s="98">
        <f t="shared" si="750"/>
        <v>3.8705954742950981</v>
      </c>
      <c r="T1245" s="17">
        <f t="shared" si="777"/>
        <v>1409.8020060405313</v>
      </c>
      <c r="U1245" s="17">
        <f t="shared" si="751"/>
        <v>0.39161166834459205</v>
      </c>
      <c r="V1245" s="17">
        <f t="shared" si="752"/>
        <v>281.01295781347244</v>
      </c>
      <c r="W1245" s="17">
        <f t="shared" si="753"/>
        <v>269.77243950093356</v>
      </c>
      <c r="X1245" s="17">
        <f t="shared" si="753"/>
        <v>258.98154192089623</v>
      </c>
      <c r="Y1245" s="17">
        <f t="shared" si="754"/>
        <v>256.39172650168729</v>
      </c>
      <c r="Z1245" s="17">
        <f>Y1245/3600</f>
        <v>7.1219924028246465E-2</v>
      </c>
      <c r="AA1245" s="17">
        <f>0.96*Y1245</f>
        <v>246.13605744161978</v>
      </c>
      <c r="AB1245" s="17">
        <f t="shared" si="755"/>
        <v>236.29061514395499</v>
      </c>
      <c r="AC1245" s="17">
        <f t="shared" si="756"/>
        <v>224.47608438675724</v>
      </c>
      <c r="AD1245" s="17">
        <f t="shared" si="757"/>
        <v>224.47608438675724</v>
      </c>
      <c r="AE1245" s="17">
        <f t="shared" si="778"/>
        <v>6.2354467885210346E-2</v>
      </c>
      <c r="AF1245" s="17">
        <f>T1245-AD1245</f>
        <v>1185.325921653774</v>
      </c>
      <c r="AG1245" s="17">
        <f t="shared" si="758"/>
        <v>0.32925720045938167</v>
      </c>
      <c r="AH1245" s="28">
        <f>0.5*'Ducati Panigale 1199 data'!$C$8*'WLTP class 3 v5'!F1245^2</f>
        <v>95374.699845679002</v>
      </c>
      <c r="AI1245" s="17">
        <f t="shared" si="759"/>
        <v>95.374699845679004</v>
      </c>
      <c r="AJ1245" s="17" t="str">
        <f>IF(N1245&lt;0, AI1245, "0")</f>
        <v>0</v>
      </c>
      <c r="AK1245" s="98">
        <f>AK1244+AJ1245</f>
        <v>2845.6773927469121</v>
      </c>
      <c r="AL1245" s="105">
        <f t="shared" si="760"/>
        <v>0.79046594242969781</v>
      </c>
      <c r="AM1245" s="98">
        <f>IF(N1245 &gt; 0, AI1245, )</f>
        <v>95.374699845679004</v>
      </c>
      <c r="AN1245" s="98">
        <f t="shared" si="779"/>
        <v>19965.651969135793</v>
      </c>
      <c r="AO1245" s="98">
        <f t="shared" si="761"/>
        <v>5.5460144358710535</v>
      </c>
      <c r="AP1245" s="27">
        <f t="shared" si="762"/>
        <v>0</v>
      </c>
      <c r="AQ1245" s="27">
        <f t="shared" si="763"/>
        <v>0</v>
      </c>
      <c r="AR1245" s="99">
        <f t="shared" si="764"/>
        <v>0</v>
      </c>
      <c r="AS1245" s="27">
        <f t="shared" si="765"/>
        <v>0</v>
      </c>
      <c r="AT1245" s="99">
        <f t="shared" si="742"/>
        <v>0</v>
      </c>
      <c r="AU1245" s="27">
        <f t="shared" si="742"/>
        <v>0</v>
      </c>
      <c r="AV1245" s="27">
        <f t="shared" si="766"/>
        <v>0</v>
      </c>
      <c r="AW1245" s="27">
        <f t="shared" si="767"/>
        <v>0</v>
      </c>
      <c r="AX1245" s="27">
        <f t="shared" si="768"/>
        <v>0</v>
      </c>
      <c r="AY1245" s="99">
        <f>AN1245-AW1245</f>
        <v>19965.651969135793</v>
      </c>
      <c r="AZ1245" s="110">
        <f t="shared" si="769"/>
        <v>5.5460144358710535</v>
      </c>
      <c r="BB1245" s="87">
        <v>0</v>
      </c>
      <c r="BC1245" s="23">
        <f t="shared" si="770"/>
        <v>0</v>
      </c>
      <c r="BD1245" s="23">
        <f t="shared" si="771"/>
        <v>0</v>
      </c>
      <c r="BE1245" s="23">
        <f t="shared" si="772"/>
        <v>0</v>
      </c>
      <c r="BF1245" s="23">
        <f t="shared" si="773"/>
        <v>0</v>
      </c>
      <c r="BG1245" s="23">
        <f t="shared" si="774"/>
        <v>0</v>
      </c>
    </row>
    <row r="1246" spans="2:59">
      <c r="B1246" s="12" t="s">
        <v>34</v>
      </c>
      <c r="C1246" s="12">
        <v>1235</v>
      </c>
      <c r="D1246" s="12">
        <v>213</v>
      </c>
      <c r="E1246" s="21">
        <v>94.3</v>
      </c>
      <c r="F1246" s="68">
        <f t="shared" si="743"/>
        <v>26.194444444444443</v>
      </c>
      <c r="G1246" s="22">
        <f t="shared" si="775"/>
        <v>-2.7777777777778172E-2</v>
      </c>
      <c r="H1246" s="22">
        <f t="shared" si="744"/>
        <v>107</v>
      </c>
      <c r="I1246" s="48">
        <f>'Ducati Panigale 1199 data'!$C$8*G1246</f>
        <v>-7.7222222222223316</v>
      </c>
      <c r="J1246" s="48">
        <f>'Ducati Panigale 1199 data'!$C$8*'Ducati Panigale 1199 data'!$C$15*'Ducati Panigale 1199 data'!$C$10</f>
        <v>54.543600000000005</v>
      </c>
      <c r="K1246" s="48">
        <f>(0.5*'Ducati Panigale 1199 data'!$C$12)*'Ducati Panigale 1199 data'!$C$14*'Ducati Panigale 1199 data'!$C$11*F1246^2</f>
        <v>97.08149528356482</v>
      </c>
      <c r="L1246" s="48">
        <f t="shared" si="745"/>
        <v>143.90287306134249</v>
      </c>
      <c r="M1246" s="48">
        <f t="shared" si="741"/>
        <v>3769.4558138012767</v>
      </c>
      <c r="N1246" s="22">
        <f t="shared" si="746"/>
        <v>3.7694558138012768</v>
      </c>
      <c r="O1246" s="105">
        <f t="shared" si="747"/>
        <v>0</v>
      </c>
      <c r="P1246" s="105">
        <f t="shared" si="748"/>
        <v>0</v>
      </c>
      <c r="Q1246" s="105">
        <f t="shared" si="776"/>
        <v>295.80311348786574</v>
      </c>
      <c r="R1246" s="27">
        <f t="shared" si="749"/>
        <v>8.2167531524407145E-2</v>
      </c>
      <c r="S1246" s="98">
        <f t="shared" si="750"/>
        <v>3.7694558138012768</v>
      </c>
      <c r="T1246" s="17">
        <f t="shared" si="777"/>
        <v>1413.5714618543325</v>
      </c>
      <c r="U1246" s="17">
        <f t="shared" si="751"/>
        <v>0.39265873940398127</v>
      </c>
      <c r="V1246" s="17">
        <f t="shared" si="752"/>
        <v>281.01295781347244</v>
      </c>
      <c r="W1246" s="17">
        <f t="shared" si="753"/>
        <v>269.77243950093356</v>
      </c>
      <c r="X1246" s="17">
        <f t="shared" si="753"/>
        <v>258.98154192089623</v>
      </c>
      <c r="Y1246" s="17">
        <f t="shared" si="754"/>
        <v>256.39172650168729</v>
      </c>
      <c r="Z1246" s="17">
        <f>Y1246/3600</f>
        <v>7.1219924028246465E-2</v>
      </c>
      <c r="AA1246" s="17">
        <f>0.96*Y1246</f>
        <v>246.13605744161978</v>
      </c>
      <c r="AB1246" s="17">
        <f t="shared" si="755"/>
        <v>236.29061514395499</v>
      </c>
      <c r="AC1246" s="17">
        <f t="shared" si="756"/>
        <v>224.47608438675724</v>
      </c>
      <c r="AD1246" s="17">
        <f t="shared" si="757"/>
        <v>224.47608438675724</v>
      </c>
      <c r="AE1246" s="17">
        <f t="shared" si="778"/>
        <v>6.2354467885210346E-2</v>
      </c>
      <c r="AF1246" s="17">
        <f>T1246-AD1246</f>
        <v>1189.0953774675752</v>
      </c>
      <c r="AG1246" s="17">
        <f t="shared" si="758"/>
        <v>0.3303042715187709</v>
      </c>
      <c r="AH1246" s="28">
        <f>0.5*'Ducati Panigale 1199 data'!$C$8*'WLTP class 3 v5'!F1246^2</f>
        <v>95374.699845679002</v>
      </c>
      <c r="AI1246" s="17">
        <f t="shared" si="759"/>
        <v>95.374699845679004</v>
      </c>
      <c r="AJ1246" s="17" t="str">
        <f>IF(N1246&lt;0, AI1246, "0")</f>
        <v>0</v>
      </c>
      <c r="AK1246" s="98">
        <f>AK1245+AJ1246</f>
        <v>2845.6773927469121</v>
      </c>
      <c r="AL1246" s="105">
        <f t="shared" si="760"/>
        <v>0.79046594242969781</v>
      </c>
      <c r="AM1246" s="98">
        <f>IF(N1246 &gt; 0, AI1246, )</f>
        <v>95.374699845679004</v>
      </c>
      <c r="AN1246" s="98">
        <f t="shared" si="779"/>
        <v>20061.026668981471</v>
      </c>
      <c r="AO1246" s="98">
        <f t="shared" si="761"/>
        <v>5.5725074080504085</v>
      </c>
      <c r="AP1246" s="27">
        <f t="shared" si="762"/>
        <v>0</v>
      </c>
      <c r="AQ1246" s="27">
        <f t="shared" si="763"/>
        <v>0</v>
      </c>
      <c r="AR1246" s="99">
        <f t="shared" si="764"/>
        <v>0</v>
      </c>
      <c r="AS1246" s="27">
        <f t="shared" si="765"/>
        <v>0</v>
      </c>
      <c r="AT1246" s="99">
        <f t="shared" si="742"/>
        <v>0</v>
      </c>
      <c r="AU1246" s="27">
        <f t="shared" si="742"/>
        <v>0</v>
      </c>
      <c r="AV1246" s="27">
        <f t="shared" si="766"/>
        <v>0</v>
      </c>
      <c r="AW1246" s="27">
        <f t="shared" si="767"/>
        <v>0</v>
      </c>
      <c r="AX1246" s="27">
        <f t="shared" si="768"/>
        <v>0</v>
      </c>
      <c r="AY1246" s="99">
        <f>AN1246-AW1246</f>
        <v>20061.026668981471</v>
      </c>
      <c r="AZ1246" s="110">
        <f t="shared" si="769"/>
        <v>5.5725074080504085</v>
      </c>
      <c r="BB1246" s="87">
        <v>0</v>
      </c>
      <c r="BC1246" s="23">
        <f t="shared" si="770"/>
        <v>0</v>
      </c>
      <c r="BD1246" s="23">
        <f t="shared" si="771"/>
        <v>0</v>
      </c>
      <c r="BE1246" s="23">
        <f t="shared" si="772"/>
        <v>0</v>
      </c>
      <c r="BF1246" s="23">
        <f t="shared" si="773"/>
        <v>0</v>
      </c>
      <c r="BG1246" s="23">
        <f t="shared" si="774"/>
        <v>0</v>
      </c>
    </row>
    <row r="1247" spans="2:59">
      <c r="B1247" s="12" t="s">
        <v>34</v>
      </c>
      <c r="C1247" s="12">
        <v>1236</v>
      </c>
      <c r="D1247" s="12">
        <v>214</v>
      </c>
      <c r="E1247" s="21">
        <v>94.1</v>
      </c>
      <c r="F1247" s="68">
        <f t="shared" si="743"/>
        <v>26.138888888888889</v>
      </c>
      <c r="G1247" s="22">
        <f t="shared" si="775"/>
        <v>-5.5555555555554373E-2</v>
      </c>
      <c r="H1247" s="22">
        <f t="shared" si="744"/>
        <v>107.5</v>
      </c>
      <c r="I1247" s="48">
        <f>'Ducati Panigale 1199 data'!$C$8*G1247</f>
        <v>-15.444444444444116</v>
      </c>
      <c r="J1247" s="48">
        <f>'Ducati Panigale 1199 data'!$C$8*'Ducati Panigale 1199 data'!$C$15*'Ducati Panigale 1199 data'!$C$10</f>
        <v>54.543600000000005</v>
      </c>
      <c r="K1247" s="48">
        <f>(0.5*'Ducati Panigale 1199 data'!$C$12)*'Ducati Panigale 1199 data'!$C$14*'Ducati Panigale 1199 data'!$C$11*F1247^2</f>
        <v>96.670133478009262</v>
      </c>
      <c r="L1247" s="48">
        <f t="shared" si="745"/>
        <v>135.76928903356514</v>
      </c>
      <c r="M1247" s="48">
        <f t="shared" si="741"/>
        <v>3548.8583605717999</v>
      </c>
      <c r="N1247" s="22">
        <f t="shared" si="746"/>
        <v>3.5488583605718</v>
      </c>
      <c r="O1247" s="105">
        <f t="shared" si="747"/>
        <v>0</v>
      </c>
      <c r="P1247" s="105">
        <f t="shared" si="748"/>
        <v>0</v>
      </c>
      <c r="Q1247" s="105">
        <f t="shared" si="776"/>
        <v>295.80311348786574</v>
      </c>
      <c r="R1247" s="27">
        <f t="shared" si="749"/>
        <v>8.2167531524407145E-2</v>
      </c>
      <c r="S1247" s="98">
        <f t="shared" si="750"/>
        <v>3.5488583605718</v>
      </c>
      <c r="T1247" s="17">
        <f t="shared" si="777"/>
        <v>1417.1203202149043</v>
      </c>
      <c r="U1247" s="17">
        <f t="shared" si="751"/>
        <v>0.39364453339302896</v>
      </c>
      <c r="V1247" s="17">
        <f t="shared" si="752"/>
        <v>281.01295781347244</v>
      </c>
      <c r="W1247" s="17">
        <f t="shared" si="753"/>
        <v>269.77243950093356</v>
      </c>
      <c r="X1247" s="17">
        <f t="shared" si="753"/>
        <v>258.98154192089623</v>
      </c>
      <c r="Y1247" s="17">
        <f t="shared" si="754"/>
        <v>256.39172650168729</v>
      </c>
      <c r="Z1247" s="17">
        <f>Y1247/3600</f>
        <v>7.1219924028246465E-2</v>
      </c>
      <c r="AA1247" s="17">
        <f>0.96*Y1247</f>
        <v>246.13605744161978</v>
      </c>
      <c r="AB1247" s="17">
        <f t="shared" si="755"/>
        <v>236.29061514395499</v>
      </c>
      <c r="AC1247" s="17">
        <f t="shared" si="756"/>
        <v>224.47608438675724</v>
      </c>
      <c r="AD1247" s="17">
        <f t="shared" si="757"/>
        <v>224.47608438675724</v>
      </c>
      <c r="AE1247" s="17">
        <f t="shared" si="778"/>
        <v>6.2354467885210346E-2</v>
      </c>
      <c r="AF1247" s="17">
        <f>T1247-AD1247</f>
        <v>1192.644235828147</v>
      </c>
      <c r="AG1247" s="17">
        <f t="shared" si="758"/>
        <v>0.33129006550781859</v>
      </c>
      <c r="AH1247" s="28">
        <f>0.5*'Ducati Panigale 1199 data'!$C$8*'WLTP class 3 v5'!F1247^2</f>
        <v>94970.570216049382</v>
      </c>
      <c r="AI1247" s="17">
        <f t="shared" si="759"/>
        <v>94.970570216049381</v>
      </c>
      <c r="AJ1247" s="17" t="str">
        <f>IF(N1247&lt;0, AI1247, "0")</f>
        <v>0</v>
      </c>
      <c r="AK1247" s="98">
        <f>AK1246+AJ1247</f>
        <v>2845.6773927469121</v>
      </c>
      <c r="AL1247" s="105">
        <f t="shared" si="760"/>
        <v>0.79046594242969781</v>
      </c>
      <c r="AM1247" s="98">
        <f>IF(N1247 &gt; 0, AI1247, )</f>
        <v>94.970570216049381</v>
      </c>
      <c r="AN1247" s="98">
        <f t="shared" si="779"/>
        <v>20155.997239197521</v>
      </c>
      <c r="AO1247" s="98">
        <f t="shared" si="761"/>
        <v>5.5988881219993116</v>
      </c>
      <c r="AP1247" s="27">
        <f t="shared" si="762"/>
        <v>0</v>
      </c>
      <c r="AQ1247" s="27">
        <f t="shared" si="763"/>
        <v>0</v>
      </c>
      <c r="AR1247" s="99">
        <f t="shared" si="764"/>
        <v>0</v>
      </c>
      <c r="AS1247" s="27">
        <f t="shared" si="765"/>
        <v>0</v>
      </c>
      <c r="AT1247" s="99">
        <f t="shared" si="742"/>
        <v>0</v>
      </c>
      <c r="AU1247" s="27">
        <f t="shared" si="742"/>
        <v>0</v>
      </c>
      <c r="AV1247" s="27">
        <f t="shared" si="766"/>
        <v>0</v>
      </c>
      <c r="AW1247" s="27">
        <f t="shared" si="767"/>
        <v>0</v>
      </c>
      <c r="AX1247" s="27">
        <f t="shared" si="768"/>
        <v>0</v>
      </c>
      <c r="AY1247" s="99">
        <f>AN1247-AW1247</f>
        <v>20155.997239197521</v>
      </c>
      <c r="AZ1247" s="110">
        <f t="shared" si="769"/>
        <v>5.5988881219993116</v>
      </c>
      <c r="BB1247" s="87">
        <v>0</v>
      </c>
      <c r="BC1247" s="23">
        <f t="shared" si="770"/>
        <v>0</v>
      </c>
      <c r="BD1247" s="23">
        <f t="shared" si="771"/>
        <v>0</v>
      </c>
      <c r="BE1247" s="23">
        <f t="shared" si="772"/>
        <v>0</v>
      </c>
      <c r="BF1247" s="23">
        <f t="shared" si="773"/>
        <v>0</v>
      </c>
      <c r="BG1247" s="23">
        <f t="shared" si="774"/>
        <v>0</v>
      </c>
    </row>
    <row r="1248" spans="2:59">
      <c r="B1248" s="12" t="s">
        <v>34</v>
      </c>
      <c r="C1248" s="12">
        <v>1237</v>
      </c>
      <c r="D1248" s="12">
        <v>215</v>
      </c>
      <c r="E1248" s="21">
        <v>93.9</v>
      </c>
      <c r="F1248" s="68">
        <f t="shared" si="743"/>
        <v>26.083333333333332</v>
      </c>
      <c r="G1248" s="22">
        <f t="shared" si="775"/>
        <v>-9.7222222222220642E-2</v>
      </c>
      <c r="H1248" s="22">
        <f t="shared" si="744"/>
        <v>108</v>
      </c>
      <c r="I1248" s="48">
        <f>'Ducati Panigale 1199 data'!$C$8*G1248</f>
        <v>-27.027777777777338</v>
      </c>
      <c r="J1248" s="48">
        <f>'Ducati Panigale 1199 data'!$C$8*'Ducati Panigale 1199 data'!$C$15*'Ducati Panigale 1199 data'!$C$10</f>
        <v>54.543600000000005</v>
      </c>
      <c r="K1248" s="48">
        <f>(0.5*'Ducati Panigale 1199 data'!$C$12)*'Ducati Panigale 1199 data'!$C$14*'Ducati Panigale 1199 data'!$C$11*F1248^2</f>
        <v>96.259645052083329</v>
      </c>
      <c r="L1248" s="48">
        <f t="shared" si="745"/>
        <v>123.775467274306</v>
      </c>
      <c r="M1248" s="48">
        <f t="shared" si="741"/>
        <v>3228.4767714048144</v>
      </c>
      <c r="N1248" s="22">
        <f t="shared" si="746"/>
        <v>3.2284767714048144</v>
      </c>
      <c r="O1248" s="105">
        <f t="shared" si="747"/>
        <v>0</v>
      </c>
      <c r="P1248" s="105">
        <f t="shared" si="748"/>
        <v>0</v>
      </c>
      <c r="Q1248" s="105">
        <f t="shared" si="776"/>
        <v>295.80311348786574</v>
      </c>
      <c r="R1248" s="27">
        <f t="shared" si="749"/>
        <v>8.2167531524407145E-2</v>
      </c>
      <c r="S1248" s="98">
        <f t="shared" si="750"/>
        <v>3.2284767714048144</v>
      </c>
      <c r="T1248" s="17">
        <f t="shared" si="777"/>
        <v>1420.348796986309</v>
      </c>
      <c r="U1248" s="17">
        <f t="shared" si="751"/>
        <v>0.39454133249619694</v>
      </c>
      <c r="V1248" s="17">
        <f t="shared" si="752"/>
        <v>281.01295781347244</v>
      </c>
      <c r="W1248" s="17">
        <f t="shared" si="753"/>
        <v>269.77243950093356</v>
      </c>
      <c r="X1248" s="17">
        <f t="shared" si="753"/>
        <v>258.98154192089623</v>
      </c>
      <c r="Y1248" s="17">
        <f t="shared" si="754"/>
        <v>256.39172650168729</v>
      </c>
      <c r="Z1248" s="17">
        <f>Y1248/3600</f>
        <v>7.1219924028246465E-2</v>
      </c>
      <c r="AA1248" s="17">
        <f>0.96*Y1248</f>
        <v>246.13605744161978</v>
      </c>
      <c r="AB1248" s="17">
        <f t="shared" si="755"/>
        <v>236.29061514395499</v>
      </c>
      <c r="AC1248" s="17">
        <f t="shared" si="756"/>
        <v>224.47608438675724</v>
      </c>
      <c r="AD1248" s="17">
        <f t="shared" si="757"/>
        <v>224.47608438675724</v>
      </c>
      <c r="AE1248" s="17">
        <f t="shared" si="778"/>
        <v>6.2354467885210346E-2</v>
      </c>
      <c r="AF1248" s="17">
        <f>T1248-AD1248</f>
        <v>1195.8727125995517</v>
      </c>
      <c r="AG1248" s="17">
        <f t="shared" si="758"/>
        <v>0.33218686461098657</v>
      </c>
      <c r="AH1248" s="28">
        <f>0.5*'Ducati Panigale 1199 data'!$C$8*'WLTP class 3 v5'!F1248^2</f>
        <v>94567.298611111109</v>
      </c>
      <c r="AI1248" s="17">
        <f t="shared" si="759"/>
        <v>94.567298611111113</v>
      </c>
      <c r="AJ1248" s="17" t="str">
        <f>IF(N1248&lt;0, AI1248, "0")</f>
        <v>0</v>
      </c>
      <c r="AK1248" s="98">
        <f>AK1247+AJ1248</f>
        <v>2845.6773927469121</v>
      </c>
      <c r="AL1248" s="105">
        <f t="shared" si="760"/>
        <v>0.79046594242969781</v>
      </c>
      <c r="AM1248" s="98">
        <f>IF(N1248 &gt; 0, AI1248, )</f>
        <v>94.567298611111113</v>
      </c>
      <c r="AN1248" s="98">
        <f t="shared" si="779"/>
        <v>20250.56453780863</v>
      </c>
      <c r="AO1248" s="98">
        <f t="shared" si="761"/>
        <v>5.6251568160579524</v>
      </c>
      <c r="AP1248" s="27">
        <f t="shared" si="762"/>
        <v>0</v>
      </c>
      <c r="AQ1248" s="27">
        <f t="shared" si="763"/>
        <v>0</v>
      </c>
      <c r="AR1248" s="99">
        <f t="shared" si="764"/>
        <v>0</v>
      </c>
      <c r="AS1248" s="27">
        <f t="shared" si="765"/>
        <v>0</v>
      </c>
      <c r="AT1248" s="99">
        <f t="shared" si="742"/>
        <v>0</v>
      </c>
      <c r="AU1248" s="27">
        <f t="shared" si="742"/>
        <v>0</v>
      </c>
      <c r="AV1248" s="27">
        <f t="shared" si="766"/>
        <v>0</v>
      </c>
      <c r="AW1248" s="27">
        <f t="shared" si="767"/>
        <v>0</v>
      </c>
      <c r="AX1248" s="27">
        <f t="shared" si="768"/>
        <v>0</v>
      </c>
      <c r="AY1248" s="99">
        <f>AN1248-AW1248</f>
        <v>20250.56453780863</v>
      </c>
      <c r="AZ1248" s="110">
        <f t="shared" si="769"/>
        <v>5.6251568160579524</v>
      </c>
      <c r="BB1248" s="87">
        <v>0</v>
      </c>
      <c r="BC1248" s="23">
        <f t="shared" si="770"/>
        <v>0</v>
      </c>
      <c r="BD1248" s="23">
        <f t="shared" si="771"/>
        <v>0</v>
      </c>
      <c r="BE1248" s="23">
        <f t="shared" si="772"/>
        <v>0</v>
      </c>
      <c r="BF1248" s="23">
        <f t="shared" si="773"/>
        <v>0</v>
      </c>
      <c r="BG1248" s="23">
        <f t="shared" si="774"/>
        <v>0</v>
      </c>
    </row>
    <row r="1249" spans="2:59">
      <c r="B1249" s="12" t="s">
        <v>34</v>
      </c>
      <c r="C1249" s="12">
        <v>1238</v>
      </c>
      <c r="D1249" s="12">
        <v>216</v>
      </c>
      <c r="E1249" s="21">
        <v>93.4</v>
      </c>
      <c r="F1249" s="68">
        <f t="shared" si="743"/>
        <v>25.944444444444443</v>
      </c>
      <c r="G1249" s="22">
        <f t="shared" si="775"/>
        <v>-0.15277777777777896</v>
      </c>
      <c r="H1249" s="22">
        <f t="shared" si="744"/>
        <v>108.5</v>
      </c>
      <c r="I1249" s="48">
        <f>'Ducati Panigale 1199 data'!$C$8*G1249</f>
        <v>-42.472222222222548</v>
      </c>
      <c r="J1249" s="48">
        <f>'Ducati Panigale 1199 data'!$C$8*'Ducati Panigale 1199 data'!$C$15*'Ducati Panigale 1199 data'!$C$10</f>
        <v>54.543600000000005</v>
      </c>
      <c r="K1249" s="48">
        <f>(0.5*'Ducati Panigale 1199 data'!$C$12)*'Ducati Panigale 1199 data'!$C$14*'Ducati Panigale 1199 data'!$C$11*F1249^2</f>
        <v>95.237245023148148</v>
      </c>
      <c r="L1249" s="48">
        <f t="shared" si="745"/>
        <v>107.3086228009256</v>
      </c>
      <c r="M1249" s="48">
        <f t="shared" si="741"/>
        <v>2784.0626026684586</v>
      </c>
      <c r="N1249" s="22">
        <f t="shared" si="746"/>
        <v>2.7840626026684587</v>
      </c>
      <c r="O1249" s="105">
        <f t="shared" si="747"/>
        <v>0</v>
      </c>
      <c r="P1249" s="105">
        <f t="shared" si="748"/>
        <v>0</v>
      </c>
      <c r="Q1249" s="105">
        <f t="shared" si="776"/>
        <v>295.80311348786574</v>
      </c>
      <c r="R1249" s="27">
        <f t="shared" si="749"/>
        <v>8.2167531524407145E-2</v>
      </c>
      <c r="S1249" s="98">
        <f t="shared" si="750"/>
        <v>2.7840626026684587</v>
      </c>
      <c r="T1249" s="17">
        <f t="shared" si="777"/>
        <v>1423.1328595889775</v>
      </c>
      <c r="U1249" s="17">
        <f t="shared" si="751"/>
        <v>0.39531468321916041</v>
      </c>
      <c r="V1249" s="17">
        <f t="shared" si="752"/>
        <v>281.01295781347244</v>
      </c>
      <c r="W1249" s="17">
        <f t="shared" si="753"/>
        <v>269.77243950093356</v>
      </c>
      <c r="X1249" s="17">
        <f t="shared" si="753"/>
        <v>258.98154192089623</v>
      </c>
      <c r="Y1249" s="17">
        <f t="shared" si="754"/>
        <v>256.39172650168729</v>
      </c>
      <c r="Z1249" s="17">
        <f>Y1249/3600</f>
        <v>7.1219924028246465E-2</v>
      </c>
      <c r="AA1249" s="17">
        <f>0.96*Y1249</f>
        <v>246.13605744161978</v>
      </c>
      <c r="AB1249" s="17">
        <f t="shared" si="755"/>
        <v>236.29061514395499</v>
      </c>
      <c r="AC1249" s="17">
        <f t="shared" si="756"/>
        <v>224.47608438675724</v>
      </c>
      <c r="AD1249" s="17">
        <f t="shared" si="757"/>
        <v>224.47608438675724</v>
      </c>
      <c r="AE1249" s="17">
        <f t="shared" si="778"/>
        <v>6.2354467885210346E-2</v>
      </c>
      <c r="AF1249" s="17">
        <f>T1249-AD1249</f>
        <v>1198.6567752022202</v>
      </c>
      <c r="AG1249" s="17">
        <f t="shared" si="758"/>
        <v>0.33296021533395004</v>
      </c>
      <c r="AH1249" s="28">
        <f>0.5*'Ducati Panigale 1199 data'!$C$8*'WLTP class 3 v5'!F1249^2</f>
        <v>93562.873456790112</v>
      </c>
      <c r="AI1249" s="17">
        <f t="shared" si="759"/>
        <v>93.562873456790115</v>
      </c>
      <c r="AJ1249" s="17" t="str">
        <f>IF(N1249&lt;0, AI1249, "0")</f>
        <v>0</v>
      </c>
      <c r="AK1249" s="98">
        <f>AK1248+AJ1249</f>
        <v>2845.6773927469121</v>
      </c>
      <c r="AL1249" s="105">
        <f t="shared" si="760"/>
        <v>0.79046594242969781</v>
      </c>
      <c r="AM1249" s="98">
        <f>IF(N1249 &gt; 0, AI1249, )</f>
        <v>93.562873456790115</v>
      </c>
      <c r="AN1249" s="98">
        <f t="shared" si="779"/>
        <v>20344.127411265421</v>
      </c>
      <c r="AO1249" s="98">
        <f t="shared" si="761"/>
        <v>5.6511465031292838</v>
      </c>
      <c r="AP1249" s="27">
        <f t="shared" si="762"/>
        <v>0</v>
      </c>
      <c r="AQ1249" s="27">
        <f t="shared" si="763"/>
        <v>0</v>
      </c>
      <c r="AR1249" s="99">
        <f t="shared" si="764"/>
        <v>0</v>
      </c>
      <c r="AS1249" s="27">
        <f t="shared" si="765"/>
        <v>0</v>
      </c>
      <c r="AT1249" s="99">
        <f t="shared" si="742"/>
        <v>0</v>
      </c>
      <c r="AU1249" s="27">
        <f t="shared" si="742"/>
        <v>0</v>
      </c>
      <c r="AV1249" s="27">
        <f t="shared" si="766"/>
        <v>0</v>
      </c>
      <c r="AW1249" s="27">
        <f t="shared" si="767"/>
        <v>0</v>
      </c>
      <c r="AX1249" s="27">
        <f t="shared" si="768"/>
        <v>0</v>
      </c>
      <c r="AY1249" s="99">
        <f>AN1249-AW1249</f>
        <v>20344.127411265421</v>
      </c>
      <c r="AZ1249" s="110">
        <f t="shared" si="769"/>
        <v>5.6511465031292838</v>
      </c>
      <c r="BB1249" s="87">
        <v>0</v>
      </c>
      <c r="BC1249" s="23">
        <f t="shared" si="770"/>
        <v>0</v>
      </c>
      <c r="BD1249" s="23">
        <f t="shared" si="771"/>
        <v>0</v>
      </c>
      <c r="BE1249" s="23">
        <f t="shared" si="772"/>
        <v>0</v>
      </c>
      <c r="BF1249" s="23">
        <f t="shared" si="773"/>
        <v>0</v>
      </c>
      <c r="BG1249" s="23">
        <f t="shared" si="774"/>
        <v>0</v>
      </c>
    </row>
    <row r="1250" spans="2:59">
      <c r="B1250" s="12" t="s">
        <v>34</v>
      </c>
      <c r="C1250" s="12">
        <v>1239</v>
      </c>
      <c r="D1250" s="12">
        <v>217</v>
      </c>
      <c r="E1250" s="21">
        <v>92.8</v>
      </c>
      <c r="F1250" s="68">
        <f t="shared" si="743"/>
        <v>25.777777777777779</v>
      </c>
      <c r="G1250" s="22">
        <f t="shared" si="775"/>
        <v>-0.19444444444444522</v>
      </c>
      <c r="H1250" s="22">
        <f t="shared" si="744"/>
        <v>109</v>
      </c>
      <c r="I1250" s="48">
        <f>'Ducati Panigale 1199 data'!$C$8*G1250</f>
        <v>-54.05555555555577</v>
      </c>
      <c r="J1250" s="48">
        <f>'Ducati Panigale 1199 data'!$C$8*'Ducati Panigale 1199 data'!$C$15*'Ducati Panigale 1199 data'!$C$10</f>
        <v>54.543600000000005</v>
      </c>
      <c r="K1250" s="48">
        <f>(0.5*'Ducati Panigale 1199 data'!$C$12)*'Ducati Panigale 1199 data'!$C$14*'Ducati Panigale 1199 data'!$C$11*F1250^2</f>
        <v>94.017570370370393</v>
      </c>
      <c r="L1250" s="48">
        <f t="shared" si="745"/>
        <v>94.505614814814635</v>
      </c>
      <c r="M1250" s="48">
        <f t="shared" si="741"/>
        <v>2436.1447374485551</v>
      </c>
      <c r="N1250" s="22">
        <f t="shared" si="746"/>
        <v>2.4361447374485552</v>
      </c>
      <c r="O1250" s="105">
        <f t="shared" si="747"/>
        <v>0</v>
      </c>
      <c r="P1250" s="105">
        <f t="shared" si="748"/>
        <v>0</v>
      </c>
      <c r="Q1250" s="105">
        <f t="shared" si="776"/>
        <v>295.80311348786574</v>
      </c>
      <c r="R1250" s="27">
        <f t="shared" si="749"/>
        <v>8.2167531524407145E-2</v>
      </c>
      <c r="S1250" s="98">
        <f t="shared" si="750"/>
        <v>2.4361447374485552</v>
      </c>
      <c r="T1250" s="17">
        <f t="shared" si="777"/>
        <v>1425.569004326426</v>
      </c>
      <c r="U1250" s="17">
        <f t="shared" si="751"/>
        <v>0.39599139009067391</v>
      </c>
      <c r="V1250" s="17">
        <f t="shared" si="752"/>
        <v>281.01295781347244</v>
      </c>
      <c r="W1250" s="17">
        <f t="shared" si="753"/>
        <v>269.77243950093356</v>
      </c>
      <c r="X1250" s="17">
        <f t="shared" si="753"/>
        <v>258.98154192089623</v>
      </c>
      <c r="Y1250" s="17">
        <f t="shared" si="754"/>
        <v>256.39172650168729</v>
      </c>
      <c r="Z1250" s="17">
        <f>Y1250/3600</f>
        <v>7.1219924028246465E-2</v>
      </c>
      <c r="AA1250" s="17">
        <f>0.96*Y1250</f>
        <v>246.13605744161978</v>
      </c>
      <c r="AB1250" s="17">
        <f t="shared" si="755"/>
        <v>236.29061514395499</v>
      </c>
      <c r="AC1250" s="17">
        <f t="shared" si="756"/>
        <v>224.47608438675724</v>
      </c>
      <c r="AD1250" s="17">
        <f t="shared" si="757"/>
        <v>224.47608438675724</v>
      </c>
      <c r="AE1250" s="17">
        <f t="shared" si="778"/>
        <v>6.2354467885210346E-2</v>
      </c>
      <c r="AF1250" s="17">
        <f>T1250-AD1250</f>
        <v>1201.0929199396687</v>
      </c>
      <c r="AG1250" s="17">
        <f t="shared" si="758"/>
        <v>0.33363692220546354</v>
      </c>
      <c r="AH1250" s="28">
        <f>0.5*'Ducati Panigale 1199 data'!$C$8*'WLTP class 3 v5'!F1250^2</f>
        <v>92364.641975308652</v>
      </c>
      <c r="AI1250" s="17">
        <f t="shared" si="759"/>
        <v>92.364641975308658</v>
      </c>
      <c r="AJ1250" s="17" t="str">
        <f>IF(N1250&lt;0, AI1250, "0")</f>
        <v>0</v>
      </c>
      <c r="AK1250" s="98">
        <f>AK1249+AJ1250</f>
        <v>2845.6773927469121</v>
      </c>
      <c r="AL1250" s="105">
        <f t="shared" si="760"/>
        <v>0.79046594242969781</v>
      </c>
      <c r="AM1250" s="98">
        <f>IF(N1250 &gt; 0, AI1250, )</f>
        <v>92.364641975308658</v>
      </c>
      <c r="AN1250" s="98">
        <f t="shared" si="779"/>
        <v>20436.49205324073</v>
      </c>
      <c r="AO1250" s="98">
        <f t="shared" si="761"/>
        <v>5.6768033481224247</v>
      </c>
      <c r="AP1250" s="27">
        <f t="shared" si="762"/>
        <v>0</v>
      </c>
      <c r="AQ1250" s="27">
        <f t="shared" si="763"/>
        <v>0</v>
      </c>
      <c r="AR1250" s="99">
        <f t="shared" si="764"/>
        <v>0</v>
      </c>
      <c r="AS1250" s="27">
        <f t="shared" si="765"/>
        <v>0</v>
      </c>
      <c r="AT1250" s="99">
        <f t="shared" si="742"/>
        <v>0</v>
      </c>
      <c r="AU1250" s="27">
        <f t="shared" si="742"/>
        <v>0</v>
      </c>
      <c r="AV1250" s="27">
        <f t="shared" si="766"/>
        <v>0</v>
      </c>
      <c r="AW1250" s="27">
        <f t="shared" si="767"/>
        <v>0</v>
      </c>
      <c r="AX1250" s="27">
        <f t="shared" si="768"/>
        <v>0</v>
      </c>
      <c r="AY1250" s="99">
        <f>AN1250-AW1250</f>
        <v>20436.49205324073</v>
      </c>
      <c r="AZ1250" s="110">
        <f t="shared" si="769"/>
        <v>5.6768033481224247</v>
      </c>
      <c r="BB1250" s="87">
        <v>0</v>
      </c>
      <c r="BC1250" s="23">
        <f t="shared" si="770"/>
        <v>0</v>
      </c>
      <c r="BD1250" s="23">
        <f t="shared" si="771"/>
        <v>0</v>
      </c>
      <c r="BE1250" s="23">
        <f t="shared" si="772"/>
        <v>0</v>
      </c>
      <c r="BF1250" s="23">
        <f t="shared" si="773"/>
        <v>0</v>
      </c>
      <c r="BG1250" s="23">
        <f t="shared" si="774"/>
        <v>0</v>
      </c>
    </row>
    <row r="1251" spans="2:59">
      <c r="B1251" s="12" t="s">
        <v>34</v>
      </c>
      <c r="C1251" s="12">
        <v>1240</v>
      </c>
      <c r="D1251" s="12">
        <v>218</v>
      </c>
      <c r="E1251" s="21">
        <v>92</v>
      </c>
      <c r="F1251" s="68">
        <f t="shared" si="743"/>
        <v>25.555555555555557</v>
      </c>
      <c r="G1251" s="22">
        <f t="shared" si="775"/>
        <v>-0.20833333333333331</v>
      </c>
      <c r="H1251" s="22">
        <f t="shared" si="744"/>
        <v>109.5</v>
      </c>
      <c r="I1251" s="48">
        <f>'Ducati Panigale 1199 data'!$C$8*G1251</f>
        <v>-57.916666666666664</v>
      </c>
      <c r="J1251" s="48">
        <f>'Ducati Panigale 1199 data'!$C$8*'Ducati Panigale 1199 data'!$C$15*'Ducati Panigale 1199 data'!$C$10</f>
        <v>54.543600000000005</v>
      </c>
      <c r="K1251" s="48">
        <f>(0.5*'Ducati Panigale 1199 data'!$C$12)*'Ducati Panigale 1199 data'!$C$14*'Ducati Panigale 1199 data'!$C$11*F1251^2</f>
        <v>92.403564814814828</v>
      </c>
      <c r="L1251" s="48">
        <f t="shared" si="745"/>
        <v>89.030498148148169</v>
      </c>
      <c r="M1251" s="48">
        <f t="shared" si="741"/>
        <v>2275.2238415637867</v>
      </c>
      <c r="N1251" s="22">
        <f t="shared" si="746"/>
        <v>2.2752238415637867</v>
      </c>
      <c r="O1251" s="105">
        <f t="shared" si="747"/>
        <v>0</v>
      </c>
      <c r="P1251" s="105">
        <f t="shared" si="748"/>
        <v>0</v>
      </c>
      <c r="Q1251" s="105">
        <f t="shared" si="776"/>
        <v>295.80311348786574</v>
      </c>
      <c r="R1251" s="27">
        <f t="shared" si="749"/>
        <v>8.2167531524407145E-2</v>
      </c>
      <c r="S1251" s="98">
        <f t="shared" si="750"/>
        <v>2.2752238415637867</v>
      </c>
      <c r="T1251" s="17">
        <f t="shared" si="777"/>
        <v>1427.8442281679897</v>
      </c>
      <c r="U1251" s="17">
        <f t="shared" si="751"/>
        <v>0.39662339671333047</v>
      </c>
      <c r="V1251" s="17">
        <f t="shared" si="752"/>
        <v>281.01295781347244</v>
      </c>
      <c r="W1251" s="17">
        <f t="shared" si="753"/>
        <v>269.77243950093356</v>
      </c>
      <c r="X1251" s="17">
        <f t="shared" si="753"/>
        <v>258.98154192089623</v>
      </c>
      <c r="Y1251" s="17">
        <f t="shared" si="754"/>
        <v>256.39172650168729</v>
      </c>
      <c r="Z1251" s="17">
        <f>Y1251/3600</f>
        <v>7.1219924028246465E-2</v>
      </c>
      <c r="AA1251" s="17">
        <f>0.96*Y1251</f>
        <v>246.13605744161978</v>
      </c>
      <c r="AB1251" s="17">
        <f t="shared" si="755"/>
        <v>236.29061514395499</v>
      </c>
      <c r="AC1251" s="17">
        <f t="shared" si="756"/>
        <v>224.47608438675724</v>
      </c>
      <c r="AD1251" s="17">
        <f t="shared" si="757"/>
        <v>224.47608438675724</v>
      </c>
      <c r="AE1251" s="17">
        <f t="shared" si="778"/>
        <v>6.2354467885210346E-2</v>
      </c>
      <c r="AF1251" s="17">
        <f>T1251-AD1251</f>
        <v>1203.3681437812324</v>
      </c>
      <c r="AG1251" s="17">
        <f t="shared" si="758"/>
        <v>0.33426892882812015</v>
      </c>
      <c r="AH1251" s="28">
        <f>0.5*'Ducati Panigale 1199 data'!$C$8*'WLTP class 3 v5'!F1251^2</f>
        <v>90779.012345679017</v>
      </c>
      <c r="AI1251" s="17">
        <f t="shared" si="759"/>
        <v>90.779012345679021</v>
      </c>
      <c r="AJ1251" s="17" t="str">
        <f>IF(N1251&lt;0, AI1251, "0")</f>
        <v>0</v>
      </c>
      <c r="AK1251" s="98">
        <f>AK1250+AJ1251</f>
        <v>2845.6773927469121</v>
      </c>
      <c r="AL1251" s="105">
        <f t="shared" si="760"/>
        <v>0.79046594242969781</v>
      </c>
      <c r="AM1251" s="98">
        <f>IF(N1251 &gt; 0, AI1251, )</f>
        <v>90.779012345679021</v>
      </c>
      <c r="AN1251" s="98">
        <f t="shared" si="779"/>
        <v>20527.27106558641</v>
      </c>
      <c r="AO1251" s="98">
        <f t="shared" si="761"/>
        <v>5.7020197404406696</v>
      </c>
      <c r="AP1251" s="27">
        <f t="shared" si="762"/>
        <v>0</v>
      </c>
      <c r="AQ1251" s="27">
        <f t="shared" si="763"/>
        <v>0</v>
      </c>
      <c r="AR1251" s="99">
        <f t="shared" si="764"/>
        <v>0</v>
      </c>
      <c r="AS1251" s="27">
        <f t="shared" si="765"/>
        <v>0</v>
      </c>
      <c r="AT1251" s="99">
        <f t="shared" si="742"/>
        <v>0</v>
      </c>
      <c r="AU1251" s="27">
        <f t="shared" si="742"/>
        <v>0</v>
      </c>
      <c r="AV1251" s="27">
        <f t="shared" si="766"/>
        <v>0</v>
      </c>
      <c r="AW1251" s="27">
        <f t="shared" si="767"/>
        <v>0</v>
      </c>
      <c r="AX1251" s="27">
        <f t="shared" si="768"/>
        <v>0</v>
      </c>
      <c r="AY1251" s="99">
        <f>AN1251-AW1251</f>
        <v>20527.27106558641</v>
      </c>
      <c r="AZ1251" s="110">
        <f t="shared" si="769"/>
        <v>5.7020197404406696</v>
      </c>
      <c r="BB1251" s="87">
        <v>0</v>
      </c>
      <c r="BC1251" s="23">
        <f t="shared" si="770"/>
        <v>0</v>
      </c>
      <c r="BD1251" s="23">
        <f t="shared" si="771"/>
        <v>0</v>
      </c>
      <c r="BE1251" s="23">
        <f t="shared" si="772"/>
        <v>0</v>
      </c>
      <c r="BF1251" s="23">
        <f t="shared" si="773"/>
        <v>0</v>
      </c>
      <c r="BG1251" s="23">
        <f t="shared" si="774"/>
        <v>0</v>
      </c>
    </row>
    <row r="1252" spans="2:59">
      <c r="B1252" s="12" t="s">
        <v>34</v>
      </c>
      <c r="C1252" s="12">
        <v>1241</v>
      </c>
      <c r="D1252" s="12">
        <v>219</v>
      </c>
      <c r="E1252" s="21">
        <v>91.3</v>
      </c>
      <c r="F1252" s="68">
        <f t="shared" si="743"/>
        <v>25.361111111111111</v>
      </c>
      <c r="G1252" s="22">
        <f t="shared" si="775"/>
        <v>-0.19444444444444522</v>
      </c>
      <c r="H1252" s="22">
        <f t="shared" si="744"/>
        <v>110</v>
      </c>
      <c r="I1252" s="48">
        <f>'Ducati Panigale 1199 data'!$C$8*G1252</f>
        <v>-54.05555555555577</v>
      </c>
      <c r="J1252" s="48">
        <f>'Ducati Panigale 1199 data'!$C$8*'Ducati Panigale 1199 data'!$C$15*'Ducati Panigale 1199 data'!$C$10</f>
        <v>54.543600000000005</v>
      </c>
      <c r="K1252" s="48">
        <f>(0.5*'Ducati Panigale 1199 data'!$C$12)*'Ducati Panigale 1199 data'!$C$14*'Ducati Panigale 1199 data'!$C$11*F1252^2</f>
        <v>91.002773061342594</v>
      </c>
      <c r="L1252" s="48">
        <f t="shared" si="745"/>
        <v>91.490817505786822</v>
      </c>
      <c r="M1252" s="48">
        <f t="shared" si="741"/>
        <v>2320.308788410649</v>
      </c>
      <c r="N1252" s="22">
        <f t="shared" si="746"/>
        <v>2.320308788410649</v>
      </c>
      <c r="O1252" s="105">
        <f t="shared" si="747"/>
        <v>0</v>
      </c>
      <c r="P1252" s="105">
        <f t="shared" si="748"/>
        <v>0</v>
      </c>
      <c r="Q1252" s="105">
        <f t="shared" si="776"/>
        <v>295.80311348786574</v>
      </c>
      <c r="R1252" s="27">
        <f t="shared" si="749"/>
        <v>8.2167531524407145E-2</v>
      </c>
      <c r="S1252" s="98">
        <f t="shared" si="750"/>
        <v>2.320308788410649</v>
      </c>
      <c r="T1252" s="17">
        <f t="shared" si="777"/>
        <v>1430.1645369564003</v>
      </c>
      <c r="U1252" s="17">
        <f t="shared" si="751"/>
        <v>0.39726792693233343</v>
      </c>
      <c r="V1252" s="17">
        <f t="shared" si="752"/>
        <v>281.01295781347244</v>
      </c>
      <c r="W1252" s="17">
        <f t="shared" si="753"/>
        <v>269.77243950093356</v>
      </c>
      <c r="X1252" s="17">
        <f t="shared" si="753"/>
        <v>258.98154192089623</v>
      </c>
      <c r="Y1252" s="17">
        <f t="shared" si="754"/>
        <v>256.39172650168729</v>
      </c>
      <c r="Z1252" s="17">
        <f>Y1252/3600</f>
        <v>7.1219924028246465E-2</v>
      </c>
      <c r="AA1252" s="17">
        <f>0.96*Y1252</f>
        <v>246.13605744161978</v>
      </c>
      <c r="AB1252" s="17">
        <f t="shared" si="755"/>
        <v>236.29061514395499</v>
      </c>
      <c r="AC1252" s="17">
        <f t="shared" si="756"/>
        <v>224.47608438675724</v>
      </c>
      <c r="AD1252" s="17">
        <f t="shared" si="757"/>
        <v>224.47608438675724</v>
      </c>
      <c r="AE1252" s="17">
        <f t="shared" si="778"/>
        <v>6.2354467885210346E-2</v>
      </c>
      <c r="AF1252" s="17">
        <f>T1252-AD1252</f>
        <v>1205.688452569643</v>
      </c>
      <c r="AG1252" s="17">
        <f t="shared" si="758"/>
        <v>0.33491345904712305</v>
      </c>
      <c r="AH1252" s="28">
        <f>0.5*'Ducati Panigale 1199 data'!$C$8*'WLTP class 3 v5'!F1252^2</f>
        <v>89402.847993827163</v>
      </c>
      <c r="AI1252" s="17">
        <f t="shared" si="759"/>
        <v>89.402847993827166</v>
      </c>
      <c r="AJ1252" s="17" t="str">
        <f>IF(N1252&lt;0, AI1252, "0")</f>
        <v>0</v>
      </c>
      <c r="AK1252" s="98">
        <f>AK1251+AJ1252</f>
        <v>2845.6773927469121</v>
      </c>
      <c r="AL1252" s="105">
        <f t="shared" si="760"/>
        <v>0.79046594242969781</v>
      </c>
      <c r="AM1252" s="98">
        <f>IF(N1252 &gt; 0, AI1252, )</f>
        <v>89.402847993827166</v>
      </c>
      <c r="AN1252" s="98">
        <f t="shared" si="779"/>
        <v>20616.673913580238</v>
      </c>
      <c r="AO1252" s="98">
        <f t="shared" si="761"/>
        <v>5.7268538648833998</v>
      </c>
      <c r="AP1252" s="27">
        <f t="shared" si="762"/>
        <v>0</v>
      </c>
      <c r="AQ1252" s="27">
        <f t="shared" si="763"/>
        <v>0</v>
      </c>
      <c r="AR1252" s="99">
        <f t="shared" si="764"/>
        <v>0</v>
      </c>
      <c r="AS1252" s="27">
        <f t="shared" si="765"/>
        <v>0</v>
      </c>
      <c r="AT1252" s="99">
        <f t="shared" si="742"/>
        <v>0</v>
      </c>
      <c r="AU1252" s="27">
        <f t="shared" si="742"/>
        <v>0</v>
      </c>
      <c r="AV1252" s="27">
        <f t="shared" si="766"/>
        <v>0</v>
      </c>
      <c r="AW1252" s="27">
        <f t="shared" si="767"/>
        <v>0</v>
      </c>
      <c r="AX1252" s="27">
        <f t="shared" si="768"/>
        <v>0</v>
      </c>
      <c r="AY1252" s="99">
        <f>AN1252-AW1252</f>
        <v>20616.673913580238</v>
      </c>
      <c r="AZ1252" s="110">
        <f t="shared" si="769"/>
        <v>5.7268538648833998</v>
      </c>
      <c r="BB1252" s="87">
        <v>0</v>
      </c>
      <c r="BC1252" s="23">
        <f t="shared" si="770"/>
        <v>0</v>
      </c>
      <c r="BD1252" s="23">
        <f t="shared" si="771"/>
        <v>0</v>
      </c>
      <c r="BE1252" s="23">
        <f t="shared" si="772"/>
        <v>0</v>
      </c>
      <c r="BF1252" s="23">
        <f t="shared" si="773"/>
        <v>0</v>
      </c>
      <c r="BG1252" s="23">
        <f t="shared" si="774"/>
        <v>0</v>
      </c>
    </row>
    <row r="1253" spans="2:59">
      <c r="B1253" s="12" t="s">
        <v>34</v>
      </c>
      <c r="C1253" s="12">
        <v>1242</v>
      </c>
      <c r="D1253" s="12">
        <v>220</v>
      </c>
      <c r="E1253" s="21">
        <v>90.6</v>
      </c>
      <c r="F1253" s="68">
        <f t="shared" si="743"/>
        <v>25.166666666666668</v>
      </c>
      <c r="G1253" s="22">
        <f t="shared" si="775"/>
        <v>-0.18055555555555516</v>
      </c>
      <c r="H1253" s="22">
        <f t="shared" si="744"/>
        <v>110.5</v>
      </c>
      <c r="I1253" s="48">
        <f>'Ducati Panigale 1199 data'!$C$8*G1253</f>
        <v>-50.194444444444336</v>
      </c>
      <c r="J1253" s="48">
        <f>'Ducati Panigale 1199 data'!$C$8*'Ducati Panigale 1199 data'!$C$15*'Ducati Panigale 1199 data'!$C$10</f>
        <v>54.543600000000005</v>
      </c>
      <c r="K1253" s="48">
        <f>(0.5*'Ducati Panigale 1199 data'!$C$12)*'Ducati Panigale 1199 data'!$C$14*'Ducati Panigale 1199 data'!$C$11*F1253^2</f>
        <v>89.612680208333359</v>
      </c>
      <c r="L1253" s="48">
        <f t="shared" si="745"/>
        <v>93.961835763889027</v>
      </c>
      <c r="M1253" s="48">
        <f t="shared" si="741"/>
        <v>2364.706200057874</v>
      </c>
      <c r="N1253" s="22">
        <f t="shared" si="746"/>
        <v>2.3647062000578738</v>
      </c>
      <c r="O1253" s="105">
        <f t="shared" si="747"/>
        <v>0</v>
      </c>
      <c r="P1253" s="105">
        <f t="shared" si="748"/>
        <v>0</v>
      </c>
      <c r="Q1253" s="105">
        <f t="shared" si="776"/>
        <v>295.80311348786574</v>
      </c>
      <c r="R1253" s="27">
        <f t="shared" si="749"/>
        <v>8.2167531524407145E-2</v>
      </c>
      <c r="S1253" s="98">
        <f t="shared" si="750"/>
        <v>2.3647062000578738</v>
      </c>
      <c r="T1253" s="17">
        <f t="shared" si="777"/>
        <v>1432.5292431564583</v>
      </c>
      <c r="U1253" s="17">
        <f t="shared" si="751"/>
        <v>0.39792478976568285</v>
      </c>
      <c r="V1253" s="17">
        <f t="shared" si="752"/>
        <v>281.01295781347244</v>
      </c>
      <c r="W1253" s="17">
        <f t="shared" si="753"/>
        <v>269.77243950093356</v>
      </c>
      <c r="X1253" s="17">
        <f t="shared" si="753"/>
        <v>258.98154192089623</v>
      </c>
      <c r="Y1253" s="17">
        <f t="shared" si="754"/>
        <v>256.39172650168729</v>
      </c>
      <c r="Z1253" s="17">
        <f>Y1253/3600</f>
        <v>7.1219924028246465E-2</v>
      </c>
      <c r="AA1253" s="17">
        <f>0.96*Y1253</f>
        <v>246.13605744161978</v>
      </c>
      <c r="AB1253" s="17">
        <f t="shared" si="755"/>
        <v>236.29061514395499</v>
      </c>
      <c r="AC1253" s="17">
        <f t="shared" si="756"/>
        <v>224.47608438675724</v>
      </c>
      <c r="AD1253" s="17">
        <f t="shared" si="757"/>
        <v>224.47608438675724</v>
      </c>
      <c r="AE1253" s="17">
        <f t="shared" si="778"/>
        <v>6.2354467885210346E-2</v>
      </c>
      <c r="AF1253" s="17">
        <f>T1253-AD1253</f>
        <v>1208.053158769701</v>
      </c>
      <c r="AG1253" s="17">
        <f t="shared" si="758"/>
        <v>0.33557032188047248</v>
      </c>
      <c r="AH1253" s="28">
        <f>0.5*'Ducati Panigale 1199 data'!$C$8*'WLTP class 3 v5'!F1253^2</f>
        <v>88037.194444444453</v>
      </c>
      <c r="AI1253" s="17">
        <f t="shared" si="759"/>
        <v>88.037194444444452</v>
      </c>
      <c r="AJ1253" s="17" t="str">
        <f>IF(N1253&lt;0, AI1253, "0")</f>
        <v>0</v>
      </c>
      <c r="AK1253" s="98">
        <f>AK1252+AJ1253</f>
        <v>2845.6773927469121</v>
      </c>
      <c r="AL1253" s="105">
        <f t="shared" si="760"/>
        <v>0.79046594242969781</v>
      </c>
      <c r="AM1253" s="98">
        <f>IF(N1253 &gt; 0, AI1253, )</f>
        <v>88.037194444444452</v>
      </c>
      <c r="AN1253" s="98">
        <f t="shared" si="779"/>
        <v>20704.711108024683</v>
      </c>
      <c r="AO1253" s="98">
        <f t="shared" si="761"/>
        <v>5.7513086411179675</v>
      </c>
      <c r="AP1253" s="27">
        <f t="shared" si="762"/>
        <v>0</v>
      </c>
      <c r="AQ1253" s="27">
        <f t="shared" si="763"/>
        <v>0</v>
      </c>
      <c r="AR1253" s="99">
        <f t="shared" si="764"/>
        <v>0</v>
      </c>
      <c r="AS1253" s="27">
        <f t="shared" si="765"/>
        <v>0</v>
      </c>
      <c r="AT1253" s="99">
        <f t="shared" si="742"/>
        <v>0</v>
      </c>
      <c r="AU1253" s="27">
        <f t="shared" si="742"/>
        <v>0</v>
      </c>
      <c r="AV1253" s="27">
        <f t="shared" si="766"/>
        <v>0</v>
      </c>
      <c r="AW1253" s="27">
        <f t="shared" si="767"/>
        <v>0</v>
      </c>
      <c r="AX1253" s="27">
        <f t="shared" si="768"/>
        <v>0</v>
      </c>
      <c r="AY1253" s="99">
        <f>AN1253-AW1253</f>
        <v>20704.711108024683</v>
      </c>
      <c r="AZ1253" s="110">
        <f t="shared" si="769"/>
        <v>5.7513086411179675</v>
      </c>
      <c r="BB1253" s="87">
        <v>0</v>
      </c>
      <c r="BC1253" s="23">
        <f t="shared" si="770"/>
        <v>0</v>
      </c>
      <c r="BD1253" s="23">
        <f t="shared" si="771"/>
        <v>0</v>
      </c>
      <c r="BE1253" s="23">
        <f t="shared" si="772"/>
        <v>0</v>
      </c>
      <c r="BF1253" s="23">
        <f t="shared" si="773"/>
        <v>0</v>
      </c>
      <c r="BG1253" s="23">
        <f t="shared" si="774"/>
        <v>0</v>
      </c>
    </row>
    <row r="1254" spans="2:59">
      <c r="B1254" s="12" t="s">
        <v>34</v>
      </c>
      <c r="C1254" s="12">
        <v>1243</v>
      </c>
      <c r="D1254" s="12">
        <v>221</v>
      </c>
      <c r="E1254" s="21">
        <v>90</v>
      </c>
      <c r="F1254" s="68">
        <f t="shared" si="743"/>
        <v>25</v>
      </c>
      <c r="G1254" s="22">
        <f t="shared" si="775"/>
        <v>-0.18055555555555516</v>
      </c>
      <c r="H1254" s="22">
        <f t="shared" si="744"/>
        <v>111</v>
      </c>
      <c r="I1254" s="48">
        <f>'Ducati Panigale 1199 data'!$C$8*G1254</f>
        <v>-50.194444444444336</v>
      </c>
      <c r="J1254" s="48">
        <f>'Ducati Panigale 1199 data'!$C$8*'Ducati Panigale 1199 data'!$C$15*'Ducati Panigale 1199 data'!$C$10</f>
        <v>54.543600000000005</v>
      </c>
      <c r="K1254" s="48">
        <f>(0.5*'Ducati Panigale 1199 data'!$C$12)*'Ducati Panigale 1199 data'!$C$14*'Ducati Panigale 1199 data'!$C$11*F1254^2</f>
        <v>88.429687500000014</v>
      </c>
      <c r="L1254" s="48">
        <f t="shared" si="745"/>
        <v>92.778843055555683</v>
      </c>
      <c r="M1254" s="48">
        <f t="shared" si="741"/>
        <v>2319.471076388892</v>
      </c>
      <c r="N1254" s="22">
        <f t="shared" si="746"/>
        <v>2.3194710763888922</v>
      </c>
      <c r="O1254" s="105">
        <f t="shared" si="747"/>
        <v>0</v>
      </c>
      <c r="P1254" s="105">
        <f t="shared" si="748"/>
        <v>0</v>
      </c>
      <c r="Q1254" s="105">
        <f t="shared" si="776"/>
        <v>295.80311348786574</v>
      </c>
      <c r="R1254" s="27">
        <f t="shared" si="749"/>
        <v>8.2167531524407145E-2</v>
      </c>
      <c r="S1254" s="98">
        <f t="shared" si="750"/>
        <v>2.3194710763888922</v>
      </c>
      <c r="T1254" s="17">
        <f t="shared" si="777"/>
        <v>1434.8487142328472</v>
      </c>
      <c r="U1254" s="17">
        <f t="shared" si="751"/>
        <v>0.39856908728690199</v>
      </c>
      <c r="V1254" s="17">
        <f t="shared" si="752"/>
        <v>281.01295781347244</v>
      </c>
      <c r="W1254" s="17">
        <f t="shared" si="753"/>
        <v>269.77243950093356</v>
      </c>
      <c r="X1254" s="17">
        <f t="shared" si="753"/>
        <v>258.98154192089623</v>
      </c>
      <c r="Y1254" s="17">
        <f t="shared" si="754"/>
        <v>256.39172650168729</v>
      </c>
      <c r="Z1254" s="17">
        <f>Y1254/3600</f>
        <v>7.1219924028246465E-2</v>
      </c>
      <c r="AA1254" s="17">
        <f>0.96*Y1254</f>
        <v>246.13605744161978</v>
      </c>
      <c r="AB1254" s="17">
        <f t="shared" si="755"/>
        <v>236.29061514395499</v>
      </c>
      <c r="AC1254" s="17">
        <f t="shared" si="756"/>
        <v>224.47608438675724</v>
      </c>
      <c r="AD1254" s="17">
        <f t="shared" si="757"/>
        <v>224.47608438675724</v>
      </c>
      <c r="AE1254" s="17">
        <f t="shared" si="778"/>
        <v>6.2354467885210346E-2</v>
      </c>
      <c r="AF1254" s="17">
        <f>T1254-AD1254</f>
        <v>1210.3726298460899</v>
      </c>
      <c r="AG1254" s="17">
        <f t="shared" si="758"/>
        <v>0.33621461940169167</v>
      </c>
      <c r="AH1254" s="28">
        <f>0.5*'Ducati Panigale 1199 data'!$C$8*'WLTP class 3 v5'!F1254^2</f>
        <v>86875</v>
      </c>
      <c r="AI1254" s="17">
        <f t="shared" si="759"/>
        <v>86.875</v>
      </c>
      <c r="AJ1254" s="17" t="str">
        <f>IF(N1254&lt;0, AI1254, "0")</f>
        <v>0</v>
      </c>
      <c r="AK1254" s="98">
        <f>AK1253+AJ1254</f>
        <v>2845.6773927469121</v>
      </c>
      <c r="AL1254" s="105">
        <f t="shared" si="760"/>
        <v>0.79046594242969781</v>
      </c>
      <c r="AM1254" s="98">
        <f>IF(N1254 &gt; 0, AI1254, )</f>
        <v>86.875</v>
      </c>
      <c r="AN1254" s="98">
        <f t="shared" si="779"/>
        <v>20791.586108024683</v>
      </c>
      <c r="AO1254" s="98">
        <f t="shared" si="761"/>
        <v>5.7754405855624116</v>
      </c>
      <c r="AP1254" s="27">
        <f t="shared" si="762"/>
        <v>0</v>
      </c>
      <c r="AQ1254" s="27">
        <f t="shared" si="763"/>
        <v>0</v>
      </c>
      <c r="AR1254" s="99">
        <f t="shared" si="764"/>
        <v>0</v>
      </c>
      <c r="AS1254" s="27">
        <f t="shared" si="765"/>
        <v>0</v>
      </c>
      <c r="AT1254" s="99">
        <f t="shared" si="742"/>
        <v>0</v>
      </c>
      <c r="AU1254" s="27">
        <f t="shared" si="742"/>
        <v>0</v>
      </c>
      <c r="AV1254" s="27">
        <f t="shared" si="766"/>
        <v>0</v>
      </c>
      <c r="AW1254" s="27">
        <f t="shared" si="767"/>
        <v>0</v>
      </c>
      <c r="AX1254" s="27">
        <f t="shared" si="768"/>
        <v>0</v>
      </c>
      <c r="AY1254" s="99">
        <f>AN1254-AW1254</f>
        <v>20791.586108024683</v>
      </c>
      <c r="AZ1254" s="110">
        <f t="shared" si="769"/>
        <v>5.7754405855624116</v>
      </c>
      <c r="BB1254" s="87">
        <v>0</v>
      </c>
      <c r="BC1254" s="23">
        <f t="shared" si="770"/>
        <v>0</v>
      </c>
      <c r="BD1254" s="23">
        <f t="shared" si="771"/>
        <v>0</v>
      </c>
      <c r="BE1254" s="23">
        <f t="shared" si="772"/>
        <v>0</v>
      </c>
      <c r="BF1254" s="23">
        <f t="shared" si="773"/>
        <v>0</v>
      </c>
      <c r="BG1254" s="23">
        <f t="shared" si="774"/>
        <v>0</v>
      </c>
    </row>
    <row r="1255" spans="2:59">
      <c r="B1255" s="12" t="s">
        <v>34</v>
      </c>
      <c r="C1255" s="12">
        <v>1244</v>
      </c>
      <c r="D1255" s="12">
        <v>222</v>
      </c>
      <c r="E1255" s="21">
        <v>89.3</v>
      </c>
      <c r="F1255" s="68">
        <f t="shared" si="743"/>
        <v>24.805555555555557</v>
      </c>
      <c r="G1255" s="22">
        <f t="shared" si="775"/>
        <v>-0.18055555555555516</v>
      </c>
      <c r="H1255" s="22">
        <f t="shared" si="744"/>
        <v>111.5</v>
      </c>
      <c r="I1255" s="48">
        <f>'Ducati Panigale 1199 data'!$C$8*G1255</f>
        <v>-50.194444444444336</v>
      </c>
      <c r="J1255" s="48">
        <f>'Ducati Panigale 1199 data'!$C$8*'Ducati Panigale 1199 data'!$C$15*'Ducati Panigale 1199 data'!$C$10</f>
        <v>54.543600000000005</v>
      </c>
      <c r="K1255" s="48">
        <f>(0.5*'Ducati Panigale 1199 data'!$C$12)*'Ducati Panigale 1199 data'!$C$14*'Ducati Panigale 1199 data'!$C$11*F1255^2</f>
        <v>87.059464033564822</v>
      </c>
      <c r="L1255" s="48">
        <f t="shared" si="745"/>
        <v>91.408619589120491</v>
      </c>
      <c r="M1255" s="48">
        <f t="shared" si="741"/>
        <v>2267.4415914745723</v>
      </c>
      <c r="N1255" s="22">
        <f t="shared" si="746"/>
        <v>2.2674415914745722</v>
      </c>
      <c r="O1255" s="105">
        <f t="shared" si="747"/>
        <v>0</v>
      </c>
      <c r="P1255" s="105">
        <f t="shared" si="748"/>
        <v>0</v>
      </c>
      <c r="Q1255" s="105">
        <f t="shared" si="776"/>
        <v>295.80311348786574</v>
      </c>
      <c r="R1255" s="27">
        <f t="shared" si="749"/>
        <v>8.2167531524407145E-2</v>
      </c>
      <c r="S1255" s="98">
        <f t="shared" si="750"/>
        <v>2.2674415914745722</v>
      </c>
      <c r="T1255" s="17">
        <f t="shared" si="777"/>
        <v>1437.1161558243218</v>
      </c>
      <c r="U1255" s="17">
        <f t="shared" si="751"/>
        <v>0.39919893217342273</v>
      </c>
      <c r="V1255" s="17">
        <f t="shared" si="752"/>
        <v>281.01295781347244</v>
      </c>
      <c r="W1255" s="17">
        <f t="shared" si="753"/>
        <v>269.77243950093356</v>
      </c>
      <c r="X1255" s="17">
        <f t="shared" si="753"/>
        <v>258.98154192089623</v>
      </c>
      <c r="Y1255" s="17">
        <f t="shared" si="754"/>
        <v>256.39172650168729</v>
      </c>
      <c r="Z1255" s="17">
        <f>Y1255/3600</f>
        <v>7.1219924028246465E-2</v>
      </c>
      <c r="AA1255" s="17">
        <f>0.96*Y1255</f>
        <v>246.13605744161978</v>
      </c>
      <c r="AB1255" s="17">
        <f t="shared" si="755"/>
        <v>236.29061514395499</v>
      </c>
      <c r="AC1255" s="17">
        <f t="shared" si="756"/>
        <v>224.47608438675724</v>
      </c>
      <c r="AD1255" s="17">
        <f t="shared" si="757"/>
        <v>224.47608438675724</v>
      </c>
      <c r="AE1255" s="17">
        <f t="shared" si="778"/>
        <v>6.2354467885210346E-2</v>
      </c>
      <c r="AF1255" s="17">
        <f>T1255-AD1255</f>
        <v>1212.6400714375645</v>
      </c>
      <c r="AG1255" s="17">
        <f t="shared" si="758"/>
        <v>0.33684446428821235</v>
      </c>
      <c r="AH1255" s="28">
        <f>0.5*'Ducati Panigale 1199 data'!$C$8*'WLTP class 3 v5'!F1255^2</f>
        <v>85528.866512345689</v>
      </c>
      <c r="AI1255" s="17">
        <f t="shared" si="759"/>
        <v>85.528866512345687</v>
      </c>
      <c r="AJ1255" s="17" t="str">
        <f>IF(N1255&lt;0, AI1255, "0")</f>
        <v>0</v>
      </c>
      <c r="AK1255" s="98">
        <f>AK1254+AJ1255</f>
        <v>2845.6773927469121</v>
      </c>
      <c r="AL1255" s="105">
        <f t="shared" si="760"/>
        <v>0.79046594242969781</v>
      </c>
      <c r="AM1255" s="98">
        <f>IF(N1255 &gt; 0, AI1255, )</f>
        <v>85.528866512345687</v>
      </c>
      <c r="AN1255" s="98">
        <f t="shared" si="779"/>
        <v>20877.114974537028</v>
      </c>
      <c r="AO1255" s="98">
        <f t="shared" si="761"/>
        <v>5.7991986040380636</v>
      </c>
      <c r="AP1255" s="27">
        <f t="shared" si="762"/>
        <v>0</v>
      </c>
      <c r="AQ1255" s="27">
        <f t="shared" si="763"/>
        <v>0</v>
      </c>
      <c r="AR1255" s="99">
        <f t="shared" si="764"/>
        <v>0</v>
      </c>
      <c r="AS1255" s="27">
        <f t="shared" si="765"/>
        <v>0</v>
      </c>
      <c r="AT1255" s="99">
        <f t="shared" si="742"/>
        <v>0</v>
      </c>
      <c r="AU1255" s="27">
        <f t="shared" si="742"/>
        <v>0</v>
      </c>
      <c r="AV1255" s="27">
        <f t="shared" si="766"/>
        <v>0</v>
      </c>
      <c r="AW1255" s="27">
        <f t="shared" si="767"/>
        <v>0</v>
      </c>
      <c r="AX1255" s="27">
        <f t="shared" si="768"/>
        <v>0</v>
      </c>
      <c r="AY1255" s="99">
        <f>AN1255-AW1255</f>
        <v>20877.114974537028</v>
      </c>
      <c r="AZ1255" s="110">
        <f t="shared" si="769"/>
        <v>5.7991986040380636</v>
      </c>
      <c r="BB1255" s="87">
        <v>0</v>
      </c>
      <c r="BC1255" s="23">
        <f t="shared" si="770"/>
        <v>0</v>
      </c>
      <c r="BD1255" s="23">
        <f t="shared" si="771"/>
        <v>0</v>
      </c>
      <c r="BE1255" s="23">
        <f t="shared" si="772"/>
        <v>0</v>
      </c>
      <c r="BF1255" s="23">
        <f t="shared" si="773"/>
        <v>0</v>
      </c>
      <c r="BG1255" s="23">
        <f t="shared" si="774"/>
        <v>0</v>
      </c>
    </row>
    <row r="1256" spans="2:59">
      <c r="B1256" s="12" t="s">
        <v>34</v>
      </c>
      <c r="C1256" s="12">
        <v>1245</v>
      </c>
      <c r="D1256" s="12">
        <v>223</v>
      </c>
      <c r="E1256" s="21">
        <v>88.7</v>
      </c>
      <c r="F1256" s="68">
        <f t="shared" si="743"/>
        <v>24.638888888888889</v>
      </c>
      <c r="G1256" s="22">
        <f t="shared" si="775"/>
        <v>-0.16666666666666705</v>
      </c>
      <c r="H1256" s="22">
        <f t="shared" si="744"/>
        <v>112</v>
      </c>
      <c r="I1256" s="48">
        <f>'Ducati Panigale 1199 data'!$C$8*G1256</f>
        <v>-46.333333333333442</v>
      </c>
      <c r="J1256" s="48">
        <f>'Ducati Panigale 1199 data'!$C$8*'Ducati Panigale 1199 data'!$C$15*'Ducati Panigale 1199 data'!$C$10</f>
        <v>54.543600000000005</v>
      </c>
      <c r="K1256" s="48">
        <f>(0.5*'Ducati Panigale 1199 data'!$C$12)*'Ducati Panigale 1199 data'!$C$14*'Ducati Panigale 1199 data'!$C$11*F1256^2</f>
        <v>85.893502228009268</v>
      </c>
      <c r="L1256" s="48">
        <f t="shared" si="745"/>
        <v>94.103768894675824</v>
      </c>
      <c r="M1256" s="48">
        <f t="shared" si="741"/>
        <v>2318.6123058215962</v>
      </c>
      <c r="N1256" s="22">
        <f t="shared" si="746"/>
        <v>2.3186123058215964</v>
      </c>
      <c r="O1256" s="105">
        <f t="shared" si="747"/>
        <v>0</v>
      </c>
      <c r="P1256" s="105">
        <f t="shared" si="748"/>
        <v>0</v>
      </c>
      <c r="Q1256" s="105">
        <f t="shared" si="776"/>
        <v>295.80311348786574</v>
      </c>
      <c r="R1256" s="27">
        <f t="shared" si="749"/>
        <v>8.2167531524407145E-2</v>
      </c>
      <c r="S1256" s="98">
        <f t="shared" si="750"/>
        <v>2.3186123058215964</v>
      </c>
      <c r="T1256" s="17">
        <f t="shared" si="777"/>
        <v>1439.4347681301433</v>
      </c>
      <c r="U1256" s="17">
        <f t="shared" si="751"/>
        <v>0.39984299114726202</v>
      </c>
      <c r="V1256" s="17">
        <f t="shared" si="752"/>
        <v>281.01295781347244</v>
      </c>
      <c r="W1256" s="17">
        <f t="shared" si="753"/>
        <v>269.77243950093356</v>
      </c>
      <c r="X1256" s="17">
        <f t="shared" si="753"/>
        <v>258.98154192089623</v>
      </c>
      <c r="Y1256" s="17">
        <f t="shared" si="754"/>
        <v>256.39172650168729</v>
      </c>
      <c r="Z1256" s="17">
        <f>Y1256/3600</f>
        <v>7.1219924028246465E-2</v>
      </c>
      <c r="AA1256" s="17">
        <f>0.96*Y1256</f>
        <v>246.13605744161978</v>
      </c>
      <c r="AB1256" s="17">
        <f t="shared" si="755"/>
        <v>236.29061514395499</v>
      </c>
      <c r="AC1256" s="17">
        <f t="shared" si="756"/>
        <v>224.47608438675724</v>
      </c>
      <c r="AD1256" s="17">
        <f t="shared" si="757"/>
        <v>224.47608438675724</v>
      </c>
      <c r="AE1256" s="17">
        <f t="shared" si="778"/>
        <v>6.2354467885210346E-2</v>
      </c>
      <c r="AF1256" s="17">
        <f>T1256-AD1256</f>
        <v>1214.958683743386</v>
      </c>
      <c r="AG1256" s="17">
        <f t="shared" si="758"/>
        <v>0.3374885232620517</v>
      </c>
      <c r="AH1256" s="28">
        <f>0.5*'Ducati Panigale 1199 data'!$C$8*'WLTP class 3 v5'!F1256^2</f>
        <v>84383.40354938271</v>
      </c>
      <c r="AI1256" s="17">
        <f t="shared" si="759"/>
        <v>84.383403549382706</v>
      </c>
      <c r="AJ1256" s="17" t="str">
        <f>IF(N1256&lt;0, AI1256, "0")</f>
        <v>0</v>
      </c>
      <c r="AK1256" s="98">
        <f>AK1255+AJ1256</f>
        <v>2845.6773927469121</v>
      </c>
      <c r="AL1256" s="105">
        <f t="shared" si="760"/>
        <v>0.79046594242969781</v>
      </c>
      <c r="AM1256" s="98">
        <f>IF(N1256 &gt; 0, AI1256, )</f>
        <v>84.383403549382706</v>
      </c>
      <c r="AN1256" s="98">
        <f t="shared" si="779"/>
        <v>20961.49837808641</v>
      </c>
      <c r="AO1256" s="98">
        <f t="shared" si="761"/>
        <v>5.8226384383573357</v>
      </c>
      <c r="AP1256" s="27">
        <f t="shared" si="762"/>
        <v>0</v>
      </c>
      <c r="AQ1256" s="27">
        <f t="shared" si="763"/>
        <v>0</v>
      </c>
      <c r="AR1256" s="99">
        <f t="shared" si="764"/>
        <v>0</v>
      </c>
      <c r="AS1256" s="27">
        <f t="shared" si="765"/>
        <v>0</v>
      </c>
      <c r="AT1256" s="99">
        <f t="shared" si="742"/>
        <v>0</v>
      </c>
      <c r="AU1256" s="27">
        <f t="shared" si="742"/>
        <v>0</v>
      </c>
      <c r="AV1256" s="27">
        <f t="shared" si="766"/>
        <v>0</v>
      </c>
      <c r="AW1256" s="27">
        <f t="shared" si="767"/>
        <v>0</v>
      </c>
      <c r="AX1256" s="27">
        <f t="shared" si="768"/>
        <v>0</v>
      </c>
      <c r="AY1256" s="99">
        <f>AN1256-AW1256</f>
        <v>20961.49837808641</v>
      </c>
      <c r="AZ1256" s="110">
        <f t="shared" si="769"/>
        <v>5.8226384383573357</v>
      </c>
      <c r="BB1256" s="87">
        <v>0</v>
      </c>
      <c r="BC1256" s="23">
        <f t="shared" si="770"/>
        <v>0</v>
      </c>
      <c r="BD1256" s="23">
        <f t="shared" si="771"/>
        <v>0</v>
      </c>
      <c r="BE1256" s="23">
        <f t="shared" si="772"/>
        <v>0</v>
      </c>
      <c r="BF1256" s="23">
        <f t="shared" si="773"/>
        <v>0</v>
      </c>
      <c r="BG1256" s="23">
        <f t="shared" si="774"/>
        <v>0</v>
      </c>
    </row>
    <row r="1257" spans="2:59">
      <c r="B1257" s="12" t="s">
        <v>34</v>
      </c>
      <c r="C1257" s="12">
        <v>1246</v>
      </c>
      <c r="D1257" s="12">
        <v>224</v>
      </c>
      <c r="E1257" s="21">
        <v>88.1</v>
      </c>
      <c r="F1257" s="68">
        <f t="shared" si="743"/>
        <v>24.472222222222221</v>
      </c>
      <c r="G1257" s="22">
        <f t="shared" si="775"/>
        <v>-0.18055555555555516</v>
      </c>
      <c r="H1257" s="22">
        <f t="shared" si="744"/>
        <v>112.5</v>
      </c>
      <c r="I1257" s="48">
        <f>'Ducati Panigale 1199 data'!$C$8*G1257</f>
        <v>-50.194444444444336</v>
      </c>
      <c r="J1257" s="48">
        <f>'Ducati Panigale 1199 data'!$C$8*'Ducati Panigale 1199 data'!$C$15*'Ducati Panigale 1199 data'!$C$10</f>
        <v>54.543600000000005</v>
      </c>
      <c r="K1257" s="48">
        <f>(0.5*'Ducati Panigale 1199 data'!$C$12)*'Ducati Panigale 1199 data'!$C$14*'Ducati Panigale 1199 data'!$C$11*F1257^2</f>
        <v>84.735400839120373</v>
      </c>
      <c r="L1257" s="48">
        <f t="shared" si="745"/>
        <v>89.084556394676042</v>
      </c>
      <c r="M1257" s="48">
        <f t="shared" si="741"/>
        <v>2180.0970606585997</v>
      </c>
      <c r="N1257" s="22">
        <f t="shared" si="746"/>
        <v>2.1800970606585999</v>
      </c>
      <c r="O1257" s="105">
        <f t="shared" si="747"/>
        <v>0</v>
      </c>
      <c r="P1257" s="105">
        <f t="shared" si="748"/>
        <v>0</v>
      </c>
      <c r="Q1257" s="105">
        <f t="shared" si="776"/>
        <v>295.80311348786574</v>
      </c>
      <c r="R1257" s="27">
        <f t="shared" si="749"/>
        <v>8.2167531524407145E-2</v>
      </c>
      <c r="S1257" s="98">
        <f t="shared" si="750"/>
        <v>2.1800970606585999</v>
      </c>
      <c r="T1257" s="17">
        <f t="shared" si="777"/>
        <v>1441.614865190802</v>
      </c>
      <c r="U1257" s="17">
        <f t="shared" si="751"/>
        <v>0.40044857366411168</v>
      </c>
      <c r="V1257" s="17">
        <f t="shared" si="752"/>
        <v>281.01295781347244</v>
      </c>
      <c r="W1257" s="17">
        <f t="shared" si="753"/>
        <v>269.77243950093356</v>
      </c>
      <c r="X1257" s="17">
        <f t="shared" si="753"/>
        <v>258.98154192089623</v>
      </c>
      <c r="Y1257" s="17">
        <f t="shared" si="754"/>
        <v>256.39172650168729</v>
      </c>
      <c r="Z1257" s="17">
        <f>Y1257/3600</f>
        <v>7.1219924028246465E-2</v>
      </c>
      <c r="AA1257" s="17">
        <f>0.96*Y1257</f>
        <v>246.13605744161978</v>
      </c>
      <c r="AB1257" s="17">
        <f t="shared" si="755"/>
        <v>236.29061514395499</v>
      </c>
      <c r="AC1257" s="17">
        <f t="shared" si="756"/>
        <v>224.47608438675724</v>
      </c>
      <c r="AD1257" s="17">
        <f t="shared" si="757"/>
        <v>224.47608438675724</v>
      </c>
      <c r="AE1257" s="17">
        <f t="shared" si="778"/>
        <v>6.2354467885210346E-2</v>
      </c>
      <c r="AF1257" s="17">
        <f>T1257-AD1257</f>
        <v>1217.1387808040447</v>
      </c>
      <c r="AG1257" s="17">
        <f t="shared" si="758"/>
        <v>0.33809410577890131</v>
      </c>
      <c r="AH1257" s="28">
        <f>0.5*'Ducati Panigale 1199 data'!$C$8*'WLTP class 3 v5'!F1257^2</f>
        <v>83245.662808641966</v>
      </c>
      <c r="AI1257" s="17">
        <f t="shared" si="759"/>
        <v>83.245662808641967</v>
      </c>
      <c r="AJ1257" s="17" t="str">
        <f>IF(N1257&lt;0, AI1257, "0")</f>
        <v>0</v>
      </c>
      <c r="AK1257" s="98">
        <f>AK1256+AJ1257</f>
        <v>2845.6773927469121</v>
      </c>
      <c r="AL1257" s="105">
        <f t="shared" si="760"/>
        <v>0.79046594242969781</v>
      </c>
      <c r="AM1257" s="98">
        <f>IF(N1257 &gt; 0, AI1257, )</f>
        <v>83.245662808641967</v>
      </c>
      <c r="AN1257" s="98">
        <f t="shared" si="779"/>
        <v>21044.74404089505</v>
      </c>
      <c r="AO1257" s="98">
        <f t="shared" si="761"/>
        <v>5.8457622335819579</v>
      </c>
      <c r="AP1257" s="27">
        <f t="shared" si="762"/>
        <v>0</v>
      </c>
      <c r="AQ1257" s="27">
        <f t="shared" si="763"/>
        <v>0</v>
      </c>
      <c r="AR1257" s="99">
        <f t="shared" si="764"/>
        <v>0</v>
      </c>
      <c r="AS1257" s="27">
        <f t="shared" si="765"/>
        <v>0</v>
      </c>
      <c r="AT1257" s="99">
        <f t="shared" si="742"/>
        <v>0</v>
      </c>
      <c r="AU1257" s="27">
        <f t="shared" si="742"/>
        <v>0</v>
      </c>
      <c r="AV1257" s="27">
        <f t="shared" si="766"/>
        <v>0</v>
      </c>
      <c r="AW1257" s="27">
        <f t="shared" si="767"/>
        <v>0</v>
      </c>
      <c r="AX1257" s="27">
        <f t="shared" si="768"/>
        <v>0</v>
      </c>
      <c r="AY1257" s="99">
        <f>AN1257-AW1257</f>
        <v>21044.74404089505</v>
      </c>
      <c r="AZ1257" s="110">
        <f t="shared" si="769"/>
        <v>5.8457622335819579</v>
      </c>
      <c r="BB1257" s="87">
        <v>0</v>
      </c>
      <c r="BC1257" s="23">
        <f t="shared" si="770"/>
        <v>0</v>
      </c>
      <c r="BD1257" s="23">
        <f t="shared" si="771"/>
        <v>0</v>
      </c>
      <c r="BE1257" s="23">
        <f t="shared" si="772"/>
        <v>0</v>
      </c>
      <c r="BF1257" s="23">
        <f t="shared" si="773"/>
        <v>0</v>
      </c>
      <c r="BG1257" s="23">
        <f t="shared" si="774"/>
        <v>0</v>
      </c>
    </row>
    <row r="1258" spans="2:59">
      <c r="B1258" s="12" t="s">
        <v>34</v>
      </c>
      <c r="C1258" s="12">
        <v>1247</v>
      </c>
      <c r="D1258" s="12">
        <v>225</v>
      </c>
      <c r="E1258" s="21">
        <v>87.4</v>
      </c>
      <c r="F1258" s="68">
        <f t="shared" si="743"/>
        <v>24.277777777777779</v>
      </c>
      <c r="G1258" s="22">
        <f t="shared" si="775"/>
        <v>-0.19444444444444325</v>
      </c>
      <c r="H1258" s="22">
        <f t="shared" si="744"/>
        <v>113</v>
      </c>
      <c r="I1258" s="48">
        <f>'Ducati Panigale 1199 data'!$C$8*G1258</f>
        <v>-54.055555555555223</v>
      </c>
      <c r="J1258" s="48">
        <f>'Ducati Panigale 1199 data'!$C$8*'Ducati Panigale 1199 data'!$C$15*'Ducati Panigale 1199 data'!$C$10</f>
        <v>54.543600000000005</v>
      </c>
      <c r="K1258" s="48">
        <f>(0.5*'Ducati Panigale 1199 data'!$C$12)*'Ducati Panigale 1199 data'!$C$14*'Ducati Panigale 1199 data'!$C$11*F1258^2</f>
        <v>83.394217245370385</v>
      </c>
      <c r="L1258" s="48">
        <f t="shared" si="745"/>
        <v>83.882261689815167</v>
      </c>
      <c r="M1258" s="48">
        <f t="shared" si="741"/>
        <v>2036.4749088027349</v>
      </c>
      <c r="N1258" s="22">
        <f t="shared" si="746"/>
        <v>2.036474908802735</v>
      </c>
      <c r="O1258" s="105">
        <f t="shared" si="747"/>
        <v>0</v>
      </c>
      <c r="P1258" s="105">
        <f t="shared" si="748"/>
        <v>0</v>
      </c>
      <c r="Q1258" s="105">
        <f t="shared" si="776"/>
        <v>295.80311348786574</v>
      </c>
      <c r="R1258" s="27">
        <f t="shared" si="749"/>
        <v>8.2167531524407145E-2</v>
      </c>
      <c r="S1258" s="98">
        <f t="shared" si="750"/>
        <v>2.036474908802735</v>
      </c>
      <c r="T1258" s="17">
        <f t="shared" si="777"/>
        <v>1443.6513400996048</v>
      </c>
      <c r="U1258" s="17">
        <f t="shared" si="751"/>
        <v>0.40101426113877908</v>
      </c>
      <c r="V1258" s="17">
        <f t="shared" si="752"/>
        <v>281.01295781347244</v>
      </c>
      <c r="W1258" s="17">
        <f t="shared" si="753"/>
        <v>269.77243950093356</v>
      </c>
      <c r="X1258" s="17">
        <f t="shared" si="753"/>
        <v>258.98154192089623</v>
      </c>
      <c r="Y1258" s="17">
        <f t="shared" si="754"/>
        <v>256.39172650168729</v>
      </c>
      <c r="Z1258" s="17">
        <f>Y1258/3600</f>
        <v>7.1219924028246465E-2</v>
      </c>
      <c r="AA1258" s="17">
        <f>0.96*Y1258</f>
        <v>246.13605744161978</v>
      </c>
      <c r="AB1258" s="17">
        <f t="shared" si="755"/>
        <v>236.29061514395499</v>
      </c>
      <c r="AC1258" s="17">
        <f t="shared" si="756"/>
        <v>224.47608438675724</v>
      </c>
      <c r="AD1258" s="17">
        <f t="shared" si="757"/>
        <v>224.47608438675724</v>
      </c>
      <c r="AE1258" s="17">
        <f t="shared" si="778"/>
        <v>6.2354467885210346E-2</v>
      </c>
      <c r="AF1258" s="17">
        <f>T1258-AD1258</f>
        <v>1219.1752557128475</v>
      </c>
      <c r="AG1258" s="17">
        <f t="shared" si="758"/>
        <v>0.33865979325356876</v>
      </c>
      <c r="AH1258" s="28">
        <f>0.5*'Ducati Panigale 1199 data'!$C$8*'WLTP class 3 v5'!F1258^2</f>
        <v>81928.058641975309</v>
      </c>
      <c r="AI1258" s="17">
        <f t="shared" si="759"/>
        <v>81.928058641975312</v>
      </c>
      <c r="AJ1258" s="17" t="str">
        <f>IF(N1258&lt;0, AI1258, "0")</f>
        <v>0</v>
      </c>
      <c r="AK1258" s="98">
        <f>AK1257+AJ1258</f>
        <v>2845.6773927469121</v>
      </c>
      <c r="AL1258" s="105">
        <f t="shared" si="760"/>
        <v>0.79046594242969781</v>
      </c>
      <c r="AM1258" s="98">
        <f>IF(N1258 &gt; 0, AI1258, )</f>
        <v>81.928058641975312</v>
      </c>
      <c r="AN1258" s="98">
        <f t="shared" si="779"/>
        <v>21126.672099537023</v>
      </c>
      <c r="AO1258" s="98">
        <f t="shared" si="761"/>
        <v>5.8685200276491729</v>
      </c>
      <c r="AP1258" s="27">
        <f t="shared" si="762"/>
        <v>0</v>
      </c>
      <c r="AQ1258" s="27">
        <f t="shared" si="763"/>
        <v>0</v>
      </c>
      <c r="AR1258" s="99">
        <f t="shared" si="764"/>
        <v>0</v>
      </c>
      <c r="AS1258" s="27">
        <f t="shared" si="765"/>
        <v>0</v>
      </c>
      <c r="AT1258" s="99">
        <f t="shared" si="742"/>
        <v>0</v>
      </c>
      <c r="AU1258" s="27">
        <f t="shared" si="742"/>
        <v>0</v>
      </c>
      <c r="AV1258" s="27">
        <f t="shared" si="766"/>
        <v>0</v>
      </c>
      <c r="AW1258" s="27">
        <f t="shared" si="767"/>
        <v>0</v>
      </c>
      <c r="AX1258" s="27">
        <f t="shared" si="768"/>
        <v>0</v>
      </c>
      <c r="AY1258" s="99">
        <f>AN1258-AW1258</f>
        <v>21126.672099537023</v>
      </c>
      <c r="AZ1258" s="110">
        <f t="shared" si="769"/>
        <v>5.8685200276491729</v>
      </c>
      <c r="BB1258" s="87">
        <v>0</v>
      </c>
      <c r="BC1258" s="23">
        <f t="shared" si="770"/>
        <v>0</v>
      </c>
      <c r="BD1258" s="23">
        <f t="shared" si="771"/>
        <v>0</v>
      </c>
      <c r="BE1258" s="23">
        <f t="shared" si="772"/>
        <v>0</v>
      </c>
      <c r="BF1258" s="23">
        <f t="shared" si="773"/>
        <v>0</v>
      </c>
      <c r="BG1258" s="23">
        <f t="shared" si="774"/>
        <v>0</v>
      </c>
    </row>
    <row r="1259" spans="2:59">
      <c r="B1259" s="12" t="s">
        <v>34</v>
      </c>
      <c r="C1259" s="12">
        <v>1248</v>
      </c>
      <c r="D1259" s="12">
        <v>226</v>
      </c>
      <c r="E1259" s="21">
        <v>86.7</v>
      </c>
      <c r="F1259" s="68">
        <f t="shared" si="743"/>
        <v>24.083333333333332</v>
      </c>
      <c r="G1259" s="22">
        <f t="shared" si="775"/>
        <v>-0.19444444444444522</v>
      </c>
      <c r="H1259" s="22">
        <f t="shared" si="744"/>
        <v>113.5</v>
      </c>
      <c r="I1259" s="48">
        <f>'Ducati Panigale 1199 data'!$C$8*G1259</f>
        <v>-54.05555555555577</v>
      </c>
      <c r="J1259" s="48">
        <f>'Ducati Panigale 1199 data'!$C$8*'Ducati Panigale 1199 data'!$C$15*'Ducati Panigale 1199 data'!$C$10</f>
        <v>54.543600000000005</v>
      </c>
      <c r="K1259" s="48">
        <f>(0.5*'Ducati Panigale 1199 data'!$C$12)*'Ducati Panigale 1199 data'!$C$14*'Ducati Panigale 1199 data'!$C$11*F1259^2</f>
        <v>82.063732552083323</v>
      </c>
      <c r="L1259" s="48">
        <f t="shared" si="745"/>
        <v>82.551776996527565</v>
      </c>
      <c r="M1259" s="48">
        <f t="shared" si="741"/>
        <v>1988.1219626663722</v>
      </c>
      <c r="N1259" s="22">
        <f t="shared" si="746"/>
        <v>1.9881219626663722</v>
      </c>
      <c r="O1259" s="105">
        <f t="shared" si="747"/>
        <v>0</v>
      </c>
      <c r="P1259" s="105">
        <f t="shared" si="748"/>
        <v>0</v>
      </c>
      <c r="Q1259" s="105">
        <f t="shared" si="776"/>
        <v>295.80311348786574</v>
      </c>
      <c r="R1259" s="27">
        <f t="shared" si="749"/>
        <v>8.2167531524407145E-2</v>
      </c>
      <c r="S1259" s="98">
        <f t="shared" si="750"/>
        <v>1.9881219626663722</v>
      </c>
      <c r="T1259" s="17">
        <f t="shared" si="777"/>
        <v>1445.6394620622711</v>
      </c>
      <c r="U1259" s="17">
        <f t="shared" si="751"/>
        <v>0.40156651723951975</v>
      </c>
      <c r="V1259" s="17">
        <f t="shared" si="752"/>
        <v>281.01295781347244</v>
      </c>
      <c r="W1259" s="17">
        <f t="shared" si="753"/>
        <v>269.77243950093356</v>
      </c>
      <c r="X1259" s="17">
        <f t="shared" si="753"/>
        <v>258.98154192089623</v>
      </c>
      <c r="Y1259" s="17">
        <f t="shared" si="754"/>
        <v>256.39172650168729</v>
      </c>
      <c r="Z1259" s="17">
        <f>Y1259/3600</f>
        <v>7.1219924028246465E-2</v>
      </c>
      <c r="AA1259" s="17">
        <f>0.96*Y1259</f>
        <v>246.13605744161978</v>
      </c>
      <c r="AB1259" s="17">
        <f t="shared" si="755"/>
        <v>236.29061514395499</v>
      </c>
      <c r="AC1259" s="17">
        <f t="shared" si="756"/>
        <v>224.47608438675724</v>
      </c>
      <c r="AD1259" s="17">
        <f t="shared" si="757"/>
        <v>224.47608438675724</v>
      </c>
      <c r="AE1259" s="17">
        <f t="shared" si="778"/>
        <v>6.2354467885210346E-2</v>
      </c>
      <c r="AF1259" s="17">
        <f>T1259-AD1259</f>
        <v>1221.1633776755139</v>
      </c>
      <c r="AG1259" s="17">
        <f t="shared" si="758"/>
        <v>0.33921204935430943</v>
      </c>
      <c r="AH1259" s="28">
        <f>0.5*'Ducati Panigale 1199 data'!$C$8*'WLTP class 3 v5'!F1259^2</f>
        <v>80620.965277777766</v>
      </c>
      <c r="AI1259" s="17">
        <f t="shared" si="759"/>
        <v>80.620965277777771</v>
      </c>
      <c r="AJ1259" s="17" t="str">
        <f>IF(N1259&lt;0, AI1259, "0")</f>
        <v>0</v>
      </c>
      <c r="AK1259" s="98">
        <f>AK1258+AJ1259</f>
        <v>2845.6773927469121</v>
      </c>
      <c r="AL1259" s="105">
        <f t="shared" si="760"/>
        <v>0.79046594242969781</v>
      </c>
      <c r="AM1259" s="98">
        <f>IF(N1259 &gt; 0, AI1259, )</f>
        <v>80.620965277777771</v>
      </c>
      <c r="AN1259" s="98">
        <f t="shared" si="779"/>
        <v>21207.293064814799</v>
      </c>
      <c r="AO1259" s="98">
        <f t="shared" si="761"/>
        <v>5.8909147402263331</v>
      </c>
      <c r="AP1259" s="27">
        <f t="shared" si="762"/>
        <v>0</v>
      </c>
      <c r="AQ1259" s="27">
        <f t="shared" si="763"/>
        <v>0</v>
      </c>
      <c r="AR1259" s="99">
        <f t="shared" si="764"/>
        <v>0</v>
      </c>
      <c r="AS1259" s="27">
        <f t="shared" si="765"/>
        <v>0</v>
      </c>
      <c r="AT1259" s="99">
        <f t="shared" si="742"/>
        <v>0</v>
      </c>
      <c r="AU1259" s="27">
        <f t="shared" si="742"/>
        <v>0</v>
      </c>
      <c r="AV1259" s="27">
        <f t="shared" si="766"/>
        <v>0</v>
      </c>
      <c r="AW1259" s="27">
        <f t="shared" si="767"/>
        <v>0</v>
      </c>
      <c r="AX1259" s="27">
        <f t="shared" si="768"/>
        <v>0</v>
      </c>
      <c r="AY1259" s="99">
        <f>AN1259-AW1259</f>
        <v>21207.293064814799</v>
      </c>
      <c r="AZ1259" s="110">
        <f t="shared" si="769"/>
        <v>5.8909147402263331</v>
      </c>
      <c r="BB1259" s="87">
        <v>0</v>
      </c>
      <c r="BC1259" s="23">
        <f t="shared" si="770"/>
        <v>0</v>
      </c>
      <c r="BD1259" s="23">
        <f t="shared" si="771"/>
        <v>0</v>
      </c>
      <c r="BE1259" s="23">
        <f t="shared" si="772"/>
        <v>0</v>
      </c>
      <c r="BF1259" s="23">
        <f t="shared" si="773"/>
        <v>0</v>
      </c>
      <c r="BG1259" s="23">
        <f t="shared" si="774"/>
        <v>0</v>
      </c>
    </row>
    <row r="1260" spans="2:59">
      <c r="B1260" s="12" t="s">
        <v>34</v>
      </c>
      <c r="C1260" s="12">
        <v>1249</v>
      </c>
      <c r="D1260" s="12">
        <v>227</v>
      </c>
      <c r="E1260" s="21">
        <v>86</v>
      </c>
      <c r="F1260" s="68">
        <f t="shared" si="743"/>
        <v>23.888888888888889</v>
      </c>
      <c r="G1260" s="22">
        <f t="shared" si="775"/>
        <v>-0.19444444444444522</v>
      </c>
      <c r="H1260" s="22">
        <f t="shared" si="744"/>
        <v>114</v>
      </c>
      <c r="I1260" s="48">
        <f>'Ducati Panigale 1199 data'!$C$8*G1260</f>
        <v>-54.05555555555577</v>
      </c>
      <c r="J1260" s="48">
        <f>'Ducati Panigale 1199 data'!$C$8*'Ducati Panigale 1199 data'!$C$15*'Ducati Panigale 1199 data'!$C$10</f>
        <v>54.543600000000005</v>
      </c>
      <c r="K1260" s="48">
        <f>(0.5*'Ducati Panigale 1199 data'!$C$12)*'Ducati Panigale 1199 data'!$C$14*'Ducati Panigale 1199 data'!$C$11*F1260^2</f>
        <v>80.743946759259259</v>
      </c>
      <c r="L1260" s="48">
        <f t="shared" si="745"/>
        <v>81.231991203703501</v>
      </c>
      <c r="M1260" s="48">
        <f t="shared" si="741"/>
        <v>1940.5420120884726</v>
      </c>
      <c r="N1260" s="22">
        <f t="shared" si="746"/>
        <v>1.9405420120884727</v>
      </c>
      <c r="O1260" s="105">
        <f t="shared" si="747"/>
        <v>0</v>
      </c>
      <c r="P1260" s="105">
        <f t="shared" si="748"/>
        <v>0</v>
      </c>
      <c r="Q1260" s="105">
        <f t="shared" si="776"/>
        <v>295.80311348786574</v>
      </c>
      <c r="R1260" s="27">
        <f t="shared" si="749"/>
        <v>8.2167531524407145E-2</v>
      </c>
      <c r="S1260" s="98">
        <f t="shared" si="750"/>
        <v>1.9405420120884727</v>
      </c>
      <c r="T1260" s="17">
        <f t="shared" si="777"/>
        <v>1447.5800040743595</v>
      </c>
      <c r="U1260" s="17">
        <f t="shared" si="751"/>
        <v>0.40210555668732206</v>
      </c>
      <c r="V1260" s="17">
        <f t="shared" si="752"/>
        <v>281.01295781347244</v>
      </c>
      <c r="W1260" s="17">
        <f t="shared" si="753"/>
        <v>269.77243950093356</v>
      </c>
      <c r="X1260" s="17">
        <f t="shared" si="753"/>
        <v>258.98154192089623</v>
      </c>
      <c r="Y1260" s="17">
        <f t="shared" si="754"/>
        <v>256.39172650168729</v>
      </c>
      <c r="Z1260" s="17">
        <f>Y1260/3600</f>
        <v>7.1219924028246465E-2</v>
      </c>
      <c r="AA1260" s="17">
        <f>0.96*Y1260</f>
        <v>246.13605744161978</v>
      </c>
      <c r="AB1260" s="17">
        <f t="shared" si="755"/>
        <v>236.29061514395499</v>
      </c>
      <c r="AC1260" s="17">
        <f t="shared" si="756"/>
        <v>224.47608438675724</v>
      </c>
      <c r="AD1260" s="17">
        <f t="shared" si="757"/>
        <v>224.47608438675724</v>
      </c>
      <c r="AE1260" s="17">
        <f t="shared" si="778"/>
        <v>6.2354467885210346E-2</v>
      </c>
      <c r="AF1260" s="17">
        <f>T1260-AD1260</f>
        <v>1223.1039196876022</v>
      </c>
      <c r="AG1260" s="17">
        <f t="shared" si="758"/>
        <v>0.33975108880211174</v>
      </c>
      <c r="AH1260" s="28">
        <f>0.5*'Ducati Panigale 1199 data'!$C$8*'WLTP class 3 v5'!F1260^2</f>
        <v>79324.382716049382</v>
      </c>
      <c r="AI1260" s="17">
        <f t="shared" si="759"/>
        <v>79.324382716049385</v>
      </c>
      <c r="AJ1260" s="17" t="str">
        <f>IF(N1260&lt;0, AI1260, "0")</f>
        <v>0</v>
      </c>
      <c r="AK1260" s="98">
        <f>AK1259+AJ1260</f>
        <v>2845.6773927469121</v>
      </c>
      <c r="AL1260" s="105">
        <f t="shared" si="760"/>
        <v>0.79046594242969781</v>
      </c>
      <c r="AM1260" s="98">
        <f>IF(N1260 &gt; 0, AI1260, )</f>
        <v>79.324382716049385</v>
      </c>
      <c r="AN1260" s="98">
        <f t="shared" si="779"/>
        <v>21286.617447530847</v>
      </c>
      <c r="AO1260" s="98">
        <f t="shared" si="761"/>
        <v>5.9129492909807908</v>
      </c>
      <c r="AP1260" s="27">
        <f t="shared" si="762"/>
        <v>0</v>
      </c>
      <c r="AQ1260" s="27">
        <f t="shared" si="763"/>
        <v>0</v>
      </c>
      <c r="AR1260" s="99">
        <f t="shared" si="764"/>
        <v>0</v>
      </c>
      <c r="AS1260" s="27">
        <f t="shared" si="765"/>
        <v>0</v>
      </c>
      <c r="AT1260" s="99">
        <f t="shared" si="742"/>
        <v>0</v>
      </c>
      <c r="AU1260" s="27">
        <f t="shared" si="742"/>
        <v>0</v>
      </c>
      <c r="AV1260" s="27">
        <f t="shared" si="766"/>
        <v>0</v>
      </c>
      <c r="AW1260" s="27">
        <f t="shared" si="767"/>
        <v>0</v>
      </c>
      <c r="AX1260" s="27">
        <f t="shared" si="768"/>
        <v>0</v>
      </c>
      <c r="AY1260" s="99">
        <f>AN1260-AW1260</f>
        <v>21286.617447530847</v>
      </c>
      <c r="AZ1260" s="110">
        <f t="shared" si="769"/>
        <v>5.9129492909807908</v>
      </c>
      <c r="BB1260" s="87">
        <v>0</v>
      </c>
      <c r="BC1260" s="23">
        <f t="shared" si="770"/>
        <v>0</v>
      </c>
      <c r="BD1260" s="23">
        <f t="shared" si="771"/>
        <v>0</v>
      </c>
      <c r="BE1260" s="23">
        <f t="shared" si="772"/>
        <v>0</v>
      </c>
      <c r="BF1260" s="23">
        <f t="shared" si="773"/>
        <v>0</v>
      </c>
      <c r="BG1260" s="23">
        <f t="shared" si="774"/>
        <v>0</v>
      </c>
    </row>
    <row r="1261" spans="2:59">
      <c r="B1261" s="12" t="s">
        <v>34</v>
      </c>
      <c r="C1261" s="12">
        <v>1250</v>
      </c>
      <c r="D1261" s="12">
        <v>228</v>
      </c>
      <c r="E1261" s="21">
        <v>85.3</v>
      </c>
      <c r="F1261" s="68">
        <f t="shared" si="743"/>
        <v>23.694444444444443</v>
      </c>
      <c r="G1261" s="22">
        <f t="shared" si="775"/>
        <v>-0.18055555555555516</v>
      </c>
      <c r="H1261" s="22">
        <f t="shared" si="744"/>
        <v>114.5</v>
      </c>
      <c r="I1261" s="48">
        <f>'Ducati Panigale 1199 data'!$C$8*G1261</f>
        <v>-50.194444444444336</v>
      </c>
      <c r="J1261" s="48">
        <f>'Ducati Panigale 1199 data'!$C$8*'Ducati Panigale 1199 data'!$C$15*'Ducati Panigale 1199 data'!$C$10</f>
        <v>54.543600000000005</v>
      </c>
      <c r="K1261" s="48">
        <f>(0.5*'Ducati Panigale 1199 data'!$C$12)*'Ducati Panigale 1199 data'!$C$14*'Ducati Panigale 1199 data'!$C$11*F1261^2</f>
        <v>79.434859866898137</v>
      </c>
      <c r="L1261" s="48">
        <f t="shared" si="745"/>
        <v>83.784015422453805</v>
      </c>
      <c r="M1261" s="48">
        <f t="shared" si="741"/>
        <v>1985.215698759808</v>
      </c>
      <c r="N1261" s="22">
        <f t="shared" si="746"/>
        <v>1.985215698759808</v>
      </c>
      <c r="O1261" s="105">
        <f t="shared" si="747"/>
        <v>0</v>
      </c>
      <c r="P1261" s="105">
        <f t="shared" si="748"/>
        <v>0</v>
      </c>
      <c r="Q1261" s="105">
        <f t="shared" si="776"/>
        <v>295.80311348786574</v>
      </c>
      <c r="R1261" s="27">
        <f t="shared" si="749"/>
        <v>8.2167531524407145E-2</v>
      </c>
      <c r="S1261" s="98">
        <f t="shared" si="750"/>
        <v>1.985215698759808</v>
      </c>
      <c r="T1261" s="17">
        <f t="shared" si="777"/>
        <v>1449.5652197731192</v>
      </c>
      <c r="U1261" s="17">
        <f t="shared" si="751"/>
        <v>0.40265700549253314</v>
      </c>
      <c r="V1261" s="17">
        <f t="shared" si="752"/>
        <v>281.01295781347244</v>
      </c>
      <c r="W1261" s="17">
        <f t="shared" si="753"/>
        <v>269.77243950093356</v>
      </c>
      <c r="X1261" s="17">
        <f t="shared" si="753"/>
        <v>258.98154192089623</v>
      </c>
      <c r="Y1261" s="17">
        <f t="shared" si="754"/>
        <v>256.39172650168729</v>
      </c>
      <c r="Z1261" s="17">
        <f>Y1261/3600</f>
        <v>7.1219924028246465E-2</v>
      </c>
      <c r="AA1261" s="17">
        <f>0.96*Y1261</f>
        <v>246.13605744161978</v>
      </c>
      <c r="AB1261" s="17">
        <f t="shared" si="755"/>
        <v>236.29061514395499</v>
      </c>
      <c r="AC1261" s="17">
        <f t="shared" si="756"/>
        <v>224.47608438675724</v>
      </c>
      <c r="AD1261" s="17">
        <f t="shared" si="757"/>
        <v>224.47608438675724</v>
      </c>
      <c r="AE1261" s="17">
        <f t="shared" si="778"/>
        <v>6.2354467885210346E-2</v>
      </c>
      <c r="AF1261" s="17">
        <f>T1261-AD1261</f>
        <v>1225.0891353863619</v>
      </c>
      <c r="AG1261" s="17">
        <f t="shared" si="758"/>
        <v>0.34030253760732276</v>
      </c>
      <c r="AH1261" s="28">
        <f>0.5*'Ducati Panigale 1199 data'!$C$8*'WLTP class 3 v5'!F1261^2</f>
        <v>78038.310956790112</v>
      </c>
      <c r="AI1261" s="17">
        <f t="shared" si="759"/>
        <v>78.038310956790113</v>
      </c>
      <c r="AJ1261" s="17" t="str">
        <f>IF(N1261&lt;0, AI1261, "0")</f>
        <v>0</v>
      </c>
      <c r="AK1261" s="98">
        <f>AK1260+AJ1261</f>
        <v>2845.6773927469121</v>
      </c>
      <c r="AL1261" s="105">
        <f t="shared" si="760"/>
        <v>0.79046594242969781</v>
      </c>
      <c r="AM1261" s="98">
        <f>IF(N1261 &gt; 0, AI1261, )</f>
        <v>78.038310956790113</v>
      </c>
      <c r="AN1261" s="98">
        <f t="shared" si="779"/>
        <v>21364.655758487635</v>
      </c>
      <c r="AO1261" s="98">
        <f t="shared" si="761"/>
        <v>5.9346265995798984</v>
      </c>
      <c r="AP1261" s="27">
        <f t="shared" si="762"/>
        <v>0</v>
      </c>
      <c r="AQ1261" s="27">
        <f t="shared" si="763"/>
        <v>0</v>
      </c>
      <c r="AR1261" s="99">
        <f t="shared" si="764"/>
        <v>0</v>
      </c>
      <c r="AS1261" s="27">
        <f t="shared" si="765"/>
        <v>0</v>
      </c>
      <c r="AT1261" s="99">
        <f t="shared" si="742"/>
        <v>0</v>
      </c>
      <c r="AU1261" s="27">
        <f t="shared" si="742"/>
        <v>0</v>
      </c>
      <c r="AV1261" s="27">
        <f t="shared" si="766"/>
        <v>0</v>
      </c>
      <c r="AW1261" s="27">
        <f t="shared" si="767"/>
        <v>0</v>
      </c>
      <c r="AX1261" s="27">
        <f t="shared" si="768"/>
        <v>0</v>
      </c>
      <c r="AY1261" s="99">
        <f>AN1261-AW1261</f>
        <v>21364.655758487635</v>
      </c>
      <c r="AZ1261" s="110">
        <f t="shared" si="769"/>
        <v>5.9346265995798984</v>
      </c>
      <c r="BB1261" s="87">
        <v>0</v>
      </c>
      <c r="BC1261" s="23">
        <f t="shared" si="770"/>
        <v>0</v>
      </c>
      <c r="BD1261" s="23">
        <f t="shared" si="771"/>
        <v>0</v>
      </c>
      <c r="BE1261" s="23">
        <f t="shared" si="772"/>
        <v>0</v>
      </c>
      <c r="BF1261" s="23">
        <f t="shared" si="773"/>
        <v>0</v>
      </c>
      <c r="BG1261" s="23">
        <f t="shared" si="774"/>
        <v>0</v>
      </c>
    </row>
    <row r="1262" spans="2:59">
      <c r="B1262" s="12" t="s">
        <v>34</v>
      </c>
      <c r="C1262" s="12">
        <v>1251</v>
      </c>
      <c r="D1262" s="12">
        <v>229</v>
      </c>
      <c r="E1262" s="21">
        <v>84.7</v>
      </c>
      <c r="F1262" s="68">
        <f t="shared" si="743"/>
        <v>23.527777777777779</v>
      </c>
      <c r="G1262" s="22">
        <f t="shared" si="775"/>
        <v>-0.16666666666666705</v>
      </c>
      <c r="H1262" s="22">
        <f t="shared" si="744"/>
        <v>115</v>
      </c>
      <c r="I1262" s="48">
        <f>'Ducati Panigale 1199 data'!$C$8*G1262</f>
        <v>-46.333333333333442</v>
      </c>
      <c r="J1262" s="48">
        <f>'Ducati Panigale 1199 data'!$C$8*'Ducati Panigale 1199 data'!$C$15*'Ducati Panigale 1199 data'!$C$10</f>
        <v>54.543600000000005</v>
      </c>
      <c r="K1262" s="48">
        <f>(0.5*'Ducati Panigale 1199 data'!$C$12)*'Ducati Panigale 1199 data'!$C$14*'Ducati Panigale 1199 data'!$C$11*F1262^2</f>
        <v>78.321300839120383</v>
      </c>
      <c r="L1262" s="48">
        <f t="shared" si="745"/>
        <v>86.531567505786938</v>
      </c>
      <c r="M1262" s="48">
        <f t="shared" si="741"/>
        <v>2035.8954910389316</v>
      </c>
      <c r="N1262" s="22">
        <f t="shared" si="746"/>
        <v>2.0358954910389317</v>
      </c>
      <c r="O1262" s="105">
        <f t="shared" si="747"/>
        <v>0</v>
      </c>
      <c r="P1262" s="105">
        <f t="shared" si="748"/>
        <v>0</v>
      </c>
      <c r="Q1262" s="105">
        <f t="shared" si="776"/>
        <v>295.80311348786574</v>
      </c>
      <c r="R1262" s="27">
        <f t="shared" si="749"/>
        <v>8.2167531524407145E-2</v>
      </c>
      <c r="S1262" s="98">
        <f t="shared" si="750"/>
        <v>2.0358954910389317</v>
      </c>
      <c r="T1262" s="17">
        <f t="shared" si="777"/>
        <v>1451.6011152641581</v>
      </c>
      <c r="U1262" s="17">
        <f t="shared" si="751"/>
        <v>0.40322253201782171</v>
      </c>
      <c r="V1262" s="17">
        <f t="shared" si="752"/>
        <v>281.01295781347244</v>
      </c>
      <c r="W1262" s="17">
        <f t="shared" si="753"/>
        <v>269.77243950093356</v>
      </c>
      <c r="X1262" s="17">
        <f t="shared" si="753"/>
        <v>258.98154192089623</v>
      </c>
      <c r="Y1262" s="17">
        <f t="shared" si="754"/>
        <v>256.39172650168729</v>
      </c>
      <c r="Z1262" s="17">
        <f>Y1262/3600</f>
        <v>7.1219924028246465E-2</v>
      </c>
      <c r="AA1262" s="17">
        <f>0.96*Y1262</f>
        <v>246.13605744161978</v>
      </c>
      <c r="AB1262" s="17">
        <f t="shared" si="755"/>
        <v>236.29061514395499</v>
      </c>
      <c r="AC1262" s="17">
        <f t="shared" si="756"/>
        <v>224.47608438675724</v>
      </c>
      <c r="AD1262" s="17">
        <f t="shared" si="757"/>
        <v>224.47608438675724</v>
      </c>
      <c r="AE1262" s="17">
        <f t="shared" si="778"/>
        <v>6.2354467885210346E-2</v>
      </c>
      <c r="AF1262" s="17">
        <f>T1262-AD1262</f>
        <v>1227.1250308774008</v>
      </c>
      <c r="AG1262" s="17">
        <f t="shared" si="758"/>
        <v>0.34086806413261134</v>
      </c>
      <c r="AH1262" s="28">
        <f>0.5*'Ducati Panigale 1199 data'!$C$8*'WLTP class 3 v5'!F1262^2</f>
        <v>76944.329475308652</v>
      </c>
      <c r="AI1262" s="17">
        <f t="shared" si="759"/>
        <v>76.944329475308649</v>
      </c>
      <c r="AJ1262" s="17" t="str">
        <f>IF(N1262&lt;0, AI1262, "0")</f>
        <v>0</v>
      </c>
      <c r="AK1262" s="98">
        <f>AK1261+AJ1262</f>
        <v>2845.6773927469121</v>
      </c>
      <c r="AL1262" s="105">
        <f t="shared" si="760"/>
        <v>0.79046594242969781</v>
      </c>
      <c r="AM1262" s="98">
        <f>IF(N1262 &gt; 0, AI1262, )</f>
        <v>76.944329475308649</v>
      </c>
      <c r="AN1262" s="98">
        <f t="shared" si="779"/>
        <v>21441.600087962943</v>
      </c>
      <c r="AO1262" s="98">
        <f t="shared" si="761"/>
        <v>5.9560000244341511</v>
      </c>
      <c r="AP1262" s="27">
        <f t="shared" si="762"/>
        <v>0</v>
      </c>
      <c r="AQ1262" s="27">
        <f t="shared" si="763"/>
        <v>0</v>
      </c>
      <c r="AR1262" s="99">
        <f t="shared" si="764"/>
        <v>0</v>
      </c>
      <c r="AS1262" s="27">
        <f t="shared" si="765"/>
        <v>0</v>
      </c>
      <c r="AT1262" s="99">
        <f t="shared" si="742"/>
        <v>0</v>
      </c>
      <c r="AU1262" s="27">
        <f t="shared" si="742"/>
        <v>0</v>
      </c>
      <c r="AV1262" s="27">
        <f t="shared" si="766"/>
        <v>0</v>
      </c>
      <c r="AW1262" s="27">
        <f t="shared" si="767"/>
        <v>0</v>
      </c>
      <c r="AX1262" s="27">
        <f t="shared" si="768"/>
        <v>0</v>
      </c>
      <c r="AY1262" s="99">
        <f>AN1262-AW1262</f>
        <v>21441.600087962943</v>
      </c>
      <c r="AZ1262" s="110">
        <f t="shared" si="769"/>
        <v>5.9560000244341511</v>
      </c>
      <c r="BB1262" s="87">
        <v>0</v>
      </c>
      <c r="BC1262" s="23">
        <f t="shared" si="770"/>
        <v>0</v>
      </c>
      <c r="BD1262" s="23">
        <f t="shared" si="771"/>
        <v>0</v>
      </c>
      <c r="BE1262" s="23">
        <f t="shared" si="772"/>
        <v>0</v>
      </c>
      <c r="BF1262" s="23">
        <f t="shared" si="773"/>
        <v>0</v>
      </c>
      <c r="BG1262" s="23">
        <f t="shared" si="774"/>
        <v>0</v>
      </c>
    </row>
    <row r="1263" spans="2:59">
      <c r="B1263" s="12" t="s">
        <v>34</v>
      </c>
      <c r="C1263" s="12">
        <v>1252</v>
      </c>
      <c r="D1263" s="12">
        <v>230</v>
      </c>
      <c r="E1263" s="21">
        <v>84.1</v>
      </c>
      <c r="F1263" s="68">
        <f t="shared" si="743"/>
        <v>23.361111111111111</v>
      </c>
      <c r="G1263" s="22">
        <f t="shared" si="775"/>
        <v>-0.16666666666666705</v>
      </c>
      <c r="H1263" s="22">
        <f t="shared" si="744"/>
        <v>115.5</v>
      </c>
      <c r="I1263" s="48">
        <f>'Ducati Panigale 1199 data'!$C$8*G1263</f>
        <v>-46.333333333333442</v>
      </c>
      <c r="J1263" s="48">
        <f>'Ducati Panigale 1199 data'!$C$8*'Ducati Panigale 1199 data'!$C$15*'Ducati Panigale 1199 data'!$C$10</f>
        <v>54.543600000000005</v>
      </c>
      <c r="K1263" s="48">
        <f>(0.5*'Ducati Panigale 1199 data'!$C$12)*'Ducati Panigale 1199 data'!$C$14*'Ducati Panigale 1199 data'!$C$11*F1263^2</f>
        <v>77.21560222800926</v>
      </c>
      <c r="L1263" s="48">
        <f t="shared" si="745"/>
        <v>85.42586889467583</v>
      </c>
      <c r="M1263" s="48">
        <f t="shared" si="741"/>
        <v>1995.6432150117325</v>
      </c>
      <c r="N1263" s="22">
        <f t="shared" si="746"/>
        <v>1.9956432150117325</v>
      </c>
      <c r="O1263" s="105">
        <f t="shared" si="747"/>
        <v>0</v>
      </c>
      <c r="P1263" s="105">
        <f t="shared" si="748"/>
        <v>0</v>
      </c>
      <c r="Q1263" s="105">
        <f t="shared" si="776"/>
        <v>295.80311348786574</v>
      </c>
      <c r="R1263" s="27">
        <f t="shared" si="749"/>
        <v>8.2167531524407145E-2</v>
      </c>
      <c r="S1263" s="98">
        <f t="shared" si="750"/>
        <v>1.9956432150117325</v>
      </c>
      <c r="T1263" s="17">
        <f t="shared" si="777"/>
        <v>1453.5967584791699</v>
      </c>
      <c r="U1263" s="17">
        <f t="shared" si="751"/>
        <v>0.40377687735532497</v>
      </c>
      <c r="V1263" s="17">
        <f t="shared" si="752"/>
        <v>281.01295781347244</v>
      </c>
      <c r="W1263" s="17">
        <f t="shared" si="753"/>
        <v>269.77243950093356</v>
      </c>
      <c r="X1263" s="17">
        <f t="shared" si="753"/>
        <v>258.98154192089623</v>
      </c>
      <c r="Y1263" s="17">
        <f t="shared" si="754"/>
        <v>256.39172650168729</v>
      </c>
      <c r="Z1263" s="17">
        <f>Y1263/3600</f>
        <v>7.1219924028246465E-2</v>
      </c>
      <c r="AA1263" s="17">
        <f>0.96*Y1263</f>
        <v>246.13605744161978</v>
      </c>
      <c r="AB1263" s="17">
        <f t="shared" si="755"/>
        <v>236.29061514395499</v>
      </c>
      <c r="AC1263" s="17">
        <f t="shared" si="756"/>
        <v>224.47608438675724</v>
      </c>
      <c r="AD1263" s="17">
        <f t="shared" si="757"/>
        <v>224.47608438675724</v>
      </c>
      <c r="AE1263" s="17">
        <f t="shared" si="778"/>
        <v>6.2354467885210346E-2</v>
      </c>
      <c r="AF1263" s="17">
        <f>T1263-AD1263</f>
        <v>1229.1206740924126</v>
      </c>
      <c r="AG1263" s="17">
        <f t="shared" si="758"/>
        <v>0.3414224094701146</v>
      </c>
      <c r="AH1263" s="28">
        <f>0.5*'Ducati Panigale 1199 data'!$C$8*'WLTP class 3 v5'!F1263^2</f>
        <v>75858.070216049382</v>
      </c>
      <c r="AI1263" s="17">
        <f t="shared" si="759"/>
        <v>75.858070216049384</v>
      </c>
      <c r="AJ1263" s="17" t="str">
        <f>IF(N1263&lt;0, AI1263, "0")</f>
        <v>0</v>
      </c>
      <c r="AK1263" s="98">
        <f>AK1262+AJ1263</f>
        <v>2845.6773927469121</v>
      </c>
      <c r="AL1263" s="105">
        <f t="shared" si="760"/>
        <v>0.79046594242969781</v>
      </c>
      <c r="AM1263" s="98">
        <f>IF(N1263 &gt; 0, AI1263, )</f>
        <v>75.858070216049384</v>
      </c>
      <c r="AN1263" s="98">
        <f t="shared" si="779"/>
        <v>21517.458158178993</v>
      </c>
      <c r="AO1263" s="98">
        <f t="shared" si="761"/>
        <v>5.9770717106052755</v>
      </c>
      <c r="AP1263" s="27">
        <f t="shared" si="762"/>
        <v>0</v>
      </c>
      <c r="AQ1263" s="27">
        <f t="shared" si="763"/>
        <v>0</v>
      </c>
      <c r="AR1263" s="99">
        <f t="shared" si="764"/>
        <v>0</v>
      </c>
      <c r="AS1263" s="27">
        <f t="shared" si="765"/>
        <v>0</v>
      </c>
      <c r="AT1263" s="99">
        <f t="shared" si="742"/>
        <v>0</v>
      </c>
      <c r="AU1263" s="27">
        <f t="shared" si="742"/>
        <v>0</v>
      </c>
      <c r="AV1263" s="27">
        <f t="shared" si="766"/>
        <v>0</v>
      </c>
      <c r="AW1263" s="27">
        <f t="shared" si="767"/>
        <v>0</v>
      </c>
      <c r="AX1263" s="27">
        <f t="shared" si="768"/>
        <v>0</v>
      </c>
      <c r="AY1263" s="99">
        <f>AN1263-AW1263</f>
        <v>21517.458158178993</v>
      </c>
      <c r="AZ1263" s="110">
        <f t="shared" si="769"/>
        <v>5.9770717106052755</v>
      </c>
      <c r="BB1263" s="87">
        <v>0</v>
      </c>
      <c r="BC1263" s="23">
        <f t="shared" si="770"/>
        <v>0</v>
      </c>
      <c r="BD1263" s="23">
        <f t="shared" si="771"/>
        <v>0</v>
      </c>
      <c r="BE1263" s="23">
        <f t="shared" si="772"/>
        <v>0</v>
      </c>
      <c r="BF1263" s="23">
        <f t="shared" si="773"/>
        <v>0</v>
      </c>
      <c r="BG1263" s="23">
        <f t="shared" si="774"/>
        <v>0</v>
      </c>
    </row>
    <row r="1264" spans="2:59">
      <c r="B1264" s="12" t="s">
        <v>34</v>
      </c>
      <c r="C1264" s="12">
        <v>1253</v>
      </c>
      <c r="D1264" s="12">
        <v>231</v>
      </c>
      <c r="E1264" s="21">
        <v>83.5</v>
      </c>
      <c r="F1264" s="68">
        <f t="shared" si="743"/>
        <v>23.194444444444443</v>
      </c>
      <c r="G1264" s="22">
        <f t="shared" si="775"/>
        <v>-0.16666666666666508</v>
      </c>
      <c r="H1264" s="22">
        <f t="shared" si="744"/>
        <v>116</v>
      </c>
      <c r="I1264" s="48">
        <f>'Ducati Panigale 1199 data'!$C$8*G1264</f>
        <v>-46.333333333332888</v>
      </c>
      <c r="J1264" s="48">
        <f>'Ducati Panigale 1199 data'!$C$8*'Ducati Panigale 1199 data'!$C$15*'Ducati Panigale 1199 data'!$C$10</f>
        <v>54.543600000000005</v>
      </c>
      <c r="K1264" s="48">
        <f>(0.5*'Ducati Panigale 1199 data'!$C$12)*'Ducati Panigale 1199 data'!$C$14*'Ducati Panigale 1199 data'!$C$11*F1264^2</f>
        <v>76.117764033564811</v>
      </c>
      <c r="L1264" s="48">
        <f t="shared" si="745"/>
        <v>84.32803070023192</v>
      </c>
      <c r="M1264" s="48">
        <f t="shared" si="741"/>
        <v>1955.9418231859347</v>
      </c>
      <c r="N1264" s="22">
        <f t="shared" si="746"/>
        <v>1.9559418231859347</v>
      </c>
      <c r="O1264" s="105">
        <f t="shared" si="747"/>
        <v>0</v>
      </c>
      <c r="P1264" s="105">
        <f t="shared" si="748"/>
        <v>0</v>
      </c>
      <c r="Q1264" s="105">
        <f t="shared" si="776"/>
        <v>295.80311348786574</v>
      </c>
      <c r="R1264" s="27">
        <f t="shared" si="749"/>
        <v>8.2167531524407145E-2</v>
      </c>
      <c r="S1264" s="98">
        <f t="shared" si="750"/>
        <v>1.9559418231859347</v>
      </c>
      <c r="T1264" s="17">
        <f t="shared" si="777"/>
        <v>1455.5527003023558</v>
      </c>
      <c r="U1264" s="17">
        <f t="shared" si="751"/>
        <v>0.40432019452843215</v>
      </c>
      <c r="V1264" s="17">
        <f t="shared" si="752"/>
        <v>281.01295781347244</v>
      </c>
      <c r="W1264" s="17">
        <f t="shared" si="753"/>
        <v>269.77243950093356</v>
      </c>
      <c r="X1264" s="17">
        <f t="shared" si="753"/>
        <v>258.98154192089623</v>
      </c>
      <c r="Y1264" s="17">
        <f t="shared" si="754"/>
        <v>256.39172650168729</v>
      </c>
      <c r="Z1264" s="17">
        <f>Y1264/3600</f>
        <v>7.1219924028246465E-2</v>
      </c>
      <c r="AA1264" s="17">
        <f>0.96*Y1264</f>
        <v>246.13605744161978</v>
      </c>
      <c r="AB1264" s="17">
        <f t="shared" si="755"/>
        <v>236.29061514395499</v>
      </c>
      <c r="AC1264" s="17">
        <f t="shared" si="756"/>
        <v>224.47608438675724</v>
      </c>
      <c r="AD1264" s="17">
        <f t="shared" si="757"/>
        <v>224.47608438675724</v>
      </c>
      <c r="AE1264" s="17">
        <f t="shared" si="778"/>
        <v>6.2354467885210346E-2</v>
      </c>
      <c r="AF1264" s="17">
        <f>T1264-AD1264</f>
        <v>1231.0766159155985</v>
      </c>
      <c r="AG1264" s="17">
        <f t="shared" si="758"/>
        <v>0.34196572664322178</v>
      </c>
      <c r="AH1264" s="28">
        <f>0.5*'Ducati Panigale 1199 data'!$C$8*'WLTP class 3 v5'!F1264^2</f>
        <v>74779.533179012331</v>
      </c>
      <c r="AI1264" s="17">
        <f t="shared" si="759"/>
        <v>74.779533179012333</v>
      </c>
      <c r="AJ1264" s="17" t="str">
        <f>IF(N1264&lt;0, AI1264, "0")</f>
        <v>0</v>
      </c>
      <c r="AK1264" s="98">
        <f>AK1263+AJ1264</f>
        <v>2845.6773927469121</v>
      </c>
      <c r="AL1264" s="105">
        <f t="shared" si="760"/>
        <v>0.79046594242969781</v>
      </c>
      <c r="AM1264" s="98">
        <f>IF(N1264 &gt; 0, AI1264, )</f>
        <v>74.779533179012333</v>
      </c>
      <c r="AN1264" s="98">
        <f t="shared" si="779"/>
        <v>21592.237691358005</v>
      </c>
      <c r="AO1264" s="98">
        <f t="shared" si="761"/>
        <v>5.9978438031550017</v>
      </c>
      <c r="AP1264" s="27">
        <f t="shared" si="762"/>
        <v>0</v>
      </c>
      <c r="AQ1264" s="27">
        <f t="shared" si="763"/>
        <v>0</v>
      </c>
      <c r="AR1264" s="99">
        <f t="shared" si="764"/>
        <v>0</v>
      </c>
      <c r="AS1264" s="27">
        <f t="shared" si="765"/>
        <v>0</v>
      </c>
      <c r="AT1264" s="99">
        <f t="shared" si="742"/>
        <v>0</v>
      </c>
      <c r="AU1264" s="27">
        <f t="shared" si="742"/>
        <v>0</v>
      </c>
      <c r="AV1264" s="27">
        <f t="shared" si="766"/>
        <v>0</v>
      </c>
      <c r="AW1264" s="27">
        <f t="shared" si="767"/>
        <v>0</v>
      </c>
      <c r="AX1264" s="27">
        <f t="shared" si="768"/>
        <v>0</v>
      </c>
      <c r="AY1264" s="99">
        <f>AN1264-AW1264</f>
        <v>21592.237691358005</v>
      </c>
      <c r="AZ1264" s="110">
        <f t="shared" si="769"/>
        <v>5.9978438031550017</v>
      </c>
      <c r="BB1264" s="87">
        <v>0</v>
      </c>
      <c r="BC1264" s="23">
        <f t="shared" si="770"/>
        <v>0</v>
      </c>
      <c r="BD1264" s="23">
        <f t="shared" si="771"/>
        <v>0</v>
      </c>
      <c r="BE1264" s="23">
        <f t="shared" si="772"/>
        <v>0</v>
      </c>
      <c r="BF1264" s="23">
        <f t="shared" si="773"/>
        <v>0</v>
      </c>
      <c r="BG1264" s="23">
        <f t="shared" si="774"/>
        <v>0</v>
      </c>
    </row>
    <row r="1265" spans="2:59">
      <c r="B1265" s="12" t="s">
        <v>34</v>
      </c>
      <c r="C1265" s="12">
        <v>1254</v>
      </c>
      <c r="D1265" s="12">
        <v>232</v>
      </c>
      <c r="E1265" s="21">
        <v>82.9</v>
      </c>
      <c r="F1265" s="68">
        <f t="shared" si="743"/>
        <v>23.027777777777779</v>
      </c>
      <c r="G1265" s="22">
        <f t="shared" si="775"/>
        <v>-0.16666666666666705</v>
      </c>
      <c r="H1265" s="22">
        <f t="shared" si="744"/>
        <v>116.5</v>
      </c>
      <c r="I1265" s="48">
        <f>'Ducati Panigale 1199 data'!$C$8*G1265</f>
        <v>-46.333333333333442</v>
      </c>
      <c r="J1265" s="48">
        <f>'Ducati Panigale 1199 data'!$C$8*'Ducati Panigale 1199 data'!$C$15*'Ducati Panigale 1199 data'!$C$10</f>
        <v>54.543600000000005</v>
      </c>
      <c r="K1265" s="48">
        <f>(0.5*'Ducati Panigale 1199 data'!$C$12)*'Ducati Panigale 1199 data'!$C$14*'Ducati Panigale 1199 data'!$C$11*F1265^2</f>
        <v>75.027786255787049</v>
      </c>
      <c r="L1265" s="48">
        <f t="shared" si="745"/>
        <v>83.238052922453619</v>
      </c>
      <c r="M1265" s="48">
        <f t="shared" si="741"/>
        <v>1916.787385353168</v>
      </c>
      <c r="N1265" s="22">
        <f t="shared" si="746"/>
        <v>1.9167873853531681</v>
      </c>
      <c r="O1265" s="105">
        <f t="shared" si="747"/>
        <v>0</v>
      </c>
      <c r="P1265" s="105">
        <f t="shared" si="748"/>
        <v>0</v>
      </c>
      <c r="Q1265" s="105">
        <f t="shared" si="776"/>
        <v>295.80311348786574</v>
      </c>
      <c r="R1265" s="27">
        <f t="shared" si="749"/>
        <v>8.2167531524407145E-2</v>
      </c>
      <c r="S1265" s="98">
        <f t="shared" si="750"/>
        <v>1.9167873853531681</v>
      </c>
      <c r="T1265" s="17">
        <f t="shared" si="777"/>
        <v>1457.469487687709</v>
      </c>
      <c r="U1265" s="17">
        <f t="shared" si="751"/>
        <v>0.40485263546880806</v>
      </c>
      <c r="V1265" s="17">
        <f t="shared" si="752"/>
        <v>281.01295781347244</v>
      </c>
      <c r="W1265" s="17">
        <f t="shared" si="753"/>
        <v>269.77243950093356</v>
      </c>
      <c r="X1265" s="17">
        <f t="shared" si="753"/>
        <v>258.98154192089623</v>
      </c>
      <c r="Y1265" s="17">
        <f t="shared" si="754"/>
        <v>256.39172650168729</v>
      </c>
      <c r="Z1265" s="17">
        <f>Y1265/3600</f>
        <v>7.1219924028246465E-2</v>
      </c>
      <c r="AA1265" s="17">
        <f>0.96*Y1265</f>
        <v>246.13605744161978</v>
      </c>
      <c r="AB1265" s="17">
        <f t="shared" si="755"/>
        <v>236.29061514395499</v>
      </c>
      <c r="AC1265" s="17">
        <f t="shared" si="756"/>
        <v>224.47608438675724</v>
      </c>
      <c r="AD1265" s="17">
        <f t="shared" si="757"/>
        <v>224.47608438675724</v>
      </c>
      <c r="AE1265" s="17">
        <f t="shared" si="778"/>
        <v>6.2354467885210346E-2</v>
      </c>
      <c r="AF1265" s="17">
        <f>T1265-AD1265</f>
        <v>1232.9934033009517</v>
      </c>
      <c r="AG1265" s="17">
        <f t="shared" si="758"/>
        <v>0.34249816758359769</v>
      </c>
      <c r="AH1265" s="28">
        <f>0.5*'Ducati Panigale 1199 data'!$C$8*'WLTP class 3 v5'!F1265^2</f>
        <v>73708.718364197528</v>
      </c>
      <c r="AI1265" s="17">
        <f t="shared" si="759"/>
        <v>73.708718364197523</v>
      </c>
      <c r="AJ1265" s="17" t="str">
        <f>IF(N1265&lt;0, AI1265, "0")</f>
        <v>0</v>
      </c>
      <c r="AK1265" s="98">
        <f>AK1264+AJ1265</f>
        <v>2845.6773927469121</v>
      </c>
      <c r="AL1265" s="105">
        <f t="shared" si="760"/>
        <v>0.79046594242969781</v>
      </c>
      <c r="AM1265" s="98">
        <f>IF(N1265 &gt; 0, AI1265, )</f>
        <v>73.708718364197523</v>
      </c>
      <c r="AN1265" s="98">
        <f t="shared" si="779"/>
        <v>21665.946409722201</v>
      </c>
      <c r="AO1265" s="98">
        <f t="shared" si="761"/>
        <v>6.0183184471450559</v>
      </c>
      <c r="AP1265" s="27">
        <f t="shared" si="762"/>
        <v>0</v>
      </c>
      <c r="AQ1265" s="27">
        <f t="shared" si="763"/>
        <v>0</v>
      </c>
      <c r="AR1265" s="99">
        <f t="shared" si="764"/>
        <v>0</v>
      </c>
      <c r="AS1265" s="27">
        <f t="shared" si="765"/>
        <v>0</v>
      </c>
      <c r="AT1265" s="99">
        <f t="shared" si="742"/>
        <v>0</v>
      </c>
      <c r="AU1265" s="27">
        <f t="shared" si="742"/>
        <v>0</v>
      </c>
      <c r="AV1265" s="27">
        <f t="shared" si="766"/>
        <v>0</v>
      </c>
      <c r="AW1265" s="27">
        <f t="shared" si="767"/>
        <v>0</v>
      </c>
      <c r="AX1265" s="27">
        <f t="shared" si="768"/>
        <v>0</v>
      </c>
      <c r="AY1265" s="99">
        <f>AN1265-AW1265</f>
        <v>21665.946409722201</v>
      </c>
      <c r="AZ1265" s="110">
        <f t="shared" si="769"/>
        <v>6.0183184471450559</v>
      </c>
      <c r="BB1265" s="87">
        <v>0</v>
      </c>
      <c r="BC1265" s="23">
        <f t="shared" si="770"/>
        <v>0</v>
      </c>
      <c r="BD1265" s="23">
        <f t="shared" si="771"/>
        <v>0</v>
      </c>
      <c r="BE1265" s="23">
        <f t="shared" si="772"/>
        <v>0</v>
      </c>
      <c r="BF1265" s="23">
        <f t="shared" si="773"/>
        <v>0</v>
      </c>
      <c r="BG1265" s="23">
        <f t="shared" si="774"/>
        <v>0</v>
      </c>
    </row>
    <row r="1266" spans="2:59">
      <c r="B1266" s="12" t="s">
        <v>34</v>
      </c>
      <c r="C1266" s="12">
        <v>1255</v>
      </c>
      <c r="D1266" s="12">
        <v>233</v>
      </c>
      <c r="E1266" s="21">
        <v>82.3</v>
      </c>
      <c r="F1266" s="68">
        <f t="shared" si="743"/>
        <v>22.861111111111111</v>
      </c>
      <c r="G1266" s="22">
        <f t="shared" si="775"/>
        <v>-0.16666666666666705</v>
      </c>
      <c r="H1266" s="22">
        <f t="shared" si="744"/>
        <v>117</v>
      </c>
      <c r="I1266" s="48">
        <f>'Ducati Panigale 1199 data'!$C$8*G1266</f>
        <v>-46.333333333333442</v>
      </c>
      <c r="J1266" s="48">
        <f>'Ducati Panigale 1199 data'!$C$8*'Ducati Panigale 1199 data'!$C$15*'Ducati Panigale 1199 data'!$C$10</f>
        <v>54.543600000000005</v>
      </c>
      <c r="K1266" s="48">
        <f>(0.5*'Ducati Panigale 1199 data'!$C$12)*'Ducati Panigale 1199 data'!$C$14*'Ducati Panigale 1199 data'!$C$11*F1266^2</f>
        <v>73.945668894675933</v>
      </c>
      <c r="L1266" s="48">
        <f t="shared" si="745"/>
        <v>82.155935561342488</v>
      </c>
      <c r="M1266" s="48">
        <f t="shared" si="741"/>
        <v>1878.1759713051351</v>
      </c>
      <c r="N1266" s="22">
        <f t="shared" si="746"/>
        <v>1.8781759713051351</v>
      </c>
      <c r="O1266" s="105">
        <f t="shared" si="747"/>
        <v>0</v>
      </c>
      <c r="P1266" s="105">
        <f t="shared" si="748"/>
        <v>0</v>
      </c>
      <c r="Q1266" s="105">
        <f t="shared" si="776"/>
        <v>295.80311348786574</v>
      </c>
      <c r="R1266" s="27">
        <f t="shared" si="749"/>
        <v>8.2167531524407145E-2</v>
      </c>
      <c r="S1266" s="98">
        <f t="shared" si="750"/>
        <v>1.8781759713051351</v>
      </c>
      <c r="T1266" s="17">
        <f t="shared" si="777"/>
        <v>1459.3476636590142</v>
      </c>
      <c r="U1266" s="17">
        <f t="shared" si="751"/>
        <v>0.40537435101639285</v>
      </c>
      <c r="V1266" s="17">
        <f t="shared" si="752"/>
        <v>281.01295781347244</v>
      </c>
      <c r="W1266" s="17">
        <f t="shared" si="753"/>
        <v>269.77243950093356</v>
      </c>
      <c r="X1266" s="17">
        <f t="shared" si="753"/>
        <v>258.98154192089623</v>
      </c>
      <c r="Y1266" s="17">
        <f t="shared" si="754"/>
        <v>256.39172650168729</v>
      </c>
      <c r="Z1266" s="17">
        <f>Y1266/3600</f>
        <v>7.1219924028246465E-2</v>
      </c>
      <c r="AA1266" s="17">
        <f>0.96*Y1266</f>
        <v>246.13605744161978</v>
      </c>
      <c r="AB1266" s="17">
        <f t="shared" si="755"/>
        <v>236.29061514395499</v>
      </c>
      <c r="AC1266" s="17">
        <f t="shared" si="756"/>
        <v>224.47608438675724</v>
      </c>
      <c r="AD1266" s="17">
        <f t="shared" si="757"/>
        <v>224.47608438675724</v>
      </c>
      <c r="AE1266" s="17">
        <f t="shared" si="778"/>
        <v>6.2354467885210346E-2</v>
      </c>
      <c r="AF1266" s="17">
        <f>T1266-AD1266</f>
        <v>1234.8715792722569</v>
      </c>
      <c r="AG1266" s="17">
        <f t="shared" si="758"/>
        <v>0.34301988313118248</v>
      </c>
      <c r="AH1266" s="28">
        <f>0.5*'Ducati Panigale 1199 data'!$C$8*'WLTP class 3 v5'!F1266^2</f>
        <v>72645.625771604944</v>
      </c>
      <c r="AI1266" s="17">
        <f t="shared" si="759"/>
        <v>72.645625771604941</v>
      </c>
      <c r="AJ1266" s="17" t="str">
        <f>IF(N1266&lt;0, AI1266, "0")</f>
        <v>0</v>
      </c>
      <c r="AK1266" s="98">
        <f>AK1265+AJ1266</f>
        <v>2845.6773927469121</v>
      </c>
      <c r="AL1266" s="105">
        <f t="shared" si="760"/>
        <v>0.79046594242969781</v>
      </c>
      <c r="AM1266" s="98">
        <f>IF(N1266 &gt; 0, AI1266, )</f>
        <v>72.645625771604941</v>
      </c>
      <c r="AN1266" s="98">
        <f t="shared" si="779"/>
        <v>21738.592035493806</v>
      </c>
      <c r="AO1266" s="98">
        <f t="shared" si="761"/>
        <v>6.0384977876371684</v>
      </c>
      <c r="AP1266" s="27">
        <f t="shared" si="762"/>
        <v>0</v>
      </c>
      <c r="AQ1266" s="27">
        <f t="shared" si="763"/>
        <v>0</v>
      </c>
      <c r="AR1266" s="99">
        <f t="shared" si="764"/>
        <v>0</v>
      </c>
      <c r="AS1266" s="27">
        <f t="shared" si="765"/>
        <v>0</v>
      </c>
      <c r="AT1266" s="99">
        <f t="shared" si="742"/>
        <v>0</v>
      </c>
      <c r="AU1266" s="27">
        <f t="shared" si="742"/>
        <v>0</v>
      </c>
      <c r="AV1266" s="27">
        <f t="shared" si="766"/>
        <v>0</v>
      </c>
      <c r="AW1266" s="27">
        <f t="shared" si="767"/>
        <v>0</v>
      </c>
      <c r="AX1266" s="27">
        <f t="shared" si="768"/>
        <v>0</v>
      </c>
      <c r="AY1266" s="99">
        <f>AN1266-AW1266</f>
        <v>21738.592035493806</v>
      </c>
      <c r="AZ1266" s="110">
        <f t="shared" si="769"/>
        <v>6.0384977876371684</v>
      </c>
      <c r="BB1266" s="87">
        <v>0</v>
      </c>
      <c r="BC1266" s="23">
        <f t="shared" si="770"/>
        <v>0</v>
      </c>
      <c r="BD1266" s="23">
        <f t="shared" si="771"/>
        <v>0</v>
      </c>
      <c r="BE1266" s="23">
        <f t="shared" si="772"/>
        <v>0</v>
      </c>
      <c r="BF1266" s="23">
        <f t="shared" si="773"/>
        <v>0</v>
      </c>
      <c r="BG1266" s="23">
        <f t="shared" si="774"/>
        <v>0</v>
      </c>
    </row>
    <row r="1267" spans="2:59">
      <c r="B1267" s="12" t="s">
        <v>34</v>
      </c>
      <c r="C1267" s="12">
        <v>1256</v>
      </c>
      <c r="D1267" s="12">
        <v>234</v>
      </c>
      <c r="E1267" s="21">
        <v>81.7</v>
      </c>
      <c r="F1267" s="68">
        <f t="shared" si="743"/>
        <v>22.694444444444443</v>
      </c>
      <c r="G1267" s="22">
        <f t="shared" si="775"/>
        <v>-0.16666666666666705</v>
      </c>
      <c r="H1267" s="22">
        <f t="shared" si="744"/>
        <v>117.5</v>
      </c>
      <c r="I1267" s="48">
        <f>'Ducati Panigale 1199 data'!$C$8*G1267</f>
        <v>-46.333333333333442</v>
      </c>
      <c r="J1267" s="48">
        <f>'Ducati Panigale 1199 data'!$C$8*'Ducati Panigale 1199 data'!$C$15*'Ducati Panigale 1199 data'!$C$10</f>
        <v>54.543600000000005</v>
      </c>
      <c r="K1267" s="48">
        <f>(0.5*'Ducati Panigale 1199 data'!$C$12)*'Ducati Panigale 1199 data'!$C$14*'Ducati Panigale 1199 data'!$C$11*F1267^2</f>
        <v>72.87141195023149</v>
      </c>
      <c r="L1267" s="48">
        <f t="shared" si="745"/>
        <v>81.081678616898046</v>
      </c>
      <c r="M1267" s="48">
        <f t="shared" si="741"/>
        <v>1840.1036508334917</v>
      </c>
      <c r="N1267" s="22">
        <f t="shared" si="746"/>
        <v>1.8401036508334916</v>
      </c>
      <c r="O1267" s="105">
        <f t="shared" si="747"/>
        <v>0</v>
      </c>
      <c r="P1267" s="105">
        <f t="shared" si="748"/>
        <v>0</v>
      </c>
      <c r="Q1267" s="105">
        <f t="shared" si="776"/>
        <v>295.80311348786574</v>
      </c>
      <c r="R1267" s="27">
        <f t="shared" si="749"/>
        <v>8.2167531524407145E-2</v>
      </c>
      <c r="S1267" s="98">
        <f t="shared" si="750"/>
        <v>1.8401036508334916</v>
      </c>
      <c r="T1267" s="17">
        <f t="shared" si="777"/>
        <v>1461.1877673098477</v>
      </c>
      <c r="U1267" s="17">
        <f t="shared" si="751"/>
        <v>0.40588549091940213</v>
      </c>
      <c r="V1267" s="17">
        <f t="shared" si="752"/>
        <v>281.01295781347244</v>
      </c>
      <c r="W1267" s="17">
        <f t="shared" si="753"/>
        <v>269.77243950093356</v>
      </c>
      <c r="X1267" s="17">
        <f t="shared" si="753"/>
        <v>258.98154192089623</v>
      </c>
      <c r="Y1267" s="17">
        <f t="shared" si="754"/>
        <v>256.39172650168729</v>
      </c>
      <c r="Z1267" s="17">
        <f>Y1267/3600</f>
        <v>7.1219924028246465E-2</v>
      </c>
      <c r="AA1267" s="17">
        <f>0.96*Y1267</f>
        <v>246.13605744161978</v>
      </c>
      <c r="AB1267" s="17">
        <f t="shared" si="755"/>
        <v>236.29061514395499</v>
      </c>
      <c r="AC1267" s="17">
        <f t="shared" si="756"/>
        <v>224.47608438675724</v>
      </c>
      <c r="AD1267" s="17">
        <f t="shared" si="757"/>
        <v>224.47608438675724</v>
      </c>
      <c r="AE1267" s="17">
        <f t="shared" si="778"/>
        <v>6.2354467885210346E-2</v>
      </c>
      <c r="AF1267" s="17">
        <f>T1267-AD1267</f>
        <v>1236.7116829230904</v>
      </c>
      <c r="AG1267" s="17">
        <f t="shared" si="758"/>
        <v>0.34353102303419175</v>
      </c>
      <c r="AH1267" s="28">
        <f>0.5*'Ducati Panigale 1199 data'!$C$8*'WLTP class 3 v5'!F1267^2</f>
        <v>71590.255401234564</v>
      </c>
      <c r="AI1267" s="17">
        <f t="shared" si="759"/>
        <v>71.590255401234558</v>
      </c>
      <c r="AJ1267" s="17" t="str">
        <f>IF(N1267&lt;0, AI1267, "0")</f>
        <v>0</v>
      </c>
      <c r="AK1267" s="98">
        <f>AK1266+AJ1267</f>
        <v>2845.6773927469121</v>
      </c>
      <c r="AL1267" s="105">
        <f t="shared" si="760"/>
        <v>0.79046594242969781</v>
      </c>
      <c r="AM1267" s="98">
        <f>IF(N1267 &gt; 0, AI1267, )</f>
        <v>71.590255401234558</v>
      </c>
      <c r="AN1267" s="98">
        <f t="shared" si="779"/>
        <v>21810.182290895042</v>
      </c>
      <c r="AO1267" s="98">
        <f t="shared" si="761"/>
        <v>6.0583839696930673</v>
      </c>
      <c r="AP1267" s="27">
        <f t="shared" si="762"/>
        <v>0</v>
      </c>
      <c r="AQ1267" s="27">
        <f t="shared" si="763"/>
        <v>0</v>
      </c>
      <c r="AR1267" s="99">
        <f t="shared" si="764"/>
        <v>0</v>
      </c>
      <c r="AS1267" s="27">
        <f t="shared" si="765"/>
        <v>0</v>
      </c>
      <c r="AT1267" s="99">
        <f t="shared" si="742"/>
        <v>0</v>
      </c>
      <c r="AU1267" s="27">
        <f t="shared" si="742"/>
        <v>0</v>
      </c>
      <c r="AV1267" s="27">
        <f t="shared" si="766"/>
        <v>0</v>
      </c>
      <c r="AW1267" s="27">
        <f t="shared" si="767"/>
        <v>0</v>
      </c>
      <c r="AX1267" s="27">
        <f t="shared" si="768"/>
        <v>0</v>
      </c>
      <c r="AY1267" s="99">
        <f>AN1267-AW1267</f>
        <v>21810.182290895042</v>
      </c>
      <c r="AZ1267" s="110">
        <f t="shared" si="769"/>
        <v>6.0583839696930673</v>
      </c>
      <c r="BB1267" s="87">
        <v>0</v>
      </c>
      <c r="BC1267" s="23">
        <f t="shared" si="770"/>
        <v>0</v>
      </c>
      <c r="BD1267" s="23">
        <f t="shared" si="771"/>
        <v>0</v>
      </c>
      <c r="BE1267" s="23">
        <f t="shared" si="772"/>
        <v>0</v>
      </c>
      <c r="BF1267" s="23">
        <f t="shared" si="773"/>
        <v>0</v>
      </c>
      <c r="BG1267" s="23">
        <f t="shared" si="774"/>
        <v>0</v>
      </c>
    </row>
    <row r="1268" spans="2:59">
      <c r="B1268" s="12" t="s">
        <v>34</v>
      </c>
      <c r="C1268" s="12">
        <v>1257</v>
      </c>
      <c r="D1268" s="12">
        <v>235</v>
      </c>
      <c r="E1268" s="21">
        <v>81.099999999999994</v>
      </c>
      <c r="F1268" s="68">
        <f t="shared" si="743"/>
        <v>22.527777777777779</v>
      </c>
      <c r="G1268" s="22">
        <f t="shared" si="775"/>
        <v>-0.16666666666666705</v>
      </c>
      <c r="H1268" s="22">
        <f t="shared" si="744"/>
        <v>118</v>
      </c>
      <c r="I1268" s="48">
        <f>'Ducati Panigale 1199 data'!$C$8*G1268</f>
        <v>-46.333333333333442</v>
      </c>
      <c r="J1268" s="48">
        <f>'Ducati Panigale 1199 data'!$C$8*'Ducati Panigale 1199 data'!$C$15*'Ducati Panigale 1199 data'!$C$10</f>
        <v>54.543600000000005</v>
      </c>
      <c r="K1268" s="48">
        <f>(0.5*'Ducati Panigale 1199 data'!$C$12)*'Ducati Panigale 1199 data'!$C$14*'Ducati Panigale 1199 data'!$C$11*F1268^2</f>
        <v>71.805015422453707</v>
      </c>
      <c r="L1268" s="48">
        <f t="shared" si="745"/>
        <v>80.015282089120262</v>
      </c>
      <c r="M1268" s="48">
        <f t="shared" si="741"/>
        <v>1802.5664937299036</v>
      </c>
      <c r="N1268" s="22">
        <f t="shared" si="746"/>
        <v>1.8025664937299037</v>
      </c>
      <c r="O1268" s="105">
        <f t="shared" si="747"/>
        <v>0</v>
      </c>
      <c r="P1268" s="105">
        <f t="shared" si="748"/>
        <v>0</v>
      </c>
      <c r="Q1268" s="105">
        <f t="shared" si="776"/>
        <v>295.80311348786574</v>
      </c>
      <c r="R1268" s="27">
        <f t="shared" si="749"/>
        <v>8.2167531524407145E-2</v>
      </c>
      <c r="S1268" s="98">
        <f t="shared" si="750"/>
        <v>1.8025664937299037</v>
      </c>
      <c r="T1268" s="17">
        <f t="shared" si="777"/>
        <v>1462.9903338035776</v>
      </c>
      <c r="U1268" s="17">
        <f t="shared" si="751"/>
        <v>0.40638620383432711</v>
      </c>
      <c r="V1268" s="17">
        <f t="shared" si="752"/>
        <v>281.01295781347244</v>
      </c>
      <c r="W1268" s="17">
        <f t="shared" si="753"/>
        <v>269.77243950093356</v>
      </c>
      <c r="X1268" s="17">
        <f t="shared" si="753"/>
        <v>258.98154192089623</v>
      </c>
      <c r="Y1268" s="17">
        <f t="shared" si="754"/>
        <v>256.39172650168729</v>
      </c>
      <c r="Z1268" s="17">
        <f>Y1268/3600</f>
        <v>7.1219924028246465E-2</v>
      </c>
      <c r="AA1268" s="17">
        <f>0.96*Y1268</f>
        <v>246.13605744161978</v>
      </c>
      <c r="AB1268" s="17">
        <f t="shared" si="755"/>
        <v>236.29061514395499</v>
      </c>
      <c r="AC1268" s="17">
        <f t="shared" si="756"/>
        <v>224.47608438675724</v>
      </c>
      <c r="AD1268" s="17">
        <f t="shared" si="757"/>
        <v>224.47608438675724</v>
      </c>
      <c r="AE1268" s="17">
        <f t="shared" si="778"/>
        <v>6.2354467885210346E-2</v>
      </c>
      <c r="AF1268" s="17">
        <f>T1268-AD1268</f>
        <v>1238.5142494168203</v>
      </c>
      <c r="AG1268" s="17">
        <f t="shared" si="758"/>
        <v>0.34403173594911679</v>
      </c>
      <c r="AH1268" s="28">
        <f>0.5*'Ducati Panigale 1199 data'!$C$8*'WLTP class 3 v5'!F1268^2</f>
        <v>70542.607253086418</v>
      </c>
      <c r="AI1268" s="17">
        <f t="shared" si="759"/>
        <v>70.542607253086416</v>
      </c>
      <c r="AJ1268" s="17" t="str">
        <f>IF(N1268&lt;0, AI1268, "0")</f>
        <v>0</v>
      </c>
      <c r="AK1268" s="98">
        <f>AK1267+AJ1268</f>
        <v>2845.6773927469121</v>
      </c>
      <c r="AL1268" s="105">
        <f t="shared" si="760"/>
        <v>0.79046594242969781</v>
      </c>
      <c r="AM1268" s="98">
        <f>IF(N1268 &gt; 0, AI1268, )</f>
        <v>70.542607253086416</v>
      </c>
      <c r="AN1268" s="98">
        <f t="shared" si="779"/>
        <v>21880.724898148128</v>
      </c>
      <c r="AO1268" s="98">
        <f t="shared" si="761"/>
        <v>6.0779791383744799</v>
      </c>
      <c r="AP1268" s="27">
        <f t="shared" si="762"/>
        <v>0</v>
      </c>
      <c r="AQ1268" s="27">
        <f t="shared" si="763"/>
        <v>0</v>
      </c>
      <c r="AR1268" s="99">
        <f t="shared" si="764"/>
        <v>0</v>
      </c>
      <c r="AS1268" s="27">
        <f t="shared" si="765"/>
        <v>0</v>
      </c>
      <c r="AT1268" s="99">
        <f t="shared" si="742"/>
        <v>0</v>
      </c>
      <c r="AU1268" s="27">
        <f t="shared" si="742"/>
        <v>0</v>
      </c>
      <c r="AV1268" s="27">
        <f t="shared" si="766"/>
        <v>0</v>
      </c>
      <c r="AW1268" s="27">
        <f t="shared" si="767"/>
        <v>0</v>
      </c>
      <c r="AX1268" s="27">
        <f t="shared" si="768"/>
        <v>0</v>
      </c>
      <c r="AY1268" s="99">
        <f>AN1268-AW1268</f>
        <v>21880.724898148128</v>
      </c>
      <c r="AZ1268" s="110">
        <f t="shared" si="769"/>
        <v>6.0779791383744799</v>
      </c>
      <c r="BB1268" s="87">
        <v>0</v>
      </c>
      <c r="BC1268" s="23">
        <f t="shared" si="770"/>
        <v>0</v>
      </c>
      <c r="BD1268" s="23">
        <f t="shared" si="771"/>
        <v>0</v>
      </c>
      <c r="BE1268" s="23">
        <f t="shared" si="772"/>
        <v>0</v>
      </c>
      <c r="BF1268" s="23">
        <f t="shared" si="773"/>
        <v>0</v>
      </c>
      <c r="BG1268" s="23">
        <f t="shared" si="774"/>
        <v>0</v>
      </c>
    </row>
    <row r="1269" spans="2:59">
      <c r="B1269" s="12" t="s">
        <v>34</v>
      </c>
      <c r="C1269" s="12">
        <v>1258</v>
      </c>
      <c r="D1269" s="12">
        <v>236</v>
      </c>
      <c r="E1269" s="21">
        <v>80.5</v>
      </c>
      <c r="F1269" s="68">
        <f t="shared" si="743"/>
        <v>22.361111111111111</v>
      </c>
      <c r="G1269" s="22">
        <f t="shared" si="775"/>
        <v>-0.16666666666666508</v>
      </c>
      <c r="H1269" s="22">
        <f t="shared" si="744"/>
        <v>118.5</v>
      </c>
      <c r="I1269" s="48">
        <f>'Ducati Panigale 1199 data'!$C$8*G1269</f>
        <v>-46.333333333332888</v>
      </c>
      <c r="J1269" s="48">
        <f>'Ducati Panigale 1199 data'!$C$8*'Ducati Panigale 1199 data'!$C$15*'Ducati Panigale 1199 data'!$C$10</f>
        <v>54.543600000000005</v>
      </c>
      <c r="K1269" s="48">
        <f>(0.5*'Ducati Panigale 1199 data'!$C$12)*'Ducati Panigale 1199 data'!$C$14*'Ducati Panigale 1199 data'!$C$11*F1269^2</f>
        <v>70.746479311342597</v>
      </c>
      <c r="L1269" s="48">
        <f t="shared" si="745"/>
        <v>78.956745978009707</v>
      </c>
      <c r="M1269" s="48">
        <f t="shared" si="741"/>
        <v>1765.5605697860503</v>
      </c>
      <c r="N1269" s="22">
        <f t="shared" si="746"/>
        <v>1.7655605697860504</v>
      </c>
      <c r="O1269" s="105">
        <f t="shared" si="747"/>
        <v>0</v>
      </c>
      <c r="P1269" s="105">
        <f t="shared" si="748"/>
        <v>0</v>
      </c>
      <c r="Q1269" s="105">
        <f t="shared" si="776"/>
        <v>295.80311348786574</v>
      </c>
      <c r="R1269" s="27">
        <f t="shared" si="749"/>
        <v>8.2167531524407145E-2</v>
      </c>
      <c r="S1269" s="98">
        <f t="shared" si="750"/>
        <v>1.7655605697860504</v>
      </c>
      <c r="T1269" s="17">
        <f t="shared" si="777"/>
        <v>1464.7558943733636</v>
      </c>
      <c r="U1269" s="17">
        <f t="shared" si="751"/>
        <v>0.40687663732593432</v>
      </c>
      <c r="V1269" s="17">
        <f t="shared" si="752"/>
        <v>281.01295781347244</v>
      </c>
      <c r="W1269" s="17">
        <f t="shared" si="753"/>
        <v>269.77243950093356</v>
      </c>
      <c r="X1269" s="17">
        <f t="shared" si="753"/>
        <v>258.98154192089623</v>
      </c>
      <c r="Y1269" s="17">
        <f t="shared" si="754"/>
        <v>256.39172650168729</v>
      </c>
      <c r="Z1269" s="17">
        <f>Y1269/3600</f>
        <v>7.1219924028246465E-2</v>
      </c>
      <c r="AA1269" s="17">
        <f>0.96*Y1269</f>
        <v>246.13605744161978</v>
      </c>
      <c r="AB1269" s="17">
        <f t="shared" si="755"/>
        <v>236.29061514395499</v>
      </c>
      <c r="AC1269" s="17">
        <f t="shared" si="756"/>
        <v>224.47608438675724</v>
      </c>
      <c r="AD1269" s="17">
        <f t="shared" si="757"/>
        <v>224.47608438675724</v>
      </c>
      <c r="AE1269" s="17">
        <f t="shared" si="778"/>
        <v>6.2354467885210346E-2</v>
      </c>
      <c r="AF1269" s="17">
        <f>T1269-AD1269</f>
        <v>1240.2798099866063</v>
      </c>
      <c r="AG1269" s="17">
        <f t="shared" si="758"/>
        <v>0.344522169440724</v>
      </c>
      <c r="AH1269" s="28">
        <f>0.5*'Ducati Panigale 1199 data'!$C$8*'WLTP class 3 v5'!F1269^2</f>
        <v>69502.681327160491</v>
      </c>
      <c r="AI1269" s="17">
        <f t="shared" si="759"/>
        <v>69.502681327160488</v>
      </c>
      <c r="AJ1269" s="17" t="str">
        <f>IF(N1269&lt;0, AI1269, "0")</f>
        <v>0</v>
      </c>
      <c r="AK1269" s="98">
        <f>AK1268+AJ1269</f>
        <v>2845.6773927469121</v>
      </c>
      <c r="AL1269" s="105">
        <f t="shared" si="760"/>
        <v>0.79046594242969781</v>
      </c>
      <c r="AM1269" s="98">
        <f>IF(N1269 &gt; 0, AI1269, )</f>
        <v>69.502681327160488</v>
      </c>
      <c r="AN1269" s="98">
        <f t="shared" si="779"/>
        <v>21950.22757947529</v>
      </c>
      <c r="AO1269" s="98">
        <f t="shared" si="761"/>
        <v>6.0972854387431363</v>
      </c>
      <c r="AP1269" s="27">
        <f t="shared" si="762"/>
        <v>0</v>
      </c>
      <c r="AQ1269" s="27">
        <f t="shared" si="763"/>
        <v>0</v>
      </c>
      <c r="AR1269" s="99">
        <f t="shared" si="764"/>
        <v>0</v>
      </c>
      <c r="AS1269" s="27">
        <f t="shared" si="765"/>
        <v>0</v>
      </c>
      <c r="AT1269" s="99">
        <f t="shared" si="742"/>
        <v>0</v>
      </c>
      <c r="AU1269" s="27">
        <f t="shared" si="742"/>
        <v>0</v>
      </c>
      <c r="AV1269" s="27">
        <f t="shared" si="766"/>
        <v>0</v>
      </c>
      <c r="AW1269" s="27">
        <f t="shared" si="767"/>
        <v>0</v>
      </c>
      <c r="AX1269" s="27">
        <f t="shared" si="768"/>
        <v>0</v>
      </c>
      <c r="AY1269" s="99">
        <f>AN1269-AW1269</f>
        <v>21950.22757947529</v>
      </c>
      <c r="AZ1269" s="110">
        <f t="shared" si="769"/>
        <v>6.0972854387431363</v>
      </c>
      <c r="BB1269" s="87">
        <v>0</v>
      </c>
      <c r="BC1269" s="23">
        <f t="shared" si="770"/>
        <v>0</v>
      </c>
      <c r="BD1269" s="23">
        <f t="shared" si="771"/>
        <v>0</v>
      </c>
      <c r="BE1269" s="23">
        <f t="shared" si="772"/>
        <v>0</v>
      </c>
      <c r="BF1269" s="23">
        <f t="shared" si="773"/>
        <v>0</v>
      </c>
      <c r="BG1269" s="23">
        <f t="shared" si="774"/>
        <v>0</v>
      </c>
    </row>
    <row r="1270" spans="2:59">
      <c r="B1270" s="12" t="s">
        <v>34</v>
      </c>
      <c r="C1270" s="12">
        <v>1259</v>
      </c>
      <c r="D1270" s="12">
        <v>237</v>
      </c>
      <c r="E1270" s="21">
        <v>79.900000000000006</v>
      </c>
      <c r="F1270" s="68">
        <f t="shared" si="743"/>
        <v>22.194444444444443</v>
      </c>
      <c r="G1270" s="22">
        <f t="shared" si="775"/>
        <v>-0.15277777777777699</v>
      </c>
      <c r="H1270" s="22">
        <f t="shared" si="744"/>
        <v>119</v>
      </c>
      <c r="I1270" s="48">
        <f>'Ducati Panigale 1199 data'!$C$8*G1270</f>
        <v>-42.472222222222001</v>
      </c>
      <c r="J1270" s="48">
        <f>'Ducati Panigale 1199 data'!$C$8*'Ducati Panigale 1199 data'!$C$15*'Ducati Panigale 1199 data'!$C$10</f>
        <v>54.543600000000005</v>
      </c>
      <c r="K1270" s="48">
        <f>(0.5*'Ducati Panigale 1199 data'!$C$12)*'Ducati Panigale 1199 data'!$C$14*'Ducati Panigale 1199 data'!$C$11*F1270^2</f>
        <v>69.695803616898147</v>
      </c>
      <c r="L1270" s="48">
        <f t="shared" si="745"/>
        <v>81.767181394676157</v>
      </c>
      <c r="M1270" s="48">
        <f t="shared" si="741"/>
        <v>1814.7771648429512</v>
      </c>
      <c r="N1270" s="22">
        <f t="shared" si="746"/>
        <v>1.8147771648429512</v>
      </c>
      <c r="O1270" s="105">
        <f t="shared" si="747"/>
        <v>0</v>
      </c>
      <c r="P1270" s="105">
        <f t="shared" si="748"/>
        <v>0</v>
      </c>
      <c r="Q1270" s="105">
        <f t="shared" si="776"/>
        <v>295.80311348786574</v>
      </c>
      <c r="R1270" s="27">
        <f t="shared" si="749"/>
        <v>8.2167531524407145E-2</v>
      </c>
      <c r="S1270" s="98">
        <f t="shared" si="750"/>
        <v>1.8147771648429512</v>
      </c>
      <c r="T1270" s="17">
        <f t="shared" si="777"/>
        <v>1466.5706715382066</v>
      </c>
      <c r="U1270" s="17">
        <f t="shared" si="751"/>
        <v>0.40738074209394626</v>
      </c>
      <c r="V1270" s="17">
        <f t="shared" si="752"/>
        <v>281.01295781347244</v>
      </c>
      <c r="W1270" s="17">
        <f t="shared" si="753"/>
        <v>269.77243950093356</v>
      </c>
      <c r="X1270" s="17">
        <f t="shared" si="753"/>
        <v>258.98154192089623</v>
      </c>
      <c r="Y1270" s="17">
        <f t="shared" si="754"/>
        <v>256.39172650168729</v>
      </c>
      <c r="Z1270" s="17">
        <f>Y1270/3600</f>
        <v>7.1219924028246465E-2</v>
      </c>
      <c r="AA1270" s="17">
        <f>0.96*Y1270</f>
        <v>246.13605744161978</v>
      </c>
      <c r="AB1270" s="17">
        <f t="shared" si="755"/>
        <v>236.29061514395499</v>
      </c>
      <c r="AC1270" s="17">
        <f t="shared" si="756"/>
        <v>224.47608438675724</v>
      </c>
      <c r="AD1270" s="17">
        <f t="shared" si="757"/>
        <v>224.47608438675724</v>
      </c>
      <c r="AE1270" s="17">
        <f t="shared" si="778"/>
        <v>6.2354467885210346E-2</v>
      </c>
      <c r="AF1270" s="17">
        <f>T1270-AD1270</f>
        <v>1242.0945871514493</v>
      </c>
      <c r="AG1270" s="17">
        <f t="shared" si="758"/>
        <v>0.34502627420873594</v>
      </c>
      <c r="AH1270" s="28">
        <f>0.5*'Ducati Panigale 1199 data'!$C$8*'WLTP class 3 v5'!F1270^2</f>
        <v>68470.477623456783</v>
      </c>
      <c r="AI1270" s="17">
        <f t="shared" si="759"/>
        <v>68.470477623456787</v>
      </c>
      <c r="AJ1270" s="17" t="str">
        <f>IF(N1270&lt;0, AI1270, "0")</f>
        <v>0</v>
      </c>
      <c r="AK1270" s="98">
        <f>AK1269+AJ1270</f>
        <v>2845.6773927469121</v>
      </c>
      <c r="AL1270" s="105">
        <f t="shared" si="760"/>
        <v>0.79046594242969781</v>
      </c>
      <c r="AM1270" s="98">
        <f>IF(N1270 &gt; 0, AI1270, )</f>
        <v>68.470477623456787</v>
      </c>
      <c r="AN1270" s="98">
        <f t="shared" si="779"/>
        <v>22018.698057098747</v>
      </c>
      <c r="AO1270" s="98">
        <f t="shared" si="761"/>
        <v>6.116305015860763</v>
      </c>
      <c r="AP1270" s="27">
        <f t="shared" si="762"/>
        <v>0</v>
      </c>
      <c r="AQ1270" s="27">
        <f t="shared" si="763"/>
        <v>0</v>
      </c>
      <c r="AR1270" s="99">
        <f t="shared" si="764"/>
        <v>0</v>
      </c>
      <c r="AS1270" s="27">
        <f t="shared" si="765"/>
        <v>0</v>
      </c>
      <c r="AT1270" s="99">
        <f t="shared" si="742"/>
        <v>0</v>
      </c>
      <c r="AU1270" s="27">
        <f t="shared" si="742"/>
        <v>0</v>
      </c>
      <c r="AV1270" s="27">
        <f t="shared" si="766"/>
        <v>0</v>
      </c>
      <c r="AW1270" s="27">
        <f t="shared" si="767"/>
        <v>0</v>
      </c>
      <c r="AX1270" s="27">
        <f t="shared" si="768"/>
        <v>0</v>
      </c>
      <c r="AY1270" s="99">
        <f>AN1270-AW1270</f>
        <v>22018.698057098747</v>
      </c>
      <c r="AZ1270" s="110">
        <f t="shared" si="769"/>
        <v>6.116305015860763</v>
      </c>
      <c r="BB1270" s="87">
        <v>0</v>
      </c>
      <c r="BC1270" s="23">
        <f t="shared" si="770"/>
        <v>0</v>
      </c>
      <c r="BD1270" s="23">
        <f t="shared" si="771"/>
        <v>0</v>
      </c>
      <c r="BE1270" s="23">
        <f t="shared" si="772"/>
        <v>0</v>
      </c>
      <c r="BF1270" s="23">
        <f t="shared" si="773"/>
        <v>0</v>
      </c>
      <c r="BG1270" s="23">
        <f t="shared" si="774"/>
        <v>0</v>
      </c>
    </row>
    <row r="1271" spans="2:59">
      <c r="B1271" s="12" t="s">
        <v>34</v>
      </c>
      <c r="C1271" s="12">
        <v>1260</v>
      </c>
      <c r="D1271" s="12">
        <v>238</v>
      </c>
      <c r="E1271" s="21">
        <v>79.400000000000006</v>
      </c>
      <c r="F1271" s="68">
        <f t="shared" si="743"/>
        <v>22.055555555555557</v>
      </c>
      <c r="G1271" s="22">
        <f t="shared" si="775"/>
        <v>-0.12500000000000078</v>
      </c>
      <c r="H1271" s="22">
        <f t="shared" si="744"/>
        <v>119.5</v>
      </c>
      <c r="I1271" s="48">
        <f>'Ducati Panigale 1199 data'!$C$8*G1271</f>
        <v>-34.750000000000213</v>
      </c>
      <c r="J1271" s="48">
        <f>'Ducati Panigale 1199 data'!$C$8*'Ducati Panigale 1199 data'!$C$15*'Ducati Panigale 1199 data'!$C$10</f>
        <v>54.543600000000005</v>
      </c>
      <c r="K1271" s="48">
        <f>(0.5*'Ducati Panigale 1199 data'!$C$12)*'Ducati Panigale 1199 data'!$C$14*'Ducati Panigale 1199 data'!$C$11*F1271^2</f>
        <v>68.826245023148161</v>
      </c>
      <c r="L1271" s="48">
        <f t="shared" si="745"/>
        <v>88.619845023147946</v>
      </c>
      <c r="M1271" s="48">
        <f t="shared" si="741"/>
        <v>1954.5599152327632</v>
      </c>
      <c r="N1271" s="22">
        <f t="shared" si="746"/>
        <v>1.9545599152327631</v>
      </c>
      <c r="O1271" s="105">
        <f t="shared" si="747"/>
        <v>0</v>
      </c>
      <c r="P1271" s="105">
        <f t="shared" si="748"/>
        <v>0</v>
      </c>
      <c r="Q1271" s="105">
        <f t="shared" si="776"/>
        <v>295.80311348786574</v>
      </c>
      <c r="R1271" s="27">
        <f t="shared" si="749"/>
        <v>8.2167531524407145E-2</v>
      </c>
      <c r="S1271" s="98">
        <f t="shared" si="750"/>
        <v>1.9545599152327631</v>
      </c>
      <c r="T1271" s="17">
        <f t="shared" si="777"/>
        <v>1468.5252314534393</v>
      </c>
      <c r="U1271" s="17">
        <f t="shared" si="751"/>
        <v>0.40792367540373314</v>
      </c>
      <c r="V1271" s="17">
        <f t="shared" si="752"/>
        <v>281.01295781347244</v>
      </c>
      <c r="W1271" s="17">
        <f t="shared" si="753"/>
        <v>269.77243950093356</v>
      </c>
      <c r="X1271" s="17">
        <f t="shared" si="753"/>
        <v>258.98154192089623</v>
      </c>
      <c r="Y1271" s="17">
        <f t="shared" si="754"/>
        <v>256.39172650168729</v>
      </c>
      <c r="Z1271" s="17">
        <f>Y1271/3600</f>
        <v>7.1219924028246465E-2</v>
      </c>
      <c r="AA1271" s="17">
        <f>0.96*Y1271</f>
        <v>246.13605744161978</v>
      </c>
      <c r="AB1271" s="17">
        <f t="shared" si="755"/>
        <v>236.29061514395499</v>
      </c>
      <c r="AC1271" s="17">
        <f t="shared" si="756"/>
        <v>224.47608438675724</v>
      </c>
      <c r="AD1271" s="17">
        <f t="shared" si="757"/>
        <v>224.47608438675724</v>
      </c>
      <c r="AE1271" s="17">
        <f t="shared" si="778"/>
        <v>6.2354467885210346E-2</v>
      </c>
      <c r="AF1271" s="17">
        <f>T1271-AD1271</f>
        <v>1244.0491470666821</v>
      </c>
      <c r="AG1271" s="17">
        <f t="shared" si="758"/>
        <v>0.34556920751852277</v>
      </c>
      <c r="AH1271" s="28">
        <f>0.5*'Ducati Panigale 1199 data'!$C$8*'WLTP class 3 v5'!F1271^2</f>
        <v>67616.20679012347</v>
      </c>
      <c r="AI1271" s="17">
        <f t="shared" si="759"/>
        <v>67.616206790123471</v>
      </c>
      <c r="AJ1271" s="17" t="str">
        <f>IF(N1271&lt;0, AI1271, "0")</f>
        <v>0</v>
      </c>
      <c r="AK1271" s="98">
        <f>AK1270+AJ1271</f>
        <v>2845.6773927469121</v>
      </c>
      <c r="AL1271" s="105">
        <f t="shared" si="760"/>
        <v>0.79046594242969781</v>
      </c>
      <c r="AM1271" s="98">
        <f>IF(N1271 &gt; 0, AI1271, )</f>
        <v>67.616206790123471</v>
      </c>
      <c r="AN1271" s="98">
        <f t="shared" si="779"/>
        <v>22086.314263888871</v>
      </c>
      <c r="AO1271" s="98">
        <f t="shared" si="761"/>
        <v>6.135087295524686</v>
      </c>
      <c r="AP1271" s="27">
        <f t="shared" si="762"/>
        <v>0</v>
      </c>
      <c r="AQ1271" s="27">
        <f t="shared" si="763"/>
        <v>0</v>
      </c>
      <c r="AR1271" s="99">
        <f t="shared" si="764"/>
        <v>0</v>
      </c>
      <c r="AS1271" s="27">
        <f t="shared" si="765"/>
        <v>0</v>
      </c>
      <c r="AT1271" s="99">
        <f t="shared" si="742"/>
        <v>0</v>
      </c>
      <c r="AU1271" s="27">
        <f t="shared" si="742"/>
        <v>0</v>
      </c>
      <c r="AV1271" s="27">
        <f t="shared" si="766"/>
        <v>0</v>
      </c>
      <c r="AW1271" s="27">
        <f t="shared" si="767"/>
        <v>0</v>
      </c>
      <c r="AX1271" s="27">
        <f t="shared" si="768"/>
        <v>0</v>
      </c>
      <c r="AY1271" s="99">
        <f>AN1271-AW1271</f>
        <v>22086.314263888871</v>
      </c>
      <c r="AZ1271" s="110">
        <f t="shared" si="769"/>
        <v>6.135087295524686</v>
      </c>
      <c r="BB1271" s="87">
        <v>0</v>
      </c>
      <c r="BC1271" s="23">
        <f t="shared" si="770"/>
        <v>0</v>
      </c>
      <c r="BD1271" s="23">
        <f t="shared" si="771"/>
        <v>0</v>
      </c>
      <c r="BE1271" s="23">
        <f t="shared" si="772"/>
        <v>0</v>
      </c>
      <c r="BF1271" s="23">
        <f t="shared" si="773"/>
        <v>0</v>
      </c>
      <c r="BG1271" s="23">
        <f t="shared" si="774"/>
        <v>0</v>
      </c>
    </row>
    <row r="1272" spans="2:59">
      <c r="B1272" s="12" t="s">
        <v>34</v>
      </c>
      <c r="C1272" s="12">
        <v>1261</v>
      </c>
      <c r="D1272" s="12">
        <v>239</v>
      </c>
      <c r="E1272" s="21">
        <v>79</v>
      </c>
      <c r="F1272" s="68">
        <f t="shared" si="743"/>
        <v>21.944444444444443</v>
      </c>
      <c r="G1272" s="22">
        <f t="shared" si="775"/>
        <v>-9.7222222222222612E-2</v>
      </c>
      <c r="H1272" s="22">
        <f t="shared" si="744"/>
        <v>120</v>
      </c>
      <c r="I1272" s="48">
        <f>'Ducati Panigale 1199 data'!$C$8*G1272</f>
        <v>-27.027777777777885</v>
      </c>
      <c r="J1272" s="48">
        <f>'Ducati Panigale 1199 data'!$C$8*'Ducati Panigale 1199 data'!$C$15*'Ducati Panigale 1199 data'!$C$10</f>
        <v>54.543600000000005</v>
      </c>
      <c r="K1272" s="48">
        <f>(0.5*'Ducati Panigale 1199 data'!$C$12)*'Ducati Panigale 1199 data'!$C$14*'Ducati Panigale 1199 data'!$C$11*F1272^2</f>
        <v>68.134528356481482</v>
      </c>
      <c r="L1272" s="48">
        <f t="shared" si="745"/>
        <v>95.650350578703609</v>
      </c>
      <c r="M1272" s="48">
        <f t="shared" si="741"/>
        <v>2098.9938043659959</v>
      </c>
      <c r="N1272" s="22">
        <f t="shared" si="746"/>
        <v>2.0989938043659957</v>
      </c>
      <c r="O1272" s="105">
        <f t="shared" si="747"/>
        <v>0</v>
      </c>
      <c r="P1272" s="105">
        <f t="shared" si="748"/>
        <v>0</v>
      </c>
      <c r="Q1272" s="105">
        <f t="shared" si="776"/>
        <v>295.80311348786574</v>
      </c>
      <c r="R1272" s="27">
        <f t="shared" si="749"/>
        <v>8.2167531524407145E-2</v>
      </c>
      <c r="S1272" s="98">
        <f t="shared" si="750"/>
        <v>2.0989938043659957</v>
      </c>
      <c r="T1272" s="17">
        <f t="shared" si="777"/>
        <v>1470.6242252578054</v>
      </c>
      <c r="U1272" s="17">
        <f t="shared" si="751"/>
        <v>0.4085067292382793</v>
      </c>
      <c r="V1272" s="17">
        <f t="shared" si="752"/>
        <v>281.01295781347244</v>
      </c>
      <c r="W1272" s="17">
        <f t="shared" si="753"/>
        <v>269.77243950093356</v>
      </c>
      <c r="X1272" s="17">
        <f t="shared" si="753"/>
        <v>258.98154192089623</v>
      </c>
      <c r="Y1272" s="17">
        <f t="shared" si="754"/>
        <v>256.39172650168729</v>
      </c>
      <c r="Z1272" s="17">
        <f>Y1272/3600</f>
        <v>7.1219924028246465E-2</v>
      </c>
      <c r="AA1272" s="17">
        <f>0.96*Y1272</f>
        <v>246.13605744161978</v>
      </c>
      <c r="AB1272" s="17">
        <f t="shared" si="755"/>
        <v>236.29061514395499</v>
      </c>
      <c r="AC1272" s="17">
        <f t="shared" si="756"/>
        <v>224.47608438675724</v>
      </c>
      <c r="AD1272" s="17">
        <f t="shared" si="757"/>
        <v>224.47608438675724</v>
      </c>
      <c r="AE1272" s="17">
        <f t="shared" si="778"/>
        <v>6.2354467885210346E-2</v>
      </c>
      <c r="AF1272" s="17">
        <f>T1272-AD1272</f>
        <v>1246.1481408710481</v>
      </c>
      <c r="AG1272" s="17">
        <f t="shared" si="758"/>
        <v>0.34615226135306892</v>
      </c>
      <c r="AH1272" s="28">
        <f>0.5*'Ducati Panigale 1199 data'!$C$8*'WLTP class 3 v5'!F1272^2</f>
        <v>66936.651234567893</v>
      </c>
      <c r="AI1272" s="17">
        <f t="shared" si="759"/>
        <v>66.93665123456789</v>
      </c>
      <c r="AJ1272" s="17" t="str">
        <f>IF(N1272&lt;0, AI1272, "0")</f>
        <v>0</v>
      </c>
      <c r="AK1272" s="98">
        <f>AK1271+AJ1272</f>
        <v>2845.6773927469121</v>
      </c>
      <c r="AL1272" s="105">
        <f t="shared" si="760"/>
        <v>0.79046594242969781</v>
      </c>
      <c r="AM1272" s="98">
        <f>IF(N1272 &gt; 0, AI1272, )</f>
        <v>66.93665123456789</v>
      </c>
      <c r="AN1272" s="98">
        <f t="shared" si="779"/>
        <v>22153.250915123441</v>
      </c>
      <c r="AO1272" s="98">
        <f t="shared" si="761"/>
        <v>6.1536808097565112</v>
      </c>
      <c r="AP1272" s="27">
        <f t="shared" si="762"/>
        <v>0</v>
      </c>
      <c r="AQ1272" s="27">
        <f t="shared" si="763"/>
        <v>0</v>
      </c>
      <c r="AR1272" s="99">
        <f t="shared" si="764"/>
        <v>0</v>
      </c>
      <c r="AS1272" s="27">
        <f t="shared" si="765"/>
        <v>0</v>
      </c>
      <c r="AT1272" s="99">
        <f t="shared" si="742"/>
        <v>0</v>
      </c>
      <c r="AU1272" s="27">
        <f t="shared" si="742"/>
        <v>0</v>
      </c>
      <c r="AV1272" s="27">
        <f t="shared" si="766"/>
        <v>0</v>
      </c>
      <c r="AW1272" s="27">
        <f t="shared" si="767"/>
        <v>0</v>
      </c>
      <c r="AX1272" s="27">
        <f t="shared" si="768"/>
        <v>0</v>
      </c>
      <c r="AY1272" s="99">
        <f>AN1272-AW1272</f>
        <v>22153.250915123441</v>
      </c>
      <c r="AZ1272" s="110">
        <f t="shared" si="769"/>
        <v>6.1536808097565112</v>
      </c>
      <c r="BB1272" s="87">
        <v>0</v>
      </c>
      <c r="BC1272" s="23">
        <f t="shared" si="770"/>
        <v>0</v>
      </c>
      <c r="BD1272" s="23">
        <f t="shared" si="771"/>
        <v>0</v>
      </c>
      <c r="BE1272" s="23">
        <f t="shared" si="772"/>
        <v>0</v>
      </c>
      <c r="BF1272" s="23">
        <f t="shared" si="773"/>
        <v>0</v>
      </c>
      <c r="BG1272" s="23">
        <f t="shared" si="774"/>
        <v>0</v>
      </c>
    </row>
    <row r="1273" spans="2:59">
      <c r="B1273" s="12" t="s">
        <v>34</v>
      </c>
      <c r="C1273" s="12">
        <v>1262</v>
      </c>
      <c r="D1273" s="12">
        <v>240</v>
      </c>
      <c r="E1273" s="21">
        <v>78.7</v>
      </c>
      <c r="F1273" s="68">
        <f t="shared" si="743"/>
        <v>21.861111111111111</v>
      </c>
      <c r="G1273" s="22">
        <f t="shared" si="775"/>
        <v>-4.1666666666666269E-2</v>
      </c>
      <c r="H1273" s="22">
        <f t="shared" si="744"/>
        <v>120.5</v>
      </c>
      <c r="I1273" s="48">
        <f>'Ducati Panigale 1199 data'!$C$8*G1273</f>
        <v>-11.583333333333222</v>
      </c>
      <c r="J1273" s="48">
        <f>'Ducati Panigale 1199 data'!$C$8*'Ducati Panigale 1199 data'!$C$15*'Ducati Panigale 1199 data'!$C$10</f>
        <v>54.543600000000005</v>
      </c>
      <c r="K1273" s="48">
        <f>(0.5*'Ducati Panigale 1199 data'!$C$12)*'Ducati Panigale 1199 data'!$C$14*'Ducati Panigale 1199 data'!$C$11*F1273^2</f>
        <v>67.618033478009266</v>
      </c>
      <c r="L1273" s="48">
        <f t="shared" si="745"/>
        <v>110.57830014467605</v>
      </c>
      <c r="M1273" s="48">
        <f t="shared" si="741"/>
        <v>2417.3645059405571</v>
      </c>
      <c r="N1273" s="22">
        <f t="shared" si="746"/>
        <v>2.4173645059405571</v>
      </c>
      <c r="O1273" s="105">
        <f t="shared" si="747"/>
        <v>0</v>
      </c>
      <c r="P1273" s="105">
        <f t="shared" si="748"/>
        <v>0</v>
      </c>
      <c r="Q1273" s="105">
        <f t="shared" si="776"/>
        <v>295.80311348786574</v>
      </c>
      <c r="R1273" s="27">
        <f t="shared" si="749"/>
        <v>8.2167531524407145E-2</v>
      </c>
      <c r="S1273" s="98">
        <f t="shared" si="750"/>
        <v>2.4173645059405571</v>
      </c>
      <c r="T1273" s="17">
        <f t="shared" si="777"/>
        <v>1473.0415897637461</v>
      </c>
      <c r="U1273" s="17">
        <f t="shared" si="751"/>
        <v>0.40917821937881838</v>
      </c>
      <c r="V1273" s="17">
        <f t="shared" si="752"/>
        <v>281.01295781347244</v>
      </c>
      <c r="W1273" s="17">
        <f t="shared" si="753"/>
        <v>269.77243950093356</v>
      </c>
      <c r="X1273" s="17">
        <f t="shared" si="753"/>
        <v>258.98154192089623</v>
      </c>
      <c r="Y1273" s="17">
        <f t="shared" si="754"/>
        <v>256.39172650168729</v>
      </c>
      <c r="Z1273" s="17">
        <f>Y1273/3600</f>
        <v>7.1219924028246465E-2</v>
      </c>
      <c r="AA1273" s="17">
        <f>0.96*Y1273</f>
        <v>246.13605744161978</v>
      </c>
      <c r="AB1273" s="17">
        <f t="shared" si="755"/>
        <v>236.29061514395499</v>
      </c>
      <c r="AC1273" s="17">
        <f t="shared" si="756"/>
        <v>224.47608438675724</v>
      </c>
      <c r="AD1273" s="17">
        <f t="shared" si="757"/>
        <v>224.47608438675724</v>
      </c>
      <c r="AE1273" s="17">
        <f t="shared" si="778"/>
        <v>6.2354467885210346E-2</v>
      </c>
      <c r="AF1273" s="17">
        <f>T1273-AD1273</f>
        <v>1248.5655053769888</v>
      </c>
      <c r="AG1273" s="17">
        <f t="shared" si="758"/>
        <v>0.346823751493608</v>
      </c>
      <c r="AH1273" s="28">
        <f>0.5*'Ducati Panigale 1199 data'!$C$8*'WLTP class 3 v5'!F1273^2</f>
        <v>66429.236882716054</v>
      </c>
      <c r="AI1273" s="17">
        <f t="shared" si="759"/>
        <v>66.429236882716054</v>
      </c>
      <c r="AJ1273" s="17" t="str">
        <f>IF(N1273&lt;0, AI1273, "0")</f>
        <v>0</v>
      </c>
      <c r="AK1273" s="98">
        <f>AK1272+AJ1273</f>
        <v>2845.6773927469121</v>
      </c>
      <c r="AL1273" s="105">
        <f t="shared" si="760"/>
        <v>0.79046594242969781</v>
      </c>
      <c r="AM1273" s="98">
        <f>IF(N1273 &gt; 0, AI1273, )</f>
        <v>66.429236882716054</v>
      </c>
      <c r="AN1273" s="98">
        <f t="shared" si="779"/>
        <v>22219.680152006156</v>
      </c>
      <c r="AO1273" s="98">
        <f t="shared" si="761"/>
        <v>6.1721333755572658</v>
      </c>
      <c r="AP1273" s="27">
        <f t="shared" si="762"/>
        <v>0</v>
      </c>
      <c r="AQ1273" s="27">
        <f t="shared" si="763"/>
        <v>0</v>
      </c>
      <c r="AR1273" s="99">
        <f t="shared" si="764"/>
        <v>0</v>
      </c>
      <c r="AS1273" s="27">
        <f t="shared" si="765"/>
        <v>0</v>
      </c>
      <c r="AT1273" s="99">
        <f t="shared" si="742"/>
        <v>0</v>
      </c>
      <c r="AU1273" s="27">
        <f t="shared" si="742"/>
        <v>0</v>
      </c>
      <c r="AV1273" s="27">
        <f t="shared" si="766"/>
        <v>0</v>
      </c>
      <c r="AW1273" s="27">
        <f t="shared" si="767"/>
        <v>0</v>
      </c>
      <c r="AX1273" s="27">
        <f t="shared" si="768"/>
        <v>0</v>
      </c>
      <c r="AY1273" s="99">
        <f>AN1273-AW1273</f>
        <v>22219.680152006156</v>
      </c>
      <c r="AZ1273" s="110">
        <f t="shared" si="769"/>
        <v>6.1721333755572658</v>
      </c>
      <c r="BB1273" s="87">
        <v>0</v>
      </c>
      <c r="BC1273" s="23">
        <f t="shared" si="770"/>
        <v>0</v>
      </c>
      <c r="BD1273" s="23">
        <f t="shared" si="771"/>
        <v>0</v>
      </c>
      <c r="BE1273" s="23">
        <f t="shared" si="772"/>
        <v>0</v>
      </c>
      <c r="BF1273" s="23">
        <f t="shared" si="773"/>
        <v>0</v>
      </c>
      <c r="BG1273" s="23">
        <f t="shared" si="774"/>
        <v>0</v>
      </c>
    </row>
    <row r="1274" spans="2:59">
      <c r="B1274" s="12" t="s">
        <v>34</v>
      </c>
      <c r="C1274" s="12">
        <v>1263</v>
      </c>
      <c r="D1274" s="12">
        <v>241</v>
      </c>
      <c r="E1274" s="21">
        <v>78.7</v>
      </c>
      <c r="F1274" s="68">
        <f t="shared" si="743"/>
        <v>21.861111111111111</v>
      </c>
      <c r="G1274" s="22">
        <f t="shared" si="775"/>
        <v>1.3888888888888099E-2</v>
      </c>
      <c r="H1274" s="22">
        <f t="shared" si="744"/>
        <v>121</v>
      </c>
      <c r="I1274" s="48">
        <f>'Ducati Panigale 1199 data'!$C$8*G1274</f>
        <v>3.8611111111108913</v>
      </c>
      <c r="J1274" s="48">
        <f>'Ducati Panigale 1199 data'!$C$8*'Ducati Panigale 1199 data'!$C$15*'Ducati Panigale 1199 data'!$C$10</f>
        <v>54.543600000000005</v>
      </c>
      <c r="K1274" s="48">
        <f>(0.5*'Ducati Panigale 1199 data'!$C$12)*'Ducati Panigale 1199 data'!$C$14*'Ducati Panigale 1199 data'!$C$11*F1274^2</f>
        <v>67.618033478009266</v>
      </c>
      <c r="L1274" s="48">
        <f t="shared" si="745"/>
        <v>126.02274458912017</v>
      </c>
      <c r="M1274" s="48">
        <f t="shared" si="741"/>
        <v>2754.9972219899323</v>
      </c>
      <c r="N1274" s="22">
        <f t="shared" si="746"/>
        <v>2.7549972219899321</v>
      </c>
      <c r="O1274" s="105">
        <f t="shared" si="747"/>
        <v>0</v>
      </c>
      <c r="P1274" s="105">
        <f t="shared" si="748"/>
        <v>0</v>
      </c>
      <c r="Q1274" s="105">
        <f t="shared" si="776"/>
        <v>295.80311348786574</v>
      </c>
      <c r="R1274" s="27">
        <f t="shared" si="749"/>
        <v>8.2167531524407145E-2</v>
      </c>
      <c r="S1274" s="98">
        <f t="shared" si="750"/>
        <v>2.7549972219899321</v>
      </c>
      <c r="T1274" s="17">
        <f t="shared" si="777"/>
        <v>1475.796586985736</v>
      </c>
      <c r="U1274" s="17">
        <f t="shared" si="751"/>
        <v>0.40994349638492666</v>
      </c>
      <c r="V1274" s="17">
        <f t="shared" si="752"/>
        <v>281.01295781347244</v>
      </c>
      <c r="W1274" s="17">
        <f t="shared" si="753"/>
        <v>269.77243950093356</v>
      </c>
      <c r="X1274" s="17">
        <f t="shared" si="753"/>
        <v>258.98154192089623</v>
      </c>
      <c r="Y1274" s="17">
        <f t="shared" si="754"/>
        <v>256.39172650168729</v>
      </c>
      <c r="Z1274" s="17">
        <f>Y1274/3600</f>
        <v>7.1219924028246465E-2</v>
      </c>
      <c r="AA1274" s="17">
        <f>0.96*Y1274</f>
        <v>246.13605744161978</v>
      </c>
      <c r="AB1274" s="17">
        <f t="shared" si="755"/>
        <v>236.29061514395499</v>
      </c>
      <c r="AC1274" s="17">
        <f t="shared" si="756"/>
        <v>224.47608438675724</v>
      </c>
      <c r="AD1274" s="17">
        <f t="shared" si="757"/>
        <v>224.47608438675724</v>
      </c>
      <c r="AE1274" s="17">
        <f t="shared" si="778"/>
        <v>6.2354467885210346E-2</v>
      </c>
      <c r="AF1274" s="17">
        <f>T1274-AD1274</f>
        <v>1251.3205025989787</v>
      </c>
      <c r="AG1274" s="17">
        <f t="shared" si="758"/>
        <v>0.34758902849971629</v>
      </c>
      <c r="AH1274" s="28">
        <f>0.5*'Ducati Panigale 1199 data'!$C$8*'WLTP class 3 v5'!F1274^2</f>
        <v>66429.236882716054</v>
      </c>
      <c r="AI1274" s="17">
        <f t="shared" si="759"/>
        <v>66.429236882716054</v>
      </c>
      <c r="AJ1274" s="17" t="str">
        <f>IF(N1274&lt;0, AI1274, "0")</f>
        <v>0</v>
      </c>
      <c r="AK1274" s="98">
        <f>AK1273+AJ1274</f>
        <v>2845.6773927469121</v>
      </c>
      <c r="AL1274" s="105">
        <f t="shared" si="760"/>
        <v>0.79046594242969781</v>
      </c>
      <c r="AM1274" s="98">
        <f>IF(N1274 &gt; 0, AI1274, )</f>
        <v>66.429236882716054</v>
      </c>
      <c r="AN1274" s="98">
        <f t="shared" si="779"/>
        <v>22286.109388888872</v>
      </c>
      <c r="AO1274" s="98">
        <f t="shared" si="761"/>
        <v>6.1905859413580195</v>
      </c>
      <c r="AP1274" s="27">
        <f t="shared" si="762"/>
        <v>0</v>
      </c>
      <c r="AQ1274" s="27">
        <f t="shared" si="763"/>
        <v>0</v>
      </c>
      <c r="AR1274" s="99">
        <f t="shared" si="764"/>
        <v>0</v>
      </c>
      <c r="AS1274" s="27">
        <f t="shared" si="765"/>
        <v>0</v>
      </c>
      <c r="AT1274" s="99">
        <f t="shared" si="742"/>
        <v>0</v>
      </c>
      <c r="AU1274" s="27">
        <f t="shared" si="742"/>
        <v>0</v>
      </c>
      <c r="AV1274" s="27">
        <f t="shared" si="766"/>
        <v>0</v>
      </c>
      <c r="AW1274" s="27">
        <f t="shared" si="767"/>
        <v>0</v>
      </c>
      <c r="AX1274" s="27">
        <f t="shared" si="768"/>
        <v>0</v>
      </c>
      <c r="AY1274" s="99">
        <f>AN1274-AW1274</f>
        <v>22286.109388888872</v>
      </c>
      <c r="AZ1274" s="110">
        <f t="shared" si="769"/>
        <v>6.1905859413580195</v>
      </c>
      <c r="BB1274" s="87">
        <v>0</v>
      </c>
      <c r="BC1274" s="23">
        <f t="shared" si="770"/>
        <v>0</v>
      </c>
      <c r="BD1274" s="23">
        <f t="shared" si="771"/>
        <v>0</v>
      </c>
      <c r="BE1274" s="23">
        <f t="shared" si="772"/>
        <v>0</v>
      </c>
      <c r="BF1274" s="23">
        <f t="shared" si="773"/>
        <v>0</v>
      </c>
      <c r="BG1274" s="23">
        <f t="shared" si="774"/>
        <v>0</v>
      </c>
    </row>
    <row r="1275" spans="2:59">
      <c r="B1275" s="12" t="s">
        <v>34</v>
      </c>
      <c r="C1275" s="12">
        <v>1264</v>
      </c>
      <c r="D1275" s="12">
        <v>242</v>
      </c>
      <c r="E1275" s="21">
        <v>78.8</v>
      </c>
      <c r="F1275" s="68">
        <f t="shared" si="743"/>
        <v>21.888888888888889</v>
      </c>
      <c r="G1275" s="22">
        <f t="shared" si="775"/>
        <v>5.5555555555554373E-2</v>
      </c>
      <c r="H1275" s="22">
        <f t="shared" si="744"/>
        <v>121.5</v>
      </c>
      <c r="I1275" s="48">
        <f>'Ducati Panigale 1199 data'!$C$8*G1275</f>
        <v>15.444444444444116</v>
      </c>
      <c r="J1275" s="48">
        <f>'Ducati Panigale 1199 data'!$C$8*'Ducati Panigale 1199 data'!$C$15*'Ducati Panigale 1199 data'!$C$10</f>
        <v>54.543600000000005</v>
      </c>
      <c r="K1275" s="48">
        <f>(0.5*'Ducati Panigale 1199 data'!$C$12)*'Ducati Panigale 1199 data'!$C$14*'Ducati Panigale 1199 data'!$C$11*F1275^2</f>
        <v>67.7899800925926</v>
      </c>
      <c r="L1275" s="48">
        <f t="shared" si="745"/>
        <v>137.77802453703671</v>
      </c>
      <c r="M1275" s="48">
        <f t="shared" si="741"/>
        <v>3015.8078704218037</v>
      </c>
      <c r="N1275" s="22">
        <f t="shared" si="746"/>
        <v>3.0158078704218036</v>
      </c>
      <c r="O1275" s="105">
        <f t="shared" si="747"/>
        <v>0</v>
      </c>
      <c r="P1275" s="105">
        <f t="shared" si="748"/>
        <v>0</v>
      </c>
      <c r="Q1275" s="105">
        <f t="shared" si="776"/>
        <v>295.80311348786574</v>
      </c>
      <c r="R1275" s="27">
        <f t="shared" si="749"/>
        <v>8.2167531524407145E-2</v>
      </c>
      <c r="S1275" s="98">
        <f t="shared" si="750"/>
        <v>3.0158078704218036</v>
      </c>
      <c r="T1275" s="17">
        <f t="shared" si="777"/>
        <v>1478.8123948561579</v>
      </c>
      <c r="U1275" s="17">
        <f t="shared" si="751"/>
        <v>0.4107812207933772</v>
      </c>
      <c r="V1275" s="17">
        <f t="shared" si="752"/>
        <v>281.01295781347244</v>
      </c>
      <c r="W1275" s="17">
        <f t="shared" si="753"/>
        <v>269.77243950093356</v>
      </c>
      <c r="X1275" s="17">
        <f t="shared" si="753"/>
        <v>258.98154192089623</v>
      </c>
      <c r="Y1275" s="17">
        <f t="shared" si="754"/>
        <v>256.39172650168729</v>
      </c>
      <c r="Z1275" s="17">
        <f>Y1275/3600</f>
        <v>7.1219924028246465E-2</v>
      </c>
      <c r="AA1275" s="17">
        <f>0.96*Y1275</f>
        <v>246.13605744161978</v>
      </c>
      <c r="AB1275" s="17">
        <f t="shared" si="755"/>
        <v>236.29061514395499</v>
      </c>
      <c r="AC1275" s="17">
        <f t="shared" si="756"/>
        <v>224.47608438675724</v>
      </c>
      <c r="AD1275" s="17">
        <f t="shared" si="757"/>
        <v>224.47608438675724</v>
      </c>
      <c r="AE1275" s="17">
        <f t="shared" si="778"/>
        <v>6.2354467885210346E-2</v>
      </c>
      <c r="AF1275" s="17">
        <f>T1275-AD1275</f>
        <v>1254.3363104694006</v>
      </c>
      <c r="AG1275" s="17">
        <f t="shared" si="758"/>
        <v>0.34842675290816683</v>
      </c>
      <c r="AH1275" s="28">
        <f>0.5*'Ducati Panigale 1199 data'!$C$8*'WLTP class 3 v5'!F1275^2</f>
        <v>66598.160493827163</v>
      </c>
      <c r="AI1275" s="17">
        <f t="shared" si="759"/>
        <v>66.598160493827166</v>
      </c>
      <c r="AJ1275" s="17" t="str">
        <f>IF(N1275&lt;0, AI1275, "0")</f>
        <v>0</v>
      </c>
      <c r="AK1275" s="98">
        <f>AK1274+AJ1275</f>
        <v>2845.6773927469121</v>
      </c>
      <c r="AL1275" s="105">
        <f t="shared" si="760"/>
        <v>0.79046594242969781</v>
      </c>
      <c r="AM1275" s="98">
        <f>IF(N1275 &gt; 0, AI1275, )</f>
        <v>66.598160493827166</v>
      </c>
      <c r="AN1275" s="98">
        <f t="shared" si="779"/>
        <v>22352.7075493827</v>
      </c>
      <c r="AO1275" s="98">
        <f t="shared" si="761"/>
        <v>6.209085430384083</v>
      </c>
      <c r="AP1275" s="27">
        <f t="shared" si="762"/>
        <v>0</v>
      </c>
      <c r="AQ1275" s="27">
        <f t="shared" si="763"/>
        <v>0</v>
      </c>
      <c r="AR1275" s="99">
        <f t="shared" si="764"/>
        <v>0</v>
      </c>
      <c r="AS1275" s="27">
        <f t="shared" si="765"/>
        <v>0</v>
      </c>
      <c r="AT1275" s="99">
        <f t="shared" si="742"/>
        <v>0</v>
      </c>
      <c r="AU1275" s="27">
        <f t="shared" si="742"/>
        <v>0</v>
      </c>
      <c r="AV1275" s="27">
        <f t="shared" si="766"/>
        <v>0</v>
      </c>
      <c r="AW1275" s="27">
        <f t="shared" si="767"/>
        <v>0</v>
      </c>
      <c r="AX1275" s="27">
        <f t="shared" si="768"/>
        <v>0</v>
      </c>
      <c r="AY1275" s="99">
        <f>AN1275-AW1275</f>
        <v>22352.7075493827</v>
      </c>
      <c r="AZ1275" s="110">
        <f t="shared" si="769"/>
        <v>6.209085430384083</v>
      </c>
      <c r="BB1275" s="87">
        <v>0</v>
      </c>
      <c r="BC1275" s="23">
        <f t="shared" si="770"/>
        <v>0</v>
      </c>
      <c r="BD1275" s="23">
        <f t="shared" si="771"/>
        <v>0</v>
      </c>
      <c r="BE1275" s="23">
        <f t="shared" si="772"/>
        <v>0</v>
      </c>
      <c r="BF1275" s="23">
        <f t="shared" si="773"/>
        <v>0</v>
      </c>
      <c r="BG1275" s="23">
        <f t="shared" si="774"/>
        <v>0</v>
      </c>
    </row>
    <row r="1276" spans="2:59">
      <c r="B1276" s="12" t="s">
        <v>34</v>
      </c>
      <c r="C1276" s="12">
        <v>1265</v>
      </c>
      <c r="D1276" s="12">
        <v>243</v>
      </c>
      <c r="E1276" s="21">
        <v>79.099999999999994</v>
      </c>
      <c r="F1276" s="68">
        <f t="shared" si="743"/>
        <v>21.972222222222221</v>
      </c>
      <c r="G1276" s="22">
        <f t="shared" si="775"/>
        <v>8.3333333333334522E-2</v>
      </c>
      <c r="H1276" s="22">
        <f t="shared" si="744"/>
        <v>122</v>
      </c>
      <c r="I1276" s="48">
        <f>'Ducati Panigale 1199 data'!$C$8*G1276</f>
        <v>23.166666666666998</v>
      </c>
      <c r="J1276" s="48">
        <f>'Ducati Panigale 1199 data'!$C$8*'Ducati Panigale 1199 data'!$C$15*'Ducati Panigale 1199 data'!$C$10</f>
        <v>54.543600000000005</v>
      </c>
      <c r="K1276" s="48">
        <f>(0.5*'Ducati Panigale 1199 data'!$C$12)*'Ducati Panigale 1199 data'!$C$14*'Ducati Panigale 1199 data'!$C$11*F1276^2</f>
        <v>68.30713000578703</v>
      </c>
      <c r="L1276" s="48">
        <f t="shared" si="745"/>
        <v>146.01739667245403</v>
      </c>
      <c r="M1276" s="48">
        <f t="shared" si="741"/>
        <v>3208.3266879975313</v>
      </c>
      <c r="N1276" s="22">
        <f t="shared" si="746"/>
        <v>3.2083266879975314</v>
      </c>
      <c r="O1276" s="105">
        <f t="shared" si="747"/>
        <v>0</v>
      </c>
      <c r="P1276" s="105">
        <f t="shared" si="748"/>
        <v>0</v>
      </c>
      <c r="Q1276" s="105">
        <f t="shared" si="776"/>
        <v>295.80311348786574</v>
      </c>
      <c r="R1276" s="27">
        <f t="shared" si="749"/>
        <v>8.2167531524407145E-2</v>
      </c>
      <c r="S1276" s="98">
        <f t="shared" si="750"/>
        <v>3.2083266879975314</v>
      </c>
      <c r="T1276" s="17">
        <f t="shared" si="777"/>
        <v>1482.0207215441553</v>
      </c>
      <c r="U1276" s="17">
        <f t="shared" si="751"/>
        <v>0.41167242265115428</v>
      </c>
      <c r="V1276" s="17">
        <f t="shared" si="752"/>
        <v>281.01295781347244</v>
      </c>
      <c r="W1276" s="17">
        <f t="shared" si="753"/>
        <v>269.77243950093356</v>
      </c>
      <c r="X1276" s="17">
        <f t="shared" si="753"/>
        <v>258.98154192089623</v>
      </c>
      <c r="Y1276" s="17">
        <f t="shared" si="754"/>
        <v>256.39172650168729</v>
      </c>
      <c r="Z1276" s="17">
        <f>Y1276/3600</f>
        <v>7.1219924028246465E-2</v>
      </c>
      <c r="AA1276" s="17">
        <f>0.96*Y1276</f>
        <v>246.13605744161978</v>
      </c>
      <c r="AB1276" s="17">
        <f t="shared" si="755"/>
        <v>236.29061514395499</v>
      </c>
      <c r="AC1276" s="17">
        <f t="shared" si="756"/>
        <v>224.47608438675724</v>
      </c>
      <c r="AD1276" s="17">
        <f t="shared" si="757"/>
        <v>224.47608438675724</v>
      </c>
      <c r="AE1276" s="17">
        <f t="shared" si="778"/>
        <v>6.2354467885210346E-2</v>
      </c>
      <c r="AF1276" s="17">
        <f>T1276-AD1276</f>
        <v>1257.544637157398</v>
      </c>
      <c r="AG1276" s="17">
        <f t="shared" si="758"/>
        <v>0.34931795476594391</v>
      </c>
      <c r="AH1276" s="28">
        <f>0.5*'Ducati Panigale 1199 data'!$C$8*'WLTP class 3 v5'!F1276^2</f>
        <v>67106.218364197528</v>
      </c>
      <c r="AI1276" s="17">
        <f t="shared" si="759"/>
        <v>67.106218364197531</v>
      </c>
      <c r="AJ1276" s="17" t="str">
        <f>IF(N1276&lt;0, AI1276, "0")</f>
        <v>0</v>
      </c>
      <c r="AK1276" s="98">
        <f>AK1275+AJ1276</f>
        <v>2845.6773927469121</v>
      </c>
      <c r="AL1276" s="105">
        <f t="shared" si="760"/>
        <v>0.79046594242969781</v>
      </c>
      <c r="AM1276" s="98">
        <f>IF(N1276 &gt; 0, AI1276, )</f>
        <v>67.106218364197531</v>
      </c>
      <c r="AN1276" s="98">
        <f t="shared" si="779"/>
        <v>22419.813767746899</v>
      </c>
      <c r="AO1276" s="98">
        <f t="shared" si="761"/>
        <v>6.2277260465963611</v>
      </c>
      <c r="AP1276" s="27">
        <f t="shared" si="762"/>
        <v>0</v>
      </c>
      <c r="AQ1276" s="27">
        <f t="shared" si="763"/>
        <v>0</v>
      </c>
      <c r="AR1276" s="99">
        <f t="shared" si="764"/>
        <v>0</v>
      </c>
      <c r="AS1276" s="27">
        <f t="shared" si="765"/>
        <v>0</v>
      </c>
      <c r="AT1276" s="99">
        <f t="shared" si="742"/>
        <v>0</v>
      </c>
      <c r="AU1276" s="27">
        <f t="shared" si="742"/>
        <v>0</v>
      </c>
      <c r="AV1276" s="27">
        <f t="shared" si="766"/>
        <v>0</v>
      </c>
      <c r="AW1276" s="27">
        <f t="shared" si="767"/>
        <v>0</v>
      </c>
      <c r="AX1276" s="27">
        <f t="shared" si="768"/>
        <v>0</v>
      </c>
      <c r="AY1276" s="99">
        <f>AN1276-AW1276</f>
        <v>22419.813767746899</v>
      </c>
      <c r="AZ1276" s="110">
        <f t="shared" si="769"/>
        <v>6.2277260465963611</v>
      </c>
      <c r="BB1276" s="87">
        <v>0</v>
      </c>
      <c r="BC1276" s="23">
        <f t="shared" si="770"/>
        <v>0</v>
      </c>
      <c r="BD1276" s="23">
        <f t="shared" si="771"/>
        <v>0</v>
      </c>
      <c r="BE1276" s="23">
        <f t="shared" si="772"/>
        <v>0</v>
      </c>
      <c r="BF1276" s="23">
        <f t="shared" si="773"/>
        <v>0</v>
      </c>
      <c r="BG1276" s="23">
        <f t="shared" si="774"/>
        <v>0</v>
      </c>
    </row>
    <row r="1277" spans="2:59">
      <c r="B1277" s="12" t="s">
        <v>34</v>
      </c>
      <c r="C1277" s="12">
        <v>1266</v>
      </c>
      <c r="D1277" s="12">
        <v>244</v>
      </c>
      <c r="E1277" s="21">
        <v>79.400000000000006</v>
      </c>
      <c r="F1277" s="68">
        <f t="shared" si="743"/>
        <v>22.055555555555557</v>
      </c>
      <c r="G1277" s="22">
        <f t="shared" si="775"/>
        <v>6.9444444444444448E-2</v>
      </c>
      <c r="H1277" s="22">
        <f t="shared" si="744"/>
        <v>122.5</v>
      </c>
      <c r="I1277" s="48">
        <f>'Ducati Panigale 1199 data'!$C$8*G1277</f>
        <v>19.305555555555557</v>
      </c>
      <c r="J1277" s="48">
        <f>'Ducati Panigale 1199 data'!$C$8*'Ducati Panigale 1199 data'!$C$15*'Ducati Panigale 1199 data'!$C$10</f>
        <v>54.543600000000005</v>
      </c>
      <c r="K1277" s="48">
        <f>(0.5*'Ducati Panigale 1199 data'!$C$12)*'Ducati Panigale 1199 data'!$C$14*'Ducati Panigale 1199 data'!$C$11*F1277^2</f>
        <v>68.826245023148161</v>
      </c>
      <c r="L1277" s="48">
        <f t="shared" si="745"/>
        <v>142.67540057870372</v>
      </c>
      <c r="M1277" s="48">
        <f t="shared" si="741"/>
        <v>3146.7852238747432</v>
      </c>
      <c r="N1277" s="22">
        <f t="shared" si="746"/>
        <v>3.1467852238747431</v>
      </c>
      <c r="O1277" s="105">
        <f t="shared" si="747"/>
        <v>0</v>
      </c>
      <c r="P1277" s="105">
        <f t="shared" si="748"/>
        <v>0</v>
      </c>
      <c r="Q1277" s="105">
        <f t="shared" si="776"/>
        <v>295.80311348786574</v>
      </c>
      <c r="R1277" s="27">
        <f t="shared" si="749"/>
        <v>8.2167531524407145E-2</v>
      </c>
      <c r="S1277" s="98">
        <f t="shared" si="750"/>
        <v>3.1467852238747431</v>
      </c>
      <c r="T1277" s="17">
        <f t="shared" si="777"/>
        <v>1485.1675067680301</v>
      </c>
      <c r="U1277" s="17">
        <f t="shared" si="751"/>
        <v>0.41254652965778615</v>
      </c>
      <c r="V1277" s="17">
        <f t="shared" si="752"/>
        <v>281.01295781347244</v>
      </c>
      <c r="W1277" s="17">
        <f t="shared" si="753"/>
        <v>269.77243950093356</v>
      </c>
      <c r="X1277" s="17">
        <f t="shared" si="753"/>
        <v>258.98154192089623</v>
      </c>
      <c r="Y1277" s="17">
        <f t="shared" si="754"/>
        <v>256.39172650168729</v>
      </c>
      <c r="Z1277" s="17">
        <f>Y1277/3600</f>
        <v>7.1219924028246465E-2</v>
      </c>
      <c r="AA1277" s="17">
        <f>0.96*Y1277</f>
        <v>246.13605744161978</v>
      </c>
      <c r="AB1277" s="17">
        <f t="shared" si="755"/>
        <v>236.29061514395499</v>
      </c>
      <c r="AC1277" s="17">
        <f t="shared" si="756"/>
        <v>224.47608438675724</v>
      </c>
      <c r="AD1277" s="17">
        <f t="shared" si="757"/>
        <v>224.47608438675724</v>
      </c>
      <c r="AE1277" s="17">
        <f t="shared" si="778"/>
        <v>6.2354467885210346E-2</v>
      </c>
      <c r="AF1277" s="17">
        <f>T1277-AD1277</f>
        <v>1260.6914223812728</v>
      </c>
      <c r="AG1277" s="17">
        <f t="shared" si="758"/>
        <v>0.35019206177257578</v>
      </c>
      <c r="AH1277" s="28">
        <f>0.5*'Ducati Panigale 1199 data'!$C$8*'WLTP class 3 v5'!F1277^2</f>
        <v>67616.20679012347</v>
      </c>
      <c r="AI1277" s="17">
        <f t="shared" si="759"/>
        <v>67.616206790123471</v>
      </c>
      <c r="AJ1277" s="17" t="str">
        <f>IF(N1277&lt;0, AI1277, "0")</f>
        <v>0</v>
      </c>
      <c r="AK1277" s="98">
        <f>AK1276+AJ1277</f>
        <v>2845.6773927469121</v>
      </c>
      <c r="AL1277" s="105">
        <f t="shared" si="760"/>
        <v>0.79046594242969781</v>
      </c>
      <c r="AM1277" s="98">
        <f>IF(N1277 &gt; 0, AI1277, )</f>
        <v>67.616206790123471</v>
      </c>
      <c r="AN1277" s="98">
        <f t="shared" si="779"/>
        <v>22487.429974537023</v>
      </c>
      <c r="AO1277" s="98">
        <f t="shared" si="761"/>
        <v>6.2465083262602841</v>
      </c>
      <c r="AP1277" s="27">
        <f t="shared" si="762"/>
        <v>0</v>
      </c>
      <c r="AQ1277" s="27">
        <f t="shared" si="763"/>
        <v>0</v>
      </c>
      <c r="AR1277" s="99">
        <f t="shared" si="764"/>
        <v>0</v>
      </c>
      <c r="AS1277" s="27">
        <f t="shared" si="765"/>
        <v>0</v>
      </c>
      <c r="AT1277" s="99">
        <f t="shared" si="742"/>
        <v>0</v>
      </c>
      <c r="AU1277" s="27">
        <f t="shared" si="742"/>
        <v>0</v>
      </c>
      <c r="AV1277" s="27">
        <f t="shared" si="766"/>
        <v>0</v>
      </c>
      <c r="AW1277" s="27">
        <f t="shared" si="767"/>
        <v>0</v>
      </c>
      <c r="AX1277" s="27">
        <f t="shared" si="768"/>
        <v>0</v>
      </c>
      <c r="AY1277" s="99">
        <f>AN1277-AW1277</f>
        <v>22487.429974537023</v>
      </c>
      <c r="AZ1277" s="110">
        <f t="shared" si="769"/>
        <v>6.2465083262602841</v>
      </c>
      <c r="BB1277" s="87">
        <v>0</v>
      </c>
      <c r="BC1277" s="23">
        <f t="shared" si="770"/>
        <v>0</v>
      </c>
      <c r="BD1277" s="23">
        <f t="shared" si="771"/>
        <v>0</v>
      </c>
      <c r="BE1277" s="23">
        <f t="shared" si="772"/>
        <v>0</v>
      </c>
      <c r="BF1277" s="23">
        <f t="shared" si="773"/>
        <v>0</v>
      </c>
      <c r="BG1277" s="23">
        <f t="shared" si="774"/>
        <v>0</v>
      </c>
    </row>
    <row r="1278" spans="2:59">
      <c r="B1278" s="12" t="s">
        <v>34</v>
      </c>
      <c r="C1278" s="12">
        <v>1267</v>
      </c>
      <c r="D1278" s="12">
        <v>245</v>
      </c>
      <c r="E1278" s="21">
        <v>79.599999999999994</v>
      </c>
      <c r="F1278" s="68">
        <f t="shared" si="743"/>
        <v>22.111111111111111</v>
      </c>
      <c r="G1278" s="22">
        <f t="shared" si="775"/>
        <v>5.5555555555554373E-2</v>
      </c>
      <c r="H1278" s="22">
        <f t="shared" si="744"/>
        <v>123</v>
      </c>
      <c r="I1278" s="48">
        <f>'Ducati Panigale 1199 data'!$C$8*G1278</f>
        <v>15.444444444444116</v>
      </c>
      <c r="J1278" s="48">
        <f>'Ducati Panigale 1199 data'!$C$8*'Ducati Panigale 1199 data'!$C$15*'Ducati Panigale 1199 data'!$C$10</f>
        <v>54.543600000000005</v>
      </c>
      <c r="K1278" s="48">
        <f>(0.5*'Ducati Panigale 1199 data'!$C$12)*'Ducati Panigale 1199 data'!$C$14*'Ducati Panigale 1199 data'!$C$11*F1278^2</f>
        <v>69.173413425925929</v>
      </c>
      <c r="L1278" s="48">
        <f t="shared" si="745"/>
        <v>139.16145787037004</v>
      </c>
      <c r="M1278" s="48">
        <f t="shared" si="741"/>
        <v>3077.0144573559596</v>
      </c>
      <c r="N1278" s="22">
        <f t="shared" si="746"/>
        <v>3.0770144573559595</v>
      </c>
      <c r="O1278" s="105">
        <f t="shared" si="747"/>
        <v>0</v>
      </c>
      <c r="P1278" s="105">
        <f t="shared" si="748"/>
        <v>0</v>
      </c>
      <c r="Q1278" s="105">
        <f t="shared" si="776"/>
        <v>295.80311348786574</v>
      </c>
      <c r="R1278" s="27">
        <f t="shared" si="749"/>
        <v>8.2167531524407145E-2</v>
      </c>
      <c r="S1278" s="98">
        <f t="shared" si="750"/>
        <v>3.0770144573559595</v>
      </c>
      <c r="T1278" s="17">
        <f t="shared" si="777"/>
        <v>1488.2445212253861</v>
      </c>
      <c r="U1278" s="17">
        <f t="shared" si="751"/>
        <v>0.41340125589594057</v>
      </c>
      <c r="V1278" s="17">
        <f t="shared" si="752"/>
        <v>281.01295781347244</v>
      </c>
      <c r="W1278" s="17">
        <f t="shared" si="753"/>
        <v>269.77243950093356</v>
      </c>
      <c r="X1278" s="17">
        <f t="shared" si="753"/>
        <v>258.98154192089623</v>
      </c>
      <c r="Y1278" s="17">
        <f t="shared" si="754"/>
        <v>256.39172650168729</v>
      </c>
      <c r="Z1278" s="17">
        <f>Y1278/3600</f>
        <v>7.1219924028246465E-2</v>
      </c>
      <c r="AA1278" s="17">
        <f>0.96*Y1278</f>
        <v>246.13605744161978</v>
      </c>
      <c r="AB1278" s="17">
        <f t="shared" si="755"/>
        <v>236.29061514395499</v>
      </c>
      <c r="AC1278" s="17">
        <f t="shared" si="756"/>
        <v>224.47608438675724</v>
      </c>
      <c r="AD1278" s="17">
        <f t="shared" si="757"/>
        <v>224.47608438675724</v>
      </c>
      <c r="AE1278" s="17">
        <f t="shared" si="778"/>
        <v>6.2354467885210346E-2</v>
      </c>
      <c r="AF1278" s="17">
        <f>T1278-AD1278</f>
        <v>1263.7684368386288</v>
      </c>
      <c r="AG1278" s="17">
        <f t="shared" si="758"/>
        <v>0.35104678801073019</v>
      </c>
      <c r="AH1278" s="28">
        <f>0.5*'Ducati Panigale 1199 data'!$C$8*'WLTP class 3 v5'!F1278^2</f>
        <v>67957.271604938273</v>
      </c>
      <c r="AI1278" s="17">
        <f t="shared" si="759"/>
        <v>67.957271604938271</v>
      </c>
      <c r="AJ1278" s="17" t="str">
        <f>IF(N1278&lt;0, AI1278, "0")</f>
        <v>0</v>
      </c>
      <c r="AK1278" s="98">
        <f>AK1277+AJ1278</f>
        <v>2845.6773927469121</v>
      </c>
      <c r="AL1278" s="105">
        <f t="shared" si="760"/>
        <v>0.79046594242969781</v>
      </c>
      <c r="AM1278" s="98">
        <f>IF(N1278 &gt; 0, AI1278, )</f>
        <v>67.957271604938271</v>
      </c>
      <c r="AN1278" s="98">
        <f t="shared" si="779"/>
        <v>22555.38724614196</v>
      </c>
      <c r="AO1278" s="98">
        <f t="shared" si="761"/>
        <v>6.265385346150544</v>
      </c>
      <c r="AP1278" s="27">
        <f t="shared" si="762"/>
        <v>0</v>
      </c>
      <c r="AQ1278" s="27">
        <f t="shared" si="763"/>
        <v>0</v>
      </c>
      <c r="AR1278" s="99">
        <f t="shared" si="764"/>
        <v>0</v>
      </c>
      <c r="AS1278" s="27">
        <f t="shared" si="765"/>
        <v>0</v>
      </c>
      <c r="AT1278" s="99">
        <f t="shared" si="742"/>
        <v>0</v>
      </c>
      <c r="AU1278" s="27">
        <f t="shared" si="742"/>
        <v>0</v>
      </c>
      <c r="AV1278" s="27">
        <f t="shared" si="766"/>
        <v>0</v>
      </c>
      <c r="AW1278" s="27">
        <f t="shared" si="767"/>
        <v>0</v>
      </c>
      <c r="AX1278" s="27">
        <f t="shared" si="768"/>
        <v>0</v>
      </c>
      <c r="AY1278" s="99">
        <f>AN1278-AW1278</f>
        <v>22555.38724614196</v>
      </c>
      <c r="AZ1278" s="110">
        <f t="shared" si="769"/>
        <v>6.265385346150544</v>
      </c>
      <c r="BB1278" s="87">
        <v>0</v>
      </c>
      <c r="BC1278" s="23">
        <f t="shared" si="770"/>
        <v>0</v>
      </c>
      <c r="BD1278" s="23">
        <f t="shared" si="771"/>
        <v>0</v>
      </c>
      <c r="BE1278" s="23">
        <f t="shared" si="772"/>
        <v>0</v>
      </c>
      <c r="BF1278" s="23">
        <f t="shared" si="773"/>
        <v>0</v>
      </c>
      <c r="BG1278" s="23">
        <f t="shared" si="774"/>
        <v>0</v>
      </c>
    </row>
    <row r="1279" spans="2:59">
      <c r="B1279" s="12" t="s">
        <v>34</v>
      </c>
      <c r="C1279" s="12">
        <v>1268</v>
      </c>
      <c r="D1279" s="12">
        <v>246</v>
      </c>
      <c r="E1279" s="21">
        <v>79.8</v>
      </c>
      <c r="F1279" s="68">
        <f t="shared" si="743"/>
        <v>22.166666666666668</v>
      </c>
      <c r="G1279" s="22">
        <f t="shared" si="775"/>
        <v>2.7777777777778172E-2</v>
      </c>
      <c r="H1279" s="22">
        <f t="shared" si="744"/>
        <v>123.5</v>
      </c>
      <c r="I1279" s="48">
        <f>'Ducati Panigale 1199 data'!$C$8*G1279</f>
        <v>7.7222222222223316</v>
      </c>
      <c r="J1279" s="48">
        <f>'Ducati Panigale 1199 data'!$C$8*'Ducati Panigale 1199 data'!$C$15*'Ducati Panigale 1199 data'!$C$10</f>
        <v>54.543600000000005</v>
      </c>
      <c r="K1279" s="48">
        <f>(0.5*'Ducati Panigale 1199 data'!$C$12)*'Ducati Panigale 1199 data'!$C$14*'Ducati Panigale 1199 data'!$C$11*F1279^2</f>
        <v>69.52145520833335</v>
      </c>
      <c r="L1279" s="48">
        <f t="shared" si="745"/>
        <v>131.78727743055569</v>
      </c>
      <c r="M1279" s="48">
        <f t="shared" si="741"/>
        <v>2921.2846497106511</v>
      </c>
      <c r="N1279" s="22">
        <f t="shared" si="746"/>
        <v>2.921284649710651</v>
      </c>
      <c r="O1279" s="105">
        <f t="shared" si="747"/>
        <v>0</v>
      </c>
      <c r="P1279" s="105">
        <f t="shared" si="748"/>
        <v>0</v>
      </c>
      <c r="Q1279" s="105">
        <f t="shared" si="776"/>
        <v>295.80311348786574</v>
      </c>
      <c r="R1279" s="27">
        <f t="shared" si="749"/>
        <v>8.2167531524407145E-2</v>
      </c>
      <c r="S1279" s="98">
        <f t="shared" si="750"/>
        <v>2.921284649710651</v>
      </c>
      <c r="T1279" s="17">
        <f t="shared" si="777"/>
        <v>1491.1658058750968</v>
      </c>
      <c r="U1279" s="17">
        <f t="shared" si="751"/>
        <v>0.41421272385419355</v>
      </c>
      <c r="V1279" s="17">
        <f t="shared" si="752"/>
        <v>281.01295781347244</v>
      </c>
      <c r="W1279" s="17">
        <f t="shared" si="753"/>
        <v>269.77243950093356</v>
      </c>
      <c r="X1279" s="17">
        <f t="shared" si="753"/>
        <v>258.98154192089623</v>
      </c>
      <c r="Y1279" s="17">
        <f t="shared" si="754"/>
        <v>256.39172650168729</v>
      </c>
      <c r="Z1279" s="17">
        <f>Y1279/3600</f>
        <v>7.1219924028246465E-2</v>
      </c>
      <c r="AA1279" s="17">
        <f>0.96*Y1279</f>
        <v>246.13605744161978</v>
      </c>
      <c r="AB1279" s="17">
        <f t="shared" si="755"/>
        <v>236.29061514395499</v>
      </c>
      <c r="AC1279" s="17">
        <f t="shared" si="756"/>
        <v>224.47608438675724</v>
      </c>
      <c r="AD1279" s="17">
        <f t="shared" si="757"/>
        <v>224.47608438675724</v>
      </c>
      <c r="AE1279" s="17">
        <f t="shared" si="778"/>
        <v>6.2354467885210346E-2</v>
      </c>
      <c r="AF1279" s="17">
        <f>T1279-AD1279</f>
        <v>1266.6897214883395</v>
      </c>
      <c r="AG1279" s="17">
        <f t="shared" si="758"/>
        <v>0.35185825596898318</v>
      </c>
      <c r="AH1279" s="28">
        <f>0.5*'Ducati Panigale 1199 data'!$C$8*'WLTP class 3 v5'!F1279^2</f>
        <v>68299.194444444453</v>
      </c>
      <c r="AI1279" s="17">
        <f t="shared" si="759"/>
        <v>68.299194444444453</v>
      </c>
      <c r="AJ1279" s="17" t="str">
        <f>IF(N1279&lt;0, AI1279, "0")</f>
        <v>0</v>
      </c>
      <c r="AK1279" s="98">
        <f>AK1278+AJ1279</f>
        <v>2845.6773927469121</v>
      </c>
      <c r="AL1279" s="105">
        <f t="shared" si="760"/>
        <v>0.79046594242969781</v>
      </c>
      <c r="AM1279" s="98">
        <f>IF(N1279 &gt; 0, AI1279, )</f>
        <v>68.299194444444453</v>
      </c>
      <c r="AN1279" s="98">
        <f t="shared" si="779"/>
        <v>22623.686440586403</v>
      </c>
      <c r="AO1279" s="98">
        <f t="shared" si="761"/>
        <v>6.2843573446073346</v>
      </c>
      <c r="AP1279" s="27">
        <f t="shared" si="762"/>
        <v>0</v>
      </c>
      <c r="AQ1279" s="27">
        <f t="shared" si="763"/>
        <v>0</v>
      </c>
      <c r="AR1279" s="99">
        <f t="shared" si="764"/>
        <v>0</v>
      </c>
      <c r="AS1279" s="27">
        <f t="shared" si="765"/>
        <v>0</v>
      </c>
      <c r="AT1279" s="99">
        <f t="shared" si="742"/>
        <v>0</v>
      </c>
      <c r="AU1279" s="27">
        <f t="shared" si="742"/>
        <v>0</v>
      </c>
      <c r="AV1279" s="27">
        <f t="shared" si="766"/>
        <v>0</v>
      </c>
      <c r="AW1279" s="27">
        <f t="shared" si="767"/>
        <v>0</v>
      </c>
      <c r="AX1279" s="27">
        <f t="shared" si="768"/>
        <v>0</v>
      </c>
      <c r="AY1279" s="99">
        <f>AN1279-AW1279</f>
        <v>22623.686440586403</v>
      </c>
      <c r="AZ1279" s="110">
        <f t="shared" si="769"/>
        <v>6.2843573446073346</v>
      </c>
      <c r="BB1279" s="87">
        <v>0</v>
      </c>
      <c r="BC1279" s="23">
        <f t="shared" si="770"/>
        <v>0</v>
      </c>
      <c r="BD1279" s="23">
        <f t="shared" si="771"/>
        <v>0</v>
      </c>
      <c r="BE1279" s="23">
        <f t="shared" si="772"/>
        <v>0</v>
      </c>
      <c r="BF1279" s="23">
        <f t="shared" si="773"/>
        <v>0</v>
      </c>
      <c r="BG1279" s="23">
        <f t="shared" si="774"/>
        <v>0</v>
      </c>
    </row>
    <row r="1280" spans="2:59">
      <c r="B1280" s="12" t="s">
        <v>34</v>
      </c>
      <c r="C1280" s="12">
        <v>1269</v>
      </c>
      <c r="D1280" s="12">
        <v>247</v>
      </c>
      <c r="E1280" s="21">
        <v>79.8</v>
      </c>
      <c r="F1280" s="68">
        <f t="shared" si="743"/>
        <v>22.166666666666668</v>
      </c>
      <c r="G1280" s="22">
        <f t="shared" si="775"/>
        <v>-2.7777777777778172E-2</v>
      </c>
      <c r="H1280" s="22">
        <f t="shared" si="744"/>
        <v>124</v>
      </c>
      <c r="I1280" s="48">
        <f>'Ducati Panigale 1199 data'!$C$8*G1280</f>
        <v>-7.7222222222223316</v>
      </c>
      <c r="J1280" s="48">
        <f>'Ducati Panigale 1199 data'!$C$8*'Ducati Panigale 1199 data'!$C$15*'Ducati Panigale 1199 data'!$C$10</f>
        <v>54.543600000000005</v>
      </c>
      <c r="K1280" s="48">
        <f>(0.5*'Ducati Panigale 1199 data'!$C$12)*'Ducati Panigale 1199 data'!$C$14*'Ducati Panigale 1199 data'!$C$11*F1280^2</f>
        <v>69.52145520833335</v>
      </c>
      <c r="L1280" s="48">
        <f t="shared" si="745"/>
        <v>116.34283298611102</v>
      </c>
      <c r="M1280" s="48">
        <f t="shared" si="741"/>
        <v>2578.9327978587944</v>
      </c>
      <c r="N1280" s="22">
        <f t="shared" si="746"/>
        <v>2.5789327978587946</v>
      </c>
      <c r="O1280" s="105">
        <f t="shared" si="747"/>
        <v>0</v>
      </c>
      <c r="P1280" s="105">
        <f t="shared" si="748"/>
        <v>0</v>
      </c>
      <c r="Q1280" s="105">
        <f t="shared" si="776"/>
        <v>295.80311348786574</v>
      </c>
      <c r="R1280" s="27">
        <f t="shared" si="749"/>
        <v>8.2167531524407145E-2</v>
      </c>
      <c r="S1280" s="98">
        <f t="shared" si="750"/>
        <v>2.5789327978587946</v>
      </c>
      <c r="T1280" s="17">
        <f t="shared" si="777"/>
        <v>1493.7447386729557</v>
      </c>
      <c r="U1280" s="17">
        <f t="shared" si="751"/>
        <v>0.41492909407582101</v>
      </c>
      <c r="V1280" s="17">
        <f t="shared" si="752"/>
        <v>281.01295781347244</v>
      </c>
      <c r="W1280" s="17">
        <f t="shared" si="753"/>
        <v>269.77243950093356</v>
      </c>
      <c r="X1280" s="17">
        <f t="shared" si="753"/>
        <v>258.98154192089623</v>
      </c>
      <c r="Y1280" s="17">
        <f t="shared" si="754"/>
        <v>256.39172650168729</v>
      </c>
      <c r="Z1280" s="17">
        <f>Y1280/3600</f>
        <v>7.1219924028246465E-2</v>
      </c>
      <c r="AA1280" s="17">
        <f>0.96*Y1280</f>
        <v>246.13605744161978</v>
      </c>
      <c r="AB1280" s="17">
        <f t="shared" si="755"/>
        <v>236.29061514395499</v>
      </c>
      <c r="AC1280" s="17">
        <f t="shared" si="756"/>
        <v>224.47608438675724</v>
      </c>
      <c r="AD1280" s="17">
        <f t="shared" si="757"/>
        <v>224.47608438675724</v>
      </c>
      <c r="AE1280" s="17">
        <f t="shared" si="778"/>
        <v>6.2354467885210346E-2</v>
      </c>
      <c r="AF1280" s="17">
        <f>T1280-AD1280</f>
        <v>1269.2686542861984</v>
      </c>
      <c r="AG1280" s="17">
        <f t="shared" si="758"/>
        <v>0.35257462619061064</v>
      </c>
      <c r="AH1280" s="28">
        <f>0.5*'Ducati Panigale 1199 data'!$C$8*'WLTP class 3 v5'!F1280^2</f>
        <v>68299.194444444453</v>
      </c>
      <c r="AI1280" s="17">
        <f t="shared" si="759"/>
        <v>68.299194444444453</v>
      </c>
      <c r="AJ1280" s="17" t="str">
        <f>IF(N1280&lt;0, AI1280, "0")</f>
        <v>0</v>
      </c>
      <c r="AK1280" s="98">
        <f>AK1279+AJ1280</f>
        <v>2845.6773927469121</v>
      </c>
      <c r="AL1280" s="105">
        <f t="shared" si="760"/>
        <v>0.79046594242969781</v>
      </c>
      <c r="AM1280" s="98">
        <f>IF(N1280 &gt; 0, AI1280, )</f>
        <v>68.299194444444453</v>
      </c>
      <c r="AN1280" s="98">
        <f t="shared" si="779"/>
        <v>22691.985635030847</v>
      </c>
      <c r="AO1280" s="98">
        <f t="shared" si="761"/>
        <v>6.3033293430641244</v>
      </c>
      <c r="AP1280" s="27">
        <f t="shared" si="762"/>
        <v>0</v>
      </c>
      <c r="AQ1280" s="27">
        <f t="shared" si="763"/>
        <v>0</v>
      </c>
      <c r="AR1280" s="99">
        <f t="shared" si="764"/>
        <v>0</v>
      </c>
      <c r="AS1280" s="27">
        <f t="shared" si="765"/>
        <v>0</v>
      </c>
      <c r="AT1280" s="99">
        <f t="shared" si="742"/>
        <v>0</v>
      </c>
      <c r="AU1280" s="27">
        <f t="shared" si="742"/>
        <v>0</v>
      </c>
      <c r="AV1280" s="27">
        <f t="shared" si="766"/>
        <v>0</v>
      </c>
      <c r="AW1280" s="27">
        <f t="shared" si="767"/>
        <v>0</v>
      </c>
      <c r="AX1280" s="27">
        <f t="shared" si="768"/>
        <v>0</v>
      </c>
      <c r="AY1280" s="99">
        <f>AN1280-AW1280</f>
        <v>22691.985635030847</v>
      </c>
      <c r="AZ1280" s="110">
        <f t="shared" si="769"/>
        <v>6.3033293430641244</v>
      </c>
      <c r="BB1280" s="87">
        <v>0</v>
      </c>
      <c r="BC1280" s="23">
        <f t="shared" si="770"/>
        <v>0</v>
      </c>
      <c r="BD1280" s="23">
        <f t="shared" si="771"/>
        <v>0</v>
      </c>
      <c r="BE1280" s="23">
        <f t="shared" si="772"/>
        <v>0</v>
      </c>
      <c r="BF1280" s="23">
        <f t="shared" si="773"/>
        <v>0</v>
      </c>
      <c r="BG1280" s="23">
        <f t="shared" si="774"/>
        <v>0</v>
      </c>
    </row>
    <row r="1281" spans="2:59">
      <c r="B1281" s="12" t="s">
        <v>34</v>
      </c>
      <c r="C1281" s="12">
        <v>1270</v>
      </c>
      <c r="D1281" s="12">
        <v>248</v>
      </c>
      <c r="E1281" s="21">
        <v>79.599999999999994</v>
      </c>
      <c r="F1281" s="68">
        <f t="shared" si="743"/>
        <v>22.111111111111111</v>
      </c>
      <c r="G1281" s="22">
        <f t="shared" si="775"/>
        <v>-6.9444444444444448E-2</v>
      </c>
      <c r="H1281" s="22">
        <f t="shared" si="744"/>
        <v>124.5</v>
      </c>
      <c r="I1281" s="48">
        <f>'Ducati Panigale 1199 data'!$C$8*G1281</f>
        <v>-19.305555555555557</v>
      </c>
      <c r="J1281" s="48">
        <f>'Ducati Panigale 1199 data'!$C$8*'Ducati Panigale 1199 data'!$C$15*'Ducati Panigale 1199 data'!$C$10</f>
        <v>54.543600000000005</v>
      </c>
      <c r="K1281" s="48">
        <f>(0.5*'Ducati Panigale 1199 data'!$C$12)*'Ducati Panigale 1199 data'!$C$14*'Ducati Panigale 1199 data'!$C$11*F1281^2</f>
        <v>69.173413425925929</v>
      </c>
      <c r="L1281" s="48">
        <f t="shared" si="745"/>
        <v>104.41145787037038</v>
      </c>
      <c r="M1281" s="48">
        <f t="shared" si="741"/>
        <v>2308.653346244856</v>
      </c>
      <c r="N1281" s="22">
        <f t="shared" si="746"/>
        <v>2.308653346244856</v>
      </c>
      <c r="O1281" s="105">
        <f t="shared" si="747"/>
        <v>0</v>
      </c>
      <c r="P1281" s="105">
        <f t="shared" si="748"/>
        <v>0</v>
      </c>
      <c r="Q1281" s="105">
        <f t="shared" si="776"/>
        <v>295.80311348786574</v>
      </c>
      <c r="R1281" s="27">
        <f t="shared" si="749"/>
        <v>8.2167531524407145E-2</v>
      </c>
      <c r="S1281" s="98">
        <f t="shared" si="750"/>
        <v>2.308653346244856</v>
      </c>
      <c r="T1281" s="17">
        <f t="shared" si="777"/>
        <v>1496.0533920192006</v>
      </c>
      <c r="U1281" s="17">
        <f t="shared" si="751"/>
        <v>0.41557038667200019</v>
      </c>
      <c r="V1281" s="17">
        <f t="shared" si="752"/>
        <v>281.01295781347244</v>
      </c>
      <c r="W1281" s="17">
        <f t="shared" si="753"/>
        <v>269.77243950093356</v>
      </c>
      <c r="X1281" s="17">
        <f t="shared" si="753"/>
        <v>258.98154192089623</v>
      </c>
      <c r="Y1281" s="17">
        <f t="shared" si="754"/>
        <v>256.39172650168729</v>
      </c>
      <c r="Z1281" s="17">
        <f>Y1281/3600</f>
        <v>7.1219924028246465E-2</v>
      </c>
      <c r="AA1281" s="17">
        <f>0.96*Y1281</f>
        <v>246.13605744161978</v>
      </c>
      <c r="AB1281" s="17">
        <f t="shared" si="755"/>
        <v>236.29061514395499</v>
      </c>
      <c r="AC1281" s="17">
        <f t="shared" si="756"/>
        <v>224.47608438675724</v>
      </c>
      <c r="AD1281" s="17">
        <f t="shared" si="757"/>
        <v>224.47608438675724</v>
      </c>
      <c r="AE1281" s="17">
        <f t="shared" si="778"/>
        <v>6.2354467885210346E-2</v>
      </c>
      <c r="AF1281" s="17">
        <f>T1281-AD1281</f>
        <v>1271.5773076324433</v>
      </c>
      <c r="AG1281" s="17">
        <f t="shared" si="758"/>
        <v>0.35321591878678982</v>
      </c>
      <c r="AH1281" s="28">
        <f>0.5*'Ducati Panigale 1199 data'!$C$8*'WLTP class 3 v5'!F1281^2</f>
        <v>67957.271604938273</v>
      </c>
      <c r="AI1281" s="17">
        <f t="shared" si="759"/>
        <v>67.957271604938271</v>
      </c>
      <c r="AJ1281" s="17" t="str">
        <f>IF(N1281&lt;0, AI1281, "0")</f>
        <v>0</v>
      </c>
      <c r="AK1281" s="98">
        <f>AK1280+AJ1281</f>
        <v>2845.6773927469121</v>
      </c>
      <c r="AL1281" s="105">
        <f t="shared" si="760"/>
        <v>0.79046594242969781</v>
      </c>
      <c r="AM1281" s="98">
        <f>IF(N1281 &gt; 0, AI1281, )</f>
        <v>67.957271604938271</v>
      </c>
      <c r="AN1281" s="98">
        <f t="shared" si="779"/>
        <v>22759.942906635784</v>
      </c>
      <c r="AO1281" s="98">
        <f t="shared" si="761"/>
        <v>6.3222063629543843</v>
      </c>
      <c r="AP1281" s="27">
        <f t="shared" si="762"/>
        <v>0</v>
      </c>
      <c r="AQ1281" s="27">
        <f t="shared" si="763"/>
        <v>0</v>
      </c>
      <c r="AR1281" s="99">
        <f t="shared" si="764"/>
        <v>0</v>
      </c>
      <c r="AS1281" s="27">
        <f t="shared" si="765"/>
        <v>0</v>
      </c>
      <c r="AT1281" s="99">
        <f t="shared" si="742"/>
        <v>0</v>
      </c>
      <c r="AU1281" s="27">
        <f t="shared" si="742"/>
        <v>0</v>
      </c>
      <c r="AV1281" s="27">
        <f t="shared" si="766"/>
        <v>0</v>
      </c>
      <c r="AW1281" s="27">
        <f t="shared" si="767"/>
        <v>0</v>
      </c>
      <c r="AX1281" s="27">
        <f t="shared" si="768"/>
        <v>0</v>
      </c>
      <c r="AY1281" s="99">
        <f>AN1281-AW1281</f>
        <v>22759.942906635784</v>
      </c>
      <c r="AZ1281" s="110">
        <f t="shared" si="769"/>
        <v>6.3222063629543843</v>
      </c>
      <c r="BB1281" s="87">
        <v>0</v>
      </c>
      <c r="BC1281" s="23">
        <f t="shared" si="770"/>
        <v>0</v>
      </c>
      <c r="BD1281" s="23">
        <f t="shared" si="771"/>
        <v>0</v>
      </c>
      <c r="BE1281" s="23">
        <f t="shared" si="772"/>
        <v>0</v>
      </c>
      <c r="BF1281" s="23">
        <f t="shared" si="773"/>
        <v>0</v>
      </c>
      <c r="BG1281" s="23">
        <f t="shared" si="774"/>
        <v>0</v>
      </c>
    </row>
    <row r="1282" spans="2:59">
      <c r="B1282" s="12" t="s">
        <v>34</v>
      </c>
      <c r="C1282" s="12">
        <v>1271</v>
      </c>
      <c r="D1282" s="12">
        <v>249</v>
      </c>
      <c r="E1282" s="21">
        <v>79.3</v>
      </c>
      <c r="F1282" s="68">
        <f t="shared" si="743"/>
        <v>22.027777777777779</v>
      </c>
      <c r="G1282" s="22">
        <f t="shared" si="775"/>
        <v>-9.7222222222220642E-2</v>
      </c>
      <c r="H1282" s="22">
        <f t="shared" si="744"/>
        <v>125</v>
      </c>
      <c r="I1282" s="48">
        <f>'Ducati Panigale 1199 data'!$C$8*G1282</f>
        <v>-27.027777777777338</v>
      </c>
      <c r="J1282" s="48">
        <f>'Ducati Panigale 1199 data'!$C$8*'Ducati Panigale 1199 data'!$C$15*'Ducati Panigale 1199 data'!$C$10</f>
        <v>54.543600000000005</v>
      </c>
      <c r="K1282" s="48">
        <f>(0.5*'Ducati Panigale 1199 data'!$C$12)*'Ducati Panigale 1199 data'!$C$14*'Ducati Panigale 1199 data'!$C$11*F1282^2</f>
        <v>68.652988339120384</v>
      </c>
      <c r="L1282" s="48">
        <f t="shared" si="745"/>
        <v>96.168810561343051</v>
      </c>
      <c r="M1282" s="48">
        <f t="shared" si="741"/>
        <v>2118.3851881984733</v>
      </c>
      <c r="N1282" s="22">
        <f t="shared" si="746"/>
        <v>2.1183851881984732</v>
      </c>
      <c r="O1282" s="105">
        <f t="shared" si="747"/>
        <v>0</v>
      </c>
      <c r="P1282" s="105">
        <f t="shared" si="748"/>
        <v>0</v>
      </c>
      <c r="Q1282" s="105">
        <f t="shared" si="776"/>
        <v>295.80311348786574</v>
      </c>
      <c r="R1282" s="27">
        <f t="shared" si="749"/>
        <v>8.2167531524407145E-2</v>
      </c>
      <c r="S1282" s="98">
        <f t="shared" si="750"/>
        <v>2.1183851881984732</v>
      </c>
      <c r="T1282" s="17">
        <f t="shared" si="777"/>
        <v>1498.1717772073991</v>
      </c>
      <c r="U1282" s="17">
        <f t="shared" si="751"/>
        <v>0.41615882700205531</v>
      </c>
      <c r="V1282" s="17">
        <f t="shared" si="752"/>
        <v>281.01295781347244</v>
      </c>
      <c r="W1282" s="17">
        <f t="shared" si="753"/>
        <v>269.77243950093356</v>
      </c>
      <c r="X1282" s="17">
        <f t="shared" si="753"/>
        <v>258.98154192089623</v>
      </c>
      <c r="Y1282" s="17">
        <f t="shared" si="754"/>
        <v>256.39172650168729</v>
      </c>
      <c r="Z1282" s="17">
        <f>Y1282/3600</f>
        <v>7.1219924028246465E-2</v>
      </c>
      <c r="AA1282" s="17">
        <f>0.96*Y1282</f>
        <v>246.13605744161978</v>
      </c>
      <c r="AB1282" s="17">
        <f t="shared" si="755"/>
        <v>236.29061514395499</v>
      </c>
      <c r="AC1282" s="17">
        <f t="shared" si="756"/>
        <v>224.47608438675724</v>
      </c>
      <c r="AD1282" s="17">
        <f t="shared" si="757"/>
        <v>224.47608438675724</v>
      </c>
      <c r="AE1282" s="17">
        <f t="shared" si="778"/>
        <v>6.2354467885210346E-2</v>
      </c>
      <c r="AF1282" s="17">
        <f>T1282-AD1282</f>
        <v>1273.6956928206419</v>
      </c>
      <c r="AG1282" s="17">
        <f t="shared" si="758"/>
        <v>0.35380435911684494</v>
      </c>
      <c r="AH1282" s="28">
        <f>0.5*'Ducati Panigale 1199 data'!$C$8*'WLTP class 3 v5'!F1282^2</f>
        <v>67445.996141975309</v>
      </c>
      <c r="AI1282" s="17">
        <f t="shared" si="759"/>
        <v>67.445996141975314</v>
      </c>
      <c r="AJ1282" s="17" t="str">
        <f>IF(N1282&lt;0, AI1282, "0")</f>
        <v>0</v>
      </c>
      <c r="AK1282" s="98">
        <f>AK1281+AJ1282</f>
        <v>2845.6773927469121</v>
      </c>
      <c r="AL1282" s="105">
        <f t="shared" si="760"/>
        <v>0.79046594242969781</v>
      </c>
      <c r="AM1282" s="98">
        <f>IF(N1282 &gt; 0, AI1282, )</f>
        <v>67.445996141975314</v>
      </c>
      <c r="AN1282" s="98">
        <f t="shared" si="779"/>
        <v>22827.388902777759</v>
      </c>
      <c r="AO1282" s="98">
        <f t="shared" si="761"/>
        <v>6.3409413618827104</v>
      </c>
      <c r="AP1282" s="27">
        <f t="shared" si="762"/>
        <v>0</v>
      </c>
      <c r="AQ1282" s="27">
        <f t="shared" si="763"/>
        <v>0</v>
      </c>
      <c r="AR1282" s="99">
        <f t="shared" si="764"/>
        <v>0</v>
      </c>
      <c r="AS1282" s="27">
        <f t="shared" si="765"/>
        <v>0</v>
      </c>
      <c r="AT1282" s="99">
        <f t="shared" si="742"/>
        <v>0</v>
      </c>
      <c r="AU1282" s="27">
        <f t="shared" si="742"/>
        <v>0</v>
      </c>
      <c r="AV1282" s="27">
        <f t="shared" si="766"/>
        <v>0</v>
      </c>
      <c r="AW1282" s="27">
        <f t="shared" si="767"/>
        <v>0</v>
      </c>
      <c r="AX1282" s="27">
        <f t="shared" si="768"/>
        <v>0</v>
      </c>
      <c r="AY1282" s="99">
        <f>AN1282-AW1282</f>
        <v>22827.388902777759</v>
      </c>
      <c r="AZ1282" s="110">
        <f t="shared" si="769"/>
        <v>6.3409413618827104</v>
      </c>
      <c r="BB1282" s="87">
        <v>0</v>
      </c>
      <c r="BC1282" s="23">
        <f t="shared" si="770"/>
        <v>0</v>
      </c>
      <c r="BD1282" s="23">
        <f t="shared" si="771"/>
        <v>0</v>
      </c>
      <c r="BE1282" s="23">
        <f t="shared" si="772"/>
        <v>0</v>
      </c>
      <c r="BF1282" s="23">
        <f t="shared" si="773"/>
        <v>0</v>
      </c>
      <c r="BG1282" s="23">
        <f t="shared" si="774"/>
        <v>0</v>
      </c>
    </row>
    <row r="1283" spans="2:59">
      <c r="B1283" s="12" t="s">
        <v>34</v>
      </c>
      <c r="C1283" s="12">
        <v>1272</v>
      </c>
      <c r="D1283" s="12">
        <v>250</v>
      </c>
      <c r="E1283" s="21">
        <v>78.900000000000006</v>
      </c>
      <c r="F1283" s="68">
        <f t="shared" si="743"/>
        <v>21.916666666666668</v>
      </c>
      <c r="G1283" s="22">
        <f t="shared" si="775"/>
        <v>-0.11111111111111072</v>
      </c>
      <c r="H1283" s="22">
        <f t="shared" si="744"/>
        <v>125.5</v>
      </c>
      <c r="I1283" s="48">
        <f>'Ducati Panigale 1199 data'!$C$8*G1283</f>
        <v>-30.888888888888779</v>
      </c>
      <c r="J1283" s="48">
        <f>'Ducati Panigale 1199 data'!$C$8*'Ducati Panigale 1199 data'!$C$15*'Ducati Panigale 1199 data'!$C$10</f>
        <v>54.543600000000005</v>
      </c>
      <c r="K1283" s="48">
        <f>(0.5*'Ducati Panigale 1199 data'!$C$12)*'Ducati Panigale 1199 data'!$C$14*'Ducati Panigale 1199 data'!$C$11*F1283^2</f>
        <v>67.962145052083343</v>
      </c>
      <c r="L1283" s="48">
        <f t="shared" si="745"/>
        <v>91.616856163194569</v>
      </c>
      <c r="M1283" s="48">
        <f t="shared" si="741"/>
        <v>2007.936097576681</v>
      </c>
      <c r="N1283" s="22">
        <f t="shared" si="746"/>
        <v>2.0079360975766809</v>
      </c>
      <c r="O1283" s="105">
        <f t="shared" si="747"/>
        <v>0</v>
      </c>
      <c r="P1283" s="105">
        <f t="shared" si="748"/>
        <v>0</v>
      </c>
      <c r="Q1283" s="105">
        <f t="shared" si="776"/>
        <v>295.80311348786574</v>
      </c>
      <c r="R1283" s="27">
        <f t="shared" si="749"/>
        <v>8.2167531524407145E-2</v>
      </c>
      <c r="S1283" s="98">
        <f t="shared" si="750"/>
        <v>2.0079360975766809</v>
      </c>
      <c r="T1283" s="17">
        <f t="shared" si="777"/>
        <v>1500.1797133049758</v>
      </c>
      <c r="U1283" s="17">
        <f t="shared" si="751"/>
        <v>0.41671658702915998</v>
      </c>
      <c r="V1283" s="17">
        <f t="shared" si="752"/>
        <v>281.01295781347244</v>
      </c>
      <c r="W1283" s="17">
        <f t="shared" si="753"/>
        <v>269.77243950093356</v>
      </c>
      <c r="X1283" s="17">
        <f t="shared" si="753"/>
        <v>258.98154192089623</v>
      </c>
      <c r="Y1283" s="17">
        <f t="shared" si="754"/>
        <v>256.39172650168729</v>
      </c>
      <c r="Z1283" s="17">
        <f>Y1283/3600</f>
        <v>7.1219924028246465E-2</v>
      </c>
      <c r="AA1283" s="17">
        <f>0.96*Y1283</f>
        <v>246.13605744161978</v>
      </c>
      <c r="AB1283" s="17">
        <f t="shared" si="755"/>
        <v>236.29061514395499</v>
      </c>
      <c r="AC1283" s="17">
        <f t="shared" si="756"/>
        <v>224.47608438675724</v>
      </c>
      <c r="AD1283" s="17">
        <f t="shared" si="757"/>
        <v>224.47608438675724</v>
      </c>
      <c r="AE1283" s="17">
        <f t="shared" si="778"/>
        <v>6.2354467885210346E-2</v>
      </c>
      <c r="AF1283" s="17">
        <f>T1283-AD1283</f>
        <v>1275.7036289182186</v>
      </c>
      <c r="AG1283" s="17">
        <f t="shared" si="758"/>
        <v>0.35436211914394961</v>
      </c>
      <c r="AH1283" s="28">
        <f>0.5*'Ducati Panigale 1199 data'!$C$8*'WLTP class 3 v5'!F1283^2</f>
        <v>66767.298611111124</v>
      </c>
      <c r="AI1283" s="17">
        <f t="shared" si="759"/>
        <v>66.76729861111113</v>
      </c>
      <c r="AJ1283" s="17" t="str">
        <f>IF(N1283&lt;0, AI1283, "0")</f>
        <v>0</v>
      </c>
      <c r="AK1283" s="98">
        <f>AK1282+AJ1283</f>
        <v>2845.6773927469121</v>
      </c>
      <c r="AL1283" s="105">
        <f t="shared" si="760"/>
        <v>0.79046594242969781</v>
      </c>
      <c r="AM1283" s="98">
        <f>IF(N1283 &gt; 0, AI1283, )</f>
        <v>66.76729861111113</v>
      </c>
      <c r="AN1283" s="98">
        <f t="shared" si="779"/>
        <v>22894.156201388869</v>
      </c>
      <c r="AO1283" s="98">
        <f t="shared" si="761"/>
        <v>6.3594878337191298</v>
      </c>
      <c r="AP1283" s="27">
        <f t="shared" si="762"/>
        <v>0</v>
      </c>
      <c r="AQ1283" s="27">
        <f t="shared" si="763"/>
        <v>0</v>
      </c>
      <c r="AR1283" s="99">
        <f t="shared" si="764"/>
        <v>0</v>
      </c>
      <c r="AS1283" s="27">
        <f t="shared" si="765"/>
        <v>0</v>
      </c>
      <c r="AT1283" s="99">
        <f t="shared" si="742"/>
        <v>0</v>
      </c>
      <c r="AU1283" s="27">
        <f t="shared" si="742"/>
        <v>0</v>
      </c>
      <c r="AV1283" s="27">
        <f t="shared" si="766"/>
        <v>0</v>
      </c>
      <c r="AW1283" s="27">
        <f t="shared" si="767"/>
        <v>0</v>
      </c>
      <c r="AX1283" s="27">
        <f t="shared" si="768"/>
        <v>0</v>
      </c>
      <c r="AY1283" s="99">
        <f>AN1283-AW1283</f>
        <v>22894.156201388869</v>
      </c>
      <c r="AZ1283" s="110">
        <f t="shared" si="769"/>
        <v>6.3594878337191298</v>
      </c>
      <c r="BB1283" s="87">
        <v>0</v>
      </c>
      <c r="BC1283" s="23">
        <f t="shared" si="770"/>
        <v>0</v>
      </c>
      <c r="BD1283" s="23">
        <f t="shared" si="771"/>
        <v>0</v>
      </c>
      <c r="BE1283" s="23">
        <f t="shared" si="772"/>
        <v>0</v>
      </c>
      <c r="BF1283" s="23">
        <f t="shared" si="773"/>
        <v>0</v>
      </c>
      <c r="BG1283" s="23">
        <f t="shared" si="774"/>
        <v>0</v>
      </c>
    </row>
    <row r="1284" spans="2:59">
      <c r="B1284" s="12" t="s">
        <v>34</v>
      </c>
      <c r="C1284" s="12">
        <v>1273</v>
      </c>
      <c r="D1284" s="12">
        <v>251</v>
      </c>
      <c r="E1284" s="21">
        <v>78.5</v>
      </c>
      <c r="F1284" s="68">
        <f t="shared" si="743"/>
        <v>21.805555555555557</v>
      </c>
      <c r="G1284" s="22">
        <f t="shared" si="775"/>
        <v>-9.7222222222222612E-2</v>
      </c>
      <c r="H1284" s="22">
        <f t="shared" si="744"/>
        <v>126</v>
      </c>
      <c r="I1284" s="48">
        <f>'Ducati Panigale 1199 data'!$C$8*G1284</f>
        <v>-27.027777777777885</v>
      </c>
      <c r="J1284" s="48">
        <f>'Ducati Panigale 1199 data'!$C$8*'Ducati Panigale 1199 data'!$C$15*'Ducati Panigale 1199 data'!$C$10</f>
        <v>54.543600000000005</v>
      </c>
      <c r="K1284" s="48">
        <f>(0.5*'Ducati Panigale 1199 data'!$C$12)*'Ducati Panigale 1199 data'!$C$14*'Ducati Panigale 1199 data'!$C$11*F1284^2</f>
        <v>67.274795283564828</v>
      </c>
      <c r="L1284" s="48">
        <f t="shared" si="745"/>
        <v>94.79061750578694</v>
      </c>
      <c r="M1284" s="48">
        <f t="shared" si="741"/>
        <v>2066.9620761678543</v>
      </c>
      <c r="N1284" s="22">
        <f t="shared" si="746"/>
        <v>2.0669620761678544</v>
      </c>
      <c r="O1284" s="105">
        <f t="shared" si="747"/>
        <v>0</v>
      </c>
      <c r="P1284" s="105">
        <f t="shared" si="748"/>
        <v>0</v>
      </c>
      <c r="Q1284" s="105">
        <f t="shared" si="776"/>
        <v>295.80311348786574</v>
      </c>
      <c r="R1284" s="27">
        <f t="shared" si="749"/>
        <v>8.2167531524407145E-2</v>
      </c>
      <c r="S1284" s="98">
        <f t="shared" si="750"/>
        <v>2.0669620761678544</v>
      </c>
      <c r="T1284" s="17">
        <f t="shared" si="777"/>
        <v>1502.2466753811436</v>
      </c>
      <c r="U1284" s="17">
        <f t="shared" si="751"/>
        <v>0.41729074316142878</v>
      </c>
      <c r="V1284" s="17">
        <f t="shared" si="752"/>
        <v>281.01295781347244</v>
      </c>
      <c r="W1284" s="17">
        <f t="shared" si="753"/>
        <v>269.77243950093356</v>
      </c>
      <c r="X1284" s="17">
        <f t="shared" si="753"/>
        <v>258.98154192089623</v>
      </c>
      <c r="Y1284" s="17">
        <f t="shared" si="754"/>
        <v>256.39172650168729</v>
      </c>
      <c r="Z1284" s="17">
        <f>Y1284/3600</f>
        <v>7.1219924028246465E-2</v>
      </c>
      <c r="AA1284" s="17">
        <f>0.96*Y1284</f>
        <v>246.13605744161978</v>
      </c>
      <c r="AB1284" s="17">
        <f t="shared" si="755"/>
        <v>236.29061514395499</v>
      </c>
      <c r="AC1284" s="17">
        <f t="shared" si="756"/>
        <v>224.47608438675724</v>
      </c>
      <c r="AD1284" s="17">
        <f t="shared" si="757"/>
        <v>224.47608438675724</v>
      </c>
      <c r="AE1284" s="17">
        <f t="shared" si="778"/>
        <v>6.2354467885210346E-2</v>
      </c>
      <c r="AF1284" s="17">
        <f>T1284-AD1284</f>
        <v>1277.7705909943863</v>
      </c>
      <c r="AG1284" s="17">
        <f t="shared" si="758"/>
        <v>0.3549362752762184</v>
      </c>
      <c r="AH1284" s="28">
        <f>0.5*'Ducati Panigale 1199 data'!$C$8*'WLTP class 3 v5'!F1284^2</f>
        <v>66092.033179012345</v>
      </c>
      <c r="AI1284" s="17">
        <f t="shared" si="759"/>
        <v>66.092033179012347</v>
      </c>
      <c r="AJ1284" s="17" t="str">
        <f>IF(N1284&lt;0, AI1284, "0")</f>
        <v>0</v>
      </c>
      <c r="AK1284" s="98">
        <f>AK1283+AJ1284</f>
        <v>2845.6773927469121</v>
      </c>
      <c r="AL1284" s="105">
        <f t="shared" si="760"/>
        <v>0.79046594242969781</v>
      </c>
      <c r="AM1284" s="98">
        <f>IF(N1284 &gt; 0, AI1284, )</f>
        <v>66.092033179012347</v>
      </c>
      <c r="AN1284" s="98">
        <f t="shared" si="779"/>
        <v>22960.24823456788</v>
      </c>
      <c r="AO1284" s="98">
        <f t="shared" si="761"/>
        <v>6.3778467318244108</v>
      </c>
      <c r="AP1284" s="27">
        <f t="shared" si="762"/>
        <v>0</v>
      </c>
      <c r="AQ1284" s="27">
        <f t="shared" si="763"/>
        <v>0</v>
      </c>
      <c r="AR1284" s="99">
        <f t="shared" si="764"/>
        <v>0</v>
      </c>
      <c r="AS1284" s="27">
        <f t="shared" si="765"/>
        <v>0</v>
      </c>
      <c r="AT1284" s="99">
        <f t="shared" si="742"/>
        <v>0</v>
      </c>
      <c r="AU1284" s="27">
        <f t="shared" si="742"/>
        <v>0</v>
      </c>
      <c r="AV1284" s="27">
        <f t="shared" si="766"/>
        <v>0</v>
      </c>
      <c r="AW1284" s="27">
        <f t="shared" si="767"/>
        <v>0</v>
      </c>
      <c r="AX1284" s="27">
        <f t="shared" si="768"/>
        <v>0</v>
      </c>
      <c r="AY1284" s="99">
        <f>AN1284-AW1284</f>
        <v>22960.24823456788</v>
      </c>
      <c r="AZ1284" s="110">
        <f t="shared" si="769"/>
        <v>6.3778467318244108</v>
      </c>
      <c r="BB1284" s="87">
        <v>0</v>
      </c>
      <c r="BC1284" s="23">
        <f t="shared" si="770"/>
        <v>0</v>
      </c>
      <c r="BD1284" s="23">
        <f t="shared" si="771"/>
        <v>0</v>
      </c>
      <c r="BE1284" s="23">
        <f t="shared" si="772"/>
        <v>0</v>
      </c>
      <c r="BF1284" s="23">
        <f t="shared" si="773"/>
        <v>0</v>
      </c>
      <c r="BG1284" s="23">
        <f t="shared" si="774"/>
        <v>0</v>
      </c>
    </row>
    <row r="1285" spans="2:59">
      <c r="B1285" s="12" t="s">
        <v>34</v>
      </c>
      <c r="C1285" s="12">
        <v>1274</v>
      </c>
      <c r="D1285" s="12">
        <v>252</v>
      </c>
      <c r="E1285" s="21">
        <v>78.2</v>
      </c>
      <c r="F1285" s="68">
        <f t="shared" si="743"/>
        <v>21.722222222222221</v>
      </c>
      <c r="G1285" s="22">
        <f t="shared" si="775"/>
        <v>-8.3333333333332538E-2</v>
      </c>
      <c r="H1285" s="22">
        <f t="shared" si="744"/>
        <v>126.5</v>
      </c>
      <c r="I1285" s="48">
        <f>'Ducati Panigale 1199 data'!$C$8*G1285</f>
        <v>-23.166666666666444</v>
      </c>
      <c r="J1285" s="48">
        <f>'Ducati Panigale 1199 data'!$C$8*'Ducati Panigale 1199 data'!$C$15*'Ducati Panigale 1199 data'!$C$10</f>
        <v>54.543600000000005</v>
      </c>
      <c r="K1285" s="48">
        <f>(0.5*'Ducati Panigale 1199 data'!$C$12)*'Ducati Panigale 1199 data'!$C$14*'Ducati Panigale 1199 data'!$C$11*F1285^2</f>
        <v>66.761575578703713</v>
      </c>
      <c r="L1285" s="48">
        <f t="shared" si="745"/>
        <v>98.138508912037281</v>
      </c>
      <c r="M1285" s="48">
        <f t="shared" si="741"/>
        <v>2131.7864991448096</v>
      </c>
      <c r="N1285" s="22">
        <f t="shared" si="746"/>
        <v>2.1317864991448094</v>
      </c>
      <c r="O1285" s="105">
        <f t="shared" si="747"/>
        <v>0</v>
      </c>
      <c r="P1285" s="105">
        <f t="shared" si="748"/>
        <v>0</v>
      </c>
      <c r="Q1285" s="105">
        <f t="shared" si="776"/>
        <v>295.80311348786574</v>
      </c>
      <c r="R1285" s="27">
        <f t="shared" si="749"/>
        <v>8.2167531524407145E-2</v>
      </c>
      <c r="S1285" s="98">
        <f t="shared" si="750"/>
        <v>2.1317864991448094</v>
      </c>
      <c r="T1285" s="17">
        <f t="shared" si="777"/>
        <v>1504.3784618802883</v>
      </c>
      <c r="U1285" s="17">
        <f t="shared" si="751"/>
        <v>0.41788290607785789</v>
      </c>
      <c r="V1285" s="17">
        <f t="shared" si="752"/>
        <v>281.01295781347244</v>
      </c>
      <c r="W1285" s="17">
        <f t="shared" si="753"/>
        <v>269.77243950093356</v>
      </c>
      <c r="X1285" s="17">
        <f t="shared" si="753"/>
        <v>258.98154192089623</v>
      </c>
      <c r="Y1285" s="17">
        <f t="shared" si="754"/>
        <v>256.39172650168729</v>
      </c>
      <c r="Z1285" s="17">
        <f>Y1285/3600</f>
        <v>7.1219924028246465E-2</v>
      </c>
      <c r="AA1285" s="17">
        <f>0.96*Y1285</f>
        <v>246.13605744161978</v>
      </c>
      <c r="AB1285" s="17">
        <f t="shared" si="755"/>
        <v>236.29061514395499</v>
      </c>
      <c r="AC1285" s="17">
        <f t="shared" si="756"/>
        <v>224.47608438675724</v>
      </c>
      <c r="AD1285" s="17">
        <f t="shared" si="757"/>
        <v>224.47608438675724</v>
      </c>
      <c r="AE1285" s="17">
        <f t="shared" si="778"/>
        <v>6.2354467885210346E-2</v>
      </c>
      <c r="AF1285" s="17">
        <f>T1285-AD1285</f>
        <v>1279.902377493531</v>
      </c>
      <c r="AG1285" s="17">
        <f t="shared" si="758"/>
        <v>0.35552843819264751</v>
      </c>
      <c r="AH1285" s="28">
        <f>0.5*'Ducati Panigale 1199 data'!$C$8*'WLTP class 3 v5'!F1285^2</f>
        <v>65587.836419753075</v>
      </c>
      <c r="AI1285" s="17">
        <f t="shared" si="759"/>
        <v>65.587836419753074</v>
      </c>
      <c r="AJ1285" s="17" t="str">
        <f>IF(N1285&lt;0, AI1285, "0")</f>
        <v>0</v>
      </c>
      <c r="AK1285" s="98">
        <f>AK1284+AJ1285</f>
        <v>2845.6773927469121</v>
      </c>
      <c r="AL1285" s="105">
        <f t="shared" si="760"/>
        <v>0.79046594242969781</v>
      </c>
      <c r="AM1285" s="98">
        <f>IF(N1285 &gt; 0, AI1285, )</f>
        <v>65.587836419753074</v>
      </c>
      <c r="AN1285" s="98">
        <f t="shared" si="779"/>
        <v>23025.836070987632</v>
      </c>
      <c r="AO1285" s="98">
        <f t="shared" si="761"/>
        <v>6.3960655752743421</v>
      </c>
      <c r="AP1285" s="27">
        <f t="shared" si="762"/>
        <v>0</v>
      </c>
      <c r="AQ1285" s="27">
        <f t="shared" si="763"/>
        <v>0</v>
      </c>
      <c r="AR1285" s="99">
        <f t="shared" si="764"/>
        <v>0</v>
      </c>
      <c r="AS1285" s="27">
        <f t="shared" si="765"/>
        <v>0</v>
      </c>
      <c r="AT1285" s="99">
        <f t="shared" si="742"/>
        <v>0</v>
      </c>
      <c r="AU1285" s="27">
        <f t="shared" si="742"/>
        <v>0</v>
      </c>
      <c r="AV1285" s="27">
        <f t="shared" si="766"/>
        <v>0</v>
      </c>
      <c r="AW1285" s="27">
        <f t="shared" si="767"/>
        <v>0</v>
      </c>
      <c r="AX1285" s="27">
        <f t="shared" si="768"/>
        <v>0</v>
      </c>
      <c r="AY1285" s="99">
        <f>AN1285-AW1285</f>
        <v>23025.836070987632</v>
      </c>
      <c r="AZ1285" s="110">
        <f t="shared" si="769"/>
        <v>6.3960655752743421</v>
      </c>
      <c r="BB1285" s="87">
        <v>0</v>
      </c>
      <c r="BC1285" s="23">
        <f t="shared" si="770"/>
        <v>0</v>
      </c>
      <c r="BD1285" s="23">
        <f t="shared" si="771"/>
        <v>0</v>
      </c>
      <c r="BE1285" s="23">
        <f t="shared" si="772"/>
        <v>0</v>
      </c>
      <c r="BF1285" s="23">
        <f t="shared" si="773"/>
        <v>0</v>
      </c>
      <c r="BG1285" s="23">
        <f t="shared" si="774"/>
        <v>0</v>
      </c>
    </row>
    <row r="1286" spans="2:59">
      <c r="B1286" s="12" t="s">
        <v>34</v>
      </c>
      <c r="C1286" s="12">
        <v>1275</v>
      </c>
      <c r="D1286" s="12">
        <v>253</v>
      </c>
      <c r="E1286" s="21">
        <v>77.900000000000006</v>
      </c>
      <c r="F1286" s="68">
        <f t="shared" si="743"/>
        <v>21.638888888888889</v>
      </c>
      <c r="G1286" s="22">
        <f t="shared" si="775"/>
        <v>-6.9444444444444448E-2</v>
      </c>
      <c r="H1286" s="22">
        <f t="shared" si="744"/>
        <v>127</v>
      </c>
      <c r="I1286" s="48">
        <f>'Ducati Panigale 1199 data'!$C$8*G1286</f>
        <v>-19.305555555555557</v>
      </c>
      <c r="J1286" s="48">
        <f>'Ducati Panigale 1199 data'!$C$8*'Ducati Panigale 1199 data'!$C$15*'Ducati Panigale 1199 data'!$C$10</f>
        <v>54.543600000000005</v>
      </c>
      <c r="K1286" s="48">
        <f>(0.5*'Ducati Panigale 1199 data'!$C$12)*'Ducati Panigale 1199 data'!$C$14*'Ducati Panigale 1199 data'!$C$11*F1286^2</f>
        <v>66.25032097800927</v>
      </c>
      <c r="L1286" s="48">
        <f t="shared" si="745"/>
        <v>101.48836542245371</v>
      </c>
      <c r="M1286" s="48">
        <f t="shared" si="741"/>
        <v>2196.0954628914292</v>
      </c>
      <c r="N1286" s="22">
        <f t="shared" si="746"/>
        <v>2.1960954628914293</v>
      </c>
      <c r="O1286" s="105">
        <f t="shared" si="747"/>
        <v>0</v>
      </c>
      <c r="P1286" s="105">
        <f t="shared" si="748"/>
        <v>0</v>
      </c>
      <c r="Q1286" s="105">
        <f t="shared" si="776"/>
        <v>295.80311348786574</v>
      </c>
      <c r="R1286" s="27">
        <f t="shared" si="749"/>
        <v>8.2167531524407145E-2</v>
      </c>
      <c r="S1286" s="98">
        <f t="shared" si="750"/>
        <v>2.1960954628914293</v>
      </c>
      <c r="T1286" s="17">
        <f t="shared" si="777"/>
        <v>1506.5745573431798</v>
      </c>
      <c r="U1286" s="17">
        <f t="shared" si="751"/>
        <v>0.41849293259532772</v>
      </c>
      <c r="V1286" s="17">
        <f t="shared" si="752"/>
        <v>281.01295781347244</v>
      </c>
      <c r="W1286" s="17">
        <f t="shared" si="753"/>
        <v>269.77243950093356</v>
      </c>
      <c r="X1286" s="17">
        <f t="shared" si="753"/>
        <v>258.98154192089623</v>
      </c>
      <c r="Y1286" s="17">
        <f t="shared" si="754"/>
        <v>256.39172650168729</v>
      </c>
      <c r="Z1286" s="17">
        <f>Y1286/3600</f>
        <v>7.1219924028246465E-2</v>
      </c>
      <c r="AA1286" s="17">
        <f>0.96*Y1286</f>
        <v>246.13605744161978</v>
      </c>
      <c r="AB1286" s="17">
        <f t="shared" si="755"/>
        <v>236.29061514395499</v>
      </c>
      <c r="AC1286" s="17">
        <f t="shared" si="756"/>
        <v>224.47608438675724</v>
      </c>
      <c r="AD1286" s="17">
        <f t="shared" si="757"/>
        <v>224.47608438675724</v>
      </c>
      <c r="AE1286" s="17">
        <f t="shared" si="778"/>
        <v>6.2354467885210346E-2</v>
      </c>
      <c r="AF1286" s="17">
        <f>T1286-AD1286</f>
        <v>1282.0984729564225</v>
      </c>
      <c r="AG1286" s="17">
        <f t="shared" si="758"/>
        <v>0.35613846471011734</v>
      </c>
      <c r="AH1286" s="28">
        <f>0.5*'Ducati Panigale 1199 data'!$C$8*'WLTP class 3 v5'!F1286^2</f>
        <v>65085.570216049389</v>
      </c>
      <c r="AI1286" s="17">
        <f t="shared" si="759"/>
        <v>65.085570216049391</v>
      </c>
      <c r="AJ1286" s="17" t="str">
        <f>IF(N1286&lt;0, AI1286, "0")</f>
        <v>0</v>
      </c>
      <c r="AK1286" s="98">
        <f>AK1285+AJ1286</f>
        <v>2845.6773927469121</v>
      </c>
      <c r="AL1286" s="105">
        <f t="shared" si="760"/>
        <v>0.79046594242969781</v>
      </c>
      <c r="AM1286" s="98">
        <f>IF(N1286 &gt; 0, AI1286, )</f>
        <v>65.085570216049391</v>
      </c>
      <c r="AN1286" s="98">
        <f t="shared" si="779"/>
        <v>23090.92164120368</v>
      </c>
      <c r="AO1286" s="98">
        <f t="shared" si="761"/>
        <v>6.4141449003343558</v>
      </c>
      <c r="AP1286" s="27">
        <f t="shared" si="762"/>
        <v>0</v>
      </c>
      <c r="AQ1286" s="27">
        <f t="shared" si="763"/>
        <v>0</v>
      </c>
      <c r="AR1286" s="99">
        <f t="shared" si="764"/>
        <v>0</v>
      </c>
      <c r="AS1286" s="27">
        <f t="shared" si="765"/>
        <v>0</v>
      </c>
      <c r="AT1286" s="99">
        <f t="shared" si="742"/>
        <v>0</v>
      </c>
      <c r="AU1286" s="27">
        <f t="shared" si="742"/>
        <v>0</v>
      </c>
      <c r="AV1286" s="27">
        <f t="shared" si="766"/>
        <v>0</v>
      </c>
      <c r="AW1286" s="27">
        <f t="shared" si="767"/>
        <v>0</v>
      </c>
      <c r="AX1286" s="27">
        <f t="shared" si="768"/>
        <v>0</v>
      </c>
      <c r="AY1286" s="99">
        <f>AN1286-AW1286</f>
        <v>23090.92164120368</v>
      </c>
      <c r="AZ1286" s="110">
        <f t="shared" si="769"/>
        <v>6.4141449003343558</v>
      </c>
      <c r="BB1286" s="87">
        <v>0</v>
      </c>
      <c r="BC1286" s="23">
        <f t="shared" si="770"/>
        <v>0</v>
      </c>
      <c r="BD1286" s="23">
        <f t="shared" si="771"/>
        <v>0</v>
      </c>
      <c r="BE1286" s="23">
        <f t="shared" si="772"/>
        <v>0</v>
      </c>
      <c r="BF1286" s="23">
        <f t="shared" si="773"/>
        <v>0</v>
      </c>
      <c r="BG1286" s="23">
        <f t="shared" si="774"/>
        <v>0</v>
      </c>
    </row>
    <row r="1287" spans="2:59">
      <c r="B1287" s="12" t="s">
        <v>34</v>
      </c>
      <c r="C1287" s="12">
        <v>1276</v>
      </c>
      <c r="D1287" s="12">
        <v>254</v>
      </c>
      <c r="E1287" s="21">
        <v>77.7</v>
      </c>
      <c r="F1287" s="68">
        <f t="shared" si="743"/>
        <v>21.583333333333332</v>
      </c>
      <c r="G1287" s="22">
        <f t="shared" si="775"/>
        <v>-2.7777777777778172E-2</v>
      </c>
      <c r="H1287" s="22">
        <f t="shared" si="744"/>
        <v>127.5</v>
      </c>
      <c r="I1287" s="48">
        <f>'Ducati Panigale 1199 data'!$C$8*G1287</f>
        <v>-7.7222222222223316</v>
      </c>
      <c r="J1287" s="48">
        <f>'Ducati Panigale 1199 data'!$C$8*'Ducati Panigale 1199 data'!$C$15*'Ducati Panigale 1199 data'!$C$10</f>
        <v>54.543600000000005</v>
      </c>
      <c r="K1287" s="48">
        <f>(0.5*'Ducati Panigale 1199 data'!$C$12)*'Ducati Panigale 1199 data'!$C$14*'Ducati Panigale 1199 data'!$C$11*F1287^2</f>
        <v>65.910576302083328</v>
      </c>
      <c r="L1287" s="48">
        <f t="shared" si="745"/>
        <v>112.731954079861</v>
      </c>
      <c r="M1287" s="48">
        <f t="shared" si="741"/>
        <v>2433.1313422236663</v>
      </c>
      <c r="N1287" s="22">
        <f t="shared" si="746"/>
        <v>2.4331313422236662</v>
      </c>
      <c r="O1287" s="105">
        <f t="shared" si="747"/>
        <v>0</v>
      </c>
      <c r="P1287" s="105">
        <f t="shared" si="748"/>
        <v>0</v>
      </c>
      <c r="Q1287" s="105">
        <f t="shared" si="776"/>
        <v>295.80311348786574</v>
      </c>
      <c r="R1287" s="27">
        <f t="shared" si="749"/>
        <v>8.2167531524407145E-2</v>
      </c>
      <c r="S1287" s="98">
        <f t="shared" si="750"/>
        <v>2.4331313422236662</v>
      </c>
      <c r="T1287" s="17">
        <f t="shared" si="777"/>
        <v>1509.0076886854035</v>
      </c>
      <c r="U1287" s="17">
        <f t="shared" si="751"/>
        <v>0.41916880241261212</v>
      </c>
      <c r="V1287" s="17">
        <f t="shared" si="752"/>
        <v>281.01295781347244</v>
      </c>
      <c r="W1287" s="17">
        <f t="shared" si="753"/>
        <v>269.77243950093356</v>
      </c>
      <c r="X1287" s="17">
        <f t="shared" si="753"/>
        <v>258.98154192089623</v>
      </c>
      <c r="Y1287" s="17">
        <f t="shared" si="754"/>
        <v>256.39172650168729</v>
      </c>
      <c r="Z1287" s="17">
        <f>Y1287/3600</f>
        <v>7.1219924028246465E-2</v>
      </c>
      <c r="AA1287" s="17">
        <f>0.96*Y1287</f>
        <v>246.13605744161978</v>
      </c>
      <c r="AB1287" s="17">
        <f t="shared" si="755"/>
        <v>236.29061514395499</v>
      </c>
      <c r="AC1287" s="17">
        <f t="shared" si="756"/>
        <v>224.47608438675724</v>
      </c>
      <c r="AD1287" s="17">
        <f t="shared" si="757"/>
        <v>224.47608438675724</v>
      </c>
      <c r="AE1287" s="17">
        <f t="shared" si="778"/>
        <v>6.2354467885210346E-2</v>
      </c>
      <c r="AF1287" s="17">
        <f>T1287-AD1287</f>
        <v>1284.5316042986462</v>
      </c>
      <c r="AG1287" s="17">
        <f t="shared" si="758"/>
        <v>0.35681433452740174</v>
      </c>
      <c r="AH1287" s="28">
        <f>0.5*'Ducati Panigale 1199 data'!$C$8*'WLTP class 3 v5'!F1287^2</f>
        <v>64751.798611111102</v>
      </c>
      <c r="AI1287" s="17">
        <f t="shared" si="759"/>
        <v>64.751798611111099</v>
      </c>
      <c r="AJ1287" s="17" t="str">
        <f>IF(N1287&lt;0, AI1287, "0")</f>
        <v>0</v>
      </c>
      <c r="AK1287" s="98">
        <f>AK1286+AJ1287</f>
        <v>2845.6773927469121</v>
      </c>
      <c r="AL1287" s="105">
        <f t="shared" si="760"/>
        <v>0.79046594242969781</v>
      </c>
      <c r="AM1287" s="98">
        <f>IF(N1287 &gt; 0, AI1287, )</f>
        <v>64.751798611111099</v>
      </c>
      <c r="AN1287" s="98">
        <f t="shared" si="779"/>
        <v>23155.673439814793</v>
      </c>
      <c r="AO1287" s="98">
        <f t="shared" si="761"/>
        <v>6.4321315110596649</v>
      </c>
      <c r="AP1287" s="27">
        <f t="shared" si="762"/>
        <v>0</v>
      </c>
      <c r="AQ1287" s="27">
        <f t="shared" si="763"/>
        <v>0</v>
      </c>
      <c r="AR1287" s="99">
        <f t="shared" si="764"/>
        <v>0</v>
      </c>
      <c r="AS1287" s="27">
        <f t="shared" si="765"/>
        <v>0</v>
      </c>
      <c r="AT1287" s="99">
        <f t="shared" si="742"/>
        <v>0</v>
      </c>
      <c r="AU1287" s="27">
        <f t="shared" si="742"/>
        <v>0</v>
      </c>
      <c r="AV1287" s="27">
        <f t="shared" si="766"/>
        <v>0</v>
      </c>
      <c r="AW1287" s="27">
        <f t="shared" si="767"/>
        <v>0</v>
      </c>
      <c r="AX1287" s="27">
        <f t="shared" si="768"/>
        <v>0</v>
      </c>
      <c r="AY1287" s="99">
        <f>AN1287-AW1287</f>
        <v>23155.673439814793</v>
      </c>
      <c r="AZ1287" s="110">
        <f t="shared" si="769"/>
        <v>6.4321315110596649</v>
      </c>
      <c r="BB1287" s="87">
        <v>0</v>
      </c>
      <c r="BC1287" s="23">
        <f t="shared" si="770"/>
        <v>0</v>
      </c>
      <c r="BD1287" s="23">
        <f t="shared" si="771"/>
        <v>0</v>
      </c>
      <c r="BE1287" s="23">
        <f t="shared" si="772"/>
        <v>0</v>
      </c>
      <c r="BF1287" s="23">
        <f t="shared" si="773"/>
        <v>0</v>
      </c>
      <c r="BG1287" s="23">
        <f t="shared" si="774"/>
        <v>0</v>
      </c>
    </row>
    <row r="1288" spans="2:59">
      <c r="B1288" s="12" t="s">
        <v>34</v>
      </c>
      <c r="C1288" s="12">
        <v>1277</v>
      </c>
      <c r="D1288" s="12">
        <v>255</v>
      </c>
      <c r="E1288" s="21">
        <v>77.7</v>
      </c>
      <c r="F1288" s="68">
        <f t="shared" si="743"/>
        <v>21.583333333333332</v>
      </c>
      <c r="G1288" s="22">
        <f t="shared" si="775"/>
        <v>1.3888888888888099E-2</v>
      </c>
      <c r="H1288" s="22">
        <f t="shared" si="744"/>
        <v>128</v>
      </c>
      <c r="I1288" s="48">
        <f>'Ducati Panigale 1199 data'!$C$8*G1288</f>
        <v>3.8611111111108913</v>
      </c>
      <c r="J1288" s="48">
        <f>'Ducati Panigale 1199 data'!$C$8*'Ducati Panigale 1199 data'!$C$15*'Ducati Panigale 1199 data'!$C$10</f>
        <v>54.543600000000005</v>
      </c>
      <c r="K1288" s="48">
        <f>(0.5*'Ducati Panigale 1199 data'!$C$12)*'Ducati Panigale 1199 data'!$C$14*'Ducati Panigale 1199 data'!$C$11*F1288^2</f>
        <v>65.910576302083328</v>
      </c>
      <c r="L1288" s="48">
        <f t="shared" si="745"/>
        <v>124.31528741319423</v>
      </c>
      <c r="M1288" s="48">
        <f t="shared" si="741"/>
        <v>2683.1382866681088</v>
      </c>
      <c r="N1288" s="22">
        <f t="shared" si="746"/>
        <v>2.6831382866681088</v>
      </c>
      <c r="O1288" s="105">
        <f t="shared" si="747"/>
        <v>0</v>
      </c>
      <c r="P1288" s="105">
        <f t="shared" si="748"/>
        <v>0</v>
      </c>
      <c r="Q1288" s="105">
        <f t="shared" si="776"/>
        <v>295.80311348786574</v>
      </c>
      <c r="R1288" s="27">
        <f t="shared" si="749"/>
        <v>8.2167531524407145E-2</v>
      </c>
      <c r="S1288" s="98">
        <f t="shared" si="750"/>
        <v>2.6831382866681088</v>
      </c>
      <c r="T1288" s="17">
        <f t="shared" si="777"/>
        <v>1511.6908269720716</v>
      </c>
      <c r="U1288" s="17">
        <f t="shared" si="751"/>
        <v>0.4199141186033532</v>
      </c>
      <c r="V1288" s="17">
        <f t="shared" si="752"/>
        <v>281.01295781347244</v>
      </c>
      <c r="W1288" s="17">
        <f t="shared" si="753"/>
        <v>269.77243950093356</v>
      </c>
      <c r="X1288" s="17">
        <f t="shared" si="753"/>
        <v>258.98154192089623</v>
      </c>
      <c r="Y1288" s="17">
        <f t="shared" si="754"/>
        <v>256.39172650168729</v>
      </c>
      <c r="Z1288" s="17">
        <f>Y1288/3600</f>
        <v>7.1219924028246465E-2</v>
      </c>
      <c r="AA1288" s="17">
        <f>0.96*Y1288</f>
        <v>246.13605744161978</v>
      </c>
      <c r="AB1288" s="17">
        <f t="shared" si="755"/>
        <v>236.29061514395499</v>
      </c>
      <c r="AC1288" s="17">
        <f t="shared" si="756"/>
        <v>224.47608438675724</v>
      </c>
      <c r="AD1288" s="17">
        <f t="shared" si="757"/>
        <v>224.47608438675724</v>
      </c>
      <c r="AE1288" s="17">
        <f t="shared" si="778"/>
        <v>6.2354467885210346E-2</v>
      </c>
      <c r="AF1288" s="17">
        <f>T1288-AD1288</f>
        <v>1287.2147425853143</v>
      </c>
      <c r="AG1288" s="17">
        <f t="shared" si="758"/>
        <v>0.35755965071814289</v>
      </c>
      <c r="AH1288" s="28">
        <f>0.5*'Ducati Panigale 1199 data'!$C$8*'WLTP class 3 v5'!F1288^2</f>
        <v>64751.798611111102</v>
      </c>
      <c r="AI1288" s="17">
        <f t="shared" si="759"/>
        <v>64.751798611111099</v>
      </c>
      <c r="AJ1288" s="17" t="str">
        <f>IF(N1288&lt;0, AI1288, "0")</f>
        <v>0</v>
      </c>
      <c r="AK1288" s="98">
        <f>AK1287+AJ1288</f>
        <v>2845.6773927469121</v>
      </c>
      <c r="AL1288" s="105">
        <f t="shared" si="760"/>
        <v>0.79046594242969781</v>
      </c>
      <c r="AM1288" s="98">
        <f>IF(N1288 &gt; 0, AI1288, )</f>
        <v>64.751798611111099</v>
      </c>
      <c r="AN1288" s="98">
        <f t="shared" si="779"/>
        <v>23220.425238425905</v>
      </c>
      <c r="AO1288" s="98">
        <f t="shared" si="761"/>
        <v>6.4501181217849739</v>
      </c>
      <c r="AP1288" s="27">
        <f t="shared" si="762"/>
        <v>0</v>
      </c>
      <c r="AQ1288" s="27">
        <f t="shared" si="763"/>
        <v>0</v>
      </c>
      <c r="AR1288" s="99">
        <f t="shared" si="764"/>
        <v>0</v>
      </c>
      <c r="AS1288" s="27">
        <f t="shared" si="765"/>
        <v>0</v>
      </c>
      <c r="AT1288" s="99">
        <f t="shared" si="742"/>
        <v>0</v>
      </c>
      <c r="AU1288" s="27">
        <f t="shared" si="742"/>
        <v>0</v>
      </c>
      <c r="AV1288" s="27">
        <f t="shared" si="766"/>
        <v>0</v>
      </c>
      <c r="AW1288" s="27">
        <f t="shared" si="767"/>
        <v>0</v>
      </c>
      <c r="AX1288" s="27">
        <f t="shared" si="768"/>
        <v>0</v>
      </c>
      <c r="AY1288" s="99">
        <f>AN1288-AW1288</f>
        <v>23220.425238425905</v>
      </c>
      <c r="AZ1288" s="110">
        <f t="shared" si="769"/>
        <v>6.4501181217849739</v>
      </c>
      <c r="BB1288" s="87">
        <v>0</v>
      </c>
      <c r="BC1288" s="23">
        <f t="shared" si="770"/>
        <v>0</v>
      </c>
      <c r="BD1288" s="23">
        <f t="shared" si="771"/>
        <v>0</v>
      </c>
      <c r="BE1288" s="23">
        <f t="shared" si="772"/>
        <v>0</v>
      </c>
      <c r="BF1288" s="23">
        <f t="shared" si="773"/>
        <v>0</v>
      </c>
      <c r="BG1288" s="23">
        <f t="shared" si="774"/>
        <v>0</v>
      </c>
    </row>
    <row r="1289" spans="2:59">
      <c r="B1289" s="12" t="s">
        <v>34</v>
      </c>
      <c r="C1289" s="12">
        <v>1278</v>
      </c>
      <c r="D1289" s="12">
        <v>256</v>
      </c>
      <c r="E1289" s="21">
        <v>77.8</v>
      </c>
      <c r="F1289" s="68">
        <f t="shared" si="743"/>
        <v>21.611111111111111</v>
      </c>
      <c r="G1289" s="22">
        <f t="shared" si="775"/>
        <v>2.7777777777778172E-2</v>
      </c>
      <c r="H1289" s="22">
        <f t="shared" si="744"/>
        <v>128.5</v>
      </c>
      <c r="I1289" s="48">
        <f>'Ducati Panigale 1199 data'!$C$8*G1289</f>
        <v>7.7222222222223316</v>
      </c>
      <c r="J1289" s="48">
        <f>'Ducati Panigale 1199 data'!$C$8*'Ducati Panigale 1199 data'!$C$15*'Ducati Panigale 1199 data'!$C$10</f>
        <v>54.543600000000005</v>
      </c>
      <c r="K1289" s="48">
        <f>(0.5*'Ducati Panigale 1199 data'!$C$12)*'Ducati Panigale 1199 data'!$C$14*'Ducati Panigale 1199 data'!$C$11*F1289^2</f>
        <v>66.080339467592594</v>
      </c>
      <c r="L1289" s="48">
        <f t="shared" si="745"/>
        <v>128.34616168981495</v>
      </c>
      <c r="M1289" s="48">
        <f t="shared" si="741"/>
        <v>2773.7031609632231</v>
      </c>
      <c r="N1289" s="22">
        <f t="shared" si="746"/>
        <v>2.773703160963223</v>
      </c>
      <c r="O1289" s="105">
        <f t="shared" si="747"/>
        <v>0</v>
      </c>
      <c r="P1289" s="105">
        <f t="shared" si="748"/>
        <v>0</v>
      </c>
      <c r="Q1289" s="105">
        <f t="shared" si="776"/>
        <v>295.80311348786574</v>
      </c>
      <c r="R1289" s="27">
        <f t="shared" si="749"/>
        <v>8.2167531524407145E-2</v>
      </c>
      <c r="S1289" s="98">
        <f t="shared" si="750"/>
        <v>2.773703160963223</v>
      </c>
      <c r="T1289" s="17">
        <f t="shared" si="777"/>
        <v>1514.4645301330347</v>
      </c>
      <c r="U1289" s="17">
        <f t="shared" si="751"/>
        <v>0.42068459170362077</v>
      </c>
      <c r="V1289" s="17">
        <f t="shared" si="752"/>
        <v>281.01295781347244</v>
      </c>
      <c r="W1289" s="17">
        <f t="shared" si="753"/>
        <v>269.77243950093356</v>
      </c>
      <c r="X1289" s="17">
        <f t="shared" si="753"/>
        <v>258.98154192089623</v>
      </c>
      <c r="Y1289" s="17">
        <f t="shared" si="754"/>
        <v>256.39172650168729</v>
      </c>
      <c r="Z1289" s="17">
        <f>Y1289/3600</f>
        <v>7.1219924028246465E-2</v>
      </c>
      <c r="AA1289" s="17">
        <f>0.96*Y1289</f>
        <v>246.13605744161978</v>
      </c>
      <c r="AB1289" s="17">
        <f t="shared" si="755"/>
        <v>236.29061514395499</v>
      </c>
      <c r="AC1289" s="17">
        <f t="shared" si="756"/>
        <v>224.47608438675724</v>
      </c>
      <c r="AD1289" s="17">
        <f t="shared" si="757"/>
        <v>224.47608438675724</v>
      </c>
      <c r="AE1289" s="17">
        <f t="shared" si="778"/>
        <v>6.2354467885210346E-2</v>
      </c>
      <c r="AF1289" s="17">
        <f>T1289-AD1289</f>
        <v>1289.9884457462774</v>
      </c>
      <c r="AG1289" s="17">
        <f t="shared" si="758"/>
        <v>0.3583301238184104</v>
      </c>
      <c r="AH1289" s="28">
        <f>0.5*'Ducati Panigale 1199 data'!$C$8*'WLTP class 3 v5'!F1289^2</f>
        <v>64918.577160493827</v>
      </c>
      <c r="AI1289" s="17">
        <f t="shared" si="759"/>
        <v>64.918577160493825</v>
      </c>
      <c r="AJ1289" s="17" t="str">
        <f>IF(N1289&lt;0, AI1289, "0")</f>
        <v>0</v>
      </c>
      <c r="AK1289" s="98">
        <f>AK1288+AJ1289</f>
        <v>2845.6773927469121</v>
      </c>
      <c r="AL1289" s="105">
        <f t="shared" si="760"/>
        <v>0.79046594242969781</v>
      </c>
      <c r="AM1289" s="98">
        <f>IF(N1289 &gt; 0, AI1289, )</f>
        <v>64.918577160493825</v>
      </c>
      <c r="AN1289" s="98">
        <f t="shared" si="779"/>
        <v>23285.343815586399</v>
      </c>
      <c r="AO1289" s="98">
        <f t="shared" si="761"/>
        <v>6.4681510598851109</v>
      </c>
      <c r="AP1289" s="27">
        <f t="shared" si="762"/>
        <v>0</v>
      </c>
      <c r="AQ1289" s="27">
        <f t="shared" si="763"/>
        <v>0</v>
      </c>
      <c r="AR1289" s="99">
        <f t="shared" si="764"/>
        <v>0</v>
      </c>
      <c r="AS1289" s="27">
        <f t="shared" si="765"/>
        <v>0</v>
      </c>
      <c r="AT1289" s="99">
        <f t="shared" si="742"/>
        <v>0</v>
      </c>
      <c r="AU1289" s="27">
        <f t="shared" si="742"/>
        <v>0</v>
      </c>
      <c r="AV1289" s="27">
        <f t="shared" si="766"/>
        <v>0</v>
      </c>
      <c r="AW1289" s="27">
        <f t="shared" si="767"/>
        <v>0</v>
      </c>
      <c r="AX1289" s="27">
        <f t="shared" si="768"/>
        <v>0</v>
      </c>
      <c r="AY1289" s="99">
        <f>AN1289-AW1289</f>
        <v>23285.343815586399</v>
      </c>
      <c r="AZ1289" s="110">
        <f t="shared" si="769"/>
        <v>6.4681510598851109</v>
      </c>
      <c r="BB1289" s="87">
        <v>0</v>
      </c>
      <c r="BC1289" s="23">
        <f t="shared" si="770"/>
        <v>0</v>
      </c>
      <c r="BD1289" s="23">
        <f t="shared" si="771"/>
        <v>0</v>
      </c>
      <c r="BE1289" s="23">
        <f t="shared" si="772"/>
        <v>0</v>
      </c>
      <c r="BF1289" s="23">
        <f t="shared" si="773"/>
        <v>0</v>
      </c>
      <c r="BG1289" s="23">
        <f t="shared" si="774"/>
        <v>0</v>
      </c>
    </row>
    <row r="1290" spans="2:59">
      <c r="B1290" s="12" t="s">
        <v>34</v>
      </c>
      <c r="C1290" s="12">
        <v>1279</v>
      </c>
      <c r="D1290" s="12">
        <v>257</v>
      </c>
      <c r="E1290" s="21">
        <v>77.900000000000006</v>
      </c>
      <c r="F1290" s="68">
        <f t="shared" si="743"/>
        <v>21.638888888888889</v>
      </c>
      <c r="G1290" s="22">
        <f t="shared" si="775"/>
        <v>4.1666666666666269E-2</v>
      </c>
      <c r="H1290" s="22">
        <f t="shared" si="744"/>
        <v>129</v>
      </c>
      <c r="I1290" s="48">
        <f>'Ducati Panigale 1199 data'!$C$8*G1290</f>
        <v>11.583333333333222</v>
      </c>
      <c r="J1290" s="48">
        <f>'Ducati Panigale 1199 data'!$C$8*'Ducati Panigale 1199 data'!$C$15*'Ducati Panigale 1199 data'!$C$10</f>
        <v>54.543600000000005</v>
      </c>
      <c r="K1290" s="48">
        <f>(0.5*'Ducati Panigale 1199 data'!$C$12)*'Ducati Panigale 1199 data'!$C$14*'Ducati Panigale 1199 data'!$C$11*F1290^2</f>
        <v>66.25032097800927</v>
      </c>
      <c r="L1290" s="48">
        <f t="shared" si="745"/>
        <v>132.37725431134248</v>
      </c>
      <c r="M1290" s="48">
        <f t="shared" si="741"/>
        <v>2864.4966974593276</v>
      </c>
      <c r="N1290" s="22">
        <f t="shared" si="746"/>
        <v>2.8644966974593276</v>
      </c>
      <c r="O1290" s="105">
        <f t="shared" si="747"/>
        <v>0</v>
      </c>
      <c r="P1290" s="105">
        <f t="shared" si="748"/>
        <v>0</v>
      </c>
      <c r="Q1290" s="105">
        <f t="shared" si="776"/>
        <v>295.80311348786574</v>
      </c>
      <c r="R1290" s="27">
        <f t="shared" si="749"/>
        <v>8.2167531524407145E-2</v>
      </c>
      <c r="S1290" s="98">
        <f t="shared" si="750"/>
        <v>2.8644966974593276</v>
      </c>
      <c r="T1290" s="17">
        <f t="shared" si="777"/>
        <v>1517.3290268304941</v>
      </c>
      <c r="U1290" s="17">
        <f t="shared" si="751"/>
        <v>0.42148028523069281</v>
      </c>
      <c r="V1290" s="17">
        <f t="shared" si="752"/>
        <v>281.01295781347244</v>
      </c>
      <c r="W1290" s="17">
        <f t="shared" si="753"/>
        <v>269.77243950093356</v>
      </c>
      <c r="X1290" s="17">
        <f t="shared" si="753"/>
        <v>258.98154192089623</v>
      </c>
      <c r="Y1290" s="17">
        <f t="shared" si="754"/>
        <v>256.39172650168729</v>
      </c>
      <c r="Z1290" s="17">
        <f>Y1290/3600</f>
        <v>7.1219924028246465E-2</v>
      </c>
      <c r="AA1290" s="17">
        <f>0.96*Y1290</f>
        <v>246.13605744161978</v>
      </c>
      <c r="AB1290" s="17">
        <f t="shared" si="755"/>
        <v>236.29061514395499</v>
      </c>
      <c r="AC1290" s="17">
        <f t="shared" si="756"/>
        <v>224.47608438675724</v>
      </c>
      <c r="AD1290" s="17">
        <f t="shared" si="757"/>
        <v>224.47608438675724</v>
      </c>
      <c r="AE1290" s="17">
        <f t="shared" si="778"/>
        <v>6.2354467885210346E-2</v>
      </c>
      <c r="AF1290" s="17">
        <f>T1290-AD1290</f>
        <v>1292.8529424437368</v>
      </c>
      <c r="AG1290" s="17">
        <f t="shared" si="758"/>
        <v>0.35912581734548243</v>
      </c>
      <c r="AH1290" s="28">
        <f>0.5*'Ducati Panigale 1199 data'!$C$8*'WLTP class 3 v5'!F1290^2</f>
        <v>65085.570216049389</v>
      </c>
      <c r="AI1290" s="17">
        <f t="shared" si="759"/>
        <v>65.085570216049391</v>
      </c>
      <c r="AJ1290" s="17" t="str">
        <f>IF(N1290&lt;0, AI1290, "0")</f>
        <v>0</v>
      </c>
      <c r="AK1290" s="98">
        <f>AK1289+AJ1290</f>
        <v>2845.6773927469121</v>
      </c>
      <c r="AL1290" s="105">
        <f t="shared" si="760"/>
        <v>0.79046594242969781</v>
      </c>
      <c r="AM1290" s="98">
        <f>IF(N1290 &gt; 0, AI1290, )</f>
        <v>65.085570216049391</v>
      </c>
      <c r="AN1290" s="98">
        <f t="shared" si="779"/>
        <v>23350.429385802447</v>
      </c>
      <c r="AO1290" s="98">
        <f t="shared" si="761"/>
        <v>6.4862303849451237</v>
      </c>
      <c r="AP1290" s="27">
        <f t="shared" si="762"/>
        <v>0</v>
      </c>
      <c r="AQ1290" s="27">
        <f t="shared" si="763"/>
        <v>0</v>
      </c>
      <c r="AR1290" s="99">
        <f t="shared" si="764"/>
        <v>0</v>
      </c>
      <c r="AS1290" s="27">
        <f t="shared" si="765"/>
        <v>0</v>
      </c>
      <c r="AT1290" s="99">
        <f t="shared" si="742"/>
        <v>0</v>
      </c>
      <c r="AU1290" s="27">
        <f t="shared" si="742"/>
        <v>0</v>
      </c>
      <c r="AV1290" s="27">
        <f t="shared" si="766"/>
        <v>0</v>
      </c>
      <c r="AW1290" s="27">
        <f t="shared" si="767"/>
        <v>0</v>
      </c>
      <c r="AX1290" s="27">
        <f t="shared" si="768"/>
        <v>0</v>
      </c>
      <c r="AY1290" s="99">
        <f>AN1290-AW1290</f>
        <v>23350.429385802447</v>
      </c>
      <c r="AZ1290" s="110">
        <f t="shared" si="769"/>
        <v>6.4862303849451237</v>
      </c>
      <c r="BB1290" s="87">
        <v>0</v>
      </c>
      <c r="BC1290" s="23">
        <f t="shared" si="770"/>
        <v>0</v>
      </c>
      <c r="BD1290" s="23">
        <f t="shared" si="771"/>
        <v>0</v>
      </c>
      <c r="BE1290" s="23">
        <f t="shared" si="772"/>
        <v>0</v>
      </c>
      <c r="BF1290" s="23">
        <f t="shared" si="773"/>
        <v>0</v>
      </c>
      <c r="BG1290" s="23">
        <f t="shared" si="774"/>
        <v>0</v>
      </c>
    </row>
    <row r="1291" spans="2:59">
      <c r="B1291" s="12" t="s">
        <v>34</v>
      </c>
      <c r="C1291" s="12">
        <v>1280</v>
      </c>
      <c r="D1291" s="12">
        <v>258</v>
      </c>
      <c r="E1291" s="21">
        <v>78.099999999999994</v>
      </c>
      <c r="F1291" s="68">
        <f t="shared" si="743"/>
        <v>21.694444444444443</v>
      </c>
      <c r="G1291" s="22">
        <f t="shared" si="775"/>
        <v>5.5555555555554373E-2</v>
      </c>
      <c r="H1291" s="22">
        <f t="shared" si="744"/>
        <v>129.5</v>
      </c>
      <c r="I1291" s="48">
        <f>'Ducati Panigale 1199 data'!$C$8*G1291</f>
        <v>15.444444444444116</v>
      </c>
      <c r="J1291" s="48">
        <f>'Ducati Panigale 1199 data'!$C$8*'Ducati Panigale 1199 data'!$C$15*'Ducati Panigale 1199 data'!$C$10</f>
        <v>54.543600000000005</v>
      </c>
      <c r="K1291" s="48">
        <f>(0.5*'Ducati Panigale 1199 data'!$C$12)*'Ducati Panigale 1199 data'!$C$14*'Ducati Panigale 1199 data'!$C$11*F1291^2</f>
        <v>66.590939033564823</v>
      </c>
      <c r="L1291" s="48">
        <f t="shared" si="745"/>
        <v>136.57898347800892</v>
      </c>
      <c r="M1291" s="48">
        <f t="shared" ref="M1291:M1354" si="780">L1291*F1291</f>
        <v>2963.0051693423602</v>
      </c>
      <c r="N1291" s="22">
        <f t="shared" si="746"/>
        <v>2.96300516934236</v>
      </c>
      <c r="O1291" s="105">
        <f t="shared" si="747"/>
        <v>0</v>
      </c>
      <c r="P1291" s="105">
        <f t="shared" si="748"/>
        <v>0</v>
      </c>
      <c r="Q1291" s="105">
        <f t="shared" si="776"/>
        <v>295.80311348786574</v>
      </c>
      <c r="R1291" s="27">
        <f t="shared" si="749"/>
        <v>8.2167531524407145E-2</v>
      </c>
      <c r="S1291" s="98">
        <f t="shared" si="750"/>
        <v>2.96300516934236</v>
      </c>
      <c r="T1291" s="17">
        <f t="shared" si="777"/>
        <v>1520.2920319998364</v>
      </c>
      <c r="U1291" s="17">
        <f t="shared" si="751"/>
        <v>0.42230334222217675</v>
      </c>
      <c r="V1291" s="17">
        <f t="shared" si="752"/>
        <v>281.01295781347244</v>
      </c>
      <c r="W1291" s="17">
        <f t="shared" si="753"/>
        <v>269.77243950093356</v>
      </c>
      <c r="X1291" s="17">
        <f t="shared" si="753"/>
        <v>258.98154192089623</v>
      </c>
      <c r="Y1291" s="17">
        <f t="shared" si="754"/>
        <v>256.39172650168729</v>
      </c>
      <c r="Z1291" s="17">
        <f>Y1291/3600</f>
        <v>7.1219924028246465E-2</v>
      </c>
      <c r="AA1291" s="17">
        <f>0.96*Y1291</f>
        <v>246.13605744161978</v>
      </c>
      <c r="AB1291" s="17">
        <f t="shared" si="755"/>
        <v>236.29061514395499</v>
      </c>
      <c r="AC1291" s="17">
        <f t="shared" si="756"/>
        <v>224.47608438675724</v>
      </c>
      <c r="AD1291" s="17">
        <f t="shared" si="757"/>
        <v>224.47608438675724</v>
      </c>
      <c r="AE1291" s="17">
        <f t="shared" si="778"/>
        <v>6.2354467885210346E-2</v>
      </c>
      <c r="AF1291" s="17">
        <f>T1291-AD1291</f>
        <v>1295.8159476130791</v>
      </c>
      <c r="AG1291" s="17">
        <f t="shared" si="758"/>
        <v>0.35994887433696643</v>
      </c>
      <c r="AH1291" s="28">
        <f>0.5*'Ducati Panigale 1199 data'!$C$8*'WLTP class 3 v5'!F1291^2</f>
        <v>65420.199845679002</v>
      </c>
      <c r="AI1291" s="17">
        <f t="shared" si="759"/>
        <v>65.420199845679008</v>
      </c>
      <c r="AJ1291" s="17" t="str">
        <f>IF(N1291&lt;0, AI1291, "0")</f>
        <v>0</v>
      </c>
      <c r="AK1291" s="98">
        <f>AK1290+AJ1291</f>
        <v>2845.6773927469121</v>
      </c>
      <c r="AL1291" s="105">
        <f t="shared" si="760"/>
        <v>0.79046594242969781</v>
      </c>
      <c r="AM1291" s="98">
        <f>IF(N1291 &gt; 0, AI1291, )</f>
        <v>65.420199845679008</v>
      </c>
      <c r="AN1291" s="98">
        <f t="shared" si="779"/>
        <v>23415.849585648124</v>
      </c>
      <c r="AO1291" s="98">
        <f t="shared" si="761"/>
        <v>6.5044026626800342</v>
      </c>
      <c r="AP1291" s="27">
        <f t="shared" si="762"/>
        <v>0</v>
      </c>
      <c r="AQ1291" s="27">
        <f t="shared" si="763"/>
        <v>0</v>
      </c>
      <c r="AR1291" s="99">
        <f t="shared" si="764"/>
        <v>0</v>
      </c>
      <c r="AS1291" s="27">
        <f t="shared" si="765"/>
        <v>0</v>
      </c>
      <c r="AT1291" s="99">
        <f t="shared" ref="AT1291:AU1354" si="781">0.96*AS1291</f>
        <v>0</v>
      </c>
      <c r="AU1291" s="27">
        <f t="shared" si="781"/>
        <v>0</v>
      </c>
      <c r="AV1291" s="27">
        <f t="shared" si="766"/>
        <v>0</v>
      </c>
      <c r="AW1291" s="27">
        <f t="shared" si="767"/>
        <v>0</v>
      </c>
      <c r="AX1291" s="27">
        <f t="shared" si="768"/>
        <v>0</v>
      </c>
      <c r="AY1291" s="99">
        <f>AN1291-AW1291</f>
        <v>23415.849585648124</v>
      </c>
      <c r="AZ1291" s="110">
        <f t="shared" si="769"/>
        <v>6.5044026626800342</v>
      </c>
      <c r="BB1291" s="87">
        <v>0</v>
      </c>
      <c r="BC1291" s="23">
        <f t="shared" si="770"/>
        <v>0</v>
      </c>
      <c r="BD1291" s="23">
        <f t="shared" si="771"/>
        <v>0</v>
      </c>
      <c r="BE1291" s="23">
        <f t="shared" si="772"/>
        <v>0</v>
      </c>
      <c r="BF1291" s="23">
        <f t="shared" si="773"/>
        <v>0</v>
      </c>
      <c r="BG1291" s="23">
        <f t="shared" si="774"/>
        <v>0</v>
      </c>
    </row>
    <row r="1292" spans="2:59">
      <c r="B1292" s="12" t="s">
        <v>34</v>
      </c>
      <c r="C1292" s="12">
        <v>1281</v>
      </c>
      <c r="D1292" s="12">
        <v>259</v>
      </c>
      <c r="E1292" s="21">
        <v>78.3</v>
      </c>
      <c r="F1292" s="68">
        <f t="shared" ref="F1292:F1355" si="782">(E1292*1000)/3600</f>
        <v>21.75</v>
      </c>
      <c r="G1292" s="22">
        <f t="shared" si="775"/>
        <v>2.7777777777778172E-2</v>
      </c>
      <c r="H1292" s="22">
        <f t="shared" ref="H1292:H1355" si="783">($D1293-0)/2</f>
        <v>130</v>
      </c>
      <c r="I1292" s="48">
        <f>'Ducati Panigale 1199 data'!$C$8*G1292</f>
        <v>7.7222222222223316</v>
      </c>
      <c r="J1292" s="48">
        <f>'Ducati Panigale 1199 data'!$C$8*'Ducati Panigale 1199 data'!$C$15*'Ducati Panigale 1199 data'!$C$10</f>
        <v>54.543600000000005</v>
      </c>
      <c r="K1292" s="48">
        <f>(0.5*'Ducati Panigale 1199 data'!$C$12)*'Ducati Panigale 1199 data'!$C$14*'Ducati Panigale 1199 data'!$C$11*F1292^2</f>
        <v>66.932430468750013</v>
      </c>
      <c r="L1292" s="48">
        <f t="shared" ref="L1292:L1355" si="784">I1292+J1292+K1292</f>
        <v>129.19825269097237</v>
      </c>
      <c r="M1292" s="48">
        <f t="shared" si="780"/>
        <v>2810.061996028649</v>
      </c>
      <c r="N1292" s="22">
        <f t="shared" ref="N1292:N1355" si="785">M1292/1000</f>
        <v>2.810061996028649</v>
      </c>
      <c r="O1292" s="105">
        <f t="shared" ref="O1292:O1355" si="786">IF(N1292&lt;0,N1292,)</f>
        <v>0</v>
      </c>
      <c r="P1292" s="105">
        <f t="shared" ref="P1292:P1355" si="787">-O1292</f>
        <v>0</v>
      </c>
      <c r="Q1292" s="105">
        <f t="shared" si="776"/>
        <v>295.80311348786574</v>
      </c>
      <c r="R1292" s="27">
        <f t="shared" ref="R1292:R1355" si="788">Q1292/3600</f>
        <v>8.2167531524407145E-2</v>
      </c>
      <c r="S1292" s="98">
        <f t="shared" ref="S1292:S1355" si="789">IF(N1292&gt;0,N1292,)</f>
        <v>2.810061996028649</v>
      </c>
      <c r="T1292" s="17">
        <f t="shared" si="777"/>
        <v>1523.1020939958651</v>
      </c>
      <c r="U1292" s="17">
        <f t="shared" ref="U1292:U1355" si="790">T1292/3600</f>
        <v>0.4230839149988514</v>
      </c>
      <c r="V1292" s="17">
        <f t="shared" ref="V1292:V1355" si="791">0.95*Q1292</f>
        <v>281.01295781347244</v>
      </c>
      <c r="W1292" s="17">
        <f t="shared" ref="W1292:X1355" si="792">0.96*V1292</f>
        <v>269.77243950093356</v>
      </c>
      <c r="X1292" s="17">
        <f t="shared" si="792"/>
        <v>258.98154192089623</v>
      </c>
      <c r="Y1292" s="17">
        <f t="shared" ref="Y1292:Y1355" si="793">0.99*X1292</f>
        <v>256.39172650168729</v>
      </c>
      <c r="Z1292" s="17">
        <f>Y1292/3600</f>
        <v>7.1219924028246465E-2</v>
      </c>
      <c r="AA1292" s="17">
        <f>0.96*Y1292</f>
        <v>246.13605744161978</v>
      </c>
      <c r="AB1292" s="17">
        <f t="shared" ref="AB1292:AB1355" si="794">0.96*AA1292</f>
        <v>236.29061514395499</v>
      </c>
      <c r="AC1292" s="17">
        <f t="shared" ref="AC1292:AC1355" si="795">0.95*AB1292</f>
        <v>224.47608438675724</v>
      </c>
      <c r="AD1292" s="17">
        <f t="shared" ref="AD1292:AD1355" si="796">AC1292</f>
        <v>224.47608438675724</v>
      </c>
      <c r="AE1292" s="17">
        <f t="shared" si="778"/>
        <v>6.2354467885210346E-2</v>
      </c>
      <c r="AF1292" s="17">
        <f>T1292-AD1292</f>
        <v>1298.6260096091078</v>
      </c>
      <c r="AG1292" s="17">
        <f t="shared" ref="AG1292:AG1355" si="797">AF1292/3600</f>
        <v>0.36072944711364102</v>
      </c>
      <c r="AH1292" s="28">
        <f>0.5*'Ducati Panigale 1199 data'!$C$8*'WLTP class 3 v5'!F1292^2</f>
        <v>65755.6875</v>
      </c>
      <c r="AI1292" s="17">
        <f t="shared" ref="AI1292:AI1355" si="798">AH1292/1000</f>
        <v>65.755687499999993</v>
      </c>
      <c r="AJ1292" s="17" t="str">
        <f>IF(N1292&lt;0, AI1292, "0")</f>
        <v>0</v>
      </c>
      <c r="AK1292" s="98">
        <f>AK1291+AJ1292</f>
        <v>2845.6773927469121</v>
      </c>
      <c r="AL1292" s="105">
        <f t="shared" ref="AL1292:AL1355" si="799">AK1292/3600</f>
        <v>0.79046594242969781</v>
      </c>
      <c r="AM1292" s="98">
        <f>IF(N1292 &gt; 0, AI1292, )</f>
        <v>65.755687499999993</v>
      </c>
      <c r="AN1292" s="98">
        <f t="shared" si="779"/>
        <v>23481.605273148125</v>
      </c>
      <c r="AO1292" s="98">
        <f t="shared" ref="AO1292:AO1355" si="800">AN1292/3600</f>
        <v>6.5226681314300343</v>
      </c>
      <c r="AP1292" s="27">
        <f t="shared" ref="AP1292:AP1355" si="801">0.95*AJ1292</f>
        <v>0</v>
      </c>
      <c r="AQ1292" s="27">
        <f t="shared" ref="AQ1292:AQ1355" si="802">0.96*AP1292</f>
        <v>0</v>
      </c>
      <c r="AR1292" s="99">
        <f t="shared" ref="AR1292:AR1355" si="803">0.96*AQ1292</f>
        <v>0</v>
      </c>
      <c r="AS1292" s="27">
        <f t="shared" ref="AS1292:AS1355" si="804">0.99*AR1292</f>
        <v>0</v>
      </c>
      <c r="AT1292" s="99">
        <f t="shared" si="781"/>
        <v>0</v>
      </c>
      <c r="AU1292" s="27">
        <f t="shared" si="781"/>
        <v>0</v>
      </c>
      <c r="AV1292" s="27">
        <f t="shared" ref="AV1292:AV1355" si="805">0.95*AU1292</f>
        <v>0</v>
      </c>
      <c r="AW1292" s="27">
        <f t="shared" ref="AW1292:AW1355" si="806">AV1292</f>
        <v>0</v>
      </c>
      <c r="AX1292" s="27">
        <f t="shared" ref="AX1292:AX1355" si="807">AW1292/3600</f>
        <v>0</v>
      </c>
      <c r="AY1292" s="99">
        <f>AN1292-AW1292</f>
        <v>23481.605273148125</v>
      </c>
      <c r="AZ1292" s="110">
        <f t="shared" ref="AZ1292:AZ1355" si="808">AY1292/3600</f>
        <v>6.5226681314300343</v>
      </c>
      <c r="BB1292" s="87">
        <v>0</v>
      </c>
      <c r="BC1292" s="23">
        <f t="shared" ref="BC1292:BC1355" si="809">0.9*BB1292</f>
        <v>0</v>
      </c>
      <c r="BD1292" s="23">
        <f t="shared" ref="BD1292:BD1355" si="810">0.95*BC1292</f>
        <v>0</v>
      </c>
      <c r="BE1292" s="23">
        <f t="shared" ref="BE1292:BE1355" si="811">0.96*BD1292</f>
        <v>0</v>
      </c>
      <c r="BF1292" s="23">
        <f t="shared" ref="BF1292:BF1355" si="812">0.94*BE1292</f>
        <v>0</v>
      </c>
      <c r="BG1292" s="23">
        <f t="shared" ref="BG1292:BG1355" si="813">BF1292</f>
        <v>0</v>
      </c>
    </row>
    <row r="1293" spans="2:59">
      <c r="B1293" s="12" t="s">
        <v>34</v>
      </c>
      <c r="C1293" s="12">
        <v>1282</v>
      </c>
      <c r="D1293" s="12">
        <v>260</v>
      </c>
      <c r="E1293" s="21">
        <v>78.3</v>
      </c>
      <c r="F1293" s="68">
        <f t="shared" si="782"/>
        <v>21.75</v>
      </c>
      <c r="G1293" s="22">
        <f t="shared" ref="G1293:G1356" si="814">($E1294-$E1292)/2/3.6</f>
        <v>1.3888888888890073E-2</v>
      </c>
      <c r="H1293" s="22">
        <f t="shared" si="783"/>
        <v>130.5</v>
      </c>
      <c r="I1293" s="48">
        <f>'Ducati Panigale 1199 data'!$C$8*G1293</f>
        <v>3.8611111111114402</v>
      </c>
      <c r="J1293" s="48">
        <f>'Ducati Panigale 1199 data'!$C$8*'Ducati Panigale 1199 data'!$C$15*'Ducati Panigale 1199 data'!$C$10</f>
        <v>54.543600000000005</v>
      </c>
      <c r="K1293" s="48">
        <f>(0.5*'Ducati Panigale 1199 data'!$C$12)*'Ducati Panigale 1199 data'!$C$14*'Ducati Panigale 1199 data'!$C$11*F1293^2</f>
        <v>66.932430468750013</v>
      </c>
      <c r="L1293" s="48">
        <f t="shared" si="784"/>
        <v>125.33714157986145</v>
      </c>
      <c r="M1293" s="48">
        <f t="shared" si="780"/>
        <v>2726.0828293619866</v>
      </c>
      <c r="N1293" s="22">
        <f t="shared" si="785"/>
        <v>2.7260828293619865</v>
      </c>
      <c r="O1293" s="105">
        <f t="shared" si="786"/>
        <v>0</v>
      </c>
      <c r="P1293" s="105">
        <f t="shared" si="787"/>
        <v>0</v>
      </c>
      <c r="Q1293" s="105">
        <f t="shared" ref="Q1293:Q1356" si="815">P1293+Q1292</f>
        <v>295.80311348786574</v>
      </c>
      <c r="R1293" s="27">
        <f t="shared" si="788"/>
        <v>8.2167531524407145E-2</v>
      </c>
      <c r="S1293" s="98">
        <f t="shared" si="789"/>
        <v>2.7260828293619865</v>
      </c>
      <c r="T1293" s="17">
        <f t="shared" ref="T1293:T1356" si="816">S1293+T1292</f>
        <v>1525.828176825227</v>
      </c>
      <c r="U1293" s="17">
        <f t="shared" si="790"/>
        <v>0.42384116022922974</v>
      </c>
      <c r="V1293" s="17">
        <f t="shared" si="791"/>
        <v>281.01295781347244</v>
      </c>
      <c r="W1293" s="17">
        <f t="shared" si="792"/>
        <v>269.77243950093356</v>
      </c>
      <c r="X1293" s="17">
        <f t="shared" si="792"/>
        <v>258.98154192089623</v>
      </c>
      <c r="Y1293" s="17">
        <f t="shared" si="793"/>
        <v>256.39172650168729</v>
      </c>
      <c r="Z1293" s="17">
        <f>Y1293/3600</f>
        <v>7.1219924028246465E-2</v>
      </c>
      <c r="AA1293" s="17">
        <f>0.96*Y1293</f>
        <v>246.13605744161978</v>
      </c>
      <c r="AB1293" s="17">
        <f t="shared" si="794"/>
        <v>236.29061514395499</v>
      </c>
      <c r="AC1293" s="17">
        <f t="shared" si="795"/>
        <v>224.47608438675724</v>
      </c>
      <c r="AD1293" s="17">
        <f t="shared" si="796"/>
        <v>224.47608438675724</v>
      </c>
      <c r="AE1293" s="17">
        <f t="shared" ref="AE1293:AE1356" si="817">AD1293/3600</f>
        <v>6.2354467885210346E-2</v>
      </c>
      <c r="AF1293" s="17">
        <f>T1293-AD1293</f>
        <v>1301.3520924384698</v>
      </c>
      <c r="AG1293" s="17">
        <f t="shared" si="797"/>
        <v>0.36148669234401937</v>
      </c>
      <c r="AH1293" s="28">
        <f>0.5*'Ducati Panigale 1199 data'!$C$8*'WLTP class 3 v5'!F1293^2</f>
        <v>65755.6875</v>
      </c>
      <c r="AI1293" s="17">
        <f t="shared" si="798"/>
        <v>65.755687499999993</v>
      </c>
      <c r="AJ1293" s="17" t="str">
        <f>IF(N1293&lt;0, AI1293, "0")</f>
        <v>0</v>
      </c>
      <c r="AK1293" s="98">
        <f>AK1292+AJ1293</f>
        <v>2845.6773927469121</v>
      </c>
      <c r="AL1293" s="105">
        <f t="shared" si="799"/>
        <v>0.79046594242969781</v>
      </c>
      <c r="AM1293" s="98">
        <f>IF(N1293 &gt; 0, AI1293, )</f>
        <v>65.755687499999993</v>
      </c>
      <c r="AN1293" s="98">
        <f t="shared" ref="AN1293:AN1356" si="818">AM1293+AN1292</f>
        <v>23547.360960648126</v>
      </c>
      <c r="AO1293" s="98">
        <f t="shared" si="800"/>
        <v>6.5409336001800353</v>
      </c>
      <c r="AP1293" s="27">
        <f t="shared" si="801"/>
        <v>0</v>
      </c>
      <c r="AQ1293" s="27">
        <f t="shared" si="802"/>
        <v>0</v>
      </c>
      <c r="AR1293" s="99">
        <f t="shared" si="803"/>
        <v>0</v>
      </c>
      <c r="AS1293" s="27">
        <f t="shared" si="804"/>
        <v>0</v>
      </c>
      <c r="AT1293" s="99">
        <f t="shared" si="781"/>
        <v>0</v>
      </c>
      <c r="AU1293" s="27">
        <f t="shared" si="781"/>
        <v>0</v>
      </c>
      <c r="AV1293" s="27">
        <f t="shared" si="805"/>
        <v>0</v>
      </c>
      <c r="AW1293" s="27">
        <f t="shared" si="806"/>
        <v>0</v>
      </c>
      <c r="AX1293" s="27">
        <f t="shared" si="807"/>
        <v>0</v>
      </c>
      <c r="AY1293" s="99">
        <f>AN1293-AW1293</f>
        <v>23547.360960648126</v>
      </c>
      <c r="AZ1293" s="110">
        <f t="shared" si="808"/>
        <v>6.5409336001800353</v>
      </c>
      <c r="BB1293" s="87">
        <v>0</v>
      </c>
      <c r="BC1293" s="23">
        <f t="shared" si="809"/>
        <v>0</v>
      </c>
      <c r="BD1293" s="23">
        <f t="shared" si="810"/>
        <v>0</v>
      </c>
      <c r="BE1293" s="23">
        <f t="shared" si="811"/>
        <v>0</v>
      </c>
      <c r="BF1293" s="23">
        <f t="shared" si="812"/>
        <v>0</v>
      </c>
      <c r="BG1293" s="23">
        <f t="shared" si="813"/>
        <v>0</v>
      </c>
    </row>
    <row r="1294" spans="2:59">
      <c r="B1294" s="12" t="s">
        <v>34</v>
      </c>
      <c r="C1294" s="12">
        <v>1283</v>
      </c>
      <c r="D1294" s="12">
        <v>261</v>
      </c>
      <c r="E1294" s="21">
        <v>78.400000000000006</v>
      </c>
      <c r="F1294" s="68">
        <f t="shared" si="782"/>
        <v>21.777777777777779</v>
      </c>
      <c r="G1294" s="22">
        <f t="shared" si="814"/>
        <v>1.3888888888890073E-2</v>
      </c>
      <c r="H1294" s="22">
        <f t="shared" si="783"/>
        <v>131</v>
      </c>
      <c r="I1294" s="48">
        <f>'Ducati Panigale 1199 data'!$C$8*G1294</f>
        <v>3.8611111111114402</v>
      </c>
      <c r="J1294" s="48">
        <f>'Ducati Panigale 1199 data'!$C$8*'Ducati Panigale 1199 data'!$C$15*'Ducati Panigale 1199 data'!$C$10</f>
        <v>54.543600000000005</v>
      </c>
      <c r="K1294" s="48">
        <f>(0.5*'Ducati Panigale 1199 data'!$C$12)*'Ducati Panigale 1199 data'!$C$14*'Ducati Panigale 1199 data'!$C$11*F1294^2</f>
        <v>67.103503703703723</v>
      </c>
      <c r="L1294" s="48">
        <f t="shared" si="784"/>
        <v>125.50821481481518</v>
      </c>
      <c r="M1294" s="48">
        <f t="shared" si="780"/>
        <v>2733.2900115226416</v>
      </c>
      <c r="N1294" s="22">
        <f t="shared" si="785"/>
        <v>2.7332900115226417</v>
      </c>
      <c r="O1294" s="105">
        <f t="shared" si="786"/>
        <v>0</v>
      </c>
      <c r="P1294" s="105">
        <f t="shared" si="787"/>
        <v>0</v>
      </c>
      <c r="Q1294" s="105">
        <f t="shared" si="815"/>
        <v>295.80311348786574</v>
      </c>
      <c r="R1294" s="27">
        <f t="shared" si="788"/>
        <v>8.2167531524407145E-2</v>
      </c>
      <c r="S1294" s="98">
        <f t="shared" si="789"/>
        <v>2.7332900115226417</v>
      </c>
      <c r="T1294" s="17">
        <f t="shared" si="816"/>
        <v>1528.5614668367498</v>
      </c>
      <c r="U1294" s="17">
        <f t="shared" si="790"/>
        <v>0.42460040745465272</v>
      </c>
      <c r="V1294" s="17">
        <f t="shared" si="791"/>
        <v>281.01295781347244</v>
      </c>
      <c r="W1294" s="17">
        <f t="shared" si="792"/>
        <v>269.77243950093356</v>
      </c>
      <c r="X1294" s="17">
        <f t="shared" si="792"/>
        <v>258.98154192089623</v>
      </c>
      <c r="Y1294" s="17">
        <f t="shared" si="793"/>
        <v>256.39172650168729</v>
      </c>
      <c r="Z1294" s="17">
        <f>Y1294/3600</f>
        <v>7.1219924028246465E-2</v>
      </c>
      <c r="AA1294" s="17">
        <f>0.96*Y1294</f>
        <v>246.13605744161978</v>
      </c>
      <c r="AB1294" s="17">
        <f t="shared" si="794"/>
        <v>236.29061514395499</v>
      </c>
      <c r="AC1294" s="17">
        <f t="shared" si="795"/>
        <v>224.47608438675724</v>
      </c>
      <c r="AD1294" s="17">
        <f t="shared" si="796"/>
        <v>224.47608438675724</v>
      </c>
      <c r="AE1294" s="17">
        <f t="shared" si="817"/>
        <v>6.2354467885210346E-2</v>
      </c>
      <c r="AF1294" s="17">
        <f>T1294-AD1294</f>
        <v>1304.0853824499925</v>
      </c>
      <c r="AG1294" s="17">
        <f t="shared" si="797"/>
        <v>0.36224593956944234</v>
      </c>
      <c r="AH1294" s="28">
        <f>0.5*'Ducati Panigale 1199 data'!$C$8*'WLTP class 3 v5'!F1294^2</f>
        <v>65923.753086419762</v>
      </c>
      <c r="AI1294" s="17">
        <f t="shared" si="798"/>
        <v>65.923753086419765</v>
      </c>
      <c r="AJ1294" s="17" t="str">
        <f>IF(N1294&lt;0, AI1294, "0")</f>
        <v>0</v>
      </c>
      <c r="AK1294" s="98">
        <f>AK1293+AJ1294</f>
        <v>2845.6773927469121</v>
      </c>
      <c r="AL1294" s="105">
        <f t="shared" si="799"/>
        <v>0.79046594242969781</v>
      </c>
      <c r="AM1294" s="98">
        <f>IF(N1294 &gt; 0, AI1294, )</f>
        <v>65.923753086419765</v>
      </c>
      <c r="AN1294" s="98">
        <f t="shared" si="818"/>
        <v>23613.284713734545</v>
      </c>
      <c r="AO1294" s="98">
        <f t="shared" si="800"/>
        <v>6.5592457538151514</v>
      </c>
      <c r="AP1294" s="27">
        <f t="shared" si="801"/>
        <v>0</v>
      </c>
      <c r="AQ1294" s="27">
        <f t="shared" si="802"/>
        <v>0</v>
      </c>
      <c r="AR1294" s="99">
        <f t="shared" si="803"/>
        <v>0</v>
      </c>
      <c r="AS1294" s="27">
        <f t="shared" si="804"/>
        <v>0</v>
      </c>
      <c r="AT1294" s="99">
        <f t="shared" si="781"/>
        <v>0</v>
      </c>
      <c r="AU1294" s="27">
        <f t="shared" si="781"/>
        <v>0</v>
      </c>
      <c r="AV1294" s="27">
        <f t="shared" si="805"/>
        <v>0</v>
      </c>
      <c r="AW1294" s="27">
        <f t="shared" si="806"/>
        <v>0</v>
      </c>
      <c r="AX1294" s="27">
        <f t="shared" si="807"/>
        <v>0</v>
      </c>
      <c r="AY1294" s="99">
        <f>AN1294-AW1294</f>
        <v>23613.284713734545</v>
      </c>
      <c r="AZ1294" s="110">
        <f t="shared" si="808"/>
        <v>6.5592457538151514</v>
      </c>
      <c r="BB1294" s="87">
        <v>0</v>
      </c>
      <c r="BC1294" s="23">
        <f t="shared" si="809"/>
        <v>0</v>
      </c>
      <c r="BD1294" s="23">
        <f t="shared" si="810"/>
        <v>0</v>
      </c>
      <c r="BE1294" s="23">
        <f t="shared" si="811"/>
        <v>0</v>
      </c>
      <c r="BF1294" s="23">
        <f t="shared" si="812"/>
        <v>0</v>
      </c>
      <c r="BG1294" s="23">
        <f t="shared" si="813"/>
        <v>0</v>
      </c>
    </row>
    <row r="1295" spans="2:59">
      <c r="B1295" s="12" t="s">
        <v>34</v>
      </c>
      <c r="C1295" s="12">
        <v>1284</v>
      </c>
      <c r="D1295" s="12">
        <v>262</v>
      </c>
      <c r="E1295" s="21">
        <v>78.400000000000006</v>
      </c>
      <c r="F1295" s="68">
        <f t="shared" si="782"/>
        <v>21.777777777777779</v>
      </c>
      <c r="G1295" s="22">
        <f t="shared" si="814"/>
        <v>0</v>
      </c>
      <c r="H1295" s="22">
        <f t="shared" si="783"/>
        <v>131.5</v>
      </c>
      <c r="I1295" s="48">
        <f>'Ducati Panigale 1199 data'!$C$8*G1295</f>
        <v>0</v>
      </c>
      <c r="J1295" s="48">
        <f>'Ducati Panigale 1199 data'!$C$8*'Ducati Panigale 1199 data'!$C$15*'Ducati Panigale 1199 data'!$C$10</f>
        <v>54.543600000000005</v>
      </c>
      <c r="K1295" s="48">
        <f>(0.5*'Ducati Panigale 1199 data'!$C$12)*'Ducati Panigale 1199 data'!$C$14*'Ducati Panigale 1199 data'!$C$11*F1295^2</f>
        <v>67.103503703703723</v>
      </c>
      <c r="L1295" s="48">
        <f t="shared" si="784"/>
        <v>121.64710370370372</v>
      </c>
      <c r="M1295" s="48">
        <f t="shared" si="780"/>
        <v>2649.203591769548</v>
      </c>
      <c r="N1295" s="22">
        <f t="shared" si="785"/>
        <v>2.649203591769548</v>
      </c>
      <c r="O1295" s="105">
        <f t="shared" si="786"/>
        <v>0</v>
      </c>
      <c r="P1295" s="105">
        <f t="shared" si="787"/>
        <v>0</v>
      </c>
      <c r="Q1295" s="105">
        <f t="shared" si="815"/>
        <v>295.80311348786574</v>
      </c>
      <c r="R1295" s="27">
        <f t="shared" si="788"/>
        <v>8.2167531524407145E-2</v>
      </c>
      <c r="S1295" s="98">
        <f t="shared" si="789"/>
        <v>2.649203591769548</v>
      </c>
      <c r="T1295" s="17">
        <f t="shared" si="816"/>
        <v>1531.2106704285193</v>
      </c>
      <c r="U1295" s="17">
        <f t="shared" si="790"/>
        <v>0.42533629734125533</v>
      </c>
      <c r="V1295" s="17">
        <f t="shared" si="791"/>
        <v>281.01295781347244</v>
      </c>
      <c r="W1295" s="17">
        <f t="shared" si="792"/>
        <v>269.77243950093356</v>
      </c>
      <c r="X1295" s="17">
        <f t="shared" si="792"/>
        <v>258.98154192089623</v>
      </c>
      <c r="Y1295" s="17">
        <f t="shared" si="793"/>
        <v>256.39172650168729</v>
      </c>
      <c r="Z1295" s="17">
        <f>Y1295/3600</f>
        <v>7.1219924028246465E-2</v>
      </c>
      <c r="AA1295" s="17">
        <f>0.96*Y1295</f>
        <v>246.13605744161978</v>
      </c>
      <c r="AB1295" s="17">
        <f t="shared" si="794"/>
        <v>236.29061514395499</v>
      </c>
      <c r="AC1295" s="17">
        <f t="shared" si="795"/>
        <v>224.47608438675724</v>
      </c>
      <c r="AD1295" s="17">
        <f t="shared" si="796"/>
        <v>224.47608438675724</v>
      </c>
      <c r="AE1295" s="17">
        <f t="shared" si="817"/>
        <v>6.2354467885210346E-2</v>
      </c>
      <c r="AF1295" s="17">
        <f>T1295-AD1295</f>
        <v>1306.734586041762</v>
      </c>
      <c r="AG1295" s="17">
        <f t="shared" si="797"/>
        <v>0.36298182945604501</v>
      </c>
      <c r="AH1295" s="28">
        <f>0.5*'Ducati Panigale 1199 data'!$C$8*'WLTP class 3 v5'!F1295^2</f>
        <v>65923.753086419762</v>
      </c>
      <c r="AI1295" s="17">
        <f t="shared" si="798"/>
        <v>65.923753086419765</v>
      </c>
      <c r="AJ1295" s="17" t="str">
        <f>IF(N1295&lt;0, AI1295, "0")</f>
        <v>0</v>
      </c>
      <c r="AK1295" s="98">
        <f>AK1294+AJ1295</f>
        <v>2845.6773927469121</v>
      </c>
      <c r="AL1295" s="105">
        <f t="shared" si="799"/>
        <v>0.79046594242969781</v>
      </c>
      <c r="AM1295" s="98">
        <f>IF(N1295 &gt; 0, AI1295, )</f>
        <v>65.923753086419765</v>
      </c>
      <c r="AN1295" s="98">
        <f t="shared" si="818"/>
        <v>23679.208466820965</v>
      </c>
      <c r="AO1295" s="98">
        <f t="shared" si="800"/>
        <v>6.5775579074502684</v>
      </c>
      <c r="AP1295" s="27">
        <f t="shared" si="801"/>
        <v>0</v>
      </c>
      <c r="AQ1295" s="27">
        <f t="shared" si="802"/>
        <v>0</v>
      </c>
      <c r="AR1295" s="99">
        <f t="shared" si="803"/>
        <v>0</v>
      </c>
      <c r="AS1295" s="27">
        <f t="shared" si="804"/>
        <v>0</v>
      </c>
      <c r="AT1295" s="99">
        <f t="shared" si="781"/>
        <v>0</v>
      </c>
      <c r="AU1295" s="27">
        <f t="shared" si="781"/>
        <v>0</v>
      </c>
      <c r="AV1295" s="27">
        <f t="shared" si="805"/>
        <v>0</v>
      </c>
      <c r="AW1295" s="27">
        <f t="shared" si="806"/>
        <v>0</v>
      </c>
      <c r="AX1295" s="27">
        <f t="shared" si="807"/>
        <v>0</v>
      </c>
      <c r="AY1295" s="99">
        <f>AN1295-AW1295</f>
        <v>23679.208466820965</v>
      </c>
      <c r="AZ1295" s="110">
        <f t="shared" si="808"/>
        <v>6.5775579074502684</v>
      </c>
      <c r="BB1295" s="87">
        <v>0</v>
      </c>
      <c r="BC1295" s="23">
        <f t="shared" si="809"/>
        <v>0</v>
      </c>
      <c r="BD1295" s="23">
        <f t="shared" si="810"/>
        <v>0</v>
      </c>
      <c r="BE1295" s="23">
        <f t="shared" si="811"/>
        <v>0</v>
      </c>
      <c r="BF1295" s="23">
        <f t="shared" si="812"/>
        <v>0</v>
      </c>
      <c r="BG1295" s="23">
        <f t="shared" si="813"/>
        <v>0</v>
      </c>
    </row>
    <row r="1296" spans="2:59">
      <c r="B1296" s="12" t="s">
        <v>34</v>
      </c>
      <c r="C1296" s="12">
        <v>1285</v>
      </c>
      <c r="D1296" s="12">
        <v>263</v>
      </c>
      <c r="E1296" s="21">
        <v>78.400000000000006</v>
      </c>
      <c r="F1296" s="68">
        <f t="shared" si="782"/>
        <v>21.777777777777779</v>
      </c>
      <c r="G1296" s="22">
        <f t="shared" si="814"/>
        <v>-2.7777777777778172E-2</v>
      </c>
      <c r="H1296" s="22">
        <f t="shared" si="783"/>
        <v>132</v>
      </c>
      <c r="I1296" s="48">
        <f>'Ducati Panigale 1199 data'!$C$8*G1296</f>
        <v>-7.7222222222223316</v>
      </c>
      <c r="J1296" s="48">
        <f>'Ducati Panigale 1199 data'!$C$8*'Ducati Panigale 1199 data'!$C$15*'Ducati Panigale 1199 data'!$C$10</f>
        <v>54.543600000000005</v>
      </c>
      <c r="K1296" s="48">
        <f>(0.5*'Ducati Panigale 1199 data'!$C$12)*'Ducati Panigale 1199 data'!$C$14*'Ducati Panigale 1199 data'!$C$11*F1296^2</f>
        <v>67.103503703703723</v>
      </c>
      <c r="L1296" s="48">
        <f t="shared" si="784"/>
        <v>113.92488148148139</v>
      </c>
      <c r="M1296" s="48">
        <f t="shared" si="780"/>
        <v>2481.0307522633725</v>
      </c>
      <c r="N1296" s="22">
        <f t="shared" si="785"/>
        <v>2.4810307522633726</v>
      </c>
      <c r="O1296" s="105">
        <f t="shared" si="786"/>
        <v>0</v>
      </c>
      <c r="P1296" s="105">
        <f t="shared" si="787"/>
        <v>0</v>
      </c>
      <c r="Q1296" s="105">
        <f t="shared" si="815"/>
        <v>295.80311348786574</v>
      </c>
      <c r="R1296" s="27">
        <f t="shared" si="788"/>
        <v>8.2167531524407145E-2</v>
      </c>
      <c r="S1296" s="98">
        <f t="shared" si="789"/>
        <v>2.4810307522633726</v>
      </c>
      <c r="T1296" s="17">
        <f t="shared" si="816"/>
        <v>1533.6917011807827</v>
      </c>
      <c r="U1296" s="17">
        <f t="shared" si="790"/>
        <v>0.42602547255021744</v>
      </c>
      <c r="V1296" s="17">
        <f t="shared" si="791"/>
        <v>281.01295781347244</v>
      </c>
      <c r="W1296" s="17">
        <f t="shared" si="792"/>
        <v>269.77243950093356</v>
      </c>
      <c r="X1296" s="17">
        <f t="shared" si="792"/>
        <v>258.98154192089623</v>
      </c>
      <c r="Y1296" s="17">
        <f t="shared" si="793"/>
        <v>256.39172650168729</v>
      </c>
      <c r="Z1296" s="17">
        <f>Y1296/3600</f>
        <v>7.1219924028246465E-2</v>
      </c>
      <c r="AA1296" s="17">
        <f>0.96*Y1296</f>
        <v>246.13605744161978</v>
      </c>
      <c r="AB1296" s="17">
        <f t="shared" si="794"/>
        <v>236.29061514395499</v>
      </c>
      <c r="AC1296" s="17">
        <f t="shared" si="795"/>
        <v>224.47608438675724</v>
      </c>
      <c r="AD1296" s="17">
        <f t="shared" si="796"/>
        <v>224.47608438675724</v>
      </c>
      <c r="AE1296" s="17">
        <f t="shared" si="817"/>
        <v>6.2354467885210346E-2</v>
      </c>
      <c r="AF1296" s="17">
        <f>T1296-AD1296</f>
        <v>1309.2156167940254</v>
      </c>
      <c r="AG1296" s="17">
        <f t="shared" si="797"/>
        <v>0.36367100466500707</v>
      </c>
      <c r="AH1296" s="28">
        <f>0.5*'Ducati Panigale 1199 data'!$C$8*'WLTP class 3 v5'!F1296^2</f>
        <v>65923.753086419762</v>
      </c>
      <c r="AI1296" s="17">
        <f t="shared" si="798"/>
        <v>65.923753086419765</v>
      </c>
      <c r="AJ1296" s="17" t="str">
        <f>IF(N1296&lt;0, AI1296, "0")</f>
        <v>0</v>
      </c>
      <c r="AK1296" s="98">
        <f>AK1295+AJ1296</f>
        <v>2845.6773927469121</v>
      </c>
      <c r="AL1296" s="105">
        <f t="shared" si="799"/>
        <v>0.79046594242969781</v>
      </c>
      <c r="AM1296" s="98">
        <f>IF(N1296 &gt; 0, AI1296, )</f>
        <v>65.923753086419765</v>
      </c>
      <c r="AN1296" s="98">
        <f t="shared" si="818"/>
        <v>23745.132219907384</v>
      </c>
      <c r="AO1296" s="98">
        <f t="shared" si="800"/>
        <v>6.5958700610853844</v>
      </c>
      <c r="AP1296" s="27">
        <f t="shared" si="801"/>
        <v>0</v>
      </c>
      <c r="AQ1296" s="27">
        <f t="shared" si="802"/>
        <v>0</v>
      </c>
      <c r="AR1296" s="99">
        <f t="shared" si="803"/>
        <v>0</v>
      </c>
      <c r="AS1296" s="27">
        <f t="shared" si="804"/>
        <v>0</v>
      </c>
      <c r="AT1296" s="99">
        <f t="shared" si="781"/>
        <v>0</v>
      </c>
      <c r="AU1296" s="27">
        <f t="shared" si="781"/>
        <v>0</v>
      </c>
      <c r="AV1296" s="27">
        <f t="shared" si="805"/>
        <v>0</v>
      </c>
      <c r="AW1296" s="27">
        <f t="shared" si="806"/>
        <v>0</v>
      </c>
      <c r="AX1296" s="27">
        <f t="shared" si="807"/>
        <v>0</v>
      </c>
      <c r="AY1296" s="99">
        <f>AN1296-AW1296</f>
        <v>23745.132219907384</v>
      </c>
      <c r="AZ1296" s="110">
        <f t="shared" si="808"/>
        <v>6.5958700610853844</v>
      </c>
      <c r="BB1296" s="87">
        <v>0</v>
      </c>
      <c r="BC1296" s="23">
        <f t="shared" si="809"/>
        <v>0</v>
      </c>
      <c r="BD1296" s="23">
        <f t="shared" si="810"/>
        <v>0</v>
      </c>
      <c r="BE1296" s="23">
        <f t="shared" si="811"/>
        <v>0</v>
      </c>
      <c r="BF1296" s="23">
        <f t="shared" si="812"/>
        <v>0</v>
      </c>
      <c r="BG1296" s="23">
        <f t="shared" si="813"/>
        <v>0</v>
      </c>
    </row>
    <row r="1297" spans="2:59">
      <c r="B1297" s="12" t="s">
        <v>34</v>
      </c>
      <c r="C1297" s="12">
        <v>1286</v>
      </c>
      <c r="D1297" s="12">
        <v>264</v>
      </c>
      <c r="E1297" s="21">
        <v>78.2</v>
      </c>
      <c r="F1297" s="68">
        <f t="shared" si="782"/>
        <v>21.722222222222221</v>
      </c>
      <c r="G1297" s="22">
        <f t="shared" si="814"/>
        <v>-5.5555555555556344E-2</v>
      </c>
      <c r="H1297" s="22">
        <f t="shared" si="783"/>
        <v>132.5</v>
      </c>
      <c r="I1297" s="48">
        <f>'Ducati Panigale 1199 data'!$C$8*G1297</f>
        <v>-15.444444444444663</v>
      </c>
      <c r="J1297" s="48">
        <f>'Ducati Panigale 1199 data'!$C$8*'Ducati Panigale 1199 data'!$C$15*'Ducati Panigale 1199 data'!$C$10</f>
        <v>54.543600000000005</v>
      </c>
      <c r="K1297" s="48">
        <f>(0.5*'Ducati Panigale 1199 data'!$C$12)*'Ducati Panigale 1199 data'!$C$14*'Ducati Panigale 1199 data'!$C$11*F1297^2</f>
        <v>66.761575578703713</v>
      </c>
      <c r="L1297" s="48">
        <f t="shared" si="784"/>
        <v>105.86073113425905</v>
      </c>
      <c r="M1297" s="48">
        <f t="shared" si="780"/>
        <v>2299.5303263052938</v>
      </c>
      <c r="N1297" s="22">
        <f t="shared" si="785"/>
        <v>2.2995303263052937</v>
      </c>
      <c r="O1297" s="105">
        <f t="shared" si="786"/>
        <v>0</v>
      </c>
      <c r="P1297" s="105">
        <f t="shared" si="787"/>
        <v>0</v>
      </c>
      <c r="Q1297" s="105">
        <f t="shared" si="815"/>
        <v>295.80311348786574</v>
      </c>
      <c r="R1297" s="27">
        <f t="shared" si="788"/>
        <v>8.2167531524407145E-2</v>
      </c>
      <c r="S1297" s="98">
        <f t="shared" si="789"/>
        <v>2.2995303263052937</v>
      </c>
      <c r="T1297" s="17">
        <f t="shared" si="816"/>
        <v>1535.9912315070881</v>
      </c>
      <c r="U1297" s="17">
        <f t="shared" si="790"/>
        <v>0.42666423097419115</v>
      </c>
      <c r="V1297" s="17">
        <f t="shared" si="791"/>
        <v>281.01295781347244</v>
      </c>
      <c r="W1297" s="17">
        <f t="shared" si="792"/>
        <v>269.77243950093356</v>
      </c>
      <c r="X1297" s="17">
        <f t="shared" si="792"/>
        <v>258.98154192089623</v>
      </c>
      <c r="Y1297" s="17">
        <f t="shared" si="793"/>
        <v>256.39172650168729</v>
      </c>
      <c r="Z1297" s="17">
        <f>Y1297/3600</f>
        <v>7.1219924028246465E-2</v>
      </c>
      <c r="AA1297" s="17">
        <f>0.96*Y1297</f>
        <v>246.13605744161978</v>
      </c>
      <c r="AB1297" s="17">
        <f t="shared" si="794"/>
        <v>236.29061514395499</v>
      </c>
      <c r="AC1297" s="17">
        <f t="shared" si="795"/>
        <v>224.47608438675724</v>
      </c>
      <c r="AD1297" s="17">
        <f t="shared" si="796"/>
        <v>224.47608438675724</v>
      </c>
      <c r="AE1297" s="17">
        <f t="shared" si="817"/>
        <v>6.2354467885210346E-2</v>
      </c>
      <c r="AF1297" s="17">
        <f>T1297-AD1297</f>
        <v>1311.5151471203308</v>
      </c>
      <c r="AG1297" s="17">
        <f t="shared" si="797"/>
        <v>0.36430976308898078</v>
      </c>
      <c r="AH1297" s="28">
        <f>0.5*'Ducati Panigale 1199 data'!$C$8*'WLTP class 3 v5'!F1297^2</f>
        <v>65587.836419753075</v>
      </c>
      <c r="AI1297" s="17">
        <f t="shared" si="798"/>
        <v>65.587836419753074</v>
      </c>
      <c r="AJ1297" s="17" t="str">
        <f>IF(N1297&lt;0, AI1297, "0")</f>
        <v>0</v>
      </c>
      <c r="AK1297" s="98">
        <f>AK1296+AJ1297</f>
        <v>2845.6773927469121</v>
      </c>
      <c r="AL1297" s="105">
        <f t="shared" si="799"/>
        <v>0.79046594242969781</v>
      </c>
      <c r="AM1297" s="98">
        <f>IF(N1297 &gt; 0, AI1297, )</f>
        <v>65.587836419753074</v>
      </c>
      <c r="AN1297" s="98">
        <f t="shared" si="818"/>
        <v>23810.720056327136</v>
      </c>
      <c r="AO1297" s="98">
        <f t="shared" si="800"/>
        <v>6.6140889045353157</v>
      </c>
      <c r="AP1297" s="27">
        <f t="shared" si="801"/>
        <v>0</v>
      </c>
      <c r="AQ1297" s="27">
        <f t="shared" si="802"/>
        <v>0</v>
      </c>
      <c r="AR1297" s="99">
        <f t="shared" si="803"/>
        <v>0</v>
      </c>
      <c r="AS1297" s="27">
        <f t="shared" si="804"/>
        <v>0</v>
      </c>
      <c r="AT1297" s="99">
        <f t="shared" si="781"/>
        <v>0</v>
      </c>
      <c r="AU1297" s="27">
        <f t="shared" si="781"/>
        <v>0</v>
      </c>
      <c r="AV1297" s="27">
        <f t="shared" si="805"/>
        <v>0</v>
      </c>
      <c r="AW1297" s="27">
        <f t="shared" si="806"/>
        <v>0</v>
      </c>
      <c r="AX1297" s="27">
        <f t="shared" si="807"/>
        <v>0</v>
      </c>
      <c r="AY1297" s="99">
        <f>AN1297-AW1297</f>
        <v>23810.720056327136</v>
      </c>
      <c r="AZ1297" s="110">
        <f t="shared" si="808"/>
        <v>6.6140889045353157</v>
      </c>
      <c r="BB1297" s="87">
        <v>0</v>
      </c>
      <c r="BC1297" s="23">
        <f t="shared" si="809"/>
        <v>0</v>
      </c>
      <c r="BD1297" s="23">
        <f t="shared" si="810"/>
        <v>0</v>
      </c>
      <c r="BE1297" s="23">
        <f t="shared" si="811"/>
        <v>0</v>
      </c>
      <c r="BF1297" s="23">
        <f t="shared" si="812"/>
        <v>0</v>
      </c>
      <c r="BG1297" s="23">
        <f t="shared" si="813"/>
        <v>0</v>
      </c>
    </row>
    <row r="1298" spans="2:59">
      <c r="B1298" s="12" t="s">
        <v>34</v>
      </c>
      <c r="C1298" s="12">
        <v>1287</v>
      </c>
      <c r="D1298" s="12">
        <v>265</v>
      </c>
      <c r="E1298" s="21">
        <v>78</v>
      </c>
      <c r="F1298" s="68">
        <f t="shared" si="782"/>
        <v>21.666666666666668</v>
      </c>
      <c r="G1298" s="22">
        <f t="shared" si="814"/>
        <v>-6.9444444444444448E-2</v>
      </c>
      <c r="H1298" s="22">
        <f t="shared" si="783"/>
        <v>133</v>
      </c>
      <c r="I1298" s="48">
        <f>'Ducati Panigale 1199 data'!$C$8*G1298</f>
        <v>-19.305555555555557</v>
      </c>
      <c r="J1298" s="48">
        <f>'Ducati Panigale 1199 data'!$C$8*'Ducati Panigale 1199 data'!$C$15*'Ducati Panigale 1199 data'!$C$10</f>
        <v>54.543600000000005</v>
      </c>
      <c r="K1298" s="48">
        <f>(0.5*'Ducati Panigale 1199 data'!$C$12)*'Ducati Panigale 1199 data'!$C$14*'Ducati Panigale 1199 data'!$C$11*F1298^2</f>
        <v>66.420520833333356</v>
      </c>
      <c r="L1298" s="48">
        <f t="shared" si="784"/>
        <v>101.6585652777778</v>
      </c>
      <c r="M1298" s="48">
        <f t="shared" si="780"/>
        <v>2202.6022476851858</v>
      </c>
      <c r="N1298" s="22">
        <f t="shared" si="785"/>
        <v>2.2026022476851859</v>
      </c>
      <c r="O1298" s="105">
        <f t="shared" si="786"/>
        <v>0</v>
      </c>
      <c r="P1298" s="105">
        <f t="shared" si="787"/>
        <v>0</v>
      </c>
      <c r="Q1298" s="105">
        <f t="shared" si="815"/>
        <v>295.80311348786574</v>
      </c>
      <c r="R1298" s="27">
        <f t="shared" si="788"/>
        <v>8.2167531524407145E-2</v>
      </c>
      <c r="S1298" s="98">
        <f t="shared" si="789"/>
        <v>2.2026022476851859</v>
      </c>
      <c r="T1298" s="17">
        <f t="shared" si="816"/>
        <v>1538.1938337547733</v>
      </c>
      <c r="U1298" s="17">
        <f t="shared" si="790"/>
        <v>0.42727606493188147</v>
      </c>
      <c r="V1298" s="17">
        <f t="shared" si="791"/>
        <v>281.01295781347244</v>
      </c>
      <c r="W1298" s="17">
        <f t="shared" si="792"/>
        <v>269.77243950093356</v>
      </c>
      <c r="X1298" s="17">
        <f t="shared" si="792"/>
        <v>258.98154192089623</v>
      </c>
      <c r="Y1298" s="17">
        <f t="shared" si="793"/>
        <v>256.39172650168729</v>
      </c>
      <c r="Z1298" s="17">
        <f>Y1298/3600</f>
        <v>7.1219924028246465E-2</v>
      </c>
      <c r="AA1298" s="17">
        <f>0.96*Y1298</f>
        <v>246.13605744161978</v>
      </c>
      <c r="AB1298" s="17">
        <f t="shared" si="794"/>
        <v>236.29061514395499</v>
      </c>
      <c r="AC1298" s="17">
        <f t="shared" si="795"/>
        <v>224.47608438675724</v>
      </c>
      <c r="AD1298" s="17">
        <f t="shared" si="796"/>
        <v>224.47608438675724</v>
      </c>
      <c r="AE1298" s="17">
        <f t="shared" si="817"/>
        <v>6.2354467885210346E-2</v>
      </c>
      <c r="AF1298" s="17">
        <f>T1298-AD1298</f>
        <v>1313.717749368016</v>
      </c>
      <c r="AG1298" s="17">
        <f t="shared" si="797"/>
        <v>0.3649215970466711</v>
      </c>
      <c r="AH1298" s="28">
        <f>0.5*'Ducati Panigale 1199 data'!$C$8*'WLTP class 3 v5'!F1298^2</f>
        <v>65252.777777777788</v>
      </c>
      <c r="AI1298" s="17">
        <f t="shared" si="798"/>
        <v>65.252777777777794</v>
      </c>
      <c r="AJ1298" s="17" t="str">
        <f>IF(N1298&lt;0, AI1298, "0")</f>
        <v>0</v>
      </c>
      <c r="AK1298" s="98">
        <f>AK1297+AJ1298</f>
        <v>2845.6773927469121</v>
      </c>
      <c r="AL1298" s="105">
        <f t="shared" si="799"/>
        <v>0.79046594242969781</v>
      </c>
      <c r="AM1298" s="98">
        <f>IF(N1298 &gt; 0, AI1298, )</f>
        <v>65.252777777777794</v>
      </c>
      <c r="AN1298" s="98">
        <f t="shared" si="818"/>
        <v>23875.972834104916</v>
      </c>
      <c r="AO1298" s="98">
        <f t="shared" si="800"/>
        <v>6.6322146761402543</v>
      </c>
      <c r="AP1298" s="27">
        <f t="shared" si="801"/>
        <v>0</v>
      </c>
      <c r="AQ1298" s="27">
        <f t="shared" si="802"/>
        <v>0</v>
      </c>
      <c r="AR1298" s="99">
        <f t="shared" si="803"/>
        <v>0</v>
      </c>
      <c r="AS1298" s="27">
        <f t="shared" si="804"/>
        <v>0</v>
      </c>
      <c r="AT1298" s="99">
        <f t="shared" si="781"/>
        <v>0</v>
      </c>
      <c r="AU1298" s="27">
        <f t="shared" si="781"/>
        <v>0</v>
      </c>
      <c r="AV1298" s="27">
        <f t="shared" si="805"/>
        <v>0</v>
      </c>
      <c r="AW1298" s="27">
        <f t="shared" si="806"/>
        <v>0</v>
      </c>
      <c r="AX1298" s="27">
        <f t="shared" si="807"/>
        <v>0</v>
      </c>
      <c r="AY1298" s="99">
        <f>AN1298-AW1298</f>
        <v>23875.972834104916</v>
      </c>
      <c r="AZ1298" s="110">
        <f t="shared" si="808"/>
        <v>6.6322146761402543</v>
      </c>
      <c r="BB1298" s="87">
        <v>0</v>
      </c>
      <c r="BC1298" s="23">
        <f t="shared" si="809"/>
        <v>0</v>
      </c>
      <c r="BD1298" s="23">
        <f t="shared" si="810"/>
        <v>0</v>
      </c>
      <c r="BE1298" s="23">
        <f t="shared" si="811"/>
        <v>0</v>
      </c>
      <c r="BF1298" s="23">
        <f t="shared" si="812"/>
        <v>0</v>
      </c>
      <c r="BG1298" s="23">
        <f t="shared" si="813"/>
        <v>0</v>
      </c>
    </row>
    <row r="1299" spans="2:59">
      <c r="B1299" s="12" t="s">
        <v>34</v>
      </c>
      <c r="C1299" s="12">
        <v>1288</v>
      </c>
      <c r="D1299" s="12">
        <v>266</v>
      </c>
      <c r="E1299" s="21">
        <v>77.7</v>
      </c>
      <c r="F1299" s="68">
        <f t="shared" si="782"/>
        <v>21.583333333333332</v>
      </c>
      <c r="G1299" s="22">
        <f t="shared" si="814"/>
        <v>-9.7222222222222612E-2</v>
      </c>
      <c r="H1299" s="22">
        <f t="shared" si="783"/>
        <v>133.5</v>
      </c>
      <c r="I1299" s="48">
        <f>'Ducati Panigale 1199 data'!$C$8*G1299</f>
        <v>-27.027777777777885</v>
      </c>
      <c r="J1299" s="48">
        <f>'Ducati Panigale 1199 data'!$C$8*'Ducati Panigale 1199 data'!$C$15*'Ducati Panigale 1199 data'!$C$10</f>
        <v>54.543600000000005</v>
      </c>
      <c r="K1299" s="48">
        <f>(0.5*'Ducati Panigale 1199 data'!$C$12)*'Ducati Panigale 1199 data'!$C$14*'Ducati Panigale 1199 data'!$C$11*F1299^2</f>
        <v>65.910576302083328</v>
      </c>
      <c r="L1299" s="48">
        <f t="shared" si="784"/>
        <v>93.426398524305455</v>
      </c>
      <c r="M1299" s="48">
        <f t="shared" si="780"/>
        <v>2016.4531014829261</v>
      </c>
      <c r="N1299" s="22">
        <f t="shared" si="785"/>
        <v>2.0164531014829259</v>
      </c>
      <c r="O1299" s="105">
        <f t="shared" si="786"/>
        <v>0</v>
      </c>
      <c r="P1299" s="105">
        <f t="shared" si="787"/>
        <v>0</v>
      </c>
      <c r="Q1299" s="105">
        <f t="shared" si="815"/>
        <v>295.80311348786574</v>
      </c>
      <c r="R1299" s="27">
        <f t="shared" si="788"/>
        <v>8.2167531524407145E-2</v>
      </c>
      <c r="S1299" s="98">
        <f t="shared" si="789"/>
        <v>2.0164531014829259</v>
      </c>
      <c r="T1299" s="17">
        <f t="shared" si="816"/>
        <v>1540.2102868562563</v>
      </c>
      <c r="U1299" s="17">
        <f t="shared" si="790"/>
        <v>0.42783619079340451</v>
      </c>
      <c r="V1299" s="17">
        <f t="shared" si="791"/>
        <v>281.01295781347244</v>
      </c>
      <c r="W1299" s="17">
        <f t="shared" si="792"/>
        <v>269.77243950093356</v>
      </c>
      <c r="X1299" s="17">
        <f t="shared" si="792"/>
        <v>258.98154192089623</v>
      </c>
      <c r="Y1299" s="17">
        <f t="shared" si="793"/>
        <v>256.39172650168729</v>
      </c>
      <c r="Z1299" s="17">
        <f>Y1299/3600</f>
        <v>7.1219924028246465E-2</v>
      </c>
      <c r="AA1299" s="17">
        <f>0.96*Y1299</f>
        <v>246.13605744161978</v>
      </c>
      <c r="AB1299" s="17">
        <f t="shared" si="794"/>
        <v>236.29061514395499</v>
      </c>
      <c r="AC1299" s="17">
        <f t="shared" si="795"/>
        <v>224.47608438675724</v>
      </c>
      <c r="AD1299" s="17">
        <f t="shared" si="796"/>
        <v>224.47608438675724</v>
      </c>
      <c r="AE1299" s="17">
        <f t="shared" si="817"/>
        <v>6.2354467885210346E-2</v>
      </c>
      <c r="AF1299" s="17">
        <f>T1299-AD1299</f>
        <v>1315.734202469499</v>
      </c>
      <c r="AG1299" s="17">
        <f t="shared" si="797"/>
        <v>0.36548172290819414</v>
      </c>
      <c r="AH1299" s="28">
        <f>0.5*'Ducati Panigale 1199 data'!$C$8*'WLTP class 3 v5'!F1299^2</f>
        <v>64751.798611111102</v>
      </c>
      <c r="AI1299" s="17">
        <f t="shared" si="798"/>
        <v>64.751798611111099</v>
      </c>
      <c r="AJ1299" s="17" t="str">
        <f>IF(N1299&lt;0, AI1299, "0")</f>
        <v>0</v>
      </c>
      <c r="AK1299" s="98">
        <f>AK1298+AJ1299</f>
        <v>2845.6773927469121</v>
      </c>
      <c r="AL1299" s="105">
        <f t="shared" si="799"/>
        <v>0.79046594242969781</v>
      </c>
      <c r="AM1299" s="98">
        <f>IF(N1299 &gt; 0, AI1299, )</f>
        <v>64.751798611111099</v>
      </c>
      <c r="AN1299" s="98">
        <f t="shared" si="818"/>
        <v>23940.724632716028</v>
      </c>
      <c r="AO1299" s="98">
        <f t="shared" si="800"/>
        <v>6.6502012868655633</v>
      </c>
      <c r="AP1299" s="27">
        <f t="shared" si="801"/>
        <v>0</v>
      </c>
      <c r="AQ1299" s="27">
        <f t="shared" si="802"/>
        <v>0</v>
      </c>
      <c r="AR1299" s="99">
        <f t="shared" si="803"/>
        <v>0</v>
      </c>
      <c r="AS1299" s="27">
        <f t="shared" si="804"/>
        <v>0</v>
      </c>
      <c r="AT1299" s="99">
        <f t="shared" si="781"/>
        <v>0</v>
      </c>
      <c r="AU1299" s="27">
        <f t="shared" si="781"/>
        <v>0</v>
      </c>
      <c r="AV1299" s="27">
        <f t="shared" si="805"/>
        <v>0</v>
      </c>
      <c r="AW1299" s="27">
        <f t="shared" si="806"/>
        <v>0</v>
      </c>
      <c r="AX1299" s="27">
        <f t="shared" si="807"/>
        <v>0</v>
      </c>
      <c r="AY1299" s="99">
        <f>AN1299-AW1299</f>
        <v>23940.724632716028</v>
      </c>
      <c r="AZ1299" s="110">
        <f t="shared" si="808"/>
        <v>6.6502012868655633</v>
      </c>
      <c r="BB1299" s="87">
        <v>0</v>
      </c>
      <c r="BC1299" s="23">
        <f t="shared" si="809"/>
        <v>0</v>
      </c>
      <c r="BD1299" s="23">
        <f t="shared" si="810"/>
        <v>0</v>
      </c>
      <c r="BE1299" s="23">
        <f t="shared" si="811"/>
        <v>0</v>
      </c>
      <c r="BF1299" s="23">
        <f t="shared" si="812"/>
        <v>0</v>
      </c>
      <c r="BG1299" s="23">
        <f t="shared" si="813"/>
        <v>0</v>
      </c>
    </row>
    <row r="1300" spans="2:59">
      <c r="B1300" s="12" t="s">
        <v>34</v>
      </c>
      <c r="C1300" s="12">
        <v>1289</v>
      </c>
      <c r="D1300" s="12">
        <v>267</v>
      </c>
      <c r="E1300" s="21">
        <v>77.3</v>
      </c>
      <c r="F1300" s="68">
        <f t="shared" si="782"/>
        <v>21.472222222222221</v>
      </c>
      <c r="G1300" s="22">
        <f t="shared" si="814"/>
        <v>-0.11111111111111072</v>
      </c>
      <c r="H1300" s="22">
        <f t="shared" si="783"/>
        <v>134</v>
      </c>
      <c r="I1300" s="48">
        <f>'Ducati Panigale 1199 data'!$C$8*G1300</f>
        <v>-30.888888888888779</v>
      </c>
      <c r="J1300" s="48">
        <f>'Ducati Panigale 1199 data'!$C$8*'Ducati Panigale 1199 data'!$C$15*'Ducati Panigale 1199 data'!$C$10</f>
        <v>54.543600000000005</v>
      </c>
      <c r="K1300" s="48">
        <f>(0.5*'Ducati Panigale 1199 data'!$C$12)*'Ducati Panigale 1199 data'!$C$14*'Ducati Panigale 1199 data'!$C$11*F1300^2</f>
        <v>65.233707089120372</v>
      </c>
      <c r="L1300" s="48">
        <f t="shared" si="784"/>
        <v>88.888418200231598</v>
      </c>
      <c r="M1300" s="48">
        <f t="shared" si="780"/>
        <v>1908.6318685771951</v>
      </c>
      <c r="N1300" s="22">
        <f t="shared" si="785"/>
        <v>1.908631868577195</v>
      </c>
      <c r="O1300" s="105">
        <f t="shared" si="786"/>
        <v>0</v>
      </c>
      <c r="P1300" s="105">
        <f t="shared" si="787"/>
        <v>0</v>
      </c>
      <c r="Q1300" s="105">
        <f t="shared" si="815"/>
        <v>295.80311348786574</v>
      </c>
      <c r="R1300" s="27">
        <f t="shared" si="788"/>
        <v>8.2167531524407145E-2</v>
      </c>
      <c r="S1300" s="98">
        <f t="shared" si="789"/>
        <v>1.908631868577195</v>
      </c>
      <c r="T1300" s="17">
        <f t="shared" si="816"/>
        <v>1542.1189187248335</v>
      </c>
      <c r="U1300" s="17">
        <f t="shared" si="790"/>
        <v>0.42836636631245373</v>
      </c>
      <c r="V1300" s="17">
        <f t="shared" si="791"/>
        <v>281.01295781347244</v>
      </c>
      <c r="W1300" s="17">
        <f t="shared" si="792"/>
        <v>269.77243950093356</v>
      </c>
      <c r="X1300" s="17">
        <f t="shared" si="792"/>
        <v>258.98154192089623</v>
      </c>
      <c r="Y1300" s="17">
        <f t="shared" si="793"/>
        <v>256.39172650168729</v>
      </c>
      <c r="Z1300" s="17">
        <f>Y1300/3600</f>
        <v>7.1219924028246465E-2</v>
      </c>
      <c r="AA1300" s="17">
        <f>0.96*Y1300</f>
        <v>246.13605744161978</v>
      </c>
      <c r="AB1300" s="17">
        <f t="shared" si="794"/>
        <v>236.29061514395499</v>
      </c>
      <c r="AC1300" s="17">
        <f t="shared" si="795"/>
        <v>224.47608438675724</v>
      </c>
      <c r="AD1300" s="17">
        <f t="shared" si="796"/>
        <v>224.47608438675724</v>
      </c>
      <c r="AE1300" s="17">
        <f t="shared" si="817"/>
        <v>6.2354467885210346E-2</v>
      </c>
      <c r="AF1300" s="17">
        <f>T1300-AD1300</f>
        <v>1317.6428343380762</v>
      </c>
      <c r="AG1300" s="17">
        <f t="shared" si="797"/>
        <v>0.36601189842724341</v>
      </c>
      <c r="AH1300" s="28">
        <f>0.5*'Ducati Panigale 1199 data'!$C$8*'WLTP class 3 v5'!F1300^2</f>
        <v>64086.82947530863</v>
      </c>
      <c r="AI1300" s="17">
        <f t="shared" si="798"/>
        <v>64.086829475308633</v>
      </c>
      <c r="AJ1300" s="17" t="str">
        <f>IF(N1300&lt;0, AI1300, "0")</f>
        <v>0</v>
      </c>
      <c r="AK1300" s="98">
        <f>AK1299+AJ1300</f>
        <v>2845.6773927469121</v>
      </c>
      <c r="AL1300" s="105">
        <f t="shared" si="799"/>
        <v>0.79046594242969781</v>
      </c>
      <c r="AM1300" s="98">
        <f>IF(N1300 &gt; 0, AI1300, )</f>
        <v>64.086829475308633</v>
      </c>
      <c r="AN1300" s="98">
        <f t="shared" si="818"/>
        <v>24004.811462191337</v>
      </c>
      <c r="AO1300" s="98">
        <f t="shared" si="800"/>
        <v>6.6680031839420382</v>
      </c>
      <c r="AP1300" s="27">
        <f t="shared" si="801"/>
        <v>0</v>
      </c>
      <c r="AQ1300" s="27">
        <f t="shared" si="802"/>
        <v>0</v>
      </c>
      <c r="AR1300" s="99">
        <f t="shared" si="803"/>
        <v>0</v>
      </c>
      <c r="AS1300" s="27">
        <f t="shared" si="804"/>
        <v>0</v>
      </c>
      <c r="AT1300" s="99">
        <f t="shared" si="781"/>
        <v>0</v>
      </c>
      <c r="AU1300" s="27">
        <f t="shared" si="781"/>
        <v>0</v>
      </c>
      <c r="AV1300" s="27">
        <f t="shared" si="805"/>
        <v>0</v>
      </c>
      <c r="AW1300" s="27">
        <f t="shared" si="806"/>
        <v>0</v>
      </c>
      <c r="AX1300" s="27">
        <f t="shared" si="807"/>
        <v>0</v>
      </c>
      <c r="AY1300" s="99">
        <f>AN1300-AW1300</f>
        <v>24004.811462191337</v>
      </c>
      <c r="AZ1300" s="110">
        <f t="shared" si="808"/>
        <v>6.6680031839420382</v>
      </c>
      <c r="BB1300" s="87">
        <v>0</v>
      </c>
      <c r="BC1300" s="23">
        <f t="shared" si="809"/>
        <v>0</v>
      </c>
      <c r="BD1300" s="23">
        <f t="shared" si="810"/>
        <v>0</v>
      </c>
      <c r="BE1300" s="23">
        <f t="shared" si="811"/>
        <v>0</v>
      </c>
      <c r="BF1300" s="23">
        <f t="shared" si="812"/>
        <v>0</v>
      </c>
      <c r="BG1300" s="23">
        <f t="shared" si="813"/>
        <v>0</v>
      </c>
    </row>
    <row r="1301" spans="2:59">
      <c r="B1301" s="12" t="s">
        <v>34</v>
      </c>
      <c r="C1301" s="12">
        <v>1290</v>
      </c>
      <c r="D1301" s="12">
        <v>268</v>
      </c>
      <c r="E1301" s="21">
        <v>76.900000000000006</v>
      </c>
      <c r="F1301" s="68">
        <f t="shared" si="782"/>
        <v>21.361111111111111</v>
      </c>
      <c r="G1301" s="22">
        <f t="shared" si="814"/>
        <v>-9.7222222222222612E-2</v>
      </c>
      <c r="H1301" s="22">
        <f t="shared" si="783"/>
        <v>134.5</v>
      </c>
      <c r="I1301" s="48">
        <f>'Ducati Panigale 1199 data'!$C$8*G1301</f>
        <v>-27.027777777777885</v>
      </c>
      <c r="J1301" s="48">
        <f>'Ducati Panigale 1199 data'!$C$8*'Ducati Panigale 1199 data'!$C$15*'Ducati Panigale 1199 data'!$C$10</f>
        <v>54.543600000000005</v>
      </c>
      <c r="K1301" s="48">
        <f>(0.5*'Ducati Panigale 1199 data'!$C$12)*'Ducati Panigale 1199 data'!$C$14*'Ducati Panigale 1199 data'!$C$11*F1301^2</f>
        <v>64.560331394675927</v>
      </c>
      <c r="L1301" s="48">
        <f t="shared" si="784"/>
        <v>92.07615361689804</v>
      </c>
      <c r="M1301" s="48">
        <f t="shared" si="780"/>
        <v>1966.8489480942942</v>
      </c>
      <c r="N1301" s="22">
        <f t="shared" si="785"/>
        <v>1.9668489480942941</v>
      </c>
      <c r="O1301" s="105">
        <f t="shared" si="786"/>
        <v>0</v>
      </c>
      <c r="P1301" s="105">
        <f t="shared" si="787"/>
        <v>0</v>
      </c>
      <c r="Q1301" s="105">
        <f t="shared" si="815"/>
        <v>295.80311348786574</v>
      </c>
      <c r="R1301" s="27">
        <f t="shared" si="788"/>
        <v>8.2167531524407145E-2</v>
      </c>
      <c r="S1301" s="98">
        <f t="shared" si="789"/>
        <v>1.9668489480942941</v>
      </c>
      <c r="T1301" s="17">
        <f t="shared" si="816"/>
        <v>1544.0857676729279</v>
      </c>
      <c r="U1301" s="17">
        <f t="shared" si="790"/>
        <v>0.42891271324247998</v>
      </c>
      <c r="V1301" s="17">
        <f t="shared" si="791"/>
        <v>281.01295781347244</v>
      </c>
      <c r="W1301" s="17">
        <f t="shared" si="792"/>
        <v>269.77243950093356</v>
      </c>
      <c r="X1301" s="17">
        <f t="shared" si="792"/>
        <v>258.98154192089623</v>
      </c>
      <c r="Y1301" s="17">
        <f t="shared" si="793"/>
        <v>256.39172650168729</v>
      </c>
      <c r="Z1301" s="17">
        <f>Y1301/3600</f>
        <v>7.1219924028246465E-2</v>
      </c>
      <c r="AA1301" s="17">
        <f>0.96*Y1301</f>
        <v>246.13605744161978</v>
      </c>
      <c r="AB1301" s="17">
        <f t="shared" si="794"/>
        <v>236.29061514395499</v>
      </c>
      <c r="AC1301" s="17">
        <f t="shared" si="795"/>
        <v>224.47608438675724</v>
      </c>
      <c r="AD1301" s="17">
        <f t="shared" si="796"/>
        <v>224.47608438675724</v>
      </c>
      <c r="AE1301" s="17">
        <f t="shared" si="817"/>
        <v>6.2354467885210346E-2</v>
      </c>
      <c r="AF1301" s="17">
        <f>T1301-AD1301</f>
        <v>1319.6096832861706</v>
      </c>
      <c r="AG1301" s="17">
        <f t="shared" si="797"/>
        <v>0.36655824535726961</v>
      </c>
      <c r="AH1301" s="28">
        <f>0.5*'Ducati Panigale 1199 data'!$C$8*'WLTP class 3 v5'!F1301^2</f>
        <v>63425.292438271601</v>
      </c>
      <c r="AI1301" s="17">
        <f t="shared" si="798"/>
        <v>63.425292438271597</v>
      </c>
      <c r="AJ1301" s="17" t="str">
        <f>IF(N1301&lt;0, AI1301, "0")</f>
        <v>0</v>
      </c>
      <c r="AK1301" s="98">
        <f>AK1300+AJ1301</f>
        <v>2845.6773927469121</v>
      </c>
      <c r="AL1301" s="105">
        <f t="shared" si="799"/>
        <v>0.79046594242969781</v>
      </c>
      <c r="AM1301" s="98">
        <f>IF(N1301 &gt; 0, AI1301, )</f>
        <v>63.425292438271597</v>
      </c>
      <c r="AN1301" s="98">
        <f t="shared" si="818"/>
        <v>24068.236754629608</v>
      </c>
      <c r="AO1301" s="98">
        <f t="shared" si="800"/>
        <v>6.6856213207304469</v>
      </c>
      <c r="AP1301" s="27">
        <f t="shared" si="801"/>
        <v>0</v>
      </c>
      <c r="AQ1301" s="27">
        <f t="shared" si="802"/>
        <v>0</v>
      </c>
      <c r="AR1301" s="99">
        <f t="shared" si="803"/>
        <v>0</v>
      </c>
      <c r="AS1301" s="27">
        <f t="shared" si="804"/>
        <v>0</v>
      </c>
      <c r="AT1301" s="99">
        <f t="shared" si="781"/>
        <v>0</v>
      </c>
      <c r="AU1301" s="27">
        <f t="shared" si="781"/>
        <v>0</v>
      </c>
      <c r="AV1301" s="27">
        <f t="shared" si="805"/>
        <v>0</v>
      </c>
      <c r="AW1301" s="27">
        <f t="shared" si="806"/>
        <v>0</v>
      </c>
      <c r="AX1301" s="27">
        <f t="shared" si="807"/>
        <v>0</v>
      </c>
      <c r="AY1301" s="99">
        <f>AN1301-AW1301</f>
        <v>24068.236754629608</v>
      </c>
      <c r="AZ1301" s="110">
        <f t="shared" si="808"/>
        <v>6.6856213207304469</v>
      </c>
      <c r="BB1301" s="87">
        <v>0</v>
      </c>
      <c r="BC1301" s="23">
        <f t="shared" si="809"/>
        <v>0</v>
      </c>
      <c r="BD1301" s="23">
        <f t="shared" si="810"/>
        <v>0</v>
      </c>
      <c r="BE1301" s="23">
        <f t="shared" si="811"/>
        <v>0</v>
      </c>
      <c r="BF1301" s="23">
        <f t="shared" si="812"/>
        <v>0</v>
      </c>
      <c r="BG1301" s="23">
        <f t="shared" si="813"/>
        <v>0</v>
      </c>
    </row>
    <row r="1302" spans="2:59">
      <c r="B1302" s="12" t="s">
        <v>34</v>
      </c>
      <c r="C1302" s="12">
        <v>1291</v>
      </c>
      <c r="D1302" s="12">
        <v>269</v>
      </c>
      <c r="E1302" s="21">
        <v>76.599999999999994</v>
      </c>
      <c r="F1302" s="68">
        <f t="shared" si="782"/>
        <v>21.277777777777779</v>
      </c>
      <c r="G1302" s="22">
        <f t="shared" si="814"/>
        <v>-9.7222222222222612E-2</v>
      </c>
      <c r="H1302" s="22">
        <f t="shared" si="783"/>
        <v>135</v>
      </c>
      <c r="I1302" s="48">
        <f>'Ducati Panigale 1199 data'!$C$8*G1302</f>
        <v>-27.027777777777885</v>
      </c>
      <c r="J1302" s="48">
        <f>'Ducati Panigale 1199 data'!$C$8*'Ducati Panigale 1199 data'!$C$15*'Ducati Panigale 1199 data'!$C$10</f>
        <v>54.543600000000005</v>
      </c>
      <c r="K1302" s="48">
        <f>(0.5*'Ducati Panigale 1199 data'!$C$12)*'Ducati Panigale 1199 data'!$C$14*'Ducati Panigale 1199 data'!$C$11*F1302^2</f>
        <v>64.057592245370387</v>
      </c>
      <c r="L1302" s="48">
        <f t="shared" si="784"/>
        <v>91.573414467592499</v>
      </c>
      <c r="M1302" s="48">
        <f t="shared" si="780"/>
        <v>1948.4787633937738</v>
      </c>
      <c r="N1302" s="22">
        <f t="shared" si="785"/>
        <v>1.9484787633937737</v>
      </c>
      <c r="O1302" s="105">
        <f t="shared" si="786"/>
        <v>0</v>
      </c>
      <c r="P1302" s="105">
        <f t="shared" si="787"/>
        <v>0</v>
      </c>
      <c r="Q1302" s="105">
        <f t="shared" si="815"/>
        <v>295.80311348786574</v>
      </c>
      <c r="R1302" s="27">
        <f t="shared" si="788"/>
        <v>8.2167531524407145E-2</v>
      </c>
      <c r="S1302" s="98">
        <f t="shared" si="789"/>
        <v>1.9484787633937737</v>
      </c>
      <c r="T1302" s="17">
        <f t="shared" si="816"/>
        <v>1546.0342464363216</v>
      </c>
      <c r="U1302" s="17">
        <f t="shared" si="790"/>
        <v>0.42945395734342268</v>
      </c>
      <c r="V1302" s="17">
        <f t="shared" si="791"/>
        <v>281.01295781347244</v>
      </c>
      <c r="W1302" s="17">
        <f t="shared" si="792"/>
        <v>269.77243950093356</v>
      </c>
      <c r="X1302" s="17">
        <f t="shared" si="792"/>
        <v>258.98154192089623</v>
      </c>
      <c r="Y1302" s="17">
        <f t="shared" si="793"/>
        <v>256.39172650168729</v>
      </c>
      <c r="Z1302" s="17">
        <f>Y1302/3600</f>
        <v>7.1219924028246465E-2</v>
      </c>
      <c r="AA1302" s="17">
        <f>0.96*Y1302</f>
        <v>246.13605744161978</v>
      </c>
      <c r="AB1302" s="17">
        <f t="shared" si="794"/>
        <v>236.29061514395499</v>
      </c>
      <c r="AC1302" s="17">
        <f t="shared" si="795"/>
        <v>224.47608438675724</v>
      </c>
      <c r="AD1302" s="17">
        <f t="shared" si="796"/>
        <v>224.47608438675724</v>
      </c>
      <c r="AE1302" s="17">
        <f t="shared" si="817"/>
        <v>6.2354467885210346E-2</v>
      </c>
      <c r="AF1302" s="17">
        <f>T1302-AD1302</f>
        <v>1321.5581620495643</v>
      </c>
      <c r="AG1302" s="17">
        <f t="shared" si="797"/>
        <v>0.3670994894582123</v>
      </c>
      <c r="AH1302" s="28">
        <f>0.5*'Ducati Panigale 1199 data'!$C$8*'WLTP class 3 v5'!F1302^2</f>
        <v>62931.391975308652</v>
      </c>
      <c r="AI1302" s="17">
        <f t="shared" si="798"/>
        <v>62.931391975308649</v>
      </c>
      <c r="AJ1302" s="17" t="str">
        <f>IF(N1302&lt;0, AI1302, "0")</f>
        <v>0</v>
      </c>
      <c r="AK1302" s="98">
        <f>AK1301+AJ1302</f>
        <v>2845.6773927469121</v>
      </c>
      <c r="AL1302" s="105">
        <f t="shared" si="799"/>
        <v>0.79046594242969781</v>
      </c>
      <c r="AM1302" s="98">
        <f>IF(N1302 &gt; 0, AI1302, )</f>
        <v>62.931391975308649</v>
      </c>
      <c r="AN1302" s="98">
        <f t="shared" si="818"/>
        <v>24131.168146604916</v>
      </c>
      <c r="AO1302" s="98">
        <f t="shared" si="800"/>
        <v>6.7031022629458104</v>
      </c>
      <c r="AP1302" s="27">
        <f t="shared" si="801"/>
        <v>0</v>
      </c>
      <c r="AQ1302" s="27">
        <f t="shared" si="802"/>
        <v>0</v>
      </c>
      <c r="AR1302" s="99">
        <f t="shared" si="803"/>
        <v>0</v>
      </c>
      <c r="AS1302" s="27">
        <f t="shared" si="804"/>
        <v>0</v>
      </c>
      <c r="AT1302" s="99">
        <f t="shared" si="781"/>
        <v>0</v>
      </c>
      <c r="AU1302" s="27">
        <f t="shared" si="781"/>
        <v>0</v>
      </c>
      <c r="AV1302" s="27">
        <f t="shared" si="805"/>
        <v>0</v>
      </c>
      <c r="AW1302" s="27">
        <f t="shared" si="806"/>
        <v>0</v>
      </c>
      <c r="AX1302" s="27">
        <f t="shared" si="807"/>
        <v>0</v>
      </c>
      <c r="AY1302" s="99">
        <f>AN1302-AW1302</f>
        <v>24131.168146604916</v>
      </c>
      <c r="AZ1302" s="110">
        <f t="shared" si="808"/>
        <v>6.7031022629458104</v>
      </c>
      <c r="BB1302" s="87">
        <v>0</v>
      </c>
      <c r="BC1302" s="23">
        <f t="shared" si="809"/>
        <v>0</v>
      </c>
      <c r="BD1302" s="23">
        <f t="shared" si="810"/>
        <v>0</v>
      </c>
      <c r="BE1302" s="23">
        <f t="shared" si="811"/>
        <v>0</v>
      </c>
      <c r="BF1302" s="23">
        <f t="shared" si="812"/>
        <v>0</v>
      </c>
      <c r="BG1302" s="23">
        <f t="shared" si="813"/>
        <v>0</v>
      </c>
    </row>
    <row r="1303" spans="2:59">
      <c r="B1303" s="12" t="s">
        <v>34</v>
      </c>
      <c r="C1303" s="12">
        <v>1292</v>
      </c>
      <c r="D1303" s="12">
        <v>270</v>
      </c>
      <c r="E1303" s="21">
        <v>76.2</v>
      </c>
      <c r="F1303" s="68">
        <f t="shared" si="782"/>
        <v>21.166666666666668</v>
      </c>
      <c r="G1303" s="22">
        <f t="shared" si="814"/>
        <v>-0.12499999999999881</v>
      </c>
      <c r="H1303" s="22">
        <f t="shared" si="783"/>
        <v>135.5</v>
      </c>
      <c r="I1303" s="48">
        <f>'Ducati Panigale 1199 data'!$C$8*G1303</f>
        <v>-34.749999999999666</v>
      </c>
      <c r="J1303" s="48">
        <f>'Ducati Panigale 1199 data'!$C$8*'Ducati Panigale 1199 data'!$C$15*'Ducati Panigale 1199 data'!$C$10</f>
        <v>54.543600000000005</v>
      </c>
      <c r="K1303" s="48">
        <f>(0.5*'Ducati Panigale 1199 data'!$C$12)*'Ducati Panigale 1199 data'!$C$14*'Ducati Panigale 1199 data'!$C$11*F1303^2</f>
        <v>63.390330208333346</v>
      </c>
      <c r="L1303" s="48">
        <f t="shared" si="784"/>
        <v>83.183930208333692</v>
      </c>
      <c r="M1303" s="48">
        <f t="shared" si="780"/>
        <v>1760.7265227430632</v>
      </c>
      <c r="N1303" s="22">
        <f t="shared" si="785"/>
        <v>1.7607265227430633</v>
      </c>
      <c r="O1303" s="105">
        <f t="shared" si="786"/>
        <v>0</v>
      </c>
      <c r="P1303" s="105">
        <f t="shared" si="787"/>
        <v>0</v>
      </c>
      <c r="Q1303" s="105">
        <f t="shared" si="815"/>
        <v>295.80311348786574</v>
      </c>
      <c r="R1303" s="27">
        <f t="shared" si="788"/>
        <v>8.2167531524407145E-2</v>
      </c>
      <c r="S1303" s="98">
        <f t="shared" si="789"/>
        <v>1.7607265227430633</v>
      </c>
      <c r="T1303" s="17">
        <f t="shared" si="816"/>
        <v>1547.7949729590646</v>
      </c>
      <c r="U1303" s="17">
        <f t="shared" si="790"/>
        <v>0.42994304804418459</v>
      </c>
      <c r="V1303" s="17">
        <f t="shared" si="791"/>
        <v>281.01295781347244</v>
      </c>
      <c r="W1303" s="17">
        <f t="shared" si="792"/>
        <v>269.77243950093356</v>
      </c>
      <c r="X1303" s="17">
        <f t="shared" si="792"/>
        <v>258.98154192089623</v>
      </c>
      <c r="Y1303" s="17">
        <f t="shared" si="793"/>
        <v>256.39172650168729</v>
      </c>
      <c r="Z1303" s="17">
        <f>Y1303/3600</f>
        <v>7.1219924028246465E-2</v>
      </c>
      <c r="AA1303" s="17">
        <f>0.96*Y1303</f>
        <v>246.13605744161978</v>
      </c>
      <c r="AB1303" s="17">
        <f t="shared" si="794"/>
        <v>236.29061514395499</v>
      </c>
      <c r="AC1303" s="17">
        <f t="shared" si="795"/>
        <v>224.47608438675724</v>
      </c>
      <c r="AD1303" s="17">
        <f t="shared" si="796"/>
        <v>224.47608438675724</v>
      </c>
      <c r="AE1303" s="17">
        <f t="shared" si="817"/>
        <v>6.2354467885210346E-2</v>
      </c>
      <c r="AF1303" s="17">
        <f>T1303-AD1303</f>
        <v>1323.3188885723073</v>
      </c>
      <c r="AG1303" s="17">
        <f t="shared" si="797"/>
        <v>0.36758858015897422</v>
      </c>
      <c r="AH1303" s="28">
        <f>0.5*'Ducati Panigale 1199 data'!$C$8*'WLTP class 3 v5'!F1303^2</f>
        <v>62275.861111111117</v>
      </c>
      <c r="AI1303" s="17">
        <f t="shared" si="798"/>
        <v>62.275861111111119</v>
      </c>
      <c r="AJ1303" s="17" t="str">
        <f>IF(N1303&lt;0, AI1303, "0")</f>
        <v>0</v>
      </c>
      <c r="AK1303" s="98">
        <f>AK1302+AJ1303</f>
        <v>2845.6773927469121</v>
      </c>
      <c r="AL1303" s="105">
        <f t="shared" si="799"/>
        <v>0.79046594242969781</v>
      </c>
      <c r="AM1303" s="98">
        <f>IF(N1303 &gt; 0, AI1303, )</f>
        <v>62.275861111111119</v>
      </c>
      <c r="AN1303" s="98">
        <f t="shared" si="818"/>
        <v>24193.444007716025</v>
      </c>
      <c r="AO1303" s="98">
        <f t="shared" si="800"/>
        <v>6.7204011132544519</v>
      </c>
      <c r="AP1303" s="27">
        <f t="shared" si="801"/>
        <v>0</v>
      </c>
      <c r="AQ1303" s="27">
        <f t="shared" si="802"/>
        <v>0</v>
      </c>
      <c r="AR1303" s="99">
        <f t="shared" si="803"/>
        <v>0</v>
      </c>
      <c r="AS1303" s="27">
        <f t="shared" si="804"/>
        <v>0</v>
      </c>
      <c r="AT1303" s="99">
        <f t="shared" si="781"/>
        <v>0</v>
      </c>
      <c r="AU1303" s="27">
        <f t="shared" si="781"/>
        <v>0</v>
      </c>
      <c r="AV1303" s="27">
        <f t="shared" si="805"/>
        <v>0</v>
      </c>
      <c r="AW1303" s="27">
        <f t="shared" si="806"/>
        <v>0</v>
      </c>
      <c r="AX1303" s="27">
        <f t="shared" si="807"/>
        <v>0</v>
      </c>
      <c r="AY1303" s="99">
        <f>AN1303-AW1303</f>
        <v>24193.444007716025</v>
      </c>
      <c r="AZ1303" s="110">
        <f t="shared" si="808"/>
        <v>6.7204011132544519</v>
      </c>
      <c r="BB1303" s="87">
        <v>0</v>
      </c>
      <c r="BC1303" s="23">
        <f t="shared" si="809"/>
        <v>0</v>
      </c>
      <c r="BD1303" s="23">
        <f t="shared" si="810"/>
        <v>0</v>
      </c>
      <c r="BE1303" s="23">
        <f t="shared" si="811"/>
        <v>0</v>
      </c>
      <c r="BF1303" s="23">
        <f t="shared" si="812"/>
        <v>0</v>
      </c>
      <c r="BG1303" s="23">
        <f t="shared" si="813"/>
        <v>0</v>
      </c>
    </row>
    <row r="1304" spans="2:59">
      <c r="B1304" s="12" t="s">
        <v>34</v>
      </c>
      <c r="C1304" s="12">
        <v>1293</v>
      </c>
      <c r="D1304" s="12">
        <v>271</v>
      </c>
      <c r="E1304" s="21">
        <v>75.7</v>
      </c>
      <c r="F1304" s="68">
        <f t="shared" si="782"/>
        <v>21.027777777777779</v>
      </c>
      <c r="G1304" s="22">
        <f t="shared" si="814"/>
        <v>-0.1388888888888889</v>
      </c>
      <c r="H1304" s="22">
        <f t="shared" si="783"/>
        <v>136</v>
      </c>
      <c r="I1304" s="48">
        <f>'Ducati Panigale 1199 data'!$C$8*G1304</f>
        <v>-38.611111111111114</v>
      </c>
      <c r="J1304" s="48">
        <f>'Ducati Panigale 1199 data'!$C$8*'Ducati Panigale 1199 data'!$C$15*'Ducati Panigale 1199 data'!$C$10</f>
        <v>54.543600000000005</v>
      </c>
      <c r="K1304" s="48">
        <f>(0.5*'Ducati Panigale 1199 data'!$C$12)*'Ducati Panigale 1199 data'!$C$14*'Ducati Panigale 1199 data'!$C$11*F1304^2</f>
        <v>62.561165422453712</v>
      </c>
      <c r="L1304" s="48">
        <f t="shared" si="784"/>
        <v>78.493654311342596</v>
      </c>
      <c r="M1304" s="48">
        <f t="shared" si="780"/>
        <v>1650.5471198246207</v>
      </c>
      <c r="N1304" s="22">
        <f t="shared" si="785"/>
        <v>1.6505471198246207</v>
      </c>
      <c r="O1304" s="105">
        <f t="shared" si="786"/>
        <v>0</v>
      </c>
      <c r="P1304" s="105">
        <f t="shared" si="787"/>
        <v>0</v>
      </c>
      <c r="Q1304" s="105">
        <f t="shared" si="815"/>
        <v>295.80311348786574</v>
      </c>
      <c r="R1304" s="27">
        <f t="shared" si="788"/>
        <v>8.2167531524407145E-2</v>
      </c>
      <c r="S1304" s="98">
        <f t="shared" si="789"/>
        <v>1.6505471198246207</v>
      </c>
      <c r="T1304" s="17">
        <f t="shared" si="816"/>
        <v>1549.4455200788891</v>
      </c>
      <c r="U1304" s="17">
        <f t="shared" si="790"/>
        <v>0.43040153335524695</v>
      </c>
      <c r="V1304" s="17">
        <f t="shared" si="791"/>
        <v>281.01295781347244</v>
      </c>
      <c r="W1304" s="17">
        <f t="shared" si="792"/>
        <v>269.77243950093356</v>
      </c>
      <c r="X1304" s="17">
        <f t="shared" si="792"/>
        <v>258.98154192089623</v>
      </c>
      <c r="Y1304" s="17">
        <f t="shared" si="793"/>
        <v>256.39172650168729</v>
      </c>
      <c r="Z1304" s="17">
        <f>Y1304/3600</f>
        <v>7.1219924028246465E-2</v>
      </c>
      <c r="AA1304" s="17">
        <f>0.96*Y1304</f>
        <v>246.13605744161978</v>
      </c>
      <c r="AB1304" s="17">
        <f t="shared" si="794"/>
        <v>236.29061514395499</v>
      </c>
      <c r="AC1304" s="17">
        <f t="shared" si="795"/>
        <v>224.47608438675724</v>
      </c>
      <c r="AD1304" s="17">
        <f t="shared" si="796"/>
        <v>224.47608438675724</v>
      </c>
      <c r="AE1304" s="17">
        <f t="shared" si="817"/>
        <v>6.2354467885210346E-2</v>
      </c>
      <c r="AF1304" s="17">
        <f>T1304-AD1304</f>
        <v>1324.9694356921318</v>
      </c>
      <c r="AG1304" s="17">
        <f t="shared" si="797"/>
        <v>0.36804706547003663</v>
      </c>
      <c r="AH1304" s="28">
        <f>0.5*'Ducati Panigale 1199 data'!$C$8*'WLTP class 3 v5'!F1304^2</f>
        <v>61461.27391975309</v>
      </c>
      <c r="AI1304" s="17">
        <f t="shared" si="798"/>
        <v>61.46127391975309</v>
      </c>
      <c r="AJ1304" s="17" t="str">
        <f>IF(N1304&lt;0, AI1304, "0")</f>
        <v>0</v>
      </c>
      <c r="AK1304" s="98">
        <f>AK1303+AJ1304</f>
        <v>2845.6773927469121</v>
      </c>
      <c r="AL1304" s="105">
        <f t="shared" si="799"/>
        <v>0.79046594242969781</v>
      </c>
      <c r="AM1304" s="98">
        <f>IF(N1304 &gt; 0, AI1304, )</f>
        <v>61.46127391975309</v>
      </c>
      <c r="AN1304" s="98">
        <f t="shared" si="818"/>
        <v>24254.90528163578</v>
      </c>
      <c r="AO1304" s="98">
        <f t="shared" si="800"/>
        <v>6.7374736893432718</v>
      </c>
      <c r="AP1304" s="27">
        <f t="shared" si="801"/>
        <v>0</v>
      </c>
      <c r="AQ1304" s="27">
        <f t="shared" si="802"/>
        <v>0</v>
      </c>
      <c r="AR1304" s="99">
        <f t="shared" si="803"/>
        <v>0</v>
      </c>
      <c r="AS1304" s="27">
        <f t="shared" si="804"/>
        <v>0</v>
      </c>
      <c r="AT1304" s="99">
        <f t="shared" si="781"/>
        <v>0</v>
      </c>
      <c r="AU1304" s="27">
        <f t="shared" si="781"/>
        <v>0</v>
      </c>
      <c r="AV1304" s="27">
        <f t="shared" si="805"/>
        <v>0</v>
      </c>
      <c r="AW1304" s="27">
        <f t="shared" si="806"/>
        <v>0</v>
      </c>
      <c r="AX1304" s="27">
        <f t="shared" si="807"/>
        <v>0</v>
      </c>
      <c r="AY1304" s="99">
        <f>AN1304-AW1304</f>
        <v>24254.90528163578</v>
      </c>
      <c r="AZ1304" s="110">
        <f t="shared" si="808"/>
        <v>6.7374736893432718</v>
      </c>
      <c r="BB1304" s="87">
        <v>0</v>
      </c>
      <c r="BC1304" s="23">
        <f t="shared" si="809"/>
        <v>0</v>
      </c>
      <c r="BD1304" s="23">
        <f t="shared" si="810"/>
        <v>0</v>
      </c>
      <c r="BE1304" s="23">
        <f t="shared" si="811"/>
        <v>0</v>
      </c>
      <c r="BF1304" s="23">
        <f t="shared" si="812"/>
        <v>0</v>
      </c>
      <c r="BG1304" s="23">
        <f t="shared" si="813"/>
        <v>0</v>
      </c>
    </row>
    <row r="1305" spans="2:59">
      <c r="B1305" s="12" t="s">
        <v>34</v>
      </c>
      <c r="C1305" s="12">
        <v>1294</v>
      </c>
      <c r="D1305" s="12">
        <v>272</v>
      </c>
      <c r="E1305" s="21">
        <v>75.2</v>
      </c>
      <c r="F1305" s="68">
        <f t="shared" si="782"/>
        <v>20.888888888888889</v>
      </c>
      <c r="G1305" s="22">
        <f t="shared" si="814"/>
        <v>-0.1388888888888889</v>
      </c>
      <c r="H1305" s="22">
        <f t="shared" si="783"/>
        <v>136.5</v>
      </c>
      <c r="I1305" s="48">
        <f>'Ducati Panigale 1199 data'!$C$8*G1305</f>
        <v>-38.611111111111114</v>
      </c>
      <c r="J1305" s="48">
        <f>'Ducati Panigale 1199 data'!$C$8*'Ducati Panigale 1199 data'!$C$15*'Ducati Panigale 1199 data'!$C$10</f>
        <v>54.543600000000005</v>
      </c>
      <c r="K1305" s="48">
        <f>(0.5*'Ducati Panigale 1199 data'!$C$12)*'Ducati Panigale 1199 data'!$C$14*'Ducati Panigale 1199 data'!$C$11*F1305^2</f>
        <v>61.737459259259268</v>
      </c>
      <c r="L1305" s="48">
        <f t="shared" si="784"/>
        <v>77.669948148148166</v>
      </c>
      <c r="M1305" s="48">
        <f t="shared" si="780"/>
        <v>1622.4389168724283</v>
      </c>
      <c r="N1305" s="22">
        <f t="shared" si="785"/>
        <v>1.6224389168724282</v>
      </c>
      <c r="O1305" s="105">
        <f t="shared" si="786"/>
        <v>0</v>
      </c>
      <c r="P1305" s="105">
        <f t="shared" si="787"/>
        <v>0</v>
      </c>
      <c r="Q1305" s="105">
        <f t="shared" si="815"/>
        <v>295.80311348786574</v>
      </c>
      <c r="R1305" s="27">
        <f t="shared" si="788"/>
        <v>8.2167531524407145E-2</v>
      </c>
      <c r="S1305" s="98">
        <f t="shared" si="789"/>
        <v>1.6224389168724282</v>
      </c>
      <c r="T1305" s="17">
        <f t="shared" si="816"/>
        <v>1551.0679589957615</v>
      </c>
      <c r="U1305" s="17">
        <f t="shared" si="790"/>
        <v>0.43085221083215597</v>
      </c>
      <c r="V1305" s="17">
        <f t="shared" si="791"/>
        <v>281.01295781347244</v>
      </c>
      <c r="W1305" s="17">
        <f t="shared" si="792"/>
        <v>269.77243950093356</v>
      </c>
      <c r="X1305" s="17">
        <f t="shared" si="792"/>
        <v>258.98154192089623</v>
      </c>
      <c r="Y1305" s="17">
        <f t="shared" si="793"/>
        <v>256.39172650168729</v>
      </c>
      <c r="Z1305" s="17">
        <f>Y1305/3600</f>
        <v>7.1219924028246465E-2</v>
      </c>
      <c r="AA1305" s="17">
        <f>0.96*Y1305</f>
        <v>246.13605744161978</v>
      </c>
      <c r="AB1305" s="17">
        <f t="shared" si="794"/>
        <v>236.29061514395499</v>
      </c>
      <c r="AC1305" s="17">
        <f t="shared" si="795"/>
        <v>224.47608438675724</v>
      </c>
      <c r="AD1305" s="17">
        <f t="shared" si="796"/>
        <v>224.47608438675724</v>
      </c>
      <c r="AE1305" s="17">
        <f t="shared" si="817"/>
        <v>6.2354467885210346E-2</v>
      </c>
      <c r="AF1305" s="17">
        <f>T1305-AD1305</f>
        <v>1326.5918746090042</v>
      </c>
      <c r="AG1305" s="17">
        <f t="shared" si="797"/>
        <v>0.36849774294694559</v>
      </c>
      <c r="AH1305" s="28">
        <f>0.5*'Ducati Panigale 1199 data'!$C$8*'WLTP class 3 v5'!F1305^2</f>
        <v>60652.049382716046</v>
      </c>
      <c r="AI1305" s="17">
        <f t="shared" si="798"/>
        <v>60.652049382716044</v>
      </c>
      <c r="AJ1305" s="17" t="str">
        <f>IF(N1305&lt;0, AI1305, "0")</f>
        <v>0</v>
      </c>
      <c r="AK1305" s="98">
        <f>AK1304+AJ1305</f>
        <v>2845.6773927469121</v>
      </c>
      <c r="AL1305" s="105">
        <f t="shared" si="799"/>
        <v>0.79046594242969781</v>
      </c>
      <c r="AM1305" s="98">
        <f>IF(N1305 &gt; 0, AI1305, )</f>
        <v>60.652049382716044</v>
      </c>
      <c r="AN1305" s="98">
        <f t="shared" si="818"/>
        <v>24315.557331018495</v>
      </c>
      <c r="AO1305" s="98">
        <f t="shared" si="800"/>
        <v>6.7543214808384713</v>
      </c>
      <c r="AP1305" s="27">
        <f t="shared" si="801"/>
        <v>0</v>
      </c>
      <c r="AQ1305" s="27">
        <f t="shared" si="802"/>
        <v>0</v>
      </c>
      <c r="AR1305" s="99">
        <f t="shared" si="803"/>
        <v>0</v>
      </c>
      <c r="AS1305" s="27">
        <f t="shared" si="804"/>
        <v>0</v>
      </c>
      <c r="AT1305" s="99">
        <f t="shared" si="781"/>
        <v>0</v>
      </c>
      <c r="AU1305" s="27">
        <f t="shared" si="781"/>
        <v>0</v>
      </c>
      <c r="AV1305" s="27">
        <f t="shared" si="805"/>
        <v>0</v>
      </c>
      <c r="AW1305" s="27">
        <f t="shared" si="806"/>
        <v>0</v>
      </c>
      <c r="AX1305" s="27">
        <f t="shared" si="807"/>
        <v>0</v>
      </c>
      <c r="AY1305" s="99">
        <f>AN1305-AW1305</f>
        <v>24315.557331018495</v>
      </c>
      <c r="AZ1305" s="110">
        <f t="shared" si="808"/>
        <v>6.7543214808384713</v>
      </c>
      <c r="BB1305" s="87">
        <v>0</v>
      </c>
      <c r="BC1305" s="23">
        <f t="shared" si="809"/>
        <v>0</v>
      </c>
      <c r="BD1305" s="23">
        <f t="shared" si="810"/>
        <v>0</v>
      </c>
      <c r="BE1305" s="23">
        <f t="shared" si="811"/>
        <v>0</v>
      </c>
      <c r="BF1305" s="23">
        <f t="shared" si="812"/>
        <v>0</v>
      </c>
      <c r="BG1305" s="23">
        <f t="shared" si="813"/>
        <v>0</v>
      </c>
    </row>
    <row r="1306" spans="2:59">
      <c r="B1306" s="12" t="s">
        <v>34</v>
      </c>
      <c r="C1306" s="12">
        <v>1295</v>
      </c>
      <c r="D1306" s="12">
        <v>273</v>
      </c>
      <c r="E1306" s="21">
        <v>74.7</v>
      </c>
      <c r="F1306" s="68">
        <f t="shared" si="782"/>
        <v>20.75</v>
      </c>
      <c r="G1306" s="22">
        <f t="shared" si="814"/>
        <v>-0.11111111111111072</v>
      </c>
      <c r="H1306" s="22">
        <f t="shared" si="783"/>
        <v>137</v>
      </c>
      <c r="I1306" s="48">
        <f>'Ducati Panigale 1199 data'!$C$8*G1306</f>
        <v>-30.888888888888779</v>
      </c>
      <c r="J1306" s="48">
        <f>'Ducati Panigale 1199 data'!$C$8*'Ducati Panigale 1199 data'!$C$15*'Ducati Panigale 1199 data'!$C$10</f>
        <v>54.543600000000005</v>
      </c>
      <c r="K1306" s="48">
        <f>(0.5*'Ducati Panigale 1199 data'!$C$12)*'Ducati Panigale 1199 data'!$C$14*'Ducati Panigale 1199 data'!$C$11*F1306^2</f>
        <v>60.919211718750006</v>
      </c>
      <c r="L1306" s="48">
        <f t="shared" si="784"/>
        <v>84.573922829861232</v>
      </c>
      <c r="M1306" s="48">
        <f t="shared" si="780"/>
        <v>1754.9088987196205</v>
      </c>
      <c r="N1306" s="22">
        <f t="shared" si="785"/>
        <v>1.7549088987196206</v>
      </c>
      <c r="O1306" s="105">
        <f t="shared" si="786"/>
        <v>0</v>
      </c>
      <c r="P1306" s="105">
        <f t="shared" si="787"/>
        <v>0</v>
      </c>
      <c r="Q1306" s="105">
        <f t="shared" si="815"/>
        <v>295.80311348786574</v>
      </c>
      <c r="R1306" s="27">
        <f t="shared" si="788"/>
        <v>8.2167531524407145E-2</v>
      </c>
      <c r="S1306" s="98">
        <f t="shared" si="789"/>
        <v>1.7549088987196206</v>
      </c>
      <c r="T1306" s="17">
        <f t="shared" si="816"/>
        <v>1552.8228678944811</v>
      </c>
      <c r="U1306" s="17">
        <f t="shared" si="790"/>
        <v>0.43133968552624474</v>
      </c>
      <c r="V1306" s="17">
        <f t="shared" si="791"/>
        <v>281.01295781347244</v>
      </c>
      <c r="W1306" s="17">
        <f t="shared" si="792"/>
        <v>269.77243950093356</v>
      </c>
      <c r="X1306" s="17">
        <f t="shared" si="792"/>
        <v>258.98154192089623</v>
      </c>
      <c r="Y1306" s="17">
        <f t="shared" si="793"/>
        <v>256.39172650168729</v>
      </c>
      <c r="Z1306" s="17">
        <f>Y1306/3600</f>
        <v>7.1219924028246465E-2</v>
      </c>
      <c r="AA1306" s="17">
        <f>0.96*Y1306</f>
        <v>246.13605744161978</v>
      </c>
      <c r="AB1306" s="17">
        <f t="shared" si="794"/>
        <v>236.29061514395499</v>
      </c>
      <c r="AC1306" s="17">
        <f t="shared" si="795"/>
        <v>224.47608438675724</v>
      </c>
      <c r="AD1306" s="17">
        <f t="shared" si="796"/>
        <v>224.47608438675724</v>
      </c>
      <c r="AE1306" s="17">
        <f t="shared" si="817"/>
        <v>6.2354467885210346E-2</v>
      </c>
      <c r="AF1306" s="17">
        <f>T1306-AD1306</f>
        <v>1328.3467835077238</v>
      </c>
      <c r="AG1306" s="17">
        <f t="shared" si="797"/>
        <v>0.36898521764103437</v>
      </c>
      <c r="AH1306" s="28">
        <f>0.5*'Ducati Panigale 1199 data'!$C$8*'WLTP class 3 v5'!F1306^2</f>
        <v>59848.1875</v>
      </c>
      <c r="AI1306" s="17">
        <f t="shared" si="798"/>
        <v>59.848187500000002</v>
      </c>
      <c r="AJ1306" s="17" t="str">
        <f>IF(N1306&lt;0, AI1306, "0")</f>
        <v>0</v>
      </c>
      <c r="AK1306" s="98">
        <f>AK1305+AJ1306</f>
        <v>2845.6773927469121</v>
      </c>
      <c r="AL1306" s="105">
        <f t="shared" si="799"/>
        <v>0.79046594242969781</v>
      </c>
      <c r="AM1306" s="98">
        <f>IF(N1306 &gt; 0, AI1306, )</f>
        <v>59.848187500000002</v>
      </c>
      <c r="AN1306" s="98">
        <f t="shared" si="818"/>
        <v>24375.405518518495</v>
      </c>
      <c r="AO1306" s="98">
        <f t="shared" si="800"/>
        <v>6.7709459773662486</v>
      </c>
      <c r="AP1306" s="27">
        <f t="shared" si="801"/>
        <v>0</v>
      </c>
      <c r="AQ1306" s="27">
        <f t="shared" si="802"/>
        <v>0</v>
      </c>
      <c r="AR1306" s="99">
        <f t="shared" si="803"/>
        <v>0</v>
      </c>
      <c r="AS1306" s="27">
        <f t="shared" si="804"/>
        <v>0</v>
      </c>
      <c r="AT1306" s="99">
        <f t="shared" si="781"/>
        <v>0</v>
      </c>
      <c r="AU1306" s="27">
        <f t="shared" si="781"/>
        <v>0</v>
      </c>
      <c r="AV1306" s="27">
        <f t="shared" si="805"/>
        <v>0</v>
      </c>
      <c r="AW1306" s="27">
        <f t="shared" si="806"/>
        <v>0</v>
      </c>
      <c r="AX1306" s="27">
        <f t="shared" si="807"/>
        <v>0</v>
      </c>
      <c r="AY1306" s="99">
        <f>AN1306-AW1306</f>
        <v>24375.405518518495</v>
      </c>
      <c r="AZ1306" s="110">
        <f t="shared" si="808"/>
        <v>6.7709459773662486</v>
      </c>
      <c r="BB1306" s="87">
        <v>0</v>
      </c>
      <c r="BC1306" s="23">
        <f t="shared" si="809"/>
        <v>0</v>
      </c>
      <c r="BD1306" s="23">
        <f t="shared" si="810"/>
        <v>0</v>
      </c>
      <c r="BE1306" s="23">
        <f t="shared" si="811"/>
        <v>0</v>
      </c>
      <c r="BF1306" s="23">
        <f t="shared" si="812"/>
        <v>0</v>
      </c>
      <c r="BG1306" s="23">
        <f t="shared" si="813"/>
        <v>0</v>
      </c>
    </row>
    <row r="1307" spans="2:59">
      <c r="B1307" s="12" t="s">
        <v>34</v>
      </c>
      <c r="C1307" s="12">
        <v>1296</v>
      </c>
      <c r="D1307" s="12">
        <v>274</v>
      </c>
      <c r="E1307" s="21">
        <v>74.400000000000006</v>
      </c>
      <c r="F1307" s="68">
        <f t="shared" si="782"/>
        <v>20.666666666666668</v>
      </c>
      <c r="G1307" s="22">
        <f t="shared" si="814"/>
        <v>-5.5555555555556344E-2</v>
      </c>
      <c r="H1307" s="22">
        <f t="shared" si="783"/>
        <v>137.5</v>
      </c>
      <c r="I1307" s="48">
        <f>'Ducati Panigale 1199 data'!$C$8*G1307</f>
        <v>-15.444444444444663</v>
      </c>
      <c r="J1307" s="48">
        <f>'Ducati Panigale 1199 data'!$C$8*'Ducati Panigale 1199 data'!$C$15*'Ducati Panigale 1199 data'!$C$10</f>
        <v>54.543600000000005</v>
      </c>
      <c r="K1307" s="48">
        <f>(0.5*'Ducati Panigale 1199 data'!$C$12)*'Ducati Panigale 1199 data'!$C$14*'Ducati Panigale 1199 data'!$C$11*F1307^2</f>
        <v>60.430883333333348</v>
      </c>
      <c r="L1307" s="48">
        <f t="shared" si="784"/>
        <v>99.530038888888697</v>
      </c>
      <c r="M1307" s="48">
        <f t="shared" si="780"/>
        <v>2056.954137037033</v>
      </c>
      <c r="N1307" s="22">
        <f t="shared" si="785"/>
        <v>2.056954137037033</v>
      </c>
      <c r="O1307" s="105">
        <f t="shared" si="786"/>
        <v>0</v>
      </c>
      <c r="P1307" s="105">
        <f t="shared" si="787"/>
        <v>0</v>
      </c>
      <c r="Q1307" s="105">
        <f t="shared" si="815"/>
        <v>295.80311348786574</v>
      </c>
      <c r="R1307" s="27">
        <f t="shared" si="788"/>
        <v>8.2167531524407145E-2</v>
      </c>
      <c r="S1307" s="98">
        <f t="shared" si="789"/>
        <v>2.056954137037033</v>
      </c>
      <c r="T1307" s="17">
        <f t="shared" si="816"/>
        <v>1554.8798220315182</v>
      </c>
      <c r="U1307" s="17">
        <f t="shared" si="790"/>
        <v>0.4319110616754217</v>
      </c>
      <c r="V1307" s="17">
        <f t="shared" si="791"/>
        <v>281.01295781347244</v>
      </c>
      <c r="W1307" s="17">
        <f t="shared" si="792"/>
        <v>269.77243950093356</v>
      </c>
      <c r="X1307" s="17">
        <f t="shared" si="792"/>
        <v>258.98154192089623</v>
      </c>
      <c r="Y1307" s="17">
        <f t="shared" si="793"/>
        <v>256.39172650168729</v>
      </c>
      <c r="Z1307" s="17">
        <f>Y1307/3600</f>
        <v>7.1219924028246465E-2</v>
      </c>
      <c r="AA1307" s="17">
        <f>0.96*Y1307</f>
        <v>246.13605744161978</v>
      </c>
      <c r="AB1307" s="17">
        <f t="shared" si="794"/>
        <v>236.29061514395499</v>
      </c>
      <c r="AC1307" s="17">
        <f t="shared" si="795"/>
        <v>224.47608438675724</v>
      </c>
      <c r="AD1307" s="17">
        <f t="shared" si="796"/>
        <v>224.47608438675724</v>
      </c>
      <c r="AE1307" s="17">
        <f t="shared" si="817"/>
        <v>6.2354467885210346E-2</v>
      </c>
      <c r="AF1307" s="17">
        <f>T1307-AD1307</f>
        <v>1330.4037376447609</v>
      </c>
      <c r="AG1307" s="17">
        <f t="shared" si="797"/>
        <v>0.36955659379021139</v>
      </c>
      <c r="AH1307" s="28">
        <f>0.5*'Ducati Panigale 1199 data'!$C$8*'WLTP class 3 v5'!F1307^2</f>
        <v>59368.444444444445</v>
      </c>
      <c r="AI1307" s="17">
        <f t="shared" si="798"/>
        <v>59.368444444444442</v>
      </c>
      <c r="AJ1307" s="17" t="str">
        <f>IF(N1307&lt;0, AI1307, "0")</f>
        <v>0</v>
      </c>
      <c r="AK1307" s="98">
        <f>AK1306+AJ1307</f>
        <v>2845.6773927469121</v>
      </c>
      <c r="AL1307" s="105">
        <f t="shared" si="799"/>
        <v>0.79046594242969781</v>
      </c>
      <c r="AM1307" s="98">
        <f>IF(N1307 &gt; 0, AI1307, )</f>
        <v>59.368444444444442</v>
      </c>
      <c r="AN1307" s="98">
        <f t="shared" si="818"/>
        <v>24434.77396296294</v>
      </c>
      <c r="AO1307" s="98">
        <f t="shared" si="800"/>
        <v>6.7874372119341499</v>
      </c>
      <c r="AP1307" s="27">
        <f t="shared" si="801"/>
        <v>0</v>
      </c>
      <c r="AQ1307" s="27">
        <f t="shared" si="802"/>
        <v>0</v>
      </c>
      <c r="AR1307" s="99">
        <f t="shared" si="803"/>
        <v>0</v>
      </c>
      <c r="AS1307" s="27">
        <f t="shared" si="804"/>
        <v>0</v>
      </c>
      <c r="AT1307" s="99">
        <f t="shared" si="781"/>
        <v>0</v>
      </c>
      <c r="AU1307" s="27">
        <f t="shared" si="781"/>
        <v>0</v>
      </c>
      <c r="AV1307" s="27">
        <f t="shared" si="805"/>
        <v>0</v>
      </c>
      <c r="AW1307" s="27">
        <f t="shared" si="806"/>
        <v>0</v>
      </c>
      <c r="AX1307" s="27">
        <f t="shared" si="807"/>
        <v>0</v>
      </c>
      <c r="AY1307" s="99">
        <f>AN1307-AW1307</f>
        <v>24434.77396296294</v>
      </c>
      <c r="AZ1307" s="110">
        <f t="shared" si="808"/>
        <v>6.7874372119341499</v>
      </c>
      <c r="BB1307" s="87">
        <v>0</v>
      </c>
      <c r="BC1307" s="23">
        <f t="shared" si="809"/>
        <v>0</v>
      </c>
      <c r="BD1307" s="23">
        <f t="shared" si="810"/>
        <v>0</v>
      </c>
      <c r="BE1307" s="23">
        <f t="shared" si="811"/>
        <v>0</v>
      </c>
      <c r="BF1307" s="23">
        <f t="shared" si="812"/>
        <v>0</v>
      </c>
      <c r="BG1307" s="23">
        <f t="shared" si="813"/>
        <v>0</v>
      </c>
    </row>
    <row r="1308" spans="2:59">
      <c r="B1308" s="12" t="s">
        <v>34</v>
      </c>
      <c r="C1308" s="12">
        <v>1297</v>
      </c>
      <c r="D1308" s="12">
        <v>275</v>
      </c>
      <c r="E1308" s="21">
        <v>74.3</v>
      </c>
      <c r="F1308" s="68">
        <f t="shared" si="782"/>
        <v>20.638888888888889</v>
      </c>
      <c r="G1308" s="22">
        <f t="shared" si="814"/>
        <v>0</v>
      </c>
      <c r="H1308" s="22">
        <f t="shared" si="783"/>
        <v>138</v>
      </c>
      <c r="I1308" s="48">
        <f>'Ducati Panigale 1199 data'!$C$8*G1308</f>
        <v>0</v>
      </c>
      <c r="J1308" s="48">
        <f>'Ducati Panigale 1199 data'!$C$8*'Ducati Panigale 1199 data'!$C$15*'Ducati Panigale 1199 data'!$C$10</f>
        <v>54.543600000000005</v>
      </c>
      <c r="K1308" s="48">
        <f>(0.5*'Ducati Panigale 1199 data'!$C$12)*'Ducati Panigale 1199 data'!$C$14*'Ducati Panigale 1199 data'!$C$11*F1308^2</f>
        <v>60.268543894675936</v>
      </c>
      <c r="L1308" s="48">
        <f t="shared" si="784"/>
        <v>114.81214389467594</v>
      </c>
      <c r="M1308" s="48">
        <f t="shared" si="780"/>
        <v>2369.5950809373394</v>
      </c>
      <c r="N1308" s="22">
        <f t="shared" si="785"/>
        <v>2.3695950809373394</v>
      </c>
      <c r="O1308" s="105">
        <f t="shared" si="786"/>
        <v>0</v>
      </c>
      <c r="P1308" s="105">
        <f t="shared" si="787"/>
        <v>0</v>
      </c>
      <c r="Q1308" s="105">
        <f t="shared" si="815"/>
        <v>295.80311348786574</v>
      </c>
      <c r="R1308" s="27">
        <f t="shared" si="788"/>
        <v>8.2167531524407145E-2</v>
      </c>
      <c r="S1308" s="98">
        <f t="shared" si="789"/>
        <v>2.3695950809373394</v>
      </c>
      <c r="T1308" s="17">
        <f t="shared" si="816"/>
        <v>1557.2494171124556</v>
      </c>
      <c r="U1308" s="17">
        <f t="shared" si="790"/>
        <v>0.43256928253123766</v>
      </c>
      <c r="V1308" s="17">
        <f t="shared" si="791"/>
        <v>281.01295781347244</v>
      </c>
      <c r="W1308" s="17">
        <f t="shared" si="792"/>
        <v>269.77243950093356</v>
      </c>
      <c r="X1308" s="17">
        <f t="shared" si="792"/>
        <v>258.98154192089623</v>
      </c>
      <c r="Y1308" s="17">
        <f t="shared" si="793"/>
        <v>256.39172650168729</v>
      </c>
      <c r="Z1308" s="17">
        <f>Y1308/3600</f>
        <v>7.1219924028246465E-2</v>
      </c>
      <c r="AA1308" s="17">
        <f>0.96*Y1308</f>
        <v>246.13605744161978</v>
      </c>
      <c r="AB1308" s="17">
        <f t="shared" si="794"/>
        <v>236.29061514395499</v>
      </c>
      <c r="AC1308" s="17">
        <f t="shared" si="795"/>
        <v>224.47608438675724</v>
      </c>
      <c r="AD1308" s="17">
        <f t="shared" si="796"/>
        <v>224.47608438675724</v>
      </c>
      <c r="AE1308" s="17">
        <f t="shared" si="817"/>
        <v>6.2354467885210346E-2</v>
      </c>
      <c r="AF1308" s="17">
        <f>T1308-AD1308</f>
        <v>1332.7733327256983</v>
      </c>
      <c r="AG1308" s="17">
        <f t="shared" si="797"/>
        <v>0.37021481464602729</v>
      </c>
      <c r="AH1308" s="28">
        <f>0.5*'Ducati Panigale 1199 data'!$C$8*'WLTP class 3 v5'!F1308^2</f>
        <v>59208.95910493828</v>
      </c>
      <c r="AI1308" s="17">
        <f t="shared" si="798"/>
        <v>59.20895910493828</v>
      </c>
      <c r="AJ1308" s="17" t="str">
        <f>IF(N1308&lt;0, AI1308, "0")</f>
        <v>0</v>
      </c>
      <c r="AK1308" s="98">
        <f>AK1307+AJ1308</f>
        <v>2845.6773927469121</v>
      </c>
      <c r="AL1308" s="105">
        <f t="shared" si="799"/>
        <v>0.79046594242969781</v>
      </c>
      <c r="AM1308" s="98">
        <f>IF(N1308 &gt; 0, AI1308, )</f>
        <v>59.20895910493828</v>
      </c>
      <c r="AN1308" s="98">
        <f t="shared" si="818"/>
        <v>24493.982922067877</v>
      </c>
      <c r="AO1308" s="98">
        <f t="shared" si="800"/>
        <v>6.8038841450188547</v>
      </c>
      <c r="AP1308" s="27">
        <f t="shared" si="801"/>
        <v>0</v>
      </c>
      <c r="AQ1308" s="27">
        <f t="shared" si="802"/>
        <v>0</v>
      </c>
      <c r="AR1308" s="99">
        <f t="shared" si="803"/>
        <v>0</v>
      </c>
      <c r="AS1308" s="27">
        <f t="shared" si="804"/>
        <v>0</v>
      </c>
      <c r="AT1308" s="99">
        <f t="shared" si="781"/>
        <v>0</v>
      </c>
      <c r="AU1308" s="27">
        <f t="shared" si="781"/>
        <v>0</v>
      </c>
      <c r="AV1308" s="27">
        <f t="shared" si="805"/>
        <v>0</v>
      </c>
      <c r="AW1308" s="27">
        <f t="shared" si="806"/>
        <v>0</v>
      </c>
      <c r="AX1308" s="27">
        <f t="shared" si="807"/>
        <v>0</v>
      </c>
      <c r="AY1308" s="99">
        <f>AN1308-AW1308</f>
        <v>24493.982922067877</v>
      </c>
      <c r="AZ1308" s="110">
        <f t="shared" si="808"/>
        <v>6.8038841450188547</v>
      </c>
      <c r="BB1308" s="87">
        <v>0</v>
      </c>
      <c r="BC1308" s="23">
        <f t="shared" si="809"/>
        <v>0</v>
      </c>
      <c r="BD1308" s="23">
        <f t="shared" si="810"/>
        <v>0</v>
      </c>
      <c r="BE1308" s="23">
        <f t="shared" si="811"/>
        <v>0</v>
      </c>
      <c r="BF1308" s="23">
        <f t="shared" si="812"/>
        <v>0</v>
      </c>
      <c r="BG1308" s="23">
        <f t="shared" si="813"/>
        <v>0</v>
      </c>
    </row>
    <row r="1309" spans="2:59">
      <c r="B1309" s="12" t="s">
        <v>34</v>
      </c>
      <c r="C1309" s="12">
        <v>1298</v>
      </c>
      <c r="D1309" s="12">
        <v>276</v>
      </c>
      <c r="E1309" s="21">
        <v>74.400000000000006</v>
      </c>
      <c r="F1309" s="68">
        <f t="shared" si="782"/>
        <v>20.666666666666668</v>
      </c>
      <c r="G1309" s="22">
        <f t="shared" si="814"/>
        <v>4.1666666666666269E-2</v>
      </c>
      <c r="H1309" s="22">
        <f t="shared" si="783"/>
        <v>138.5</v>
      </c>
      <c r="I1309" s="48">
        <f>'Ducati Panigale 1199 data'!$C$8*G1309</f>
        <v>11.583333333333222</v>
      </c>
      <c r="J1309" s="48">
        <f>'Ducati Panigale 1199 data'!$C$8*'Ducati Panigale 1199 data'!$C$15*'Ducati Panigale 1199 data'!$C$10</f>
        <v>54.543600000000005</v>
      </c>
      <c r="K1309" s="48">
        <f>(0.5*'Ducati Panigale 1199 data'!$C$12)*'Ducati Panigale 1199 data'!$C$14*'Ducati Panigale 1199 data'!$C$11*F1309^2</f>
        <v>60.430883333333348</v>
      </c>
      <c r="L1309" s="48">
        <f t="shared" si="784"/>
        <v>126.55781666666658</v>
      </c>
      <c r="M1309" s="48">
        <f t="shared" si="780"/>
        <v>2615.5282111111096</v>
      </c>
      <c r="N1309" s="22">
        <f t="shared" si="785"/>
        <v>2.6155282111111098</v>
      </c>
      <c r="O1309" s="105">
        <f t="shared" si="786"/>
        <v>0</v>
      </c>
      <c r="P1309" s="105">
        <f t="shared" si="787"/>
        <v>0</v>
      </c>
      <c r="Q1309" s="105">
        <f t="shared" si="815"/>
        <v>295.80311348786574</v>
      </c>
      <c r="R1309" s="27">
        <f t="shared" si="788"/>
        <v>8.2167531524407145E-2</v>
      </c>
      <c r="S1309" s="98">
        <f t="shared" si="789"/>
        <v>2.6155282111111098</v>
      </c>
      <c r="T1309" s="17">
        <f t="shared" si="816"/>
        <v>1559.8649453235666</v>
      </c>
      <c r="U1309" s="17">
        <f t="shared" si="790"/>
        <v>0.43329581814543516</v>
      </c>
      <c r="V1309" s="17">
        <f t="shared" si="791"/>
        <v>281.01295781347244</v>
      </c>
      <c r="W1309" s="17">
        <f t="shared" si="792"/>
        <v>269.77243950093356</v>
      </c>
      <c r="X1309" s="17">
        <f t="shared" si="792"/>
        <v>258.98154192089623</v>
      </c>
      <c r="Y1309" s="17">
        <f t="shared" si="793"/>
        <v>256.39172650168729</v>
      </c>
      <c r="Z1309" s="17">
        <f>Y1309/3600</f>
        <v>7.1219924028246465E-2</v>
      </c>
      <c r="AA1309" s="17">
        <f>0.96*Y1309</f>
        <v>246.13605744161978</v>
      </c>
      <c r="AB1309" s="17">
        <f t="shared" si="794"/>
        <v>236.29061514395499</v>
      </c>
      <c r="AC1309" s="17">
        <f t="shared" si="795"/>
        <v>224.47608438675724</v>
      </c>
      <c r="AD1309" s="17">
        <f t="shared" si="796"/>
        <v>224.47608438675724</v>
      </c>
      <c r="AE1309" s="17">
        <f t="shared" si="817"/>
        <v>6.2354467885210346E-2</v>
      </c>
      <c r="AF1309" s="17">
        <f>T1309-AD1309</f>
        <v>1335.3888609368094</v>
      </c>
      <c r="AG1309" s="17">
        <f t="shared" si="797"/>
        <v>0.37094135026022484</v>
      </c>
      <c r="AH1309" s="28">
        <f>0.5*'Ducati Panigale 1199 data'!$C$8*'WLTP class 3 v5'!F1309^2</f>
        <v>59368.444444444445</v>
      </c>
      <c r="AI1309" s="17">
        <f t="shared" si="798"/>
        <v>59.368444444444442</v>
      </c>
      <c r="AJ1309" s="17" t="str">
        <f>IF(N1309&lt;0, AI1309, "0")</f>
        <v>0</v>
      </c>
      <c r="AK1309" s="98">
        <f>AK1308+AJ1309</f>
        <v>2845.6773927469121</v>
      </c>
      <c r="AL1309" s="105">
        <f t="shared" si="799"/>
        <v>0.79046594242969781</v>
      </c>
      <c r="AM1309" s="98">
        <f>IF(N1309 &gt; 0, AI1309, )</f>
        <v>59.368444444444442</v>
      </c>
      <c r="AN1309" s="98">
        <f t="shared" si="818"/>
        <v>24553.351366512321</v>
      </c>
      <c r="AO1309" s="98">
        <f t="shared" si="800"/>
        <v>6.8203753795867561</v>
      </c>
      <c r="AP1309" s="27">
        <f t="shared" si="801"/>
        <v>0</v>
      </c>
      <c r="AQ1309" s="27">
        <f t="shared" si="802"/>
        <v>0</v>
      </c>
      <c r="AR1309" s="99">
        <f t="shared" si="803"/>
        <v>0</v>
      </c>
      <c r="AS1309" s="27">
        <f t="shared" si="804"/>
        <v>0</v>
      </c>
      <c r="AT1309" s="99">
        <f t="shared" si="781"/>
        <v>0</v>
      </c>
      <c r="AU1309" s="27">
        <f t="shared" si="781"/>
        <v>0</v>
      </c>
      <c r="AV1309" s="27">
        <f t="shared" si="805"/>
        <v>0</v>
      </c>
      <c r="AW1309" s="27">
        <f t="shared" si="806"/>
        <v>0</v>
      </c>
      <c r="AX1309" s="27">
        <f t="shared" si="807"/>
        <v>0</v>
      </c>
      <c r="AY1309" s="99">
        <f>AN1309-AW1309</f>
        <v>24553.351366512321</v>
      </c>
      <c r="AZ1309" s="110">
        <f t="shared" si="808"/>
        <v>6.8203753795867561</v>
      </c>
      <c r="BB1309" s="87">
        <v>0</v>
      </c>
      <c r="BC1309" s="23">
        <f t="shared" si="809"/>
        <v>0</v>
      </c>
      <c r="BD1309" s="23">
        <f t="shared" si="810"/>
        <v>0</v>
      </c>
      <c r="BE1309" s="23">
        <f t="shared" si="811"/>
        <v>0</v>
      </c>
      <c r="BF1309" s="23">
        <f t="shared" si="812"/>
        <v>0</v>
      </c>
      <c r="BG1309" s="23">
        <f t="shared" si="813"/>
        <v>0</v>
      </c>
    </row>
    <row r="1310" spans="2:59">
      <c r="B1310" s="12" t="s">
        <v>34</v>
      </c>
      <c r="C1310" s="12">
        <v>1299</v>
      </c>
      <c r="D1310" s="12">
        <v>277</v>
      </c>
      <c r="E1310" s="21">
        <v>74.599999999999994</v>
      </c>
      <c r="F1310" s="68">
        <f t="shared" si="782"/>
        <v>20.722222222222221</v>
      </c>
      <c r="G1310" s="22">
        <f t="shared" si="814"/>
        <v>6.9444444444444448E-2</v>
      </c>
      <c r="H1310" s="22">
        <f t="shared" si="783"/>
        <v>139</v>
      </c>
      <c r="I1310" s="48">
        <f>'Ducati Panigale 1199 data'!$C$8*G1310</f>
        <v>19.305555555555557</v>
      </c>
      <c r="J1310" s="48">
        <f>'Ducati Panigale 1199 data'!$C$8*'Ducati Panigale 1199 data'!$C$15*'Ducati Panigale 1199 data'!$C$10</f>
        <v>54.543600000000005</v>
      </c>
      <c r="K1310" s="48">
        <f>(0.5*'Ducati Panigale 1199 data'!$C$12)*'Ducati Panigale 1199 data'!$C$14*'Ducati Panigale 1199 data'!$C$11*F1310^2</f>
        <v>60.756217245370372</v>
      </c>
      <c r="L1310" s="48">
        <f t="shared" si="784"/>
        <v>134.60537280092595</v>
      </c>
      <c r="M1310" s="48">
        <f t="shared" si="780"/>
        <v>2789.3224474858544</v>
      </c>
      <c r="N1310" s="22">
        <f t="shared" si="785"/>
        <v>2.7893224474858545</v>
      </c>
      <c r="O1310" s="105">
        <f t="shared" si="786"/>
        <v>0</v>
      </c>
      <c r="P1310" s="105">
        <f t="shared" si="787"/>
        <v>0</v>
      </c>
      <c r="Q1310" s="105">
        <f t="shared" si="815"/>
        <v>295.80311348786574</v>
      </c>
      <c r="R1310" s="27">
        <f t="shared" si="788"/>
        <v>8.2167531524407145E-2</v>
      </c>
      <c r="S1310" s="98">
        <f t="shared" si="789"/>
        <v>2.7893224474858545</v>
      </c>
      <c r="T1310" s="17">
        <f t="shared" si="816"/>
        <v>1562.6542677710524</v>
      </c>
      <c r="U1310" s="17">
        <f t="shared" si="790"/>
        <v>0.43407062993640344</v>
      </c>
      <c r="V1310" s="17">
        <f t="shared" si="791"/>
        <v>281.01295781347244</v>
      </c>
      <c r="W1310" s="17">
        <f t="shared" si="792"/>
        <v>269.77243950093356</v>
      </c>
      <c r="X1310" s="17">
        <f t="shared" si="792"/>
        <v>258.98154192089623</v>
      </c>
      <c r="Y1310" s="17">
        <f t="shared" si="793"/>
        <v>256.39172650168729</v>
      </c>
      <c r="Z1310" s="17">
        <f>Y1310/3600</f>
        <v>7.1219924028246465E-2</v>
      </c>
      <c r="AA1310" s="17">
        <f>0.96*Y1310</f>
        <v>246.13605744161978</v>
      </c>
      <c r="AB1310" s="17">
        <f t="shared" si="794"/>
        <v>236.29061514395499</v>
      </c>
      <c r="AC1310" s="17">
        <f t="shared" si="795"/>
        <v>224.47608438675724</v>
      </c>
      <c r="AD1310" s="17">
        <f t="shared" si="796"/>
        <v>224.47608438675724</v>
      </c>
      <c r="AE1310" s="17">
        <f t="shared" si="817"/>
        <v>6.2354467885210346E-2</v>
      </c>
      <c r="AF1310" s="17">
        <f>T1310-AD1310</f>
        <v>1338.1781833842952</v>
      </c>
      <c r="AG1310" s="17">
        <f t="shared" si="797"/>
        <v>0.37171616205119312</v>
      </c>
      <c r="AH1310" s="28">
        <f>0.5*'Ducati Panigale 1199 data'!$C$8*'WLTP class 3 v5'!F1310^2</f>
        <v>59688.058641975302</v>
      </c>
      <c r="AI1310" s="17">
        <f t="shared" si="798"/>
        <v>59.688058641975303</v>
      </c>
      <c r="AJ1310" s="17" t="str">
        <f>IF(N1310&lt;0, AI1310, "0")</f>
        <v>0</v>
      </c>
      <c r="AK1310" s="98">
        <f>AK1309+AJ1310</f>
        <v>2845.6773927469121</v>
      </c>
      <c r="AL1310" s="105">
        <f t="shared" si="799"/>
        <v>0.79046594242969781</v>
      </c>
      <c r="AM1310" s="98">
        <f>IF(N1310 &gt; 0, AI1310, )</f>
        <v>59.688058641975303</v>
      </c>
      <c r="AN1310" s="98">
        <f t="shared" si="818"/>
        <v>24613.039425154297</v>
      </c>
      <c r="AO1310" s="98">
        <f t="shared" si="800"/>
        <v>6.8369553958761937</v>
      </c>
      <c r="AP1310" s="27">
        <f t="shared" si="801"/>
        <v>0</v>
      </c>
      <c r="AQ1310" s="27">
        <f t="shared" si="802"/>
        <v>0</v>
      </c>
      <c r="AR1310" s="99">
        <f t="shared" si="803"/>
        <v>0</v>
      </c>
      <c r="AS1310" s="27">
        <f t="shared" si="804"/>
        <v>0</v>
      </c>
      <c r="AT1310" s="99">
        <f t="shared" si="781"/>
        <v>0</v>
      </c>
      <c r="AU1310" s="27">
        <f t="shared" si="781"/>
        <v>0</v>
      </c>
      <c r="AV1310" s="27">
        <f t="shared" si="805"/>
        <v>0</v>
      </c>
      <c r="AW1310" s="27">
        <f t="shared" si="806"/>
        <v>0</v>
      </c>
      <c r="AX1310" s="27">
        <f t="shared" si="807"/>
        <v>0</v>
      </c>
      <c r="AY1310" s="99">
        <f>AN1310-AW1310</f>
        <v>24613.039425154297</v>
      </c>
      <c r="AZ1310" s="110">
        <f t="shared" si="808"/>
        <v>6.8369553958761937</v>
      </c>
      <c r="BB1310" s="87">
        <v>0</v>
      </c>
      <c r="BC1310" s="23">
        <f t="shared" si="809"/>
        <v>0</v>
      </c>
      <c r="BD1310" s="23">
        <f t="shared" si="810"/>
        <v>0</v>
      </c>
      <c r="BE1310" s="23">
        <f t="shared" si="811"/>
        <v>0</v>
      </c>
      <c r="BF1310" s="23">
        <f t="shared" si="812"/>
        <v>0</v>
      </c>
      <c r="BG1310" s="23">
        <f t="shared" si="813"/>
        <v>0</v>
      </c>
    </row>
    <row r="1311" spans="2:59">
      <c r="B1311" s="12" t="s">
        <v>34</v>
      </c>
      <c r="C1311" s="12">
        <v>1300</v>
      </c>
      <c r="D1311" s="12">
        <v>278</v>
      </c>
      <c r="E1311" s="21">
        <v>74.900000000000006</v>
      </c>
      <c r="F1311" s="68">
        <f t="shared" si="782"/>
        <v>20.805555555555557</v>
      </c>
      <c r="G1311" s="22">
        <f t="shared" si="814"/>
        <v>6.9444444444444448E-2</v>
      </c>
      <c r="H1311" s="22">
        <f t="shared" si="783"/>
        <v>139.5</v>
      </c>
      <c r="I1311" s="48">
        <f>'Ducati Panigale 1199 data'!$C$8*G1311</f>
        <v>19.305555555555557</v>
      </c>
      <c r="J1311" s="48">
        <f>'Ducati Panigale 1199 data'!$C$8*'Ducati Panigale 1199 data'!$C$15*'Ducati Panigale 1199 data'!$C$10</f>
        <v>54.543600000000005</v>
      </c>
      <c r="K1311" s="48">
        <f>(0.5*'Ducati Panigale 1199 data'!$C$12)*'Ducati Panigale 1199 data'!$C$14*'Ducati Panigale 1199 data'!$C$11*F1311^2</f>
        <v>61.245855700231502</v>
      </c>
      <c r="L1311" s="48">
        <f t="shared" si="784"/>
        <v>135.09501125578709</v>
      </c>
      <c r="M1311" s="48">
        <f t="shared" si="780"/>
        <v>2810.7267619606814</v>
      </c>
      <c r="N1311" s="22">
        <f t="shared" si="785"/>
        <v>2.8107267619606815</v>
      </c>
      <c r="O1311" s="105">
        <f t="shared" si="786"/>
        <v>0</v>
      </c>
      <c r="P1311" s="105">
        <f t="shared" si="787"/>
        <v>0</v>
      </c>
      <c r="Q1311" s="105">
        <f t="shared" si="815"/>
        <v>295.80311348786574</v>
      </c>
      <c r="R1311" s="27">
        <f t="shared" si="788"/>
        <v>8.2167531524407145E-2</v>
      </c>
      <c r="S1311" s="98">
        <f t="shared" si="789"/>
        <v>2.8107267619606815</v>
      </c>
      <c r="T1311" s="17">
        <f t="shared" si="816"/>
        <v>1565.4649945330132</v>
      </c>
      <c r="U1311" s="17">
        <f t="shared" si="790"/>
        <v>0.43485138737028145</v>
      </c>
      <c r="V1311" s="17">
        <f t="shared" si="791"/>
        <v>281.01295781347244</v>
      </c>
      <c r="W1311" s="17">
        <f t="shared" si="792"/>
        <v>269.77243950093356</v>
      </c>
      <c r="X1311" s="17">
        <f t="shared" si="792"/>
        <v>258.98154192089623</v>
      </c>
      <c r="Y1311" s="17">
        <f t="shared" si="793"/>
        <v>256.39172650168729</v>
      </c>
      <c r="Z1311" s="17">
        <f>Y1311/3600</f>
        <v>7.1219924028246465E-2</v>
      </c>
      <c r="AA1311" s="17">
        <f>0.96*Y1311</f>
        <v>246.13605744161978</v>
      </c>
      <c r="AB1311" s="17">
        <f t="shared" si="794"/>
        <v>236.29061514395499</v>
      </c>
      <c r="AC1311" s="17">
        <f t="shared" si="795"/>
        <v>224.47608438675724</v>
      </c>
      <c r="AD1311" s="17">
        <f t="shared" si="796"/>
        <v>224.47608438675724</v>
      </c>
      <c r="AE1311" s="17">
        <f t="shared" si="817"/>
        <v>6.2354467885210346E-2</v>
      </c>
      <c r="AF1311" s="17">
        <f>T1311-AD1311</f>
        <v>1340.9889101462559</v>
      </c>
      <c r="AG1311" s="17">
        <f t="shared" si="797"/>
        <v>0.37249691948507108</v>
      </c>
      <c r="AH1311" s="28">
        <f>0.5*'Ducati Panigale 1199 data'!$C$8*'WLTP class 3 v5'!F1311^2</f>
        <v>60169.088734567915</v>
      </c>
      <c r="AI1311" s="17">
        <f t="shared" si="798"/>
        <v>60.169088734567914</v>
      </c>
      <c r="AJ1311" s="17" t="str">
        <f>IF(N1311&lt;0, AI1311, "0")</f>
        <v>0</v>
      </c>
      <c r="AK1311" s="98">
        <f>AK1310+AJ1311</f>
        <v>2845.6773927469121</v>
      </c>
      <c r="AL1311" s="105">
        <f t="shared" si="799"/>
        <v>0.79046594242969781</v>
      </c>
      <c r="AM1311" s="98">
        <f>IF(N1311 &gt; 0, AI1311, )</f>
        <v>60.169088734567914</v>
      </c>
      <c r="AN1311" s="98">
        <f t="shared" si="818"/>
        <v>24673.208513888865</v>
      </c>
      <c r="AO1311" s="98">
        <f t="shared" si="800"/>
        <v>6.8536690316357962</v>
      </c>
      <c r="AP1311" s="27">
        <f t="shared" si="801"/>
        <v>0</v>
      </c>
      <c r="AQ1311" s="27">
        <f t="shared" si="802"/>
        <v>0</v>
      </c>
      <c r="AR1311" s="99">
        <f t="shared" si="803"/>
        <v>0</v>
      </c>
      <c r="AS1311" s="27">
        <f t="shared" si="804"/>
        <v>0</v>
      </c>
      <c r="AT1311" s="99">
        <f t="shared" si="781"/>
        <v>0</v>
      </c>
      <c r="AU1311" s="27">
        <f t="shared" si="781"/>
        <v>0</v>
      </c>
      <c r="AV1311" s="27">
        <f t="shared" si="805"/>
        <v>0</v>
      </c>
      <c r="AW1311" s="27">
        <f t="shared" si="806"/>
        <v>0</v>
      </c>
      <c r="AX1311" s="27">
        <f t="shared" si="807"/>
        <v>0</v>
      </c>
      <c r="AY1311" s="99">
        <f>AN1311-AW1311</f>
        <v>24673.208513888865</v>
      </c>
      <c r="AZ1311" s="110">
        <f t="shared" si="808"/>
        <v>6.8536690316357962</v>
      </c>
      <c r="BB1311" s="87">
        <v>0</v>
      </c>
      <c r="BC1311" s="23">
        <f t="shared" si="809"/>
        <v>0</v>
      </c>
      <c r="BD1311" s="23">
        <f t="shared" si="810"/>
        <v>0</v>
      </c>
      <c r="BE1311" s="23">
        <f t="shared" si="811"/>
        <v>0</v>
      </c>
      <c r="BF1311" s="23">
        <f t="shared" si="812"/>
        <v>0</v>
      </c>
      <c r="BG1311" s="23">
        <f t="shared" si="813"/>
        <v>0</v>
      </c>
    </row>
    <row r="1312" spans="2:59">
      <c r="B1312" s="12" t="s">
        <v>34</v>
      </c>
      <c r="C1312" s="12">
        <v>1301</v>
      </c>
      <c r="D1312" s="12">
        <v>279</v>
      </c>
      <c r="E1312" s="21">
        <v>75.099999999999994</v>
      </c>
      <c r="F1312" s="68">
        <f t="shared" si="782"/>
        <v>20.861111111111111</v>
      </c>
      <c r="G1312" s="22">
        <f t="shared" si="814"/>
        <v>5.5555555555554373E-2</v>
      </c>
      <c r="H1312" s="22">
        <f t="shared" si="783"/>
        <v>140</v>
      </c>
      <c r="I1312" s="48">
        <f>'Ducati Panigale 1199 data'!$C$8*G1312</f>
        <v>15.444444444444116</v>
      </c>
      <c r="J1312" s="48">
        <f>'Ducati Panigale 1199 data'!$C$8*'Ducati Panigale 1199 data'!$C$15*'Ducati Panigale 1199 data'!$C$10</f>
        <v>54.543600000000005</v>
      </c>
      <c r="K1312" s="48">
        <f>(0.5*'Ducati Panigale 1199 data'!$C$12)*'Ducati Panigale 1199 data'!$C$14*'Ducati Panigale 1199 data'!$C$11*F1312^2</f>
        <v>61.5733730613426</v>
      </c>
      <c r="L1312" s="48">
        <f t="shared" si="784"/>
        <v>131.56141750578672</v>
      </c>
      <c r="M1312" s="48">
        <f t="shared" si="780"/>
        <v>2744.517348523495</v>
      </c>
      <c r="N1312" s="22">
        <f t="shared" si="785"/>
        <v>2.744517348523495</v>
      </c>
      <c r="O1312" s="105">
        <f t="shared" si="786"/>
        <v>0</v>
      </c>
      <c r="P1312" s="105">
        <f t="shared" si="787"/>
        <v>0</v>
      </c>
      <c r="Q1312" s="105">
        <f t="shared" si="815"/>
        <v>295.80311348786574</v>
      </c>
      <c r="R1312" s="27">
        <f t="shared" si="788"/>
        <v>8.2167531524407145E-2</v>
      </c>
      <c r="S1312" s="98">
        <f t="shared" si="789"/>
        <v>2.744517348523495</v>
      </c>
      <c r="T1312" s="17">
        <f t="shared" si="816"/>
        <v>1568.2095118815366</v>
      </c>
      <c r="U1312" s="17">
        <f t="shared" si="790"/>
        <v>0.43561375330042684</v>
      </c>
      <c r="V1312" s="17">
        <f t="shared" si="791"/>
        <v>281.01295781347244</v>
      </c>
      <c r="W1312" s="17">
        <f t="shared" si="792"/>
        <v>269.77243950093356</v>
      </c>
      <c r="X1312" s="17">
        <f t="shared" si="792"/>
        <v>258.98154192089623</v>
      </c>
      <c r="Y1312" s="17">
        <f t="shared" si="793"/>
        <v>256.39172650168729</v>
      </c>
      <c r="Z1312" s="17">
        <f>Y1312/3600</f>
        <v>7.1219924028246465E-2</v>
      </c>
      <c r="AA1312" s="17">
        <f>0.96*Y1312</f>
        <v>246.13605744161978</v>
      </c>
      <c r="AB1312" s="17">
        <f t="shared" si="794"/>
        <v>236.29061514395499</v>
      </c>
      <c r="AC1312" s="17">
        <f t="shared" si="795"/>
        <v>224.47608438675724</v>
      </c>
      <c r="AD1312" s="17">
        <f t="shared" si="796"/>
        <v>224.47608438675724</v>
      </c>
      <c r="AE1312" s="17">
        <f t="shared" si="817"/>
        <v>6.2354467885210346E-2</v>
      </c>
      <c r="AF1312" s="17">
        <f>T1312-AD1312</f>
        <v>1343.7334274947793</v>
      </c>
      <c r="AG1312" s="17">
        <f t="shared" si="797"/>
        <v>0.37325928541521647</v>
      </c>
      <c r="AH1312" s="28">
        <f>0.5*'Ducati Panigale 1199 data'!$C$8*'WLTP class 3 v5'!F1312^2</f>
        <v>60490.847993827156</v>
      </c>
      <c r="AI1312" s="17">
        <f t="shared" si="798"/>
        <v>60.490847993827153</v>
      </c>
      <c r="AJ1312" s="17" t="str">
        <f>IF(N1312&lt;0, AI1312, "0")</f>
        <v>0</v>
      </c>
      <c r="AK1312" s="98">
        <f>AK1311+AJ1312</f>
        <v>2845.6773927469121</v>
      </c>
      <c r="AL1312" s="105">
        <f t="shared" si="799"/>
        <v>0.79046594242969781</v>
      </c>
      <c r="AM1312" s="98">
        <f>IF(N1312 &gt; 0, AI1312, )</f>
        <v>60.490847993827153</v>
      </c>
      <c r="AN1312" s="98">
        <f t="shared" si="818"/>
        <v>24733.699361882693</v>
      </c>
      <c r="AO1312" s="98">
        <f t="shared" si="800"/>
        <v>6.870472044967415</v>
      </c>
      <c r="AP1312" s="27">
        <f t="shared" si="801"/>
        <v>0</v>
      </c>
      <c r="AQ1312" s="27">
        <f t="shared" si="802"/>
        <v>0</v>
      </c>
      <c r="AR1312" s="99">
        <f t="shared" si="803"/>
        <v>0</v>
      </c>
      <c r="AS1312" s="27">
        <f t="shared" si="804"/>
        <v>0</v>
      </c>
      <c r="AT1312" s="99">
        <f t="shared" si="781"/>
        <v>0</v>
      </c>
      <c r="AU1312" s="27">
        <f t="shared" si="781"/>
        <v>0</v>
      </c>
      <c r="AV1312" s="27">
        <f t="shared" si="805"/>
        <v>0</v>
      </c>
      <c r="AW1312" s="27">
        <f t="shared" si="806"/>
        <v>0</v>
      </c>
      <c r="AX1312" s="27">
        <f t="shared" si="807"/>
        <v>0</v>
      </c>
      <c r="AY1312" s="99">
        <f>AN1312-AW1312</f>
        <v>24733.699361882693</v>
      </c>
      <c r="AZ1312" s="110">
        <f t="shared" si="808"/>
        <v>6.870472044967415</v>
      </c>
      <c r="BB1312" s="87">
        <v>0</v>
      </c>
      <c r="BC1312" s="23">
        <f t="shared" si="809"/>
        <v>0</v>
      </c>
      <c r="BD1312" s="23">
        <f t="shared" si="810"/>
        <v>0</v>
      </c>
      <c r="BE1312" s="23">
        <f t="shared" si="811"/>
        <v>0</v>
      </c>
      <c r="BF1312" s="23">
        <f t="shared" si="812"/>
        <v>0</v>
      </c>
      <c r="BG1312" s="23">
        <f t="shared" si="813"/>
        <v>0</v>
      </c>
    </row>
    <row r="1313" spans="2:59">
      <c r="B1313" s="12" t="s">
        <v>34</v>
      </c>
      <c r="C1313" s="12">
        <v>1302</v>
      </c>
      <c r="D1313" s="12">
        <v>280</v>
      </c>
      <c r="E1313" s="21">
        <v>75.3</v>
      </c>
      <c r="F1313" s="68">
        <f t="shared" si="782"/>
        <v>20.916666666666668</v>
      </c>
      <c r="G1313" s="22">
        <f t="shared" si="814"/>
        <v>5.5555555555556344E-2</v>
      </c>
      <c r="H1313" s="22">
        <f t="shared" si="783"/>
        <v>140.5</v>
      </c>
      <c r="I1313" s="48">
        <f>'Ducati Panigale 1199 data'!$C$8*G1313</f>
        <v>15.444444444444663</v>
      </c>
      <c r="J1313" s="48">
        <f>'Ducati Panigale 1199 data'!$C$8*'Ducati Panigale 1199 data'!$C$15*'Ducati Panigale 1199 data'!$C$10</f>
        <v>54.543600000000005</v>
      </c>
      <c r="K1313" s="48">
        <f>(0.5*'Ducati Panigale 1199 data'!$C$12)*'Ducati Panigale 1199 data'!$C$14*'Ducati Panigale 1199 data'!$C$11*F1313^2</f>
        <v>61.901763802083352</v>
      </c>
      <c r="L1313" s="48">
        <f t="shared" si="784"/>
        <v>131.88980824652802</v>
      </c>
      <c r="M1313" s="48">
        <f t="shared" si="780"/>
        <v>2758.6951558232113</v>
      </c>
      <c r="N1313" s="22">
        <f t="shared" si="785"/>
        <v>2.7586951558232111</v>
      </c>
      <c r="O1313" s="105">
        <f t="shared" si="786"/>
        <v>0</v>
      </c>
      <c r="P1313" s="105">
        <f t="shared" si="787"/>
        <v>0</v>
      </c>
      <c r="Q1313" s="105">
        <f t="shared" si="815"/>
        <v>295.80311348786574</v>
      </c>
      <c r="R1313" s="27">
        <f t="shared" si="788"/>
        <v>8.2167531524407145E-2</v>
      </c>
      <c r="S1313" s="98">
        <f t="shared" si="789"/>
        <v>2.7586951558232111</v>
      </c>
      <c r="T1313" s="17">
        <f t="shared" si="816"/>
        <v>1570.9682070373599</v>
      </c>
      <c r="U1313" s="17">
        <f t="shared" si="790"/>
        <v>0.43638005751037773</v>
      </c>
      <c r="V1313" s="17">
        <f t="shared" si="791"/>
        <v>281.01295781347244</v>
      </c>
      <c r="W1313" s="17">
        <f t="shared" si="792"/>
        <v>269.77243950093356</v>
      </c>
      <c r="X1313" s="17">
        <f t="shared" si="792"/>
        <v>258.98154192089623</v>
      </c>
      <c r="Y1313" s="17">
        <f t="shared" si="793"/>
        <v>256.39172650168729</v>
      </c>
      <c r="Z1313" s="17">
        <f>Y1313/3600</f>
        <v>7.1219924028246465E-2</v>
      </c>
      <c r="AA1313" s="17">
        <f>0.96*Y1313</f>
        <v>246.13605744161978</v>
      </c>
      <c r="AB1313" s="17">
        <f t="shared" si="794"/>
        <v>236.29061514395499</v>
      </c>
      <c r="AC1313" s="17">
        <f t="shared" si="795"/>
        <v>224.47608438675724</v>
      </c>
      <c r="AD1313" s="17">
        <f t="shared" si="796"/>
        <v>224.47608438675724</v>
      </c>
      <c r="AE1313" s="17">
        <f t="shared" si="817"/>
        <v>6.2354467885210346E-2</v>
      </c>
      <c r="AF1313" s="17">
        <f>T1313-AD1313</f>
        <v>1346.4921226506026</v>
      </c>
      <c r="AG1313" s="17">
        <f t="shared" si="797"/>
        <v>0.37402558962516741</v>
      </c>
      <c r="AH1313" s="28">
        <f>0.5*'Ducati Panigale 1199 data'!$C$8*'WLTP class 3 v5'!F1313^2</f>
        <v>60813.465277777788</v>
      </c>
      <c r="AI1313" s="17">
        <f t="shared" si="798"/>
        <v>60.813465277777787</v>
      </c>
      <c r="AJ1313" s="17" t="str">
        <f>IF(N1313&lt;0, AI1313, "0")</f>
        <v>0</v>
      </c>
      <c r="AK1313" s="98">
        <f>AK1312+AJ1313</f>
        <v>2845.6773927469121</v>
      </c>
      <c r="AL1313" s="105">
        <f t="shared" si="799"/>
        <v>0.79046594242969781</v>
      </c>
      <c r="AM1313" s="98">
        <f>IF(N1313 &gt; 0, AI1313, )</f>
        <v>60.813465277777787</v>
      </c>
      <c r="AN1313" s="98">
        <f t="shared" si="818"/>
        <v>24794.51282716047</v>
      </c>
      <c r="AO1313" s="98">
        <f t="shared" si="800"/>
        <v>6.8873646742112413</v>
      </c>
      <c r="AP1313" s="27">
        <f t="shared" si="801"/>
        <v>0</v>
      </c>
      <c r="AQ1313" s="27">
        <f t="shared" si="802"/>
        <v>0</v>
      </c>
      <c r="AR1313" s="99">
        <f t="shared" si="803"/>
        <v>0</v>
      </c>
      <c r="AS1313" s="27">
        <f t="shared" si="804"/>
        <v>0</v>
      </c>
      <c r="AT1313" s="99">
        <f t="shared" si="781"/>
        <v>0</v>
      </c>
      <c r="AU1313" s="27">
        <f t="shared" si="781"/>
        <v>0</v>
      </c>
      <c r="AV1313" s="27">
        <f t="shared" si="805"/>
        <v>0</v>
      </c>
      <c r="AW1313" s="27">
        <f t="shared" si="806"/>
        <v>0</v>
      </c>
      <c r="AX1313" s="27">
        <f t="shared" si="807"/>
        <v>0</v>
      </c>
      <c r="AY1313" s="99">
        <f>AN1313-AW1313</f>
        <v>24794.51282716047</v>
      </c>
      <c r="AZ1313" s="110">
        <f t="shared" si="808"/>
        <v>6.8873646742112413</v>
      </c>
      <c r="BB1313" s="87">
        <v>0</v>
      </c>
      <c r="BC1313" s="23">
        <f t="shared" si="809"/>
        <v>0</v>
      </c>
      <c r="BD1313" s="23">
        <f t="shared" si="810"/>
        <v>0</v>
      </c>
      <c r="BE1313" s="23">
        <f t="shared" si="811"/>
        <v>0</v>
      </c>
      <c r="BF1313" s="23">
        <f t="shared" si="812"/>
        <v>0</v>
      </c>
      <c r="BG1313" s="23">
        <f t="shared" si="813"/>
        <v>0</v>
      </c>
    </row>
    <row r="1314" spans="2:59">
      <c r="B1314" s="12" t="s">
        <v>34</v>
      </c>
      <c r="C1314" s="12">
        <v>1303</v>
      </c>
      <c r="D1314" s="12">
        <v>281</v>
      </c>
      <c r="E1314" s="21">
        <v>75.5</v>
      </c>
      <c r="F1314" s="68">
        <f t="shared" si="782"/>
        <v>20.972222222222221</v>
      </c>
      <c r="G1314" s="22">
        <f t="shared" si="814"/>
        <v>6.9444444444444448E-2</v>
      </c>
      <c r="H1314" s="22">
        <f t="shared" si="783"/>
        <v>141</v>
      </c>
      <c r="I1314" s="48">
        <f>'Ducati Panigale 1199 data'!$C$8*G1314</f>
        <v>19.305555555555557</v>
      </c>
      <c r="J1314" s="48">
        <f>'Ducati Panigale 1199 data'!$C$8*'Ducati Panigale 1199 data'!$C$15*'Ducati Panigale 1199 data'!$C$10</f>
        <v>54.543600000000005</v>
      </c>
      <c r="K1314" s="48">
        <f>(0.5*'Ducati Panigale 1199 data'!$C$12)*'Ducati Panigale 1199 data'!$C$14*'Ducati Panigale 1199 data'!$C$11*F1314^2</f>
        <v>62.231027922453713</v>
      </c>
      <c r="L1314" s="48">
        <f t="shared" si="784"/>
        <v>136.08018347800927</v>
      </c>
      <c r="M1314" s="48">
        <f t="shared" si="780"/>
        <v>2853.9038479415831</v>
      </c>
      <c r="N1314" s="22">
        <f t="shared" si="785"/>
        <v>2.853903847941583</v>
      </c>
      <c r="O1314" s="105">
        <f t="shared" si="786"/>
        <v>0</v>
      </c>
      <c r="P1314" s="105">
        <f t="shared" si="787"/>
        <v>0</v>
      </c>
      <c r="Q1314" s="105">
        <f t="shared" si="815"/>
        <v>295.80311348786574</v>
      </c>
      <c r="R1314" s="27">
        <f t="shared" si="788"/>
        <v>8.2167531524407145E-2</v>
      </c>
      <c r="S1314" s="98">
        <f t="shared" si="789"/>
        <v>2.853903847941583</v>
      </c>
      <c r="T1314" s="17">
        <f t="shared" si="816"/>
        <v>1573.8221108853015</v>
      </c>
      <c r="U1314" s="17">
        <f t="shared" si="790"/>
        <v>0.43717280857925045</v>
      </c>
      <c r="V1314" s="17">
        <f t="shared" si="791"/>
        <v>281.01295781347244</v>
      </c>
      <c r="W1314" s="17">
        <f t="shared" si="792"/>
        <v>269.77243950093356</v>
      </c>
      <c r="X1314" s="17">
        <f t="shared" si="792"/>
        <v>258.98154192089623</v>
      </c>
      <c r="Y1314" s="17">
        <f t="shared" si="793"/>
        <v>256.39172650168729</v>
      </c>
      <c r="Z1314" s="17">
        <f>Y1314/3600</f>
        <v>7.1219924028246465E-2</v>
      </c>
      <c r="AA1314" s="17">
        <f>0.96*Y1314</f>
        <v>246.13605744161978</v>
      </c>
      <c r="AB1314" s="17">
        <f t="shared" si="794"/>
        <v>236.29061514395499</v>
      </c>
      <c r="AC1314" s="17">
        <f t="shared" si="795"/>
        <v>224.47608438675724</v>
      </c>
      <c r="AD1314" s="17">
        <f t="shared" si="796"/>
        <v>224.47608438675724</v>
      </c>
      <c r="AE1314" s="17">
        <f t="shared" si="817"/>
        <v>6.2354467885210346E-2</v>
      </c>
      <c r="AF1314" s="17">
        <f>T1314-AD1314</f>
        <v>1349.3460264985442</v>
      </c>
      <c r="AG1314" s="17">
        <f t="shared" si="797"/>
        <v>0.37481834069404008</v>
      </c>
      <c r="AH1314" s="28">
        <f>0.5*'Ducati Panigale 1199 data'!$C$8*'WLTP class 3 v5'!F1314^2</f>
        <v>61136.940586419754</v>
      </c>
      <c r="AI1314" s="17">
        <f t="shared" si="798"/>
        <v>61.136940586419755</v>
      </c>
      <c r="AJ1314" s="17" t="str">
        <f>IF(N1314&lt;0, AI1314, "0")</f>
        <v>0</v>
      </c>
      <c r="AK1314" s="98">
        <f>AK1313+AJ1314</f>
        <v>2845.6773927469121</v>
      </c>
      <c r="AL1314" s="105">
        <f t="shared" si="799"/>
        <v>0.79046594242969781</v>
      </c>
      <c r="AM1314" s="98">
        <f>IF(N1314 &gt; 0, AI1314, )</f>
        <v>61.136940586419755</v>
      </c>
      <c r="AN1314" s="98">
        <f t="shared" si="818"/>
        <v>24855.649767746891</v>
      </c>
      <c r="AO1314" s="98">
        <f t="shared" si="800"/>
        <v>6.9043471577074698</v>
      </c>
      <c r="AP1314" s="27">
        <f t="shared" si="801"/>
        <v>0</v>
      </c>
      <c r="AQ1314" s="27">
        <f t="shared" si="802"/>
        <v>0</v>
      </c>
      <c r="AR1314" s="99">
        <f t="shared" si="803"/>
        <v>0</v>
      </c>
      <c r="AS1314" s="27">
        <f t="shared" si="804"/>
        <v>0</v>
      </c>
      <c r="AT1314" s="99">
        <f t="shared" si="781"/>
        <v>0</v>
      </c>
      <c r="AU1314" s="27">
        <f t="shared" si="781"/>
        <v>0</v>
      </c>
      <c r="AV1314" s="27">
        <f t="shared" si="805"/>
        <v>0</v>
      </c>
      <c r="AW1314" s="27">
        <f t="shared" si="806"/>
        <v>0</v>
      </c>
      <c r="AX1314" s="27">
        <f t="shared" si="807"/>
        <v>0</v>
      </c>
      <c r="AY1314" s="99">
        <f>AN1314-AW1314</f>
        <v>24855.649767746891</v>
      </c>
      <c r="AZ1314" s="110">
        <f t="shared" si="808"/>
        <v>6.9043471577074698</v>
      </c>
      <c r="BB1314" s="87">
        <v>0</v>
      </c>
      <c r="BC1314" s="23">
        <f t="shared" si="809"/>
        <v>0</v>
      </c>
      <c r="BD1314" s="23">
        <f t="shared" si="810"/>
        <v>0</v>
      </c>
      <c r="BE1314" s="23">
        <f t="shared" si="811"/>
        <v>0</v>
      </c>
      <c r="BF1314" s="23">
        <f t="shared" si="812"/>
        <v>0</v>
      </c>
      <c r="BG1314" s="23">
        <f t="shared" si="813"/>
        <v>0</v>
      </c>
    </row>
    <row r="1315" spans="2:59">
      <c r="B1315" s="12" t="s">
        <v>34</v>
      </c>
      <c r="C1315" s="12">
        <v>1304</v>
      </c>
      <c r="D1315" s="12">
        <v>282</v>
      </c>
      <c r="E1315" s="21">
        <v>75.8</v>
      </c>
      <c r="F1315" s="68">
        <f t="shared" si="782"/>
        <v>21.055555555555557</v>
      </c>
      <c r="G1315" s="22">
        <f t="shared" si="814"/>
        <v>5.5555555555556344E-2</v>
      </c>
      <c r="H1315" s="22">
        <f t="shared" si="783"/>
        <v>141.5</v>
      </c>
      <c r="I1315" s="48">
        <f>'Ducati Panigale 1199 data'!$C$8*G1315</f>
        <v>15.444444444444663</v>
      </c>
      <c r="J1315" s="48">
        <f>'Ducati Panigale 1199 data'!$C$8*'Ducati Panigale 1199 data'!$C$15*'Ducati Panigale 1199 data'!$C$10</f>
        <v>54.543600000000005</v>
      </c>
      <c r="K1315" s="48">
        <f>(0.5*'Ducati Panigale 1199 data'!$C$12)*'Ducati Panigale 1199 data'!$C$14*'Ducati Panigale 1199 data'!$C$11*F1315^2</f>
        <v>62.726561689814829</v>
      </c>
      <c r="L1315" s="48">
        <f t="shared" si="784"/>
        <v>132.7146061342595</v>
      </c>
      <c r="M1315" s="48">
        <f t="shared" si="780"/>
        <v>2794.3797624935751</v>
      </c>
      <c r="N1315" s="22">
        <f t="shared" si="785"/>
        <v>2.7943797624935751</v>
      </c>
      <c r="O1315" s="105">
        <f t="shared" si="786"/>
        <v>0</v>
      </c>
      <c r="P1315" s="105">
        <f t="shared" si="787"/>
        <v>0</v>
      </c>
      <c r="Q1315" s="105">
        <f t="shared" si="815"/>
        <v>295.80311348786574</v>
      </c>
      <c r="R1315" s="27">
        <f t="shared" si="788"/>
        <v>8.2167531524407145E-2</v>
      </c>
      <c r="S1315" s="98">
        <f t="shared" si="789"/>
        <v>2.7943797624935751</v>
      </c>
      <c r="T1315" s="17">
        <f t="shared" si="816"/>
        <v>1576.616490647795</v>
      </c>
      <c r="U1315" s="17">
        <f t="shared" si="790"/>
        <v>0.43794902517994305</v>
      </c>
      <c r="V1315" s="17">
        <f t="shared" si="791"/>
        <v>281.01295781347244</v>
      </c>
      <c r="W1315" s="17">
        <f t="shared" si="792"/>
        <v>269.77243950093356</v>
      </c>
      <c r="X1315" s="17">
        <f t="shared" si="792"/>
        <v>258.98154192089623</v>
      </c>
      <c r="Y1315" s="17">
        <f t="shared" si="793"/>
        <v>256.39172650168729</v>
      </c>
      <c r="Z1315" s="17">
        <f>Y1315/3600</f>
        <v>7.1219924028246465E-2</v>
      </c>
      <c r="AA1315" s="17">
        <f>0.96*Y1315</f>
        <v>246.13605744161978</v>
      </c>
      <c r="AB1315" s="17">
        <f t="shared" si="794"/>
        <v>236.29061514395499</v>
      </c>
      <c r="AC1315" s="17">
        <f t="shared" si="795"/>
        <v>224.47608438675724</v>
      </c>
      <c r="AD1315" s="17">
        <f t="shared" si="796"/>
        <v>224.47608438675724</v>
      </c>
      <c r="AE1315" s="17">
        <f t="shared" si="817"/>
        <v>6.2354467885210346E-2</v>
      </c>
      <c r="AF1315" s="17">
        <f>T1315-AD1315</f>
        <v>1352.1404062610377</v>
      </c>
      <c r="AG1315" s="17">
        <f t="shared" si="797"/>
        <v>0.37559455729473268</v>
      </c>
      <c r="AH1315" s="28">
        <f>0.5*'Ducati Panigale 1199 data'!$C$8*'WLTP class 3 v5'!F1315^2</f>
        <v>61623.762345679024</v>
      </c>
      <c r="AI1315" s="17">
        <f t="shared" si="798"/>
        <v>61.623762345679026</v>
      </c>
      <c r="AJ1315" s="17" t="str">
        <f>IF(N1315&lt;0, AI1315, "0")</f>
        <v>0</v>
      </c>
      <c r="AK1315" s="98">
        <f>AK1314+AJ1315</f>
        <v>2845.6773927469121</v>
      </c>
      <c r="AL1315" s="105">
        <f t="shared" si="799"/>
        <v>0.79046594242969781</v>
      </c>
      <c r="AM1315" s="98">
        <f>IF(N1315 &gt; 0, AI1315, )</f>
        <v>61.623762345679026</v>
      </c>
      <c r="AN1315" s="98">
        <f t="shared" si="818"/>
        <v>24917.273530092571</v>
      </c>
      <c r="AO1315" s="98">
        <f t="shared" si="800"/>
        <v>6.9214648694701584</v>
      </c>
      <c r="AP1315" s="27">
        <f t="shared" si="801"/>
        <v>0</v>
      </c>
      <c r="AQ1315" s="27">
        <f t="shared" si="802"/>
        <v>0</v>
      </c>
      <c r="AR1315" s="99">
        <f t="shared" si="803"/>
        <v>0</v>
      </c>
      <c r="AS1315" s="27">
        <f t="shared" si="804"/>
        <v>0</v>
      </c>
      <c r="AT1315" s="99">
        <f t="shared" si="781"/>
        <v>0</v>
      </c>
      <c r="AU1315" s="27">
        <f t="shared" si="781"/>
        <v>0</v>
      </c>
      <c r="AV1315" s="27">
        <f t="shared" si="805"/>
        <v>0</v>
      </c>
      <c r="AW1315" s="27">
        <f t="shared" si="806"/>
        <v>0</v>
      </c>
      <c r="AX1315" s="27">
        <f t="shared" si="807"/>
        <v>0</v>
      </c>
      <c r="AY1315" s="99">
        <f>AN1315-AW1315</f>
        <v>24917.273530092571</v>
      </c>
      <c r="AZ1315" s="110">
        <f t="shared" si="808"/>
        <v>6.9214648694701584</v>
      </c>
      <c r="BB1315" s="87">
        <v>0</v>
      </c>
      <c r="BC1315" s="23">
        <f t="shared" si="809"/>
        <v>0</v>
      </c>
      <c r="BD1315" s="23">
        <f t="shared" si="810"/>
        <v>0</v>
      </c>
      <c r="BE1315" s="23">
        <f t="shared" si="811"/>
        <v>0</v>
      </c>
      <c r="BF1315" s="23">
        <f t="shared" si="812"/>
        <v>0</v>
      </c>
      <c r="BG1315" s="23">
        <f t="shared" si="813"/>
        <v>0</v>
      </c>
    </row>
    <row r="1316" spans="2:59">
      <c r="B1316" s="12" t="s">
        <v>34</v>
      </c>
      <c r="C1316" s="12">
        <v>1305</v>
      </c>
      <c r="D1316" s="12">
        <v>283</v>
      </c>
      <c r="E1316" s="21">
        <v>75.900000000000006</v>
      </c>
      <c r="F1316" s="68">
        <f t="shared" si="782"/>
        <v>21.083333333333332</v>
      </c>
      <c r="G1316" s="22">
        <f t="shared" si="814"/>
        <v>2.7777777777778172E-2</v>
      </c>
      <c r="H1316" s="22">
        <f t="shared" si="783"/>
        <v>142</v>
      </c>
      <c r="I1316" s="48">
        <f>'Ducati Panigale 1199 data'!$C$8*G1316</f>
        <v>7.7222222222223316</v>
      </c>
      <c r="J1316" s="48">
        <f>'Ducati Panigale 1199 data'!$C$8*'Ducati Panigale 1199 data'!$C$15*'Ducati Panigale 1199 data'!$C$10</f>
        <v>54.543600000000005</v>
      </c>
      <c r="K1316" s="48">
        <f>(0.5*'Ducati Panigale 1199 data'!$C$12)*'Ducati Panigale 1199 data'!$C$14*'Ducati Panigale 1199 data'!$C$11*F1316^2</f>
        <v>62.892176302083335</v>
      </c>
      <c r="L1316" s="48">
        <f t="shared" si="784"/>
        <v>125.15799852430567</v>
      </c>
      <c r="M1316" s="48">
        <f t="shared" si="780"/>
        <v>2638.7478022207779</v>
      </c>
      <c r="N1316" s="22">
        <f t="shared" si="785"/>
        <v>2.6387478022207778</v>
      </c>
      <c r="O1316" s="105">
        <f t="shared" si="786"/>
        <v>0</v>
      </c>
      <c r="P1316" s="105">
        <f t="shared" si="787"/>
        <v>0</v>
      </c>
      <c r="Q1316" s="105">
        <f t="shared" si="815"/>
        <v>295.80311348786574</v>
      </c>
      <c r="R1316" s="27">
        <f t="shared" si="788"/>
        <v>8.2167531524407145E-2</v>
      </c>
      <c r="S1316" s="98">
        <f t="shared" si="789"/>
        <v>2.6387478022207778</v>
      </c>
      <c r="T1316" s="17">
        <f t="shared" si="816"/>
        <v>1579.2552384500157</v>
      </c>
      <c r="U1316" s="17">
        <f t="shared" si="790"/>
        <v>0.4386820106805599</v>
      </c>
      <c r="V1316" s="17">
        <f t="shared" si="791"/>
        <v>281.01295781347244</v>
      </c>
      <c r="W1316" s="17">
        <f t="shared" si="792"/>
        <v>269.77243950093356</v>
      </c>
      <c r="X1316" s="17">
        <f t="shared" si="792"/>
        <v>258.98154192089623</v>
      </c>
      <c r="Y1316" s="17">
        <f t="shared" si="793"/>
        <v>256.39172650168729</v>
      </c>
      <c r="Z1316" s="17">
        <f>Y1316/3600</f>
        <v>7.1219924028246465E-2</v>
      </c>
      <c r="AA1316" s="17">
        <f>0.96*Y1316</f>
        <v>246.13605744161978</v>
      </c>
      <c r="AB1316" s="17">
        <f t="shared" si="794"/>
        <v>236.29061514395499</v>
      </c>
      <c r="AC1316" s="17">
        <f t="shared" si="795"/>
        <v>224.47608438675724</v>
      </c>
      <c r="AD1316" s="17">
        <f t="shared" si="796"/>
        <v>224.47608438675724</v>
      </c>
      <c r="AE1316" s="17">
        <f t="shared" si="817"/>
        <v>6.2354467885210346E-2</v>
      </c>
      <c r="AF1316" s="17">
        <f>T1316-AD1316</f>
        <v>1354.7791540632584</v>
      </c>
      <c r="AG1316" s="17">
        <f t="shared" si="797"/>
        <v>0.37632754279534952</v>
      </c>
      <c r="AH1316" s="28">
        <f>0.5*'Ducati Panigale 1199 data'!$C$8*'WLTP class 3 v5'!F1316^2</f>
        <v>61786.465277777774</v>
      </c>
      <c r="AI1316" s="17">
        <f t="shared" si="798"/>
        <v>61.786465277777772</v>
      </c>
      <c r="AJ1316" s="17" t="str">
        <f>IF(N1316&lt;0, AI1316, "0")</f>
        <v>0</v>
      </c>
      <c r="AK1316" s="98">
        <f>AK1315+AJ1316</f>
        <v>2845.6773927469121</v>
      </c>
      <c r="AL1316" s="105">
        <f t="shared" si="799"/>
        <v>0.79046594242969781</v>
      </c>
      <c r="AM1316" s="98">
        <f>IF(N1316 &gt; 0, AI1316, )</f>
        <v>61.786465277777772</v>
      </c>
      <c r="AN1316" s="98">
        <f t="shared" si="818"/>
        <v>24979.059995370349</v>
      </c>
      <c r="AO1316" s="98">
        <f t="shared" si="800"/>
        <v>6.9386277764917637</v>
      </c>
      <c r="AP1316" s="27">
        <f t="shared" si="801"/>
        <v>0</v>
      </c>
      <c r="AQ1316" s="27">
        <f t="shared" si="802"/>
        <v>0</v>
      </c>
      <c r="AR1316" s="99">
        <f t="shared" si="803"/>
        <v>0</v>
      </c>
      <c r="AS1316" s="27">
        <f t="shared" si="804"/>
        <v>0</v>
      </c>
      <c r="AT1316" s="99">
        <f t="shared" si="781"/>
        <v>0</v>
      </c>
      <c r="AU1316" s="27">
        <f t="shared" si="781"/>
        <v>0</v>
      </c>
      <c r="AV1316" s="27">
        <f t="shared" si="805"/>
        <v>0</v>
      </c>
      <c r="AW1316" s="27">
        <f t="shared" si="806"/>
        <v>0</v>
      </c>
      <c r="AX1316" s="27">
        <f t="shared" si="807"/>
        <v>0</v>
      </c>
      <c r="AY1316" s="99">
        <f>AN1316-AW1316</f>
        <v>24979.059995370349</v>
      </c>
      <c r="AZ1316" s="110">
        <f t="shared" si="808"/>
        <v>6.9386277764917637</v>
      </c>
      <c r="BB1316" s="87">
        <v>0</v>
      </c>
      <c r="BC1316" s="23">
        <f t="shared" si="809"/>
        <v>0</v>
      </c>
      <c r="BD1316" s="23">
        <f t="shared" si="810"/>
        <v>0</v>
      </c>
      <c r="BE1316" s="23">
        <f t="shared" si="811"/>
        <v>0</v>
      </c>
      <c r="BF1316" s="23">
        <f t="shared" si="812"/>
        <v>0</v>
      </c>
      <c r="BG1316" s="23">
        <f t="shared" si="813"/>
        <v>0</v>
      </c>
    </row>
    <row r="1317" spans="2:59">
      <c r="B1317" s="12" t="s">
        <v>34</v>
      </c>
      <c r="C1317" s="12">
        <v>1306</v>
      </c>
      <c r="D1317" s="12">
        <v>284</v>
      </c>
      <c r="E1317" s="21">
        <v>76</v>
      </c>
      <c r="F1317" s="68">
        <f t="shared" si="782"/>
        <v>21.111111111111111</v>
      </c>
      <c r="G1317" s="22">
        <f t="shared" si="814"/>
        <v>1.3888888888888099E-2</v>
      </c>
      <c r="H1317" s="22">
        <f t="shared" si="783"/>
        <v>142.5</v>
      </c>
      <c r="I1317" s="48">
        <f>'Ducati Panigale 1199 data'!$C$8*G1317</f>
        <v>3.8611111111108913</v>
      </c>
      <c r="J1317" s="48">
        <f>'Ducati Panigale 1199 data'!$C$8*'Ducati Panigale 1199 data'!$C$15*'Ducati Panigale 1199 data'!$C$10</f>
        <v>54.543600000000005</v>
      </c>
      <c r="K1317" s="48">
        <f>(0.5*'Ducati Panigale 1199 data'!$C$12)*'Ducati Panigale 1199 data'!$C$14*'Ducati Panigale 1199 data'!$C$11*F1317^2</f>
        <v>63.058009259259265</v>
      </c>
      <c r="L1317" s="48">
        <f t="shared" si="784"/>
        <v>121.46272037037016</v>
      </c>
      <c r="M1317" s="48">
        <f t="shared" si="780"/>
        <v>2564.2129855967032</v>
      </c>
      <c r="N1317" s="22">
        <f t="shared" si="785"/>
        <v>2.5642129855967033</v>
      </c>
      <c r="O1317" s="105">
        <f t="shared" si="786"/>
        <v>0</v>
      </c>
      <c r="P1317" s="105">
        <f t="shared" si="787"/>
        <v>0</v>
      </c>
      <c r="Q1317" s="105">
        <f t="shared" si="815"/>
        <v>295.80311348786574</v>
      </c>
      <c r="R1317" s="27">
        <f t="shared" si="788"/>
        <v>8.2167531524407145E-2</v>
      </c>
      <c r="S1317" s="98">
        <f t="shared" si="789"/>
        <v>2.5642129855967033</v>
      </c>
      <c r="T1317" s="17">
        <f t="shared" si="816"/>
        <v>1581.8194514356123</v>
      </c>
      <c r="U1317" s="17">
        <f t="shared" si="790"/>
        <v>0.43939429206544789</v>
      </c>
      <c r="V1317" s="17">
        <f t="shared" si="791"/>
        <v>281.01295781347244</v>
      </c>
      <c r="W1317" s="17">
        <f t="shared" si="792"/>
        <v>269.77243950093356</v>
      </c>
      <c r="X1317" s="17">
        <f t="shared" si="792"/>
        <v>258.98154192089623</v>
      </c>
      <c r="Y1317" s="17">
        <f t="shared" si="793"/>
        <v>256.39172650168729</v>
      </c>
      <c r="Z1317" s="17">
        <f>Y1317/3600</f>
        <v>7.1219924028246465E-2</v>
      </c>
      <c r="AA1317" s="17">
        <f>0.96*Y1317</f>
        <v>246.13605744161978</v>
      </c>
      <c r="AB1317" s="17">
        <f t="shared" si="794"/>
        <v>236.29061514395499</v>
      </c>
      <c r="AC1317" s="17">
        <f t="shared" si="795"/>
        <v>224.47608438675724</v>
      </c>
      <c r="AD1317" s="17">
        <f t="shared" si="796"/>
        <v>224.47608438675724</v>
      </c>
      <c r="AE1317" s="17">
        <f t="shared" si="817"/>
        <v>6.2354467885210346E-2</v>
      </c>
      <c r="AF1317" s="17">
        <f>T1317-AD1317</f>
        <v>1357.343367048855</v>
      </c>
      <c r="AG1317" s="17">
        <f t="shared" si="797"/>
        <v>0.37703982418023751</v>
      </c>
      <c r="AH1317" s="28">
        <f>0.5*'Ducati Panigale 1199 data'!$C$8*'WLTP class 3 v5'!F1317^2</f>
        <v>61949.382716049382</v>
      </c>
      <c r="AI1317" s="17">
        <f t="shared" si="798"/>
        <v>61.949382716049385</v>
      </c>
      <c r="AJ1317" s="17" t="str">
        <f>IF(N1317&lt;0, AI1317, "0")</f>
        <v>0</v>
      </c>
      <c r="AK1317" s="98">
        <f>AK1316+AJ1317</f>
        <v>2845.6773927469121</v>
      </c>
      <c r="AL1317" s="105">
        <f t="shared" si="799"/>
        <v>0.79046594242969781</v>
      </c>
      <c r="AM1317" s="98">
        <f>IF(N1317 &gt; 0, AI1317, )</f>
        <v>61.949382716049385</v>
      </c>
      <c r="AN1317" s="98">
        <f t="shared" si="818"/>
        <v>25041.009378086397</v>
      </c>
      <c r="AO1317" s="98">
        <f t="shared" si="800"/>
        <v>6.9558359383573327</v>
      </c>
      <c r="AP1317" s="27">
        <f t="shared" si="801"/>
        <v>0</v>
      </c>
      <c r="AQ1317" s="27">
        <f t="shared" si="802"/>
        <v>0</v>
      </c>
      <c r="AR1317" s="99">
        <f t="shared" si="803"/>
        <v>0</v>
      </c>
      <c r="AS1317" s="27">
        <f t="shared" si="804"/>
        <v>0</v>
      </c>
      <c r="AT1317" s="99">
        <f t="shared" si="781"/>
        <v>0</v>
      </c>
      <c r="AU1317" s="27">
        <f t="shared" si="781"/>
        <v>0</v>
      </c>
      <c r="AV1317" s="27">
        <f t="shared" si="805"/>
        <v>0</v>
      </c>
      <c r="AW1317" s="27">
        <f t="shared" si="806"/>
        <v>0</v>
      </c>
      <c r="AX1317" s="27">
        <f t="shared" si="807"/>
        <v>0</v>
      </c>
      <c r="AY1317" s="99">
        <f>AN1317-AW1317</f>
        <v>25041.009378086397</v>
      </c>
      <c r="AZ1317" s="110">
        <f t="shared" si="808"/>
        <v>6.9558359383573327</v>
      </c>
      <c r="BB1317" s="87">
        <v>0</v>
      </c>
      <c r="BC1317" s="23">
        <f t="shared" si="809"/>
        <v>0</v>
      </c>
      <c r="BD1317" s="23">
        <f t="shared" si="810"/>
        <v>0</v>
      </c>
      <c r="BE1317" s="23">
        <f t="shared" si="811"/>
        <v>0</v>
      </c>
      <c r="BF1317" s="23">
        <f t="shared" si="812"/>
        <v>0</v>
      </c>
      <c r="BG1317" s="23">
        <f t="shared" si="813"/>
        <v>0</v>
      </c>
    </row>
    <row r="1318" spans="2:59">
      <c r="B1318" s="12" t="s">
        <v>34</v>
      </c>
      <c r="C1318" s="12">
        <v>1307</v>
      </c>
      <c r="D1318" s="12">
        <v>285</v>
      </c>
      <c r="E1318" s="21">
        <v>76</v>
      </c>
      <c r="F1318" s="68">
        <f t="shared" si="782"/>
        <v>21.111111111111111</v>
      </c>
      <c r="G1318" s="22">
        <f t="shared" si="814"/>
        <v>0</v>
      </c>
      <c r="H1318" s="22">
        <f t="shared" si="783"/>
        <v>143</v>
      </c>
      <c r="I1318" s="48">
        <f>'Ducati Panigale 1199 data'!$C$8*G1318</f>
        <v>0</v>
      </c>
      <c r="J1318" s="48">
        <f>'Ducati Panigale 1199 data'!$C$8*'Ducati Panigale 1199 data'!$C$15*'Ducati Panigale 1199 data'!$C$10</f>
        <v>54.543600000000005</v>
      </c>
      <c r="K1318" s="48">
        <f>(0.5*'Ducati Panigale 1199 data'!$C$12)*'Ducati Panigale 1199 data'!$C$14*'Ducati Panigale 1199 data'!$C$11*F1318^2</f>
        <v>63.058009259259265</v>
      </c>
      <c r="L1318" s="48">
        <f t="shared" si="784"/>
        <v>117.60160925925928</v>
      </c>
      <c r="M1318" s="48">
        <f t="shared" si="780"/>
        <v>2482.7006399176958</v>
      </c>
      <c r="N1318" s="22">
        <f t="shared" si="785"/>
        <v>2.4827006399176956</v>
      </c>
      <c r="O1318" s="105">
        <f t="shared" si="786"/>
        <v>0</v>
      </c>
      <c r="P1318" s="105">
        <f t="shared" si="787"/>
        <v>0</v>
      </c>
      <c r="Q1318" s="105">
        <f t="shared" si="815"/>
        <v>295.80311348786574</v>
      </c>
      <c r="R1318" s="27">
        <f t="shared" si="788"/>
        <v>8.2167531524407145E-2</v>
      </c>
      <c r="S1318" s="98">
        <f t="shared" si="789"/>
        <v>2.4827006399176956</v>
      </c>
      <c r="T1318" s="17">
        <f t="shared" si="816"/>
        <v>1584.3021520755301</v>
      </c>
      <c r="U1318" s="17">
        <f t="shared" si="790"/>
        <v>0.44008393113209171</v>
      </c>
      <c r="V1318" s="17">
        <f t="shared" si="791"/>
        <v>281.01295781347244</v>
      </c>
      <c r="W1318" s="17">
        <f t="shared" si="792"/>
        <v>269.77243950093356</v>
      </c>
      <c r="X1318" s="17">
        <f t="shared" si="792"/>
        <v>258.98154192089623</v>
      </c>
      <c r="Y1318" s="17">
        <f t="shared" si="793"/>
        <v>256.39172650168729</v>
      </c>
      <c r="Z1318" s="17">
        <f>Y1318/3600</f>
        <v>7.1219924028246465E-2</v>
      </c>
      <c r="AA1318" s="17">
        <f>0.96*Y1318</f>
        <v>246.13605744161978</v>
      </c>
      <c r="AB1318" s="17">
        <f t="shared" si="794"/>
        <v>236.29061514395499</v>
      </c>
      <c r="AC1318" s="17">
        <f t="shared" si="795"/>
        <v>224.47608438675724</v>
      </c>
      <c r="AD1318" s="17">
        <f t="shared" si="796"/>
        <v>224.47608438675724</v>
      </c>
      <c r="AE1318" s="17">
        <f t="shared" si="817"/>
        <v>6.2354467885210346E-2</v>
      </c>
      <c r="AF1318" s="17">
        <f>T1318-AD1318</f>
        <v>1359.8260676887728</v>
      </c>
      <c r="AG1318" s="17">
        <f t="shared" si="797"/>
        <v>0.37772946324688134</v>
      </c>
      <c r="AH1318" s="28">
        <f>0.5*'Ducati Panigale 1199 data'!$C$8*'WLTP class 3 v5'!F1318^2</f>
        <v>61949.382716049382</v>
      </c>
      <c r="AI1318" s="17">
        <f t="shared" si="798"/>
        <v>61.949382716049385</v>
      </c>
      <c r="AJ1318" s="17" t="str">
        <f>IF(N1318&lt;0, AI1318, "0")</f>
        <v>0</v>
      </c>
      <c r="AK1318" s="98">
        <f>AK1317+AJ1318</f>
        <v>2845.6773927469121</v>
      </c>
      <c r="AL1318" s="105">
        <f t="shared" si="799"/>
        <v>0.79046594242969781</v>
      </c>
      <c r="AM1318" s="98">
        <f>IF(N1318 &gt; 0, AI1318, )</f>
        <v>61.949382716049385</v>
      </c>
      <c r="AN1318" s="98">
        <f t="shared" si="818"/>
        <v>25102.958760802445</v>
      </c>
      <c r="AO1318" s="98">
        <f t="shared" si="800"/>
        <v>6.9730441002229018</v>
      </c>
      <c r="AP1318" s="27">
        <f t="shared" si="801"/>
        <v>0</v>
      </c>
      <c r="AQ1318" s="27">
        <f t="shared" si="802"/>
        <v>0</v>
      </c>
      <c r="AR1318" s="99">
        <f t="shared" si="803"/>
        <v>0</v>
      </c>
      <c r="AS1318" s="27">
        <f t="shared" si="804"/>
        <v>0</v>
      </c>
      <c r="AT1318" s="99">
        <f t="shared" si="781"/>
        <v>0</v>
      </c>
      <c r="AU1318" s="27">
        <f t="shared" si="781"/>
        <v>0</v>
      </c>
      <c r="AV1318" s="27">
        <f t="shared" si="805"/>
        <v>0</v>
      </c>
      <c r="AW1318" s="27">
        <f t="shared" si="806"/>
        <v>0</v>
      </c>
      <c r="AX1318" s="27">
        <f t="shared" si="807"/>
        <v>0</v>
      </c>
      <c r="AY1318" s="99">
        <f>AN1318-AW1318</f>
        <v>25102.958760802445</v>
      </c>
      <c r="AZ1318" s="110">
        <f t="shared" si="808"/>
        <v>6.9730441002229018</v>
      </c>
      <c r="BB1318" s="87">
        <v>0</v>
      </c>
      <c r="BC1318" s="23">
        <f t="shared" si="809"/>
        <v>0</v>
      </c>
      <c r="BD1318" s="23">
        <f t="shared" si="810"/>
        <v>0</v>
      </c>
      <c r="BE1318" s="23">
        <f t="shared" si="811"/>
        <v>0</v>
      </c>
      <c r="BF1318" s="23">
        <f t="shared" si="812"/>
        <v>0</v>
      </c>
      <c r="BG1318" s="23">
        <f t="shared" si="813"/>
        <v>0</v>
      </c>
    </row>
    <row r="1319" spans="2:59">
      <c r="B1319" s="12" t="s">
        <v>34</v>
      </c>
      <c r="C1319" s="12">
        <v>1308</v>
      </c>
      <c r="D1319" s="12">
        <v>286</v>
      </c>
      <c r="E1319" s="21">
        <v>76</v>
      </c>
      <c r="F1319" s="68">
        <f t="shared" si="782"/>
        <v>21.111111111111111</v>
      </c>
      <c r="G1319" s="22">
        <f t="shared" si="814"/>
        <v>-1.3888888888888099E-2</v>
      </c>
      <c r="H1319" s="22">
        <f t="shared" si="783"/>
        <v>143.5</v>
      </c>
      <c r="I1319" s="48">
        <f>'Ducati Panigale 1199 data'!$C$8*G1319</f>
        <v>-3.8611111111108913</v>
      </c>
      <c r="J1319" s="48">
        <f>'Ducati Panigale 1199 data'!$C$8*'Ducati Panigale 1199 data'!$C$15*'Ducati Panigale 1199 data'!$C$10</f>
        <v>54.543600000000005</v>
      </c>
      <c r="K1319" s="48">
        <f>(0.5*'Ducati Panigale 1199 data'!$C$12)*'Ducati Panigale 1199 data'!$C$14*'Ducati Panigale 1199 data'!$C$11*F1319^2</f>
        <v>63.058009259259265</v>
      </c>
      <c r="L1319" s="48">
        <f t="shared" si="784"/>
        <v>113.74049814814838</v>
      </c>
      <c r="M1319" s="48">
        <f t="shared" si="780"/>
        <v>2401.1882942386878</v>
      </c>
      <c r="N1319" s="22">
        <f t="shared" si="785"/>
        <v>2.401188294238688</v>
      </c>
      <c r="O1319" s="105">
        <f t="shared" si="786"/>
        <v>0</v>
      </c>
      <c r="P1319" s="105">
        <f t="shared" si="787"/>
        <v>0</v>
      </c>
      <c r="Q1319" s="105">
        <f t="shared" si="815"/>
        <v>295.80311348786574</v>
      </c>
      <c r="R1319" s="27">
        <f t="shared" si="788"/>
        <v>8.2167531524407145E-2</v>
      </c>
      <c r="S1319" s="98">
        <f t="shared" si="789"/>
        <v>2.401188294238688</v>
      </c>
      <c r="T1319" s="17">
        <f t="shared" si="816"/>
        <v>1586.7033403697687</v>
      </c>
      <c r="U1319" s="17">
        <f t="shared" si="790"/>
        <v>0.44075092788049131</v>
      </c>
      <c r="V1319" s="17">
        <f t="shared" si="791"/>
        <v>281.01295781347244</v>
      </c>
      <c r="W1319" s="17">
        <f t="shared" si="792"/>
        <v>269.77243950093356</v>
      </c>
      <c r="X1319" s="17">
        <f t="shared" si="792"/>
        <v>258.98154192089623</v>
      </c>
      <c r="Y1319" s="17">
        <f t="shared" si="793"/>
        <v>256.39172650168729</v>
      </c>
      <c r="Z1319" s="17">
        <f>Y1319/3600</f>
        <v>7.1219924028246465E-2</v>
      </c>
      <c r="AA1319" s="17">
        <f>0.96*Y1319</f>
        <v>246.13605744161978</v>
      </c>
      <c r="AB1319" s="17">
        <f t="shared" si="794"/>
        <v>236.29061514395499</v>
      </c>
      <c r="AC1319" s="17">
        <f t="shared" si="795"/>
        <v>224.47608438675724</v>
      </c>
      <c r="AD1319" s="17">
        <f t="shared" si="796"/>
        <v>224.47608438675724</v>
      </c>
      <c r="AE1319" s="17">
        <f t="shared" si="817"/>
        <v>6.2354467885210346E-2</v>
      </c>
      <c r="AF1319" s="17">
        <f>T1319-AD1319</f>
        <v>1362.2272559830114</v>
      </c>
      <c r="AG1319" s="17">
        <f t="shared" si="797"/>
        <v>0.37839645999528093</v>
      </c>
      <c r="AH1319" s="28">
        <f>0.5*'Ducati Panigale 1199 data'!$C$8*'WLTP class 3 v5'!F1319^2</f>
        <v>61949.382716049382</v>
      </c>
      <c r="AI1319" s="17">
        <f t="shared" si="798"/>
        <v>61.949382716049385</v>
      </c>
      <c r="AJ1319" s="17" t="str">
        <f>IF(N1319&lt;0, AI1319, "0")</f>
        <v>0</v>
      </c>
      <c r="AK1319" s="98">
        <f>AK1318+AJ1319</f>
        <v>2845.6773927469121</v>
      </c>
      <c r="AL1319" s="105">
        <f t="shared" si="799"/>
        <v>0.79046594242969781</v>
      </c>
      <c r="AM1319" s="98">
        <f>IF(N1319 &gt; 0, AI1319, )</f>
        <v>61.949382716049385</v>
      </c>
      <c r="AN1319" s="98">
        <f t="shared" si="818"/>
        <v>25164.908143518493</v>
      </c>
      <c r="AO1319" s="98">
        <f t="shared" si="800"/>
        <v>6.9902522620884699</v>
      </c>
      <c r="AP1319" s="27">
        <f t="shared" si="801"/>
        <v>0</v>
      </c>
      <c r="AQ1319" s="27">
        <f t="shared" si="802"/>
        <v>0</v>
      </c>
      <c r="AR1319" s="99">
        <f t="shared" si="803"/>
        <v>0</v>
      </c>
      <c r="AS1319" s="27">
        <f t="shared" si="804"/>
        <v>0</v>
      </c>
      <c r="AT1319" s="99">
        <f t="shared" si="781"/>
        <v>0</v>
      </c>
      <c r="AU1319" s="27">
        <f t="shared" si="781"/>
        <v>0</v>
      </c>
      <c r="AV1319" s="27">
        <f t="shared" si="805"/>
        <v>0</v>
      </c>
      <c r="AW1319" s="27">
        <f t="shared" si="806"/>
        <v>0</v>
      </c>
      <c r="AX1319" s="27">
        <f t="shared" si="807"/>
        <v>0</v>
      </c>
      <c r="AY1319" s="99">
        <f>AN1319-AW1319</f>
        <v>25164.908143518493</v>
      </c>
      <c r="AZ1319" s="110">
        <f t="shared" si="808"/>
        <v>6.9902522620884699</v>
      </c>
      <c r="BB1319" s="87">
        <v>0</v>
      </c>
      <c r="BC1319" s="23">
        <f t="shared" si="809"/>
        <v>0</v>
      </c>
      <c r="BD1319" s="23">
        <f t="shared" si="810"/>
        <v>0</v>
      </c>
      <c r="BE1319" s="23">
        <f t="shared" si="811"/>
        <v>0</v>
      </c>
      <c r="BF1319" s="23">
        <f t="shared" si="812"/>
        <v>0</v>
      </c>
      <c r="BG1319" s="23">
        <f t="shared" si="813"/>
        <v>0</v>
      </c>
    </row>
    <row r="1320" spans="2:59">
      <c r="B1320" s="12" t="s">
        <v>34</v>
      </c>
      <c r="C1320" s="12">
        <v>1309</v>
      </c>
      <c r="D1320" s="12">
        <v>287</v>
      </c>
      <c r="E1320" s="21">
        <v>75.900000000000006</v>
      </c>
      <c r="F1320" s="68">
        <f t="shared" si="782"/>
        <v>21.083333333333332</v>
      </c>
      <c r="G1320" s="22">
        <f t="shared" si="814"/>
        <v>-1.3888888888888099E-2</v>
      </c>
      <c r="H1320" s="22">
        <f t="shared" si="783"/>
        <v>144</v>
      </c>
      <c r="I1320" s="48">
        <f>'Ducati Panigale 1199 data'!$C$8*G1320</f>
        <v>-3.8611111111108913</v>
      </c>
      <c r="J1320" s="48">
        <f>'Ducati Panigale 1199 data'!$C$8*'Ducati Panigale 1199 data'!$C$15*'Ducati Panigale 1199 data'!$C$10</f>
        <v>54.543600000000005</v>
      </c>
      <c r="K1320" s="48">
        <f>(0.5*'Ducati Panigale 1199 data'!$C$12)*'Ducati Panigale 1199 data'!$C$14*'Ducati Panigale 1199 data'!$C$11*F1320^2</f>
        <v>62.892176302083335</v>
      </c>
      <c r="L1320" s="48">
        <f t="shared" si="784"/>
        <v>113.57466519097244</v>
      </c>
      <c r="M1320" s="48">
        <f t="shared" si="780"/>
        <v>2394.5325244430023</v>
      </c>
      <c r="N1320" s="22">
        <f t="shared" si="785"/>
        <v>2.3945325244430022</v>
      </c>
      <c r="O1320" s="105">
        <f t="shared" si="786"/>
        <v>0</v>
      </c>
      <c r="P1320" s="105">
        <f t="shared" si="787"/>
        <v>0</v>
      </c>
      <c r="Q1320" s="105">
        <f t="shared" si="815"/>
        <v>295.80311348786574</v>
      </c>
      <c r="R1320" s="27">
        <f t="shared" si="788"/>
        <v>8.2167531524407145E-2</v>
      </c>
      <c r="S1320" s="98">
        <f t="shared" si="789"/>
        <v>2.3945325244430022</v>
      </c>
      <c r="T1320" s="17">
        <f t="shared" si="816"/>
        <v>1589.0978728942118</v>
      </c>
      <c r="U1320" s="17">
        <f t="shared" si="790"/>
        <v>0.44141607580394771</v>
      </c>
      <c r="V1320" s="17">
        <f t="shared" si="791"/>
        <v>281.01295781347244</v>
      </c>
      <c r="W1320" s="17">
        <f t="shared" si="792"/>
        <v>269.77243950093356</v>
      </c>
      <c r="X1320" s="17">
        <f t="shared" si="792"/>
        <v>258.98154192089623</v>
      </c>
      <c r="Y1320" s="17">
        <f t="shared" si="793"/>
        <v>256.39172650168729</v>
      </c>
      <c r="Z1320" s="17">
        <f>Y1320/3600</f>
        <v>7.1219924028246465E-2</v>
      </c>
      <c r="AA1320" s="17">
        <f>0.96*Y1320</f>
        <v>246.13605744161978</v>
      </c>
      <c r="AB1320" s="17">
        <f t="shared" si="794"/>
        <v>236.29061514395499</v>
      </c>
      <c r="AC1320" s="17">
        <f t="shared" si="795"/>
        <v>224.47608438675724</v>
      </c>
      <c r="AD1320" s="17">
        <f t="shared" si="796"/>
        <v>224.47608438675724</v>
      </c>
      <c r="AE1320" s="17">
        <f t="shared" si="817"/>
        <v>6.2354467885210346E-2</v>
      </c>
      <c r="AF1320" s="17">
        <f>T1320-AD1320</f>
        <v>1364.6217885074545</v>
      </c>
      <c r="AG1320" s="17">
        <f t="shared" si="797"/>
        <v>0.37906160791873739</v>
      </c>
      <c r="AH1320" s="28">
        <f>0.5*'Ducati Panigale 1199 data'!$C$8*'WLTP class 3 v5'!F1320^2</f>
        <v>61786.465277777774</v>
      </c>
      <c r="AI1320" s="17">
        <f t="shared" si="798"/>
        <v>61.786465277777772</v>
      </c>
      <c r="AJ1320" s="17" t="str">
        <f>IF(N1320&lt;0, AI1320, "0")</f>
        <v>0</v>
      </c>
      <c r="AK1320" s="98">
        <f>AK1319+AJ1320</f>
        <v>2845.6773927469121</v>
      </c>
      <c r="AL1320" s="105">
        <f t="shared" si="799"/>
        <v>0.79046594242969781</v>
      </c>
      <c r="AM1320" s="98">
        <f>IF(N1320 &gt; 0, AI1320, )</f>
        <v>61.786465277777772</v>
      </c>
      <c r="AN1320" s="98">
        <f t="shared" si="818"/>
        <v>25226.694608796271</v>
      </c>
      <c r="AO1320" s="98">
        <f t="shared" si="800"/>
        <v>7.0074151691100752</v>
      </c>
      <c r="AP1320" s="27">
        <f t="shared" si="801"/>
        <v>0</v>
      </c>
      <c r="AQ1320" s="27">
        <f t="shared" si="802"/>
        <v>0</v>
      </c>
      <c r="AR1320" s="99">
        <f t="shared" si="803"/>
        <v>0</v>
      </c>
      <c r="AS1320" s="27">
        <f t="shared" si="804"/>
        <v>0</v>
      </c>
      <c r="AT1320" s="99">
        <f t="shared" si="781"/>
        <v>0</v>
      </c>
      <c r="AU1320" s="27">
        <f t="shared" si="781"/>
        <v>0</v>
      </c>
      <c r="AV1320" s="27">
        <f t="shared" si="805"/>
        <v>0</v>
      </c>
      <c r="AW1320" s="27">
        <f t="shared" si="806"/>
        <v>0</v>
      </c>
      <c r="AX1320" s="27">
        <f t="shared" si="807"/>
        <v>0</v>
      </c>
      <c r="AY1320" s="99">
        <f>AN1320-AW1320</f>
        <v>25226.694608796271</v>
      </c>
      <c r="AZ1320" s="110">
        <f t="shared" si="808"/>
        <v>7.0074151691100752</v>
      </c>
      <c r="BB1320" s="87">
        <v>0</v>
      </c>
      <c r="BC1320" s="23">
        <f t="shared" si="809"/>
        <v>0</v>
      </c>
      <c r="BD1320" s="23">
        <f t="shared" si="810"/>
        <v>0</v>
      </c>
      <c r="BE1320" s="23">
        <f t="shared" si="811"/>
        <v>0</v>
      </c>
      <c r="BF1320" s="23">
        <f t="shared" si="812"/>
        <v>0</v>
      </c>
      <c r="BG1320" s="23">
        <f t="shared" si="813"/>
        <v>0</v>
      </c>
    </row>
    <row r="1321" spans="2:59">
      <c r="B1321" s="12" t="s">
        <v>34</v>
      </c>
      <c r="C1321" s="12">
        <v>1310</v>
      </c>
      <c r="D1321" s="12">
        <v>288</v>
      </c>
      <c r="E1321" s="21">
        <v>75.900000000000006</v>
      </c>
      <c r="F1321" s="68">
        <f t="shared" si="782"/>
        <v>21.083333333333332</v>
      </c>
      <c r="G1321" s="22">
        <f t="shared" si="814"/>
        <v>-1.3888888888890073E-2</v>
      </c>
      <c r="H1321" s="22">
        <f t="shared" si="783"/>
        <v>144.5</v>
      </c>
      <c r="I1321" s="48">
        <f>'Ducati Panigale 1199 data'!$C$8*G1321</f>
        <v>-3.8611111111114402</v>
      </c>
      <c r="J1321" s="48">
        <f>'Ducati Panigale 1199 data'!$C$8*'Ducati Panigale 1199 data'!$C$15*'Ducati Panigale 1199 data'!$C$10</f>
        <v>54.543600000000005</v>
      </c>
      <c r="K1321" s="48">
        <f>(0.5*'Ducati Panigale 1199 data'!$C$12)*'Ducati Panigale 1199 data'!$C$14*'Ducati Panigale 1199 data'!$C$11*F1321^2</f>
        <v>62.892176302083335</v>
      </c>
      <c r="L1321" s="48">
        <f t="shared" si="784"/>
        <v>113.5746651909719</v>
      </c>
      <c r="M1321" s="48">
        <f t="shared" si="780"/>
        <v>2394.532524442991</v>
      </c>
      <c r="N1321" s="22">
        <f t="shared" si="785"/>
        <v>2.3945325244429911</v>
      </c>
      <c r="O1321" s="105">
        <f t="shared" si="786"/>
        <v>0</v>
      </c>
      <c r="P1321" s="105">
        <f t="shared" si="787"/>
        <v>0</v>
      </c>
      <c r="Q1321" s="105">
        <f t="shared" si="815"/>
        <v>295.80311348786574</v>
      </c>
      <c r="R1321" s="27">
        <f t="shared" si="788"/>
        <v>8.2167531524407145E-2</v>
      </c>
      <c r="S1321" s="98">
        <f t="shared" si="789"/>
        <v>2.3945325244429911</v>
      </c>
      <c r="T1321" s="17">
        <f t="shared" si="816"/>
        <v>1591.4924054186549</v>
      </c>
      <c r="U1321" s="17">
        <f t="shared" si="790"/>
        <v>0.44208122372740416</v>
      </c>
      <c r="V1321" s="17">
        <f t="shared" si="791"/>
        <v>281.01295781347244</v>
      </c>
      <c r="W1321" s="17">
        <f t="shared" si="792"/>
        <v>269.77243950093356</v>
      </c>
      <c r="X1321" s="17">
        <f t="shared" si="792"/>
        <v>258.98154192089623</v>
      </c>
      <c r="Y1321" s="17">
        <f t="shared" si="793"/>
        <v>256.39172650168729</v>
      </c>
      <c r="Z1321" s="17">
        <f>Y1321/3600</f>
        <v>7.1219924028246465E-2</v>
      </c>
      <c r="AA1321" s="17">
        <f>0.96*Y1321</f>
        <v>246.13605744161978</v>
      </c>
      <c r="AB1321" s="17">
        <f t="shared" si="794"/>
        <v>236.29061514395499</v>
      </c>
      <c r="AC1321" s="17">
        <f t="shared" si="795"/>
        <v>224.47608438675724</v>
      </c>
      <c r="AD1321" s="17">
        <f t="shared" si="796"/>
        <v>224.47608438675724</v>
      </c>
      <c r="AE1321" s="17">
        <f t="shared" si="817"/>
        <v>6.2354467885210346E-2</v>
      </c>
      <c r="AF1321" s="17">
        <f>T1321-AD1321</f>
        <v>1367.0163210318976</v>
      </c>
      <c r="AG1321" s="17">
        <f t="shared" si="797"/>
        <v>0.37972675584219379</v>
      </c>
      <c r="AH1321" s="28">
        <f>0.5*'Ducati Panigale 1199 data'!$C$8*'WLTP class 3 v5'!F1321^2</f>
        <v>61786.465277777774</v>
      </c>
      <c r="AI1321" s="17">
        <f t="shared" si="798"/>
        <v>61.786465277777772</v>
      </c>
      <c r="AJ1321" s="17" t="str">
        <f>IF(N1321&lt;0, AI1321, "0")</f>
        <v>0</v>
      </c>
      <c r="AK1321" s="98">
        <f>AK1320+AJ1321</f>
        <v>2845.6773927469121</v>
      </c>
      <c r="AL1321" s="105">
        <f t="shared" si="799"/>
        <v>0.79046594242969781</v>
      </c>
      <c r="AM1321" s="98">
        <f>IF(N1321 &gt; 0, AI1321, )</f>
        <v>61.786465277777772</v>
      </c>
      <c r="AN1321" s="98">
        <f t="shared" si="818"/>
        <v>25288.48107407405</v>
      </c>
      <c r="AO1321" s="98">
        <f t="shared" si="800"/>
        <v>7.0245780761316805</v>
      </c>
      <c r="AP1321" s="27">
        <f t="shared" si="801"/>
        <v>0</v>
      </c>
      <c r="AQ1321" s="27">
        <f t="shared" si="802"/>
        <v>0</v>
      </c>
      <c r="AR1321" s="99">
        <f t="shared" si="803"/>
        <v>0</v>
      </c>
      <c r="AS1321" s="27">
        <f t="shared" si="804"/>
        <v>0</v>
      </c>
      <c r="AT1321" s="99">
        <f t="shared" si="781"/>
        <v>0</v>
      </c>
      <c r="AU1321" s="27">
        <f t="shared" si="781"/>
        <v>0</v>
      </c>
      <c r="AV1321" s="27">
        <f t="shared" si="805"/>
        <v>0</v>
      </c>
      <c r="AW1321" s="27">
        <f t="shared" si="806"/>
        <v>0</v>
      </c>
      <c r="AX1321" s="27">
        <f t="shared" si="807"/>
        <v>0</v>
      </c>
      <c r="AY1321" s="99">
        <f>AN1321-AW1321</f>
        <v>25288.48107407405</v>
      </c>
      <c r="AZ1321" s="110">
        <f t="shared" si="808"/>
        <v>7.0245780761316805</v>
      </c>
      <c r="BB1321" s="87">
        <v>0</v>
      </c>
      <c r="BC1321" s="23">
        <f t="shared" si="809"/>
        <v>0</v>
      </c>
      <c r="BD1321" s="23">
        <f t="shared" si="810"/>
        <v>0</v>
      </c>
      <c r="BE1321" s="23">
        <f t="shared" si="811"/>
        <v>0</v>
      </c>
      <c r="BF1321" s="23">
        <f t="shared" si="812"/>
        <v>0</v>
      </c>
      <c r="BG1321" s="23">
        <f t="shared" si="813"/>
        <v>0</v>
      </c>
    </row>
    <row r="1322" spans="2:59">
      <c r="B1322" s="12" t="s">
        <v>34</v>
      </c>
      <c r="C1322" s="12">
        <v>1311</v>
      </c>
      <c r="D1322" s="12">
        <v>289</v>
      </c>
      <c r="E1322" s="21">
        <v>75.8</v>
      </c>
      <c r="F1322" s="68">
        <f t="shared" si="782"/>
        <v>21.055555555555557</v>
      </c>
      <c r="G1322" s="22">
        <f t="shared" si="814"/>
        <v>-2.7777777777778172E-2</v>
      </c>
      <c r="H1322" s="22">
        <f t="shared" si="783"/>
        <v>145</v>
      </c>
      <c r="I1322" s="48">
        <f>'Ducati Panigale 1199 data'!$C$8*G1322</f>
        <v>-7.7222222222223316</v>
      </c>
      <c r="J1322" s="48">
        <f>'Ducati Panigale 1199 data'!$C$8*'Ducati Panigale 1199 data'!$C$15*'Ducati Panigale 1199 data'!$C$10</f>
        <v>54.543600000000005</v>
      </c>
      <c r="K1322" s="48">
        <f>(0.5*'Ducati Panigale 1199 data'!$C$12)*'Ducati Panigale 1199 data'!$C$14*'Ducati Panigale 1199 data'!$C$11*F1322^2</f>
        <v>62.726561689814829</v>
      </c>
      <c r="L1322" s="48">
        <f t="shared" si="784"/>
        <v>109.5479394675925</v>
      </c>
      <c r="M1322" s="48">
        <f t="shared" si="780"/>
        <v>2306.5927254565313</v>
      </c>
      <c r="N1322" s="22">
        <f t="shared" si="785"/>
        <v>2.3065927254565315</v>
      </c>
      <c r="O1322" s="105">
        <f t="shared" si="786"/>
        <v>0</v>
      </c>
      <c r="P1322" s="105">
        <f t="shared" si="787"/>
        <v>0</v>
      </c>
      <c r="Q1322" s="105">
        <f t="shared" si="815"/>
        <v>295.80311348786574</v>
      </c>
      <c r="R1322" s="27">
        <f t="shared" si="788"/>
        <v>8.2167531524407145E-2</v>
      </c>
      <c r="S1322" s="98">
        <f t="shared" si="789"/>
        <v>2.3065927254565315</v>
      </c>
      <c r="T1322" s="17">
        <f t="shared" si="816"/>
        <v>1593.7989981441115</v>
      </c>
      <c r="U1322" s="17">
        <f t="shared" si="790"/>
        <v>0.44272194392891984</v>
      </c>
      <c r="V1322" s="17">
        <f t="shared" si="791"/>
        <v>281.01295781347244</v>
      </c>
      <c r="W1322" s="17">
        <f t="shared" si="792"/>
        <v>269.77243950093356</v>
      </c>
      <c r="X1322" s="17">
        <f t="shared" si="792"/>
        <v>258.98154192089623</v>
      </c>
      <c r="Y1322" s="17">
        <f t="shared" si="793"/>
        <v>256.39172650168729</v>
      </c>
      <c r="Z1322" s="17">
        <f>Y1322/3600</f>
        <v>7.1219924028246465E-2</v>
      </c>
      <c r="AA1322" s="17">
        <f>0.96*Y1322</f>
        <v>246.13605744161978</v>
      </c>
      <c r="AB1322" s="17">
        <f t="shared" si="794"/>
        <v>236.29061514395499</v>
      </c>
      <c r="AC1322" s="17">
        <f t="shared" si="795"/>
        <v>224.47608438675724</v>
      </c>
      <c r="AD1322" s="17">
        <f t="shared" si="796"/>
        <v>224.47608438675724</v>
      </c>
      <c r="AE1322" s="17">
        <f t="shared" si="817"/>
        <v>6.2354467885210346E-2</v>
      </c>
      <c r="AF1322" s="17">
        <f>T1322-AD1322</f>
        <v>1369.3229137573542</v>
      </c>
      <c r="AG1322" s="17">
        <f t="shared" si="797"/>
        <v>0.38036747604370952</v>
      </c>
      <c r="AH1322" s="28">
        <f>0.5*'Ducati Panigale 1199 data'!$C$8*'WLTP class 3 v5'!F1322^2</f>
        <v>61623.762345679024</v>
      </c>
      <c r="AI1322" s="17">
        <f t="shared" si="798"/>
        <v>61.623762345679026</v>
      </c>
      <c r="AJ1322" s="17" t="str">
        <f>IF(N1322&lt;0, AI1322, "0")</f>
        <v>0</v>
      </c>
      <c r="AK1322" s="98">
        <f>AK1321+AJ1322</f>
        <v>2845.6773927469121</v>
      </c>
      <c r="AL1322" s="105">
        <f t="shared" si="799"/>
        <v>0.79046594242969781</v>
      </c>
      <c r="AM1322" s="98">
        <f>IF(N1322 &gt; 0, AI1322, )</f>
        <v>61.623762345679026</v>
      </c>
      <c r="AN1322" s="98">
        <f t="shared" si="818"/>
        <v>25350.10483641973</v>
      </c>
      <c r="AO1322" s="98">
        <f t="shared" si="800"/>
        <v>7.0416957878943691</v>
      </c>
      <c r="AP1322" s="27">
        <f t="shared" si="801"/>
        <v>0</v>
      </c>
      <c r="AQ1322" s="27">
        <f t="shared" si="802"/>
        <v>0</v>
      </c>
      <c r="AR1322" s="99">
        <f t="shared" si="803"/>
        <v>0</v>
      </c>
      <c r="AS1322" s="27">
        <f t="shared" si="804"/>
        <v>0</v>
      </c>
      <c r="AT1322" s="99">
        <f t="shared" si="781"/>
        <v>0</v>
      </c>
      <c r="AU1322" s="27">
        <f t="shared" si="781"/>
        <v>0</v>
      </c>
      <c r="AV1322" s="27">
        <f t="shared" si="805"/>
        <v>0</v>
      </c>
      <c r="AW1322" s="27">
        <f t="shared" si="806"/>
        <v>0</v>
      </c>
      <c r="AX1322" s="27">
        <f t="shared" si="807"/>
        <v>0</v>
      </c>
      <c r="AY1322" s="99">
        <f>AN1322-AW1322</f>
        <v>25350.10483641973</v>
      </c>
      <c r="AZ1322" s="110">
        <f t="shared" si="808"/>
        <v>7.0416957878943691</v>
      </c>
      <c r="BB1322" s="87">
        <v>0</v>
      </c>
      <c r="BC1322" s="23">
        <f t="shared" si="809"/>
        <v>0</v>
      </c>
      <c r="BD1322" s="23">
        <f t="shared" si="810"/>
        <v>0</v>
      </c>
      <c r="BE1322" s="23">
        <f t="shared" si="811"/>
        <v>0</v>
      </c>
      <c r="BF1322" s="23">
        <f t="shared" si="812"/>
        <v>0</v>
      </c>
      <c r="BG1322" s="23">
        <f t="shared" si="813"/>
        <v>0</v>
      </c>
    </row>
    <row r="1323" spans="2:59">
      <c r="B1323" s="12" t="s">
        <v>34</v>
      </c>
      <c r="C1323" s="12">
        <v>1312</v>
      </c>
      <c r="D1323" s="12">
        <v>290</v>
      </c>
      <c r="E1323" s="21">
        <v>75.7</v>
      </c>
      <c r="F1323" s="68">
        <f t="shared" si="782"/>
        <v>21.027777777777779</v>
      </c>
      <c r="G1323" s="22">
        <f t="shared" si="814"/>
        <v>-4.1666666666666269E-2</v>
      </c>
      <c r="H1323" s="22">
        <f t="shared" si="783"/>
        <v>145.5</v>
      </c>
      <c r="I1323" s="48">
        <f>'Ducati Panigale 1199 data'!$C$8*G1323</f>
        <v>-11.583333333333222</v>
      </c>
      <c r="J1323" s="48">
        <f>'Ducati Panigale 1199 data'!$C$8*'Ducati Panigale 1199 data'!$C$15*'Ducati Panigale 1199 data'!$C$10</f>
        <v>54.543600000000005</v>
      </c>
      <c r="K1323" s="48">
        <f>(0.5*'Ducati Panigale 1199 data'!$C$12)*'Ducati Panigale 1199 data'!$C$14*'Ducati Panigale 1199 data'!$C$11*F1323^2</f>
        <v>62.561165422453712</v>
      </c>
      <c r="L1323" s="48">
        <f t="shared" si="784"/>
        <v>105.52143208912049</v>
      </c>
      <c r="M1323" s="48">
        <f t="shared" si="780"/>
        <v>2218.8812247628948</v>
      </c>
      <c r="N1323" s="22">
        <f t="shared" si="785"/>
        <v>2.2188812247628946</v>
      </c>
      <c r="O1323" s="105">
        <f t="shared" si="786"/>
        <v>0</v>
      </c>
      <c r="P1323" s="105">
        <f t="shared" si="787"/>
        <v>0</v>
      </c>
      <c r="Q1323" s="105">
        <f t="shared" si="815"/>
        <v>295.80311348786574</v>
      </c>
      <c r="R1323" s="27">
        <f t="shared" si="788"/>
        <v>8.2167531524407145E-2</v>
      </c>
      <c r="S1323" s="98">
        <f t="shared" si="789"/>
        <v>2.2188812247628946</v>
      </c>
      <c r="T1323" s="17">
        <f t="shared" si="816"/>
        <v>1596.0178793688744</v>
      </c>
      <c r="U1323" s="17">
        <f t="shared" si="790"/>
        <v>0.44333829982468737</v>
      </c>
      <c r="V1323" s="17">
        <f t="shared" si="791"/>
        <v>281.01295781347244</v>
      </c>
      <c r="W1323" s="17">
        <f t="shared" si="792"/>
        <v>269.77243950093356</v>
      </c>
      <c r="X1323" s="17">
        <f t="shared" si="792"/>
        <v>258.98154192089623</v>
      </c>
      <c r="Y1323" s="17">
        <f t="shared" si="793"/>
        <v>256.39172650168729</v>
      </c>
      <c r="Z1323" s="17">
        <f>Y1323/3600</f>
        <v>7.1219924028246465E-2</v>
      </c>
      <c r="AA1323" s="17">
        <f>0.96*Y1323</f>
        <v>246.13605744161978</v>
      </c>
      <c r="AB1323" s="17">
        <f t="shared" si="794"/>
        <v>236.29061514395499</v>
      </c>
      <c r="AC1323" s="17">
        <f t="shared" si="795"/>
        <v>224.47608438675724</v>
      </c>
      <c r="AD1323" s="17">
        <f t="shared" si="796"/>
        <v>224.47608438675724</v>
      </c>
      <c r="AE1323" s="17">
        <f t="shared" si="817"/>
        <v>6.2354467885210346E-2</v>
      </c>
      <c r="AF1323" s="17">
        <f>T1323-AD1323</f>
        <v>1371.5417949821172</v>
      </c>
      <c r="AG1323" s="17">
        <f t="shared" si="797"/>
        <v>0.38098383193947699</v>
      </c>
      <c r="AH1323" s="28">
        <f>0.5*'Ducati Panigale 1199 data'!$C$8*'WLTP class 3 v5'!F1323^2</f>
        <v>61461.27391975309</v>
      </c>
      <c r="AI1323" s="17">
        <f t="shared" si="798"/>
        <v>61.46127391975309</v>
      </c>
      <c r="AJ1323" s="17" t="str">
        <f>IF(N1323&lt;0, AI1323, "0")</f>
        <v>0</v>
      </c>
      <c r="AK1323" s="98">
        <f>AK1322+AJ1323</f>
        <v>2845.6773927469121</v>
      </c>
      <c r="AL1323" s="105">
        <f t="shared" si="799"/>
        <v>0.79046594242969781</v>
      </c>
      <c r="AM1323" s="98">
        <f>IF(N1323 &gt; 0, AI1323, )</f>
        <v>61.46127391975309</v>
      </c>
      <c r="AN1323" s="98">
        <f t="shared" si="818"/>
        <v>25411.566110339485</v>
      </c>
      <c r="AO1323" s="98">
        <f t="shared" si="800"/>
        <v>7.05876836398319</v>
      </c>
      <c r="AP1323" s="27">
        <f t="shared" si="801"/>
        <v>0</v>
      </c>
      <c r="AQ1323" s="27">
        <f t="shared" si="802"/>
        <v>0</v>
      </c>
      <c r="AR1323" s="99">
        <f t="shared" si="803"/>
        <v>0</v>
      </c>
      <c r="AS1323" s="27">
        <f t="shared" si="804"/>
        <v>0</v>
      </c>
      <c r="AT1323" s="99">
        <f t="shared" si="781"/>
        <v>0</v>
      </c>
      <c r="AU1323" s="27">
        <f t="shared" si="781"/>
        <v>0</v>
      </c>
      <c r="AV1323" s="27">
        <f t="shared" si="805"/>
        <v>0</v>
      </c>
      <c r="AW1323" s="27">
        <f t="shared" si="806"/>
        <v>0</v>
      </c>
      <c r="AX1323" s="27">
        <f t="shared" si="807"/>
        <v>0</v>
      </c>
      <c r="AY1323" s="99">
        <f>AN1323-AW1323</f>
        <v>25411.566110339485</v>
      </c>
      <c r="AZ1323" s="110">
        <f t="shared" si="808"/>
        <v>7.05876836398319</v>
      </c>
      <c r="BB1323" s="87">
        <v>0</v>
      </c>
      <c r="BC1323" s="23">
        <f t="shared" si="809"/>
        <v>0</v>
      </c>
      <c r="BD1323" s="23">
        <f t="shared" si="810"/>
        <v>0</v>
      </c>
      <c r="BE1323" s="23">
        <f t="shared" si="811"/>
        <v>0</v>
      </c>
      <c r="BF1323" s="23">
        <f t="shared" si="812"/>
        <v>0</v>
      </c>
      <c r="BG1323" s="23">
        <f t="shared" si="813"/>
        <v>0</v>
      </c>
    </row>
    <row r="1324" spans="2:59">
      <c r="B1324" s="12" t="s">
        <v>34</v>
      </c>
      <c r="C1324" s="12">
        <v>1313</v>
      </c>
      <c r="D1324" s="12">
        <v>291</v>
      </c>
      <c r="E1324" s="21">
        <v>75.5</v>
      </c>
      <c r="F1324" s="68">
        <f t="shared" si="782"/>
        <v>20.972222222222221</v>
      </c>
      <c r="G1324" s="22">
        <f t="shared" si="814"/>
        <v>-6.9444444444444448E-2</v>
      </c>
      <c r="H1324" s="22">
        <f t="shared" si="783"/>
        <v>146</v>
      </c>
      <c r="I1324" s="48">
        <f>'Ducati Panigale 1199 data'!$C$8*G1324</f>
        <v>-19.305555555555557</v>
      </c>
      <c r="J1324" s="48">
        <f>'Ducati Panigale 1199 data'!$C$8*'Ducati Panigale 1199 data'!$C$15*'Ducati Panigale 1199 data'!$C$10</f>
        <v>54.543600000000005</v>
      </c>
      <c r="K1324" s="48">
        <f>(0.5*'Ducati Panigale 1199 data'!$C$12)*'Ducati Panigale 1199 data'!$C$14*'Ducati Panigale 1199 data'!$C$11*F1324^2</f>
        <v>62.231027922453713</v>
      </c>
      <c r="L1324" s="48">
        <f t="shared" si="784"/>
        <v>97.46907236689816</v>
      </c>
      <c r="M1324" s="48">
        <f t="shared" si="780"/>
        <v>2044.1430454724475</v>
      </c>
      <c r="N1324" s="22">
        <f t="shared" si="785"/>
        <v>2.0441430454724476</v>
      </c>
      <c r="O1324" s="105">
        <f t="shared" si="786"/>
        <v>0</v>
      </c>
      <c r="P1324" s="105">
        <f t="shared" si="787"/>
        <v>0</v>
      </c>
      <c r="Q1324" s="105">
        <f t="shared" si="815"/>
        <v>295.80311348786574</v>
      </c>
      <c r="R1324" s="27">
        <f t="shared" si="788"/>
        <v>8.2167531524407145E-2</v>
      </c>
      <c r="S1324" s="98">
        <f t="shared" si="789"/>
        <v>2.0441430454724476</v>
      </c>
      <c r="T1324" s="17">
        <f t="shared" si="816"/>
        <v>1598.062022414347</v>
      </c>
      <c r="U1324" s="17">
        <f t="shared" si="790"/>
        <v>0.44390611733731861</v>
      </c>
      <c r="V1324" s="17">
        <f t="shared" si="791"/>
        <v>281.01295781347244</v>
      </c>
      <c r="W1324" s="17">
        <f t="shared" si="792"/>
        <v>269.77243950093356</v>
      </c>
      <c r="X1324" s="17">
        <f t="shared" si="792"/>
        <v>258.98154192089623</v>
      </c>
      <c r="Y1324" s="17">
        <f t="shared" si="793"/>
        <v>256.39172650168729</v>
      </c>
      <c r="Z1324" s="17">
        <f>Y1324/3600</f>
        <v>7.1219924028246465E-2</v>
      </c>
      <c r="AA1324" s="17">
        <f>0.96*Y1324</f>
        <v>246.13605744161978</v>
      </c>
      <c r="AB1324" s="17">
        <f t="shared" si="794"/>
        <v>236.29061514395499</v>
      </c>
      <c r="AC1324" s="17">
        <f t="shared" si="795"/>
        <v>224.47608438675724</v>
      </c>
      <c r="AD1324" s="17">
        <f t="shared" si="796"/>
        <v>224.47608438675724</v>
      </c>
      <c r="AE1324" s="17">
        <f t="shared" si="817"/>
        <v>6.2354467885210346E-2</v>
      </c>
      <c r="AF1324" s="17">
        <f>T1324-AD1324</f>
        <v>1373.5859380275897</v>
      </c>
      <c r="AG1324" s="17">
        <f t="shared" si="797"/>
        <v>0.38155164945210823</v>
      </c>
      <c r="AH1324" s="28">
        <f>0.5*'Ducati Panigale 1199 data'!$C$8*'WLTP class 3 v5'!F1324^2</f>
        <v>61136.940586419754</v>
      </c>
      <c r="AI1324" s="17">
        <f t="shared" si="798"/>
        <v>61.136940586419755</v>
      </c>
      <c r="AJ1324" s="17" t="str">
        <f>IF(N1324&lt;0, AI1324, "0")</f>
        <v>0</v>
      </c>
      <c r="AK1324" s="98">
        <f>AK1323+AJ1324</f>
        <v>2845.6773927469121</v>
      </c>
      <c r="AL1324" s="105">
        <f t="shared" si="799"/>
        <v>0.79046594242969781</v>
      </c>
      <c r="AM1324" s="98">
        <f>IF(N1324 &gt; 0, AI1324, )</f>
        <v>61.136940586419755</v>
      </c>
      <c r="AN1324" s="98">
        <f t="shared" si="818"/>
        <v>25472.703050925906</v>
      </c>
      <c r="AO1324" s="98">
        <f t="shared" si="800"/>
        <v>7.0757508474794184</v>
      </c>
      <c r="AP1324" s="27">
        <f t="shared" si="801"/>
        <v>0</v>
      </c>
      <c r="AQ1324" s="27">
        <f t="shared" si="802"/>
        <v>0</v>
      </c>
      <c r="AR1324" s="99">
        <f t="shared" si="803"/>
        <v>0</v>
      </c>
      <c r="AS1324" s="27">
        <f t="shared" si="804"/>
        <v>0</v>
      </c>
      <c r="AT1324" s="99">
        <f t="shared" si="781"/>
        <v>0</v>
      </c>
      <c r="AU1324" s="27">
        <f t="shared" si="781"/>
        <v>0</v>
      </c>
      <c r="AV1324" s="27">
        <f t="shared" si="805"/>
        <v>0</v>
      </c>
      <c r="AW1324" s="27">
        <f t="shared" si="806"/>
        <v>0</v>
      </c>
      <c r="AX1324" s="27">
        <f t="shared" si="807"/>
        <v>0</v>
      </c>
      <c r="AY1324" s="99">
        <f>AN1324-AW1324</f>
        <v>25472.703050925906</v>
      </c>
      <c r="AZ1324" s="110">
        <f t="shared" si="808"/>
        <v>7.0757508474794184</v>
      </c>
      <c r="BB1324" s="87">
        <v>0</v>
      </c>
      <c r="BC1324" s="23">
        <f t="shared" si="809"/>
        <v>0</v>
      </c>
      <c r="BD1324" s="23">
        <f t="shared" si="810"/>
        <v>0</v>
      </c>
      <c r="BE1324" s="23">
        <f t="shared" si="811"/>
        <v>0</v>
      </c>
      <c r="BF1324" s="23">
        <f t="shared" si="812"/>
        <v>0</v>
      </c>
      <c r="BG1324" s="23">
        <f t="shared" si="813"/>
        <v>0</v>
      </c>
    </row>
    <row r="1325" spans="2:59">
      <c r="B1325" s="12" t="s">
        <v>34</v>
      </c>
      <c r="C1325" s="12">
        <v>1314</v>
      </c>
      <c r="D1325" s="12">
        <v>292</v>
      </c>
      <c r="E1325" s="21">
        <v>75.2</v>
      </c>
      <c r="F1325" s="68">
        <f t="shared" si="782"/>
        <v>20.888888888888889</v>
      </c>
      <c r="G1325" s="22">
        <f t="shared" si="814"/>
        <v>-6.9444444444444448E-2</v>
      </c>
      <c r="H1325" s="22">
        <f t="shared" si="783"/>
        <v>146.5</v>
      </c>
      <c r="I1325" s="48">
        <f>'Ducati Panigale 1199 data'!$C$8*G1325</f>
        <v>-19.305555555555557</v>
      </c>
      <c r="J1325" s="48">
        <f>'Ducati Panigale 1199 data'!$C$8*'Ducati Panigale 1199 data'!$C$15*'Ducati Panigale 1199 data'!$C$10</f>
        <v>54.543600000000005</v>
      </c>
      <c r="K1325" s="48">
        <f>(0.5*'Ducati Panigale 1199 data'!$C$12)*'Ducati Panigale 1199 data'!$C$14*'Ducati Panigale 1199 data'!$C$11*F1325^2</f>
        <v>61.737459259259268</v>
      </c>
      <c r="L1325" s="48">
        <f t="shared" si="784"/>
        <v>96.975503703703708</v>
      </c>
      <c r="M1325" s="48">
        <f t="shared" si="780"/>
        <v>2025.7105218106997</v>
      </c>
      <c r="N1325" s="22">
        <f t="shared" si="785"/>
        <v>2.0257105218106997</v>
      </c>
      <c r="O1325" s="105">
        <f t="shared" si="786"/>
        <v>0</v>
      </c>
      <c r="P1325" s="105">
        <f t="shared" si="787"/>
        <v>0</v>
      </c>
      <c r="Q1325" s="105">
        <f t="shared" si="815"/>
        <v>295.80311348786574</v>
      </c>
      <c r="R1325" s="27">
        <f t="shared" si="788"/>
        <v>8.2167531524407145E-2</v>
      </c>
      <c r="S1325" s="98">
        <f t="shared" si="789"/>
        <v>2.0257105218106997</v>
      </c>
      <c r="T1325" s="17">
        <f t="shared" si="816"/>
        <v>1600.0877329361576</v>
      </c>
      <c r="U1325" s="17">
        <f t="shared" si="790"/>
        <v>0.44446881470448824</v>
      </c>
      <c r="V1325" s="17">
        <f t="shared" si="791"/>
        <v>281.01295781347244</v>
      </c>
      <c r="W1325" s="17">
        <f t="shared" si="792"/>
        <v>269.77243950093356</v>
      </c>
      <c r="X1325" s="17">
        <f t="shared" si="792"/>
        <v>258.98154192089623</v>
      </c>
      <c r="Y1325" s="17">
        <f t="shared" si="793"/>
        <v>256.39172650168729</v>
      </c>
      <c r="Z1325" s="17">
        <f>Y1325/3600</f>
        <v>7.1219924028246465E-2</v>
      </c>
      <c r="AA1325" s="17">
        <f>0.96*Y1325</f>
        <v>246.13605744161978</v>
      </c>
      <c r="AB1325" s="17">
        <f t="shared" si="794"/>
        <v>236.29061514395499</v>
      </c>
      <c r="AC1325" s="17">
        <f t="shared" si="795"/>
        <v>224.47608438675724</v>
      </c>
      <c r="AD1325" s="17">
        <f t="shared" si="796"/>
        <v>224.47608438675724</v>
      </c>
      <c r="AE1325" s="17">
        <f t="shared" si="817"/>
        <v>6.2354467885210346E-2</v>
      </c>
      <c r="AF1325" s="17">
        <f>T1325-AD1325</f>
        <v>1375.6116485494003</v>
      </c>
      <c r="AG1325" s="17">
        <f t="shared" si="797"/>
        <v>0.38211434681927786</v>
      </c>
      <c r="AH1325" s="28">
        <f>0.5*'Ducati Panigale 1199 data'!$C$8*'WLTP class 3 v5'!F1325^2</f>
        <v>60652.049382716046</v>
      </c>
      <c r="AI1325" s="17">
        <f t="shared" si="798"/>
        <v>60.652049382716044</v>
      </c>
      <c r="AJ1325" s="17" t="str">
        <f>IF(N1325&lt;0, AI1325, "0")</f>
        <v>0</v>
      </c>
      <c r="AK1325" s="98">
        <f>AK1324+AJ1325</f>
        <v>2845.6773927469121</v>
      </c>
      <c r="AL1325" s="105">
        <f t="shared" si="799"/>
        <v>0.79046594242969781</v>
      </c>
      <c r="AM1325" s="98">
        <f>IF(N1325 &gt; 0, AI1325, )</f>
        <v>60.652049382716044</v>
      </c>
      <c r="AN1325" s="98">
        <f t="shared" si="818"/>
        <v>25533.355100308621</v>
      </c>
      <c r="AO1325" s="98">
        <f t="shared" si="800"/>
        <v>7.092598638974617</v>
      </c>
      <c r="AP1325" s="27">
        <f t="shared" si="801"/>
        <v>0</v>
      </c>
      <c r="AQ1325" s="27">
        <f t="shared" si="802"/>
        <v>0</v>
      </c>
      <c r="AR1325" s="99">
        <f t="shared" si="803"/>
        <v>0</v>
      </c>
      <c r="AS1325" s="27">
        <f t="shared" si="804"/>
        <v>0</v>
      </c>
      <c r="AT1325" s="99">
        <f t="shared" si="781"/>
        <v>0</v>
      </c>
      <c r="AU1325" s="27">
        <f t="shared" si="781"/>
        <v>0</v>
      </c>
      <c r="AV1325" s="27">
        <f t="shared" si="805"/>
        <v>0</v>
      </c>
      <c r="AW1325" s="27">
        <f t="shared" si="806"/>
        <v>0</v>
      </c>
      <c r="AX1325" s="27">
        <f t="shared" si="807"/>
        <v>0</v>
      </c>
      <c r="AY1325" s="99">
        <f>AN1325-AW1325</f>
        <v>25533.355100308621</v>
      </c>
      <c r="AZ1325" s="110">
        <f t="shared" si="808"/>
        <v>7.092598638974617</v>
      </c>
      <c r="BB1325" s="87">
        <v>0</v>
      </c>
      <c r="BC1325" s="23">
        <f t="shared" si="809"/>
        <v>0</v>
      </c>
      <c r="BD1325" s="23">
        <f t="shared" si="810"/>
        <v>0</v>
      </c>
      <c r="BE1325" s="23">
        <f t="shared" si="811"/>
        <v>0</v>
      </c>
      <c r="BF1325" s="23">
        <f t="shared" si="812"/>
        <v>0</v>
      </c>
      <c r="BG1325" s="23">
        <f t="shared" si="813"/>
        <v>0</v>
      </c>
    </row>
    <row r="1326" spans="2:59">
      <c r="B1326" s="12" t="s">
        <v>34</v>
      </c>
      <c r="C1326" s="12">
        <v>1315</v>
      </c>
      <c r="D1326" s="12">
        <v>293</v>
      </c>
      <c r="E1326" s="21">
        <v>75</v>
      </c>
      <c r="F1326" s="68">
        <f t="shared" si="782"/>
        <v>20.833333333333332</v>
      </c>
      <c r="G1326" s="22">
        <f t="shared" si="814"/>
        <v>-6.9444444444444448E-2</v>
      </c>
      <c r="H1326" s="22">
        <f t="shared" si="783"/>
        <v>147</v>
      </c>
      <c r="I1326" s="48">
        <f>'Ducati Panigale 1199 data'!$C$8*G1326</f>
        <v>-19.305555555555557</v>
      </c>
      <c r="J1326" s="48">
        <f>'Ducati Panigale 1199 data'!$C$8*'Ducati Panigale 1199 data'!$C$15*'Ducati Panigale 1199 data'!$C$10</f>
        <v>54.543600000000005</v>
      </c>
      <c r="K1326" s="48">
        <f>(0.5*'Ducati Panigale 1199 data'!$C$12)*'Ducati Panigale 1199 data'!$C$14*'Ducati Panigale 1199 data'!$C$11*F1326^2</f>
        <v>61.409505208333329</v>
      </c>
      <c r="L1326" s="48">
        <f t="shared" si="784"/>
        <v>96.647549652777769</v>
      </c>
      <c r="M1326" s="48">
        <f t="shared" si="780"/>
        <v>2013.4906177662035</v>
      </c>
      <c r="N1326" s="22">
        <f t="shared" si="785"/>
        <v>2.0134906177662035</v>
      </c>
      <c r="O1326" s="105">
        <f t="shared" si="786"/>
        <v>0</v>
      </c>
      <c r="P1326" s="105">
        <f t="shared" si="787"/>
        <v>0</v>
      </c>
      <c r="Q1326" s="105">
        <f t="shared" si="815"/>
        <v>295.80311348786574</v>
      </c>
      <c r="R1326" s="27">
        <f t="shared" si="788"/>
        <v>8.2167531524407145E-2</v>
      </c>
      <c r="S1326" s="98">
        <f t="shared" si="789"/>
        <v>2.0134906177662035</v>
      </c>
      <c r="T1326" s="17">
        <f t="shared" si="816"/>
        <v>1602.1012235539238</v>
      </c>
      <c r="U1326" s="17">
        <f t="shared" si="790"/>
        <v>0.44502811765386774</v>
      </c>
      <c r="V1326" s="17">
        <f t="shared" si="791"/>
        <v>281.01295781347244</v>
      </c>
      <c r="W1326" s="17">
        <f t="shared" si="792"/>
        <v>269.77243950093356</v>
      </c>
      <c r="X1326" s="17">
        <f t="shared" si="792"/>
        <v>258.98154192089623</v>
      </c>
      <c r="Y1326" s="17">
        <f t="shared" si="793"/>
        <v>256.39172650168729</v>
      </c>
      <c r="Z1326" s="17">
        <f>Y1326/3600</f>
        <v>7.1219924028246465E-2</v>
      </c>
      <c r="AA1326" s="17">
        <f>0.96*Y1326</f>
        <v>246.13605744161978</v>
      </c>
      <c r="AB1326" s="17">
        <f t="shared" si="794"/>
        <v>236.29061514395499</v>
      </c>
      <c r="AC1326" s="17">
        <f t="shared" si="795"/>
        <v>224.47608438675724</v>
      </c>
      <c r="AD1326" s="17">
        <f t="shared" si="796"/>
        <v>224.47608438675724</v>
      </c>
      <c r="AE1326" s="17">
        <f t="shared" si="817"/>
        <v>6.2354467885210346E-2</v>
      </c>
      <c r="AF1326" s="17">
        <f>T1326-AD1326</f>
        <v>1377.6251391671665</v>
      </c>
      <c r="AG1326" s="17">
        <f t="shared" si="797"/>
        <v>0.38267364976865736</v>
      </c>
      <c r="AH1326" s="28">
        <f>0.5*'Ducati Panigale 1199 data'!$C$8*'WLTP class 3 v5'!F1326^2</f>
        <v>60329.861111111102</v>
      </c>
      <c r="AI1326" s="17">
        <f t="shared" si="798"/>
        <v>60.3298611111111</v>
      </c>
      <c r="AJ1326" s="17" t="str">
        <f>IF(N1326&lt;0, AI1326, "0")</f>
        <v>0</v>
      </c>
      <c r="AK1326" s="98">
        <f>AK1325+AJ1326</f>
        <v>2845.6773927469121</v>
      </c>
      <c r="AL1326" s="105">
        <f t="shared" si="799"/>
        <v>0.79046594242969781</v>
      </c>
      <c r="AM1326" s="98">
        <f>IF(N1326 &gt; 0, AI1326, )</f>
        <v>60.3298611111111</v>
      </c>
      <c r="AN1326" s="98">
        <f t="shared" si="818"/>
        <v>25593.684961419731</v>
      </c>
      <c r="AO1326" s="98">
        <f t="shared" si="800"/>
        <v>7.1093569337277032</v>
      </c>
      <c r="AP1326" s="27">
        <f t="shared" si="801"/>
        <v>0</v>
      </c>
      <c r="AQ1326" s="27">
        <f t="shared" si="802"/>
        <v>0</v>
      </c>
      <c r="AR1326" s="99">
        <f t="shared" si="803"/>
        <v>0</v>
      </c>
      <c r="AS1326" s="27">
        <f t="shared" si="804"/>
        <v>0</v>
      </c>
      <c r="AT1326" s="99">
        <f t="shared" si="781"/>
        <v>0</v>
      </c>
      <c r="AU1326" s="27">
        <f t="shared" si="781"/>
        <v>0</v>
      </c>
      <c r="AV1326" s="27">
        <f t="shared" si="805"/>
        <v>0</v>
      </c>
      <c r="AW1326" s="27">
        <f t="shared" si="806"/>
        <v>0</v>
      </c>
      <c r="AX1326" s="27">
        <f t="shared" si="807"/>
        <v>0</v>
      </c>
      <c r="AY1326" s="99">
        <f>AN1326-AW1326</f>
        <v>25593.684961419731</v>
      </c>
      <c r="AZ1326" s="110">
        <f t="shared" si="808"/>
        <v>7.1093569337277032</v>
      </c>
      <c r="BB1326" s="87">
        <v>0</v>
      </c>
      <c r="BC1326" s="23">
        <f t="shared" si="809"/>
        <v>0</v>
      </c>
      <c r="BD1326" s="23">
        <f t="shared" si="810"/>
        <v>0</v>
      </c>
      <c r="BE1326" s="23">
        <f t="shared" si="811"/>
        <v>0</v>
      </c>
      <c r="BF1326" s="23">
        <f t="shared" si="812"/>
        <v>0</v>
      </c>
      <c r="BG1326" s="23">
        <f t="shared" si="813"/>
        <v>0</v>
      </c>
    </row>
    <row r="1327" spans="2:59">
      <c r="B1327" s="12" t="s">
        <v>34</v>
      </c>
      <c r="C1327" s="12">
        <v>1316</v>
      </c>
      <c r="D1327" s="12">
        <v>294</v>
      </c>
      <c r="E1327" s="21">
        <v>74.7</v>
      </c>
      <c r="F1327" s="68">
        <f t="shared" si="782"/>
        <v>20.75</v>
      </c>
      <c r="G1327" s="22">
        <f t="shared" si="814"/>
        <v>-0.12500000000000078</v>
      </c>
      <c r="H1327" s="22">
        <f t="shared" si="783"/>
        <v>147.5</v>
      </c>
      <c r="I1327" s="48">
        <f>'Ducati Panigale 1199 data'!$C$8*G1327</f>
        <v>-34.750000000000213</v>
      </c>
      <c r="J1327" s="48">
        <f>'Ducati Panigale 1199 data'!$C$8*'Ducati Panigale 1199 data'!$C$15*'Ducati Panigale 1199 data'!$C$10</f>
        <v>54.543600000000005</v>
      </c>
      <c r="K1327" s="48">
        <f>(0.5*'Ducati Panigale 1199 data'!$C$12)*'Ducati Panigale 1199 data'!$C$14*'Ducati Panigale 1199 data'!$C$11*F1327^2</f>
        <v>60.919211718750006</v>
      </c>
      <c r="L1327" s="48">
        <f t="shared" si="784"/>
        <v>80.712811718749805</v>
      </c>
      <c r="M1327" s="48">
        <f t="shared" si="780"/>
        <v>1674.7908431640585</v>
      </c>
      <c r="N1327" s="22">
        <f t="shared" si="785"/>
        <v>1.6747908431640586</v>
      </c>
      <c r="O1327" s="105">
        <f t="shared" si="786"/>
        <v>0</v>
      </c>
      <c r="P1327" s="105">
        <f t="shared" si="787"/>
        <v>0</v>
      </c>
      <c r="Q1327" s="105">
        <f t="shared" si="815"/>
        <v>295.80311348786574</v>
      </c>
      <c r="R1327" s="27">
        <f t="shared" si="788"/>
        <v>8.2167531524407145E-2</v>
      </c>
      <c r="S1327" s="98">
        <f t="shared" si="789"/>
        <v>1.6747908431640586</v>
      </c>
      <c r="T1327" s="17">
        <f t="shared" si="816"/>
        <v>1603.7760143970879</v>
      </c>
      <c r="U1327" s="17">
        <f t="shared" si="790"/>
        <v>0.44549333733252444</v>
      </c>
      <c r="V1327" s="17">
        <f t="shared" si="791"/>
        <v>281.01295781347244</v>
      </c>
      <c r="W1327" s="17">
        <f t="shared" si="792"/>
        <v>269.77243950093356</v>
      </c>
      <c r="X1327" s="17">
        <f t="shared" si="792"/>
        <v>258.98154192089623</v>
      </c>
      <c r="Y1327" s="17">
        <f t="shared" si="793"/>
        <v>256.39172650168729</v>
      </c>
      <c r="Z1327" s="17">
        <f>Y1327/3600</f>
        <v>7.1219924028246465E-2</v>
      </c>
      <c r="AA1327" s="17">
        <f>0.96*Y1327</f>
        <v>246.13605744161978</v>
      </c>
      <c r="AB1327" s="17">
        <f t="shared" si="794"/>
        <v>236.29061514395499</v>
      </c>
      <c r="AC1327" s="17">
        <f t="shared" si="795"/>
        <v>224.47608438675724</v>
      </c>
      <c r="AD1327" s="17">
        <f t="shared" si="796"/>
        <v>224.47608438675724</v>
      </c>
      <c r="AE1327" s="17">
        <f t="shared" si="817"/>
        <v>6.2354467885210346E-2</v>
      </c>
      <c r="AF1327" s="17">
        <f>T1327-AD1327</f>
        <v>1379.2999300103306</v>
      </c>
      <c r="AG1327" s="17">
        <f t="shared" si="797"/>
        <v>0.38313886944731407</v>
      </c>
      <c r="AH1327" s="28">
        <f>0.5*'Ducati Panigale 1199 data'!$C$8*'WLTP class 3 v5'!F1327^2</f>
        <v>59848.1875</v>
      </c>
      <c r="AI1327" s="17">
        <f t="shared" si="798"/>
        <v>59.848187500000002</v>
      </c>
      <c r="AJ1327" s="17" t="str">
        <f>IF(N1327&lt;0, AI1327, "0")</f>
        <v>0</v>
      </c>
      <c r="AK1327" s="98">
        <f>AK1326+AJ1327</f>
        <v>2845.6773927469121</v>
      </c>
      <c r="AL1327" s="105">
        <f t="shared" si="799"/>
        <v>0.79046594242969781</v>
      </c>
      <c r="AM1327" s="98">
        <f>IF(N1327 &gt; 0, AI1327, )</f>
        <v>59.848187500000002</v>
      </c>
      <c r="AN1327" s="98">
        <f t="shared" si="818"/>
        <v>25653.533148919731</v>
      </c>
      <c r="AO1327" s="98">
        <f t="shared" si="800"/>
        <v>7.1259814302554805</v>
      </c>
      <c r="AP1327" s="27">
        <f t="shared" si="801"/>
        <v>0</v>
      </c>
      <c r="AQ1327" s="27">
        <f t="shared" si="802"/>
        <v>0</v>
      </c>
      <c r="AR1327" s="99">
        <f t="shared" si="803"/>
        <v>0</v>
      </c>
      <c r="AS1327" s="27">
        <f t="shared" si="804"/>
        <v>0</v>
      </c>
      <c r="AT1327" s="99">
        <f t="shared" si="781"/>
        <v>0</v>
      </c>
      <c r="AU1327" s="27">
        <f t="shared" si="781"/>
        <v>0</v>
      </c>
      <c r="AV1327" s="27">
        <f t="shared" si="805"/>
        <v>0</v>
      </c>
      <c r="AW1327" s="27">
        <f t="shared" si="806"/>
        <v>0</v>
      </c>
      <c r="AX1327" s="27">
        <f t="shared" si="807"/>
        <v>0</v>
      </c>
      <c r="AY1327" s="99">
        <f>AN1327-AW1327</f>
        <v>25653.533148919731</v>
      </c>
      <c r="AZ1327" s="110">
        <f t="shared" si="808"/>
        <v>7.1259814302554805</v>
      </c>
      <c r="BB1327" s="87">
        <v>0</v>
      </c>
      <c r="BC1327" s="23">
        <f t="shared" si="809"/>
        <v>0</v>
      </c>
      <c r="BD1327" s="23">
        <f t="shared" si="810"/>
        <v>0</v>
      </c>
      <c r="BE1327" s="23">
        <f t="shared" si="811"/>
        <v>0</v>
      </c>
      <c r="BF1327" s="23">
        <f t="shared" si="812"/>
        <v>0</v>
      </c>
      <c r="BG1327" s="23">
        <f t="shared" si="813"/>
        <v>0</v>
      </c>
    </row>
    <row r="1328" spans="2:59">
      <c r="B1328" s="12" t="s">
        <v>34</v>
      </c>
      <c r="C1328" s="12">
        <v>1317</v>
      </c>
      <c r="D1328" s="12">
        <v>295</v>
      </c>
      <c r="E1328" s="21">
        <v>74.099999999999994</v>
      </c>
      <c r="F1328" s="68">
        <f t="shared" si="782"/>
        <v>20.583333333333332</v>
      </c>
      <c r="G1328" s="22">
        <f t="shared" si="814"/>
        <v>-0.1388888888888889</v>
      </c>
      <c r="H1328" s="22">
        <f t="shared" si="783"/>
        <v>148</v>
      </c>
      <c r="I1328" s="48">
        <f>'Ducati Panigale 1199 data'!$C$8*G1328</f>
        <v>-38.611111111111114</v>
      </c>
      <c r="J1328" s="48">
        <f>'Ducati Panigale 1199 data'!$C$8*'Ducati Panigale 1199 data'!$C$15*'Ducati Panigale 1199 data'!$C$10</f>
        <v>54.543600000000005</v>
      </c>
      <c r="K1328" s="48">
        <f>(0.5*'Ducati Panigale 1199 data'!$C$12)*'Ducati Panigale 1199 data'!$C$14*'Ducati Panigale 1199 data'!$C$11*F1328^2</f>
        <v>59.944520052083334</v>
      </c>
      <c r="L1328" s="48">
        <f t="shared" si="784"/>
        <v>75.877008940972217</v>
      </c>
      <c r="M1328" s="48">
        <f t="shared" si="780"/>
        <v>1561.8017673683448</v>
      </c>
      <c r="N1328" s="22">
        <f t="shared" si="785"/>
        <v>1.5618017673683449</v>
      </c>
      <c r="O1328" s="105">
        <f t="shared" si="786"/>
        <v>0</v>
      </c>
      <c r="P1328" s="105">
        <f t="shared" si="787"/>
        <v>0</v>
      </c>
      <c r="Q1328" s="105">
        <f t="shared" si="815"/>
        <v>295.80311348786574</v>
      </c>
      <c r="R1328" s="27">
        <f t="shared" si="788"/>
        <v>8.2167531524407145E-2</v>
      </c>
      <c r="S1328" s="98">
        <f t="shared" si="789"/>
        <v>1.5618017673683449</v>
      </c>
      <c r="T1328" s="17">
        <f t="shared" si="816"/>
        <v>1605.3378161644562</v>
      </c>
      <c r="U1328" s="17">
        <f t="shared" si="790"/>
        <v>0.44592717115679337</v>
      </c>
      <c r="V1328" s="17">
        <f t="shared" si="791"/>
        <v>281.01295781347244</v>
      </c>
      <c r="W1328" s="17">
        <f t="shared" si="792"/>
        <v>269.77243950093356</v>
      </c>
      <c r="X1328" s="17">
        <f t="shared" si="792"/>
        <v>258.98154192089623</v>
      </c>
      <c r="Y1328" s="17">
        <f t="shared" si="793"/>
        <v>256.39172650168729</v>
      </c>
      <c r="Z1328" s="17">
        <f>Y1328/3600</f>
        <v>7.1219924028246465E-2</v>
      </c>
      <c r="AA1328" s="17">
        <f>0.96*Y1328</f>
        <v>246.13605744161978</v>
      </c>
      <c r="AB1328" s="17">
        <f t="shared" si="794"/>
        <v>236.29061514395499</v>
      </c>
      <c r="AC1328" s="17">
        <f t="shared" si="795"/>
        <v>224.47608438675724</v>
      </c>
      <c r="AD1328" s="17">
        <f t="shared" si="796"/>
        <v>224.47608438675724</v>
      </c>
      <c r="AE1328" s="17">
        <f t="shared" si="817"/>
        <v>6.2354467885210346E-2</v>
      </c>
      <c r="AF1328" s="17">
        <f>T1328-AD1328</f>
        <v>1380.8617317776989</v>
      </c>
      <c r="AG1328" s="17">
        <f t="shared" si="797"/>
        <v>0.38357270327158305</v>
      </c>
      <c r="AH1328" s="28">
        <f>0.5*'Ducati Panigale 1199 data'!$C$8*'WLTP class 3 v5'!F1328^2</f>
        <v>58890.631944444438</v>
      </c>
      <c r="AI1328" s="17">
        <f t="shared" si="798"/>
        <v>58.890631944444436</v>
      </c>
      <c r="AJ1328" s="17" t="str">
        <f>IF(N1328&lt;0, AI1328, "0")</f>
        <v>0</v>
      </c>
      <c r="AK1328" s="98">
        <f>AK1327+AJ1328</f>
        <v>2845.6773927469121</v>
      </c>
      <c r="AL1328" s="105">
        <f t="shared" si="799"/>
        <v>0.79046594242969781</v>
      </c>
      <c r="AM1328" s="98">
        <f>IF(N1328 &gt; 0, AI1328, )</f>
        <v>58.890631944444436</v>
      </c>
      <c r="AN1328" s="98">
        <f t="shared" si="818"/>
        <v>25712.423780864174</v>
      </c>
      <c r="AO1328" s="98">
        <f t="shared" si="800"/>
        <v>7.1423399391289371</v>
      </c>
      <c r="AP1328" s="27">
        <f t="shared" si="801"/>
        <v>0</v>
      </c>
      <c r="AQ1328" s="27">
        <f t="shared" si="802"/>
        <v>0</v>
      </c>
      <c r="AR1328" s="99">
        <f t="shared" si="803"/>
        <v>0</v>
      </c>
      <c r="AS1328" s="27">
        <f t="shared" si="804"/>
        <v>0</v>
      </c>
      <c r="AT1328" s="99">
        <f t="shared" si="781"/>
        <v>0</v>
      </c>
      <c r="AU1328" s="27">
        <f t="shared" si="781"/>
        <v>0</v>
      </c>
      <c r="AV1328" s="27">
        <f t="shared" si="805"/>
        <v>0</v>
      </c>
      <c r="AW1328" s="27">
        <f t="shared" si="806"/>
        <v>0</v>
      </c>
      <c r="AX1328" s="27">
        <f t="shared" si="807"/>
        <v>0</v>
      </c>
      <c r="AY1328" s="99">
        <f>AN1328-AW1328</f>
        <v>25712.423780864174</v>
      </c>
      <c r="AZ1328" s="110">
        <f t="shared" si="808"/>
        <v>7.1423399391289371</v>
      </c>
      <c r="BB1328" s="87">
        <v>0</v>
      </c>
      <c r="BC1328" s="23">
        <f t="shared" si="809"/>
        <v>0</v>
      </c>
      <c r="BD1328" s="23">
        <f t="shared" si="810"/>
        <v>0</v>
      </c>
      <c r="BE1328" s="23">
        <f t="shared" si="811"/>
        <v>0</v>
      </c>
      <c r="BF1328" s="23">
        <f t="shared" si="812"/>
        <v>0</v>
      </c>
      <c r="BG1328" s="23">
        <f t="shared" si="813"/>
        <v>0</v>
      </c>
    </row>
    <row r="1329" spans="2:59">
      <c r="B1329" s="12" t="s">
        <v>34</v>
      </c>
      <c r="C1329" s="12">
        <v>1318</v>
      </c>
      <c r="D1329" s="12">
        <v>296</v>
      </c>
      <c r="E1329" s="21">
        <v>73.7</v>
      </c>
      <c r="F1329" s="68">
        <f t="shared" si="782"/>
        <v>20.472222222222221</v>
      </c>
      <c r="G1329" s="22">
        <f t="shared" si="814"/>
        <v>-0.11111111111111072</v>
      </c>
      <c r="H1329" s="22">
        <f t="shared" si="783"/>
        <v>148.5</v>
      </c>
      <c r="I1329" s="48">
        <f>'Ducati Panigale 1199 data'!$C$8*G1329</f>
        <v>-30.888888888888779</v>
      </c>
      <c r="J1329" s="48">
        <f>'Ducati Panigale 1199 data'!$C$8*'Ducati Panigale 1199 data'!$C$15*'Ducati Panigale 1199 data'!$C$10</f>
        <v>54.543600000000005</v>
      </c>
      <c r="K1329" s="48">
        <f>(0.5*'Ducati Panigale 1199 data'!$C$12)*'Ducati Panigale 1199 data'!$C$14*'Ducati Panigale 1199 data'!$C$11*F1329^2</f>
        <v>59.299092505787044</v>
      </c>
      <c r="L1329" s="48">
        <f t="shared" si="784"/>
        <v>82.95380361689827</v>
      </c>
      <c r="M1329" s="48">
        <f t="shared" si="780"/>
        <v>1698.2487018237227</v>
      </c>
      <c r="N1329" s="22">
        <f t="shared" si="785"/>
        <v>1.6982487018237227</v>
      </c>
      <c r="O1329" s="105">
        <f t="shared" si="786"/>
        <v>0</v>
      </c>
      <c r="P1329" s="105">
        <f t="shared" si="787"/>
        <v>0</v>
      </c>
      <c r="Q1329" s="105">
        <f t="shared" si="815"/>
        <v>295.80311348786574</v>
      </c>
      <c r="R1329" s="27">
        <f t="shared" si="788"/>
        <v>8.2167531524407145E-2</v>
      </c>
      <c r="S1329" s="98">
        <f t="shared" si="789"/>
        <v>1.6982487018237227</v>
      </c>
      <c r="T1329" s="17">
        <f t="shared" si="816"/>
        <v>1607.03606486628</v>
      </c>
      <c r="U1329" s="17">
        <f t="shared" si="790"/>
        <v>0.4463989069073</v>
      </c>
      <c r="V1329" s="17">
        <f t="shared" si="791"/>
        <v>281.01295781347244</v>
      </c>
      <c r="W1329" s="17">
        <f t="shared" si="792"/>
        <v>269.77243950093356</v>
      </c>
      <c r="X1329" s="17">
        <f t="shared" si="792"/>
        <v>258.98154192089623</v>
      </c>
      <c r="Y1329" s="17">
        <f t="shared" si="793"/>
        <v>256.39172650168729</v>
      </c>
      <c r="Z1329" s="17">
        <f>Y1329/3600</f>
        <v>7.1219924028246465E-2</v>
      </c>
      <c r="AA1329" s="17">
        <f>0.96*Y1329</f>
        <v>246.13605744161978</v>
      </c>
      <c r="AB1329" s="17">
        <f t="shared" si="794"/>
        <v>236.29061514395499</v>
      </c>
      <c r="AC1329" s="17">
        <f t="shared" si="795"/>
        <v>224.47608438675724</v>
      </c>
      <c r="AD1329" s="17">
        <f t="shared" si="796"/>
        <v>224.47608438675724</v>
      </c>
      <c r="AE1329" s="17">
        <f t="shared" si="817"/>
        <v>6.2354467885210346E-2</v>
      </c>
      <c r="AF1329" s="17">
        <f>T1329-AD1329</f>
        <v>1382.5599804795227</v>
      </c>
      <c r="AG1329" s="17">
        <f t="shared" si="797"/>
        <v>0.38404443902208962</v>
      </c>
      <c r="AH1329" s="28">
        <f>0.5*'Ducati Panigale 1199 data'!$C$8*'WLTP class 3 v5'!F1329^2</f>
        <v>58256.551697530864</v>
      </c>
      <c r="AI1329" s="17">
        <f t="shared" si="798"/>
        <v>58.256551697530867</v>
      </c>
      <c r="AJ1329" s="17" t="str">
        <f>IF(N1329&lt;0, AI1329, "0")</f>
        <v>0</v>
      </c>
      <c r="AK1329" s="98">
        <f>AK1328+AJ1329</f>
        <v>2845.6773927469121</v>
      </c>
      <c r="AL1329" s="105">
        <f t="shared" si="799"/>
        <v>0.79046594242969781</v>
      </c>
      <c r="AM1329" s="98">
        <f>IF(N1329 &gt; 0, AI1329, )</f>
        <v>58.256551697530867</v>
      </c>
      <c r="AN1329" s="98">
        <f t="shared" si="818"/>
        <v>25770.680332561704</v>
      </c>
      <c r="AO1329" s="98">
        <f t="shared" si="800"/>
        <v>7.1585223146004733</v>
      </c>
      <c r="AP1329" s="27">
        <f t="shared" si="801"/>
        <v>0</v>
      </c>
      <c r="AQ1329" s="27">
        <f t="shared" si="802"/>
        <v>0</v>
      </c>
      <c r="AR1329" s="99">
        <f t="shared" si="803"/>
        <v>0</v>
      </c>
      <c r="AS1329" s="27">
        <f t="shared" si="804"/>
        <v>0</v>
      </c>
      <c r="AT1329" s="99">
        <f t="shared" si="781"/>
        <v>0</v>
      </c>
      <c r="AU1329" s="27">
        <f t="shared" si="781"/>
        <v>0</v>
      </c>
      <c r="AV1329" s="27">
        <f t="shared" si="805"/>
        <v>0</v>
      </c>
      <c r="AW1329" s="27">
        <f t="shared" si="806"/>
        <v>0</v>
      </c>
      <c r="AX1329" s="27">
        <f t="shared" si="807"/>
        <v>0</v>
      </c>
      <c r="AY1329" s="99">
        <f>AN1329-AW1329</f>
        <v>25770.680332561704</v>
      </c>
      <c r="AZ1329" s="110">
        <f t="shared" si="808"/>
        <v>7.1585223146004733</v>
      </c>
      <c r="BB1329" s="87">
        <v>0</v>
      </c>
      <c r="BC1329" s="23">
        <f t="shared" si="809"/>
        <v>0</v>
      </c>
      <c r="BD1329" s="23">
        <f t="shared" si="810"/>
        <v>0</v>
      </c>
      <c r="BE1329" s="23">
        <f t="shared" si="811"/>
        <v>0</v>
      </c>
      <c r="BF1329" s="23">
        <f t="shared" si="812"/>
        <v>0</v>
      </c>
      <c r="BG1329" s="23">
        <f t="shared" si="813"/>
        <v>0</v>
      </c>
    </row>
    <row r="1330" spans="2:59">
      <c r="B1330" s="12" t="s">
        <v>34</v>
      </c>
      <c r="C1330" s="12">
        <v>1319</v>
      </c>
      <c r="D1330" s="12">
        <v>297</v>
      </c>
      <c r="E1330" s="21">
        <v>73.3</v>
      </c>
      <c r="F1330" s="68">
        <f t="shared" si="782"/>
        <v>20.361111111111111</v>
      </c>
      <c r="G1330" s="22">
        <f t="shared" si="814"/>
        <v>-2.7777777777778172E-2</v>
      </c>
      <c r="H1330" s="22">
        <f t="shared" si="783"/>
        <v>149</v>
      </c>
      <c r="I1330" s="48">
        <f>'Ducati Panigale 1199 data'!$C$8*G1330</f>
        <v>-7.7222222222223316</v>
      </c>
      <c r="J1330" s="48">
        <f>'Ducati Panigale 1199 data'!$C$8*'Ducati Panigale 1199 data'!$C$15*'Ducati Panigale 1199 data'!$C$10</f>
        <v>54.543600000000005</v>
      </c>
      <c r="K1330" s="48">
        <f>(0.5*'Ducati Panigale 1199 data'!$C$12)*'Ducati Panigale 1199 data'!$C$14*'Ducati Panigale 1199 data'!$C$11*F1330^2</f>
        <v>58.657158478009265</v>
      </c>
      <c r="L1330" s="48">
        <f t="shared" si="784"/>
        <v>105.47853625578693</v>
      </c>
      <c r="M1330" s="48">
        <f t="shared" si="780"/>
        <v>2147.6601965414393</v>
      </c>
      <c r="N1330" s="22">
        <f t="shared" si="785"/>
        <v>2.1476601965414392</v>
      </c>
      <c r="O1330" s="105">
        <f t="shared" si="786"/>
        <v>0</v>
      </c>
      <c r="P1330" s="105">
        <f t="shared" si="787"/>
        <v>0</v>
      </c>
      <c r="Q1330" s="105">
        <f t="shared" si="815"/>
        <v>295.80311348786574</v>
      </c>
      <c r="R1330" s="27">
        <f t="shared" si="788"/>
        <v>8.2167531524407145E-2</v>
      </c>
      <c r="S1330" s="98">
        <f t="shared" si="789"/>
        <v>2.1476601965414392</v>
      </c>
      <c r="T1330" s="17">
        <f t="shared" si="816"/>
        <v>1609.1837250628214</v>
      </c>
      <c r="U1330" s="17">
        <f t="shared" si="790"/>
        <v>0.44699547918411703</v>
      </c>
      <c r="V1330" s="17">
        <f t="shared" si="791"/>
        <v>281.01295781347244</v>
      </c>
      <c r="W1330" s="17">
        <f t="shared" si="792"/>
        <v>269.77243950093356</v>
      </c>
      <c r="X1330" s="17">
        <f t="shared" si="792"/>
        <v>258.98154192089623</v>
      </c>
      <c r="Y1330" s="17">
        <f t="shared" si="793"/>
        <v>256.39172650168729</v>
      </c>
      <c r="Z1330" s="17">
        <f>Y1330/3600</f>
        <v>7.1219924028246465E-2</v>
      </c>
      <c r="AA1330" s="17">
        <f>0.96*Y1330</f>
        <v>246.13605744161978</v>
      </c>
      <c r="AB1330" s="17">
        <f t="shared" si="794"/>
        <v>236.29061514395499</v>
      </c>
      <c r="AC1330" s="17">
        <f t="shared" si="795"/>
        <v>224.47608438675724</v>
      </c>
      <c r="AD1330" s="17">
        <f t="shared" si="796"/>
        <v>224.47608438675724</v>
      </c>
      <c r="AE1330" s="17">
        <f t="shared" si="817"/>
        <v>6.2354467885210346E-2</v>
      </c>
      <c r="AF1330" s="17">
        <f>T1330-AD1330</f>
        <v>1384.7076406760641</v>
      </c>
      <c r="AG1330" s="17">
        <f t="shared" si="797"/>
        <v>0.38464101129890671</v>
      </c>
      <c r="AH1330" s="28">
        <f>0.5*'Ducati Panigale 1199 data'!$C$8*'WLTP class 3 v5'!F1330^2</f>
        <v>57625.903549382718</v>
      </c>
      <c r="AI1330" s="17">
        <f t="shared" si="798"/>
        <v>57.62590354938272</v>
      </c>
      <c r="AJ1330" s="17" t="str">
        <f>IF(N1330&lt;0, AI1330, "0")</f>
        <v>0</v>
      </c>
      <c r="AK1330" s="98">
        <f>AK1329+AJ1330</f>
        <v>2845.6773927469121</v>
      </c>
      <c r="AL1330" s="105">
        <f t="shared" si="799"/>
        <v>0.79046594242969781</v>
      </c>
      <c r="AM1330" s="98">
        <f>IF(N1330 &gt; 0, AI1330, )</f>
        <v>57.62590354938272</v>
      </c>
      <c r="AN1330" s="98">
        <f t="shared" si="818"/>
        <v>25828.306236111086</v>
      </c>
      <c r="AO1330" s="98">
        <f t="shared" si="800"/>
        <v>7.1745295100308573</v>
      </c>
      <c r="AP1330" s="27">
        <f t="shared" si="801"/>
        <v>0</v>
      </c>
      <c r="AQ1330" s="27">
        <f t="shared" si="802"/>
        <v>0</v>
      </c>
      <c r="AR1330" s="99">
        <f t="shared" si="803"/>
        <v>0</v>
      </c>
      <c r="AS1330" s="27">
        <f t="shared" si="804"/>
        <v>0</v>
      </c>
      <c r="AT1330" s="99">
        <f t="shared" si="781"/>
        <v>0</v>
      </c>
      <c r="AU1330" s="27">
        <f t="shared" si="781"/>
        <v>0</v>
      </c>
      <c r="AV1330" s="27">
        <f t="shared" si="805"/>
        <v>0</v>
      </c>
      <c r="AW1330" s="27">
        <f t="shared" si="806"/>
        <v>0</v>
      </c>
      <c r="AX1330" s="27">
        <f t="shared" si="807"/>
        <v>0</v>
      </c>
      <c r="AY1330" s="99">
        <f>AN1330-AW1330</f>
        <v>25828.306236111086</v>
      </c>
      <c r="AZ1330" s="110">
        <f t="shared" si="808"/>
        <v>7.1745295100308573</v>
      </c>
      <c r="BB1330" s="87">
        <v>0</v>
      </c>
      <c r="BC1330" s="23">
        <f t="shared" si="809"/>
        <v>0</v>
      </c>
      <c r="BD1330" s="23">
        <f t="shared" si="810"/>
        <v>0</v>
      </c>
      <c r="BE1330" s="23">
        <f t="shared" si="811"/>
        <v>0</v>
      </c>
      <c r="BF1330" s="23">
        <f t="shared" si="812"/>
        <v>0</v>
      </c>
      <c r="BG1330" s="23">
        <f t="shared" si="813"/>
        <v>0</v>
      </c>
    </row>
    <row r="1331" spans="2:59">
      <c r="B1331" s="12" t="s">
        <v>34</v>
      </c>
      <c r="C1331" s="12">
        <v>1320</v>
      </c>
      <c r="D1331" s="12">
        <v>298</v>
      </c>
      <c r="E1331" s="21">
        <v>73.5</v>
      </c>
      <c r="F1331" s="68">
        <f t="shared" si="782"/>
        <v>20.416666666666668</v>
      </c>
      <c r="G1331" s="22">
        <f t="shared" si="814"/>
        <v>9.7222222222222612E-2</v>
      </c>
      <c r="H1331" s="22">
        <f t="shared" si="783"/>
        <v>149.5</v>
      </c>
      <c r="I1331" s="48">
        <f>'Ducati Panigale 1199 data'!$C$8*G1331</f>
        <v>27.027777777777885</v>
      </c>
      <c r="J1331" s="48">
        <f>'Ducati Panigale 1199 data'!$C$8*'Ducati Panigale 1199 data'!$C$15*'Ducati Panigale 1199 data'!$C$10</f>
        <v>54.543600000000005</v>
      </c>
      <c r="K1331" s="48">
        <f>(0.5*'Ducati Panigale 1199 data'!$C$12)*'Ducati Panigale 1199 data'!$C$14*'Ducati Panigale 1199 data'!$C$11*F1331^2</f>
        <v>58.97768880208335</v>
      </c>
      <c r="L1331" s="48">
        <f t="shared" si="784"/>
        <v>140.54906657986123</v>
      </c>
      <c r="M1331" s="48">
        <f t="shared" si="780"/>
        <v>2869.5434426721672</v>
      </c>
      <c r="N1331" s="22">
        <f t="shared" si="785"/>
        <v>2.8695434426721671</v>
      </c>
      <c r="O1331" s="105">
        <f t="shared" si="786"/>
        <v>0</v>
      </c>
      <c r="P1331" s="105">
        <f t="shared" si="787"/>
        <v>0</v>
      </c>
      <c r="Q1331" s="105">
        <f t="shared" si="815"/>
        <v>295.80311348786574</v>
      </c>
      <c r="R1331" s="27">
        <f t="shared" si="788"/>
        <v>8.2167531524407145E-2</v>
      </c>
      <c r="S1331" s="98">
        <f t="shared" si="789"/>
        <v>2.8695434426721671</v>
      </c>
      <c r="T1331" s="17">
        <f t="shared" si="816"/>
        <v>1612.0532685054936</v>
      </c>
      <c r="U1331" s="17">
        <f t="shared" si="790"/>
        <v>0.44779257458485933</v>
      </c>
      <c r="V1331" s="17">
        <f t="shared" si="791"/>
        <v>281.01295781347244</v>
      </c>
      <c r="W1331" s="17">
        <f t="shared" si="792"/>
        <v>269.77243950093356</v>
      </c>
      <c r="X1331" s="17">
        <f t="shared" si="792"/>
        <v>258.98154192089623</v>
      </c>
      <c r="Y1331" s="17">
        <f t="shared" si="793"/>
        <v>256.39172650168729</v>
      </c>
      <c r="Z1331" s="17">
        <f>Y1331/3600</f>
        <v>7.1219924028246465E-2</v>
      </c>
      <c r="AA1331" s="17">
        <f>0.96*Y1331</f>
        <v>246.13605744161978</v>
      </c>
      <c r="AB1331" s="17">
        <f t="shared" si="794"/>
        <v>236.29061514395499</v>
      </c>
      <c r="AC1331" s="17">
        <f t="shared" si="795"/>
        <v>224.47608438675724</v>
      </c>
      <c r="AD1331" s="17">
        <f t="shared" si="796"/>
        <v>224.47608438675724</v>
      </c>
      <c r="AE1331" s="17">
        <f t="shared" si="817"/>
        <v>6.2354467885210346E-2</v>
      </c>
      <c r="AF1331" s="17">
        <f>T1331-AD1331</f>
        <v>1387.5771841187363</v>
      </c>
      <c r="AG1331" s="17">
        <f t="shared" si="797"/>
        <v>0.38543810669964901</v>
      </c>
      <c r="AH1331" s="28">
        <f>0.5*'Ducati Panigale 1199 data'!$C$8*'WLTP class 3 v5'!F1331^2</f>
        <v>57940.798611111117</v>
      </c>
      <c r="AI1331" s="17">
        <f t="shared" si="798"/>
        <v>57.94079861111112</v>
      </c>
      <c r="AJ1331" s="17" t="str">
        <f>IF(N1331&lt;0, AI1331, "0")</f>
        <v>0</v>
      </c>
      <c r="AK1331" s="98">
        <f>AK1330+AJ1331</f>
        <v>2845.6773927469121</v>
      </c>
      <c r="AL1331" s="105">
        <f t="shared" si="799"/>
        <v>0.79046594242969781</v>
      </c>
      <c r="AM1331" s="98">
        <f>IF(N1331 &gt; 0, AI1331, )</f>
        <v>57.94079861111112</v>
      </c>
      <c r="AN1331" s="98">
        <f t="shared" si="818"/>
        <v>25886.247034722197</v>
      </c>
      <c r="AO1331" s="98">
        <f t="shared" si="800"/>
        <v>7.1906241763117213</v>
      </c>
      <c r="AP1331" s="27">
        <f t="shared" si="801"/>
        <v>0</v>
      </c>
      <c r="AQ1331" s="27">
        <f t="shared" si="802"/>
        <v>0</v>
      </c>
      <c r="AR1331" s="99">
        <f t="shared" si="803"/>
        <v>0</v>
      </c>
      <c r="AS1331" s="27">
        <f t="shared" si="804"/>
        <v>0</v>
      </c>
      <c r="AT1331" s="99">
        <f t="shared" si="781"/>
        <v>0</v>
      </c>
      <c r="AU1331" s="27">
        <f t="shared" si="781"/>
        <v>0</v>
      </c>
      <c r="AV1331" s="27">
        <f t="shared" si="805"/>
        <v>0</v>
      </c>
      <c r="AW1331" s="27">
        <f t="shared" si="806"/>
        <v>0</v>
      </c>
      <c r="AX1331" s="27">
        <f t="shared" si="807"/>
        <v>0</v>
      </c>
      <c r="AY1331" s="99">
        <f>AN1331-AW1331</f>
        <v>25886.247034722197</v>
      </c>
      <c r="AZ1331" s="110">
        <f t="shared" si="808"/>
        <v>7.1906241763117213</v>
      </c>
      <c r="BB1331" s="87">
        <v>0</v>
      </c>
      <c r="BC1331" s="23">
        <f t="shared" si="809"/>
        <v>0</v>
      </c>
      <c r="BD1331" s="23">
        <f t="shared" si="810"/>
        <v>0</v>
      </c>
      <c r="BE1331" s="23">
        <f t="shared" si="811"/>
        <v>0</v>
      </c>
      <c r="BF1331" s="23">
        <f t="shared" si="812"/>
        <v>0</v>
      </c>
      <c r="BG1331" s="23">
        <f t="shared" si="813"/>
        <v>0</v>
      </c>
    </row>
    <row r="1332" spans="2:59">
      <c r="B1332" s="12" t="s">
        <v>34</v>
      </c>
      <c r="C1332" s="12">
        <v>1321</v>
      </c>
      <c r="D1332" s="12">
        <v>299</v>
      </c>
      <c r="E1332" s="21">
        <v>74</v>
      </c>
      <c r="F1332" s="68">
        <f t="shared" si="782"/>
        <v>20.555555555555557</v>
      </c>
      <c r="G1332" s="22">
        <f t="shared" si="814"/>
        <v>0.19444444444444522</v>
      </c>
      <c r="H1332" s="22">
        <f t="shared" si="783"/>
        <v>150</v>
      </c>
      <c r="I1332" s="48">
        <f>'Ducati Panigale 1199 data'!$C$8*G1332</f>
        <v>54.05555555555577</v>
      </c>
      <c r="J1332" s="48">
        <f>'Ducati Panigale 1199 data'!$C$8*'Ducati Panigale 1199 data'!$C$15*'Ducati Panigale 1199 data'!$C$10</f>
        <v>54.543600000000005</v>
      </c>
      <c r="K1332" s="48">
        <f>(0.5*'Ducati Panigale 1199 data'!$C$12)*'Ducati Panigale 1199 data'!$C$14*'Ducati Panigale 1199 data'!$C$11*F1332^2</f>
        <v>59.782835648148165</v>
      </c>
      <c r="L1332" s="48">
        <f t="shared" si="784"/>
        <v>168.38199120370393</v>
      </c>
      <c r="M1332" s="48">
        <f t="shared" si="780"/>
        <v>3461.1853747428036</v>
      </c>
      <c r="N1332" s="22">
        <f t="shared" si="785"/>
        <v>3.4611853747428034</v>
      </c>
      <c r="O1332" s="105">
        <f t="shared" si="786"/>
        <v>0</v>
      </c>
      <c r="P1332" s="105">
        <f t="shared" si="787"/>
        <v>0</v>
      </c>
      <c r="Q1332" s="105">
        <f t="shared" si="815"/>
        <v>295.80311348786574</v>
      </c>
      <c r="R1332" s="27">
        <f t="shared" si="788"/>
        <v>8.2167531524407145E-2</v>
      </c>
      <c r="S1332" s="98">
        <f t="shared" si="789"/>
        <v>3.4611853747428034</v>
      </c>
      <c r="T1332" s="17">
        <f t="shared" si="816"/>
        <v>1615.5144538802365</v>
      </c>
      <c r="U1332" s="17">
        <f t="shared" si="790"/>
        <v>0.44875401496673234</v>
      </c>
      <c r="V1332" s="17">
        <f t="shared" si="791"/>
        <v>281.01295781347244</v>
      </c>
      <c r="W1332" s="17">
        <f t="shared" si="792"/>
        <v>269.77243950093356</v>
      </c>
      <c r="X1332" s="17">
        <f t="shared" si="792"/>
        <v>258.98154192089623</v>
      </c>
      <c r="Y1332" s="17">
        <f t="shared" si="793"/>
        <v>256.39172650168729</v>
      </c>
      <c r="Z1332" s="17">
        <f>Y1332/3600</f>
        <v>7.1219924028246465E-2</v>
      </c>
      <c r="AA1332" s="17">
        <f>0.96*Y1332</f>
        <v>246.13605744161978</v>
      </c>
      <c r="AB1332" s="17">
        <f t="shared" si="794"/>
        <v>236.29061514395499</v>
      </c>
      <c r="AC1332" s="17">
        <f t="shared" si="795"/>
        <v>224.47608438675724</v>
      </c>
      <c r="AD1332" s="17">
        <f t="shared" si="796"/>
        <v>224.47608438675724</v>
      </c>
      <c r="AE1332" s="17">
        <f t="shared" si="817"/>
        <v>6.2354467885210346E-2</v>
      </c>
      <c r="AF1332" s="17">
        <f>T1332-AD1332</f>
        <v>1391.0383694934792</v>
      </c>
      <c r="AG1332" s="17">
        <f t="shared" si="797"/>
        <v>0.38639954708152202</v>
      </c>
      <c r="AH1332" s="28">
        <f>0.5*'Ducati Panigale 1199 data'!$C$8*'WLTP class 3 v5'!F1332^2</f>
        <v>58731.790123456798</v>
      </c>
      <c r="AI1332" s="17">
        <f t="shared" si="798"/>
        <v>58.731790123456797</v>
      </c>
      <c r="AJ1332" s="17" t="str">
        <f>IF(N1332&lt;0, AI1332, "0")</f>
        <v>0</v>
      </c>
      <c r="AK1332" s="98">
        <f>AK1331+AJ1332</f>
        <v>2845.6773927469121</v>
      </c>
      <c r="AL1332" s="105">
        <f t="shared" si="799"/>
        <v>0.79046594242969781</v>
      </c>
      <c r="AM1332" s="98">
        <f>IF(N1332 &gt; 0, AI1332, )</f>
        <v>58.731790123456797</v>
      </c>
      <c r="AN1332" s="98">
        <f t="shared" si="818"/>
        <v>25944.978824845653</v>
      </c>
      <c r="AO1332" s="98">
        <f t="shared" si="800"/>
        <v>7.2069385624571263</v>
      </c>
      <c r="AP1332" s="27">
        <f t="shared" si="801"/>
        <v>0</v>
      </c>
      <c r="AQ1332" s="27">
        <f t="shared" si="802"/>
        <v>0</v>
      </c>
      <c r="AR1332" s="99">
        <f t="shared" si="803"/>
        <v>0</v>
      </c>
      <c r="AS1332" s="27">
        <f t="shared" si="804"/>
        <v>0</v>
      </c>
      <c r="AT1332" s="99">
        <f t="shared" si="781"/>
        <v>0</v>
      </c>
      <c r="AU1332" s="27">
        <f t="shared" si="781"/>
        <v>0</v>
      </c>
      <c r="AV1332" s="27">
        <f t="shared" si="805"/>
        <v>0</v>
      </c>
      <c r="AW1332" s="27">
        <f t="shared" si="806"/>
        <v>0</v>
      </c>
      <c r="AX1332" s="27">
        <f t="shared" si="807"/>
        <v>0</v>
      </c>
      <c r="AY1332" s="99">
        <f>AN1332-AW1332</f>
        <v>25944.978824845653</v>
      </c>
      <c r="AZ1332" s="110">
        <f t="shared" si="808"/>
        <v>7.2069385624571263</v>
      </c>
      <c r="BB1332" s="87">
        <v>0</v>
      </c>
      <c r="BC1332" s="23">
        <f t="shared" si="809"/>
        <v>0</v>
      </c>
      <c r="BD1332" s="23">
        <f t="shared" si="810"/>
        <v>0</v>
      </c>
      <c r="BE1332" s="23">
        <f t="shared" si="811"/>
        <v>0</v>
      </c>
      <c r="BF1332" s="23">
        <f t="shared" si="812"/>
        <v>0</v>
      </c>
      <c r="BG1332" s="23">
        <f t="shared" si="813"/>
        <v>0</v>
      </c>
    </row>
    <row r="1333" spans="2:59">
      <c r="B1333" s="12" t="s">
        <v>34</v>
      </c>
      <c r="C1333" s="12">
        <v>1322</v>
      </c>
      <c r="D1333" s="12">
        <v>300</v>
      </c>
      <c r="E1333" s="21">
        <v>74.900000000000006</v>
      </c>
      <c r="F1333" s="68">
        <f t="shared" si="782"/>
        <v>20.805555555555557</v>
      </c>
      <c r="G1333" s="22">
        <f t="shared" si="814"/>
        <v>0.29166666666666585</v>
      </c>
      <c r="H1333" s="22">
        <f t="shared" si="783"/>
        <v>150.5</v>
      </c>
      <c r="I1333" s="48">
        <f>'Ducati Panigale 1199 data'!$C$8*G1333</f>
        <v>81.083333333333101</v>
      </c>
      <c r="J1333" s="48">
        <f>'Ducati Panigale 1199 data'!$C$8*'Ducati Panigale 1199 data'!$C$15*'Ducati Panigale 1199 data'!$C$10</f>
        <v>54.543600000000005</v>
      </c>
      <c r="K1333" s="48">
        <f>(0.5*'Ducati Panigale 1199 data'!$C$12)*'Ducati Panigale 1199 data'!$C$14*'Ducati Panigale 1199 data'!$C$11*F1333^2</f>
        <v>61.245855700231502</v>
      </c>
      <c r="L1333" s="48">
        <f t="shared" si="784"/>
        <v>196.87278903356463</v>
      </c>
      <c r="M1333" s="48">
        <f t="shared" si="780"/>
        <v>4096.0477496149979</v>
      </c>
      <c r="N1333" s="22">
        <f t="shared" si="785"/>
        <v>4.0960477496149981</v>
      </c>
      <c r="O1333" s="105">
        <f t="shared" si="786"/>
        <v>0</v>
      </c>
      <c r="P1333" s="105">
        <f t="shared" si="787"/>
        <v>0</v>
      </c>
      <c r="Q1333" s="105">
        <f t="shared" si="815"/>
        <v>295.80311348786574</v>
      </c>
      <c r="R1333" s="27">
        <f t="shared" si="788"/>
        <v>8.2167531524407145E-2</v>
      </c>
      <c r="S1333" s="98">
        <f t="shared" si="789"/>
        <v>4.0960477496149981</v>
      </c>
      <c r="T1333" s="17">
        <f t="shared" si="816"/>
        <v>1619.6105016298516</v>
      </c>
      <c r="U1333" s="17">
        <f t="shared" si="790"/>
        <v>0.44989180600829209</v>
      </c>
      <c r="V1333" s="17">
        <f t="shared" si="791"/>
        <v>281.01295781347244</v>
      </c>
      <c r="W1333" s="17">
        <f t="shared" si="792"/>
        <v>269.77243950093356</v>
      </c>
      <c r="X1333" s="17">
        <f t="shared" si="792"/>
        <v>258.98154192089623</v>
      </c>
      <c r="Y1333" s="17">
        <f t="shared" si="793"/>
        <v>256.39172650168729</v>
      </c>
      <c r="Z1333" s="17">
        <f>Y1333/3600</f>
        <v>7.1219924028246465E-2</v>
      </c>
      <c r="AA1333" s="17">
        <f>0.96*Y1333</f>
        <v>246.13605744161978</v>
      </c>
      <c r="AB1333" s="17">
        <f t="shared" si="794"/>
        <v>236.29061514395499</v>
      </c>
      <c r="AC1333" s="17">
        <f t="shared" si="795"/>
        <v>224.47608438675724</v>
      </c>
      <c r="AD1333" s="17">
        <f t="shared" si="796"/>
        <v>224.47608438675724</v>
      </c>
      <c r="AE1333" s="17">
        <f t="shared" si="817"/>
        <v>6.2354467885210346E-2</v>
      </c>
      <c r="AF1333" s="17">
        <f>T1333-AD1333</f>
        <v>1395.1344172430943</v>
      </c>
      <c r="AG1333" s="17">
        <f t="shared" si="797"/>
        <v>0.38753733812308172</v>
      </c>
      <c r="AH1333" s="28">
        <f>0.5*'Ducati Panigale 1199 data'!$C$8*'WLTP class 3 v5'!F1333^2</f>
        <v>60169.088734567915</v>
      </c>
      <c r="AI1333" s="17">
        <f t="shared" si="798"/>
        <v>60.169088734567914</v>
      </c>
      <c r="AJ1333" s="17" t="str">
        <f>IF(N1333&lt;0, AI1333, "0")</f>
        <v>0</v>
      </c>
      <c r="AK1333" s="98">
        <f>AK1332+AJ1333</f>
        <v>2845.6773927469121</v>
      </c>
      <c r="AL1333" s="105">
        <f t="shared" si="799"/>
        <v>0.79046594242969781</v>
      </c>
      <c r="AM1333" s="98">
        <f>IF(N1333 &gt; 0, AI1333, )</f>
        <v>60.169088734567914</v>
      </c>
      <c r="AN1333" s="98">
        <f t="shared" si="818"/>
        <v>26005.147913580222</v>
      </c>
      <c r="AO1333" s="98">
        <f t="shared" si="800"/>
        <v>7.2236521982167279</v>
      </c>
      <c r="AP1333" s="27">
        <f t="shared" si="801"/>
        <v>0</v>
      </c>
      <c r="AQ1333" s="27">
        <f t="shared" si="802"/>
        <v>0</v>
      </c>
      <c r="AR1333" s="99">
        <f t="shared" si="803"/>
        <v>0</v>
      </c>
      <c r="AS1333" s="27">
        <f t="shared" si="804"/>
        <v>0</v>
      </c>
      <c r="AT1333" s="99">
        <f t="shared" si="781"/>
        <v>0</v>
      </c>
      <c r="AU1333" s="27">
        <f t="shared" si="781"/>
        <v>0</v>
      </c>
      <c r="AV1333" s="27">
        <f t="shared" si="805"/>
        <v>0</v>
      </c>
      <c r="AW1333" s="27">
        <f t="shared" si="806"/>
        <v>0</v>
      </c>
      <c r="AX1333" s="27">
        <f t="shared" si="807"/>
        <v>0</v>
      </c>
      <c r="AY1333" s="99">
        <f>AN1333-AW1333</f>
        <v>26005.147913580222</v>
      </c>
      <c r="AZ1333" s="110">
        <f t="shared" si="808"/>
        <v>7.2236521982167279</v>
      </c>
      <c r="BB1333" s="87">
        <v>0</v>
      </c>
      <c r="BC1333" s="23">
        <f t="shared" si="809"/>
        <v>0</v>
      </c>
      <c r="BD1333" s="23">
        <f t="shared" si="810"/>
        <v>0</v>
      </c>
      <c r="BE1333" s="23">
        <f t="shared" si="811"/>
        <v>0</v>
      </c>
      <c r="BF1333" s="23">
        <f t="shared" si="812"/>
        <v>0</v>
      </c>
      <c r="BG1333" s="23">
        <f t="shared" si="813"/>
        <v>0</v>
      </c>
    </row>
    <row r="1334" spans="2:59">
      <c r="B1334" s="12" t="s">
        <v>34</v>
      </c>
      <c r="C1334" s="12">
        <v>1323</v>
      </c>
      <c r="D1334" s="12">
        <v>301</v>
      </c>
      <c r="E1334" s="21">
        <v>76.099999999999994</v>
      </c>
      <c r="F1334" s="68">
        <f t="shared" si="782"/>
        <v>21.138888888888889</v>
      </c>
      <c r="G1334" s="22">
        <f t="shared" si="814"/>
        <v>0.38888888888888851</v>
      </c>
      <c r="H1334" s="22">
        <f t="shared" si="783"/>
        <v>151</v>
      </c>
      <c r="I1334" s="48">
        <f>'Ducati Panigale 1199 data'!$C$8*G1334</f>
        <v>108.111111111111</v>
      </c>
      <c r="J1334" s="48">
        <f>'Ducati Panigale 1199 data'!$C$8*'Ducati Panigale 1199 data'!$C$15*'Ducati Panigale 1199 data'!$C$10</f>
        <v>54.543600000000005</v>
      </c>
      <c r="K1334" s="48">
        <f>(0.5*'Ducati Panigale 1199 data'!$C$12)*'Ducati Panigale 1199 data'!$C$14*'Ducati Panigale 1199 data'!$C$11*F1334^2</f>
        <v>63.224060561342597</v>
      </c>
      <c r="L1334" s="48">
        <f t="shared" si="784"/>
        <v>225.87877167245358</v>
      </c>
      <c r="M1334" s="48">
        <f t="shared" si="780"/>
        <v>4774.8262567426991</v>
      </c>
      <c r="N1334" s="22">
        <f t="shared" si="785"/>
        <v>4.7748262567426991</v>
      </c>
      <c r="O1334" s="105">
        <f t="shared" si="786"/>
        <v>0</v>
      </c>
      <c r="P1334" s="105">
        <f t="shared" si="787"/>
        <v>0</v>
      </c>
      <c r="Q1334" s="105">
        <f t="shared" si="815"/>
        <v>295.80311348786574</v>
      </c>
      <c r="R1334" s="27">
        <f t="shared" si="788"/>
        <v>8.2167531524407145E-2</v>
      </c>
      <c r="S1334" s="98">
        <f t="shared" si="789"/>
        <v>4.7748262567426991</v>
      </c>
      <c r="T1334" s="17">
        <f t="shared" si="816"/>
        <v>1624.3853278865943</v>
      </c>
      <c r="U1334" s="17">
        <f t="shared" si="790"/>
        <v>0.45121814663516507</v>
      </c>
      <c r="V1334" s="17">
        <f t="shared" si="791"/>
        <v>281.01295781347244</v>
      </c>
      <c r="W1334" s="17">
        <f t="shared" si="792"/>
        <v>269.77243950093356</v>
      </c>
      <c r="X1334" s="17">
        <f t="shared" si="792"/>
        <v>258.98154192089623</v>
      </c>
      <c r="Y1334" s="17">
        <f t="shared" si="793"/>
        <v>256.39172650168729</v>
      </c>
      <c r="Z1334" s="17">
        <f>Y1334/3600</f>
        <v>7.1219924028246465E-2</v>
      </c>
      <c r="AA1334" s="17">
        <f>0.96*Y1334</f>
        <v>246.13605744161978</v>
      </c>
      <c r="AB1334" s="17">
        <f t="shared" si="794"/>
        <v>236.29061514395499</v>
      </c>
      <c r="AC1334" s="17">
        <f t="shared" si="795"/>
        <v>224.47608438675724</v>
      </c>
      <c r="AD1334" s="17">
        <f t="shared" si="796"/>
        <v>224.47608438675724</v>
      </c>
      <c r="AE1334" s="17">
        <f t="shared" si="817"/>
        <v>6.2354467885210346E-2</v>
      </c>
      <c r="AF1334" s="17">
        <f>T1334-AD1334</f>
        <v>1399.909243499837</v>
      </c>
      <c r="AG1334" s="17">
        <f t="shared" si="797"/>
        <v>0.3888636787499547</v>
      </c>
      <c r="AH1334" s="28">
        <f>0.5*'Ducati Panigale 1199 data'!$C$8*'WLTP class 3 v5'!F1334^2</f>
        <v>62112.514660493827</v>
      </c>
      <c r="AI1334" s="17">
        <f t="shared" si="798"/>
        <v>62.112514660493829</v>
      </c>
      <c r="AJ1334" s="17" t="str">
        <f>IF(N1334&lt;0, AI1334, "0")</f>
        <v>0</v>
      </c>
      <c r="AK1334" s="98">
        <f>AK1333+AJ1334</f>
        <v>2845.6773927469121</v>
      </c>
      <c r="AL1334" s="105">
        <f t="shared" si="799"/>
        <v>0.79046594242969781</v>
      </c>
      <c r="AM1334" s="98">
        <f>IF(N1334 &gt; 0, AI1334, )</f>
        <v>62.112514660493829</v>
      </c>
      <c r="AN1334" s="98">
        <f t="shared" si="818"/>
        <v>26067.260428240716</v>
      </c>
      <c r="AO1334" s="98">
        <f t="shared" si="800"/>
        <v>7.2409056745113096</v>
      </c>
      <c r="AP1334" s="27">
        <f t="shared" si="801"/>
        <v>0</v>
      </c>
      <c r="AQ1334" s="27">
        <f t="shared" si="802"/>
        <v>0</v>
      </c>
      <c r="AR1334" s="99">
        <f t="shared" si="803"/>
        <v>0</v>
      </c>
      <c r="AS1334" s="27">
        <f t="shared" si="804"/>
        <v>0</v>
      </c>
      <c r="AT1334" s="99">
        <f t="shared" si="781"/>
        <v>0</v>
      </c>
      <c r="AU1334" s="27">
        <f t="shared" si="781"/>
        <v>0</v>
      </c>
      <c r="AV1334" s="27">
        <f t="shared" si="805"/>
        <v>0</v>
      </c>
      <c r="AW1334" s="27">
        <f t="shared" si="806"/>
        <v>0</v>
      </c>
      <c r="AX1334" s="27">
        <f t="shared" si="807"/>
        <v>0</v>
      </c>
      <c r="AY1334" s="99">
        <f>AN1334-AW1334</f>
        <v>26067.260428240716</v>
      </c>
      <c r="AZ1334" s="110">
        <f t="shared" si="808"/>
        <v>7.2409056745113096</v>
      </c>
      <c r="BB1334" s="87">
        <v>0</v>
      </c>
      <c r="BC1334" s="23">
        <f t="shared" si="809"/>
        <v>0</v>
      </c>
      <c r="BD1334" s="23">
        <f t="shared" si="810"/>
        <v>0</v>
      </c>
      <c r="BE1334" s="23">
        <f t="shared" si="811"/>
        <v>0</v>
      </c>
      <c r="BF1334" s="23">
        <f t="shared" si="812"/>
        <v>0</v>
      </c>
      <c r="BG1334" s="23">
        <f t="shared" si="813"/>
        <v>0</v>
      </c>
    </row>
    <row r="1335" spans="2:59">
      <c r="B1335" s="12" t="s">
        <v>34</v>
      </c>
      <c r="C1335" s="12">
        <v>1324</v>
      </c>
      <c r="D1335" s="12">
        <v>302</v>
      </c>
      <c r="E1335" s="21">
        <v>77.7</v>
      </c>
      <c r="F1335" s="68">
        <f t="shared" si="782"/>
        <v>21.583333333333332</v>
      </c>
      <c r="G1335" s="22">
        <f t="shared" si="814"/>
        <v>0.43055555555555675</v>
      </c>
      <c r="H1335" s="22">
        <f t="shared" si="783"/>
        <v>151.5</v>
      </c>
      <c r="I1335" s="48">
        <f>'Ducati Panigale 1199 data'!$C$8*G1335</f>
        <v>119.69444444444477</v>
      </c>
      <c r="J1335" s="48">
        <f>'Ducati Panigale 1199 data'!$C$8*'Ducati Panigale 1199 data'!$C$15*'Ducati Panigale 1199 data'!$C$10</f>
        <v>54.543600000000005</v>
      </c>
      <c r="K1335" s="48">
        <f>(0.5*'Ducati Panigale 1199 data'!$C$12)*'Ducati Panigale 1199 data'!$C$14*'Ducati Panigale 1199 data'!$C$11*F1335^2</f>
        <v>65.910576302083328</v>
      </c>
      <c r="L1335" s="48">
        <f t="shared" si="784"/>
        <v>240.14862074652808</v>
      </c>
      <c r="M1335" s="48">
        <f t="shared" si="780"/>
        <v>5183.207731112564</v>
      </c>
      <c r="N1335" s="22">
        <f t="shared" si="785"/>
        <v>5.1832077311125637</v>
      </c>
      <c r="O1335" s="105">
        <f t="shared" si="786"/>
        <v>0</v>
      </c>
      <c r="P1335" s="105">
        <f t="shared" si="787"/>
        <v>0</v>
      </c>
      <c r="Q1335" s="105">
        <f t="shared" si="815"/>
        <v>295.80311348786574</v>
      </c>
      <c r="R1335" s="27">
        <f t="shared" si="788"/>
        <v>8.2167531524407145E-2</v>
      </c>
      <c r="S1335" s="98">
        <f t="shared" si="789"/>
        <v>5.1832077311125637</v>
      </c>
      <c r="T1335" s="17">
        <f t="shared" si="816"/>
        <v>1629.5685356177069</v>
      </c>
      <c r="U1335" s="17">
        <f t="shared" si="790"/>
        <v>0.4526579265604741</v>
      </c>
      <c r="V1335" s="17">
        <f t="shared" si="791"/>
        <v>281.01295781347244</v>
      </c>
      <c r="W1335" s="17">
        <f t="shared" si="792"/>
        <v>269.77243950093356</v>
      </c>
      <c r="X1335" s="17">
        <f t="shared" si="792"/>
        <v>258.98154192089623</v>
      </c>
      <c r="Y1335" s="17">
        <f t="shared" si="793"/>
        <v>256.39172650168729</v>
      </c>
      <c r="Z1335" s="17">
        <f>Y1335/3600</f>
        <v>7.1219924028246465E-2</v>
      </c>
      <c r="AA1335" s="17">
        <f>0.96*Y1335</f>
        <v>246.13605744161978</v>
      </c>
      <c r="AB1335" s="17">
        <f t="shared" si="794"/>
        <v>236.29061514395499</v>
      </c>
      <c r="AC1335" s="17">
        <f t="shared" si="795"/>
        <v>224.47608438675724</v>
      </c>
      <c r="AD1335" s="17">
        <f t="shared" si="796"/>
        <v>224.47608438675724</v>
      </c>
      <c r="AE1335" s="17">
        <f t="shared" si="817"/>
        <v>6.2354467885210346E-2</v>
      </c>
      <c r="AF1335" s="17">
        <f>T1335-AD1335</f>
        <v>1405.0924512309496</v>
      </c>
      <c r="AG1335" s="17">
        <f t="shared" si="797"/>
        <v>0.39030345867526378</v>
      </c>
      <c r="AH1335" s="28">
        <f>0.5*'Ducati Panigale 1199 data'!$C$8*'WLTP class 3 v5'!F1335^2</f>
        <v>64751.798611111102</v>
      </c>
      <c r="AI1335" s="17">
        <f t="shared" si="798"/>
        <v>64.751798611111099</v>
      </c>
      <c r="AJ1335" s="17" t="str">
        <f>IF(N1335&lt;0, AI1335, "0")</f>
        <v>0</v>
      </c>
      <c r="AK1335" s="98">
        <f>AK1334+AJ1335</f>
        <v>2845.6773927469121</v>
      </c>
      <c r="AL1335" s="105">
        <f t="shared" si="799"/>
        <v>0.79046594242969781</v>
      </c>
      <c r="AM1335" s="98">
        <f>IF(N1335 &gt; 0, AI1335, )</f>
        <v>64.751798611111099</v>
      </c>
      <c r="AN1335" s="98">
        <f t="shared" si="818"/>
        <v>26132.012226851828</v>
      </c>
      <c r="AO1335" s="98">
        <f t="shared" si="800"/>
        <v>7.2588922852366187</v>
      </c>
      <c r="AP1335" s="27">
        <f t="shared" si="801"/>
        <v>0</v>
      </c>
      <c r="AQ1335" s="27">
        <f t="shared" si="802"/>
        <v>0</v>
      </c>
      <c r="AR1335" s="99">
        <f t="shared" si="803"/>
        <v>0</v>
      </c>
      <c r="AS1335" s="27">
        <f t="shared" si="804"/>
        <v>0</v>
      </c>
      <c r="AT1335" s="99">
        <f t="shared" si="781"/>
        <v>0</v>
      </c>
      <c r="AU1335" s="27">
        <f t="shared" si="781"/>
        <v>0</v>
      </c>
      <c r="AV1335" s="27">
        <f t="shared" si="805"/>
        <v>0</v>
      </c>
      <c r="AW1335" s="27">
        <f t="shared" si="806"/>
        <v>0</v>
      </c>
      <c r="AX1335" s="27">
        <f t="shared" si="807"/>
        <v>0</v>
      </c>
      <c r="AY1335" s="99">
        <f>AN1335-AW1335</f>
        <v>26132.012226851828</v>
      </c>
      <c r="AZ1335" s="110">
        <f t="shared" si="808"/>
        <v>7.2588922852366187</v>
      </c>
      <c r="BB1335" s="87">
        <v>0</v>
      </c>
      <c r="BC1335" s="23">
        <f t="shared" si="809"/>
        <v>0</v>
      </c>
      <c r="BD1335" s="23">
        <f t="shared" si="810"/>
        <v>0</v>
      </c>
      <c r="BE1335" s="23">
        <f t="shared" si="811"/>
        <v>0</v>
      </c>
      <c r="BF1335" s="23">
        <f t="shared" si="812"/>
        <v>0</v>
      </c>
      <c r="BG1335" s="23">
        <f t="shared" si="813"/>
        <v>0</v>
      </c>
    </row>
    <row r="1336" spans="2:59">
      <c r="B1336" s="12" t="s">
        <v>34</v>
      </c>
      <c r="C1336" s="12">
        <v>1325</v>
      </c>
      <c r="D1336" s="12">
        <v>303</v>
      </c>
      <c r="E1336" s="21">
        <v>79.2</v>
      </c>
      <c r="F1336" s="68">
        <f t="shared" si="782"/>
        <v>22</v>
      </c>
      <c r="G1336" s="22">
        <f t="shared" si="814"/>
        <v>0.36111111111111033</v>
      </c>
      <c r="H1336" s="22">
        <f t="shared" si="783"/>
        <v>152</v>
      </c>
      <c r="I1336" s="48">
        <f>'Ducati Panigale 1199 data'!$C$8*G1336</f>
        <v>100.38888888888867</v>
      </c>
      <c r="J1336" s="48">
        <f>'Ducati Panigale 1199 data'!$C$8*'Ducati Panigale 1199 data'!$C$15*'Ducati Panigale 1199 data'!$C$10</f>
        <v>54.543600000000005</v>
      </c>
      <c r="K1336" s="48">
        <f>(0.5*'Ducati Panigale 1199 data'!$C$12)*'Ducati Panigale 1199 data'!$C$14*'Ducati Panigale 1199 data'!$C$11*F1336^2</f>
        <v>68.479950000000002</v>
      </c>
      <c r="L1336" s="48">
        <f t="shared" si="784"/>
        <v>223.41243888888869</v>
      </c>
      <c r="M1336" s="48">
        <f t="shared" si="780"/>
        <v>4915.0736555555513</v>
      </c>
      <c r="N1336" s="22">
        <f t="shared" si="785"/>
        <v>4.9150736555555516</v>
      </c>
      <c r="O1336" s="105">
        <f t="shared" si="786"/>
        <v>0</v>
      </c>
      <c r="P1336" s="105">
        <f t="shared" si="787"/>
        <v>0</v>
      </c>
      <c r="Q1336" s="105">
        <f t="shared" si="815"/>
        <v>295.80311348786574</v>
      </c>
      <c r="R1336" s="27">
        <f t="shared" si="788"/>
        <v>8.2167531524407145E-2</v>
      </c>
      <c r="S1336" s="98">
        <f t="shared" si="789"/>
        <v>4.9150736555555516</v>
      </c>
      <c r="T1336" s="17">
        <f t="shared" si="816"/>
        <v>1634.4836092732623</v>
      </c>
      <c r="U1336" s="17">
        <f t="shared" si="790"/>
        <v>0.45402322479812846</v>
      </c>
      <c r="V1336" s="17">
        <f t="shared" si="791"/>
        <v>281.01295781347244</v>
      </c>
      <c r="W1336" s="17">
        <f t="shared" si="792"/>
        <v>269.77243950093356</v>
      </c>
      <c r="X1336" s="17">
        <f t="shared" si="792"/>
        <v>258.98154192089623</v>
      </c>
      <c r="Y1336" s="17">
        <f t="shared" si="793"/>
        <v>256.39172650168729</v>
      </c>
      <c r="Z1336" s="17">
        <f>Y1336/3600</f>
        <v>7.1219924028246465E-2</v>
      </c>
      <c r="AA1336" s="17">
        <f>0.96*Y1336</f>
        <v>246.13605744161978</v>
      </c>
      <c r="AB1336" s="17">
        <f t="shared" si="794"/>
        <v>236.29061514395499</v>
      </c>
      <c r="AC1336" s="17">
        <f t="shared" si="795"/>
        <v>224.47608438675724</v>
      </c>
      <c r="AD1336" s="17">
        <f t="shared" si="796"/>
        <v>224.47608438675724</v>
      </c>
      <c r="AE1336" s="17">
        <f t="shared" si="817"/>
        <v>6.2354467885210346E-2</v>
      </c>
      <c r="AF1336" s="17">
        <f>T1336-AD1336</f>
        <v>1410.0075248865051</v>
      </c>
      <c r="AG1336" s="17">
        <f t="shared" si="797"/>
        <v>0.39166875691291808</v>
      </c>
      <c r="AH1336" s="28">
        <f>0.5*'Ducati Panigale 1199 data'!$C$8*'WLTP class 3 v5'!F1336^2</f>
        <v>67276</v>
      </c>
      <c r="AI1336" s="17">
        <f t="shared" si="798"/>
        <v>67.275999999999996</v>
      </c>
      <c r="AJ1336" s="17" t="str">
        <f>IF(N1336&lt;0, AI1336, "0")</f>
        <v>0</v>
      </c>
      <c r="AK1336" s="98">
        <f>AK1335+AJ1336</f>
        <v>2845.6773927469121</v>
      </c>
      <c r="AL1336" s="105">
        <f t="shared" si="799"/>
        <v>0.79046594242969781</v>
      </c>
      <c r="AM1336" s="98">
        <f>IF(N1336 &gt; 0, AI1336, )</f>
        <v>67.275999999999996</v>
      </c>
      <c r="AN1336" s="98">
        <f t="shared" si="818"/>
        <v>26199.28822685183</v>
      </c>
      <c r="AO1336" s="98">
        <f t="shared" si="800"/>
        <v>7.2775800630143967</v>
      </c>
      <c r="AP1336" s="27">
        <f t="shared" si="801"/>
        <v>0</v>
      </c>
      <c r="AQ1336" s="27">
        <f t="shared" si="802"/>
        <v>0</v>
      </c>
      <c r="AR1336" s="99">
        <f t="shared" si="803"/>
        <v>0</v>
      </c>
      <c r="AS1336" s="27">
        <f t="shared" si="804"/>
        <v>0</v>
      </c>
      <c r="AT1336" s="99">
        <f t="shared" si="781"/>
        <v>0</v>
      </c>
      <c r="AU1336" s="27">
        <f t="shared" si="781"/>
        <v>0</v>
      </c>
      <c r="AV1336" s="27">
        <f t="shared" si="805"/>
        <v>0</v>
      </c>
      <c r="AW1336" s="27">
        <f t="shared" si="806"/>
        <v>0</v>
      </c>
      <c r="AX1336" s="27">
        <f t="shared" si="807"/>
        <v>0</v>
      </c>
      <c r="AY1336" s="99">
        <f>AN1336-AW1336</f>
        <v>26199.28822685183</v>
      </c>
      <c r="AZ1336" s="110">
        <f t="shared" si="808"/>
        <v>7.2775800630143967</v>
      </c>
      <c r="BB1336" s="87">
        <v>0</v>
      </c>
      <c r="BC1336" s="23">
        <f t="shared" si="809"/>
        <v>0</v>
      </c>
      <c r="BD1336" s="23">
        <f t="shared" si="810"/>
        <v>0</v>
      </c>
      <c r="BE1336" s="23">
        <f t="shared" si="811"/>
        <v>0</v>
      </c>
      <c r="BF1336" s="23">
        <f t="shared" si="812"/>
        <v>0</v>
      </c>
      <c r="BG1336" s="23">
        <f t="shared" si="813"/>
        <v>0</v>
      </c>
    </row>
    <row r="1337" spans="2:59">
      <c r="B1337" s="12" t="s">
        <v>34</v>
      </c>
      <c r="C1337" s="12">
        <v>1326</v>
      </c>
      <c r="D1337" s="12">
        <v>304</v>
      </c>
      <c r="E1337" s="21">
        <v>80.3</v>
      </c>
      <c r="F1337" s="68">
        <f t="shared" si="782"/>
        <v>22.305555555555557</v>
      </c>
      <c r="G1337" s="22">
        <f t="shared" si="814"/>
        <v>0.22222222222222143</v>
      </c>
      <c r="H1337" s="22">
        <f t="shared" si="783"/>
        <v>152.5</v>
      </c>
      <c r="I1337" s="48">
        <f>'Ducati Panigale 1199 data'!$C$8*G1337</f>
        <v>61.777777777777558</v>
      </c>
      <c r="J1337" s="48">
        <f>'Ducati Panigale 1199 data'!$C$8*'Ducati Panigale 1199 data'!$C$15*'Ducati Panigale 1199 data'!$C$10</f>
        <v>54.543600000000005</v>
      </c>
      <c r="K1337" s="48">
        <f>(0.5*'Ducati Panigale 1199 data'!$C$12)*'Ducati Panigale 1199 data'!$C$14*'Ducati Panigale 1199 data'!$C$11*F1337^2</f>
        <v>70.395380700231499</v>
      </c>
      <c r="L1337" s="48">
        <f t="shared" si="784"/>
        <v>186.71675847800907</v>
      </c>
      <c r="M1337" s="48">
        <f t="shared" si="780"/>
        <v>4164.8210293844804</v>
      </c>
      <c r="N1337" s="22">
        <f t="shared" si="785"/>
        <v>4.1648210293844805</v>
      </c>
      <c r="O1337" s="105">
        <f t="shared" si="786"/>
        <v>0</v>
      </c>
      <c r="P1337" s="105">
        <f t="shared" si="787"/>
        <v>0</v>
      </c>
      <c r="Q1337" s="105">
        <f t="shared" si="815"/>
        <v>295.80311348786574</v>
      </c>
      <c r="R1337" s="27">
        <f t="shared" si="788"/>
        <v>8.2167531524407145E-2</v>
      </c>
      <c r="S1337" s="98">
        <f t="shared" si="789"/>
        <v>4.1648210293844805</v>
      </c>
      <c r="T1337" s="17">
        <f t="shared" si="816"/>
        <v>1638.6484303026468</v>
      </c>
      <c r="U1337" s="17">
        <f t="shared" si="790"/>
        <v>0.45518011952851301</v>
      </c>
      <c r="V1337" s="17">
        <f t="shared" si="791"/>
        <v>281.01295781347244</v>
      </c>
      <c r="W1337" s="17">
        <f t="shared" si="792"/>
        <v>269.77243950093356</v>
      </c>
      <c r="X1337" s="17">
        <f t="shared" si="792"/>
        <v>258.98154192089623</v>
      </c>
      <c r="Y1337" s="17">
        <f t="shared" si="793"/>
        <v>256.39172650168729</v>
      </c>
      <c r="Z1337" s="17">
        <f>Y1337/3600</f>
        <v>7.1219924028246465E-2</v>
      </c>
      <c r="AA1337" s="17">
        <f>0.96*Y1337</f>
        <v>246.13605744161978</v>
      </c>
      <c r="AB1337" s="17">
        <f t="shared" si="794"/>
        <v>236.29061514395499</v>
      </c>
      <c r="AC1337" s="17">
        <f t="shared" si="795"/>
        <v>224.47608438675724</v>
      </c>
      <c r="AD1337" s="17">
        <f t="shared" si="796"/>
        <v>224.47608438675724</v>
      </c>
      <c r="AE1337" s="17">
        <f t="shared" si="817"/>
        <v>6.2354467885210346E-2</v>
      </c>
      <c r="AF1337" s="17">
        <f>T1337-AD1337</f>
        <v>1414.1723459158895</v>
      </c>
      <c r="AG1337" s="17">
        <f t="shared" si="797"/>
        <v>0.39282565164330263</v>
      </c>
      <c r="AH1337" s="28">
        <f>0.5*'Ducati Panigale 1199 data'!$C$8*'WLTP class 3 v5'!F1337^2</f>
        <v>69157.755401234579</v>
      </c>
      <c r="AI1337" s="17">
        <f t="shared" si="798"/>
        <v>69.157755401234581</v>
      </c>
      <c r="AJ1337" s="17" t="str">
        <f>IF(N1337&lt;0, AI1337, "0")</f>
        <v>0</v>
      </c>
      <c r="AK1337" s="98">
        <f>AK1336+AJ1337</f>
        <v>2845.6773927469121</v>
      </c>
      <c r="AL1337" s="105">
        <f t="shared" si="799"/>
        <v>0.79046594242969781</v>
      </c>
      <c r="AM1337" s="98">
        <f>IF(N1337 &gt; 0, AI1337, )</f>
        <v>69.157755401234581</v>
      </c>
      <c r="AN1337" s="98">
        <f t="shared" si="818"/>
        <v>26268.445982253063</v>
      </c>
      <c r="AO1337" s="98">
        <f t="shared" si="800"/>
        <v>7.2967905506258504</v>
      </c>
      <c r="AP1337" s="27">
        <f t="shared" si="801"/>
        <v>0</v>
      </c>
      <c r="AQ1337" s="27">
        <f t="shared" si="802"/>
        <v>0</v>
      </c>
      <c r="AR1337" s="99">
        <f t="shared" si="803"/>
        <v>0</v>
      </c>
      <c r="AS1337" s="27">
        <f t="shared" si="804"/>
        <v>0</v>
      </c>
      <c r="AT1337" s="99">
        <f t="shared" si="781"/>
        <v>0</v>
      </c>
      <c r="AU1337" s="27">
        <f t="shared" si="781"/>
        <v>0</v>
      </c>
      <c r="AV1337" s="27">
        <f t="shared" si="805"/>
        <v>0</v>
      </c>
      <c r="AW1337" s="27">
        <f t="shared" si="806"/>
        <v>0</v>
      </c>
      <c r="AX1337" s="27">
        <f t="shared" si="807"/>
        <v>0</v>
      </c>
      <c r="AY1337" s="99">
        <f>AN1337-AW1337</f>
        <v>26268.445982253063</v>
      </c>
      <c r="AZ1337" s="110">
        <f t="shared" si="808"/>
        <v>7.2967905506258504</v>
      </c>
      <c r="BB1337" s="87">
        <v>0</v>
      </c>
      <c r="BC1337" s="23">
        <f t="shared" si="809"/>
        <v>0</v>
      </c>
      <c r="BD1337" s="23">
        <f t="shared" si="810"/>
        <v>0</v>
      </c>
      <c r="BE1337" s="23">
        <f t="shared" si="811"/>
        <v>0</v>
      </c>
      <c r="BF1337" s="23">
        <f t="shared" si="812"/>
        <v>0</v>
      </c>
      <c r="BG1337" s="23">
        <f t="shared" si="813"/>
        <v>0</v>
      </c>
    </row>
    <row r="1338" spans="2:59">
      <c r="B1338" s="12" t="s">
        <v>34</v>
      </c>
      <c r="C1338" s="12">
        <v>1327</v>
      </c>
      <c r="D1338" s="12">
        <v>305</v>
      </c>
      <c r="E1338" s="21">
        <v>80.8</v>
      </c>
      <c r="F1338" s="68">
        <f t="shared" si="782"/>
        <v>22.444444444444443</v>
      </c>
      <c r="G1338" s="22">
        <f t="shared" si="814"/>
        <v>9.7222222222222612E-2</v>
      </c>
      <c r="H1338" s="22">
        <f t="shared" si="783"/>
        <v>153</v>
      </c>
      <c r="I1338" s="48">
        <f>'Ducati Panigale 1199 data'!$C$8*G1338</f>
        <v>27.027777777777885</v>
      </c>
      <c r="J1338" s="48">
        <f>'Ducati Panigale 1199 data'!$C$8*'Ducati Panigale 1199 data'!$C$15*'Ducati Panigale 1199 data'!$C$10</f>
        <v>54.543600000000005</v>
      </c>
      <c r="K1338" s="48">
        <f>(0.5*'Ducati Panigale 1199 data'!$C$12)*'Ducati Panigale 1199 data'!$C$14*'Ducati Panigale 1199 data'!$C$11*F1338^2</f>
        <v>71.274764814814816</v>
      </c>
      <c r="L1338" s="48">
        <f t="shared" si="784"/>
        <v>152.84614259259268</v>
      </c>
      <c r="M1338" s="48">
        <f t="shared" si="780"/>
        <v>3430.5467559670801</v>
      </c>
      <c r="N1338" s="22">
        <f t="shared" si="785"/>
        <v>3.4305467559670801</v>
      </c>
      <c r="O1338" s="105">
        <f t="shared" si="786"/>
        <v>0</v>
      </c>
      <c r="P1338" s="105">
        <f t="shared" si="787"/>
        <v>0</v>
      </c>
      <c r="Q1338" s="105">
        <f t="shared" si="815"/>
        <v>295.80311348786574</v>
      </c>
      <c r="R1338" s="27">
        <f t="shared" si="788"/>
        <v>8.2167531524407145E-2</v>
      </c>
      <c r="S1338" s="98">
        <f t="shared" si="789"/>
        <v>3.4305467559670801</v>
      </c>
      <c r="T1338" s="17">
        <f t="shared" si="816"/>
        <v>1642.0789770586139</v>
      </c>
      <c r="U1338" s="17">
        <f t="shared" si="790"/>
        <v>0.45613304918294828</v>
      </c>
      <c r="V1338" s="17">
        <f t="shared" si="791"/>
        <v>281.01295781347244</v>
      </c>
      <c r="W1338" s="17">
        <f t="shared" si="792"/>
        <v>269.77243950093356</v>
      </c>
      <c r="X1338" s="17">
        <f t="shared" si="792"/>
        <v>258.98154192089623</v>
      </c>
      <c r="Y1338" s="17">
        <f t="shared" si="793"/>
        <v>256.39172650168729</v>
      </c>
      <c r="Z1338" s="17">
        <f>Y1338/3600</f>
        <v>7.1219924028246465E-2</v>
      </c>
      <c r="AA1338" s="17">
        <f>0.96*Y1338</f>
        <v>246.13605744161978</v>
      </c>
      <c r="AB1338" s="17">
        <f t="shared" si="794"/>
        <v>236.29061514395499</v>
      </c>
      <c r="AC1338" s="17">
        <f t="shared" si="795"/>
        <v>224.47608438675724</v>
      </c>
      <c r="AD1338" s="17">
        <f t="shared" si="796"/>
        <v>224.47608438675724</v>
      </c>
      <c r="AE1338" s="17">
        <f t="shared" si="817"/>
        <v>6.2354467885210346E-2</v>
      </c>
      <c r="AF1338" s="17">
        <f>T1338-AD1338</f>
        <v>1417.6028926718566</v>
      </c>
      <c r="AG1338" s="17">
        <f t="shared" si="797"/>
        <v>0.39377858129773796</v>
      </c>
      <c r="AH1338" s="28">
        <f>0.5*'Ducati Panigale 1199 data'!$C$8*'WLTP class 3 v5'!F1338^2</f>
        <v>70021.679012345674</v>
      </c>
      <c r="AI1338" s="17">
        <f t="shared" si="798"/>
        <v>70.021679012345672</v>
      </c>
      <c r="AJ1338" s="17" t="str">
        <f>IF(N1338&lt;0, AI1338, "0")</f>
        <v>0</v>
      </c>
      <c r="AK1338" s="98">
        <f>AK1337+AJ1338</f>
        <v>2845.6773927469121</v>
      </c>
      <c r="AL1338" s="105">
        <f t="shared" si="799"/>
        <v>0.79046594242969781</v>
      </c>
      <c r="AM1338" s="98">
        <f>IF(N1338 &gt; 0, AI1338, )</f>
        <v>70.021679012345672</v>
      </c>
      <c r="AN1338" s="98">
        <f t="shared" si="818"/>
        <v>26338.467661265408</v>
      </c>
      <c r="AO1338" s="98">
        <f t="shared" si="800"/>
        <v>7.3162410170181689</v>
      </c>
      <c r="AP1338" s="27">
        <f t="shared" si="801"/>
        <v>0</v>
      </c>
      <c r="AQ1338" s="27">
        <f t="shared" si="802"/>
        <v>0</v>
      </c>
      <c r="AR1338" s="99">
        <f t="shared" si="803"/>
        <v>0</v>
      </c>
      <c r="AS1338" s="27">
        <f t="shared" si="804"/>
        <v>0</v>
      </c>
      <c r="AT1338" s="99">
        <f t="shared" si="781"/>
        <v>0</v>
      </c>
      <c r="AU1338" s="27">
        <f t="shared" si="781"/>
        <v>0</v>
      </c>
      <c r="AV1338" s="27">
        <f t="shared" si="805"/>
        <v>0</v>
      </c>
      <c r="AW1338" s="27">
        <f t="shared" si="806"/>
        <v>0</v>
      </c>
      <c r="AX1338" s="27">
        <f t="shared" si="807"/>
        <v>0</v>
      </c>
      <c r="AY1338" s="99">
        <f>AN1338-AW1338</f>
        <v>26338.467661265408</v>
      </c>
      <c r="AZ1338" s="110">
        <f t="shared" si="808"/>
        <v>7.3162410170181689</v>
      </c>
      <c r="BB1338" s="87">
        <v>0</v>
      </c>
      <c r="BC1338" s="23">
        <f t="shared" si="809"/>
        <v>0</v>
      </c>
      <c r="BD1338" s="23">
        <f t="shared" si="810"/>
        <v>0</v>
      </c>
      <c r="BE1338" s="23">
        <f t="shared" si="811"/>
        <v>0</v>
      </c>
      <c r="BF1338" s="23">
        <f t="shared" si="812"/>
        <v>0</v>
      </c>
      <c r="BG1338" s="23">
        <f t="shared" si="813"/>
        <v>0</v>
      </c>
    </row>
    <row r="1339" spans="2:59">
      <c r="B1339" s="12" t="s">
        <v>34</v>
      </c>
      <c r="C1339" s="12">
        <v>1328</v>
      </c>
      <c r="D1339" s="12">
        <v>306</v>
      </c>
      <c r="E1339" s="21">
        <v>81</v>
      </c>
      <c r="F1339" s="68">
        <f t="shared" si="782"/>
        <v>22.5</v>
      </c>
      <c r="G1339" s="22">
        <f t="shared" si="814"/>
        <v>2.7777777777778172E-2</v>
      </c>
      <c r="H1339" s="22">
        <f t="shared" si="783"/>
        <v>153.5</v>
      </c>
      <c r="I1339" s="48">
        <f>'Ducati Panigale 1199 data'!$C$8*G1339</f>
        <v>7.7222222222223316</v>
      </c>
      <c r="J1339" s="48">
        <f>'Ducati Panigale 1199 data'!$C$8*'Ducati Panigale 1199 data'!$C$15*'Ducati Panigale 1199 data'!$C$10</f>
        <v>54.543600000000005</v>
      </c>
      <c r="K1339" s="48">
        <f>(0.5*'Ducati Panigale 1199 data'!$C$12)*'Ducati Panigale 1199 data'!$C$14*'Ducati Panigale 1199 data'!$C$11*F1339^2</f>
        <v>71.62804687500001</v>
      </c>
      <c r="L1339" s="48">
        <f t="shared" si="784"/>
        <v>133.89386909722236</v>
      </c>
      <c r="M1339" s="48">
        <f t="shared" si="780"/>
        <v>3012.6120546875031</v>
      </c>
      <c r="N1339" s="22">
        <f t="shared" si="785"/>
        <v>3.0126120546875033</v>
      </c>
      <c r="O1339" s="105">
        <f t="shared" si="786"/>
        <v>0</v>
      </c>
      <c r="P1339" s="105">
        <f t="shared" si="787"/>
        <v>0</v>
      </c>
      <c r="Q1339" s="105">
        <f t="shared" si="815"/>
        <v>295.80311348786574</v>
      </c>
      <c r="R1339" s="27">
        <f t="shared" si="788"/>
        <v>8.2167531524407145E-2</v>
      </c>
      <c r="S1339" s="98">
        <f t="shared" si="789"/>
        <v>3.0126120546875033</v>
      </c>
      <c r="T1339" s="17">
        <f t="shared" si="816"/>
        <v>1645.0915891133013</v>
      </c>
      <c r="U1339" s="17">
        <f t="shared" si="790"/>
        <v>0.45696988586480591</v>
      </c>
      <c r="V1339" s="17">
        <f t="shared" si="791"/>
        <v>281.01295781347244</v>
      </c>
      <c r="W1339" s="17">
        <f t="shared" si="792"/>
        <v>269.77243950093356</v>
      </c>
      <c r="X1339" s="17">
        <f t="shared" si="792"/>
        <v>258.98154192089623</v>
      </c>
      <c r="Y1339" s="17">
        <f t="shared" si="793"/>
        <v>256.39172650168729</v>
      </c>
      <c r="Z1339" s="17">
        <f>Y1339/3600</f>
        <v>7.1219924028246465E-2</v>
      </c>
      <c r="AA1339" s="17">
        <f>0.96*Y1339</f>
        <v>246.13605744161978</v>
      </c>
      <c r="AB1339" s="17">
        <f t="shared" si="794"/>
        <v>236.29061514395499</v>
      </c>
      <c r="AC1339" s="17">
        <f t="shared" si="795"/>
        <v>224.47608438675724</v>
      </c>
      <c r="AD1339" s="17">
        <f t="shared" si="796"/>
        <v>224.47608438675724</v>
      </c>
      <c r="AE1339" s="17">
        <f t="shared" si="817"/>
        <v>6.2354467885210346E-2</v>
      </c>
      <c r="AF1339" s="17">
        <f>T1339-AD1339</f>
        <v>1420.615504726544</v>
      </c>
      <c r="AG1339" s="17">
        <f t="shared" si="797"/>
        <v>0.39461541797959554</v>
      </c>
      <c r="AH1339" s="28">
        <f>0.5*'Ducati Panigale 1199 data'!$C$8*'WLTP class 3 v5'!F1339^2</f>
        <v>70368.75</v>
      </c>
      <c r="AI1339" s="17">
        <f t="shared" si="798"/>
        <v>70.368750000000006</v>
      </c>
      <c r="AJ1339" s="17" t="str">
        <f>IF(N1339&lt;0, AI1339, "0")</f>
        <v>0</v>
      </c>
      <c r="AK1339" s="98">
        <f>AK1338+AJ1339</f>
        <v>2845.6773927469121</v>
      </c>
      <c r="AL1339" s="105">
        <f t="shared" si="799"/>
        <v>0.79046594242969781</v>
      </c>
      <c r="AM1339" s="98">
        <f>IF(N1339 &gt; 0, AI1339, )</f>
        <v>70.368750000000006</v>
      </c>
      <c r="AN1339" s="98">
        <f t="shared" si="818"/>
        <v>26408.836411265409</v>
      </c>
      <c r="AO1339" s="98">
        <f t="shared" si="800"/>
        <v>7.3357878920181694</v>
      </c>
      <c r="AP1339" s="27">
        <f t="shared" si="801"/>
        <v>0</v>
      </c>
      <c r="AQ1339" s="27">
        <f t="shared" si="802"/>
        <v>0</v>
      </c>
      <c r="AR1339" s="99">
        <f t="shared" si="803"/>
        <v>0</v>
      </c>
      <c r="AS1339" s="27">
        <f t="shared" si="804"/>
        <v>0</v>
      </c>
      <c r="AT1339" s="99">
        <f t="shared" si="781"/>
        <v>0</v>
      </c>
      <c r="AU1339" s="27">
        <f t="shared" si="781"/>
        <v>0</v>
      </c>
      <c r="AV1339" s="27">
        <f t="shared" si="805"/>
        <v>0</v>
      </c>
      <c r="AW1339" s="27">
        <f t="shared" si="806"/>
        <v>0</v>
      </c>
      <c r="AX1339" s="27">
        <f t="shared" si="807"/>
        <v>0</v>
      </c>
      <c r="AY1339" s="99">
        <f>AN1339-AW1339</f>
        <v>26408.836411265409</v>
      </c>
      <c r="AZ1339" s="110">
        <f t="shared" si="808"/>
        <v>7.3357878920181694</v>
      </c>
      <c r="BB1339" s="87">
        <v>0</v>
      </c>
      <c r="BC1339" s="23">
        <f t="shared" si="809"/>
        <v>0</v>
      </c>
      <c r="BD1339" s="23">
        <f t="shared" si="810"/>
        <v>0</v>
      </c>
      <c r="BE1339" s="23">
        <f t="shared" si="811"/>
        <v>0</v>
      </c>
      <c r="BF1339" s="23">
        <f t="shared" si="812"/>
        <v>0</v>
      </c>
      <c r="BG1339" s="23">
        <f t="shared" si="813"/>
        <v>0</v>
      </c>
    </row>
    <row r="1340" spans="2:59">
      <c r="B1340" s="12" t="s">
        <v>34</v>
      </c>
      <c r="C1340" s="12">
        <v>1329</v>
      </c>
      <c r="D1340" s="12">
        <v>307</v>
      </c>
      <c r="E1340" s="21">
        <v>81</v>
      </c>
      <c r="F1340" s="68">
        <f t="shared" si="782"/>
        <v>22.5</v>
      </c>
      <c r="G1340" s="22">
        <f t="shared" si="814"/>
        <v>0</v>
      </c>
      <c r="H1340" s="22">
        <f t="shared" si="783"/>
        <v>154</v>
      </c>
      <c r="I1340" s="48">
        <f>'Ducati Panigale 1199 data'!$C$8*G1340</f>
        <v>0</v>
      </c>
      <c r="J1340" s="48">
        <f>'Ducati Panigale 1199 data'!$C$8*'Ducati Panigale 1199 data'!$C$15*'Ducati Panigale 1199 data'!$C$10</f>
        <v>54.543600000000005</v>
      </c>
      <c r="K1340" s="48">
        <f>(0.5*'Ducati Panigale 1199 data'!$C$12)*'Ducati Panigale 1199 data'!$C$14*'Ducati Panigale 1199 data'!$C$11*F1340^2</f>
        <v>71.62804687500001</v>
      </c>
      <c r="L1340" s="48">
        <f t="shared" si="784"/>
        <v>126.17164687500002</v>
      </c>
      <c r="M1340" s="48">
        <f t="shared" si="780"/>
        <v>2838.8620546875004</v>
      </c>
      <c r="N1340" s="22">
        <f t="shared" si="785"/>
        <v>2.8388620546875005</v>
      </c>
      <c r="O1340" s="105">
        <f t="shared" si="786"/>
        <v>0</v>
      </c>
      <c r="P1340" s="105">
        <f t="shared" si="787"/>
        <v>0</v>
      </c>
      <c r="Q1340" s="105">
        <f t="shared" si="815"/>
        <v>295.80311348786574</v>
      </c>
      <c r="R1340" s="27">
        <f t="shared" si="788"/>
        <v>8.2167531524407145E-2</v>
      </c>
      <c r="S1340" s="98">
        <f t="shared" si="789"/>
        <v>2.8388620546875005</v>
      </c>
      <c r="T1340" s="17">
        <f t="shared" si="816"/>
        <v>1647.9304511679888</v>
      </c>
      <c r="U1340" s="17">
        <f t="shared" si="790"/>
        <v>0.4577584586577747</v>
      </c>
      <c r="V1340" s="17">
        <f t="shared" si="791"/>
        <v>281.01295781347244</v>
      </c>
      <c r="W1340" s="17">
        <f t="shared" si="792"/>
        <v>269.77243950093356</v>
      </c>
      <c r="X1340" s="17">
        <f t="shared" si="792"/>
        <v>258.98154192089623</v>
      </c>
      <c r="Y1340" s="17">
        <f t="shared" si="793"/>
        <v>256.39172650168729</v>
      </c>
      <c r="Z1340" s="17">
        <f>Y1340/3600</f>
        <v>7.1219924028246465E-2</v>
      </c>
      <c r="AA1340" s="17">
        <f>0.96*Y1340</f>
        <v>246.13605744161978</v>
      </c>
      <c r="AB1340" s="17">
        <f t="shared" si="794"/>
        <v>236.29061514395499</v>
      </c>
      <c r="AC1340" s="17">
        <f t="shared" si="795"/>
        <v>224.47608438675724</v>
      </c>
      <c r="AD1340" s="17">
        <f t="shared" si="796"/>
        <v>224.47608438675724</v>
      </c>
      <c r="AE1340" s="17">
        <f t="shared" si="817"/>
        <v>6.2354467885210346E-2</v>
      </c>
      <c r="AF1340" s="17">
        <f>T1340-AD1340</f>
        <v>1423.4543667812316</v>
      </c>
      <c r="AG1340" s="17">
        <f t="shared" si="797"/>
        <v>0.39540399077256433</v>
      </c>
      <c r="AH1340" s="28">
        <f>0.5*'Ducati Panigale 1199 data'!$C$8*'WLTP class 3 v5'!F1340^2</f>
        <v>70368.75</v>
      </c>
      <c r="AI1340" s="17">
        <f t="shared" si="798"/>
        <v>70.368750000000006</v>
      </c>
      <c r="AJ1340" s="17" t="str">
        <f>IF(N1340&lt;0, AI1340, "0")</f>
        <v>0</v>
      </c>
      <c r="AK1340" s="98">
        <f>AK1339+AJ1340</f>
        <v>2845.6773927469121</v>
      </c>
      <c r="AL1340" s="105">
        <f t="shared" si="799"/>
        <v>0.79046594242969781</v>
      </c>
      <c r="AM1340" s="98">
        <f>IF(N1340 &gt; 0, AI1340, )</f>
        <v>70.368750000000006</v>
      </c>
      <c r="AN1340" s="98">
        <f t="shared" si="818"/>
        <v>26479.20516126541</v>
      </c>
      <c r="AO1340" s="98">
        <f t="shared" si="800"/>
        <v>7.3553347670181699</v>
      </c>
      <c r="AP1340" s="27">
        <f t="shared" si="801"/>
        <v>0</v>
      </c>
      <c r="AQ1340" s="27">
        <f t="shared" si="802"/>
        <v>0</v>
      </c>
      <c r="AR1340" s="99">
        <f t="shared" si="803"/>
        <v>0</v>
      </c>
      <c r="AS1340" s="27">
        <f t="shared" si="804"/>
        <v>0</v>
      </c>
      <c r="AT1340" s="99">
        <f t="shared" si="781"/>
        <v>0</v>
      </c>
      <c r="AU1340" s="27">
        <f t="shared" si="781"/>
        <v>0</v>
      </c>
      <c r="AV1340" s="27">
        <f t="shared" si="805"/>
        <v>0</v>
      </c>
      <c r="AW1340" s="27">
        <f t="shared" si="806"/>
        <v>0</v>
      </c>
      <c r="AX1340" s="27">
        <f t="shared" si="807"/>
        <v>0</v>
      </c>
      <c r="AY1340" s="99">
        <f>AN1340-AW1340</f>
        <v>26479.20516126541</v>
      </c>
      <c r="AZ1340" s="110">
        <f t="shared" si="808"/>
        <v>7.3553347670181699</v>
      </c>
      <c r="BB1340" s="87">
        <v>0</v>
      </c>
      <c r="BC1340" s="23">
        <f t="shared" si="809"/>
        <v>0</v>
      </c>
      <c r="BD1340" s="23">
        <f t="shared" si="810"/>
        <v>0</v>
      </c>
      <c r="BE1340" s="23">
        <f t="shared" si="811"/>
        <v>0</v>
      </c>
      <c r="BF1340" s="23">
        <f t="shared" si="812"/>
        <v>0</v>
      </c>
      <c r="BG1340" s="23">
        <f t="shared" si="813"/>
        <v>0</v>
      </c>
    </row>
    <row r="1341" spans="2:59">
      <c r="B1341" s="12" t="s">
        <v>34</v>
      </c>
      <c r="C1341" s="12">
        <v>1330</v>
      </c>
      <c r="D1341" s="12">
        <v>308</v>
      </c>
      <c r="E1341" s="21">
        <v>81</v>
      </c>
      <c r="F1341" s="68">
        <f t="shared" si="782"/>
        <v>22.5</v>
      </c>
      <c r="G1341" s="22">
        <f t="shared" si="814"/>
        <v>0</v>
      </c>
      <c r="H1341" s="22">
        <f t="shared" si="783"/>
        <v>154.5</v>
      </c>
      <c r="I1341" s="48">
        <f>'Ducati Panigale 1199 data'!$C$8*G1341</f>
        <v>0</v>
      </c>
      <c r="J1341" s="48">
        <f>'Ducati Panigale 1199 data'!$C$8*'Ducati Panigale 1199 data'!$C$15*'Ducati Panigale 1199 data'!$C$10</f>
        <v>54.543600000000005</v>
      </c>
      <c r="K1341" s="48">
        <f>(0.5*'Ducati Panigale 1199 data'!$C$12)*'Ducati Panigale 1199 data'!$C$14*'Ducati Panigale 1199 data'!$C$11*F1341^2</f>
        <v>71.62804687500001</v>
      </c>
      <c r="L1341" s="48">
        <f t="shared" si="784"/>
        <v>126.17164687500002</v>
      </c>
      <c r="M1341" s="48">
        <f t="shared" si="780"/>
        <v>2838.8620546875004</v>
      </c>
      <c r="N1341" s="22">
        <f t="shared" si="785"/>
        <v>2.8388620546875005</v>
      </c>
      <c r="O1341" s="105">
        <f t="shared" si="786"/>
        <v>0</v>
      </c>
      <c r="P1341" s="105">
        <f t="shared" si="787"/>
        <v>0</v>
      </c>
      <c r="Q1341" s="105">
        <f t="shared" si="815"/>
        <v>295.80311348786574</v>
      </c>
      <c r="R1341" s="27">
        <f t="shared" si="788"/>
        <v>8.2167531524407145E-2</v>
      </c>
      <c r="S1341" s="98">
        <f t="shared" si="789"/>
        <v>2.8388620546875005</v>
      </c>
      <c r="T1341" s="17">
        <f t="shared" si="816"/>
        <v>1650.7693132226764</v>
      </c>
      <c r="U1341" s="17">
        <f t="shared" si="790"/>
        <v>0.45854703145074344</v>
      </c>
      <c r="V1341" s="17">
        <f t="shared" si="791"/>
        <v>281.01295781347244</v>
      </c>
      <c r="W1341" s="17">
        <f t="shared" si="792"/>
        <v>269.77243950093356</v>
      </c>
      <c r="X1341" s="17">
        <f t="shared" si="792"/>
        <v>258.98154192089623</v>
      </c>
      <c r="Y1341" s="17">
        <f t="shared" si="793"/>
        <v>256.39172650168729</v>
      </c>
      <c r="Z1341" s="17">
        <f>Y1341/3600</f>
        <v>7.1219924028246465E-2</v>
      </c>
      <c r="AA1341" s="17">
        <f>0.96*Y1341</f>
        <v>246.13605744161978</v>
      </c>
      <c r="AB1341" s="17">
        <f t="shared" si="794"/>
        <v>236.29061514395499</v>
      </c>
      <c r="AC1341" s="17">
        <f t="shared" si="795"/>
        <v>224.47608438675724</v>
      </c>
      <c r="AD1341" s="17">
        <f t="shared" si="796"/>
        <v>224.47608438675724</v>
      </c>
      <c r="AE1341" s="17">
        <f t="shared" si="817"/>
        <v>6.2354467885210346E-2</v>
      </c>
      <c r="AF1341" s="17">
        <f>T1341-AD1341</f>
        <v>1426.2932288359191</v>
      </c>
      <c r="AG1341" s="17">
        <f t="shared" si="797"/>
        <v>0.39619256356553306</v>
      </c>
      <c r="AH1341" s="28">
        <f>0.5*'Ducati Panigale 1199 data'!$C$8*'WLTP class 3 v5'!F1341^2</f>
        <v>70368.75</v>
      </c>
      <c r="AI1341" s="17">
        <f t="shared" si="798"/>
        <v>70.368750000000006</v>
      </c>
      <c r="AJ1341" s="17" t="str">
        <f>IF(N1341&lt;0, AI1341, "0")</f>
        <v>0</v>
      </c>
      <c r="AK1341" s="98">
        <f>AK1340+AJ1341</f>
        <v>2845.6773927469121</v>
      </c>
      <c r="AL1341" s="105">
        <f t="shared" si="799"/>
        <v>0.79046594242969781</v>
      </c>
      <c r="AM1341" s="98">
        <f>IF(N1341 &gt; 0, AI1341, )</f>
        <v>70.368750000000006</v>
      </c>
      <c r="AN1341" s="98">
        <f t="shared" si="818"/>
        <v>26549.573911265412</v>
      </c>
      <c r="AO1341" s="98">
        <f t="shared" si="800"/>
        <v>7.3748816420181695</v>
      </c>
      <c r="AP1341" s="27">
        <f t="shared" si="801"/>
        <v>0</v>
      </c>
      <c r="AQ1341" s="27">
        <f t="shared" si="802"/>
        <v>0</v>
      </c>
      <c r="AR1341" s="99">
        <f t="shared" si="803"/>
        <v>0</v>
      </c>
      <c r="AS1341" s="27">
        <f t="shared" si="804"/>
        <v>0</v>
      </c>
      <c r="AT1341" s="99">
        <f t="shared" si="781"/>
        <v>0</v>
      </c>
      <c r="AU1341" s="27">
        <f t="shared" si="781"/>
        <v>0</v>
      </c>
      <c r="AV1341" s="27">
        <f t="shared" si="805"/>
        <v>0</v>
      </c>
      <c r="AW1341" s="27">
        <f t="shared" si="806"/>
        <v>0</v>
      </c>
      <c r="AX1341" s="27">
        <f t="shared" si="807"/>
        <v>0</v>
      </c>
      <c r="AY1341" s="99">
        <f>AN1341-AW1341</f>
        <v>26549.573911265412</v>
      </c>
      <c r="AZ1341" s="110">
        <f t="shared" si="808"/>
        <v>7.3748816420181695</v>
      </c>
      <c r="BB1341" s="87">
        <v>0</v>
      </c>
      <c r="BC1341" s="23">
        <f t="shared" si="809"/>
        <v>0</v>
      </c>
      <c r="BD1341" s="23">
        <f t="shared" si="810"/>
        <v>0</v>
      </c>
      <c r="BE1341" s="23">
        <f t="shared" si="811"/>
        <v>0</v>
      </c>
      <c r="BF1341" s="23">
        <f t="shared" si="812"/>
        <v>0</v>
      </c>
      <c r="BG1341" s="23">
        <f t="shared" si="813"/>
        <v>0</v>
      </c>
    </row>
    <row r="1342" spans="2:59">
      <c r="B1342" s="12" t="s">
        <v>34</v>
      </c>
      <c r="C1342" s="12">
        <v>1331</v>
      </c>
      <c r="D1342" s="12">
        <v>309</v>
      </c>
      <c r="E1342" s="21">
        <v>81</v>
      </c>
      <c r="F1342" s="68">
        <f t="shared" si="782"/>
        <v>22.5</v>
      </c>
      <c r="G1342" s="22">
        <f t="shared" si="814"/>
        <v>0</v>
      </c>
      <c r="H1342" s="22">
        <f t="shared" si="783"/>
        <v>155</v>
      </c>
      <c r="I1342" s="48">
        <f>'Ducati Panigale 1199 data'!$C$8*G1342</f>
        <v>0</v>
      </c>
      <c r="J1342" s="48">
        <f>'Ducati Panigale 1199 data'!$C$8*'Ducati Panigale 1199 data'!$C$15*'Ducati Panigale 1199 data'!$C$10</f>
        <v>54.543600000000005</v>
      </c>
      <c r="K1342" s="48">
        <f>(0.5*'Ducati Panigale 1199 data'!$C$12)*'Ducati Panigale 1199 data'!$C$14*'Ducati Panigale 1199 data'!$C$11*F1342^2</f>
        <v>71.62804687500001</v>
      </c>
      <c r="L1342" s="48">
        <f t="shared" si="784"/>
        <v>126.17164687500002</v>
      </c>
      <c r="M1342" s="48">
        <f t="shared" si="780"/>
        <v>2838.8620546875004</v>
      </c>
      <c r="N1342" s="22">
        <f t="shared" si="785"/>
        <v>2.8388620546875005</v>
      </c>
      <c r="O1342" s="105">
        <f t="shared" si="786"/>
        <v>0</v>
      </c>
      <c r="P1342" s="105">
        <f t="shared" si="787"/>
        <v>0</v>
      </c>
      <c r="Q1342" s="105">
        <f t="shared" si="815"/>
        <v>295.80311348786574</v>
      </c>
      <c r="R1342" s="27">
        <f t="shared" si="788"/>
        <v>8.2167531524407145E-2</v>
      </c>
      <c r="S1342" s="98">
        <f t="shared" si="789"/>
        <v>2.8388620546875005</v>
      </c>
      <c r="T1342" s="17">
        <f t="shared" si="816"/>
        <v>1653.6081752773639</v>
      </c>
      <c r="U1342" s="17">
        <f t="shared" si="790"/>
        <v>0.45933560424371217</v>
      </c>
      <c r="V1342" s="17">
        <f t="shared" si="791"/>
        <v>281.01295781347244</v>
      </c>
      <c r="W1342" s="17">
        <f t="shared" si="792"/>
        <v>269.77243950093356</v>
      </c>
      <c r="X1342" s="17">
        <f t="shared" si="792"/>
        <v>258.98154192089623</v>
      </c>
      <c r="Y1342" s="17">
        <f t="shared" si="793"/>
        <v>256.39172650168729</v>
      </c>
      <c r="Z1342" s="17">
        <f>Y1342/3600</f>
        <v>7.1219924028246465E-2</v>
      </c>
      <c r="AA1342" s="17">
        <f>0.96*Y1342</f>
        <v>246.13605744161978</v>
      </c>
      <c r="AB1342" s="17">
        <f t="shared" si="794"/>
        <v>236.29061514395499</v>
      </c>
      <c r="AC1342" s="17">
        <f t="shared" si="795"/>
        <v>224.47608438675724</v>
      </c>
      <c r="AD1342" s="17">
        <f t="shared" si="796"/>
        <v>224.47608438675724</v>
      </c>
      <c r="AE1342" s="17">
        <f t="shared" si="817"/>
        <v>6.2354467885210346E-2</v>
      </c>
      <c r="AF1342" s="17">
        <f>T1342-AD1342</f>
        <v>1429.1320908906066</v>
      </c>
      <c r="AG1342" s="17">
        <f t="shared" si="797"/>
        <v>0.39698113635850185</v>
      </c>
      <c r="AH1342" s="28">
        <f>0.5*'Ducati Panigale 1199 data'!$C$8*'WLTP class 3 v5'!F1342^2</f>
        <v>70368.75</v>
      </c>
      <c r="AI1342" s="17">
        <f t="shared" si="798"/>
        <v>70.368750000000006</v>
      </c>
      <c r="AJ1342" s="17" t="str">
        <f>IF(N1342&lt;0, AI1342, "0")</f>
        <v>0</v>
      </c>
      <c r="AK1342" s="98">
        <f>AK1341+AJ1342</f>
        <v>2845.6773927469121</v>
      </c>
      <c r="AL1342" s="105">
        <f t="shared" si="799"/>
        <v>0.79046594242969781</v>
      </c>
      <c r="AM1342" s="98">
        <f>IF(N1342 &gt; 0, AI1342, )</f>
        <v>70.368750000000006</v>
      </c>
      <c r="AN1342" s="98">
        <f t="shared" si="818"/>
        <v>26619.942661265413</v>
      </c>
      <c r="AO1342" s="98">
        <f t="shared" si="800"/>
        <v>7.3944285170181701</v>
      </c>
      <c r="AP1342" s="27">
        <f t="shared" si="801"/>
        <v>0</v>
      </c>
      <c r="AQ1342" s="27">
        <f t="shared" si="802"/>
        <v>0</v>
      </c>
      <c r="AR1342" s="99">
        <f t="shared" si="803"/>
        <v>0</v>
      </c>
      <c r="AS1342" s="27">
        <f t="shared" si="804"/>
        <v>0</v>
      </c>
      <c r="AT1342" s="99">
        <f t="shared" si="781"/>
        <v>0</v>
      </c>
      <c r="AU1342" s="27">
        <f t="shared" si="781"/>
        <v>0</v>
      </c>
      <c r="AV1342" s="27">
        <f t="shared" si="805"/>
        <v>0</v>
      </c>
      <c r="AW1342" s="27">
        <f t="shared" si="806"/>
        <v>0</v>
      </c>
      <c r="AX1342" s="27">
        <f t="shared" si="807"/>
        <v>0</v>
      </c>
      <c r="AY1342" s="99">
        <f>AN1342-AW1342</f>
        <v>26619.942661265413</v>
      </c>
      <c r="AZ1342" s="110">
        <f t="shared" si="808"/>
        <v>7.3944285170181701</v>
      </c>
      <c r="BB1342" s="87">
        <v>0</v>
      </c>
      <c r="BC1342" s="23">
        <f t="shared" si="809"/>
        <v>0</v>
      </c>
      <c r="BD1342" s="23">
        <f t="shared" si="810"/>
        <v>0</v>
      </c>
      <c r="BE1342" s="23">
        <f t="shared" si="811"/>
        <v>0</v>
      </c>
      <c r="BF1342" s="23">
        <f t="shared" si="812"/>
        <v>0</v>
      </c>
      <c r="BG1342" s="23">
        <f t="shared" si="813"/>
        <v>0</v>
      </c>
    </row>
    <row r="1343" spans="2:59">
      <c r="B1343" s="12" t="s">
        <v>34</v>
      </c>
      <c r="C1343" s="12">
        <v>1332</v>
      </c>
      <c r="D1343" s="12">
        <v>310</v>
      </c>
      <c r="E1343" s="21">
        <v>81</v>
      </c>
      <c r="F1343" s="68">
        <f t="shared" si="782"/>
        <v>22.5</v>
      </c>
      <c r="G1343" s="22">
        <f t="shared" si="814"/>
        <v>-1.3888888888888099E-2</v>
      </c>
      <c r="H1343" s="22">
        <f t="shared" si="783"/>
        <v>155.5</v>
      </c>
      <c r="I1343" s="48">
        <f>'Ducati Panigale 1199 data'!$C$8*G1343</f>
        <v>-3.8611111111108913</v>
      </c>
      <c r="J1343" s="48">
        <f>'Ducati Panigale 1199 data'!$C$8*'Ducati Panigale 1199 data'!$C$15*'Ducati Panigale 1199 data'!$C$10</f>
        <v>54.543600000000005</v>
      </c>
      <c r="K1343" s="48">
        <f>(0.5*'Ducati Panigale 1199 data'!$C$12)*'Ducati Panigale 1199 data'!$C$14*'Ducati Panigale 1199 data'!$C$11*F1343^2</f>
        <v>71.62804687500001</v>
      </c>
      <c r="L1343" s="48">
        <f t="shared" si="784"/>
        <v>122.31053576388912</v>
      </c>
      <c r="M1343" s="48">
        <f t="shared" si="780"/>
        <v>2751.9870546875054</v>
      </c>
      <c r="N1343" s="22">
        <f t="shared" si="785"/>
        <v>2.7519870546875054</v>
      </c>
      <c r="O1343" s="105">
        <f t="shared" si="786"/>
        <v>0</v>
      </c>
      <c r="P1343" s="105">
        <f t="shared" si="787"/>
        <v>0</v>
      </c>
      <c r="Q1343" s="105">
        <f t="shared" si="815"/>
        <v>295.80311348786574</v>
      </c>
      <c r="R1343" s="27">
        <f t="shared" si="788"/>
        <v>8.2167531524407145E-2</v>
      </c>
      <c r="S1343" s="98">
        <f t="shared" si="789"/>
        <v>2.7519870546875054</v>
      </c>
      <c r="T1343" s="17">
        <f t="shared" si="816"/>
        <v>1656.3601623320515</v>
      </c>
      <c r="U1343" s="17">
        <f t="shared" si="790"/>
        <v>0.46010004509223651</v>
      </c>
      <c r="V1343" s="17">
        <f t="shared" si="791"/>
        <v>281.01295781347244</v>
      </c>
      <c r="W1343" s="17">
        <f t="shared" si="792"/>
        <v>269.77243950093356</v>
      </c>
      <c r="X1343" s="17">
        <f t="shared" si="792"/>
        <v>258.98154192089623</v>
      </c>
      <c r="Y1343" s="17">
        <f t="shared" si="793"/>
        <v>256.39172650168729</v>
      </c>
      <c r="Z1343" s="17">
        <f>Y1343/3600</f>
        <v>7.1219924028246465E-2</v>
      </c>
      <c r="AA1343" s="17">
        <f>0.96*Y1343</f>
        <v>246.13605744161978</v>
      </c>
      <c r="AB1343" s="17">
        <f t="shared" si="794"/>
        <v>236.29061514395499</v>
      </c>
      <c r="AC1343" s="17">
        <f t="shared" si="795"/>
        <v>224.47608438675724</v>
      </c>
      <c r="AD1343" s="17">
        <f t="shared" si="796"/>
        <v>224.47608438675724</v>
      </c>
      <c r="AE1343" s="17">
        <f t="shared" si="817"/>
        <v>6.2354467885210346E-2</v>
      </c>
      <c r="AF1343" s="17">
        <f>T1343-AD1343</f>
        <v>1431.8840779452942</v>
      </c>
      <c r="AG1343" s="17">
        <f t="shared" si="797"/>
        <v>0.39774557720702614</v>
      </c>
      <c r="AH1343" s="28">
        <f>0.5*'Ducati Panigale 1199 data'!$C$8*'WLTP class 3 v5'!F1343^2</f>
        <v>70368.75</v>
      </c>
      <c r="AI1343" s="17">
        <f t="shared" si="798"/>
        <v>70.368750000000006</v>
      </c>
      <c r="AJ1343" s="17" t="str">
        <f>IF(N1343&lt;0, AI1343, "0")</f>
        <v>0</v>
      </c>
      <c r="AK1343" s="98">
        <f>AK1342+AJ1343</f>
        <v>2845.6773927469121</v>
      </c>
      <c r="AL1343" s="105">
        <f t="shared" si="799"/>
        <v>0.79046594242969781</v>
      </c>
      <c r="AM1343" s="98">
        <f>IF(N1343 &gt; 0, AI1343, )</f>
        <v>70.368750000000006</v>
      </c>
      <c r="AN1343" s="98">
        <f t="shared" si="818"/>
        <v>26690.311411265415</v>
      </c>
      <c r="AO1343" s="98">
        <f t="shared" si="800"/>
        <v>7.4139753920181706</v>
      </c>
      <c r="AP1343" s="27">
        <f t="shared" si="801"/>
        <v>0</v>
      </c>
      <c r="AQ1343" s="27">
        <f t="shared" si="802"/>
        <v>0</v>
      </c>
      <c r="AR1343" s="99">
        <f t="shared" si="803"/>
        <v>0</v>
      </c>
      <c r="AS1343" s="27">
        <f t="shared" si="804"/>
        <v>0</v>
      </c>
      <c r="AT1343" s="99">
        <f t="shared" si="781"/>
        <v>0</v>
      </c>
      <c r="AU1343" s="27">
        <f t="shared" si="781"/>
        <v>0</v>
      </c>
      <c r="AV1343" s="27">
        <f t="shared" si="805"/>
        <v>0</v>
      </c>
      <c r="AW1343" s="27">
        <f t="shared" si="806"/>
        <v>0</v>
      </c>
      <c r="AX1343" s="27">
        <f t="shared" si="807"/>
        <v>0</v>
      </c>
      <c r="AY1343" s="99">
        <f>AN1343-AW1343</f>
        <v>26690.311411265415</v>
      </c>
      <c r="AZ1343" s="110">
        <f t="shared" si="808"/>
        <v>7.4139753920181706</v>
      </c>
      <c r="BB1343" s="87">
        <v>0</v>
      </c>
      <c r="BC1343" s="23">
        <f t="shared" si="809"/>
        <v>0</v>
      </c>
      <c r="BD1343" s="23">
        <f t="shared" si="810"/>
        <v>0</v>
      </c>
      <c r="BE1343" s="23">
        <f t="shared" si="811"/>
        <v>0</v>
      </c>
      <c r="BF1343" s="23">
        <f t="shared" si="812"/>
        <v>0</v>
      </c>
      <c r="BG1343" s="23">
        <f t="shared" si="813"/>
        <v>0</v>
      </c>
    </row>
    <row r="1344" spans="2:59">
      <c r="B1344" s="12" t="s">
        <v>34</v>
      </c>
      <c r="C1344" s="12">
        <v>1333</v>
      </c>
      <c r="D1344" s="12">
        <v>311</v>
      </c>
      <c r="E1344" s="21">
        <v>80.900000000000006</v>
      </c>
      <c r="F1344" s="68">
        <f t="shared" si="782"/>
        <v>22.472222222222221</v>
      </c>
      <c r="G1344" s="22">
        <f t="shared" si="814"/>
        <v>-5.5555555555556344E-2</v>
      </c>
      <c r="H1344" s="22">
        <f t="shared" si="783"/>
        <v>156</v>
      </c>
      <c r="I1344" s="48">
        <f>'Ducati Panigale 1199 data'!$C$8*G1344</f>
        <v>-15.444444444444663</v>
      </c>
      <c r="J1344" s="48">
        <f>'Ducati Panigale 1199 data'!$C$8*'Ducati Panigale 1199 data'!$C$15*'Ducati Panigale 1199 data'!$C$10</f>
        <v>54.543600000000005</v>
      </c>
      <c r="K1344" s="48">
        <f>(0.5*'Ducati Panigale 1199 data'!$C$12)*'Ducati Panigale 1199 data'!$C$14*'Ducati Panigale 1199 data'!$C$11*F1344^2</f>
        <v>71.451296672453708</v>
      </c>
      <c r="L1344" s="48">
        <f t="shared" si="784"/>
        <v>110.55045222800905</v>
      </c>
      <c r="M1344" s="48">
        <f t="shared" si="780"/>
        <v>2484.314329234981</v>
      </c>
      <c r="N1344" s="22">
        <f t="shared" si="785"/>
        <v>2.484314329234981</v>
      </c>
      <c r="O1344" s="105">
        <f t="shared" si="786"/>
        <v>0</v>
      </c>
      <c r="P1344" s="105">
        <f t="shared" si="787"/>
        <v>0</v>
      </c>
      <c r="Q1344" s="105">
        <f t="shared" si="815"/>
        <v>295.80311348786574</v>
      </c>
      <c r="R1344" s="27">
        <f t="shared" si="788"/>
        <v>8.2167531524407145E-2</v>
      </c>
      <c r="S1344" s="98">
        <f t="shared" si="789"/>
        <v>2.484314329234981</v>
      </c>
      <c r="T1344" s="17">
        <f t="shared" si="816"/>
        <v>1658.8444766612865</v>
      </c>
      <c r="U1344" s="17">
        <f t="shared" si="790"/>
        <v>0.46079013240591293</v>
      </c>
      <c r="V1344" s="17">
        <f t="shared" si="791"/>
        <v>281.01295781347244</v>
      </c>
      <c r="W1344" s="17">
        <f t="shared" si="792"/>
        <v>269.77243950093356</v>
      </c>
      <c r="X1344" s="17">
        <f t="shared" si="792"/>
        <v>258.98154192089623</v>
      </c>
      <c r="Y1344" s="17">
        <f t="shared" si="793"/>
        <v>256.39172650168729</v>
      </c>
      <c r="Z1344" s="17">
        <f>Y1344/3600</f>
        <v>7.1219924028246465E-2</v>
      </c>
      <c r="AA1344" s="17">
        <f>0.96*Y1344</f>
        <v>246.13605744161978</v>
      </c>
      <c r="AB1344" s="17">
        <f t="shared" si="794"/>
        <v>236.29061514395499</v>
      </c>
      <c r="AC1344" s="17">
        <f t="shared" si="795"/>
        <v>224.47608438675724</v>
      </c>
      <c r="AD1344" s="17">
        <f t="shared" si="796"/>
        <v>224.47608438675724</v>
      </c>
      <c r="AE1344" s="17">
        <f t="shared" si="817"/>
        <v>6.2354467885210346E-2</v>
      </c>
      <c r="AF1344" s="17">
        <f>T1344-AD1344</f>
        <v>1434.3683922745292</v>
      </c>
      <c r="AG1344" s="17">
        <f t="shared" si="797"/>
        <v>0.39843566452070256</v>
      </c>
      <c r="AH1344" s="28">
        <f>0.5*'Ducati Panigale 1199 data'!$C$8*'WLTP class 3 v5'!F1344^2</f>
        <v>70195.107253086418</v>
      </c>
      <c r="AI1344" s="17">
        <f t="shared" si="798"/>
        <v>70.19510725308642</v>
      </c>
      <c r="AJ1344" s="17" t="str">
        <f>IF(N1344&lt;0, AI1344, "0")</f>
        <v>0</v>
      </c>
      <c r="AK1344" s="98">
        <f>AK1343+AJ1344</f>
        <v>2845.6773927469121</v>
      </c>
      <c r="AL1344" s="105">
        <f t="shared" si="799"/>
        <v>0.79046594242969781</v>
      </c>
      <c r="AM1344" s="98">
        <f>IF(N1344 &gt; 0, AI1344, )</f>
        <v>70.19510725308642</v>
      </c>
      <c r="AN1344" s="98">
        <f t="shared" si="818"/>
        <v>26760.506518518501</v>
      </c>
      <c r="AO1344" s="98">
        <f t="shared" si="800"/>
        <v>7.4334740329218061</v>
      </c>
      <c r="AP1344" s="27">
        <f t="shared" si="801"/>
        <v>0</v>
      </c>
      <c r="AQ1344" s="27">
        <f t="shared" si="802"/>
        <v>0</v>
      </c>
      <c r="AR1344" s="99">
        <f t="shared" si="803"/>
        <v>0</v>
      </c>
      <c r="AS1344" s="27">
        <f t="shared" si="804"/>
        <v>0</v>
      </c>
      <c r="AT1344" s="99">
        <f t="shared" si="781"/>
        <v>0</v>
      </c>
      <c r="AU1344" s="27">
        <f t="shared" si="781"/>
        <v>0</v>
      </c>
      <c r="AV1344" s="27">
        <f t="shared" si="805"/>
        <v>0</v>
      </c>
      <c r="AW1344" s="27">
        <f t="shared" si="806"/>
        <v>0</v>
      </c>
      <c r="AX1344" s="27">
        <f t="shared" si="807"/>
        <v>0</v>
      </c>
      <c r="AY1344" s="99">
        <f>AN1344-AW1344</f>
        <v>26760.506518518501</v>
      </c>
      <c r="AZ1344" s="110">
        <f t="shared" si="808"/>
        <v>7.4334740329218061</v>
      </c>
      <c r="BB1344" s="87">
        <v>0</v>
      </c>
      <c r="BC1344" s="23">
        <f t="shared" si="809"/>
        <v>0</v>
      </c>
      <c r="BD1344" s="23">
        <f t="shared" si="810"/>
        <v>0</v>
      </c>
      <c r="BE1344" s="23">
        <f t="shared" si="811"/>
        <v>0</v>
      </c>
      <c r="BF1344" s="23">
        <f t="shared" si="812"/>
        <v>0</v>
      </c>
      <c r="BG1344" s="23">
        <f t="shared" si="813"/>
        <v>0</v>
      </c>
    </row>
    <row r="1345" spans="2:59">
      <c r="B1345" s="12" t="s">
        <v>34</v>
      </c>
      <c r="C1345" s="12">
        <v>1334</v>
      </c>
      <c r="D1345" s="12">
        <v>312</v>
      </c>
      <c r="E1345" s="21">
        <v>80.599999999999994</v>
      </c>
      <c r="F1345" s="68">
        <f t="shared" si="782"/>
        <v>22.388888888888889</v>
      </c>
      <c r="G1345" s="22">
        <f t="shared" si="814"/>
        <v>-8.3333333333334522E-2</v>
      </c>
      <c r="H1345" s="22">
        <f t="shared" si="783"/>
        <v>156.5</v>
      </c>
      <c r="I1345" s="48">
        <f>'Ducati Panigale 1199 data'!$C$8*G1345</f>
        <v>-23.166666666666998</v>
      </c>
      <c r="J1345" s="48">
        <f>'Ducati Panigale 1199 data'!$C$8*'Ducati Panigale 1199 data'!$C$15*'Ducati Panigale 1199 data'!$C$10</f>
        <v>54.543600000000005</v>
      </c>
      <c r="K1345" s="48">
        <f>(0.5*'Ducati Panigale 1199 data'!$C$12)*'Ducati Panigale 1199 data'!$C$14*'Ducati Panigale 1199 data'!$C$11*F1345^2</f>
        <v>70.922356134259275</v>
      </c>
      <c r="L1345" s="48">
        <f t="shared" si="784"/>
        <v>102.29928946759227</v>
      </c>
      <c r="M1345" s="48">
        <f t="shared" si="780"/>
        <v>2290.367425302205</v>
      </c>
      <c r="N1345" s="22">
        <f t="shared" si="785"/>
        <v>2.2903674253022048</v>
      </c>
      <c r="O1345" s="105">
        <f t="shared" si="786"/>
        <v>0</v>
      </c>
      <c r="P1345" s="105">
        <f t="shared" si="787"/>
        <v>0</v>
      </c>
      <c r="Q1345" s="105">
        <f t="shared" si="815"/>
        <v>295.80311348786574</v>
      </c>
      <c r="R1345" s="27">
        <f t="shared" si="788"/>
        <v>8.2167531524407145E-2</v>
      </c>
      <c r="S1345" s="98">
        <f t="shared" si="789"/>
        <v>2.2903674253022048</v>
      </c>
      <c r="T1345" s="17">
        <f t="shared" si="816"/>
        <v>1661.1348440865888</v>
      </c>
      <c r="U1345" s="17">
        <f t="shared" si="790"/>
        <v>0.46142634557960799</v>
      </c>
      <c r="V1345" s="17">
        <f t="shared" si="791"/>
        <v>281.01295781347244</v>
      </c>
      <c r="W1345" s="17">
        <f t="shared" si="792"/>
        <v>269.77243950093356</v>
      </c>
      <c r="X1345" s="17">
        <f t="shared" si="792"/>
        <v>258.98154192089623</v>
      </c>
      <c r="Y1345" s="17">
        <f t="shared" si="793"/>
        <v>256.39172650168729</v>
      </c>
      <c r="Z1345" s="17">
        <f>Y1345/3600</f>
        <v>7.1219924028246465E-2</v>
      </c>
      <c r="AA1345" s="17">
        <f>0.96*Y1345</f>
        <v>246.13605744161978</v>
      </c>
      <c r="AB1345" s="17">
        <f t="shared" si="794"/>
        <v>236.29061514395499</v>
      </c>
      <c r="AC1345" s="17">
        <f t="shared" si="795"/>
        <v>224.47608438675724</v>
      </c>
      <c r="AD1345" s="17">
        <f t="shared" si="796"/>
        <v>224.47608438675724</v>
      </c>
      <c r="AE1345" s="17">
        <f t="shared" si="817"/>
        <v>6.2354467885210346E-2</v>
      </c>
      <c r="AF1345" s="17">
        <f>T1345-AD1345</f>
        <v>1436.6587596998315</v>
      </c>
      <c r="AG1345" s="17">
        <f t="shared" si="797"/>
        <v>0.39907187769439767</v>
      </c>
      <c r="AH1345" s="28">
        <f>0.5*'Ducati Panigale 1199 data'!$C$8*'WLTP class 3 v5'!F1345^2</f>
        <v>69675.46604938271</v>
      </c>
      <c r="AI1345" s="17">
        <f t="shared" si="798"/>
        <v>69.675466049382706</v>
      </c>
      <c r="AJ1345" s="17" t="str">
        <f>IF(N1345&lt;0, AI1345, "0")</f>
        <v>0</v>
      </c>
      <c r="AK1345" s="98">
        <f>AK1344+AJ1345</f>
        <v>2845.6773927469121</v>
      </c>
      <c r="AL1345" s="105">
        <f t="shared" si="799"/>
        <v>0.79046594242969781</v>
      </c>
      <c r="AM1345" s="98">
        <f>IF(N1345 &gt; 0, AI1345, )</f>
        <v>69.675466049382706</v>
      </c>
      <c r="AN1345" s="98">
        <f t="shared" si="818"/>
        <v>26830.181984567884</v>
      </c>
      <c r="AO1345" s="98">
        <f t="shared" si="800"/>
        <v>7.4528283290466346</v>
      </c>
      <c r="AP1345" s="27">
        <f t="shared" si="801"/>
        <v>0</v>
      </c>
      <c r="AQ1345" s="27">
        <f t="shared" si="802"/>
        <v>0</v>
      </c>
      <c r="AR1345" s="99">
        <f t="shared" si="803"/>
        <v>0</v>
      </c>
      <c r="AS1345" s="27">
        <f t="shared" si="804"/>
        <v>0</v>
      </c>
      <c r="AT1345" s="99">
        <f t="shared" si="781"/>
        <v>0</v>
      </c>
      <c r="AU1345" s="27">
        <f t="shared" si="781"/>
        <v>0</v>
      </c>
      <c r="AV1345" s="27">
        <f t="shared" si="805"/>
        <v>0</v>
      </c>
      <c r="AW1345" s="27">
        <f t="shared" si="806"/>
        <v>0</v>
      </c>
      <c r="AX1345" s="27">
        <f t="shared" si="807"/>
        <v>0</v>
      </c>
      <c r="AY1345" s="99">
        <f>AN1345-AW1345</f>
        <v>26830.181984567884</v>
      </c>
      <c r="AZ1345" s="110">
        <f t="shared" si="808"/>
        <v>7.4528283290466346</v>
      </c>
      <c r="BB1345" s="87">
        <v>0</v>
      </c>
      <c r="BC1345" s="23">
        <f t="shared" si="809"/>
        <v>0</v>
      </c>
      <c r="BD1345" s="23">
        <f t="shared" si="810"/>
        <v>0</v>
      </c>
      <c r="BE1345" s="23">
        <f t="shared" si="811"/>
        <v>0</v>
      </c>
      <c r="BF1345" s="23">
        <f t="shared" si="812"/>
        <v>0</v>
      </c>
      <c r="BG1345" s="23">
        <f t="shared" si="813"/>
        <v>0</v>
      </c>
    </row>
    <row r="1346" spans="2:59">
      <c r="B1346" s="12" t="s">
        <v>34</v>
      </c>
      <c r="C1346" s="12">
        <v>1335</v>
      </c>
      <c r="D1346" s="12">
        <v>313</v>
      </c>
      <c r="E1346" s="21">
        <v>80.3</v>
      </c>
      <c r="F1346" s="68">
        <f t="shared" si="782"/>
        <v>22.305555555555557</v>
      </c>
      <c r="G1346" s="22">
        <f t="shared" si="814"/>
        <v>-8.3333333333332538E-2</v>
      </c>
      <c r="H1346" s="22">
        <f t="shared" si="783"/>
        <v>157</v>
      </c>
      <c r="I1346" s="48">
        <f>'Ducati Panigale 1199 data'!$C$8*G1346</f>
        <v>-23.166666666666444</v>
      </c>
      <c r="J1346" s="48">
        <f>'Ducati Panigale 1199 data'!$C$8*'Ducati Panigale 1199 data'!$C$15*'Ducati Panigale 1199 data'!$C$10</f>
        <v>54.543600000000005</v>
      </c>
      <c r="K1346" s="48">
        <f>(0.5*'Ducati Panigale 1199 data'!$C$12)*'Ducati Panigale 1199 data'!$C$14*'Ducati Panigale 1199 data'!$C$11*F1346^2</f>
        <v>70.395380700231499</v>
      </c>
      <c r="L1346" s="48">
        <f t="shared" si="784"/>
        <v>101.77231403356507</v>
      </c>
      <c r="M1346" s="48">
        <f t="shared" si="780"/>
        <v>2270.088004693132</v>
      </c>
      <c r="N1346" s="22">
        <f t="shared" si="785"/>
        <v>2.270088004693132</v>
      </c>
      <c r="O1346" s="105">
        <f t="shared" si="786"/>
        <v>0</v>
      </c>
      <c r="P1346" s="105">
        <f t="shared" si="787"/>
        <v>0</v>
      </c>
      <c r="Q1346" s="105">
        <f t="shared" si="815"/>
        <v>295.80311348786574</v>
      </c>
      <c r="R1346" s="27">
        <f t="shared" si="788"/>
        <v>8.2167531524407145E-2</v>
      </c>
      <c r="S1346" s="98">
        <f t="shared" si="789"/>
        <v>2.270088004693132</v>
      </c>
      <c r="T1346" s="17">
        <f t="shared" si="816"/>
        <v>1663.404932091282</v>
      </c>
      <c r="U1346" s="17">
        <f t="shared" si="790"/>
        <v>0.46205692558091166</v>
      </c>
      <c r="V1346" s="17">
        <f t="shared" si="791"/>
        <v>281.01295781347244</v>
      </c>
      <c r="W1346" s="17">
        <f t="shared" si="792"/>
        <v>269.77243950093356</v>
      </c>
      <c r="X1346" s="17">
        <f t="shared" si="792"/>
        <v>258.98154192089623</v>
      </c>
      <c r="Y1346" s="17">
        <f t="shared" si="793"/>
        <v>256.39172650168729</v>
      </c>
      <c r="Z1346" s="17">
        <f>Y1346/3600</f>
        <v>7.1219924028246465E-2</v>
      </c>
      <c r="AA1346" s="17">
        <f>0.96*Y1346</f>
        <v>246.13605744161978</v>
      </c>
      <c r="AB1346" s="17">
        <f t="shared" si="794"/>
        <v>236.29061514395499</v>
      </c>
      <c r="AC1346" s="17">
        <f t="shared" si="795"/>
        <v>224.47608438675724</v>
      </c>
      <c r="AD1346" s="17">
        <f t="shared" si="796"/>
        <v>224.47608438675724</v>
      </c>
      <c r="AE1346" s="17">
        <f t="shared" si="817"/>
        <v>6.2354467885210346E-2</v>
      </c>
      <c r="AF1346" s="17">
        <f>T1346-AD1346</f>
        <v>1438.9288477045247</v>
      </c>
      <c r="AG1346" s="17">
        <f t="shared" si="797"/>
        <v>0.39970245769570134</v>
      </c>
      <c r="AH1346" s="28">
        <f>0.5*'Ducati Panigale 1199 data'!$C$8*'WLTP class 3 v5'!F1346^2</f>
        <v>69157.755401234579</v>
      </c>
      <c r="AI1346" s="17">
        <f t="shared" si="798"/>
        <v>69.157755401234581</v>
      </c>
      <c r="AJ1346" s="17" t="str">
        <f>IF(N1346&lt;0, AI1346, "0")</f>
        <v>0</v>
      </c>
      <c r="AK1346" s="98">
        <f>AK1345+AJ1346</f>
        <v>2845.6773927469121</v>
      </c>
      <c r="AL1346" s="105">
        <f t="shared" si="799"/>
        <v>0.79046594242969781</v>
      </c>
      <c r="AM1346" s="98">
        <f>IF(N1346 &gt; 0, AI1346, )</f>
        <v>69.157755401234581</v>
      </c>
      <c r="AN1346" s="98">
        <f t="shared" si="818"/>
        <v>26899.339739969117</v>
      </c>
      <c r="AO1346" s="98">
        <f t="shared" si="800"/>
        <v>7.4720388166580882</v>
      </c>
      <c r="AP1346" s="27">
        <f t="shared" si="801"/>
        <v>0</v>
      </c>
      <c r="AQ1346" s="27">
        <f t="shared" si="802"/>
        <v>0</v>
      </c>
      <c r="AR1346" s="99">
        <f t="shared" si="803"/>
        <v>0</v>
      </c>
      <c r="AS1346" s="27">
        <f t="shared" si="804"/>
        <v>0</v>
      </c>
      <c r="AT1346" s="99">
        <f t="shared" si="781"/>
        <v>0</v>
      </c>
      <c r="AU1346" s="27">
        <f t="shared" si="781"/>
        <v>0</v>
      </c>
      <c r="AV1346" s="27">
        <f t="shared" si="805"/>
        <v>0</v>
      </c>
      <c r="AW1346" s="27">
        <f t="shared" si="806"/>
        <v>0</v>
      </c>
      <c r="AX1346" s="27">
        <f t="shared" si="807"/>
        <v>0</v>
      </c>
      <c r="AY1346" s="99">
        <f>AN1346-AW1346</f>
        <v>26899.339739969117</v>
      </c>
      <c r="AZ1346" s="110">
        <f t="shared" si="808"/>
        <v>7.4720388166580882</v>
      </c>
      <c r="BB1346" s="87">
        <v>0</v>
      </c>
      <c r="BC1346" s="23">
        <f t="shared" si="809"/>
        <v>0</v>
      </c>
      <c r="BD1346" s="23">
        <f t="shared" si="810"/>
        <v>0</v>
      </c>
      <c r="BE1346" s="23">
        <f t="shared" si="811"/>
        <v>0</v>
      </c>
      <c r="BF1346" s="23">
        <f t="shared" si="812"/>
        <v>0</v>
      </c>
      <c r="BG1346" s="23">
        <f t="shared" si="813"/>
        <v>0</v>
      </c>
    </row>
    <row r="1347" spans="2:59">
      <c r="B1347" s="12" t="s">
        <v>34</v>
      </c>
      <c r="C1347" s="12">
        <v>1336</v>
      </c>
      <c r="D1347" s="12">
        <v>314</v>
      </c>
      <c r="E1347" s="21">
        <v>80</v>
      </c>
      <c r="F1347" s="68">
        <f t="shared" si="782"/>
        <v>22.222222222222221</v>
      </c>
      <c r="G1347" s="22">
        <f t="shared" si="814"/>
        <v>-5.5555555555554373E-2</v>
      </c>
      <c r="H1347" s="22">
        <f t="shared" si="783"/>
        <v>157.5</v>
      </c>
      <c r="I1347" s="48">
        <f>'Ducati Panigale 1199 data'!$C$8*G1347</f>
        <v>-15.444444444444116</v>
      </c>
      <c r="J1347" s="48">
        <f>'Ducati Panigale 1199 data'!$C$8*'Ducati Panigale 1199 data'!$C$15*'Ducati Panigale 1199 data'!$C$10</f>
        <v>54.543600000000005</v>
      </c>
      <c r="K1347" s="48">
        <f>(0.5*'Ducati Panigale 1199 data'!$C$12)*'Ducati Panigale 1199 data'!$C$14*'Ducati Panigale 1199 data'!$C$11*F1347^2</f>
        <v>69.870370370370381</v>
      </c>
      <c r="L1347" s="48">
        <f t="shared" si="784"/>
        <v>108.96952592592626</v>
      </c>
      <c r="M1347" s="48">
        <f t="shared" si="780"/>
        <v>2421.545020576139</v>
      </c>
      <c r="N1347" s="22">
        <f t="shared" si="785"/>
        <v>2.4215450205761391</v>
      </c>
      <c r="O1347" s="105">
        <f t="shared" si="786"/>
        <v>0</v>
      </c>
      <c r="P1347" s="105">
        <f t="shared" si="787"/>
        <v>0</v>
      </c>
      <c r="Q1347" s="105">
        <f t="shared" si="815"/>
        <v>295.80311348786574</v>
      </c>
      <c r="R1347" s="27">
        <f t="shared" si="788"/>
        <v>8.2167531524407145E-2</v>
      </c>
      <c r="S1347" s="98">
        <f t="shared" si="789"/>
        <v>2.4215450205761391</v>
      </c>
      <c r="T1347" s="17">
        <f t="shared" si="816"/>
        <v>1665.8264771118581</v>
      </c>
      <c r="U1347" s="17">
        <f t="shared" si="790"/>
        <v>0.46272957697551614</v>
      </c>
      <c r="V1347" s="17">
        <f t="shared" si="791"/>
        <v>281.01295781347244</v>
      </c>
      <c r="W1347" s="17">
        <f t="shared" si="792"/>
        <v>269.77243950093356</v>
      </c>
      <c r="X1347" s="17">
        <f t="shared" si="792"/>
        <v>258.98154192089623</v>
      </c>
      <c r="Y1347" s="17">
        <f t="shared" si="793"/>
        <v>256.39172650168729</v>
      </c>
      <c r="Z1347" s="17">
        <f>Y1347/3600</f>
        <v>7.1219924028246465E-2</v>
      </c>
      <c r="AA1347" s="17">
        <f>0.96*Y1347</f>
        <v>246.13605744161978</v>
      </c>
      <c r="AB1347" s="17">
        <f t="shared" si="794"/>
        <v>236.29061514395499</v>
      </c>
      <c r="AC1347" s="17">
        <f t="shared" si="795"/>
        <v>224.47608438675724</v>
      </c>
      <c r="AD1347" s="17">
        <f t="shared" si="796"/>
        <v>224.47608438675724</v>
      </c>
      <c r="AE1347" s="17">
        <f t="shared" si="817"/>
        <v>6.2354467885210346E-2</v>
      </c>
      <c r="AF1347" s="17">
        <f>T1347-AD1347</f>
        <v>1441.3503927251008</v>
      </c>
      <c r="AG1347" s="17">
        <f t="shared" si="797"/>
        <v>0.40037510909030577</v>
      </c>
      <c r="AH1347" s="28">
        <f>0.5*'Ducati Panigale 1199 data'!$C$8*'WLTP class 3 v5'!F1347^2</f>
        <v>68641.975308641966</v>
      </c>
      <c r="AI1347" s="17">
        <f t="shared" si="798"/>
        <v>68.64197530864196</v>
      </c>
      <c r="AJ1347" s="17" t="str">
        <f>IF(N1347&lt;0, AI1347, "0")</f>
        <v>0</v>
      </c>
      <c r="AK1347" s="98">
        <f>AK1346+AJ1347</f>
        <v>2845.6773927469121</v>
      </c>
      <c r="AL1347" s="105">
        <f t="shared" si="799"/>
        <v>0.79046594242969781</v>
      </c>
      <c r="AM1347" s="98">
        <f>IF(N1347 &gt; 0, AI1347, )</f>
        <v>68.64197530864196</v>
      </c>
      <c r="AN1347" s="98">
        <f t="shared" si="818"/>
        <v>26967.981715277758</v>
      </c>
      <c r="AO1347" s="98">
        <f t="shared" si="800"/>
        <v>7.491106032021599</v>
      </c>
      <c r="AP1347" s="27">
        <f t="shared" si="801"/>
        <v>0</v>
      </c>
      <c r="AQ1347" s="27">
        <f t="shared" si="802"/>
        <v>0</v>
      </c>
      <c r="AR1347" s="99">
        <f t="shared" si="803"/>
        <v>0</v>
      </c>
      <c r="AS1347" s="27">
        <f t="shared" si="804"/>
        <v>0</v>
      </c>
      <c r="AT1347" s="99">
        <f t="shared" si="781"/>
        <v>0</v>
      </c>
      <c r="AU1347" s="27">
        <f t="shared" si="781"/>
        <v>0</v>
      </c>
      <c r="AV1347" s="27">
        <f t="shared" si="805"/>
        <v>0</v>
      </c>
      <c r="AW1347" s="27">
        <f t="shared" si="806"/>
        <v>0</v>
      </c>
      <c r="AX1347" s="27">
        <f t="shared" si="807"/>
        <v>0</v>
      </c>
      <c r="AY1347" s="99">
        <f>AN1347-AW1347</f>
        <v>26967.981715277758</v>
      </c>
      <c r="AZ1347" s="110">
        <f t="shared" si="808"/>
        <v>7.491106032021599</v>
      </c>
      <c r="BB1347" s="87">
        <v>0</v>
      </c>
      <c r="BC1347" s="23">
        <f t="shared" si="809"/>
        <v>0</v>
      </c>
      <c r="BD1347" s="23">
        <f t="shared" si="810"/>
        <v>0</v>
      </c>
      <c r="BE1347" s="23">
        <f t="shared" si="811"/>
        <v>0</v>
      </c>
      <c r="BF1347" s="23">
        <f t="shared" si="812"/>
        <v>0</v>
      </c>
      <c r="BG1347" s="23">
        <f t="shared" si="813"/>
        <v>0</v>
      </c>
    </row>
    <row r="1348" spans="2:59">
      <c r="B1348" s="12" t="s">
        <v>34</v>
      </c>
      <c r="C1348" s="12">
        <v>1337</v>
      </c>
      <c r="D1348" s="12">
        <v>315</v>
      </c>
      <c r="E1348" s="21">
        <v>79.900000000000006</v>
      </c>
      <c r="F1348" s="68">
        <f t="shared" si="782"/>
        <v>22.194444444444443</v>
      </c>
      <c r="G1348" s="22">
        <f t="shared" si="814"/>
        <v>-2.7777777777778172E-2</v>
      </c>
      <c r="H1348" s="22">
        <f t="shared" si="783"/>
        <v>158</v>
      </c>
      <c r="I1348" s="48">
        <f>'Ducati Panigale 1199 data'!$C$8*G1348</f>
        <v>-7.7222222222223316</v>
      </c>
      <c r="J1348" s="48">
        <f>'Ducati Panigale 1199 data'!$C$8*'Ducati Panigale 1199 data'!$C$15*'Ducati Panigale 1199 data'!$C$10</f>
        <v>54.543600000000005</v>
      </c>
      <c r="K1348" s="48">
        <f>(0.5*'Ducati Panigale 1199 data'!$C$12)*'Ducati Panigale 1199 data'!$C$14*'Ducati Panigale 1199 data'!$C$11*F1348^2</f>
        <v>69.695803616898147</v>
      </c>
      <c r="L1348" s="48">
        <f t="shared" si="784"/>
        <v>116.51718139467582</v>
      </c>
      <c r="M1348" s="48">
        <f t="shared" si="780"/>
        <v>2586.0341092873882</v>
      </c>
      <c r="N1348" s="22">
        <f t="shared" si="785"/>
        <v>2.5860341092873882</v>
      </c>
      <c r="O1348" s="105">
        <f t="shared" si="786"/>
        <v>0</v>
      </c>
      <c r="P1348" s="105">
        <f t="shared" si="787"/>
        <v>0</v>
      </c>
      <c r="Q1348" s="105">
        <f t="shared" si="815"/>
        <v>295.80311348786574</v>
      </c>
      <c r="R1348" s="27">
        <f t="shared" si="788"/>
        <v>8.2167531524407145E-2</v>
      </c>
      <c r="S1348" s="98">
        <f t="shared" si="789"/>
        <v>2.5860341092873882</v>
      </c>
      <c r="T1348" s="17">
        <f t="shared" si="816"/>
        <v>1668.4125112211455</v>
      </c>
      <c r="U1348" s="17">
        <f t="shared" si="790"/>
        <v>0.46344791978365152</v>
      </c>
      <c r="V1348" s="17">
        <f t="shared" si="791"/>
        <v>281.01295781347244</v>
      </c>
      <c r="W1348" s="17">
        <f t="shared" si="792"/>
        <v>269.77243950093356</v>
      </c>
      <c r="X1348" s="17">
        <f t="shared" si="792"/>
        <v>258.98154192089623</v>
      </c>
      <c r="Y1348" s="17">
        <f t="shared" si="793"/>
        <v>256.39172650168729</v>
      </c>
      <c r="Z1348" s="17">
        <f>Y1348/3600</f>
        <v>7.1219924028246465E-2</v>
      </c>
      <c r="AA1348" s="17">
        <f>0.96*Y1348</f>
        <v>246.13605744161978</v>
      </c>
      <c r="AB1348" s="17">
        <f t="shared" si="794"/>
        <v>236.29061514395499</v>
      </c>
      <c r="AC1348" s="17">
        <f t="shared" si="795"/>
        <v>224.47608438675724</v>
      </c>
      <c r="AD1348" s="17">
        <f t="shared" si="796"/>
        <v>224.47608438675724</v>
      </c>
      <c r="AE1348" s="17">
        <f t="shared" si="817"/>
        <v>6.2354467885210346E-2</v>
      </c>
      <c r="AF1348" s="17">
        <f>T1348-AD1348</f>
        <v>1443.9364268343882</v>
      </c>
      <c r="AG1348" s="17">
        <f t="shared" si="797"/>
        <v>0.40109345189844114</v>
      </c>
      <c r="AH1348" s="28">
        <f>0.5*'Ducati Panigale 1199 data'!$C$8*'WLTP class 3 v5'!F1348^2</f>
        <v>68470.477623456783</v>
      </c>
      <c r="AI1348" s="17">
        <f t="shared" si="798"/>
        <v>68.470477623456787</v>
      </c>
      <c r="AJ1348" s="17" t="str">
        <f>IF(N1348&lt;0, AI1348, "0")</f>
        <v>0</v>
      </c>
      <c r="AK1348" s="98">
        <f>AK1347+AJ1348</f>
        <v>2845.6773927469121</v>
      </c>
      <c r="AL1348" s="105">
        <f t="shared" si="799"/>
        <v>0.79046594242969781</v>
      </c>
      <c r="AM1348" s="98">
        <f>IF(N1348 &gt; 0, AI1348, )</f>
        <v>68.470477623456787</v>
      </c>
      <c r="AN1348" s="98">
        <f t="shared" si="818"/>
        <v>27036.452192901215</v>
      </c>
      <c r="AO1348" s="98">
        <f t="shared" si="800"/>
        <v>7.5101256091392266</v>
      </c>
      <c r="AP1348" s="27">
        <f t="shared" si="801"/>
        <v>0</v>
      </c>
      <c r="AQ1348" s="27">
        <f t="shared" si="802"/>
        <v>0</v>
      </c>
      <c r="AR1348" s="99">
        <f t="shared" si="803"/>
        <v>0</v>
      </c>
      <c r="AS1348" s="27">
        <f t="shared" si="804"/>
        <v>0</v>
      </c>
      <c r="AT1348" s="99">
        <f t="shared" si="781"/>
        <v>0</v>
      </c>
      <c r="AU1348" s="27">
        <f t="shared" si="781"/>
        <v>0</v>
      </c>
      <c r="AV1348" s="27">
        <f t="shared" si="805"/>
        <v>0</v>
      </c>
      <c r="AW1348" s="27">
        <f t="shared" si="806"/>
        <v>0</v>
      </c>
      <c r="AX1348" s="27">
        <f t="shared" si="807"/>
        <v>0</v>
      </c>
      <c r="AY1348" s="99">
        <f>AN1348-AW1348</f>
        <v>27036.452192901215</v>
      </c>
      <c r="AZ1348" s="110">
        <f t="shared" si="808"/>
        <v>7.5101256091392266</v>
      </c>
      <c r="BB1348" s="87">
        <v>0</v>
      </c>
      <c r="BC1348" s="23">
        <f t="shared" si="809"/>
        <v>0</v>
      </c>
      <c r="BD1348" s="23">
        <f t="shared" si="810"/>
        <v>0</v>
      </c>
      <c r="BE1348" s="23">
        <f t="shared" si="811"/>
        <v>0</v>
      </c>
      <c r="BF1348" s="23">
        <f t="shared" si="812"/>
        <v>0</v>
      </c>
      <c r="BG1348" s="23">
        <f t="shared" si="813"/>
        <v>0</v>
      </c>
    </row>
    <row r="1349" spans="2:59">
      <c r="B1349" s="12" t="s">
        <v>34</v>
      </c>
      <c r="C1349" s="12">
        <v>1338</v>
      </c>
      <c r="D1349" s="12">
        <v>316</v>
      </c>
      <c r="E1349" s="21">
        <v>79.8</v>
      </c>
      <c r="F1349" s="68">
        <f t="shared" si="782"/>
        <v>22.166666666666668</v>
      </c>
      <c r="G1349" s="22">
        <f t="shared" si="814"/>
        <v>-1.3888888888890073E-2</v>
      </c>
      <c r="H1349" s="22">
        <f t="shared" si="783"/>
        <v>158.5</v>
      </c>
      <c r="I1349" s="48">
        <f>'Ducati Panigale 1199 data'!$C$8*G1349</f>
        <v>-3.8611111111114402</v>
      </c>
      <c r="J1349" s="48">
        <f>'Ducati Panigale 1199 data'!$C$8*'Ducati Panigale 1199 data'!$C$15*'Ducati Panigale 1199 data'!$C$10</f>
        <v>54.543600000000005</v>
      </c>
      <c r="K1349" s="48">
        <f>(0.5*'Ducati Panigale 1199 data'!$C$12)*'Ducati Panigale 1199 data'!$C$14*'Ducati Panigale 1199 data'!$C$11*F1349^2</f>
        <v>69.52145520833335</v>
      </c>
      <c r="L1349" s="48">
        <f t="shared" si="784"/>
        <v>120.20394409722192</v>
      </c>
      <c r="M1349" s="48">
        <f t="shared" si="780"/>
        <v>2664.5207608217529</v>
      </c>
      <c r="N1349" s="22">
        <f t="shared" si="785"/>
        <v>2.6645207608217527</v>
      </c>
      <c r="O1349" s="105">
        <f t="shared" si="786"/>
        <v>0</v>
      </c>
      <c r="P1349" s="105">
        <f t="shared" si="787"/>
        <v>0</v>
      </c>
      <c r="Q1349" s="105">
        <f t="shared" si="815"/>
        <v>295.80311348786574</v>
      </c>
      <c r="R1349" s="27">
        <f t="shared" si="788"/>
        <v>8.2167531524407145E-2</v>
      </c>
      <c r="S1349" s="98">
        <f t="shared" si="789"/>
        <v>2.6645207608217527</v>
      </c>
      <c r="T1349" s="17">
        <f t="shared" si="816"/>
        <v>1671.0770319819671</v>
      </c>
      <c r="U1349" s="17">
        <f t="shared" si="790"/>
        <v>0.46418806443943533</v>
      </c>
      <c r="V1349" s="17">
        <f t="shared" si="791"/>
        <v>281.01295781347244</v>
      </c>
      <c r="W1349" s="17">
        <f t="shared" si="792"/>
        <v>269.77243950093356</v>
      </c>
      <c r="X1349" s="17">
        <f t="shared" si="792"/>
        <v>258.98154192089623</v>
      </c>
      <c r="Y1349" s="17">
        <f t="shared" si="793"/>
        <v>256.39172650168729</v>
      </c>
      <c r="Z1349" s="17">
        <f>Y1349/3600</f>
        <v>7.1219924028246465E-2</v>
      </c>
      <c r="AA1349" s="17">
        <f>0.96*Y1349</f>
        <v>246.13605744161978</v>
      </c>
      <c r="AB1349" s="17">
        <f t="shared" si="794"/>
        <v>236.29061514395499</v>
      </c>
      <c r="AC1349" s="17">
        <f t="shared" si="795"/>
        <v>224.47608438675724</v>
      </c>
      <c r="AD1349" s="17">
        <f t="shared" si="796"/>
        <v>224.47608438675724</v>
      </c>
      <c r="AE1349" s="17">
        <f t="shared" si="817"/>
        <v>6.2354467885210346E-2</v>
      </c>
      <c r="AF1349" s="17">
        <f>T1349-AD1349</f>
        <v>1446.6009475952098</v>
      </c>
      <c r="AG1349" s="17">
        <f t="shared" si="797"/>
        <v>0.40183359655422496</v>
      </c>
      <c r="AH1349" s="28">
        <f>0.5*'Ducati Panigale 1199 data'!$C$8*'WLTP class 3 v5'!F1349^2</f>
        <v>68299.194444444453</v>
      </c>
      <c r="AI1349" s="17">
        <f t="shared" si="798"/>
        <v>68.299194444444453</v>
      </c>
      <c r="AJ1349" s="17" t="str">
        <f>IF(N1349&lt;0, AI1349, "0")</f>
        <v>0</v>
      </c>
      <c r="AK1349" s="98">
        <f>AK1348+AJ1349</f>
        <v>2845.6773927469121</v>
      </c>
      <c r="AL1349" s="105">
        <f t="shared" si="799"/>
        <v>0.79046594242969781</v>
      </c>
      <c r="AM1349" s="98">
        <f>IF(N1349 &gt; 0, AI1349, )</f>
        <v>68.299194444444453</v>
      </c>
      <c r="AN1349" s="98">
        <f t="shared" si="818"/>
        <v>27104.751387345659</v>
      </c>
      <c r="AO1349" s="98">
        <f t="shared" si="800"/>
        <v>7.5290976075960163</v>
      </c>
      <c r="AP1349" s="27">
        <f t="shared" si="801"/>
        <v>0</v>
      </c>
      <c r="AQ1349" s="27">
        <f t="shared" si="802"/>
        <v>0</v>
      </c>
      <c r="AR1349" s="99">
        <f t="shared" si="803"/>
        <v>0</v>
      </c>
      <c r="AS1349" s="27">
        <f t="shared" si="804"/>
        <v>0</v>
      </c>
      <c r="AT1349" s="99">
        <f t="shared" si="781"/>
        <v>0</v>
      </c>
      <c r="AU1349" s="27">
        <f t="shared" si="781"/>
        <v>0</v>
      </c>
      <c r="AV1349" s="27">
        <f t="shared" si="805"/>
        <v>0</v>
      </c>
      <c r="AW1349" s="27">
        <f t="shared" si="806"/>
        <v>0</v>
      </c>
      <c r="AX1349" s="27">
        <f t="shared" si="807"/>
        <v>0</v>
      </c>
      <c r="AY1349" s="99">
        <f>AN1349-AW1349</f>
        <v>27104.751387345659</v>
      </c>
      <c r="AZ1349" s="110">
        <f t="shared" si="808"/>
        <v>7.5290976075960163</v>
      </c>
      <c r="BB1349" s="87">
        <v>0</v>
      </c>
      <c r="BC1349" s="23">
        <f t="shared" si="809"/>
        <v>0</v>
      </c>
      <c r="BD1349" s="23">
        <f t="shared" si="810"/>
        <v>0</v>
      </c>
      <c r="BE1349" s="23">
        <f t="shared" si="811"/>
        <v>0</v>
      </c>
      <c r="BF1349" s="23">
        <f t="shared" si="812"/>
        <v>0</v>
      </c>
      <c r="BG1349" s="23">
        <f t="shared" si="813"/>
        <v>0</v>
      </c>
    </row>
    <row r="1350" spans="2:59">
      <c r="B1350" s="12" t="s">
        <v>34</v>
      </c>
      <c r="C1350" s="12">
        <v>1339</v>
      </c>
      <c r="D1350" s="12">
        <v>317</v>
      </c>
      <c r="E1350" s="21">
        <v>79.8</v>
      </c>
      <c r="F1350" s="68">
        <f t="shared" si="782"/>
        <v>22.166666666666668</v>
      </c>
      <c r="G1350" s="22">
        <f t="shared" si="814"/>
        <v>0</v>
      </c>
      <c r="H1350" s="22">
        <f t="shared" si="783"/>
        <v>159</v>
      </c>
      <c r="I1350" s="48">
        <f>'Ducati Panigale 1199 data'!$C$8*G1350</f>
        <v>0</v>
      </c>
      <c r="J1350" s="48">
        <f>'Ducati Panigale 1199 data'!$C$8*'Ducati Panigale 1199 data'!$C$15*'Ducati Panigale 1199 data'!$C$10</f>
        <v>54.543600000000005</v>
      </c>
      <c r="K1350" s="48">
        <f>(0.5*'Ducati Panigale 1199 data'!$C$12)*'Ducati Panigale 1199 data'!$C$14*'Ducati Panigale 1199 data'!$C$11*F1350^2</f>
        <v>69.52145520833335</v>
      </c>
      <c r="L1350" s="48">
        <f t="shared" si="784"/>
        <v>124.06505520833335</v>
      </c>
      <c r="M1350" s="48">
        <f t="shared" si="780"/>
        <v>2750.1087237847228</v>
      </c>
      <c r="N1350" s="22">
        <f t="shared" si="785"/>
        <v>2.7501087237847228</v>
      </c>
      <c r="O1350" s="105">
        <f t="shared" si="786"/>
        <v>0</v>
      </c>
      <c r="P1350" s="105">
        <f t="shared" si="787"/>
        <v>0</v>
      </c>
      <c r="Q1350" s="105">
        <f t="shared" si="815"/>
        <v>295.80311348786574</v>
      </c>
      <c r="R1350" s="27">
        <f t="shared" si="788"/>
        <v>8.2167531524407145E-2</v>
      </c>
      <c r="S1350" s="98">
        <f t="shared" si="789"/>
        <v>2.7501087237847228</v>
      </c>
      <c r="T1350" s="17">
        <f t="shared" si="816"/>
        <v>1673.8271407057518</v>
      </c>
      <c r="U1350" s="17">
        <f t="shared" si="790"/>
        <v>0.4649519835293755</v>
      </c>
      <c r="V1350" s="17">
        <f t="shared" si="791"/>
        <v>281.01295781347244</v>
      </c>
      <c r="W1350" s="17">
        <f t="shared" si="792"/>
        <v>269.77243950093356</v>
      </c>
      <c r="X1350" s="17">
        <f t="shared" si="792"/>
        <v>258.98154192089623</v>
      </c>
      <c r="Y1350" s="17">
        <f t="shared" si="793"/>
        <v>256.39172650168729</v>
      </c>
      <c r="Z1350" s="17">
        <f>Y1350/3600</f>
        <v>7.1219924028246465E-2</v>
      </c>
      <c r="AA1350" s="17">
        <f>0.96*Y1350</f>
        <v>246.13605744161978</v>
      </c>
      <c r="AB1350" s="17">
        <f t="shared" si="794"/>
        <v>236.29061514395499</v>
      </c>
      <c r="AC1350" s="17">
        <f t="shared" si="795"/>
        <v>224.47608438675724</v>
      </c>
      <c r="AD1350" s="17">
        <f t="shared" si="796"/>
        <v>224.47608438675724</v>
      </c>
      <c r="AE1350" s="17">
        <f t="shared" si="817"/>
        <v>6.2354467885210346E-2</v>
      </c>
      <c r="AF1350" s="17">
        <f>T1350-AD1350</f>
        <v>1449.3510563189946</v>
      </c>
      <c r="AG1350" s="17">
        <f t="shared" si="797"/>
        <v>0.40259751564416513</v>
      </c>
      <c r="AH1350" s="28">
        <f>0.5*'Ducati Panigale 1199 data'!$C$8*'WLTP class 3 v5'!F1350^2</f>
        <v>68299.194444444453</v>
      </c>
      <c r="AI1350" s="17">
        <f t="shared" si="798"/>
        <v>68.299194444444453</v>
      </c>
      <c r="AJ1350" s="17" t="str">
        <f>IF(N1350&lt;0, AI1350, "0")</f>
        <v>0</v>
      </c>
      <c r="AK1350" s="98">
        <f>AK1349+AJ1350</f>
        <v>2845.6773927469121</v>
      </c>
      <c r="AL1350" s="105">
        <f t="shared" si="799"/>
        <v>0.79046594242969781</v>
      </c>
      <c r="AM1350" s="98">
        <f>IF(N1350 &gt; 0, AI1350, )</f>
        <v>68.299194444444453</v>
      </c>
      <c r="AN1350" s="98">
        <f t="shared" si="818"/>
        <v>27173.050581790103</v>
      </c>
      <c r="AO1350" s="98">
        <f t="shared" si="800"/>
        <v>7.5480696060528061</v>
      </c>
      <c r="AP1350" s="27">
        <f t="shared" si="801"/>
        <v>0</v>
      </c>
      <c r="AQ1350" s="27">
        <f t="shared" si="802"/>
        <v>0</v>
      </c>
      <c r="AR1350" s="99">
        <f t="shared" si="803"/>
        <v>0</v>
      </c>
      <c r="AS1350" s="27">
        <f t="shared" si="804"/>
        <v>0</v>
      </c>
      <c r="AT1350" s="99">
        <f t="shared" si="781"/>
        <v>0</v>
      </c>
      <c r="AU1350" s="27">
        <f t="shared" si="781"/>
        <v>0</v>
      </c>
      <c r="AV1350" s="27">
        <f t="shared" si="805"/>
        <v>0</v>
      </c>
      <c r="AW1350" s="27">
        <f t="shared" si="806"/>
        <v>0</v>
      </c>
      <c r="AX1350" s="27">
        <f t="shared" si="807"/>
        <v>0</v>
      </c>
      <c r="AY1350" s="99">
        <f>AN1350-AW1350</f>
        <v>27173.050581790103</v>
      </c>
      <c r="AZ1350" s="110">
        <f t="shared" si="808"/>
        <v>7.5480696060528061</v>
      </c>
      <c r="BB1350" s="87">
        <v>0</v>
      </c>
      <c r="BC1350" s="23">
        <f t="shared" si="809"/>
        <v>0</v>
      </c>
      <c r="BD1350" s="23">
        <f t="shared" si="810"/>
        <v>0</v>
      </c>
      <c r="BE1350" s="23">
        <f t="shared" si="811"/>
        <v>0</v>
      </c>
      <c r="BF1350" s="23">
        <f t="shared" si="812"/>
        <v>0</v>
      </c>
      <c r="BG1350" s="23">
        <f t="shared" si="813"/>
        <v>0</v>
      </c>
    </row>
    <row r="1351" spans="2:59">
      <c r="B1351" s="12" t="s">
        <v>34</v>
      </c>
      <c r="C1351" s="12">
        <v>1340</v>
      </c>
      <c r="D1351" s="12">
        <v>318</v>
      </c>
      <c r="E1351" s="21">
        <v>79.8</v>
      </c>
      <c r="F1351" s="68">
        <f t="shared" si="782"/>
        <v>22.166666666666668</v>
      </c>
      <c r="G1351" s="22">
        <f t="shared" si="814"/>
        <v>1.3888888888890073E-2</v>
      </c>
      <c r="H1351" s="22">
        <f t="shared" si="783"/>
        <v>159.5</v>
      </c>
      <c r="I1351" s="48">
        <f>'Ducati Panigale 1199 data'!$C$8*G1351</f>
        <v>3.8611111111114402</v>
      </c>
      <c r="J1351" s="48">
        <f>'Ducati Panigale 1199 data'!$C$8*'Ducati Panigale 1199 data'!$C$15*'Ducati Panigale 1199 data'!$C$10</f>
        <v>54.543600000000005</v>
      </c>
      <c r="K1351" s="48">
        <f>(0.5*'Ducati Panigale 1199 data'!$C$12)*'Ducati Panigale 1199 data'!$C$14*'Ducati Panigale 1199 data'!$C$11*F1351^2</f>
        <v>69.52145520833335</v>
      </c>
      <c r="L1351" s="48">
        <f t="shared" si="784"/>
        <v>127.9261663194448</v>
      </c>
      <c r="M1351" s="48">
        <f t="shared" si="780"/>
        <v>2835.6966867476931</v>
      </c>
      <c r="N1351" s="22">
        <f t="shared" si="785"/>
        <v>2.8356966867476929</v>
      </c>
      <c r="O1351" s="105">
        <f t="shared" si="786"/>
        <v>0</v>
      </c>
      <c r="P1351" s="105">
        <f t="shared" si="787"/>
        <v>0</v>
      </c>
      <c r="Q1351" s="105">
        <f t="shared" si="815"/>
        <v>295.80311348786574</v>
      </c>
      <c r="R1351" s="27">
        <f t="shared" si="788"/>
        <v>8.2167531524407145E-2</v>
      </c>
      <c r="S1351" s="98">
        <f t="shared" si="789"/>
        <v>2.8356966867476929</v>
      </c>
      <c r="T1351" s="17">
        <f t="shared" si="816"/>
        <v>1676.6628373924996</v>
      </c>
      <c r="U1351" s="17">
        <f t="shared" si="790"/>
        <v>0.46573967705347208</v>
      </c>
      <c r="V1351" s="17">
        <f t="shared" si="791"/>
        <v>281.01295781347244</v>
      </c>
      <c r="W1351" s="17">
        <f t="shared" si="792"/>
        <v>269.77243950093356</v>
      </c>
      <c r="X1351" s="17">
        <f t="shared" si="792"/>
        <v>258.98154192089623</v>
      </c>
      <c r="Y1351" s="17">
        <f t="shared" si="793"/>
        <v>256.39172650168729</v>
      </c>
      <c r="Z1351" s="17">
        <f>Y1351/3600</f>
        <v>7.1219924028246465E-2</v>
      </c>
      <c r="AA1351" s="17">
        <f>0.96*Y1351</f>
        <v>246.13605744161978</v>
      </c>
      <c r="AB1351" s="17">
        <f t="shared" si="794"/>
        <v>236.29061514395499</v>
      </c>
      <c r="AC1351" s="17">
        <f t="shared" si="795"/>
        <v>224.47608438675724</v>
      </c>
      <c r="AD1351" s="17">
        <f t="shared" si="796"/>
        <v>224.47608438675724</v>
      </c>
      <c r="AE1351" s="17">
        <f t="shared" si="817"/>
        <v>6.2354467885210346E-2</v>
      </c>
      <c r="AF1351" s="17">
        <f>T1351-AD1351</f>
        <v>1452.1867530057423</v>
      </c>
      <c r="AG1351" s="17">
        <f t="shared" si="797"/>
        <v>0.40338520916826176</v>
      </c>
      <c r="AH1351" s="28">
        <f>0.5*'Ducati Panigale 1199 data'!$C$8*'WLTP class 3 v5'!F1351^2</f>
        <v>68299.194444444453</v>
      </c>
      <c r="AI1351" s="17">
        <f t="shared" si="798"/>
        <v>68.299194444444453</v>
      </c>
      <c r="AJ1351" s="17" t="str">
        <f>IF(N1351&lt;0, AI1351, "0")</f>
        <v>0</v>
      </c>
      <c r="AK1351" s="98">
        <f>AK1350+AJ1351</f>
        <v>2845.6773927469121</v>
      </c>
      <c r="AL1351" s="105">
        <f t="shared" si="799"/>
        <v>0.79046594242969781</v>
      </c>
      <c r="AM1351" s="98">
        <f>IF(N1351 &gt; 0, AI1351, )</f>
        <v>68.299194444444453</v>
      </c>
      <c r="AN1351" s="98">
        <f t="shared" si="818"/>
        <v>27241.349776234547</v>
      </c>
      <c r="AO1351" s="98">
        <f t="shared" si="800"/>
        <v>7.5670416045095967</v>
      </c>
      <c r="AP1351" s="27">
        <f t="shared" si="801"/>
        <v>0</v>
      </c>
      <c r="AQ1351" s="27">
        <f t="shared" si="802"/>
        <v>0</v>
      </c>
      <c r="AR1351" s="99">
        <f t="shared" si="803"/>
        <v>0</v>
      </c>
      <c r="AS1351" s="27">
        <f t="shared" si="804"/>
        <v>0</v>
      </c>
      <c r="AT1351" s="99">
        <f t="shared" si="781"/>
        <v>0</v>
      </c>
      <c r="AU1351" s="27">
        <f t="shared" si="781"/>
        <v>0</v>
      </c>
      <c r="AV1351" s="27">
        <f t="shared" si="805"/>
        <v>0</v>
      </c>
      <c r="AW1351" s="27">
        <f t="shared" si="806"/>
        <v>0</v>
      </c>
      <c r="AX1351" s="27">
        <f t="shared" si="807"/>
        <v>0</v>
      </c>
      <c r="AY1351" s="99">
        <f>AN1351-AW1351</f>
        <v>27241.349776234547</v>
      </c>
      <c r="AZ1351" s="110">
        <f t="shared" si="808"/>
        <v>7.5670416045095967</v>
      </c>
      <c r="BB1351" s="87">
        <v>0</v>
      </c>
      <c r="BC1351" s="23">
        <f t="shared" si="809"/>
        <v>0</v>
      </c>
      <c r="BD1351" s="23">
        <f t="shared" si="810"/>
        <v>0</v>
      </c>
      <c r="BE1351" s="23">
        <f t="shared" si="811"/>
        <v>0</v>
      </c>
      <c r="BF1351" s="23">
        <f t="shared" si="812"/>
        <v>0</v>
      </c>
      <c r="BG1351" s="23">
        <f t="shared" si="813"/>
        <v>0</v>
      </c>
    </row>
    <row r="1352" spans="2:59">
      <c r="B1352" s="12" t="s">
        <v>34</v>
      </c>
      <c r="C1352" s="12">
        <v>1341</v>
      </c>
      <c r="D1352" s="12">
        <v>319</v>
      </c>
      <c r="E1352" s="21">
        <v>79.900000000000006</v>
      </c>
      <c r="F1352" s="68">
        <f t="shared" si="782"/>
        <v>22.194444444444443</v>
      </c>
      <c r="G1352" s="22">
        <f t="shared" si="814"/>
        <v>2.7777777777778172E-2</v>
      </c>
      <c r="H1352" s="22">
        <f t="shared" si="783"/>
        <v>160</v>
      </c>
      <c r="I1352" s="48">
        <f>'Ducati Panigale 1199 data'!$C$8*G1352</f>
        <v>7.7222222222223316</v>
      </c>
      <c r="J1352" s="48">
        <f>'Ducati Panigale 1199 data'!$C$8*'Ducati Panigale 1199 data'!$C$15*'Ducati Panigale 1199 data'!$C$10</f>
        <v>54.543600000000005</v>
      </c>
      <c r="K1352" s="48">
        <f>(0.5*'Ducati Panigale 1199 data'!$C$12)*'Ducati Panigale 1199 data'!$C$14*'Ducati Panigale 1199 data'!$C$11*F1352^2</f>
        <v>69.695803616898147</v>
      </c>
      <c r="L1352" s="48">
        <f t="shared" si="784"/>
        <v>131.96162583912047</v>
      </c>
      <c r="M1352" s="48">
        <f t="shared" si="780"/>
        <v>2928.8149734849235</v>
      </c>
      <c r="N1352" s="22">
        <f t="shared" si="785"/>
        <v>2.9288149734849234</v>
      </c>
      <c r="O1352" s="105">
        <f t="shared" si="786"/>
        <v>0</v>
      </c>
      <c r="P1352" s="105">
        <f t="shared" si="787"/>
        <v>0</v>
      </c>
      <c r="Q1352" s="105">
        <f t="shared" si="815"/>
        <v>295.80311348786574</v>
      </c>
      <c r="R1352" s="27">
        <f t="shared" si="788"/>
        <v>8.2167531524407145E-2</v>
      </c>
      <c r="S1352" s="98">
        <f t="shared" si="789"/>
        <v>2.9288149734849234</v>
      </c>
      <c r="T1352" s="17">
        <f t="shared" si="816"/>
        <v>1679.5916523659846</v>
      </c>
      <c r="U1352" s="17">
        <f t="shared" si="790"/>
        <v>0.46655323676832905</v>
      </c>
      <c r="V1352" s="17">
        <f t="shared" si="791"/>
        <v>281.01295781347244</v>
      </c>
      <c r="W1352" s="17">
        <f t="shared" si="792"/>
        <v>269.77243950093356</v>
      </c>
      <c r="X1352" s="17">
        <f t="shared" si="792"/>
        <v>258.98154192089623</v>
      </c>
      <c r="Y1352" s="17">
        <f t="shared" si="793"/>
        <v>256.39172650168729</v>
      </c>
      <c r="Z1352" s="17">
        <f>Y1352/3600</f>
        <v>7.1219924028246465E-2</v>
      </c>
      <c r="AA1352" s="17">
        <f>0.96*Y1352</f>
        <v>246.13605744161978</v>
      </c>
      <c r="AB1352" s="17">
        <f t="shared" si="794"/>
        <v>236.29061514395499</v>
      </c>
      <c r="AC1352" s="17">
        <f t="shared" si="795"/>
        <v>224.47608438675724</v>
      </c>
      <c r="AD1352" s="17">
        <f t="shared" si="796"/>
        <v>224.47608438675724</v>
      </c>
      <c r="AE1352" s="17">
        <f t="shared" si="817"/>
        <v>6.2354467885210346E-2</v>
      </c>
      <c r="AF1352" s="17">
        <f>T1352-AD1352</f>
        <v>1455.1155679792273</v>
      </c>
      <c r="AG1352" s="17">
        <f t="shared" si="797"/>
        <v>0.40419876888311868</v>
      </c>
      <c r="AH1352" s="28">
        <f>0.5*'Ducati Panigale 1199 data'!$C$8*'WLTP class 3 v5'!F1352^2</f>
        <v>68470.477623456783</v>
      </c>
      <c r="AI1352" s="17">
        <f t="shared" si="798"/>
        <v>68.470477623456787</v>
      </c>
      <c r="AJ1352" s="17" t="str">
        <f>IF(N1352&lt;0, AI1352, "0")</f>
        <v>0</v>
      </c>
      <c r="AK1352" s="98">
        <f>AK1351+AJ1352</f>
        <v>2845.6773927469121</v>
      </c>
      <c r="AL1352" s="105">
        <f t="shared" si="799"/>
        <v>0.79046594242969781</v>
      </c>
      <c r="AM1352" s="98">
        <f>IF(N1352 &gt; 0, AI1352, )</f>
        <v>68.470477623456787</v>
      </c>
      <c r="AN1352" s="98">
        <f t="shared" si="818"/>
        <v>27309.820253858004</v>
      </c>
      <c r="AO1352" s="98">
        <f t="shared" si="800"/>
        <v>7.5860611816272234</v>
      </c>
      <c r="AP1352" s="27">
        <f t="shared" si="801"/>
        <v>0</v>
      </c>
      <c r="AQ1352" s="27">
        <f t="shared" si="802"/>
        <v>0</v>
      </c>
      <c r="AR1352" s="99">
        <f t="shared" si="803"/>
        <v>0</v>
      </c>
      <c r="AS1352" s="27">
        <f t="shared" si="804"/>
        <v>0</v>
      </c>
      <c r="AT1352" s="99">
        <f t="shared" si="781"/>
        <v>0</v>
      </c>
      <c r="AU1352" s="27">
        <f t="shared" si="781"/>
        <v>0</v>
      </c>
      <c r="AV1352" s="27">
        <f t="shared" si="805"/>
        <v>0</v>
      </c>
      <c r="AW1352" s="27">
        <f t="shared" si="806"/>
        <v>0</v>
      </c>
      <c r="AX1352" s="27">
        <f t="shared" si="807"/>
        <v>0</v>
      </c>
      <c r="AY1352" s="99">
        <f>AN1352-AW1352</f>
        <v>27309.820253858004</v>
      </c>
      <c r="AZ1352" s="110">
        <f t="shared" si="808"/>
        <v>7.5860611816272234</v>
      </c>
      <c r="BB1352" s="87">
        <v>0</v>
      </c>
      <c r="BC1352" s="23">
        <f t="shared" si="809"/>
        <v>0</v>
      </c>
      <c r="BD1352" s="23">
        <f t="shared" si="810"/>
        <v>0</v>
      </c>
      <c r="BE1352" s="23">
        <f t="shared" si="811"/>
        <v>0</v>
      </c>
      <c r="BF1352" s="23">
        <f t="shared" si="812"/>
        <v>0</v>
      </c>
      <c r="BG1352" s="23">
        <f t="shared" si="813"/>
        <v>0</v>
      </c>
    </row>
    <row r="1353" spans="2:59">
      <c r="B1353" s="12" t="s">
        <v>34</v>
      </c>
      <c r="C1353" s="12">
        <v>1342</v>
      </c>
      <c r="D1353" s="12">
        <v>320</v>
      </c>
      <c r="E1353" s="21">
        <v>80</v>
      </c>
      <c r="F1353" s="68">
        <f t="shared" si="782"/>
        <v>22.222222222222221</v>
      </c>
      <c r="G1353" s="22">
        <f t="shared" si="814"/>
        <v>6.9444444444444448E-2</v>
      </c>
      <c r="H1353" s="22">
        <f t="shared" si="783"/>
        <v>160.5</v>
      </c>
      <c r="I1353" s="48">
        <f>'Ducati Panigale 1199 data'!$C$8*G1353</f>
        <v>19.305555555555557</v>
      </c>
      <c r="J1353" s="48">
        <f>'Ducati Panigale 1199 data'!$C$8*'Ducati Panigale 1199 data'!$C$15*'Ducati Panigale 1199 data'!$C$10</f>
        <v>54.543600000000005</v>
      </c>
      <c r="K1353" s="48">
        <f>(0.5*'Ducati Panigale 1199 data'!$C$12)*'Ducati Panigale 1199 data'!$C$14*'Ducati Panigale 1199 data'!$C$11*F1353^2</f>
        <v>69.870370370370381</v>
      </c>
      <c r="L1353" s="48">
        <f t="shared" si="784"/>
        <v>143.71952592592595</v>
      </c>
      <c r="M1353" s="48">
        <f t="shared" si="780"/>
        <v>3193.7672427983543</v>
      </c>
      <c r="N1353" s="22">
        <f t="shared" si="785"/>
        <v>3.1937672427983546</v>
      </c>
      <c r="O1353" s="105">
        <f t="shared" si="786"/>
        <v>0</v>
      </c>
      <c r="P1353" s="105">
        <f t="shared" si="787"/>
        <v>0</v>
      </c>
      <c r="Q1353" s="105">
        <f t="shared" si="815"/>
        <v>295.80311348786574</v>
      </c>
      <c r="R1353" s="27">
        <f t="shared" si="788"/>
        <v>8.2167531524407145E-2</v>
      </c>
      <c r="S1353" s="98">
        <f t="shared" si="789"/>
        <v>3.1937672427983546</v>
      </c>
      <c r="T1353" s="17">
        <f t="shared" si="816"/>
        <v>1682.7854196087831</v>
      </c>
      <c r="U1353" s="17">
        <f t="shared" si="790"/>
        <v>0.46744039433577306</v>
      </c>
      <c r="V1353" s="17">
        <f t="shared" si="791"/>
        <v>281.01295781347244</v>
      </c>
      <c r="W1353" s="17">
        <f t="shared" si="792"/>
        <v>269.77243950093356</v>
      </c>
      <c r="X1353" s="17">
        <f t="shared" si="792"/>
        <v>258.98154192089623</v>
      </c>
      <c r="Y1353" s="17">
        <f t="shared" si="793"/>
        <v>256.39172650168729</v>
      </c>
      <c r="Z1353" s="17">
        <f>Y1353/3600</f>
        <v>7.1219924028246465E-2</v>
      </c>
      <c r="AA1353" s="17">
        <f>0.96*Y1353</f>
        <v>246.13605744161978</v>
      </c>
      <c r="AB1353" s="17">
        <f t="shared" si="794"/>
        <v>236.29061514395499</v>
      </c>
      <c r="AC1353" s="17">
        <f t="shared" si="795"/>
        <v>224.47608438675724</v>
      </c>
      <c r="AD1353" s="17">
        <f t="shared" si="796"/>
        <v>224.47608438675724</v>
      </c>
      <c r="AE1353" s="17">
        <f t="shared" si="817"/>
        <v>6.2354467885210346E-2</v>
      </c>
      <c r="AF1353" s="17">
        <f>T1353-AD1353</f>
        <v>1458.3093352220258</v>
      </c>
      <c r="AG1353" s="17">
        <f t="shared" si="797"/>
        <v>0.40508592645056274</v>
      </c>
      <c r="AH1353" s="28">
        <f>0.5*'Ducati Panigale 1199 data'!$C$8*'WLTP class 3 v5'!F1353^2</f>
        <v>68641.975308641966</v>
      </c>
      <c r="AI1353" s="17">
        <f t="shared" si="798"/>
        <v>68.64197530864196</v>
      </c>
      <c r="AJ1353" s="17" t="str">
        <f>IF(N1353&lt;0, AI1353, "0")</f>
        <v>0</v>
      </c>
      <c r="AK1353" s="98">
        <f>AK1352+AJ1353</f>
        <v>2845.6773927469121</v>
      </c>
      <c r="AL1353" s="105">
        <f t="shared" si="799"/>
        <v>0.79046594242969781</v>
      </c>
      <c r="AM1353" s="98">
        <f>IF(N1353 &gt; 0, AI1353, )</f>
        <v>68.64197530864196</v>
      </c>
      <c r="AN1353" s="98">
        <f t="shared" si="818"/>
        <v>27378.462229166646</v>
      </c>
      <c r="AO1353" s="98">
        <f t="shared" si="800"/>
        <v>7.6051283969907351</v>
      </c>
      <c r="AP1353" s="27">
        <f t="shared" si="801"/>
        <v>0</v>
      </c>
      <c r="AQ1353" s="27">
        <f t="shared" si="802"/>
        <v>0</v>
      </c>
      <c r="AR1353" s="99">
        <f t="shared" si="803"/>
        <v>0</v>
      </c>
      <c r="AS1353" s="27">
        <f t="shared" si="804"/>
        <v>0</v>
      </c>
      <c r="AT1353" s="99">
        <f t="shared" si="781"/>
        <v>0</v>
      </c>
      <c r="AU1353" s="27">
        <f t="shared" si="781"/>
        <v>0</v>
      </c>
      <c r="AV1353" s="27">
        <f t="shared" si="805"/>
        <v>0</v>
      </c>
      <c r="AW1353" s="27">
        <f t="shared" si="806"/>
        <v>0</v>
      </c>
      <c r="AX1353" s="27">
        <f t="shared" si="807"/>
        <v>0</v>
      </c>
      <c r="AY1353" s="99">
        <f>AN1353-AW1353</f>
        <v>27378.462229166646</v>
      </c>
      <c r="AZ1353" s="110">
        <f t="shared" si="808"/>
        <v>7.6051283969907351</v>
      </c>
      <c r="BB1353" s="87">
        <v>0</v>
      </c>
      <c r="BC1353" s="23">
        <f t="shared" si="809"/>
        <v>0</v>
      </c>
      <c r="BD1353" s="23">
        <f t="shared" si="810"/>
        <v>0</v>
      </c>
      <c r="BE1353" s="23">
        <f t="shared" si="811"/>
        <v>0</v>
      </c>
      <c r="BF1353" s="23">
        <f t="shared" si="812"/>
        <v>0</v>
      </c>
      <c r="BG1353" s="23">
        <f t="shared" si="813"/>
        <v>0</v>
      </c>
    </row>
    <row r="1354" spans="2:59">
      <c r="B1354" s="12" t="s">
        <v>34</v>
      </c>
      <c r="C1354" s="12">
        <v>1343</v>
      </c>
      <c r="D1354" s="12">
        <v>321</v>
      </c>
      <c r="E1354" s="21">
        <v>80.400000000000006</v>
      </c>
      <c r="F1354" s="68">
        <f t="shared" si="782"/>
        <v>22.333333333333332</v>
      </c>
      <c r="G1354" s="22">
        <f t="shared" si="814"/>
        <v>0.11111111111111072</v>
      </c>
      <c r="H1354" s="22">
        <f t="shared" si="783"/>
        <v>161</v>
      </c>
      <c r="I1354" s="48">
        <f>'Ducati Panigale 1199 data'!$C$8*G1354</f>
        <v>30.888888888888779</v>
      </c>
      <c r="J1354" s="48">
        <f>'Ducati Panigale 1199 data'!$C$8*'Ducati Panigale 1199 data'!$C$15*'Ducati Panigale 1199 data'!$C$10</f>
        <v>54.543600000000005</v>
      </c>
      <c r="K1354" s="48">
        <f>(0.5*'Ducati Panigale 1199 data'!$C$12)*'Ducati Panigale 1199 data'!$C$14*'Ducati Panigale 1199 data'!$C$11*F1354^2</f>
        <v>70.570820833333329</v>
      </c>
      <c r="L1354" s="48">
        <f t="shared" si="784"/>
        <v>156.00330972222213</v>
      </c>
      <c r="M1354" s="48">
        <f t="shared" si="780"/>
        <v>3484.0739171296273</v>
      </c>
      <c r="N1354" s="22">
        <f t="shared" si="785"/>
        <v>3.4840739171296273</v>
      </c>
      <c r="O1354" s="105">
        <f t="shared" si="786"/>
        <v>0</v>
      </c>
      <c r="P1354" s="105">
        <f t="shared" si="787"/>
        <v>0</v>
      </c>
      <c r="Q1354" s="105">
        <f t="shared" si="815"/>
        <v>295.80311348786574</v>
      </c>
      <c r="R1354" s="27">
        <f t="shared" si="788"/>
        <v>8.2167531524407145E-2</v>
      </c>
      <c r="S1354" s="98">
        <f t="shared" si="789"/>
        <v>3.4840739171296273</v>
      </c>
      <c r="T1354" s="17">
        <f t="shared" si="816"/>
        <v>1686.2694935259126</v>
      </c>
      <c r="U1354" s="17">
        <f t="shared" si="790"/>
        <v>0.46840819264608685</v>
      </c>
      <c r="V1354" s="17">
        <f t="shared" si="791"/>
        <v>281.01295781347244</v>
      </c>
      <c r="W1354" s="17">
        <f t="shared" si="792"/>
        <v>269.77243950093356</v>
      </c>
      <c r="X1354" s="17">
        <f t="shared" si="792"/>
        <v>258.98154192089623</v>
      </c>
      <c r="Y1354" s="17">
        <f t="shared" si="793"/>
        <v>256.39172650168729</v>
      </c>
      <c r="Z1354" s="17">
        <f>Y1354/3600</f>
        <v>7.1219924028246465E-2</v>
      </c>
      <c r="AA1354" s="17">
        <f>0.96*Y1354</f>
        <v>246.13605744161978</v>
      </c>
      <c r="AB1354" s="17">
        <f t="shared" si="794"/>
        <v>236.29061514395499</v>
      </c>
      <c r="AC1354" s="17">
        <f t="shared" si="795"/>
        <v>224.47608438675724</v>
      </c>
      <c r="AD1354" s="17">
        <f t="shared" si="796"/>
        <v>224.47608438675724</v>
      </c>
      <c r="AE1354" s="17">
        <f t="shared" si="817"/>
        <v>6.2354467885210346E-2</v>
      </c>
      <c r="AF1354" s="17">
        <f>T1354-AD1354</f>
        <v>1461.7934091391553</v>
      </c>
      <c r="AG1354" s="17">
        <f t="shared" si="797"/>
        <v>0.40605372476087648</v>
      </c>
      <c r="AH1354" s="28">
        <f>0.5*'Ducati Panigale 1199 data'!$C$8*'WLTP class 3 v5'!F1354^2</f>
        <v>69330.111111111109</v>
      </c>
      <c r="AI1354" s="17">
        <f t="shared" si="798"/>
        <v>69.330111111111108</v>
      </c>
      <c r="AJ1354" s="17" t="str">
        <f>IF(N1354&lt;0, AI1354, "0")</f>
        <v>0</v>
      </c>
      <c r="AK1354" s="98">
        <f>AK1353+AJ1354</f>
        <v>2845.6773927469121</v>
      </c>
      <c r="AL1354" s="105">
        <f t="shared" si="799"/>
        <v>0.79046594242969781</v>
      </c>
      <c r="AM1354" s="98">
        <f>IF(N1354 &gt; 0, AI1354, )</f>
        <v>69.330111111111108</v>
      </c>
      <c r="AN1354" s="98">
        <f t="shared" si="818"/>
        <v>27447.792340277756</v>
      </c>
      <c r="AO1354" s="98">
        <f t="shared" si="800"/>
        <v>7.6243867611882656</v>
      </c>
      <c r="AP1354" s="27">
        <f t="shared" si="801"/>
        <v>0</v>
      </c>
      <c r="AQ1354" s="27">
        <f t="shared" si="802"/>
        <v>0</v>
      </c>
      <c r="AR1354" s="99">
        <f t="shared" si="803"/>
        <v>0</v>
      </c>
      <c r="AS1354" s="27">
        <f t="shared" si="804"/>
        <v>0</v>
      </c>
      <c r="AT1354" s="99">
        <f t="shared" si="781"/>
        <v>0</v>
      </c>
      <c r="AU1354" s="27">
        <f t="shared" si="781"/>
        <v>0</v>
      </c>
      <c r="AV1354" s="27">
        <f t="shared" si="805"/>
        <v>0</v>
      </c>
      <c r="AW1354" s="27">
        <f t="shared" si="806"/>
        <v>0</v>
      </c>
      <c r="AX1354" s="27">
        <f t="shared" si="807"/>
        <v>0</v>
      </c>
      <c r="AY1354" s="99">
        <f>AN1354-AW1354</f>
        <v>27447.792340277756</v>
      </c>
      <c r="AZ1354" s="110">
        <f t="shared" si="808"/>
        <v>7.6243867611882656</v>
      </c>
      <c r="BB1354" s="87">
        <v>0</v>
      </c>
      <c r="BC1354" s="23">
        <f t="shared" si="809"/>
        <v>0</v>
      </c>
      <c r="BD1354" s="23">
        <f t="shared" si="810"/>
        <v>0</v>
      </c>
      <c r="BE1354" s="23">
        <f t="shared" si="811"/>
        <v>0</v>
      </c>
      <c r="BF1354" s="23">
        <f t="shared" si="812"/>
        <v>0</v>
      </c>
      <c r="BG1354" s="23">
        <f t="shared" si="813"/>
        <v>0</v>
      </c>
    </row>
    <row r="1355" spans="2:59">
      <c r="B1355" s="12" t="s">
        <v>34</v>
      </c>
      <c r="C1355" s="12">
        <v>1344</v>
      </c>
      <c r="D1355" s="12">
        <v>322</v>
      </c>
      <c r="E1355" s="21">
        <v>80.8</v>
      </c>
      <c r="F1355" s="68">
        <f t="shared" si="782"/>
        <v>22.444444444444443</v>
      </c>
      <c r="G1355" s="22">
        <f t="shared" si="814"/>
        <v>0.11111111111111072</v>
      </c>
      <c r="H1355" s="22">
        <f t="shared" si="783"/>
        <v>161.5</v>
      </c>
      <c r="I1355" s="48">
        <f>'Ducati Panigale 1199 data'!$C$8*G1355</f>
        <v>30.888888888888779</v>
      </c>
      <c r="J1355" s="48">
        <f>'Ducati Panigale 1199 data'!$C$8*'Ducati Panigale 1199 data'!$C$15*'Ducati Panigale 1199 data'!$C$10</f>
        <v>54.543600000000005</v>
      </c>
      <c r="K1355" s="48">
        <f>(0.5*'Ducati Panigale 1199 data'!$C$12)*'Ducati Panigale 1199 data'!$C$14*'Ducati Panigale 1199 data'!$C$11*F1355^2</f>
        <v>71.274764814814816</v>
      </c>
      <c r="L1355" s="48">
        <f t="shared" si="784"/>
        <v>156.7072537037036</v>
      </c>
      <c r="M1355" s="48">
        <f t="shared" ref="M1355:M1418" si="819">L1355*F1355</f>
        <v>3517.2072497942363</v>
      </c>
      <c r="N1355" s="22">
        <f t="shared" si="785"/>
        <v>3.5172072497942364</v>
      </c>
      <c r="O1355" s="105">
        <f t="shared" si="786"/>
        <v>0</v>
      </c>
      <c r="P1355" s="105">
        <f t="shared" si="787"/>
        <v>0</v>
      </c>
      <c r="Q1355" s="105">
        <f t="shared" si="815"/>
        <v>295.80311348786574</v>
      </c>
      <c r="R1355" s="27">
        <f t="shared" si="788"/>
        <v>8.2167531524407145E-2</v>
      </c>
      <c r="S1355" s="98">
        <f t="shared" si="789"/>
        <v>3.5172072497942364</v>
      </c>
      <c r="T1355" s="17">
        <f t="shared" si="816"/>
        <v>1689.7867007757068</v>
      </c>
      <c r="U1355" s="17">
        <f t="shared" si="790"/>
        <v>0.46938519465991857</v>
      </c>
      <c r="V1355" s="17">
        <f t="shared" si="791"/>
        <v>281.01295781347244</v>
      </c>
      <c r="W1355" s="17">
        <f t="shared" si="792"/>
        <v>269.77243950093356</v>
      </c>
      <c r="X1355" s="17">
        <f t="shared" si="792"/>
        <v>258.98154192089623</v>
      </c>
      <c r="Y1355" s="17">
        <f t="shared" si="793"/>
        <v>256.39172650168729</v>
      </c>
      <c r="Z1355" s="17">
        <f>Y1355/3600</f>
        <v>7.1219924028246465E-2</v>
      </c>
      <c r="AA1355" s="17">
        <f>0.96*Y1355</f>
        <v>246.13605744161978</v>
      </c>
      <c r="AB1355" s="17">
        <f t="shared" si="794"/>
        <v>236.29061514395499</v>
      </c>
      <c r="AC1355" s="17">
        <f t="shared" si="795"/>
        <v>224.47608438675724</v>
      </c>
      <c r="AD1355" s="17">
        <f t="shared" si="796"/>
        <v>224.47608438675724</v>
      </c>
      <c r="AE1355" s="17">
        <f t="shared" si="817"/>
        <v>6.2354467885210346E-2</v>
      </c>
      <c r="AF1355" s="17">
        <f>T1355-AD1355</f>
        <v>1465.3106163889495</v>
      </c>
      <c r="AG1355" s="17">
        <f t="shared" si="797"/>
        <v>0.4070307267747082</v>
      </c>
      <c r="AH1355" s="28">
        <f>0.5*'Ducati Panigale 1199 data'!$C$8*'WLTP class 3 v5'!F1355^2</f>
        <v>70021.679012345674</v>
      </c>
      <c r="AI1355" s="17">
        <f t="shared" si="798"/>
        <v>70.021679012345672</v>
      </c>
      <c r="AJ1355" s="17" t="str">
        <f>IF(N1355&lt;0, AI1355, "0")</f>
        <v>0</v>
      </c>
      <c r="AK1355" s="98">
        <f>AK1354+AJ1355</f>
        <v>2845.6773927469121</v>
      </c>
      <c r="AL1355" s="105">
        <f t="shared" si="799"/>
        <v>0.79046594242969781</v>
      </c>
      <c r="AM1355" s="98">
        <f>IF(N1355 &gt; 0, AI1355, )</f>
        <v>70.021679012345672</v>
      </c>
      <c r="AN1355" s="98">
        <f t="shared" si="818"/>
        <v>27517.814019290101</v>
      </c>
      <c r="AO1355" s="98">
        <f t="shared" si="800"/>
        <v>7.6438372275805833</v>
      </c>
      <c r="AP1355" s="27">
        <f t="shared" si="801"/>
        <v>0</v>
      </c>
      <c r="AQ1355" s="27">
        <f t="shared" si="802"/>
        <v>0</v>
      </c>
      <c r="AR1355" s="99">
        <f t="shared" si="803"/>
        <v>0</v>
      </c>
      <c r="AS1355" s="27">
        <f t="shared" si="804"/>
        <v>0</v>
      </c>
      <c r="AT1355" s="99">
        <f t="shared" ref="AT1355:AU1418" si="820">0.96*AS1355</f>
        <v>0</v>
      </c>
      <c r="AU1355" s="27">
        <f t="shared" si="820"/>
        <v>0</v>
      </c>
      <c r="AV1355" s="27">
        <f t="shared" si="805"/>
        <v>0</v>
      </c>
      <c r="AW1355" s="27">
        <f t="shared" si="806"/>
        <v>0</v>
      </c>
      <c r="AX1355" s="27">
        <f t="shared" si="807"/>
        <v>0</v>
      </c>
      <c r="AY1355" s="99">
        <f>AN1355-AW1355</f>
        <v>27517.814019290101</v>
      </c>
      <c r="AZ1355" s="110">
        <f t="shared" si="808"/>
        <v>7.6438372275805833</v>
      </c>
      <c r="BB1355" s="87">
        <v>0</v>
      </c>
      <c r="BC1355" s="23">
        <f t="shared" si="809"/>
        <v>0</v>
      </c>
      <c r="BD1355" s="23">
        <f t="shared" si="810"/>
        <v>0</v>
      </c>
      <c r="BE1355" s="23">
        <f t="shared" si="811"/>
        <v>0</v>
      </c>
      <c r="BF1355" s="23">
        <f t="shared" si="812"/>
        <v>0</v>
      </c>
      <c r="BG1355" s="23">
        <f t="shared" si="813"/>
        <v>0</v>
      </c>
    </row>
    <row r="1356" spans="2:59">
      <c r="B1356" s="12" t="s">
        <v>34</v>
      </c>
      <c r="C1356" s="12">
        <v>1345</v>
      </c>
      <c r="D1356" s="12">
        <v>323</v>
      </c>
      <c r="E1356" s="21">
        <v>81.2</v>
      </c>
      <c r="F1356" s="68">
        <f t="shared" ref="F1356:F1419" si="821">(E1356*1000)/3600</f>
        <v>22.555555555555557</v>
      </c>
      <c r="G1356" s="22">
        <f t="shared" si="814"/>
        <v>9.7222222222222612E-2</v>
      </c>
      <c r="H1356" s="22">
        <f t="shared" ref="H1356:H1419" si="822">($D1357-0)/2</f>
        <v>162</v>
      </c>
      <c r="I1356" s="48">
        <f>'Ducati Panigale 1199 data'!$C$8*G1356</f>
        <v>27.027777777777885</v>
      </c>
      <c r="J1356" s="48">
        <f>'Ducati Panigale 1199 data'!$C$8*'Ducati Panigale 1199 data'!$C$15*'Ducati Panigale 1199 data'!$C$10</f>
        <v>54.543600000000005</v>
      </c>
      <c r="K1356" s="48">
        <f>(0.5*'Ducati Panigale 1199 data'!$C$12)*'Ducati Panigale 1199 data'!$C$14*'Ducati Panigale 1199 data'!$C$11*F1356^2</f>
        <v>71.982202314814842</v>
      </c>
      <c r="L1356" s="48">
        <f t="shared" ref="L1356:L1419" si="823">I1356+J1356+K1356</f>
        <v>153.55358009259271</v>
      </c>
      <c r="M1356" s="48">
        <f t="shared" si="819"/>
        <v>3463.4863065329246</v>
      </c>
      <c r="N1356" s="22">
        <f t="shared" ref="N1356:N1419" si="824">M1356/1000</f>
        <v>3.4634863065329244</v>
      </c>
      <c r="O1356" s="105">
        <f t="shared" ref="O1356:O1419" si="825">IF(N1356&lt;0,N1356,)</f>
        <v>0</v>
      </c>
      <c r="P1356" s="105">
        <f t="shared" ref="P1356:P1419" si="826">-O1356</f>
        <v>0</v>
      </c>
      <c r="Q1356" s="105">
        <f t="shared" si="815"/>
        <v>295.80311348786574</v>
      </c>
      <c r="R1356" s="27">
        <f t="shared" ref="R1356:R1419" si="827">Q1356/3600</f>
        <v>8.2167531524407145E-2</v>
      </c>
      <c r="S1356" s="98">
        <f t="shared" ref="S1356:S1419" si="828">IF(N1356&gt;0,N1356,)</f>
        <v>3.4634863065329244</v>
      </c>
      <c r="T1356" s="17">
        <f t="shared" si="816"/>
        <v>1693.2501870822398</v>
      </c>
      <c r="U1356" s="17">
        <f t="shared" ref="U1356:U1419" si="829">T1356/3600</f>
        <v>0.47034727418951106</v>
      </c>
      <c r="V1356" s="17">
        <f t="shared" ref="V1356:V1419" si="830">0.95*Q1356</f>
        <v>281.01295781347244</v>
      </c>
      <c r="W1356" s="17">
        <f t="shared" ref="W1356:X1419" si="831">0.96*V1356</f>
        <v>269.77243950093356</v>
      </c>
      <c r="X1356" s="17">
        <f t="shared" si="831"/>
        <v>258.98154192089623</v>
      </c>
      <c r="Y1356" s="17">
        <f t="shared" ref="Y1356:Y1419" si="832">0.99*X1356</f>
        <v>256.39172650168729</v>
      </c>
      <c r="Z1356" s="17">
        <f>Y1356/3600</f>
        <v>7.1219924028246465E-2</v>
      </c>
      <c r="AA1356" s="17">
        <f>0.96*Y1356</f>
        <v>246.13605744161978</v>
      </c>
      <c r="AB1356" s="17">
        <f t="shared" ref="AB1356:AB1419" si="833">0.96*AA1356</f>
        <v>236.29061514395499</v>
      </c>
      <c r="AC1356" s="17">
        <f t="shared" ref="AC1356:AC1419" si="834">0.95*AB1356</f>
        <v>224.47608438675724</v>
      </c>
      <c r="AD1356" s="17">
        <f t="shared" ref="AD1356:AD1419" si="835">AC1356</f>
        <v>224.47608438675724</v>
      </c>
      <c r="AE1356" s="17">
        <f t="shared" si="817"/>
        <v>6.2354467885210346E-2</v>
      </c>
      <c r="AF1356" s="17">
        <f>T1356-AD1356</f>
        <v>1468.7741026954825</v>
      </c>
      <c r="AG1356" s="17">
        <f t="shared" ref="AG1356:AG1419" si="836">AF1356/3600</f>
        <v>0.40799280630430068</v>
      </c>
      <c r="AH1356" s="28">
        <f>0.5*'Ducati Panigale 1199 data'!$C$8*'WLTP class 3 v5'!F1356^2</f>
        <v>70716.679012345689</v>
      </c>
      <c r="AI1356" s="17">
        <f t="shared" ref="AI1356:AI1419" si="837">AH1356/1000</f>
        <v>70.716679012345693</v>
      </c>
      <c r="AJ1356" s="17" t="str">
        <f>IF(N1356&lt;0, AI1356, "0")</f>
        <v>0</v>
      </c>
      <c r="AK1356" s="98">
        <f>AK1355+AJ1356</f>
        <v>2845.6773927469121</v>
      </c>
      <c r="AL1356" s="105">
        <f t="shared" ref="AL1356:AL1419" si="838">AK1356/3600</f>
        <v>0.79046594242969781</v>
      </c>
      <c r="AM1356" s="98">
        <f>IF(N1356 &gt; 0, AI1356, )</f>
        <v>70.716679012345693</v>
      </c>
      <c r="AN1356" s="98">
        <f t="shared" si="818"/>
        <v>27588.530698302446</v>
      </c>
      <c r="AO1356" s="98">
        <f t="shared" ref="AO1356:AO1419" si="839">AN1356/3600</f>
        <v>7.6634807495284569</v>
      </c>
      <c r="AP1356" s="27">
        <f t="shared" ref="AP1356:AP1419" si="840">0.95*AJ1356</f>
        <v>0</v>
      </c>
      <c r="AQ1356" s="27">
        <f t="shared" ref="AQ1356:AQ1419" si="841">0.96*AP1356</f>
        <v>0</v>
      </c>
      <c r="AR1356" s="99">
        <f t="shared" ref="AR1356:AR1419" si="842">0.96*AQ1356</f>
        <v>0</v>
      </c>
      <c r="AS1356" s="27">
        <f t="shared" ref="AS1356:AS1419" si="843">0.99*AR1356</f>
        <v>0</v>
      </c>
      <c r="AT1356" s="99">
        <f t="shared" si="820"/>
        <v>0</v>
      </c>
      <c r="AU1356" s="27">
        <f t="shared" si="820"/>
        <v>0</v>
      </c>
      <c r="AV1356" s="27">
        <f t="shared" ref="AV1356:AV1419" si="844">0.95*AU1356</f>
        <v>0</v>
      </c>
      <c r="AW1356" s="27">
        <f t="shared" ref="AW1356:AW1419" si="845">AV1356</f>
        <v>0</v>
      </c>
      <c r="AX1356" s="27">
        <f t="shared" ref="AX1356:AX1419" si="846">AW1356/3600</f>
        <v>0</v>
      </c>
      <c r="AY1356" s="99">
        <f>AN1356-AW1356</f>
        <v>27588.530698302446</v>
      </c>
      <c r="AZ1356" s="110">
        <f t="shared" ref="AZ1356:AZ1419" si="847">AY1356/3600</f>
        <v>7.6634807495284569</v>
      </c>
      <c r="BB1356" s="87">
        <v>0</v>
      </c>
      <c r="BC1356" s="23">
        <f t="shared" ref="BC1356:BC1419" si="848">0.9*BB1356</f>
        <v>0</v>
      </c>
      <c r="BD1356" s="23">
        <f t="shared" ref="BD1356:BD1419" si="849">0.95*BC1356</f>
        <v>0</v>
      </c>
      <c r="BE1356" s="23">
        <f t="shared" ref="BE1356:BE1419" si="850">0.96*BD1356</f>
        <v>0</v>
      </c>
      <c r="BF1356" s="23">
        <f t="shared" ref="BF1356:BF1419" si="851">0.94*BE1356</f>
        <v>0</v>
      </c>
      <c r="BG1356" s="23">
        <f t="shared" ref="BG1356:BG1419" si="852">BF1356</f>
        <v>0</v>
      </c>
    </row>
    <row r="1357" spans="2:59">
      <c r="B1357" s="12" t="s">
        <v>34</v>
      </c>
      <c r="C1357" s="12">
        <v>1346</v>
      </c>
      <c r="D1357" s="12">
        <v>324</v>
      </c>
      <c r="E1357" s="21">
        <v>81.5</v>
      </c>
      <c r="F1357" s="68">
        <f t="shared" si="821"/>
        <v>22.638888888888889</v>
      </c>
      <c r="G1357" s="22">
        <f t="shared" ref="G1357:G1420" si="853">($E1358-$E1356)/2/3.6</f>
        <v>5.5555555555554373E-2</v>
      </c>
      <c r="H1357" s="22">
        <f t="shared" si="822"/>
        <v>162.5</v>
      </c>
      <c r="I1357" s="48">
        <f>'Ducati Panigale 1199 data'!$C$8*G1357</f>
        <v>15.444444444444116</v>
      </c>
      <c r="J1357" s="48">
        <f>'Ducati Panigale 1199 data'!$C$8*'Ducati Panigale 1199 data'!$C$15*'Ducati Panigale 1199 data'!$C$10</f>
        <v>54.543600000000005</v>
      </c>
      <c r="K1357" s="48">
        <f>(0.5*'Ducati Panigale 1199 data'!$C$12)*'Ducati Panigale 1199 data'!$C$14*'Ducati Panigale 1199 data'!$C$11*F1357^2</f>
        <v>72.515073061342605</v>
      </c>
      <c r="L1357" s="48">
        <f t="shared" si="823"/>
        <v>142.50311750578672</v>
      </c>
      <c r="M1357" s="48">
        <f t="shared" si="819"/>
        <v>3226.1122435337829</v>
      </c>
      <c r="N1357" s="22">
        <f t="shared" si="824"/>
        <v>3.226112243533783</v>
      </c>
      <c r="O1357" s="105">
        <f t="shared" si="825"/>
        <v>0</v>
      </c>
      <c r="P1357" s="105">
        <f t="shared" si="826"/>
        <v>0</v>
      </c>
      <c r="Q1357" s="105">
        <f t="shared" ref="Q1357:Q1420" si="854">P1357+Q1356</f>
        <v>295.80311348786574</v>
      </c>
      <c r="R1357" s="27">
        <f t="shared" si="827"/>
        <v>8.2167531524407145E-2</v>
      </c>
      <c r="S1357" s="98">
        <f t="shared" si="828"/>
        <v>3.226112243533783</v>
      </c>
      <c r="T1357" s="17">
        <f t="shared" ref="T1357:T1420" si="855">S1357+T1356</f>
        <v>1696.4762993257737</v>
      </c>
      <c r="U1357" s="17">
        <f t="shared" si="829"/>
        <v>0.47124341647938156</v>
      </c>
      <c r="V1357" s="17">
        <f t="shared" si="830"/>
        <v>281.01295781347244</v>
      </c>
      <c r="W1357" s="17">
        <f t="shared" si="831"/>
        <v>269.77243950093356</v>
      </c>
      <c r="X1357" s="17">
        <f t="shared" si="831"/>
        <v>258.98154192089623</v>
      </c>
      <c r="Y1357" s="17">
        <f t="shared" si="832"/>
        <v>256.39172650168729</v>
      </c>
      <c r="Z1357" s="17">
        <f>Y1357/3600</f>
        <v>7.1219924028246465E-2</v>
      </c>
      <c r="AA1357" s="17">
        <f>0.96*Y1357</f>
        <v>246.13605744161978</v>
      </c>
      <c r="AB1357" s="17">
        <f t="shared" si="833"/>
        <v>236.29061514395499</v>
      </c>
      <c r="AC1357" s="17">
        <f t="shared" si="834"/>
        <v>224.47608438675724</v>
      </c>
      <c r="AD1357" s="17">
        <f t="shared" si="835"/>
        <v>224.47608438675724</v>
      </c>
      <c r="AE1357" s="17">
        <f t="shared" ref="AE1357:AE1420" si="856">AD1357/3600</f>
        <v>6.2354467885210346E-2</v>
      </c>
      <c r="AF1357" s="17">
        <f>T1357-AD1357</f>
        <v>1472.0002149390164</v>
      </c>
      <c r="AG1357" s="17">
        <f t="shared" si="836"/>
        <v>0.40888894859417119</v>
      </c>
      <c r="AH1357" s="28">
        <f>0.5*'Ducati Panigale 1199 data'!$C$8*'WLTP class 3 v5'!F1357^2</f>
        <v>71240.181327160491</v>
      </c>
      <c r="AI1357" s="17">
        <f t="shared" si="837"/>
        <v>71.240181327160485</v>
      </c>
      <c r="AJ1357" s="17" t="str">
        <f>IF(N1357&lt;0, AI1357, "0")</f>
        <v>0</v>
      </c>
      <c r="AK1357" s="98">
        <f>AK1356+AJ1357</f>
        <v>2845.6773927469121</v>
      </c>
      <c r="AL1357" s="105">
        <f t="shared" si="838"/>
        <v>0.79046594242969781</v>
      </c>
      <c r="AM1357" s="98">
        <f>IF(N1357 &gt; 0, AI1357, )</f>
        <v>71.240181327160485</v>
      </c>
      <c r="AN1357" s="98">
        <f t="shared" ref="AN1357:AN1420" si="857">AM1357+AN1356</f>
        <v>27659.770879629606</v>
      </c>
      <c r="AO1357" s="98">
        <f t="shared" si="839"/>
        <v>7.6832696887860017</v>
      </c>
      <c r="AP1357" s="27">
        <f t="shared" si="840"/>
        <v>0</v>
      </c>
      <c r="AQ1357" s="27">
        <f t="shared" si="841"/>
        <v>0</v>
      </c>
      <c r="AR1357" s="99">
        <f t="shared" si="842"/>
        <v>0</v>
      </c>
      <c r="AS1357" s="27">
        <f t="shared" si="843"/>
        <v>0</v>
      </c>
      <c r="AT1357" s="99">
        <f t="shared" si="820"/>
        <v>0</v>
      </c>
      <c r="AU1357" s="27">
        <f t="shared" si="820"/>
        <v>0</v>
      </c>
      <c r="AV1357" s="27">
        <f t="shared" si="844"/>
        <v>0</v>
      </c>
      <c r="AW1357" s="27">
        <f t="shared" si="845"/>
        <v>0</v>
      </c>
      <c r="AX1357" s="27">
        <f t="shared" si="846"/>
        <v>0</v>
      </c>
      <c r="AY1357" s="99">
        <f>AN1357-AW1357</f>
        <v>27659.770879629606</v>
      </c>
      <c r="AZ1357" s="110">
        <f t="shared" si="847"/>
        <v>7.6832696887860017</v>
      </c>
      <c r="BB1357" s="87">
        <v>0</v>
      </c>
      <c r="BC1357" s="23">
        <f t="shared" si="848"/>
        <v>0</v>
      </c>
      <c r="BD1357" s="23">
        <f t="shared" si="849"/>
        <v>0</v>
      </c>
      <c r="BE1357" s="23">
        <f t="shared" si="850"/>
        <v>0</v>
      </c>
      <c r="BF1357" s="23">
        <f t="shared" si="851"/>
        <v>0</v>
      </c>
      <c r="BG1357" s="23">
        <f t="shared" si="852"/>
        <v>0</v>
      </c>
    </row>
    <row r="1358" spans="2:59">
      <c r="B1358" s="12" t="s">
        <v>34</v>
      </c>
      <c r="C1358" s="12">
        <v>1347</v>
      </c>
      <c r="D1358" s="12">
        <v>325</v>
      </c>
      <c r="E1358" s="21">
        <v>81.599999999999994</v>
      </c>
      <c r="F1358" s="68">
        <f t="shared" si="821"/>
        <v>22.666666666666668</v>
      </c>
      <c r="G1358" s="22">
        <f t="shared" si="853"/>
        <v>1.3888888888888099E-2</v>
      </c>
      <c r="H1358" s="22">
        <f t="shared" si="822"/>
        <v>163</v>
      </c>
      <c r="I1358" s="48">
        <f>'Ducati Panigale 1199 data'!$C$8*G1358</f>
        <v>3.8611111111108913</v>
      </c>
      <c r="J1358" s="48">
        <f>'Ducati Panigale 1199 data'!$C$8*'Ducati Panigale 1199 data'!$C$15*'Ducati Panigale 1199 data'!$C$10</f>
        <v>54.543600000000005</v>
      </c>
      <c r="K1358" s="48">
        <f>(0.5*'Ducati Panigale 1199 data'!$C$12)*'Ducati Panigale 1199 data'!$C$14*'Ducati Panigale 1199 data'!$C$11*F1358^2</f>
        <v>72.69313333333335</v>
      </c>
      <c r="L1358" s="48">
        <f t="shared" si="823"/>
        <v>131.09784444444426</v>
      </c>
      <c r="M1358" s="48">
        <f t="shared" si="819"/>
        <v>2971.5511407407366</v>
      </c>
      <c r="N1358" s="22">
        <f t="shared" si="824"/>
        <v>2.9715511407407367</v>
      </c>
      <c r="O1358" s="105">
        <f t="shared" si="825"/>
        <v>0</v>
      </c>
      <c r="P1358" s="105">
        <f t="shared" si="826"/>
        <v>0</v>
      </c>
      <c r="Q1358" s="105">
        <f t="shared" si="854"/>
        <v>295.80311348786574</v>
      </c>
      <c r="R1358" s="27">
        <f t="shared" si="827"/>
        <v>8.2167531524407145E-2</v>
      </c>
      <c r="S1358" s="98">
        <f t="shared" si="828"/>
        <v>2.9715511407407367</v>
      </c>
      <c r="T1358" s="17">
        <f t="shared" si="855"/>
        <v>1699.4478504665144</v>
      </c>
      <c r="U1358" s="17">
        <f t="shared" si="829"/>
        <v>0.47206884735180954</v>
      </c>
      <c r="V1358" s="17">
        <f t="shared" si="830"/>
        <v>281.01295781347244</v>
      </c>
      <c r="W1358" s="17">
        <f t="shared" si="831"/>
        <v>269.77243950093356</v>
      </c>
      <c r="X1358" s="17">
        <f t="shared" si="831"/>
        <v>258.98154192089623</v>
      </c>
      <c r="Y1358" s="17">
        <f t="shared" si="832"/>
        <v>256.39172650168729</v>
      </c>
      <c r="Z1358" s="17">
        <f>Y1358/3600</f>
        <v>7.1219924028246465E-2</v>
      </c>
      <c r="AA1358" s="17">
        <f>0.96*Y1358</f>
        <v>246.13605744161978</v>
      </c>
      <c r="AB1358" s="17">
        <f t="shared" si="833"/>
        <v>236.29061514395499</v>
      </c>
      <c r="AC1358" s="17">
        <f t="shared" si="834"/>
        <v>224.47608438675724</v>
      </c>
      <c r="AD1358" s="17">
        <f t="shared" si="835"/>
        <v>224.47608438675724</v>
      </c>
      <c r="AE1358" s="17">
        <f t="shared" si="856"/>
        <v>6.2354467885210346E-2</v>
      </c>
      <c r="AF1358" s="17">
        <f>T1358-AD1358</f>
        <v>1474.9717660797571</v>
      </c>
      <c r="AG1358" s="17">
        <f t="shared" si="836"/>
        <v>0.40971437946659922</v>
      </c>
      <c r="AH1358" s="28">
        <f>0.5*'Ducati Panigale 1199 data'!$C$8*'WLTP class 3 v5'!F1358^2</f>
        <v>71415.111111111124</v>
      </c>
      <c r="AI1358" s="17">
        <f t="shared" si="837"/>
        <v>71.415111111111131</v>
      </c>
      <c r="AJ1358" s="17" t="str">
        <f>IF(N1358&lt;0, AI1358, "0")</f>
        <v>0</v>
      </c>
      <c r="AK1358" s="98">
        <f>AK1357+AJ1358</f>
        <v>2845.6773927469121</v>
      </c>
      <c r="AL1358" s="105">
        <f t="shared" si="838"/>
        <v>0.79046594242969781</v>
      </c>
      <c r="AM1358" s="98">
        <f>IF(N1358 &gt; 0, AI1358, )</f>
        <v>71.415111111111131</v>
      </c>
      <c r="AN1358" s="98">
        <f t="shared" si="857"/>
        <v>27731.185990740716</v>
      </c>
      <c r="AO1358" s="98">
        <f t="shared" si="839"/>
        <v>7.7031072196501986</v>
      </c>
      <c r="AP1358" s="27">
        <f t="shared" si="840"/>
        <v>0</v>
      </c>
      <c r="AQ1358" s="27">
        <f t="shared" si="841"/>
        <v>0</v>
      </c>
      <c r="AR1358" s="99">
        <f t="shared" si="842"/>
        <v>0</v>
      </c>
      <c r="AS1358" s="27">
        <f t="shared" si="843"/>
        <v>0</v>
      </c>
      <c r="AT1358" s="99">
        <f t="shared" si="820"/>
        <v>0</v>
      </c>
      <c r="AU1358" s="27">
        <f t="shared" si="820"/>
        <v>0</v>
      </c>
      <c r="AV1358" s="27">
        <f t="shared" si="844"/>
        <v>0</v>
      </c>
      <c r="AW1358" s="27">
        <f t="shared" si="845"/>
        <v>0</v>
      </c>
      <c r="AX1358" s="27">
        <f t="shared" si="846"/>
        <v>0</v>
      </c>
      <c r="AY1358" s="99">
        <f>AN1358-AW1358</f>
        <v>27731.185990740716</v>
      </c>
      <c r="AZ1358" s="110">
        <f t="shared" si="847"/>
        <v>7.7031072196501986</v>
      </c>
      <c r="BB1358" s="87">
        <v>0</v>
      </c>
      <c r="BC1358" s="23">
        <f t="shared" si="848"/>
        <v>0</v>
      </c>
      <c r="BD1358" s="23">
        <f t="shared" si="849"/>
        <v>0</v>
      </c>
      <c r="BE1358" s="23">
        <f t="shared" si="850"/>
        <v>0</v>
      </c>
      <c r="BF1358" s="23">
        <f t="shared" si="851"/>
        <v>0</v>
      </c>
      <c r="BG1358" s="23">
        <f t="shared" si="852"/>
        <v>0</v>
      </c>
    </row>
    <row r="1359" spans="2:59">
      <c r="B1359" s="12" t="s">
        <v>34</v>
      </c>
      <c r="C1359" s="12">
        <v>1348</v>
      </c>
      <c r="D1359" s="12">
        <v>326</v>
      </c>
      <c r="E1359" s="21">
        <v>81.599999999999994</v>
      </c>
      <c r="F1359" s="68">
        <f t="shared" si="821"/>
        <v>22.666666666666668</v>
      </c>
      <c r="G1359" s="22">
        <f t="shared" si="853"/>
        <v>-2.7777777777776198E-2</v>
      </c>
      <c r="H1359" s="22">
        <f t="shared" si="822"/>
        <v>163.5</v>
      </c>
      <c r="I1359" s="48">
        <f>'Ducati Panigale 1199 data'!$C$8*G1359</f>
        <v>-7.7222222222217827</v>
      </c>
      <c r="J1359" s="48">
        <f>'Ducati Panigale 1199 data'!$C$8*'Ducati Panigale 1199 data'!$C$15*'Ducati Panigale 1199 data'!$C$10</f>
        <v>54.543600000000005</v>
      </c>
      <c r="K1359" s="48">
        <f>(0.5*'Ducati Panigale 1199 data'!$C$12)*'Ducati Panigale 1199 data'!$C$14*'Ducati Panigale 1199 data'!$C$11*F1359^2</f>
        <v>72.69313333333335</v>
      </c>
      <c r="L1359" s="48">
        <f t="shared" si="823"/>
        <v>119.51451111111157</v>
      </c>
      <c r="M1359" s="48">
        <f t="shared" si="819"/>
        <v>2708.995585185196</v>
      </c>
      <c r="N1359" s="22">
        <f t="shared" si="824"/>
        <v>2.7089955851851961</v>
      </c>
      <c r="O1359" s="105">
        <f t="shared" si="825"/>
        <v>0</v>
      </c>
      <c r="P1359" s="105">
        <f t="shared" si="826"/>
        <v>0</v>
      </c>
      <c r="Q1359" s="105">
        <f t="shared" si="854"/>
        <v>295.80311348786574</v>
      </c>
      <c r="R1359" s="27">
        <f t="shared" si="827"/>
        <v>8.2167531524407145E-2</v>
      </c>
      <c r="S1359" s="98">
        <f t="shared" si="828"/>
        <v>2.7089955851851961</v>
      </c>
      <c r="T1359" s="17">
        <f t="shared" si="855"/>
        <v>1702.1568460516996</v>
      </c>
      <c r="U1359" s="17">
        <f t="shared" si="829"/>
        <v>0.47282134612547211</v>
      </c>
      <c r="V1359" s="17">
        <f t="shared" si="830"/>
        <v>281.01295781347244</v>
      </c>
      <c r="W1359" s="17">
        <f t="shared" si="831"/>
        <v>269.77243950093356</v>
      </c>
      <c r="X1359" s="17">
        <f t="shared" si="831"/>
        <v>258.98154192089623</v>
      </c>
      <c r="Y1359" s="17">
        <f t="shared" si="832"/>
        <v>256.39172650168729</v>
      </c>
      <c r="Z1359" s="17">
        <f>Y1359/3600</f>
        <v>7.1219924028246465E-2</v>
      </c>
      <c r="AA1359" s="17">
        <f>0.96*Y1359</f>
        <v>246.13605744161978</v>
      </c>
      <c r="AB1359" s="17">
        <f t="shared" si="833"/>
        <v>236.29061514395499</v>
      </c>
      <c r="AC1359" s="17">
        <f t="shared" si="834"/>
        <v>224.47608438675724</v>
      </c>
      <c r="AD1359" s="17">
        <f t="shared" si="835"/>
        <v>224.47608438675724</v>
      </c>
      <c r="AE1359" s="17">
        <f t="shared" si="856"/>
        <v>6.2354467885210346E-2</v>
      </c>
      <c r="AF1359" s="17">
        <f>T1359-AD1359</f>
        <v>1477.6807616649423</v>
      </c>
      <c r="AG1359" s="17">
        <f t="shared" si="836"/>
        <v>0.41046687824026173</v>
      </c>
      <c r="AH1359" s="28">
        <f>0.5*'Ducati Panigale 1199 data'!$C$8*'WLTP class 3 v5'!F1359^2</f>
        <v>71415.111111111124</v>
      </c>
      <c r="AI1359" s="17">
        <f t="shared" si="837"/>
        <v>71.415111111111131</v>
      </c>
      <c r="AJ1359" s="17" t="str">
        <f>IF(N1359&lt;0, AI1359, "0")</f>
        <v>0</v>
      </c>
      <c r="AK1359" s="98">
        <f>AK1358+AJ1359</f>
        <v>2845.6773927469121</v>
      </c>
      <c r="AL1359" s="105">
        <f t="shared" si="838"/>
        <v>0.79046594242969781</v>
      </c>
      <c r="AM1359" s="98">
        <f>IF(N1359 &gt; 0, AI1359, )</f>
        <v>71.415111111111131</v>
      </c>
      <c r="AN1359" s="98">
        <f t="shared" si="857"/>
        <v>27802.601101851826</v>
      </c>
      <c r="AO1359" s="98">
        <f t="shared" si="839"/>
        <v>7.7229447505143964</v>
      </c>
      <c r="AP1359" s="27">
        <f t="shared" si="840"/>
        <v>0</v>
      </c>
      <c r="AQ1359" s="27">
        <f t="shared" si="841"/>
        <v>0</v>
      </c>
      <c r="AR1359" s="99">
        <f t="shared" si="842"/>
        <v>0</v>
      </c>
      <c r="AS1359" s="27">
        <f t="shared" si="843"/>
        <v>0</v>
      </c>
      <c r="AT1359" s="99">
        <f t="shared" si="820"/>
        <v>0</v>
      </c>
      <c r="AU1359" s="27">
        <f t="shared" si="820"/>
        <v>0</v>
      </c>
      <c r="AV1359" s="27">
        <f t="shared" si="844"/>
        <v>0</v>
      </c>
      <c r="AW1359" s="27">
        <f t="shared" si="845"/>
        <v>0</v>
      </c>
      <c r="AX1359" s="27">
        <f t="shared" si="846"/>
        <v>0</v>
      </c>
      <c r="AY1359" s="99">
        <f>AN1359-AW1359</f>
        <v>27802.601101851826</v>
      </c>
      <c r="AZ1359" s="110">
        <f t="shared" si="847"/>
        <v>7.7229447505143964</v>
      </c>
      <c r="BB1359" s="87">
        <v>0</v>
      </c>
      <c r="BC1359" s="23">
        <f t="shared" si="848"/>
        <v>0</v>
      </c>
      <c r="BD1359" s="23">
        <f t="shared" si="849"/>
        <v>0</v>
      </c>
      <c r="BE1359" s="23">
        <f t="shared" si="850"/>
        <v>0</v>
      </c>
      <c r="BF1359" s="23">
        <f t="shared" si="851"/>
        <v>0</v>
      </c>
      <c r="BG1359" s="23">
        <f t="shared" si="852"/>
        <v>0</v>
      </c>
    </row>
    <row r="1360" spans="2:59">
      <c r="B1360" s="12" t="s">
        <v>34</v>
      </c>
      <c r="C1360" s="12">
        <v>1349</v>
      </c>
      <c r="D1360" s="12">
        <v>327</v>
      </c>
      <c r="E1360" s="21">
        <v>81.400000000000006</v>
      </c>
      <c r="F1360" s="68">
        <f t="shared" si="821"/>
        <v>22.611111111111111</v>
      </c>
      <c r="G1360" s="22">
        <f t="shared" si="853"/>
        <v>-0.12499999999999881</v>
      </c>
      <c r="H1360" s="22">
        <f t="shared" si="822"/>
        <v>164</v>
      </c>
      <c r="I1360" s="48">
        <f>'Ducati Panigale 1199 data'!$C$8*G1360</f>
        <v>-34.749999999999666</v>
      </c>
      <c r="J1360" s="48">
        <f>'Ducati Panigale 1199 data'!$C$8*'Ducati Panigale 1199 data'!$C$15*'Ducati Panigale 1199 data'!$C$10</f>
        <v>54.543600000000005</v>
      </c>
      <c r="K1360" s="48">
        <f>(0.5*'Ducati Panigale 1199 data'!$C$12)*'Ducati Panigale 1199 data'!$C$14*'Ducati Panigale 1199 data'!$C$11*F1360^2</f>
        <v>72.33723113425927</v>
      </c>
      <c r="L1360" s="48">
        <f t="shared" si="823"/>
        <v>92.130831134259608</v>
      </c>
      <c r="M1360" s="48">
        <f t="shared" si="819"/>
        <v>2083.1804595357589</v>
      </c>
      <c r="N1360" s="22">
        <f t="shared" si="824"/>
        <v>2.0831804595357588</v>
      </c>
      <c r="O1360" s="105">
        <f t="shared" si="825"/>
        <v>0</v>
      </c>
      <c r="P1360" s="105">
        <f t="shared" si="826"/>
        <v>0</v>
      </c>
      <c r="Q1360" s="105">
        <f t="shared" si="854"/>
        <v>295.80311348786574</v>
      </c>
      <c r="R1360" s="27">
        <f t="shared" si="827"/>
        <v>8.2167531524407145E-2</v>
      </c>
      <c r="S1360" s="98">
        <f t="shared" si="828"/>
        <v>2.0831804595357588</v>
      </c>
      <c r="T1360" s="17">
        <f t="shared" si="855"/>
        <v>1704.2400265112353</v>
      </c>
      <c r="U1360" s="17">
        <f t="shared" si="829"/>
        <v>0.47340000736423204</v>
      </c>
      <c r="V1360" s="17">
        <f t="shared" si="830"/>
        <v>281.01295781347244</v>
      </c>
      <c r="W1360" s="17">
        <f t="shared" si="831"/>
        <v>269.77243950093356</v>
      </c>
      <c r="X1360" s="17">
        <f t="shared" si="831"/>
        <v>258.98154192089623</v>
      </c>
      <c r="Y1360" s="17">
        <f t="shared" si="832"/>
        <v>256.39172650168729</v>
      </c>
      <c r="Z1360" s="17">
        <f>Y1360/3600</f>
        <v>7.1219924028246465E-2</v>
      </c>
      <c r="AA1360" s="17">
        <f>0.96*Y1360</f>
        <v>246.13605744161978</v>
      </c>
      <c r="AB1360" s="17">
        <f t="shared" si="833"/>
        <v>236.29061514395499</v>
      </c>
      <c r="AC1360" s="17">
        <f t="shared" si="834"/>
        <v>224.47608438675724</v>
      </c>
      <c r="AD1360" s="17">
        <f t="shared" si="835"/>
        <v>224.47608438675724</v>
      </c>
      <c r="AE1360" s="17">
        <f t="shared" si="856"/>
        <v>6.2354467885210346E-2</v>
      </c>
      <c r="AF1360" s="17">
        <f>T1360-AD1360</f>
        <v>1479.763942124478</v>
      </c>
      <c r="AG1360" s="17">
        <f t="shared" si="836"/>
        <v>0.41104553947902167</v>
      </c>
      <c r="AH1360" s="28">
        <f>0.5*'Ducati Panigale 1199 data'!$C$8*'WLTP class 3 v5'!F1360^2</f>
        <v>71065.46604938271</v>
      </c>
      <c r="AI1360" s="17">
        <f t="shared" si="837"/>
        <v>71.065466049382707</v>
      </c>
      <c r="AJ1360" s="17" t="str">
        <f>IF(N1360&lt;0, AI1360, "0")</f>
        <v>0</v>
      </c>
      <c r="AK1360" s="98">
        <f>AK1359+AJ1360</f>
        <v>2845.6773927469121</v>
      </c>
      <c r="AL1360" s="105">
        <f t="shared" si="838"/>
        <v>0.79046594242969781</v>
      </c>
      <c r="AM1360" s="98">
        <f>IF(N1360 &gt; 0, AI1360, )</f>
        <v>71.065466049382707</v>
      </c>
      <c r="AN1360" s="98">
        <f t="shared" si="857"/>
        <v>27873.666567901208</v>
      </c>
      <c r="AO1360" s="98">
        <f t="shared" si="839"/>
        <v>7.7426851577503353</v>
      </c>
      <c r="AP1360" s="27">
        <f t="shared" si="840"/>
        <v>0</v>
      </c>
      <c r="AQ1360" s="27">
        <f t="shared" si="841"/>
        <v>0</v>
      </c>
      <c r="AR1360" s="99">
        <f t="shared" si="842"/>
        <v>0</v>
      </c>
      <c r="AS1360" s="27">
        <f t="shared" si="843"/>
        <v>0</v>
      </c>
      <c r="AT1360" s="99">
        <f t="shared" si="820"/>
        <v>0</v>
      </c>
      <c r="AU1360" s="27">
        <f t="shared" si="820"/>
        <v>0</v>
      </c>
      <c r="AV1360" s="27">
        <f t="shared" si="844"/>
        <v>0</v>
      </c>
      <c r="AW1360" s="27">
        <f t="shared" si="845"/>
        <v>0</v>
      </c>
      <c r="AX1360" s="27">
        <f t="shared" si="846"/>
        <v>0</v>
      </c>
      <c r="AY1360" s="99">
        <f>AN1360-AW1360</f>
        <v>27873.666567901208</v>
      </c>
      <c r="AZ1360" s="110">
        <f t="shared" si="847"/>
        <v>7.7426851577503353</v>
      </c>
      <c r="BB1360" s="87">
        <v>0</v>
      </c>
      <c r="BC1360" s="23">
        <f t="shared" si="848"/>
        <v>0</v>
      </c>
      <c r="BD1360" s="23">
        <f t="shared" si="849"/>
        <v>0</v>
      </c>
      <c r="BE1360" s="23">
        <f t="shared" si="850"/>
        <v>0</v>
      </c>
      <c r="BF1360" s="23">
        <f t="shared" si="851"/>
        <v>0</v>
      </c>
      <c r="BG1360" s="23">
        <f t="shared" si="852"/>
        <v>0</v>
      </c>
    </row>
    <row r="1361" spans="2:59">
      <c r="B1361" s="12" t="s">
        <v>34</v>
      </c>
      <c r="C1361" s="12">
        <v>1350</v>
      </c>
      <c r="D1361" s="12">
        <v>328</v>
      </c>
      <c r="E1361" s="21">
        <v>80.7</v>
      </c>
      <c r="F1361" s="68">
        <f t="shared" si="821"/>
        <v>22.416666666666668</v>
      </c>
      <c r="G1361" s="22">
        <f t="shared" si="853"/>
        <v>-0.25000000000000155</v>
      </c>
      <c r="H1361" s="22">
        <f t="shared" si="822"/>
        <v>164.5</v>
      </c>
      <c r="I1361" s="48">
        <f>'Ducati Panigale 1199 data'!$C$8*G1361</f>
        <v>-69.500000000000426</v>
      </c>
      <c r="J1361" s="48">
        <f>'Ducati Panigale 1199 data'!$C$8*'Ducati Panigale 1199 data'!$C$15*'Ducati Panigale 1199 data'!$C$10</f>
        <v>54.543600000000005</v>
      </c>
      <c r="K1361" s="48">
        <f>(0.5*'Ducati Panigale 1199 data'!$C$12)*'Ducati Panigale 1199 data'!$C$14*'Ducati Panigale 1199 data'!$C$11*F1361^2</f>
        <v>71.098451302083348</v>
      </c>
      <c r="L1361" s="48">
        <f t="shared" si="823"/>
        <v>56.142051302082926</v>
      </c>
      <c r="M1361" s="48">
        <f t="shared" si="819"/>
        <v>1258.5176500216924</v>
      </c>
      <c r="N1361" s="22">
        <f t="shared" si="824"/>
        <v>1.2585176500216924</v>
      </c>
      <c r="O1361" s="105">
        <f t="shared" si="825"/>
        <v>0</v>
      </c>
      <c r="P1361" s="105">
        <f t="shared" si="826"/>
        <v>0</v>
      </c>
      <c r="Q1361" s="105">
        <f t="shared" si="854"/>
        <v>295.80311348786574</v>
      </c>
      <c r="R1361" s="27">
        <f t="shared" si="827"/>
        <v>8.2167531524407145E-2</v>
      </c>
      <c r="S1361" s="98">
        <f t="shared" si="828"/>
        <v>1.2585176500216924</v>
      </c>
      <c r="T1361" s="17">
        <f t="shared" si="855"/>
        <v>1705.4985441612571</v>
      </c>
      <c r="U1361" s="17">
        <f t="shared" si="829"/>
        <v>0.47374959560034918</v>
      </c>
      <c r="V1361" s="17">
        <f t="shared" si="830"/>
        <v>281.01295781347244</v>
      </c>
      <c r="W1361" s="17">
        <f t="shared" si="831"/>
        <v>269.77243950093356</v>
      </c>
      <c r="X1361" s="17">
        <f t="shared" si="831"/>
        <v>258.98154192089623</v>
      </c>
      <c r="Y1361" s="17">
        <f t="shared" si="832"/>
        <v>256.39172650168729</v>
      </c>
      <c r="Z1361" s="17">
        <f>Y1361/3600</f>
        <v>7.1219924028246465E-2</v>
      </c>
      <c r="AA1361" s="17">
        <f>0.96*Y1361</f>
        <v>246.13605744161978</v>
      </c>
      <c r="AB1361" s="17">
        <f t="shared" si="833"/>
        <v>236.29061514395499</v>
      </c>
      <c r="AC1361" s="17">
        <f t="shared" si="834"/>
        <v>224.47608438675724</v>
      </c>
      <c r="AD1361" s="17">
        <f t="shared" si="835"/>
        <v>224.47608438675724</v>
      </c>
      <c r="AE1361" s="17">
        <f t="shared" si="856"/>
        <v>6.2354467885210346E-2</v>
      </c>
      <c r="AF1361" s="17">
        <f>T1361-AD1361</f>
        <v>1481.0224597744998</v>
      </c>
      <c r="AG1361" s="17">
        <f t="shared" si="836"/>
        <v>0.41139512771513881</v>
      </c>
      <c r="AH1361" s="28">
        <f>0.5*'Ducati Panigale 1199 data'!$C$8*'WLTP class 3 v5'!F1361^2</f>
        <v>69848.465277777781</v>
      </c>
      <c r="AI1361" s="17">
        <f t="shared" si="837"/>
        <v>69.848465277777777</v>
      </c>
      <c r="AJ1361" s="17" t="str">
        <f>IF(N1361&lt;0, AI1361, "0")</f>
        <v>0</v>
      </c>
      <c r="AK1361" s="98">
        <f>AK1360+AJ1361</f>
        <v>2845.6773927469121</v>
      </c>
      <c r="AL1361" s="105">
        <f t="shared" si="838"/>
        <v>0.79046594242969781</v>
      </c>
      <c r="AM1361" s="98">
        <f>IF(N1361 &gt; 0, AI1361, )</f>
        <v>69.848465277777777</v>
      </c>
      <c r="AN1361" s="98">
        <f t="shared" si="857"/>
        <v>27943.515033178985</v>
      </c>
      <c r="AO1361" s="98">
        <f t="shared" si="839"/>
        <v>7.7620875092163848</v>
      </c>
      <c r="AP1361" s="27">
        <f t="shared" si="840"/>
        <v>0</v>
      </c>
      <c r="AQ1361" s="27">
        <f t="shared" si="841"/>
        <v>0</v>
      </c>
      <c r="AR1361" s="99">
        <f t="shared" si="842"/>
        <v>0</v>
      </c>
      <c r="AS1361" s="27">
        <f t="shared" si="843"/>
        <v>0</v>
      </c>
      <c r="AT1361" s="99">
        <f t="shared" si="820"/>
        <v>0</v>
      </c>
      <c r="AU1361" s="27">
        <f t="shared" si="820"/>
        <v>0</v>
      </c>
      <c r="AV1361" s="27">
        <f t="shared" si="844"/>
        <v>0</v>
      </c>
      <c r="AW1361" s="27">
        <f t="shared" si="845"/>
        <v>0</v>
      </c>
      <c r="AX1361" s="27">
        <f t="shared" si="846"/>
        <v>0</v>
      </c>
      <c r="AY1361" s="99">
        <f>AN1361-AW1361</f>
        <v>27943.515033178985</v>
      </c>
      <c r="AZ1361" s="110">
        <f t="shared" si="847"/>
        <v>7.7620875092163848</v>
      </c>
      <c r="BB1361" s="87">
        <v>0</v>
      </c>
      <c r="BC1361" s="23">
        <f t="shared" si="848"/>
        <v>0</v>
      </c>
      <c r="BD1361" s="23">
        <f t="shared" si="849"/>
        <v>0</v>
      </c>
      <c r="BE1361" s="23">
        <f t="shared" si="850"/>
        <v>0</v>
      </c>
      <c r="BF1361" s="23">
        <f t="shared" si="851"/>
        <v>0</v>
      </c>
      <c r="BG1361" s="23">
        <f t="shared" si="852"/>
        <v>0</v>
      </c>
    </row>
    <row r="1362" spans="2:59">
      <c r="B1362" s="12" t="s">
        <v>34</v>
      </c>
      <c r="C1362" s="12">
        <v>1351</v>
      </c>
      <c r="D1362" s="12">
        <v>329</v>
      </c>
      <c r="E1362" s="21">
        <v>79.599999999999994</v>
      </c>
      <c r="F1362" s="68">
        <f t="shared" si="821"/>
        <v>22.111111111111111</v>
      </c>
      <c r="G1362" s="22">
        <f t="shared" si="853"/>
        <v>-0.34722222222222221</v>
      </c>
      <c r="H1362" s="22">
        <f t="shared" si="822"/>
        <v>165</v>
      </c>
      <c r="I1362" s="48">
        <f>'Ducati Panigale 1199 data'!$C$8*G1362</f>
        <v>-96.527777777777771</v>
      </c>
      <c r="J1362" s="48">
        <f>'Ducati Panigale 1199 data'!$C$8*'Ducati Panigale 1199 data'!$C$15*'Ducati Panigale 1199 data'!$C$10</f>
        <v>54.543600000000005</v>
      </c>
      <c r="K1362" s="48">
        <f>(0.5*'Ducati Panigale 1199 data'!$C$12)*'Ducati Panigale 1199 data'!$C$14*'Ducati Panigale 1199 data'!$C$11*F1362^2</f>
        <v>69.173413425925929</v>
      </c>
      <c r="L1362" s="48">
        <f t="shared" si="823"/>
        <v>27.189235648148163</v>
      </c>
      <c r="M1362" s="48">
        <f t="shared" si="819"/>
        <v>601.1842104423871</v>
      </c>
      <c r="N1362" s="22">
        <f t="shared" si="824"/>
        <v>0.60118421044238712</v>
      </c>
      <c r="O1362" s="105">
        <f t="shared" si="825"/>
        <v>0</v>
      </c>
      <c r="P1362" s="105">
        <f t="shared" si="826"/>
        <v>0</v>
      </c>
      <c r="Q1362" s="105">
        <f t="shared" si="854"/>
        <v>295.80311348786574</v>
      </c>
      <c r="R1362" s="27">
        <f t="shared" si="827"/>
        <v>8.2167531524407145E-2</v>
      </c>
      <c r="S1362" s="98">
        <f t="shared" si="828"/>
        <v>0.60118421044238712</v>
      </c>
      <c r="T1362" s="17">
        <f t="shared" si="855"/>
        <v>1706.0997283716995</v>
      </c>
      <c r="U1362" s="17">
        <f t="shared" si="829"/>
        <v>0.47391659121436097</v>
      </c>
      <c r="V1362" s="17">
        <f t="shared" si="830"/>
        <v>281.01295781347244</v>
      </c>
      <c r="W1362" s="17">
        <f t="shared" si="831"/>
        <v>269.77243950093356</v>
      </c>
      <c r="X1362" s="17">
        <f t="shared" si="831"/>
        <v>258.98154192089623</v>
      </c>
      <c r="Y1362" s="17">
        <f t="shared" si="832"/>
        <v>256.39172650168729</v>
      </c>
      <c r="Z1362" s="17">
        <f>Y1362/3600</f>
        <v>7.1219924028246465E-2</v>
      </c>
      <c r="AA1362" s="17">
        <f>0.96*Y1362</f>
        <v>246.13605744161978</v>
      </c>
      <c r="AB1362" s="17">
        <f t="shared" si="833"/>
        <v>236.29061514395499</v>
      </c>
      <c r="AC1362" s="17">
        <f t="shared" si="834"/>
        <v>224.47608438675724</v>
      </c>
      <c r="AD1362" s="17">
        <f t="shared" si="835"/>
        <v>224.47608438675724</v>
      </c>
      <c r="AE1362" s="17">
        <f t="shared" si="856"/>
        <v>6.2354467885210346E-2</v>
      </c>
      <c r="AF1362" s="17">
        <f>T1362-AD1362</f>
        <v>1481.6236439849422</v>
      </c>
      <c r="AG1362" s="17">
        <f t="shared" si="836"/>
        <v>0.4115621233291506</v>
      </c>
      <c r="AH1362" s="28">
        <f>0.5*'Ducati Panigale 1199 data'!$C$8*'WLTP class 3 v5'!F1362^2</f>
        <v>67957.271604938273</v>
      </c>
      <c r="AI1362" s="17">
        <f t="shared" si="837"/>
        <v>67.957271604938271</v>
      </c>
      <c r="AJ1362" s="17" t="str">
        <f>IF(N1362&lt;0, AI1362, "0")</f>
        <v>0</v>
      </c>
      <c r="AK1362" s="98">
        <f>AK1361+AJ1362</f>
        <v>2845.6773927469121</v>
      </c>
      <c r="AL1362" s="105">
        <f t="shared" si="838"/>
        <v>0.79046594242969781</v>
      </c>
      <c r="AM1362" s="98">
        <f>IF(N1362 &gt; 0, AI1362, )</f>
        <v>67.957271604938271</v>
      </c>
      <c r="AN1362" s="98">
        <f t="shared" si="857"/>
        <v>28011.472304783922</v>
      </c>
      <c r="AO1362" s="98">
        <f t="shared" si="839"/>
        <v>7.7809645291066447</v>
      </c>
      <c r="AP1362" s="27">
        <f t="shared" si="840"/>
        <v>0</v>
      </c>
      <c r="AQ1362" s="27">
        <f t="shared" si="841"/>
        <v>0</v>
      </c>
      <c r="AR1362" s="99">
        <f t="shared" si="842"/>
        <v>0</v>
      </c>
      <c r="AS1362" s="27">
        <f t="shared" si="843"/>
        <v>0</v>
      </c>
      <c r="AT1362" s="99">
        <f t="shared" si="820"/>
        <v>0</v>
      </c>
      <c r="AU1362" s="27">
        <f t="shared" si="820"/>
        <v>0</v>
      </c>
      <c r="AV1362" s="27">
        <f t="shared" si="844"/>
        <v>0</v>
      </c>
      <c r="AW1362" s="27">
        <f t="shared" si="845"/>
        <v>0</v>
      </c>
      <c r="AX1362" s="27">
        <f t="shared" si="846"/>
        <v>0</v>
      </c>
      <c r="AY1362" s="99">
        <f>AN1362-AW1362</f>
        <v>28011.472304783922</v>
      </c>
      <c r="AZ1362" s="110">
        <f t="shared" si="847"/>
        <v>7.7809645291066447</v>
      </c>
      <c r="BB1362" s="87">
        <v>0</v>
      </c>
      <c r="BC1362" s="23">
        <f t="shared" si="848"/>
        <v>0</v>
      </c>
      <c r="BD1362" s="23">
        <f t="shared" si="849"/>
        <v>0</v>
      </c>
      <c r="BE1362" s="23">
        <f t="shared" si="850"/>
        <v>0</v>
      </c>
      <c r="BF1362" s="23">
        <f t="shared" si="851"/>
        <v>0</v>
      </c>
      <c r="BG1362" s="23">
        <f t="shared" si="852"/>
        <v>0</v>
      </c>
    </row>
    <row r="1363" spans="2:59">
      <c r="B1363" s="12" t="s">
        <v>34</v>
      </c>
      <c r="C1363" s="12">
        <v>1352</v>
      </c>
      <c r="D1363" s="12">
        <v>330</v>
      </c>
      <c r="E1363" s="21">
        <v>78.2</v>
      </c>
      <c r="F1363" s="68">
        <f t="shared" si="821"/>
        <v>21.722222222222221</v>
      </c>
      <c r="G1363" s="22">
        <f t="shared" si="853"/>
        <v>-0.38888888888888851</v>
      </c>
      <c r="H1363" s="22">
        <f t="shared" si="822"/>
        <v>165.5</v>
      </c>
      <c r="I1363" s="48">
        <f>'Ducati Panigale 1199 data'!$C$8*G1363</f>
        <v>-108.111111111111</v>
      </c>
      <c r="J1363" s="48">
        <f>'Ducati Panigale 1199 data'!$C$8*'Ducati Panigale 1199 data'!$C$15*'Ducati Panigale 1199 data'!$C$10</f>
        <v>54.543600000000005</v>
      </c>
      <c r="K1363" s="48">
        <f>(0.5*'Ducati Panigale 1199 data'!$C$12)*'Ducati Panigale 1199 data'!$C$14*'Ducati Panigale 1199 data'!$C$11*F1363^2</f>
        <v>66.761575578703713</v>
      </c>
      <c r="L1363" s="48">
        <f t="shared" si="823"/>
        <v>13.194064467592717</v>
      </c>
      <c r="M1363" s="48">
        <f t="shared" si="819"/>
        <v>286.60440037937514</v>
      </c>
      <c r="N1363" s="22">
        <f t="shared" si="824"/>
        <v>0.28660440037937512</v>
      </c>
      <c r="O1363" s="105">
        <f t="shared" si="825"/>
        <v>0</v>
      </c>
      <c r="P1363" s="105">
        <f t="shared" si="826"/>
        <v>0</v>
      </c>
      <c r="Q1363" s="105">
        <f t="shared" si="854"/>
        <v>295.80311348786574</v>
      </c>
      <c r="R1363" s="27">
        <f t="shared" si="827"/>
        <v>8.2167531524407145E-2</v>
      </c>
      <c r="S1363" s="98">
        <f t="shared" si="828"/>
        <v>0.28660440037937512</v>
      </c>
      <c r="T1363" s="17">
        <f t="shared" si="855"/>
        <v>1706.386332772079</v>
      </c>
      <c r="U1363" s="17">
        <f t="shared" si="829"/>
        <v>0.4739962035477997</v>
      </c>
      <c r="V1363" s="17">
        <f t="shared" si="830"/>
        <v>281.01295781347244</v>
      </c>
      <c r="W1363" s="17">
        <f t="shared" si="831"/>
        <v>269.77243950093356</v>
      </c>
      <c r="X1363" s="17">
        <f t="shared" si="831"/>
        <v>258.98154192089623</v>
      </c>
      <c r="Y1363" s="17">
        <f t="shared" si="832"/>
        <v>256.39172650168729</v>
      </c>
      <c r="Z1363" s="17">
        <f>Y1363/3600</f>
        <v>7.1219924028246465E-2</v>
      </c>
      <c r="AA1363" s="17">
        <f>0.96*Y1363</f>
        <v>246.13605744161978</v>
      </c>
      <c r="AB1363" s="17">
        <f t="shared" si="833"/>
        <v>236.29061514395499</v>
      </c>
      <c r="AC1363" s="17">
        <f t="shared" si="834"/>
        <v>224.47608438675724</v>
      </c>
      <c r="AD1363" s="17">
        <f t="shared" si="835"/>
        <v>224.47608438675724</v>
      </c>
      <c r="AE1363" s="17">
        <f t="shared" si="856"/>
        <v>6.2354467885210346E-2</v>
      </c>
      <c r="AF1363" s="17">
        <f>T1363-AD1363</f>
        <v>1481.9102483853217</v>
      </c>
      <c r="AG1363" s="17">
        <f t="shared" si="836"/>
        <v>0.41164173566258933</v>
      </c>
      <c r="AH1363" s="28">
        <f>0.5*'Ducati Panigale 1199 data'!$C$8*'WLTP class 3 v5'!F1363^2</f>
        <v>65587.836419753075</v>
      </c>
      <c r="AI1363" s="17">
        <f t="shared" si="837"/>
        <v>65.587836419753074</v>
      </c>
      <c r="AJ1363" s="17" t="str">
        <f>IF(N1363&lt;0, AI1363, "0")</f>
        <v>0</v>
      </c>
      <c r="AK1363" s="98">
        <f>AK1362+AJ1363</f>
        <v>2845.6773927469121</v>
      </c>
      <c r="AL1363" s="105">
        <f t="shared" si="838"/>
        <v>0.79046594242969781</v>
      </c>
      <c r="AM1363" s="98">
        <f>IF(N1363 &gt; 0, AI1363, )</f>
        <v>65.587836419753074</v>
      </c>
      <c r="AN1363" s="98">
        <f t="shared" si="857"/>
        <v>28077.060141203674</v>
      </c>
      <c r="AO1363" s="98">
        <f t="shared" si="839"/>
        <v>7.799183372556576</v>
      </c>
      <c r="AP1363" s="27">
        <f t="shared" si="840"/>
        <v>0</v>
      </c>
      <c r="AQ1363" s="27">
        <f t="shared" si="841"/>
        <v>0</v>
      </c>
      <c r="AR1363" s="99">
        <f t="shared" si="842"/>
        <v>0</v>
      </c>
      <c r="AS1363" s="27">
        <f t="shared" si="843"/>
        <v>0</v>
      </c>
      <c r="AT1363" s="99">
        <f t="shared" si="820"/>
        <v>0</v>
      </c>
      <c r="AU1363" s="27">
        <f t="shared" si="820"/>
        <v>0</v>
      </c>
      <c r="AV1363" s="27">
        <f t="shared" si="844"/>
        <v>0</v>
      </c>
      <c r="AW1363" s="27">
        <f t="shared" si="845"/>
        <v>0</v>
      </c>
      <c r="AX1363" s="27">
        <f t="shared" si="846"/>
        <v>0</v>
      </c>
      <c r="AY1363" s="99">
        <f>AN1363-AW1363</f>
        <v>28077.060141203674</v>
      </c>
      <c r="AZ1363" s="110">
        <f t="shared" si="847"/>
        <v>7.799183372556576</v>
      </c>
      <c r="BB1363" s="87">
        <v>0</v>
      </c>
      <c r="BC1363" s="23">
        <f t="shared" si="848"/>
        <v>0</v>
      </c>
      <c r="BD1363" s="23">
        <f t="shared" si="849"/>
        <v>0</v>
      </c>
      <c r="BE1363" s="23">
        <f t="shared" si="850"/>
        <v>0</v>
      </c>
      <c r="BF1363" s="23">
        <f t="shared" si="851"/>
        <v>0</v>
      </c>
      <c r="BG1363" s="23">
        <f t="shared" si="852"/>
        <v>0</v>
      </c>
    </row>
    <row r="1364" spans="2:59">
      <c r="B1364" s="12" t="s">
        <v>34</v>
      </c>
      <c r="C1364" s="12">
        <v>1353</v>
      </c>
      <c r="D1364" s="12">
        <v>331</v>
      </c>
      <c r="E1364" s="21">
        <v>76.8</v>
      </c>
      <c r="F1364" s="68">
        <f t="shared" si="821"/>
        <v>21.333333333333332</v>
      </c>
      <c r="G1364" s="22">
        <f t="shared" si="853"/>
        <v>-0.40277777777777857</v>
      </c>
      <c r="H1364" s="22">
        <f t="shared" si="822"/>
        <v>166</v>
      </c>
      <c r="I1364" s="48">
        <f>'Ducati Panigale 1199 data'!$C$8*G1364</f>
        <v>-111.97222222222244</v>
      </c>
      <c r="J1364" s="48">
        <f>'Ducati Panigale 1199 data'!$C$8*'Ducati Panigale 1199 data'!$C$15*'Ducati Panigale 1199 data'!$C$10</f>
        <v>54.543600000000005</v>
      </c>
      <c r="K1364" s="48">
        <f>(0.5*'Ducati Panigale 1199 data'!$C$12)*'Ducati Panigale 1199 data'!$C$14*'Ducati Panigale 1199 data'!$C$11*F1364^2</f>
        <v>64.392533333333333</v>
      </c>
      <c r="L1364" s="48">
        <f t="shared" si="823"/>
        <v>6.963911111110896</v>
      </c>
      <c r="M1364" s="48">
        <f t="shared" si="819"/>
        <v>148.56343703703243</v>
      </c>
      <c r="N1364" s="22">
        <f t="shared" si="824"/>
        <v>0.14856343703703243</v>
      </c>
      <c r="O1364" s="105">
        <f t="shared" si="825"/>
        <v>0</v>
      </c>
      <c r="P1364" s="105">
        <f t="shared" si="826"/>
        <v>0</v>
      </c>
      <c r="Q1364" s="105">
        <f t="shared" si="854"/>
        <v>295.80311348786574</v>
      </c>
      <c r="R1364" s="27">
        <f t="shared" si="827"/>
        <v>8.2167531524407145E-2</v>
      </c>
      <c r="S1364" s="98">
        <f t="shared" si="828"/>
        <v>0.14856343703703243</v>
      </c>
      <c r="T1364" s="17">
        <f t="shared" si="855"/>
        <v>1706.5348962091159</v>
      </c>
      <c r="U1364" s="17">
        <f t="shared" si="829"/>
        <v>0.47403747116919887</v>
      </c>
      <c r="V1364" s="17">
        <f t="shared" si="830"/>
        <v>281.01295781347244</v>
      </c>
      <c r="W1364" s="17">
        <f t="shared" si="831"/>
        <v>269.77243950093356</v>
      </c>
      <c r="X1364" s="17">
        <f t="shared" si="831"/>
        <v>258.98154192089623</v>
      </c>
      <c r="Y1364" s="17">
        <f t="shared" si="832"/>
        <v>256.39172650168729</v>
      </c>
      <c r="Z1364" s="17">
        <f>Y1364/3600</f>
        <v>7.1219924028246465E-2</v>
      </c>
      <c r="AA1364" s="17">
        <f>0.96*Y1364</f>
        <v>246.13605744161978</v>
      </c>
      <c r="AB1364" s="17">
        <f t="shared" si="833"/>
        <v>236.29061514395499</v>
      </c>
      <c r="AC1364" s="17">
        <f t="shared" si="834"/>
        <v>224.47608438675724</v>
      </c>
      <c r="AD1364" s="17">
        <f t="shared" si="835"/>
        <v>224.47608438675724</v>
      </c>
      <c r="AE1364" s="17">
        <f t="shared" si="856"/>
        <v>6.2354467885210346E-2</v>
      </c>
      <c r="AF1364" s="17">
        <f>T1364-AD1364</f>
        <v>1482.0588118223586</v>
      </c>
      <c r="AG1364" s="17">
        <f t="shared" si="836"/>
        <v>0.41168300328398849</v>
      </c>
      <c r="AH1364" s="28">
        <f>0.5*'Ducati Panigale 1199 data'!$C$8*'WLTP class 3 v5'!F1364^2</f>
        <v>63260.444444444438</v>
      </c>
      <c r="AI1364" s="17">
        <f t="shared" si="837"/>
        <v>63.260444444444438</v>
      </c>
      <c r="AJ1364" s="17" t="str">
        <f>IF(N1364&lt;0, AI1364, "0")</f>
        <v>0</v>
      </c>
      <c r="AK1364" s="98">
        <f>AK1363+AJ1364</f>
        <v>2845.6773927469121</v>
      </c>
      <c r="AL1364" s="105">
        <f t="shared" si="838"/>
        <v>0.79046594242969781</v>
      </c>
      <c r="AM1364" s="98">
        <f>IF(N1364 &gt; 0, AI1364, )</f>
        <v>63.260444444444438</v>
      </c>
      <c r="AN1364" s="98">
        <f t="shared" si="857"/>
        <v>28140.320585648118</v>
      </c>
      <c r="AO1364" s="98">
        <f t="shared" si="839"/>
        <v>7.816755718235588</v>
      </c>
      <c r="AP1364" s="27">
        <f t="shared" si="840"/>
        <v>0</v>
      </c>
      <c r="AQ1364" s="27">
        <f t="shared" si="841"/>
        <v>0</v>
      </c>
      <c r="AR1364" s="99">
        <f t="shared" si="842"/>
        <v>0</v>
      </c>
      <c r="AS1364" s="27">
        <f t="shared" si="843"/>
        <v>0</v>
      </c>
      <c r="AT1364" s="99">
        <f t="shared" si="820"/>
        <v>0</v>
      </c>
      <c r="AU1364" s="27">
        <f t="shared" si="820"/>
        <v>0</v>
      </c>
      <c r="AV1364" s="27">
        <f t="shared" si="844"/>
        <v>0</v>
      </c>
      <c r="AW1364" s="27">
        <f t="shared" si="845"/>
        <v>0</v>
      </c>
      <c r="AX1364" s="27">
        <f t="shared" si="846"/>
        <v>0</v>
      </c>
      <c r="AY1364" s="99">
        <f>AN1364-AW1364</f>
        <v>28140.320585648118</v>
      </c>
      <c r="AZ1364" s="110">
        <f t="shared" si="847"/>
        <v>7.816755718235588</v>
      </c>
      <c r="BB1364" s="87">
        <v>0</v>
      </c>
      <c r="BC1364" s="23">
        <f t="shared" si="848"/>
        <v>0</v>
      </c>
      <c r="BD1364" s="23">
        <f t="shared" si="849"/>
        <v>0</v>
      </c>
      <c r="BE1364" s="23">
        <f t="shared" si="850"/>
        <v>0</v>
      </c>
      <c r="BF1364" s="23">
        <f t="shared" si="851"/>
        <v>0</v>
      </c>
      <c r="BG1364" s="23">
        <f t="shared" si="852"/>
        <v>0</v>
      </c>
    </row>
    <row r="1365" spans="2:59">
      <c r="B1365" s="12" t="s">
        <v>34</v>
      </c>
      <c r="C1365" s="12">
        <v>1354</v>
      </c>
      <c r="D1365" s="12">
        <v>332</v>
      </c>
      <c r="E1365" s="21">
        <v>75.3</v>
      </c>
      <c r="F1365" s="68">
        <f t="shared" si="821"/>
        <v>20.916666666666668</v>
      </c>
      <c r="G1365" s="22">
        <f t="shared" si="853"/>
        <v>-0.41666666666666663</v>
      </c>
      <c r="H1365" s="22">
        <f t="shared" si="822"/>
        <v>166.5</v>
      </c>
      <c r="I1365" s="48">
        <f>'Ducati Panigale 1199 data'!$C$8*G1365</f>
        <v>-115.83333333333333</v>
      </c>
      <c r="J1365" s="48">
        <f>'Ducati Panigale 1199 data'!$C$8*'Ducati Panigale 1199 data'!$C$15*'Ducati Panigale 1199 data'!$C$10</f>
        <v>54.543600000000005</v>
      </c>
      <c r="K1365" s="48">
        <f>(0.5*'Ducati Panigale 1199 data'!$C$12)*'Ducati Panigale 1199 data'!$C$14*'Ducati Panigale 1199 data'!$C$11*F1365^2</f>
        <v>61.901763802083352</v>
      </c>
      <c r="L1365" s="48">
        <f t="shared" si="823"/>
        <v>0.61203046875002798</v>
      </c>
      <c r="M1365" s="48">
        <f t="shared" si="819"/>
        <v>12.801637304688086</v>
      </c>
      <c r="N1365" s="22">
        <f t="shared" si="824"/>
        <v>1.2801637304688087E-2</v>
      </c>
      <c r="O1365" s="105">
        <f t="shared" si="825"/>
        <v>0</v>
      </c>
      <c r="P1365" s="105">
        <f t="shared" si="826"/>
        <v>0</v>
      </c>
      <c r="Q1365" s="105">
        <f t="shared" si="854"/>
        <v>295.80311348786574</v>
      </c>
      <c r="R1365" s="27">
        <f t="shared" si="827"/>
        <v>8.2167531524407145E-2</v>
      </c>
      <c r="S1365" s="98">
        <f t="shared" si="828"/>
        <v>1.2801637304688087E-2</v>
      </c>
      <c r="T1365" s="17">
        <f t="shared" si="855"/>
        <v>1706.5476978464205</v>
      </c>
      <c r="U1365" s="17">
        <f t="shared" si="829"/>
        <v>0.47404102717956126</v>
      </c>
      <c r="V1365" s="17">
        <f t="shared" si="830"/>
        <v>281.01295781347244</v>
      </c>
      <c r="W1365" s="17">
        <f t="shared" si="831"/>
        <v>269.77243950093356</v>
      </c>
      <c r="X1365" s="17">
        <f t="shared" si="831"/>
        <v>258.98154192089623</v>
      </c>
      <c r="Y1365" s="17">
        <f t="shared" si="832"/>
        <v>256.39172650168729</v>
      </c>
      <c r="Z1365" s="17">
        <f>Y1365/3600</f>
        <v>7.1219924028246465E-2</v>
      </c>
      <c r="AA1365" s="17">
        <f>0.96*Y1365</f>
        <v>246.13605744161978</v>
      </c>
      <c r="AB1365" s="17">
        <f t="shared" si="833"/>
        <v>236.29061514395499</v>
      </c>
      <c r="AC1365" s="17">
        <f t="shared" si="834"/>
        <v>224.47608438675724</v>
      </c>
      <c r="AD1365" s="17">
        <f t="shared" si="835"/>
        <v>224.47608438675724</v>
      </c>
      <c r="AE1365" s="17">
        <f t="shared" si="856"/>
        <v>6.2354467885210346E-2</v>
      </c>
      <c r="AF1365" s="17">
        <f>T1365-AD1365</f>
        <v>1482.0716134596632</v>
      </c>
      <c r="AG1365" s="17">
        <f t="shared" si="836"/>
        <v>0.41168655929435088</v>
      </c>
      <c r="AH1365" s="28">
        <f>0.5*'Ducati Panigale 1199 data'!$C$8*'WLTP class 3 v5'!F1365^2</f>
        <v>60813.465277777788</v>
      </c>
      <c r="AI1365" s="17">
        <f t="shared" si="837"/>
        <v>60.813465277777787</v>
      </c>
      <c r="AJ1365" s="17" t="str">
        <f>IF(N1365&lt;0, AI1365, "0")</f>
        <v>0</v>
      </c>
      <c r="AK1365" s="98">
        <f>AK1364+AJ1365</f>
        <v>2845.6773927469121</v>
      </c>
      <c r="AL1365" s="105">
        <f t="shared" si="838"/>
        <v>0.79046594242969781</v>
      </c>
      <c r="AM1365" s="98">
        <f>IF(N1365 &gt; 0, AI1365, )</f>
        <v>60.813465277777787</v>
      </c>
      <c r="AN1365" s="98">
        <f t="shared" si="857"/>
        <v>28201.134050925895</v>
      </c>
      <c r="AO1365" s="98">
        <f t="shared" si="839"/>
        <v>7.8336483474794152</v>
      </c>
      <c r="AP1365" s="27">
        <f t="shared" si="840"/>
        <v>0</v>
      </c>
      <c r="AQ1365" s="27">
        <f t="shared" si="841"/>
        <v>0</v>
      </c>
      <c r="AR1365" s="99">
        <f t="shared" si="842"/>
        <v>0</v>
      </c>
      <c r="AS1365" s="27">
        <f t="shared" si="843"/>
        <v>0</v>
      </c>
      <c r="AT1365" s="99">
        <f t="shared" si="820"/>
        <v>0</v>
      </c>
      <c r="AU1365" s="27">
        <f t="shared" si="820"/>
        <v>0</v>
      </c>
      <c r="AV1365" s="27">
        <f t="shared" si="844"/>
        <v>0</v>
      </c>
      <c r="AW1365" s="27">
        <f t="shared" si="845"/>
        <v>0</v>
      </c>
      <c r="AX1365" s="27">
        <f t="shared" si="846"/>
        <v>0</v>
      </c>
      <c r="AY1365" s="99">
        <f>AN1365-AW1365</f>
        <v>28201.134050925895</v>
      </c>
      <c r="AZ1365" s="110">
        <f t="shared" si="847"/>
        <v>7.8336483474794152</v>
      </c>
      <c r="BB1365" s="87">
        <v>0</v>
      </c>
      <c r="BC1365" s="23">
        <f t="shared" si="848"/>
        <v>0</v>
      </c>
      <c r="BD1365" s="23">
        <f t="shared" si="849"/>
        <v>0</v>
      </c>
      <c r="BE1365" s="23">
        <f t="shared" si="850"/>
        <v>0</v>
      </c>
      <c r="BF1365" s="23">
        <f t="shared" si="851"/>
        <v>0</v>
      </c>
      <c r="BG1365" s="23">
        <f t="shared" si="852"/>
        <v>0</v>
      </c>
    </row>
    <row r="1366" spans="2:59">
      <c r="B1366" s="12" t="s">
        <v>34</v>
      </c>
      <c r="C1366" s="12">
        <v>1355</v>
      </c>
      <c r="D1366" s="12">
        <v>333</v>
      </c>
      <c r="E1366" s="21">
        <v>73.8</v>
      </c>
      <c r="F1366" s="68">
        <f t="shared" si="821"/>
        <v>20.5</v>
      </c>
      <c r="G1366" s="22">
        <f t="shared" si="853"/>
        <v>-0.44444444444444481</v>
      </c>
      <c r="H1366" s="22">
        <f t="shared" si="822"/>
        <v>167</v>
      </c>
      <c r="I1366" s="48">
        <f>'Ducati Panigale 1199 data'!$C$8*G1366</f>
        <v>-123.55555555555566</v>
      </c>
      <c r="J1366" s="48">
        <f>'Ducati Panigale 1199 data'!$C$8*'Ducati Panigale 1199 data'!$C$15*'Ducati Panigale 1199 data'!$C$10</f>
        <v>54.543600000000005</v>
      </c>
      <c r="K1366" s="48">
        <f>(0.5*'Ducati Panigale 1199 data'!$C$12)*'Ducati Panigale 1199 data'!$C$14*'Ducati Panigale 1199 data'!$C$11*F1366^2</f>
        <v>59.460121875000006</v>
      </c>
      <c r="L1366" s="48">
        <f t="shared" si="823"/>
        <v>-9.551833680555653</v>
      </c>
      <c r="M1366" s="48">
        <f t="shared" si="819"/>
        <v>-195.81259045139089</v>
      </c>
      <c r="N1366" s="22">
        <f t="shared" si="824"/>
        <v>-0.19581259045139088</v>
      </c>
      <c r="O1366" s="105">
        <f t="shared" si="825"/>
        <v>-0.19581259045139088</v>
      </c>
      <c r="P1366" s="105">
        <f t="shared" si="826"/>
        <v>0.19581259045139088</v>
      </c>
      <c r="Q1366" s="105">
        <f t="shared" si="854"/>
        <v>295.99892607831714</v>
      </c>
      <c r="R1366" s="27">
        <f t="shared" si="827"/>
        <v>8.2221923910643646E-2</v>
      </c>
      <c r="S1366" s="98">
        <f t="shared" si="828"/>
        <v>0</v>
      </c>
      <c r="T1366" s="17">
        <f t="shared" si="855"/>
        <v>1706.5476978464205</v>
      </c>
      <c r="U1366" s="17">
        <f t="shared" si="829"/>
        <v>0.47404102717956126</v>
      </c>
      <c r="V1366" s="17">
        <f t="shared" si="830"/>
        <v>281.19897977440127</v>
      </c>
      <c r="W1366" s="17">
        <f t="shared" si="831"/>
        <v>269.95102058342519</v>
      </c>
      <c r="X1366" s="17">
        <f t="shared" si="831"/>
        <v>259.15297976008816</v>
      </c>
      <c r="Y1366" s="17">
        <f t="shared" si="832"/>
        <v>256.5614499624873</v>
      </c>
      <c r="Z1366" s="17">
        <f>Y1366/3600</f>
        <v>7.1267069434024249E-2</v>
      </c>
      <c r="AA1366" s="17">
        <f>0.96*Y1366</f>
        <v>246.29899196398779</v>
      </c>
      <c r="AB1366" s="17">
        <f t="shared" si="833"/>
        <v>236.44703228542826</v>
      </c>
      <c r="AC1366" s="17">
        <f t="shared" si="834"/>
        <v>224.62468067115685</v>
      </c>
      <c r="AD1366" s="17">
        <f t="shared" si="835"/>
        <v>224.62468067115685</v>
      </c>
      <c r="AE1366" s="17">
        <f t="shared" si="856"/>
        <v>6.2395744630876902E-2</v>
      </c>
      <c r="AF1366" s="17">
        <f>T1366-AD1366</f>
        <v>1481.9230171752638</v>
      </c>
      <c r="AG1366" s="17">
        <f t="shared" si="836"/>
        <v>0.41164528254868438</v>
      </c>
      <c r="AH1366" s="28">
        <f>0.5*'Ducati Panigale 1199 data'!$C$8*'WLTP class 3 v5'!F1366^2</f>
        <v>58414.75</v>
      </c>
      <c r="AI1366" s="17">
        <f t="shared" si="837"/>
        <v>58.414749999999998</v>
      </c>
      <c r="AJ1366" s="17">
        <f>IF(N1366&lt;0, AI1366, "0")</f>
        <v>58.414749999999998</v>
      </c>
      <c r="AK1366" s="98">
        <f>AK1365+AJ1366</f>
        <v>2904.092142746912</v>
      </c>
      <c r="AL1366" s="105">
        <f t="shared" si="838"/>
        <v>0.80669226187414222</v>
      </c>
      <c r="AM1366" s="98">
        <f>IF(N1366 &gt; 0, AI1366, )</f>
        <v>0</v>
      </c>
      <c r="AN1366" s="98">
        <f t="shared" si="857"/>
        <v>28201.134050925895</v>
      </c>
      <c r="AO1366" s="98">
        <f t="shared" si="839"/>
        <v>7.8336483474794152</v>
      </c>
      <c r="AP1366" s="27">
        <f t="shared" si="840"/>
        <v>55.494012499999997</v>
      </c>
      <c r="AQ1366" s="27">
        <f t="shared" si="841"/>
        <v>53.274251999999997</v>
      </c>
      <c r="AR1366" s="99">
        <f t="shared" si="842"/>
        <v>51.143281919999993</v>
      </c>
      <c r="AS1366" s="27">
        <f t="shared" si="843"/>
        <v>50.63184910079999</v>
      </c>
      <c r="AT1366" s="99">
        <f t="shared" si="820"/>
        <v>48.606575136767987</v>
      </c>
      <c r="AU1366" s="27">
        <f t="shared" si="820"/>
        <v>46.662312131297263</v>
      </c>
      <c r="AV1366" s="27">
        <f t="shared" si="844"/>
        <v>44.329196524732396</v>
      </c>
      <c r="AW1366" s="27">
        <f t="shared" si="845"/>
        <v>44.329196524732396</v>
      </c>
      <c r="AX1366" s="27">
        <f t="shared" si="846"/>
        <v>1.2313665701314555E-2</v>
      </c>
      <c r="AY1366" s="99">
        <f>AN1366-AW1366</f>
        <v>28156.804854401162</v>
      </c>
      <c r="AZ1366" s="110">
        <f t="shared" si="847"/>
        <v>7.8213346817781009</v>
      </c>
      <c r="BB1366" s="87">
        <v>0.19581259045139099</v>
      </c>
      <c r="BC1366" s="23">
        <f t="shared" si="848"/>
        <v>0.17623133140625188</v>
      </c>
      <c r="BD1366" s="23">
        <f t="shared" si="849"/>
        <v>0.16741976483593929</v>
      </c>
      <c r="BE1366" s="23">
        <f t="shared" si="850"/>
        <v>0.1607229742425017</v>
      </c>
      <c r="BF1366" s="23">
        <f t="shared" si="851"/>
        <v>0.1510795957879516</v>
      </c>
      <c r="BG1366" s="23">
        <f t="shared" si="852"/>
        <v>0.1510795957879516</v>
      </c>
    </row>
    <row r="1367" spans="2:59">
      <c r="B1367" s="12" t="s">
        <v>34</v>
      </c>
      <c r="C1367" s="12">
        <v>1356</v>
      </c>
      <c r="D1367" s="12">
        <v>334</v>
      </c>
      <c r="E1367" s="21">
        <v>72.099999999999994</v>
      </c>
      <c r="F1367" s="68">
        <f t="shared" si="821"/>
        <v>20.027777777777779</v>
      </c>
      <c r="G1367" s="22">
        <f t="shared" si="853"/>
        <v>-0.49999999999999922</v>
      </c>
      <c r="H1367" s="22">
        <f t="shared" si="822"/>
        <v>167.5</v>
      </c>
      <c r="I1367" s="48">
        <f>'Ducati Panigale 1199 data'!$C$8*G1367</f>
        <v>-138.99999999999977</v>
      </c>
      <c r="J1367" s="48">
        <f>'Ducati Panigale 1199 data'!$C$8*'Ducati Panigale 1199 data'!$C$15*'Ducati Panigale 1199 data'!$C$10</f>
        <v>54.543600000000005</v>
      </c>
      <c r="K1367" s="48">
        <f>(0.5*'Ducati Panigale 1199 data'!$C$12)*'Ducati Panigale 1199 data'!$C$14*'Ducati Panigale 1199 data'!$C$11*F1367^2</f>
        <v>56.752317505787047</v>
      </c>
      <c r="L1367" s="48">
        <f t="shared" si="823"/>
        <v>-27.704082494212727</v>
      </c>
      <c r="M1367" s="48">
        <f t="shared" si="819"/>
        <v>-554.85120773131598</v>
      </c>
      <c r="N1367" s="22">
        <f t="shared" si="824"/>
        <v>-0.55485120773131602</v>
      </c>
      <c r="O1367" s="105">
        <f t="shared" si="825"/>
        <v>-0.55485120773131602</v>
      </c>
      <c r="P1367" s="105">
        <f t="shared" si="826"/>
        <v>0.55485120773131602</v>
      </c>
      <c r="Q1367" s="105">
        <f t="shared" si="854"/>
        <v>296.55377728604844</v>
      </c>
      <c r="R1367" s="27">
        <f t="shared" si="827"/>
        <v>8.2376049246124572E-2</v>
      </c>
      <c r="S1367" s="98">
        <f t="shared" si="828"/>
        <v>0</v>
      </c>
      <c r="T1367" s="17">
        <f t="shared" si="855"/>
        <v>1706.5476978464205</v>
      </c>
      <c r="U1367" s="17">
        <f t="shared" si="829"/>
        <v>0.47404102717956126</v>
      </c>
      <c r="V1367" s="17">
        <f t="shared" si="830"/>
        <v>281.726088421746</v>
      </c>
      <c r="W1367" s="17">
        <f t="shared" si="831"/>
        <v>270.45704488487615</v>
      </c>
      <c r="X1367" s="17">
        <f t="shared" si="831"/>
        <v>259.63876308948107</v>
      </c>
      <c r="Y1367" s="17">
        <f t="shared" si="832"/>
        <v>257.04237545858626</v>
      </c>
      <c r="Z1367" s="17">
        <f>Y1367/3600</f>
        <v>7.1400659849607293E-2</v>
      </c>
      <c r="AA1367" s="17">
        <f>0.96*Y1367</f>
        <v>246.76068044024279</v>
      </c>
      <c r="AB1367" s="17">
        <f t="shared" si="833"/>
        <v>236.89025322263308</v>
      </c>
      <c r="AC1367" s="17">
        <f t="shared" si="834"/>
        <v>225.04574056150142</v>
      </c>
      <c r="AD1367" s="17">
        <f t="shared" si="835"/>
        <v>225.04574056150142</v>
      </c>
      <c r="AE1367" s="17">
        <f t="shared" si="856"/>
        <v>6.2512705711528171E-2</v>
      </c>
      <c r="AF1367" s="17">
        <f>T1367-AD1367</f>
        <v>1481.5019572849192</v>
      </c>
      <c r="AG1367" s="17">
        <f t="shared" si="836"/>
        <v>0.41152832146803309</v>
      </c>
      <c r="AH1367" s="28">
        <f>0.5*'Ducati Panigale 1199 data'!$C$8*'WLTP class 3 v5'!F1367^2</f>
        <v>55754.551697530871</v>
      </c>
      <c r="AI1367" s="17">
        <f t="shared" si="837"/>
        <v>55.754551697530871</v>
      </c>
      <c r="AJ1367" s="17">
        <f>IF(N1367&lt;0, AI1367, "0")</f>
        <v>55.754551697530871</v>
      </c>
      <c r="AK1367" s="98">
        <f>AK1366+AJ1367</f>
        <v>2959.8466944444431</v>
      </c>
      <c r="AL1367" s="105">
        <f t="shared" si="838"/>
        <v>0.82217963734567867</v>
      </c>
      <c r="AM1367" s="98">
        <f>IF(N1367 &gt; 0, AI1367, )</f>
        <v>0</v>
      </c>
      <c r="AN1367" s="98">
        <f t="shared" si="857"/>
        <v>28201.134050925895</v>
      </c>
      <c r="AO1367" s="98">
        <f t="shared" si="839"/>
        <v>7.8336483474794152</v>
      </c>
      <c r="AP1367" s="27">
        <f t="shared" si="840"/>
        <v>52.966824112654322</v>
      </c>
      <c r="AQ1367" s="27">
        <f t="shared" si="841"/>
        <v>50.848151148148148</v>
      </c>
      <c r="AR1367" s="99">
        <f t="shared" si="842"/>
        <v>48.814225102222217</v>
      </c>
      <c r="AS1367" s="27">
        <f t="shared" si="843"/>
        <v>48.326082851199992</v>
      </c>
      <c r="AT1367" s="99">
        <f t="shared" si="820"/>
        <v>46.393039537151992</v>
      </c>
      <c r="AU1367" s="27">
        <f t="shared" si="820"/>
        <v>44.537317955665912</v>
      </c>
      <c r="AV1367" s="27">
        <f t="shared" si="844"/>
        <v>42.310452057882614</v>
      </c>
      <c r="AW1367" s="27">
        <f t="shared" si="845"/>
        <v>42.310452057882614</v>
      </c>
      <c r="AX1367" s="27">
        <f t="shared" si="846"/>
        <v>1.1752903349411837E-2</v>
      </c>
      <c r="AY1367" s="99">
        <f>AN1367-AW1367</f>
        <v>28158.823598868014</v>
      </c>
      <c r="AZ1367" s="110">
        <f t="shared" si="847"/>
        <v>7.8218954441300035</v>
      </c>
      <c r="BB1367" s="87">
        <v>0.55485120773131602</v>
      </c>
      <c r="BC1367" s="23">
        <f t="shared" si="848"/>
        <v>0.49936608695818441</v>
      </c>
      <c r="BD1367" s="23">
        <f t="shared" si="849"/>
        <v>0.47439778261027515</v>
      </c>
      <c r="BE1367" s="23">
        <f t="shared" si="850"/>
        <v>0.45542187130586415</v>
      </c>
      <c r="BF1367" s="23">
        <f t="shared" si="851"/>
        <v>0.42809655902751226</v>
      </c>
      <c r="BG1367" s="23">
        <f t="shared" si="852"/>
        <v>0.42809655902751226</v>
      </c>
    </row>
    <row r="1368" spans="2:59">
      <c r="B1368" s="12" t="s">
        <v>34</v>
      </c>
      <c r="C1368" s="12">
        <v>1357</v>
      </c>
      <c r="D1368" s="12">
        <v>335</v>
      </c>
      <c r="E1368" s="21">
        <v>70.2</v>
      </c>
      <c r="F1368" s="68">
        <f t="shared" si="821"/>
        <v>19.5</v>
      </c>
      <c r="G1368" s="22">
        <f t="shared" si="853"/>
        <v>-0.54166666666666552</v>
      </c>
      <c r="H1368" s="22">
        <f t="shared" si="822"/>
        <v>168</v>
      </c>
      <c r="I1368" s="48">
        <f>'Ducati Panigale 1199 data'!$C$8*G1368</f>
        <v>-150.583333333333</v>
      </c>
      <c r="J1368" s="48">
        <f>'Ducati Panigale 1199 data'!$C$8*'Ducati Panigale 1199 data'!$C$15*'Ducati Panigale 1199 data'!$C$10</f>
        <v>54.543600000000005</v>
      </c>
      <c r="K1368" s="48">
        <f>(0.5*'Ducati Panigale 1199 data'!$C$12)*'Ducati Panigale 1199 data'!$C$14*'Ducati Panigale 1199 data'!$C$11*F1368^2</f>
        <v>53.800621875000004</v>
      </c>
      <c r="L1368" s="48">
        <f t="shared" si="823"/>
        <v>-42.239111458332999</v>
      </c>
      <c r="M1368" s="48">
        <f t="shared" si="819"/>
        <v>-823.66267343749348</v>
      </c>
      <c r="N1368" s="22">
        <f t="shared" si="824"/>
        <v>-0.82366267343749344</v>
      </c>
      <c r="O1368" s="105">
        <f t="shared" si="825"/>
        <v>-0.82366267343749344</v>
      </c>
      <c r="P1368" s="105">
        <f t="shared" si="826"/>
        <v>0.82366267343749344</v>
      </c>
      <c r="Q1368" s="105">
        <f t="shared" si="854"/>
        <v>297.37743995948591</v>
      </c>
      <c r="R1368" s="27">
        <f t="shared" si="827"/>
        <v>8.2604844433190536E-2</v>
      </c>
      <c r="S1368" s="98">
        <f t="shared" si="828"/>
        <v>0</v>
      </c>
      <c r="T1368" s="17">
        <f t="shared" si="855"/>
        <v>1706.5476978464205</v>
      </c>
      <c r="U1368" s="17">
        <f t="shared" si="829"/>
        <v>0.47404102717956126</v>
      </c>
      <c r="V1368" s="17">
        <f t="shared" si="830"/>
        <v>282.50856796151163</v>
      </c>
      <c r="W1368" s="17">
        <f t="shared" si="831"/>
        <v>271.20822524305117</v>
      </c>
      <c r="X1368" s="17">
        <f t="shared" si="831"/>
        <v>260.3598962333291</v>
      </c>
      <c r="Y1368" s="17">
        <f t="shared" si="832"/>
        <v>257.75629727099579</v>
      </c>
      <c r="Z1368" s="17">
        <f>Y1368/3600</f>
        <v>7.1598971464165495E-2</v>
      </c>
      <c r="AA1368" s="17">
        <f>0.96*Y1368</f>
        <v>247.44604538015594</v>
      </c>
      <c r="AB1368" s="17">
        <f t="shared" si="833"/>
        <v>237.54820356494969</v>
      </c>
      <c r="AC1368" s="17">
        <f t="shared" si="834"/>
        <v>225.6707933867022</v>
      </c>
      <c r="AD1368" s="17">
        <f t="shared" si="835"/>
        <v>225.6707933867022</v>
      </c>
      <c r="AE1368" s="17">
        <f t="shared" si="856"/>
        <v>6.2686331496306161E-2</v>
      </c>
      <c r="AF1368" s="17">
        <f>T1368-AD1368</f>
        <v>1480.8769044597184</v>
      </c>
      <c r="AG1368" s="17">
        <f t="shared" si="836"/>
        <v>0.41135469568325511</v>
      </c>
      <c r="AH1368" s="28">
        <f>0.5*'Ducati Panigale 1199 data'!$C$8*'WLTP class 3 v5'!F1368^2</f>
        <v>52854.75</v>
      </c>
      <c r="AI1368" s="17">
        <f t="shared" si="837"/>
        <v>52.854750000000003</v>
      </c>
      <c r="AJ1368" s="17">
        <f>IF(N1368&lt;0, AI1368, "0")</f>
        <v>52.854750000000003</v>
      </c>
      <c r="AK1368" s="98">
        <f>AK1367+AJ1368</f>
        <v>3012.701444444443</v>
      </c>
      <c r="AL1368" s="105">
        <f t="shared" si="838"/>
        <v>0.83686151234567863</v>
      </c>
      <c r="AM1368" s="98">
        <f>IF(N1368 &gt; 0, AI1368, )</f>
        <v>0</v>
      </c>
      <c r="AN1368" s="98">
        <f t="shared" si="857"/>
        <v>28201.134050925895</v>
      </c>
      <c r="AO1368" s="98">
        <f t="shared" si="839"/>
        <v>7.8336483474794152</v>
      </c>
      <c r="AP1368" s="27">
        <f t="shared" si="840"/>
        <v>50.2120125</v>
      </c>
      <c r="AQ1368" s="27">
        <f t="shared" si="841"/>
        <v>48.203531999999996</v>
      </c>
      <c r="AR1368" s="99">
        <f t="shared" si="842"/>
        <v>46.275390719999997</v>
      </c>
      <c r="AS1368" s="27">
        <f t="shared" si="843"/>
        <v>45.812636812799994</v>
      </c>
      <c r="AT1368" s="99">
        <f t="shared" si="820"/>
        <v>43.98013134028799</v>
      </c>
      <c r="AU1368" s="27">
        <f t="shared" si="820"/>
        <v>42.220926086676471</v>
      </c>
      <c r="AV1368" s="27">
        <f t="shared" si="844"/>
        <v>40.109879782342645</v>
      </c>
      <c r="AW1368" s="27">
        <f t="shared" si="845"/>
        <v>40.109879782342645</v>
      </c>
      <c r="AX1368" s="27">
        <f t="shared" si="846"/>
        <v>1.1141633272872957E-2</v>
      </c>
      <c r="AY1368" s="99">
        <f>AN1368-AW1368</f>
        <v>28161.024171143552</v>
      </c>
      <c r="AZ1368" s="110">
        <f t="shared" si="847"/>
        <v>7.8225067142065425</v>
      </c>
      <c r="BB1368" s="87">
        <v>0.823662673437493</v>
      </c>
      <c r="BC1368" s="23">
        <f t="shared" si="848"/>
        <v>0.7412964060937437</v>
      </c>
      <c r="BD1368" s="23">
        <f t="shared" si="849"/>
        <v>0.70423158578905654</v>
      </c>
      <c r="BE1368" s="23">
        <f t="shared" si="850"/>
        <v>0.67606232235749419</v>
      </c>
      <c r="BF1368" s="23">
        <f t="shared" si="851"/>
        <v>0.63549858301604456</v>
      </c>
      <c r="BG1368" s="23">
        <f t="shared" si="852"/>
        <v>0.63549858301604456</v>
      </c>
    </row>
    <row r="1369" spans="2:59">
      <c r="B1369" s="12" t="s">
        <v>34</v>
      </c>
      <c r="C1369" s="12">
        <v>1358</v>
      </c>
      <c r="D1369" s="12">
        <v>336</v>
      </c>
      <c r="E1369" s="21">
        <v>68.2</v>
      </c>
      <c r="F1369" s="68">
        <f t="shared" si="821"/>
        <v>18.944444444444443</v>
      </c>
      <c r="G1369" s="22">
        <f t="shared" si="853"/>
        <v>-0.56944444444444564</v>
      </c>
      <c r="H1369" s="22">
        <f t="shared" si="822"/>
        <v>168.5</v>
      </c>
      <c r="I1369" s="48">
        <f>'Ducati Panigale 1199 data'!$C$8*G1369</f>
        <v>-158.30555555555588</v>
      </c>
      <c r="J1369" s="48">
        <f>'Ducati Panigale 1199 data'!$C$8*'Ducati Panigale 1199 data'!$C$15*'Ducati Panigale 1199 data'!$C$10</f>
        <v>54.543600000000005</v>
      </c>
      <c r="K1369" s="48">
        <f>(0.5*'Ducati Panigale 1199 data'!$C$12)*'Ducati Panigale 1199 data'!$C$14*'Ducati Panigale 1199 data'!$C$11*F1369^2</f>
        <v>50.77872835648148</v>
      </c>
      <c r="L1369" s="48">
        <f t="shared" si="823"/>
        <v>-52.983227199074406</v>
      </c>
      <c r="M1369" s="48">
        <f t="shared" si="819"/>
        <v>-1003.7378041602428</v>
      </c>
      <c r="N1369" s="22">
        <f t="shared" si="824"/>
        <v>-1.0037378041602429</v>
      </c>
      <c r="O1369" s="105">
        <f t="shared" si="825"/>
        <v>-1.0037378041602429</v>
      </c>
      <c r="P1369" s="105">
        <f t="shared" si="826"/>
        <v>1.0037378041602429</v>
      </c>
      <c r="Q1369" s="105">
        <f t="shared" si="854"/>
        <v>298.38117776364618</v>
      </c>
      <c r="R1369" s="27">
        <f t="shared" si="827"/>
        <v>8.2883660489901714E-2</v>
      </c>
      <c r="S1369" s="98">
        <f t="shared" si="828"/>
        <v>0</v>
      </c>
      <c r="T1369" s="17">
        <f t="shared" si="855"/>
        <v>1706.5476978464205</v>
      </c>
      <c r="U1369" s="17">
        <f t="shared" si="829"/>
        <v>0.47404102717956126</v>
      </c>
      <c r="V1369" s="17">
        <f t="shared" si="830"/>
        <v>283.46211887546383</v>
      </c>
      <c r="W1369" s="17">
        <f t="shared" si="831"/>
        <v>272.12363412044527</v>
      </c>
      <c r="X1369" s="17">
        <f t="shared" si="831"/>
        <v>261.23868875562744</v>
      </c>
      <c r="Y1369" s="17">
        <f t="shared" si="832"/>
        <v>258.62630186807115</v>
      </c>
      <c r="Z1369" s="17">
        <f>Y1369/3600</f>
        <v>7.1840639407797544E-2</v>
      </c>
      <c r="AA1369" s="17">
        <f>0.96*Y1369</f>
        <v>248.28124979334831</v>
      </c>
      <c r="AB1369" s="17">
        <f t="shared" si="833"/>
        <v>238.34999980161436</v>
      </c>
      <c r="AC1369" s="17">
        <f t="shared" si="834"/>
        <v>226.43249981153363</v>
      </c>
      <c r="AD1369" s="17">
        <f t="shared" si="835"/>
        <v>226.43249981153363</v>
      </c>
      <c r="AE1369" s="17">
        <f t="shared" si="856"/>
        <v>6.2897916614314903E-2</v>
      </c>
      <c r="AF1369" s="17">
        <f>T1369-AD1369</f>
        <v>1480.1151980348868</v>
      </c>
      <c r="AG1369" s="17">
        <f t="shared" si="836"/>
        <v>0.41114311056524633</v>
      </c>
      <c r="AH1369" s="28">
        <f>0.5*'Ducati Panigale 1199 data'!$C$8*'WLTP class 3 v5'!F1369^2</f>
        <v>49885.984567901229</v>
      </c>
      <c r="AI1369" s="17">
        <f t="shared" si="837"/>
        <v>49.885984567901225</v>
      </c>
      <c r="AJ1369" s="17">
        <f>IF(N1369&lt;0, AI1369, "0")</f>
        <v>49.885984567901225</v>
      </c>
      <c r="AK1369" s="98">
        <f>AK1368+AJ1369</f>
        <v>3062.5874290123443</v>
      </c>
      <c r="AL1369" s="105">
        <f t="shared" si="838"/>
        <v>0.8507187302812067</v>
      </c>
      <c r="AM1369" s="98">
        <f>IF(N1369 &gt; 0, AI1369, )</f>
        <v>0</v>
      </c>
      <c r="AN1369" s="98">
        <f t="shared" si="857"/>
        <v>28201.134050925895</v>
      </c>
      <c r="AO1369" s="98">
        <f t="shared" si="839"/>
        <v>7.8336483474794152</v>
      </c>
      <c r="AP1369" s="27">
        <f t="shared" si="840"/>
        <v>47.391685339506161</v>
      </c>
      <c r="AQ1369" s="27">
        <f t="shared" si="841"/>
        <v>45.496017925925912</v>
      </c>
      <c r="AR1369" s="99">
        <f t="shared" si="842"/>
        <v>43.676177208888873</v>
      </c>
      <c r="AS1369" s="27">
        <f t="shared" si="843"/>
        <v>43.239415436799987</v>
      </c>
      <c r="AT1369" s="99">
        <f t="shared" si="820"/>
        <v>41.509838819327989</v>
      </c>
      <c r="AU1369" s="27">
        <f t="shared" si="820"/>
        <v>39.849445266554866</v>
      </c>
      <c r="AV1369" s="27">
        <f t="shared" si="844"/>
        <v>37.856973003227118</v>
      </c>
      <c r="AW1369" s="27">
        <f t="shared" si="845"/>
        <v>37.856973003227118</v>
      </c>
      <c r="AX1369" s="27">
        <f t="shared" si="846"/>
        <v>1.0515825834229754E-2</v>
      </c>
      <c r="AY1369" s="99">
        <f>AN1369-AW1369</f>
        <v>28163.277077922667</v>
      </c>
      <c r="AZ1369" s="110">
        <f t="shared" si="847"/>
        <v>7.823132521645185</v>
      </c>
      <c r="BB1369" s="87">
        <v>1.0037378041602401</v>
      </c>
      <c r="BC1369" s="23">
        <f t="shared" si="848"/>
        <v>0.90336402374421609</v>
      </c>
      <c r="BD1369" s="23">
        <f t="shared" si="849"/>
        <v>0.85819582255700522</v>
      </c>
      <c r="BE1369" s="23">
        <f t="shared" si="850"/>
        <v>0.82386798965472496</v>
      </c>
      <c r="BF1369" s="23">
        <f t="shared" si="851"/>
        <v>0.77443591027544145</v>
      </c>
      <c r="BG1369" s="23">
        <f t="shared" si="852"/>
        <v>0.77443591027544145</v>
      </c>
    </row>
    <row r="1370" spans="2:59">
      <c r="B1370" s="12" t="s">
        <v>34</v>
      </c>
      <c r="C1370" s="12">
        <v>1359</v>
      </c>
      <c r="D1370" s="12">
        <v>337</v>
      </c>
      <c r="E1370" s="21">
        <v>66.099999999999994</v>
      </c>
      <c r="F1370" s="68">
        <f t="shared" si="821"/>
        <v>18.361111111111111</v>
      </c>
      <c r="G1370" s="22">
        <f t="shared" si="853"/>
        <v>-0.61111111111111194</v>
      </c>
      <c r="H1370" s="22">
        <f t="shared" si="822"/>
        <v>169</v>
      </c>
      <c r="I1370" s="48">
        <f>'Ducati Panigale 1199 data'!$C$8*G1370</f>
        <v>-169.88888888888911</v>
      </c>
      <c r="J1370" s="48">
        <f>'Ducati Panigale 1199 data'!$C$8*'Ducati Panigale 1199 data'!$C$15*'Ducati Panigale 1199 data'!$C$10</f>
        <v>54.543600000000005</v>
      </c>
      <c r="K1370" s="48">
        <f>(0.5*'Ducati Panigale 1199 data'!$C$12)*'Ducati Panigale 1199 data'!$C$14*'Ducati Panigale 1199 data'!$C$11*F1370^2</f>
        <v>47.699737644675928</v>
      </c>
      <c r="L1370" s="48">
        <f t="shared" si="823"/>
        <v>-67.645551244213181</v>
      </c>
      <c r="M1370" s="48">
        <f t="shared" si="819"/>
        <v>-1242.0474825673587</v>
      </c>
      <c r="N1370" s="22">
        <f t="shared" si="824"/>
        <v>-1.2420474825673586</v>
      </c>
      <c r="O1370" s="105">
        <f t="shared" si="825"/>
        <v>-1.2420474825673586</v>
      </c>
      <c r="P1370" s="105">
        <f t="shared" si="826"/>
        <v>1.2420474825673586</v>
      </c>
      <c r="Q1370" s="105">
        <f t="shared" si="854"/>
        <v>299.62322524621356</v>
      </c>
      <c r="R1370" s="27">
        <f t="shared" si="827"/>
        <v>8.3228673679503762E-2</v>
      </c>
      <c r="S1370" s="98">
        <f t="shared" si="828"/>
        <v>0</v>
      </c>
      <c r="T1370" s="17">
        <f t="shared" si="855"/>
        <v>1706.5476978464205</v>
      </c>
      <c r="U1370" s="17">
        <f t="shared" si="829"/>
        <v>0.47404102717956126</v>
      </c>
      <c r="V1370" s="17">
        <f t="shared" si="830"/>
        <v>284.64206398390286</v>
      </c>
      <c r="W1370" s="17">
        <f t="shared" si="831"/>
        <v>273.25638142454676</v>
      </c>
      <c r="X1370" s="17">
        <f t="shared" si="831"/>
        <v>262.32612616756489</v>
      </c>
      <c r="Y1370" s="17">
        <f t="shared" si="832"/>
        <v>259.70286490588921</v>
      </c>
      <c r="Z1370" s="17">
        <f>Y1370/3600</f>
        <v>7.2139684696080342E-2</v>
      </c>
      <c r="AA1370" s="17">
        <f>0.96*Y1370</f>
        <v>249.31475030965365</v>
      </c>
      <c r="AB1370" s="17">
        <f t="shared" si="833"/>
        <v>239.3421602972675</v>
      </c>
      <c r="AC1370" s="17">
        <f t="shared" si="834"/>
        <v>227.37505228240411</v>
      </c>
      <c r="AD1370" s="17">
        <f t="shared" si="835"/>
        <v>227.37505228240411</v>
      </c>
      <c r="AE1370" s="17">
        <f t="shared" si="856"/>
        <v>6.3159736745112258E-2</v>
      </c>
      <c r="AF1370" s="17">
        <f>T1370-AD1370</f>
        <v>1479.1726455640164</v>
      </c>
      <c r="AG1370" s="17">
        <f t="shared" si="836"/>
        <v>0.41088129043444899</v>
      </c>
      <c r="AH1370" s="28">
        <f>0.5*'Ducati Panigale 1199 data'!$C$8*'WLTP class 3 v5'!F1370^2</f>
        <v>46861.125771604937</v>
      </c>
      <c r="AI1370" s="17">
        <f t="shared" si="837"/>
        <v>46.861125771604939</v>
      </c>
      <c r="AJ1370" s="17">
        <f>IF(N1370&lt;0, AI1370, "0")</f>
        <v>46.861125771604939</v>
      </c>
      <c r="AK1370" s="98">
        <f>AK1369+AJ1370</f>
        <v>3109.448554783949</v>
      </c>
      <c r="AL1370" s="105">
        <f t="shared" si="838"/>
        <v>0.86373570966220803</v>
      </c>
      <c r="AM1370" s="98">
        <f>IF(N1370 &gt; 0, AI1370, )</f>
        <v>0</v>
      </c>
      <c r="AN1370" s="98">
        <f t="shared" si="857"/>
        <v>28201.134050925895</v>
      </c>
      <c r="AO1370" s="98">
        <f t="shared" si="839"/>
        <v>7.8336483474794152</v>
      </c>
      <c r="AP1370" s="27">
        <f t="shared" si="840"/>
        <v>44.518069483024689</v>
      </c>
      <c r="AQ1370" s="27">
        <f t="shared" si="841"/>
        <v>42.7373467037037</v>
      </c>
      <c r="AR1370" s="99">
        <f t="shared" si="842"/>
        <v>41.027852835555549</v>
      </c>
      <c r="AS1370" s="27">
        <f t="shared" si="843"/>
        <v>40.617574307199995</v>
      </c>
      <c r="AT1370" s="99">
        <f t="shared" si="820"/>
        <v>38.992871334911996</v>
      </c>
      <c r="AU1370" s="27">
        <f t="shared" si="820"/>
        <v>37.433156481515518</v>
      </c>
      <c r="AV1370" s="27">
        <f t="shared" si="844"/>
        <v>35.561498657439742</v>
      </c>
      <c r="AW1370" s="27">
        <f t="shared" si="845"/>
        <v>35.561498657439742</v>
      </c>
      <c r="AX1370" s="27">
        <f t="shared" si="846"/>
        <v>9.87819407151104E-3</v>
      </c>
      <c r="AY1370" s="99">
        <f>AN1370-AW1370</f>
        <v>28165.572552268455</v>
      </c>
      <c r="AZ1370" s="110">
        <f t="shared" si="847"/>
        <v>7.8237701534079038</v>
      </c>
      <c r="BB1370" s="87">
        <v>1.24204748256736</v>
      </c>
      <c r="BC1370" s="23">
        <f t="shared" si="848"/>
        <v>1.1178427343106241</v>
      </c>
      <c r="BD1370" s="23">
        <f t="shared" si="849"/>
        <v>1.0619505975950929</v>
      </c>
      <c r="BE1370" s="23">
        <f t="shared" si="850"/>
        <v>1.0194725736912891</v>
      </c>
      <c r="BF1370" s="23">
        <f t="shared" si="851"/>
        <v>0.95830421926981169</v>
      </c>
      <c r="BG1370" s="23">
        <f t="shared" si="852"/>
        <v>0.95830421926981169</v>
      </c>
    </row>
    <row r="1371" spans="2:59">
      <c r="B1371" s="12" t="s">
        <v>34</v>
      </c>
      <c r="C1371" s="12">
        <v>1360</v>
      </c>
      <c r="D1371" s="12">
        <v>338</v>
      </c>
      <c r="E1371" s="21">
        <v>63.8</v>
      </c>
      <c r="F1371" s="68">
        <f t="shared" si="821"/>
        <v>17.722222222222221</v>
      </c>
      <c r="G1371" s="22">
        <f t="shared" si="853"/>
        <v>-0.624999999999999</v>
      </c>
      <c r="H1371" s="22">
        <f t="shared" si="822"/>
        <v>169.5</v>
      </c>
      <c r="I1371" s="48">
        <f>'Ducati Panigale 1199 data'!$C$8*G1371</f>
        <v>-173.74999999999972</v>
      </c>
      <c r="J1371" s="48">
        <f>'Ducati Panigale 1199 data'!$C$8*'Ducati Panigale 1199 data'!$C$15*'Ducati Panigale 1199 data'!$C$10</f>
        <v>54.543600000000005</v>
      </c>
      <c r="K1371" s="48">
        <f>(0.5*'Ducati Panigale 1199 data'!$C$12)*'Ducati Panigale 1199 data'!$C$14*'Ducati Panigale 1199 data'!$C$11*F1371^2</f>
        <v>44.437992245370374</v>
      </c>
      <c r="L1371" s="48">
        <f t="shared" si="823"/>
        <v>-74.768407754629351</v>
      </c>
      <c r="M1371" s="48">
        <f t="shared" si="819"/>
        <v>-1325.0623374292645</v>
      </c>
      <c r="N1371" s="22">
        <f t="shared" si="824"/>
        <v>-1.3250623374292645</v>
      </c>
      <c r="O1371" s="105">
        <f t="shared" si="825"/>
        <v>-1.3250623374292645</v>
      </c>
      <c r="P1371" s="105">
        <f t="shared" si="826"/>
        <v>1.3250623374292645</v>
      </c>
      <c r="Q1371" s="105">
        <f t="shared" si="854"/>
        <v>300.94828758364281</v>
      </c>
      <c r="R1371" s="27">
        <f t="shared" si="827"/>
        <v>8.3596746551011888E-2</v>
      </c>
      <c r="S1371" s="98">
        <f t="shared" si="828"/>
        <v>0</v>
      </c>
      <c r="T1371" s="17">
        <f t="shared" si="855"/>
        <v>1706.5476978464205</v>
      </c>
      <c r="U1371" s="17">
        <f t="shared" si="829"/>
        <v>0.47404102717956126</v>
      </c>
      <c r="V1371" s="17">
        <f t="shared" si="830"/>
        <v>285.90087320446065</v>
      </c>
      <c r="W1371" s="17">
        <f t="shared" si="831"/>
        <v>274.46483827628219</v>
      </c>
      <c r="X1371" s="17">
        <f t="shared" si="831"/>
        <v>263.48624474523092</v>
      </c>
      <c r="Y1371" s="17">
        <f t="shared" si="832"/>
        <v>260.85138229777863</v>
      </c>
      <c r="Z1371" s="17">
        <f>Y1371/3600</f>
        <v>7.2458717304938511E-2</v>
      </c>
      <c r="AA1371" s="17">
        <f>0.96*Y1371</f>
        <v>250.41732700586746</v>
      </c>
      <c r="AB1371" s="17">
        <f t="shared" si="833"/>
        <v>240.40063392563275</v>
      </c>
      <c r="AC1371" s="17">
        <f t="shared" si="834"/>
        <v>228.3806022293511</v>
      </c>
      <c r="AD1371" s="17">
        <f t="shared" si="835"/>
        <v>228.3806022293511</v>
      </c>
      <c r="AE1371" s="17">
        <f t="shared" si="856"/>
        <v>6.343905617481975E-2</v>
      </c>
      <c r="AF1371" s="17">
        <f>T1371-AD1371</f>
        <v>1478.1670956170694</v>
      </c>
      <c r="AG1371" s="17">
        <f t="shared" si="836"/>
        <v>0.4106019710047415</v>
      </c>
      <c r="AH1371" s="28">
        <f>0.5*'Ducati Panigale 1199 data'!$C$8*'WLTP class 3 v5'!F1371^2</f>
        <v>43656.725308641973</v>
      </c>
      <c r="AI1371" s="17">
        <f t="shared" si="837"/>
        <v>43.656725308641974</v>
      </c>
      <c r="AJ1371" s="17">
        <f>IF(N1371&lt;0, AI1371, "0")</f>
        <v>43.656725308641974</v>
      </c>
      <c r="AK1371" s="98">
        <f>AK1370+AJ1371</f>
        <v>3153.1052800925909</v>
      </c>
      <c r="AL1371" s="105">
        <f t="shared" si="838"/>
        <v>0.87586257780349741</v>
      </c>
      <c r="AM1371" s="98">
        <f>IF(N1371 &gt; 0, AI1371, )</f>
        <v>0</v>
      </c>
      <c r="AN1371" s="98">
        <f t="shared" si="857"/>
        <v>28201.134050925895</v>
      </c>
      <c r="AO1371" s="98">
        <f t="shared" si="839"/>
        <v>7.8336483474794152</v>
      </c>
      <c r="AP1371" s="27">
        <f t="shared" si="840"/>
        <v>41.473889043209873</v>
      </c>
      <c r="AQ1371" s="27">
        <f t="shared" si="841"/>
        <v>39.814933481481475</v>
      </c>
      <c r="AR1371" s="99">
        <f t="shared" si="842"/>
        <v>38.222336142222211</v>
      </c>
      <c r="AS1371" s="27">
        <f t="shared" si="843"/>
        <v>37.840112780799991</v>
      </c>
      <c r="AT1371" s="99">
        <f t="shared" si="820"/>
        <v>36.326508269567988</v>
      </c>
      <c r="AU1371" s="27">
        <f t="shared" si="820"/>
        <v>34.873447938785269</v>
      </c>
      <c r="AV1371" s="27">
        <f t="shared" si="844"/>
        <v>33.129775541846001</v>
      </c>
      <c r="AW1371" s="27">
        <f t="shared" si="845"/>
        <v>33.129775541846001</v>
      </c>
      <c r="AX1371" s="27">
        <f t="shared" si="846"/>
        <v>9.202715428290556E-3</v>
      </c>
      <c r="AY1371" s="99">
        <f>AN1371-AW1371</f>
        <v>28168.00427538405</v>
      </c>
      <c r="AZ1371" s="110">
        <f t="shared" si="847"/>
        <v>7.8244456320511251</v>
      </c>
      <c r="BB1371" s="87">
        <v>1.3250623374292601</v>
      </c>
      <c r="BC1371" s="23">
        <f t="shared" si="848"/>
        <v>1.1925561036863341</v>
      </c>
      <c r="BD1371" s="23">
        <f t="shared" si="849"/>
        <v>1.1329282985020175</v>
      </c>
      <c r="BE1371" s="23">
        <f t="shared" si="850"/>
        <v>1.0876111665619368</v>
      </c>
      <c r="BF1371" s="23">
        <f t="shared" si="851"/>
        <v>1.0223544965682205</v>
      </c>
      <c r="BG1371" s="23">
        <f t="shared" si="852"/>
        <v>1.0223544965682205</v>
      </c>
    </row>
    <row r="1372" spans="2:59">
      <c r="B1372" s="12" t="s">
        <v>34</v>
      </c>
      <c r="C1372" s="12">
        <v>1361</v>
      </c>
      <c r="D1372" s="12">
        <v>339</v>
      </c>
      <c r="E1372" s="21">
        <v>61.6</v>
      </c>
      <c r="F1372" s="68">
        <f t="shared" si="821"/>
        <v>17.111111111111111</v>
      </c>
      <c r="G1372" s="22">
        <f t="shared" si="853"/>
        <v>-0.49999999999999922</v>
      </c>
      <c r="H1372" s="22">
        <f t="shared" si="822"/>
        <v>170</v>
      </c>
      <c r="I1372" s="48">
        <f>'Ducati Panigale 1199 data'!$C$8*G1372</f>
        <v>-138.99999999999977</v>
      </c>
      <c r="J1372" s="48">
        <f>'Ducati Panigale 1199 data'!$C$8*'Ducati Panigale 1199 data'!$C$15*'Ducati Panigale 1199 data'!$C$10</f>
        <v>54.543600000000005</v>
      </c>
      <c r="K1372" s="48">
        <f>(0.5*'Ducati Panigale 1199 data'!$C$12)*'Ducati Panigale 1199 data'!$C$14*'Ducati Panigale 1199 data'!$C$11*F1372^2</f>
        <v>41.426142592592598</v>
      </c>
      <c r="L1372" s="48">
        <f t="shared" si="823"/>
        <v>-43.030257407407177</v>
      </c>
      <c r="M1372" s="48">
        <f t="shared" si="819"/>
        <v>-736.29551563785617</v>
      </c>
      <c r="N1372" s="22">
        <f t="shared" si="824"/>
        <v>-0.73629551563785622</v>
      </c>
      <c r="O1372" s="105">
        <f t="shared" si="825"/>
        <v>-0.73629551563785622</v>
      </c>
      <c r="P1372" s="105">
        <f t="shared" si="826"/>
        <v>0.73629551563785622</v>
      </c>
      <c r="Q1372" s="105">
        <f t="shared" si="854"/>
        <v>301.68458309928064</v>
      </c>
      <c r="R1372" s="27">
        <f t="shared" si="827"/>
        <v>8.380127308313351E-2</v>
      </c>
      <c r="S1372" s="98">
        <f t="shared" si="828"/>
        <v>0</v>
      </c>
      <c r="T1372" s="17">
        <f t="shared" si="855"/>
        <v>1706.5476978464205</v>
      </c>
      <c r="U1372" s="17">
        <f t="shared" si="829"/>
        <v>0.47404102717956126</v>
      </c>
      <c r="V1372" s="17">
        <f t="shared" si="830"/>
        <v>286.60035394431662</v>
      </c>
      <c r="W1372" s="17">
        <f t="shared" si="831"/>
        <v>275.13633978654394</v>
      </c>
      <c r="X1372" s="17">
        <f t="shared" si="831"/>
        <v>264.13088619508216</v>
      </c>
      <c r="Y1372" s="17">
        <f t="shared" si="832"/>
        <v>261.48957733313131</v>
      </c>
      <c r="Z1372" s="17">
        <f>Y1372/3600</f>
        <v>7.2635993703647581E-2</v>
      </c>
      <c r="AA1372" s="17">
        <f>0.96*Y1372</f>
        <v>251.02999423980606</v>
      </c>
      <c r="AB1372" s="17">
        <f t="shared" si="833"/>
        <v>240.9887944702138</v>
      </c>
      <c r="AC1372" s="17">
        <f t="shared" si="834"/>
        <v>228.93935474670312</v>
      </c>
      <c r="AD1372" s="17">
        <f t="shared" si="835"/>
        <v>228.93935474670312</v>
      </c>
      <c r="AE1372" s="17">
        <f t="shared" si="856"/>
        <v>6.3594265207417539E-2</v>
      </c>
      <c r="AF1372" s="17">
        <f>T1372-AD1372</f>
        <v>1477.6083430997173</v>
      </c>
      <c r="AG1372" s="17">
        <f t="shared" si="836"/>
        <v>0.41044676197214369</v>
      </c>
      <c r="AH1372" s="28">
        <f>0.5*'Ducati Panigale 1199 data'!$C$8*'WLTP class 3 v5'!F1372^2</f>
        <v>40697.827160493827</v>
      </c>
      <c r="AI1372" s="17">
        <f t="shared" si="837"/>
        <v>40.69782716049383</v>
      </c>
      <c r="AJ1372" s="17">
        <f>IF(N1372&lt;0, AI1372, "0")</f>
        <v>40.69782716049383</v>
      </c>
      <c r="AK1372" s="98">
        <f>AK1371+AJ1372</f>
        <v>3193.8031072530848</v>
      </c>
      <c r="AL1372" s="105">
        <f t="shared" si="838"/>
        <v>0.88716752979252356</v>
      </c>
      <c r="AM1372" s="98">
        <f>IF(N1372 &gt; 0, AI1372, )</f>
        <v>0</v>
      </c>
      <c r="AN1372" s="98">
        <f t="shared" si="857"/>
        <v>28201.134050925895</v>
      </c>
      <c r="AO1372" s="98">
        <f t="shared" si="839"/>
        <v>7.8336483474794152</v>
      </c>
      <c r="AP1372" s="27">
        <f t="shared" si="840"/>
        <v>38.662935802469136</v>
      </c>
      <c r="AQ1372" s="27">
        <f t="shared" si="841"/>
        <v>37.116418370370369</v>
      </c>
      <c r="AR1372" s="99">
        <f t="shared" si="842"/>
        <v>35.631761635555556</v>
      </c>
      <c r="AS1372" s="27">
        <f t="shared" si="843"/>
        <v>35.275444019200002</v>
      </c>
      <c r="AT1372" s="99">
        <f t="shared" si="820"/>
        <v>33.864426258431997</v>
      </c>
      <c r="AU1372" s="27">
        <f t="shared" si="820"/>
        <v>32.509849208094714</v>
      </c>
      <c r="AV1372" s="27">
        <f t="shared" si="844"/>
        <v>30.884356747689978</v>
      </c>
      <c r="AW1372" s="27">
        <f t="shared" si="845"/>
        <v>30.884356747689978</v>
      </c>
      <c r="AX1372" s="27">
        <f t="shared" si="846"/>
        <v>8.5789879854694384E-3</v>
      </c>
      <c r="AY1372" s="99">
        <f>AN1372-AW1372</f>
        <v>28170.249694178205</v>
      </c>
      <c r="AZ1372" s="110">
        <f t="shared" si="847"/>
        <v>7.8250693594939458</v>
      </c>
      <c r="BB1372" s="87">
        <v>0.736295515637856</v>
      </c>
      <c r="BC1372" s="23">
        <f t="shared" si="848"/>
        <v>0.66266596407407041</v>
      </c>
      <c r="BD1372" s="23">
        <f t="shared" si="849"/>
        <v>0.62953266587036683</v>
      </c>
      <c r="BE1372" s="23">
        <f t="shared" si="850"/>
        <v>0.60435135923555217</v>
      </c>
      <c r="BF1372" s="23">
        <f t="shared" si="851"/>
        <v>0.56809027768141895</v>
      </c>
      <c r="BG1372" s="23">
        <f t="shared" si="852"/>
        <v>0.56809027768141895</v>
      </c>
    </row>
    <row r="1373" spans="2:59">
      <c r="B1373" s="12" t="s">
        <v>34</v>
      </c>
      <c r="C1373" s="12">
        <v>1362</v>
      </c>
      <c r="D1373" s="12">
        <v>340</v>
      </c>
      <c r="E1373" s="21">
        <v>60.2</v>
      </c>
      <c r="F1373" s="68">
        <f t="shared" si="821"/>
        <v>16.722222222222221</v>
      </c>
      <c r="G1373" s="22">
        <f t="shared" si="853"/>
        <v>-0.25000000000000061</v>
      </c>
      <c r="H1373" s="22">
        <f t="shared" si="822"/>
        <v>170.5</v>
      </c>
      <c r="I1373" s="48">
        <f>'Ducati Panigale 1199 data'!$C$8*G1373</f>
        <v>-69.500000000000171</v>
      </c>
      <c r="J1373" s="48">
        <f>'Ducati Panigale 1199 data'!$C$8*'Ducati Panigale 1199 data'!$C$15*'Ducati Panigale 1199 data'!$C$10</f>
        <v>54.543600000000005</v>
      </c>
      <c r="K1373" s="48">
        <f>(0.5*'Ducati Panigale 1199 data'!$C$12)*'Ducati Panigale 1199 data'!$C$14*'Ducati Panigale 1199 data'!$C$11*F1373^2</f>
        <v>39.564533912037035</v>
      </c>
      <c r="L1373" s="48">
        <f t="shared" si="823"/>
        <v>24.60813391203687</v>
      </c>
      <c r="M1373" s="48">
        <f t="shared" si="819"/>
        <v>411.5026837512832</v>
      </c>
      <c r="N1373" s="22">
        <f t="shared" si="824"/>
        <v>0.41150268375128318</v>
      </c>
      <c r="O1373" s="105">
        <f t="shared" si="825"/>
        <v>0</v>
      </c>
      <c r="P1373" s="105">
        <f t="shared" si="826"/>
        <v>0</v>
      </c>
      <c r="Q1373" s="105">
        <f t="shared" si="854"/>
        <v>301.68458309928064</v>
      </c>
      <c r="R1373" s="27">
        <f t="shared" si="827"/>
        <v>8.380127308313351E-2</v>
      </c>
      <c r="S1373" s="98">
        <f t="shared" si="828"/>
        <v>0.41150268375128318</v>
      </c>
      <c r="T1373" s="17">
        <f t="shared" si="855"/>
        <v>1706.9592005301718</v>
      </c>
      <c r="U1373" s="17">
        <f t="shared" si="829"/>
        <v>0.47415533348060329</v>
      </c>
      <c r="V1373" s="17">
        <f t="shared" si="830"/>
        <v>286.60035394431662</v>
      </c>
      <c r="W1373" s="17">
        <f t="shared" si="831"/>
        <v>275.13633978654394</v>
      </c>
      <c r="X1373" s="17">
        <f t="shared" si="831"/>
        <v>264.13088619508216</v>
      </c>
      <c r="Y1373" s="17">
        <f t="shared" si="832"/>
        <v>261.48957733313131</v>
      </c>
      <c r="Z1373" s="17">
        <f>Y1373/3600</f>
        <v>7.2635993703647581E-2</v>
      </c>
      <c r="AA1373" s="17">
        <f>0.96*Y1373</f>
        <v>251.02999423980606</v>
      </c>
      <c r="AB1373" s="17">
        <f t="shared" si="833"/>
        <v>240.9887944702138</v>
      </c>
      <c r="AC1373" s="17">
        <f t="shared" si="834"/>
        <v>228.93935474670312</v>
      </c>
      <c r="AD1373" s="17">
        <f t="shared" si="835"/>
        <v>228.93935474670312</v>
      </c>
      <c r="AE1373" s="17">
        <f t="shared" si="856"/>
        <v>6.3594265207417539E-2</v>
      </c>
      <c r="AF1373" s="17">
        <f>T1373-AD1373</f>
        <v>1478.0198457834686</v>
      </c>
      <c r="AG1373" s="17">
        <f t="shared" si="836"/>
        <v>0.41056106827318573</v>
      </c>
      <c r="AH1373" s="28">
        <f>0.5*'Ducati Panigale 1199 data'!$C$8*'WLTP class 3 v5'!F1373^2</f>
        <v>38868.947530864192</v>
      </c>
      <c r="AI1373" s="17">
        <f t="shared" si="837"/>
        <v>38.86894753086419</v>
      </c>
      <c r="AJ1373" s="17" t="str">
        <f>IF(N1373&lt;0, AI1373, "0")</f>
        <v>0</v>
      </c>
      <c r="AK1373" s="98">
        <f>AK1372+AJ1373</f>
        <v>3193.8031072530848</v>
      </c>
      <c r="AL1373" s="105">
        <f t="shared" si="838"/>
        <v>0.88716752979252356</v>
      </c>
      <c r="AM1373" s="98">
        <f>IF(N1373 &gt; 0, AI1373, )</f>
        <v>38.86894753086419</v>
      </c>
      <c r="AN1373" s="98">
        <f t="shared" si="857"/>
        <v>28240.002998456759</v>
      </c>
      <c r="AO1373" s="98">
        <f t="shared" si="839"/>
        <v>7.8444452773490996</v>
      </c>
      <c r="AP1373" s="27">
        <f t="shared" si="840"/>
        <v>0</v>
      </c>
      <c r="AQ1373" s="27">
        <f t="shared" si="841"/>
        <v>0</v>
      </c>
      <c r="AR1373" s="99">
        <f t="shared" si="842"/>
        <v>0</v>
      </c>
      <c r="AS1373" s="27">
        <f t="shared" si="843"/>
        <v>0</v>
      </c>
      <c r="AT1373" s="99">
        <f t="shared" si="820"/>
        <v>0</v>
      </c>
      <c r="AU1373" s="27">
        <f t="shared" si="820"/>
        <v>0</v>
      </c>
      <c r="AV1373" s="27">
        <f t="shared" si="844"/>
        <v>0</v>
      </c>
      <c r="AW1373" s="27">
        <f t="shared" si="845"/>
        <v>0</v>
      </c>
      <c r="AX1373" s="27">
        <f t="shared" si="846"/>
        <v>0</v>
      </c>
      <c r="AY1373" s="99">
        <f>AN1373-AW1373</f>
        <v>28240.002998456759</v>
      </c>
      <c r="AZ1373" s="110">
        <f t="shared" si="847"/>
        <v>7.8444452773490996</v>
      </c>
      <c r="BB1373" s="87">
        <v>0</v>
      </c>
      <c r="BC1373" s="23">
        <f t="shared" si="848"/>
        <v>0</v>
      </c>
      <c r="BD1373" s="23">
        <f t="shared" si="849"/>
        <v>0</v>
      </c>
      <c r="BE1373" s="23">
        <f t="shared" si="850"/>
        <v>0</v>
      </c>
      <c r="BF1373" s="23">
        <f t="shared" si="851"/>
        <v>0</v>
      </c>
      <c r="BG1373" s="23">
        <f t="shared" si="852"/>
        <v>0</v>
      </c>
    </row>
    <row r="1374" spans="2:59">
      <c r="B1374" s="12" t="s">
        <v>34</v>
      </c>
      <c r="C1374" s="12">
        <v>1363</v>
      </c>
      <c r="D1374" s="12">
        <v>341</v>
      </c>
      <c r="E1374" s="21">
        <v>59.8</v>
      </c>
      <c r="F1374" s="68">
        <f t="shared" si="821"/>
        <v>16.611111111111111</v>
      </c>
      <c r="G1374" s="22">
        <f t="shared" si="853"/>
        <v>2.7777777777777186E-2</v>
      </c>
      <c r="H1374" s="22">
        <f t="shared" si="822"/>
        <v>171</v>
      </c>
      <c r="I1374" s="48">
        <f>'Ducati Panigale 1199 data'!$C$8*G1374</f>
        <v>7.722222222222058</v>
      </c>
      <c r="J1374" s="48">
        <f>'Ducati Panigale 1199 data'!$C$8*'Ducati Panigale 1199 data'!$C$15*'Ducati Panigale 1199 data'!$C$10</f>
        <v>54.543600000000005</v>
      </c>
      <c r="K1374" s="48">
        <f>(0.5*'Ducati Panigale 1199 data'!$C$12)*'Ducati Panigale 1199 data'!$C$14*'Ducati Panigale 1199 data'!$C$11*F1374^2</f>
        <v>39.04050613425926</v>
      </c>
      <c r="L1374" s="48">
        <f t="shared" si="823"/>
        <v>101.30632835648132</v>
      </c>
      <c r="M1374" s="48">
        <f t="shared" si="819"/>
        <v>1682.8106765882173</v>
      </c>
      <c r="N1374" s="22">
        <f t="shared" si="824"/>
        <v>1.6828106765882174</v>
      </c>
      <c r="O1374" s="105">
        <f t="shared" si="825"/>
        <v>0</v>
      </c>
      <c r="P1374" s="105">
        <f t="shared" si="826"/>
        <v>0</v>
      </c>
      <c r="Q1374" s="105">
        <f t="shared" si="854"/>
        <v>301.68458309928064</v>
      </c>
      <c r="R1374" s="27">
        <f t="shared" si="827"/>
        <v>8.380127308313351E-2</v>
      </c>
      <c r="S1374" s="98">
        <f t="shared" si="828"/>
        <v>1.6828106765882174</v>
      </c>
      <c r="T1374" s="17">
        <f t="shared" si="855"/>
        <v>1708.6420112067599</v>
      </c>
      <c r="U1374" s="17">
        <f t="shared" si="829"/>
        <v>0.47462278089076665</v>
      </c>
      <c r="V1374" s="17">
        <f t="shared" si="830"/>
        <v>286.60035394431662</v>
      </c>
      <c r="W1374" s="17">
        <f t="shared" si="831"/>
        <v>275.13633978654394</v>
      </c>
      <c r="X1374" s="17">
        <f t="shared" si="831"/>
        <v>264.13088619508216</v>
      </c>
      <c r="Y1374" s="17">
        <f t="shared" si="832"/>
        <v>261.48957733313131</v>
      </c>
      <c r="Z1374" s="17">
        <f>Y1374/3600</f>
        <v>7.2635993703647581E-2</v>
      </c>
      <c r="AA1374" s="17">
        <f>0.96*Y1374</f>
        <v>251.02999423980606</v>
      </c>
      <c r="AB1374" s="17">
        <f t="shared" si="833"/>
        <v>240.9887944702138</v>
      </c>
      <c r="AC1374" s="17">
        <f t="shared" si="834"/>
        <v>228.93935474670312</v>
      </c>
      <c r="AD1374" s="17">
        <f t="shared" si="835"/>
        <v>228.93935474670312</v>
      </c>
      <c r="AE1374" s="17">
        <f t="shared" si="856"/>
        <v>6.3594265207417539E-2</v>
      </c>
      <c r="AF1374" s="17">
        <f>T1374-AD1374</f>
        <v>1479.7026564600567</v>
      </c>
      <c r="AG1374" s="17">
        <f t="shared" si="836"/>
        <v>0.41102851568334908</v>
      </c>
      <c r="AH1374" s="28">
        <f>0.5*'Ducati Panigale 1199 data'!$C$8*'WLTP class 3 v5'!F1374^2</f>
        <v>38354.132716049382</v>
      </c>
      <c r="AI1374" s="17">
        <f t="shared" si="837"/>
        <v>38.354132716049385</v>
      </c>
      <c r="AJ1374" s="17" t="str">
        <f>IF(N1374&lt;0, AI1374, "0")</f>
        <v>0</v>
      </c>
      <c r="AK1374" s="98">
        <f>AK1373+AJ1374</f>
        <v>3193.8031072530848</v>
      </c>
      <c r="AL1374" s="105">
        <f t="shared" si="838"/>
        <v>0.88716752979252356</v>
      </c>
      <c r="AM1374" s="98">
        <f>IF(N1374 &gt; 0, AI1374, )</f>
        <v>38.354132716049385</v>
      </c>
      <c r="AN1374" s="98">
        <f t="shared" si="857"/>
        <v>28278.357131172808</v>
      </c>
      <c r="AO1374" s="98">
        <f t="shared" si="839"/>
        <v>7.855099203103558</v>
      </c>
      <c r="AP1374" s="27">
        <f t="shared" si="840"/>
        <v>0</v>
      </c>
      <c r="AQ1374" s="27">
        <f t="shared" si="841"/>
        <v>0</v>
      </c>
      <c r="AR1374" s="99">
        <f t="shared" si="842"/>
        <v>0</v>
      </c>
      <c r="AS1374" s="27">
        <f t="shared" si="843"/>
        <v>0</v>
      </c>
      <c r="AT1374" s="99">
        <f t="shared" si="820"/>
        <v>0</v>
      </c>
      <c r="AU1374" s="27">
        <f t="shared" si="820"/>
        <v>0</v>
      </c>
      <c r="AV1374" s="27">
        <f t="shared" si="844"/>
        <v>0</v>
      </c>
      <c r="AW1374" s="27">
        <f t="shared" si="845"/>
        <v>0</v>
      </c>
      <c r="AX1374" s="27">
        <f t="shared" si="846"/>
        <v>0</v>
      </c>
      <c r="AY1374" s="99">
        <f>AN1374-AW1374</f>
        <v>28278.357131172808</v>
      </c>
      <c r="AZ1374" s="110">
        <f t="shared" si="847"/>
        <v>7.855099203103558</v>
      </c>
      <c r="BB1374" s="87">
        <v>0</v>
      </c>
      <c r="BC1374" s="23">
        <f t="shared" si="848"/>
        <v>0</v>
      </c>
      <c r="BD1374" s="23">
        <f t="shared" si="849"/>
        <v>0</v>
      </c>
      <c r="BE1374" s="23">
        <f t="shared" si="850"/>
        <v>0</v>
      </c>
      <c r="BF1374" s="23">
        <f t="shared" si="851"/>
        <v>0</v>
      </c>
      <c r="BG1374" s="23">
        <f t="shared" si="852"/>
        <v>0</v>
      </c>
    </row>
    <row r="1375" spans="2:59">
      <c r="B1375" s="12" t="s">
        <v>34</v>
      </c>
      <c r="C1375" s="12">
        <v>1364</v>
      </c>
      <c r="D1375" s="12">
        <v>342</v>
      </c>
      <c r="E1375" s="21">
        <v>60.4</v>
      </c>
      <c r="F1375" s="68">
        <f t="shared" si="821"/>
        <v>16.777777777777779</v>
      </c>
      <c r="G1375" s="22">
        <f t="shared" si="853"/>
        <v>0.27777777777777779</v>
      </c>
      <c r="H1375" s="22">
        <f t="shared" si="822"/>
        <v>171.5</v>
      </c>
      <c r="I1375" s="48">
        <f>'Ducati Panigale 1199 data'!$C$8*G1375</f>
        <v>77.222222222222229</v>
      </c>
      <c r="J1375" s="48">
        <f>'Ducati Panigale 1199 data'!$C$8*'Ducati Panigale 1199 data'!$C$15*'Ducati Panigale 1199 data'!$C$10</f>
        <v>54.543600000000005</v>
      </c>
      <c r="K1375" s="48">
        <f>(0.5*'Ducati Panigale 1199 data'!$C$12)*'Ducati Panigale 1199 data'!$C$14*'Ducati Panigale 1199 data'!$C$11*F1375^2</f>
        <v>39.82785787037038</v>
      </c>
      <c r="L1375" s="48">
        <f t="shared" si="823"/>
        <v>171.59368009259259</v>
      </c>
      <c r="M1375" s="48">
        <f t="shared" si="819"/>
        <v>2878.960632664609</v>
      </c>
      <c r="N1375" s="22">
        <f t="shared" si="824"/>
        <v>2.8789606326646089</v>
      </c>
      <c r="O1375" s="105">
        <f t="shared" si="825"/>
        <v>0</v>
      </c>
      <c r="P1375" s="105">
        <f t="shared" si="826"/>
        <v>0</v>
      </c>
      <c r="Q1375" s="105">
        <f t="shared" si="854"/>
        <v>301.68458309928064</v>
      </c>
      <c r="R1375" s="27">
        <f t="shared" si="827"/>
        <v>8.380127308313351E-2</v>
      </c>
      <c r="S1375" s="98">
        <f t="shared" si="828"/>
        <v>2.8789606326646089</v>
      </c>
      <c r="T1375" s="17">
        <f t="shared" si="855"/>
        <v>1711.5209718394244</v>
      </c>
      <c r="U1375" s="17">
        <f t="shared" si="829"/>
        <v>0.47542249217761789</v>
      </c>
      <c r="V1375" s="17">
        <f t="shared" si="830"/>
        <v>286.60035394431662</v>
      </c>
      <c r="W1375" s="17">
        <f t="shared" si="831"/>
        <v>275.13633978654394</v>
      </c>
      <c r="X1375" s="17">
        <f t="shared" si="831"/>
        <v>264.13088619508216</v>
      </c>
      <c r="Y1375" s="17">
        <f t="shared" si="832"/>
        <v>261.48957733313131</v>
      </c>
      <c r="Z1375" s="17">
        <f>Y1375/3600</f>
        <v>7.2635993703647581E-2</v>
      </c>
      <c r="AA1375" s="17">
        <f>0.96*Y1375</f>
        <v>251.02999423980606</v>
      </c>
      <c r="AB1375" s="17">
        <f t="shared" si="833"/>
        <v>240.9887944702138</v>
      </c>
      <c r="AC1375" s="17">
        <f t="shared" si="834"/>
        <v>228.93935474670312</v>
      </c>
      <c r="AD1375" s="17">
        <f t="shared" si="835"/>
        <v>228.93935474670312</v>
      </c>
      <c r="AE1375" s="17">
        <f t="shared" si="856"/>
        <v>6.3594265207417539E-2</v>
      </c>
      <c r="AF1375" s="17">
        <f>T1375-AD1375</f>
        <v>1482.5816170927212</v>
      </c>
      <c r="AG1375" s="17">
        <f t="shared" si="836"/>
        <v>0.41182822697020033</v>
      </c>
      <c r="AH1375" s="28">
        <f>0.5*'Ducati Panigale 1199 data'!$C$8*'WLTP class 3 v5'!F1375^2</f>
        <v>39127.641975308652</v>
      </c>
      <c r="AI1375" s="17">
        <f t="shared" si="837"/>
        <v>39.127641975308649</v>
      </c>
      <c r="AJ1375" s="17" t="str">
        <f>IF(N1375&lt;0, AI1375, "0")</f>
        <v>0</v>
      </c>
      <c r="AK1375" s="98">
        <f>AK1374+AJ1375</f>
        <v>3193.8031072530848</v>
      </c>
      <c r="AL1375" s="105">
        <f t="shared" si="838"/>
        <v>0.88716752979252356</v>
      </c>
      <c r="AM1375" s="98">
        <f>IF(N1375 &gt; 0, AI1375, )</f>
        <v>39.127641975308649</v>
      </c>
      <c r="AN1375" s="98">
        <f t="shared" si="857"/>
        <v>28317.484773148117</v>
      </c>
      <c r="AO1375" s="98">
        <f t="shared" si="839"/>
        <v>7.8659679925411439</v>
      </c>
      <c r="AP1375" s="27">
        <f t="shared" si="840"/>
        <v>0</v>
      </c>
      <c r="AQ1375" s="27">
        <f t="shared" si="841"/>
        <v>0</v>
      </c>
      <c r="AR1375" s="99">
        <f t="shared" si="842"/>
        <v>0</v>
      </c>
      <c r="AS1375" s="27">
        <f t="shared" si="843"/>
        <v>0</v>
      </c>
      <c r="AT1375" s="99">
        <f t="shared" si="820"/>
        <v>0</v>
      </c>
      <c r="AU1375" s="27">
        <f t="shared" si="820"/>
        <v>0</v>
      </c>
      <c r="AV1375" s="27">
        <f t="shared" si="844"/>
        <v>0</v>
      </c>
      <c r="AW1375" s="27">
        <f t="shared" si="845"/>
        <v>0</v>
      </c>
      <c r="AX1375" s="27">
        <f t="shared" si="846"/>
        <v>0</v>
      </c>
      <c r="AY1375" s="99">
        <f>AN1375-AW1375</f>
        <v>28317.484773148117</v>
      </c>
      <c r="AZ1375" s="110">
        <f t="shared" si="847"/>
        <v>7.8659679925411439</v>
      </c>
      <c r="BB1375" s="87">
        <v>0</v>
      </c>
      <c r="BC1375" s="23">
        <f t="shared" si="848"/>
        <v>0</v>
      </c>
      <c r="BD1375" s="23">
        <f t="shared" si="849"/>
        <v>0</v>
      </c>
      <c r="BE1375" s="23">
        <f t="shared" si="850"/>
        <v>0</v>
      </c>
      <c r="BF1375" s="23">
        <f t="shared" si="851"/>
        <v>0</v>
      </c>
      <c r="BG1375" s="23">
        <f t="shared" si="852"/>
        <v>0</v>
      </c>
    </row>
    <row r="1376" spans="2:59">
      <c r="B1376" s="12" t="s">
        <v>34</v>
      </c>
      <c r="C1376" s="12">
        <v>1365</v>
      </c>
      <c r="D1376" s="12">
        <v>343</v>
      </c>
      <c r="E1376" s="21">
        <v>61.8</v>
      </c>
      <c r="F1376" s="68">
        <f t="shared" si="821"/>
        <v>17.166666666666668</v>
      </c>
      <c r="G1376" s="22">
        <f t="shared" si="853"/>
        <v>0.30555555555555597</v>
      </c>
      <c r="H1376" s="22">
        <f t="shared" si="822"/>
        <v>172</v>
      </c>
      <c r="I1376" s="48">
        <f>'Ducati Panigale 1199 data'!$C$8*G1376</f>
        <v>84.944444444444557</v>
      </c>
      <c r="J1376" s="48">
        <f>'Ducati Panigale 1199 data'!$C$8*'Ducati Panigale 1199 data'!$C$15*'Ducati Panigale 1199 data'!$C$10</f>
        <v>54.543600000000005</v>
      </c>
      <c r="K1376" s="48">
        <f>(0.5*'Ducati Panigale 1199 data'!$C$12)*'Ducati Panigale 1199 data'!$C$14*'Ducati Panigale 1199 data'!$C$11*F1376^2</f>
        <v>41.69558020833334</v>
      </c>
      <c r="L1376" s="48">
        <f t="shared" si="823"/>
        <v>181.18362465277789</v>
      </c>
      <c r="M1376" s="48">
        <f t="shared" si="819"/>
        <v>3110.3188898726876</v>
      </c>
      <c r="N1376" s="22">
        <f t="shared" si="824"/>
        <v>3.1103188898726875</v>
      </c>
      <c r="O1376" s="105">
        <f t="shared" si="825"/>
        <v>0</v>
      </c>
      <c r="P1376" s="105">
        <f t="shared" si="826"/>
        <v>0</v>
      </c>
      <c r="Q1376" s="105">
        <f t="shared" si="854"/>
        <v>301.68458309928064</v>
      </c>
      <c r="R1376" s="27">
        <f t="shared" si="827"/>
        <v>8.380127308313351E-2</v>
      </c>
      <c r="S1376" s="98">
        <f t="shared" si="828"/>
        <v>3.1103188898726875</v>
      </c>
      <c r="T1376" s="17">
        <f t="shared" si="855"/>
        <v>1714.631290729297</v>
      </c>
      <c r="U1376" s="17">
        <f t="shared" si="829"/>
        <v>0.47628646964702692</v>
      </c>
      <c r="V1376" s="17">
        <f t="shared" si="830"/>
        <v>286.60035394431662</v>
      </c>
      <c r="W1376" s="17">
        <f t="shared" si="831"/>
        <v>275.13633978654394</v>
      </c>
      <c r="X1376" s="17">
        <f t="shared" si="831"/>
        <v>264.13088619508216</v>
      </c>
      <c r="Y1376" s="17">
        <f t="shared" si="832"/>
        <v>261.48957733313131</v>
      </c>
      <c r="Z1376" s="17">
        <f>Y1376/3600</f>
        <v>7.2635993703647581E-2</v>
      </c>
      <c r="AA1376" s="17">
        <f>0.96*Y1376</f>
        <v>251.02999423980606</v>
      </c>
      <c r="AB1376" s="17">
        <f t="shared" si="833"/>
        <v>240.9887944702138</v>
      </c>
      <c r="AC1376" s="17">
        <f t="shared" si="834"/>
        <v>228.93935474670312</v>
      </c>
      <c r="AD1376" s="17">
        <f t="shared" si="835"/>
        <v>228.93935474670312</v>
      </c>
      <c r="AE1376" s="17">
        <f t="shared" si="856"/>
        <v>6.3594265207417539E-2</v>
      </c>
      <c r="AF1376" s="17">
        <f>T1376-AD1376</f>
        <v>1485.6919359825938</v>
      </c>
      <c r="AG1376" s="17">
        <f t="shared" si="836"/>
        <v>0.41269220443960941</v>
      </c>
      <c r="AH1376" s="28">
        <f>0.5*'Ducati Panigale 1199 data'!$C$8*'WLTP class 3 v5'!F1376^2</f>
        <v>40962.527777777781</v>
      </c>
      <c r="AI1376" s="17">
        <f t="shared" si="837"/>
        <v>40.96252777777778</v>
      </c>
      <c r="AJ1376" s="17" t="str">
        <f>IF(N1376&lt;0, AI1376, "0")</f>
        <v>0</v>
      </c>
      <c r="AK1376" s="98">
        <f>AK1375+AJ1376</f>
        <v>3193.8031072530848</v>
      </c>
      <c r="AL1376" s="105">
        <f t="shared" si="838"/>
        <v>0.88716752979252356</v>
      </c>
      <c r="AM1376" s="98">
        <f>IF(N1376 &gt; 0, AI1376, )</f>
        <v>40.96252777777778</v>
      </c>
      <c r="AN1376" s="98">
        <f t="shared" si="857"/>
        <v>28358.447300925895</v>
      </c>
      <c r="AO1376" s="98">
        <f t="shared" si="839"/>
        <v>7.8773464724794149</v>
      </c>
      <c r="AP1376" s="27">
        <f t="shared" si="840"/>
        <v>0</v>
      </c>
      <c r="AQ1376" s="27">
        <f t="shared" si="841"/>
        <v>0</v>
      </c>
      <c r="AR1376" s="99">
        <f t="shared" si="842"/>
        <v>0</v>
      </c>
      <c r="AS1376" s="27">
        <f t="shared" si="843"/>
        <v>0</v>
      </c>
      <c r="AT1376" s="99">
        <f t="shared" si="820"/>
        <v>0</v>
      </c>
      <c r="AU1376" s="27">
        <f t="shared" si="820"/>
        <v>0</v>
      </c>
      <c r="AV1376" s="27">
        <f t="shared" si="844"/>
        <v>0</v>
      </c>
      <c r="AW1376" s="27">
        <f t="shared" si="845"/>
        <v>0</v>
      </c>
      <c r="AX1376" s="27">
        <f t="shared" si="846"/>
        <v>0</v>
      </c>
      <c r="AY1376" s="99">
        <f>AN1376-AW1376</f>
        <v>28358.447300925895</v>
      </c>
      <c r="AZ1376" s="110">
        <f t="shared" si="847"/>
        <v>7.8773464724794149</v>
      </c>
      <c r="BB1376" s="87">
        <v>0</v>
      </c>
      <c r="BC1376" s="23">
        <f t="shared" si="848"/>
        <v>0</v>
      </c>
      <c r="BD1376" s="23">
        <f t="shared" si="849"/>
        <v>0</v>
      </c>
      <c r="BE1376" s="23">
        <f t="shared" si="850"/>
        <v>0</v>
      </c>
      <c r="BF1376" s="23">
        <f t="shared" si="851"/>
        <v>0</v>
      </c>
      <c r="BG1376" s="23">
        <f t="shared" si="852"/>
        <v>0</v>
      </c>
    </row>
    <row r="1377" spans="2:59">
      <c r="B1377" s="12" t="s">
        <v>34</v>
      </c>
      <c r="C1377" s="12">
        <v>1366</v>
      </c>
      <c r="D1377" s="12">
        <v>344</v>
      </c>
      <c r="E1377" s="21">
        <v>62.6</v>
      </c>
      <c r="F1377" s="68">
        <f t="shared" si="821"/>
        <v>17.388888888888889</v>
      </c>
      <c r="G1377" s="22">
        <f t="shared" si="853"/>
        <v>0.12500000000000078</v>
      </c>
      <c r="H1377" s="22">
        <f t="shared" si="822"/>
        <v>172.5</v>
      </c>
      <c r="I1377" s="48">
        <f>'Ducati Panigale 1199 data'!$C$8*G1377</f>
        <v>34.750000000000213</v>
      </c>
      <c r="J1377" s="48">
        <f>'Ducati Panigale 1199 data'!$C$8*'Ducati Panigale 1199 data'!$C$15*'Ducati Panigale 1199 data'!$C$10</f>
        <v>54.543600000000005</v>
      </c>
      <c r="K1377" s="48">
        <f>(0.5*'Ducati Panigale 1199 data'!$C$12)*'Ducati Panigale 1199 data'!$C$14*'Ducati Panigale 1199 data'!$C$11*F1377^2</f>
        <v>42.782064467592605</v>
      </c>
      <c r="L1377" s="48">
        <f t="shared" si="823"/>
        <v>132.07566446759284</v>
      </c>
      <c r="M1377" s="48">
        <f t="shared" si="819"/>
        <v>2296.6490543531422</v>
      </c>
      <c r="N1377" s="22">
        <f t="shared" si="824"/>
        <v>2.2966490543531424</v>
      </c>
      <c r="O1377" s="105">
        <f t="shared" si="825"/>
        <v>0</v>
      </c>
      <c r="P1377" s="105">
        <f t="shared" si="826"/>
        <v>0</v>
      </c>
      <c r="Q1377" s="105">
        <f t="shared" si="854"/>
        <v>301.68458309928064</v>
      </c>
      <c r="R1377" s="27">
        <f t="shared" si="827"/>
        <v>8.380127308313351E-2</v>
      </c>
      <c r="S1377" s="98">
        <f t="shared" si="828"/>
        <v>2.2966490543531424</v>
      </c>
      <c r="T1377" s="17">
        <f t="shared" si="855"/>
        <v>1716.9279397836501</v>
      </c>
      <c r="U1377" s="17">
        <f t="shared" si="829"/>
        <v>0.47692442771768057</v>
      </c>
      <c r="V1377" s="17">
        <f t="shared" si="830"/>
        <v>286.60035394431662</v>
      </c>
      <c r="W1377" s="17">
        <f t="shared" si="831"/>
        <v>275.13633978654394</v>
      </c>
      <c r="X1377" s="17">
        <f t="shared" si="831"/>
        <v>264.13088619508216</v>
      </c>
      <c r="Y1377" s="17">
        <f t="shared" si="832"/>
        <v>261.48957733313131</v>
      </c>
      <c r="Z1377" s="17">
        <f>Y1377/3600</f>
        <v>7.2635993703647581E-2</v>
      </c>
      <c r="AA1377" s="17">
        <f>0.96*Y1377</f>
        <v>251.02999423980606</v>
      </c>
      <c r="AB1377" s="17">
        <f t="shared" si="833"/>
        <v>240.9887944702138</v>
      </c>
      <c r="AC1377" s="17">
        <f t="shared" si="834"/>
        <v>228.93935474670312</v>
      </c>
      <c r="AD1377" s="17">
        <f t="shared" si="835"/>
        <v>228.93935474670312</v>
      </c>
      <c r="AE1377" s="17">
        <f t="shared" si="856"/>
        <v>6.3594265207417539E-2</v>
      </c>
      <c r="AF1377" s="17">
        <f>T1377-AD1377</f>
        <v>1487.9885850369469</v>
      </c>
      <c r="AG1377" s="17">
        <f t="shared" si="836"/>
        <v>0.41333016251026305</v>
      </c>
      <c r="AH1377" s="28">
        <f>0.5*'Ducati Panigale 1199 data'!$C$8*'WLTP class 3 v5'!F1377^2</f>
        <v>42029.910493827163</v>
      </c>
      <c r="AI1377" s="17">
        <f t="shared" si="837"/>
        <v>42.02991049382716</v>
      </c>
      <c r="AJ1377" s="17" t="str">
        <f>IF(N1377&lt;0, AI1377, "0")</f>
        <v>0</v>
      </c>
      <c r="AK1377" s="98">
        <f>AK1376+AJ1377</f>
        <v>3193.8031072530848</v>
      </c>
      <c r="AL1377" s="105">
        <f t="shared" si="838"/>
        <v>0.88716752979252356</v>
      </c>
      <c r="AM1377" s="98">
        <f>IF(N1377 &gt; 0, AI1377, )</f>
        <v>42.02991049382716</v>
      </c>
      <c r="AN1377" s="98">
        <f t="shared" si="857"/>
        <v>28400.477211419722</v>
      </c>
      <c r="AO1377" s="98">
        <f t="shared" si="839"/>
        <v>7.8890214476165896</v>
      </c>
      <c r="AP1377" s="27">
        <f t="shared" si="840"/>
        <v>0</v>
      </c>
      <c r="AQ1377" s="27">
        <f t="shared" si="841"/>
        <v>0</v>
      </c>
      <c r="AR1377" s="99">
        <f t="shared" si="842"/>
        <v>0</v>
      </c>
      <c r="AS1377" s="27">
        <f t="shared" si="843"/>
        <v>0</v>
      </c>
      <c r="AT1377" s="99">
        <f t="shared" si="820"/>
        <v>0</v>
      </c>
      <c r="AU1377" s="27">
        <f t="shared" si="820"/>
        <v>0</v>
      </c>
      <c r="AV1377" s="27">
        <f t="shared" si="844"/>
        <v>0</v>
      </c>
      <c r="AW1377" s="27">
        <f t="shared" si="845"/>
        <v>0</v>
      </c>
      <c r="AX1377" s="27">
        <f t="shared" si="846"/>
        <v>0</v>
      </c>
      <c r="AY1377" s="99">
        <f>AN1377-AW1377</f>
        <v>28400.477211419722</v>
      </c>
      <c r="AZ1377" s="110">
        <f t="shared" si="847"/>
        <v>7.8890214476165896</v>
      </c>
      <c r="BB1377" s="87">
        <v>0</v>
      </c>
      <c r="BC1377" s="23">
        <f t="shared" si="848"/>
        <v>0</v>
      </c>
      <c r="BD1377" s="23">
        <f t="shared" si="849"/>
        <v>0</v>
      </c>
      <c r="BE1377" s="23">
        <f t="shared" si="850"/>
        <v>0</v>
      </c>
      <c r="BF1377" s="23">
        <f t="shared" si="851"/>
        <v>0</v>
      </c>
      <c r="BG1377" s="23">
        <f t="shared" si="852"/>
        <v>0</v>
      </c>
    </row>
    <row r="1378" spans="2:59">
      <c r="B1378" s="12" t="s">
        <v>34</v>
      </c>
      <c r="C1378" s="12">
        <v>1367</v>
      </c>
      <c r="D1378" s="12">
        <v>345</v>
      </c>
      <c r="E1378" s="21">
        <v>62.7</v>
      </c>
      <c r="F1378" s="68">
        <f t="shared" si="821"/>
        <v>17.416666666666668</v>
      </c>
      <c r="G1378" s="22">
        <f t="shared" si="853"/>
        <v>-9.7222222222222612E-2</v>
      </c>
      <c r="H1378" s="22">
        <f t="shared" si="822"/>
        <v>173</v>
      </c>
      <c r="I1378" s="48">
        <f>'Ducati Panigale 1199 data'!$C$8*G1378</f>
        <v>-27.027777777777885</v>
      </c>
      <c r="J1378" s="48">
        <f>'Ducati Panigale 1199 data'!$C$8*'Ducati Panigale 1199 data'!$C$15*'Ducati Panigale 1199 data'!$C$10</f>
        <v>54.543600000000005</v>
      </c>
      <c r="K1378" s="48">
        <f>(0.5*'Ducati Panigale 1199 data'!$C$12)*'Ducati Panigale 1199 data'!$C$14*'Ducati Panigale 1199 data'!$C$11*F1378^2</f>
        <v>42.918857552083345</v>
      </c>
      <c r="L1378" s="48">
        <f t="shared" si="823"/>
        <v>70.434679774305465</v>
      </c>
      <c r="M1378" s="48">
        <f t="shared" si="819"/>
        <v>1226.7373394024869</v>
      </c>
      <c r="N1378" s="22">
        <f t="shared" si="824"/>
        <v>1.226737339402487</v>
      </c>
      <c r="O1378" s="105">
        <f t="shared" si="825"/>
        <v>0</v>
      </c>
      <c r="P1378" s="105">
        <f t="shared" si="826"/>
        <v>0</v>
      </c>
      <c r="Q1378" s="105">
        <f t="shared" si="854"/>
        <v>301.68458309928064</v>
      </c>
      <c r="R1378" s="27">
        <f t="shared" si="827"/>
        <v>8.380127308313351E-2</v>
      </c>
      <c r="S1378" s="98">
        <f t="shared" si="828"/>
        <v>1.226737339402487</v>
      </c>
      <c r="T1378" s="17">
        <f t="shared" si="855"/>
        <v>1718.1546771230526</v>
      </c>
      <c r="U1378" s="17">
        <f t="shared" si="829"/>
        <v>0.47726518808973684</v>
      </c>
      <c r="V1378" s="17">
        <f t="shared" si="830"/>
        <v>286.60035394431662</v>
      </c>
      <c r="W1378" s="17">
        <f t="shared" si="831"/>
        <v>275.13633978654394</v>
      </c>
      <c r="X1378" s="17">
        <f t="shared" si="831"/>
        <v>264.13088619508216</v>
      </c>
      <c r="Y1378" s="17">
        <f t="shared" si="832"/>
        <v>261.48957733313131</v>
      </c>
      <c r="Z1378" s="17">
        <f>Y1378/3600</f>
        <v>7.2635993703647581E-2</v>
      </c>
      <c r="AA1378" s="17">
        <f>0.96*Y1378</f>
        <v>251.02999423980606</v>
      </c>
      <c r="AB1378" s="17">
        <f t="shared" si="833"/>
        <v>240.9887944702138</v>
      </c>
      <c r="AC1378" s="17">
        <f t="shared" si="834"/>
        <v>228.93935474670312</v>
      </c>
      <c r="AD1378" s="17">
        <f t="shared" si="835"/>
        <v>228.93935474670312</v>
      </c>
      <c r="AE1378" s="17">
        <f t="shared" si="856"/>
        <v>6.3594265207417539E-2</v>
      </c>
      <c r="AF1378" s="17">
        <f>T1378-AD1378</f>
        <v>1489.2153223763494</v>
      </c>
      <c r="AG1378" s="17">
        <f t="shared" si="836"/>
        <v>0.41367092288231927</v>
      </c>
      <c r="AH1378" s="28">
        <f>0.5*'Ducati Panigale 1199 data'!$C$8*'WLTP class 3 v5'!F1378^2</f>
        <v>42164.298611111117</v>
      </c>
      <c r="AI1378" s="17">
        <f t="shared" si="837"/>
        <v>42.164298611111114</v>
      </c>
      <c r="AJ1378" s="17" t="str">
        <f>IF(N1378&lt;0, AI1378, "0")</f>
        <v>0</v>
      </c>
      <c r="AK1378" s="98">
        <f>AK1377+AJ1378</f>
        <v>3193.8031072530848</v>
      </c>
      <c r="AL1378" s="105">
        <f t="shared" si="838"/>
        <v>0.88716752979252356</v>
      </c>
      <c r="AM1378" s="98">
        <f>IF(N1378 &gt; 0, AI1378, )</f>
        <v>42.164298611111114</v>
      </c>
      <c r="AN1378" s="98">
        <f t="shared" si="857"/>
        <v>28442.641510030833</v>
      </c>
      <c r="AO1378" s="98">
        <f t="shared" si="839"/>
        <v>7.9007337527863424</v>
      </c>
      <c r="AP1378" s="27">
        <f t="shared" si="840"/>
        <v>0</v>
      </c>
      <c r="AQ1378" s="27">
        <f t="shared" si="841"/>
        <v>0</v>
      </c>
      <c r="AR1378" s="99">
        <f t="shared" si="842"/>
        <v>0</v>
      </c>
      <c r="AS1378" s="27">
        <f t="shared" si="843"/>
        <v>0</v>
      </c>
      <c r="AT1378" s="99">
        <f t="shared" si="820"/>
        <v>0</v>
      </c>
      <c r="AU1378" s="27">
        <f t="shared" si="820"/>
        <v>0</v>
      </c>
      <c r="AV1378" s="27">
        <f t="shared" si="844"/>
        <v>0</v>
      </c>
      <c r="AW1378" s="27">
        <f t="shared" si="845"/>
        <v>0</v>
      </c>
      <c r="AX1378" s="27">
        <f t="shared" si="846"/>
        <v>0</v>
      </c>
      <c r="AY1378" s="99">
        <f>AN1378-AW1378</f>
        <v>28442.641510030833</v>
      </c>
      <c r="AZ1378" s="110">
        <f t="shared" si="847"/>
        <v>7.9007337527863424</v>
      </c>
      <c r="BB1378" s="87">
        <v>0</v>
      </c>
      <c r="BC1378" s="23">
        <f t="shared" si="848"/>
        <v>0</v>
      </c>
      <c r="BD1378" s="23">
        <f t="shared" si="849"/>
        <v>0</v>
      </c>
      <c r="BE1378" s="23">
        <f t="shared" si="850"/>
        <v>0</v>
      </c>
      <c r="BF1378" s="23">
        <f t="shared" si="851"/>
        <v>0</v>
      </c>
      <c r="BG1378" s="23">
        <f t="shared" si="852"/>
        <v>0</v>
      </c>
    </row>
    <row r="1379" spans="2:59">
      <c r="B1379" s="12" t="s">
        <v>34</v>
      </c>
      <c r="C1379" s="12">
        <v>1368</v>
      </c>
      <c r="D1379" s="12">
        <v>346</v>
      </c>
      <c r="E1379" s="21">
        <v>61.9</v>
      </c>
      <c r="F1379" s="68">
        <f t="shared" si="821"/>
        <v>17.194444444444443</v>
      </c>
      <c r="G1379" s="22">
        <f t="shared" si="853"/>
        <v>-0.37500000000000039</v>
      </c>
      <c r="H1379" s="22">
        <f t="shared" si="822"/>
        <v>173.5</v>
      </c>
      <c r="I1379" s="48">
        <f>'Ducati Panigale 1199 data'!$C$8*G1379</f>
        <v>-104.25000000000011</v>
      </c>
      <c r="J1379" s="48">
        <f>'Ducati Panigale 1199 data'!$C$8*'Ducati Panigale 1199 data'!$C$15*'Ducati Panigale 1199 data'!$C$10</f>
        <v>54.543600000000005</v>
      </c>
      <c r="K1379" s="48">
        <f>(0.5*'Ducati Panigale 1199 data'!$C$12)*'Ducati Panigale 1199 data'!$C$14*'Ducati Panigale 1199 data'!$C$11*F1379^2</f>
        <v>41.830626533564811</v>
      </c>
      <c r="L1379" s="48">
        <f t="shared" si="823"/>
        <v>-7.8757734664352981</v>
      </c>
      <c r="M1379" s="48">
        <f t="shared" si="819"/>
        <v>-135.41954932565136</v>
      </c>
      <c r="N1379" s="22">
        <f t="shared" si="824"/>
        <v>-0.13541954932565137</v>
      </c>
      <c r="O1379" s="105">
        <f t="shared" si="825"/>
        <v>-0.13541954932565137</v>
      </c>
      <c r="P1379" s="105">
        <f t="shared" si="826"/>
        <v>0.13541954932565137</v>
      </c>
      <c r="Q1379" s="105">
        <f t="shared" si="854"/>
        <v>301.82000264860631</v>
      </c>
      <c r="R1379" s="27">
        <f t="shared" si="827"/>
        <v>8.3838889624612861E-2</v>
      </c>
      <c r="S1379" s="98">
        <f t="shared" si="828"/>
        <v>0</v>
      </c>
      <c r="T1379" s="17">
        <f t="shared" si="855"/>
        <v>1718.1546771230526</v>
      </c>
      <c r="U1379" s="17">
        <f t="shared" si="829"/>
        <v>0.47726518808973684</v>
      </c>
      <c r="V1379" s="17">
        <f t="shared" si="830"/>
        <v>286.72900251617597</v>
      </c>
      <c r="W1379" s="17">
        <f t="shared" si="831"/>
        <v>275.25984241552891</v>
      </c>
      <c r="X1379" s="17">
        <f t="shared" si="831"/>
        <v>264.24944871890773</v>
      </c>
      <c r="Y1379" s="17">
        <f t="shared" si="832"/>
        <v>261.60695423171865</v>
      </c>
      <c r="Z1379" s="17">
        <f>Y1379/3600</f>
        <v>7.2668598397699624E-2</v>
      </c>
      <c r="AA1379" s="17">
        <f>0.96*Y1379</f>
        <v>251.14267606244988</v>
      </c>
      <c r="AB1379" s="17">
        <f t="shared" si="833"/>
        <v>241.09696901995187</v>
      </c>
      <c r="AC1379" s="17">
        <f t="shared" si="834"/>
        <v>229.04212056895426</v>
      </c>
      <c r="AD1379" s="17">
        <f t="shared" si="835"/>
        <v>229.04212056895426</v>
      </c>
      <c r="AE1379" s="17">
        <f t="shared" si="856"/>
        <v>6.3622811269153964E-2</v>
      </c>
      <c r="AF1379" s="17">
        <f>T1379-AD1379</f>
        <v>1489.1125565540983</v>
      </c>
      <c r="AG1379" s="17">
        <f t="shared" si="836"/>
        <v>0.41364237682058286</v>
      </c>
      <c r="AH1379" s="28">
        <f>0.5*'Ducati Panigale 1199 data'!$C$8*'WLTP class 3 v5'!F1379^2</f>
        <v>41095.199845679002</v>
      </c>
      <c r="AI1379" s="17">
        <f t="shared" si="837"/>
        <v>41.095199845679005</v>
      </c>
      <c r="AJ1379" s="17">
        <f>IF(N1379&lt;0, AI1379, "0")</f>
        <v>41.095199845679005</v>
      </c>
      <c r="AK1379" s="98">
        <f>AK1378+AJ1379</f>
        <v>3234.8983070987638</v>
      </c>
      <c r="AL1379" s="105">
        <f t="shared" si="838"/>
        <v>0.89858286308298996</v>
      </c>
      <c r="AM1379" s="98">
        <f>IF(N1379 &gt; 0, AI1379, )</f>
        <v>0</v>
      </c>
      <c r="AN1379" s="98">
        <f t="shared" si="857"/>
        <v>28442.641510030833</v>
      </c>
      <c r="AO1379" s="98">
        <f t="shared" si="839"/>
        <v>7.9007337527863424</v>
      </c>
      <c r="AP1379" s="27">
        <f t="shared" si="840"/>
        <v>39.04043985339505</v>
      </c>
      <c r="AQ1379" s="27">
        <f t="shared" si="841"/>
        <v>37.478822259259246</v>
      </c>
      <c r="AR1379" s="99">
        <f t="shared" si="842"/>
        <v>35.979669368888878</v>
      </c>
      <c r="AS1379" s="27">
        <f t="shared" si="843"/>
        <v>35.619872675199986</v>
      </c>
      <c r="AT1379" s="99">
        <f t="shared" si="820"/>
        <v>34.195077768191986</v>
      </c>
      <c r="AU1379" s="27">
        <f t="shared" si="820"/>
        <v>32.827274657464308</v>
      </c>
      <c r="AV1379" s="27">
        <f t="shared" si="844"/>
        <v>31.185910924591091</v>
      </c>
      <c r="AW1379" s="27">
        <f t="shared" si="845"/>
        <v>31.185910924591091</v>
      </c>
      <c r="AX1379" s="27">
        <f t="shared" si="846"/>
        <v>8.6627530346086359E-3</v>
      </c>
      <c r="AY1379" s="99">
        <f>AN1379-AW1379</f>
        <v>28411.455599106241</v>
      </c>
      <c r="AZ1379" s="110">
        <f t="shared" si="847"/>
        <v>7.8920709997517333</v>
      </c>
      <c r="BB1379" s="87">
        <v>0.13541954932565101</v>
      </c>
      <c r="BC1379" s="23">
        <f t="shared" si="848"/>
        <v>0.1218775943930859</v>
      </c>
      <c r="BD1379" s="23">
        <f t="shared" si="849"/>
        <v>0.1157837146734316</v>
      </c>
      <c r="BE1379" s="23">
        <f t="shared" si="850"/>
        <v>0.11115236608649433</v>
      </c>
      <c r="BF1379" s="23">
        <f t="shared" si="851"/>
        <v>0.10448322412130466</v>
      </c>
      <c r="BG1379" s="23">
        <f t="shared" si="852"/>
        <v>0.10448322412130466</v>
      </c>
    </row>
    <row r="1380" spans="2:59">
      <c r="B1380" s="12" t="s">
        <v>34</v>
      </c>
      <c r="C1380" s="12">
        <v>1369</v>
      </c>
      <c r="D1380" s="12">
        <v>347</v>
      </c>
      <c r="E1380" s="21">
        <v>60</v>
      </c>
      <c r="F1380" s="68">
        <f t="shared" si="821"/>
        <v>16.666666666666668</v>
      </c>
      <c r="G1380" s="22">
        <f t="shared" si="853"/>
        <v>-0.4861111111111111</v>
      </c>
      <c r="H1380" s="22">
        <f t="shared" si="822"/>
        <v>174</v>
      </c>
      <c r="I1380" s="48">
        <f>'Ducati Panigale 1199 data'!$C$8*G1380</f>
        <v>-135.13888888888889</v>
      </c>
      <c r="J1380" s="48">
        <f>'Ducati Panigale 1199 data'!$C$8*'Ducati Panigale 1199 data'!$C$15*'Ducati Panigale 1199 data'!$C$10</f>
        <v>54.543600000000005</v>
      </c>
      <c r="K1380" s="48">
        <f>(0.5*'Ducati Panigale 1199 data'!$C$12)*'Ducati Panigale 1199 data'!$C$14*'Ducati Panigale 1199 data'!$C$11*F1380^2</f>
        <v>39.302083333333343</v>
      </c>
      <c r="L1380" s="48">
        <f t="shared" si="823"/>
        <v>-41.293205555555545</v>
      </c>
      <c r="M1380" s="48">
        <f t="shared" si="819"/>
        <v>-688.22009259259244</v>
      </c>
      <c r="N1380" s="22">
        <f t="shared" si="824"/>
        <v>-0.68822009259259243</v>
      </c>
      <c r="O1380" s="105">
        <f t="shared" si="825"/>
        <v>-0.68822009259259243</v>
      </c>
      <c r="P1380" s="105">
        <f t="shared" si="826"/>
        <v>0.68822009259259243</v>
      </c>
      <c r="Q1380" s="105">
        <f t="shared" si="854"/>
        <v>302.50822274119889</v>
      </c>
      <c r="R1380" s="27">
        <f t="shared" si="827"/>
        <v>8.4030061872555253E-2</v>
      </c>
      <c r="S1380" s="98">
        <f t="shared" si="828"/>
        <v>0</v>
      </c>
      <c r="T1380" s="17">
        <f t="shared" si="855"/>
        <v>1718.1546771230526</v>
      </c>
      <c r="U1380" s="17">
        <f t="shared" si="829"/>
        <v>0.47726518808973684</v>
      </c>
      <c r="V1380" s="17">
        <f t="shared" si="830"/>
        <v>287.38281160413891</v>
      </c>
      <c r="W1380" s="17">
        <f t="shared" si="831"/>
        <v>275.88749913997333</v>
      </c>
      <c r="X1380" s="17">
        <f t="shared" si="831"/>
        <v>264.85199917437438</v>
      </c>
      <c r="Y1380" s="17">
        <f t="shared" si="832"/>
        <v>262.20347918263064</v>
      </c>
      <c r="Z1380" s="17">
        <f>Y1380/3600</f>
        <v>7.2834299772952957E-2</v>
      </c>
      <c r="AA1380" s="17">
        <f>0.96*Y1380</f>
        <v>251.71534001532541</v>
      </c>
      <c r="AB1380" s="17">
        <f t="shared" si="833"/>
        <v>241.64672641471239</v>
      </c>
      <c r="AC1380" s="17">
        <f t="shared" si="834"/>
        <v>229.56439009397675</v>
      </c>
      <c r="AD1380" s="17">
        <f t="shared" si="835"/>
        <v>229.56439009397675</v>
      </c>
      <c r="AE1380" s="17">
        <f t="shared" si="856"/>
        <v>6.3767886137215762E-2</v>
      </c>
      <c r="AF1380" s="17">
        <f>T1380-AD1380</f>
        <v>1488.5902870290759</v>
      </c>
      <c r="AG1380" s="17">
        <f t="shared" si="836"/>
        <v>0.41349730195252105</v>
      </c>
      <c r="AH1380" s="28">
        <f>0.5*'Ducati Panigale 1199 data'!$C$8*'WLTP class 3 v5'!F1380^2</f>
        <v>38611.111111111117</v>
      </c>
      <c r="AI1380" s="17">
        <f t="shared" si="837"/>
        <v>38.611111111111114</v>
      </c>
      <c r="AJ1380" s="17">
        <f>IF(N1380&lt;0, AI1380, "0")</f>
        <v>38.611111111111114</v>
      </c>
      <c r="AK1380" s="98">
        <f>AK1379+AJ1380</f>
        <v>3273.5094182098751</v>
      </c>
      <c r="AL1380" s="105">
        <f t="shared" si="838"/>
        <v>0.90930817172496525</v>
      </c>
      <c r="AM1380" s="98">
        <f>IF(N1380 &gt; 0, AI1380, )</f>
        <v>0</v>
      </c>
      <c r="AN1380" s="98">
        <f t="shared" si="857"/>
        <v>28442.641510030833</v>
      </c>
      <c r="AO1380" s="98">
        <f t="shared" si="839"/>
        <v>7.9007337527863424</v>
      </c>
      <c r="AP1380" s="27">
        <f t="shared" si="840"/>
        <v>36.680555555555557</v>
      </c>
      <c r="AQ1380" s="27">
        <f t="shared" si="841"/>
        <v>35.213333333333331</v>
      </c>
      <c r="AR1380" s="99">
        <f t="shared" si="842"/>
        <v>33.8048</v>
      </c>
      <c r="AS1380" s="27">
        <f t="shared" si="843"/>
        <v>33.466752</v>
      </c>
      <c r="AT1380" s="99">
        <f t="shared" si="820"/>
        <v>32.12808192</v>
      </c>
      <c r="AU1380" s="27">
        <f t="shared" si="820"/>
        <v>30.842958643199999</v>
      </c>
      <c r="AV1380" s="27">
        <f t="shared" si="844"/>
        <v>29.300810711039997</v>
      </c>
      <c r="AW1380" s="27">
        <f t="shared" si="845"/>
        <v>29.300810711039997</v>
      </c>
      <c r="AX1380" s="27">
        <f t="shared" si="846"/>
        <v>8.1391140863999994E-3</v>
      </c>
      <c r="AY1380" s="99">
        <f>AN1380-AW1380</f>
        <v>28413.340699319793</v>
      </c>
      <c r="AZ1380" s="110">
        <f t="shared" si="847"/>
        <v>7.8925946386999426</v>
      </c>
      <c r="BB1380" s="87">
        <v>0.68822009259259198</v>
      </c>
      <c r="BC1380" s="23">
        <f t="shared" si="848"/>
        <v>0.61939808333333279</v>
      </c>
      <c r="BD1380" s="23">
        <f t="shared" si="849"/>
        <v>0.58842817916666612</v>
      </c>
      <c r="BE1380" s="23">
        <f t="shared" si="850"/>
        <v>0.56489105199999945</v>
      </c>
      <c r="BF1380" s="23">
        <f t="shared" si="851"/>
        <v>0.53099758887999948</v>
      </c>
      <c r="BG1380" s="23">
        <f t="shared" si="852"/>
        <v>0.53099758887999948</v>
      </c>
    </row>
    <row r="1381" spans="2:59">
      <c r="B1381" s="12" t="s">
        <v>34</v>
      </c>
      <c r="C1381" s="12">
        <v>1370</v>
      </c>
      <c r="D1381" s="12">
        <v>348</v>
      </c>
      <c r="E1381" s="21">
        <v>58.4</v>
      </c>
      <c r="F1381" s="68">
        <f t="shared" si="821"/>
        <v>16.222222222222221</v>
      </c>
      <c r="G1381" s="22">
        <f t="shared" si="853"/>
        <v>-0.30555555555555597</v>
      </c>
      <c r="H1381" s="22">
        <f t="shared" si="822"/>
        <v>174.5</v>
      </c>
      <c r="I1381" s="48">
        <f>'Ducati Panigale 1199 data'!$C$8*G1381</f>
        <v>-84.944444444444557</v>
      </c>
      <c r="J1381" s="48">
        <f>'Ducati Panigale 1199 data'!$C$8*'Ducati Panigale 1199 data'!$C$15*'Ducati Panigale 1199 data'!$C$10</f>
        <v>54.543600000000005</v>
      </c>
      <c r="K1381" s="48">
        <f>(0.5*'Ducati Panigale 1199 data'!$C$12)*'Ducati Panigale 1199 data'!$C$14*'Ducati Panigale 1199 data'!$C$11*F1381^2</f>
        <v>37.23392037037037</v>
      </c>
      <c r="L1381" s="48">
        <f t="shared" si="823"/>
        <v>6.8330759259258187</v>
      </c>
      <c r="M1381" s="48">
        <f t="shared" si="819"/>
        <v>110.8476761316855</v>
      </c>
      <c r="N1381" s="22">
        <f t="shared" si="824"/>
        <v>0.1108476761316855</v>
      </c>
      <c r="O1381" s="105">
        <f t="shared" si="825"/>
        <v>0</v>
      </c>
      <c r="P1381" s="105">
        <f t="shared" si="826"/>
        <v>0</v>
      </c>
      <c r="Q1381" s="105">
        <f t="shared" si="854"/>
        <v>302.50822274119889</v>
      </c>
      <c r="R1381" s="27">
        <f t="shared" si="827"/>
        <v>8.4030061872555253E-2</v>
      </c>
      <c r="S1381" s="98">
        <f t="shared" si="828"/>
        <v>0.1108476761316855</v>
      </c>
      <c r="T1381" s="17">
        <f t="shared" si="855"/>
        <v>1718.2655247991843</v>
      </c>
      <c r="U1381" s="17">
        <f t="shared" si="829"/>
        <v>0.47729597911088451</v>
      </c>
      <c r="V1381" s="17">
        <f t="shared" si="830"/>
        <v>287.38281160413891</v>
      </c>
      <c r="W1381" s="17">
        <f t="shared" si="831"/>
        <v>275.88749913997333</v>
      </c>
      <c r="X1381" s="17">
        <f t="shared" si="831"/>
        <v>264.85199917437438</v>
      </c>
      <c r="Y1381" s="17">
        <f t="shared" si="832"/>
        <v>262.20347918263064</v>
      </c>
      <c r="Z1381" s="17">
        <f>Y1381/3600</f>
        <v>7.2834299772952957E-2</v>
      </c>
      <c r="AA1381" s="17">
        <f>0.96*Y1381</f>
        <v>251.71534001532541</v>
      </c>
      <c r="AB1381" s="17">
        <f t="shared" si="833"/>
        <v>241.64672641471239</v>
      </c>
      <c r="AC1381" s="17">
        <f t="shared" si="834"/>
        <v>229.56439009397675</v>
      </c>
      <c r="AD1381" s="17">
        <f t="shared" si="835"/>
        <v>229.56439009397675</v>
      </c>
      <c r="AE1381" s="17">
        <f t="shared" si="856"/>
        <v>6.3767886137215762E-2</v>
      </c>
      <c r="AF1381" s="17">
        <f>T1381-AD1381</f>
        <v>1488.7011347052076</v>
      </c>
      <c r="AG1381" s="17">
        <f t="shared" si="836"/>
        <v>0.41352809297366877</v>
      </c>
      <c r="AH1381" s="28">
        <f>0.5*'Ducati Panigale 1199 data'!$C$8*'WLTP class 3 v5'!F1381^2</f>
        <v>36579.308641975302</v>
      </c>
      <c r="AI1381" s="17">
        <f t="shared" si="837"/>
        <v>36.579308641975302</v>
      </c>
      <c r="AJ1381" s="17" t="str">
        <f>IF(N1381&lt;0, AI1381, "0")</f>
        <v>0</v>
      </c>
      <c r="AK1381" s="98">
        <f>AK1380+AJ1381</f>
        <v>3273.5094182098751</v>
      </c>
      <c r="AL1381" s="105">
        <f t="shared" si="838"/>
        <v>0.90930817172496525</v>
      </c>
      <c r="AM1381" s="98">
        <f>IF(N1381 &gt; 0, AI1381, )</f>
        <v>36.579308641975302</v>
      </c>
      <c r="AN1381" s="98">
        <f t="shared" si="857"/>
        <v>28479.220818672809</v>
      </c>
      <c r="AO1381" s="98">
        <f t="shared" si="839"/>
        <v>7.9108946718535584</v>
      </c>
      <c r="AP1381" s="27">
        <f t="shared" si="840"/>
        <v>0</v>
      </c>
      <c r="AQ1381" s="27">
        <f t="shared" si="841"/>
        <v>0</v>
      </c>
      <c r="AR1381" s="99">
        <f t="shared" si="842"/>
        <v>0</v>
      </c>
      <c r="AS1381" s="27">
        <f t="shared" si="843"/>
        <v>0</v>
      </c>
      <c r="AT1381" s="99">
        <f t="shared" si="820"/>
        <v>0</v>
      </c>
      <c r="AU1381" s="27">
        <f t="shared" si="820"/>
        <v>0</v>
      </c>
      <c r="AV1381" s="27">
        <f t="shared" si="844"/>
        <v>0</v>
      </c>
      <c r="AW1381" s="27">
        <f t="shared" si="845"/>
        <v>0</v>
      </c>
      <c r="AX1381" s="27">
        <f t="shared" si="846"/>
        <v>0</v>
      </c>
      <c r="AY1381" s="99">
        <f>AN1381-AW1381</f>
        <v>28479.220818672809</v>
      </c>
      <c r="AZ1381" s="110">
        <f t="shared" si="847"/>
        <v>7.9108946718535584</v>
      </c>
      <c r="BB1381" s="87">
        <v>0</v>
      </c>
      <c r="BC1381" s="23">
        <f t="shared" si="848"/>
        <v>0</v>
      </c>
      <c r="BD1381" s="23">
        <f t="shared" si="849"/>
        <v>0</v>
      </c>
      <c r="BE1381" s="23">
        <f t="shared" si="850"/>
        <v>0</v>
      </c>
      <c r="BF1381" s="23">
        <f t="shared" si="851"/>
        <v>0</v>
      </c>
      <c r="BG1381" s="23">
        <f t="shared" si="852"/>
        <v>0</v>
      </c>
    </row>
    <row r="1382" spans="2:59">
      <c r="B1382" s="12" t="s">
        <v>34</v>
      </c>
      <c r="C1382" s="12">
        <v>1371</v>
      </c>
      <c r="D1382" s="12">
        <v>349</v>
      </c>
      <c r="E1382" s="21">
        <v>57.8</v>
      </c>
      <c r="F1382" s="68">
        <f t="shared" si="821"/>
        <v>16.055555555555557</v>
      </c>
      <c r="G1382" s="22">
        <f t="shared" si="853"/>
        <v>-8.3333333333333523E-2</v>
      </c>
      <c r="H1382" s="22">
        <f t="shared" si="822"/>
        <v>175</v>
      </c>
      <c r="I1382" s="48">
        <f>'Ducati Panigale 1199 data'!$C$8*G1382</f>
        <v>-23.166666666666721</v>
      </c>
      <c r="J1382" s="48">
        <f>'Ducati Panigale 1199 data'!$C$8*'Ducati Panigale 1199 data'!$C$15*'Ducati Panigale 1199 data'!$C$10</f>
        <v>54.543600000000005</v>
      </c>
      <c r="K1382" s="48">
        <f>(0.5*'Ducati Panigale 1199 data'!$C$12)*'Ducati Panigale 1199 data'!$C$14*'Ducati Panigale 1199 data'!$C$11*F1382^2</f>
        <v>36.472770023148158</v>
      </c>
      <c r="L1382" s="48">
        <f t="shared" si="823"/>
        <v>67.849703356481442</v>
      </c>
      <c r="M1382" s="48">
        <f t="shared" si="819"/>
        <v>1089.3646816679523</v>
      </c>
      <c r="N1382" s="22">
        <f t="shared" si="824"/>
        <v>1.0893646816679523</v>
      </c>
      <c r="O1382" s="105">
        <f t="shared" si="825"/>
        <v>0</v>
      </c>
      <c r="P1382" s="105">
        <f t="shared" si="826"/>
        <v>0</v>
      </c>
      <c r="Q1382" s="105">
        <f t="shared" si="854"/>
        <v>302.50822274119889</v>
      </c>
      <c r="R1382" s="27">
        <f t="shared" si="827"/>
        <v>8.4030061872555253E-2</v>
      </c>
      <c r="S1382" s="98">
        <f t="shared" si="828"/>
        <v>1.0893646816679523</v>
      </c>
      <c r="T1382" s="17">
        <f t="shared" si="855"/>
        <v>1719.3548894808523</v>
      </c>
      <c r="U1382" s="17">
        <f t="shared" si="829"/>
        <v>0.47759858041134784</v>
      </c>
      <c r="V1382" s="17">
        <f t="shared" si="830"/>
        <v>287.38281160413891</v>
      </c>
      <c r="W1382" s="17">
        <f t="shared" si="831"/>
        <v>275.88749913997333</v>
      </c>
      <c r="X1382" s="17">
        <f t="shared" si="831"/>
        <v>264.85199917437438</v>
      </c>
      <c r="Y1382" s="17">
        <f t="shared" si="832"/>
        <v>262.20347918263064</v>
      </c>
      <c r="Z1382" s="17">
        <f>Y1382/3600</f>
        <v>7.2834299772952957E-2</v>
      </c>
      <c r="AA1382" s="17">
        <f>0.96*Y1382</f>
        <v>251.71534001532541</v>
      </c>
      <c r="AB1382" s="17">
        <f t="shared" si="833"/>
        <v>241.64672641471239</v>
      </c>
      <c r="AC1382" s="17">
        <f t="shared" si="834"/>
        <v>229.56439009397675</v>
      </c>
      <c r="AD1382" s="17">
        <f t="shared" si="835"/>
        <v>229.56439009397675</v>
      </c>
      <c r="AE1382" s="17">
        <f t="shared" si="856"/>
        <v>6.3767886137215762E-2</v>
      </c>
      <c r="AF1382" s="17">
        <f>T1382-AD1382</f>
        <v>1489.7904993868756</v>
      </c>
      <c r="AG1382" s="17">
        <f t="shared" si="836"/>
        <v>0.4138306942741321</v>
      </c>
      <c r="AH1382" s="28">
        <f>0.5*'Ducati Panigale 1199 data'!$C$8*'WLTP class 3 v5'!F1382^2</f>
        <v>35831.540123456791</v>
      </c>
      <c r="AI1382" s="17">
        <f t="shared" si="837"/>
        <v>35.83154012345679</v>
      </c>
      <c r="AJ1382" s="17" t="str">
        <f>IF(N1382&lt;0, AI1382, "0")</f>
        <v>0</v>
      </c>
      <c r="AK1382" s="98">
        <f>AK1381+AJ1382</f>
        <v>3273.5094182098751</v>
      </c>
      <c r="AL1382" s="105">
        <f t="shared" si="838"/>
        <v>0.90930817172496525</v>
      </c>
      <c r="AM1382" s="98">
        <f>IF(N1382 &gt; 0, AI1382, )</f>
        <v>35.83154012345679</v>
      </c>
      <c r="AN1382" s="98">
        <f t="shared" si="857"/>
        <v>28515.052358796267</v>
      </c>
      <c r="AO1382" s="98">
        <f t="shared" si="839"/>
        <v>7.9208478774434079</v>
      </c>
      <c r="AP1382" s="27">
        <f t="shared" si="840"/>
        <v>0</v>
      </c>
      <c r="AQ1382" s="27">
        <f t="shared" si="841"/>
        <v>0</v>
      </c>
      <c r="AR1382" s="99">
        <f t="shared" si="842"/>
        <v>0</v>
      </c>
      <c r="AS1382" s="27">
        <f t="shared" si="843"/>
        <v>0</v>
      </c>
      <c r="AT1382" s="99">
        <f t="shared" si="820"/>
        <v>0</v>
      </c>
      <c r="AU1382" s="27">
        <f t="shared" si="820"/>
        <v>0</v>
      </c>
      <c r="AV1382" s="27">
        <f t="shared" si="844"/>
        <v>0</v>
      </c>
      <c r="AW1382" s="27">
        <f t="shared" si="845"/>
        <v>0</v>
      </c>
      <c r="AX1382" s="27">
        <f t="shared" si="846"/>
        <v>0</v>
      </c>
      <c r="AY1382" s="99">
        <f>AN1382-AW1382</f>
        <v>28515.052358796267</v>
      </c>
      <c r="AZ1382" s="110">
        <f t="shared" si="847"/>
        <v>7.9208478774434079</v>
      </c>
      <c r="BB1382" s="87">
        <v>0</v>
      </c>
      <c r="BC1382" s="23">
        <f t="shared" si="848"/>
        <v>0</v>
      </c>
      <c r="BD1382" s="23">
        <f t="shared" si="849"/>
        <v>0</v>
      </c>
      <c r="BE1382" s="23">
        <f t="shared" si="850"/>
        <v>0</v>
      </c>
      <c r="BF1382" s="23">
        <f t="shared" si="851"/>
        <v>0</v>
      </c>
      <c r="BG1382" s="23">
        <f t="shared" si="852"/>
        <v>0</v>
      </c>
    </row>
    <row r="1383" spans="2:59">
      <c r="B1383" s="12" t="s">
        <v>34</v>
      </c>
      <c r="C1383" s="12">
        <v>1372</v>
      </c>
      <c r="D1383" s="12">
        <v>350</v>
      </c>
      <c r="E1383" s="21">
        <v>57.8</v>
      </c>
      <c r="F1383" s="68">
        <f t="shared" si="821"/>
        <v>16.055555555555557</v>
      </c>
      <c r="G1383" s="22">
        <f t="shared" si="853"/>
        <v>0</v>
      </c>
      <c r="H1383" s="22">
        <f t="shared" si="822"/>
        <v>175.5</v>
      </c>
      <c r="I1383" s="48">
        <f>'Ducati Panigale 1199 data'!$C$8*G1383</f>
        <v>0</v>
      </c>
      <c r="J1383" s="48">
        <f>'Ducati Panigale 1199 data'!$C$8*'Ducati Panigale 1199 data'!$C$15*'Ducati Panigale 1199 data'!$C$10</f>
        <v>54.543600000000005</v>
      </c>
      <c r="K1383" s="48">
        <f>(0.5*'Ducati Panigale 1199 data'!$C$12)*'Ducati Panigale 1199 data'!$C$14*'Ducati Panigale 1199 data'!$C$11*F1383^2</f>
        <v>36.472770023148158</v>
      </c>
      <c r="L1383" s="48">
        <f t="shared" si="823"/>
        <v>91.01637002314817</v>
      </c>
      <c r="M1383" s="48">
        <f t="shared" si="819"/>
        <v>1461.3183853716569</v>
      </c>
      <c r="N1383" s="22">
        <f t="shared" si="824"/>
        <v>1.4613183853716569</v>
      </c>
      <c r="O1383" s="105">
        <f t="shared" si="825"/>
        <v>0</v>
      </c>
      <c r="P1383" s="105">
        <f t="shared" si="826"/>
        <v>0</v>
      </c>
      <c r="Q1383" s="105">
        <f t="shared" si="854"/>
        <v>302.50822274119889</v>
      </c>
      <c r="R1383" s="27">
        <f t="shared" si="827"/>
        <v>8.4030061872555253E-2</v>
      </c>
      <c r="S1383" s="98">
        <f t="shared" si="828"/>
        <v>1.4613183853716569</v>
      </c>
      <c r="T1383" s="17">
        <f t="shared" si="855"/>
        <v>1720.816207866224</v>
      </c>
      <c r="U1383" s="17">
        <f t="shared" si="829"/>
        <v>0.47800450218506224</v>
      </c>
      <c r="V1383" s="17">
        <f t="shared" si="830"/>
        <v>287.38281160413891</v>
      </c>
      <c r="W1383" s="17">
        <f t="shared" si="831"/>
        <v>275.88749913997333</v>
      </c>
      <c r="X1383" s="17">
        <f t="shared" si="831"/>
        <v>264.85199917437438</v>
      </c>
      <c r="Y1383" s="17">
        <f t="shared" si="832"/>
        <v>262.20347918263064</v>
      </c>
      <c r="Z1383" s="17">
        <f>Y1383/3600</f>
        <v>7.2834299772952957E-2</v>
      </c>
      <c r="AA1383" s="17">
        <f>0.96*Y1383</f>
        <v>251.71534001532541</v>
      </c>
      <c r="AB1383" s="17">
        <f t="shared" si="833"/>
        <v>241.64672641471239</v>
      </c>
      <c r="AC1383" s="17">
        <f t="shared" si="834"/>
        <v>229.56439009397675</v>
      </c>
      <c r="AD1383" s="17">
        <f t="shared" si="835"/>
        <v>229.56439009397675</v>
      </c>
      <c r="AE1383" s="17">
        <f t="shared" si="856"/>
        <v>6.3767886137215762E-2</v>
      </c>
      <c r="AF1383" s="17">
        <f>T1383-AD1383</f>
        <v>1491.2518177722473</v>
      </c>
      <c r="AG1383" s="17">
        <f t="shared" si="836"/>
        <v>0.41423661604784645</v>
      </c>
      <c r="AH1383" s="28">
        <f>0.5*'Ducati Panigale 1199 data'!$C$8*'WLTP class 3 v5'!F1383^2</f>
        <v>35831.540123456791</v>
      </c>
      <c r="AI1383" s="17">
        <f t="shared" si="837"/>
        <v>35.83154012345679</v>
      </c>
      <c r="AJ1383" s="17" t="str">
        <f>IF(N1383&lt;0, AI1383, "0")</f>
        <v>0</v>
      </c>
      <c r="AK1383" s="98">
        <f>AK1382+AJ1383</f>
        <v>3273.5094182098751</v>
      </c>
      <c r="AL1383" s="105">
        <f t="shared" si="838"/>
        <v>0.90930817172496525</v>
      </c>
      <c r="AM1383" s="98">
        <f>IF(N1383 &gt; 0, AI1383, )</f>
        <v>35.83154012345679</v>
      </c>
      <c r="AN1383" s="98">
        <f t="shared" si="857"/>
        <v>28550.883898919725</v>
      </c>
      <c r="AO1383" s="98">
        <f t="shared" si="839"/>
        <v>7.9308010830332565</v>
      </c>
      <c r="AP1383" s="27">
        <f t="shared" si="840"/>
        <v>0</v>
      </c>
      <c r="AQ1383" s="27">
        <f t="shared" si="841"/>
        <v>0</v>
      </c>
      <c r="AR1383" s="99">
        <f t="shared" si="842"/>
        <v>0</v>
      </c>
      <c r="AS1383" s="27">
        <f t="shared" si="843"/>
        <v>0</v>
      </c>
      <c r="AT1383" s="99">
        <f t="shared" si="820"/>
        <v>0</v>
      </c>
      <c r="AU1383" s="27">
        <f t="shared" si="820"/>
        <v>0</v>
      </c>
      <c r="AV1383" s="27">
        <f t="shared" si="844"/>
        <v>0</v>
      </c>
      <c r="AW1383" s="27">
        <f t="shared" si="845"/>
        <v>0</v>
      </c>
      <c r="AX1383" s="27">
        <f t="shared" si="846"/>
        <v>0</v>
      </c>
      <c r="AY1383" s="99">
        <f>AN1383-AW1383</f>
        <v>28550.883898919725</v>
      </c>
      <c r="AZ1383" s="110">
        <f t="shared" si="847"/>
        <v>7.9308010830332565</v>
      </c>
      <c r="BB1383" s="87">
        <v>0</v>
      </c>
      <c r="BC1383" s="23">
        <f t="shared" si="848"/>
        <v>0</v>
      </c>
      <c r="BD1383" s="23">
        <f t="shared" si="849"/>
        <v>0</v>
      </c>
      <c r="BE1383" s="23">
        <f t="shared" si="850"/>
        <v>0</v>
      </c>
      <c r="BF1383" s="23">
        <f t="shared" si="851"/>
        <v>0</v>
      </c>
      <c r="BG1383" s="23">
        <f t="shared" si="852"/>
        <v>0</v>
      </c>
    </row>
    <row r="1384" spans="2:59">
      <c r="B1384" s="12" t="s">
        <v>34</v>
      </c>
      <c r="C1384" s="12">
        <v>1373</v>
      </c>
      <c r="D1384" s="12">
        <v>351</v>
      </c>
      <c r="E1384" s="21">
        <v>57.8</v>
      </c>
      <c r="F1384" s="68">
        <f t="shared" si="821"/>
        <v>16.055555555555557</v>
      </c>
      <c r="G1384" s="22">
        <f t="shared" si="853"/>
        <v>-6.9444444444444448E-2</v>
      </c>
      <c r="H1384" s="22">
        <f t="shared" si="822"/>
        <v>176</v>
      </c>
      <c r="I1384" s="48">
        <f>'Ducati Panigale 1199 data'!$C$8*G1384</f>
        <v>-19.305555555555557</v>
      </c>
      <c r="J1384" s="48">
        <f>'Ducati Panigale 1199 data'!$C$8*'Ducati Panigale 1199 data'!$C$15*'Ducati Panigale 1199 data'!$C$10</f>
        <v>54.543600000000005</v>
      </c>
      <c r="K1384" s="48">
        <f>(0.5*'Ducati Panigale 1199 data'!$C$12)*'Ducati Panigale 1199 data'!$C$14*'Ducati Panigale 1199 data'!$C$11*F1384^2</f>
        <v>36.472770023148158</v>
      </c>
      <c r="L1384" s="48">
        <f t="shared" si="823"/>
        <v>71.710814467592598</v>
      </c>
      <c r="M1384" s="48">
        <f t="shared" si="819"/>
        <v>1151.3569656185703</v>
      </c>
      <c r="N1384" s="22">
        <f t="shared" si="824"/>
        <v>1.1513569656185703</v>
      </c>
      <c r="O1384" s="105">
        <f t="shared" si="825"/>
        <v>0</v>
      </c>
      <c r="P1384" s="105">
        <f t="shared" si="826"/>
        <v>0</v>
      </c>
      <c r="Q1384" s="105">
        <f t="shared" si="854"/>
        <v>302.50822274119889</v>
      </c>
      <c r="R1384" s="27">
        <f t="shared" si="827"/>
        <v>8.4030061872555253E-2</v>
      </c>
      <c r="S1384" s="98">
        <f t="shared" si="828"/>
        <v>1.1513569656185703</v>
      </c>
      <c r="T1384" s="17">
        <f t="shared" si="855"/>
        <v>1721.9675648318425</v>
      </c>
      <c r="U1384" s="17">
        <f t="shared" si="829"/>
        <v>0.47832432356440069</v>
      </c>
      <c r="V1384" s="17">
        <f t="shared" si="830"/>
        <v>287.38281160413891</v>
      </c>
      <c r="W1384" s="17">
        <f t="shared" si="831"/>
        <v>275.88749913997333</v>
      </c>
      <c r="X1384" s="17">
        <f t="shared" si="831"/>
        <v>264.85199917437438</v>
      </c>
      <c r="Y1384" s="17">
        <f t="shared" si="832"/>
        <v>262.20347918263064</v>
      </c>
      <c r="Z1384" s="17">
        <f>Y1384/3600</f>
        <v>7.2834299772952957E-2</v>
      </c>
      <c r="AA1384" s="17">
        <f>0.96*Y1384</f>
        <v>251.71534001532541</v>
      </c>
      <c r="AB1384" s="17">
        <f t="shared" si="833"/>
        <v>241.64672641471239</v>
      </c>
      <c r="AC1384" s="17">
        <f t="shared" si="834"/>
        <v>229.56439009397675</v>
      </c>
      <c r="AD1384" s="17">
        <f t="shared" si="835"/>
        <v>229.56439009397675</v>
      </c>
      <c r="AE1384" s="17">
        <f t="shared" si="856"/>
        <v>6.3767886137215762E-2</v>
      </c>
      <c r="AF1384" s="17">
        <f>T1384-AD1384</f>
        <v>1492.4031747378658</v>
      </c>
      <c r="AG1384" s="17">
        <f t="shared" si="836"/>
        <v>0.41455643742718495</v>
      </c>
      <c r="AH1384" s="28">
        <f>0.5*'Ducati Panigale 1199 data'!$C$8*'WLTP class 3 v5'!F1384^2</f>
        <v>35831.540123456791</v>
      </c>
      <c r="AI1384" s="17">
        <f t="shared" si="837"/>
        <v>35.83154012345679</v>
      </c>
      <c r="AJ1384" s="17" t="str">
        <f>IF(N1384&lt;0, AI1384, "0")</f>
        <v>0</v>
      </c>
      <c r="AK1384" s="98">
        <f>AK1383+AJ1384</f>
        <v>3273.5094182098751</v>
      </c>
      <c r="AL1384" s="105">
        <f t="shared" si="838"/>
        <v>0.90930817172496525</v>
      </c>
      <c r="AM1384" s="98">
        <f>IF(N1384 &gt; 0, AI1384, )</f>
        <v>35.83154012345679</v>
      </c>
      <c r="AN1384" s="98">
        <f t="shared" si="857"/>
        <v>28586.715439043182</v>
      </c>
      <c r="AO1384" s="98">
        <f t="shared" si="839"/>
        <v>7.9407542886231059</v>
      </c>
      <c r="AP1384" s="27">
        <f t="shared" si="840"/>
        <v>0</v>
      </c>
      <c r="AQ1384" s="27">
        <f t="shared" si="841"/>
        <v>0</v>
      </c>
      <c r="AR1384" s="99">
        <f t="shared" si="842"/>
        <v>0</v>
      </c>
      <c r="AS1384" s="27">
        <f t="shared" si="843"/>
        <v>0</v>
      </c>
      <c r="AT1384" s="99">
        <f t="shared" si="820"/>
        <v>0</v>
      </c>
      <c r="AU1384" s="27">
        <f t="shared" si="820"/>
        <v>0</v>
      </c>
      <c r="AV1384" s="27">
        <f t="shared" si="844"/>
        <v>0</v>
      </c>
      <c r="AW1384" s="27">
        <f t="shared" si="845"/>
        <v>0</v>
      </c>
      <c r="AX1384" s="27">
        <f t="shared" si="846"/>
        <v>0</v>
      </c>
      <c r="AY1384" s="99">
        <f>AN1384-AW1384</f>
        <v>28586.715439043182</v>
      </c>
      <c r="AZ1384" s="110">
        <f t="shared" si="847"/>
        <v>7.9407542886231059</v>
      </c>
      <c r="BB1384" s="87">
        <v>0</v>
      </c>
      <c r="BC1384" s="23">
        <f t="shared" si="848"/>
        <v>0</v>
      </c>
      <c r="BD1384" s="23">
        <f t="shared" si="849"/>
        <v>0</v>
      </c>
      <c r="BE1384" s="23">
        <f t="shared" si="850"/>
        <v>0</v>
      </c>
      <c r="BF1384" s="23">
        <f t="shared" si="851"/>
        <v>0</v>
      </c>
      <c r="BG1384" s="23">
        <f t="shared" si="852"/>
        <v>0</v>
      </c>
    </row>
    <row r="1385" spans="2:59">
      <c r="B1385" s="12" t="s">
        <v>34</v>
      </c>
      <c r="C1385" s="12">
        <v>1374</v>
      </c>
      <c r="D1385" s="12">
        <v>352</v>
      </c>
      <c r="E1385" s="21">
        <v>57.3</v>
      </c>
      <c r="F1385" s="68">
        <f t="shared" si="821"/>
        <v>15.916666666666666</v>
      </c>
      <c r="G1385" s="22">
        <f t="shared" si="853"/>
        <v>-0.22222222222222143</v>
      </c>
      <c r="H1385" s="22">
        <f t="shared" si="822"/>
        <v>176.5</v>
      </c>
      <c r="I1385" s="48">
        <f>'Ducati Panigale 1199 data'!$C$8*G1385</f>
        <v>-61.777777777777558</v>
      </c>
      <c r="J1385" s="48">
        <f>'Ducati Panigale 1199 data'!$C$8*'Ducati Panigale 1199 data'!$C$15*'Ducati Panigale 1199 data'!$C$10</f>
        <v>54.543600000000005</v>
      </c>
      <c r="K1385" s="48">
        <f>(0.5*'Ducati Panigale 1199 data'!$C$12)*'Ducati Panigale 1199 data'!$C$14*'Ducati Panigale 1199 data'!$C$11*F1385^2</f>
        <v>35.844482552083335</v>
      </c>
      <c r="L1385" s="48">
        <f t="shared" si="823"/>
        <v>28.610304774305781</v>
      </c>
      <c r="M1385" s="48">
        <f t="shared" si="819"/>
        <v>455.380684324367</v>
      </c>
      <c r="N1385" s="22">
        <f t="shared" si="824"/>
        <v>0.45538068432436701</v>
      </c>
      <c r="O1385" s="105">
        <f t="shared" si="825"/>
        <v>0</v>
      </c>
      <c r="P1385" s="105">
        <f t="shared" si="826"/>
        <v>0</v>
      </c>
      <c r="Q1385" s="105">
        <f t="shared" si="854"/>
        <v>302.50822274119889</v>
      </c>
      <c r="R1385" s="27">
        <f t="shared" si="827"/>
        <v>8.4030061872555253E-2</v>
      </c>
      <c r="S1385" s="98">
        <f t="shared" si="828"/>
        <v>0.45538068432436701</v>
      </c>
      <c r="T1385" s="17">
        <f t="shared" si="855"/>
        <v>1722.4229455161669</v>
      </c>
      <c r="U1385" s="17">
        <f t="shared" si="829"/>
        <v>0.47845081819893526</v>
      </c>
      <c r="V1385" s="17">
        <f t="shared" si="830"/>
        <v>287.38281160413891</v>
      </c>
      <c r="W1385" s="17">
        <f t="shared" si="831"/>
        <v>275.88749913997333</v>
      </c>
      <c r="X1385" s="17">
        <f t="shared" si="831"/>
        <v>264.85199917437438</v>
      </c>
      <c r="Y1385" s="17">
        <f t="shared" si="832"/>
        <v>262.20347918263064</v>
      </c>
      <c r="Z1385" s="17">
        <f>Y1385/3600</f>
        <v>7.2834299772952957E-2</v>
      </c>
      <c r="AA1385" s="17">
        <f>0.96*Y1385</f>
        <v>251.71534001532541</v>
      </c>
      <c r="AB1385" s="17">
        <f t="shared" si="833"/>
        <v>241.64672641471239</v>
      </c>
      <c r="AC1385" s="17">
        <f t="shared" si="834"/>
        <v>229.56439009397675</v>
      </c>
      <c r="AD1385" s="17">
        <f t="shared" si="835"/>
        <v>229.56439009397675</v>
      </c>
      <c r="AE1385" s="17">
        <f t="shared" si="856"/>
        <v>6.3767886137215762E-2</v>
      </c>
      <c r="AF1385" s="17">
        <f>T1385-AD1385</f>
        <v>1492.8585554221902</v>
      </c>
      <c r="AG1385" s="17">
        <f t="shared" si="836"/>
        <v>0.41468293206171952</v>
      </c>
      <c r="AH1385" s="28">
        <f>0.5*'Ducati Panigale 1199 data'!$C$8*'WLTP class 3 v5'!F1385^2</f>
        <v>35214.298611111109</v>
      </c>
      <c r="AI1385" s="17">
        <f t="shared" si="837"/>
        <v>35.214298611111111</v>
      </c>
      <c r="AJ1385" s="17" t="str">
        <f>IF(N1385&lt;0, AI1385, "0")</f>
        <v>0</v>
      </c>
      <c r="AK1385" s="98">
        <f>AK1384+AJ1385</f>
        <v>3273.5094182098751</v>
      </c>
      <c r="AL1385" s="105">
        <f t="shared" si="838"/>
        <v>0.90930817172496525</v>
      </c>
      <c r="AM1385" s="98">
        <f>IF(N1385 &gt; 0, AI1385, )</f>
        <v>35.214298611111111</v>
      </c>
      <c r="AN1385" s="98">
        <f t="shared" si="857"/>
        <v>28621.929737654293</v>
      </c>
      <c r="AO1385" s="98">
        <f t="shared" si="839"/>
        <v>7.9505360382373036</v>
      </c>
      <c r="AP1385" s="27">
        <f t="shared" si="840"/>
        <v>0</v>
      </c>
      <c r="AQ1385" s="27">
        <f t="shared" si="841"/>
        <v>0</v>
      </c>
      <c r="AR1385" s="99">
        <f t="shared" si="842"/>
        <v>0</v>
      </c>
      <c r="AS1385" s="27">
        <f t="shared" si="843"/>
        <v>0</v>
      </c>
      <c r="AT1385" s="99">
        <f t="shared" si="820"/>
        <v>0</v>
      </c>
      <c r="AU1385" s="27">
        <f t="shared" si="820"/>
        <v>0</v>
      </c>
      <c r="AV1385" s="27">
        <f t="shared" si="844"/>
        <v>0</v>
      </c>
      <c r="AW1385" s="27">
        <f t="shared" si="845"/>
        <v>0</v>
      </c>
      <c r="AX1385" s="27">
        <f t="shared" si="846"/>
        <v>0</v>
      </c>
      <c r="AY1385" s="99">
        <f>AN1385-AW1385</f>
        <v>28621.929737654293</v>
      </c>
      <c r="AZ1385" s="110">
        <f t="shared" si="847"/>
        <v>7.9505360382373036</v>
      </c>
      <c r="BB1385" s="87">
        <v>0</v>
      </c>
      <c r="BC1385" s="23">
        <f t="shared" si="848"/>
        <v>0</v>
      </c>
      <c r="BD1385" s="23">
        <f t="shared" si="849"/>
        <v>0</v>
      </c>
      <c r="BE1385" s="23">
        <f t="shared" si="850"/>
        <v>0</v>
      </c>
      <c r="BF1385" s="23">
        <f t="shared" si="851"/>
        <v>0</v>
      </c>
      <c r="BG1385" s="23">
        <f t="shared" si="852"/>
        <v>0</v>
      </c>
    </row>
    <row r="1386" spans="2:59">
      <c r="B1386" s="12" t="s">
        <v>34</v>
      </c>
      <c r="C1386" s="12">
        <v>1375</v>
      </c>
      <c r="D1386" s="12">
        <v>353</v>
      </c>
      <c r="E1386" s="21">
        <v>56.2</v>
      </c>
      <c r="F1386" s="68">
        <f t="shared" si="821"/>
        <v>15.611111111111111</v>
      </c>
      <c r="G1386" s="22">
        <f t="shared" si="853"/>
        <v>-0.41666666666666663</v>
      </c>
      <c r="H1386" s="22">
        <f t="shared" si="822"/>
        <v>177</v>
      </c>
      <c r="I1386" s="48">
        <f>'Ducati Panigale 1199 data'!$C$8*G1386</f>
        <v>-115.83333333333333</v>
      </c>
      <c r="J1386" s="48">
        <f>'Ducati Panigale 1199 data'!$C$8*'Ducati Panigale 1199 data'!$C$15*'Ducati Panigale 1199 data'!$C$10</f>
        <v>54.543600000000005</v>
      </c>
      <c r="K1386" s="48">
        <f>(0.5*'Ducati Panigale 1199 data'!$C$12)*'Ducati Panigale 1199 data'!$C$14*'Ducati Panigale 1199 data'!$C$11*F1386^2</f>
        <v>34.481464467592595</v>
      </c>
      <c r="L1386" s="48">
        <f t="shared" si="823"/>
        <v>-26.808268865740729</v>
      </c>
      <c r="M1386" s="48">
        <f t="shared" si="819"/>
        <v>-418.50686395961912</v>
      </c>
      <c r="N1386" s="22">
        <f t="shared" si="824"/>
        <v>-0.41850686395961911</v>
      </c>
      <c r="O1386" s="105">
        <f t="shared" si="825"/>
        <v>-0.41850686395961911</v>
      </c>
      <c r="P1386" s="105">
        <f t="shared" si="826"/>
        <v>0.41850686395961911</v>
      </c>
      <c r="Q1386" s="105">
        <f t="shared" si="854"/>
        <v>302.92672960515853</v>
      </c>
      <c r="R1386" s="27">
        <f t="shared" si="827"/>
        <v>8.4146313779210696E-2</v>
      </c>
      <c r="S1386" s="98">
        <f t="shared" si="828"/>
        <v>0</v>
      </c>
      <c r="T1386" s="17">
        <f t="shared" si="855"/>
        <v>1722.4229455161669</v>
      </c>
      <c r="U1386" s="17">
        <f t="shared" si="829"/>
        <v>0.47845081819893526</v>
      </c>
      <c r="V1386" s="17">
        <f t="shared" si="830"/>
        <v>287.78039312490057</v>
      </c>
      <c r="W1386" s="17">
        <f t="shared" si="831"/>
        <v>276.26917739990455</v>
      </c>
      <c r="X1386" s="17">
        <f t="shared" si="831"/>
        <v>265.21841030390834</v>
      </c>
      <c r="Y1386" s="17">
        <f t="shared" si="832"/>
        <v>262.56622620086927</v>
      </c>
      <c r="Z1386" s="17">
        <f>Y1386/3600</f>
        <v>7.2935062833574801E-2</v>
      </c>
      <c r="AA1386" s="17">
        <f>0.96*Y1386</f>
        <v>252.06357715283448</v>
      </c>
      <c r="AB1386" s="17">
        <f t="shared" si="833"/>
        <v>241.98103406672109</v>
      </c>
      <c r="AC1386" s="17">
        <f t="shared" si="834"/>
        <v>229.88198236338502</v>
      </c>
      <c r="AD1386" s="17">
        <f t="shared" si="835"/>
        <v>229.88198236338502</v>
      </c>
      <c r="AE1386" s="17">
        <f t="shared" si="856"/>
        <v>6.38561062120514E-2</v>
      </c>
      <c r="AF1386" s="17">
        <f>T1386-AD1386</f>
        <v>1492.5409631527818</v>
      </c>
      <c r="AG1386" s="17">
        <f t="shared" si="836"/>
        <v>0.41459471198688386</v>
      </c>
      <c r="AH1386" s="28">
        <f>0.5*'Ducati Panigale 1199 data'!$C$8*'WLTP class 3 v5'!F1386^2</f>
        <v>33875.243827160491</v>
      </c>
      <c r="AI1386" s="17">
        <f t="shared" si="837"/>
        <v>33.875243827160489</v>
      </c>
      <c r="AJ1386" s="17">
        <f>IF(N1386&lt;0, AI1386, "0")</f>
        <v>33.875243827160489</v>
      </c>
      <c r="AK1386" s="98">
        <f>AK1385+AJ1386</f>
        <v>3307.3846620370355</v>
      </c>
      <c r="AL1386" s="105">
        <f t="shared" si="838"/>
        <v>0.9187179616769543</v>
      </c>
      <c r="AM1386" s="98">
        <f>IF(N1386 &gt; 0, AI1386, )</f>
        <v>0</v>
      </c>
      <c r="AN1386" s="98">
        <f t="shared" si="857"/>
        <v>28621.929737654293</v>
      </c>
      <c r="AO1386" s="98">
        <f t="shared" si="839"/>
        <v>7.9505360382373036</v>
      </c>
      <c r="AP1386" s="27">
        <f t="shared" si="840"/>
        <v>32.181481635802463</v>
      </c>
      <c r="AQ1386" s="27">
        <f t="shared" si="841"/>
        <v>30.894222370370365</v>
      </c>
      <c r="AR1386" s="99">
        <f t="shared" si="842"/>
        <v>29.65845347555555</v>
      </c>
      <c r="AS1386" s="27">
        <f t="shared" si="843"/>
        <v>29.361868940799994</v>
      </c>
      <c r="AT1386" s="99">
        <f t="shared" si="820"/>
        <v>28.187394183167992</v>
      </c>
      <c r="AU1386" s="27">
        <f t="shared" si="820"/>
        <v>27.059898415841271</v>
      </c>
      <c r="AV1386" s="27">
        <f t="shared" si="844"/>
        <v>25.706903495049207</v>
      </c>
      <c r="AW1386" s="27">
        <f t="shared" si="845"/>
        <v>25.706903495049207</v>
      </c>
      <c r="AX1386" s="27">
        <f t="shared" si="846"/>
        <v>7.1408065264025574E-3</v>
      </c>
      <c r="AY1386" s="99">
        <f>AN1386-AW1386</f>
        <v>28596.222834159242</v>
      </c>
      <c r="AZ1386" s="110">
        <f t="shared" si="847"/>
        <v>7.9433952317109009</v>
      </c>
      <c r="BB1386" s="87">
        <v>0.418506863959619</v>
      </c>
      <c r="BC1386" s="23">
        <f t="shared" si="848"/>
        <v>0.3766561775636571</v>
      </c>
      <c r="BD1386" s="23">
        <f t="shared" si="849"/>
        <v>0.35782336868547421</v>
      </c>
      <c r="BE1386" s="23">
        <f t="shared" si="850"/>
        <v>0.34351043393805525</v>
      </c>
      <c r="BF1386" s="23">
        <f t="shared" si="851"/>
        <v>0.32289980790177192</v>
      </c>
      <c r="BG1386" s="23">
        <f t="shared" si="852"/>
        <v>0.32289980790177192</v>
      </c>
    </row>
    <row r="1387" spans="2:59">
      <c r="B1387" s="12" t="s">
        <v>34</v>
      </c>
      <c r="C1387" s="12">
        <v>1376</v>
      </c>
      <c r="D1387" s="12">
        <v>354</v>
      </c>
      <c r="E1387" s="21">
        <v>54.3</v>
      </c>
      <c r="F1387" s="68">
        <f t="shared" si="821"/>
        <v>15.083333333333334</v>
      </c>
      <c r="G1387" s="22">
        <f t="shared" si="853"/>
        <v>-0.75000000000000078</v>
      </c>
      <c r="H1387" s="22">
        <f t="shared" si="822"/>
        <v>177.5</v>
      </c>
      <c r="I1387" s="48">
        <f>'Ducati Panigale 1199 data'!$C$8*G1387</f>
        <v>-208.50000000000023</v>
      </c>
      <c r="J1387" s="48">
        <f>'Ducati Panigale 1199 data'!$C$8*'Ducati Panigale 1199 data'!$C$15*'Ducati Panigale 1199 data'!$C$10</f>
        <v>54.543600000000005</v>
      </c>
      <c r="K1387" s="48">
        <f>(0.5*'Ducati Panigale 1199 data'!$C$12)*'Ducati Panigale 1199 data'!$C$14*'Ducati Panigale 1199 data'!$C$11*F1387^2</f>
        <v>32.189388802083336</v>
      </c>
      <c r="L1387" s="48">
        <f t="shared" si="823"/>
        <v>-121.7670111979169</v>
      </c>
      <c r="M1387" s="48">
        <f t="shared" si="819"/>
        <v>-1836.6524189019133</v>
      </c>
      <c r="N1387" s="22">
        <f t="shared" si="824"/>
        <v>-1.8366524189019133</v>
      </c>
      <c r="O1387" s="105">
        <f t="shared" si="825"/>
        <v>-1.8366524189019133</v>
      </c>
      <c r="P1387" s="105">
        <f t="shared" si="826"/>
        <v>1.8366524189019133</v>
      </c>
      <c r="Q1387" s="105">
        <f t="shared" si="854"/>
        <v>304.76338202406043</v>
      </c>
      <c r="R1387" s="27">
        <f t="shared" si="827"/>
        <v>8.4656495006683458E-2</v>
      </c>
      <c r="S1387" s="98">
        <f t="shared" si="828"/>
        <v>0</v>
      </c>
      <c r="T1387" s="17">
        <f t="shared" si="855"/>
        <v>1722.4229455161669</v>
      </c>
      <c r="U1387" s="17">
        <f t="shared" si="829"/>
        <v>0.47845081819893526</v>
      </c>
      <c r="V1387" s="17">
        <f t="shared" si="830"/>
        <v>289.52521292285741</v>
      </c>
      <c r="W1387" s="17">
        <f t="shared" si="831"/>
        <v>277.94420440594308</v>
      </c>
      <c r="X1387" s="17">
        <f t="shared" si="831"/>
        <v>266.82643622970534</v>
      </c>
      <c r="Y1387" s="17">
        <f t="shared" si="832"/>
        <v>264.15817186740827</v>
      </c>
      <c r="Z1387" s="17">
        <f>Y1387/3600</f>
        <v>7.337726996316897E-2</v>
      </c>
      <c r="AA1387" s="17">
        <f>0.96*Y1387</f>
        <v>253.59184499271194</v>
      </c>
      <c r="AB1387" s="17">
        <f t="shared" si="833"/>
        <v>243.44817119300345</v>
      </c>
      <c r="AC1387" s="17">
        <f t="shared" si="834"/>
        <v>231.27576263335325</v>
      </c>
      <c r="AD1387" s="17">
        <f t="shared" si="835"/>
        <v>231.27576263335325</v>
      </c>
      <c r="AE1387" s="17">
        <f t="shared" si="856"/>
        <v>6.4243267398153683E-2</v>
      </c>
      <c r="AF1387" s="17">
        <f>T1387-AD1387</f>
        <v>1491.1471828828137</v>
      </c>
      <c r="AG1387" s="17">
        <f t="shared" si="836"/>
        <v>0.41420755080078159</v>
      </c>
      <c r="AH1387" s="28">
        <f>0.5*'Ducati Panigale 1199 data'!$C$8*'WLTP class 3 v5'!F1387^2</f>
        <v>31623.465277777781</v>
      </c>
      <c r="AI1387" s="17">
        <f t="shared" si="837"/>
        <v>31.623465277777782</v>
      </c>
      <c r="AJ1387" s="17">
        <f>IF(N1387&lt;0, AI1387, "0")</f>
        <v>31.623465277777782</v>
      </c>
      <c r="AK1387" s="98">
        <f>AK1386+AJ1387</f>
        <v>3339.0081273148135</v>
      </c>
      <c r="AL1387" s="105">
        <f t="shared" si="838"/>
        <v>0.9275022575874482</v>
      </c>
      <c r="AM1387" s="98">
        <f>IF(N1387 &gt; 0, AI1387, )</f>
        <v>0</v>
      </c>
      <c r="AN1387" s="98">
        <f t="shared" si="857"/>
        <v>28621.929737654293</v>
      </c>
      <c r="AO1387" s="98">
        <f t="shared" si="839"/>
        <v>7.9505360382373036</v>
      </c>
      <c r="AP1387" s="27">
        <f t="shared" si="840"/>
        <v>30.042292013888893</v>
      </c>
      <c r="AQ1387" s="27">
        <f t="shared" si="841"/>
        <v>28.840600333333338</v>
      </c>
      <c r="AR1387" s="99">
        <f t="shared" si="842"/>
        <v>27.686976320000003</v>
      </c>
      <c r="AS1387" s="27">
        <f t="shared" si="843"/>
        <v>27.410106556800002</v>
      </c>
      <c r="AT1387" s="99">
        <f t="shared" si="820"/>
        <v>26.313702294528003</v>
      </c>
      <c r="AU1387" s="27">
        <f t="shared" si="820"/>
        <v>25.261154202746884</v>
      </c>
      <c r="AV1387" s="27">
        <f t="shared" si="844"/>
        <v>23.998096492609537</v>
      </c>
      <c r="AW1387" s="27">
        <f t="shared" si="845"/>
        <v>23.998096492609537</v>
      </c>
      <c r="AX1387" s="27">
        <f t="shared" si="846"/>
        <v>6.6661379146137605E-3</v>
      </c>
      <c r="AY1387" s="99">
        <f>AN1387-AW1387</f>
        <v>28597.931641161682</v>
      </c>
      <c r="AZ1387" s="110">
        <f t="shared" si="847"/>
        <v>7.9438699003226896</v>
      </c>
      <c r="BB1387" s="87">
        <v>1.83665241890191</v>
      </c>
      <c r="BC1387" s="23">
        <f t="shared" si="848"/>
        <v>1.652987177011719</v>
      </c>
      <c r="BD1387" s="23">
        <f t="shared" si="849"/>
        <v>1.5703378181611329</v>
      </c>
      <c r="BE1387" s="23">
        <f t="shared" si="850"/>
        <v>1.5075243054346876</v>
      </c>
      <c r="BF1387" s="23">
        <f t="shared" si="851"/>
        <v>1.4170728471086063</v>
      </c>
      <c r="BG1387" s="23">
        <f t="shared" si="852"/>
        <v>1.4170728471086063</v>
      </c>
    </row>
    <row r="1388" spans="2:59">
      <c r="B1388" s="12" t="s">
        <v>34</v>
      </c>
      <c r="C1388" s="12">
        <v>1377</v>
      </c>
      <c r="D1388" s="12">
        <v>355</v>
      </c>
      <c r="E1388" s="21">
        <v>50.8</v>
      </c>
      <c r="F1388" s="68">
        <f t="shared" si="821"/>
        <v>14.111111111111111</v>
      </c>
      <c r="G1388" s="22">
        <f t="shared" si="853"/>
        <v>-1.2222222222222219</v>
      </c>
      <c r="H1388" s="22">
        <f t="shared" si="822"/>
        <v>178</v>
      </c>
      <c r="I1388" s="48">
        <f>'Ducati Panigale 1199 data'!$C$8*G1388</f>
        <v>-339.77777777777766</v>
      </c>
      <c r="J1388" s="48">
        <f>'Ducati Panigale 1199 data'!$C$8*'Ducati Panigale 1199 data'!$C$15*'Ducati Panigale 1199 data'!$C$10</f>
        <v>54.543600000000005</v>
      </c>
      <c r="K1388" s="48">
        <f>(0.5*'Ducati Panigale 1199 data'!$C$12)*'Ducati Panigale 1199 data'!$C$14*'Ducati Panigale 1199 data'!$C$11*F1388^2</f>
        <v>28.173480092592595</v>
      </c>
      <c r="L1388" s="48">
        <f t="shared" si="823"/>
        <v>-257.06069768518506</v>
      </c>
      <c r="M1388" s="48">
        <f t="shared" si="819"/>
        <v>-3627.4120673353891</v>
      </c>
      <c r="N1388" s="22">
        <f t="shared" si="824"/>
        <v>-3.6274120673353889</v>
      </c>
      <c r="O1388" s="105">
        <f t="shared" si="825"/>
        <v>-3.6274120673353889</v>
      </c>
      <c r="P1388" s="105">
        <f t="shared" si="826"/>
        <v>3.6274120673353889</v>
      </c>
      <c r="Q1388" s="105">
        <f t="shared" si="854"/>
        <v>308.39079409139583</v>
      </c>
      <c r="R1388" s="27">
        <f t="shared" si="827"/>
        <v>8.5664109469832175E-2</v>
      </c>
      <c r="S1388" s="98">
        <f t="shared" si="828"/>
        <v>0</v>
      </c>
      <c r="T1388" s="17">
        <f t="shared" si="855"/>
        <v>1722.4229455161669</v>
      </c>
      <c r="U1388" s="17">
        <f t="shared" si="829"/>
        <v>0.47845081819893526</v>
      </c>
      <c r="V1388" s="17">
        <f t="shared" si="830"/>
        <v>292.97125438682605</v>
      </c>
      <c r="W1388" s="17">
        <f t="shared" si="831"/>
        <v>281.252404211353</v>
      </c>
      <c r="X1388" s="17">
        <f t="shared" si="831"/>
        <v>270.00230804289885</v>
      </c>
      <c r="Y1388" s="17">
        <f t="shared" si="832"/>
        <v>267.30228496246986</v>
      </c>
      <c r="Z1388" s="17">
        <f>Y1388/3600</f>
        <v>7.4250634711797187E-2</v>
      </c>
      <c r="AA1388" s="17">
        <f>0.96*Y1388</f>
        <v>256.61019356397105</v>
      </c>
      <c r="AB1388" s="17">
        <f t="shared" si="833"/>
        <v>246.34578582141219</v>
      </c>
      <c r="AC1388" s="17">
        <f t="shared" si="834"/>
        <v>234.02849653034158</v>
      </c>
      <c r="AD1388" s="17">
        <f t="shared" si="835"/>
        <v>234.02849653034158</v>
      </c>
      <c r="AE1388" s="17">
        <f t="shared" si="856"/>
        <v>6.5007915702872662E-2</v>
      </c>
      <c r="AF1388" s="17">
        <f>T1388-AD1388</f>
        <v>1488.3944489858254</v>
      </c>
      <c r="AG1388" s="17">
        <f t="shared" si="836"/>
        <v>0.41344290249606264</v>
      </c>
      <c r="AH1388" s="28">
        <f>0.5*'Ducati Panigale 1199 data'!$C$8*'WLTP class 3 v5'!F1388^2</f>
        <v>27678.160493827159</v>
      </c>
      <c r="AI1388" s="17">
        <f t="shared" si="837"/>
        <v>27.678160493827161</v>
      </c>
      <c r="AJ1388" s="17">
        <f>IF(N1388&lt;0, AI1388, "0")</f>
        <v>27.678160493827161</v>
      </c>
      <c r="AK1388" s="98">
        <f>AK1387+AJ1388</f>
        <v>3366.6862878086408</v>
      </c>
      <c r="AL1388" s="105">
        <f t="shared" si="838"/>
        <v>0.93519063550240022</v>
      </c>
      <c r="AM1388" s="98">
        <f>IF(N1388 &gt; 0, AI1388, )</f>
        <v>0</v>
      </c>
      <c r="AN1388" s="98">
        <f t="shared" si="857"/>
        <v>28621.929737654293</v>
      </c>
      <c r="AO1388" s="98">
        <f t="shared" si="839"/>
        <v>7.9505360382373036</v>
      </c>
      <c r="AP1388" s="27">
        <f t="shared" si="840"/>
        <v>26.294252469135802</v>
      </c>
      <c r="AQ1388" s="27">
        <f t="shared" si="841"/>
        <v>25.242482370370368</v>
      </c>
      <c r="AR1388" s="99">
        <f t="shared" si="842"/>
        <v>24.232783075555552</v>
      </c>
      <c r="AS1388" s="27">
        <f t="shared" si="843"/>
        <v>23.990455244799996</v>
      </c>
      <c r="AT1388" s="99">
        <f t="shared" si="820"/>
        <v>23.030837035007995</v>
      </c>
      <c r="AU1388" s="27">
        <f t="shared" si="820"/>
        <v>22.109603553607673</v>
      </c>
      <c r="AV1388" s="27">
        <f t="shared" si="844"/>
        <v>21.004123375927289</v>
      </c>
      <c r="AW1388" s="27">
        <f t="shared" si="845"/>
        <v>21.004123375927289</v>
      </c>
      <c r="AX1388" s="27">
        <f t="shared" si="846"/>
        <v>5.8344787155353581E-3</v>
      </c>
      <c r="AY1388" s="99">
        <f>AN1388-AW1388</f>
        <v>28600.925614278367</v>
      </c>
      <c r="AZ1388" s="110">
        <f t="shared" si="847"/>
        <v>7.9447015595217687</v>
      </c>
      <c r="BB1388" s="87">
        <v>3.6274120673353898</v>
      </c>
      <c r="BC1388" s="23">
        <f t="shared" si="848"/>
        <v>3.2646708606018509</v>
      </c>
      <c r="BD1388" s="23">
        <f t="shared" si="849"/>
        <v>3.101437317571758</v>
      </c>
      <c r="BE1388" s="23">
        <f t="shared" si="850"/>
        <v>2.9773798248688874</v>
      </c>
      <c r="BF1388" s="23">
        <f t="shared" si="851"/>
        <v>2.798737035376754</v>
      </c>
      <c r="BG1388" s="23">
        <f t="shared" si="852"/>
        <v>2.798737035376754</v>
      </c>
    </row>
    <row r="1389" spans="2:59">
      <c r="B1389" s="12" t="s">
        <v>34</v>
      </c>
      <c r="C1389" s="12">
        <v>1378</v>
      </c>
      <c r="D1389" s="12">
        <v>356</v>
      </c>
      <c r="E1389" s="21">
        <v>45.5</v>
      </c>
      <c r="F1389" s="68">
        <f t="shared" si="821"/>
        <v>12.638888888888889</v>
      </c>
      <c r="G1389" s="22">
        <f t="shared" si="853"/>
        <v>-1.4722222222222214</v>
      </c>
      <c r="H1389" s="22">
        <f t="shared" si="822"/>
        <v>178.5</v>
      </c>
      <c r="I1389" s="48">
        <f>'Ducati Panigale 1199 data'!$C$8*G1389</f>
        <v>-409.27777777777754</v>
      </c>
      <c r="J1389" s="48">
        <f>'Ducati Panigale 1199 data'!$C$8*'Ducati Panigale 1199 data'!$C$15*'Ducati Panigale 1199 data'!$C$10</f>
        <v>54.543600000000005</v>
      </c>
      <c r="K1389" s="48">
        <f>(0.5*'Ducati Panigale 1199 data'!$C$12)*'Ducati Panigale 1199 data'!$C$14*'Ducati Panigale 1199 data'!$C$11*F1389^2</f>
        <v>22.601427228009261</v>
      </c>
      <c r="L1389" s="48">
        <f t="shared" si="823"/>
        <v>-332.13275054976828</v>
      </c>
      <c r="M1389" s="48">
        <f t="shared" si="819"/>
        <v>-4197.7889305595718</v>
      </c>
      <c r="N1389" s="22">
        <f t="shared" si="824"/>
        <v>-4.1977889305595717</v>
      </c>
      <c r="O1389" s="105">
        <f t="shared" si="825"/>
        <v>-4.1977889305595717</v>
      </c>
      <c r="P1389" s="105">
        <f t="shared" si="826"/>
        <v>4.1977889305595717</v>
      </c>
      <c r="Q1389" s="105">
        <f t="shared" si="854"/>
        <v>312.5885830219554</v>
      </c>
      <c r="R1389" s="27">
        <f t="shared" si="827"/>
        <v>8.6830161950543161E-2</v>
      </c>
      <c r="S1389" s="98">
        <f t="shared" si="828"/>
        <v>0</v>
      </c>
      <c r="T1389" s="17">
        <f t="shared" si="855"/>
        <v>1722.4229455161669</v>
      </c>
      <c r="U1389" s="17">
        <f t="shared" si="829"/>
        <v>0.47845081819893526</v>
      </c>
      <c r="V1389" s="17">
        <f t="shared" si="830"/>
        <v>296.95915387085762</v>
      </c>
      <c r="W1389" s="17">
        <f t="shared" si="831"/>
        <v>285.08078771602328</v>
      </c>
      <c r="X1389" s="17">
        <f t="shared" si="831"/>
        <v>273.67755620738234</v>
      </c>
      <c r="Y1389" s="17">
        <f t="shared" si="832"/>
        <v>270.94078064530851</v>
      </c>
      <c r="Z1389" s="17">
        <f>Y1389/3600</f>
        <v>7.5261327957030139E-2</v>
      </c>
      <c r="AA1389" s="17">
        <f>0.96*Y1389</f>
        <v>260.10314941949616</v>
      </c>
      <c r="AB1389" s="17">
        <f t="shared" si="833"/>
        <v>249.69902344271631</v>
      </c>
      <c r="AC1389" s="17">
        <f t="shared" si="834"/>
        <v>237.21407227058049</v>
      </c>
      <c r="AD1389" s="17">
        <f t="shared" si="835"/>
        <v>237.21407227058049</v>
      </c>
      <c r="AE1389" s="17">
        <f t="shared" si="856"/>
        <v>6.5892797852939028E-2</v>
      </c>
      <c r="AF1389" s="17">
        <f>T1389-AD1389</f>
        <v>1485.2088732455863</v>
      </c>
      <c r="AG1389" s="17">
        <f t="shared" si="836"/>
        <v>0.4125580203459962</v>
      </c>
      <c r="AH1389" s="28">
        <f>0.5*'Ducati Panigale 1199 data'!$C$8*'WLTP class 3 v5'!F1389^2</f>
        <v>22204.070216049382</v>
      </c>
      <c r="AI1389" s="17">
        <f t="shared" si="837"/>
        <v>22.204070216049381</v>
      </c>
      <c r="AJ1389" s="17">
        <f>IF(N1389&lt;0, AI1389, "0")</f>
        <v>22.204070216049381</v>
      </c>
      <c r="AK1389" s="98">
        <f>AK1388+AJ1389</f>
        <v>3388.8903580246902</v>
      </c>
      <c r="AL1389" s="105">
        <f t="shared" si="838"/>
        <v>0.94135843278463616</v>
      </c>
      <c r="AM1389" s="98">
        <f>IF(N1389 &gt; 0, AI1389, )</f>
        <v>0</v>
      </c>
      <c r="AN1389" s="98">
        <f t="shared" si="857"/>
        <v>28621.929737654293</v>
      </c>
      <c r="AO1389" s="98">
        <f t="shared" si="839"/>
        <v>7.9505360382373036</v>
      </c>
      <c r="AP1389" s="27">
        <f t="shared" si="840"/>
        <v>21.09386670524691</v>
      </c>
      <c r="AQ1389" s="27">
        <f t="shared" si="841"/>
        <v>20.250112037037034</v>
      </c>
      <c r="AR1389" s="99">
        <f t="shared" si="842"/>
        <v>19.440107555555553</v>
      </c>
      <c r="AS1389" s="27">
        <f t="shared" si="843"/>
        <v>19.245706479999996</v>
      </c>
      <c r="AT1389" s="99">
        <f t="shared" si="820"/>
        <v>18.475878220799995</v>
      </c>
      <c r="AU1389" s="27">
        <f t="shared" si="820"/>
        <v>17.736843091967994</v>
      </c>
      <c r="AV1389" s="27">
        <f t="shared" si="844"/>
        <v>16.850000937369593</v>
      </c>
      <c r="AW1389" s="27">
        <f t="shared" si="845"/>
        <v>16.850000937369593</v>
      </c>
      <c r="AX1389" s="27">
        <f t="shared" si="846"/>
        <v>4.6805558159359979E-3</v>
      </c>
      <c r="AY1389" s="99">
        <f>AN1389-AW1389</f>
        <v>28605.079736716922</v>
      </c>
      <c r="AZ1389" s="110">
        <f t="shared" si="847"/>
        <v>7.9458554824213667</v>
      </c>
      <c r="BB1389" s="87">
        <v>4.1977889305595699</v>
      </c>
      <c r="BC1389" s="23">
        <f t="shared" si="848"/>
        <v>3.7780100375036132</v>
      </c>
      <c r="BD1389" s="23">
        <f t="shared" si="849"/>
        <v>3.5891095356284324</v>
      </c>
      <c r="BE1389" s="23">
        <f t="shared" si="850"/>
        <v>3.4455451542032951</v>
      </c>
      <c r="BF1389" s="23">
        <f t="shared" si="851"/>
        <v>3.2388124449510971</v>
      </c>
      <c r="BG1389" s="23">
        <f t="shared" si="852"/>
        <v>3.2388124449510971</v>
      </c>
    </row>
    <row r="1390" spans="2:59">
      <c r="B1390" s="12" t="s">
        <v>34</v>
      </c>
      <c r="C1390" s="12">
        <v>1379</v>
      </c>
      <c r="D1390" s="12">
        <v>357</v>
      </c>
      <c r="E1390" s="21">
        <v>40.200000000000003</v>
      </c>
      <c r="F1390" s="68">
        <f t="shared" si="821"/>
        <v>11.166666666666666</v>
      </c>
      <c r="G1390" s="22">
        <f t="shared" si="853"/>
        <v>-1.4722222222222223</v>
      </c>
      <c r="H1390" s="22">
        <f t="shared" si="822"/>
        <v>179</v>
      </c>
      <c r="I1390" s="48">
        <f>'Ducati Panigale 1199 data'!$C$8*G1390</f>
        <v>-409.27777777777783</v>
      </c>
      <c r="J1390" s="48">
        <f>'Ducati Panigale 1199 data'!$C$8*'Ducati Panigale 1199 data'!$C$15*'Ducati Panigale 1199 data'!$C$10</f>
        <v>54.543600000000005</v>
      </c>
      <c r="K1390" s="48">
        <f>(0.5*'Ducati Panigale 1199 data'!$C$12)*'Ducati Panigale 1199 data'!$C$14*'Ducati Panigale 1199 data'!$C$11*F1390^2</f>
        <v>17.642705208333332</v>
      </c>
      <c r="L1390" s="48">
        <f t="shared" si="823"/>
        <v>-337.09147256944448</v>
      </c>
      <c r="M1390" s="48">
        <f t="shared" si="819"/>
        <v>-3764.1881103587966</v>
      </c>
      <c r="N1390" s="22">
        <f t="shared" si="824"/>
        <v>-3.7641881103587966</v>
      </c>
      <c r="O1390" s="105">
        <f t="shared" si="825"/>
        <v>-3.7641881103587966</v>
      </c>
      <c r="P1390" s="105">
        <f t="shared" si="826"/>
        <v>3.7641881103587966</v>
      </c>
      <c r="Q1390" s="105">
        <f t="shared" si="854"/>
        <v>316.35277113231422</v>
      </c>
      <c r="R1390" s="27">
        <f t="shared" si="827"/>
        <v>8.7875769758976166E-2</v>
      </c>
      <c r="S1390" s="98">
        <f t="shared" si="828"/>
        <v>0</v>
      </c>
      <c r="T1390" s="17">
        <f t="shared" si="855"/>
        <v>1722.4229455161669</v>
      </c>
      <c r="U1390" s="17">
        <f t="shared" si="829"/>
        <v>0.47845081819893526</v>
      </c>
      <c r="V1390" s="17">
        <f t="shared" si="830"/>
        <v>300.53513257569847</v>
      </c>
      <c r="W1390" s="17">
        <f t="shared" si="831"/>
        <v>288.51372727267051</v>
      </c>
      <c r="X1390" s="17">
        <f t="shared" si="831"/>
        <v>276.97317818176367</v>
      </c>
      <c r="Y1390" s="17">
        <f t="shared" si="832"/>
        <v>274.20344639994602</v>
      </c>
      <c r="Z1390" s="17">
        <f>Y1390/3600</f>
        <v>7.6167623999985001E-2</v>
      </c>
      <c r="AA1390" s="17">
        <f>0.96*Y1390</f>
        <v>263.23530854394818</v>
      </c>
      <c r="AB1390" s="17">
        <f t="shared" si="833"/>
        <v>252.70589620219025</v>
      </c>
      <c r="AC1390" s="17">
        <f t="shared" si="834"/>
        <v>240.07060139208073</v>
      </c>
      <c r="AD1390" s="17">
        <f t="shared" si="835"/>
        <v>240.07060139208073</v>
      </c>
      <c r="AE1390" s="17">
        <f t="shared" si="856"/>
        <v>6.6686278164466872E-2</v>
      </c>
      <c r="AF1390" s="17">
        <f>T1390-AD1390</f>
        <v>1482.3523441240861</v>
      </c>
      <c r="AG1390" s="17">
        <f t="shared" si="836"/>
        <v>0.41176454003446838</v>
      </c>
      <c r="AH1390" s="28">
        <f>0.5*'Ducati Panigale 1199 data'!$C$8*'WLTP class 3 v5'!F1390^2</f>
        <v>17332.527777777777</v>
      </c>
      <c r="AI1390" s="17">
        <f t="shared" si="837"/>
        <v>17.332527777777777</v>
      </c>
      <c r="AJ1390" s="17">
        <f>IF(N1390&lt;0, AI1390, "0")</f>
        <v>17.332527777777777</v>
      </c>
      <c r="AK1390" s="98">
        <f>AK1389+AJ1390</f>
        <v>3406.2228858024678</v>
      </c>
      <c r="AL1390" s="105">
        <f t="shared" si="838"/>
        <v>0.9461730238340188</v>
      </c>
      <c r="AM1390" s="98">
        <f>IF(N1390 &gt; 0, AI1390, )</f>
        <v>0</v>
      </c>
      <c r="AN1390" s="98">
        <f t="shared" si="857"/>
        <v>28621.929737654293</v>
      </c>
      <c r="AO1390" s="98">
        <f t="shared" si="839"/>
        <v>7.9505360382373036</v>
      </c>
      <c r="AP1390" s="27">
        <f t="shared" si="840"/>
        <v>16.465901388888888</v>
      </c>
      <c r="AQ1390" s="27">
        <f t="shared" si="841"/>
        <v>15.807265333333332</v>
      </c>
      <c r="AR1390" s="99">
        <f t="shared" si="842"/>
        <v>15.174974719999998</v>
      </c>
      <c r="AS1390" s="27">
        <f t="shared" si="843"/>
        <v>15.023224972799998</v>
      </c>
      <c r="AT1390" s="99">
        <f t="shared" si="820"/>
        <v>14.422295973887998</v>
      </c>
      <c r="AU1390" s="27">
        <f t="shared" si="820"/>
        <v>13.845404134932478</v>
      </c>
      <c r="AV1390" s="27">
        <f t="shared" si="844"/>
        <v>13.153133928185854</v>
      </c>
      <c r="AW1390" s="27">
        <f t="shared" si="845"/>
        <v>13.153133928185854</v>
      </c>
      <c r="AX1390" s="27">
        <f t="shared" si="846"/>
        <v>3.6536483133849593E-3</v>
      </c>
      <c r="AY1390" s="99">
        <f>AN1390-AW1390</f>
        <v>28608.776603726106</v>
      </c>
      <c r="AZ1390" s="110">
        <f t="shared" si="847"/>
        <v>7.9468823899239185</v>
      </c>
      <c r="BB1390" s="87">
        <v>3.7641881103588002</v>
      </c>
      <c r="BC1390" s="23">
        <f t="shared" si="848"/>
        <v>3.3877692993229203</v>
      </c>
      <c r="BD1390" s="23">
        <f t="shared" si="849"/>
        <v>3.2183808343567741</v>
      </c>
      <c r="BE1390" s="23">
        <f t="shared" si="850"/>
        <v>3.0896456009825028</v>
      </c>
      <c r="BF1390" s="23">
        <f t="shared" si="851"/>
        <v>2.9042668649235526</v>
      </c>
      <c r="BG1390" s="23">
        <f t="shared" si="852"/>
        <v>2.9042668649235526</v>
      </c>
    </row>
    <row r="1391" spans="2:59">
      <c r="B1391" s="12" t="s">
        <v>34</v>
      </c>
      <c r="C1391" s="12">
        <v>1380</v>
      </c>
      <c r="D1391" s="12">
        <v>358</v>
      </c>
      <c r="E1391" s="21">
        <v>34.9</v>
      </c>
      <c r="F1391" s="68">
        <f t="shared" si="821"/>
        <v>9.6944444444444446</v>
      </c>
      <c r="G1391" s="22">
        <f t="shared" si="853"/>
        <v>-1.4722222222222223</v>
      </c>
      <c r="H1391" s="22">
        <f t="shared" si="822"/>
        <v>179.5</v>
      </c>
      <c r="I1391" s="48">
        <f>'Ducati Panigale 1199 data'!$C$8*G1391</f>
        <v>-409.27777777777783</v>
      </c>
      <c r="J1391" s="48">
        <f>'Ducati Panigale 1199 data'!$C$8*'Ducati Panigale 1199 data'!$C$15*'Ducati Panigale 1199 data'!$C$10</f>
        <v>54.543600000000005</v>
      </c>
      <c r="K1391" s="48">
        <f>(0.5*'Ducati Panigale 1199 data'!$C$12)*'Ducati Panigale 1199 data'!$C$14*'Ducati Panigale 1199 data'!$C$11*F1391^2</f>
        <v>13.297314033564817</v>
      </c>
      <c r="L1391" s="48">
        <f t="shared" si="823"/>
        <v>-341.43686374421299</v>
      </c>
      <c r="M1391" s="48">
        <f t="shared" si="819"/>
        <v>-3310.0407068536206</v>
      </c>
      <c r="N1391" s="22">
        <f t="shared" si="824"/>
        <v>-3.3100407068536204</v>
      </c>
      <c r="O1391" s="105">
        <f t="shared" si="825"/>
        <v>-3.3100407068536204</v>
      </c>
      <c r="P1391" s="105">
        <f t="shared" si="826"/>
        <v>3.3100407068536204</v>
      </c>
      <c r="Q1391" s="105">
        <f t="shared" si="854"/>
        <v>319.66281183916783</v>
      </c>
      <c r="R1391" s="27">
        <f t="shared" si="827"/>
        <v>8.8795225510879955E-2</v>
      </c>
      <c r="S1391" s="98">
        <f t="shared" si="828"/>
        <v>0</v>
      </c>
      <c r="T1391" s="17">
        <f t="shared" si="855"/>
        <v>1722.4229455161669</v>
      </c>
      <c r="U1391" s="17">
        <f t="shared" si="829"/>
        <v>0.47845081819893526</v>
      </c>
      <c r="V1391" s="17">
        <f t="shared" si="830"/>
        <v>303.6796712472094</v>
      </c>
      <c r="W1391" s="17">
        <f t="shared" si="831"/>
        <v>291.53248439732101</v>
      </c>
      <c r="X1391" s="17">
        <f t="shared" si="831"/>
        <v>279.87118502142818</v>
      </c>
      <c r="Y1391" s="17">
        <f t="shared" si="832"/>
        <v>277.07247317121391</v>
      </c>
      <c r="Z1391" s="17">
        <f>Y1391/3600</f>
        <v>7.6964575880892755E-2</v>
      </c>
      <c r="AA1391" s="17">
        <f>0.96*Y1391</f>
        <v>265.98957424436537</v>
      </c>
      <c r="AB1391" s="17">
        <f t="shared" si="833"/>
        <v>255.34999127459074</v>
      </c>
      <c r="AC1391" s="17">
        <f t="shared" si="834"/>
        <v>242.58249171086118</v>
      </c>
      <c r="AD1391" s="17">
        <f t="shared" si="835"/>
        <v>242.58249171086118</v>
      </c>
      <c r="AE1391" s="17">
        <f t="shared" si="856"/>
        <v>6.7384025475239209E-2</v>
      </c>
      <c r="AF1391" s="17">
        <f>T1391-AD1391</f>
        <v>1479.8404538053057</v>
      </c>
      <c r="AG1391" s="17">
        <f t="shared" si="836"/>
        <v>0.41106679272369606</v>
      </c>
      <c r="AH1391" s="28">
        <f>0.5*'Ducati Panigale 1199 data'!$C$8*'WLTP class 3 v5'!F1391^2</f>
        <v>13063.533179012347</v>
      </c>
      <c r="AI1391" s="17">
        <f t="shared" si="837"/>
        <v>13.063533179012348</v>
      </c>
      <c r="AJ1391" s="17">
        <f>IF(N1391&lt;0, AI1391, "0")</f>
        <v>13.063533179012348</v>
      </c>
      <c r="AK1391" s="98">
        <f>AK1390+AJ1391</f>
        <v>3419.28641898148</v>
      </c>
      <c r="AL1391" s="105">
        <f t="shared" si="838"/>
        <v>0.94980178305041107</v>
      </c>
      <c r="AM1391" s="98">
        <f>IF(N1391 &gt; 0, AI1391, )</f>
        <v>0</v>
      </c>
      <c r="AN1391" s="98">
        <f t="shared" si="857"/>
        <v>28621.929737654293</v>
      </c>
      <c r="AO1391" s="98">
        <f t="shared" si="839"/>
        <v>7.9505360382373036</v>
      </c>
      <c r="AP1391" s="27">
        <f t="shared" si="840"/>
        <v>12.410356520061729</v>
      </c>
      <c r="AQ1391" s="27">
        <f t="shared" si="841"/>
        <v>11.91394225925926</v>
      </c>
      <c r="AR1391" s="99">
        <f t="shared" si="842"/>
        <v>11.43738456888889</v>
      </c>
      <c r="AS1391" s="27">
        <f t="shared" si="843"/>
        <v>11.323010723200001</v>
      </c>
      <c r="AT1391" s="99">
        <f t="shared" si="820"/>
        <v>10.870090294272</v>
      </c>
      <c r="AU1391" s="27">
        <f t="shared" si="820"/>
        <v>10.43528668250112</v>
      </c>
      <c r="AV1391" s="27">
        <f t="shared" si="844"/>
        <v>9.9135223483760644</v>
      </c>
      <c r="AW1391" s="27">
        <f t="shared" si="845"/>
        <v>9.9135223483760644</v>
      </c>
      <c r="AX1391" s="27">
        <f t="shared" si="846"/>
        <v>2.7537562078822401E-3</v>
      </c>
      <c r="AY1391" s="99">
        <f>AN1391-AW1391</f>
        <v>28612.016215305917</v>
      </c>
      <c r="AZ1391" s="110">
        <f t="shared" si="847"/>
        <v>7.9477822820294213</v>
      </c>
      <c r="BB1391" s="87">
        <v>3.31004070685362</v>
      </c>
      <c r="BC1391" s="23">
        <f t="shared" si="848"/>
        <v>2.9790366361682579</v>
      </c>
      <c r="BD1391" s="23">
        <f t="shared" si="849"/>
        <v>2.8300848043598448</v>
      </c>
      <c r="BE1391" s="23">
        <f t="shared" si="850"/>
        <v>2.716881412185451</v>
      </c>
      <c r="BF1391" s="23">
        <f t="shared" si="851"/>
        <v>2.5538685274543238</v>
      </c>
      <c r="BG1391" s="23">
        <f t="shared" si="852"/>
        <v>2.5538685274543238</v>
      </c>
    </row>
    <row r="1392" spans="2:59">
      <c r="B1392" s="12" t="s">
        <v>34</v>
      </c>
      <c r="C1392" s="12">
        <v>1381</v>
      </c>
      <c r="D1392" s="12">
        <v>359</v>
      </c>
      <c r="E1392" s="21">
        <v>29.6</v>
      </c>
      <c r="F1392" s="68">
        <f t="shared" si="821"/>
        <v>8.2222222222222214</v>
      </c>
      <c r="G1392" s="22">
        <f t="shared" si="853"/>
        <v>-1.0555555555555551</v>
      </c>
      <c r="H1392" s="22">
        <f t="shared" si="822"/>
        <v>180</v>
      </c>
      <c r="I1392" s="48">
        <f>'Ducati Panigale 1199 data'!$C$8*G1392</f>
        <v>-293.44444444444434</v>
      </c>
      <c r="J1392" s="48">
        <f>'Ducati Panigale 1199 data'!$C$8*'Ducati Panigale 1199 data'!$C$15*'Ducati Panigale 1199 data'!$C$10</f>
        <v>54.543600000000005</v>
      </c>
      <c r="K1392" s="48">
        <f>(0.5*'Ducati Panigale 1199 data'!$C$12)*'Ducati Panigale 1199 data'!$C$14*'Ducati Panigale 1199 data'!$C$11*F1392^2</f>
        <v>9.5652537037037018</v>
      </c>
      <c r="L1392" s="48">
        <f t="shared" si="823"/>
        <v>-229.33559074074066</v>
      </c>
      <c r="M1392" s="48">
        <f t="shared" si="819"/>
        <v>-1885.6481905349785</v>
      </c>
      <c r="N1392" s="22">
        <f t="shared" si="824"/>
        <v>-1.8856481905349785</v>
      </c>
      <c r="O1392" s="105">
        <f t="shared" si="825"/>
        <v>-1.8856481905349785</v>
      </c>
      <c r="P1392" s="105">
        <f t="shared" si="826"/>
        <v>1.8856481905349785</v>
      </c>
      <c r="Q1392" s="105">
        <f t="shared" si="854"/>
        <v>321.54846002970282</v>
      </c>
      <c r="R1392" s="27">
        <f t="shared" si="827"/>
        <v>8.9319016674917456E-2</v>
      </c>
      <c r="S1392" s="98">
        <f t="shared" si="828"/>
        <v>0</v>
      </c>
      <c r="T1392" s="17">
        <f t="shared" si="855"/>
        <v>1722.4229455161669</v>
      </c>
      <c r="U1392" s="17">
        <f t="shared" si="829"/>
        <v>0.47845081819893526</v>
      </c>
      <c r="V1392" s="17">
        <f t="shared" si="830"/>
        <v>305.47103702821767</v>
      </c>
      <c r="W1392" s="17">
        <f t="shared" si="831"/>
        <v>293.25219554708895</v>
      </c>
      <c r="X1392" s="17">
        <f t="shared" si="831"/>
        <v>281.52210772520539</v>
      </c>
      <c r="Y1392" s="17">
        <f t="shared" si="832"/>
        <v>278.70688664795335</v>
      </c>
      <c r="Z1392" s="17">
        <f>Y1392/3600</f>
        <v>7.7418579624431494E-2</v>
      </c>
      <c r="AA1392" s="17">
        <f>0.96*Y1392</f>
        <v>267.55861118203524</v>
      </c>
      <c r="AB1392" s="17">
        <f t="shared" si="833"/>
        <v>256.85626673475383</v>
      </c>
      <c r="AC1392" s="17">
        <f t="shared" si="834"/>
        <v>244.01345339801614</v>
      </c>
      <c r="AD1392" s="17">
        <f t="shared" si="835"/>
        <v>244.01345339801614</v>
      </c>
      <c r="AE1392" s="17">
        <f t="shared" si="856"/>
        <v>6.7781514832782261E-2</v>
      </c>
      <c r="AF1392" s="17">
        <f>T1392-AD1392</f>
        <v>1478.4094921181509</v>
      </c>
      <c r="AG1392" s="17">
        <f t="shared" si="836"/>
        <v>0.41066930336615304</v>
      </c>
      <c r="AH1392" s="28">
        <f>0.5*'Ducati Panigale 1199 data'!$C$8*'WLTP class 3 v5'!F1392^2</f>
        <v>9397.0864197530846</v>
      </c>
      <c r="AI1392" s="17">
        <f t="shared" si="837"/>
        <v>9.3970864197530837</v>
      </c>
      <c r="AJ1392" s="17">
        <f>IF(N1392&lt;0, AI1392, "0")</f>
        <v>9.3970864197530837</v>
      </c>
      <c r="AK1392" s="98">
        <f>AK1391+AJ1392</f>
        <v>3428.6835054012331</v>
      </c>
      <c r="AL1392" s="105">
        <f t="shared" si="838"/>
        <v>0.9524120848336759</v>
      </c>
      <c r="AM1392" s="98">
        <f>IF(N1392 &gt; 0, AI1392, )</f>
        <v>0</v>
      </c>
      <c r="AN1392" s="98">
        <f t="shared" si="857"/>
        <v>28621.929737654293</v>
      </c>
      <c r="AO1392" s="98">
        <f t="shared" si="839"/>
        <v>7.9505360382373036</v>
      </c>
      <c r="AP1392" s="27">
        <f t="shared" si="840"/>
        <v>8.9272320987654297</v>
      </c>
      <c r="AQ1392" s="27">
        <f t="shared" si="841"/>
        <v>8.5701428148148118</v>
      </c>
      <c r="AR1392" s="99">
        <f t="shared" si="842"/>
        <v>8.2273371022222186</v>
      </c>
      <c r="AS1392" s="27">
        <f t="shared" si="843"/>
        <v>8.1450637311999969</v>
      </c>
      <c r="AT1392" s="99">
        <f t="shared" si="820"/>
        <v>7.8192611819519966</v>
      </c>
      <c r="AU1392" s="27">
        <f t="shared" si="820"/>
        <v>7.5064907346739167</v>
      </c>
      <c r="AV1392" s="27">
        <f t="shared" si="844"/>
        <v>7.1311661979402201</v>
      </c>
      <c r="AW1392" s="27">
        <f t="shared" si="845"/>
        <v>7.1311661979402201</v>
      </c>
      <c r="AX1392" s="27">
        <f t="shared" si="846"/>
        <v>1.980879499427839E-3</v>
      </c>
      <c r="AY1392" s="99">
        <f>AN1392-AW1392</f>
        <v>28614.798571456351</v>
      </c>
      <c r="AZ1392" s="110">
        <f t="shared" si="847"/>
        <v>7.9485551587378751</v>
      </c>
      <c r="BB1392" s="87">
        <v>1.88564819053498</v>
      </c>
      <c r="BC1392" s="23">
        <f t="shared" si="848"/>
        <v>1.6970833714814821</v>
      </c>
      <c r="BD1392" s="23">
        <f t="shared" si="849"/>
        <v>1.6122292029074079</v>
      </c>
      <c r="BE1392" s="23">
        <f t="shared" si="850"/>
        <v>1.5477400347911114</v>
      </c>
      <c r="BF1392" s="23">
        <f t="shared" si="851"/>
        <v>1.4548756327036447</v>
      </c>
      <c r="BG1392" s="23">
        <f t="shared" si="852"/>
        <v>1.4548756327036447</v>
      </c>
    </row>
    <row r="1393" spans="2:59">
      <c r="B1393" s="12" t="s">
        <v>34</v>
      </c>
      <c r="C1393" s="12">
        <v>1382</v>
      </c>
      <c r="D1393" s="12">
        <v>360</v>
      </c>
      <c r="E1393" s="21">
        <v>27.3</v>
      </c>
      <c r="F1393" s="68">
        <f t="shared" si="821"/>
        <v>7.583333333333333</v>
      </c>
      <c r="G1393" s="22">
        <f t="shared" si="853"/>
        <v>-4.1666666666666761E-2</v>
      </c>
      <c r="H1393" s="22">
        <f t="shared" si="822"/>
        <v>180.5</v>
      </c>
      <c r="I1393" s="48">
        <f>'Ducati Panigale 1199 data'!$C$8*G1393</f>
        <v>-11.583333333333361</v>
      </c>
      <c r="J1393" s="48">
        <f>'Ducati Panigale 1199 data'!$C$8*'Ducati Panigale 1199 data'!$C$15*'Ducati Panigale 1199 data'!$C$10</f>
        <v>54.543600000000005</v>
      </c>
      <c r="K1393" s="48">
        <f>(0.5*'Ducati Panigale 1199 data'!$C$12)*'Ducati Panigale 1199 data'!$C$14*'Ducati Panigale 1199 data'!$C$11*F1393^2</f>
        <v>8.1365138020833339</v>
      </c>
      <c r="L1393" s="48">
        <f t="shared" si="823"/>
        <v>51.096780468749976</v>
      </c>
      <c r="M1393" s="48">
        <f t="shared" si="819"/>
        <v>387.48391855468731</v>
      </c>
      <c r="N1393" s="22">
        <f t="shared" si="824"/>
        <v>0.38748391855468733</v>
      </c>
      <c r="O1393" s="105">
        <f t="shared" si="825"/>
        <v>0</v>
      </c>
      <c r="P1393" s="105">
        <f t="shared" si="826"/>
        <v>0</v>
      </c>
      <c r="Q1393" s="105">
        <f t="shared" si="854"/>
        <v>321.54846002970282</v>
      </c>
      <c r="R1393" s="27">
        <f t="shared" si="827"/>
        <v>8.9319016674917456E-2</v>
      </c>
      <c r="S1393" s="98">
        <f t="shared" si="828"/>
        <v>0.38748391855468733</v>
      </c>
      <c r="T1393" s="17">
        <f t="shared" si="855"/>
        <v>1722.8104294347215</v>
      </c>
      <c r="U1393" s="17">
        <f t="shared" si="829"/>
        <v>0.47855845262075597</v>
      </c>
      <c r="V1393" s="17">
        <f t="shared" si="830"/>
        <v>305.47103702821767</v>
      </c>
      <c r="W1393" s="17">
        <f t="shared" si="831"/>
        <v>293.25219554708895</v>
      </c>
      <c r="X1393" s="17">
        <f t="shared" si="831"/>
        <v>281.52210772520539</v>
      </c>
      <c r="Y1393" s="17">
        <f t="shared" si="832"/>
        <v>278.70688664795335</v>
      </c>
      <c r="Z1393" s="17">
        <f>Y1393/3600</f>
        <v>7.7418579624431494E-2</v>
      </c>
      <c r="AA1393" s="17">
        <f>0.96*Y1393</f>
        <v>267.55861118203524</v>
      </c>
      <c r="AB1393" s="17">
        <f t="shared" si="833"/>
        <v>256.85626673475383</v>
      </c>
      <c r="AC1393" s="17">
        <f t="shared" si="834"/>
        <v>244.01345339801614</v>
      </c>
      <c r="AD1393" s="17">
        <f t="shared" si="835"/>
        <v>244.01345339801614</v>
      </c>
      <c r="AE1393" s="17">
        <f t="shared" si="856"/>
        <v>6.7781514832782261E-2</v>
      </c>
      <c r="AF1393" s="17">
        <f>T1393-AD1393</f>
        <v>1478.7969760367055</v>
      </c>
      <c r="AG1393" s="17">
        <f t="shared" si="836"/>
        <v>0.41077693778797375</v>
      </c>
      <c r="AH1393" s="28">
        <f>0.5*'Ducati Panigale 1199 data'!$C$8*'WLTP class 3 v5'!F1393^2</f>
        <v>7993.4652777777774</v>
      </c>
      <c r="AI1393" s="17">
        <f t="shared" si="837"/>
        <v>7.9934652777777773</v>
      </c>
      <c r="AJ1393" s="17" t="str">
        <f>IF(N1393&lt;0, AI1393, "0")</f>
        <v>0</v>
      </c>
      <c r="AK1393" s="98">
        <f>AK1392+AJ1393</f>
        <v>3428.6835054012331</v>
      </c>
      <c r="AL1393" s="105">
        <f t="shared" si="838"/>
        <v>0.9524120848336759</v>
      </c>
      <c r="AM1393" s="98">
        <f>IF(N1393 &gt; 0, AI1393, )</f>
        <v>7.9934652777777773</v>
      </c>
      <c r="AN1393" s="98">
        <f t="shared" si="857"/>
        <v>28629.92320293207</v>
      </c>
      <c r="AO1393" s="98">
        <f t="shared" si="839"/>
        <v>7.9527564452589088</v>
      </c>
      <c r="AP1393" s="27">
        <f t="shared" si="840"/>
        <v>0</v>
      </c>
      <c r="AQ1393" s="27">
        <f t="shared" si="841"/>
        <v>0</v>
      </c>
      <c r="AR1393" s="99">
        <f t="shared" si="842"/>
        <v>0</v>
      </c>
      <c r="AS1393" s="27">
        <f t="shared" si="843"/>
        <v>0</v>
      </c>
      <c r="AT1393" s="99">
        <f t="shared" si="820"/>
        <v>0</v>
      </c>
      <c r="AU1393" s="27">
        <f t="shared" si="820"/>
        <v>0</v>
      </c>
      <c r="AV1393" s="27">
        <f t="shared" si="844"/>
        <v>0</v>
      </c>
      <c r="AW1393" s="27">
        <f t="shared" si="845"/>
        <v>0</v>
      </c>
      <c r="AX1393" s="27">
        <f t="shared" si="846"/>
        <v>0</v>
      </c>
      <c r="AY1393" s="99">
        <f>AN1393-AW1393</f>
        <v>28629.92320293207</v>
      </c>
      <c r="AZ1393" s="110">
        <f t="shared" si="847"/>
        <v>7.9527564452589088</v>
      </c>
      <c r="BB1393" s="87">
        <v>0</v>
      </c>
      <c r="BC1393" s="23">
        <f t="shared" si="848"/>
        <v>0</v>
      </c>
      <c r="BD1393" s="23">
        <f t="shared" si="849"/>
        <v>0</v>
      </c>
      <c r="BE1393" s="23">
        <f t="shared" si="850"/>
        <v>0</v>
      </c>
      <c r="BF1393" s="23">
        <f t="shared" si="851"/>
        <v>0</v>
      </c>
      <c r="BG1393" s="23">
        <f t="shared" si="852"/>
        <v>0</v>
      </c>
    </row>
    <row r="1394" spans="2:59">
      <c r="B1394" s="12" t="s">
        <v>34</v>
      </c>
      <c r="C1394" s="12">
        <v>1383</v>
      </c>
      <c r="D1394" s="12">
        <v>361</v>
      </c>
      <c r="E1394" s="21">
        <v>29.3</v>
      </c>
      <c r="F1394" s="68">
        <f t="shared" si="821"/>
        <v>8.1388888888888893</v>
      </c>
      <c r="G1394" s="22">
        <f t="shared" si="853"/>
        <v>0.77777777777777746</v>
      </c>
      <c r="H1394" s="22">
        <f t="shared" si="822"/>
        <v>181</v>
      </c>
      <c r="I1394" s="48">
        <f>'Ducati Panigale 1199 data'!$C$8*G1394</f>
        <v>216.22222222222214</v>
      </c>
      <c r="J1394" s="48">
        <f>'Ducati Panigale 1199 data'!$C$8*'Ducati Panigale 1199 data'!$C$15*'Ducati Panigale 1199 data'!$C$10</f>
        <v>54.543600000000005</v>
      </c>
      <c r="K1394" s="48">
        <f>(0.5*'Ducati Panigale 1199 data'!$C$12)*'Ducati Panigale 1199 data'!$C$14*'Ducati Panigale 1199 data'!$C$11*F1394^2</f>
        <v>9.3723459780092604</v>
      </c>
      <c r="L1394" s="48">
        <f t="shared" si="823"/>
        <v>280.13816820023141</v>
      </c>
      <c r="M1394" s="48">
        <f t="shared" si="819"/>
        <v>2280.01342451855</v>
      </c>
      <c r="N1394" s="22">
        <f t="shared" si="824"/>
        <v>2.2800134245185499</v>
      </c>
      <c r="O1394" s="105">
        <f t="shared" si="825"/>
        <v>0</v>
      </c>
      <c r="P1394" s="105">
        <f t="shared" si="826"/>
        <v>0</v>
      </c>
      <c r="Q1394" s="105">
        <f t="shared" si="854"/>
        <v>321.54846002970282</v>
      </c>
      <c r="R1394" s="27">
        <f t="shared" si="827"/>
        <v>8.9319016674917456E-2</v>
      </c>
      <c r="S1394" s="98">
        <f t="shared" si="828"/>
        <v>2.2800134245185499</v>
      </c>
      <c r="T1394" s="17">
        <f t="shared" si="855"/>
        <v>1725.0904428592401</v>
      </c>
      <c r="U1394" s="17">
        <f t="shared" si="829"/>
        <v>0.47919178968312226</v>
      </c>
      <c r="V1394" s="17">
        <f t="shared" si="830"/>
        <v>305.47103702821767</v>
      </c>
      <c r="W1394" s="17">
        <f t="shared" si="831"/>
        <v>293.25219554708895</v>
      </c>
      <c r="X1394" s="17">
        <f t="shared" si="831"/>
        <v>281.52210772520539</v>
      </c>
      <c r="Y1394" s="17">
        <f t="shared" si="832"/>
        <v>278.70688664795335</v>
      </c>
      <c r="Z1394" s="17">
        <f>Y1394/3600</f>
        <v>7.7418579624431494E-2</v>
      </c>
      <c r="AA1394" s="17">
        <f>0.96*Y1394</f>
        <v>267.55861118203524</v>
      </c>
      <c r="AB1394" s="17">
        <f t="shared" si="833"/>
        <v>256.85626673475383</v>
      </c>
      <c r="AC1394" s="17">
        <f t="shared" si="834"/>
        <v>244.01345339801614</v>
      </c>
      <c r="AD1394" s="17">
        <f t="shared" si="835"/>
        <v>244.01345339801614</v>
      </c>
      <c r="AE1394" s="17">
        <f t="shared" si="856"/>
        <v>6.7781514832782261E-2</v>
      </c>
      <c r="AF1394" s="17">
        <f>T1394-AD1394</f>
        <v>1481.076989461224</v>
      </c>
      <c r="AG1394" s="17">
        <f t="shared" si="836"/>
        <v>0.41141027485033999</v>
      </c>
      <c r="AH1394" s="28">
        <f>0.5*'Ducati Panigale 1199 data'!$C$8*'WLTP class 3 v5'!F1394^2</f>
        <v>9207.570216049382</v>
      </c>
      <c r="AI1394" s="17">
        <f t="shared" si="837"/>
        <v>9.2075702160493815</v>
      </c>
      <c r="AJ1394" s="17" t="str">
        <f>IF(N1394&lt;0, AI1394, "0")</f>
        <v>0</v>
      </c>
      <c r="AK1394" s="98">
        <f>AK1393+AJ1394</f>
        <v>3428.6835054012331</v>
      </c>
      <c r="AL1394" s="105">
        <f t="shared" si="838"/>
        <v>0.9524120848336759</v>
      </c>
      <c r="AM1394" s="98">
        <f>IF(N1394 &gt; 0, AI1394, )</f>
        <v>9.2075702160493815</v>
      </c>
      <c r="AN1394" s="98">
        <f t="shared" si="857"/>
        <v>28639.130773148121</v>
      </c>
      <c r="AO1394" s="98">
        <f t="shared" si="839"/>
        <v>7.9553141036522561</v>
      </c>
      <c r="AP1394" s="27">
        <f t="shared" si="840"/>
        <v>0</v>
      </c>
      <c r="AQ1394" s="27">
        <f t="shared" si="841"/>
        <v>0</v>
      </c>
      <c r="AR1394" s="99">
        <f t="shared" si="842"/>
        <v>0</v>
      </c>
      <c r="AS1394" s="27">
        <f t="shared" si="843"/>
        <v>0</v>
      </c>
      <c r="AT1394" s="99">
        <f t="shared" si="820"/>
        <v>0</v>
      </c>
      <c r="AU1394" s="27">
        <f t="shared" si="820"/>
        <v>0</v>
      </c>
      <c r="AV1394" s="27">
        <f t="shared" si="844"/>
        <v>0</v>
      </c>
      <c r="AW1394" s="27">
        <f t="shared" si="845"/>
        <v>0</v>
      </c>
      <c r="AX1394" s="27">
        <f t="shared" si="846"/>
        <v>0</v>
      </c>
      <c r="AY1394" s="99">
        <f>AN1394-AW1394</f>
        <v>28639.130773148121</v>
      </c>
      <c r="AZ1394" s="110">
        <f t="shared" si="847"/>
        <v>7.9553141036522561</v>
      </c>
      <c r="BB1394" s="87">
        <v>0</v>
      </c>
      <c r="BC1394" s="23">
        <f t="shared" si="848"/>
        <v>0</v>
      </c>
      <c r="BD1394" s="23">
        <f t="shared" si="849"/>
        <v>0</v>
      </c>
      <c r="BE1394" s="23">
        <f t="shared" si="850"/>
        <v>0</v>
      </c>
      <c r="BF1394" s="23">
        <f t="shared" si="851"/>
        <v>0</v>
      </c>
      <c r="BG1394" s="23">
        <f t="shared" si="852"/>
        <v>0</v>
      </c>
    </row>
    <row r="1395" spans="2:59">
      <c r="B1395" s="12" t="s">
        <v>34</v>
      </c>
      <c r="C1395" s="12">
        <v>1384</v>
      </c>
      <c r="D1395" s="12">
        <v>362</v>
      </c>
      <c r="E1395" s="21">
        <v>32.9</v>
      </c>
      <c r="F1395" s="68">
        <f t="shared" si="821"/>
        <v>9.1388888888888893</v>
      </c>
      <c r="G1395" s="22">
        <f t="shared" si="853"/>
        <v>0.87500000000000011</v>
      </c>
      <c r="H1395" s="22">
        <f t="shared" si="822"/>
        <v>181.5</v>
      </c>
      <c r="I1395" s="48">
        <f>'Ducati Panigale 1199 data'!$C$8*G1395</f>
        <v>243.25000000000003</v>
      </c>
      <c r="J1395" s="48">
        <f>'Ducati Panigale 1199 data'!$C$8*'Ducati Panigale 1199 data'!$C$15*'Ducati Panigale 1199 data'!$C$10</f>
        <v>54.543600000000005</v>
      </c>
      <c r="K1395" s="48">
        <f>(0.5*'Ducati Panigale 1199 data'!$C$12)*'Ducati Panigale 1199 data'!$C$14*'Ducati Panigale 1199 data'!$C$11*F1395^2</f>
        <v>11.816935561342595</v>
      </c>
      <c r="L1395" s="48">
        <f t="shared" si="823"/>
        <v>309.6105355613426</v>
      </c>
      <c r="M1395" s="48">
        <f t="shared" si="819"/>
        <v>2829.4962833244922</v>
      </c>
      <c r="N1395" s="22">
        <f t="shared" si="824"/>
        <v>2.8294962833244921</v>
      </c>
      <c r="O1395" s="105">
        <f t="shared" si="825"/>
        <v>0</v>
      </c>
      <c r="P1395" s="105">
        <f t="shared" si="826"/>
        <v>0</v>
      </c>
      <c r="Q1395" s="105">
        <f t="shared" si="854"/>
        <v>321.54846002970282</v>
      </c>
      <c r="R1395" s="27">
        <f t="shared" si="827"/>
        <v>8.9319016674917456E-2</v>
      </c>
      <c r="S1395" s="98">
        <f t="shared" si="828"/>
        <v>2.8294962833244921</v>
      </c>
      <c r="T1395" s="17">
        <f t="shared" si="855"/>
        <v>1727.9199391425645</v>
      </c>
      <c r="U1395" s="17">
        <f t="shared" si="829"/>
        <v>0.47997776087293459</v>
      </c>
      <c r="V1395" s="17">
        <f t="shared" si="830"/>
        <v>305.47103702821767</v>
      </c>
      <c r="W1395" s="17">
        <f t="shared" si="831"/>
        <v>293.25219554708895</v>
      </c>
      <c r="X1395" s="17">
        <f t="shared" si="831"/>
        <v>281.52210772520539</v>
      </c>
      <c r="Y1395" s="17">
        <f t="shared" si="832"/>
        <v>278.70688664795335</v>
      </c>
      <c r="Z1395" s="17">
        <f>Y1395/3600</f>
        <v>7.7418579624431494E-2</v>
      </c>
      <c r="AA1395" s="17">
        <f>0.96*Y1395</f>
        <v>267.55861118203524</v>
      </c>
      <c r="AB1395" s="17">
        <f t="shared" si="833"/>
        <v>256.85626673475383</v>
      </c>
      <c r="AC1395" s="17">
        <f t="shared" si="834"/>
        <v>244.01345339801614</v>
      </c>
      <c r="AD1395" s="17">
        <f t="shared" si="835"/>
        <v>244.01345339801614</v>
      </c>
      <c r="AE1395" s="17">
        <f t="shared" si="856"/>
        <v>6.7781514832782261E-2</v>
      </c>
      <c r="AF1395" s="17">
        <f>T1395-AD1395</f>
        <v>1483.9064857445485</v>
      </c>
      <c r="AG1395" s="17">
        <f t="shared" si="836"/>
        <v>0.41219624604015237</v>
      </c>
      <c r="AH1395" s="28">
        <f>0.5*'Ducati Panigale 1199 data'!$C$8*'WLTP class 3 v5'!F1395^2</f>
        <v>11609.181327160495</v>
      </c>
      <c r="AI1395" s="17">
        <f t="shared" si="837"/>
        <v>11.609181327160496</v>
      </c>
      <c r="AJ1395" s="17" t="str">
        <f>IF(N1395&lt;0, AI1395, "0")</f>
        <v>0</v>
      </c>
      <c r="AK1395" s="98">
        <f>AK1394+AJ1395</f>
        <v>3428.6835054012331</v>
      </c>
      <c r="AL1395" s="105">
        <f t="shared" si="838"/>
        <v>0.9524120848336759</v>
      </c>
      <c r="AM1395" s="98">
        <f>IF(N1395 &gt; 0, AI1395, )</f>
        <v>11.609181327160496</v>
      </c>
      <c r="AN1395" s="98">
        <f t="shared" si="857"/>
        <v>28650.739954475281</v>
      </c>
      <c r="AO1395" s="98">
        <f t="shared" si="839"/>
        <v>7.9585388762431339</v>
      </c>
      <c r="AP1395" s="27">
        <f t="shared" si="840"/>
        <v>0</v>
      </c>
      <c r="AQ1395" s="27">
        <f t="shared" si="841"/>
        <v>0</v>
      </c>
      <c r="AR1395" s="99">
        <f t="shared" si="842"/>
        <v>0</v>
      </c>
      <c r="AS1395" s="27">
        <f t="shared" si="843"/>
        <v>0</v>
      </c>
      <c r="AT1395" s="99">
        <f t="shared" si="820"/>
        <v>0</v>
      </c>
      <c r="AU1395" s="27">
        <f t="shared" si="820"/>
        <v>0</v>
      </c>
      <c r="AV1395" s="27">
        <f t="shared" si="844"/>
        <v>0</v>
      </c>
      <c r="AW1395" s="27">
        <f t="shared" si="845"/>
        <v>0</v>
      </c>
      <c r="AX1395" s="27">
        <f t="shared" si="846"/>
        <v>0</v>
      </c>
      <c r="AY1395" s="99">
        <f>AN1395-AW1395</f>
        <v>28650.739954475281</v>
      </c>
      <c r="AZ1395" s="110">
        <f t="shared" si="847"/>
        <v>7.9585388762431339</v>
      </c>
      <c r="BB1395" s="87">
        <v>0</v>
      </c>
      <c r="BC1395" s="23">
        <f t="shared" si="848"/>
        <v>0</v>
      </c>
      <c r="BD1395" s="23">
        <f t="shared" si="849"/>
        <v>0</v>
      </c>
      <c r="BE1395" s="23">
        <f t="shared" si="850"/>
        <v>0</v>
      </c>
      <c r="BF1395" s="23">
        <f t="shared" si="851"/>
        <v>0</v>
      </c>
      <c r="BG1395" s="23">
        <f t="shared" si="852"/>
        <v>0</v>
      </c>
    </row>
    <row r="1396" spans="2:59">
      <c r="B1396" s="12" t="s">
        <v>34</v>
      </c>
      <c r="C1396" s="12">
        <v>1385</v>
      </c>
      <c r="D1396" s="12">
        <v>363</v>
      </c>
      <c r="E1396" s="21">
        <v>35.6</v>
      </c>
      <c r="F1396" s="68">
        <f t="shared" si="821"/>
        <v>9.8888888888888893</v>
      </c>
      <c r="G1396" s="22">
        <f t="shared" si="853"/>
        <v>0.52777777777777835</v>
      </c>
      <c r="H1396" s="22">
        <f t="shared" si="822"/>
        <v>182</v>
      </c>
      <c r="I1396" s="48">
        <f>'Ducati Panigale 1199 data'!$C$8*G1396</f>
        <v>146.72222222222237</v>
      </c>
      <c r="J1396" s="48">
        <f>'Ducati Panigale 1199 data'!$C$8*'Ducati Panigale 1199 data'!$C$15*'Ducati Panigale 1199 data'!$C$10</f>
        <v>54.543600000000005</v>
      </c>
      <c r="K1396" s="48">
        <f>(0.5*'Ducati Panigale 1199 data'!$C$12)*'Ducati Panigale 1199 data'!$C$14*'Ducati Panigale 1199 data'!$C$11*F1396^2</f>
        <v>13.836080092592594</v>
      </c>
      <c r="L1396" s="48">
        <f t="shared" si="823"/>
        <v>215.10190231481496</v>
      </c>
      <c r="M1396" s="48">
        <f t="shared" si="819"/>
        <v>2127.118811779837</v>
      </c>
      <c r="N1396" s="22">
        <f t="shared" si="824"/>
        <v>2.127118811779837</v>
      </c>
      <c r="O1396" s="105">
        <f t="shared" si="825"/>
        <v>0</v>
      </c>
      <c r="P1396" s="105">
        <f t="shared" si="826"/>
        <v>0</v>
      </c>
      <c r="Q1396" s="105">
        <f t="shared" si="854"/>
        <v>321.54846002970282</v>
      </c>
      <c r="R1396" s="27">
        <f t="shared" si="827"/>
        <v>8.9319016674917456E-2</v>
      </c>
      <c r="S1396" s="98">
        <f t="shared" si="828"/>
        <v>2.127118811779837</v>
      </c>
      <c r="T1396" s="17">
        <f t="shared" si="855"/>
        <v>1730.0470579543444</v>
      </c>
      <c r="U1396" s="17">
        <f t="shared" si="829"/>
        <v>0.48056862720954013</v>
      </c>
      <c r="V1396" s="17">
        <f t="shared" si="830"/>
        <v>305.47103702821767</v>
      </c>
      <c r="W1396" s="17">
        <f t="shared" si="831"/>
        <v>293.25219554708895</v>
      </c>
      <c r="X1396" s="17">
        <f t="shared" si="831"/>
        <v>281.52210772520539</v>
      </c>
      <c r="Y1396" s="17">
        <f t="shared" si="832"/>
        <v>278.70688664795335</v>
      </c>
      <c r="Z1396" s="17">
        <f>Y1396/3600</f>
        <v>7.7418579624431494E-2</v>
      </c>
      <c r="AA1396" s="17">
        <f>0.96*Y1396</f>
        <v>267.55861118203524</v>
      </c>
      <c r="AB1396" s="17">
        <f t="shared" si="833"/>
        <v>256.85626673475383</v>
      </c>
      <c r="AC1396" s="17">
        <f t="shared" si="834"/>
        <v>244.01345339801614</v>
      </c>
      <c r="AD1396" s="17">
        <f t="shared" si="835"/>
        <v>244.01345339801614</v>
      </c>
      <c r="AE1396" s="17">
        <f t="shared" si="856"/>
        <v>6.7781514832782261E-2</v>
      </c>
      <c r="AF1396" s="17">
        <f>T1396-AD1396</f>
        <v>1486.0336045563283</v>
      </c>
      <c r="AG1396" s="17">
        <f t="shared" si="836"/>
        <v>0.41278711237675786</v>
      </c>
      <c r="AH1396" s="28">
        <f>0.5*'Ducati Panigale 1199 data'!$C$8*'WLTP class 3 v5'!F1396^2</f>
        <v>13592.827160493827</v>
      </c>
      <c r="AI1396" s="17">
        <f t="shared" si="837"/>
        <v>13.592827160493828</v>
      </c>
      <c r="AJ1396" s="17" t="str">
        <f>IF(N1396&lt;0, AI1396, "0")</f>
        <v>0</v>
      </c>
      <c r="AK1396" s="98">
        <f>AK1395+AJ1396</f>
        <v>3428.6835054012331</v>
      </c>
      <c r="AL1396" s="105">
        <f t="shared" si="838"/>
        <v>0.9524120848336759</v>
      </c>
      <c r="AM1396" s="98">
        <f>IF(N1396 &gt; 0, AI1396, )</f>
        <v>13.592827160493828</v>
      </c>
      <c r="AN1396" s="98">
        <f t="shared" si="857"/>
        <v>28664.332781635774</v>
      </c>
      <c r="AO1396" s="98">
        <f t="shared" si="839"/>
        <v>7.9623146615654932</v>
      </c>
      <c r="AP1396" s="27">
        <f t="shared" si="840"/>
        <v>0</v>
      </c>
      <c r="AQ1396" s="27">
        <f t="shared" si="841"/>
        <v>0</v>
      </c>
      <c r="AR1396" s="99">
        <f t="shared" si="842"/>
        <v>0</v>
      </c>
      <c r="AS1396" s="27">
        <f t="shared" si="843"/>
        <v>0</v>
      </c>
      <c r="AT1396" s="99">
        <f t="shared" si="820"/>
        <v>0</v>
      </c>
      <c r="AU1396" s="27">
        <f t="shared" si="820"/>
        <v>0</v>
      </c>
      <c r="AV1396" s="27">
        <f t="shared" si="844"/>
        <v>0</v>
      </c>
      <c r="AW1396" s="27">
        <f t="shared" si="845"/>
        <v>0</v>
      </c>
      <c r="AX1396" s="27">
        <f t="shared" si="846"/>
        <v>0</v>
      </c>
      <c r="AY1396" s="99">
        <f>AN1396-AW1396</f>
        <v>28664.332781635774</v>
      </c>
      <c r="AZ1396" s="110">
        <f t="shared" si="847"/>
        <v>7.9623146615654932</v>
      </c>
      <c r="BB1396" s="87">
        <v>0</v>
      </c>
      <c r="BC1396" s="23">
        <f t="shared" si="848"/>
        <v>0</v>
      </c>
      <c r="BD1396" s="23">
        <f t="shared" si="849"/>
        <v>0</v>
      </c>
      <c r="BE1396" s="23">
        <f t="shared" si="850"/>
        <v>0</v>
      </c>
      <c r="BF1396" s="23">
        <f t="shared" si="851"/>
        <v>0</v>
      </c>
      <c r="BG1396" s="23">
        <f t="shared" si="852"/>
        <v>0</v>
      </c>
    </row>
    <row r="1397" spans="2:59">
      <c r="B1397" s="12" t="s">
        <v>34</v>
      </c>
      <c r="C1397" s="12">
        <v>1386</v>
      </c>
      <c r="D1397" s="12">
        <v>364</v>
      </c>
      <c r="E1397" s="21">
        <v>36.700000000000003</v>
      </c>
      <c r="F1397" s="68">
        <f t="shared" si="821"/>
        <v>10.194444444444445</v>
      </c>
      <c r="G1397" s="22">
        <f t="shared" si="853"/>
        <v>0.27777777777777779</v>
      </c>
      <c r="H1397" s="22">
        <f t="shared" si="822"/>
        <v>182.5</v>
      </c>
      <c r="I1397" s="48">
        <f>'Ducati Panigale 1199 data'!$C$8*G1397</f>
        <v>77.222222222222229</v>
      </c>
      <c r="J1397" s="48">
        <f>'Ducati Panigale 1199 data'!$C$8*'Ducati Panigale 1199 data'!$C$15*'Ducati Panigale 1199 data'!$C$10</f>
        <v>54.543600000000005</v>
      </c>
      <c r="K1397" s="48">
        <f>(0.5*'Ducati Panigale 1199 data'!$C$12)*'Ducati Panigale 1199 data'!$C$14*'Ducati Panigale 1199 data'!$C$11*F1397^2</f>
        <v>14.704328616898151</v>
      </c>
      <c r="L1397" s="48">
        <f t="shared" si="823"/>
        <v>146.47015083912038</v>
      </c>
      <c r="M1397" s="48">
        <f t="shared" si="819"/>
        <v>1493.1818154988105</v>
      </c>
      <c r="N1397" s="22">
        <f t="shared" si="824"/>
        <v>1.4931818154988106</v>
      </c>
      <c r="O1397" s="105">
        <f t="shared" si="825"/>
        <v>0</v>
      </c>
      <c r="P1397" s="105">
        <f t="shared" si="826"/>
        <v>0</v>
      </c>
      <c r="Q1397" s="105">
        <f t="shared" si="854"/>
        <v>321.54846002970282</v>
      </c>
      <c r="R1397" s="27">
        <f t="shared" si="827"/>
        <v>8.9319016674917456E-2</v>
      </c>
      <c r="S1397" s="98">
        <f t="shared" si="828"/>
        <v>1.4931818154988106</v>
      </c>
      <c r="T1397" s="17">
        <f t="shared" si="855"/>
        <v>1731.5402397698431</v>
      </c>
      <c r="U1397" s="17">
        <f t="shared" si="829"/>
        <v>0.48098339993606753</v>
      </c>
      <c r="V1397" s="17">
        <f t="shared" si="830"/>
        <v>305.47103702821767</v>
      </c>
      <c r="W1397" s="17">
        <f t="shared" si="831"/>
        <v>293.25219554708895</v>
      </c>
      <c r="X1397" s="17">
        <f t="shared" si="831"/>
        <v>281.52210772520539</v>
      </c>
      <c r="Y1397" s="17">
        <f t="shared" si="832"/>
        <v>278.70688664795335</v>
      </c>
      <c r="Z1397" s="17">
        <f>Y1397/3600</f>
        <v>7.7418579624431494E-2</v>
      </c>
      <c r="AA1397" s="17">
        <f>0.96*Y1397</f>
        <v>267.55861118203524</v>
      </c>
      <c r="AB1397" s="17">
        <f t="shared" si="833"/>
        <v>256.85626673475383</v>
      </c>
      <c r="AC1397" s="17">
        <f t="shared" si="834"/>
        <v>244.01345339801614</v>
      </c>
      <c r="AD1397" s="17">
        <f t="shared" si="835"/>
        <v>244.01345339801614</v>
      </c>
      <c r="AE1397" s="17">
        <f t="shared" si="856"/>
        <v>6.7781514832782261E-2</v>
      </c>
      <c r="AF1397" s="17">
        <f>T1397-AD1397</f>
        <v>1487.526786371827</v>
      </c>
      <c r="AG1397" s="17">
        <f t="shared" si="836"/>
        <v>0.41320188510328526</v>
      </c>
      <c r="AH1397" s="28">
        <f>0.5*'Ducati Panigale 1199 data'!$C$8*'WLTP class 3 v5'!F1397^2</f>
        <v>14445.810956790125</v>
      </c>
      <c r="AI1397" s="17">
        <f t="shared" si="837"/>
        <v>14.445810956790124</v>
      </c>
      <c r="AJ1397" s="17" t="str">
        <f>IF(N1397&lt;0, AI1397, "0")</f>
        <v>0</v>
      </c>
      <c r="AK1397" s="98">
        <f>AK1396+AJ1397</f>
        <v>3428.6835054012331</v>
      </c>
      <c r="AL1397" s="105">
        <f t="shared" si="838"/>
        <v>0.9524120848336759</v>
      </c>
      <c r="AM1397" s="98">
        <f>IF(N1397 &gt; 0, AI1397, )</f>
        <v>14.445810956790124</v>
      </c>
      <c r="AN1397" s="98">
        <f t="shared" si="857"/>
        <v>28678.778592592564</v>
      </c>
      <c r="AO1397" s="98">
        <f t="shared" si="839"/>
        <v>7.9663273868312681</v>
      </c>
      <c r="AP1397" s="27">
        <f t="shared" si="840"/>
        <v>0</v>
      </c>
      <c r="AQ1397" s="27">
        <f t="shared" si="841"/>
        <v>0</v>
      </c>
      <c r="AR1397" s="99">
        <f t="shared" si="842"/>
        <v>0</v>
      </c>
      <c r="AS1397" s="27">
        <f t="shared" si="843"/>
        <v>0</v>
      </c>
      <c r="AT1397" s="99">
        <f t="shared" si="820"/>
        <v>0</v>
      </c>
      <c r="AU1397" s="27">
        <f t="shared" si="820"/>
        <v>0</v>
      </c>
      <c r="AV1397" s="27">
        <f t="shared" si="844"/>
        <v>0</v>
      </c>
      <c r="AW1397" s="27">
        <f t="shared" si="845"/>
        <v>0</v>
      </c>
      <c r="AX1397" s="27">
        <f t="shared" si="846"/>
        <v>0</v>
      </c>
      <c r="AY1397" s="99">
        <f>AN1397-AW1397</f>
        <v>28678.778592592564</v>
      </c>
      <c r="AZ1397" s="110">
        <f t="shared" si="847"/>
        <v>7.9663273868312681</v>
      </c>
      <c r="BB1397" s="87">
        <v>0</v>
      </c>
      <c r="BC1397" s="23">
        <f t="shared" si="848"/>
        <v>0</v>
      </c>
      <c r="BD1397" s="23">
        <f t="shared" si="849"/>
        <v>0</v>
      </c>
      <c r="BE1397" s="23">
        <f t="shared" si="850"/>
        <v>0</v>
      </c>
      <c r="BF1397" s="23">
        <f t="shared" si="851"/>
        <v>0</v>
      </c>
      <c r="BG1397" s="23">
        <f t="shared" si="852"/>
        <v>0</v>
      </c>
    </row>
    <row r="1398" spans="2:59">
      <c r="B1398" s="12" t="s">
        <v>34</v>
      </c>
      <c r="C1398" s="12">
        <v>1387</v>
      </c>
      <c r="D1398" s="12">
        <v>365</v>
      </c>
      <c r="E1398" s="21">
        <v>37.6</v>
      </c>
      <c r="F1398" s="68">
        <f t="shared" si="821"/>
        <v>10.444444444444445</v>
      </c>
      <c r="G1398" s="22">
        <f t="shared" si="853"/>
        <v>0.37499999999999939</v>
      </c>
      <c r="H1398" s="22">
        <f t="shared" si="822"/>
        <v>183</v>
      </c>
      <c r="I1398" s="48">
        <f>'Ducati Panigale 1199 data'!$C$8*G1398</f>
        <v>104.24999999999983</v>
      </c>
      <c r="J1398" s="48">
        <f>'Ducati Panigale 1199 data'!$C$8*'Ducati Panigale 1199 data'!$C$15*'Ducati Panigale 1199 data'!$C$10</f>
        <v>54.543600000000005</v>
      </c>
      <c r="K1398" s="48">
        <f>(0.5*'Ducati Panigale 1199 data'!$C$12)*'Ducati Panigale 1199 data'!$C$14*'Ducati Panigale 1199 data'!$C$11*F1398^2</f>
        <v>15.434364814814817</v>
      </c>
      <c r="L1398" s="48">
        <f t="shared" si="823"/>
        <v>174.22796481481464</v>
      </c>
      <c r="M1398" s="48">
        <f t="shared" si="819"/>
        <v>1819.7142991769529</v>
      </c>
      <c r="N1398" s="22">
        <f t="shared" si="824"/>
        <v>1.8197142991769528</v>
      </c>
      <c r="O1398" s="105">
        <f t="shared" si="825"/>
        <v>0</v>
      </c>
      <c r="P1398" s="105">
        <f t="shared" si="826"/>
        <v>0</v>
      </c>
      <c r="Q1398" s="105">
        <f t="shared" si="854"/>
        <v>321.54846002970282</v>
      </c>
      <c r="R1398" s="27">
        <f t="shared" si="827"/>
        <v>8.9319016674917456E-2</v>
      </c>
      <c r="S1398" s="98">
        <f t="shared" si="828"/>
        <v>1.8197142991769528</v>
      </c>
      <c r="T1398" s="17">
        <f t="shared" si="855"/>
        <v>1733.35995406902</v>
      </c>
      <c r="U1398" s="17">
        <f t="shared" si="829"/>
        <v>0.48148887613028335</v>
      </c>
      <c r="V1398" s="17">
        <f t="shared" si="830"/>
        <v>305.47103702821767</v>
      </c>
      <c r="W1398" s="17">
        <f t="shared" si="831"/>
        <v>293.25219554708895</v>
      </c>
      <c r="X1398" s="17">
        <f t="shared" si="831"/>
        <v>281.52210772520539</v>
      </c>
      <c r="Y1398" s="17">
        <f t="shared" si="832"/>
        <v>278.70688664795335</v>
      </c>
      <c r="Z1398" s="17">
        <f>Y1398/3600</f>
        <v>7.7418579624431494E-2</v>
      </c>
      <c r="AA1398" s="17">
        <f>0.96*Y1398</f>
        <v>267.55861118203524</v>
      </c>
      <c r="AB1398" s="17">
        <f t="shared" si="833"/>
        <v>256.85626673475383</v>
      </c>
      <c r="AC1398" s="17">
        <f t="shared" si="834"/>
        <v>244.01345339801614</v>
      </c>
      <c r="AD1398" s="17">
        <f t="shared" si="835"/>
        <v>244.01345339801614</v>
      </c>
      <c r="AE1398" s="17">
        <f t="shared" si="856"/>
        <v>6.7781514832782261E-2</v>
      </c>
      <c r="AF1398" s="17">
        <f>T1398-AD1398</f>
        <v>1489.3465006710039</v>
      </c>
      <c r="AG1398" s="17">
        <f t="shared" si="836"/>
        <v>0.41370736129750108</v>
      </c>
      <c r="AH1398" s="28">
        <f>0.5*'Ducati Panigale 1199 data'!$C$8*'WLTP class 3 v5'!F1398^2</f>
        <v>15163.012345679012</v>
      </c>
      <c r="AI1398" s="17">
        <f t="shared" si="837"/>
        <v>15.163012345679011</v>
      </c>
      <c r="AJ1398" s="17" t="str">
        <f>IF(N1398&lt;0, AI1398, "0")</f>
        <v>0</v>
      </c>
      <c r="AK1398" s="98">
        <f>AK1397+AJ1398</f>
        <v>3428.6835054012331</v>
      </c>
      <c r="AL1398" s="105">
        <f t="shared" si="838"/>
        <v>0.9524120848336759</v>
      </c>
      <c r="AM1398" s="98">
        <f>IF(N1398 &gt; 0, AI1398, )</f>
        <v>15.163012345679011</v>
      </c>
      <c r="AN1398" s="98">
        <f t="shared" si="857"/>
        <v>28693.941604938242</v>
      </c>
      <c r="AO1398" s="98">
        <f t="shared" si="839"/>
        <v>7.9705393347050668</v>
      </c>
      <c r="AP1398" s="27">
        <f t="shared" si="840"/>
        <v>0</v>
      </c>
      <c r="AQ1398" s="27">
        <f t="shared" si="841"/>
        <v>0</v>
      </c>
      <c r="AR1398" s="99">
        <f t="shared" si="842"/>
        <v>0</v>
      </c>
      <c r="AS1398" s="27">
        <f t="shared" si="843"/>
        <v>0</v>
      </c>
      <c r="AT1398" s="99">
        <f t="shared" si="820"/>
        <v>0</v>
      </c>
      <c r="AU1398" s="27">
        <f t="shared" si="820"/>
        <v>0</v>
      </c>
      <c r="AV1398" s="27">
        <f t="shared" si="844"/>
        <v>0</v>
      </c>
      <c r="AW1398" s="27">
        <f t="shared" si="845"/>
        <v>0</v>
      </c>
      <c r="AX1398" s="27">
        <f t="shared" si="846"/>
        <v>0</v>
      </c>
      <c r="AY1398" s="99">
        <f>AN1398-AW1398</f>
        <v>28693.941604938242</v>
      </c>
      <c r="AZ1398" s="110">
        <f t="shared" si="847"/>
        <v>7.9705393347050668</v>
      </c>
      <c r="BB1398" s="87">
        <v>0</v>
      </c>
      <c r="BC1398" s="23">
        <f t="shared" si="848"/>
        <v>0</v>
      </c>
      <c r="BD1398" s="23">
        <f t="shared" si="849"/>
        <v>0</v>
      </c>
      <c r="BE1398" s="23">
        <f t="shared" si="850"/>
        <v>0</v>
      </c>
      <c r="BF1398" s="23">
        <f t="shared" si="851"/>
        <v>0</v>
      </c>
      <c r="BG1398" s="23">
        <f t="shared" si="852"/>
        <v>0</v>
      </c>
    </row>
    <row r="1399" spans="2:59">
      <c r="B1399" s="12" t="s">
        <v>34</v>
      </c>
      <c r="C1399" s="12">
        <v>1388</v>
      </c>
      <c r="D1399" s="12">
        <v>366</v>
      </c>
      <c r="E1399" s="21">
        <v>39.4</v>
      </c>
      <c r="F1399" s="68">
        <f t="shared" si="821"/>
        <v>10.944444444444445</v>
      </c>
      <c r="G1399" s="22">
        <f t="shared" si="853"/>
        <v>0.68055555555555536</v>
      </c>
      <c r="H1399" s="22">
        <f t="shared" si="822"/>
        <v>183.5</v>
      </c>
      <c r="I1399" s="48">
        <f>'Ducati Panigale 1199 data'!$C$8*G1399</f>
        <v>189.1944444444444</v>
      </c>
      <c r="J1399" s="48">
        <f>'Ducati Panigale 1199 data'!$C$8*'Ducati Panigale 1199 data'!$C$15*'Ducati Panigale 1199 data'!$C$10</f>
        <v>54.543600000000005</v>
      </c>
      <c r="K1399" s="48">
        <f>(0.5*'Ducati Panigale 1199 data'!$C$12)*'Ducati Panigale 1199 data'!$C$14*'Ducati Panigale 1199 data'!$C$11*F1399^2</f>
        <v>16.94749502314815</v>
      </c>
      <c r="L1399" s="48">
        <f t="shared" si="823"/>
        <v>260.68553946759255</v>
      </c>
      <c r="M1399" s="48">
        <f t="shared" si="819"/>
        <v>2853.0584041730963</v>
      </c>
      <c r="N1399" s="22">
        <f t="shared" si="824"/>
        <v>2.8530584041730962</v>
      </c>
      <c r="O1399" s="105">
        <f t="shared" si="825"/>
        <v>0</v>
      </c>
      <c r="P1399" s="105">
        <f t="shared" si="826"/>
        <v>0</v>
      </c>
      <c r="Q1399" s="105">
        <f t="shared" si="854"/>
        <v>321.54846002970282</v>
      </c>
      <c r="R1399" s="27">
        <f t="shared" si="827"/>
        <v>8.9319016674917456E-2</v>
      </c>
      <c r="S1399" s="98">
        <f t="shared" si="828"/>
        <v>2.8530584041730962</v>
      </c>
      <c r="T1399" s="17">
        <f t="shared" si="855"/>
        <v>1736.213012473193</v>
      </c>
      <c r="U1399" s="17">
        <f t="shared" si="829"/>
        <v>0.48228139235366474</v>
      </c>
      <c r="V1399" s="17">
        <f t="shared" si="830"/>
        <v>305.47103702821767</v>
      </c>
      <c r="W1399" s="17">
        <f t="shared" si="831"/>
        <v>293.25219554708895</v>
      </c>
      <c r="X1399" s="17">
        <f t="shared" si="831"/>
        <v>281.52210772520539</v>
      </c>
      <c r="Y1399" s="17">
        <f t="shared" si="832"/>
        <v>278.70688664795335</v>
      </c>
      <c r="Z1399" s="17">
        <f>Y1399/3600</f>
        <v>7.7418579624431494E-2</v>
      </c>
      <c r="AA1399" s="17">
        <f>0.96*Y1399</f>
        <v>267.55861118203524</v>
      </c>
      <c r="AB1399" s="17">
        <f t="shared" si="833"/>
        <v>256.85626673475383</v>
      </c>
      <c r="AC1399" s="17">
        <f t="shared" si="834"/>
        <v>244.01345339801614</v>
      </c>
      <c r="AD1399" s="17">
        <f t="shared" si="835"/>
        <v>244.01345339801614</v>
      </c>
      <c r="AE1399" s="17">
        <f t="shared" si="856"/>
        <v>6.7781514832782261E-2</v>
      </c>
      <c r="AF1399" s="17">
        <f>T1399-AD1399</f>
        <v>1492.1995590751769</v>
      </c>
      <c r="AG1399" s="17">
        <f t="shared" si="836"/>
        <v>0.41449987752088246</v>
      </c>
      <c r="AH1399" s="28">
        <f>0.5*'Ducati Panigale 1199 data'!$C$8*'WLTP class 3 v5'!F1399^2</f>
        <v>16649.540123456791</v>
      </c>
      <c r="AI1399" s="17">
        <f t="shared" si="837"/>
        <v>16.649540123456791</v>
      </c>
      <c r="AJ1399" s="17" t="str">
        <f>IF(N1399&lt;0, AI1399, "0")</f>
        <v>0</v>
      </c>
      <c r="AK1399" s="98">
        <f>AK1398+AJ1399</f>
        <v>3428.6835054012331</v>
      </c>
      <c r="AL1399" s="105">
        <f t="shared" si="838"/>
        <v>0.9524120848336759</v>
      </c>
      <c r="AM1399" s="98">
        <f>IF(N1399 &gt; 0, AI1399, )</f>
        <v>16.649540123456791</v>
      </c>
      <c r="AN1399" s="98">
        <f t="shared" si="857"/>
        <v>28710.591145061699</v>
      </c>
      <c r="AO1399" s="98">
        <f t="shared" si="839"/>
        <v>7.9751642069615833</v>
      </c>
      <c r="AP1399" s="27">
        <f t="shared" si="840"/>
        <v>0</v>
      </c>
      <c r="AQ1399" s="27">
        <f t="shared" si="841"/>
        <v>0</v>
      </c>
      <c r="AR1399" s="99">
        <f t="shared" si="842"/>
        <v>0</v>
      </c>
      <c r="AS1399" s="27">
        <f t="shared" si="843"/>
        <v>0</v>
      </c>
      <c r="AT1399" s="99">
        <f t="shared" si="820"/>
        <v>0</v>
      </c>
      <c r="AU1399" s="27">
        <f t="shared" si="820"/>
        <v>0</v>
      </c>
      <c r="AV1399" s="27">
        <f t="shared" si="844"/>
        <v>0</v>
      </c>
      <c r="AW1399" s="27">
        <f t="shared" si="845"/>
        <v>0</v>
      </c>
      <c r="AX1399" s="27">
        <f t="shared" si="846"/>
        <v>0</v>
      </c>
      <c r="AY1399" s="99">
        <f>AN1399-AW1399</f>
        <v>28710.591145061699</v>
      </c>
      <c r="AZ1399" s="110">
        <f t="shared" si="847"/>
        <v>7.9751642069615833</v>
      </c>
      <c r="BB1399" s="87">
        <v>0</v>
      </c>
      <c r="BC1399" s="23">
        <f t="shared" si="848"/>
        <v>0</v>
      </c>
      <c r="BD1399" s="23">
        <f t="shared" si="849"/>
        <v>0</v>
      </c>
      <c r="BE1399" s="23">
        <f t="shared" si="850"/>
        <v>0</v>
      </c>
      <c r="BF1399" s="23">
        <f t="shared" si="851"/>
        <v>0</v>
      </c>
      <c r="BG1399" s="23">
        <f t="shared" si="852"/>
        <v>0</v>
      </c>
    </row>
    <row r="1400" spans="2:59">
      <c r="B1400" s="12" t="s">
        <v>34</v>
      </c>
      <c r="C1400" s="12">
        <v>1389</v>
      </c>
      <c r="D1400" s="12">
        <v>367</v>
      </c>
      <c r="E1400" s="21">
        <v>42.5</v>
      </c>
      <c r="F1400" s="68">
        <f t="shared" si="821"/>
        <v>11.805555555555555</v>
      </c>
      <c r="G1400" s="22">
        <f t="shared" si="853"/>
        <v>0.98611111111111127</v>
      </c>
      <c r="H1400" s="22">
        <f t="shared" si="822"/>
        <v>184</v>
      </c>
      <c r="I1400" s="48">
        <f>'Ducati Panigale 1199 data'!$C$8*G1400</f>
        <v>274.13888888888891</v>
      </c>
      <c r="J1400" s="48">
        <f>'Ducati Panigale 1199 data'!$C$8*'Ducati Panigale 1199 data'!$C$15*'Ducati Panigale 1199 data'!$C$10</f>
        <v>54.543600000000005</v>
      </c>
      <c r="K1400" s="48">
        <f>(0.5*'Ducati Panigale 1199 data'!$C$12)*'Ducati Panigale 1199 data'!$C$14*'Ducati Panigale 1199 data'!$C$11*F1400^2</f>
        <v>19.719274450231481</v>
      </c>
      <c r="L1400" s="48">
        <f t="shared" si="823"/>
        <v>348.40176333912041</v>
      </c>
      <c r="M1400" s="48">
        <f t="shared" si="819"/>
        <v>4113.076372753505</v>
      </c>
      <c r="N1400" s="22">
        <f t="shared" si="824"/>
        <v>4.1130763727535049</v>
      </c>
      <c r="O1400" s="105">
        <f t="shared" si="825"/>
        <v>0</v>
      </c>
      <c r="P1400" s="105">
        <f t="shared" si="826"/>
        <v>0</v>
      </c>
      <c r="Q1400" s="105">
        <f t="shared" si="854"/>
        <v>321.54846002970282</v>
      </c>
      <c r="R1400" s="27">
        <f t="shared" si="827"/>
        <v>8.9319016674917456E-2</v>
      </c>
      <c r="S1400" s="98">
        <f t="shared" si="828"/>
        <v>4.1130763727535049</v>
      </c>
      <c r="T1400" s="17">
        <f t="shared" si="855"/>
        <v>1740.3260888459465</v>
      </c>
      <c r="U1400" s="17">
        <f t="shared" si="829"/>
        <v>0.48342391356831849</v>
      </c>
      <c r="V1400" s="17">
        <f t="shared" si="830"/>
        <v>305.47103702821767</v>
      </c>
      <c r="W1400" s="17">
        <f t="shared" si="831"/>
        <v>293.25219554708895</v>
      </c>
      <c r="X1400" s="17">
        <f t="shared" si="831"/>
        <v>281.52210772520539</v>
      </c>
      <c r="Y1400" s="17">
        <f t="shared" si="832"/>
        <v>278.70688664795335</v>
      </c>
      <c r="Z1400" s="17">
        <f>Y1400/3600</f>
        <v>7.7418579624431494E-2</v>
      </c>
      <c r="AA1400" s="17">
        <f>0.96*Y1400</f>
        <v>267.55861118203524</v>
      </c>
      <c r="AB1400" s="17">
        <f t="shared" si="833"/>
        <v>256.85626673475383</v>
      </c>
      <c r="AC1400" s="17">
        <f t="shared" si="834"/>
        <v>244.01345339801614</v>
      </c>
      <c r="AD1400" s="17">
        <f t="shared" si="835"/>
        <v>244.01345339801614</v>
      </c>
      <c r="AE1400" s="17">
        <f t="shared" si="856"/>
        <v>6.7781514832782261E-2</v>
      </c>
      <c r="AF1400" s="17">
        <f>T1400-AD1400</f>
        <v>1496.3126354479305</v>
      </c>
      <c r="AG1400" s="17">
        <f t="shared" si="836"/>
        <v>0.41564239873553621</v>
      </c>
      <c r="AH1400" s="28">
        <f>0.5*'Ducati Panigale 1199 data'!$C$8*'WLTP class 3 v5'!F1400^2</f>
        <v>19372.5887345679</v>
      </c>
      <c r="AI1400" s="17">
        <f t="shared" si="837"/>
        <v>19.372588734567902</v>
      </c>
      <c r="AJ1400" s="17" t="str">
        <f>IF(N1400&lt;0, AI1400, "0")</f>
        <v>0</v>
      </c>
      <c r="AK1400" s="98">
        <f>AK1399+AJ1400</f>
        <v>3428.6835054012331</v>
      </c>
      <c r="AL1400" s="105">
        <f t="shared" si="838"/>
        <v>0.9524120848336759</v>
      </c>
      <c r="AM1400" s="98">
        <f>IF(N1400 &gt; 0, AI1400, )</f>
        <v>19.372588734567902</v>
      </c>
      <c r="AN1400" s="98">
        <f t="shared" si="857"/>
        <v>28729.963733796267</v>
      </c>
      <c r="AO1400" s="98">
        <f t="shared" si="839"/>
        <v>7.9805454816100738</v>
      </c>
      <c r="AP1400" s="27">
        <f t="shared" si="840"/>
        <v>0</v>
      </c>
      <c r="AQ1400" s="27">
        <f t="shared" si="841"/>
        <v>0</v>
      </c>
      <c r="AR1400" s="99">
        <f t="shared" si="842"/>
        <v>0</v>
      </c>
      <c r="AS1400" s="27">
        <f t="shared" si="843"/>
        <v>0</v>
      </c>
      <c r="AT1400" s="99">
        <f t="shared" si="820"/>
        <v>0</v>
      </c>
      <c r="AU1400" s="27">
        <f t="shared" si="820"/>
        <v>0</v>
      </c>
      <c r="AV1400" s="27">
        <f t="shared" si="844"/>
        <v>0</v>
      </c>
      <c r="AW1400" s="27">
        <f t="shared" si="845"/>
        <v>0</v>
      </c>
      <c r="AX1400" s="27">
        <f t="shared" si="846"/>
        <v>0</v>
      </c>
      <c r="AY1400" s="99">
        <f>AN1400-AW1400</f>
        <v>28729.963733796267</v>
      </c>
      <c r="AZ1400" s="110">
        <f t="shared" si="847"/>
        <v>7.9805454816100738</v>
      </c>
      <c r="BB1400" s="87">
        <v>0</v>
      </c>
      <c r="BC1400" s="23">
        <f t="shared" si="848"/>
        <v>0</v>
      </c>
      <c r="BD1400" s="23">
        <f t="shared" si="849"/>
        <v>0</v>
      </c>
      <c r="BE1400" s="23">
        <f t="shared" si="850"/>
        <v>0</v>
      </c>
      <c r="BF1400" s="23">
        <f t="shared" si="851"/>
        <v>0</v>
      </c>
      <c r="BG1400" s="23">
        <f t="shared" si="852"/>
        <v>0</v>
      </c>
    </row>
    <row r="1401" spans="2:59">
      <c r="B1401" s="12" t="s">
        <v>34</v>
      </c>
      <c r="C1401" s="12">
        <v>1390</v>
      </c>
      <c r="D1401" s="12">
        <v>368</v>
      </c>
      <c r="E1401" s="21">
        <v>46.5</v>
      </c>
      <c r="F1401" s="68">
        <f t="shared" si="821"/>
        <v>12.916666666666666</v>
      </c>
      <c r="G1401" s="22">
        <f t="shared" si="853"/>
        <v>1.0694444444444449</v>
      </c>
      <c r="H1401" s="22">
        <f t="shared" si="822"/>
        <v>184.5</v>
      </c>
      <c r="I1401" s="48">
        <f>'Ducati Panigale 1199 data'!$C$8*G1401</f>
        <v>297.30555555555566</v>
      </c>
      <c r="J1401" s="48">
        <f>'Ducati Panigale 1199 data'!$C$8*'Ducati Panigale 1199 data'!$C$15*'Ducati Panigale 1199 data'!$C$10</f>
        <v>54.543600000000005</v>
      </c>
      <c r="K1401" s="48">
        <f>(0.5*'Ducati Panigale 1199 data'!$C$12)*'Ducati Panigale 1199 data'!$C$14*'Ducati Panigale 1199 data'!$C$11*F1401^2</f>
        <v>23.605813802083336</v>
      </c>
      <c r="L1401" s="48">
        <f t="shared" si="823"/>
        <v>375.45496935763902</v>
      </c>
      <c r="M1401" s="48">
        <f t="shared" si="819"/>
        <v>4849.6266875361707</v>
      </c>
      <c r="N1401" s="22">
        <f t="shared" si="824"/>
        <v>4.8496266875361709</v>
      </c>
      <c r="O1401" s="105">
        <f t="shared" si="825"/>
        <v>0</v>
      </c>
      <c r="P1401" s="105">
        <f t="shared" si="826"/>
        <v>0</v>
      </c>
      <c r="Q1401" s="105">
        <f t="shared" si="854"/>
        <v>321.54846002970282</v>
      </c>
      <c r="R1401" s="27">
        <f t="shared" si="827"/>
        <v>8.9319016674917456E-2</v>
      </c>
      <c r="S1401" s="98">
        <f t="shared" si="828"/>
        <v>4.8496266875361709</v>
      </c>
      <c r="T1401" s="17">
        <f t="shared" si="855"/>
        <v>1745.1757155334826</v>
      </c>
      <c r="U1401" s="17">
        <f t="shared" si="829"/>
        <v>0.48477103209263406</v>
      </c>
      <c r="V1401" s="17">
        <f t="shared" si="830"/>
        <v>305.47103702821767</v>
      </c>
      <c r="W1401" s="17">
        <f t="shared" si="831"/>
        <v>293.25219554708895</v>
      </c>
      <c r="X1401" s="17">
        <f t="shared" si="831"/>
        <v>281.52210772520539</v>
      </c>
      <c r="Y1401" s="17">
        <f t="shared" si="832"/>
        <v>278.70688664795335</v>
      </c>
      <c r="Z1401" s="17">
        <f>Y1401/3600</f>
        <v>7.7418579624431494E-2</v>
      </c>
      <c r="AA1401" s="17">
        <f>0.96*Y1401</f>
        <v>267.55861118203524</v>
      </c>
      <c r="AB1401" s="17">
        <f t="shared" si="833"/>
        <v>256.85626673475383</v>
      </c>
      <c r="AC1401" s="17">
        <f t="shared" si="834"/>
        <v>244.01345339801614</v>
      </c>
      <c r="AD1401" s="17">
        <f t="shared" si="835"/>
        <v>244.01345339801614</v>
      </c>
      <c r="AE1401" s="17">
        <f t="shared" si="856"/>
        <v>6.7781514832782261E-2</v>
      </c>
      <c r="AF1401" s="17">
        <f>T1401-AD1401</f>
        <v>1501.1622621354666</v>
      </c>
      <c r="AG1401" s="17">
        <f t="shared" si="836"/>
        <v>0.41698951725985184</v>
      </c>
      <c r="AH1401" s="28">
        <f>0.5*'Ducati Panigale 1199 data'!$C$8*'WLTP class 3 v5'!F1401^2</f>
        <v>23190.798611111109</v>
      </c>
      <c r="AI1401" s="17">
        <f t="shared" si="837"/>
        <v>23.190798611111109</v>
      </c>
      <c r="AJ1401" s="17" t="str">
        <f>IF(N1401&lt;0, AI1401, "0")</f>
        <v>0</v>
      </c>
      <c r="AK1401" s="98">
        <f>AK1400+AJ1401</f>
        <v>3428.6835054012331</v>
      </c>
      <c r="AL1401" s="105">
        <f t="shared" si="838"/>
        <v>0.9524120848336759</v>
      </c>
      <c r="AM1401" s="98">
        <f>IF(N1401 &gt; 0, AI1401, )</f>
        <v>23.190798611111109</v>
      </c>
      <c r="AN1401" s="98">
        <f t="shared" si="857"/>
        <v>28753.154532407378</v>
      </c>
      <c r="AO1401" s="98">
        <f t="shared" si="839"/>
        <v>7.9869873701131606</v>
      </c>
      <c r="AP1401" s="27">
        <f t="shared" si="840"/>
        <v>0</v>
      </c>
      <c r="AQ1401" s="27">
        <f t="shared" si="841"/>
        <v>0</v>
      </c>
      <c r="AR1401" s="99">
        <f t="shared" si="842"/>
        <v>0</v>
      </c>
      <c r="AS1401" s="27">
        <f t="shared" si="843"/>
        <v>0</v>
      </c>
      <c r="AT1401" s="99">
        <f t="shared" si="820"/>
        <v>0</v>
      </c>
      <c r="AU1401" s="27">
        <f t="shared" si="820"/>
        <v>0</v>
      </c>
      <c r="AV1401" s="27">
        <f t="shared" si="844"/>
        <v>0</v>
      </c>
      <c r="AW1401" s="27">
        <f t="shared" si="845"/>
        <v>0</v>
      </c>
      <c r="AX1401" s="27">
        <f t="shared" si="846"/>
        <v>0</v>
      </c>
      <c r="AY1401" s="99">
        <f>AN1401-AW1401</f>
        <v>28753.154532407378</v>
      </c>
      <c r="AZ1401" s="110">
        <f t="shared" si="847"/>
        <v>7.9869873701131606</v>
      </c>
      <c r="BB1401" s="87">
        <v>0</v>
      </c>
      <c r="BC1401" s="23">
        <f t="shared" si="848"/>
        <v>0</v>
      </c>
      <c r="BD1401" s="23">
        <f t="shared" si="849"/>
        <v>0</v>
      </c>
      <c r="BE1401" s="23">
        <f t="shared" si="850"/>
        <v>0</v>
      </c>
      <c r="BF1401" s="23">
        <f t="shared" si="851"/>
        <v>0</v>
      </c>
      <c r="BG1401" s="23">
        <f t="shared" si="852"/>
        <v>0</v>
      </c>
    </row>
    <row r="1402" spans="2:59">
      <c r="B1402" s="12" t="s">
        <v>34</v>
      </c>
      <c r="C1402" s="12">
        <v>1391</v>
      </c>
      <c r="D1402" s="12">
        <v>369</v>
      </c>
      <c r="E1402" s="21">
        <v>50.2</v>
      </c>
      <c r="F1402" s="68">
        <f t="shared" si="821"/>
        <v>13.944444444444445</v>
      </c>
      <c r="G1402" s="22">
        <f t="shared" si="853"/>
        <v>0.87499999999999956</v>
      </c>
      <c r="H1402" s="22">
        <f t="shared" si="822"/>
        <v>185</v>
      </c>
      <c r="I1402" s="48">
        <f>'Ducati Panigale 1199 data'!$C$8*G1402</f>
        <v>243.24999999999989</v>
      </c>
      <c r="J1402" s="48">
        <f>'Ducati Panigale 1199 data'!$C$8*'Ducati Panigale 1199 data'!$C$15*'Ducati Panigale 1199 data'!$C$10</f>
        <v>54.543600000000005</v>
      </c>
      <c r="K1402" s="48">
        <f>(0.5*'Ducati Panigale 1199 data'!$C$12)*'Ducati Panigale 1199 data'!$C$14*'Ducati Panigale 1199 data'!$C$11*F1402^2</f>
        <v>27.511895023148153</v>
      </c>
      <c r="L1402" s="48">
        <f t="shared" si="823"/>
        <v>325.30549502314807</v>
      </c>
      <c r="M1402" s="48">
        <f t="shared" si="819"/>
        <v>4536.2044028227874</v>
      </c>
      <c r="N1402" s="22">
        <f t="shared" si="824"/>
        <v>4.5362044028227873</v>
      </c>
      <c r="O1402" s="105">
        <f t="shared" si="825"/>
        <v>0</v>
      </c>
      <c r="P1402" s="105">
        <f t="shared" si="826"/>
        <v>0</v>
      </c>
      <c r="Q1402" s="105">
        <f t="shared" si="854"/>
        <v>321.54846002970282</v>
      </c>
      <c r="R1402" s="27">
        <f t="shared" si="827"/>
        <v>8.9319016674917456E-2</v>
      </c>
      <c r="S1402" s="98">
        <f t="shared" si="828"/>
        <v>4.5362044028227873</v>
      </c>
      <c r="T1402" s="17">
        <f t="shared" si="855"/>
        <v>1749.7119199363053</v>
      </c>
      <c r="U1402" s="17">
        <f t="shared" si="829"/>
        <v>0.48603108887119595</v>
      </c>
      <c r="V1402" s="17">
        <f t="shared" si="830"/>
        <v>305.47103702821767</v>
      </c>
      <c r="W1402" s="17">
        <f t="shared" si="831"/>
        <v>293.25219554708895</v>
      </c>
      <c r="X1402" s="17">
        <f t="shared" si="831"/>
        <v>281.52210772520539</v>
      </c>
      <c r="Y1402" s="17">
        <f t="shared" si="832"/>
        <v>278.70688664795335</v>
      </c>
      <c r="Z1402" s="17">
        <f>Y1402/3600</f>
        <v>7.7418579624431494E-2</v>
      </c>
      <c r="AA1402" s="17">
        <f>0.96*Y1402</f>
        <v>267.55861118203524</v>
      </c>
      <c r="AB1402" s="17">
        <f t="shared" si="833"/>
        <v>256.85626673475383</v>
      </c>
      <c r="AC1402" s="17">
        <f t="shared" si="834"/>
        <v>244.01345339801614</v>
      </c>
      <c r="AD1402" s="17">
        <f t="shared" si="835"/>
        <v>244.01345339801614</v>
      </c>
      <c r="AE1402" s="17">
        <f t="shared" si="856"/>
        <v>6.7781514832782261E-2</v>
      </c>
      <c r="AF1402" s="17">
        <f>T1402-AD1402</f>
        <v>1505.6984665382893</v>
      </c>
      <c r="AG1402" s="17">
        <f t="shared" si="836"/>
        <v>0.41824957403841367</v>
      </c>
      <c r="AH1402" s="28">
        <f>0.5*'Ducati Panigale 1199 data'!$C$8*'WLTP class 3 v5'!F1402^2</f>
        <v>27028.206790123459</v>
      </c>
      <c r="AI1402" s="17">
        <f t="shared" si="837"/>
        <v>27.028206790123459</v>
      </c>
      <c r="AJ1402" s="17" t="str">
        <f>IF(N1402&lt;0, AI1402, "0")</f>
        <v>0</v>
      </c>
      <c r="AK1402" s="98">
        <f>AK1401+AJ1402</f>
        <v>3428.6835054012331</v>
      </c>
      <c r="AL1402" s="105">
        <f t="shared" si="838"/>
        <v>0.9524120848336759</v>
      </c>
      <c r="AM1402" s="98">
        <f>IF(N1402 &gt; 0, AI1402, )</f>
        <v>27.028206790123459</v>
      </c>
      <c r="AN1402" s="98">
        <f t="shared" si="857"/>
        <v>28780.182739197502</v>
      </c>
      <c r="AO1402" s="98">
        <f t="shared" si="839"/>
        <v>7.9944952053326395</v>
      </c>
      <c r="AP1402" s="27">
        <f t="shared" si="840"/>
        <v>0</v>
      </c>
      <c r="AQ1402" s="27">
        <f t="shared" si="841"/>
        <v>0</v>
      </c>
      <c r="AR1402" s="99">
        <f t="shared" si="842"/>
        <v>0</v>
      </c>
      <c r="AS1402" s="27">
        <f t="shared" si="843"/>
        <v>0</v>
      </c>
      <c r="AT1402" s="99">
        <f t="shared" si="820"/>
        <v>0</v>
      </c>
      <c r="AU1402" s="27">
        <f t="shared" si="820"/>
        <v>0</v>
      </c>
      <c r="AV1402" s="27">
        <f t="shared" si="844"/>
        <v>0</v>
      </c>
      <c r="AW1402" s="27">
        <f t="shared" si="845"/>
        <v>0</v>
      </c>
      <c r="AX1402" s="27">
        <f t="shared" si="846"/>
        <v>0</v>
      </c>
      <c r="AY1402" s="99">
        <f>AN1402-AW1402</f>
        <v>28780.182739197502</v>
      </c>
      <c r="AZ1402" s="110">
        <f t="shared" si="847"/>
        <v>7.9944952053326395</v>
      </c>
      <c r="BB1402" s="87">
        <v>0</v>
      </c>
      <c r="BC1402" s="23">
        <f t="shared" si="848"/>
        <v>0</v>
      </c>
      <c r="BD1402" s="23">
        <f t="shared" si="849"/>
        <v>0</v>
      </c>
      <c r="BE1402" s="23">
        <f t="shared" si="850"/>
        <v>0</v>
      </c>
      <c r="BF1402" s="23">
        <f t="shared" si="851"/>
        <v>0</v>
      </c>
      <c r="BG1402" s="23">
        <f t="shared" si="852"/>
        <v>0</v>
      </c>
    </row>
    <row r="1403" spans="2:59">
      <c r="B1403" s="12" t="s">
        <v>34</v>
      </c>
      <c r="C1403" s="12">
        <v>1392</v>
      </c>
      <c r="D1403" s="12">
        <v>370</v>
      </c>
      <c r="E1403" s="21">
        <v>52.8</v>
      </c>
      <c r="F1403" s="68">
        <f t="shared" si="821"/>
        <v>14.666666666666666</v>
      </c>
      <c r="G1403" s="22">
        <f t="shared" si="853"/>
        <v>0.56944444444444364</v>
      </c>
      <c r="H1403" s="22">
        <f t="shared" si="822"/>
        <v>185.5</v>
      </c>
      <c r="I1403" s="48">
        <f>'Ducati Panigale 1199 data'!$C$8*G1403</f>
        <v>158.30555555555534</v>
      </c>
      <c r="J1403" s="48">
        <f>'Ducati Panigale 1199 data'!$C$8*'Ducati Panigale 1199 data'!$C$15*'Ducati Panigale 1199 data'!$C$10</f>
        <v>54.543600000000005</v>
      </c>
      <c r="K1403" s="48">
        <f>(0.5*'Ducati Panigale 1199 data'!$C$12)*'Ducati Panigale 1199 data'!$C$14*'Ducati Panigale 1199 data'!$C$11*F1403^2</f>
        <v>30.435533333333332</v>
      </c>
      <c r="L1403" s="48">
        <f t="shared" si="823"/>
        <v>243.28468888888867</v>
      </c>
      <c r="M1403" s="48">
        <f t="shared" si="819"/>
        <v>3568.1754370370336</v>
      </c>
      <c r="N1403" s="22">
        <f t="shared" si="824"/>
        <v>3.5681754370370338</v>
      </c>
      <c r="O1403" s="105">
        <f t="shared" si="825"/>
        <v>0</v>
      </c>
      <c r="P1403" s="105">
        <f t="shared" si="826"/>
        <v>0</v>
      </c>
      <c r="Q1403" s="105">
        <f t="shared" si="854"/>
        <v>321.54846002970282</v>
      </c>
      <c r="R1403" s="27">
        <f t="shared" si="827"/>
        <v>8.9319016674917456E-2</v>
      </c>
      <c r="S1403" s="98">
        <f t="shared" si="828"/>
        <v>3.5681754370370338</v>
      </c>
      <c r="T1403" s="17">
        <f t="shared" si="855"/>
        <v>1753.2800953733424</v>
      </c>
      <c r="U1403" s="17">
        <f t="shared" si="829"/>
        <v>0.48702224871481736</v>
      </c>
      <c r="V1403" s="17">
        <f t="shared" si="830"/>
        <v>305.47103702821767</v>
      </c>
      <c r="W1403" s="17">
        <f t="shared" si="831"/>
        <v>293.25219554708895</v>
      </c>
      <c r="X1403" s="17">
        <f t="shared" si="831"/>
        <v>281.52210772520539</v>
      </c>
      <c r="Y1403" s="17">
        <f t="shared" si="832"/>
        <v>278.70688664795335</v>
      </c>
      <c r="Z1403" s="17">
        <f>Y1403/3600</f>
        <v>7.7418579624431494E-2</v>
      </c>
      <c r="AA1403" s="17">
        <f>0.96*Y1403</f>
        <v>267.55861118203524</v>
      </c>
      <c r="AB1403" s="17">
        <f t="shared" si="833"/>
        <v>256.85626673475383</v>
      </c>
      <c r="AC1403" s="17">
        <f t="shared" si="834"/>
        <v>244.01345339801614</v>
      </c>
      <c r="AD1403" s="17">
        <f t="shared" si="835"/>
        <v>244.01345339801614</v>
      </c>
      <c r="AE1403" s="17">
        <f t="shared" si="856"/>
        <v>6.7781514832782261E-2</v>
      </c>
      <c r="AF1403" s="17">
        <f>T1403-AD1403</f>
        <v>1509.2666419753264</v>
      </c>
      <c r="AG1403" s="17">
        <f t="shared" si="836"/>
        <v>0.41924073388203509</v>
      </c>
      <c r="AH1403" s="28">
        <f>0.5*'Ducati Panigale 1199 data'!$C$8*'WLTP class 3 v5'!F1403^2</f>
        <v>29900.444444444442</v>
      </c>
      <c r="AI1403" s="17">
        <f t="shared" si="837"/>
        <v>29.900444444444442</v>
      </c>
      <c r="AJ1403" s="17" t="str">
        <f>IF(N1403&lt;0, AI1403, "0")</f>
        <v>0</v>
      </c>
      <c r="AK1403" s="98">
        <f>AK1402+AJ1403</f>
        <v>3428.6835054012331</v>
      </c>
      <c r="AL1403" s="105">
        <f t="shared" si="838"/>
        <v>0.9524120848336759</v>
      </c>
      <c r="AM1403" s="98">
        <f>IF(N1403 &gt; 0, AI1403, )</f>
        <v>29.900444444444442</v>
      </c>
      <c r="AN1403" s="98">
        <f t="shared" si="857"/>
        <v>28810.083183641946</v>
      </c>
      <c r="AO1403" s="98">
        <f t="shared" si="839"/>
        <v>8.0028008843449854</v>
      </c>
      <c r="AP1403" s="27">
        <f t="shared" si="840"/>
        <v>0</v>
      </c>
      <c r="AQ1403" s="27">
        <f t="shared" si="841"/>
        <v>0</v>
      </c>
      <c r="AR1403" s="99">
        <f t="shared" si="842"/>
        <v>0</v>
      </c>
      <c r="AS1403" s="27">
        <f t="shared" si="843"/>
        <v>0</v>
      </c>
      <c r="AT1403" s="99">
        <f t="shared" si="820"/>
        <v>0</v>
      </c>
      <c r="AU1403" s="27">
        <f t="shared" si="820"/>
        <v>0</v>
      </c>
      <c r="AV1403" s="27">
        <f t="shared" si="844"/>
        <v>0</v>
      </c>
      <c r="AW1403" s="27">
        <f t="shared" si="845"/>
        <v>0</v>
      </c>
      <c r="AX1403" s="27">
        <f t="shared" si="846"/>
        <v>0</v>
      </c>
      <c r="AY1403" s="99">
        <f>AN1403-AW1403</f>
        <v>28810.083183641946</v>
      </c>
      <c r="AZ1403" s="110">
        <f t="shared" si="847"/>
        <v>8.0028008843449854</v>
      </c>
      <c r="BB1403" s="87">
        <v>0</v>
      </c>
      <c r="BC1403" s="23">
        <f t="shared" si="848"/>
        <v>0</v>
      </c>
      <c r="BD1403" s="23">
        <f t="shared" si="849"/>
        <v>0</v>
      </c>
      <c r="BE1403" s="23">
        <f t="shared" si="850"/>
        <v>0</v>
      </c>
      <c r="BF1403" s="23">
        <f t="shared" si="851"/>
        <v>0</v>
      </c>
      <c r="BG1403" s="23">
        <f t="shared" si="852"/>
        <v>0</v>
      </c>
    </row>
    <row r="1404" spans="2:59">
      <c r="B1404" s="12" t="s">
        <v>34</v>
      </c>
      <c r="C1404" s="12">
        <v>1393</v>
      </c>
      <c r="D1404" s="12">
        <v>371</v>
      </c>
      <c r="E1404" s="21">
        <v>54.3</v>
      </c>
      <c r="F1404" s="68">
        <f t="shared" si="821"/>
        <v>15.083333333333334</v>
      </c>
      <c r="G1404" s="22">
        <f t="shared" si="853"/>
        <v>0.29166666666666685</v>
      </c>
      <c r="H1404" s="22">
        <f t="shared" si="822"/>
        <v>186</v>
      </c>
      <c r="I1404" s="48">
        <f>'Ducati Panigale 1199 data'!$C$8*G1404</f>
        <v>81.083333333333385</v>
      </c>
      <c r="J1404" s="48">
        <f>'Ducati Panigale 1199 data'!$C$8*'Ducati Panigale 1199 data'!$C$15*'Ducati Panigale 1199 data'!$C$10</f>
        <v>54.543600000000005</v>
      </c>
      <c r="K1404" s="48">
        <f>(0.5*'Ducati Panigale 1199 data'!$C$12)*'Ducati Panigale 1199 data'!$C$14*'Ducati Panigale 1199 data'!$C$11*F1404^2</f>
        <v>32.189388802083336</v>
      </c>
      <c r="L1404" s="48">
        <f t="shared" si="823"/>
        <v>167.81632213541673</v>
      </c>
      <c r="M1404" s="48">
        <f t="shared" si="819"/>
        <v>2531.2295255425356</v>
      </c>
      <c r="N1404" s="22">
        <f t="shared" si="824"/>
        <v>2.5312295255425354</v>
      </c>
      <c r="O1404" s="105">
        <f t="shared" si="825"/>
        <v>0</v>
      </c>
      <c r="P1404" s="105">
        <f t="shared" si="826"/>
        <v>0</v>
      </c>
      <c r="Q1404" s="105">
        <f t="shared" si="854"/>
        <v>321.54846002970282</v>
      </c>
      <c r="R1404" s="27">
        <f t="shared" si="827"/>
        <v>8.9319016674917456E-2</v>
      </c>
      <c r="S1404" s="98">
        <f t="shared" si="828"/>
        <v>2.5312295255425354</v>
      </c>
      <c r="T1404" s="17">
        <f t="shared" si="855"/>
        <v>1755.811324898885</v>
      </c>
      <c r="U1404" s="17">
        <f t="shared" si="829"/>
        <v>0.48772536802746808</v>
      </c>
      <c r="V1404" s="17">
        <f t="shared" si="830"/>
        <v>305.47103702821767</v>
      </c>
      <c r="W1404" s="17">
        <f t="shared" si="831"/>
        <v>293.25219554708895</v>
      </c>
      <c r="X1404" s="17">
        <f t="shared" si="831"/>
        <v>281.52210772520539</v>
      </c>
      <c r="Y1404" s="17">
        <f t="shared" si="832"/>
        <v>278.70688664795335</v>
      </c>
      <c r="Z1404" s="17">
        <f>Y1404/3600</f>
        <v>7.7418579624431494E-2</v>
      </c>
      <c r="AA1404" s="17">
        <f>0.96*Y1404</f>
        <v>267.55861118203524</v>
      </c>
      <c r="AB1404" s="17">
        <f t="shared" si="833"/>
        <v>256.85626673475383</v>
      </c>
      <c r="AC1404" s="17">
        <f t="shared" si="834"/>
        <v>244.01345339801614</v>
      </c>
      <c r="AD1404" s="17">
        <f t="shared" si="835"/>
        <v>244.01345339801614</v>
      </c>
      <c r="AE1404" s="17">
        <f t="shared" si="856"/>
        <v>6.7781514832782261E-2</v>
      </c>
      <c r="AF1404" s="17">
        <f>T1404-AD1404</f>
        <v>1511.797871500869</v>
      </c>
      <c r="AG1404" s="17">
        <f t="shared" si="836"/>
        <v>0.4199438531946858</v>
      </c>
      <c r="AH1404" s="28">
        <f>0.5*'Ducati Panigale 1199 data'!$C$8*'WLTP class 3 v5'!F1404^2</f>
        <v>31623.465277777781</v>
      </c>
      <c r="AI1404" s="17">
        <f t="shared" si="837"/>
        <v>31.623465277777782</v>
      </c>
      <c r="AJ1404" s="17" t="str">
        <f>IF(N1404&lt;0, AI1404, "0")</f>
        <v>0</v>
      </c>
      <c r="AK1404" s="98">
        <f>AK1403+AJ1404</f>
        <v>3428.6835054012331</v>
      </c>
      <c r="AL1404" s="105">
        <f t="shared" si="838"/>
        <v>0.9524120848336759</v>
      </c>
      <c r="AM1404" s="98">
        <f>IF(N1404 &gt; 0, AI1404, )</f>
        <v>31.623465277777782</v>
      </c>
      <c r="AN1404" s="98">
        <f t="shared" si="857"/>
        <v>28841.706648919724</v>
      </c>
      <c r="AO1404" s="98">
        <f t="shared" si="839"/>
        <v>8.0115851802554783</v>
      </c>
      <c r="AP1404" s="27">
        <f t="shared" si="840"/>
        <v>0</v>
      </c>
      <c r="AQ1404" s="27">
        <f t="shared" si="841"/>
        <v>0</v>
      </c>
      <c r="AR1404" s="99">
        <f t="shared" si="842"/>
        <v>0</v>
      </c>
      <c r="AS1404" s="27">
        <f t="shared" si="843"/>
        <v>0</v>
      </c>
      <c r="AT1404" s="99">
        <f t="shared" si="820"/>
        <v>0</v>
      </c>
      <c r="AU1404" s="27">
        <f t="shared" si="820"/>
        <v>0</v>
      </c>
      <c r="AV1404" s="27">
        <f t="shared" si="844"/>
        <v>0</v>
      </c>
      <c r="AW1404" s="27">
        <f t="shared" si="845"/>
        <v>0</v>
      </c>
      <c r="AX1404" s="27">
        <f t="shared" si="846"/>
        <v>0</v>
      </c>
      <c r="AY1404" s="99">
        <f>AN1404-AW1404</f>
        <v>28841.706648919724</v>
      </c>
      <c r="AZ1404" s="110">
        <f t="shared" si="847"/>
        <v>8.0115851802554783</v>
      </c>
      <c r="BB1404" s="87">
        <v>0</v>
      </c>
      <c r="BC1404" s="23">
        <f t="shared" si="848"/>
        <v>0</v>
      </c>
      <c r="BD1404" s="23">
        <f t="shared" si="849"/>
        <v>0</v>
      </c>
      <c r="BE1404" s="23">
        <f t="shared" si="850"/>
        <v>0</v>
      </c>
      <c r="BF1404" s="23">
        <f t="shared" si="851"/>
        <v>0</v>
      </c>
      <c r="BG1404" s="23">
        <f t="shared" si="852"/>
        <v>0</v>
      </c>
    </row>
    <row r="1405" spans="2:59">
      <c r="B1405" s="12" t="s">
        <v>34</v>
      </c>
      <c r="C1405" s="12">
        <v>1394</v>
      </c>
      <c r="D1405" s="12">
        <v>372</v>
      </c>
      <c r="E1405" s="21">
        <v>54.9</v>
      </c>
      <c r="F1405" s="68">
        <f t="shared" si="821"/>
        <v>15.25</v>
      </c>
      <c r="G1405" s="22">
        <f t="shared" si="853"/>
        <v>8.3333333333333523E-2</v>
      </c>
      <c r="H1405" s="22">
        <f t="shared" si="822"/>
        <v>186.5</v>
      </c>
      <c r="I1405" s="48">
        <f>'Ducati Panigale 1199 data'!$C$8*G1405</f>
        <v>23.166666666666721</v>
      </c>
      <c r="J1405" s="48">
        <f>'Ducati Panigale 1199 data'!$C$8*'Ducati Panigale 1199 data'!$C$15*'Ducati Panigale 1199 data'!$C$10</f>
        <v>54.543600000000005</v>
      </c>
      <c r="K1405" s="48">
        <f>(0.5*'Ducati Panigale 1199 data'!$C$12)*'Ducati Panigale 1199 data'!$C$14*'Ducati Panigale 1199 data'!$C$11*F1405^2</f>
        <v>32.904686718750007</v>
      </c>
      <c r="L1405" s="48">
        <f t="shared" si="823"/>
        <v>110.61495338541673</v>
      </c>
      <c r="M1405" s="48">
        <f t="shared" si="819"/>
        <v>1686.878039127605</v>
      </c>
      <c r="N1405" s="22">
        <f t="shared" si="824"/>
        <v>1.686878039127605</v>
      </c>
      <c r="O1405" s="105">
        <f t="shared" si="825"/>
        <v>0</v>
      </c>
      <c r="P1405" s="105">
        <f t="shared" si="826"/>
        <v>0</v>
      </c>
      <c r="Q1405" s="105">
        <f t="shared" si="854"/>
        <v>321.54846002970282</v>
      </c>
      <c r="R1405" s="27">
        <f t="shared" si="827"/>
        <v>8.9319016674917456E-2</v>
      </c>
      <c r="S1405" s="98">
        <f t="shared" si="828"/>
        <v>1.686878039127605</v>
      </c>
      <c r="T1405" s="17">
        <f t="shared" si="855"/>
        <v>1757.4982029380126</v>
      </c>
      <c r="U1405" s="17">
        <f t="shared" si="829"/>
        <v>0.48819394526055904</v>
      </c>
      <c r="V1405" s="17">
        <f t="shared" si="830"/>
        <v>305.47103702821767</v>
      </c>
      <c r="W1405" s="17">
        <f t="shared" si="831"/>
        <v>293.25219554708895</v>
      </c>
      <c r="X1405" s="17">
        <f t="shared" si="831"/>
        <v>281.52210772520539</v>
      </c>
      <c r="Y1405" s="17">
        <f t="shared" si="832"/>
        <v>278.70688664795335</v>
      </c>
      <c r="Z1405" s="17">
        <f>Y1405/3600</f>
        <v>7.7418579624431494E-2</v>
      </c>
      <c r="AA1405" s="17">
        <f>0.96*Y1405</f>
        <v>267.55861118203524</v>
      </c>
      <c r="AB1405" s="17">
        <f t="shared" si="833"/>
        <v>256.85626673475383</v>
      </c>
      <c r="AC1405" s="17">
        <f t="shared" si="834"/>
        <v>244.01345339801614</v>
      </c>
      <c r="AD1405" s="17">
        <f t="shared" si="835"/>
        <v>244.01345339801614</v>
      </c>
      <c r="AE1405" s="17">
        <f t="shared" si="856"/>
        <v>6.7781514832782261E-2</v>
      </c>
      <c r="AF1405" s="17">
        <f>T1405-AD1405</f>
        <v>1513.4847495399965</v>
      </c>
      <c r="AG1405" s="17">
        <f t="shared" si="836"/>
        <v>0.42041243042777682</v>
      </c>
      <c r="AH1405" s="28">
        <f>0.5*'Ducati Panigale 1199 data'!$C$8*'WLTP class 3 v5'!F1405^2</f>
        <v>32326.1875</v>
      </c>
      <c r="AI1405" s="17">
        <f t="shared" si="837"/>
        <v>32.326187500000003</v>
      </c>
      <c r="AJ1405" s="17" t="str">
        <f>IF(N1405&lt;0, AI1405, "0")</f>
        <v>0</v>
      </c>
      <c r="AK1405" s="98">
        <f>AK1404+AJ1405</f>
        <v>3428.6835054012331</v>
      </c>
      <c r="AL1405" s="105">
        <f t="shared" si="838"/>
        <v>0.9524120848336759</v>
      </c>
      <c r="AM1405" s="98">
        <f>IF(N1405 &gt; 0, AI1405, )</f>
        <v>32.326187500000003</v>
      </c>
      <c r="AN1405" s="98">
        <f t="shared" si="857"/>
        <v>28874.032836419723</v>
      </c>
      <c r="AO1405" s="98">
        <f t="shared" si="839"/>
        <v>8.0205646767832572</v>
      </c>
      <c r="AP1405" s="27">
        <f t="shared" si="840"/>
        <v>0</v>
      </c>
      <c r="AQ1405" s="27">
        <f t="shared" si="841"/>
        <v>0</v>
      </c>
      <c r="AR1405" s="99">
        <f t="shared" si="842"/>
        <v>0</v>
      </c>
      <c r="AS1405" s="27">
        <f t="shared" si="843"/>
        <v>0</v>
      </c>
      <c r="AT1405" s="99">
        <f t="shared" si="820"/>
        <v>0</v>
      </c>
      <c r="AU1405" s="27">
        <f t="shared" si="820"/>
        <v>0</v>
      </c>
      <c r="AV1405" s="27">
        <f t="shared" si="844"/>
        <v>0</v>
      </c>
      <c r="AW1405" s="27">
        <f t="shared" si="845"/>
        <v>0</v>
      </c>
      <c r="AX1405" s="27">
        <f t="shared" si="846"/>
        <v>0</v>
      </c>
      <c r="AY1405" s="99">
        <f>AN1405-AW1405</f>
        <v>28874.032836419723</v>
      </c>
      <c r="AZ1405" s="110">
        <f t="shared" si="847"/>
        <v>8.0205646767832572</v>
      </c>
      <c r="BB1405" s="87">
        <v>0</v>
      </c>
      <c r="BC1405" s="23">
        <f t="shared" si="848"/>
        <v>0</v>
      </c>
      <c r="BD1405" s="23">
        <f t="shared" si="849"/>
        <v>0</v>
      </c>
      <c r="BE1405" s="23">
        <f t="shared" si="850"/>
        <v>0</v>
      </c>
      <c r="BF1405" s="23">
        <f t="shared" si="851"/>
        <v>0</v>
      </c>
      <c r="BG1405" s="23">
        <f t="shared" si="852"/>
        <v>0</v>
      </c>
    </row>
    <row r="1406" spans="2:59">
      <c r="B1406" s="12" t="s">
        <v>34</v>
      </c>
      <c r="C1406" s="12">
        <v>1395</v>
      </c>
      <c r="D1406" s="12">
        <v>373</v>
      </c>
      <c r="E1406" s="21">
        <v>54.9</v>
      </c>
      <c r="F1406" s="68">
        <f t="shared" si="821"/>
        <v>15.25</v>
      </c>
      <c r="G1406" s="22">
        <f t="shared" si="853"/>
        <v>-2.7777777777777186E-2</v>
      </c>
      <c r="H1406" s="22">
        <f t="shared" si="822"/>
        <v>187</v>
      </c>
      <c r="I1406" s="48">
        <f>'Ducati Panigale 1199 data'!$C$8*G1406</f>
        <v>-7.722222222222058</v>
      </c>
      <c r="J1406" s="48">
        <f>'Ducati Panigale 1199 data'!$C$8*'Ducati Panigale 1199 data'!$C$15*'Ducati Panigale 1199 data'!$C$10</f>
        <v>54.543600000000005</v>
      </c>
      <c r="K1406" s="48">
        <f>(0.5*'Ducati Panigale 1199 data'!$C$12)*'Ducati Panigale 1199 data'!$C$14*'Ducati Panigale 1199 data'!$C$11*F1406^2</f>
        <v>32.904686718750007</v>
      </c>
      <c r="L1406" s="48">
        <f t="shared" si="823"/>
        <v>79.726064496527954</v>
      </c>
      <c r="M1406" s="48">
        <f t="shared" si="819"/>
        <v>1215.8224835720514</v>
      </c>
      <c r="N1406" s="22">
        <f t="shared" si="824"/>
        <v>1.2158224835720515</v>
      </c>
      <c r="O1406" s="105">
        <f t="shared" si="825"/>
        <v>0</v>
      </c>
      <c r="P1406" s="105">
        <f t="shared" si="826"/>
        <v>0</v>
      </c>
      <c r="Q1406" s="105">
        <f t="shared" si="854"/>
        <v>321.54846002970282</v>
      </c>
      <c r="R1406" s="27">
        <f t="shared" si="827"/>
        <v>8.9319016674917456E-2</v>
      </c>
      <c r="S1406" s="98">
        <f t="shared" si="828"/>
        <v>1.2158224835720515</v>
      </c>
      <c r="T1406" s="17">
        <f t="shared" si="855"/>
        <v>1758.7140254215847</v>
      </c>
      <c r="U1406" s="17">
        <f t="shared" si="829"/>
        <v>0.48853167372821799</v>
      </c>
      <c r="V1406" s="17">
        <f t="shared" si="830"/>
        <v>305.47103702821767</v>
      </c>
      <c r="W1406" s="17">
        <f t="shared" si="831"/>
        <v>293.25219554708895</v>
      </c>
      <c r="X1406" s="17">
        <f t="shared" si="831"/>
        <v>281.52210772520539</v>
      </c>
      <c r="Y1406" s="17">
        <f t="shared" si="832"/>
        <v>278.70688664795335</v>
      </c>
      <c r="Z1406" s="17">
        <f>Y1406/3600</f>
        <v>7.7418579624431494E-2</v>
      </c>
      <c r="AA1406" s="17">
        <f>0.96*Y1406</f>
        <v>267.55861118203524</v>
      </c>
      <c r="AB1406" s="17">
        <f t="shared" si="833"/>
        <v>256.85626673475383</v>
      </c>
      <c r="AC1406" s="17">
        <f t="shared" si="834"/>
        <v>244.01345339801614</v>
      </c>
      <c r="AD1406" s="17">
        <f t="shared" si="835"/>
        <v>244.01345339801614</v>
      </c>
      <c r="AE1406" s="17">
        <f t="shared" si="856"/>
        <v>6.7781514832782261E-2</v>
      </c>
      <c r="AF1406" s="17">
        <f>T1406-AD1406</f>
        <v>1514.7005720235686</v>
      </c>
      <c r="AG1406" s="17">
        <f t="shared" si="836"/>
        <v>0.42075015889543571</v>
      </c>
      <c r="AH1406" s="28">
        <f>0.5*'Ducati Panigale 1199 data'!$C$8*'WLTP class 3 v5'!F1406^2</f>
        <v>32326.1875</v>
      </c>
      <c r="AI1406" s="17">
        <f t="shared" si="837"/>
        <v>32.326187500000003</v>
      </c>
      <c r="AJ1406" s="17" t="str">
        <f>IF(N1406&lt;0, AI1406, "0")</f>
        <v>0</v>
      </c>
      <c r="AK1406" s="98">
        <f>AK1405+AJ1406</f>
        <v>3428.6835054012331</v>
      </c>
      <c r="AL1406" s="105">
        <f t="shared" si="838"/>
        <v>0.9524120848336759</v>
      </c>
      <c r="AM1406" s="98">
        <f>IF(N1406 &gt; 0, AI1406, )</f>
        <v>32.326187500000003</v>
      </c>
      <c r="AN1406" s="98">
        <f t="shared" si="857"/>
        <v>28906.359023919722</v>
      </c>
      <c r="AO1406" s="98">
        <f t="shared" si="839"/>
        <v>8.0295441733110344</v>
      </c>
      <c r="AP1406" s="27">
        <f t="shared" si="840"/>
        <v>0</v>
      </c>
      <c r="AQ1406" s="27">
        <f t="shared" si="841"/>
        <v>0</v>
      </c>
      <c r="AR1406" s="99">
        <f t="shared" si="842"/>
        <v>0</v>
      </c>
      <c r="AS1406" s="27">
        <f t="shared" si="843"/>
        <v>0</v>
      </c>
      <c r="AT1406" s="99">
        <f t="shared" si="820"/>
        <v>0</v>
      </c>
      <c r="AU1406" s="27">
        <f t="shared" si="820"/>
        <v>0</v>
      </c>
      <c r="AV1406" s="27">
        <f t="shared" si="844"/>
        <v>0</v>
      </c>
      <c r="AW1406" s="27">
        <f t="shared" si="845"/>
        <v>0</v>
      </c>
      <c r="AX1406" s="27">
        <f t="shared" si="846"/>
        <v>0</v>
      </c>
      <c r="AY1406" s="99">
        <f>AN1406-AW1406</f>
        <v>28906.359023919722</v>
      </c>
      <c r="AZ1406" s="110">
        <f t="shared" si="847"/>
        <v>8.0295441733110344</v>
      </c>
      <c r="BB1406" s="87">
        <v>0</v>
      </c>
      <c r="BC1406" s="23">
        <f t="shared" si="848"/>
        <v>0</v>
      </c>
      <c r="BD1406" s="23">
        <f t="shared" si="849"/>
        <v>0</v>
      </c>
      <c r="BE1406" s="23">
        <f t="shared" si="850"/>
        <v>0</v>
      </c>
      <c r="BF1406" s="23">
        <f t="shared" si="851"/>
        <v>0</v>
      </c>
      <c r="BG1406" s="23">
        <f t="shared" si="852"/>
        <v>0</v>
      </c>
    </row>
    <row r="1407" spans="2:59">
      <c r="B1407" s="12" t="s">
        <v>34</v>
      </c>
      <c r="C1407" s="12">
        <v>1396</v>
      </c>
      <c r="D1407" s="12">
        <v>374</v>
      </c>
      <c r="E1407" s="21">
        <v>54.7</v>
      </c>
      <c r="F1407" s="68">
        <f t="shared" si="821"/>
        <v>15.194444444444445</v>
      </c>
      <c r="G1407" s="22">
        <f t="shared" si="853"/>
        <v>-0.11111111111111072</v>
      </c>
      <c r="H1407" s="22">
        <f t="shared" si="822"/>
        <v>187.5</v>
      </c>
      <c r="I1407" s="48">
        <f>'Ducati Panigale 1199 data'!$C$8*G1407</f>
        <v>-30.888888888888779</v>
      </c>
      <c r="J1407" s="48">
        <f>'Ducati Panigale 1199 data'!$C$8*'Ducati Panigale 1199 data'!$C$15*'Ducati Panigale 1199 data'!$C$10</f>
        <v>54.543600000000005</v>
      </c>
      <c r="K1407" s="48">
        <f>(0.5*'Ducati Panigale 1199 data'!$C$12)*'Ducati Panigale 1199 data'!$C$14*'Ducati Panigale 1199 data'!$C$11*F1407^2</f>
        <v>32.665380700231488</v>
      </c>
      <c r="L1407" s="48">
        <f t="shared" si="823"/>
        <v>56.320091811342714</v>
      </c>
      <c r="M1407" s="48">
        <f t="shared" si="819"/>
        <v>855.75250613345736</v>
      </c>
      <c r="N1407" s="22">
        <f t="shared" si="824"/>
        <v>0.85575250613345732</v>
      </c>
      <c r="O1407" s="105">
        <f t="shared" si="825"/>
        <v>0</v>
      </c>
      <c r="P1407" s="105">
        <f t="shared" si="826"/>
        <v>0</v>
      </c>
      <c r="Q1407" s="105">
        <f t="shared" si="854"/>
        <v>321.54846002970282</v>
      </c>
      <c r="R1407" s="27">
        <f t="shared" si="827"/>
        <v>8.9319016674917456E-2</v>
      </c>
      <c r="S1407" s="98">
        <f t="shared" si="828"/>
        <v>0.85575250613345732</v>
      </c>
      <c r="T1407" s="17">
        <f t="shared" si="855"/>
        <v>1759.5697779277182</v>
      </c>
      <c r="U1407" s="17">
        <f t="shared" si="829"/>
        <v>0.48876938275769949</v>
      </c>
      <c r="V1407" s="17">
        <f t="shared" si="830"/>
        <v>305.47103702821767</v>
      </c>
      <c r="W1407" s="17">
        <f t="shared" si="831"/>
        <v>293.25219554708895</v>
      </c>
      <c r="X1407" s="17">
        <f t="shared" si="831"/>
        <v>281.52210772520539</v>
      </c>
      <c r="Y1407" s="17">
        <f t="shared" si="832"/>
        <v>278.70688664795335</v>
      </c>
      <c r="Z1407" s="17">
        <f>Y1407/3600</f>
        <v>7.7418579624431494E-2</v>
      </c>
      <c r="AA1407" s="17">
        <f>0.96*Y1407</f>
        <v>267.55861118203524</v>
      </c>
      <c r="AB1407" s="17">
        <f t="shared" si="833"/>
        <v>256.85626673475383</v>
      </c>
      <c r="AC1407" s="17">
        <f t="shared" si="834"/>
        <v>244.01345339801614</v>
      </c>
      <c r="AD1407" s="17">
        <f t="shared" si="835"/>
        <v>244.01345339801614</v>
      </c>
      <c r="AE1407" s="17">
        <f t="shared" si="856"/>
        <v>6.7781514832782261E-2</v>
      </c>
      <c r="AF1407" s="17">
        <f>T1407-AD1407</f>
        <v>1515.5563245297021</v>
      </c>
      <c r="AG1407" s="17">
        <f t="shared" si="836"/>
        <v>0.42098786792491727</v>
      </c>
      <c r="AH1407" s="28">
        <f>0.5*'Ducati Panigale 1199 data'!$C$8*'WLTP class 3 v5'!F1407^2</f>
        <v>32091.088734567904</v>
      </c>
      <c r="AI1407" s="17">
        <f t="shared" si="837"/>
        <v>32.091088734567904</v>
      </c>
      <c r="AJ1407" s="17" t="str">
        <f>IF(N1407&lt;0, AI1407, "0")</f>
        <v>0</v>
      </c>
      <c r="AK1407" s="98">
        <f>AK1406+AJ1407</f>
        <v>3428.6835054012331</v>
      </c>
      <c r="AL1407" s="105">
        <f t="shared" si="838"/>
        <v>0.9524120848336759</v>
      </c>
      <c r="AM1407" s="98">
        <f>IF(N1407 &gt; 0, AI1407, )</f>
        <v>32.091088734567904</v>
      </c>
      <c r="AN1407" s="98">
        <f t="shared" si="857"/>
        <v>28938.450112654289</v>
      </c>
      <c r="AO1407" s="98">
        <f t="shared" si="839"/>
        <v>8.0384583646261909</v>
      </c>
      <c r="AP1407" s="27">
        <f t="shared" si="840"/>
        <v>0</v>
      </c>
      <c r="AQ1407" s="27">
        <f t="shared" si="841"/>
        <v>0</v>
      </c>
      <c r="AR1407" s="99">
        <f t="shared" si="842"/>
        <v>0</v>
      </c>
      <c r="AS1407" s="27">
        <f t="shared" si="843"/>
        <v>0</v>
      </c>
      <c r="AT1407" s="99">
        <f t="shared" si="820"/>
        <v>0</v>
      </c>
      <c r="AU1407" s="27">
        <f t="shared" si="820"/>
        <v>0</v>
      </c>
      <c r="AV1407" s="27">
        <f t="shared" si="844"/>
        <v>0</v>
      </c>
      <c r="AW1407" s="27">
        <f t="shared" si="845"/>
        <v>0</v>
      </c>
      <c r="AX1407" s="27">
        <f t="shared" si="846"/>
        <v>0</v>
      </c>
      <c r="AY1407" s="99">
        <f>AN1407-AW1407</f>
        <v>28938.450112654289</v>
      </c>
      <c r="AZ1407" s="110">
        <f t="shared" si="847"/>
        <v>8.0384583646261909</v>
      </c>
      <c r="BB1407" s="87">
        <v>0</v>
      </c>
      <c r="BC1407" s="23">
        <f t="shared" si="848"/>
        <v>0</v>
      </c>
      <c r="BD1407" s="23">
        <f t="shared" si="849"/>
        <v>0</v>
      </c>
      <c r="BE1407" s="23">
        <f t="shared" si="850"/>
        <v>0</v>
      </c>
      <c r="BF1407" s="23">
        <f t="shared" si="851"/>
        <v>0</v>
      </c>
      <c r="BG1407" s="23">
        <f t="shared" si="852"/>
        <v>0</v>
      </c>
    </row>
    <row r="1408" spans="2:59">
      <c r="B1408" s="12" t="s">
        <v>34</v>
      </c>
      <c r="C1408" s="12">
        <v>1397</v>
      </c>
      <c r="D1408" s="12">
        <v>375</v>
      </c>
      <c r="E1408" s="21">
        <v>54.1</v>
      </c>
      <c r="F1408" s="68">
        <f t="shared" si="821"/>
        <v>15.027777777777779</v>
      </c>
      <c r="G1408" s="22">
        <f t="shared" si="853"/>
        <v>-0.20833333333333331</v>
      </c>
      <c r="H1408" s="22">
        <f t="shared" si="822"/>
        <v>188</v>
      </c>
      <c r="I1408" s="48">
        <f>'Ducati Panigale 1199 data'!$C$8*G1408</f>
        <v>-57.916666666666664</v>
      </c>
      <c r="J1408" s="48">
        <f>'Ducati Panigale 1199 data'!$C$8*'Ducati Panigale 1199 data'!$C$15*'Ducati Panigale 1199 data'!$C$10</f>
        <v>54.543600000000005</v>
      </c>
      <c r="K1408" s="48">
        <f>(0.5*'Ducati Panigale 1199 data'!$C$12)*'Ducati Panigale 1199 data'!$C$14*'Ducati Panigale 1199 data'!$C$11*F1408^2</f>
        <v>31.95270292245371</v>
      </c>
      <c r="L1408" s="48">
        <f t="shared" si="823"/>
        <v>28.579636255787051</v>
      </c>
      <c r="M1408" s="48">
        <f t="shared" si="819"/>
        <v>429.48842262168876</v>
      </c>
      <c r="N1408" s="22">
        <f t="shared" si="824"/>
        <v>0.42948842262168874</v>
      </c>
      <c r="O1408" s="105">
        <f t="shared" si="825"/>
        <v>0</v>
      </c>
      <c r="P1408" s="105">
        <f t="shared" si="826"/>
        <v>0</v>
      </c>
      <c r="Q1408" s="105">
        <f t="shared" si="854"/>
        <v>321.54846002970282</v>
      </c>
      <c r="R1408" s="27">
        <f t="shared" si="827"/>
        <v>8.9319016674917456E-2</v>
      </c>
      <c r="S1408" s="98">
        <f t="shared" si="828"/>
        <v>0.42948842262168874</v>
      </c>
      <c r="T1408" s="17">
        <f t="shared" si="855"/>
        <v>1759.9992663503399</v>
      </c>
      <c r="U1408" s="17">
        <f t="shared" si="829"/>
        <v>0.48888868509731664</v>
      </c>
      <c r="V1408" s="17">
        <f t="shared" si="830"/>
        <v>305.47103702821767</v>
      </c>
      <c r="W1408" s="17">
        <f t="shared" si="831"/>
        <v>293.25219554708895</v>
      </c>
      <c r="X1408" s="17">
        <f t="shared" si="831"/>
        <v>281.52210772520539</v>
      </c>
      <c r="Y1408" s="17">
        <f t="shared" si="832"/>
        <v>278.70688664795335</v>
      </c>
      <c r="Z1408" s="17">
        <f>Y1408/3600</f>
        <v>7.7418579624431494E-2</v>
      </c>
      <c r="AA1408" s="17">
        <f>0.96*Y1408</f>
        <v>267.55861118203524</v>
      </c>
      <c r="AB1408" s="17">
        <f t="shared" si="833"/>
        <v>256.85626673475383</v>
      </c>
      <c r="AC1408" s="17">
        <f t="shared" si="834"/>
        <v>244.01345339801614</v>
      </c>
      <c r="AD1408" s="17">
        <f t="shared" si="835"/>
        <v>244.01345339801614</v>
      </c>
      <c r="AE1408" s="17">
        <f t="shared" si="856"/>
        <v>6.7781514832782261E-2</v>
      </c>
      <c r="AF1408" s="17">
        <f>T1408-AD1408</f>
        <v>1515.9858129523238</v>
      </c>
      <c r="AG1408" s="17">
        <f t="shared" si="836"/>
        <v>0.42110717026453443</v>
      </c>
      <c r="AH1408" s="28">
        <f>0.5*'Ducati Panigale 1199 data'!$C$8*'WLTP class 3 v5'!F1408^2</f>
        <v>31390.940586419754</v>
      </c>
      <c r="AI1408" s="17">
        <f t="shared" si="837"/>
        <v>31.390940586419756</v>
      </c>
      <c r="AJ1408" s="17" t="str">
        <f>IF(N1408&lt;0, AI1408, "0")</f>
        <v>0</v>
      </c>
      <c r="AK1408" s="98">
        <f>AK1407+AJ1408</f>
        <v>3428.6835054012331</v>
      </c>
      <c r="AL1408" s="105">
        <f t="shared" si="838"/>
        <v>0.9524120848336759</v>
      </c>
      <c r="AM1408" s="98">
        <f>IF(N1408 &gt; 0, AI1408, )</f>
        <v>31.390940586419756</v>
      </c>
      <c r="AN1408" s="98">
        <f t="shared" si="857"/>
        <v>28969.841053240711</v>
      </c>
      <c r="AO1408" s="98">
        <f t="shared" si="839"/>
        <v>8.0471780703446427</v>
      </c>
      <c r="AP1408" s="27">
        <f t="shared" si="840"/>
        <v>0</v>
      </c>
      <c r="AQ1408" s="27">
        <f t="shared" si="841"/>
        <v>0</v>
      </c>
      <c r="AR1408" s="99">
        <f t="shared" si="842"/>
        <v>0</v>
      </c>
      <c r="AS1408" s="27">
        <f t="shared" si="843"/>
        <v>0</v>
      </c>
      <c r="AT1408" s="99">
        <f t="shared" si="820"/>
        <v>0</v>
      </c>
      <c r="AU1408" s="27">
        <f t="shared" si="820"/>
        <v>0</v>
      </c>
      <c r="AV1408" s="27">
        <f t="shared" si="844"/>
        <v>0</v>
      </c>
      <c r="AW1408" s="27">
        <f t="shared" si="845"/>
        <v>0</v>
      </c>
      <c r="AX1408" s="27">
        <f t="shared" si="846"/>
        <v>0</v>
      </c>
      <c r="AY1408" s="99">
        <f>AN1408-AW1408</f>
        <v>28969.841053240711</v>
      </c>
      <c r="AZ1408" s="110">
        <f t="shared" si="847"/>
        <v>8.0471780703446427</v>
      </c>
      <c r="BB1408" s="87">
        <v>0</v>
      </c>
      <c r="BC1408" s="23">
        <f t="shared" si="848"/>
        <v>0</v>
      </c>
      <c r="BD1408" s="23">
        <f t="shared" si="849"/>
        <v>0</v>
      </c>
      <c r="BE1408" s="23">
        <f t="shared" si="850"/>
        <v>0</v>
      </c>
      <c r="BF1408" s="23">
        <f t="shared" si="851"/>
        <v>0</v>
      </c>
      <c r="BG1408" s="23">
        <f t="shared" si="852"/>
        <v>0</v>
      </c>
    </row>
    <row r="1409" spans="2:59">
      <c r="B1409" s="12" t="s">
        <v>34</v>
      </c>
      <c r="C1409" s="12">
        <v>1398</v>
      </c>
      <c r="D1409" s="12">
        <v>376</v>
      </c>
      <c r="E1409" s="21">
        <v>53.2</v>
      </c>
      <c r="F1409" s="68">
        <f t="shared" si="821"/>
        <v>14.777777777777779</v>
      </c>
      <c r="G1409" s="22">
        <f t="shared" si="853"/>
        <v>-0.27777777777777779</v>
      </c>
      <c r="H1409" s="22">
        <f t="shared" si="822"/>
        <v>188.5</v>
      </c>
      <c r="I1409" s="48">
        <f>'Ducati Panigale 1199 data'!$C$8*G1409</f>
        <v>-77.222222222222229</v>
      </c>
      <c r="J1409" s="48">
        <f>'Ducati Panigale 1199 data'!$C$8*'Ducati Panigale 1199 data'!$C$15*'Ducati Panigale 1199 data'!$C$10</f>
        <v>54.543600000000005</v>
      </c>
      <c r="K1409" s="48">
        <f>(0.5*'Ducati Panigale 1199 data'!$C$12)*'Ducati Panigale 1199 data'!$C$14*'Ducati Panigale 1199 data'!$C$11*F1409^2</f>
        <v>30.898424537037045</v>
      </c>
      <c r="L1409" s="48">
        <f t="shared" si="823"/>
        <v>8.2198023148148209</v>
      </c>
      <c r="M1409" s="48">
        <f t="shared" si="819"/>
        <v>121.47041198559681</v>
      </c>
      <c r="N1409" s="22">
        <f t="shared" si="824"/>
        <v>0.12147041198559681</v>
      </c>
      <c r="O1409" s="105">
        <f t="shared" si="825"/>
        <v>0</v>
      </c>
      <c r="P1409" s="105">
        <f t="shared" si="826"/>
        <v>0</v>
      </c>
      <c r="Q1409" s="105">
        <f t="shared" si="854"/>
        <v>321.54846002970282</v>
      </c>
      <c r="R1409" s="27">
        <f t="shared" si="827"/>
        <v>8.9319016674917456E-2</v>
      </c>
      <c r="S1409" s="98">
        <f t="shared" si="828"/>
        <v>0.12147041198559681</v>
      </c>
      <c r="T1409" s="17">
        <f t="shared" si="855"/>
        <v>1760.1207367623256</v>
      </c>
      <c r="U1409" s="17">
        <f t="shared" si="829"/>
        <v>0.4889224268784238</v>
      </c>
      <c r="V1409" s="17">
        <f t="shared" si="830"/>
        <v>305.47103702821767</v>
      </c>
      <c r="W1409" s="17">
        <f t="shared" si="831"/>
        <v>293.25219554708895</v>
      </c>
      <c r="X1409" s="17">
        <f t="shared" si="831"/>
        <v>281.52210772520539</v>
      </c>
      <c r="Y1409" s="17">
        <f t="shared" si="832"/>
        <v>278.70688664795335</v>
      </c>
      <c r="Z1409" s="17">
        <f>Y1409/3600</f>
        <v>7.7418579624431494E-2</v>
      </c>
      <c r="AA1409" s="17">
        <f>0.96*Y1409</f>
        <v>267.55861118203524</v>
      </c>
      <c r="AB1409" s="17">
        <f t="shared" si="833"/>
        <v>256.85626673475383</v>
      </c>
      <c r="AC1409" s="17">
        <f t="shared" si="834"/>
        <v>244.01345339801614</v>
      </c>
      <c r="AD1409" s="17">
        <f t="shared" si="835"/>
        <v>244.01345339801614</v>
      </c>
      <c r="AE1409" s="17">
        <f t="shared" si="856"/>
        <v>6.7781514832782261E-2</v>
      </c>
      <c r="AF1409" s="17">
        <f>T1409-AD1409</f>
        <v>1516.1072833643095</v>
      </c>
      <c r="AG1409" s="17">
        <f t="shared" si="836"/>
        <v>0.42114091204564152</v>
      </c>
      <c r="AH1409" s="28">
        <f>0.5*'Ducati Panigale 1199 data'!$C$8*'WLTP class 3 v5'!F1409^2</f>
        <v>30355.1975308642</v>
      </c>
      <c r="AI1409" s="17">
        <f t="shared" si="837"/>
        <v>30.355197530864199</v>
      </c>
      <c r="AJ1409" s="17" t="str">
        <f>IF(N1409&lt;0, AI1409, "0")</f>
        <v>0</v>
      </c>
      <c r="AK1409" s="98">
        <f>AK1408+AJ1409</f>
        <v>3428.6835054012331</v>
      </c>
      <c r="AL1409" s="105">
        <f t="shared" si="838"/>
        <v>0.9524120848336759</v>
      </c>
      <c r="AM1409" s="98">
        <f>IF(N1409 &gt; 0, AI1409, )</f>
        <v>30.355197530864199</v>
      </c>
      <c r="AN1409" s="98">
        <f t="shared" si="857"/>
        <v>29000.196250771576</v>
      </c>
      <c r="AO1409" s="98">
        <f t="shared" si="839"/>
        <v>8.0556100696587709</v>
      </c>
      <c r="AP1409" s="27">
        <f t="shared" si="840"/>
        <v>0</v>
      </c>
      <c r="AQ1409" s="27">
        <f t="shared" si="841"/>
        <v>0</v>
      </c>
      <c r="AR1409" s="99">
        <f t="shared" si="842"/>
        <v>0</v>
      </c>
      <c r="AS1409" s="27">
        <f t="shared" si="843"/>
        <v>0</v>
      </c>
      <c r="AT1409" s="99">
        <f t="shared" si="820"/>
        <v>0</v>
      </c>
      <c r="AU1409" s="27">
        <f t="shared" si="820"/>
        <v>0</v>
      </c>
      <c r="AV1409" s="27">
        <f t="shared" si="844"/>
        <v>0</v>
      </c>
      <c r="AW1409" s="27">
        <f t="shared" si="845"/>
        <v>0</v>
      </c>
      <c r="AX1409" s="27">
        <f t="shared" si="846"/>
        <v>0</v>
      </c>
      <c r="AY1409" s="99">
        <f>AN1409-AW1409</f>
        <v>29000.196250771576</v>
      </c>
      <c r="AZ1409" s="110">
        <f t="shared" si="847"/>
        <v>8.0556100696587709</v>
      </c>
      <c r="BB1409" s="87">
        <v>0</v>
      </c>
      <c r="BC1409" s="23">
        <f t="shared" si="848"/>
        <v>0</v>
      </c>
      <c r="BD1409" s="23">
        <f t="shared" si="849"/>
        <v>0</v>
      </c>
      <c r="BE1409" s="23">
        <f t="shared" si="850"/>
        <v>0</v>
      </c>
      <c r="BF1409" s="23">
        <f t="shared" si="851"/>
        <v>0</v>
      </c>
      <c r="BG1409" s="23">
        <f t="shared" si="852"/>
        <v>0</v>
      </c>
    </row>
    <row r="1410" spans="2:59">
      <c r="B1410" s="12" t="s">
        <v>34</v>
      </c>
      <c r="C1410" s="12">
        <v>1399</v>
      </c>
      <c r="D1410" s="12">
        <v>377</v>
      </c>
      <c r="E1410" s="21">
        <v>52.1</v>
      </c>
      <c r="F1410" s="68">
        <f t="shared" si="821"/>
        <v>14.472222222222221</v>
      </c>
      <c r="G1410" s="22">
        <f t="shared" si="853"/>
        <v>-0.34722222222222221</v>
      </c>
      <c r="H1410" s="22">
        <f t="shared" si="822"/>
        <v>189</v>
      </c>
      <c r="I1410" s="48">
        <f>'Ducati Panigale 1199 data'!$C$8*G1410</f>
        <v>-96.527777777777771</v>
      </c>
      <c r="J1410" s="48">
        <f>'Ducati Panigale 1199 data'!$C$8*'Ducati Panigale 1199 data'!$C$15*'Ducati Panigale 1199 data'!$C$10</f>
        <v>54.543600000000005</v>
      </c>
      <c r="K1410" s="48">
        <f>(0.5*'Ducati Panigale 1199 data'!$C$12)*'Ducati Panigale 1199 data'!$C$14*'Ducati Panigale 1199 data'!$C$11*F1410^2</f>
        <v>29.633880005787034</v>
      </c>
      <c r="L1410" s="48">
        <f t="shared" si="823"/>
        <v>-12.350297771990732</v>
      </c>
      <c r="M1410" s="48">
        <f t="shared" si="819"/>
        <v>-178.73625386686587</v>
      </c>
      <c r="N1410" s="22">
        <f t="shared" si="824"/>
        <v>-0.17873625386686587</v>
      </c>
      <c r="O1410" s="105">
        <f t="shared" si="825"/>
        <v>-0.17873625386686587</v>
      </c>
      <c r="P1410" s="105">
        <f t="shared" si="826"/>
        <v>0.17873625386686587</v>
      </c>
      <c r="Q1410" s="105">
        <f t="shared" si="854"/>
        <v>321.7271962835697</v>
      </c>
      <c r="R1410" s="27">
        <f t="shared" si="827"/>
        <v>8.9368665634324912E-2</v>
      </c>
      <c r="S1410" s="98">
        <f t="shared" si="828"/>
        <v>0</v>
      </c>
      <c r="T1410" s="17">
        <f t="shared" si="855"/>
        <v>1760.1207367623256</v>
      </c>
      <c r="U1410" s="17">
        <f t="shared" si="829"/>
        <v>0.4889224268784238</v>
      </c>
      <c r="V1410" s="17">
        <f t="shared" si="830"/>
        <v>305.64083646939122</v>
      </c>
      <c r="W1410" s="17">
        <f t="shared" si="831"/>
        <v>293.41520301061558</v>
      </c>
      <c r="X1410" s="17">
        <f t="shared" si="831"/>
        <v>281.67859489019094</v>
      </c>
      <c r="Y1410" s="17">
        <f t="shared" si="832"/>
        <v>278.86180894128904</v>
      </c>
      <c r="Z1410" s="17">
        <f>Y1410/3600</f>
        <v>7.7461613594802511E-2</v>
      </c>
      <c r="AA1410" s="17">
        <f>0.96*Y1410</f>
        <v>267.70733658363747</v>
      </c>
      <c r="AB1410" s="17">
        <f t="shared" si="833"/>
        <v>256.99904312029196</v>
      </c>
      <c r="AC1410" s="17">
        <f t="shared" si="834"/>
        <v>244.14909096427735</v>
      </c>
      <c r="AD1410" s="17">
        <f t="shared" si="835"/>
        <v>244.14909096427735</v>
      </c>
      <c r="AE1410" s="17">
        <f t="shared" si="856"/>
        <v>6.7819191934521489E-2</v>
      </c>
      <c r="AF1410" s="17">
        <f>T1410-AD1410</f>
        <v>1515.9716457980483</v>
      </c>
      <c r="AG1410" s="17">
        <f t="shared" si="836"/>
        <v>0.42110323494390228</v>
      </c>
      <c r="AH1410" s="28">
        <f>0.5*'Ducati Panigale 1199 data'!$C$8*'WLTP class 3 v5'!F1410^2</f>
        <v>29112.885030864192</v>
      </c>
      <c r="AI1410" s="17">
        <f t="shared" si="837"/>
        <v>29.112885030864192</v>
      </c>
      <c r="AJ1410" s="17">
        <f>IF(N1410&lt;0, AI1410, "0")</f>
        <v>29.112885030864192</v>
      </c>
      <c r="AK1410" s="98">
        <f>AK1409+AJ1410</f>
        <v>3457.7963904320973</v>
      </c>
      <c r="AL1410" s="105">
        <f t="shared" si="838"/>
        <v>0.96049899734224919</v>
      </c>
      <c r="AM1410" s="98">
        <f>IF(N1410 &gt; 0, AI1410, )</f>
        <v>0</v>
      </c>
      <c r="AN1410" s="98">
        <f t="shared" si="857"/>
        <v>29000.196250771576</v>
      </c>
      <c r="AO1410" s="98">
        <f t="shared" si="839"/>
        <v>8.0556100696587709</v>
      </c>
      <c r="AP1410" s="27">
        <f t="shared" si="840"/>
        <v>27.657240779320979</v>
      </c>
      <c r="AQ1410" s="27">
        <f t="shared" si="841"/>
        <v>26.55095114814814</v>
      </c>
      <c r="AR1410" s="99">
        <f t="shared" si="842"/>
        <v>25.488913102222213</v>
      </c>
      <c r="AS1410" s="27">
        <f t="shared" si="843"/>
        <v>25.234023971199992</v>
      </c>
      <c r="AT1410" s="99">
        <f t="shared" si="820"/>
        <v>24.224663012351993</v>
      </c>
      <c r="AU1410" s="27">
        <f t="shared" si="820"/>
        <v>23.255676491857912</v>
      </c>
      <c r="AV1410" s="27">
        <f t="shared" si="844"/>
        <v>22.092892667265016</v>
      </c>
      <c r="AW1410" s="27">
        <f t="shared" si="845"/>
        <v>22.092892667265016</v>
      </c>
      <c r="AX1410" s="27">
        <f t="shared" si="846"/>
        <v>6.1369146297958373E-3</v>
      </c>
      <c r="AY1410" s="99">
        <f>AN1410-AW1410</f>
        <v>28978.103358104312</v>
      </c>
      <c r="AZ1410" s="110">
        <f t="shared" si="847"/>
        <v>8.0494731550289753</v>
      </c>
      <c r="BB1410" s="87">
        <v>0.17873625386686601</v>
      </c>
      <c r="BC1410" s="23">
        <f t="shared" si="848"/>
        <v>0.1608626284801794</v>
      </c>
      <c r="BD1410" s="23">
        <f t="shared" si="849"/>
        <v>0.15281949705617043</v>
      </c>
      <c r="BE1410" s="23">
        <f t="shared" si="850"/>
        <v>0.14670671717392361</v>
      </c>
      <c r="BF1410" s="23">
        <f t="shared" si="851"/>
        <v>0.13790431414348819</v>
      </c>
      <c r="BG1410" s="23">
        <f t="shared" si="852"/>
        <v>0.13790431414348819</v>
      </c>
    </row>
    <row r="1411" spans="2:59">
      <c r="B1411" s="12" t="s">
        <v>34</v>
      </c>
      <c r="C1411" s="12">
        <v>1400</v>
      </c>
      <c r="D1411" s="12">
        <v>378</v>
      </c>
      <c r="E1411" s="21">
        <v>50.7</v>
      </c>
      <c r="F1411" s="68">
        <f t="shared" si="821"/>
        <v>14.083333333333334</v>
      </c>
      <c r="G1411" s="22">
        <f t="shared" si="853"/>
        <v>-0.41666666666666663</v>
      </c>
      <c r="H1411" s="22">
        <f t="shared" si="822"/>
        <v>189.5</v>
      </c>
      <c r="I1411" s="48">
        <f>'Ducati Panigale 1199 data'!$C$8*G1411</f>
        <v>-115.83333333333333</v>
      </c>
      <c r="J1411" s="48">
        <f>'Ducati Panigale 1199 data'!$C$8*'Ducati Panigale 1199 data'!$C$15*'Ducati Panigale 1199 data'!$C$10</f>
        <v>54.543600000000005</v>
      </c>
      <c r="K1411" s="48">
        <f>(0.5*'Ducati Panigale 1199 data'!$C$12)*'Ducati Panigale 1199 data'!$C$14*'Ducati Panigale 1199 data'!$C$11*F1411^2</f>
        <v>28.062670052083341</v>
      </c>
      <c r="L1411" s="48">
        <f t="shared" si="823"/>
        <v>-33.227063281249983</v>
      </c>
      <c r="M1411" s="48">
        <f t="shared" si="819"/>
        <v>-467.94780787760396</v>
      </c>
      <c r="N1411" s="22">
        <f t="shared" si="824"/>
        <v>-0.46794780787760398</v>
      </c>
      <c r="O1411" s="105">
        <f t="shared" si="825"/>
        <v>-0.46794780787760398</v>
      </c>
      <c r="P1411" s="105">
        <f t="shared" si="826"/>
        <v>0.46794780787760398</v>
      </c>
      <c r="Q1411" s="105">
        <f t="shared" si="854"/>
        <v>322.19514409144728</v>
      </c>
      <c r="R1411" s="27">
        <f t="shared" si="827"/>
        <v>8.9498651136513133E-2</v>
      </c>
      <c r="S1411" s="98">
        <f t="shared" si="828"/>
        <v>0</v>
      </c>
      <c r="T1411" s="17">
        <f t="shared" si="855"/>
        <v>1760.1207367623256</v>
      </c>
      <c r="U1411" s="17">
        <f t="shared" si="829"/>
        <v>0.4889224268784238</v>
      </c>
      <c r="V1411" s="17">
        <f t="shared" si="830"/>
        <v>306.08538688687491</v>
      </c>
      <c r="W1411" s="17">
        <f t="shared" si="831"/>
        <v>293.84197141139992</v>
      </c>
      <c r="X1411" s="17">
        <f t="shared" si="831"/>
        <v>282.08829255494391</v>
      </c>
      <c r="Y1411" s="17">
        <f t="shared" si="832"/>
        <v>279.26740962939448</v>
      </c>
      <c r="Z1411" s="17">
        <f>Y1411/3600</f>
        <v>7.7574280452609584E-2</v>
      </c>
      <c r="AA1411" s="17">
        <f>0.96*Y1411</f>
        <v>268.09671324421868</v>
      </c>
      <c r="AB1411" s="17">
        <f t="shared" si="833"/>
        <v>257.37284471444991</v>
      </c>
      <c r="AC1411" s="17">
        <f t="shared" si="834"/>
        <v>244.50420247872739</v>
      </c>
      <c r="AD1411" s="17">
        <f t="shared" si="835"/>
        <v>244.50420247872739</v>
      </c>
      <c r="AE1411" s="17">
        <f t="shared" si="856"/>
        <v>6.7917834021868725E-2</v>
      </c>
      <c r="AF1411" s="17">
        <f>T1411-AD1411</f>
        <v>1515.6165342835982</v>
      </c>
      <c r="AG1411" s="17">
        <f t="shared" si="836"/>
        <v>0.42100459285655506</v>
      </c>
      <c r="AH1411" s="28">
        <f>0.5*'Ducati Panigale 1199 data'!$C$8*'WLTP class 3 v5'!F1411^2</f>
        <v>27569.298611111113</v>
      </c>
      <c r="AI1411" s="17">
        <f t="shared" si="837"/>
        <v>27.569298611111112</v>
      </c>
      <c r="AJ1411" s="17">
        <f>IF(N1411&lt;0, AI1411, "0")</f>
        <v>27.569298611111112</v>
      </c>
      <c r="AK1411" s="98">
        <f>AK1410+AJ1411</f>
        <v>3485.3656890432085</v>
      </c>
      <c r="AL1411" s="105">
        <f t="shared" si="838"/>
        <v>0.96815713584533569</v>
      </c>
      <c r="AM1411" s="98">
        <f>IF(N1411 &gt; 0, AI1411, )</f>
        <v>0</v>
      </c>
      <c r="AN1411" s="98">
        <f t="shared" si="857"/>
        <v>29000.196250771576</v>
      </c>
      <c r="AO1411" s="98">
        <f t="shared" si="839"/>
        <v>8.0556100696587709</v>
      </c>
      <c r="AP1411" s="27">
        <f t="shared" si="840"/>
        <v>26.190833680555556</v>
      </c>
      <c r="AQ1411" s="27">
        <f t="shared" si="841"/>
        <v>25.143200333333333</v>
      </c>
      <c r="AR1411" s="99">
        <f t="shared" si="842"/>
        <v>24.137472319999997</v>
      </c>
      <c r="AS1411" s="27">
        <f t="shared" si="843"/>
        <v>23.896097596799997</v>
      </c>
      <c r="AT1411" s="99">
        <f t="shared" si="820"/>
        <v>22.940253692927996</v>
      </c>
      <c r="AU1411" s="27">
        <f t="shared" si="820"/>
        <v>22.022643545210876</v>
      </c>
      <c r="AV1411" s="27">
        <f t="shared" si="844"/>
        <v>20.92151136795033</v>
      </c>
      <c r="AW1411" s="27">
        <f t="shared" si="845"/>
        <v>20.92151136795033</v>
      </c>
      <c r="AX1411" s="27">
        <f t="shared" si="846"/>
        <v>5.8115309355417583E-3</v>
      </c>
      <c r="AY1411" s="99">
        <f>AN1411-AW1411</f>
        <v>28979.274739403627</v>
      </c>
      <c r="AZ1411" s="110">
        <f t="shared" si="847"/>
        <v>8.0497985387232305</v>
      </c>
      <c r="BB1411" s="87">
        <v>0.46794780787760398</v>
      </c>
      <c r="BC1411" s="23">
        <f t="shared" si="848"/>
        <v>0.42115302708984359</v>
      </c>
      <c r="BD1411" s="23">
        <f t="shared" si="849"/>
        <v>0.40009537573535137</v>
      </c>
      <c r="BE1411" s="23">
        <f t="shared" si="850"/>
        <v>0.38409156070593731</v>
      </c>
      <c r="BF1411" s="23">
        <f t="shared" si="851"/>
        <v>0.36104606706358106</v>
      </c>
      <c r="BG1411" s="23">
        <f t="shared" si="852"/>
        <v>0.36104606706358106</v>
      </c>
    </row>
    <row r="1412" spans="2:59">
      <c r="B1412" s="12" t="s">
        <v>34</v>
      </c>
      <c r="C1412" s="12">
        <v>1401</v>
      </c>
      <c r="D1412" s="12">
        <v>379</v>
      </c>
      <c r="E1412" s="21">
        <v>49.1</v>
      </c>
      <c r="F1412" s="68">
        <f t="shared" si="821"/>
        <v>13.638888888888889</v>
      </c>
      <c r="G1412" s="22">
        <f t="shared" si="853"/>
        <v>-0.45833333333333393</v>
      </c>
      <c r="H1412" s="22">
        <f t="shared" si="822"/>
        <v>190</v>
      </c>
      <c r="I1412" s="48">
        <f>'Ducati Panigale 1199 data'!$C$8*G1412</f>
        <v>-127.41666666666683</v>
      </c>
      <c r="J1412" s="48">
        <f>'Ducati Panigale 1199 data'!$C$8*'Ducati Panigale 1199 data'!$C$15*'Ducati Panigale 1199 data'!$C$10</f>
        <v>54.543600000000005</v>
      </c>
      <c r="K1412" s="48">
        <f>(0.5*'Ducati Panigale 1199 data'!$C$12)*'Ducati Panigale 1199 data'!$C$14*'Ducati Panigale 1199 data'!$C$11*F1412^2</f>
        <v>26.319404311342598</v>
      </c>
      <c r="L1412" s="48">
        <f t="shared" si="823"/>
        <v>-46.553662355324235</v>
      </c>
      <c r="M1412" s="48">
        <f t="shared" si="819"/>
        <v>-634.94022823511671</v>
      </c>
      <c r="N1412" s="22">
        <f t="shared" si="824"/>
        <v>-0.63494022823511675</v>
      </c>
      <c r="O1412" s="105">
        <f t="shared" si="825"/>
        <v>-0.63494022823511675</v>
      </c>
      <c r="P1412" s="105">
        <f t="shared" si="826"/>
        <v>0.63494022823511675</v>
      </c>
      <c r="Q1412" s="105">
        <f t="shared" si="854"/>
        <v>322.83008431968238</v>
      </c>
      <c r="R1412" s="27">
        <f t="shared" si="827"/>
        <v>8.9675023422134001E-2</v>
      </c>
      <c r="S1412" s="98">
        <f t="shared" si="828"/>
        <v>0</v>
      </c>
      <c r="T1412" s="17">
        <f t="shared" si="855"/>
        <v>1760.1207367623256</v>
      </c>
      <c r="U1412" s="17">
        <f t="shared" si="829"/>
        <v>0.4889224268784238</v>
      </c>
      <c r="V1412" s="17">
        <f t="shared" si="830"/>
        <v>306.68858010369826</v>
      </c>
      <c r="W1412" s="17">
        <f t="shared" si="831"/>
        <v>294.4210368995503</v>
      </c>
      <c r="X1412" s="17">
        <f t="shared" si="831"/>
        <v>282.64419542356831</v>
      </c>
      <c r="Y1412" s="17">
        <f t="shared" si="832"/>
        <v>279.81775346933262</v>
      </c>
      <c r="Z1412" s="17">
        <f>Y1412/3600</f>
        <v>7.7727153741481286E-2</v>
      </c>
      <c r="AA1412" s="17">
        <f>0.96*Y1412</f>
        <v>268.62504333055932</v>
      </c>
      <c r="AB1412" s="17">
        <f t="shared" si="833"/>
        <v>257.88004159733691</v>
      </c>
      <c r="AC1412" s="17">
        <f t="shared" si="834"/>
        <v>244.98603951747006</v>
      </c>
      <c r="AD1412" s="17">
        <f t="shared" si="835"/>
        <v>244.98603951747006</v>
      </c>
      <c r="AE1412" s="17">
        <f t="shared" si="856"/>
        <v>6.805167764374169E-2</v>
      </c>
      <c r="AF1412" s="17">
        <f>T1412-AD1412</f>
        <v>1515.1346972448555</v>
      </c>
      <c r="AG1412" s="17">
        <f t="shared" si="836"/>
        <v>0.4208707492346821</v>
      </c>
      <c r="AH1412" s="28">
        <f>0.5*'Ducati Panigale 1199 data'!$C$8*'WLTP class 3 v5'!F1412^2</f>
        <v>25856.681327160499</v>
      </c>
      <c r="AI1412" s="17">
        <f t="shared" si="837"/>
        <v>25.856681327160498</v>
      </c>
      <c r="AJ1412" s="17">
        <f>IF(N1412&lt;0, AI1412, "0")</f>
        <v>25.856681327160498</v>
      </c>
      <c r="AK1412" s="98">
        <f>AK1411+AJ1412</f>
        <v>3511.2223703703689</v>
      </c>
      <c r="AL1412" s="105">
        <f t="shared" si="838"/>
        <v>0.97533954732510253</v>
      </c>
      <c r="AM1412" s="98">
        <f>IF(N1412 &gt; 0, AI1412, )</f>
        <v>0</v>
      </c>
      <c r="AN1412" s="98">
        <f t="shared" si="857"/>
        <v>29000.196250771576</v>
      </c>
      <c r="AO1412" s="98">
        <f t="shared" si="839"/>
        <v>8.0556100696587709</v>
      </c>
      <c r="AP1412" s="27">
        <f t="shared" si="840"/>
        <v>24.563847260802472</v>
      </c>
      <c r="AQ1412" s="27">
        <f t="shared" si="841"/>
        <v>23.581293370370371</v>
      </c>
      <c r="AR1412" s="99">
        <f t="shared" si="842"/>
        <v>22.638041635555556</v>
      </c>
      <c r="AS1412" s="27">
        <f t="shared" si="843"/>
        <v>22.411661219199999</v>
      </c>
      <c r="AT1412" s="99">
        <f t="shared" si="820"/>
        <v>21.515194770431997</v>
      </c>
      <c r="AU1412" s="27">
        <f t="shared" si="820"/>
        <v>20.654586979614717</v>
      </c>
      <c r="AV1412" s="27">
        <f t="shared" si="844"/>
        <v>19.621857630633979</v>
      </c>
      <c r="AW1412" s="27">
        <f t="shared" si="845"/>
        <v>19.621857630633979</v>
      </c>
      <c r="AX1412" s="27">
        <f t="shared" si="846"/>
        <v>5.4505160085094387E-3</v>
      </c>
      <c r="AY1412" s="99">
        <f>AN1412-AW1412</f>
        <v>28980.574393140942</v>
      </c>
      <c r="AZ1412" s="110">
        <f t="shared" si="847"/>
        <v>8.0501595536502624</v>
      </c>
      <c r="BB1412" s="87">
        <v>0.63494022823511698</v>
      </c>
      <c r="BC1412" s="23">
        <f t="shared" si="848"/>
        <v>0.57144620541160529</v>
      </c>
      <c r="BD1412" s="23">
        <f t="shared" si="849"/>
        <v>0.54287389514102502</v>
      </c>
      <c r="BE1412" s="23">
        <f t="shared" si="850"/>
        <v>0.52115893933538404</v>
      </c>
      <c r="BF1412" s="23">
        <f t="shared" si="851"/>
        <v>0.48988940297526096</v>
      </c>
      <c r="BG1412" s="23">
        <f t="shared" si="852"/>
        <v>0.48988940297526096</v>
      </c>
    </row>
    <row r="1413" spans="2:59">
      <c r="B1413" s="12" t="s">
        <v>34</v>
      </c>
      <c r="C1413" s="12">
        <v>1402</v>
      </c>
      <c r="D1413" s="12">
        <v>380</v>
      </c>
      <c r="E1413" s="21">
        <v>47.4</v>
      </c>
      <c r="F1413" s="68">
        <f t="shared" si="821"/>
        <v>13.166666666666666</v>
      </c>
      <c r="G1413" s="22">
        <f t="shared" si="853"/>
        <v>-0.54166666666666641</v>
      </c>
      <c r="H1413" s="22">
        <f t="shared" si="822"/>
        <v>190.5</v>
      </c>
      <c r="I1413" s="48">
        <f>'Ducati Panigale 1199 data'!$C$8*G1413</f>
        <v>-150.58333333333326</v>
      </c>
      <c r="J1413" s="48">
        <f>'Ducati Panigale 1199 data'!$C$8*'Ducati Panigale 1199 data'!$C$15*'Ducati Panigale 1199 data'!$C$10</f>
        <v>54.543600000000005</v>
      </c>
      <c r="K1413" s="48">
        <f>(0.5*'Ducati Panigale 1199 data'!$C$12)*'Ducati Panigale 1199 data'!$C$14*'Ducati Panigale 1199 data'!$C$11*F1413^2</f>
        <v>24.528430208333333</v>
      </c>
      <c r="L1413" s="48">
        <f t="shared" si="823"/>
        <v>-71.511303124999927</v>
      </c>
      <c r="M1413" s="48">
        <f t="shared" si="819"/>
        <v>-941.56549114583231</v>
      </c>
      <c r="N1413" s="22">
        <f t="shared" si="824"/>
        <v>-0.94156549114583232</v>
      </c>
      <c r="O1413" s="105">
        <f t="shared" si="825"/>
        <v>-0.94156549114583232</v>
      </c>
      <c r="P1413" s="105">
        <f t="shared" si="826"/>
        <v>0.94156549114583232</v>
      </c>
      <c r="Q1413" s="105">
        <f t="shared" si="854"/>
        <v>323.77164981082819</v>
      </c>
      <c r="R1413" s="27">
        <f t="shared" si="827"/>
        <v>8.9936569391896717E-2</v>
      </c>
      <c r="S1413" s="98">
        <f t="shared" si="828"/>
        <v>0</v>
      </c>
      <c r="T1413" s="17">
        <f t="shared" si="855"/>
        <v>1760.1207367623256</v>
      </c>
      <c r="U1413" s="17">
        <f t="shared" si="829"/>
        <v>0.4889224268784238</v>
      </c>
      <c r="V1413" s="17">
        <f t="shared" si="830"/>
        <v>307.58306732028677</v>
      </c>
      <c r="W1413" s="17">
        <f t="shared" si="831"/>
        <v>295.27974462747528</v>
      </c>
      <c r="X1413" s="17">
        <f t="shared" si="831"/>
        <v>283.46855484237625</v>
      </c>
      <c r="Y1413" s="17">
        <f t="shared" si="832"/>
        <v>280.6338692939525</v>
      </c>
      <c r="Z1413" s="17">
        <f>Y1413/3600</f>
        <v>7.7953852581653466E-2</v>
      </c>
      <c r="AA1413" s="17">
        <f>0.96*Y1413</f>
        <v>269.40851452219437</v>
      </c>
      <c r="AB1413" s="17">
        <f t="shared" si="833"/>
        <v>258.63217394130658</v>
      </c>
      <c r="AC1413" s="17">
        <f t="shared" si="834"/>
        <v>245.70056524424123</v>
      </c>
      <c r="AD1413" s="17">
        <f t="shared" si="835"/>
        <v>245.70056524424123</v>
      </c>
      <c r="AE1413" s="17">
        <f t="shared" si="856"/>
        <v>6.8250157012289231E-2</v>
      </c>
      <c r="AF1413" s="17">
        <f>T1413-AD1413</f>
        <v>1514.4201715180843</v>
      </c>
      <c r="AG1413" s="17">
        <f t="shared" si="836"/>
        <v>0.42067226986613454</v>
      </c>
      <c r="AH1413" s="28">
        <f>0.5*'Ducati Panigale 1199 data'!$C$8*'WLTP class 3 v5'!F1413^2</f>
        <v>24097.194444444442</v>
      </c>
      <c r="AI1413" s="17">
        <f t="shared" si="837"/>
        <v>24.09719444444444</v>
      </c>
      <c r="AJ1413" s="17">
        <f>IF(N1413&lt;0, AI1413, "0")</f>
        <v>24.09719444444444</v>
      </c>
      <c r="AK1413" s="98">
        <f>AK1412+AJ1413</f>
        <v>3535.3195648148135</v>
      </c>
      <c r="AL1413" s="105">
        <f t="shared" si="838"/>
        <v>0.98203321244855935</v>
      </c>
      <c r="AM1413" s="98">
        <f>IF(N1413 &gt; 0, AI1413, )</f>
        <v>0</v>
      </c>
      <c r="AN1413" s="98">
        <f t="shared" si="857"/>
        <v>29000.196250771576</v>
      </c>
      <c r="AO1413" s="98">
        <f t="shared" si="839"/>
        <v>8.0556100696587709</v>
      </c>
      <c r="AP1413" s="27">
        <f t="shared" si="840"/>
        <v>22.892334722222216</v>
      </c>
      <c r="AQ1413" s="27">
        <f t="shared" si="841"/>
        <v>21.976641333333326</v>
      </c>
      <c r="AR1413" s="99">
        <f t="shared" si="842"/>
        <v>21.097575679999991</v>
      </c>
      <c r="AS1413" s="27">
        <f t="shared" si="843"/>
        <v>20.886599923199991</v>
      </c>
      <c r="AT1413" s="99">
        <f t="shared" si="820"/>
        <v>20.051135926271993</v>
      </c>
      <c r="AU1413" s="27">
        <f t="shared" si="820"/>
        <v>19.249090489221114</v>
      </c>
      <c r="AV1413" s="27">
        <f t="shared" si="844"/>
        <v>18.286635964760059</v>
      </c>
      <c r="AW1413" s="27">
        <f t="shared" si="845"/>
        <v>18.286635964760059</v>
      </c>
      <c r="AX1413" s="27">
        <f t="shared" si="846"/>
        <v>5.0796211013222382E-3</v>
      </c>
      <c r="AY1413" s="99">
        <f>AN1413-AW1413</f>
        <v>28981.909614806817</v>
      </c>
      <c r="AZ1413" s="110">
        <f t="shared" si="847"/>
        <v>8.0505304485574491</v>
      </c>
      <c r="BB1413" s="87">
        <v>0.94156549114583199</v>
      </c>
      <c r="BC1413" s="23">
        <f t="shared" si="848"/>
        <v>0.84740894203124884</v>
      </c>
      <c r="BD1413" s="23">
        <f t="shared" si="849"/>
        <v>0.80503849492968638</v>
      </c>
      <c r="BE1413" s="23">
        <f t="shared" si="850"/>
        <v>0.77283695513249895</v>
      </c>
      <c r="BF1413" s="23">
        <f t="shared" si="851"/>
        <v>0.72646673782454896</v>
      </c>
      <c r="BG1413" s="23">
        <f t="shared" si="852"/>
        <v>0.72646673782454896</v>
      </c>
    </row>
    <row r="1414" spans="2:59">
      <c r="B1414" s="12" t="s">
        <v>34</v>
      </c>
      <c r="C1414" s="12">
        <v>1403</v>
      </c>
      <c r="D1414" s="12">
        <v>381</v>
      </c>
      <c r="E1414" s="21">
        <v>45.2</v>
      </c>
      <c r="F1414" s="68">
        <f t="shared" si="821"/>
        <v>12.555555555555555</v>
      </c>
      <c r="G1414" s="22">
        <f t="shared" si="853"/>
        <v>-0.7777777777777779</v>
      </c>
      <c r="H1414" s="22">
        <f t="shared" si="822"/>
        <v>191</v>
      </c>
      <c r="I1414" s="48">
        <f>'Ducati Panigale 1199 data'!$C$8*G1414</f>
        <v>-216.22222222222226</v>
      </c>
      <c r="J1414" s="48">
        <f>'Ducati Panigale 1199 data'!$C$8*'Ducati Panigale 1199 data'!$C$15*'Ducati Panigale 1199 data'!$C$10</f>
        <v>54.543600000000005</v>
      </c>
      <c r="K1414" s="48">
        <f>(0.5*'Ducati Panigale 1199 data'!$C$12)*'Ducati Panigale 1199 data'!$C$14*'Ducati Panigale 1199 data'!$C$11*F1414^2</f>
        <v>22.304368981481485</v>
      </c>
      <c r="L1414" s="48">
        <f t="shared" si="823"/>
        <v>-139.37425324074079</v>
      </c>
      <c r="M1414" s="48">
        <f t="shared" si="819"/>
        <v>-1749.9211795781898</v>
      </c>
      <c r="N1414" s="22">
        <f t="shared" si="824"/>
        <v>-1.7499211795781897</v>
      </c>
      <c r="O1414" s="105">
        <f t="shared" si="825"/>
        <v>-1.7499211795781897</v>
      </c>
      <c r="P1414" s="105">
        <f t="shared" si="826"/>
        <v>1.7499211795781897</v>
      </c>
      <c r="Q1414" s="105">
        <f t="shared" si="854"/>
        <v>325.52157099040636</v>
      </c>
      <c r="R1414" s="27">
        <f t="shared" si="827"/>
        <v>9.0422658608446213E-2</v>
      </c>
      <c r="S1414" s="98">
        <f t="shared" si="828"/>
        <v>0</v>
      </c>
      <c r="T1414" s="17">
        <f t="shared" si="855"/>
        <v>1760.1207367623256</v>
      </c>
      <c r="U1414" s="17">
        <f t="shared" si="829"/>
        <v>0.4889224268784238</v>
      </c>
      <c r="V1414" s="17">
        <f t="shared" si="830"/>
        <v>309.24549244088604</v>
      </c>
      <c r="W1414" s="17">
        <f t="shared" si="831"/>
        <v>296.87567274325056</v>
      </c>
      <c r="X1414" s="17">
        <f t="shared" si="831"/>
        <v>285.00064583352054</v>
      </c>
      <c r="Y1414" s="17">
        <f t="shared" si="832"/>
        <v>282.15063937518534</v>
      </c>
      <c r="Z1414" s="17">
        <f>Y1414/3600</f>
        <v>7.8375177604218152E-2</v>
      </c>
      <c r="AA1414" s="17">
        <f>0.96*Y1414</f>
        <v>270.86461380017789</v>
      </c>
      <c r="AB1414" s="17">
        <f t="shared" si="833"/>
        <v>260.03002924817076</v>
      </c>
      <c r="AC1414" s="17">
        <f t="shared" si="834"/>
        <v>247.02852778576221</v>
      </c>
      <c r="AD1414" s="17">
        <f t="shared" si="835"/>
        <v>247.02852778576221</v>
      </c>
      <c r="AE1414" s="17">
        <f t="shared" si="856"/>
        <v>6.8619035496045061E-2</v>
      </c>
      <c r="AF1414" s="17">
        <f>T1414-AD1414</f>
        <v>1513.0922089765634</v>
      </c>
      <c r="AG1414" s="17">
        <f t="shared" si="836"/>
        <v>0.42030339138237871</v>
      </c>
      <c r="AH1414" s="28">
        <f>0.5*'Ducati Panigale 1199 data'!$C$8*'WLTP class 3 v5'!F1414^2</f>
        <v>21912.234567901236</v>
      </c>
      <c r="AI1414" s="17">
        <f t="shared" si="837"/>
        <v>21.912234567901237</v>
      </c>
      <c r="AJ1414" s="17">
        <f>IF(N1414&lt;0, AI1414, "0")</f>
        <v>21.912234567901237</v>
      </c>
      <c r="AK1414" s="98">
        <f>AK1413+AJ1414</f>
        <v>3557.2317993827146</v>
      </c>
      <c r="AL1414" s="105">
        <f t="shared" si="838"/>
        <v>0.98811994427297623</v>
      </c>
      <c r="AM1414" s="98">
        <f>IF(N1414 &gt; 0, AI1414, )</f>
        <v>0</v>
      </c>
      <c r="AN1414" s="98">
        <f t="shared" si="857"/>
        <v>29000.196250771576</v>
      </c>
      <c r="AO1414" s="98">
        <f t="shared" si="839"/>
        <v>8.0556100696587709</v>
      </c>
      <c r="AP1414" s="27">
        <f t="shared" si="840"/>
        <v>20.816622839506174</v>
      </c>
      <c r="AQ1414" s="27">
        <f t="shared" si="841"/>
        <v>19.983957925925925</v>
      </c>
      <c r="AR1414" s="99">
        <f t="shared" si="842"/>
        <v>19.184599608888888</v>
      </c>
      <c r="AS1414" s="27">
        <f t="shared" si="843"/>
        <v>18.992753612799998</v>
      </c>
      <c r="AT1414" s="99">
        <f t="shared" si="820"/>
        <v>18.233043468287999</v>
      </c>
      <c r="AU1414" s="27">
        <f t="shared" si="820"/>
        <v>17.503721729556478</v>
      </c>
      <c r="AV1414" s="27">
        <f t="shared" si="844"/>
        <v>16.628535643078653</v>
      </c>
      <c r="AW1414" s="27">
        <f t="shared" si="845"/>
        <v>16.628535643078653</v>
      </c>
      <c r="AX1414" s="27">
        <f t="shared" si="846"/>
        <v>4.6190376786329592E-3</v>
      </c>
      <c r="AY1414" s="99">
        <f>AN1414-AW1414</f>
        <v>28983.567715128498</v>
      </c>
      <c r="AZ1414" s="110">
        <f t="shared" si="847"/>
        <v>8.0509910319801392</v>
      </c>
      <c r="BB1414" s="87">
        <v>1.7499211795781899</v>
      </c>
      <c r="BC1414" s="23">
        <f t="shared" si="848"/>
        <v>1.5749290616203711</v>
      </c>
      <c r="BD1414" s="23">
        <f t="shared" si="849"/>
        <v>1.4961826085393524</v>
      </c>
      <c r="BE1414" s="23">
        <f t="shared" si="850"/>
        <v>1.4363353041977782</v>
      </c>
      <c r="BF1414" s="23">
        <f t="shared" si="851"/>
        <v>1.3501551859459116</v>
      </c>
      <c r="BG1414" s="23">
        <f t="shared" si="852"/>
        <v>1.3501551859459116</v>
      </c>
    </row>
    <row r="1415" spans="2:59">
      <c r="B1415" s="12" t="s">
        <v>34</v>
      </c>
      <c r="C1415" s="12">
        <v>1404</v>
      </c>
      <c r="D1415" s="12">
        <v>382</v>
      </c>
      <c r="E1415" s="21">
        <v>41.8</v>
      </c>
      <c r="F1415" s="68">
        <f t="shared" si="821"/>
        <v>11.611111111111111</v>
      </c>
      <c r="G1415" s="22">
        <f t="shared" si="853"/>
        <v>-1.2083333333333337</v>
      </c>
      <c r="H1415" s="22">
        <f t="shared" si="822"/>
        <v>191.5</v>
      </c>
      <c r="I1415" s="48">
        <f>'Ducati Panigale 1199 data'!$C$8*G1415</f>
        <v>-335.91666666666674</v>
      </c>
      <c r="J1415" s="48">
        <f>'Ducati Panigale 1199 data'!$C$8*'Ducati Panigale 1199 data'!$C$15*'Ducati Panigale 1199 data'!$C$10</f>
        <v>54.543600000000005</v>
      </c>
      <c r="K1415" s="48">
        <f>(0.5*'Ducati Panigale 1199 data'!$C$12)*'Ducati Panigale 1199 data'!$C$14*'Ducati Panigale 1199 data'!$C$11*F1415^2</f>
        <v>19.075047800925926</v>
      </c>
      <c r="L1415" s="48">
        <f t="shared" si="823"/>
        <v>-262.2980188657408</v>
      </c>
      <c r="M1415" s="48">
        <f t="shared" si="819"/>
        <v>-3045.5714412744346</v>
      </c>
      <c r="N1415" s="22">
        <f t="shared" si="824"/>
        <v>-3.0455714412744346</v>
      </c>
      <c r="O1415" s="105">
        <f t="shared" si="825"/>
        <v>-3.0455714412744346</v>
      </c>
      <c r="P1415" s="105">
        <f t="shared" si="826"/>
        <v>3.0455714412744346</v>
      </c>
      <c r="Q1415" s="105">
        <f t="shared" si="854"/>
        <v>328.56714243168079</v>
      </c>
      <c r="R1415" s="27">
        <f t="shared" si="827"/>
        <v>9.1268650675466884E-2</v>
      </c>
      <c r="S1415" s="98">
        <f t="shared" si="828"/>
        <v>0</v>
      </c>
      <c r="T1415" s="17">
        <f t="shared" si="855"/>
        <v>1760.1207367623256</v>
      </c>
      <c r="U1415" s="17">
        <f t="shared" si="829"/>
        <v>0.4889224268784238</v>
      </c>
      <c r="V1415" s="17">
        <f t="shared" si="830"/>
        <v>312.13878531009675</v>
      </c>
      <c r="W1415" s="17">
        <f t="shared" si="831"/>
        <v>299.65323389769287</v>
      </c>
      <c r="X1415" s="17">
        <f t="shared" si="831"/>
        <v>287.66710454178514</v>
      </c>
      <c r="Y1415" s="17">
        <f t="shared" si="832"/>
        <v>284.79043349636726</v>
      </c>
      <c r="Z1415" s="17">
        <f>Y1415/3600</f>
        <v>7.9108453748990906E-2</v>
      </c>
      <c r="AA1415" s="17">
        <f>0.96*Y1415</f>
        <v>273.39881615651257</v>
      </c>
      <c r="AB1415" s="17">
        <f t="shared" si="833"/>
        <v>262.46286351025208</v>
      </c>
      <c r="AC1415" s="17">
        <f t="shared" si="834"/>
        <v>249.33972033473947</v>
      </c>
      <c r="AD1415" s="17">
        <f t="shared" si="835"/>
        <v>249.33972033473947</v>
      </c>
      <c r="AE1415" s="17">
        <f t="shared" si="856"/>
        <v>6.9261033426316523E-2</v>
      </c>
      <c r="AF1415" s="17">
        <f>T1415-AD1415</f>
        <v>1510.7810164275861</v>
      </c>
      <c r="AG1415" s="17">
        <f t="shared" si="836"/>
        <v>0.41966139345210723</v>
      </c>
      <c r="AH1415" s="28">
        <f>0.5*'Ducati Panigale 1199 data'!$C$8*'WLTP class 3 v5'!F1415^2</f>
        <v>18739.688271604937</v>
      </c>
      <c r="AI1415" s="17">
        <f t="shared" si="837"/>
        <v>18.739688271604937</v>
      </c>
      <c r="AJ1415" s="17">
        <f>IF(N1415&lt;0, AI1415, "0")</f>
        <v>18.739688271604937</v>
      </c>
      <c r="AK1415" s="98">
        <f>AK1414+AJ1415</f>
        <v>3575.9714876543194</v>
      </c>
      <c r="AL1415" s="105">
        <f t="shared" si="838"/>
        <v>0.99332541323731094</v>
      </c>
      <c r="AM1415" s="98">
        <f>IF(N1415 &gt; 0, AI1415, )</f>
        <v>0</v>
      </c>
      <c r="AN1415" s="98">
        <f t="shared" si="857"/>
        <v>29000.196250771576</v>
      </c>
      <c r="AO1415" s="98">
        <f t="shared" si="839"/>
        <v>8.0556100696587709</v>
      </c>
      <c r="AP1415" s="27">
        <f t="shared" si="840"/>
        <v>17.802703858024689</v>
      </c>
      <c r="AQ1415" s="27">
        <f t="shared" si="841"/>
        <v>17.090595703703702</v>
      </c>
      <c r="AR1415" s="99">
        <f t="shared" si="842"/>
        <v>16.406971875555552</v>
      </c>
      <c r="AS1415" s="27">
        <f t="shared" si="843"/>
        <v>16.242902156799996</v>
      </c>
      <c r="AT1415" s="99">
        <f t="shared" si="820"/>
        <v>15.593186070527995</v>
      </c>
      <c r="AU1415" s="27">
        <f t="shared" si="820"/>
        <v>14.969458627706874</v>
      </c>
      <c r="AV1415" s="27">
        <f t="shared" si="844"/>
        <v>14.220985696321531</v>
      </c>
      <c r="AW1415" s="27">
        <f t="shared" si="845"/>
        <v>14.220985696321531</v>
      </c>
      <c r="AX1415" s="27">
        <f t="shared" si="846"/>
        <v>3.9502738045337589E-3</v>
      </c>
      <c r="AY1415" s="99">
        <f>AN1415-AW1415</f>
        <v>28985.975265075256</v>
      </c>
      <c r="AZ1415" s="110">
        <f t="shared" si="847"/>
        <v>8.0516597958542384</v>
      </c>
      <c r="BB1415" s="87">
        <v>3.0455714412744301</v>
      </c>
      <c r="BC1415" s="23">
        <f t="shared" si="848"/>
        <v>2.7410142971469873</v>
      </c>
      <c r="BD1415" s="23">
        <f t="shared" si="849"/>
        <v>2.6039635822896376</v>
      </c>
      <c r="BE1415" s="23">
        <f t="shared" si="850"/>
        <v>2.4998050389980522</v>
      </c>
      <c r="BF1415" s="23">
        <f t="shared" si="851"/>
        <v>2.3498167366581688</v>
      </c>
      <c r="BG1415" s="23">
        <f t="shared" si="852"/>
        <v>2.3498167366581688</v>
      </c>
    </row>
    <row r="1416" spans="2:59">
      <c r="B1416" s="12" t="s">
        <v>34</v>
      </c>
      <c r="C1416" s="12">
        <v>1405</v>
      </c>
      <c r="D1416" s="12">
        <v>383</v>
      </c>
      <c r="E1416" s="21">
        <v>36.5</v>
      </c>
      <c r="F1416" s="68">
        <f t="shared" si="821"/>
        <v>10.138888888888889</v>
      </c>
      <c r="G1416" s="22">
        <f t="shared" si="853"/>
        <v>-1.4722222222222219</v>
      </c>
      <c r="H1416" s="22">
        <f t="shared" si="822"/>
        <v>192</v>
      </c>
      <c r="I1416" s="48">
        <f>'Ducati Panigale 1199 data'!$C$8*G1416</f>
        <v>-409.27777777777766</v>
      </c>
      <c r="J1416" s="48">
        <f>'Ducati Panigale 1199 data'!$C$8*'Ducati Panigale 1199 data'!$C$15*'Ducati Panigale 1199 data'!$C$10</f>
        <v>54.543600000000005</v>
      </c>
      <c r="K1416" s="48">
        <f>(0.5*'Ducati Panigale 1199 data'!$C$12)*'Ducati Panigale 1199 data'!$C$14*'Ducati Panigale 1199 data'!$C$11*F1416^2</f>
        <v>14.544500144675927</v>
      </c>
      <c r="L1416" s="48">
        <f t="shared" si="823"/>
        <v>-340.18967763310172</v>
      </c>
      <c r="M1416" s="48">
        <f t="shared" si="819"/>
        <v>-3449.1453426689482</v>
      </c>
      <c r="N1416" s="22">
        <f t="shared" si="824"/>
        <v>-3.449145342668948</v>
      </c>
      <c r="O1416" s="105">
        <f t="shared" si="825"/>
        <v>-3.449145342668948</v>
      </c>
      <c r="P1416" s="105">
        <f t="shared" si="826"/>
        <v>3.449145342668948</v>
      </c>
      <c r="Q1416" s="105">
        <f t="shared" si="854"/>
        <v>332.01628777434973</v>
      </c>
      <c r="R1416" s="27">
        <f t="shared" si="827"/>
        <v>9.222674660398604E-2</v>
      </c>
      <c r="S1416" s="98">
        <f t="shared" si="828"/>
        <v>0</v>
      </c>
      <c r="T1416" s="17">
        <f t="shared" si="855"/>
        <v>1760.1207367623256</v>
      </c>
      <c r="U1416" s="17">
        <f t="shared" si="829"/>
        <v>0.4889224268784238</v>
      </c>
      <c r="V1416" s="17">
        <f t="shared" si="830"/>
        <v>315.41547338563225</v>
      </c>
      <c r="W1416" s="17">
        <f t="shared" si="831"/>
        <v>302.79885445020693</v>
      </c>
      <c r="X1416" s="17">
        <f t="shared" si="831"/>
        <v>290.68690027219867</v>
      </c>
      <c r="Y1416" s="17">
        <f t="shared" si="832"/>
        <v>287.78003126947669</v>
      </c>
      <c r="Z1416" s="17">
        <f>Y1416/3600</f>
        <v>7.9938897574854631E-2</v>
      </c>
      <c r="AA1416" s="17">
        <f>0.96*Y1416</f>
        <v>276.2688300186976</v>
      </c>
      <c r="AB1416" s="17">
        <f t="shared" si="833"/>
        <v>265.21807681794968</v>
      </c>
      <c r="AC1416" s="17">
        <f t="shared" si="834"/>
        <v>251.95717297705218</v>
      </c>
      <c r="AD1416" s="17">
        <f t="shared" si="835"/>
        <v>251.95717297705218</v>
      </c>
      <c r="AE1416" s="17">
        <f t="shared" si="856"/>
        <v>6.9988103604736715E-2</v>
      </c>
      <c r="AF1416" s="17">
        <f>T1416-AD1416</f>
        <v>1508.1635637852735</v>
      </c>
      <c r="AG1416" s="17">
        <f t="shared" si="836"/>
        <v>0.41893432327368707</v>
      </c>
      <c r="AH1416" s="28">
        <f>0.5*'Ducati Panigale 1199 data'!$C$8*'WLTP class 3 v5'!F1416^2</f>
        <v>14288.792438271605</v>
      </c>
      <c r="AI1416" s="17">
        <f t="shared" si="837"/>
        <v>14.288792438271605</v>
      </c>
      <c r="AJ1416" s="17">
        <f>IF(N1416&lt;0, AI1416, "0")</f>
        <v>14.288792438271605</v>
      </c>
      <c r="AK1416" s="98">
        <f>AK1415+AJ1416</f>
        <v>3590.2602800925911</v>
      </c>
      <c r="AL1416" s="105">
        <f t="shared" si="838"/>
        <v>0.99729452224794202</v>
      </c>
      <c r="AM1416" s="98">
        <f>IF(N1416 &gt; 0, AI1416, )</f>
        <v>0</v>
      </c>
      <c r="AN1416" s="98">
        <f t="shared" si="857"/>
        <v>29000.196250771576</v>
      </c>
      <c r="AO1416" s="98">
        <f t="shared" si="839"/>
        <v>8.0556100696587709</v>
      </c>
      <c r="AP1416" s="27">
        <f t="shared" si="840"/>
        <v>13.574352816358024</v>
      </c>
      <c r="AQ1416" s="27">
        <f t="shared" si="841"/>
        <v>13.031378703703703</v>
      </c>
      <c r="AR1416" s="99">
        <f t="shared" si="842"/>
        <v>12.510123555555555</v>
      </c>
      <c r="AS1416" s="27">
        <f t="shared" si="843"/>
        <v>12.385022319999999</v>
      </c>
      <c r="AT1416" s="99">
        <f t="shared" si="820"/>
        <v>11.889621427199998</v>
      </c>
      <c r="AU1416" s="27">
        <f t="shared" si="820"/>
        <v>11.414036570111998</v>
      </c>
      <c r="AV1416" s="27">
        <f t="shared" si="844"/>
        <v>10.843334741606398</v>
      </c>
      <c r="AW1416" s="27">
        <f t="shared" si="845"/>
        <v>10.843334741606398</v>
      </c>
      <c r="AX1416" s="27">
        <f t="shared" si="846"/>
        <v>3.0120374282239996E-3</v>
      </c>
      <c r="AY1416" s="99">
        <f>AN1416-AW1416</f>
        <v>28989.352916029969</v>
      </c>
      <c r="AZ1416" s="110">
        <f t="shared" si="847"/>
        <v>8.0525980322305468</v>
      </c>
      <c r="BB1416" s="87">
        <v>3.4491453426689498</v>
      </c>
      <c r="BC1416" s="23">
        <f t="shared" si="848"/>
        <v>3.1042308084020549</v>
      </c>
      <c r="BD1416" s="23">
        <f t="shared" si="849"/>
        <v>2.949019267981952</v>
      </c>
      <c r="BE1416" s="23">
        <f t="shared" si="850"/>
        <v>2.8310584972626738</v>
      </c>
      <c r="BF1416" s="23">
        <f t="shared" si="851"/>
        <v>2.6611949874269132</v>
      </c>
      <c r="BG1416" s="23">
        <f t="shared" si="852"/>
        <v>2.6611949874269132</v>
      </c>
    </row>
    <row r="1417" spans="2:59">
      <c r="B1417" s="12" t="s">
        <v>34</v>
      </c>
      <c r="C1417" s="12">
        <v>1406</v>
      </c>
      <c r="D1417" s="12">
        <v>384</v>
      </c>
      <c r="E1417" s="21">
        <v>31.2</v>
      </c>
      <c r="F1417" s="68">
        <f t="shared" si="821"/>
        <v>8.6666666666666661</v>
      </c>
      <c r="G1417" s="22">
        <f t="shared" si="853"/>
        <v>-1.2361111111111109</v>
      </c>
      <c r="H1417" s="22">
        <f t="shared" si="822"/>
        <v>192.5</v>
      </c>
      <c r="I1417" s="48">
        <f>'Ducati Panigale 1199 data'!$C$8*G1417</f>
        <v>-343.63888888888886</v>
      </c>
      <c r="J1417" s="48">
        <f>'Ducati Panigale 1199 data'!$C$8*'Ducati Panigale 1199 data'!$C$15*'Ducati Panigale 1199 data'!$C$10</f>
        <v>54.543600000000005</v>
      </c>
      <c r="K1417" s="48">
        <f>(0.5*'Ducati Panigale 1199 data'!$C$12)*'Ducati Panigale 1199 data'!$C$14*'Ducati Panigale 1199 data'!$C$11*F1417^2</f>
        <v>10.627283333333333</v>
      </c>
      <c r="L1417" s="48">
        <f t="shared" si="823"/>
        <v>-278.46800555555552</v>
      </c>
      <c r="M1417" s="48">
        <f t="shared" si="819"/>
        <v>-2413.389381481481</v>
      </c>
      <c r="N1417" s="22">
        <f t="shared" si="824"/>
        <v>-2.4133893814814811</v>
      </c>
      <c r="O1417" s="105">
        <f t="shared" si="825"/>
        <v>-2.4133893814814811</v>
      </c>
      <c r="P1417" s="105">
        <f t="shared" si="826"/>
        <v>2.4133893814814811</v>
      </c>
      <c r="Q1417" s="105">
        <f t="shared" si="854"/>
        <v>334.4296771558312</v>
      </c>
      <c r="R1417" s="27">
        <f t="shared" si="827"/>
        <v>9.2897132543286451E-2</v>
      </c>
      <c r="S1417" s="98">
        <f t="shared" si="828"/>
        <v>0</v>
      </c>
      <c r="T1417" s="17">
        <f t="shared" si="855"/>
        <v>1760.1207367623256</v>
      </c>
      <c r="U1417" s="17">
        <f t="shared" si="829"/>
        <v>0.4889224268784238</v>
      </c>
      <c r="V1417" s="17">
        <f t="shared" si="830"/>
        <v>317.70819329803965</v>
      </c>
      <c r="W1417" s="17">
        <f t="shared" si="831"/>
        <v>304.99986556611805</v>
      </c>
      <c r="X1417" s="17">
        <f t="shared" si="831"/>
        <v>292.79987094347331</v>
      </c>
      <c r="Y1417" s="17">
        <f t="shared" si="832"/>
        <v>289.87187223403856</v>
      </c>
      <c r="Z1417" s="17">
        <f>Y1417/3600</f>
        <v>8.0519964509455158E-2</v>
      </c>
      <c r="AA1417" s="17">
        <f>0.96*Y1417</f>
        <v>278.276997344677</v>
      </c>
      <c r="AB1417" s="17">
        <f t="shared" si="833"/>
        <v>267.1459174508899</v>
      </c>
      <c r="AC1417" s="17">
        <f t="shared" si="834"/>
        <v>253.78862157834538</v>
      </c>
      <c r="AD1417" s="17">
        <f t="shared" si="835"/>
        <v>253.78862157834538</v>
      </c>
      <c r="AE1417" s="17">
        <f t="shared" si="856"/>
        <v>7.0496839327318164E-2</v>
      </c>
      <c r="AF1417" s="17">
        <f>T1417-AD1417</f>
        <v>1506.3321151839802</v>
      </c>
      <c r="AG1417" s="17">
        <f t="shared" si="836"/>
        <v>0.41842558755110565</v>
      </c>
      <c r="AH1417" s="28">
        <f>0.5*'Ducati Panigale 1199 data'!$C$8*'WLTP class 3 v5'!F1417^2</f>
        <v>10440.444444444443</v>
      </c>
      <c r="AI1417" s="17">
        <f t="shared" si="837"/>
        <v>10.440444444444443</v>
      </c>
      <c r="AJ1417" s="17">
        <f>IF(N1417&lt;0, AI1417, "0")</f>
        <v>10.440444444444443</v>
      </c>
      <c r="AK1417" s="98">
        <f>AK1416+AJ1417</f>
        <v>3600.7007245370355</v>
      </c>
      <c r="AL1417" s="105">
        <f t="shared" si="838"/>
        <v>1.0001946457047322</v>
      </c>
      <c r="AM1417" s="98">
        <f>IF(N1417 &gt; 0, AI1417, )</f>
        <v>0</v>
      </c>
      <c r="AN1417" s="98">
        <f t="shared" si="857"/>
        <v>29000.196250771576</v>
      </c>
      <c r="AO1417" s="98">
        <f t="shared" si="839"/>
        <v>8.0556100696587709</v>
      </c>
      <c r="AP1417" s="27">
        <f t="shared" si="840"/>
        <v>9.9184222222222207</v>
      </c>
      <c r="AQ1417" s="27">
        <f t="shared" si="841"/>
        <v>9.5216853333333322</v>
      </c>
      <c r="AR1417" s="99">
        <f t="shared" si="842"/>
        <v>9.1408179199999982</v>
      </c>
      <c r="AS1417" s="27">
        <f t="shared" si="843"/>
        <v>9.049409740799998</v>
      </c>
      <c r="AT1417" s="99">
        <f t="shared" si="820"/>
        <v>8.6874333511679982</v>
      </c>
      <c r="AU1417" s="27">
        <f t="shared" si="820"/>
        <v>8.3399360171212784</v>
      </c>
      <c r="AV1417" s="27">
        <f t="shared" si="844"/>
        <v>7.9229392162652141</v>
      </c>
      <c r="AW1417" s="27">
        <f t="shared" si="845"/>
        <v>7.9229392162652141</v>
      </c>
      <c r="AX1417" s="27">
        <f t="shared" si="846"/>
        <v>2.2008164489625594E-3</v>
      </c>
      <c r="AY1417" s="99">
        <f>AN1417-AW1417</f>
        <v>28992.273311555309</v>
      </c>
      <c r="AZ1417" s="110">
        <f t="shared" si="847"/>
        <v>8.0534092532098089</v>
      </c>
      <c r="BB1417" s="87">
        <v>2.4133893814814802</v>
      </c>
      <c r="BC1417" s="23">
        <f t="shared" si="848"/>
        <v>2.1720504433333323</v>
      </c>
      <c r="BD1417" s="23">
        <f t="shared" si="849"/>
        <v>2.0634479211666656</v>
      </c>
      <c r="BE1417" s="23">
        <f t="shared" si="850"/>
        <v>1.980910004319999</v>
      </c>
      <c r="BF1417" s="23">
        <f t="shared" si="851"/>
        <v>1.8620554040607988</v>
      </c>
      <c r="BG1417" s="23">
        <f t="shared" si="852"/>
        <v>1.8620554040607988</v>
      </c>
    </row>
    <row r="1418" spans="2:59">
      <c r="B1418" s="12" t="s">
        <v>34</v>
      </c>
      <c r="C1418" s="12">
        <v>1407</v>
      </c>
      <c r="D1418" s="12">
        <v>385</v>
      </c>
      <c r="E1418" s="21">
        <v>27.6</v>
      </c>
      <c r="F1418" s="68">
        <f t="shared" si="821"/>
        <v>7.666666666666667</v>
      </c>
      <c r="G1418" s="22">
        <f t="shared" si="853"/>
        <v>-0.59722222222222232</v>
      </c>
      <c r="H1418" s="22">
        <f t="shared" si="822"/>
        <v>193</v>
      </c>
      <c r="I1418" s="48">
        <f>'Ducati Panigale 1199 data'!$C$8*G1418</f>
        <v>-166.0277777777778</v>
      </c>
      <c r="J1418" s="48">
        <f>'Ducati Panigale 1199 data'!$C$8*'Ducati Panigale 1199 data'!$C$15*'Ducati Panigale 1199 data'!$C$10</f>
        <v>54.543600000000005</v>
      </c>
      <c r="K1418" s="48">
        <f>(0.5*'Ducati Panigale 1199 data'!$C$12)*'Ducati Panigale 1199 data'!$C$14*'Ducati Panigale 1199 data'!$C$11*F1418^2</f>
        <v>8.3163208333333358</v>
      </c>
      <c r="L1418" s="48">
        <f t="shared" si="823"/>
        <v>-103.16785694444447</v>
      </c>
      <c r="M1418" s="48">
        <f t="shared" si="819"/>
        <v>-790.95356990740765</v>
      </c>
      <c r="N1418" s="22">
        <f t="shared" si="824"/>
        <v>-0.79095356990740762</v>
      </c>
      <c r="O1418" s="105">
        <f t="shared" si="825"/>
        <v>-0.79095356990740762</v>
      </c>
      <c r="P1418" s="105">
        <f t="shared" si="826"/>
        <v>0.79095356990740762</v>
      </c>
      <c r="Q1418" s="105">
        <f t="shared" si="854"/>
        <v>335.2206307257386</v>
      </c>
      <c r="R1418" s="27">
        <f t="shared" si="827"/>
        <v>9.3116841868260719E-2</v>
      </c>
      <c r="S1418" s="98">
        <f t="shared" si="828"/>
        <v>0</v>
      </c>
      <c r="T1418" s="17">
        <f t="shared" si="855"/>
        <v>1760.1207367623256</v>
      </c>
      <c r="U1418" s="17">
        <f t="shared" si="829"/>
        <v>0.4889224268784238</v>
      </c>
      <c r="V1418" s="17">
        <f t="shared" si="830"/>
        <v>318.45959918945164</v>
      </c>
      <c r="W1418" s="17">
        <f t="shared" si="831"/>
        <v>305.72121522187354</v>
      </c>
      <c r="X1418" s="17">
        <f t="shared" si="831"/>
        <v>293.49236661299858</v>
      </c>
      <c r="Y1418" s="17">
        <f t="shared" si="832"/>
        <v>290.5574429468686</v>
      </c>
      <c r="Z1418" s="17">
        <f>Y1418/3600</f>
        <v>8.0710400818574612E-2</v>
      </c>
      <c r="AA1418" s="17">
        <f>0.96*Y1418</f>
        <v>278.93514522899386</v>
      </c>
      <c r="AB1418" s="17">
        <f t="shared" si="833"/>
        <v>267.77773941983412</v>
      </c>
      <c r="AC1418" s="17">
        <f t="shared" si="834"/>
        <v>254.38885244884241</v>
      </c>
      <c r="AD1418" s="17">
        <f t="shared" si="835"/>
        <v>254.38885244884241</v>
      </c>
      <c r="AE1418" s="17">
        <f t="shared" si="856"/>
        <v>7.0663570124678443E-2</v>
      </c>
      <c r="AF1418" s="17">
        <f>T1418-AD1418</f>
        <v>1505.7318843134831</v>
      </c>
      <c r="AG1418" s="17">
        <f t="shared" si="836"/>
        <v>0.4182588567537453</v>
      </c>
      <c r="AH1418" s="28">
        <f>0.5*'Ducati Panigale 1199 data'!$C$8*'WLTP class 3 v5'!F1418^2</f>
        <v>8170.1111111111122</v>
      </c>
      <c r="AI1418" s="17">
        <f t="shared" si="837"/>
        <v>8.1701111111111118</v>
      </c>
      <c r="AJ1418" s="17">
        <f>IF(N1418&lt;0, AI1418, "0")</f>
        <v>8.1701111111111118</v>
      </c>
      <c r="AK1418" s="98">
        <f>AK1417+AJ1418</f>
        <v>3608.8708356481466</v>
      </c>
      <c r="AL1418" s="105">
        <f t="shared" si="838"/>
        <v>1.002464121013374</v>
      </c>
      <c r="AM1418" s="98">
        <f>IF(N1418 &gt; 0, AI1418, )</f>
        <v>0</v>
      </c>
      <c r="AN1418" s="98">
        <f t="shared" si="857"/>
        <v>29000.196250771576</v>
      </c>
      <c r="AO1418" s="98">
        <f t="shared" si="839"/>
        <v>8.0556100696587709</v>
      </c>
      <c r="AP1418" s="27">
        <f t="shared" si="840"/>
        <v>7.7616055555555556</v>
      </c>
      <c r="AQ1418" s="27">
        <f t="shared" si="841"/>
        <v>7.4511413333333332</v>
      </c>
      <c r="AR1418" s="99">
        <f t="shared" si="842"/>
        <v>7.1530956799999998</v>
      </c>
      <c r="AS1418" s="27">
        <f t="shared" si="843"/>
        <v>7.0815647231999996</v>
      </c>
      <c r="AT1418" s="99">
        <f t="shared" si="820"/>
        <v>6.7983021342719994</v>
      </c>
      <c r="AU1418" s="27">
        <f t="shared" si="820"/>
        <v>6.5263700489011187</v>
      </c>
      <c r="AV1418" s="27">
        <f t="shared" si="844"/>
        <v>6.2000515464560628</v>
      </c>
      <c r="AW1418" s="27">
        <f t="shared" si="845"/>
        <v>6.2000515464560628</v>
      </c>
      <c r="AX1418" s="27">
        <f t="shared" si="846"/>
        <v>1.7222365406822397E-3</v>
      </c>
      <c r="AY1418" s="99">
        <f>AN1418-AW1418</f>
        <v>28993.996199225119</v>
      </c>
      <c r="AZ1418" s="110">
        <f t="shared" si="847"/>
        <v>8.0538878331180879</v>
      </c>
      <c r="BB1418" s="87">
        <v>0.79095356990740795</v>
      </c>
      <c r="BC1418" s="23">
        <f t="shared" si="848"/>
        <v>0.71185821291666718</v>
      </c>
      <c r="BD1418" s="23">
        <f t="shared" si="849"/>
        <v>0.67626530227083381</v>
      </c>
      <c r="BE1418" s="23">
        <f t="shared" si="850"/>
        <v>0.64921469018000044</v>
      </c>
      <c r="BF1418" s="23">
        <f t="shared" si="851"/>
        <v>0.61026180876920033</v>
      </c>
      <c r="BG1418" s="23">
        <f t="shared" si="852"/>
        <v>0.61026180876920033</v>
      </c>
    </row>
    <row r="1419" spans="2:59">
      <c r="B1419" s="12" t="s">
        <v>34</v>
      </c>
      <c r="C1419" s="12">
        <v>1408</v>
      </c>
      <c r="D1419" s="12">
        <v>386</v>
      </c>
      <c r="E1419" s="21">
        <v>26.9</v>
      </c>
      <c r="F1419" s="68">
        <f t="shared" si="821"/>
        <v>7.4722222222222223</v>
      </c>
      <c r="G1419" s="22">
        <f t="shared" si="853"/>
        <v>-4.1666666666666761E-2</v>
      </c>
      <c r="H1419" s="22">
        <f t="shared" si="822"/>
        <v>193.5</v>
      </c>
      <c r="I1419" s="48">
        <f>'Ducati Panigale 1199 data'!$C$8*G1419</f>
        <v>-11.583333333333361</v>
      </c>
      <c r="J1419" s="48">
        <f>'Ducati Panigale 1199 data'!$C$8*'Ducati Panigale 1199 data'!$C$15*'Ducati Panigale 1199 data'!$C$10</f>
        <v>54.543600000000005</v>
      </c>
      <c r="K1419" s="48">
        <f>(0.5*'Ducati Panigale 1199 data'!$C$12)*'Ducati Panigale 1199 data'!$C$14*'Ducati Panigale 1199 data'!$C$11*F1419^2</f>
        <v>7.8998279224537047</v>
      </c>
      <c r="L1419" s="48">
        <f t="shared" si="823"/>
        <v>50.860094589120344</v>
      </c>
      <c r="M1419" s="48">
        <f t="shared" ref="M1419:M1482" si="858">L1419*F1419</f>
        <v>380.03792901314927</v>
      </c>
      <c r="N1419" s="22">
        <f t="shared" si="824"/>
        <v>0.38003792901314926</v>
      </c>
      <c r="O1419" s="105">
        <f t="shared" si="825"/>
        <v>0</v>
      </c>
      <c r="P1419" s="105">
        <f t="shared" si="826"/>
        <v>0</v>
      </c>
      <c r="Q1419" s="105">
        <f t="shared" si="854"/>
        <v>335.2206307257386</v>
      </c>
      <c r="R1419" s="27">
        <f t="shared" si="827"/>
        <v>9.3116841868260719E-2</v>
      </c>
      <c r="S1419" s="98">
        <f t="shared" si="828"/>
        <v>0.38003792901314926</v>
      </c>
      <c r="T1419" s="17">
        <f t="shared" si="855"/>
        <v>1760.5007746913386</v>
      </c>
      <c r="U1419" s="17">
        <f t="shared" si="829"/>
        <v>0.48902799296981631</v>
      </c>
      <c r="V1419" s="17">
        <f t="shared" si="830"/>
        <v>318.45959918945164</v>
      </c>
      <c r="W1419" s="17">
        <f t="shared" si="831"/>
        <v>305.72121522187354</v>
      </c>
      <c r="X1419" s="17">
        <f t="shared" si="831"/>
        <v>293.49236661299858</v>
      </c>
      <c r="Y1419" s="17">
        <f t="shared" si="832"/>
        <v>290.5574429468686</v>
      </c>
      <c r="Z1419" s="17">
        <f>Y1419/3600</f>
        <v>8.0710400818574612E-2</v>
      </c>
      <c r="AA1419" s="17">
        <f>0.96*Y1419</f>
        <v>278.93514522899386</v>
      </c>
      <c r="AB1419" s="17">
        <f t="shared" si="833"/>
        <v>267.77773941983412</v>
      </c>
      <c r="AC1419" s="17">
        <f t="shared" si="834"/>
        <v>254.38885244884241</v>
      </c>
      <c r="AD1419" s="17">
        <f t="shared" si="835"/>
        <v>254.38885244884241</v>
      </c>
      <c r="AE1419" s="17">
        <f t="shared" si="856"/>
        <v>7.0663570124678443E-2</v>
      </c>
      <c r="AF1419" s="17">
        <f>T1419-AD1419</f>
        <v>1506.1119222424961</v>
      </c>
      <c r="AG1419" s="17">
        <f t="shared" si="836"/>
        <v>0.41836442284513781</v>
      </c>
      <c r="AH1419" s="28">
        <f>0.5*'Ducati Panigale 1199 data'!$C$8*'WLTP class 3 v5'!F1419^2</f>
        <v>7760.9405864197533</v>
      </c>
      <c r="AI1419" s="17">
        <f t="shared" si="837"/>
        <v>7.7609405864197534</v>
      </c>
      <c r="AJ1419" s="17" t="str">
        <f>IF(N1419&lt;0, AI1419, "0")</f>
        <v>0</v>
      </c>
      <c r="AK1419" s="98">
        <f>AK1418+AJ1419</f>
        <v>3608.8708356481466</v>
      </c>
      <c r="AL1419" s="105">
        <f t="shared" si="838"/>
        <v>1.002464121013374</v>
      </c>
      <c r="AM1419" s="98">
        <f>IF(N1419 &gt; 0, AI1419, )</f>
        <v>7.7609405864197534</v>
      </c>
      <c r="AN1419" s="98">
        <f t="shared" si="857"/>
        <v>29007.957191357997</v>
      </c>
      <c r="AO1419" s="98">
        <f t="shared" si="839"/>
        <v>8.0577658864883333</v>
      </c>
      <c r="AP1419" s="27">
        <f t="shared" si="840"/>
        <v>0</v>
      </c>
      <c r="AQ1419" s="27">
        <f t="shared" si="841"/>
        <v>0</v>
      </c>
      <c r="AR1419" s="99">
        <f t="shared" si="842"/>
        <v>0</v>
      </c>
      <c r="AS1419" s="27">
        <f t="shared" si="843"/>
        <v>0</v>
      </c>
      <c r="AT1419" s="99">
        <f t="shared" ref="AT1419:AU1482" si="859">0.96*AS1419</f>
        <v>0</v>
      </c>
      <c r="AU1419" s="27">
        <f t="shared" si="859"/>
        <v>0</v>
      </c>
      <c r="AV1419" s="27">
        <f t="shared" si="844"/>
        <v>0</v>
      </c>
      <c r="AW1419" s="27">
        <f t="shared" si="845"/>
        <v>0</v>
      </c>
      <c r="AX1419" s="27">
        <f t="shared" si="846"/>
        <v>0</v>
      </c>
      <c r="AY1419" s="99">
        <f>AN1419-AW1419</f>
        <v>29007.957191357997</v>
      </c>
      <c r="AZ1419" s="110">
        <f t="shared" si="847"/>
        <v>8.0577658864883333</v>
      </c>
      <c r="BB1419" s="87">
        <v>0</v>
      </c>
      <c r="BC1419" s="23">
        <f t="shared" si="848"/>
        <v>0</v>
      </c>
      <c r="BD1419" s="23">
        <f t="shared" si="849"/>
        <v>0</v>
      </c>
      <c r="BE1419" s="23">
        <f t="shared" si="850"/>
        <v>0</v>
      </c>
      <c r="BF1419" s="23">
        <f t="shared" si="851"/>
        <v>0</v>
      </c>
      <c r="BG1419" s="23">
        <f t="shared" si="852"/>
        <v>0</v>
      </c>
    </row>
    <row r="1420" spans="2:59">
      <c r="B1420" s="12" t="s">
        <v>34</v>
      </c>
      <c r="C1420" s="12">
        <v>1409</v>
      </c>
      <c r="D1420" s="12">
        <v>387</v>
      </c>
      <c r="E1420" s="21">
        <v>27.3</v>
      </c>
      <c r="F1420" s="68">
        <f t="shared" ref="F1420:F1483" si="860">(E1420*1000)/3600</f>
        <v>7.583333333333333</v>
      </c>
      <c r="G1420" s="22">
        <f t="shared" si="853"/>
        <v>8.3333333333333523E-2</v>
      </c>
      <c r="H1420" s="22">
        <f t="shared" ref="H1420:H1483" si="861">($D1421-0)/2</f>
        <v>194</v>
      </c>
      <c r="I1420" s="48">
        <f>'Ducati Panigale 1199 data'!$C$8*G1420</f>
        <v>23.166666666666721</v>
      </c>
      <c r="J1420" s="48">
        <f>'Ducati Panigale 1199 data'!$C$8*'Ducati Panigale 1199 data'!$C$15*'Ducati Panigale 1199 data'!$C$10</f>
        <v>54.543600000000005</v>
      </c>
      <c r="K1420" s="48">
        <f>(0.5*'Ducati Panigale 1199 data'!$C$12)*'Ducati Panigale 1199 data'!$C$14*'Ducati Panigale 1199 data'!$C$11*F1420^2</f>
        <v>8.1365138020833339</v>
      </c>
      <c r="L1420" s="48">
        <f t="shared" ref="L1420:L1483" si="862">I1420+J1420+K1420</f>
        <v>85.846780468750055</v>
      </c>
      <c r="M1420" s="48">
        <f t="shared" si="858"/>
        <v>651.00475188802125</v>
      </c>
      <c r="N1420" s="22">
        <f t="shared" ref="N1420:N1483" si="863">M1420/1000</f>
        <v>0.6510047518880212</v>
      </c>
      <c r="O1420" s="105">
        <f t="shared" ref="O1420:O1483" si="864">IF(N1420&lt;0,N1420,)</f>
        <v>0</v>
      </c>
      <c r="P1420" s="105">
        <f t="shared" ref="P1420:P1483" si="865">-O1420</f>
        <v>0</v>
      </c>
      <c r="Q1420" s="105">
        <f t="shared" si="854"/>
        <v>335.2206307257386</v>
      </c>
      <c r="R1420" s="27">
        <f t="shared" ref="R1420:R1483" si="866">Q1420/3600</f>
        <v>9.3116841868260719E-2</v>
      </c>
      <c r="S1420" s="98">
        <f t="shared" ref="S1420:S1483" si="867">IF(N1420&gt;0,N1420,)</f>
        <v>0.6510047518880212</v>
      </c>
      <c r="T1420" s="17">
        <f t="shared" si="855"/>
        <v>1761.1517794432266</v>
      </c>
      <c r="U1420" s="17">
        <f t="shared" ref="U1420:U1483" si="868">T1420/3600</f>
        <v>0.48920882762311851</v>
      </c>
      <c r="V1420" s="17">
        <f t="shared" ref="V1420:V1483" si="869">0.95*Q1420</f>
        <v>318.45959918945164</v>
      </c>
      <c r="W1420" s="17">
        <f t="shared" ref="W1420:X1483" si="870">0.96*V1420</f>
        <v>305.72121522187354</v>
      </c>
      <c r="X1420" s="17">
        <f t="shared" si="870"/>
        <v>293.49236661299858</v>
      </c>
      <c r="Y1420" s="17">
        <f t="shared" ref="Y1420:Y1483" si="871">0.99*X1420</f>
        <v>290.5574429468686</v>
      </c>
      <c r="Z1420" s="17">
        <f>Y1420/3600</f>
        <v>8.0710400818574612E-2</v>
      </c>
      <c r="AA1420" s="17">
        <f>0.96*Y1420</f>
        <v>278.93514522899386</v>
      </c>
      <c r="AB1420" s="17">
        <f t="shared" ref="AB1420:AB1483" si="872">0.96*AA1420</f>
        <v>267.77773941983412</v>
      </c>
      <c r="AC1420" s="17">
        <f t="shared" ref="AC1420:AC1483" si="873">0.95*AB1420</f>
        <v>254.38885244884241</v>
      </c>
      <c r="AD1420" s="17">
        <f t="shared" ref="AD1420:AD1483" si="874">AC1420</f>
        <v>254.38885244884241</v>
      </c>
      <c r="AE1420" s="17">
        <f t="shared" si="856"/>
        <v>7.0663570124678443E-2</v>
      </c>
      <c r="AF1420" s="17">
        <f>T1420-AD1420</f>
        <v>1506.7629269943841</v>
      </c>
      <c r="AG1420" s="17">
        <f t="shared" ref="AG1420:AG1483" si="875">AF1420/3600</f>
        <v>0.41854525749844002</v>
      </c>
      <c r="AH1420" s="28">
        <f>0.5*'Ducati Panigale 1199 data'!$C$8*'WLTP class 3 v5'!F1420^2</f>
        <v>7993.4652777777774</v>
      </c>
      <c r="AI1420" s="17">
        <f t="shared" ref="AI1420:AI1483" si="876">AH1420/1000</f>
        <v>7.9934652777777773</v>
      </c>
      <c r="AJ1420" s="17" t="str">
        <f>IF(N1420&lt;0, AI1420, "0")</f>
        <v>0</v>
      </c>
      <c r="AK1420" s="98">
        <f>AK1419+AJ1420</f>
        <v>3608.8708356481466</v>
      </c>
      <c r="AL1420" s="105">
        <f t="shared" ref="AL1420:AL1483" si="877">AK1420/3600</f>
        <v>1.002464121013374</v>
      </c>
      <c r="AM1420" s="98">
        <f>IF(N1420 &gt; 0, AI1420, )</f>
        <v>7.9934652777777773</v>
      </c>
      <c r="AN1420" s="98">
        <f t="shared" si="857"/>
        <v>29015.950656635774</v>
      </c>
      <c r="AO1420" s="98">
        <f t="shared" ref="AO1420:AO1483" si="878">AN1420/3600</f>
        <v>8.0599862935099367</v>
      </c>
      <c r="AP1420" s="27">
        <f t="shared" ref="AP1420:AP1483" si="879">0.95*AJ1420</f>
        <v>0</v>
      </c>
      <c r="AQ1420" s="27">
        <f t="shared" ref="AQ1420:AQ1483" si="880">0.96*AP1420</f>
        <v>0</v>
      </c>
      <c r="AR1420" s="99">
        <f t="shared" ref="AR1420:AR1483" si="881">0.96*AQ1420</f>
        <v>0</v>
      </c>
      <c r="AS1420" s="27">
        <f t="shared" ref="AS1420:AS1483" si="882">0.99*AR1420</f>
        <v>0</v>
      </c>
      <c r="AT1420" s="99">
        <f t="shared" si="859"/>
        <v>0</v>
      </c>
      <c r="AU1420" s="27">
        <f t="shared" si="859"/>
        <v>0</v>
      </c>
      <c r="AV1420" s="27">
        <f t="shared" ref="AV1420:AV1483" si="883">0.95*AU1420</f>
        <v>0</v>
      </c>
      <c r="AW1420" s="27">
        <f t="shared" ref="AW1420:AW1483" si="884">AV1420</f>
        <v>0</v>
      </c>
      <c r="AX1420" s="27">
        <f t="shared" ref="AX1420:AX1483" si="885">AW1420/3600</f>
        <v>0</v>
      </c>
      <c r="AY1420" s="99">
        <f>AN1420-AW1420</f>
        <v>29015.950656635774</v>
      </c>
      <c r="AZ1420" s="110">
        <f t="shared" ref="AZ1420:AZ1483" si="886">AY1420/3600</f>
        <v>8.0599862935099367</v>
      </c>
      <c r="BB1420" s="87">
        <v>0</v>
      </c>
      <c r="BC1420" s="23">
        <f t="shared" ref="BC1420:BC1483" si="887">0.9*BB1420</f>
        <v>0</v>
      </c>
      <c r="BD1420" s="23">
        <f t="shared" ref="BD1420:BD1483" si="888">0.95*BC1420</f>
        <v>0</v>
      </c>
      <c r="BE1420" s="23">
        <f t="shared" ref="BE1420:BE1483" si="889">0.96*BD1420</f>
        <v>0</v>
      </c>
      <c r="BF1420" s="23">
        <f t="shared" ref="BF1420:BF1483" si="890">0.94*BE1420</f>
        <v>0</v>
      </c>
      <c r="BG1420" s="23">
        <f t="shared" ref="BG1420:BG1483" si="891">BF1420</f>
        <v>0</v>
      </c>
    </row>
    <row r="1421" spans="2:59">
      <c r="B1421" s="12" t="s">
        <v>34</v>
      </c>
      <c r="C1421" s="12">
        <v>1410</v>
      </c>
      <c r="D1421" s="12">
        <v>388</v>
      </c>
      <c r="E1421" s="21">
        <v>27.5</v>
      </c>
      <c r="F1421" s="68">
        <f t="shared" si="860"/>
        <v>7.6388888888888893</v>
      </c>
      <c r="G1421" s="22">
        <f t="shared" ref="G1421:G1484" si="892">($E1422-$E1420)/2/3.6</f>
        <v>1.3888888888888593E-2</v>
      </c>
      <c r="H1421" s="22">
        <f t="shared" si="861"/>
        <v>194.5</v>
      </c>
      <c r="I1421" s="48">
        <f>'Ducati Panigale 1199 data'!$C$8*G1421</f>
        <v>3.861111111111029</v>
      </c>
      <c r="J1421" s="48">
        <f>'Ducati Panigale 1199 data'!$C$8*'Ducati Panigale 1199 data'!$C$15*'Ducati Panigale 1199 data'!$C$10</f>
        <v>54.543600000000005</v>
      </c>
      <c r="K1421" s="48">
        <f>(0.5*'Ducati Panigale 1199 data'!$C$12)*'Ducati Panigale 1199 data'!$C$14*'Ducati Panigale 1199 data'!$C$11*F1421^2</f>
        <v>8.2561668113425934</v>
      </c>
      <c r="L1421" s="48">
        <f t="shared" si="862"/>
        <v>66.660877922453622</v>
      </c>
      <c r="M1421" s="48">
        <f t="shared" si="858"/>
        <v>509.21503968540964</v>
      </c>
      <c r="N1421" s="22">
        <f t="shared" si="863"/>
        <v>0.5092150396854096</v>
      </c>
      <c r="O1421" s="105">
        <f t="shared" si="864"/>
        <v>0</v>
      </c>
      <c r="P1421" s="105">
        <f t="shared" si="865"/>
        <v>0</v>
      </c>
      <c r="Q1421" s="105">
        <f t="shared" ref="Q1421:Q1484" si="893">P1421+Q1420</f>
        <v>335.2206307257386</v>
      </c>
      <c r="R1421" s="27">
        <f t="shared" si="866"/>
        <v>9.3116841868260719E-2</v>
      </c>
      <c r="S1421" s="98">
        <f t="shared" si="867"/>
        <v>0.5092150396854096</v>
      </c>
      <c r="T1421" s="17">
        <f t="shared" ref="T1421:T1484" si="894">S1421+T1420</f>
        <v>1761.660994482912</v>
      </c>
      <c r="U1421" s="17">
        <f t="shared" si="868"/>
        <v>0.48935027624525335</v>
      </c>
      <c r="V1421" s="17">
        <f t="shared" si="869"/>
        <v>318.45959918945164</v>
      </c>
      <c r="W1421" s="17">
        <f t="shared" si="870"/>
        <v>305.72121522187354</v>
      </c>
      <c r="X1421" s="17">
        <f t="shared" si="870"/>
        <v>293.49236661299858</v>
      </c>
      <c r="Y1421" s="17">
        <f t="shared" si="871"/>
        <v>290.5574429468686</v>
      </c>
      <c r="Z1421" s="17">
        <f>Y1421/3600</f>
        <v>8.0710400818574612E-2</v>
      </c>
      <c r="AA1421" s="17">
        <f>0.96*Y1421</f>
        <v>278.93514522899386</v>
      </c>
      <c r="AB1421" s="17">
        <f t="shared" si="872"/>
        <v>267.77773941983412</v>
      </c>
      <c r="AC1421" s="17">
        <f t="shared" si="873"/>
        <v>254.38885244884241</v>
      </c>
      <c r="AD1421" s="17">
        <f t="shared" si="874"/>
        <v>254.38885244884241</v>
      </c>
      <c r="AE1421" s="17">
        <f t="shared" ref="AE1421:AE1484" si="895">AD1421/3600</f>
        <v>7.0663570124678443E-2</v>
      </c>
      <c r="AF1421" s="17">
        <f>T1421-AD1421</f>
        <v>1507.2721420340695</v>
      </c>
      <c r="AG1421" s="17">
        <f t="shared" si="875"/>
        <v>0.41868670612057485</v>
      </c>
      <c r="AH1421" s="28">
        <f>0.5*'Ducati Panigale 1199 data'!$C$8*'WLTP class 3 v5'!F1421^2</f>
        <v>8111.0146604938273</v>
      </c>
      <c r="AI1421" s="17">
        <f t="shared" si="876"/>
        <v>8.1110146604938276</v>
      </c>
      <c r="AJ1421" s="17" t="str">
        <f>IF(N1421&lt;0, AI1421, "0")</f>
        <v>0</v>
      </c>
      <c r="AK1421" s="98">
        <f>AK1420+AJ1421</f>
        <v>3608.8708356481466</v>
      </c>
      <c r="AL1421" s="105">
        <f t="shared" si="877"/>
        <v>1.002464121013374</v>
      </c>
      <c r="AM1421" s="98">
        <f>IF(N1421 &gt; 0, AI1421, )</f>
        <v>8.1110146604938276</v>
      </c>
      <c r="AN1421" s="98">
        <f t="shared" ref="AN1421:AN1484" si="896">AM1421+AN1420</f>
        <v>29024.061671296269</v>
      </c>
      <c r="AO1421" s="98">
        <f t="shared" si="878"/>
        <v>8.0622393531378531</v>
      </c>
      <c r="AP1421" s="27">
        <f t="shared" si="879"/>
        <v>0</v>
      </c>
      <c r="AQ1421" s="27">
        <f t="shared" si="880"/>
        <v>0</v>
      </c>
      <c r="AR1421" s="99">
        <f t="shared" si="881"/>
        <v>0</v>
      </c>
      <c r="AS1421" s="27">
        <f t="shared" si="882"/>
        <v>0</v>
      </c>
      <c r="AT1421" s="99">
        <f t="shared" si="859"/>
        <v>0</v>
      </c>
      <c r="AU1421" s="27">
        <f t="shared" si="859"/>
        <v>0</v>
      </c>
      <c r="AV1421" s="27">
        <f t="shared" si="883"/>
        <v>0</v>
      </c>
      <c r="AW1421" s="27">
        <f t="shared" si="884"/>
        <v>0</v>
      </c>
      <c r="AX1421" s="27">
        <f t="shared" si="885"/>
        <v>0</v>
      </c>
      <c r="AY1421" s="99">
        <f>AN1421-AW1421</f>
        <v>29024.061671296269</v>
      </c>
      <c r="AZ1421" s="110">
        <f t="shared" si="886"/>
        <v>8.0622393531378531</v>
      </c>
      <c r="BB1421" s="87">
        <v>0</v>
      </c>
      <c r="BC1421" s="23">
        <f t="shared" si="887"/>
        <v>0</v>
      </c>
      <c r="BD1421" s="23">
        <f t="shared" si="888"/>
        <v>0</v>
      </c>
      <c r="BE1421" s="23">
        <f t="shared" si="889"/>
        <v>0</v>
      </c>
      <c r="BF1421" s="23">
        <f t="shared" si="890"/>
        <v>0</v>
      </c>
      <c r="BG1421" s="23">
        <f t="shared" si="891"/>
        <v>0</v>
      </c>
    </row>
    <row r="1422" spans="2:59">
      <c r="B1422" s="12" t="s">
        <v>34</v>
      </c>
      <c r="C1422" s="12">
        <v>1411</v>
      </c>
      <c r="D1422" s="12">
        <v>389</v>
      </c>
      <c r="E1422" s="21">
        <v>27.4</v>
      </c>
      <c r="F1422" s="68">
        <f t="shared" si="860"/>
        <v>7.6111111111111107</v>
      </c>
      <c r="G1422" s="22">
        <f t="shared" si="892"/>
        <v>-5.5555555555555358E-2</v>
      </c>
      <c r="H1422" s="22">
        <f t="shared" si="861"/>
        <v>195</v>
      </c>
      <c r="I1422" s="48">
        <f>'Ducati Panigale 1199 data'!$C$8*G1422</f>
        <v>-15.44444444444439</v>
      </c>
      <c r="J1422" s="48">
        <f>'Ducati Panigale 1199 data'!$C$8*'Ducati Panigale 1199 data'!$C$15*'Ducati Panigale 1199 data'!$C$10</f>
        <v>54.543600000000005</v>
      </c>
      <c r="K1422" s="48">
        <f>(0.5*'Ducati Panigale 1199 data'!$C$12)*'Ducati Panigale 1199 data'!$C$14*'Ducati Panigale 1199 data'!$C$11*F1422^2</f>
        <v>8.1962311342592589</v>
      </c>
      <c r="L1422" s="48">
        <f t="shared" si="862"/>
        <v>47.295386689814869</v>
      </c>
      <c r="M1422" s="48">
        <f t="shared" si="858"/>
        <v>359.97044313914648</v>
      </c>
      <c r="N1422" s="22">
        <f t="shared" si="863"/>
        <v>0.3599704431391465</v>
      </c>
      <c r="O1422" s="105">
        <f t="shared" si="864"/>
        <v>0</v>
      </c>
      <c r="P1422" s="105">
        <f t="shared" si="865"/>
        <v>0</v>
      </c>
      <c r="Q1422" s="105">
        <f t="shared" si="893"/>
        <v>335.2206307257386</v>
      </c>
      <c r="R1422" s="27">
        <f t="shared" si="866"/>
        <v>9.3116841868260719E-2</v>
      </c>
      <c r="S1422" s="98">
        <f t="shared" si="867"/>
        <v>0.3599704431391465</v>
      </c>
      <c r="T1422" s="17">
        <f t="shared" si="894"/>
        <v>1762.0209649260512</v>
      </c>
      <c r="U1422" s="17">
        <f t="shared" si="868"/>
        <v>0.48945026803501424</v>
      </c>
      <c r="V1422" s="17">
        <f t="shared" si="869"/>
        <v>318.45959918945164</v>
      </c>
      <c r="W1422" s="17">
        <f t="shared" si="870"/>
        <v>305.72121522187354</v>
      </c>
      <c r="X1422" s="17">
        <f t="shared" si="870"/>
        <v>293.49236661299858</v>
      </c>
      <c r="Y1422" s="17">
        <f t="shared" si="871"/>
        <v>290.5574429468686</v>
      </c>
      <c r="Z1422" s="17">
        <f>Y1422/3600</f>
        <v>8.0710400818574612E-2</v>
      </c>
      <c r="AA1422" s="17">
        <f>0.96*Y1422</f>
        <v>278.93514522899386</v>
      </c>
      <c r="AB1422" s="17">
        <f t="shared" si="872"/>
        <v>267.77773941983412</v>
      </c>
      <c r="AC1422" s="17">
        <f t="shared" si="873"/>
        <v>254.38885244884241</v>
      </c>
      <c r="AD1422" s="17">
        <f t="shared" si="874"/>
        <v>254.38885244884241</v>
      </c>
      <c r="AE1422" s="17">
        <f t="shared" si="895"/>
        <v>7.0663570124678443E-2</v>
      </c>
      <c r="AF1422" s="17">
        <f>T1422-AD1422</f>
        <v>1507.6321124772087</v>
      </c>
      <c r="AG1422" s="17">
        <f t="shared" si="875"/>
        <v>0.41878669791033574</v>
      </c>
      <c r="AH1422" s="28">
        <f>0.5*'Ducati Panigale 1199 data'!$C$8*'WLTP class 3 v5'!F1422^2</f>
        <v>8052.132716049382</v>
      </c>
      <c r="AI1422" s="17">
        <f t="shared" si="876"/>
        <v>8.0521327160493819</v>
      </c>
      <c r="AJ1422" s="17" t="str">
        <f>IF(N1422&lt;0, AI1422, "0")</f>
        <v>0</v>
      </c>
      <c r="AK1422" s="98">
        <f>AK1421+AJ1422</f>
        <v>3608.8708356481466</v>
      </c>
      <c r="AL1422" s="105">
        <f t="shared" si="877"/>
        <v>1.002464121013374</v>
      </c>
      <c r="AM1422" s="98">
        <f>IF(N1422 &gt; 0, AI1422, )</f>
        <v>8.0521327160493819</v>
      </c>
      <c r="AN1422" s="98">
        <f t="shared" si="896"/>
        <v>29032.113804012319</v>
      </c>
      <c r="AO1422" s="98">
        <f t="shared" si="878"/>
        <v>8.0644760566700882</v>
      </c>
      <c r="AP1422" s="27">
        <f t="shared" si="879"/>
        <v>0</v>
      </c>
      <c r="AQ1422" s="27">
        <f t="shared" si="880"/>
        <v>0</v>
      </c>
      <c r="AR1422" s="99">
        <f t="shared" si="881"/>
        <v>0</v>
      </c>
      <c r="AS1422" s="27">
        <f t="shared" si="882"/>
        <v>0</v>
      </c>
      <c r="AT1422" s="99">
        <f t="shared" si="859"/>
        <v>0</v>
      </c>
      <c r="AU1422" s="27">
        <f t="shared" si="859"/>
        <v>0</v>
      </c>
      <c r="AV1422" s="27">
        <f t="shared" si="883"/>
        <v>0</v>
      </c>
      <c r="AW1422" s="27">
        <f t="shared" si="884"/>
        <v>0</v>
      </c>
      <c r="AX1422" s="27">
        <f t="shared" si="885"/>
        <v>0</v>
      </c>
      <c r="AY1422" s="99">
        <f>AN1422-AW1422</f>
        <v>29032.113804012319</v>
      </c>
      <c r="AZ1422" s="110">
        <f t="shared" si="886"/>
        <v>8.0644760566700882</v>
      </c>
      <c r="BB1422" s="87">
        <v>0</v>
      </c>
      <c r="BC1422" s="23">
        <f t="shared" si="887"/>
        <v>0</v>
      </c>
      <c r="BD1422" s="23">
        <f t="shared" si="888"/>
        <v>0</v>
      </c>
      <c r="BE1422" s="23">
        <f t="shared" si="889"/>
        <v>0</v>
      </c>
      <c r="BF1422" s="23">
        <f t="shared" si="890"/>
        <v>0</v>
      </c>
      <c r="BG1422" s="23">
        <f t="shared" si="891"/>
        <v>0</v>
      </c>
    </row>
    <row r="1423" spans="2:59">
      <c r="B1423" s="12" t="s">
        <v>34</v>
      </c>
      <c r="C1423" s="12">
        <v>1412</v>
      </c>
      <c r="D1423" s="12">
        <v>390</v>
      </c>
      <c r="E1423" s="21">
        <v>27.1</v>
      </c>
      <c r="F1423" s="68">
        <f t="shared" si="860"/>
        <v>7.5277777777777777</v>
      </c>
      <c r="G1423" s="22">
        <f t="shared" si="892"/>
        <v>-9.7222222222222127E-2</v>
      </c>
      <c r="H1423" s="22">
        <f t="shared" si="861"/>
        <v>195.5</v>
      </c>
      <c r="I1423" s="48">
        <f>'Ducati Panigale 1199 data'!$C$8*G1423</f>
        <v>-27.02777777777775</v>
      </c>
      <c r="J1423" s="48">
        <f>'Ducati Panigale 1199 data'!$C$8*'Ducati Panigale 1199 data'!$C$15*'Ducati Panigale 1199 data'!$C$10</f>
        <v>54.543600000000005</v>
      </c>
      <c r="K1423" s="48">
        <f>(0.5*'Ducati Panigale 1199 data'!$C$12)*'Ducati Panigale 1199 data'!$C$14*'Ducati Panigale 1199 data'!$C$11*F1423^2</f>
        <v>8.0177341724537037</v>
      </c>
      <c r="L1423" s="48">
        <f t="shared" si="862"/>
        <v>35.533556394675955</v>
      </c>
      <c r="M1423" s="48">
        <f t="shared" si="858"/>
        <v>267.48871619325513</v>
      </c>
      <c r="N1423" s="22">
        <f t="shared" si="863"/>
        <v>0.26748871619325515</v>
      </c>
      <c r="O1423" s="105">
        <f t="shared" si="864"/>
        <v>0</v>
      </c>
      <c r="P1423" s="105">
        <f t="shared" si="865"/>
        <v>0</v>
      </c>
      <c r="Q1423" s="105">
        <f t="shared" si="893"/>
        <v>335.2206307257386</v>
      </c>
      <c r="R1423" s="27">
        <f t="shared" si="866"/>
        <v>9.3116841868260719E-2</v>
      </c>
      <c r="S1423" s="98">
        <f t="shared" si="867"/>
        <v>0.26748871619325515</v>
      </c>
      <c r="T1423" s="17">
        <f t="shared" si="894"/>
        <v>1762.2884536422443</v>
      </c>
      <c r="U1423" s="17">
        <f t="shared" si="868"/>
        <v>0.48952457045617898</v>
      </c>
      <c r="V1423" s="17">
        <f t="shared" si="869"/>
        <v>318.45959918945164</v>
      </c>
      <c r="W1423" s="17">
        <f t="shared" si="870"/>
        <v>305.72121522187354</v>
      </c>
      <c r="X1423" s="17">
        <f t="shared" si="870"/>
        <v>293.49236661299858</v>
      </c>
      <c r="Y1423" s="17">
        <f t="shared" si="871"/>
        <v>290.5574429468686</v>
      </c>
      <c r="Z1423" s="17">
        <f>Y1423/3600</f>
        <v>8.0710400818574612E-2</v>
      </c>
      <c r="AA1423" s="17">
        <f>0.96*Y1423</f>
        <v>278.93514522899386</v>
      </c>
      <c r="AB1423" s="17">
        <f t="shared" si="872"/>
        <v>267.77773941983412</v>
      </c>
      <c r="AC1423" s="17">
        <f t="shared" si="873"/>
        <v>254.38885244884241</v>
      </c>
      <c r="AD1423" s="17">
        <f t="shared" si="874"/>
        <v>254.38885244884241</v>
      </c>
      <c r="AE1423" s="17">
        <f t="shared" si="895"/>
        <v>7.0663570124678443E-2</v>
      </c>
      <c r="AF1423" s="17">
        <f>T1423-AD1423</f>
        <v>1507.8996011934018</v>
      </c>
      <c r="AG1423" s="17">
        <f t="shared" si="875"/>
        <v>0.41886100033150053</v>
      </c>
      <c r="AH1423" s="28">
        <f>0.5*'Ducati Panigale 1199 data'!$C$8*'WLTP class 3 v5'!F1423^2</f>
        <v>7876.7739197530864</v>
      </c>
      <c r="AI1423" s="17">
        <f t="shared" si="876"/>
        <v>7.8767739197530862</v>
      </c>
      <c r="AJ1423" s="17" t="str">
        <f>IF(N1423&lt;0, AI1423, "0")</f>
        <v>0</v>
      </c>
      <c r="AK1423" s="98">
        <f>AK1422+AJ1423</f>
        <v>3608.8708356481466</v>
      </c>
      <c r="AL1423" s="105">
        <f t="shared" si="877"/>
        <v>1.002464121013374</v>
      </c>
      <c r="AM1423" s="98">
        <f>IF(N1423 &gt; 0, AI1423, )</f>
        <v>7.8767739197530862</v>
      </c>
      <c r="AN1423" s="98">
        <f t="shared" si="896"/>
        <v>29039.990577932072</v>
      </c>
      <c r="AO1423" s="98">
        <f t="shared" si="878"/>
        <v>8.0666640494255759</v>
      </c>
      <c r="AP1423" s="27">
        <f t="shared" si="879"/>
        <v>0</v>
      </c>
      <c r="AQ1423" s="27">
        <f t="shared" si="880"/>
        <v>0</v>
      </c>
      <c r="AR1423" s="99">
        <f t="shared" si="881"/>
        <v>0</v>
      </c>
      <c r="AS1423" s="27">
        <f t="shared" si="882"/>
        <v>0</v>
      </c>
      <c r="AT1423" s="99">
        <f t="shared" si="859"/>
        <v>0</v>
      </c>
      <c r="AU1423" s="27">
        <f t="shared" si="859"/>
        <v>0</v>
      </c>
      <c r="AV1423" s="27">
        <f t="shared" si="883"/>
        <v>0</v>
      </c>
      <c r="AW1423" s="27">
        <f t="shared" si="884"/>
        <v>0</v>
      </c>
      <c r="AX1423" s="27">
        <f t="shared" si="885"/>
        <v>0</v>
      </c>
      <c r="AY1423" s="99">
        <f>AN1423-AW1423</f>
        <v>29039.990577932072</v>
      </c>
      <c r="AZ1423" s="110">
        <f t="shared" si="886"/>
        <v>8.0666640494255759</v>
      </c>
      <c r="BB1423" s="87">
        <v>0</v>
      </c>
      <c r="BC1423" s="23">
        <f t="shared" si="887"/>
        <v>0</v>
      </c>
      <c r="BD1423" s="23">
        <f t="shared" si="888"/>
        <v>0</v>
      </c>
      <c r="BE1423" s="23">
        <f t="shared" si="889"/>
        <v>0</v>
      </c>
      <c r="BF1423" s="23">
        <f t="shared" si="890"/>
        <v>0</v>
      </c>
      <c r="BG1423" s="23">
        <f t="shared" si="891"/>
        <v>0</v>
      </c>
    </row>
    <row r="1424" spans="2:59">
      <c r="B1424" s="12" t="s">
        <v>34</v>
      </c>
      <c r="C1424" s="12">
        <v>1413</v>
      </c>
      <c r="D1424" s="12">
        <v>391</v>
      </c>
      <c r="E1424" s="21">
        <v>26.7</v>
      </c>
      <c r="F1424" s="68">
        <f t="shared" si="860"/>
        <v>7.416666666666667</v>
      </c>
      <c r="G1424" s="22">
        <f t="shared" si="892"/>
        <v>-4.1666666666666761E-2</v>
      </c>
      <c r="H1424" s="22">
        <f t="shared" si="861"/>
        <v>196</v>
      </c>
      <c r="I1424" s="48">
        <f>'Ducati Panigale 1199 data'!$C$8*G1424</f>
        <v>-11.583333333333361</v>
      </c>
      <c r="J1424" s="48">
        <f>'Ducati Panigale 1199 data'!$C$8*'Ducati Panigale 1199 data'!$C$15*'Ducati Panigale 1199 data'!$C$10</f>
        <v>54.543600000000005</v>
      </c>
      <c r="K1424" s="48">
        <f>(0.5*'Ducati Panigale 1199 data'!$C$12)*'Ducati Panigale 1199 data'!$C$14*'Ducati Panigale 1199 data'!$C$11*F1424^2</f>
        <v>7.7827950520833351</v>
      </c>
      <c r="L1424" s="48">
        <f t="shared" si="862"/>
        <v>50.743061718749978</v>
      </c>
      <c r="M1424" s="48">
        <f t="shared" si="858"/>
        <v>376.34437441406237</v>
      </c>
      <c r="N1424" s="22">
        <f t="shared" si="863"/>
        <v>0.37634437441406238</v>
      </c>
      <c r="O1424" s="105">
        <f t="shared" si="864"/>
        <v>0</v>
      </c>
      <c r="P1424" s="105">
        <f t="shared" si="865"/>
        <v>0</v>
      </c>
      <c r="Q1424" s="105">
        <f t="shared" si="893"/>
        <v>335.2206307257386</v>
      </c>
      <c r="R1424" s="27">
        <f t="shared" si="866"/>
        <v>9.3116841868260719E-2</v>
      </c>
      <c r="S1424" s="98">
        <f t="shared" si="867"/>
        <v>0.37634437441406238</v>
      </c>
      <c r="T1424" s="17">
        <f t="shared" si="894"/>
        <v>1762.6647980166583</v>
      </c>
      <c r="U1424" s="17">
        <f t="shared" si="868"/>
        <v>0.48962911056018288</v>
      </c>
      <c r="V1424" s="17">
        <f t="shared" si="869"/>
        <v>318.45959918945164</v>
      </c>
      <c r="W1424" s="17">
        <f t="shared" si="870"/>
        <v>305.72121522187354</v>
      </c>
      <c r="X1424" s="17">
        <f t="shared" si="870"/>
        <v>293.49236661299858</v>
      </c>
      <c r="Y1424" s="17">
        <f t="shared" si="871"/>
        <v>290.5574429468686</v>
      </c>
      <c r="Z1424" s="17">
        <f>Y1424/3600</f>
        <v>8.0710400818574612E-2</v>
      </c>
      <c r="AA1424" s="17">
        <f>0.96*Y1424</f>
        <v>278.93514522899386</v>
      </c>
      <c r="AB1424" s="17">
        <f t="shared" si="872"/>
        <v>267.77773941983412</v>
      </c>
      <c r="AC1424" s="17">
        <f t="shared" si="873"/>
        <v>254.38885244884241</v>
      </c>
      <c r="AD1424" s="17">
        <f t="shared" si="874"/>
        <v>254.38885244884241</v>
      </c>
      <c r="AE1424" s="17">
        <f t="shared" si="895"/>
        <v>7.0663570124678443E-2</v>
      </c>
      <c r="AF1424" s="17">
        <f>T1424-AD1424</f>
        <v>1508.2759455678158</v>
      </c>
      <c r="AG1424" s="17">
        <f t="shared" si="875"/>
        <v>0.41896554043550438</v>
      </c>
      <c r="AH1424" s="28">
        <f>0.5*'Ducati Panigale 1199 data'!$C$8*'WLTP class 3 v5'!F1424^2</f>
        <v>7645.9652777777783</v>
      </c>
      <c r="AI1424" s="17">
        <f t="shared" si="876"/>
        <v>7.645965277777778</v>
      </c>
      <c r="AJ1424" s="17" t="str">
        <f>IF(N1424&lt;0, AI1424, "0")</f>
        <v>0</v>
      </c>
      <c r="AK1424" s="98">
        <f>AK1423+AJ1424</f>
        <v>3608.8708356481466</v>
      </c>
      <c r="AL1424" s="105">
        <f t="shared" si="877"/>
        <v>1.002464121013374</v>
      </c>
      <c r="AM1424" s="98">
        <f>IF(N1424 &gt; 0, AI1424, )</f>
        <v>7.645965277777778</v>
      </c>
      <c r="AN1424" s="98">
        <f t="shared" si="896"/>
        <v>29047.63654320985</v>
      </c>
      <c r="AO1424" s="98">
        <f t="shared" si="878"/>
        <v>8.0687879286694031</v>
      </c>
      <c r="AP1424" s="27">
        <f t="shared" si="879"/>
        <v>0</v>
      </c>
      <c r="AQ1424" s="27">
        <f t="shared" si="880"/>
        <v>0</v>
      </c>
      <c r="AR1424" s="99">
        <f t="shared" si="881"/>
        <v>0</v>
      </c>
      <c r="AS1424" s="27">
        <f t="shared" si="882"/>
        <v>0</v>
      </c>
      <c r="AT1424" s="99">
        <f t="shared" si="859"/>
        <v>0</v>
      </c>
      <c r="AU1424" s="27">
        <f t="shared" si="859"/>
        <v>0</v>
      </c>
      <c r="AV1424" s="27">
        <f t="shared" si="883"/>
        <v>0</v>
      </c>
      <c r="AW1424" s="27">
        <f t="shared" si="884"/>
        <v>0</v>
      </c>
      <c r="AX1424" s="27">
        <f t="shared" si="885"/>
        <v>0</v>
      </c>
      <c r="AY1424" s="99">
        <f>AN1424-AW1424</f>
        <v>29047.63654320985</v>
      </c>
      <c r="AZ1424" s="110">
        <f t="shared" si="886"/>
        <v>8.0687879286694031</v>
      </c>
      <c r="BB1424" s="87">
        <v>0</v>
      </c>
      <c r="BC1424" s="23">
        <f t="shared" si="887"/>
        <v>0</v>
      </c>
      <c r="BD1424" s="23">
        <f t="shared" si="888"/>
        <v>0</v>
      </c>
      <c r="BE1424" s="23">
        <f t="shared" si="889"/>
        <v>0</v>
      </c>
      <c r="BF1424" s="23">
        <f t="shared" si="890"/>
        <v>0</v>
      </c>
      <c r="BG1424" s="23">
        <f t="shared" si="891"/>
        <v>0</v>
      </c>
    </row>
    <row r="1425" spans="2:59">
      <c r="B1425" s="12" t="s">
        <v>34</v>
      </c>
      <c r="C1425" s="12">
        <v>1414</v>
      </c>
      <c r="D1425" s="12">
        <v>392</v>
      </c>
      <c r="E1425" s="21">
        <v>26.8</v>
      </c>
      <c r="F1425" s="68">
        <f t="shared" si="860"/>
        <v>7.4444444444444446</v>
      </c>
      <c r="G1425" s="22">
        <f t="shared" si="892"/>
        <v>0.20833333333333331</v>
      </c>
      <c r="H1425" s="22">
        <f t="shared" si="861"/>
        <v>196.5</v>
      </c>
      <c r="I1425" s="48">
        <f>'Ducati Panigale 1199 data'!$C$8*G1425</f>
        <v>57.916666666666664</v>
      </c>
      <c r="J1425" s="48">
        <f>'Ducati Panigale 1199 data'!$C$8*'Ducati Panigale 1199 data'!$C$15*'Ducati Panigale 1199 data'!$C$10</f>
        <v>54.543600000000005</v>
      </c>
      <c r="K1425" s="48">
        <f>(0.5*'Ducati Panigale 1199 data'!$C$12)*'Ducati Panigale 1199 data'!$C$14*'Ducati Panigale 1199 data'!$C$11*F1425^2</f>
        <v>7.841202314814816</v>
      </c>
      <c r="L1425" s="48">
        <f t="shared" si="862"/>
        <v>120.30146898148149</v>
      </c>
      <c r="M1425" s="48">
        <f t="shared" si="858"/>
        <v>895.57760241769552</v>
      </c>
      <c r="N1425" s="22">
        <f t="shared" si="863"/>
        <v>0.89557760241769546</v>
      </c>
      <c r="O1425" s="105">
        <f t="shared" si="864"/>
        <v>0</v>
      </c>
      <c r="P1425" s="105">
        <f t="shared" si="865"/>
        <v>0</v>
      </c>
      <c r="Q1425" s="105">
        <f t="shared" si="893"/>
        <v>335.2206307257386</v>
      </c>
      <c r="R1425" s="27">
        <f t="shared" si="866"/>
        <v>9.3116841868260719E-2</v>
      </c>
      <c r="S1425" s="98">
        <f t="shared" si="867"/>
        <v>0.89557760241769546</v>
      </c>
      <c r="T1425" s="17">
        <f t="shared" si="894"/>
        <v>1763.560375619076</v>
      </c>
      <c r="U1425" s="17">
        <f t="shared" si="868"/>
        <v>0.48987788211640998</v>
      </c>
      <c r="V1425" s="17">
        <f t="shared" si="869"/>
        <v>318.45959918945164</v>
      </c>
      <c r="W1425" s="17">
        <f t="shared" si="870"/>
        <v>305.72121522187354</v>
      </c>
      <c r="X1425" s="17">
        <f t="shared" si="870"/>
        <v>293.49236661299858</v>
      </c>
      <c r="Y1425" s="17">
        <f t="shared" si="871"/>
        <v>290.5574429468686</v>
      </c>
      <c r="Z1425" s="17">
        <f>Y1425/3600</f>
        <v>8.0710400818574612E-2</v>
      </c>
      <c r="AA1425" s="17">
        <f>0.96*Y1425</f>
        <v>278.93514522899386</v>
      </c>
      <c r="AB1425" s="17">
        <f t="shared" si="872"/>
        <v>267.77773941983412</v>
      </c>
      <c r="AC1425" s="17">
        <f t="shared" si="873"/>
        <v>254.38885244884241</v>
      </c>
      <c r="AD1425" s="17">
        <f t="shared" si="874"/>
        <v>254.38885244884241</v>
      </c>
      <c r="AE1425" s="17">
        <f t="shared" si="895"/>
        <v>7.0663570124678443E-2</v>
      </c>
      <c r="AF1425" s="17">
        <f>T1425-AD1425</f>
        <v>1509.1715231702335</v>
      </c>
      <c r="AG1425" s="17">
        <f t="shared" si="875"/>
        <v>0.41921431199173154</v>
      </c>
      <c r="AH1425" s="28">
        <f>0.5*'Ducati Panigale 1199 data'!$C$8*'WLTP class 3 v5'!F1425^2</f>
        <v>7703.3456790123455</v>
      </c>
      <c r="AI1425" s="17">
        <f t="shared" si="876"/>
        <v>7.7033456790123456</v>
      </c>
      <c r="AJ1425" s="17" t="str">
        <f>IF(N1425&lt;0, AI1425, "0")</f>
        <v>0</v>
      </c>
      <c r="AK1425" s="98">
        <f>AK1424+AJ1425</f>
        <v>3608.8708356481466</v>
      </c>
      <c r="AL1425" s="105">
        <f t="shared" si="877"/>
        <v>1.002464121013374</v>
      </c>
      <c r="AM1425" s="98">
        <f>IF(N1425 &gt; 0, AI1425, )</f>
        <v>7.7033456790123456</v>
      </c>
      <c r="AN1425" s="98">
        <f t="shared" si="896"/>
        <v>29055.339888888862</v>
      </c>
      <c r="AO1425" s="98">
        <f t="shared" si="878"/>
        <v>8.0709277469135721</v>
      </c>
      <c r="AP1425" s="27">
        <f t="shared" si="879"/>
        <v>0</v>
      </c>
      <c r="AQ1425" s="27">
        <f t="shared" si="880"/>
        <v>0</v>
      </c>
      <c r="AR1425" s="99">
        <f t="shared" si="881"/>
        <v>0</v>
      </c>
      <c r="AS1425" s="27">
        <f t="shared" si="882"/>
        <v>0</v>
      </c>
      <c r="AT1425" s="99">
        <f t="shared" si="859"/>
        <v>0</v>
      </c>
      <c r="AU1425" s="27">
        <f t="shared" si="859"/>
        <v>0</v>
      </c>
      <c r="AV1425" s="27">
        <f t="shared" si="883"/>
        <v>0</v>
      </c>
      <c r="AW1425" s="27">
        <f t="shared" si="884"/>
        <v>0</v>
      </c>
      <c r="AX1425" s="27">
        <f t="shared" si="885"/>
        <v>0</v>
      </c>
      <c r="AY1425" s="99">
        <f>AN1425-AW1425</f>
        <v>29055.339888888862</v>
      </c>
      <c r="AZ1425" s="110">
        <f t="shared" si="886"/>
        <v>8.0709277469135721</v>
      </c>
      <c r="BB1425" s="87">
        <v>0</v>
      </c>
      <c r="BC1425" s="23">
        <f t="shared" si="887"/>
        <v>0</v>
      </c>
      <c r="BD1425" s="23">
        <f t="shared" si="888"/>
        <v>0</v>
      </c>
      <c r="BE1425" s="23">
        <f t="shared" si="889"/>
        <v>0</v>
      </c>
      <c r="BF1425" s="23">
        <f t="shared" si="890"/>
        <v>0</v>
      </c>
      <c r="BG1425" s="23">
        <f t="shared" si="891"/>
        <v>0</v>
      </c>
    </row>
    <row r="1426" spans="2:59">
      <c r="B1426" s="12" t="s">
        <v>34</v>
      </c>
      <c r="C1426" s="12">
        <v>1415</v>
      </c>
      <c r="D1426" s="12">
        <v>393</v>
      </c>
      <c r="E1426" s="21">
        <v>28.2</v>
      </c>
      <c r="F1426" s="68">
        <f t="shared" si="860"/>
        <v>7.833333333333333</v>
      </c>
      <c r="G1426" s="22">
        <f t="shared" si="892"/>
        <v>0.59722222222222232</v>
      </c>
      <c r="H1426" s="22">
        <f t="shared" si="861"/>
        <v>197</v>
      </c>
      <c r="I1426" s="48">
        <f>'Ducati Panigale 1199 data'!$C$8*G1426</f>
        <v>166.0277777777778</v>
      </c>
      <c r="J1426" s="48">
        <f>'Ducati Panigale 1199 data'!$C$8*'Ducati Panigale 1199 data'!$C$15*'Ducati Panigale 1199 data'!$C$10</f>
        <v>54.543600000000005</v>
      </c>
      <c r="K1426" s="48">
        <f>(0.5*'Ducati Panigale 1199 data'!$C$12)*'Ducati Panigale 1199 data'!$C$14*'Ducati Panigale 1199 data'!$C$11*F1426^2</f>
        <v>8.6818302083333343</v>
      </c>
      <c r="L1426" s="48">
        <f t="shared" si="862"/>
        <v>229.25320798611114</v>
      </c>
      <c r="M1426" s="48">
        <f t="shared" si="858"/>
        <v>1795.8167958912038</v>
      </c>
      <c r="N1426" s="22">
        <f t="shared" si="863"/>
        <v>1.7958167958912039</v>
      </c>
      <c r="O1426" s="105">
        <f t="shared" si="864"/>
        <v>0</v>
      </c>
      <c r="P1426" s="105">
        <f t="shared" si="865"/>
        <v>0</v>
      </c>
      <c r="Q1426" s="105">
        <f t="shared" si="893"/>
        <v>335.2206307257386</v>
      </c>
      <c r="R1426" s="27">
        <f t="shared" si="866"/>
        <v>9.3116841868260719E-2</v>
      </c>
      <c r="S1426" s="98">
        <f t="shared" si="867"/>
        <v>1.7958167958912039</v>
      </c>
      <c r="T1426" s="17">
        <f t="shared" si="894"/>
        <v>1765.3561924149672</v>
      </c>
      <c r="U1426" s="17">
        <f t="shared" si="868"/>
        <v>0.49037672011526867</v>
      </c>
      <c r="V1426" s="17">
        <f t="shared" si="869"/>
        <v>318.45959918945164</v>
      </c>
      <c r="W1426" s="17">
        <f t="shared" si="870"/>
        <v>305.72121522187354</v>
      </c>
      <c r="X1426" s="17">
        <f t="shared" si="870"/>
        <v>293.49236661299858</v>
      </c>
      <c r="Y1426" s="17">
        <f t="shared" si="871"/>
        <v>290.5574429468686</v>
      </c>
      <c r="Z1426" s="17">
        <f>Y1426/3600</f>
        <v>8.0710400818574612E-2</v>
      </c>
      <c r="AA1426" s="17">
        <f>0.96*Y1426</f>
        <v>278.93514522899386</v>
      </c>
      <c r="AB1426" s="17">
        <f t="shared" si="872"/>
        <v>267.77773941983412</v>
      </c>
      <c r="AC1426" s="17">
        <f t="shared" si="873"/>
        <v>254.38885244884241</v>
      </c>
      <c r="AD1426" s="17">
        <f t="shared" si="874"/>
        <v>254.38885244884241</v>
      </c>
      <c r="AE1426" s="17">
        <f t="shared" si="895"/>
        <v>7.0663570124678443E-2</v>
      </c>
      <c r="AF1426" s="17">
        <f>T1426-AD1426</f>
        <v>1510.9673399661247</v>
      </c>
      <c r="AG1426" s="17">
        <f t="shared" si="875"/>
        <v>0.41971314999059017</v>
      </c>
      <c r="AH1426" s="28">
        <f>0.5*'Ducati Panigale 1199 data'!$C$8*'WLTP class 3 v5'!F1426^2</f>
        <v>8529.1944444444434</v>
      </c>
      <c r="AI1426" s="17">
        <f t="shared" si="876"/>
        <v>8.5291944444444443</v>
      </c>
      <c r="AJ1426" s="17" t="str">
        <f>IF(N1426&lt;0, AI1426, "0")</f>
        <v>0</v>
      </c>
      <c r="AK1426" s="98">
        <f>AK1425+AJ1426</f>
        <v>3608.8708356481466</v>
      </c>
      <c r="AL1426" s="105">
        <f t="shared" si="877"/>
        <v>1.002464121013374</v>
      </c>
      <c r="AM1426" s="98">
        <f>IF(N1426 &gt; 0, AI1426, )</f>
        <v>8.5291944444444443</v>
      </c>
      <c r="AN1426" s="98">
        <f t="shared" si="896"/>
        <v>29063.869083333306</v>
      </c>
      <c r="AO1426" s="98">
        <f t="shared" si="878"/>
        <v>8.0732969675925847</v>
      </c>
      <c r="AP1426" s="27">
        <f t="shared" si="879"/>
        <v>0</v>
      </c>
      <c r="AQ1426" s="27">
        <f t="shared" si="880"/>
        <v>0</v>
      </c>
      <c r="AR1426" s="99">
        <f t="shared" si="881"/>
        <v>0</v>
      </c>
      <c r="AS1426" s="27">
        <f t="shared" si="882"/>
        <v>0</v>
      </c>
      <c r="AT1426" s="99">
        <f t="shared" si="859"/>
        <v>0</v>
      </c>
      <c r="AU1426" s="27">
        <f t="shared" si="859"/>
        <v>0</v>
      </c>
      <c r="AV1426" s="27">
        <f t="shared" si="883"/>
        <v>0</v>
      </c>
      <c r="AW1426" s="27">
        <f t="shared" si="884"/>
        <v>0</v>
      </c>
      <c r="AX1426" s="27">
        <f t="shared" si="885"/>
        <v>0</v>
      </c>
      <c r="AY1426" s="99">
        <f>AN1426-AW1426</f>
        <v>29063.869083333306</v>
      </c>
      <c r="AZ1426" s="110">
        <f t="shared" si="886"/>
        <v>8.0732969675925847</v>
      </c>
      <c r="BB1426" s="87">
        <v>0</v>
      </c>
      <c r="BC1426" s="23">
        <f t="shared" si="887"/>
        <v>0</v>
      </c>
      <c r="BD1426" s="23">
        <f t="shared" si="888"/>
        <v>0</v>
      </c>
      <c r="BE1426" s="23">
        <f t="shared" si="889"/>
        <v>0</v>
      </c>
      <c r="BF1426" s="23">
        <f t="shared" si="890"/>
        <v>0</v>
      </c>
      <c r="BG1426" s="23">
        <f t="shared" si="891"/>
        <v>0</v>
      </c>
    </row>
    <row r="1427" spans="2:59">
      <c r="B1427" s="12" t="s">
        <v>34</v>
      </c>
      <c r="C1427" s="12">
        <v>1416</v>
      </c>
      <c r="D1427" s="12">
        <v>394</v>
      </c>
      <c r="E1427" s="21">
        <v>31.1</v>
      </c>
      <c r="F1427" s="68">
        <f t="shared" si="860"/>
        <v>8.6388888888888893</v>
      </c>
      <c r="G1427" s="22">
        <f t="shared" si="892"/>
        <v>0.9166666666666663</v>
      </c>
      <c r="H1427" s="22">
        <f t="shared" si="861"/>
        <v>197.5</v>
      </c>
      <c r="I1427" s="48">
        <f>'Ducati Panigale 1199 data'!$C$8*G1427</f>
        <v>254.83333333333323</v>
      </c>
      <c r="J1427" s="48">
        <f>'Ducati Panigale 1199 data'!$C$8*'Ducati Panigale 1199 data'!$C$15*'Ducati Panigale 1199 data'!$C$10</f>
        <v>54.543600000000005</v>
      </c>
      <c r="K1427" s="48">
        <f>(0.5*'Ducati Panigale 1199 data'!$C$12)*'Ducati Panigale 1199 data'!$C$14*'Ducati Panigale 1199 data'!$C$11*F1427^2</f>
        <v>10.559268894675929</v>
      </c>
      <c r="L1427" s="48">
        <f t="shared" si="862"/>
        <v>319.93620222800917</v>
      </c>
      <c r="M1427" s="48">
        <f t="shared" si="858"/>
        <v>2763.8933025808569</v>
      </c>
      <c r="N1427" s="22">
        <f t="shared" si="863"/>
        <v>2.7638933025808567</v>
      </c>
      <c r="O1427" s="105">
        <f t="shared" si="864"/>
        <v>0</v>
      </c>
      <c r="P1427" s="105">
        <f t="shared" si="865"/>
        <v>0</v>
      </c>
      <c r="Q1427" s="105">
        <f t="shared" si="893"/>
        <v>335.2206307257386</v>
      </c>
      <c r="R1427" s="27">
        <f t="shared" si="866"/>
        <v>9.3116841868260719E-2</v>
      </c>
      <c r="S1427" s="98">
        <f t="shared" si="867"/>
        <v>2.7638933025808567</v>
      </c>
      <c r="T1427" s="17">
        <f t="shared" si="894"/>
        <v>1768.1200857175479</v>
      </c>
      <c r="U1427" s="17">
        <f t="shared" si="868"/>
        <v>0.4911444682548744</v>
      </c>
      <c r="V1427" s="17">
        <f t="shared" si="869"/>
        <v>318.45959918945164</v>
      </c>
      <c r="W1427" s="17">
        <f t="shared" si="870"/>
        <v>305.72121522187354</v>
      </c>
      <c r="X1427" s="17">
        <f t="shared" si="870"/>
        <v>293.49236661299858</v>
      </c>
      <c r="Y1427" s="17">
        <f t="shared" si="871"/>
        <v>290.5574429468686</v>
      </c>
      <c r="Z1427" s="17">
        <f>Y1427/3600</f>
        <v>8.0710400818574612E-2</v>
      </c>
      <c r="AA1427" s="17">
        <f>0.96*Y1427</f>
        <v>278.93514522899386</v>
      </c>
      <c r="AB1427" s="17">
        <f t="shared" si="872"/>
        <v>267.77773941983412</v>
      </c>
      <c r="AC1427" s="17">
        <f t="shared" si="873"/>
        <v>254.38885244884241</v>
      </c>
      <c r="AD1427" s="17">
        <f t="shared" si="874"/>
        <v>254.38885244884241</v>
      </c>
      <c r="AE1427" s="17">
        <f t="shared" si="895"/>
        <v>7.0663570124678443E-2</v>
      </c>
      <c r="AF1427" s="17">
        <f>T1427-AD1427</f>
        <v>1513.7312332687054</v>
      </c>
      <c r="AG1427" s="17">
        <f t="shared" si="875"/>
        <v>0.42048089813019596</v>
      </c>
      <c r="AH1427" s="28">
        <f>0.5*'Ducati Panigale 1199 data'!$C$8*'WLTP class 3 v5'!F1427^2</f>
        <v>10373.62577160494</v>
      </c>
      <c r="AI1427" s="17">
        <f t="shared" si="876"/>
        <v>10.37362577160494</v>
      </c>
      <c r="AJ1427" s="17" t="str">
        <f>IF(N1427&lt;0, AI1427, "0")</f>
        <v>0</v>
      </c>
      <c r="AK1427" s="98">
        <f>AK1426+AJ1427</f>
        <v>3608.8708356481466</v>
      </c>
      <c r="AL1427" s="105">
        <f t="shared" si="877"/>
        <v>1.002464121013374</v>
      </c>
      <c r="AM1427" s="98">
        <f>IF(N1427 &gt; 0, AI1427, )</f>
        <v>10.37362577160494</v>
      </c>
      <c r="AN1427" s="98">
        <f t="shared" si="896"/>
        <v>29074.24270910491</v>
      </c>
      <c r="AO1427" s="98">
        <f t="shared" si="878"/>
        <v>8.0761785303069189</v>
      </c>
      <c r="AP1427" s="27">
        <f t="shared" si="879"/>
        <v>0</v>
      </c>
      <c r="AQ1427" s="27">
        <f t="shared" si="880"/>
        <v>0</v>
      </c>
      <c r="AR1427" s="99">
        <f t="shared" si="881"/>
        <v>0</v>
      </c>
      <c r="AS1427" s="27">
        <f t="shared" si="882"/>
        <v>0</v>
      </c>
      <c r="AT1427" s="99">
        <f t="shared" si="859"/>
        <v>0</v>
      </c>
      <c r="AU1427" s="27">
        <f t="shared" si="859"/>
        <v>0</v>
      </c>
      <c r="AV1427" s="27">
        <f t="shared" si="883"/>
        <v>0</v>
      </c>
      <c r="AW1427" s="27">
        <f t="shared" si="884"/>
        <v>0</v>
      </c>
      <c r="AX1427" s="27">
        <f t="shared" si="885"/>
        <v>0</v>
      </c>
      <c r="AY1427" s="99">
        <f>AN1427-AW1427</f>
        <v>29074.24270910491</v>
      </c>
      <c r="AZ1427" s="110">
        <f t="shared" si="886"/>
        <v>8.0761785303069189</v>
      </c>
      <c r="BB1427" s="87">
        <v>0</v>
      </c>
      <c r="BC1427" s="23">
        <f t="shared" si="887"/>
        <v>0</v>
      </c>
      <c r="BD1427" s="23">
        <f t="shared" si="888"/>
        <v>0</v>
      </c>
      <c r="BE1427" s="23">
        <f t="shared" si="889"/>
        <v>0</v>
      </c>
      <c r="BF1427" s="23">
        <f t="shared" si="890"/>
        <v>0</v>
      </c>
      <c r="BG1427" s="23">
        <f t="shared" si="891"/>
        <v>0</v>
      </c>
    </row>
    <row r="1428" spans="2:59">
      <c r="B1428" s="12" t="s">
        <v>34</v>
      </c>
      <c r="C1428" s="12">
        <v>1417</v>
      </c>
      <c r="D1428" s="12">
        <v>395</v>
      </c>
      <c r="E1428" s="21">
        <v>34.799999999999997</v>
      </c>
      <c r="F1428" s="68">
        <f t="shared" si="860"/>
        <v>9.6666666666666661</v>
      </c>
      <c r="G1428" s="22">
        <f t="shared" si="892"/>
        <v>1.0138888888888884</v>
      </c>
      <c r="H1428" s="22">
        <f t="shared" si="861"/>
        <v>198</v>
      </c>
      <c r="I1428" s="48">
        <f>'Ducati Panigale 1199 data'!$C$8*G1428</f>
        <v>281.86111111111097</v>
      </c>
      <c r="J1428" s="48">
        <f>'Ducati Panigale 1199 data'!$C$8*'Ducati Panigale 1199 data'!$C$15*'Ducati Panigale 1199 data'!$C$10</f>
        <v>54.543600000000005</v>
      </c>
      <c r="K1428" s="48">
        <f>(0.5*'Ducati Panigale 1199 data'!$C$12)*'Ducati Panigale 1199 data'!$C$14*'Ducati Panigale 1199 data'!$C$11*F1428^2</f>
        <v>13.221220833333332</v>
      </c>
      <c r="L1428" s="48">
        <f t="shared" si="862"/>
        <v>349.62593194444435</v>
      </c>
      <c r="M1428" s="48">
        <f t="shared" si="858"/>
        <v>3379.7173421296284</v>
      </c>
      <c r="N1428" s="22">
        <f t="shared" si="863"/>
        <v>3.3797173421296285</v>
      </c>
      <c r="O1428" s="105">
        <f t="shared" si="864"/>
        <v>0</v>
      </c>
      <c r="P1428" s="105">
        <f t="shared" si="865"/>
        <v>0</v>
      </c>
      <c r="Q1428" s="105">
        <f t="shared" si="893"/>
        <v>335.2206307257386</v>
      </c>
      <c r="R1428" s="27">
        <f t="shared" si="866"/>
        <v>9.3116841868260719E-2</v>
      </c>
      <c r="S1428" s="98">
        <f t="shared" si="867"/>
        <v>3.3797173421296285</v>
      </c>
      <c r="T1428" s="17">
        <f t="shared" si="894"/>
        <v>1771.4998030596776</v>
      </c>
      <c r="U1428" s="17">
        <f t="shared" si="868"/>
        <v>0.49208327862768819</v>
      </c>
      <c r="V1428" s="17">
        <f t="shared" si="869"/>
        <v>318.45959918945164</v>
      </c>
      <c r="W1428" s="17">
        <f t="shared" si="870"/>
        <v>305.72121522187354</v>
      </c>
      <c r="X1428" s="17">
        <f t="shared" si="870"/>
        <v>293.49236661299858</v>
      </c>
      <c r="Y1428" s="17">
        <f t="shared" si="871"/>
        <v>290.5574429468686</v>
      </c>
      <c r="Z1428" s="17">
        <f>Y1428/3600</f>
        <v>8.0710400818574612E-2</v>
      </c>
      <c r="AA1428" s="17">
        <f>0.96*Y1428</f>
        <v>278.93514522899386</v>
      </c>
      <c r="AB1428" s="17">
        <f t="shared" si="872"/>
        <v>267.77773941983412</v>
      </c>
      <c r="AC1428" s="17">
        <f t="shared" si="873"/>
        <v>254.38885244884241</v>
      </c>
      <c r="AD1428" s="17">
        <f t="shared" si="874"/>
        <v>254.38885244884241</v>
      </c>
      <c r="AE1428" s="17">
        <f t="shared" si="895"/>
        <v>7.0663570124678443E-2</v>
      </c>
      <c r="AF1428" s="17">
        <f>T1428-AD1428</f>
        <v>1517.1109506108351</v>
      </c>
      <c r="AG1428" s="17">
        <f t="shared" si="875"/>
        <v>0.42141970850300975</v>
      </c>
      <c r="AH1428" s="28">
        <f>0.5*'Ducati Panigale 1199 data'!$C$8*'WLTP class 3 v5'!F1428^2</f>
        <v>12988.777777777776</v>
      </c>
      <c r="AI1428" s="17">
        <f t="shared" si="876"/>
        <v>12.988777777777775</v>
      </c>
      <c r="AJ1428" s="17" t="str">
        <f>IF(N1428&lt;0, AI1428, "0")</f>
        <v>0</v>
      </c>
      <c r="AK1428" s="98">
        <f>AK1427+AJ1428</f>
        <v>3608.8708356481466</v>
      </c>
      <c r="AL1428" s="105">
        <f t="shared" si="877"/>
        <v>1.002464121013374</v>
      </c>
      <c r="AM1428" s="98">
        <f>IF(N1428 &gt; 0, AI1428, )</f>
        <v>12.988777777777775</v>
      </c>
      <c r="AN1428" s="98">
        <f t="shared" si="896"/>
        <v>29087.231486882687</v>
      </c>
      <c r="AO1428" s="98">
        <f t="shared" si="878"/>
        <v>8.0797865241340805</v>
      </c>
      <c r="AP1428" s="27">
        <f t="shared" si="879"/>
        <v>0</v>
      </c>
      <c r="AQ1428" s="27">
        <f t="shared" si="880"/>
        <v>0</v>
      </c>
      <c r="AR1428" s="99">
        <f t="shared" si="881"/>
        <v>0</v>
      </c>
      <c r="AS1428" s="27">
        <f t="shared" si="882"/>
        <v>0</v>
      </c>
      <c r="AT1428" s="99">
        <f t="shared" si="859"/>
        <v>0</v>
      </c>
      <c r="AU1428" s="27">
        <f t="shared" si="859"/>
        <v>0</v>
      </c>
      <c r="AV1428" s="27">
        <f t="shared" si="883"/>
        <v>0</v>
      </c>
      <c r="AW1428" s="27">
        <f t="shared" si="884"/>
        <v>0</v>
      </c>
      <c r="AX1428" s="27">
        <f t="shared" si="885"/>
        <v>0</v>
      </c>
      <c r="AY1428" s="99">
        <f>AN1428-AW1428</f>
        <v>29087.231486882687</v>
      </c>
      <c r="AZ1428" s="110">
        <f t="shared" si="886"/>
        <v>8.0797865241340805</v>
      </c>
      <c r="BB1428" s="87">
        <v>0</v>
      </c>
      <c r="BC1428" s="23">
        <f t="shared" si="887"/>
        <v>0</v>
      </c>
      <c r="BD1428" s="23">
        <f t="shared" si="888"/>
        <v>0</v>
      </c>
      <c r="BE1428" s="23">
        <f t="shared" si="889"/>
        <v>0</v>
      </c>
      <c r="BF1428" s="23">
        <f t="shared" si="890"/>
        <v>0</v>
      </c>
      <c r="BG1428" s="23">
        <f t="shared" si="891"/>
        <v>0</v>
      </c>
    </row>
    <row r="1429" spans="2:59">
      <c r="B1429" s="12" t="s">
        <v>34</v>
      </c>
      <c r="C1429" s="12">
        <v>1418</v>
      </c>
      <c r="D1429" s="12">
        <v>396</v>
      </c>
      <c r="E1429" s="21">
        <v>38.4</v>
      </c>
      <c r="F1429" s="68">
        <f t="shared" si="860"/>
        <v>10.666666666666666</v>
      </c>
      <c r="G1429" s="22">
        <f t="shared" si="892"/>
        <v>0.84722222222222243</v>
      </c>
      <c r="H1429" s="22">
        <f t="shared" si="861"/>
        <v>198.5</v>
      </c>
      <c r="I1429" s="48">
        <f>'Ducati Panigale 1199 data'!$C$8*G1429</f>
        <v>235.52777777777783</v>
      </c>
      <c r="J1429" s="48">
        <f>'Ducati Panigale 1199 data'!$C$8*'Ducati Panigale 1199 data'!$C$15*'Ducati Panigale 1199 data'!$C$10</f>
        <v>54.543600000000005</v>
      </c>
      <c r="K1429" s="48">
        <f>(0.5*'Ducati Panigale 1199 data'!$C$12)*'Ducati Panigale 1199 data'!$C$14*'Ducati Panigale 1199 data'!$C$11*F1429^2</f>
        <v>16.098133333333333</v>
      </c>
      <c r="L1429" s="48">
        <f t="shared" si="862"/>
        <v>306.16951111111121</v>
      </c>
      <c r="M1429" s="48">
        <f t="shared" si="858"/>
        <v>3265.8081185185192</v>
      </c>
      <c r="N1429" s="22">
        <f t="shared" si="863"/>
        <v>3.2658081185185193</v>
      </c>
      <c r="O1429" s="105">
        <f t="shared" si="864"/>
        <v>0</v>
      </c>
      <c r="P1429" s="105">
        <f t="shared" si="865"/>
        <v>0</v>
      </c>
      <c r="Q1429" s="105">
        <f t="shared" si="893"/>
        <v>335.2206307257386</v>
      </c>
      <c r="R1429" s="27">
        <f t="shared" si="866"/>
        <v>9.3116841868260719E-2</v>
      </c>
      <c r="S1429" s="98">
        <f t="shared" si="867"/>
        <v>3.2658081185185193</v>
      </c>
      <c r="T1429" s="17">
        <f t="shared" si="894"/>
        <v>1774.765611178196</v>
      </c>
      <c r="U1429" s="17">
        <f t="shared" si="868"/>
        <v>0.49299044754949889</v>
      </c>
      <c r="V1429" s="17">
        <f t="shared" si="869"/>
        <v>318.45959918945164</v>
      </c>
      <c r="W1429" s="17">
        <f t="shared" si="870"/>
        <v>305.72121522187354</v>
      </c>
      <c r="X1429" s="17">
        <f t="shared" si="870"/>
        <v>293.49236661299858</v>
      </c>
      <c r="Y1429" s="17">
        <f t="shared" si="871"/>
        <v>290.5574429468686</v>
      </c>
      <c r="Z1429" s="17">
        <f>Y1429/3600</f>
        <v>8.0710400818574612E-2</v>
      </c>
      <c r="AA1429" s="17">
        <f>0.96*Y1429</f>
        <v>278.93514522899386</v>
      </c>
      <c r="AB1429" s="17">
        <f t="shared" si="872"/>
        <v>267.77773941983412</v>
      </c>
      <c r="AC1429" s="17">
        <f t="shared" si="873"/>
        <v>254.38885244884241</v>
      </c>
      <c r="AD1429" s="17">
        <f t="shared" si="874"/>
        <v>254.38885244884241</v>
      </c>
      <c r="AE1429" s="17">
        <f t="shared" si="895"/>
        <v>7.0663570124678443E-2</v>
      </c>
      <c r="AF1429" s="17">
        <f>T1429-AD1429</f>
        <v>1520.3767587293535</v>
      </c>
      <c r="AG1429" s="17">
        <f t="shared" si="875"/>
        <v>0.42232687742482039</v>
      </c>
      <c r="AH1429" s="28">
        <f>0.5*'Ducati Panigale 1199 data'!$C$8*'WLTP class 3 v5'!F1429^2</f>
        <v>15815.111111111109</v>
      </c>
      <c r="AI1429" s="17">
        <f t="shared" si="876"/>
        <v>15.81511111111111</v>
      </c>
      <c r="AJ1429" s="17" t="str">
        <f>IF(N1429&lt;0, AI1429, "0")</f>
        <v>0</v>
      </c>
      <c r="AK1429" s="98">
        <f>AK1428+AJ1429</f>
        <v>3608.8708356481466</v>
      </c>
      <c r="AL1429" s="105">
        <f t="shared" si="877"/>
        <v>1.002464121013374</v>
      </c>
      <c r="AM1429" s="98">
        <f>IF(N1429 &gt; 0, AI1429, )</f>
        <v>15.81511111111111</v>
      </c>
      <c r="AN1429" s="98">
        <f t="shared" si="896"/>
        <v>29103.046597993798</v>
      </c>
      <c r="AO1429" s="98">
        <f t="shared" si="878"/>
        <v>8.0841796105538322</v>
      </c>
      <c r="AP1429" s="27">
        <f t="shared" si="879"/>
        <v>0</v>
      </c>
      <c r="AQ1429" s="27">
        <f t="shared" si="880"/>
        <v>0</v>
      </c>
      <c r="AR1429" s="99">
        <f t="shared" si="881"/>
        <v>0</v>
      </c>
      <c r="AS1429" s="27">
        <f t="shared" si="882"/>
        <v>0</v>
      </c>
      <c r="AT1429" s="99">
        <f t="shared" si="859"/>
        <v>0</v>
      </c>
      <c r="AU1429" s="27">
        <f t="shared" si="859"/>
        <v>0</v>
      </c>
      <c r="AV1429" s="27">
        <f t="shared" si="883"/>
        <v>0</v>
      </c>
      <c r="AW1429" s="27">
        <f t="shared" si="884"/>
        <v>0</v>
      </c>
      <c r="AX1429" s="27">
        <f t="shared" si="885"/>
        <v>0</v>
      </c>
      <c r="AY1429" s="99">
        <f>AN1429-AW1429</f>
        <v>29103.046597993798</v>
      </c>
      <c r="AZ1429" s="110">
        <f t="shared" si="886"/>
        <v>8.0841796105538322</v>
      </c>
      <c r="BB1429" s="87">
        <v>0</v>
      </c>
      <c r="BC1429" s="23">
        <f t="shared" si="887"/>
        <v>0</v>
      </c>
      <c r="BD1429" s="23">
        <f t="shared" si="888"/>
        <v>0</v>
      </c>
      <c r="BE1429" s="23">
        <f t="shared" si="889"/>
        <v>0</v>
      </c>
      <c r="BF1429" s="23">
        <f t="shared" si="890"/>
        <v>0</v>
      </c>
      <c r="BG1429" s="23">
        <f t="shared" si="891"/>
        <v>0</v>
      </c>
    </row>
    <row r="1430" spans="2:59">
      <c r="B1430" s="12" t="s">
        <v>34</v>
      </c>
      <c r="C1430" s="12">
        <v>1419</v>
      </c>
      <c r="D1430" s="12">
        <v>397</v>
      </c>
      <c r="E1430" s="21">
        <v>40.9</v>
      </c>
      <c r="F1430" s="68">
        <f t="shared" si="860"/>
        <v>11.361111111111111</v>
      </c>
      <c r="G1430" s="22">
        <f t="shared" si="892"/>
        <v>0.45833333333333393</v>
      </c>
      <c r="H1430" s="22">
        <f t="shared" si="861"/>
        <v>199</v>
      </c>
      <c r="I1430" s="48">
        <f>'Ducati Panigale 1199 data'!$C$8*G1430</f>
        <v>127.41666666666683</v>
      </c>
      <c r="J1430" s="48">
        <f>'Ducati Panigale 1199 data'!$C$8*'Ducati Panigale 1199 data'!$C$15*'Ducati Panigale 1199 data'!$C$10</f>
        <v>54.543600000000005</v>
      </c>
      <c r="K1430" s="48">
        <f>(0.5*'Ducati Panigale 1199 data'!$C$12)*'Ducati Panigale 1199 data'!$C$14*'Ducati Panigale 1199 data'!$C$11*F1430^2</f>
        <v>18.26247722800926</v>
      </c>
      <c r="L1430" s="48">
        <f t="shared" si="862"/>
        <v>200.22274389467609</v>
      </c>
      <c r="M1430" s="48">
        <f t="shared" si="858"/>
        <v>2274.7528403589586</v>
      </c>
      <c r="N1430" s="22">
        <f t="shared" si="863"/>
        <v>2.2747528403589587</v>
      </c>
      <c r="O1430" s="105">
        <f t="shared" si="864"/>
        <v>0</v>
      </c>
      <c r="P1430" s="105">
        <f t="shared" si="865"/>
        <v>0</v>
      </c>
      <c r="Q1430" s="105">
        <f t="shared" si="893"/>
        <v>335.2206307257386</v>
      </c>
      <c r="R1430" s="27">
        <f t="shared" si="866"/>
        <v>9.3116841868260719E-2</v>
      </c>
      <c r="S1430" s="98">
        <f t="shared" si="867"/>
        <v>2.2747528403589587</v>
      </c>
      <c r="T1430" s="17">
        <f t="shared" si="894"/>
        <v>1777.040364018555</v>
      </c>
      <c r="U1430" s="17">
        <f t="shared" si="868"/>
        <v>0.49362232333848749</v>
      </c>
      <c r="V1430" s="17">
        <f t="shared" si="869"/>
        <v>318.45959918945164</v>
      </c>
      <c r="W1430" s="17">
        <f t="shared" si="870"/>
        <v>305.72121522187354</v>
      </c>
      <c r="X1430" s="17">
        <f t="shared" si="870"/>
        <v>293.49236661299858</v>
      </c>
      <c r="Y1430" s="17">
        <f t="shared" si="871"/>
        <v>290.5574429468686</v>
      </c>
      <c r="Z1430" s="17">
        <f>Y1430/3600</f>
        <v>8.0710400818574612E-2</v>
      </c>
      <c r="AA1430" s="17">
        <f>0.96*Y1430</f>
        <v>278.93514522899386</v>
      </c>
      <c r="AB1430" s="17">
        <f t="shared" si="872"/>
        <v>267.77773941983412</v>
      </c>
      <c r="AC1430" s="17">
        <f t="shared" si="873"/>
        <v>254.38885244884241</v>
      </c>
      <c r="AD1430" s="17">
        <f t="shared" si="874"/>
        <v>254.38885244884241</v>
      </c>
      <c r="AE1430" s="17">
        <f t="shared" si="895"/>
        <v>7.0663570124678443E-2</v>
      </c>
      <c r="AF1430" s="17">
        <f>T1430-AD1430</f>
        <v>1522.6515115697125</v>
      </c>
      <c r="AG1430" s="17">
        <f t="shared" si="875"/>
        <v>0.42295875321380905</v>
      </c>
      <c r="AH1430" s="28">
        <f>0.5*'Ducati Panigale 1199 data'!$C$8*'WLTP class 3 v5'!F1430^2</f>
        <v>17941.403549382714</v>
      </c>
      <c r="AI1430" s="17">
        <f t="shared" si="876"/>
        <v>17.941403549382713</v>
      </c>
      <c r="AJ1430" s="17" t="str">
        <f>IF(N1430&lt;0, AI1430, "0")</f>
        <v>0</v>
      </c>
      <c r="AK1430" s="98">
        <f>AK1429+AJ1430</f>
        <v>3608.8708356481466</v>
      </c>
      <c r="AL1430" s="105">
        <f t="shared" si="877"/>
        <v>1.002464121013374</v>
      </c>
      <c r="AM1430" s="98">
        <f>IF(N1430 &gt; 0, AI1430, )</f>
        <v>17.941403549382713</v>
      </c>
      <c r="AN1430" s="98">
        <f t="shared" si="896"/>
        <v>29120.988001543181</v>
      </c>
      <c r="AO1430" s="98">
        <f t="shared" si="878"/>
        <v>8.089163333761995</v>
      </c>
      <c r="AP1430" s="27">
        <f t="shared" si="879"/>
        <v>0</v>
      </c>
      <c r="AQ1430" s="27">
        <f t="shared" si="880"/>
        <v>0</v>
      </c>
      <c r="AR1430" s="99">
        <f t="shared" si="881"/>
        <v>0</v>
      </c>
      <c r="AS1430" s="27">
        <f t="shared" si="882"/>
        <v>0</v>
      </c>
      <c r="AT1430" s="99">
        <f t="shared" si="859"/>
        <v>0</v>
      </c>
      <c r="AU1430" s="27">
        <f t="shared" si="859"/>
        <v>0</v>
      </c>
      <c r="AV1430" s="27">
        <f t="shared" si="883"/>
        <v>0</v>
      </c>
      <c r="AW1430" s="27">
        <f t="shared" si="884"/>
        <v>0</v>
      </c>
      <c r="AX1430" s="27">
        <f t="shared" si="885"/>
        <v>0</v>
      </c>
      <c r="AY1430" s="99">
        <f>AN1430-AW1430</f>
        <v>29120.988001543181</v>
      </c>
      <c r="AZ1430" s="110">
        <f t="shared" si="886"/>
        <v>8.089163333761995</v>
      </c>
      <c r="BB1430" s="87">
        <v>0</v>
      </c>
      <c r="BC1430" s="23">
        <f t="shared" si="887"/>
        <v>0</v>
      </c>
      <c r="BD1430" s="23">
        <f t="shared" si="888"/>
        <v>0</v>
      </c>
      <c r="BE1430" s="23">
        <f t="shared" si="889"/>
        <v>0</v>
      </c>
      <c r="BF1430" s="23">
        <f t="shared" si="890"/>
        <v>0</v>
      </c>
      <c r="BG1430" s="23">
        <f t="shared" si="891"/>
        <v>0</v>
      </c>
    </row>
    <row r="1431" spans="2:59">
      <c r="B1431" s="12" t="s">
        <v>34</v>
      </c>
      <c r="C1431" s="12">
        <v>1420</v>
      </c>
      <c r="D1431" s="12">
        <v>398</v>
      </c>
      <c r="E1431" s="21">
        <v>41.7</v>
      </c>
      <c r="F1431" s="68">
        <f t="shared" si="860"/>
        <v>11.583333333333334</v>
      </c>
      <c r="G1431" s="22">
        <f t="shared" si="892"/>
        <v>0</v>
      </c>
      <c r="H1431" s="22">
        <f t="shared" si="861"/>
        <v>199.5</v>
      </c>
      <c r="I1431" s="48">
        <f>'Ducati Panigale 1199 data'!$C$8*G1431</f>
        <v>0</v>
      </c>
      <c r="J1431" s="48">
        <f>'Ducati Panigale 1199 data'!$C$8*'Ducati Panigale 1199 data'!$C$15*'Ducati Panigale 1199 data'!$C$10</f>
        <v>54.543600000000005</v>
      </c>
      <c r="K1431" s="48">
        <f>(0.5*'Ducati Panigale 1199 data'!$C$12)*'Ducati Panigale 1199 data'!$C$14*'Ducati Panigale 1199 data'!$C$11*F1431^2</f>
        <v>18.983888802083335</v>
      </c>
      <c r="L1431" s="48">
        <f t="shared" si="862"/>
        <v>73.52748880208334</v>
      </c>
      <c r="M1431" s="48">
        <f t="shared" si="858"/>
        <v>851.6934119574654</v>
      </c>
      <c r="N1431" s="22">
        <f t="shared" si="863"/>
        <v>0.8516934119574654</v>
      </c>
      <c r="O1431" s="105">
        <f t="shared" si="864"/>
        <v>0</v>
      </c>
      <c r="P1431" s="105">
        <f t="shared" si="865"/>
        <v>0</v>
      </c>
      <c r="Q1431" s="105">
        <f t="shared" si="893"/>
        <v>335.2206307257386</v>
      </c>
      <c r="R1431" s="27">
        <f t="shared" si="866"/>
        <v>9.3116841868260719E-2</v>
      </c>
      <c r="S1431" s="98">
        <f t="shared" si="867"/>
        <v>0.8516934119574654</v>
      </c>
      <c r="T1431" s="17">
        <f t="shared" si="894"/>
        <v>1777.8920574305125</v>
      </c>
      <c r="U1431" s="17">
        <f t="shared" si="868"/>
        <v>0.49385890484180905</v>
      </c>
      <c r="V1431" s="17">
        <f t="shared" si="869"/>
        <v>318.45959918945164</v>
      </c>
      <c r="W1431" s="17">
        <f t="shared" si="870"/>
        <v>305.72121522187354</v>
      </c>
      <c r="X1431" s="17">
        <f t="shared" si="870"/>
        <v>293.49236661299858</v>
      </c>
      <c r="Y1431" s="17">
        <f t="shared" si="871"/>
        <v>290.5574429468686</v>
      </c>
      <c r="Z1431" s="17">
        <f>Y1431/3600</f>
        <v>8.0710400818574612E-2</v>
      </c>
      <c r="AA1431" s="17">
        <f>0.96*Y1431</f>
        <v>278.93514522899386</v>
      </c>
      <c r="AB1431" s="17">
        <f t="shared" si="872"/>
        <v>267.77773941983412</v>
      </c>
      <c r="AC1431" s="17">
        <f t="shared" si="873"/>
        <v>254.38885244884241</v>
      </c>
      <c r="AD1431" s="17">
        <f t="shared" si="874"/>
        <v>254.38885244884241</v>
      </c>
      <c r="AE1431" s="17">
        <f t="shared" si="895"/>
        <v>7.0663570124678443E-2</v>
      </c>
      <c r="AF1431" s="17">
        <f>T1431-AD1431</f>
        <v>1523.50320498167</v>
      </c>
      <c r="AG1431" s="17">
        <f t="shared" si="875"/>
        <v>0.42319533471713056</v>
      </c>
      <c r="AH1431" s="28">
        <f>0.5*'Ducati Panigale 1199 data'!$C$8*'WLTP class 3 v5'!F1431^2</f>
        <v>18650.131944444445</v>
      </c>
      <c r="AI1431" s="17">
        <f t="shared" si="876"/>
        <v>18.650131944444446</v>
      </c>
      <c r="AJ1431" s="17" t="str">
        <f>IF(N1431&lt;0, AI1431, "0")</f>
        <v>0</v>
      </c>
      <c r="AK1431" s="98">
        <f>AK1430+AJ1431</f>
        <v>3608.8708356481466</v>
      </c>
      <c r="AL1431" s="105">
        <f t="shared" si="877"/>
        <v>1.002464121013374</v>
      </c>
      <c r="AM1431" s="98">
        <f>IF(N1431 &gt; 0, AI1431, )</f>
        <v>18.650131944444446</v>
      </c>
      <c r="AN1431" s="98">
        <f t="shared" si="896"/>
        <v>29139.638133487624</v>
      </c>
      <c r="AO1431" s="98">
        <f t="shared" si="878"/>
        <v>8.0943439259687846</v>
      </c>
      <c r="AP1431" s="27">
        <f t="shared" si="879"/>
        <v>0</v>
      </c>
      <c r="AQ1431" s="27">
        <f t="shared" si="880"/>
        <v>0</v>
      </c>
      <c r="AR1431" s="99">
        <f t="shared" si="881"/>
        <v>0</v>
      </c>
      <c r="AS1431" s="27">
        <f t="shared" si="882"/>
        <v>0</v>
      </c>
      <c r="AT1431" s="99">
        <f t="shared" si="859"/>
        <v>0</v>
      </c>
      <c r="AU1431" s="27">
        <f t="shared" si="859"/>
        <v>0</v>
      </c>
      <c r="AV1431" s="27">
        <f t="shared" si="883"/>
        <v>0</v>
      </c>
      <c r="AW1431" s="27">
        <f t="shared" si="884"/>
        <v>0</v>
      </c>
      <c r="AX1431" s="27">
        <f t="shared" si="885"/>
        <v>0</v>
      </c>
      <c r="AY1431" s="99">
        <f>AN1431-AW1431</f>
        <v>29139.638133487624</v>
      </c>
      <c r="AZ1431" s="110">
        <f t="shared" si="886"/>
        <v>8.0943439259687846</v>
      </c>
      <c r="BB1431" s="87">
        <v>0</v>
      </c>
      <c r="BC1431" s="23">
        <f t="shared" si="887"/>
        <v>0</v>
      </c>
      <c r="BD1431" s="23">
        <f t="shared" si="888"/>
        <v>0</v>
      </c>
      <c r="BE1431" s="23">
        <f t="shared" si="889"/>
        <v>0</v>
      </c>
      <c r="BF1431" s="23">
        <f t="shared" si="890"/>
        <v>0</v>
      </c>
      <c r="BG1431" s="23">
        <f t="shared" si="891"/>
        <v>0</v>
      </c>
    </row>
    <row r="1432" spans="2:59">
      <c r="B1432" s="12" t="s">
        <v>34</v>
      </c>
      <c r="C1432" s="12">
        <v>1421</v>
      </c>
      <c r="D1432" s="12">
        <v>399</v>
      </c>
      <c r="E1432" s="21">
        <v>40.9</v>
      </c>
      <c r="F1432" s="68">
        <f t="shared" si="860"/>
        <v>11.361111111111111</v>
      </c>
      <c r="G1432" s="22">
        <f t="shared" si="892"/>
        <v>-0.47222222222222299</v>
      </c>
      <c r="H1432" s="22">
        <f t="shared" si="861"/>
        <v>200</v>
      </c>
      <c r="I1432" s="48">
        <f>'Ducati Panigale 1199 data'!$C$8*G1432</f>
        <v>-131.277777777778</v>
      </c>
      <c r="J1432" s="48">
        <f>'Ducati Panigale 1199 data'!$C$8*'Ducati Panigale 1199 data'!$C$15*'Ducati Panigale 1199 data'!$C$10</f>
        <v>54.543600000000005</v>
      </c>
      <c r="K1432" s="48">
        <f>(0.5*'Ducati Panigale 1199 data'!$C$12)*'Ducati Panigale 1199 data'!$C$14*'Ducati Panigale 1199 data'!$C$11*F1432^2</f>
        <v>18.26247722800926</v>
      </c>
      <c r="L1432" s="48">
        <f t="shared" si="862"/>
        <v>-58.471700549768741</v>
      </c>
      <c r="M1432" s="48">
        <f t="shared" si="858"/>
        <v>-664.30348680153929</v>
      </c>
      <c r="N1432" s="22">
        <f t="shared" si="863"/>
        <v>-0.66430348680153928</v>
      </c>
      <c r="O1432" s="105">
        <f t="shared" si="864"/>
        <v>-0.66430348680153928</v>
      </c>
      <c r="P1432" s="105">
        <f t="shared" si="865"/>
        <v>0.66430348680153928</v>
      </c>
      <c r="Q1432" s="105">
        <f t="shared" si="893"/>
        <v>335.88493421254014</v>
      </c>
      <c r="R1432" s="27">
        <f t="shared" si="866"/>
        <v>9.3301370614594481E-2</v>
      </c>
      <c r="S1432" s="98">
        <f t="shared" si="867"/>
        <v>0</v>
      </c>
      <c r="T1432" s="17">
        <f t="shared" si="894"/>
        <v>1777.8920574305125</v>
      </c>
      <c r="U1432" s="17">
        <f t="shared" si="868"/>
        <v>0.49385890484180905</v>
      </c>
      <c r="V1432" s="17">
        <f t="shared" si="869"/>
        <v>319.09068750191312</v>
      </c>
      <c r="W1432" s="17">
        <f t="shared" si="870"/>
        <v>306.32706000183657</v>
      </c>
      <c r="X1432" s="17">
        <f t="shared" si="870"/>
        <v>294.07397760176309</v>
      </c>
      <c r="Y1432" s="17">
        <f t="shared" si="871"/>
        <v>291.13323782574548</v>
      </c>
      <c r="Z1432" s="17">
        <f>Y1432/3600</f>
        <v>8.087034384048486E-2</v>
      </c>
      <c r="AA1432" s="17">
        <f>0.96*Y1432</f>
        <v>279.48790831271566</v>
      </c>
      <c r="AB1432" s="17">
        <f t="shared" si="872"/>
        <v>268.30839198020703</v>
      </c>
      <c r="AC1432" s="17">
        <f t="shared" si="873"/>
        <v>254.89297238119667</v>
      </c>
      <c r="AD1432" s="17">
        <f t="shared" si="874"/>
        <v>254.89297238119667</v>
      </c>
      <c r="AE1432" s="17">
        <f t="shared" si="895"/>
        <v>7.0803603439221291E-2</v>
      </c>
      <c r="AF1432" s="17">
        <f>T1432-AD1432</f>
        <v>1522.9990850493159</v>
      </c>
      <c r="AG1432" s="17">
        <f t="shared" si="875"/>
        <v>0.42305530140258774</v>
      </c>
      <c r="AH1432" s="28">
        <f>0.5*'Ducati Panigale 1199 data'!$C$8*'WLTP class 3 v5'!F1432^2</f>
        <v>17941.403549382714</v>
      </c>
      <c r="AI1432" s="17">
        <f t="shared" si="876"/>
        <v>17.941403549382713</v>
      </c>
      <c r="AJ1432" s="17">
        <f>IF(N1432&lt;0, AI1432, "0")</f>
        <v>17.941403549382713</v>
      </c>
      <c r="AK1432" s="98">
        <f>AK1431+AJ1432</f>
        <v>3626.8122391975294</v>
      </c>
      <c r="AL1432" s="105">
        <f t="shared" si="877"/>
        <v>1.007447844221536</v>
      </c>
      <c r="AM1432" s="98">
        <f>IF(N1432 &gt; 0, AI1432, )</f>
        <v>0</v>
      </c>
      <c r="AN1432" s="98">
        <f t="shared" si="896"/>
        <v>29139.638133487624</v>
      </c>
      <c r="AO1432" s="98">
        <f t="shared" si="878"/>
        <v>8.0943439259687846</v>
      </c>
      <c r="AP1432" s="27">
        <f t="shared" si="879"/>
        <v>17.044333371913577</v>
      </c>
      <c r="AQ1432" s="27">
        <f t="shared" si="880"/>
        <v>16.362560037037035</v>
      </c>
      <c r="AR1432" s="99">
        <f t="shared" si="881"/>
        <v>15.708057635555553</v>
      </c>
      <c r="AS1432" s="27">
        <f t="shared" si="882"/>
        <v>15.550977059199997</v>
      </c>
      <c r="AT1432" s="99">
        <f t="shared" si="859"/>
        <v>14.928937976831996</v>
      </c>
      <c r="AU1432" s="27">
        <f t="shared" si="859"/>
        <v>14.331780457758716</v>
      </c>
      <c r="AV1432" s="27">
        <f t="shared" si="883"/>
        <v>13.615191434870781</v>
      </c>
      <c r="AW1432" s="27">
        <f t="shared" si="884"/>
        <v>13.615191434870781</v>
      </c>
      <c r="AX1432" s="27">
        <f t="shared" si="885"/>
        <v>3.7819976207974391E-3</v>
      </c>
      <c r="AY1432" s="99">
        <f>AN1432-AW1432</f>
        <v>29126.022942052754</v>
      </c>
      <c r="AZ1432" s="110">
        <f t="shared" si="886"/>
        <v>8.0905619283479879</v>
      </c>
      <c r="BB1432" s="87">
        <v>0.66430348680153894</v>
      </c>
      <c r="BC1432" s="23">
        <f t="shared" si="887"/>
        <v>0.59787313812138509</v>
      </c>
      <c r="BD1432" s="23">
        <f t="shared" si="888"/>
        <v>0.56797948121531583</v>
      </c>
      <c r="BE1432" s="23">
        <f t="shared" si="889"/>
        <v>0.54526030196670316</v>
      </c>
      <c r="BF1432" s="23">
        <f t="shared" si="890"/>
        <v>0.512544683848701</v>
      </c>
      <c r="BG1432" s="23">
        <f t="shared" si="891"/>
        <v>0.512544683848701</v>
      </c>
    </row>
    <row r="1433" spans="2:59">
      <c r="B1433" s="12" t="s">
        <v>34</v>
      </c>
      <c r="C1433" s="12">
        <v>1422</v>
      </c>
      <c r="D1433" s="12">
        <v>400</v>
      </c>
      <c r="E1433" s="21">
        <v>38.299999999999997</v>
      </c>
      <c r="F1433" s="68">
        <f t="shared" si="860"/>
        <v>10.638888888888889</v>
      </c>
      <c r="G1433" s="22">
        <f t="shared" si="892"/>
        <v>-0.7777777777777779</v>
      </c>
      <c r="H1433" s="22">
        <f t="shared" si="861"/>
        <v>200.5</v>
      </c>
      <c r="I1433" s="48">
        <f>'Ducati Panigale 1199 data'!$C$8*G1433</f>
        <v>-216.22222222222226</v>
      </c>
      <c r="J1433" s="48">
        <f>'Ducati Panigale 1199 data'!$C$8*'Ducati Panigale 1199 data'!$C$15*'Ducati Panigale 1199 data'!$C$10</f>
        <v>54.543600000000005</v>
      </c>
      <c r="K1433" s="48">
        <f>(0.5*'Ducati Panigale 1199 data'!$C$12)*'Ducati Panigale 1199 data'!$C$14*'Ducati Panigale 1199 data'!$C$11*F1433^2</f>
        <v>16.014398061342597</v>
      </c>
      <c r="L1433" s="48">
        <f t="shared" si="862"/>
        <v>-145.66422416087966</v>
      </c>
      <c r="M1433" s="48">
        <f t="shared" si="858"/>
        <v>-1549.7054959338031</v>
      </c>
      <c r="N1433" s="22">
        <f t="shared" si="863"/>
        <v>-1.5497054959338032</v>
      </c>
      <c r="O1433" s="105">
        <f t="shared" si="864"/>
        <v>-1.5497054959338032</v>
      </c>
      <c r="P1433" s="105">
        <f t="shared" si="865"/>
        <v>1.5497054959338032</v>
      </c>
      <c r="Q1433" s="105">
        <f t="shared" si="893"/>
        <v>337.43463970847392</v>
      </c>
      <c r="R1433" s="27">
        <f t="shared" si="866"/>
        <v>9.3731844363464975E-2</v>
      </c>
      <c r="S1433" s="98">
        <f t="shared" si="867"/>
        <v>0</v>
      </c>
      <c r="T1433" s="17">
        <f t="shared" si="894"/>
        <v>1777.8920574305125</v>
      </c>
      <c r="U1433" s="17">
        <f t="shared" si="868"/>
        <v>0.49385890484180905</v>
      </c>
      <c r="V1433" s="17">
        <f t="shared" si="869"/>
        <v>320.56290772305022</v>
      </c>
      <c r="W1433" s="17">
        <f t="shared" si="870"/>
        <v>307.74039141412817</v>
      </c>
      <c r="X1433" s="17">
        <f t="shared" si="870"/>
        <v>295.43077575756303</v>
      </c>
      <c r="Y1433" s="17">
        <f t="shared" si="871"/>
        <v>292.47646799998739</v>
      </c>
      <c r="Z1433" s="17">
        <f>Y1433/3600</f>
        <v>8.1243463333329838E-2</v>
      </c>
      <c r="AA1433" s="17">
        <f>0.96*Y1433</f>
        <v>280.77740927998786</v>
      </c>
      <c r="AB1433" s="17">
        <f t="shared" si="872"/>
        <v>269.54631290878837</v>
      </c>
      <c r="AC1433" s="17">
        <f t="shared" si="873"/>
        <v>256.06899726334893</v>
      </c>
      <c r="AD1433" s="17">
        <f t="shared" si="874"/>
        <v>256.06899726334893</v>
      </c>
      <c r="AE1433" s="17">
        <f t="shared" si="895"/>
        <v>7.113027701759693E-2</v>
      </c>
      <c r="AF1433" s="17">
        <f>T1433-AD1433</f>
        <v>1521.8230601671635</v>
      </c>
      <c r="AG1433" s="17">
        <f t="shared" si="875"/>
        <v>0.42272862782421206</v>
      </c>
      <c r="AH1433" s="28">
        <f>0.5*'Ducati Panigale 1199 data'!$C$8*'WLTP class 3 v5'!F1433^2</f>
        <v>15732.847993827163</v>
      </c>
      <c r="AI1433" s="17">
        <f t="shared" si="876"/>
        <v>15.732847993827162</v>
      </c>
      <c r="AJ1433" s="17">
        <f>IF(N1433&lt;0, AI1433, "0")</f>
        <v>15.732847993827162</v>
      </c>
      <c r="AK1433" s="98">
        <f>AK1432+AJ1433</f>
        <v>3642.5450871913567</v>
      </c>
      <c r="AL1433" s="105">
        <f t="shared" si="877"/>
        <v>1.0118180797753769</v>
      </c>
      <c r="AM1433" s="98">
        <f>IF(N1433 &gt; 0, AI1433, )</f>
        <v>0</v>
      </c>
      <c r="AN1433" s="98">
        <f t="shared" si="896"/>
        <v>29139.638133487624</v>
      </c>
      <c r="AO1433" s="98">
        <f t="shared" si="878"/>
        <v>8.0943439259687846</v>
      </c>
      <c r="AP1433" s="27">
        <f t="shared" si="879"/>
        <v>14.946205594135803</v>
      </c>
      <c r="AQ1433" s="27">
        <f t="shared" si="880"/>
        <v>14.348357370370371</v>
      </c>
      <c r="AR1433" s="99">
        <f t="shared" si="881"/>
        <v>13.774423075555555</v>
      </c>
      <c r="AS1433" s="27">
        <f t="shared" si="882"/>
        <v>13.636678844799999</v>
      </c>
      <c r="AT1433" s="99">
        <f t="shared" si="859"/>
        <v>13.091211691007999</v>
      </c>
      <c r="AU1433" s="27">
        <f t="shared" si="859"/>
        <v>12.567563223367678</v>
      </c>
      <c r="AV1433" s="27">
        <f t="shared" si="883"/>
        <v>11.939185062199293</v>
      </c>
      <c r="AW1433" s="27">
        <f t="shared" si="884"/>
        <v>11.939185062199293</v>
      </c>
      <c r="AX1433" s="27">
        <f t="shared" si="885"/>
        <v>3.316440295055359E-3</v>
      </c>
      <c r="AY1433" s="99">
        <f>AN1433-AW1433</f>
        <v>29127.698948425426</v>
      </c>
      <c r="AZ1433" s="110">
        <f t="shared" si="886"/>
        <v>8.0910274856737292</v>
      </c>
      <c r="BB1433" s="87">
        <v>1.5497054959337999</v>
      </c>
      <c r="BC1433" s="23">
        <f t="shared" si="887"/>
        <v>1.3947349463404199</v>
      </c>
      <c r="BD1433" s="23">
        <f t="shared" si="888"/>
        <v>1.324998199023399</v>
      </c>
      <c r="BE1433" s="23">
        <f t="shared" si="889"/>
        <v>1.2719982710624629</v>
      </c>
      <c r="BF1433" s="23">
        <f t="shared" si="890"/>
        <v>1.195678374798715</v>
      </c>
      <c r="BG1433" s="23">
        <f t="shared" si="891"/>
        <v>1.195678374798715</v>
      </c>
    </row>
    <row r="1434" spans="2:59">
      <c r="B1434" s="12" t="s">
        <v>34</v>
      </c>
      <c r="C1434" s="12">
        <v>1423</v>
      </c>
      <c r="D1434" s="12">
        <v>401</v>
      </c>
      <c r="E1434" s="21">
        <v>35.299999999999997</v>
      </c>
      <c r="F1434" s="68">
        <f t="shared" si="860"/>
        <v>9.8055555555555554</v>
      </c>
      <c r="G1434" s="22">
        <f t="shared" si="892"/>
        <v>-0.55555555555555558</v>
      </c>
      <c r="H1434" s="22">
        <f t="shared" si="861"/>
        <v>201</v>
      </c>
      <c r="I1434" s="48">
        <f>'Ducati Panigale 1199 data'!$C$8*G1434</f>
        <v>-154.44444444444446</v>
      </c>
      <c r="J1434" s="48">
        <f>'Ducati Panigale 1199 data'!$C$8*'Ducati Panigale 1199 data'!$C$15*'Ducati Panigale 1199 data'!$C$10</f>
        <v>54.543600000000005</v>
      </c>
      <c r="K1434" s="48">
        <f>(0.5*'Ducati Panigale 1199 data'!$C$12)*'Ducati Panigale 1199 data'!$C$14*'Ducati Panigale 1199 data'!$C$11*F1434^2</f>
        <v>13.603870283564817</v>
      </c>
      <c r="L1434" s="48">
        <f t="shared" si="862"/>
        <v>-86.296974160879643</v>
      </c>
      <c r="M1434" s="48">
        <f t="shared" si="858"/>
        <v>-846.18977441084758</v>
      </c>
      <c r="N1434" s="22">
        <f t="shared" si="863"/>
        <v>-0.84618977441084753</v>
      </c>
      <c r="O1434" s="105">
        <f t="shared" si="864"/>
        <v>-0.84618977441084753</v>
      </c>
      <c r="P1434" s="105">
        <f t="shared" si="865"/>
        <v>0.84618977441084753</v>
      </c>
      <c r="Q1434" s="105">
        <f t="shared" si="893"/>
        <v>338.28082948288477</v>
      </c>
      <c r="R1434" s="27">
        <f t="shared" si="866"/>
        <v>9.3966897078579109E-2</v>
      </c>
      <c r="S1434" s="98">
        <f t="shared" si="867"/>
        <v>0</v>
      </c>
      <c r="T1434" s="17">
        <f t="shared" si="894"/>
        <v>1777.8920574305125</v>
      </c>
      <c r="U1434" s="17">
        <f t="shared" si="868"/>
        <v>0.49385890484180905</v>
      </c>
      <c r="V1434" s="17">
        <f t="shared" si="869"/>
        <v>321.36678800874051</v>
      </c>
      <c r="W1434" s="17">
        <f t="shared" si="870"/>
        <v>308.51211648839086</v>
      </c>
      <c r="X1434" s="17">
        <f t="shared" si="870"/>
        <v>296.1716318288552</v>
      </c>
      <c r="Y1434" s="17">
        <f t="shared" si="871"/>
        <v>293.20991551056665</v>
      </c>
      <c r="Z1434" s="17">
        <f>Y1434/3600</f>
        <v>8.1447198752935185E-2</v>
      </c>
      <c r="AA1434" s="17">
        <f>0.96*Y1434</f>
        <v>281.48151889014395</v>
      </c>
      <c r="AB1434" s="17">
        <f t="shared" si="872"/>
        <v>270.22225813453815</v>
      </c>
      <c r="AC1434" s="17">
        <f t="shared" si="873"/>
        <v>256.71114522781124</v>
      </c>
      <c r="AD1434" s="17">
        <f t="shared" si="874"/>
        <v>256.71114522781124</v>
      </c>
      <c r="AE1434" s="17">
        <f t="shared" si="895"/>
        <v>7.1308651452169788E-2</v>
      </c>
      <c r="AF1434" s="17">
        <f>T1434-AD1434</f>
        <v>1521.1809122027012</v>
      </c>
      <c r="AG1434" s="17">
        <f t="shared" si="875"/>
        <v>0.4225502533896392</v>
      </c>
      <c r="AH1434" s="28">
        <f>0.5*'Ducati Panigale 1199 data'!$C$8*'WLTP class 3 v5'!F1434^2</f>
        <v>13364.699845679012</v>
      </c>
      <c r="AI1434" s="17">
        <f t="shared" si="876"/>
        <v>13.364699845679011</v>
      </c>
      <c r="AJ1434" s="17">
        <f>IF(N1434&lt;0, AI1434, "0")</f>
        <v>13.364699845679011</v>
      </c>
      <c r="AK1434" s="98">
        <f>AK1433+AJ1434</f>
        <v>3655.9097870370356</v>
      </c>
      <c r="AL1434" s="105">
        <f t="shared" si="877"/>
        <v>1.0155304963991765</v>
      </c>
      <c r="AM1434" s="98">
        <f>IF(N1434 &gt; 0, AI1434, )</f>
        <v>0</v>
      </c>
      <c r="AN1434" s="98">
        <f t="shared" si="896"/>
        <v>29139.638133487624</v>
      </c>
      <c r="AO1434" s="98">
        <f t="shared" si="878"/>
        <v>8.0943439259687846</v>
      </c>
      <c r="AP1434" s="27">
        <f t="shared" si="879"/>
        <v>12.69646485339506</v>
      </c>
      <c r="AQ1434" s="27">
        <f t="shared" si="880"/>
        <v>12.188606259259258</v>
      </c>
      <c r="AR1434" s="99">
        <f t="shared" si="881"/>
        <v>11.701062008888886</v>
      </c>
      <c r="AS1434" s="27">
        <f t="shared" si="882"/>
        <v>11.584051388799997</v>
      </c>
      <c r="AT1434" s="99">
        <f t="shared" si="859"/>
        <v>11.120689333247997</v>
      </c>
      <c r="AU1434" s="27">
        <f t="shared" si="859"/>
        <v>10.675861759918076</v>
      </c>
      <c r="AV1434" s="27">
        <f t="shared" si="883"/>
        <v>10.142068671922171</v>
      </c>
      <c r="AW1434" s="27">
        <f t="shared" si="884"/>
        <v>10.142068671922171</v>
      </c>
      <c r="AX1434" s="27">
        <f t="shared" si="885"/>
        <v>2.8172412977561585E-3</v>
      </c>
      <c r="AY1434" s="99">
        <f>AN1434-AW1434</f>
        <v>29129.496064815703</v>
      </c>
      <c r="AZ1434" s="110">
        <f t="shared" si="886"/>
        <v>8.0915266846710292</v>
      </c>
      <c r="BB1434" s="87">
        <v>0.84618977441084797</v>
      </c>
      <c r="BC1434" s="23">
        <f t="shared" si="887"/>
        <v>0.76157079696976315</v>
      </c>
      <c r="BD1434" s="23">
        <f t="shared" si="888"/>
        <v>0.72349225712127496</v>
      </c>
      <c r="BE1434" s="23">
        <f t="shared" si="889"/>
        <v>0.69455256683642397</v>
      </c>
      <c r="BF1434" s="23">
        <f t="shared" si="890"/>
        <v>0.65287941282623851</v>
      </c>
      <c r="BG1434" s="23">
        <f t="shared" si="891"/>
        <v>0.65287941282623851</v>
      </c>
    </row>
    <row r="1435" spans="2:59">
      <c r="B1435" s="12" t="s">
        <v>34</v>
      </c>
      <c r="C1435" s="12">
        <v>1424</v>
      </c>
      <c r="D1435" s="12">
        <v>402</v>
      </c>
      <c r="E1435" s="21">
        <v>34.299999999999997</v>
      </c>
      <c r="F1435" s="68">
        <f t="shared" si="860"/>
        <v>9.5277777777777786</v>
      </c>
      <c r="G1435" s="22">
        <f t="shared" si="892"/>
        <v>-9.7222222222221627E-2</v>
      </c>
      <c r="H1435" s="22">
        <f t="shared" si="861"/>
        <v>201.5</v>
      </c>
      <c r="I1435" s="48">
        <f>'Ducati Panigale 1199 data'!$C$8*G1435</f>
        <v>-27.027777777777612</v>
      </c>
      <c r="J1435" s="48">
        <f>'Ducati Panigale 1199 data'!$C$8*'Ducati Panigale 1199 data'!$C$15*'Ducati Panigale 1199 data'!$C$10</f>
        <v>54.543600000000005</v>
      </c>
      <c r="K1435" s="48">
        <f>(0.5*'Ducati Panigale 1199 data'!$C$12)*'Ducati Panigale 1199 data'!$C$14*'Ducati Panigale 1199 data'!$C$11*F1435^2</f>
        <v>12.84403000578704</v>
      </c>
      <c r="L1435" s="48">
        <f t="shared" si="862"/>
        <v>40.35985222800943</v>
      </c>
      <c r="M1435" s="48">
        <f t="shared" si="858"/>
        <v>384.53970317242323</v>
      </c>
      <c r="N1435" s="22">
        <f t="shared" si="863"/>
        <v>0.38453970317242325</v>
      </c>
      <c r="O1435" s="105">
        <f t="shared" si="864"/>
        <v>0</v>
      </c>
      <c r="P1435" s="105">
        <f t="shared" si="865"/>
        <v>0</v>
      </c>
      <c r="Q1435" s="105">
        <f t="shared" si="893"/>
        <v>338.28082948288477</v>
      </c>
      <c r="R1435" s="27">
        <f t="shared" si="866"/>
        <v>9.3966897078579109E-2</v>
      </c>
      <c r="S1435" s="98">
        <f t="shared" si="867"/>
        <v>0.38453970317242325</v>
      </c>
      <c r="T1435" s="17">
        <f t="shared" si="894"/>
        <v>1778.2765971336848</v>
      </c>
      <c r="U1435" s="17">
        <f t="shared" si="868"/>
        <v>0.49396572142602357</v>
      </c>
      <c r="V1435" s="17">
        <f t="shared" si="869"/>
        <v>321.36678800874051</v>
      </c>
      <c r="W1435" s="17">
        <f t="shared" si="870"/>
        <v>308.51211648839086</v>
      </c>
      <c r="X1435" s="17">
        <f t="shared" si="870"/>
        <v>296.1716318288552</v>
      </c>
      <c r="Y1435" s="17">
        <f t="shared" si="871"/>
        <v>293.20991551056665</v>
      </c>
      <c r="Z1435" s="17">
        <f>Y1435/3600</f>
        <v>8.1447198752935185E-2</v>
      </c>
      <c r="AA1435" s="17">
        <f>0.96*Y1435</f>
        <v>281.48151889014395</v>
      </c>
      <c r="AB1435" s="17">
        <f t="shared" si="872"/>
        <v>270.22225813453815</v>
      </c>
      <c r="AC1435" s="17">
        <f t="shared" si="873"/>
        <v>256.71114522781124</v>
      </c>
      <c r="AD1435" s="17">
        <f t="shared" si="874"/>
        <v>256.71114522781124</v>
      </c>
      <c r="AE1435" s="17">
        <f t="shared" si="895"/>
        <v>7.1308651452169788E-2</v>
      </c>
      <c r="AF1435" s="17">
        <f>T1435-AD1435</f>
        <v>1521.5654519058735</v>
      </c>
      <c r="AG1435" s="17">
        <f t="shared" si="875"/>
        <v>0.42265706997385377</v>
      </c>
      <c r="AH1435" s="28">
        <f>0.5*'Ducati Panigale 1199 data'!$C$8*'WLTP class 3 v5'!F1435^2</f>
        <v>12618.218364197533</v>
      </c>
      <c r="AI1435" s="17">
        <f t="shared" si="876"/>
        <v>12.618218364197533</v>
      </c>
      <c r="AJ1435" s="17" t="str">
        <f>IF(N1435&lt;0, AI1435, "0")</f>
        <v>0</v>
      </c>
      <c r="AK1435" s="98">
        <f>AK1434+AJ1435</f>
        <v>3655.9097870370356</v>
      </c>
      <c r="AL1435" s="105">
        <f t="shared" si="877"/>
        <v>1.0155304963991765</v>
      </c>
      <c r="AM1435" s="98">
        <f>IF(N1435 &gt; 0, AI1435, )</f>
        <v>12.618218364197533</v>
      </c>
      <c r="AN1435" s="98">
        <f t="shared" si="896"/>
        <v>29152.256351851822</v>
      </c>
      <c r="AO1435" s="98">
        <f t="shared" si="878"/>
        <v>8.0978489866255057</v>
      </c>
      <c r="AP1435" s="27">
        <f t="shared" si="879"/>
        <v>0</v>
      </c>
      <c r="AQ1435" s="27">
        <f t="shared" si="880"/>
        <v>0</v>
      </c>
      <c r="AR1435" s="99">
        <f t="shared" si="881"/>
        <v>0</v>
      </c>
      <c r="AS1435" s="27">
        <f t="shared" si="882"/>
        <v>0</v>
      </c>
      <c r="AT1435" s="99">
        <f t="shared" si="859"/>
        <v>0</v>
      </c>
      <c r="AU1435" s="27">
        <f t="shared" si="859"/>
        <v>0</v>
      </c>
      <c r="AV1435" s="27">
        <f t="shared" si="883"/>
        <v>0</v>
      </c>
      <c r="AW1435" s="27">
        <f t="shared" si="884"/>
        <v>0</v>
      </c>
      <c r="AX1435" s="27">
        <f t="shared" si="885"/>
        <v>0</v>
      </c>
      <c r="AY1435" s="99">
        <f>AN1435-AW1435</f>
        <v>29152.256351851822</v>
      </c>
      <c r="AZ1435" s="110">
        <f t="shared" si="886"/>
        <v>8.0978489866255057</v>
      </c>
      <c r="BB1435" s="87">
        <v>0</v>
      </c>
      <c r="BC1435" s="23">
        <f t="shared" si="887"/>
        <v>0</v>
      </c>
      <c r="BD1435" s="23">
        <f t="shared" si="888"/>
        <v>0</v>
      </c>
      <c r="BE1435" s="23">
        <f t="shared" si="889"/>
        <v>0</v>
      </c>
      <c r="BF1435" s="23">
        <f t="shared" si="890"/>
        <v>0</v>
      </c>
      <c r="BG1435" s="23">
        <f t="shared" si="891"/>
        <v>0</v>
      </c>
    </row>
    <row r="1436" spans="2:59">
      <c r="B1436" s="12" t="s">
        <v>34</v>
      </c>
      <c r="C1436" s="12">
        <v>1425</v>
      </c>
      <c r="D1436" s="12">
        <v>403</v>
      </c>
      <c r="E1436" s="21">
        <v>34.6</v>
      </c>
      <c r="F1436" s="68">
        <f t="shared" si="860"/>
        <v>9.6111111111111107</v>
      </c>
      <c r="G1436" s="22">
        <f t="shared" si="892"/>
        <v>0.27777777777777779</v>
      </c>
      <c r="H1436" s="22">
        <f t="shared" si="861"/>
        <v>202</v>
      </c>
      <c r="I1436" s="48">
        <f>'Ducati Panigale 1199 data'!$C$8*G1436</f>
        <v>77.222222222222229</v>
      </c>
      <c r="J1436" s="48">
        <f>'Ducati Panigale 1199 data'!$C$8*'Ducati Panigale 1199 data'!$C$15*'Ducati Panigale 1199 data'!$C$10</f>
        <v>54.543600000000005</v>
      </c>
      <c r="K1436" s="48">
        <f>(0.5*'Ducati Panigale 1199 data'!$C$12)*'Ducati Panigale 1199 data'!$C$14*'Ducati Panigale 1199 data'!$C$11*F1436^2</f>
        <v>13.069689467592594</v>
      </c>
      <c r="L1436" s="48">
        <f t="shared" si="862"/>
        <v>144.83551168981481</v>
      </c>
      <c r="M1436" s="48">
        <f t="shared" si="858"/>
        <v>1392.0301956854423</v>
      </c>
      <c r="N1436" s="22">
        <f t="shared" si="863"/>
        <v>1.3920301956854424</v>
      </c>
      <c r="O1436" s="105">
        <f t="shared" si="864"/>
        <v>0</v>
      </c>
      <c r="P1436" s="105">
        <f t="shared" si="865"/>
        <v>0</v>
      </c>
      <c r="Q1436" s="105">
        <f t="shared" si="893"/>
        <v>338.28082948288477</v>
      </c>
      <c r="R1436" s="27">
        <f t="shared" si="866"/>
        <v>9.3966897078579109E-2</v>
      </c>
      <c r="S1436" s="98">
        <f t="shared" si="867"/>
        <v>1.3920301956854424</v>
      </c>
      <c r="T1436" s="17">
        <f t="shared" si="894"/>
        <v>1779.6686273293703</v>
      </c>
      <c r="U1436" s="17">
        <f t="shared" si="868"/>
        <v>0.49435239648038065</v>
      </c>
      <c r="V1436" s="17">
        <f t="shared" si="869"/>
        <v>321.36678800874051</v>
      </c>
      <c r="W1436" s="17">
        <f t="shared" si="870"/>
        <v>308.51211648839086</v>
      </c>
      <c r="X1436" s="17">
        <f t="shared" si="870"/>
        <v>296.1716318288552</v>
      </c>
      <c r="Y1436" s="17">
        <f t="shared" si="871"/>
        <v>293.20991551056665</v>
      </c>
      <c r="Z1436" s="17">
        <f>Y1436/3600</f>
        <v>8.1447198752935185E-2</v>
      </c>
      <c r="AA1436" s="17">
        <f>0.96*Y1436</f>
        <v>281.48151889014395</v>
      </c>
      <c r="AB1436" s="17">
        <f t="shared" si="872"/>
        <v>270.22225813453815</v>
      </c>
      <c r="AC1436" s="17">
        <f t="shared" si="873"/>
        <v>256.71114522781124</v>
      </c>
      <c r="AD1436" s="17">
        <f t="shared" si="874"/>
        <v>256.71114522781124</v>
      </c>
      <c r="AE1436" s="17">
        <f t="shared" si="895"/>
        <v>7.1308651452169788E-2</v>
      </c>
      <c r="AF1436" s="17">
        <f>T1436-AD1436</f>
        <v>1522.957482101559</v>
      </c>
      <c r="AG1436" s="17">
        <f t="shared" si="875"/>
        <v>0.42304374502821085</v>
      </c>
      <c r="AH1436" s="28">
        <f>0.5*'Ducati Panigale 1199 data'!$C$8*'WLTP class 3 v5'!F1436^2</f>
        <v>12839.910493827161</v>
      </c>
      <c r="AI1436" s="17">
        <f t="shared" si="876"/>
        <v>12.839910493827162</v>
      </c>
      <c r="AJ1436" s="17" t="str">
        <f>IF(N1436&lt;0, AI1436, "0")</f>
        <v>0</v>
      </c>
      <c r="AK1436" s="98">
        <f>AK1435+AJ1436</f>
        <v>3655.9097870370356</v>
      </c>
      <c r="AL1436" s="105">
        <f t="shared" si="877"/>
        <v>1.0155304963991765</v>
      </c>
      <c r="AM1436" s="98">
        <f>IF(N1436 &gt; 0, AI1436, )</f>
        <v>12.839910493827162</v>
      </c>
      <c r="AN1436" s="98">
        <f t="shared" si="896"/>
        <v>29165.096262345651</v>
      </c>
      <c r="AO1436" s="98">
        <f t="shared" si="878"/>
        <v>8.101415628429347</v>
      </c>
      <c r="AP1436" s="27">
        <f t="shared" si="879"/>
        <v>0</v>
      </c>
      <c r="AQ1436" s="27">
        <f t="shared" si="880"/>
        <v>0</v>
      </c>
      <c r="AR1436" s="99">
        <f t="shared" si="881"/>
        <v>0</v>
      </c>
      <c r="AS1436" s="27">
        <f t="shared" si="882"/>
        <v>0</v>
      </c>
      <c r="AT1436" s="99">
        <f t="shared" si="859"/>
        <v>0</v>
      </c>
      <c r="AU1436" s="27">
        <f t="shared" si="859"/>
        <v>0</v>
      </c>
      <c r="AV1436" s="27">
        <f t="shared" si="883"/>
        <v>0</v>
      </c>
      <c r="AW1436" s="27">
        <f t="shared" si="884"/>
        <v>0</v>
      </c>
      <c r="AX1436" s="27">
        <f t="shared" si="885"/>
        <v>0</v>
      </c>
      <c r="AY1436" s="99">
        <f>AN1436-AW1436</f>
        <v>29165.096262345651</v>
      </c>
      <c r="AZ1436" s="110">
        <f t="shared" si="886"/>
        <v>8.101415628429347</v>
      </c>
      <c r="BB1436" s="87">
        <v>0</v>
      </c>
      <c r="BC1436" s="23">
        <f t="shared" si="887"/>
        <v>0</v>
      </c>
      <c r="BD1436" s="23">
        <f t="shared" si="888"/>
        <v>0</v>
      </c>
      <c r="BE1436" s="23">
        <f t="shared" si="889"/>
        <v>0</v>
      </c>
      <c r="BF1436" s="23">
        <f t="shared" si="890"/>
        <v>0</v>
      </c>
      <c r="BG1436" s="23">
        <f t="shared" si="891"/>
        <v>0</v>
      </c>
    </row>
    <row r="1437" spans="2:59">
      <c r="B1437" s="12" t="s">
        <v>34</v>
      </c>
      <c r="C1437" s="12">
        <v>1426</v>
      </c>
      <c r="D1437" s="12">
        <v>404</v>
      </c>
      <c r="E1437" s="21">
        <v>36.299999999999997</v>
      </c>
      <c r="F1437" s="68">
        <f t="shared" si="860"/>
        <v>10.083333333333334</v>
      </c>
      <c r="G1437" s="22">
        <f t="shared" si="892"/>
        <v>0.68055555555555536</v>
      </c>
      <c r="H1437" s="22">
        <f t="shared" si="861"/>
        <v>202.5</v>
      </c>
      <c r="I1437" s="48">
        <f>'Ducati Panigale 1199 data'!$C$8*G1437</f>
        <v>189.1944444444444</v>
      </c>
      <c r="J1437" s="48">
        <f>'Ducati Panigale 1199 data'!$C$8*'Ducati Panigale 1199 data'!$C$15*'Ducati Panigale 1199 data'!$C$10</f>
        <v>54.543600000000005</v>
      </c>
      <c r="K1437" s="48">
        <f>(0.5*'Ducati Panigale 1199 data'!$C$12)*'Ducati Panigale 1199 data'!$C$14*'Ducati Panigale 1199 data'!$C$11*F1437^2</f>
        <v>14.385545052083337</v>
      </c>
      <c r="L1437" s="48">
        <f t="shared" si="862"/>
        <v>258.12358949652776</v>
      </c>
      <c r="M1437" s="48">
        <f t="shared" si="858"/>
        <v>2602.7461940899884</v>
      </c>
      <c r="N1437" s="22">
        <f t="shared" si="863"/>
        <v>2.6027461940899883</v>
      </c>
      <c r="O1437" s="105">
        <f t="shared" si="864"/>
        <v>0</v>
      </c>
      <c r="P1437" s="105">
        <f t="shared" si="865"/>
        <v>0</v>
      </c>
      <c r="Q1437" s="105">
        <f t="shared" si="893"/>
        <v>338.28082948288477</v>
      </c>
      <c r="R1437" s="27">
        <f t="shared" si="866"/>
        <v>9.3966897078579109E-2</v>
      </c>
      <c r="S1437" s="98">
        <f t="shared" si="867"/>
        <v>2.6027461940899883</v>
      </c>
      <c r="T1437" s="17">
        <f t="shared" si="894"/>
        <v>1782.2713735234604</v>
      </c>
      <c r="U1437" s="17">
        <f t="shared" si="868"/>
        <v>0.49507538153429453</v>
      </c>
      <c r="V1437" s="17">
        <f t="shared" si="869"/>
        <v>321.36678800874051</v>
      </c>
      <c r="W1437" s="17">
        <f t="shared" si="870"/>
        <v>308.51211648839086</v>
      </c>
      <c r="X1437" s="17">
        <f t="shared" si="870"/>
        <v>296.1716318288552</v>
      </c>
      <c r="Y1437" s="17">
        <f t="shared" si="871"/>
        <v>293.20991551056665</v>
      </c>
      <c r="Z1437" s="17">
        <f>Y1437/3600</f>
        <v>8.1447198752935185E-2</v>
      </c>
      <c r="AA1437" s="17">
        <f>0.96*Y1437</f>
        <v>281.48151889014395</v>
      </c>
      <c r="AB1437" s="17">
        <f t="shared" si="872"/>
        <v>270.22225813453815</v>
      </c>
      <c r="AC1437" s="17">
        <f t="shared" si="873"/>
        <v>256.71114522781124</v>
      </c>
      <c r="AD1437" s="17">
        <f t="shared" si="874"/>
        <v>256.71114522781124</v>
      </c>
      <c r="AE1437" s="17">
        <f t="shared" si="895"/>
        <v>7.1308651452169788E-2</v>
      </c>
      <c r="AF1437" s="17">
        <f>T1437-AD1437</f>
        <v>1525.5602282956493</v>
      </c>
      <c r="AG1437" s="17">
        <f t="shared" si="875"/>
        <v>0.42376673008212479</v>
      </c>
      <c r="AH1437" s="28">
        <f>0.5*'Ducati Panigale 1199 data'!$C$8*'WLTP class 3 v5'!F1437^2</f>
        <v>14132.631944444447</v>
      </c>
      <c r="AI1437" s="17">
        <f t="shared" si="876"/>
        <v>14.132631944444448</v>
      </c>
      <c r="AJ1437" s="17" t="str">
        <f>IF(N1437&lt;0, AI1437, "0")</f>
        <v>0</v>
      </c>
      <c r="AK1437" s="98">
        <f>AK1436+AJ1437</f>
        <v>3655.9097870370356</v>
      </c>
      <c r="AL1437" s="105">
        <f t="shared" si="877"/>
        <v>1.0155304963991765</v>
      </c>
      <c r="AM1437" s="98">
        <f>IF(N1437 &gt; 0, AI1437, )</f>
        <v>14.132631944444448</v>
      </c>
      <c r="AN1437" s="98">
        <f t="shared" si="896"/>
        <v>29179.228894290096</v>
      </c>
      <c r="AO1437" s="98">
        <f t="shared" si="878"/>
        <v>8.1053413595250259</v>
      </c>
      <c r="AP1437" s="27">
        <f t="shared" si="879"/>
        <v>0</v>
      </c>
      <c r="AQ1437" s="27">
        <f t="shared" si="880"/>
        <v>0</v>
      </c>
      <c r="AR1437" s="99">
        <f t="shared" si="881"/>
        <v>0</v>
      </c>
      <c r="AS1437" s="27">
        <f t="shared" si="882"/>
        <v>0</v>
      </c>
      <c r="AT1437" s="99">
        <f t="shared" si="859"/>
        <v>0</v>
      </c>
      <c r="AU1437" s="27">
        <f t="shared" si="859"/>
        <v>0</v>
      </c>
      <c r="AV1437" s="27">
        <f t="shared" si="883"/>
        <v>0</v>
      </c>
      <c r="AW1437" s="27">
        <f t="shared" si="884"/>
        <v>0</v>
      </c>
      <c r="AX1437" s="27">
        <f t="shared" si="885"/>
        <v>0</v>
      </c>
      <c r="AY1437" s="99">
        <f>AN1437-AW1437</f>
        <v>29179.228894290096</v>
      </c>
      <c r="AZ1437" s="110">
        <f t="shared" si="886"/>
        <v>8.1053413595250259</v>
      </c>
      <c r="BB1437" s="87">
        <v>0</v>
      </c>
      <c r="BC1437" s="23">
        <f t="shared" si="887"/>
        <v>0</v>
      </c>
      <c r="BD1437" s="23">
        <f t="shared" si="888"/>
        <v>0</v>
      </c>
      <c r="BE1437" s="23">
        <f t="shared" si="889"/>
        <v>0</v>
      </c>
      <c r="BF1437" s="23">
        <f t="shared" si="890"/>
        <v>0</v>
      </c>
      <c r="BG1437" s="23">
        <f t="shared" si="891"/>
        <v>0</v>
      </c>
    </row>
    <row r="1438" spans="2:59">
      <c r="B1438" s="12" t="s">
        <v>34</v>
      </c>
      <c r="C1438" s="12">
        <v>1427</v>
      </c>
      <c r="D1438" s="12">
        <v>405</v>
      </c>
      <c r="E1438" s="21">
        <v>39.5</v>
      </c>
      <c r="F1438" s="68">
        <f t="shared" si="860"/>
        <v>10.972222222222221</v>
      </c>
      <c r="G1438" s="22">
        <f t="shared" si="892"/>
        <v>0.76388888888888884</v>
      </c>
      <c r="H1438" s="22">
        <f t="shared" si="861"/>
        <v>203</v>
      </c>
      <c r="I1438" s="48">
        <f>'Ducati Panigale 1199 data'!$C$8*G1438</f>
        <v>212.36111111111109</v>
      </c>
      <c r="J1438" s="48">
        <f>'Ducati Panigale 1199 data'!$C$8*'Ducati Panigale 1199 data'!$C$15*'Ducati Panigale 1199 data'!$C$10</f>
        <v>54.543600000000005</v>
      </c>
      <c r="K1438" s="48">
        <f>(0.5*'Ducati Panigale 1199 data'!$C$12)*'Ducati Panigale 1199 data'!$C$14*'Ducati Panigale 1199 data'!$C$11*F1438^2</f>
        <v>17.033632089120371</v>
      </c>
      <c r="L1438" s="48">
        <f t="shared" si="862"/>
        <v>283.93834320023149</v>
      </c>
      <c r="M1438" s="48">
        <f t="shared" si="858"/>
        <v>3115.4345990025395</v>
      </c>
      <c r="N1438" s="22">
        <f t="shared" si="863"/>
        <v>3.1154345990025396</v>
      </c>
      <c r="O1438" s="105">
        <f t="shared" si="864"/>
        <v>0</v>
      </c>
      <c r="P1438" s="105">
        <f t="shared" si="865"/>
        <v>0</v>
      </c>
      <c r="Q1438" s="105">
        <f t="shared" si="893"/>
        <v>338.28082948288477</v>
      </c>
      <c r="R1438" s="27">
        <f t="shared" si="866"/>
        <v>9.3966897078579109E-2</v>
      </c>
      <c r="S1438" s="98">
        <f t="shared" si="867"/>
        <v>3.1154345990025396</v>
      </c>
      <c r="T1438" s="17">
        <f t="shared" si="894"/>
        <v>1785.386808122463</v>
      </c>
      <c r="U1438" s="17">
        <f t="shared" si="868"/>
        <v>0.49594078003401748</v>
      </c>
      <c r="V1438" s="17">
        <f t="shared" si="869"/>
        <v>321.36678800874051</v>
      </c>
      <c r="W1438" s="17">
        <f t="shared" si="870"/>
        <v>308.51211648839086</v>
      </c>
      <c r="X1438" s="17">
        <f t="shared" si="870"/>
        <v>296.1716318288552</v>
      </c>
      <c r="Y1438" s="17">
        <f t="shared" si="871"/>
        <v>293.20991551056665</v>
      </c>
      <c r="Z1438" s="17">
        <f>Y1438/3600</f>
        <v>8.1447198752935185E-2</v>
      </c>
      <c r="AA1438" s="17">
        <f>0.96*Y1438</f>
        <v>281.48151889014395</v>
      </c>
      <c r="AB1438" s="17">
        <f t="shared" si="872"/>
        <v>270.22225813453815</v>
      </c>
      <c r="AC1438" s="17">
        <f t="shared" si="873"/>
        <v>256.71114522781124</v>
      </c>
      <c r="AD1438" s="17">
        <f t="shared" si="874"/>
        <v>256.71114522781124</v>
      </c>
      <c r="AE1438" s="17">
        <f t="shared" si="895"/>
        <v>7.1308651452169788E-2</v>
      </c>
      <c r="AF1438" s="17">
        <f>T1438-AD1438</f>
        <v>1528.6756628946519</v>
      </c>
      <c r="AG1438" s="17">
        <f t="shared" si="875"/>
        <v>0.42463212858184773</v>
      </c>
      <c r="AH1438" s="28">
        <f>0.5*'Ducati Panigale 1199 data'!$C$8*'WLTP class 3 v5'!F1438^2</f>
        <v>16734.162808641973</v>
      </c>
      <c r="AI1438" s="17">
        <f t="shared" si="876"/>
        <v>16.734162808641972</v>
      </c>
      <c r="AJ1438" s="17" t="str">
        <f>IF(N1438&lt;0, AI1438, "0")</f>
        <v>0</v>
      </c>
      <c r="AK1438" s="98">
        <f>AK1437+AJ1438</f>
        <v>3655.9097870370356</v>
      </c>
      <c r="AL1438" s="105">
        <f t="shared" si="877"/>
        <v>1.0155304963991765</v>
      </c>
      <c r="AM1438" s="98">
        <f>IF(N1438 &gt; 0, AI1438, )</f>
        <v>16.734162808641972</v>
      </c>
      <c r="AN1438" s="98">
        <f t="shared" si="896"/>
        <v>29195.963057098739</v>
      </c>
      <c r="AO1438" s="98">
        <f t="shared" si="878"/>
        <v>8.1099897380829837</v>
      </c>
      <c r="AP1438" s="27">
        <f t="shared" si="879"/>
        <v>0</v>
      </c>
      <c r="AQ1438" s="27">
        <f t="shared" si="880"/>
        <v>0</v>
      </c>
      <c r="AR1438" s="99">
        <f t="shared" si="881"/>
        <v>0</v>
      </c>
      <c r="AS1438" s="27">
        <f t="shared" si="882"/>
        <v>0</v>
      </c>
      <c r="AT1438" s="99">
        <f t="shared" si="859"/>
        <v>0</v>
      </c>
      <c r="AU1438" s="27">
        <f t="shared" si="859"/>
        <v>0</v>
      </c>
      <c r="AV1438" s="27">
        <f t="shared" si="883"/>
        <v>0</v>
      </c>
      <c r="AW1438" s="27">
        <f t="shared" si="884"/>
        <v>0</v>
      </c>
      <c r="AX1438" s="27">
        <f t="shared" si="885"/>
        <v>0</v>
      </c>
      <c r="AY1438" s="99">
        <f>AN1438-AW1438</f>
        <v>29195.963057098739</v>
      </c>
      <c r="AZ1438" s="110">
        <f t="shared" si="886"/>
        <v>8.1099897380829837</v>
      </c>
      <c r="BB1438" s="87">
        <v>0</v>
      </c>
      <c r="BC1438" s="23">
        <f t="shared" si="887"/>
        <v>0</v>
      </c>
      <c r="BD1438" s="23">
        <f t="shared" si="888"/>
        <v>0</v>
      </c>
      <c r="BE1438" s="23">
        <f t="shared" si="889"/>
        <v>0</v>
      </c>
      <c r="BF1438" s="23">
        <f t="shared" si="890"/>
        <v>0</v>
      </c>
      <c r="BG1438" s="23">
        <f t="shared" si="891"/>
        <v>0</v>
      </c>
    </row>
    <row r="1439" spans="2:59">
      <c r="B1439" s="12" t="s">
        <v>34</v>
      </c>
      <c r="C1439" s="12">
        <v>1428</v>
      </c>
      <c r="D1439" s="12">
        <v>406</v>
      </c>
      <c r="E1439" s="21">
        <v>41.8</v>
      </c>
      <c r="F1439" s="68">
        <f t="shared" si="860"/>
        <v>11.611111111111111</v>
      </c>
      <c r="G1439" s="22">
        <f t="shared" si="892"/>
        <v>0.41666666666666663</v>
      </c>
      <c r="H1439" s="22">
        <f t="shared" si="861"/>
        <v>203.5</v>
      </c>
      <c r="I1439" s="48">
        <f>'Ducati Panigale 1199 data'!$C$8*G1439</f>
        <v>115.83333333333333</v>
      </c>
      <c r="J1439" s="48">
        <f>'Ducati Panigale 1199 data'!$C$8*'Ducati Panigale 1199 data'!$C$15*'Ducati Panigale 1199 data'!$C$10</f>
        <v>54.543600000000005</v>
      </c>
      <c r="K1439" s="48">
        <f>(0.5*'Ducati Panigale 1199 data'!$C$12)*'Ducati Panigale 1199 data'!$C$14*'Ducati Panigale 1199 data'!$C$11*F1439^2</f>
        <v>19.075047800925926</v>
      </c>
      <c r="L1439" s="48">
        <f t="shared" si="862"/>
        <v>189.45198113425926</v>
      </c>
      <c r="M1439" s="48">
        <f t="shared" si="858"/>
        <v>2199.7480031700102</v>
      </c>
      <c r="N1439" s="22">
        <f t="shared" si="863"/>
        <v>2.1997480031700101</v>
      </c>
      <c r="O1439" s="105">
        <f t="shared" si="864"/>
        <v>0</v>
      </c>
      <c r="P1439" s="105">
        <f t="shared" si="865"/>
        <v>0</v>
      </c>
      <c r="Q1439" s="105">
        <f t="shared" si="893"/>
        <v>338.28082948288477</v>
      </c>
      <c r="R1439" s="27">
        <f t="shared" si="866"/>
        <v>9.3966897078579109E-2</v>
      </c>
      <c r="S1439" s="98">
        <f t="shared" si="867"/>
        <v>2.1997480031700101</v>
      </c>
      <c r="T1439" s="17">
        <f t="shared" si="894"/>
        <v>1787.586556125633</v>
      </c>
      <c r="U1439" s="17">
        <f t="shared" si="868"/>
        <v>0.49655182114600915</v>
      </c>
      <c r="V1439" s="17">
        <f t="shared" si="869"/>
        <v>321.36678800874051</v>
      </c>
      <c r="W1439" s="17">
        <f t="shared" si="870"/>
        <v>308.51211648839086</v>
      </c>
      <c r="X1439" s="17">
        <f t="shared" si="870"/>
        <v>296.1716318288552</v>
      </c>
      <c r="Y1439" s="17">
        <f t="shared" si="871"/>
        <v>293.20991551056665</v>
      </c>
      <c r="Z1439" s="17">
        <f>Y1439/3600</f>
        <v>8.1447198752935185E-2</v>
      </c>
      <c r="AA1439" s="17">
        <f>0.96*Y1439</f>
        <v>281.48151889014395</v>
      </c>
      <c r="AB1439" s="17">
        <f t="shared" si="872"/>
        <v>270.22225813453815</v>
      </c>
      <c r="AC1439" s="17">
        <f t="shared" si="873"/>
        <v>256.71114522781124</v>
      </c>
      <c r="AD1439" s="17">
        <f t="shared" si="874"/>
        <v>256.71114522781124</v>
      </c>
      <c r="AE1439" s="17">
        <f t="shared" si="895"/>
        <v>7.1308651452169788E-2</v>
      </c>
      <c r="AF1439" s="17">
        <f>T1439-AD1439</f>
        <v>1530.8754108978219</v>
      </c>
      <c r="AG1439" s="17">
        <f t="shared" si="875"/>
        <v>0.42524316969383941</v>
      </c>
      <c r="AH1439" s="28">
        <f>0.5*'Ducati Panigale 1199 data'!$C$8*'WLTP class 3 v5'!F1439^2</f>
        <v>18739.688271604937</v>
      </c>
      <c r="AI1439" s="17">
        <f t="shared" si="876"/>
        <v>18.739688271604937</v>
      </c>
      <c r="AJ1439" s="17" t="str">
        <f>IF(N1439&lt;0, AI1439, "0")</f>
        <v>0</v>
      </c>
      <c r="AK1439" s="98">
        <f>AK1438+AJ1439</f>
        <v>3655.9097870370356</v>
      </c>
      <c r="AL1439" s="105">
        <f t="shared" si="877"/>
        <v>1.0155304963991765</v>
      </c>
      <c r="AM1439" s="98">
        <f>IF(N1439 &gt; 0, AI1439, )</f>
        <v>18.739688271604937</v>
      </c>
      <c r="AN1439" s="98">
        <f t="shared" si="896"/>
        <v>29214.702745370345</v>
      </c>
      <c r="AO1439" s="98">
        <f t="shared" si="878"/>
        <v>8.1151952070473179</v>
      </c>
      <c r="AP1439" s="27">
        <f t="shared" si="879"/>
        <v>0</v>
      </c>
      <c r="AQ1439" s="27">
        <f t="shared" si="880"/>
        <v>0</v>
      </c>
      <c r="AR1439" s="99">
        <f t="shared" si="881"/>
        <v>0</v>
      </c>
      <c r="AS1439" s="27">
        <f t="shared" si="882"/>
        <v>0</v>
      </c>
      <c r="AT1439" s="99">
        <f t="shared" si="859"/>
        <v>0</v>
      </c>
      <c r="AU1439" s="27">
        <f t="shared" si="859"/>
        <v>0</v>
      </c>
      <c r="AV1439" s="27">
        <f t="shared" si="883"/>
        <v>0</v>
      </c>
      <c r="AW1439" s="27">
        <f t="shared" si="884"/>
        <v>0</v>
      </c>
      <c r="AX1439" s="27">
        <f t="shared" si="885"/>
        <v>0</v>
      </c>
      <c r="AY1439" s="99">
        <f>AN1439-AW1439</f>
        <v>29214.702745370345</v>
      </c>
      <c r="AZ1439" s="110">
        <f t="shared" si="886"/>
        <v>8.1151952070473179</v>
      </c>
      <c r="BB1439" s="87">
        <v>0</v>
      </c>
      <c r="BC1439" s="23">
        <f t="shared" si="887"/>
        <v>0</v>
      </c>
      <c r="BD1439" s="23">
        <f t="shared" si="888"/>
        <v>0</v>
      </c>
      <c r="BE1439" s="23">
        <f t="shared" si="889"/>
        <v>0</v>
      </c>
      <c r="BF1439" s="23">
        <f t="shared" si="890"/>
        <v>0</v>
      </c>
      <c r="BG1439" s="23">
        <f t="shared" si="891"/>
        <v>0</v>
      </c>
    </row>
    <row r="1440" spans="2:59">
      <c r="B1440" s="12" t="s">
        <v>34</v>
      </c>
      <c r="C1440" s="12">
        <v>1429</v>
      </c>
      <c r="D1440" s="12">
        <v>407</v>
      </c>
      <c r="E1440" s="21">
        <v>42.5</v>
      </c>
      <c r="F1440" s="68">
        <f t="shared" si="860"/>
        <v>11.805555555555555</v>
      </c>
      <c r="G1440" s="22">
        <f t="shared" si="892"/>
        <v>1.3888888888889086E-2</v>
      </c>
      <c r="H1440" s="22">
        <f t="shared" si="861"/>
        <v>204</v>
      </c>
      <c r="I1440" s="48">
        <f>'Ducati Panigale 1199 data'!$C$8*G1440</f>
        <v>3.8611111111111658</v>
      </c>
      <c r="J1440" s="48">
        <f>'Ducati Panigale 1199 data'!$C$8*'Ducati Panigale 1199 data'!$C$15*'Ducati Panigale 1199 data'!$C$10</f>
        <v>54.543600000000005</v>
      </c>
      <c r="K1440" s="48">
        <f>(0.5*'Ducati Panigale 1199 data'!$C$12)*'Ducati Panigale 1199 data'!$C$14*'Ducati Panigale 1199 data'!$C$11*F1440^2</f>
        <v>19.719274450231481</v>
      </c>
      <c r="L1440" s="48">
        <f t="shared" si="862"/>
        <v>78.12398556134265</v>
      </c>
      <c r="M1440" s="48">
        <f t="shared" si="858"/>
        <v>922.29705176585071</v>
      </c>
      <c r="N1440" s="22">
        <f t="shared" si="863"/>
        <v>0.92229705176585075</v>
      </c>
      <c r="O1440" s="105">
        <f t="shared" si="864"/>
        <v>0</v>
      </c>
      <c r="P1440" s="105">
        <f t="shared" si="865"/>
        <v>0</v>
      </c>
      <c r="Q1440" s="105">
        <f t="shared" si="893"/>
        <v>338.28082948288477</v>
      </c>
      <c r="R1440" s="27">
        <f t="shared" si="866"/>
        <v>9.3966897078579109E-2</v>
      </c>
      <c r="S1440" s="98">
        <f t="shared" si="867"/>
        <v>0.92229705176585075</v>
      </c>
      <c r="T1440" s="17">
        <f t="shared" si="894"/>
        <v>1788.5088531773988</v>
      </c>
      <c r="U1440" s="17">
        <f t="shared" si="868"/>
        <v>0.49680801477149966</v>
      </c>
      <c r="V1440" s="17">
        <f t="shared" si="869"/>
        <v>321.36678800874051</v>
      </c>
      <c r="W1440" s="17">
        <f t="shared" si="870"/>
        <v>308.51211648839086</v>
      </c>
      <c r="X1440" s="17">
        <f t="shared" si="870"/>
        <v>296.1716318288552</v>
      </c>
      <c r="Y1440" s="17">
        <f t="shared" si="871"/>
        <v>293.20991551056665</v>
      </c>
      <c r="Z1440" s="17">
        <f>Y1440/3600</f>
        <v>8.1447198752935185E-2</v>
      </c>
      <c r="AA1440" s="17">
        <f>0.96*Y1440</f>
        <v>281.48151889014395</v>
      </c>
      <c r="AB1440" s="17">
        <f t="shared" si="872"/>
        <v>270.22225813453815</v>
      </c>
      <c r="AC1440" s="17">
        <f t="shared" si="873"/>
        <v>256.71114522781124</v>
      </c>
      <c r="AD1440" s="17">
        <f t="shared" si="874"/>
        <v>256.71114522781124</v>
      </c>
      <c r="AE1440" s="17">
        <f t="shared" si="895"/>
        <v>7.1308651452169788E-2</v>
      </c>
      <c r="AF1440" s="17">
        <f>T1440-AD1440</f>
        <v>1531.7977079495877</v>
      </c>
      <c r="AG1440" s="17">
        <f t="shared" si="875"/>
        <v>0.42549936331932992</v>
      </c>
      <c r="AH1440" s="28">
        <f>0.5*'Ducati Panigale 1199 data'!$C$8*'WLTP class 3 v5'!F1440^2</f>
        <v>19372.5887345679</v>
      </c>
      <c r="AI1440" s="17">
        <f t="shared" si="876"/>
        <v>19.372588734567902</v>
      </c>
      <c r="AJ1440" s="17" t="str">
        <f>IF(N1440&lt;0, AI1440, "0")</f>
        <v>0</v>
      </c>
      <c r="AK1440" s="98">
        <f>AK1439+AJ1440</f>
        <v>3655.9097870370356</v>
      </c>
      <c r="AL1440" s="105">
        <f t="shared" si="877"/>
        <v>1.0155304963991765</v>
      </c>
      <c r="AM1440" s="98">
        <f>IF(N1440 &gt; 0, AI1440, )</f>
        <v>19.372588734567902</v>
      </c>
      <c r="AN1440" s="98">
        <f t="shared" si="896"/>
        <v>29234.075334104913</v>
      </c>
      <c r="AO1440" s="98">
        <f t="shared" si="878"/>
        <v>8.1205764816958084</v>
      </c>
      <c r="AP1440" s="27">
        <f t="shared" si="879"/>
        <v>0</v>
      </c>
      <c r="AQ1440" s="27">
        <f t="shared" si="880"/>
        <v>0</v>
      </c>
      <c r="AR1440" s="99">
        <f t="shared" si="881"/>
        <v>0</v>
      </c>
      <c r="AS1440" s="27">
        <f t="shared" si="882"/>
        <v>0</v>
      </c>
      <c r="AT1440" s="99">
        <f t="shared" si="859"/>
        <v>0</v>
      </c>
      <c r="AU1440" s="27">
        <f t="shared" si="859"/>
        <v>0</v>
      </c>
      <c r="AV1440" s="27">
        <f t="shared" si="883"/>
        <v>0</v>
      </c>
      <c r="AW1440" s="27">
        <f t="shared" si="884"/>
        <v>0</v>
      </c>
      <c r="AX1440" s="27">
        <f t="shared" si="885"/>
        <v>0</v>
      </c>
      <c r="AY1440" s="99">
        <f>AN1440-AW1440</f>
        <v>29234.075334104913</v>
      </c>
      <c r="AZ1440" s="110">
        <f t="shared" si="886"/>
        <v>8.1205764816958084</v>
      </c>
      <c r="BB1440" s="87">
        <v>0</v>
      </c>
      <c r="BC1440" s="23">
        <f t="shared" si="887"/>
        <v>0</v>
      </c>
      <c r="BD1440" s="23">
        <f t="shared" si="888"/>
        <v>0</v>
      </c>
      <c r="BE1440" s="23">
        <f t="shared" si="889"/>
        <v>0</v>
      </c>
      <c r="BF1440" s="23">
        <f t="shared" si="890"/>
        <v>0</v>
      </c>
      <c r="BG1440" s="23">
        <f t="shared" si="891"/>
        <v>0</v>
      </c>
    </row>
    <row r="1441" spans="2:59">
      <c r="B1441" s="12" t="s">
        <v>34</v>
      </c>
      <c r="C1441" s="12">
        <v>1430</v>
      </c>
      <c r="D1441" s="12">
        <v>408</v>
      </c>
      <c r="E1441" s="21">
        <v>41.9</v>
      </c>
      <c r="F1441" s="68">
        <f t="shared" si="860"/>
        <v>11.638888888888889</v>
      </c>
      <c r="G1441" s="22">
        <f t="shared" si="892"/>
        <v>-0.33333333333333315</v>
      </c>
      <c r="H1441" s="22">
        <f t="shared" si="861"/>
        <v>204.5</v>
      </c>
      <c r="I1441" s="48">
        <f>'Ducati Panigale 1199 data'!$C$8*G1441</f>
        <v>-92.666666666666615</v>
      </c>
      <c r="J1441" s="48">
        <f>'Ducati Panigale 1199 data'!$C$8*'Ducati Panigale 1199 data'!$C$15*'Ducati Panigale 1199 data'!$C$10</f>
        <v>54.543600000000005</v>
      </c>
      <c r="K1441" s="48">
        <f>(0.5*'Ducati Panigale 1199 data'!$C$12)*'Ducati Panigale 1199 data'!$C$14*'Ducati Panigale 1199 data'!$C$11*F1441^2</f>
        <v>19.16642514467593</v>
      </c>
      <c r="L1441" s="48">
        <f t="shared" si="862"/>
        <v>-18.956641521990679</v>
      </c>
      <c r="M1441" s="48">
        <f t="shared" si="858"/>
        <v>-220.63424438094708</v>
      </c>
      <c r="N1441" s="22">
        <f t="shared" si="863"/>
        <v>-0.22063424438094709</v>
      </c>
      <c r="O1441" s="105">
        <f t="shared" si="864"/>
        <v>-0.22063424438094709</v>
      </c>
      <c r="P1441" s="105">
        <f t="shared" si="865"/>
        <v>0.22063424438094709</v>
      </c>
      <c r="Q1441" s="105">
        <f t="shared" si="893"/>
        <v>338.50146372726573</v>
      </c>
      <c r="R1441" s="27">
        <f t="shared" si="866"/>
        <v>9.4028184368684931E-2</v>
      </c>
      <c r="S1441" s="98">
        <f t="shared" si="867"/>
        <v>0</v>
      </c>
      <c r="T1441" s="17">
        <f t="shared" si="894"/>
        <v>1788.5088531773988</v>
      </c>
      <c r="U1441" s="17">
        <f t="shared" si="868"/>
        <v>0.49680801477149966</v>
      </c>
      <c r="V1441" s="17">
        <f t="shared" si="869"/>
        <v>321.57639054090242</v>
      </c>
      <c r="W1441" s="17">
        <f t="shared" si="870"/>
        <v>308.71333491926629</v>
      </c>
      <c r="X1441" s="17">
        <f t="shared" si="870"/>
        <v>296.36480152249561</v>
      </c>
      <c r="Y1441" s="17">
        <f t="shared" si="871"/>
        <v>293.40115350727064</v>
      </c>
      <c r="Z1441" s="17">
        <f>Y1441/3600</f>
        <v>8.1500320418686281E-2</v>
      </c>
      <c r="AA1441" s="17">
        <f>0.96*Y1441</f>
        <v>281.66510736697978</v>
      </c>
      <c r="AB1441" s="17">
        <f t="shared" si="872"/>
        <v>270.39850307230057</v>
      </c>
      <c r="AC1441" s="17">
        <f t="shared" si="873"/>
        <v>256.87857791868555</v>
      </c>
      <c r="AD1441" s="17">
        <f t="shared" si="874"/>
        <v>256.87857791868555</v>
      </c>
      <c r="AE1441" s="17">
        <f t="shared" si="895"/>
        <v>7.1355160532968212E-2</v>
      </c>
      <c r="AF1441" s="17">
        <f>T1441-AD1441</f>
        <v>1531.6302752587133</v>
      </c>
      <c r="AG1441" s="17">
        <f t="shared" si="875"/>
        <v>0.42545285423853146</v>
      </c>
      <c r="AH1441" s="28">
        <f>0.5*'Ducati Panigale 1199 data'!$C$8*'WLTP class 3 v5'!F1441^2</f>
        <v>18829.459104938273</v>
      </c>
      <c r="AI1441" s="17">
        <f t="shared" si="876"/>
        <v>18.829459104938273</v>
      </c>
      <c r="AJ1441" s="17">
        <f>IF(N1441&lt;0, AI1441, "0")</f>
        <v>18.829459104938273</v>
      </c>
      <c r="AK1441" s="98">
        <f>AK1440+AJ1441</f>
        <v>3674.739246141974</v>
      </c>
      <c r="AL1441" s="105">
        <f t="shared" si="877"/>
        <v>1.0207609017061039</v>
      </c>
      <c r="AM1441" s="98">
        <f>IF(N1441 &gt; 0, AI1441, )</f>
        <v>0</v>
      </c>
      <c r="AN1441" s="98">
        <f t="shared" si="896"/>
        <v>29234.075334104913</v>
      </c>
      <c r="AO1441" s="98">
        <f t="shared" si="878"/>
        <v>8.1205764816958084</v>
      </c>
      <c r="AP1441" s="27">
        <f t="shared" si="879"/>
        <v>17.887986149691358</v>
      </c>
      <c r="AQ1441" s="27">
        <f t="shared" si="880"/>
        <v>17.172466703703702</v>
      </c>
      <c r="AR1441" s="99">
        <f t="shared" si="881"/>
        <v>16.485568035555552</v>
      </c>
      <c r="AS1441" s="27">
        <f t="shared" si="882"/>
        <v>16.320712355199998</v>
      </c>
      <c r="AT1441" s="99">
        <f t="shared" si="859"/>
        <v>15.667883860991997</v>
      </c>
      <c r="AU1441" s="27">
        <f t="shared" si="859"/>
        <v>15.041168506552317</v>
      </c>
      <c r="AV1441" s="27">
        <f t="shared" si="883"/>
        <v>14.289110081224701</v>
      </c>
      <c r="AW1441" s="27">
        <f t="shared" si="884"/>
        <v>14.289110081224701</v>
      </c>
      <c r="AX1441" s="27">
        <f t="shared" si="885"/>
        <v>3.9691972447846394E-3</v>
      </c>
      <c r="AY1441" s="99">
        <f>AN1441-AW1441</f>
        <v>29219.78622402369</v>
      </c>
      <c r="AZ1441" s="110">
        <f t="shared" si="886"/>
        <v>8.1166072844510246</v>
      </c>
      <c r="BB1441" s="87">
        <v>0.220634244380947</v>
      </c>
      <c r="BC1441" s="23">
        <f t="shared" si="887"/>
        <v>0.19857081994285231</v>
      </c>
      <c r="BD1441" s="23">
        <f t="shared" si="888"/>
        <v>0.18864227894570967</v>
      </c>
      <c r="BE1441" s="23">
        <f t="shared" si="889"/>
        <v>0.18109658778788129</v>
      </c>
      <c r="BF1441" s="23">
        <f t="shared" si="890"/>
        <v>0.17023079252060841</v>
      </c>
      <c r="BG1441" s="23">
        <f t="shared" si="891"/>
        <v>0.17023079252060841</v>
      </c>
    </row>
    <row r="1442" spans="2:59">
      <c r="B1442" s="12" t="s">
        <v>34</v>
      </c>
      <c r="C1442" s="12">
        <v>1431</v>
      </c>
      <c r="D1442" s="12">
        <v>409</v>
      </c>
      <c r="E1442" s="21">
        <v>40.1</v>
      </c>
      <c r="F1442" s="68">
        <f t="shared" si="860"/>
        <v>11.138888888888889</v>
      </c>
      <c r="G1442" s="22">
        <f t="shared" si="892"/>
        <v>-0.73611111111111072</v>
      </c>
      <c r="H1442" s="22">
        <f t="shared" si="861"/>
        <v>205</v>
      </c>
      <c r="I1442" s="48">
        <f>'Ducati Panigale 1199 data'!$C$8*G1442</f>
        <v>-204.63888888888877</v>
      </c>
      <c r="J1442" s="48">
        <f>'Ducati Panigale 1199 data'!$C$8*'Ducati Panigale 1199 data'!$C$15*'Ducati Panigale 1199 data'!$C$10</f>
        <v>54.543600000000005</v>
      </c>
      <c r="K1442" s="48">
        <f>(0.5*'Ducati Panigale 1199 data'!$C$12)*'Ducati Panigale 1199 data'!$C$14*'Ducati Panigale 1199 data'!$C$11*F1442^2</f>
        <v>17.555039728009262</v>
      </c>
      <c r="L1442" s="48">
        <f t="shared" si="862"/>
        <v>-132.54024916087951</v>
      </c>
      <c r="M1442" s="48">
        <f t="shared" si="858"/>
        <v>-1476.3511087086856</v>
      </c>
      <c r="N1442" s="22">
        <f t="shared" si="863"/>
        <v>-1.4763511087086856</v>
      </c>
      <c r="O1442" s="105">
        <f t="shared" si="864"/>
        <v>-1.4763511087086856</v>
      </c>
      <c r="P1442" s="105">
        <f t="shared" si="865"/>
        <v>1.4763511087086856</v>
      </c>
      <c r="Q1442" s="105">
        <f t="shared" si="893"/>
        <v>339.97781483597441</v>
      </c>
      <c r="R1442" s="27">
        <f t="shared" si="866"/>
        <v>9.4438281898881787E-2</v>
      </c>
      <c r="S1442" s="98">
        <f t="shared" si="867"/>
        <v>0</v>
      </c>
      <c r="T1442" s="17">
        <f t="shared" si="894"/>
        <v>1788.5088531773988</v>
      </c>
      <c r="U1442" s="17">
        <f t="shared" si="868"/>
        <v>0.49680801477149966</v>
      </c>
      <c r="V1442" s="17">
        <f t="shared" si="869"/>
        <v>322.97892409417568</v>
      </c>
      <c r="W1442" s="17">
        <f t="shared" si="870"/>
        <v>310.05976713040866</v>
      </c>
      <c r="X1442" s="17">
        <f t="shared" si="870"/>
        <v>297.65737644519231</v>
      </c>
      <c r="Y1442" s="17">
        <f t="shared" si="871"/>
        <v>294.68080268074038</v>
      </c>
      <c r="Z1442" s="17">
        <f>Y1442/3600</f>
        <v>8.1855778522427883E-2</v>
      </c>
      <c r="AA1442" s="17">
        <f>0.96*Y1442</f>
        <v>282.89357057351077</v>
      </c>
      <c r="AB1442" s="17">
        <f t="shared" si="872"/>
        <v>271.57782775057035</v>
      </c>
      <c r="AC1442" s="17">
        <f t="shared" si="873"/>
        <v>257.99893636304182</v>
      </c>
      <c r="AD1442" s="17">
        <f t="shared" si="874"/>
        <v>257.99893636304182</v>
      </c>
      <c r="AE1442" s="17">
        <f t="shared" si="895"/>
        <v>7.1666371211956056E-2</v>
      </c>
      <c r="AF1442" s="17">
        <f>T1442-AD1442</f>
        <v>1530.509916814357</v>
      </c>
      <c r="AG1442" s="17">
        <f t="shared" si="875"/>
        <v>0.42514164355954359</v>
      </c>
      <c r="AH1442" s="28">
        <f>0.5*'Ducati Panigale 1199 data'!$C$8*'WLTP class 3 v5'!F1442^2</f>
        <v>17246.403549382718</v>
      </c>
      <c r="AI1442" s="17">
        <f t="shared" si="876"/>
        <v>17.246403549382716</v>
      </c>
      <c r="AJ1442" s="17">
        <f>IF(N1442&lt;0, AI1442, "0")</f>
        <v>17.246403549382716</v>
      </c>
      <c r="AK1442" s="98">
        <f>AK1441+AJ1442</f>
        <v>3691.9856496913567</v>
      </c>
      <c r="AL1442" s="105">
        <f t="shared" si="877"/>
        <v>1.0255515693587103</v>
      </c>
      <c r="AM1442" s="98">
        <f>IF(N1442 &gt; 0, AI1442, )</f>
        <v>0</v>
      </c>
      <c r="AN1442" s="98">
        <f t="shared" si="896"/>
        <v>29234.075334104913</v>
      </c>
      <c r="AO1442" s="98">
        <f t="shared" si="878"/>
        <v>8.1205764816958084</v>
      </c>
      <c r="AP1442" s="27">
        <f t="shared" si="879"/>
        <v>16.384083371913579</v>
      </c>
      <c r="AQ1442" s="27">
        <f t="shared" si="880"/>
        <v>15.728720037037036</v>
      </c>
      <c r="AR1442" s="99">
        <f t="shared" si="881"/>
        <v>15.099571235555553</v>
      </c>
      <c r="AS1442" s="27">
        <f t="shared" si="882"/>
        <v>14.948575523199997</v>
      </c>
      <c r="AT1442" s="99">
        <f t="shared" si="859"/>
        <v>14.350632502271997</v>
      </c>
      <c r="AU1442" s="27">
        <f t="shared" si="859"/>
        <v>13.776607202181117</v>
      </c>
      <c r="AV1442" s="27">
        <f t="shared" si="883"/>
        <v>13.08777684207206</v>
      </c>
      <c r="AW1442" s="27">
        <f t="shared" si="884"/>
        <v>13.08777684207206</v>
      </c>
      <c r="AX1442" s="27">
        <f t="shared" si="885"/>
        <v>3.6354935672422389E-3</v>
      </c>
      <c r="AY1442" s="99">
        <f>AN1442-AW1442</f>
        <v>29220.987557262841</v>
      </c>
      <c r="AZ1442" s="110">
        <f t="shared" si="886"/>
        <v>8.116940988128567</v>
      </c>
      <c r="BB1442" s="87">
        <v>1.47635110870869</v>
      </c>
      <c r="BC1442" s="23">
        <f t="shared" si="887"/>
        <v>1.3287159978378211</v>
      </c>
      <c r="BD1442" s="23">
        <f t="shared" si="888"/>
        <v>1.2622801979459299</v>
      </c>
      <c r="BE1442" s="23">
        <f t="shared" si="889"/>
        <v>1.2117889900280927</v>
      </c>
      <c r="BF1442" s="23">
        <f t="shared" si="890"/>
        <v>1.139081650626407</v>
      </c>
      <c r="BG1442" s="23">
        <f t="shared" si="891"/>
        <v>1.139081650626407</v>
      </c>
    </row>
    <row r="1443" spans="2:59">
      <c r="B1443" s="12" t="s">
        <v>34</v>
      </c>
      <c r="C1443" s="12">
        <v>1432</v>
      </c>
      <c r="D1443" s="12">
        <v>410</v>
      </c>
      <c r="E1443" s="21">
        <v>36.6</v>
      </c>
      <c r="F1443" s="68">
        <f t="shared" si="860"/>
        <v>10.166666666666666</v>
      </c>
      <c r="G1443" s="22">
        <f t="shared" si="892"/>
        <v>-1.2222222222222223</v>
      </c>
      <c r="H1443" s="22">
        <f t="shared" si="861"/>
        <v>205.5</v>
      </c>
      <c r="I1443" s="48">
        <f>'Ducati Panigale 1199 data'!$C$8*G1443</f>
        <v>-339.77777777777783</v>
      </c>
      <c r="J1443" s="48">
        <f>'Ducati Panigale 1199 data'!$C$8*'Ducati Panigale 1199 data'!$C$15*'Ducati Panigale 1199 data'!$C$10</f>
        <v>54.543600000000005</v>
      </c>
      <c r="K1443" s="48">
        <f>(0.5*'Ducati Panigale 1199 data'!$C$12)*'Ducati Panigale 1199 data'!$C$14*'Ducati Panigale 1199 data'!$C$11*F1443^2</f>
        <v>14.624305208333334</v>
      </c>
      <c r="L1443" s="48">
        <f t="shared" si="862"/>
        <v>-270.60987256944446</v>
      </c>
      <c r="M1443" s="48">
        <f t="shared" si="858"/>
        <v>-2751.2003711226853</v>
      </c>
      <c r="N1443" s="22">
        <f t="shared" si="863"/>
        <v>-2.7512003711226853</v>
      </c>
      <c r="O1443" s="105">
        <f t="shared" si="864"/>
        <v>-2.7512003711226853</v>
      </c>
      <c r="P1443" s="105">
        <f t="shared" si="865"/>
        <v>2.7512003711226853</v>
      </c>
      <c r="Q1443" s="105">
        <f t="shared" si="893"/>
        <v>342.72901520709712</v>
      </c>
      <c r="R1443" s="27">
        <f t="shared" si="866"/>
        <v>9.5202504224193643E-2</v>
      </c>
      <c r="S1443" s="98">
        <f t="shared" si="867"/>
        <v>0</v>
      </c>
      <c r="T1443" s="17">
        <f t="shared" si="894"/>
        <v>1788.5088531773988</v>
      </c>
      <c r="U1443" s="17">
        <f t="shared" si="868"/>
        <v>0.49680801477149966</v>
      </c>
      <c r="V1443" s="17">
        <f t="shared" si="869"/>
        <v>325.59256444674224</v>
      </c>
      <c r="W1443" s="17">
        <f t="shared" si="870"/>
        <v>312.56886186887255</v>
      </c>
      <c r="X1443" s="17">
        <f t="shared" si="870"/>
        <v>300.06610739411764</v>
      </c>
      <c r="Y1443" s="17">
        <f t="shared" si="871"/>
        <v>297.06544632017648</v>
      </c>
      <c r="Z1443" s="17">
        <f>Y1443/3600</f>
        <v>8.2518179533382349E-2</v>
      </c>
      <c r="AA1443" s="17">
        <f>0.96*Y1443</f>
        <v>285.1828284673694</v>
      </c>
      <c r="AB1443" s="17">
        <f t="shared" si="872"/>
        <v>273.7755153286746</v>
      </c>
      <c r="AC1443" s="17">
        <f t="shared" si="873"/>
        <v>260.08673956224084</v>
      </c>
      <c r="AD1443" s="17">
        <f t="shared" si="874"/>
        <v>260.08673956224084</v>
      </c>
      <c r="AE1443" s="17">
        <f t="shared" si="895"/>
        <v>7.2246316545066899E-2</v>
      </c>
      <c r="AF1443" s="17">
        <f>T1443-AD1443</f>
        <v>1528.422113615158</v>
      </c>
      <c r="AG1443" s="17">
        <f t="shared" si="875"/>
        <v>0.42456169822643275</v>
      </c>
      <c r="AH1443" s="28">
        <f>0.5*'Ducati Panigale 1199 data'!$C$8*'WLTP class 3 v5'!F1443^2</f>
        <v>14367.194444444443</v>
      </c>
      <c r="AI1443" s="17">
        <f t="shared" si="876"/>
        <v>14.367194444444443</v>
      </c>
      <c r="AJ1443" s="17">
        <f>IF(N1443&lt;0, AI1443, "0")</f>
        <v>14.367194444444443</v>
      </c>
      <c r="AK1443" s="98">
        <f>AK1442+AJ1443</f>
        <v>3706.3528441358012</v>
      </c>
      <c r="AL1443" s="105">
        <f t="shared" si="877"/>
        <v>1.0295424567043892</v>
      </c>
      <c r="AM1443" s="98">
        <f>IF(N1443 &gt; 0, AI1443, )</f>
        <v>0</v>
      </c>
      <c r="AN1443" s="98">
        <f t="shared" si="896"/>
        <v>29234.075334104913</v>
      </c>
      <c r="AO1443" s="98">
        <f t="shared" si="878"/>
        <v>8.1205764816958084</v>
      </c>
      <c r="AP1443" s="27">
        <f t="shared" si="879"/>
        <v>13.648834722222221</v>
      </c>
      <c r="AQ1443" s="27">
        <f t="shared" si="880"/>
        <v>13.102881333333331</v>
      </c>
      <c r="AR1443" s="99">
        <f t="shared" si="881"/>
        <v>12.578766079999998</v>
      </c>
      <c r="AS1443" s="27">
        <f t="shared" si="882"/>
        <v>12.452978419199997</v>
      </c>
      <c r="AT1443" s="99">
        <f t="shared" si="859"/>
        <v>11.954859282431997</v>
      </c>
      <c r="AU1443" s="27">
        <f t="shared" si="859"/>
        <v>11.476664911134716</v>
      </c>
      <c r="AV1443" s="27">
        <f t="shared" si="883"/>
        <v>10.902831665577979</v>
      </c>
      <c r="AW1443" s="27">
        <f t="shared" si="884"/>
        <v>10.902831665577979</v>
      </c>
      <c r="AX1443" s="27">
        <f t="shared" si="885"/>
        <v>3.0285643515494385E-3</v>
      </c>
      <c r="AY1443" s="99">
        <f>AN1443-AW1443</f>
        <v>29223.172502439334</v>
      </c>
      <c r="AZ1443" s="110">
        <f t="shared" si="886"/>
        <v>8.1175479173442593</v>
      </c>
      <c r="BB1443" s="87">
        <v>2.7512003711226898</v>
      </c>
      <c r="BC1443" s="23">
        <f t="shared" si="887"/>
        <v>2.4760803340104207</v>
      </c>
      <c r="BD1443" s="23">
        <f t="shared" si="888"/>
        <v>2.3522763173098995</v>
      </c>
      <c r="BE1443" s="23">
        <f t="shared" si="889"/>
        <v>2.2581852646175036</v>
      </c>
      <c r="BF1443" s="23">
        <f t="shared" si="890"/>
        <v>2.1226941487404534</v>
      </c>
      <c r="BG1443" s="23">
        <f t="shared" si="891"/>
        <v>2.1226941487404534</v>
      </c>
    </row>
    <row r="1444" spans="2:59">
      <c r="B1444" s="12" t="s">
        <v>34</v>
      </c>
      <c r="C1444" s="12">
        <v>1433</v>
      </c>
      <c r="D1444" s="12">
        <v>411</v>
      </c>
      <c r="E1444" s="21">
        <v>31.3</v>
      </c>
      <c r="F1444" s="68">
        <f t="shared" si="860"/>
        <v>8.6944444444444446</v>
      </c>
      <c r="G1444" s="22">
        <f t="shared" si="892"/>
        <v>-1.4722222222222223</v>
      </c>
      <c r="H1444" s="22">
        <f t="shared" si="861"/>
        <v>206</v>
      </c>
      <c r="I1444" s="48">
        <f>'Ducati Panigale 1199 data'!$C$8*G1444</f>
        <v>-409.27777777777783</v>
      </c>
      <c r="J1444" s="48">
        <f>'Ducati Panigale 1199 data'!$C$8*'Ducati Panigale 1199 data'!$C$15*'Ducati Panigale 1199 data'!$C$10</f>
        <v>54.543600000000005</v>
      </c>
      <c r="K1444" s="48">
        <f>(0.5*'Ducati Panigale 1199 data'!$C$12)*'Ducati Panigale 1199 data'!$C$14*'Ducati Panigale 1199 data'!$C$11*F1444^2</f>
        <v>10.695516116898151</v>
      </c>
      <c r="L1444" s="48">
        <f t="shared" si="862"/>
        <v>-344.03866166087965</v>
      </c>
      <c r="M1444" s="48">
        <f t="shared" si="858"/>
        <v>-2991.2250305515372</v>
      </c>
      <c r="N1444" s="22">
        <f t="shared" si="863"/>
        <v>-2.9912250305515373</v>
      </c>
      <c r="O1444" s="105">
        <f t="shared" si="864"/>
        <v>-2.9912250305515373</v>
      </c>
      <c r="P1444" s="105">
        <f t="shared" si="865"/>
        <v>2.9912250305515373</v>
      </c>
      <c r="Q1444" s="105">
        <f t="shared" si="893"/>
        <v>345.72024023764868</v>
      </c>
      <c r="R1444" s="27">
        <f t="shared" si="866"/>
        <v>9.6033400066013519E-2</v>
      </c>
      <c r="S1444" s="98">
        <f t="shared" si="867"/>
        <v>0</v>
      </c>
      <c r="T1444" s="17">
        <f t="shared" si="894"/>
        <v>1788.5088531773988</v>
      </c>
      <c r="U1444" s="17">
        <f t="shared" si="868"/>
        <v>0.49680801477149966</v>
      </c>
      <c r="V1444" s="17">
        <f t="shared" si="869"/>
        <v>328.43422822576622</v>
      </c>
      <c r="W1444" s="17">
        <f t="shared" si="870"/>
        <v>315.29685909673555</v>
      </c>
      <c r="X1444" s="17">
        <f t="shared" si="870"/>
        <v>302.6849847328661</v>
      </c>
      <c r="Y1444" s="17">
        <f t="shared" si="871"/>
        <v>299.65813488553744</v>
      </c>
      <c r="Z1444" s="17">
        <f>Y1444/3600</f>
        <v>8.3238370801538175E-2</v>
      </c>
      <c r="AA1444" s="17">
        <f>0.96*Y1444</f>
        <v>287.67180949011595</v>
      </c>
      <c r="AB1444" s="17">
        <f t="shared" si="872"/>
        <v>276.16493711051129</v>
      </c>
      <c r="AC1444" s="17">
        <f t="shared" si="873"/>
        <v>262.35669025498572</v>
      </c>
      <c r="AD1444" s="17">
        <f t="shared" si="874"/>
        <v>262.35669025498572</v>
      </c>
      <c r="AE1444" s="17">
        <f t="shared" si="895"/>
        <v>7.2876858404162706E-2</v>
      </c>
      <c r="AF1444" s="17">
        <f>T1444-AD1444</f>
        <v>1526.152162922413</v>
      </c>
      <c r="AG1444" s="17">
        <f t="shared" si="875"/>
        <v>0.42393115636733697</v>
      </c>
      <c r="AH1444" s="28">
        <f>0.5*'Ducati Panigale 1199 data'!$C$8*'WLTP class 3 v5'!F1444^2</f>
        <v>10507.477623456791</v>
      </c>
      <c r="AI1444" s="17">
        <f t="shared" si="876"/>
        <v>10.50747762345679</v>
      </c>
      <c r="AJ1444" s="17">
        <f>IF(N1444&lt;0, AI1444, "0")</f>
        <v>10.50747762345679</v>
      </c>
      <c r="AK1444" s="98">
        <f>AK1443+AJ1444</f>
        <v>3716.8603217592581</v>
      </c>
      <c r="AL1444" s="105">
        <f t="shared" si="877"/>
        <v>1.0324612004886828</v>
      </c>
      <c r="AM1444" s="98">
        <f>IF(N1444 &gt; 0, AI1444, )</f>
        <v>0</v>
      </c>
      <c r="AN1444" s="98">
        <f t="shared" si="896"/>
        <v>29234.075334104913</v>
      </c>
      <c r="AO1444" s="98">
        <f t="shared" si="878"/>
        <v>8.1205764816958084</v>
      </c>
      <c r="AP1444" s="27">
        <f t="shared" si="879"/>
        <v>9.9821037422839503</v>
      </c>
      <c r="AQ1444" s="27">
        <f t="shared" si="880"/>
        <v>9.5828195925925925</v>
      </c>
      <c r="AR1444" s="99">
        <f t="shared" si="881"/>
        <v>9.1995068088888878</v>
      </c>
      <c r="AS1444" s="27">
        <f t="shared" si="882"/>
        <v>9.1075117407999997</v>
      </c>
      <c r="AT1444" s="99">
        <f t="shared" si="859"/>
        <v>8.7432112711679988</v>
      </c>
      <c r="AU1444" s="27">
        <f t="shared" si="859"/>
        <v>8.3934828203212781</v>
      </c>
      <c r="AV1444" s="27">
        <f t="shared" si="883"/>
        <v>7.9738086793052139</v>
      </c>
      <c r="AW1444" s="27">
        <f t="shared" si="884"/>
        <v>7.9738086793052139</v>
      </c>
      <c r="AX1444" s="27">
        <f t="shared" si="885"/>
        <v>2.2149468553625596E-3</v>
      </c>
      <c r="AY1444" s="99">
        <f>AN1444-AW1444</f>
        <v>29226.101525425609</v>
      </c>
      <c r="AZ1444" s="110">
        <f t="shared" si="886"/>
        <v>8.1183615348404476</v>
      </c>
      <c r="BB1444" s="87">
        <v>2.99122503055154</v>
      </c>
      <c r="BC1444" s="23">
        <f t="shared" si="887"/>
        <v>2.6921025274963859</v>
      </c>
      <c r="BD1444" s="23">
        <f t="shared" si="888"/>
        <v>2.5574974011215663</v>
      </c>
      <c r="BE1444" s="23">
        <f t="shared" si="889"/>
        <v>2.4551975050767036</v>
      </c>
      <c r="BF1444" s="23">
        <f t="shared" si="890"/>
        <v>2.3078856547721012</v>
      </c>
      <c r="BG1444" s="23">
        <f t="shared" si="891"/>
        <v>2.3078856547721012</v>
      </c>
    </row>
    <row r="1445" spans="2:59">
      <c r="B1445" s="12" t="s">
        <v>34</v>
      </c>
      <c r="C1445" s="12">
        <v>1434</v>
      </c>
      <c r="D1445" s="12">
        <v>412</v>
      </c>
      <c r="E1445" s="21">
        <v>26</v>
      </c>
      <c r="F1445" s="68">
        <f t="shared" si="860"/>
        <v>7.2222222222222223</v>
      </c>
      <c r="G1445" s="22">
        <f t="shared" si="892"/>
        <v>-1.4861111111111109</v>
      </c>
      <c r="H1445" s="22">
        <f t="shared" si="861"/>
        <v>206.5</v>
      </c>
      <c r="I1445" s="48">
        <f>'Ducati Panigale 1199 data'!$C$8*G1445</f>
        <v>-413.13888888888886</v>
      </c>
      <c r="J1445" s="48">
        <f>'Ducati Panigale 1199 data'!$C$8*'Ducati Panigale 1199 data'!$C$15*'Ducati Panigale 1199 data'!$C$10</f>
        <v>54.543600000000005</v>
      </c>
      <c r="K1445" s="48">
        <f>(0.5*'Ducati Panigale 1199 data'!$C$12)*'Ducati Panigale 1199 data'!$C$14*'Ducati Panigale 1199 data'!$C$11*F1445^2</f>
        <v>7.3800578703703712</v>
      </c>
      <c r="L1445" s="48">
        <f t="shared" si="862"/>
        <v>-351.21523101851847</v>
      </c>
      <c r="M1445" s="48">
        <f t="shared" si="858"/>
        <v>-2536.5544462448556</v>
      </c>
      <c r="N1445" s="22">
        <f t="shared" si="863"/>
        <v>-2.5365544462448555</v>
      </c>
      <c r="O1445" s="105">
        <f t="shared" si="864"/>
        <v>-2.5365544462448555</v>
      </c>
      <c r="P1445" s="105">
        <f t="shared" si="865"/>
        <v>2.5365544462448555</v>
      </c>
      <c r="Q1445" s="105">
        <f t="shared" si="893"/>
        <v>348.25679468389353</v>
      </c>
      <c r="R1445" s="27">
        <f t="shared" si="866"/>
        <v>9.6737998523303753E-2</v>
      </c>
      <c r="S1445" s="98">
        <f t="shared" si="867"/>
        <v>0</v>
      </c>
      <c r="T1445" s="17">
        <f t="shared" si="894"/>
        <v>1788.5088531773988</v>
      </c>
      <c r="U1445" s="17">
        <f t="shared" si="868"/>
        <v>0.49680801477149966</v>
      </c>
      <c r="V1445" s="17">
        <f t="shared" si="869"/>
        <v>330.84395494969885</v>
      </c>
      <c r="W1445" s="17">
        <f t="shared" si="870"/>
        <v>317.61019675171087</v>
      </c>
      <c r="X1445" s="17">
        <f t="shared" si="870"/>
        <v>304.90578888164242</v>
      </c>
      <c r="Y1445" s="17">
        <f t="shared" si="871"/>
        <v>301.85673099282599</v>
      </c>
      <c r="Z1445" s="17">
        <f>Y1445/3600</f>
        <v>8.3849091942451659E-2</v>
      </c>
      <c r="AA1445" s="17">
        <f>0.96*Y1445</f>
        <v>289.78246175311295</v>
      </c>
      <c r="AB1445" s="17">
        <f t="shared" si="872"/>
        <v>278.19116328298844</v>
      </c>
      <c r="AC1445" s="17">
        <f t="shared" si="873"/>
        <v>264.28160511883902</v>
      </c>
      <c r="AD1445" s="17">
        <f t="shared" si="874"/>
        <v>264.28160511883902</v>
      </c>
      <c r="AE1445" s="17">
        <f t="shared" si="895"/>
        <v>7.3411556977455286E-2</v>
      </c>
      <c r="AF1445" s="17">
        <f>T1445-AD1445</f>
        <v>1524.2272480585598</v>
      </c>
      <c r="AG1445" s="17">
        <f t="shared" si="875"/>
        <v>0.42339645779404439</v>
      </c>
      <c r="AH1445" s="28">
        <f>0.5*'Ducati Panigale 1199 data'!$C$8*'WLTP class 3 v5'!F1445^2</f>
        <v>7250.308641975309</v>
      </c>
      <c r="AI1445" s="17">
        <f t="shared" si="876"/>
        <v>7.2503086419753089</v>
      </c>
      <c r="AJ1445" s="17">
        <f>IF(N1445&lt;0, AI1445, "0")</f>
        <v>7.2503086419753089</v>
      </c>
      <c r="AK1445" s="98">
        <f>AK1444+AJ1445</f>
        <v>3724.1106304012333</v>
      </c>
      <c r="AL1445" s="105">
        <f t="shared" si="877"/>
        <v>1.0344751751114536</v>
      </c>
      <c r="AM1445" s="98">
        <f>IF(N1445 &gt; 0, AI1445, )</f>
        <v>0</v>
      </c>
      <c r="AN1445" s="98">
        <f t="shared" si="896"/>
        <v>29234.075334104913</v>
      </c>
      <c r="AO1445" s="98">
        <f t="shared" si="878"/>
        <v>8.1205764816958084</v>
      </c>
      <c r="AP1445" s="27">
        <f t="shared" si="879"/>
        <v>6.8877932098765431</v>
      </c>
      <c r="AQ1445" s="27">
        <f t="shared" si="880"/>
        <v>6.6122814814814808</v>
      </c>
      <c r="AR1445" s="99">
        <f t="shared" si="881"/>
        <v>6.3477902222222209</v>
      </c>
      <c r="AS1445" s="27">
        <f t="shared" si="882"/>
        <v>6.2843123199999988</v>
      </c>
      <c r="AT1445" s="99">
        <f t="shared" si="859"/>
        <v>6.032939827199999</v>
      </c>
      <c r="AU1445" s="27">
        <f t="shared" si="859"/>
        <v>5.7916222341119985</v>
      </c>
      <c r="AV1445" s="27">
        <f t="shared" si="883"/>
        <v>5.5020411224063981</v>
      </c>
      <c r="AW1445" s="27">
        <f t="shared" si="884"/>
        <v>5.5020411224063981</v>
      </c>
      <c r="AX1445" s="27">
        <f t="shared" si="885"/>
        <v>1.5283447562239995E-3</v>
      </c>
      <c r="AY1445" s="99">
        <f>AN1445-AW1445</f>
        <v>29228.573292982506</v>
      </c>
      <c r="AZ1445" s="110">
        <f t="shared" si="886"/>
        <v>8.1190481369395844</v>
      </c>
      <c r="BB1445" s="87">
        <v>2.5365544462448599</v>
      </c>
      <c r="BC1445" s="23">
        <f t="shared" si="887"/>
        <v>2.2828990016203741</v>
      </c>
      <c r="BD1445" s="23">
        <f t="shared" si="888"/>
        <v>2.1687540515393553</v>
      </c>
      <c r="BE1445" s="23">
        <f t="shared" si="889"/>
        <v>2.082003889477781</v>
      </c>
      <c r="BF1445" s="23">
        <f t="shared" si="890"/>
        <v>1.9570836561091141</v>
      </c>
      <c r="BG1445" s="23">
        <f t="shared" si="891"/>
        <v>1.9570836561091141</v>
      </c>
    </row>
    <row r="1446" spans="2:59">
      <c r="B1446" s="12" t="s">
        <v>34</v>
      </c>
      <c r="C1446" s="12">
        <v>1435</v>
      </c>
      <c r="D1446" s="12">
        <v>413</v>
      </c>
      <c r="E1446" s="21">
        <v>20.6</v>
      </c>
      <c r="F1446" s="68">
        <f t="shared" si="860"/>
        <v>5.7222222222222223</v>
      </c>
      <c r="G1446" s="22">
        <f t="shared" si="892"/>
        <v>-0.95833333333333315</v>
      </c>
      <c r="H1446" s="22">
        <f t="shared" si="861"/>
        <v>207</v>
      </c>
      <c r="I1446" s="48">
        <f>'Ducati Panigale 1199 data'!$C$8*G1446</f>
        <v>-266.41666666666663</v>
      </c>
      <c r="J1446" s="48">
        <f>'Ducati Panigale 1199 data'!$C$8*'Ducati Panigale 1199 data'!$C$15*'Ducati Panigale 1199 data'!$C$10</f>
        <v>54.543600000000005</v>
      </c>
      <c r="K1446" s="48">
        <f>(0.5*'Ducati Panigale 1199 data'!$C$12)*'Ducati Panigale 1199 data'!$C$14*'Ducati Panigale 1199 data'!$C$11*F1446^2</f>
        <v>4.6328422453703713</v>
      </c>
      <c r="L1446" s="48">
        <f t="shared" si="862"/>
        <v>-207.24022442129626</v>
      </c>
      <c r="M1446" s="48">
        <f t="shared" si="858"/>
        <v>-1185.8746175218619</v>
      </c>
      <c r="N1446" s="22">
        <f t="shared" si="863"/>
        <v>-1.185874617521862</v>
      </c>
      <c r="O1446" s="105">
        <f t="shared" si="864"/>
        <v>-1.185874617521862</v>
      </c>
      <c r="P1446" s="105">
        <f t="shared" si="865"/>
        <v>1.185874617521862</v>
      </c>
      <c r="Q1446" s="105">
        <f t="shared" si="893"/>
        <v>349.44266930141538</v>
      </c>
      <c r="R1446" s="27">
        <f t="shared" si="866"/>
        <v>9.7067408139282052E-2</v>
      </c>
      <c r="S1446" s="98">
        <f t="shared" si="867"/>
        <v>0</v>
      </c>
      <c r="T1446" s="17">
        <f t="shared" si="894"/>
        <v>1788.5088531773988</v>
      </c>
      <c r="U1446" s="17">
        <f t="shared" si="868"/>
        <v>0.49680801477149966</v>
      </c>
      <c r="V1446" s="17">
        <f t="shared" si="869"/>
        <v>331.9705358363446</v>
      </c>
      <c r="W1446" s="17">
        <f t="shared" si="870"/>
        <v>318.6917144028908</v>
      </c>
      <c r="X1446" s="17">
        <f t="shared" si="870"/>
        <v>305.94404582677515</v>
      </c>
      <c r="Y1446" s="17">
        <f t="shared" si="871"/>
        <v>302.88460536850738</v>
      </c>
      <c r="Z1446" s="17">
        <f>Y1446/3600</f>
        <v>8.4134612602363157E-2</v>
      </c>
      <c r="AA1446" s="17">
        <f>0.96*Y1446</f>
        <v>290.76922115376709</v>
      </c>
      <c r="AB1446" s="17">
        <f t="shared" si="872"/>
        <v>279.13845230761638</v>
      </c>
      <c r="AC1446" s="17">
        <f t="shared" si="873"/>
        <v>265.18152969223553</v>
      </c>
      <c r="AD1446" s="17">
        <f t="shared" si="874"/>
        <v>265.18152969223553</v>
      </c>
      <c r="AE1446" s="17">
        <f t="shared" si="895"/>
        <v>7.3661536025620977E-2</v>
      </c>
      <c r="AF1446" s="17">
        <f>T1446-AD1446</f>
        <v>1523.3273234851633</v>
      </c>
      <c r="AG1446" s="17">
        <f t="shared" si="875"/>
        <v>0.42314647874587868</v>
      </c>
      <c r="AH1446" s="28">
        <f>0.5*'Ducati Panigale 1199 data'!$C$8*'WLTP class 3 v5'!F1446^2</f>
        <v>4551.391975308642</v>
      </c>
      <c r="AI1446" s="17">
        <f t="shared" si="876"/>
        <v>4.5513919753086416</v>
      </c>
      <c r="AJ1446" s="17">
        <f>IF(N1446&lt;0, AI1446, "0")</f>
        <v>4.5513919753086416</v>
      </c>
      <c r="AK1446" s="98">
        <f>AK1445+AJ1446</f>
        <v>3728.6620223765417</v>
      </c>
      <c r="AL1446" s="105">
        <f t="shared" si="877"/>
        <v>1.0357394506601505</v>
      </c>
      <c r="AM1446" s="98">
        <f>IF(N1446 &gt; 0, AI1446, )</f>
        <v>0</v>
      </c>
      <c r="AN1446" s="98">
        <f t="shared" si="896"/>
        <v>29234.075334104913</v>
      </c>
      <c r="AO1446" s="98">
        <f t="shared" si="878"/>
        <v>8.1205764816958084</v>
      </c>
      <c r="AP1446" s="27">
        <f t="shared" si="879"/>
        <v>4.3238223765432089</v>
      </c>
      <c r="AQ1446" s="27">
        <f t="shared" si="880"/>
        <v>4.1508694814814806</v>
      </c>
      <c r="AR1446" s="99">
        <f t="shared" si="881"/>
        <v>3.984834702222221</v>
      </c>
      <c r="AS1446" s="27">
        <f t="shared" si="882"/>
        <v>3.9449863551999989</v>
      </c>
      <c r="AT1446" s="99">
        <f t="shared" si="859"/>
        <v>3.787186900991999</v>
      </c>
      <c r="AU1446" s="27">
        <f t="shared" si="859"/>
        <v>3.6356994249523189</v>
      </c>
      <c r="AV1446" s="27">
        <f t="shared" si="883"/>
        <v>3.4539144537047028</v>
      </c>
      <c r="AW1446" s="27">
        <f t="shared" si="884"/>
        <v>3.4539144537047028</v>
      </c>
      <c r="AX1446" s="27">
        <f t="shared" si="885"/>
        <v>9.5942068158463964E-4</v>
      </c>
      <c r="AY1446" s="99">
        <f>AN1446-AW1446</f>
        <v>29230.621419651208</v>
      </c>
      <c r="AZ1446" s="110">
        <f t="shared" si="886"/>
        <v>8.1196170610142246</v>
      </c>
      <c r="BB1446" s="87">
        <v>1.18587461752186</v>
      </c>
      <c r="BC1446" s="23">
        <f t="shared" si="887"/>
        <v>1.0672871557696739</v>
      </c>
      <c r="BD1446" s="23">
        <f t="shared" si="888"/>
        <v>1.0139227979811902</v>
      </c>
      <c r="BE1446" s="23">
        <f t="shared" si="889"/>
        <v>0.97336588606194263</v>
      </c>
      <c r="BF1446" s="23">
        <f t="shared" si="890"/>
        <v>0.91496393289822597</v>
      </c>
      <c r="BG1446" s="23">
        <f t="shared" si="891"/>
        <v>0.91496393289822597</v>
      </c>
    </row>
    <row r="1447" spans="2:59">
      <c r="B1447" s="12" t="s">
        <v>34</v>
      </c>
      <c r="C1447" s="12">
        <v>1436</v>
      </c>
      <c r="D1447" s="12">
        <v>414</v>
      </c>
      <c r="E1447" s="21">
        <v>19.100000000000001</v>
      </c>
      <c r="F1447" s="68">
        <f t="shared" si="860"/>
        <v>5.3055555555555554</v>
      </c>
      <c r="G1447" s="22">
        <f t="shared" si="892"/>
        <v>-0.12500000000000031</v>
      </c>
      <c r="H1447" s="22">
        <f t="shared" si="861"/>
        <v>207.5</v>
      </c>
      <c r="I1447" s="48">
        <f>'Ducati Panigale 1199 data'!$C$8*G1447</f>
        <v>-34.750000000000085</v>
      </c>
      <c r="J1447" s="48">
        <f>'Ducati Panigale 1199 data'!$C$8*'Ducati Panigale 1199 data'!$C$15*'Ducati Panigale 1199 data'!$C$10</f>
        <v>54.543600000000005</v>
      </c>
      <c r="K1447" s="48">
        <f>(0.5*'Ducati Panigale 1199 data'!$C$12)*'Ducati Panigale 1199 data'!$C$14*'Ducati Panigale 1199 data'!$C$11*F1447^2</f>
        <v>3.9827202835648148</v>
      </c>
      <c r="L1447" s="48">
        <f t="shared" si="862"/>
        <v>23.776320283564736</v>
      </c>
      <c r="M1447" s="48">
        <f t="shared" si="858"/>
        <v>126.14658817113512</v>
      </c>
      <c r="N1447" s="22">
        <f t="shared" si="863"/>
        <v>0.12614658817113511</v>
      </c>
      <c r="O1447" s="105">
        <f t="shared" si="864"/>
        <v>0</v>
      </c>
      <c r="P1447" s="105">
        <f t="shared" si="865"/>
        <v>0</v>
      </c>
      <c r="Q1447" s="105">
        <f t="shared" si="893"/>
        <v>349.44266930141538</v>
      </c>
      <c r="R1447" s="27">
        <f t="shared" si="866"/>
        <v>9.7067408139282052E-2</v>
      </c>
      <c r="S1447" s="98">
        <f t="shared" si="867"/>
        <v>0.12614658817113511</v>
      </c>
      <c r="T1447" s="17">
        <f t="shared" si="894"/>
        <v>1788.63499976557</v>
      </c>
      <c r="U1447" s="17">
        <f t="shared" si="868"/>
        <v>0.49684305549043611</v>
      </c>
      <c r="V1447" s="17">
        <f t="shared" si="869"/>
        <v>331.9705358363446</v>
      </c>
      <c r="W1447" s="17">
        <f t="shared" si="870"/>
        <v>318.6917144028908</v>
      </c>
      <c r="X1447" s="17">
        <f t="shared" si="870"/>
        <v>305.94404582677515</v>
      </c>
      <c r="Y1447" s="17">
        <f t="shared" si="871"/>
        <v>302.88460536850738</v>
      </c>
      <c r="Z1447" s="17">
        <f>Y1447/3600</f>
        <v>8.4134612602363157E-2</v>
      </c>
      <c r="AA1447" s="17">
        <f>0.96*Y1447</f>
        <v>290.76922115376709</v>
      </c>
      <c r="AB1447" s="17">
        <f t="shared" si="872"/>
        <v>279.13845230761638</v>
      </c>
      <c r="AC1447" s="17">
        <f t="shared" si="873"/>
        <v>265.18152969223553</v>
      </c>
      <c r="AD1447" s="17">
        <f t="shared" si="874"/>
        <v>265.18152969223553</v>
      </c>
      <c r="AE1447" s="17">
        <f t="shared" si="895"/>
        <v>7.3661536025620977E-2</v>
      </c>
      <c r="AF1447" s="17">
        <f>T1447-AD1447</f>
        <v>1523.4534700733345</v>
      </c>
      <c r="AG1447" s="17">
        <f t="shared" si="875"/>
        <v>0.42318151946481514</v>
      </c>
      <c r="AH1447" s="28">
        <f>0.5*'Ducati Panigale 1199 data'!$C$8*'WLTP class 3 v5'!F1447^2</f>
        <v>3912.699845679012</v>
      </c>
      <c r="AI1447" s="17">
        <f t="shared" si="876"/>
        <v>3.9126998456790121</v>
      </c>
      <c r="AJ1447" s="17" t="str">
        <f>IF(N1447&lt;0, AI1447, "0")</f>
        <v>0</v>
      </c>
      <c r="AK1447" s="98">
        <f>AK1446+AJ1447</f>
        <v>3728.6620223765417</v>
      </c>
      <c r="AL1447" s="105">
        <f t="shared" si="877"/>
        <v>1.0357394506601505</v>
      </c>
      <c r="AM1447" s="98">
        <f>IF(N1447 &gt; 0, AI1447, )</f>
        <v>3.9126998456790121</v>
      </c>
      <c r="AN1447" s="98">
        <f t="shared" si="896"/>
        <v>29237.988033950591</v>
      </c>
      <c r="AO1447" s="98">
        <f t="shared" si="878"/>
        <v>8.1216633427640534</v>
      </c>
      <c r="AP1447" s="27">
        <f t="shared" si="879"/>
        <v>0</v>
      </c>
      <c r="AQ1447" s="27">
        <f t="shared" si="880"/>
        <v>0</v>
      </c>
      <c r="AR1447" s="99">
        <f t="shared" si="881"/>
        <v>0</v>
      </c>
      <c r="AS1447" s="27">
        <f t="shared" si="882"/>
        <v>0</v>
      </c>
      <c r="AT1447" s="99">
        <f t="shared" si="859"/>
        <v>0</v>
      </c>
      <c r="AU1447" s="27">
        <f t="shared" si="859"/>
        <v>0</v>
      </c>
      <c r="AV1447" s="27">
        <f t="shared" si="883"/>
        <v>0</v>
      </c>
      <c r="AW1447" s="27">
        <f t="shared" si="884"/>
        <v>0</v>
      </c>
      <c r="AX1447" s="27">
        <f t="shared" si="885"/>
        <v>0</v>
      </c>
      <c r="AY1447" s="99">
        <f>AN1447-AW1447</f>
        <v>29237.988033950591</v>
      </c>
      <c r="AZ1447" s="110">
        <f t="shared" si="886"/>
        <v>8.1216633427640534</v>
      </c>
      <c r="BB1447" s="87">
        <v>0</v>
      </c>
      <c r="BC1447" s="23">
        <f t="shared" si="887"/>
        <v>0</v>
      </c>
      <c r="BD1447" s="23">
        <f t="shared" si="888"/>
        <v>0</v>
      </c>
      <c r="BE1447" s="23">
        <f t="shared" si="889"/>
        <v>0</v>
      </c>
      <c r="BF1447" s="23">
        <f t="shared" si="890"/>
        <v>0</v>
      </c>
      <c r="BG1447" s="23">
        <f t="shared" si="891"/>
        <v>0</v>
      </c>
    </row>
    <row r="1448" spans="2:59">
      <c r="B1448" s="12" t="s">
        <v>34</v>
      </c>
      <c r="C1448" s="12">
        <v>1437</v>
      </c>
      <c r="D1448" s="12">
        <v>415</v>
      </c>
      <c r="E1448" s="21">
        <v>19.7</v>
      </c>
      <c r="F1448" s="68">
        <f t="shared" si="860"/>
        <v>5.4722222222222223</v>
      </c>
      <c r="G1448" s="22">
        <f t="shared" si="892"/>
        <v>0.27777777777777779</v>
      </c>
      <c r="H1448" s="22">
        <f t="shared" si="861"/>
        <v>208</v>
      </c>
      <c r="I1448" s="48">
        <f>'Ducati Panigale 1199 data'!$C$8*G1448</f>
        <v>77.222222222222229</v>
      </c>
      <c r="J1448" s="48">
        <f>'Ducati Panigale 1199 data'!$C$8*'Ducati Panigale 1199 data'!$C$15*'Ducati Panigale 1199 data'!$C$10</f>
        <v>54.543600000000005</v>
      </c>
      <c r="K1448" s="48">
        <f>(0.5*'Ducati Panigale 1199 data'!$C$12)*'Ducati Panigale 1199 data'!$C$14*'Ducati Panigale 1199 data'!$C$11*F1448^2</f>
        <v>4.2368737557870375</v>
      </c>
      <c r="L1448" s="48">
        <f t="shared" si="862"/>
        <v>136.00269597800926</v>
      </c>
      <c r="M1448" s="48">
        <f t="shared" si="858"/>
        <v>744.23697521299516</v>
      </c>
      <c r="N1448" s="22">
        <f t="shared" si="863"/>
        <v>0.74423697521299514</v>
      </c>
      <c r="O1448" s="105">
        <f t="shared" si="864"/>
        <v>0</v>
      </c>
      <c r="P1448" s="105">
        <f t="shared" si="865"/>
        <v>0</v>
      </c>
      <c r="Q1448" s="105">
        <f t="shared" si="893"/>
        <v>349.44266930141538</v>
      </c>
      <c r="R1448" s="27">
        <f t="shared" si="866"/>
        <v>9.7067408139282052E-2</v>
      </c>
      <c r="S1448" s="98">
        <f t="shared" si="867"/>
        <v>0.74423697521299514</v>
      </c>
      <c r="T1448" s="17">
        <f t="shared" si="894"/>
        <v>1789.379236740783</v>
      </c>
      <c r="U1448" s="17">
        <f t="shared" si="868"/>
        <v>0.49704978798355082</v>
      </c>
      <c r="V1448" s="17">
        <f t="shared" si="869"/>
        <v>331.9705358363446</v>
      </c>
      <c r="W1448" s="17">
        <f t="shared" si="870"/>
        <v>318.6917144028908</v>
      </c>
      <c r="X1448" s="17">
        <f t="shared" si="870"/>
        <v>305.94404582677515</v>
      </c>
      <c r="Y1448" s="17">
        <f t="shared" si="871"/>
        <v>302.88460536850738</v>
      </c>
      <c r="Z1448" s="17">
        <f>Y1448/3600</f>
        <v>8.4134612602363157E-2</v>
      </c>
      <c r="AA1448" s="17">
        <f>0.96*Y1448</f>
        <v>290.76922115376709</v>
      </c>
      <c r="AB1448" s="17">
        <f t="shared" si="872"/>
        <v>279.13845230761638</v>
      </c>
      <c r="AC1448" s="17">
        <f t="shared" si="873"/>
        <v>265.18152969223553</v>
      </c>
      <c r="AD1448" s="17">
        <f t="shared" si="874"/>
        <v>265.18152969223553</v>
      </c>
      <c r="AE1448" s="17">
        <f t="shared" si="895"/>
        <v>7.3661536025620977E-2</v>
      </c>
      <c r="AF1448" s="17">
        <f>T1448-AD1448</f>
        <v>1524.1977070485475</v>
      </c>
      <c r="AG1448" s="17">
        <f t="shared" si="875"/>
        <v>0.42338825195792984</v>
      </c>
      <c r="AH1448" s="28">
        <f>0.5*'Ducati Panigale 1199 data'!$C$8*'WLTP class 3 v5'!F1448^2</f>
        <v>4162.3850308641977</v>
      </c>
      <c r="AI1448" s="17">
        <f t="shared" si="876"/>
        <v>4.1623850308641979</v>
      </c>
      <c r="AJ1448" s="17" t="str">
        <f>IF(N1448&lt;0, AI1448, "0")</f>
        <v>0</v>
      </c>
      <c r="AK1448" s="98">
        <f>AK1447+AJ1448</f>
        <v>3728.6620223765417</v>
      </c>
      <c r="AL1448" s="105">
        <f t="shared" si="877"/>
        <v>1.0357394506601505</v>
      </c>
      <c r="AM1448" s="98">
        <f>IF(N1448 &gt; 0, AI1448, )</f>
        <v>4.1623850308641979</v>
      </c>
      <c r="AN1448" s="98">
        <f t="shared" si="896"/>
        <v>29242.150418981455</v>
      </c>
      <c r="AO1448" s="98">
        <f t="shared" si="878"/>
        <v>8.1228195608281819</v>
      </c>
      <c r="AP1448" s="27">
        <f t="shared" si="879"/>
        <v>0</v>
      </c>
      <c r="AQ1448" s="27">
        <f t="shared" si="880"/>
        <v>0</v>
      </c>
      <c r="AR1448" s="99">
        <f t="shared" si="881"/>
        <v>0</v>
      </c>
      <c r="AS1448" s="27">
        <f t="shared" si="882"/>
        <v>0</v>
      </c>
      <c r="AT1448" s="99">
        <f t="shared" si="859"/>
        <v>0</v>
      </c>
      <c r="AU1448" s="27">
        <f t="shared" si="859"/>
        <v>0</v>
      </c>
      <c r="AV1448" s="27">
        <f t="shared" si="883"/>
        <v>0</v>
      </c>
      <c r="AW1448" s="27">
        <f t="shared" si="884"/>
        <v>0</v>
      </c>
      <c r="AX1448" s="27">
        <f t="shared" si="885"/>
        <v>0</v>
      </c>
      <c r="AY1448" s="99">
        <f>AN1448-AW1448</f>
        <v>29242.150418981455</v>
      </c>
      <c r="AZ1448" s="110">
        <f t="shared" si="886"/>
        <v>8.1228195608281819</v>
      </c>
      <c r="BB1448" s="87">
        <v>0</v>
      </c>
      <c r="BC1448" s="23">
        <f t="shared" si="887"/>
        <v>0</v>
      </c>
      <c r="BD1448" s="23">
        <f t="shared" si="888"/>
        <v>0</v>
      </c>
      <c r="BE1448" s="23">
        <f t="shared" si="889"/>
        <v>0</v>
      </c>
      <c r="BF1448" s="23">
        <f t="shared" si="890"/>
        <v>0</v>
      </c>
      <c r="BG1448" s="23">
        <f t="shared" si="891"/>
        <v>0</v>
      </c>
    </row>
    <row r="1449" spans="2:59">
      <c r="B1449" s="12" t="s">
        <v>34</v>
      </c>
      <c r="C1449" s="12">
        <v>1438</v>
      </c>
      <c r="D1449" s="12">
        <v>416</v>
      </c>
      <c r="E1449" s="21">
        <v>21.1</v>
      </c>
      <c r="F1449" s="68">
        <f t="shared" si="860"/>
        <v>5.8611111111111107</v>
      </c>
      <c r="G1449" s="22">
        <f t="shared" si="892"/>
        <v>0.31944444444444453</v>
      </c>
      <c r="H1449" s="22">
        <f t="shared" si="861"/>
        <v>208.5</v>
      </c>
      <c r="I1449" s="48">
        <f>'Ducati Panigale 1199 data'!$C$8*G1449</f>
        <v>88.805555555555586</v>
      </c>
      <c r="J1449" s="48">
        <f>'Ducati Panigale 1199 data'!$C$8*'Ducati Panigale 1199 data'!$C$15*'Ducati Panigale 1199 data'!$C$10</f>
        <v>54.543600000000005</v>
      </c>
      <c r="K1449" s="48">
        <f>(0.5*'Ducati Panigale 1199 data'!$C$12)*'Ducati Panigale 1199 data'!$C$14*'Ducati Panigale 1199 data'!$C$11*F1449^2</f>
        <v>4.8604668113425928</v>
      </c>
      <c r="L1449" s="48">
        <f t="shared" si="862"/>
        <v>148.2096223668982</v>
      </c>
      <c r="M1449" s="48">
        <f t="shared" si="858"/>
        <v>868.67306442820882</v>
      </c>
      <c r="N1449" s="22">
        <f t="shared" si="863"/>
        <v>0.8686730644282088</v>
      </c>
      <c r="O1449" s="105">
        <f t="shared" si="864"/>
        <v>0</v>
      </c>
      <c r="P1449" s="105">
        <f t="shared" si="865"/>
        <v>0</v>
      </c>
      <c r="Q1449" s="105">
        <f t="shared" si="893"/>
        <v>349.44266930141538</v>
      </c>
      <c r="R1449" s="27">
        <f t="shared" si="866"/>
        <v>9.7067408139282052E-2</v>
      </c>
      <c r="S1449" s="98">
        <f t="shared" si="867"/>
        <v>0.8686730644282088</v>
      </c>
      <c r="T1449" s="17">
        <f t="shared" si="894"/>
        <v>1790.2479098052113</v>
      </c>
      <c r="U1449" s="17">
        <f t="shared" si="868"/>
        <v>0.49729108605700312</v>
      </c>
      <c r="V1449" s="17">
        <f t="shared" si="869"/>
        <v>331.9705358363446</v>
      </c>
      <c r="W1449" s="17">
        <f t="shared" si="870"/>
        <v>318.6917144028908</v>
      </c>
      <c r="X1449" s="17">
        <f t="shared" si="870"/>
        <v>305.94404582677515</v>
      </c>
      <c r="Y1449" s="17">
        <f t="shared" si="871"/>
        <v>302.88460536850738</v>
      </c>
      <c r="Z1449" s="17">
        <f>Y1449/3600</f>
        <v>8.4134612602363157E-2</v>
      </c>
      <c r="AA1449" s="17">
        <f>0.96*Y1449</f>
        <v>290.76922115376709</v>
      </c>
      <c r="AB1449" s="17">
        <f t="shared" si="872"/>
        <v>279.13845230761638</v>
      </c>
      <c r="AC1449" s="17">
        <f t="shared" si="873"/>
        <v>265.18152969223553</v>
      </c>
      <c r="AD1449" s="17">
        <f t="shared" si="874"/>
        <v>265.18152969223553</v>
      </c>
      <c r="AE1449" s="17">
        <f t="shared" si="895"/>
        <v>7.3661536025620977E-2</v>
      </c>
      <c r="AF1449" s="17">
        <f>T1449-AD1449</f>
        <v>1525.0663801129758</v>
      </c>
      <c r="AG1449" s="17">
        <f t="shared" si="875"/>
        <v>0.4236295500313822</v>
      </c>
      <c r="AH1449" s="28">
        <f>0.5*'Ducati Panigale 1199 data'!$C$8*'WLTP class 3 v5'!F1449^2</f>
        <v>4775.0146604938263</v>
      </c>
      <c r="AI1449" s="17">
        <f t="shared" si="876"/>
        <v>4.7750146604938264</v>
      </c>
      <c r="AJ1449" s="17" t="str">
        <f>IF(N1449&lt;0, AI1449, "0")</f>
        <v>0</v>
      </c>
      <c r="AK1449" s="98">
        <f>AK1448+AJ1449</f>
        <v>3728.6620223765417</v>
      </c>
      <c r="AL1449" s="105">
        <f t="shared" si="877"/>
        <v>1.0357394506601505</v>
      </c>
      <c r="AM1449" s="98">
        <f>IF(N1449 &gt; 0, AI1449, )</f>
        <v>4.7750146604938264</v>
      </c>
      <c r="AN1449" s="98">
        <f t="shared" si="896"/>
        <v>29246.925433641947</v>
      </c>
      <c r="AO1449" s="98">
        <f t="shared" si="878"/>
        <v>8.1241459537894301</v>
      </c>
      <c r="AP1449" s="27">
        <f t="shared" si="879"/>
        <v>0</v>
      </c>
      <c r="AQ1449" s="27">
        <f t="shared" si="880"/>
        <v>0</v>
      </c>
      <c r="AR1449" s="99">
        <f t="shared" si="881"/>
        <v>0</v>
      </c>
      <c r="AS1449" s="27">
        <f t="shared" si="882"/>
        <v>0</v>
      </c>
      <c r="AT1449" s="99">
        <f t="shared" si="859"/>
        <v>0</v>
      </c>
      <c r="AU1449" s="27">
        <f t="shared" si="859"/>
        <v>0</v>
      </c>
      <c r="AV1449" s="27">
        <f t="shared" si="883"/>
        <v>0</v>
      </c>
      <c r="AW1449" s="27">
        <f t="shared" si="884"/>
        <v>0</v>
      </c>
      <c r="AX1449" s="27">
        <f t="shared" si="885"/>
        <v>0</v>
      </c>
      <c r="AY1449" s="99">
        <f>AN1449-AW1449</f>
        <v>29246.925433641947</v>
      </c>
      <c r="AZ1449" s="110">
        <f t="shared" si="886"/>
        <v>8.1241459537894301</v>
      </c>
      <c r="BB1449" s="87">
        <v>0</v>
      </c>
      <c r="BC1449" s="23">
        <f t="shared" si="887"/>
        <v>0</v>
      </c>
      <c r="BD1449" s="23">
        <f t="shared" si="888"/>
        <v>0</v>
      </c>
      <c r="BE1449" s="23">
        <f t="shared" si="889"/>
        <v>0</v>
      </c>
      <c r="BF1449" s="23">
        <f t="shared" si="890"/>
        <v>0</v>
      </c>
      <c r="BG1449" s="23">
        <f t="shared" si="891"/>
        <v>0</v>
      </c>
    </row>
    <row r="1450" spans="2:59">
      <c r="B1450" s="12" t="s">
        <v>34</v>
      </c>
      <c r="C1450" s="12">
        <v>1439</v>
      </c>
      <c r="D1450" s="12">
        <v>417</v>
      </c>
      <c r="E1450" s="21">
        <v>22</v>
      </c>
      <c r="F1450" s="68">
        <f t="shared" si="860"/>
        <v>6.1111111111111107</v>
      </c>
      <c r="G1450" s="22">
        <f t="shared" si="892"/>
        <v>0.1388888888888889</v>
      </c>
      <c r="H1450" s="22">
        <f t="shared" si="861"/>
        <v>209</v>
      </c>
      <c r="I1450" s="48">
        <f>'Ducati Panigale 1199 data'!$C$8*G1450</f>
        <v>38.611111111111114</v>
      </c>
      <c r="J1450" s="48">
        <f>'Ducati Panigale 1199 data'!$C$8*'Ducati Panigale 1199 data'!$C$15*'Ducati Panigale 1199 data'!$C$10</f>
        <v>54.543600000000005</v>
      </c>
      <c r="K1450" s="48">
        <f>(0.5*'Ducati Panigale 1199 data'!$C$12)*'Ducati Panigale 1199 data'!$C$14*'Ducati Panigale 1199 data'!$C$11*F1450^2</f>
        <v>5.2839467592592593</v>
      </c>
      <c r="L1450" s="48">
        <f t="shared" si="862"/>
        <v>98.438657870370378</v>
      </c>
      <c r="M1450" s="48">
        <f t="shared" si="858"/>
        <v>601.56957587448562</v>
      </c>
      <c r="N1450" s="22">
        <f t="shared" si="863"/>
        <v>0.60156957587448567</v>
      </c>
      <c r="O1450" s="105">
        <f t="shared" si="864"/>
        <v>0</v>
      </c>
      <c r="P1450" s="105">
        <f t="shared" si="865"/>
        <v>0</v>
      </c>
      <c r="Q1450" s="105">
        <f t="shared" si="893"/>
        <v>349.44266930141538</v>
      </c>
      <c r="R1450" s="27">
        <f t="shared" si="866"/>
        <v>9.7067408139282052E-2</v>
      </c>
      <c r="S1450" s="98">
        <f t="shared" si="867"/>
        <v>0.60156957587448567</v>
      </c>
      <c r="T1450" s="17">
        <f t="shared" si="894"/>
        <v>1790.8494793810858</v>
      </c>
      <c r="U1450" s="17">
        <f t="shared" si="868"/>
        <v>0.49745818871696829</v>
      </c>
      <c r="V1450" s="17">
        <f t="shared" si="869"/>
        <v>331.9705358363446</v>
      </c>
      <c r="W1450" s="17">
        <f t="shared" si="870"/>
        <v>318.6917144028908</v>
      </c>
      <c r="X1450" s="17">
        <f t="shared" si="870"/>
        <v>305.94404582677515</v>
      </c>
      <c r="Y1450" s="17">
        <f t="shared" si="871"/>
        <v>302.88460536850738</v>
      </c>
      <c r="Z1450" s="17">
        <f>Y1450/3600</f>
        <v>8.4134612602363157E-2</v>
      </c>
      <c r="AA1450" s="17">
        <f>0.96*Y1450</f>
        <v>290.76922115376709</v>
      </c>
      <c r="AB1450" s="17">
        <f t="shared" si="872"/>
        <v>279.13845230761638</v>
      </c>
      <c r="AC1450" s="17">
        <f t="shared" si="873"/>
        <v>265.18152969223553</v>
      </c>
      <c r="AD1450" s="17">
        <f t="shared" si="874"/>
        <v>265.18152969223553</v>
      </c>
      <c r="AE1450" s="17">
        <f t="shared" si="895"/>
        <v>7.3661536025620977E-2</v>
      </c>
      <c r="AF1450" s="17">
        <f>T1450-AD1450</f>
        <v>1525.6679496888503</v>
      </c>
      <c r="AG1450" s="17">
        <f t="shared" si="875"/>
        <v>0.42379665269134731</v>
      </c>
      <c r="AH1450" s="28">
        <f>0.5*'Ducati Panigale 1199 data'!$C$8*'WLTP class 3 v5'!F1450^2</f>
        <v>5191.049382716049</v>
      </c>
      <c r="AI1450" s="17">
        <f t="shared" si="876"/>
        <v>5.1910493827160487</v>
      </c>
      <c r="AJ1450" s="17" t="str">
        <f>IF(N1450&lt;0, AI1450, "0")</f>
        <v>0</v>
      </c>
      <c r="AK1450" s="98">
        <f>AK1449+AJ1450</f>
        <v>3728.6620223765417</v>
      </c>
      <c r="AL1450" s="105">
        <f t="shared" si="877"/>
        <v>1.0357394506601505</v>
      </c>
      <c r="AM1450" s="98">
        <f>IF(N1450 &gt; 0, AI1450, )</f>
        <v>5.1910493827160487</v>
      </c>
      <c r="AN1450" s="98">
        <f t="shared" si="896"/>
        <v>29252.116483024663</v>
      </c>
      <c r="AO1450" s="98">
        <f t="shared" si="878"/>
        <v>8.1255879119512961</v>
      </c>
      <c r="AP1450" s="27">
        <f t="shared" si="879"/>
        <v>0</v>
      </c>
      <c r="AQ1450" s="27">
        <f t="shared" si="880"/>
        <v>0</v>
      </c>
      <c r="AR1450" s="99">
        <f t="shared" si="881"/>
        <v>0</v>
      </c>
      <c r="AS1450" s="27">
        <f t="shared" si="882"/>
        <v>0</v>
      </c>
      <c r="AT1450" s="99">
        <f t="shared" si="859"/>
        <v>0</v>
      </c>
      <c r="AU1450" s="27">
        <f t="shared" si="859"/>
        <v>0</v>
      </c>
      <c r="AV1450" s="27">
        <f t="shared" si="883"/>
        <v>0</v>
      </c>
      <c r="AW1450" s="27">
        <f t="shared" si="884"/>
        <v>0</v>
      </c>
      <c r="AX1450" s="27">
        <f t="shared" si="885"/>
        <v>0</v>
      </c>
      <c r="AY1450" s="99">
        <f>AN1450-AW1450</f>
        <v>29252.116483024663</v>
      </c>
      <c r="AZ1450" s="110">
        <f t="shared" si="886"/>
        <v>8.1255879119512961</v>
      </c>
      <c r="BB1450" s="87">
        <v>0</v>
      </c>
      <c r="BC1450" s="23">
        <f t="shared" si="887"/>
        <v>0</v>
      </c>
      <c r="BD1450" s="23">
        <f t="shared" si="888"/>
        <v>0</v>
      </c>
      <c r="BE1450" s="23">
        <f t="shared" si="889"/>
        <v>0</v>
      </c>
      <c r="BF1450" s="23">
        <f t="shared" si="890"/>
        <v>0</v>
      </c>
      <c r="BG1450" s="23">
        <f t="shared" si="891"/>
        <v>0</v>
      </c>
    </row>
    <row r="1451" spans="2:59">
      <c r="B1451" s="12" t="s">
        <v>34</v>
      </c>
      <c r="C1451" s="12">
        <v>1440</v>
      </c>
      <c r="D1451" s="12">
        <v>418</v>
      </c>
      <c r="E1451" s="21">
        <v>22.1</v>
      </c>
      <c r="F1451" s="68">
        <f t="shared" si="860"/>
        <v>6.1388888888888893</v>
      </c>
      <c r="G1451" s="22">
        <f t="shared" si="892"/>
        <v>-8.3333333333333523E-2</v>
      </c>
      <c r="H1451" s="22">
        <f t="shared" si="861"/>
        <v>209.5</v>
      </c>
      <c r="I1451" s="48">
        <f>'Ducati Panigale 1199 data'!$C$8*G1451</f>
        <v>-23.166666666666721</v>
      </c>
      <c r="J1451" s="48">
        <f>'Ducati Panigale 1199 data'!$C$8*'Ducati Panigale 1199 data'!$C$15*'Ducati Panigale 1199 data'!$C$10</f>
        <v>54.543600000000005</v>
      </c>
      <c r="K1451" s="48">
        <f>(0.5*'Ducati Panigale 1199 data'!$C$12)*'Ducati Panigale 1199 data'!$C$14*'Ducati Panigale 1199 data'!$C$11*F1451^2</f>
        <v>5.3320918113425941</v>
      </c>
      <c r="L1451" s="48">
        <f t="shared" si="862"/>
        <v>36.709025144675877</v>
      </c>
      <c r="M1451" s="48">
        <f t="shared" si="858"/>
        <v>225.35262658259359</v>
      </c>
      <c r="N1451" s="22">
        <f t="shared" si="863"/>
        <v>0.22535262658259358</v>
      </c>
      <c r="O1451" s="105">
        <f t="shared" si="864"/>
        <v>0</v>
      </c>
      <c r="P1451" s="105">
        <f t="shared" si="865"/>
        <v>0</v>
      </c>
      <c r="Q1451" s="105">
        <f t="shared" si="893"/>
        <v>349.44266930141538</v>
      </c>
      <c r="R1451" s="27">
        <f t="shared" si="866"/>
        <v>9.7067408139282052E-2</v>
      </c>
      <c r="S1451" s="98">
        <f t="shared" si="867"/>
        <v>0.22535262658259358</v>
      </c>
      <c r="T1451" s="17">
        <f t="shared" si="894"/>
        <v>1791.0748320076684</v>
      </c>
      <c r="U1451" s="17">
        <f t="shared" si="868"/>
        <v>0.49752078666879679</v>
      </c>
      <c r="V1451" s="17">
        <f t="shared" si="869"/>
        <v>331.9705358363446</v>
      </c>
      <c r="W1451" s="17">
        <f t="shared" si="870"/>
        <v>318.6917144028908</v>
      </c>
      <c r="X1451" s="17">
        <f t="shared" si="870"/>
        <v>305.94404582677515</v>
      </c>
      <c r="Y1451" s="17">
        <f t="shared" si="871"/>
        <v>302.88460536850738</v>
      </c>
      <c r="Z1451" s="17">
        <f>Y1451/3600</f>
        <v>8.4134612602363157E-2</v>
      </c>
      <c r="AA1451" s="17">
        <f>0.96*Y1451</f>
        <v>290.76922115376709</v>
      </c>
      <c r="AB1451" s="17">
        <f t="shared" si="872"/>
        <v>279.13845230761638</v>
      </c>
      <c r="AC1451" s="17">
        <f t="shared" si="873"/>
        <v>265.18152969223553</v>
      </c>
      <c r="AD1451" s="17">
        <f t="shared" si="874"/>
        <v>265.18152969223553</v>
      </c>
      <c r="AE1451" s="17">
        <f t="shared" si="895"/>
        <v>7.3661536025620977E-2</v>
      </c>
      <c r="AF1451" s="17">
        <f>T1451-AD1451</f>
        <v>1525.8933023154329</v>
      </c>
      <c r="AG1451" s="17">
        <f t="shared" si="875"/>
        <v>0.42385925064317581</v>
      </c>
      <c r="AH1451" s="28">
        <f>0.5*'Ducati Panigale 1199 data'!$C$8*'WLTP class 3 v5'!F1451^2</f>
        <v>5238.3479938271612</v>
      </c>
      <c r="AI1451" s="17">
        <f t="shared" si="876"/>
        <v>5.2383479938271611</v>
      </c>
      <c r="AJ1451" s="17" t="str">
        <f>IF(N1451&lt;0, AI1451, "0")</f>
        <v>0</v>
      </c>
      <c r="AK1451" s="98">
        <f>AK1450+AJ1451</f>
        <v>3728.6620223765417</v>
      </c>
      <c r="AL1451" s="105">
        <f t="shared" si="877"/>
        <v>1.0357394506601505</v>
      </c>
      <c r="AM1451" s="98">
        <f>IF(N1451 &gt; 0, AI1451, )</f>
        <v>5.2383479938271611</v>
      </c>
      <c r="AN1451" s="98">
        <f t="shared" si="896"/>
        <v>29257.354831018492</v>
      </c>
      <c r="AO1451" s="98">
        <f t="shared" si="878"/>
        <v>8.1270430086162477</v>
      </c>
      <c r="AP1451" s="27">
        <f t="shared" si="879"/>
        <v>0</v>
      </c>
      <c r="AQ1451" s="27">
        <f t="shared" si="880"/>
        <v>0</v>
      </c>
      <c r="AR1451" s="99">
        <f t="shared" si="881"/>
        <v>0</v>
      </c>
      <c r="AS1451" s="27">
        <f t="shared" si="882"/>
        <v>0</v>
      </c>
      <c r="AT1451" s="99">
        <f t="shared" si="859"/>
        <v>0</v>
      </c>
      <c r="AU1451" s="27">
        <f t="shared" si="859"/>
        <v>0</v>
      </c>
      <c r="AV1451" s="27">
        <f t="shared" si="883"/>
        <v>0</v>
      </c>
      <c r="AW1451" s="27">
        <f t="shared" si="884"/>
        <v>0</v>
      </c>
      <c r="AX1451" s="27">
        <f t="shared" si="885"/>
        <v>0</v>
      </c>
      <c r="AY1451" s="99">
        <f>AN1451-AW1451</f>
        <v>29257.354831018492</v>
      </c>
      <c r="AZ1451" s="110">
        <f t="shared" si="886"/>
        <v>8.1270430086162477</v>
      </c>
      <c r="BB1451" s="87">
        <v>0</v>
      </c>
      <c r="BC1451" s="23">
        <f t="shared" si="887"/>
        <v>0</v>
      </c>
      <c r="BD1451" s="23">
        <f t="shared" si="888"/>
        <v>0</v>
      </c>
      <c r="BE1451" s="23">
        <f t="shared" si="889"/>
        <v>0</v>
      </c>
      <c r="BF1451" s="23">
        <f t="shared" si="890"/>
        <v>0</v>
      </c>
      <c r="BG1451" s="23">
        <f t="shared" si="891"/>
        <v>0</v>
      </c>
    </row>
    <row r="1452" spans="2:59">
      <c r="B1452" s="12" t="s">
        <v>34</v>
      </c>
      <c r="C1452" s="12">
        <v>1441</v>
      </c>
      <c r="D1452" s="12">
        <v>419</v>
      </c>
      <c r="E1452" s="21">
        <v>21.4</v>
      </c>
      <c r="F1452" s="68">
        <f t="shared" si="860"/>
        <v>5.9444444444444446</v>
      </c>
      <c r="G1452" s="22">
        <f t="shared" si="892"/>
        <v>-0.34722222222222221</v>
      </c>
      <c r="H1452" s="22">
        <f t="shared" si="861"/>
        <v>210</v>
      </c>
      <c r="I1452" s="48">
        <f>'Ducati Panigale 1199 data'!$C$8*G1452</f>
        <v>-96.527777777777771</v>
      </c>
      <c r="J1452" s="48">
        <f>'Ducati Panigale 1199 data'!$C$8*'Ducati Panigale 1199 data'!$C$15*'Ducati Panigale 1199 data'!$C$10</f>
        <v>54.543600000000005</v>
      </c>
      <c r="K1452" s="48">
        <f>(0.5*'Ducati Panigale 1199 data'!$C$12)*'Ducati Panigale 1199 data'!$C$14*'Ducati Panigale 1199 data'!$C$11*F1452^2</f>
        <v>4.9996616898148156</v>
      </c>
      <c r="L1452" s="48">
        <f t="shared" si="862"/>
        <v>-36.984516087962952</v>
      </c>
      <c r="M1452" s="48">
        <f t="shared" si="858"/>
        <v>-219.85240118955755</v>
      </c>
      <c r="N1452" s="22">
        <f t="shared" si="863"/>
        <v>-0.21985240118955757</v>
      </c>
      <c r="O1452" s="105">
        <f t="shared" si="864"/>
        <v>-0.21985240118955757</v>
      </c>
      <c r="P1452" s="105">
        <f t="shared" si="865"/>
        <v>0.21985240118955757</v>
      </c>
      <c r="Q1452" s="105">
        <f t="shared" si="893"/>
        <v>349.66252170260492</v>
      </c>
      <c r="R1452" s="27">
        <f t="shared" si="866"/>
        <v>9.7128478250723585E-2</v>
      </c>
      <c r="S1452" s="98">
        <f t="shared" si="867"/>
        <v>0</v>
      </c>
      <c r="T1452" s="17">
        <f t="shared" si="894"/>
        <v>1791.0748320076684</v>
      </c>
      <c r="U1452" s="17">
        <f t="shared" si="868"/>
        <v>0.49752078666879679</v>
      </c>
      <c r="V1452" s="17">
        <f t="shared" si="869"/>
        <v>332.17939561747465</v>
      </c>
      <c r="W1452" s="17">
        <f t="shared" si="870"/>
        <v>318.89221979277568</v>
      </c>
      <c r="X1452" s="17">
        <f t="shared" si="870"/>
        <v>306.13653100106461</v>
      </c>
      <c r="Y1452" s="17">
        <f t="shared" si="871"/>
        <v>303.07516569105394</v>
      </c>
      <c r="Z1452" s="17">
        <f>Y1452/3600</f>
        <v>8.4187546025292756E-2</v>
      </c>
      <c r="AA1452" s="17">
        <f>0.96*Y1452</f>
        <v>290.95215906341178</v>
      </c>
      <c r="AB1452" s="17">
        <f t="shared" si="872"/>
        <v>279.31407270087533</v>
      </c>
      <c r="AC1452" s="17">
        <f t="shared" si="873"/>
        <v>265.34836906583155</v>
      </c>
      <c r="AD1452" s="17">
        <f t="shared" si="874"/>
        <v>265.34836906583155</v>
      </c>
      <c r="AE1452" s="17">
        <f t="shared" si="895"/>
        <v>7.3707880296064315E-2</v>
      </c>
      <c r="AF1452" s="17">
        <f>T1452-AD1452</f>
        <v>1525.7264629418369</v>
      </c>
      <c r="AG1452" s="17">
        <f t="shared" si="875"/>
        <v>0.42381290637273245</v>
      </c>
      <c r="AH1452" s="28">
        <f>0.5*'Ducati Panigale 1199 data'!$C$8*'WLTP class 3 v5'!F1452^2</f>
        <v>4911.7623456790134</v>
      </c>
      <c r="AI1452" s="17">
        <f t="shared" si="876"/>
        <v>4.9117623456790138</v>
      </c>
      <c r="AJ1452" s="17">
        <f>IF(N1452&lt;0, AI1452, "0")</f>
        <v>4.9117623456790138</v>
      </c>
      <c r="AK1452" s="98">
        <f>AK1451+AJ1452</f>
        <v>3733.5737847222208</v>
      </c>
      <c r="AL1452" s="105">
        <f t="shared" si="877"/>
        <v>1.0371038290895058</v>
      </c>
      <c r="AM1452" s="98">
        <f>IF(N1452 &gt; 0, AI1452, )</f>
        <v>0</v>
      </c>
      <c r="AN1452" s="98">
        <f t="shared" si="896"/>
        <v>29257.354831018492</v>
      </c>
      <c r="AO1452" s="98">
        <f t="shared" si="878"/>
        <v>8.1270430086162477</v>
      </c>
      <c r="AP1452" s="27">
        <f t="shared" si="879"/>
        <v>4.6661742283950627</v>
      </c>
      <c r="AQ1452" s="27">
        <f t="shared" si="880"/>
        <v>4.4795272592592603</v>
      </c>
      <c r="AR1452" s="99">
        <f t="shared" si="881"/>
        <v>4.3003461688888898</v>
      </c>
      <c r="AS1452" s="27">
        <f t="shared" si="882"/>
        <v>4.2573427072000012</v>
      </c>
      <c r="AT1452" s="99">
        <f t="shared" si="859"/>
        <v>4.0870489989120014</v>
      </c>
      <c r="AU1452" s="27">
        <f t="shared" si="859"/>
        <v>3.9235670389555213</v>
      </c>
      <c r="AV1452" s="27">
        <f t="shared" si="883"/>
        <v>3.7273886870077448</v>
      </c>
      <c r="AW1452" s="27">
        <f t="shared" si="884"/>
        <v>3.7273886870077448</v>
      </c>
      <c r="AX1452" s="27">
        <f t="shared" si="885"/>
        <v>1.0353857463910403E-3</v>
      </c>
      <c r="AY1452" s="99">
        <f>AN1452-AW1452</f>
        <v>29253.627442331486</v>
      </c>
      <c r="AZ1452" s="110">
        <f t="shared" si="886"/>
        <v>8.1260076228698566</v>
      </c>
      <c r="BB1452" s="87">
        <v>0.21985240118955801</v>
      </c>
      <c r="BC1452" s="23">
        <f t="shared" si="887"/>
        <v>0.1978671610706022</v>
      </c>
      <c r="BD1452" s="23">
        <f t="shared" si="888"/>
        <v>0.18797380301707209</v>
      </c>
      <c r="BE1452" s="23">
        <f t="shared" si="889"/>
        <v>0.18045485089638919</v>
      </c>
      <c r="BF1452" s="23">
        <f t="shared" si="890"/>
        <v>0.16962755984260583</v>
      </c>
      <c r="BG1452" s="23">
        <f t="shared" si="891"/>
        <v>0.16962755984260583</v>
      </c>
    </row>
    <row r="1453" spans="2:59">
      <c r="B1453" s="12" t="s">
        <v>34</v>
      </c>
      <c r="C1453" s="12">
        <v>1442</v>
      </c>
      <c r="D1453" s="12">
        <v>420</v>
      </c>
      <c r="E1453" s="21">
        <v>19.600000000000001</v>
      </c>
      <c r="F1453" s="68">
        <f t="shared" si="860"/>
        <v>5.4444444444444446</v>
      </c>
      <c r="G1453" s="22">
        <f t="shared" si="892"/>
        <v>-0.43055555555555525</v>
      </c>
      <c r="H1453" s="22">
        <f t="shared" si="861"/>
        <v>210.5</v>
      </c>
      <c r="I1453" s="48">
        <f>'Ducati Panigale 1199 data'!$C$8*G1453</f>
        <v>-119.69444444444436</v>
      </c>
      <c r="J1453" s="48">
        <f>'Ducati Panigale 1199 data'!$C$8*'Ducati Panigale 1199 data'!$C$15*'Ducati Panigale 1199 data'!$C$10</f>
        <v>54.543600000000005</v>
      </c>
      <c r="K1453" s="48">
        <f>(0.5*'Ducati Panigale 1199 data'!$C$12)*'Ducati Panigale 1199 data'!$C$14*'Ducati Panigale 1199 data'!$C$11*F1453^2</f>
        <v>4.1939689814814827</v>
      </c>
      <c r="L1453" s="48">
        <f t="shared" si="862"/>
        <v>-60.956875462962863</v>
      </c>
      <c r="M1453" s="48">
        <f t="shared" si="858"/>
        <v>-331.87632196502005</v>
      </c>
      <c r="N1453" s="22">
        <f t="shared" si="863"/>
        <v>-0.33187632196502004</v>
      </c>
      <c r="O1453" s="105">
        <f t="shared" si="864"/>
        <v>-0.33187632196502004</v>
      </c>
      <c r="P1453" s="105">
        <f t="shared" si="865"/>
        <v>0.33187632196502004</v>
      </c>
      <c r="Q1453" s="105">
        <f t="shared" si="893"/>
        <v>349.99439802456993</v>
      </c>
      <c r="R1453" s="27">
        <f t="shared" si="866"/>
        <v>9.7220666117936089E-2</v>
      </c>
      <c r="S1453" s="98">
        <f t="shared" si="867"/>
        <v>0</v>
      </c>
      <c r="T1453" s="17">
        <f t="shared" si="894"/>
        <v>1791.0748320076684</v>
      </c>
      <c r="U1453" s="17">
        <f t="shared" si="868"/>
        <v>0.49752078666879679</v>
      </c>
      <c r="V1453" s="17">
        <f t="shared" si="869"/>
        <v>332.49467812334143</v>
      </c>
      <c r="W1453" s="17">
        <f t="shared" si="870"/>
        <v>319.19489099840774</v>
      </c>
      <c r="X1453" s="17">
        <f t="shared" si="870"/>
        <v>306.42709535847143</v>
      </c>
      <c r="Y1453" s="17">
        <f t="shared" si="871"/>
        <v>303.36282440488674</v>
      </c>
      <c r="Z1453" s="17">
        <f>Y1453/3600</f>
        <v>8.4267451223579648E-2</v>
      </c>
      <c r="AA1453" s="17">
        <f>0.96*Y1453</f>
        <v>291.22831142869126</v>
      </c>
      <c r="AB1453" s="17">
        <f t="shared" si="872"/>
        <v>279.57917897154357</v>
      </c>
      <c r="AC1453" s="17">
        <f t="shared" si="873"/>
        <v>265.60022002296637</v>
      </c>
      <c r="AD1453" s="17">
        <f t="shared" si="874"/>
        <v>265.60022002296637</v>
      </c>
      <c r="AE1453" s="17">
        <f t="shared" si="895"/>
        <v>7.3777838895268441E-2</v>
      </c>
      <c r="AF1453" s="17">
        <f>T1453-AD1453</f>
        <v>1525.4746119847021</v>
      </c>
      <c r="AG1453" s="17">
        <f t="shared" si="875"/>
        <v>0.42374294777352833</v>
      </c>
      <c r="AH1453" s="28">
        <f>0.5*'Ducati Panigale 1199 data'!$C$8*'WLTP class 3 v5'!F1453^2</f>
        <v>4120.2345679012351</v>
      </c>
      <c r="AI1453" s="17">
        <f t="shared" si="876"/>
        <v>4.1202345679012353</v>
      </c>
      <c r="AJ1453" s="17">
        <f>IF(N1453&lt;0, AI1453, "0")</f>
        <v>4.1202345679012353</v>
      </c>
      <c r="AK1453" s="98">
        <f>AK1452+AJ1453</f>
        <v>3737.694019290122</v>
      </c>
      <c r="AL1453" s="105">
        <f t="shared" si="877"/>
        <v>1.0382483386917005</v>
      </c>
      <c r="AM1453" s="98">
        <f>IF(N1453 &gt; 0, AI1453, )</f>
        <v>0</v>
      </c>
      <c r="AN1453" s="98">
        <f t="shared" si="896"/>
        <v>29257.354831018492</v>
      </c>
      <c r="AO1453" s="98">
        <f t="shared" si="878"/>
        <v>8.1270430086162477</v>
      </c>
      <c r="AP1453" s="27">
        <f t="shared" si="879"/>
        <v>3.9142228395061736</v>
      </c>
      <c r="AQ1453" s="27">
        <f t="shared" si="880"/>
        <v>3.7576539259259265</v>
      </c>
      <c r="AR1453" s="99">
        <f t="shared" si="881"/>
        <v>3.6073477688888893</v>
      </c>
      <c r="AS1453" s="27">
        <f t="shared" si="882"/>
        <v>3.5712742912000004</v>
      </c>
      <c r="AT1453" s="99">
        <f t="shared" si="859"/>
        <v>3.4284233195520004</v>
      </c>
      <c r="AU1453" s="27">
        <f t="shared" si="859"/>
        <v>3.2912863867699205</v>
      </c>
      <c r="AV1453" s="27">
        <f t="shared" si="883"/>
        <v>3.1267220674314244</v>
      </c>
      <c r="AW1453" s="27">
        <f t="shared" si="884"/>
        <v>3.1267220674314244</v>
      </c>
      <c r="AX1453" s="27">
        <f t="shared" si="885"/>
        <v>8.6853390761984007E-4</v>
      </c>
      <c r="AY1453" s="99">
        <f>AN1453-AW1453</f>
        <v>29254.228108951062</v>
      </c>
      <c r="AZ1453" s="110">
        <f t="shared" si="886"/>
        <v>8.1261744747086286</v>
      </c>
      <c r="BB1453" s="87">
        <v>0.33187632196501998</v>
      </c>
      <c r="BC1453" s="23">
        <f t="shared" si="887"/>
        <v>0.29868868976851798</v>
      </c>
      <c r="BD1453" s="23">
        <f t="shared" si="888"/>
        <v>0.28375425528009207</v>
      </c>
      <c r="BE1453" s="23">
        <f t="shared" si="889"/>
        <v>0.27240408506888836</v>
      </c>
      <c r="BF1453" s="23">
        <f t="shared" si="890"/>
        <v>0.25605983996475506</v>
      </c>
      <c r="BG1453" s="23">
        <f t="shared" si="891"/>
        <v>0.25605983996475506</v>
      </c>
    </row>
    <row r="1454" spans="2:59">
      <c r="B1454" s="12" t="s">
        <v>34</v>
      </c>
      <c r="C1454" s="12">
        <v>1443</v>
      </c>
      <c r="D1454" s="12">
        <v>421</v>
      </c>
      <c r="E1454" s="21">
        <v>18.3</v>
      </c>
      <c r="F1454" s="68">
        <f t="shared" si="860"/>
        <v>5.083333333333333</v>
      </c>
      <c r="G1454" s="22">
        <f t="shared" si="892"/>
        <v>-0.2222222222222224</v>
      </c>
      <c r="H1454" s="22">
        <f t="shared" si="861"/>
        <v>211</v>
      </c>
      <c r="I1454" s="48">
        <f>'Ducati Panigale 1199 data'!$C$8*G1454</f>
        <v>-61.777777777777828</v>
      </c>
      <c r="J1454" s="48">
        <f>'Ducati Panigale 1199 data'!$C$8*'Ducati Panigale 1199 data'!$C$15*'Ducati Panigale 1199 data'!$C$10</f>
        <v>54.543600000000005</v>
      </c>
      <c r="K1454" s="48">
        <f>(0.5*'Ducati Panigale 1199 data'!$C$12)*'Ducati Panigale 1199 data'!$C$14*'Ducati Panigale 1199 data'!$C$11*F1454^2</f>
        <v>3.6560763020833336</v>
      </c>
      <c r="L1454" s="48">
        <f t="shared" si="862"/>
        <v>-3.5781014756944898</v>
      </c>
      <c r="M1454" s="48">
        <f t="shared" si="858"/>
        <v>-18.188682501446987</v>
      </c>
      <c r="N1454" s="22">
        <f t="shared" si="863"/>
        <v>-1.8188682501446986E-2</v>
      </c>
      <c r="O1454" s="105">
        <f t="shared" si="864"/>
        <v>-1.8188682501446986E-2</v>
      </c>
      <c r="P1454" s="105">
        <f t="shared" si="865"/>
        <v>1.8188682501446986E-2</v>
      </c>
      <c r="Q1454" s="105">
        <f t="shared" si="893"/>
        <v>350.01258670707136</v>
      </c>
      <c r="R1454" s="27">
        <f t="shared" si="866"/>
        <v>9.7225718529742045E-2</v>
      </c>
      <c r="S1454" s="98">
        <f t="shared" si="867"/>
        <v>0</v>
      </c>
      <c r="T1454" s="17">
        <f t="shared" si="894"/>
        <v>1791.0748320076684</v>
      </c>
      <c r="U1454" s="17">
        <f t="shared" si="868"/>
        <v>0.49752078666879679</v>
      </c>
      <c r="V1454" s="17">
        <f t="shared" si="869"/>
        <v>332.51195737171776</v>
      </c>
      <c r="W1454" s="17">
        <f t="shared" si="870"/>
        <v>319.21147907684906</v>
      </c>
      <c r="X1454" s="17">
        <f t="shared" si="870"/>
        <v>306.44301991377506</v>
      </c>
      <c r="Y1454" s="17">
        <f t="shared" si="871"/>
        <v>303.37858971463731</v>
      </c>
      <c r="Z1454" s="17">
        <f>Y1454/3600</f>
        <v>8.427183047628814E-2</v>
      </c>
      <c r="AA1454" s="17">
        <f>0.96*Y1454</f>
        <v>291.24344612605182</v>
      </c>
      <c r="AB1454" s="17">
        <f t="shared" si="872"/>
        <v>279.59370828100975</v>
      </c>
      <c r="AC1454" s="17">
        <f t="shared" si="873"/>
        <v>265.61402286695926</v>
      </c>
      <c r="AD1454" s="17">
        <f t="shared" si="874"/>
        <v>265.61402286695926</v>
      </c>
      <c r="AE1454" s="17">
        <f t="shared" si="895"/>
        <v>7.3781673018599794E-2</v>
      </c>
      <c r="AF1454" s="17">
        <f>T1454-AD1454</f>
        <v>1525.4608091407092</v>
      </c>
      <c r="AG1454" s="17">
        <f t="shared" si="875"/>
        <v>0.42373911365019701</v>
      </c>
      <c r="AH1454" s="28">
        <f>0.5*'Ducati Panigale 1199 data'!$C$8*'WLTP class 3 v5'!F1454^2</f>
        <v>3591.7986111111109</v>
      </c>
      <c r="AI1454" s="17">
        <f t="shared" si="876"/>
        <v>3.5917986111111109</v>
      </c>
      <c r="AJ1454" s="17">
        <f>IF(N1454&lt;0, AI1454, "0")</f>
        <v>3.5917986111111109</v>
      </c>
      <c r="AK1454" s="98">
        <f>AK1453+AJ1454</f>
        <v>3741.2858179012333</v>
      </c>
      <c r="AL1454" s="105">
        <f t="shared" si="877"/>
        <v>1.0392460605281204</v>
      </c>
      <c r="AM1454" s="98">
        <f>IF(N1454 &gt; 0, AI1454, )</f>
        <v>0</v>
      </c>
      <c r="AN1454" s="98">
        <f t="shared" si="896"/>
        <v>29257.354831018492</v>
      </c>
      <c r="AO1454" s="98">
        <f t="shared" si="878"/>
        <v>8.1270430086162477</v>
      </c>
      <c r="AP1454" s="27">
        <f t="shared" si="879"/>
        <v>3.4122086805555552</v>
      </c>
      <c r="AQ1454" s="27">
        <f t="shared" si="880"/>
        <v>3.2757203333333327</v>
      </c>
      <c r="AR1454" s="99">
        <f t="shared" si="881"/>
        <v>3.1446915199999994</v>
      </c>
      <c r="AS1454" s="27">
        <f t="shared" si="882"/>
        <v>3.1132446047999993</v>
      </c>
      <c r="AT1454" s="99">
        <f t="shared" si="859"/>
        <v>2.9887148206079992</v>
      </c>
      <c r="AU1454" s="27">
        <f t="shared" si="859"/>
        <v>2.8691662277836789</v>
      </c>
      <c r="AV1454" s="27">
        <f t="shared" si="883"/>
        <v>2.7257079163944948</v>
      </c>
      <c r="AW1454" s="27">
        <f t="shared" si="884"/>
        <v>2.7257079163944948</v>
      </c>
      <c r="AX1454" s="27">
        <f t="shared" si="885"/>
        <v>7.5714108788735963E-4</v>
      </c>
      <c r="AY1454" s="99">
        <f>AN1454-AW1454</f>
        <v>29254.629123102099</v>
      </c>
      <c r="AZ1454" s="110">
        <f t="shared" si="886"/>
        <v>8.1262858675283614</v>
      </c>
      <c r="BB1454" s="87">
        <v>1.8188682501447E-2</v>
      </c>
      <c r="BC1454" s="23">
        <f t="shared" si="887"/>
        <v>1.6369814251302302E-2</v>
      </c>
      <c r="BD1454" s="23">
        <f t="shared" si="888"/>
        <v>1.5551323538737186E-2</v>
      </c>
      <c r="BE1454" s="23">
        <f t="shared" si="889"/>
        <v>1.4929270597187698E-2</v>
      </c>
      <c r="BF1454" s="23">
        <f t="shared" si="890"/>
        <v>1.4033514361356435E-2</v>
      </c>
      <c r="BG1454" s="23">
        <f t="shared" si="891"/>
        <v>1.4033514361356435E-2</v>
      </c>
    </row>
    <row r="1455" spans="2:59">
      <c r="B1455" s="12" t="s">
        <v>34</v>
      </c>
      <c r="C1455" s="12">
        <v>1444</v>
      </c>
      <c r="D1455" s="12">
        <v>422</v>
      </c>
      <c r="E1455" s="21">
        <v>18</v>
      </c>
      <c r="F1455" s="68">
        <f t="shared" si="860"/>
        <v>5</v>
      </c>
      <c r="G1455" s="22">
        <f t="shared" si="892"/>
        <v>0</v>
      </c>
      <c r="H1455" s="22">
        <f t="shared" si="861"/>
        <v>211.5</v>
      </c>
      <c r="I1455" s="48">
        <f>'Ducati Panigale 1199 data'!$C$8*G1455</f>
        <v>0</v>
      </c>
      <c r="J1455" s="48">
        <f>'Ducati Panigale 1199 data'!$C$8*'Ducati Panigale 1199 data'!$C$15*'Ducati Panigale 1199 data'!$C$10</f>
        <v>54.543600000000005</v>
      </c>
      <c r="K1455" s="48">
        <f>(0.5*'Ducati Panigale 1199 data'!$C$12)*'Ducati Panigale 1199 data'!$C$14*'Ducati Panigale 1199 data'!$C$11*F1455^2</f>
        <v>3.5371875000000004</v>
      </c>
      <c r="L1455" s="48">
        <f t="shared" si="862"/>
        <v>58.080787500000007</v>
      </c>
      <c r="M1455" s="48">
        <f t="shared" si="858"/>
        <v>290.40393750000004</v>
      </c>
      <c r="N1455" s="22">
        <f t="shared" si="863"/>
        <v>0.29040393750000004</v>
      </c>
      <c r="O1455" s="105">
        <f t="shared" si="864"/>
        <v>0</v>
      </c>
      <c r="P1455" s="105">
        <f t="shared" si="865"/>
        <v>0</v>
      </c>
      <c r="Q1455" s="105">
        <f t="shared" si="893"/>
        <v>350.01258670707136</v>
      </c>
      <c r="R1455" s="27">
        <f t="shared" si="866"/>
        <v>9.7225718529742045E-2</v>
      </c>
      <c r="S1455" s="98">
        <f t="shared" si="867"/>
        <v>0.29040393750000004</v>
      </c>
      <c r="T1455" s="17">
        <f t="shared" si="894"/>
        <v>1791.3652359451685</v>
      </c>
      <c r="U1455" s="17">
        <f t="shared" si="868"/>
        <v>0.49760145442921344</v>
      </c>
      <c r="V1455" s="17">
        <f t="shared" si="869"/>
        <v>332.51195737171776</v>
      </c>
      <c r="W1455" s="17">
        <f t="shared" si="870"/>
        <v>319.21147907684906</v>
      </c>
      <c r="X1455" s="17">
        <f t="shared" si="870"/>
        <v>306.44301991377506</v>
      </c>
      <c r="Y1455" s="17">
        <f t="shared" si="871"/>
        <v>303.37858971463731</v>
      </c>
      <c r="Z1455" s="17">
        <f>Y1455/3600</f>
        <v>8.427183047628814E-2</v>
      </c>
      <c r="AA1455" s="17">
        <f>0.96*Y1455</f>
        <v>291.24344612605182</v>
      </c>
      <c r="AB1455" s="17">
        <f t="shared" si="872"/>
        <v>279.59370828100975</v>
      </c>
      <c r="AC1455" s="17">
        <f t="shared" si="873"/>
        <v>265.61402286695926</v>
      </c>
      <c r="AD1455" s="17">
        <f t="shared" si="874"/>
        <v>265.61402286695926</v>
      </c>
      <c r="AE1455" s="17">
        <f t="shared" si="895"/>
        <v>7.3781673018599794E-2</v>
      </c>
      <c r="AF1455" s="17">
        <f>T1455-AD1455</f>
        <v>1525.7512130782093</v>
      </c>
      <c r="AG1455" s="17">
        <f t="shared" si="875"/>
        <v>0.42381978141061366</v>
      </c>
      <c r="AH1455" s="28">
        <f>0.5*'Ducati Panigale 1199 data'!$C$8*'WLTP class 3 v5'!F1455^2</f>
        <v>3475</v>
      </c>
      <c r="AI1455" s="17">
        <f t="shared" si="876"/>
        <v>3.4750000000000001</v>
      </c>
      <c r="AJ1455" s="17" t="str">
        <f>IF(N1455&lt;0, AI1455, "0")</f>
        <v>0</v>
      </c>
      <c r="AK1455" s="98">
        <f>AK1454+AJ1455</f>
        <v>3741.2858179012333</v>
      </c>
      <c r="AL1455" s="105">
        <f t="shared" si="877"/>
        <v>1.0392460605281204</v>
      </c>
      <c r="AM1455" s="98">
        <f>IF(N1455 &gt; 0, AI1455, )</f>
        <v>3.4750000000000001</v>
      </c>
      <c r="AN1455" s="98">
        <f t="shared" si="896"/>
        <v>29260.829831018491</v>
      </c>
      <c r="AO1455" s="98">
        <f t="shared" si="878"/>
        <v>8.1280082863940244</v>
      </c>
      <c r="AP1455" s="27">
        <f t="shared" si="879"/>
        <v>0</v>
      </c>
      <c r="AQ1455" s="27">
        <f t="shared" si="880"/>
        <v>0</v>
      </c>
      <c r="AR1455" s="99">
        <f t="shared" si="881"/>
        <v>0</v>
      </c>
      <c r="AS1455" s="27">
        <f t="shared" si="882"/>
        <v>0</v>
      </c>
      <c r="AT1455" s="99">
        <f t="shared" si="859"/>
        <v>0</v>
      </c>
      <c r="AU1455" s="27">
        <f t="shared" si="859"/>
        <v>0</v>
      </c>
      <c r="AV1455" s="27">
        <f t="shared" si="883"/>
        <v>0</v>
      </c>
      <c r="AW1455" s="27">
        <f t="shared" si="884"/>
        <v>0</v>
      </c>
      <c r="AX1455" s="27">
        <f t="shared" si="885"/>
        <v>0</v>
      </c>
      <c r="AY1455" s="99">
        <f>AN1455-AW1455</f>
        <v>29260.829831018491</v>
      </c>
      <c r="AZ1455" s="110">
        <f t="shared" si="886"/>
        <v>8.1280082863940244</v>
      </c>
      <c r="BB1455" s="87">
        <v>0</v>
      </c>
      <c r="BC1455" s="23">
        <f t="shared" si="887"/>
        <v>0</v>
      </c>
      <c r="BD1455" s="23">
        <f t="shared" si="888"/>
        <v>0</v>
      </c>
      <c r="BE1455" s="23">
        <f t="shared" si="889"/>
        <v>0</v>
      </c>
      <c r="BF1455" s="23">
        <f t="shared" si="890"/>
        <v>0</v>
      </c>
      <c r="BG1455" s="23">
        <f t="shared" si="891"/>
        <v>0</v>
      </c>
    </row>
    <row r="1456" spans="2:59">
      <c r="B1456" s="12" t="s">
        <v>34</v>
      </c>
      <c r="C1456" s="12">
        <v>1445</v>
      </c>
      <c r="D1456" s="12">
        <v>423</v>
      </c>
      <c r="E1456" s="21">
        <v>18.3</v>
      </c>
      <c r="F1456" s="68">
        <f t="shared" si="860"/>
        <v>5.083333333333333</v>
      </c>
      <c r="G1456" s="22">
        <f t="shared" si="892"/>
        <v>6.9444444444444448E-2</v>
      </c>
      <c r="H1456" s="22">
        <f t="shared" si="861"/>
        <v>212</v>
      </c>
      <c r="I1456" s="48">
        <f>'Ducati Panigale 1199 data'!$C$8*G1456</f>
        <v>19.305555555555557</v>
      </c>
      <c r="J1456" s="48">
        <f>'Ducati Panigale 1199 data'!$C$8*'Ducati Panigale 1199 data'!$C$15*'Ducati Panigale 1199 data'!$C$10</f>
        <v>54.543600000000005</v>
      </c>
      <c r="K1456" s="48">
        <f>(0.5*'Ducati Panigale 1199 data'!$C$12)*'Ducati Panigale 1199 data'!$C$14*'Ducati Panigale 1199 data'!$C$11*F1456^2</f>
        <v>3.6560763020833336</v>
      </c>
      <c r="L1456" s="48">
        <f t="shared" si="862"/>
        <v>77.505231857638904</v>
      </c>
      <c r="M1456" s="48">
        <f t="shared" si="858"/>
        <v>393.98492860966439</v>
      </c>
      <c r="N1456" s="22">
        <f t="shared" si="863"/>
        <v>0.39398492860966439</v>
      </c>
      <c r="O1456" s="105">
        <f t="shared" si="864"/>
        <v>0</v>
      </c>
      <c r="P1456" s="105">
        <f t="shared" si="865"/>
        <v>0</v>
      </c>
      <c r="Q1456" s="105">
        <f t="shared" si="893"/>
        <v>350.01258670707136</v>
      </c>
      <c r="R1456" s="27">
        <f t="shared" si="866"/>
        <v>9.7225718529742045E-2</v>
      </c>
      <c r="S1456" s="98">
        <f t="shared" si="867"/>
        <v>0.39398492860966439</v>
      </c>
      <c r="T1456" s="17">
        <f t="shared" si="894"/>
        <v>1791.7592208737781</v>
      </c>
      <c r="U1456" s="17">
        <f t="shared" si="868"/>
        <v>0.49771089468716057</v>
      </c>
      <c r="V1456" s="17">
        <f t="shared" si="869"/>
        <v>332.51195737171776</v>
      </c>
      <c r="W1456" s="17">
        <f t="shared" si="870"/>
        <v>319.21147907684906</v>
      </c>
      <c r="X1456" s="17">
        <f t="shared" si="870"/>
        <v>306.44301991377506</v>
      </c>
      <c r="Y1456" s="17">
        <f t="shared" si="871"/>
        <v>303.37858971463731</v>
      </c>
      <c r="Z1456" s="17">
        <f>Y1456/3600</f>
        <v>8.427183047628814E-2</v>
      </c>
      <c r="AA1456" s="17">
        <f>0.96*Y1456</f>
        <v>291.24344612605182</v>
      </c>
      <c r="AB1456" s="17">
        <f t="shared" si="872"/>
        <v>279.59370828100975</v>
      </c>
      <c r="AC1456" s="17">
        <f t="shared" si="873"/>
        <v>265.61402286695926</v>
      </c>
      <c r="AD1456" s="17">
        <f t="shared" si="874"/>
        <v>265.61402286695926</v>
      </c>
      <c r="AE1456" s="17">
        <f t="shared" si="895"/>
        <v>7.3781673018599794E-2</v>
      </c>
      <c r="AF1456" s="17">
        <f>T1456-AD1456</f>
        <v>1526.1451980068189</v>
      </c>
      <c r="AG1456" s="17">
        <f t="shared" si="875"/>
        <v>0.42392922166856079</v>
      </c>
      <c r="AH1456" s="28">
        <f>0.5*'Ducati Panigale 1199 data'!$C$8*'WLTP class 3 v5'!F1456^2</f>
        <v>3591.7986111111109</v>
      </c>
      <c r="AI1456" s="17">
        <f t="shared" si="876"/>
        <v>3.5917986111111109</v>
      </c>
      <c r="AJ1456" s="17" t="str">
        <f>IF(N1456&lt;0, AI1456, "0")</f>
        <v>0</v>
      </c>
      <c r="AK1456" s="98">
        <f>AK1455+AJ1456</f>
        <v>3741.2858179012333</v>
      </c>
      <c r="AL1456" s="105">
        <f t="shared" si="877"/>
        <v>1.0392460605281204</v>
      </c>
      <c r="AM1456" s="98">
        <f>IF(N1456 &gt; 0, AI1456, )</f>
        <v>3.5917986111111109</v>
      </c>
      <c r="AN1456" s="98">
        <f t="shared" si="896"/>
        <v>29264.421629629604</v>
      </c>
      <c r="AO1456" s="98">
        <f t="shared" si="878"/>
        <v>8.1290060082304461</v>
      </c>
      <c r="AP1456" s="27">
        <f t="shared" si="879"/>
        <v>0</v>
      </c>
      <c r="AQ1456" s="27">
        <f t="shared" si="880"/>
        <v>0</v>
      </c>
      <c r="AR1456" s="99">
        <f t="shared" si="881"/>
        <v>0</v>
      </c>
      <c r="AS1456" s="27">
        <f t="shared" si="882"/>
        <v>0</v>
      </c>
      <c r="AT1456" s="99">
        <f t="shared" si="859"/>
        <v>0</v>
      </c>
      <c r="AU1456" s="27">
        <f t="shared" si="859"/>
        <v>0</v>
      </c>
      <c r="AV1456" s="27">
        <f t="shared" si="883"/>
        <v>0</v>
      </c>
      <c r="AW1456" s="27">
        <f t="shared" si="884"/>
        <v>0</v>
      </c>
      <c r="AX1456" s="27">
        <f t="shared" si="885"/>
        <v>0</v>
      </c>
      <c r="AY1456" s="99">
        <f>AN1456-AW1456</f>
        <v>29264.421629629604</v>
      </c>
      <c r="AZ1456" s="110">
        <f t="shared" si="886"/>
        <v>8.1290060082304461</v>
      </c>
      <c r="BB1456" s="87">
        <v>0</v>
      </c>
      <c r="BC1456" s="23">
        <f t="shared" si="887"/>
        <v>0</v>
      </c>
      <c r="BD1456" s="23">
        <f t="shared" si="888"/>
        <v>0</v>
      </c>
      <c r="BE1456" s="23">
        <f t="shared" si="889"/>
        <v>0</v>
      </c>
      <c r="BF1456" s="23">
        <f t="shared" si="890"/>
        <v>0</v>
      </c>
      <c r="BG1456" s="23">
        <f t="shared" si="891"/>
        <v>0</v>
      </c>
    </row>
    <row r="1457" spans="2:59">
      <c r="B1457" s="12" t="s">
        <v>34</v>
      </c>
      <c r="C1457" s="12">
        <v>1446</v>
      </c>
      <c r="D1457" s="12">
        <v>424</v>
      </c>
      <c r="E1457" s="21">
        <v>18.5</v>
      </c>
      <c r="F1457" s="68">
        <f t="shared" si="860"/>
        <v>5.1388888888888893</v>
      </c>
      <c r="G1457" s="22">
        <f t="shared" si="892"/>
        <v>-5.5555555555555851E-2</v>
      </c>
      <c r="H1457" s="22">
        <f t="shared" si="861"/>
        <v>212.5</v>
      </c>
      <c r="I1457" s="48">
        <f>'Ducati Panigale 1199 data'!$C$8*G1457</f>
        <v>-15.444444444444526</v>
      </c>
      <c r="J1457" s="48">
        <f>'Ducati Panigale 1199 data'!$C$8*'Ducati Panigale 1199 data'!$C$15*'Ducati Panigale 1199 data'!$C$10</f>
        <v>54.543600000000005</v>
      </c>
      <c r="K1457" s="48">
        <f>(0.5*'Ducati Panigale 1199 data'!$C$12)*'Ducati Panigale 1199 data'!$C$14*'Ducati Panigale 1199 data'!$C$11*F1457^2</f>
        <v>3.7364272280092603</v>
      </c>
      <c r="L1457" s="48">
        <f t="shared" si="862"/>
        <v>42.835582783564739</v>
      </c>
      <c r="M1457" s="48">
        <f t="shared" si="858"/>
        <v>220.12730041554104</v>
      </c>
      <c r="N1457" s="22">
        <f t="shared" si="863"/>
        <v>0.22012730041554104</v>
      </c>
      <c r="O1457" s="105">
        <f t="shared" si="864"/>
        <v>0</v>
      </c>
      <c r="P1457" s="105">
        <f t="shared" si="865"/>
        <v>0</v>
      </c>
      <c r="Q1457" s="105">
        <f t="shared" si="893"/>
        <v>350.01258670707136</v>
      </c>
      <c r="R1457" s="27">
        <f t="shared" si="866"/>
        <v>9.7225718529742045E-2</v>
      </c>
      <c r="S1457" s="98">
        <f t="shared" si="867"/>
        <v>0.22012730041554104</v>
      </c>
      <c r="T1457" s="17">
        <f t="shared" si="894"/>
        <v>1791.9793481741935</v>
      </c>
      <c r="U1457" s="17">
        <f t="shared" si="868"/>
        <v>0.49777204115949819</v>
      </c>
      <c r="V1457" s="17">
        <f t="shared" si="869"/>
        <v>332.51195737171776</v>
      </c>
      <c r="W1457" s="17">
        <f t="shared" si="870"/>
        <v>319.21147907684906</v>
      </c>
      <c r="X1457" s="17">
        <f t="shared" si="870"/>
        <v>306.44301991377506</v>
      </c>
      <c r="Y1457" s="17">
        <f t="shared" si="871"/>
        <v>303.37858971463731</v>
      </c>
      <c r="Z1457" s="17">
        <f>Y1457/3600</f>
        <v>8.427183047628814E-2</v>
      </c>
      <c r="AA1457" s="17">
        <f>0.96*Y1457</f>
        <v>291.24344612605182</v>
      </c>
      <c r="AB1457" s="17">
        <f t="shared" si="872"/>
        <v>279.59370828100975</v>
      </c>
      <c r="AC1457" s="17">
        <f t="shared" si="873"/>
        <v>265.61402286695926</v>
      </c>
      <c r="AD1457" s="17">
        <f t="shared" si="874"/>
        <v>265.61402286695926</v>
      </c>
      <c r="AE1457" s="17">
        <f t="shared" si="895"/>
        <v>7.3781673018599794E-2</v>
      </c>
      <c r="AF1457" s="17">
        <f>T1457-AD1457</f>
        <v>1526.3653253072343</v>
      </c>
      <c r="AG1457" s="17">
        <f t="shared" si="875"/>
        <v>0.42399036814089841</v>
      </c>
      <c r="AH1457" s="28">
        <f>0.5*'Ducati Panigale 1199 data'!$C$8*'WLTP class 3 v5'!F1457^2</f>
        <v>3670.7368827160499</v>
      </c>
      <c r="AI1457" s="17">
        <f t="shared" si="876"/>
        <v>3.6707368827160498</v>
      </c>
      <c r="AJ1457" s="17" t="str">
        <f>IF(N1457&lt;0, AI1457, "0")</f>
        <v>0</v>
      </c>
      <c r="AK1457" s="98">
        <f>AK1456+AJ1457</f>
        <v>3741.2858179012333</v>
      </c>
      <c r="AL1457" s="105">
        <f t="shared" si="877"/>
        <v>1.0392460605281204</v>
      </c>
      <c r="AM1457" s="98">
        <f>IF(N1457 &gt; 0, AI1457, )</f>
        <v>3.6707368827160498</v>
      </c>
      <c r="AN1457" s="98">
        <f t="shared" si="896"/>
        <v>29268.092366512319</v>
      </c>
      <c r="AO1457" s="98">
        <f t="shared" si="878"/>
        <v>8.1300256573645324</v>
      </c>
      <c r="AP1457" s="27">
        <f t="shared" si="879"/>
        <v>0</v>
      </c>
      <c r="AQ1457" s="27">
        <f t="shared" si="880"/>
        <v>0</v>
      </c>
      <c r="AR1457" s="99">
        <f t="shared" si="881"/>
        <v>0</v>
      </c>
      <c r="AS1457" s="27">
        <f t="shared" si="882"/>
        <v>0</v>
      </c>
      <c r="AT1457" s="99">
        <f t="shared" si="859"/>
        <v>0</v>
      </c>
      <c r="AU1457" s="27">
        <f t="shared" si="859"/>
        <v>0</v>
      </c>
      <c r="AV1457" s="27">
        <f t="shared" si="883"/>
        <v>0</v>
      </c>
      <c r="AW1457" s="27">
        <f t="shared" si="884"/>
        <v>0</v>
      </c>
      <c r="AX1457" s="27">
        <f t="shared" si="885"/>
        <v>0</v>
      </c>
      <c r="AY1457" s="99">
        <f>AN1457-AW1457</f>
        <v>29268.092366512319</v>
      </c>
      <c r="AZ1457" s="110">
        <f t="shared" si="886"/>
        <v>8.1300256573645324</v>
      </c>
      <c r="BB1457" s="87">
        <v>0</v>
      </c>
      <c r="BC1457" s="23">
        <f t="shared" si="887"/>
        <v>0</v>
      </c>
      <c r="BD1457" s="23">
        <f t="shared" si="888"/>
        <v>0</v>
      </c>
      <c r="BE1457" s="23">
        <f t="shared" si="889"/>
        <v>0</v>
      </c>
      <c r="BF1457" s="23">
        <f t="shared" si="890"/>
        <v>0</v>
      </c>
      <c r="BG1457" s="23">
        <f t="shared" si="891"/>
        <v>0</v>
      </c>
    </row>
    <row r="1458" spans="2:59">
      <c r="B1458" s="12" t="s">
        <v>34</v>
      </c>
      <c r="C1458" s="12">
        <v>1447</v>
      </c>
      <c r="D1458" s="12">
        <v>425</v>
      </c>
      <c r="E1458" s="21">
        <v>17.899999999999999</v>
      </c>
      <c r="F1458" s="68">
        <f t="shared" si="860"/>
        <v>4.9722222222222223</v>
      </c>
      <c r="G1458" s="22">
        <f t="shared" si="892"/>
        <v>-0.4861111111111111</v>
      </c>
      <c r="H1458" s="22">
        <f t="shared" si="861"/>
        <v>213</v>
      </c>
      <c r="I1458" s="48">
        <f>'Ducati Panigale 1199 data'!$C$8*G1458</f>
        <v>-135.13888888888889</v>
      </c>
      <c r="J1458" s="48">
        <f>'Ducati Panigale 1199 data'!$C$8*'Ducati Panigale 1199 data'!$C$15*'Ducati Panigale 1199 data'!$C$10</f>
        <v>54.543600000000005</v>
      </c>
      <c r="K1458" s="48">
        <f>(0.5*'Ducati Panigale 1199 data'!$C$12)*'Ducati Panigale 1199 data'!$C$14*'Ducati Panigale 1199 data'!$C$11*F1458^2</f>
        <v>3.4979945891203705</v>
      </c>
      <c r="L1458" s="48">
        <f t="shared" si="862"/>
        <v>-77.097294299768521</v>
      </c>
      <c r="M1458" s="48">
        <f t="shared" si="858"/>
        <v>-383.34487999051572</v>
      </c>
      <c r="N1458" s="22">
        <f t="shared" si="863"/>
        <v>-0.3833448799905157</v>
      </c>
      <c r="O1458" s="105">
        <f t="shared" si="864"/>
        <v>-0.3833448799905157</v>
      </c>
      <c r="P1458" s="105">
        <f t="shared" si="865"/>
        <v>0.3833448799905157</v>
      </c>
      <c r="Q1458" s="105">
        <f t="shared" si="893"/>
        <v>350.39593158706185</v>
      </c>
      <c r="R1458" s="27">
        <f t="shared" si="866"/>
        <v>9.7332203218628288E-2</v>
      </c>
      <c r="S1458" s="98">
        <f t="shared" si="867"/>
        <v>0</v>
      </c>
      <c r="T1458" s="17">
        <f t="shared" si="894"/>
        <v>1791.9793481741935</v>
      </c>
      <c r="U1458" s="17">
        <f t="shared" si="868"/>
        <v>0.49777204115949819</v>
      </c>
      <c r="V1458" s="17">
        <f t="shared" si="869"/>
        <v>332.87613500770874</v>
      </c>
      <c r="W1458" s="17">
        <f t="shared" si="870"/>
        <v>319.56108960740039</v>
      </c>
      <c r="X1458" s="17">
        <f t="shared" si="870"/>
        <v>306.77864602310439</v>
      </c>
      <c r="Y1458" s="17">
        <f t="shared" si="871"/>
        <v>303.71085956287334</v>
      </c>
      <c r="Z1458" s="17">
        <f>Y1458/3600</f>
        <v>8.4364127656353705E-2</v>
      </c>
      <c r="AA1458" s="17">
        <f>0.96*Y1458</f>
        <v>291.56242518035839</v>
      </c>
      <c r="AB1458" s="17">
        <f t="shared" si="872"/>
        <v>279.89992817314402</v>
      </c>
      <c r="AC1458" s="17">
        <f t="shared" si="873"/>
        <v>265.90493176448683</v>
      </c>
      <c r="AD1458" s="17">
        <f t="shared" si="874"/>
        <v>265.90493176448683</v>
      </c>
      <c r="AE1458" s="17">
        <f t="shared" si="895"/>
        <v>7.3862481045690792E-2</v>
      </c>
      <c r="AF1458" s="17">
        <f>T1458-AD1458</f>
        <v>1526.0744164097068</v>
      </c>
      <c r="AG1458" s="17">
        <f t="shared" si="875"/>
        <v>0.42390956011380743</v>
      </c>
      <c r="AH1458" s="28">
        <f>0.5*'Ducati Panigale 1199 data'!$C$8*'WLTP class 3 v5'!F1458^2</f>
        <v>3436.4961419753085</v>
      </c>
      <c r="AI1458" s="17">
        <f t="shared" si="876"/>
        <v>3.4364961419753084</v>
      </c>
      <c r="AJ1458" s="17">
        <f>IF(N1458&lt;0, AI1458, "0")</f>
        <v>3.4364961419753084</v>
      </c>
      <c r="AK1458" s="98">
        <f>AK1457+AJ1458</f>
        <v>3744.7223140432084</v>
      </c>
      <c r="AL1458" s="105">
        <f t="shared" si="877"/>
        <v>1.0402006427897801</v>
      </c>
      <c r="AM1458" s="98">
        <f>IF(N1458 &gt; 0, AI1458, )</f>
        <v>0</v>
      </c>
      <c r="AN1458" s="98">
        <f t="shared" si="896"/>
        <v>29268.092366512319</v>
      </c>
      <c r="AO1458" s="98">
        <f t="shared" si="878"/>
        <v>8.1300256573645324</v>
      </c>
      <c r="AP1458" s="27">
        <f t="shared" si="879"/>
        <v>3.2646713348765428</v>
      </c>
      <c r="AQ1458" s="27">
        <f t="shared" si="880"/>
        <v>3.134084481481481</v>
      </c>
      <c r="AR1458" s="99">
        <f t="shared" si="881"/>
        <v>3.0087211022222218</v>
      </c>
      <c r="AS1458" s="27">
        <f t="shared" si="882"/>
        <v>2.9786338911999994</v>
      </c>
      <c r="AT1458" s="99">
        <f t="shared" si="859"/>
        <v>2.8594885355519994</v>
      </c>
      <c r="AU1458" s="27">
        <f t="shared" si="859"/>
        <v>2.7451089941299194</v>
      </c>
      <c r="AV1458" s="27">
        <f t="shared" si="883"/>
        <v>2.6078535444234232</v>
      </c>
      <c r="AW1458" s="27">
        <f t="shared" si="884"/>
        <v>2.6078535444234232</v>
      </c>
      <c r="AX1458" s="27">
        <f t="shared" si="885"/>
        <v>7.2440376233983978E-4</v>
      </c>
      <c r="AY1458" s="99">
        <f>AN1458-AW1458</f>
        <v>29265.484512967894</v>
      </c>
      <c r="AZ1458" s="110">
        <f t="shared" si="886"/>
        <v>8.1293012536021934</v>
      </c>
      <c r="BB1458" s="87">
        <v>0.38334487999051597</v>
      </c>
      <c r="BC1458" s="23">
        <f t="shared" si="887"/>
        <v>0.34501039199146438</v>
      </c>
      <c r="BD1458" s="23">
        <f t="shared" si="888"/>
        <v>0.32775987239189114</v>
      </c>
      <c r="BE1458" s="23">
        <f t="shared" si="889"/>
        <v>0.31464947749621547</v>
      </c>
      <c r="BF1458" s="23">
        <f t="shared" si="890"/>
        <v>0.29577050884644251</v>
      </c>
      <c r="BG1458" s="23">
        <f t="shared" si="891"/>
        <v>0.29577050884644251</v>
      </c>
    </row>
    <row r="1459" spans="2:59">
      <c r="B1459" s="12" t="s">
        <v>34</v>
      </c>
      <c r="C1459" s="12">
        <v>1448</v>
      </c>
      <c r="D1459" s="12">
        <v>426</v>
      </c>
      <c r="E1459" s="21">
        <v>15</v>
      </c>
      <c r="F1459" s="68">
        <f t="shared" si="860"/>
        <v>4.166666666666667</v>
      </c>
      <c r="G1459" s="22">
        <f t="shared" si="892"/>
        <v>-1.1111111111111109</v>
      </c>
      <c r="H1459" s="22">
        <f t="shared" si="861"/>
        <v>213.5</v>
      </c>
      <c r="I1459" s="48">
        <f>'Ducati Panigale 1199 data'!$C$8*G1459</f>
        <v>-308.88888888888886</v>
      </c>
      <c r="J1459" s="48">
        <f>'Ducati Panigale 1199 data'!$C$8*'Ducati Panigale 1199 data'!$C$15*'Ducati Panigale 1199 data'!$C$10</f>
        <v>54.543600000000005</v>
      </c>
      <c r="K1459" s="48">
        <f>(0.5*'Ducati Panigale 1199 data'!$C$12)*'Ducati Panigale 1199 data'!$C$14*'Ducati Panigale 1199 data'!$C$11*F1459^2</f>
        <v>2.4563802083333339</v>
      </c>
      <c r="L1459" s="48">
        <f t="shared" si="862"/>
        <v>-251.88890868055552</v>
      </c>
      <c r="M1459" s="48">
        <f t="shared" si="858"/>
        <v>-1049.5371195023147</v>
      </c>
      <c r="N1459" s="22">
        <f t="shared" si="863"/>
        <v>-1.0495371195023147</v>
      </c>
      <c r="O1459" s="105">
        <f t="shared" si="864"/>
        <v>-1.0495371195023147</v>
      </c>
      <c r="P1459" s="105">
        <f t="shared" si="865"/>
        <v>1.0495371195023147</v>
      </c>
      <c r="Q1459" s="105">
        <f t="shared" si="893"/>
        <v>351.44546870656416</v>
      </c>
      <c r="R1459" s="27">
        <f t="shared" si="866"/>
        <v>9.7623741307378928E-2</v>
      </c>
      <c r="S1459" s="98">
        <f t="shared" si="867"/>
        <v>0</v>
      </c>
      <c r="T1459" s="17">
        <f t="shared" si="894"/>
        <v>1791.9793481741935</v>
      </c>
      <c r="U1459" s="17">
        <f t="shared" si="868"/>
        <v>0.49777204115949819</v>
      </c>
      <c r="V1459" s="17">
        <f t="shared" si="869"/>
        <v>333.87319527123594</v>
      </c>
      <c r="W1459" s="17">
        <f t="shared" si="870"/>
        <v>320.51826746038648</v>
      </c>
      <c r="X1459" s="17">
        <f t="shared" si="870"/>
        <v>307.69753676197104</v>
      </c>
      <c r="Y1459" s="17">
        <f t="shared" si="871"/>
        <v>304.62056139435134</v>
      </c>
      <c r="Z1459" s="17">
        <f>Y1459/3600</f>
        <v>8.4616822609542036E-2</v>
      </c>
      <c r="AA1459" s="17">
        <f>0.96*Y1459</f>
        <v>292.43573893857729</v>
      </c>
      <c r="AB1459" s="17">
        <f t="shared" si="872"/>
        <v>280.73830938103418</v>
      </c>
      <c r="AC1459" s="17">
        <f t="shared" si="873"/>
        <v>266.70139391198245</v>
      </c>
      <c r="AD1459" s="17">
        <f t="shared" si="874"/>
        <v>266.70139391198245</v>
      </c>
      <c r="AE1459" s="17">
        <f t="shared" si="895"/>
        <v>7.4083720531106234E-2</v>
      </c>
      <c r="AF1459" s="17">
        <f>T1459-AD1459</f>
        <v>1525.2779542622111</v>
      </c>
      <c r="AG1459" s="17">
        <f t="shared" si="875"/>
        <v>0.42368832062839196</v>
      </c>
      <c r="AH1459" s="28">
        <f>0.5*'Ducati Panigale 1199 data'!$C$8*'WLTP class 3 v5'!F1459^2</f>
        <v>2413.1944444444448</v>
      </c>
      <c r="AI1459" s="17">
        <f t="shared" si="876"/>
        <v>2.4131944444444446</v>
      </c>
      <c r="AJ1459" s="17">
        <f>IF(N1459&lt;0, AI1459, "0")</f>
        <v>2.4131944444444446</v>
      </c>
      <c r="AK1459" s="98">
        <f>AK1458+AJ1459</f>
        <v>3747.1355084876527</v>
      </c>
      <c r="AL1459" s="105">
        <f t="shared" si="877"/>
        <v>1.0408709745799036</v>
      </c>
      <c r="AM1459" s="98">
        <f>IF(N1459 &gt; 0, AI1459, )</f>
        <v>0</v>
      </c>
      <c r="AN1459" s="98">
        <f t="shared" si="896"/>
        <v>29268.092366512319</v>
      </c>
      <c r="AO1459" s="98">
        <f t="shared" si="878"/>
        <v>8.1300256573645324</v>
      </c>
      <c r="AP1459" s="27">
        <f t="shared" si="879"/>
        <v>2.2925347222222223</v>
      </c>
      <c r="AQ1459" s="27">
        <f t="shared" si="880"/>
        <v>2.2008333333333332</v>
      </c>
      <c r="AR1459" s="99">
        <f t="shared" si="881"/>
        <v>2.1128</v>
      </c>
      <c r="AS1459" s="27">
        <f t="shared" si="882"/>
        <v>2.091672</v>
      </c>
      <c r="AT1459" s="99">
        <f t="shared" si="859"/>
        <v>2.00800512</v>
      </c>
      <c r="AU1459" s="27">
        <f t="shared" si="859"/>
        <v>1.9276849152</v>
      </c>
      <c r="AV1459" s="27">
        <f t="shared" si="883"/>
        <v>1.8313006694399998</v>
      </c>
      <c r="AW1459" s="27">
        <f t="shared" si="884"/>
        <v>1.8313006694399998</v>
      </c>
      <c r="AX1459" s="27">
        <f t="shared" si="885"/>
        <v>5.0869463039999996E-4</v>
      </c>
      <c r="AY1459" s="99">
        <f>AN1459-AW1459</f>
        <v>29266.261065842878</v>
      </c>
      <c r="AZ1459" s="110">
        <f t="shared" si="886"/>
        <v>8.129516962734133</v>
      </c>
      <c r="BB1459" s="87">
        <v>1.04953711950231</v>
      </c>
      <c r="BC1459" s="23">
        <f t="shared" si="887"/>
        <v>0.94458340755207904</v>
      </c>
      <c r="BD1459" s="23">
        <f t="shared" si="888"/>
        <v>0.89735423717447504</v>
      </c>
      <c r="BE1459" s="23">
        <f t="shared" si="889"/>
        <v>0.86146006768749606</v>
      </c>
      <c r="BF1459" s="23">
        <f t="shared" si="890"/>
        <v>0.80977246362624622</v>
      </c>
      <c r="BG1459" s="23">
        <f t="shared" si="891"/>
        <v>0.80977246362624622</v>
      </c>
    </row>
    <row r="1460" spans="2:59">
      <c r="B1460" s="12" t="s">
        <v>34</v>
      </c>
      <c r="C1460" s="12">
        <v>1449</v>
      </c>
      <c r="D1460" s="12">
        <v>427</v>
      </c>
      <c r="E1460" s="21">
        <v>9.9</v>
      </c>
      <c r="F1460" s="68">
        <f t="shared" si="860"/>
        <v>2.75</v>
      </c>
      <c r="G1460" s="22">
        <f t="shared" si="892"/>
        <v>-1.4444444444444444</v>
      </c>
      <c r="H1460" s="22">
        <f t="shared" si="861"/>
        <v>214</v>
      </c>
      <c r="I1460" s="48">
        <f>'Ducati Panigale 1199 data'!$C$8*G1460</f>
        <v>-401.55555555555554</v>
      </c>
      <c r="J1460" s="48">
        <f>'Ducati Panigale 1199 data'!$C$8*'Ducati Panigale 1199 data'!$C$15*'Ducati Panigale 1199 data'!$C$10</f>
        <v>54.543600000000005</v>
      </c>
      <c r="K1460" s="48">
        <f>(0.5*'Ducati Panigale 1199 data'!$C$12)*'Ducati Panigale 1199 data'!$C$14*'Ducati Panigale 1199 data'!$C$11*F1460^2</f>
        <v>1.06999921875</v>
      </c>
      <c r="L1460" s="48">
        <f t="shared" si="862"/>
        <v>-345.9419563368055</v>
      </c>
      <c r="M1460" s="48">
        <f t="shared" si="858"/>
        <v>-951.34037992621518</v>
      </c>
      <c r="N1460" s="22">
        <f t="shared" si="863"/>
        <v>-0.95134037992621523</v>
      </c>
      <c r="O1460" s="105">
        <f t="shared" si="864"/>
        <v>-0.95134037992621523</v>
      </c>
      <c r="P1460" s="105">
        <f t="shared" si="865"/>
        <v>0.95134037992621523</v>
      </c>
      <c r="Q1460" s="105">
        <f t="shared" si="893"/>
        <v>352.39680908649035</v>
      </c>
      <c r="R1460" s="27">
        <f t="shared" si="866"/>
        <v>9.7888002524025103E-2</v>
      </c>
      <c r="S1460" s="98">
        <f t="shared" si="867"/>
        <v>0</v>
      </c>
      <c r="T1460" s="17">
        <f t="shared" si="894"/>
        <v>1791.9793481741935</v>
      </c>
      <c r="U1460" s="17">
        <f t="shared" si="868"/>
        <v>0.49777204115949819</v>
      </c>
      <c r="V1460" s="17">
        <f t="shared" si="869"/>
        <v>334.77696863216579</v>
      </c>
      <c r="W1460" s="17">
        <f t="shared" si="870"/>
        <v>321.38588988687917</v>
      </c>
      <c r="X1460" s="17">
        <f t="shared" si="870"/>
        <v>308.530454291404</v>
      </c>
      <c r="Y1460" s="17">
        <f t="shared" si="871"/>
        <v>305.44514974848994</v>
      </c>
      <c r="Z1460" s="17">
        <f>Y1460/3600</f>
        <v>8.4845874930136095E-2</v>
      </c>
      <c r="AA1460" s="17">
        <f>0.96*Y1460</f>
        <v>293.22734375855032</v>
      </c>
      <c r="AB1460" s="17">
        <f t="shared" si="872"/>
        <v>281.49825000820829</v>
      </c>
      <c r="AC1460" s="17">
        <f t="shared" si="873"/>
        <v>267.42333750779784</v>
      </c>
      <c r="AD1460" s="17">
        <f t="shared" si="874"/>
        <v>267.42333750779784</v>
      </c>
      <c r="AE1460" s="17">
        <f t="shared" si="895"/>
        <v>7.4284260418832737E-2</v>
      </c>
      <c r="AF1460" s="17">
        <f>T1460-AD1460</f>
        <v>1524.5560106663957</v>
      </c>
      <c r="AG1460" s="17">
        <f t="shared" si="875"/>
        <v>0.42348778074066545</v>
      </c>
      <c r="AH1460" s="28">
        <f>0.5*'Ducati Panigale 1199 data'!$C$8*'WLTP class 3 v5'!F1460^2</f>
        <v>1051.1875</v>
      </c>
      <c r="AI1460" s="17">
        <f t="shared" si="876"/>
        <v>1.0511874999999999</v>
      </c>
      <c r="AJ1460" s="17">
        <f>IF(N1460&lt;0, AI1460, "0")</f>
        <v>1.0511874999999999</v>
      </c>
      <c r="AK1460" s="98">
        <f>AK1459+AJ1460</f>
        <v>3748.1866959876529</v>
      </c>
      <c r="AL1460" s="105">
        <f t="shared" si="877"/>
        <v>1.0411629711076813</v>
      </c>
      <c r="AM1460" s="98">
        <f>IF(N1460 &gt; 0, AI1460, )</f>
        <v>0</v>
      </c>
      <c r="AN1460" s="98">
        <f t="shared" si="896"/>
        <v>29268.092366512319</v>
      </c>
      <c r="AO1460" s="98">
        <f t="shared" si="878"/>
        <v>8.1300256573645324</v>
      </c>
      <c r="AP1460" s="27">
        <f t="shared" si="879"/>
        <v>0.99862812499999987</v>
      </c>
      <c r="AQ1460" s="27">
        <f t="shared" si="880"/>
        <v>0.95868299999999984</v>
      </c>
      <c r="AR1460" s="99">
        <f t="shared" si="881"/>
        <v>0.92033567999999977</v>
      </c>
      <c r="AS1460" s="27">
        <f t="shared" si="882"/>
        <v>0.91113232319999982</v>
      </c>
      <c r="AT1460" s="99">
        <f t="shared" si="859"/>
        <v>0.87468703027199979</v>
      </c>
      <c r="AU1460" s="27">
        <f t="shared" si="859"/>
        <v>0.83969954906111977</v>
      </c>
      <c r="AV1460" s="27">
        <f t="shared" si="883"/>
        <v>0.79771457160806369</v>
      </c>
      <c r="AW1460" s="27">
        <f t="shared" si="884"/>
        <v>0.79771457160806369</v>
      </c>
      <c r="AX1460" s="27">
        <f t="shared" si="885"/>
        <v>2.2158738100223991E-4</v>
      </c>
      <c r="AY1460" s="99">
        <f>AN1460-AW1460</f>
        <v>29267.294651940712</v>
      </c>
      <c r="AZ1460" s="110">
        <f t="shared" si="886"/>
        <v>8.1298040699835319</v>
      </c>
      <c r="BB1460" s="87">
        <v>0.95134037992621501</v>
      </c>
      <c r="BC1460" s="23">
        <f t="shared" si="887"/>
        <v>0.85620634193359357</v>
      </c>
      <c r="BD1460" s="23">
        <f t="shared" si="888"/>
        <v>0.81339602483691387</v>
      </c>
      <c r="BE1460" s="23">
        <f t="shared" si="889"/>
        <v>0.78086018384343725</v>
      </c>
      <c r="BF1460" s="23">
        <f t="shared" si="890"/>
        <v>0.73400857281283094</v>
      </c>
      <c r="BG1460" s="23">
        <f t="shared" si="891"/>
        <v>0.73400857281283094</v>
      </c>
    </row>
    <row r="1461" spans="2:59">
      <c r="B1461" s="12" t="s">
        <v>34</v>
      </c>
      <c r="C1461" s="12">
        <v>1450</v>
      </c>
      <c r="D1461" s="12">
        <v>428</v>
      </c>
      <c r="E1461" s="21">
        <v>4.5999999999999996</v>
      </c>
      <c r="F1461" s="68">
        <f t="shared" si="860"/>
        <v>1.2777777777777777</v>
      </c>
      <c r="G1461" s="22">
        <f t="shared" si="892"/>
        <v>-1.2083333333333335</v>
      </c>
      <c r="H1461" s="22">
        <f t="shared" si="861"/>
        <v>214.5</v>
      </c>
      <c r="I1461" s="48">
        <f>'Ducati Panigale 1199 data'!$C$8*G1461</f>
        <v>-335.91666666666669</v>
      </c>
      <c r="J1461" s="48">
        <f>'Ducati Panigale 1199 data'!$C$8*'Ducati Panigale 1199 data'!$C$15*'Ducati Panigale 1199 data'!$C$10</f>
        <v>54.543600000000005</v>
      </c>
      <c r="K1461" s="48">
        <f>(0.5*'Ducati Panigale 1199 data'!$C$12)*'Ducati Panigale 1199 data'!$C$14*'Ducati Panigale 1199 data'!$C$11*F1461^2</f>
        <v>0.23100891203703702</v>
      </c>
      <c r="L1461" s="48">
        <f t="shared" si="862"/>
        <v>-281.1420577546296</v>
      </c>
      <c r="M1461" s="48">
        <f t="shared" si="858"/>
        <v>-359.23707379758224</v>
      </c>
      <c r="N1461" s="22">
        <f t="shared" si="863"/>
        <v>-0.35923707379758224</v>
      </c>
      <c r="O1461" s="105">
        <f t="shared" si="864"/>
        <v>-0.35923707379758224</v>
      </c>
      <c r="P1461" s="105">
        <f t="shared" si="865"/>
        <v>0.35923707379758224</v>
      </c>
      <c r="Q1461" s="105">
        <f t="shared" si="893"/>
        <v>352.75604616028795</v>
      </c>
      <c r="R1461" s="27">
        <f t="shared" si="866"/>
        <v>9.7987790600079991E-2</v>
      </c>
      <c r="S1461" s="98">
        <f t="shared" si="867"/>
        <v>0</v>
      </c>
      <c r="T1461" s="17">
        <f t="shared" si="894"/>
        <v>1791.9793481741935</v>
      </c>
      <c r="U1461" s="17">
        <f t="shared" si="868"/>
        <v>0.49777204115949819</v>
      </c>
      <c r="V1461" s="17">
        <f t="shared" si="869"/>
        <v>335.11824385227357</v>
      </c>
      <c r="W1461" s="17">
        <f t="shared" si="870"/>
        <v>321.7135140981826</v>
      </c>
      <c r="X1461" s="17">
        <f t="shared" si="870"/>
        <v>308.8449735342553</v>
      </c>
      <c r="Y1461" s="17">
        <f t="shared" si="871"/>
        <v>305.75652379891272</v>
      </c>
      <c r="Z1461" s="17">
        <f>Y1461/3600</f>
        <v>8.4932367721920199E-2</v>
      </c>
      <c r="AA1461" s="17">
        <f>0.96*Y1461</f>
        <v>293.52626284695623</v>
      </c>
      <c r="AB1461" s="17">
        <f t="shared" si="872"/>
        <v>281.78521233307799</v>
      </c>
      <c r="AC1461" s="17">
        <f t="shared" si="873"/>
        <v>267.69595171642408</v>
      </c>
      <c r="AD1461" s="17">
        <f t="shared" si="874"/>
        <v>267.69595171642408</v>
      </c>
      <c r="AE1461" s="17">
        <f t="shared" si="895"/>
        <v>7.4359986587895582E-2</v>
      </c>
      <c r="AF1461" s="17">
        <f>T1461-AD1461</f>
        <v>1524.2833964577694</v>
      </c>
      <c r="AG1461" s="17">
        <f t="shared" si="875"/>
        <v>0.42341205457160264</v>
      </c>
      <c r="AH1461" s="28">
        <f>0.5*'Ducati Panigale 1199 data'!$C$8*'WLTP class 3 v5'!F1461^2</f>
        <v>226.94753086419749</v>
      </c>
      <c r="AI1461" s="17">
        <f t="shared" si="876"/>
        <v>0.2269475308641975</v>
      </c>
      <c r="AJ1461" s="17">
        <f>IF(N1461&lt;0, AI1461, "0")</f>
        <v>0.2269475308641975</v>
      </c>
      <c r="AK1461" s="98">
        <f>AK1460+AJ1461</f>
        <v>3748.4136435185169</v>
      </c>
      <c r="AL1461" s="105">
        <f t="shared" si="877"/>
        <v>1.0412260120884769</v>
      </c>
      <c r="AM1461" s="98">
        <f>IF(N1461 &gt; 0, AI1461, )</f>
        <v>0</v>
      </c>
      <c r="AN1461" s="98">
        <f t="shared" si="896"/>
        <v>29268.092366512319</v>
      </c>
      <c r="AO1461" s="98">
        <f t="shared" si="878"/>
        <v>8.1300256573645324</v>
      </c>
      <c r="AP1461" s="27">
        <f t="shared" si="879"/>
        <v>0.21560015432098761</v>
      </c>
      <c r="AQ1461" s="27">
        <f t="shared" si="880"/>
        <v>0.2069761481481481</v>
      </c>
      <c r="AR1461" s="99">
        <f t="shared" si="881"/>
        <v>0.19869710222222217</v>
      </c>
      <c r="AS1461" s="27">
        <f t="shared" si="882"/>
        <v>0.19671013119999994</v>
      </c>
      <c r="AT1461" s="99">
        <f t="shared" si="859"/>
        <v>0.18884172595199994</v>
      </c>
      <c r="AU1461" s="27">
        <f t="shared" si="859"/>
        <v>0.18128805691391994</v>
      </c>
      <c r="AV1461" s="27">
        <f t="shared" si="883"/>
        <v>0.17222365406822393</v>
      </c>
      <c r="AW1461" s="27">
        <f t="shared" si="884"/>
        <v>0.17222365406822393</v>
      </c>
      <c r="AX1461" s="27">
        <f t="shared" si="885"/>
        <v>4.7839903907839983E-5</v>
      </c>
      <c r="AY1461" s="99">
        <f>AN1461-AW1461</f>
        <v>29267.920142858249</v>
      </c>
      <c r="AZ1461" s="110">
        <f t="shared" si="886"/>
        <v>8.1299778174606256</v>
      </c>
      <c r="BB1461" s="87">
        <v>0.35923707379758202</v>
      </c>
      <c r="BC1461" s="23">
        <f t="shared" si="887"/>
        <v>0.32331336641782382</v>
      </c>
      <c r="BD1461" s="23">
        <f t="shared" si="888"/>
        <v>0.3071476980969326</v>
      </c>
      <c r="BE1461" s="23">
        <f t="shared" si="889"/>
        <v>0.2948617901730553</v>
      </c>
      <c r="BF1461" s="23">
        <f t="shared" si="890"/>
        <v>0.27717008276267197</v>
      </c>
      <c r="BG1461" s="23">
        <f t="shared" si="891"/>
        <v>0.27717008276267197</v>
      </c>
    </row>
    <row r="1462" spans="2:59">
      <c r="B1462" s="12" t="s">
        <v>34</v>
      </c>
      <c r="C1462" s="12">
        <v>1451</v>
      </c>
      <c r="D1462" s="12">
        <v>429</v>
      </c>
      <c r="E1462" s="21">
        <v>1.2</v>
      </c>
      <c r="F1462" s="68">
        <f t="shared" si="860"/>
        <v>0.33333333333333331</v>
      </c>
      <c r="G1462" s="22">
        <f t="shared" si="892"/>
        <v>-0.63888888888888884</v>
      </c>
      <c r="H1462" s="22">
        <f t="shared" si="861"/>
        <v>215</v>
      </c>
      <c r="I1462" s="48">
        <f>'Ducati Panigale 1199 data'!$C$8*G1462</f>
        <v>-177.61111111111109</v>
      </c>
      <c r="J1462" s="48">
        <f>'Ducati Panigale 1199 data'!$C$8*'Ducati Panigale 1199 data'!$C$15*'Ducati Panigale 1199 data'!$C$10</f>
        <v>54.543600000000005</v>
      </c>
      <c r="K1462" s="48">
        <f>(0.5*'Ducati Panigale 1199 data'!$C$12)*'Ducati Panigale 1199 data'!$C$14*'Ducati Panigale 1199 data'!$C$11*F1462^2</f>
        <v>1.5720833333333333E-2</v>
      </c>
      <c r="L1462" s="48">
        <f t="shared" si="862"/>
        <v>-123.05179027777776</v>
      </c>
      <c r="M1462" s="48">
        <f t="shared" si="858"/>
        <v>-41.017263425925918</v>
      </c>
      <c r="N1462" s="22">
        <f t="shared" si="863"/>
        <v>-4.1017263425925918E-2</v>
      </c>
      <c r="O1462" s="105">
        <f t="shared" si="864"/>
        <v>-4.1017263425925918E-2</v>
      </c>
      <c r="P1462" s="105">
        <f t="shared" si="865"/>
        <v>4.1017263425925918E-2</v>
      </c>
      <c r="Q1462" s="105">
        <f t="shared" si="893"/>
        <v>352.79706342371389</v>
      </c>
      <c r="R1462" s="27">
        <f t="shared" si="866"/>
        <v>9.7999184284364965E-2</v>
      </c>
      <c r="S1462" s="98">
        <f t="shared" si="867"/>
        <v>0</v>
      </c>
      <c r="T1462" s="17">
        <f t="shared" si="894"/>
        <v>1791.9793481741935</v>
      </c>
      <c r="U1462" s="17">
        <f t="shared" si="868"/>
        <v>0.49777204115949819</v>
      </c>
      <c r="V1462" s="17">
        <f t="shared" si="869"/>
        <v>335.15721025252816</v>
      </c>
      <c r="W1462" s="17">
        <f t="shared" si="870"/>
        <v>321.75092184242703</v>
      </c>
      <c r="X1462" s="17">
        <f t="shared" si="870"/>
        <v>308.88088496872996</v>
      </c>
      <c r="Y1462" s="17">
        <f t="shared" si="871"/>
        <v>305.79207611904263</v>
      </c>
      <c r="Z1462" s="17">
        <f>Y1462/3600</f>
        <v>8.494224336640073E-2</v>
      </c>
      <c r="AA1462" s="17">
        <f>0.96*Y1462</f>
        <v>293.56039307428091</v>
      </c>
      <c r="AB1462" s="17">
        <f t="shared" si="872"/>
        <v>281.81797735130965</v>
      </c>
      <c r="AC1462" s="17">
        <f t="shared" si="873"/>
        <v>267.72707848374415</v>
      </c>
      <c r="AD1462" s="17">
        <f t="shared" si="874"/>
        <v>267.72707848374415</v>
      </c>
      <c r="AE1462" s="17">
        <f t="shared" si="895"/>
        <v>7.436863291215115E-2</v>
      </c>
      <c r="AF1462" s="17">
        <f>T1462-AD1462</f>
        <v>1524.2522696904493</v>
      </c>
      <c r="AG1462" s="17">
        <f t="shared" si="875"/>
        <v>0.42340340824734701</v>
      </c>
      <c r="AH1462" s="28">
        <f>0.5*'Ducati Panigale 1199 data'!$C$8*'WLTP class 3 v5'!F1462^2</f>
        <v>15.444444444444443</v>
      </c>
      <c r="AI1462" s="17">
        <f t="shared" si="876"/>
        <v>1.5444444444444443E-2</v>
      </c>
      <c r="AJ1462" s="17">
        <f>IF(N1462&lt;0, AI1462, "0")</f>
        <v>1.5444444444444443E-2</v>
      </c>
      <c r="AK1462" s="98">
        <f>AK1461+AJ1462</f>
        <v>3748.4290879629611</v>
      </c>
      <c r="AL1462" s="105">
        <f t="shared" si="877"/>
        <v>1.0412303022119336</v>
      </c>
      <c r="AM1462" s="98">
        <f>IF(N1462 &gt; 0, AI1462, )</f>
        <v>0</v>
      </c>
      <c r="AN1462" s="98">
        <f t="shared" si="896"/>
        <v>29268.092366512319</v>
      </c>
      <c r="AO1462" s="98">
        <f t="shared" si="878"/>
        <v>8.1300256573645324</v>
      </c>
      <c r="AP1462" s="27">
        <f t="shared" si="879"/>
        <v>1.467222222222222E-2</v>
      </c>
      <c r="AQ1462" s="27">
        <f t="shared" si="880"/>
        <v>1.4085333333333332E-2</v>
      </c>
      <c r="AR1462" s="99">
        <f t="shared" si="881"/>
        <v>1.3521919999999998E-2</v>
      </c>
      <c r="AS1462" s="27">
        <f t="shared" si="882"/>
        <v>1.3386700799999998E-2</v>
      </c>
      <c r="AT1462" s="99">
        <f t="shared" si="859"/>
        <v>1.2851232767999998E-2</v>
      </c>
      <c r="AU1462" s="27">
        <f t="shared" si="859"/>
        <v>1.2337183457279997E-2</v>
      </c>
      <c r="AV1462" s="27">
        <f t="shared" si="883"/>
        <v>1.1720324284415997E-2</v>
      </c>
      <c r="AW1462" s="27">
        <f t="shared" si="884"/>
        <v>1.1720324284415997E-2</v>
      </c>
      <c r="AX1462" s="27">
        <f t="shared" si="885"/>
        <v>3.2556456345599993E-6</v>
      </c>
      <c r="AY1462" s="99">
        <f>AN1462-AW1462</f>
        <v>29268.080646188035</v>
      </c>
      <c r="AZ1462" s="110">
        <f t="shared" si="886"/>
        <v>8.1300224017188985</v>
      </c>
      <c r="BB1462" s="87">
        <v>4.1017263425925897E-2</v>
      </c>
      <c r="BC1462" s="23">
        <f t="shared" si="887"/>
        <v>3.6915537083333311E-2</v>
      </c>
      <c r="BD1462" s="23">
        <f t="shared" si="888"/>
        <v>3.5069760229166642E-2</v>
      </c>
      <c r="BE1462" s="23">
        <f t="shared" si="889"/>
        <v>3.3666969819999976E-2</v>
      </c>
      <c r="BF1462" s="23">
        <f t="shared" si="890"/>
        <v>3.1646951630799974E-2</v>
      </c>
      <c r="BG1462" s="23">
        <f t="shared" si="891"/>
        <v>3.1646951630799974E-2</v>
      </c>
    </row>
    <row r="1463" spans="2:59">
      <c r="B1463" s="12" t="s">
        <v>34</v>
      </c>
      <c r="C1463" s="12">
        <v>1452</v>
      </c>
      <c r="D1463" s="12">
        <v>430</v>
      </c>
      <c r="E1463" s="21">
        <v>0</v>
      </c>
      <c r="F1463" s="68">
        <f t="shared" si="860"/>
        <v>0</v>
      </c>
      <c r="G1463" s="22">
        <f t="shared" si="892"/>
        <v>-0.16666666666666666</v>
      </c>
      <c r="H1463" s="22">
        <f t="shared" si="861"/>
        <v>215.5</v>
      </c>
      <c r="I1463" s="48">
        <f>'Ducati Panigale 1199 data'!$C$8*G1463</f>
        <v>-46.333333333333329</v>
      </c>
      <c r="J1463" s="48">
        <f>'Ducati Panigale 1199 data'!$C$8*'Ducati Panigale 1199 data'!$C$15*'Ducati Panigale 1199 data'!$C$10</f>
        <v>54.543600000000005</v>
      </c>
      <c r="K1463" s="48">
        <f>(0.5*'Ducati Panigale 1199 data'!$C$12)*'Ducati Panigale 1199 data'!$C$14*'Ducati Panigale 1199 data'!$C$11*F1463^2</f>
        <v>0</v>
      </c>
      <c r="L1463" s="48">
        <f t="shared" si="862"/>
        <v>8.2102666666666764</v>
      </c>
      <c r="M1463" s="48">
        <f t="shared" si="858"/>
        <v>0</v>
      </c>
      <c r="N1463" s="22">
        <f t="shared" si="863"/>
        <v>0</v>
      </c>
      <c r="O1463" s="105">
        <f t="shared" si="864"/>
        <v>0</v>
      </c>
      <c r="P1463" s="105">
        <f t="shared" si="865"/>
        <v>0</v>
      </c>
      <c r="Q1463" s="105">
        <f t="shared" si="893"/>
        <v>352.79706342371389</v>
      </c>
      <c r="R1463" s="27">
        <f t="shared" si="866"/>
        <v>9.7999184284364965E-2</v>
      </c>
      <c r="S1463" s="98">
        <f t="shared" si="867"/>
        <v>0</v>
      </c>
      <c r="T1463" s="17">
        <f t="shared" si="894"/>
        <v>1791.9793481741935</v>
      </c>
      <c r="U1463" s="17">
        <f t="shared" si="868"/>
        <v>0.49777204115949819</v>
      </c>
      <c r="V1463" s="17">
        <f t="shared" si="869"/>
        <v>335.15721025252816</v>
      </c>
      <c r="W1463" s="17">
        <f t="shared" si="870"/>
        <v>321.75092184242703</v>
      </c>
      <c r="X1463" s="17">
        <f t="shared" si="870"/>
        <v>308.88088496872996</v>
      </c>
      <c r="Y1463" s="17">
        <f t="shared" si="871"/>
        <v>305.79207611904263</v>
      </c>
      <c r="Z1463" s="17">
        <f>Y1463/3600</f>
        <v>8.494224336640073E-2</v>
      </c>
      <c r="AA1463" s="17">
        <f>0.96*Y1463</f>
        <v>293.56039307428091</v>
      </c>
      <c r="AB1463" s="17">
        <f t="shared" si="872"/>
        <v>281.81797735130965</v>
      </c>
      <c r="AC1463" s="17">
        <f t="shared" si="873"/>
        <v>267.72707848374415</v>
      </c>
      <c r="AD1463" s="17">
        <f t="shared" si="874"/>
        <v>267.72707848374415</v>
      </c>
      <c r="AE1463" s="17">
        <f t="shared" si="895"/>
        <v>7.436863291215115E-2</v>
      </c>
      <c r="AF1463" s="17">
        <f>T1463-AD1463</f>
        <v>1524.2522696904493</v>
      </c>
      <c r="AG1463" s="17">
        <f t="shared" si="875"/>
        <v>0.42340340824734701</v>
      </c>
      <c r="AH1463" s="28">
        <f>0.5*'Ducati Panigale 1199 data'!$C$8*'WLTP class 3 v5'!F1463^2</f>
        <v>0</v>
      </c>
      <c r="AI1463" s="17">
        <f t="shared" si="876"/>
        <v>0</v>
      </c>
      <c r="AJ1463" s="17" t="str">
        <f>IF(N1463&lt;0, AI1463, "0")</f>
        <v>0</v>
      </c>
      <c r="AK1463" s="98">
        <f>AK1462+AJ1463</f>
        <v>3748.4290879629611</v>
      </c>
      <c r="AL1463" s="105">
        <f t="shared" si="877"/>
        <v>1.0412303022119336</v>
      </c>
      <c r="AM1463" s="98">
        <f>IF(N1463 &gt; 0, AI1463, )</f>
        <v>0</v>
      </c>
      <c r="AN1463" s="98">
        <f t="shared" si="896"/>
        <v>29268.092366512319</v>
      </c>
      <c r="AO1463" s="98">
        <f t="shared" si="878"/>
        <v>8.1300256573645324</v>
      </c>
      <c r="AP1463" s="27">
        <f t="shared" si="879"/>
        <v>0</v>
      </c>
      <c r="AQ1463" s="27">
        <f t="shared" si="880"/>
        <v>0</v>
      </c>
      <c r="AR1463" s="99">
        <f t="shared" si="881"/>
        <v>0</v>
      </c>
      <c r="AS1463" s="27">
        <f t="shared" si="882"/>
        <v>0</v>
      </c>
      <c r="AT1463" s="99">
        <f t="shared" si="859"/>
        <v>0</v>
      </c>
      <c r="AU1463" s="27">
        <f t="shared" si="859"/>
        <v>0</v>
      </c>
      <c r="AV1463" s="27">
        <f t="shared" si="883"/>
        <v>0</v>
      </c>
      <c r="AW1463" s="27">
        <f t="shared" si="884"/>
        <v>0</v>
      </c>
      <c r="AX1463" s="27">
        <f t="shared" si="885"/>
        <v>0</v>
      </c>
      <c r="AY1463" s="99">
        <f>AN1463-AW1463</f>
        <v>29268.092366512319</v>
      </c>
      <c r="AZ1463" s="110">
        <f t="shared" si="886"/>
        <v>8.1300256573645324</v>
      </c>
      <c r="BB1463" s="87">
        <v>0</v>
      </c>
      <c r="BC1463" s="23">
        <f t="shared" si="887"/>
        <v>0</v>
      </c>
      <c r="BD1463" s="23">
        <f t="shared" si="888"/>
        <v>0</v>
      </c>
      <c r="BE1463" s="23">
        <f t="shared" si="889"/>
        <v>0</v>
      </c>
      <c r="BF1463" s="23">
        <f t="shared" si="890"/>
        <v>0</v>
      </c>
      <c r="BG1463" s="23">
        <f t="shared" si="891"/>
        <v>0</v>
      </c>
    </row>
    <row r="1464" spans="2:59">
      <c r="B1464" s="12" t="s">
        <v>34</v>
      </c>
      <c r="C1464" s="12">
        <v>1453</v>
      </c>
      <c r="D1464" s="12">
        <v>431</v>
      </c>
      <c r="E1464" s="21">
        <v>0</v>
      </c>
      <c r="F1464" s="68">
        <f t="shared" si="860"/>
        <v>0</v>
      </c>
      <c r="G1464" s="22">
        <f t="shared" si="892"/>
        <v>0</v>
      </c>
      <c r="H1464" s="22">
        <f t="shared" si="861"/>
        <v>216</v>
      </c>
      <c r="I1464" s="48">
        <f>'Ducati Panigale 1199 data'!$C$8*G1464</f>
        <v>0</v>
      </c>
      <c r="J1464" s="48">
        <f>'Ducati Panigale 1199 data'!$C$8*'Ducati Panigale 1199 data'!$C$15*'Ducati Panigale 1199 data'!$C$10</f>
        <v>54.543600000000005</v>
      </c>
      <c r="K1464" s="48">
        <f>(0.5*'Ducati Panigale 1199 data'!$C$12)*'Ducati Panigale 1199 data'!$C$14*'Ducati Panigale 1199 data'!$C$11*F1464^2</f>
        <v>0</v>
      </c>
      <c r="L1464" s="48">
        <f t="shared" si="862"/>
        <v>54.543600000000005</v>
      </c>
      <c r="M1464" s="48">
        <f t="shared" si="858"/>
        <v>0</v>
      </c>
      <c r="N1464" s="22">
        <f t="shared" si="863"/>
        <v>0</v>
      </c>
      <c r="O1464" s="105">
        <f t="shared" si="864"/>
        <v>0</v>
      </c>
      <c r="P1464" s="105">
        <f t="shared" si="865"/>
        <v>0</v>
      </c>
      <c r="Q1464" s="105">
        <f t="shared" si="893"/>
        <v>352.79706342371389</v>
      </c>
      <c r="R1464" s="27">
        <f t="shared" si="866"/>
        <v>9.7999184284364965E-2</v>
      </c>
      <c r="S1464" s="98">
        <f t="shared" si="867"/>
        <v>0</v>
      </c>
      <c r="T1464" s="17">
        <f t="shared" si="894"/>
        <v>1791.9793481741935</v>
      </c>
      <c r="U1464" s="17">
        <f t="shared" si="868"/>
        <v>0.49777204115949819</v>
      </c>
      <c r="V1464" s="17">
        <f t="shared" si="869"/>
        <v>335.15721025252816</v>
      </c>
      <c r="W1464" s="17">
        <f t="shared" si="870"/>
        <v>321.75092184242703</v>
      </c>
      <c r="X1464" s="17">
        <f t="shared" si="870"/>
        <v>308.88088496872996</v>
      </c>
      <c r="Y1464" s="17">
        <f t="shared" si="871"/>
        <v>305.79207611904263</v>
      </c>
      <c r="Z1464" s="17">
        <f>Y1464/3600</f>
        <v>8.494224336640073E-2</v>
      </c>
      <c r="AA1464" s="17">
        <f>0.96*Y1464</f>
        <v>293.56039307428091</v>
      </c>
      <c r="AB1464" s="17">
        <f t="shared" si="872"/>
        <v>281.81797735130965</v>
      </c>
      <c r="AC1464" s="17">
        <f t="shared" si="873"/>
        <v>267.72707848374415</v>
      </c>
      <c r="AD1464" s="17">
        <f t="shared" si="874"/>
        <v>267.72707848374415</v>
      </c>
      <c r="AE1464" s="17">
        <f t="shared" si="895"/>
        <v>7.436863291215115E-2</v>
      </c>
      <c r="AF1464" s="17">
        <f>T1464-AD1464</f>
        <v>1524.2522696904493</v>
      </c>
      <c r="AG1464" s="17">
        <f t="shared" si="875"/>
        <v>0.42340340824734701</v>
      </c>
      <c r="AH1464" s="28">
        <f>0.5*'Ducati Panigale 1199 data'!$C$8*'WLTP class 3 v5'!F1464^2</f>
        <v>0</v>
      </c>
      <c r="AI1464" s="17">
        <f t="shared" si="876"/>
        <v>0</v>
      </c>
      <c r="AJ1464" s="17" t="str">
        <f>IF(N1464&lt;0, AI1464, "0")</f>
        <v>0</v>
      </c>
      <c r="AK1464" s="98">
        <f>AK1463+AJ1464</f>
        <v>3748.4290879629611</v>
      </c>
      <c r="AL1464" s="105">
        <f t="shared" si="877"/>
        <v>1.0412303022119336</v>
      </c>
      <c r="AM1464" s="98">
        <f>IF(N1464 &gt; 0, AI1464, )</f>
        <v>0</v>
      </c>
      <c r="AN1464" s="98">
        <f t="shared" si="896"/>
        <v>29268.092366512319</v>
      </c>
      <c r="AO1464" s="98">
        <f t="shared" si="878"/>
        <v>8.1300256573645324</v>
      </c>
      <c r="AP1464" s="27">
        <f t="shared" si="879"/>
        <v>0</v>
      </c>
      <c r="AQ1464" s="27">
        <f t="shared" si="880"/>
        <v>0</v>
      </c>
      <c r="AR1464" s="99">
        <f t="shared" si="881"/>
        <v>0</v>
      </c>
      <c r="AS1464" s="27">
        <f t="shared" si="882"/>
        <v>0</v>
      </c>
      <c r="AT1464" s="99">
        <f t="shared" si="859"/>
        <v>0</v>
      </c>
      <c r="AU1464" s="27">
        <f t="shared" si="859"/>
        <v>0</v>
      </c>
      <c r="AV1464" s="27">
        <f t="shared" si="883"/>
        <v>0</v>
      </c>
      <c r="AW1464" s="27">
        <f t="shared" si="884"/>
        <v>0</v>
      </c>
      <c r="AX1464" s="27">
        <f t="shared" si="885"/>
        <v>0</v>
      </c>
      <c r="AY1464" s="99">
        <f>AN1464-AW1464</f>
        <v>29268.092366512319</v>
      </c>
      <c r="AZ1464" s="110">
        <f t="shared" si="886"/>
        <v>8.1300256573645324</v>
      </c>
      <c r="BB1464" s="87">
        <v>0</v>
      </c>
      <c r="BC1464" s="23">
        <f t="shared" si="887"/>
        <v>0</v>
      </c>
      <c r="BD1464" s="23">
        <f t="shared" si="888"/>
        <v>0</v>
      </c>
      <c r="BE1464" s="23">
        <f t="shared" si="889"/>
        <v>0</v>
      </c>
      <c r="BF1464" s="23">
        <f t="shared" si="890"/>
        <v>0</v>
      </c>
      <c r="BG1464" s="23">
        <f t="shared" si="891"/>
        <v>0</v>
      </c>
    </row>
    <row r="1465" spans="2:59">
      <c r="B1465" s="12" t="s">
        <v>34</v>
      </c>
      <c r="C1465" s="12">
        <v>1454</v>
      </c>
      <c r="D1465" s="12">
        <v>432</v>
      </c>
      <c r="E1465" s="21">
        <v>0</v>
      </c>
      <c r="F1465" s="68">
        <f t="shared" si="860"/>
        <v>0</v>
      </c>
      <c r="G1465" s="22">
        <f t="shared" si="892"/>
        <v>0</v>
      </c>
      <c r="H1465" s="22">
        <f t="shared" si="861"/>
        <v>216.5</v>
      </c>
      <c r="I1465" s="48">
        <f>'Ducati Panigale 1199 data'!$C$8*G1465</f>
        <v>0</v>
      </c>
      <c r="J1465" s="48">
        <f>'Ducati Panigale 1199 data'!$C$8*'Ducati Panigale 1199 data'!$C$15*'Ducati Panigale 1199 data'!$C$10</f>
        <v>54.543600000000005</v>
      </c>
      <c r="K1465" s="48">
        <f>(0.5*'Ducati Panigale 1199 data'!$C$12)*'Ducati Panigale 1199 data'!$C$14*'Ducati Panigale 1199 data'!$C$11*F1465^2</f>
        <v>0</v>
      </c>
      <c r="L1465" s="48">
        <f t="shared" si="862"/>
        <v>54.543600000000005</v>
      </c>
      <c r="M1465" s="48">
        <f t="shared" si="858"/>
        <v>0</v>
      </c>
      <c r="N1465" s="22">
        <f t="shared" si="863"/>
        <v>0</v>
      </c>
      <c r="O1465" s="105">
        <f t="shared" si="864"/>
        <v>0</v>
      </c>
      <c r="P1465" s="105">
        <f t="shared" si="865"/>
        <v>0</v>
      </c>
      <c r="Q1465" s="105">
        <f t="shared" si="893"/>
        <v>352.79706342371389</v>
      </c>
      <c r="R1465" s="27">
        <f t="shared" si="866"/>
        <v>9.7999184284364965E-2</v>
      </c>
      <c r="S1465" s="98">
        <f t="shared" si="867"/>
        <v>0</v>
      </c>
      <c r="T1465" s="17">
        <f t="shared" si="894"/>
        <v>1791.9793481741935</v>
      </c>
      <c r="U1465" s="17">
        <f t="shared" si="868"/>
        <v>0.49777204115949819</v>
      </c>
      <c r="V1465" s="17">
        <f t="shared" si="869"/>
        <v>335.15721025252816</v>
      </c>
      <c r="W1465" s="17">
        <f t="shared" si="870"/>
        <v>321.75092184242703</v>
      </c>
      <c r="X1465" s="17">
        <f t="shared" si="870"/>
        <v>308.88088496872996</v>
      </c>
      <c r="Y1465" s="17">
        <f t="shared" si="871"/>
        <v>305.79207611904263</v>
      </c>
      <c r="Z1465" s="17">
        <f>Y1465/3600</f>
        <v>8.494224336640073E-2</v>
      </c>
      <c r="AA1465" s="17">
        <f>0.96*Y1465</f>
        <v>293.56039307428091</v>
      </c>
      <c r="AB1465" s="17">
        <f t="shared" si="872"/>
        <v>281.81797735130965</v>
      </c>
      <c r="AC1465" s="17">
        <f t="shared" si="873"/>
        <v>267.72707848374415</v>
      </c>
      <c r="AD1465" s="17">
        <f t="shared" si="874"/>
        <v>267.72707848374415</v>
      </c>
      <c r="AE1465" s="17">
        <f t="shared" si="895"/>
        <v>7.436863291215115E-2</v>
      </c>
      <c r="AF1465" s="17">
        <f>T1465-AD1465</f>
        <v>1524.2522696904493</v>
      </c>
      <c r="AG1465" s="17">
        <f t="shared" si="875"/>
        <v>0.42340340824734701</v>
      </c>
      <c r="AH1465" s="28">
        <f>0.5*'Ducati Panigale 1199 data'!$C$8*'WLTP class 3 v5'!F1465^2</f>
        <v>0</v>
      </c>
      <c r="AI1465" s="17">
        <f t="shared" si="876"/>
        <v>0</v>
      </c>
      <c r="AJ1465" s="17" t="str">
        <f>IF(N1465&lt;0, AI1465, "0")</f>
        <v>0</v>
      </c>
      <c r="AK1465" s="98">
        <f>AK1464+AJ1465</f>
        <v>3748.4290879629611</v>
      </c>
      <c r="AL1465" s="105">
        <f t="shared" si="877"/>
        <v>1.0412303022119336</v>
      </c>
      <c r="AM1465" s="98">
        <f>IF(N1465 &gt; 0, AI1465, )</f>
        <v>0</v>
      </c>
      <c r="AN1465" s="98">
        <f t="shared" si="896"/>
        <v>29268.092366512319</v>
      </c>
      <c r="AO1465" s="98">
        <f t="shared" si="878"/>
        <v>8.1300256573645324</v>
      </c>
      <c r="AP1465" s="27">
        <f t="shared" si="879"/>
        <v>0</v>
      </c>
      <c r="AQ1465" s="27">
        <f t="shared" si="880"/>
        <v>0</v>
      </c>
      <c r="AR1465" s="99">
        <f t="shared" si="881"/>
        <v>0</v>
      </c>
      <c r="AS1465" s="27">
        <f t="shared" si="882"/>
        <v>0</v>
      </c>
      <c r="AT1465" s="99">
        <f t="shared" si="859"/>
        <v>0</v>
      </c>
      <c r="AU1465" s="27">
        <f t="shared" si="859"/>
        <v>0</v>
      </c>
      <c r="AV1465" s="27">
        <f t="shared" si="883"/>
        <v>0</v>
      </c>
      <c r="AW1465" s="27">
        <f t="shared" si="884"/>
        <v>0</v>
      </c>
      <c r="AX1465" s="27">
        <f t="shared" si="885"/>
        <v>0</v>
      </c>
      <c r="AY1465" s="99">
        <f>AN1465-AW1465</f>
        <v>29268.092366512319</v>
      </c>
      <c r="AZ1465" s="110">
        <f t="shared" si="886"/>
        <v>8.1300256573645324</v>
      </c>
      <c r="BB1465" s="87">
        <v>0</v>
      </c>
      <c r="BC1465" s="23">
        <f t="shared" si="887"/>
        <v>0</v>
      </c>
      <c r="BD1465" s="23">
        <f t="shared" si="888"/>
        <v>0</v>
      </c>
      <c r="BE1465" s="23">
        <f t="shared" si="889"/>
        <v>0</v>
      </c>
      <c r="BF1465" s="23">
        <f t="shared" si="890"/>
        <v>0</v>
      </c>
      <c r="BG1465" s="23">
        <f t="shared" si="891"/>
        <v>0</v>
      </c>
    </row>
    <row r="1466" spans="2:59">
      <c r="B1466" s="12" t="s">
        <v>34</v>
      </c>
      <c r="C1466" s="12">
        <v>1455</v>
      </c>
      <c r="D1466" s="12">
        <v>433</v>
      </c>
      <c r="E1466" s="21">
        <v>0</v>
      </c>
      <c r="F1466" s="68">
        <f t="shared" si="860"/>
        <v>0</v>
      </c>
      <c r="G1466" s="22">
        <f t="shared" si="892"/>
        <v>0</v>
      </c>
      <c r="H1466" s="22">
        <f t="shared" si="861"/>
        <v>217</v>
      </c>
      <c r="I1466" s="48">
        <f>'Ducati Panigale 1199 data'!$C$8*G1466</f>
        <v>0</v>
      </c>
      <c r="J1466" s="48">
        <f>'Ducati Panigale 1199 data'!$C$8*'Ducati Panigale 1199 data'!$C$15*'Ducati Panigale 1199 data'!$C$10</f>
        <v>54.543600000000005</v>
      </c>
      <c r="K1466" s="48">
        <f>(0.5*'Ducati Panigale 1199 data'!$C$12)*'Ducati Panigale 1199 data'!$C$14*'Ducati Panigale 1199 data'!$C$11*F1466^2</f>
        <v>0</v>
      </c>
      <c r="L1466" s="48">
        <f t="shared" si="862"/>
        <v>54.543600000000005</v>
      </c>
      <c r="M1466" s="48">
        <f t="shared" si="858"/>
        <v>0</v>
      </c>
      <c r="N1466" s="22">
        <f t="shared" si="863"/>
        <v>0</v>
      </c>
      <c r="O1466" s="105">
        <f t="shared" si="864"/>
        <v>0</v>
      </c>
      <c r="P1466" s="105">
        <f t="shared" si="865"/>
        <v>0</v>
      </c>
      <c r="Q1466" s="105">
        <f t="shared" si="893"/>
        <v>352.79706342371389</v>
      </c>
      <c r="R1466" s="27">
        <f t="shared" si="866"/>
        <v>9.7999184284364965E-2</v>
      </c>
      <c r="S1466" s="98">
        <f t="shared" si="867"/>
        <v>0</v>
      </c>
      <c r="T1466" s="17">
        <f t="shared" si="894"/>
        <v>1791.9793481741935</v>
      </c>
      <c r="U1466" s="17">
        <f t="shared" si="868"/>
        <v>0.49777204115949819</v>
      </c>
      <c r="V1466" s="17">
        <f t="shared" si="869"/>
        <v>335.15721025252816</v>
      </c>
      <c r="W1466" s="17">
        <f t="shared" si="870"/>
        <v>321.75092184242703</v>
      </c>
      <c r="X1466" s="17">
        <f t="shared" si="870"/>
        <v>308.88088496872996</v>
      </c>
      <c r="Y1466" s="17">
        <f t="shared" si="871"/>
        <v>305.79207611904263</v>
      </c>
      <c r="Z1466" s="17">
        <f>Y1466/3600</f>
        <v>8.494224336640073E-2</v>
      </c>
      <c r="AA1466" s="17">
        <f>0.96*Y1466</f>
        <v>293.56039307428091</v>
      </c>
      <c r="AB1466" s="17">
        <f t="shared" si="872"/>
        <v>281.81797735130965</v>
      </c>
      <c r="AC1466" s="17">
        <f t="shared" si="873"/>
        <v>267.72707848374415</v>
      </c>
      <c r="AD1466" s="17">
        <f t="shared" si="874"/>
        <v>267.72707848374415</v>
      </c>
      <c r="AE1466" s="17">
        <f t="shared" si="895"/>
        <v>7.436863291215115E-2</v>
      </c>
      <c r="AF1466" s="17">
        <f>T1466-AD1466</f>
        <v>1524.2522696904493</v>
      </c>
      <c r="AG1466" s="17">
        <f t="shared" si="875"/>
        <v>0.42340340824734701</v>
      </c>
      <c r="AH1466" s="28">
        <f>0.5*'Ducati Panigale 1199 data'!$C$8*'WLTP class 3 v5'!F1466^2</f>
        <v>0</v>
      </c>
      <c r="AI1466" s="17">
        <f t="shared" si="876"/>
        <v>0</v>
      </c>
      <c r="AJ1466" s="17" t="str">
        <f>IF(N1466&lt;0, AI1466, "0")</f>
        <v>0</v>
      </c>
      <c r="AK1466" s="98">
        <f>AK1465+AJ1466</f>
        <v>3748.4290879629611</v>
      </c>
      <c r="AL1466" s="105">
        <f t="shared" si="877"/>
        <v>1.0412303022119336</v>
      </c>
      <c r="AM1466" s="98">
        <f>IF(N1466 &gt; 0, AI1466, )</f>
        <v>0</v>
      </c>
      <c r="AN1466" s="98">
        <f t="shared" si="896"/>
        <v>29268.092366512319</v>
      </c>
      <c r="AO1466" s="98">
        <f t="shared" si="878"/>
        <v>8.1300256573645324</v>
      </c>
      <c r="AP1466" s="27">
        <f t="shared" si="879"/>
        <v>0</v>
      </c>
      <c r="AQ1466" s="27">
        <f t="shared" si="880"/>
        <v>0</v>
      </c>
      <c r="AR1466" s="99">
        <f t="shared" si="881"/>
        <v>0</v>
      </c>
      <c r="AS1466" s="27">
        <f t="shared" si="882"/>
        <v>0</v>
      </c>
      <c r="AT1466" s="99">
        <f t="shared" si="859"/>
        <v>0</v>
      </c>
      <c r="AU1466" s="27">
        <f t="shared" si="859"/>
        <v>0</v>
      </c>
      <c r="AV1466" s="27">
        <f t="shared" si="883"/>
        <v>0</v>
      </c>
      <c r="AW1466" s="27">
        <f t="shared" si="884"/>
        <v>0</v>
      </c>
      <c r="AX1466" s="27">
        <f t="shared" si="885"/>
        <v>0</v>
      </c>
      <c r="AY1466" s="99">
        <f>AN1466-AW1466</f>
        <v>29268.092366512319</v>
      </c>
      <c r="AZ1466" s="110">
        <f t="shared" si="886"/>
        <v>8.1300256573645324</v>
      </c>
      <c r="BB1466" s="87">
        <v>0</v>
      </c>
      <c r="BC1466" s="23">
        <f t="shared" si="887"/>
        <v>0</v>
      </c>
      <c r="BD1466" s="23">
        <f t="shared" si="888"/>
        <v>0</v>
      </c>
      <c r="BE1466" s="23">
        <f t="shared" si="889"/>
        <v>0</v>
      </c>
      <c r="BF1466" s="23">
        <f t="shared" si="890"/>
        <v>0</v>
      </c>
      <c r="BG1466" s="23">
        <f t="shared" si="891"/>
        <v>0</v>
      </c>
    </row>
    <row r="1467" spans="2:59">
      <c r="B1467" s="12" t="s">
        <v>34</v>
      </c>
      <c r="C1467" s="12">
        <v>1456</v>
      </c>
      <c r="D1467" s="12">
        <v>434</v>
      </c>
      <c r="E1467" s="21">
        <v>0</v>
      </c>
      <c r="F1467" s="68">
        <f t="shared" si="860"/>
        <v>0</v>
      </c>
      <c r="G1467" s="22">
        <f t="shared" si="892"/>
        <v>0</v>
      </c>
      <c r="H1467" s="22">
        <f t="shared" si="861"/>
        <v>217.5</v>
      </c>
      <c r="I1467" s="48">
        <f>'Ducati Panigale 1199 data'!$C$8*G1467</f>
        <v>0</v>
      </c>
      <c r="J1467" s="48">
        <f>'Ducati Panigale 1199 data'!$C$8*'Ducati Panigale 1199 data'!$C$15*'Ducati Panigale 1199 data'!$C$10</f>
        <v>54.543600000000005</v>
      </c>
      <c r="K1467" s="48">
        <f>(0.5*'Ducati Panigale 1199 data'!$C$12)*'Ducati Panigale 1199 data'!$C$14*'Ducati Panigale 1199 data'!$C$11*F1467^2</f>
        <v>0</v>
      </c>
      <c r="L1467" s="48">
        <f t="shared" si="862"/>
        <v>54.543600000000005</v>
      </c>
      <c r="M1467" s="48">
        <f t="shared" si="858"/>
        <v>0</v>
      </c>
      <c r="N1467" s="22">
        <f t="shared" si="863"/>
        <v>0</v>
      </c>
      <c r="O1467" s="105">
        <f t="shared" si="864"/>
        <v>0</v>
      </c>
      <c r="P1467" s="105">
        <f t="shared" si="865"/>
        <v>0</v>
      </c>
      <c r="Q1467" s="105">
        <f t="shared" si="893"/>
        <v>352.79706342371389</v>
      </c>
      <c r="R1467" s="27">
        <f t="shared" si="866"/>
        <v>9.7999184284364965E-2</v>
      </c>
      <c r="S1467" s="98">
        <f t="shared" si="867"/>
        <v>0</v>
      </c>
      <c r="T1467" s="17">
        <f t="shared" si="894"/>
        <v>1791.9793481741935</v>
      </c>
      <c r="U1467" s="17">
        <f t="shared" si="868"/>
        <v>0.49777204115949819</v>
      </c>
      <c r="V1467" s="17">
        <f t="shared" si="869"/>
        <v>335.15721025252816</v>
      </c>
      <c r="W1467" s="17">
        <f t="shared" si="870"/>
        <v>321.75092184242703</v>
      </c>
      <c r="X1467" s="17">
        <f t="shared" si="870"/>
        <v>308.88088496872996</v>
      </c>
      <c r="Y1467" s="17">
        <f t="shared" si="871"/>
        <v>305.79207611904263</v>
      </c>
      <c r="Z1467" s="17">
        <f>Y1467/3600</f>
        <v>8.494224336640073E-2</v>
      </c>
      <c r="AA1467" s="17">
        <f>0.96*Y1467</f>
        <v>293.56039307428091</v>
      </c>
      <c r="AB1467" s="17">
        <f t="shared" si="872"/>
        <v>281.81797735130965</v>
      </c>
      <c r="AC1467" s="17">
        <f t="shared" si="873"/>
        <v>267.72707848374415</v>
      </c>
      <c r="AD1467" s="17">
        <f t="shared" si="874"/>
        <v>267.72707848374415</v>
      </c>
      <c r="AE1467" s="17">
        <f t="shared" si="895"/>
        <v>7.436863291215115E-2</v>
      </c>
      <c r="AF1467" s="17">
        <f>T1467-AD1467</f>
        <v>1524.2522696904493</v>
      </c>
      <c r="AG1467" s="17">
        <f t="shared" si="875"/>
        <v>0.42340340824734701</v>
      </c>
      <c r="AH1467" s="28">
        <f>0.5*'Ducati Panigale 1199 data'!$C$8*'WLTP class 3 v5'!F1467^2</f>
        <v>0</v>
      </c>
      <c r="AI1467" s="17">
        <f t="shared" si="876"/>
        <v>0</v>
      </c>
      <c r="AJ1467" s="17" t="str">
        <f>IF(N1467&lt;0, AI1467, "0")</f>
        <v>0</v>
      </c>
      <c r="AK1467" s="98">
        <f>AK1466+AJ1467</f>
        <v>3748.4290879629611</v>
      </c>
      <c r="AL1467" s="105">
        <f t="shared" si="877"/>
        <v>1.0412303022119336</v>
      </c>
      <c r="AM1467" s="98">
        <f>IF(N1467 &gt; 0, AI1467, )</f>
        <v>0</v>
      </c>
      <c r="AN1467" s="98">
        <f t="shared" si="896"/>
        <v>29268.092366512319</v>
      </c>
      <c r="AO1467" s="98">
        <f t="shared" si="878"/>
        <v>8.1300256573645324</v>
      </c>
      <c r="AP1467" s="27">
        <f t="shared" si="879"/>
        <v>0</v>
      </c>
      <c r="AQ1467" s="27">
        <f t="shared" si="880"/>
        <v>0</v>
      </c>
      <c r="AR1467" s="99">
        <f t="shared" si="881"/>
        <v>0</v>
      </c>
      <c r="AS1467" s="27">
        <f t="shared" si="882"/>
        <v>0</v>
      </c>
      <c r="AT1467" s="99">
        <f t="shared" si="859"/>
        <v>0</v>
      </c>
      <c r="AU1467" s="27">
        <f t="shared" si="859"/>
        <v>0</v>
      </c>
      <c r="AV1467" s="27">
        <f t="shared" si="883"/>
        <v>0</v>
      </c>
      <c r="AW1467" s="27">
        <f t="shared" si="884"/>
        <v>0</v>
      </c>
      <c r="AX1467" s="27">
        <f t="shared" si="885"/>
        <v>0</v>
      </c>
      <c r="AY1467" s="99">
        <f>AN1467-AW1467</f>
        <v>29268.092366512319</v>
      </c>
      <c r="AZ1467" s="110">
        <f t="shared" si="886"/>
        <v>8.1300256573645324</v>
      </c>
      <c r="BB1467" s="87">
        <v>0</v>
      </c>
      <c r="BC1467" s="23">
        <f t="shared" si="887"/>
        <v>0</v>
      </c>
      <c r="BD1467" s="23">
        <f t="shared" si="888"/>
        <v>0</v>
      </c>
      <c r="BE1467" s="23">
        <f t="shared" si="889"/>
        <v>0</v>
      </c>
      <c r="BF1467" s="23">
        <f t="shared" si="890"/>
        <v>0</v>
      </c>
      <c r="BG1467" s="23">
        <f t="shared" si="891"/>
        <v>0</v>
      </c>
    </row>
    <row r="1468" spans="2:59">
      <c r="B1468" s="12" t="s">
        <v>34</v>
      </c>
      <c r="C1468" s="12">
        <v>1457</v>
      </c>
      <c r="D1468" s="12">
        <v>435</v>
      </c>
      <c r="E1468" s="21">
        <v>0</v>
      </c>
      <c r="F1468" s="68">
        <f t="shared" si="860"/>
        <v>0</v>
      </c>
      <c r="G1468" s="22">
        <f t="shared" si="892"/>
        <v>0</v>
      </c>
      <c r="H1468" s="22">
        <f t="shared" si="861"/>
        <v>218</v>
      </c>
      <c r="I1468" s="48">
        <f>'Ducati Panigale 1199 data'!$C$8*G1468</f>
        <v>0</v>
      </c>
      <c r="J1468" s="48">
        <f>'Ducati Panigale 1199 data'!$C$8*'Ducati Panigale 1199 data'!$C$15*'Ducati Panigale 1199 data'!$C$10</f>
        <v>54.543600000000005</v>
      </c>
      <c r="K1468" s="48">
        <f>(0.5*'Ducati Panigale 1199 data'!$C$12)*'Ducati Panigale 1199 data'!$C$14*'Ducati Panigale 1199 data'!$C$11*F1468^2</f>
        <v>0</v>
      </c>
      <c r="L1468" s="48">
        <f t="shared" si="862"/>
        <v>54.543600000000005</v>
      </c>
      <c r="M1468" s="48">
        <f t="shared" si="858"/>
        <v>0</v>
      </c>
      <c r="N1468" s="22">
        <f t="shared" si="863"/>
        <v>0</v>
      </c>
      <c r="O1468" s="105">
        <f t="shared" si="864"/>
        <v>0</v>
      </c>
      <c r="P1468" s="105">
        <f t="shared" si="865"/>
        <v>0</v>
      </c>
      <c r="Q1468" s="105">
        <f t="shared" si="893"/>
        <v>352.79706342371389</v>
      </c>
      <c r="R1468" s="27">
        <f t="shared" si="866"/>
        <v>9.7999184284364965E-2</v>
      </c>
      <c r="S1468" s="98">
        <f t="shared" si="867"/>
        <v>0</v>
      </c>
      <c r="T1468" s="17">
        <f t="shared" si="894"/>
        <v>1791.9793481741935</v>
      </c>
      <c r="U1468" s="17">
        <f t="shared" si="868"/>
        <v>0.49777204115949819</v>
      </c>
      <c r="V1468" s="17">
        <f t="shared" si="869"/>
        <v>335.15721025252816</v>
      </c>
      <c r="W1468" s="17">
        <f t="shared" si="870"/>
        <v>321.75092184242703</v>
      </c>
      <c r="X1468" s="17">
        <f t="shared" si="870"/>
        <v>308.88088496872996</v>
      </c>
      <c r="Y1468" s="17">
        <f t="shared" si="871"/>
        <v>305.79207611904263</v>
      </c>
      <c r="Z1468" s="17">
        <f>Y1468/3600</f>
        <v>8.494224336640073E-2</v>
      </c>
      <c r="AA1468" s="17">
        <f>0.96*Y1468</f>
        <v>293.56039307428091</v>
      </c>
      <c r="AB1468" s="17">
        <f t="shared" si="872"/>
        <v>281.81797735130965</v>
      </c>
      <c r="AC1468" s="17">
        <f t="shared" si="873"/>
        <v>267.72707848374415</v>
      </c>
      <c r="AD1468" s="17">
        <f t="shared" si="874"/>
        <v>267.72707848374415</v>
      </c>
      <c r="AE1468" s="17">
        <f t="shared" si="895"/>
        <v>7.436863291215115E-2</v>
      </c>
      <c r="AF1468" s="17">
        <f>T1468-AD1468</f>
        <v>1524.2522696904493</v>
      </c>
      <c r="AG1468" s="17">
        <f t="shared" si="875"/>
        <v>0.42340340824734701</v>
      </c>
      <c r="AH1468" s="28">
        <f>0.5*'Ducati Panigale 1199 data'!$C$8*'WLTP class 3 v5'!F1468^2</f>
        <v>0</v>
      </c>
      <c r="AI1468" s="17">
        <f t="shared" si="876"/>
        <v>0</v>
      </c>
      <c r="AJ1468" s="17" t="str">
        <f>IF(N1468&lt;0, AI1468, "0")</f>
        <v>0</v>
      </c>
      <c r="AK1468" s="98">
        <f>AK1467+AJ1468</f>
        <v>3748.4290879629611</v>
      </c>
      <c r="AL1468" s="105">
        <f t="shared" si="877"/>
        <v>1.0412303022119336</v>
      </c>
      <c r="AM1468" s="98">
        <f>IF(N1468 &gt; 0, AI1468, )</f>
        <v>0</v>
      </c>
      <c r="AN1468" s="98">
        <f t="shared" si="896"/>
        <v>29268.092366512319</v>
      </c>
      <c r="AO1468" s="98">
        <f t="shared" si="878"/>
        <v>8.1300256573645324</v>
      </c>
      <c r="AP1468" s="27">
        <f t="shared" si="879"/>
        <v>0</v>
      </c>
      <c r="AQ1468" s="27">
        <f t="shared" si="880"/>
        <v>0</v>
      </c>
      <c r="AR1468" s="99">
        <f t="shared" si="881"/>
        <v>0</v>
      </c>
      <c r="AS1468" s="27">
        <f t="shared" si="882"/>
        <v>0</v>
      </c>
      <c r="AT1468" s="99">
        <f t="shared" si="859"/>
        <v>0</v>
      </c>
      <c r="AU1468" s="27">
        <f t="shared" si="859"/>
        <v>0</v>
      </c>
      <c r="AV1468" s="27">
        <f t="shared" si="883"/>
        <v>0</v>
      </c>
      <c r="AW1468" s="27">
        <f t="shared" si="884"/>
        <v>0</v>
      </c>
      <c r="AX1468" s="27">
        <f t="shared" si="885"/>
        <v>0</v>
      </c>
      <c r="AY1468" s="99">
        <f>AN1468-AW1468</f>
        <v>29268.092366512319</v>
      </c>
      <c r="AZ1468" s="110">
        <f t="shared" si="886"/>
        <v>8.1300256573645324</v>
      </c>
      <c r="BB1468" s="87">
        <v>0</v>
      </c>
      <c r="BC1468" s="23">
        <f t="shared" si="887"/>
        <v>0</v>
      </c>
      <c r="BD1468" s="23">
        <f t="shared" si="888"/>
        <v>0</v>
      </c>
      <c r="BE1468" s="23">
        <f t="shared" si="889"/>
        <v>0</v>
      </c>
      <c r="BF1468" s="23">
        <f t="shared" si="890"/>
        <v>0</v>
      </c>
      <c r="BG1468" s="23">
        <f t="shared" si="891"/>
        <v>0</v>
      </c>
    </row>
    <row r="1469" spans="2:59">
      <c r="B1469" s="12" t="s">
        <v>34</v>
      </c>
      <c r="C1469" s="12">
        <v>1458</v>
      </c>
      <c r="D1469" s="12">
        <v>436</v>
      </c>
      <c r="E1469" s="21">
        <v>0</v>
      </c>
      <c r="F1469" s="68">
        <f t="shared" si="860"/>
        <v>0</v>
      </c>
      <c r="G1469" s="22">
        <f t="shared" si="892"/>
        <v>0</v>
      </c>
      <c r="H1469" s="22">
        <f t="shared" si="861"/>
        <v>218.5</v>
      </c>
      <c r="I1469" s="48">
        <f>'Ducati Panigale 1199 data'!$C$8*G1469</f>
        <v>0</v>
      </c>
      <c r="J1469" s="48">
        <f>'Ducati Panigale 1199 data'!$C$8*'Ducati Panigale 1199 data'!$C$15*'Ducati Panigale 1199 data'!$C$10</f>
        <v>54.543600000000005</v>
      </c>
      <c r="K1469" s="48">
        <f>(0.5*'Ducati Panigale 1199 data'!$C$12)*'Ducati Panigale 1199 data'!$C$14*'Ducati Panigale 1199 data'!$C$11*F1469^2</f>
        <v>0</v>
      </c>
      <c r="L1469" s="48">
        <f t="shared" si="862"/>
        <v>54.543600000000005</v>
      </c>
      <c r="M1469" s="48">
        <f t="shared" si="858"/>
        <v>0</v>
      </c>
      <c r="N1469" s="22">
        <f t="shared" si="863"/>
        <v>0</v>
      </c>
      <c r="O1469" s="105">
        <f t="shared" si="864"/>
        <v>0</v>
      </c>
      <c r="P1469" s="105">
        <f t="shared" si="865"/>
        <v>0</v>
      </c>
      <c r="Q1469" s="105">
        <f t="shared" si="893"/>
        <v>352.79706342371389</v>
      </c>
      <c r="R1469" s="27">
        <f t="shared" si="866"/>
        <v>9.7999184284364965E-2</v>
      </c>
      <c r="S1469" s="98">
        <f t="shared" si="867"/>
        <v>0</v>
      </c>
      <c r="T1469" s="17">
        <f t="shared" si="894"/>
        <v>1791.9793481741935</v>
      </c>
      <c r="U1469" s="17">
        <f t="shared" si="868"/>
        <v>0.49777204115949819</v>
      </c>
      <c r="V1469" s="17">
        <f t="shared" si="869"/>
        <v>335.15721025252816</v>
      </c>
      <c r="W1469" s="17">
        <f t="shared" si="870"/>
        <v>321.75092184242703</v>
      </c>
      <c r="X1469" s="17">
        <f t="shared" si="870"/>
        <v>308.88088496872996</v>
      </c>
      <c r="Y1469" s="17">
        <f t="shared" si="871"/>
        <v>305.79207611904263</v>
      </c>
      <c r="Z1469" s="17">
        <f>Y1469/3600</f>
        <v>8.494224336640073E-2</v>
      </c>
      <c r="AA1469" s="17">
        <f>0.96*Y1469</f>
        <v>293.56039307428091</v>
      </c>
      <c r="AB1469" s="17">
        <f t="shared" si="872"/>
        <v>281.81797735130965</v>
      </c>
      <c r="AC1469" s="17">
        <f t="shared" si="873"/>
        <v>267.72707848374415</v>
      </c>
      <c r="AD1469" s="17">
        <f t="shared" si="874"/>
        <v>267.72707848374415</v>
      </c>
      <c r="AE1469" s="17">
        <f t="shared" si="895"/>
        <v>7.436863291215115E-2</v>
      </c>
      <c r="AF1469" s="17">
        <f>T1469-AD1469</f>
        <v>1524.2522696904493</v>
      </c>
      <c r="AG1469" s="17">
        <f t="shared" si="875"/>
        <v>0.42340340824734701</v>
      </c>
      <c r="AH1469" s="28">
        <f>0.5*'Ducati Panigale 1199 data'!$C$8*'WLTP class 3 v5'!F1469^2</f>
        <v>0</v>
      </c>
      <c r="AI1469" s="17">
        <f t="shared" si="876"/>
        <v>0</v>
      </c>
      <c r="AJ1469" s="17" t="str">
        <f>IF(N1469&lt;0, AI1469, "0")</f>
        <v>0</v>
      </c>
      <c r="AK1469" s="98">
        <f>AK1468+AJ1469</f>
        <v>3748.4290879629611</v>
      </c>
      <c r="AL1469" s="105">
        <f t="shared" si="877"/>
        <v>1.0412303022119336</v>
      </c>
      <c r="AM1469" s="98">
        <f>IF(N1469 &gt; 0, AI1469, )</f>
        <v>0</v>
      </c>
      <c r="AN1469" s="98">
        <f t="shared" si="896"/>
        <v>29268.092366512319</v>
      </c>
      <c r="AO1469" s="98">
        <f t="shared" si="878"/>
        <v>8.1300256573645324</v>
      </c>
      <c r="AP1469" s="27">
        <f t="shared" si="879"/>
        <v>0</v>
      </c>
      <c r="AQ1469" s="27">
        <f t="shared" si="880"/>
        <v>0</v>
      </c>
      <c r="AR1469" s="99">
        <f t="shared" si="881"/>
        <v>0</v>
      </c>
      <c r="AS1469" s="27">
        <f t="shared" si="882"/>
        <v>0</v>
      </c>
      <c r="AT1469" s="99">
        <f t="shared" si="859"/>
        <v>0</v>
      </c>
      <c r="AU1469" s="27">
        <f t="shared" si="859"/>
        <v>0</v>
      </c>
      <c r="AV1469" s="27">
        <f t="shared" si="883"/>
        <v>0</v>
      </c>
      <c r="AW1469" s="27">
        <f t="shared" si="884"/>
        <v>0</v>
      </c>
      <c r="AX1469" s="27">
        <f t="shared" si="885"/>
        <v>0</v>
      </c>
      <c r="AY1469" s="99">
        <f>AN1469-AW1469</f>
        <v>29268.092366512319</v>
      </c>
      <c r="AZ1469" s="110">
        <f t="shared" si="886"/>
        <v>8.1300256573645324</v>
      </c>
      <c r="BB1469" s="87">
        <v>0</v>
      </c>
      <c r="BC1469" s="23">
        <f t="shared" si="887"/>
        <v>0</v>
      </c>
      <c r="BD1469" s="23">
        <f t="shared" si="888"/>
        <v>0</v>
      </c>
      <c r="BE1469" s="23">
        <f t="shared" si="889"/>
        <v>0</v>
      </c>
      <c r="BF1469" s="23">
        <f t="shared" si="890"/>
        <v>0</v>
      </c>
      <c r="BG1469" s="23">
        <f t="shared" si="891"/>
        <v>0</v>
      </c>
    </row>
    <row r="1470" spans="2:59">
      <c r="B1470" s="12" t="s">
        <v>34</v>
      </c>
      <c r="C1470" s="12">
        <v>1459</v>
      </c>
      <c r="D1470" s="12">
        <v>437</v>
      </c>
      <c r="E1470" s="21">
        <v>0</v>
      </c>
      <c r="F1470" s="68">
        <f t="shared" si="860"/>
        <v>0</v>
      </c>
      <c r="G1470" s="22">
        <f t="shared" si="892"/>
        <v>0</v>
      </c>
      <c r="H1470" s="22">
        <f t="shared" si="861"/>
        <v>219</v>
      </c>
      <c r="I1470" s="48">
        <f>'Ducati Panigale 1199 data'!$C$8*G1470</f>
        <v>0</v>
      </c>
      <c r="J1470" s="48">
        <f>'Ducati Panigale 1199 data'!$C$8*'Ducati Panigale 1199 data'!$C$15*'Ducati Panigale 1199 data'!$C$10</f>
        <v>54.543600000000005</v>
      </c>
      <c r="K1470" s="48">
        <f>(0.5*'Ducati Panigale 1199 data'!$C$12)*'Ducati Panigale 1199 data'!$C$14*'Ducati Panigale 1199 data'!$C$11*F1470^2</f>
        <v>0</v>
      </c>
      <c r="L1470" s="48">
        <f t="shared" si="862"/>
        <v>54.543600000000005</v>
      </c>
      <c r="M1470" s="48">
        <f t="shared" si="858"/>
        <v>0</v>
      </c>
      <c r="N1470" s="22">
        <f t="shared" si="863"/>
        <v>0</v>
      </c>
      <c r="O1470" s="105">
        <f t="shared" si="864"/>
        <v>0</v>
      </c>
      <c r="P1470" s="105">
        <f t="shared" si="865"/>
        <v>0</v>
      </c>
      <c r="Q1470" s="105">
        <f t="shared" si="893"/>
        <v>352.79706342371389</v>
      </c>
      <c r="R1470" s="27">
        <f t="shared" si="866"/>
        <v>9.7999184284364965E-2</v>
      </c>
      <c r="S1470" s="98">
        <f t="shared" si="867"/>
        <v>0</v>
      </c>
      <c r="T1470" s="17">
        <f t="shared" si="894"/>
        <v>1791.9793481741935</v>
      </c>
      <c r="U1470" s="17">
        <f t="shared" si="868"/>
        <v>0.49777204115949819</v>
      </c>
      <c r="V1470" s="17">
        <f t="shared" si="869"/>
        <v>335.15721025252816</v>
      </c>
      <c r="W1470" s="17">
        <f t="shared" si="870"/>
        <v>321.75092184242703</v>
      </c>
      <c r="X1470" s="17">
        <f t="shared" si="870"/>
        <v>308.88088496872996</v>
      </c>
      <c r="Y1470" s="17">
        <f t="shared" si="871"/>
        <v>305.79207611904263</v>
      </c>
      <c r="Z1470" s="17">
        <f>Y1470/3600</f>
        <v>8.494224336640073E-2</v>
      </c>
      <c r="AA1470" s="17">
        <f>0.96*Y1470</f>
        <v>293.56039307428091</v>
      </c>
      <c r="AB1470" s="17">
        <f t="shared" si="872"/>
        <v>281.81797735130965</v>
      </c>
      <c r="AC1470" s="17">
        <f t="shared" si="873"/>
        <v>267.72707848374415</v>
      </c>
      <c r="AD1470" s="17">
        <f t="shared" si="874"/>
        <v>267.72707848374415</v>
      </c>
      <c r="AE1470" s="17">
        <f t="shared" si="895"/>
        <v>7.436863291215115E-2</v>
      </c>
      <c r="AF1470" s="17">
        <f>T1470-AD1470</f>
        <v>1524.2522696904493</v>
      </c>
      <c r="AG1470" s="17">
        <f t="shared" si="875"/>
        <v>0.42340340824734701</v>
      </c>
      <c r="AH1470" s="28">
        <f>0.5*'Ducati Panigale 1199 data'!$C$8*'WLTP class 3 v5'!F1470^2</f>
        <v>0</v>
      </c>
      <c r="AI1470" s="17">
        <f t="shared" si="876"/>
        <v>0</v>
      </c>
      <c r="AJ1470" s="17" t="str">
        <f>IF(N1470&lt;0, AI1470, "0")</f>
        <v>0</v>
      </c>
      <c r="AK1470" s="98">
        <f>AK1469+AJ1470</f>
        <v>3748.4290879629611</v>
      </c>
      <c r="AL1470" s="105">
        <f t="shared" si="877"/>
        <v>1.0412303022119336</v>
      </c>
      <c r="AM1470" s="98">
        <f>IF(N1470 &gt; 0, AI1470, )</f>
        <v>0</v>
      </c>
      <c r="AN1470" s="98">
        <f t="shared" si="896"/>
        <v>29268.092366512319</v>
      </c>
      <c r="AO1470" s="98">
        <f t="shared" si="878"/>
        <v>8.1300256573645324</v>
      </c>
      <c r="AP1470" s="27">
        <f t="shared" si="879"/>
        <v>0</v>
      </c>
      <c r="AQ1470" s="27">
        <f t="shared" si="880"/>
        <v>0</v>
      </c>
      <c r="AR1470" s="99">
        <f t="shared" si="881"/>
        <v>0</v>
      </c>
      <c r="AS1470" s="27">
        <f t="shared" si="882"/>
        <v>0</v>
      </c>
      <c r="AT1470" s="99">
        <f t="shared" si="859"/>
        <v>0</v>
      </c>
      <c r="AU1470" s="27">
        <f t="shared" si="859"/>
        <v>0</v>
      </c>
      <c r="AV1470" s="27">
        <f t="shared" si="883"/>
        <v>0</v>
      </c>
      <c r="AW1470" s="27">
        <f t="shared" si="884"/>
        <v>0</v>
      </c>
      <c r="AX1470" s="27">
        <f t="shared" si="885"/>
        <v>0</v>
      </c>
      <c r="AY1470" s="99">
        <f>AN1470-AW1470</f>
        <v>29268.092366512319</v>
      </c>
      <c r="AZ1470" s="110">
        <f t="shared" si="886"/>
        <v>8.1300256573645324</v>
      </c>
      <c r="BB1470" s="87">
        <v>0</v>
      </c>
      <c r="BC1470" s="23">
        <f t="shared" si="887"/>
        <v>0</v>
      </c>
      <c r="BD1470" s="23">
        <f t="shared" si="888"/>
        <v>0</v>
      </c>
      <c r="BE1470" s="23">
        <f t="shared" si="889"/>
        <v>0</v>
      </c>
      <c r="BF1470" s="23">
        <f t="shared" si="890"/>
        <v>0</v>
      </c>
      <c r="BG1470" s="23">
        <f t="shared" si="891"/>
        <v>0</v>
      </c>
    </row>
    <row r="1471" spans="2:59">
      <c r="B1471" s="12" t="s">
        <v>34</v>
      </c>
      <c r="C1471" s="12">
        <v>1460</v>
      </c>
      <c r="D1471" s="12">
        <v>438</v>
      </c>
      <c r="E1471" s="21">
        <v>0</v>
      </c>
      <c r="F1471" s="68">
        <f t="shared" si="860"/>
        <v>0</v>
      </c>
      <c r="G1471" s="22">
        <f t="shared" si="892"/>
        <v>0</v>
      </c>
      <c r="H1471" s="22">
        <f t="shared" si="861"/>
        <v>219.5</v>
      </c>
      <c r="I1471" s="48">
        <f>'Ducati Panigale 1199 data'!$C$8*G1471</f>
        <v>0</v>
      </c>
      <c r="J1471" s="48">
        <f>'Ducati Panigale 1199 data'!$C$8*'Ducati Panigale 1199 data'!$C$15*'Ducati Panigale 1199 data'!$C$10</f>
        <v>54.543600000000005</v>
      </c>
      <c r="K1471" s="48">
        <f>(0.5*'Ducati Panigale 1199 data'!$C$12)*'Ducati Panigale 1199 data'!$C$14*'Ducati Panigale 1199 data'!$C$11*F1471^2</f>
        <v>0</v>
      </c>
      <c r="L1471" s="48">
        <f t="shared" si="862"/>
        <v>54.543600000000005</v>
      </c>
      <c r="M1471" s="48">
        <f t="shared" si="858"/>
        <v>0</v>
      </c>
      <c r="N1471" s="22">
        <f t="shared" si="863"/>
        <v>0</v>
      </c>
      <c r="O1471" s="105">
        <f t="shared" si="864"/>
        <v>0</v>
      </c>
      <c r="P1471" s="105">
        <f t="shared" si="865"/>
        <v>0</v>
      </c>
      <c r="Q1471" s="105">
        <f t="shared" si="893"/>
        <v>352.79706342371389</v>
      </c>
      <c r="R1471" s="27">
        <f t="shared" si="866"/>
        <v>9.7999184284364965E-2</v>
      </c>
      <c r="S1471" s="98">
        <f t="shared" si="867"/>
        <v>0</v>
      </c>
      <c r="T1471" s="17">
        <f t="shared" si="894"/>
        <v>1791.9793481741935</v>
      </c>
      <c r="U1471" s="17">
        <f t="shared" si="868"/>
        <v>0.49777204115949819</v>
      </c>
      <c r="V1471" s="17">
        <f t="shared" si="869"/>
        <v>335.15721025252816</v>
      </c>
      <c r="W1471" s="17">
        <f t="shared" si="870"/>
        <v>321.75092184242703</v>
      </c>
      <c r="X1471" s="17">
        <f t="shared" si="870"/>
        <v>308.88088496872996</v>
      </c>
      <c r="Y1471" s="17">
        <f t="shared" si="871"/>
        <v>305.79207611904263</v>
      </c>
      <c r="Z1471" s="17">
        <f>Y1471/3600</f>
        <v>8.494224336640073E-2</v>
      </c>
      <c r="AA1471" s="17">
        <f>0.96*Y1471</f>
        <v>293.56039307428091</v>
      </c>
      <c r="AB1471" s="17">
        <f t="shared" si="872"/>
        <v>281.81797735130965</v>
      </c>
      <c r="AC1471" s="17">
        <f t="shared" si="873"/>
        <v>267.72707848374415</v>
      </c>
      <c r="AD1471" s="17">
        <f t="shared" si="874"/>
        <v>267.72707848374415</v>
      </c>
      <c r="AE1471" s="17">
        <f t="shared" si="895"/>
        <v>7.436863291215115E-2</v>
      </c>
      <c r="AF1471" s="17">
        <f>T1471-AD1471</f>
        <v>1524.2522696904493</v>
      </c>
      <c r="AG1471" s="17">
        <f t="shared" si="875"/>
        <v>0.42340340824734701</v>
      </c>
      <c r="AH1471" s="28">
        <f>0.5*'Ducati Panigale 1199 data'!$C$8*'WLTP class 3 v5'!F1471^2</f>
        <v>0</v>
      </c>
      <c r="AI1471" s="17">
        <f t="shared" si="876"/>
        <v>0</v>
      </c>
      <c r="AJ1471" s="17" t="str">
        <f>IF(N1471&lt;0, AI1471, "0")</f>
        <v>0</v>
      </c>
      <c r="AK1471" s="98">
        <f>AK1470+AJ1471</f>
        <v>3748.4290879629611</v>
      </c>
      <c r="AL1471" s="105">
        <f t="shared" si="877"/>
        <v>1.0412303022119336</v>
      </c>
      <c r="AM1471" s="98">
        <f>IF(N1471 &gt; 0, AI1471, )</f>
        <v>0</v>
      </c>
      <c r="AN1471" s="98">
        <f t="shared" si="896"/>
        <v>29268.092366512319</v>
      </c>
      <c r="AO1471" s="98">
        <f t="shared" si="878"/>
        <v>8.1300256573645324</v>
      </c>
      <c r="AP1471" s="27">
        <f t="shared" si="879"/>
        <v>0</v>
      </c>
      <c r="AQ1471" s="27">
        <f t="shared" si="880"/>
        <v>0</v>
      </c>
      <c r="AR1471" s="99">
        <f t="shared" si="881"/>
        <v>0</v>
      </c>
      <c r="AS1471" s="27">
        <f t="shared" si="882"/>
        <v>0</v>
      </c>
      <c r="AT1471" s="99">
        <f t="shared" si="859"/>
        <v>0</v>
      </c>
      <c r="AU1471" s="27">
        <f t="shared" si="859"/>
        <v>0</v>
      </c>
      <c r="AV1471" s="27">
        <f t="shared" si="883"/>
        <v>0</v>
      </c>
      <c r="AW1471" s="27">
        <f t="shared" si="884"/>
        <v>0</v>
      </c>
      <c r="AX1471" s="27">
        <f t="shared" si="885"/>
        <v>0</v>
      </c>
      <c r="AY1471" s="99">
        <f>AN1471-AW1471</f>
        <v>29268.092366512319</v>
      </c>
      <c r="AZ1471" s="110">
        <f t="shared" si="886"/>
        <v>8.1300256573645324</v>
      </c>
      <c r="BB1471" s="87">
        <v>0</v>
      </c>
      <c r="BC1471" s="23">
        <f t="shared" si="887"/>
        <v>0</v>
      </c>
      <c r="BD1471" s="23">
        <f t="shared" si="888"/>
        <v>0</v>
      </c>
      <c r="BE1471" s="23">
        <f t="shared" si="889"/>
        <v>0</v>
      </c>
      <c r="BF1471" s="23">
        <f t="shared" si="890"/>
        <v>0</v>
      </c>
      <c r="BG1471" s="23">
        <f t="shared" si="891"/>
        <v>0</v>
      </c>
    </row>
    <row r="1472" spans="2:59">
      <c r="B1472" s="12" t="s">
        <v>34</v>
      </c>
      <c r="C1472" s="12">
        <v>1461</v>
      </c>
      <c r="D1472" s="12">
        <v>439</v>
      </c>
      <c r="E1472" s="21">
        <v>0</v>
      </c>
      <c r="F1472" s="68">
        <f t="shared" si="860"/>
        <v>0</v>
      </c>
      <c r="G1472" s="22">
        <f t="shared" si="892"/>
        <v>0</v>
      </c>
      <c r="H1472" s="22">
        <f t="shared" si="861"/>
        <v>220</v>
      </c>
      <c r="I1472" s="48">
        <f>'Ducati Panigale 1199 data'!$C$8*G1472</f>
        <v>0</v>
      </c>
      <c r="J1472" s="48">
        <f>'Ducati Panigale 1199 data'!$C$8*'Ducati Panigale 1199 data'!$C$15*'Ducati Panigale 1199 data'!$C$10</f>
        <v>54.543600000000005</v>
      </c>
      <c r="K1472" s="48">
        <f>(0.5*'Ducati Panigale 1199 data'!$C$12)*'Ducati Panigale 1199 data'!$C$14*'Ducati Panigale 1199 data'!$C$11*F1472^2</f>
        <v>0</v>
      </c>
      <c r="L1472" s="48">
        <f t="shared" si="862"/>
        <v>54.543600000000005</v>
      </c>
      <c r="M1472" s="48">
        <f t="shared" si="858"/>
        <v>0</v>
      </c>
      <c r="N1472" s="22">
        <f t="shared" si="863"/>
        <v>0</v>
      </c>
      <c r="O1472" s="105">
        <f t="shared" si="864"/>
        <v>0</v>
      </c>
      <c r="P1472" s="105">
        <f t="shared" si="865"/>
        <v>0</v>
      </c>
      <c r="Q1472" s="105">
        <f t="shared" si="893"/>
        <v>352.79706342371389</v>
      </c>
      <c r="R1472" s="27">
        <f t="shared" si="866"/>
        <v>9.7999184284364965E-2</v>
      </c>
      <c r="S1472" s="98">
        <f t="shared" si="867"/>
        <v>0</v>
      </c>
      <c r="T1472" s="17">
        <f t="shared" si="894"/>
        <v>1791.9793481741935</v>
      </c>
      <c r="U1472" s="17">
        <f t="shared" si="868"/>
        <v>0.49777204115949819</v>
      </c>
      <c r="V1472" s="17">
        <f t="shared" si="869"/>
        <v>335.15721025252816</v>
      </c>
      <c r="W1472" s="17">
        <f t="shared" si="870"/>
        <v>321.75092184242703</v>
      </c>
      <c r="X1472" s="17">
        <f t="shared" si="870"/>
        <v>308.88088496872996</v>
      </c>
      <c r="Y1472" s="17">
        <f t="shared" si="871"/>
        <v>305.79207611904263</v>
      </c>
      <c r="Z1472" s="17">
        <f>Y1472/3600</f>
        <v>8.494224336640073E-2</v>
      </c>
      <c r="AA1472" s="17">
        <f>0.96*Y1472</f>
        <v>293.56039307428091</v>
      </c>
      <c r="AB1472" s="17">
        <f t="shared" si="872"/>
        <v>281.81797735130965</v>
      </c>
      <c r="AC1472" s="17">
        <f t="shared" si="873"/>
        <v>267.72707848374415</v>
      </c>
      <c r="AD1472" s="17">
        <f t="shared" si="874"/>
        <v>267.72707848374415</v>
      </c>
      <c r="AE1472" s="17">
        <f t="shared" si="895"/>
        <v>7.436863291215115E-2</v>
      </c>
      <c r="AF1472" s="17">
        <f>T1472-AD1472</f>
        <v>1524.2522696904493</v>
      </c>
      <c r="AG1472" s="17">
        <f t="shared" si="875"/>
        <v>0.42340340824734701</v>
      </c>
      <c r="AH1472" s="28">
        <f>0.5*'Ducati Panigale 1199 data'!$C$8*'WLTP class 3 v5'!F1472^2</f>
        <v>0</v>
      </c>
      <c r="AI1472" s="17">
        <f t="shared" si="876"/>
        <v>0</v>
      </c>
      <c r="AJ1472" s="17" t="str">
        <f>IF(N1472&lt;0, AI1472, "0")</f>
        <v>0</v>
      </c>
      <c r="AK1472" s="98">
        <f>AK1471+AJ1472</f>
        <v>3748.4290879629611</v>
      </c>
      <c r="AL1472" s="105">
        <f t="shared" si="877"/>
        <v>1.0412303022119336</v>
      </c>
      <c r="AM1472" s="98">
        <f>IF(N1472 &gt; 0, AI1472, )</f>
        <v>0</v>
      </c>
      <c r="AN1472" s="98">
        <f t="shared" si="896"/>
        <v>29268.092366512319</v>
      </c>
      <c r="AO1472" s="98">
        <f t="shared" si="878"/>
        <v>8.1300256573645324</v>
      </c>
      <c r="AP1472" s="27">
        <f t="shared" si="879"/>
        <v>0</v>
      </c>
      <c r="AQ1472" s="27">
        <f t="shared" si="880"/>
        <v>0</v>
      </c>
      <c r="AR1472" s="99">
        <f t="shared" si="881"/>
        <v>0</v>
      </c>
      <c r="AS1472" s="27">
        <f t="shared" si="882"/>
        <v>0</v>
      </c>
      <c r="AT1472" s="99">
        <f t="shared" si="859"/>
        <v>0</v>
      </c>
      <c r="AU1472" s="27">
        <f t="shared" si="859"/>
        <v>0</v>
      </c>
      <c r="AV1472" s="27">
        <f t="shared" si="883"/>
        <v>0</v>
      </c>
      <c r="AW1472" s="27">
        <f t="shared" si="884"/>
        <v>0</v>
      </c>
      <c r="AX1472" s="27">
        <f t="shared" si="885"/>
        <v>0</v>
      </c>
      <c r="AY1472" s="99">
        <f>AN1472-AW1472</f>
        <v>29268.092366512319</v>
      </c>
      <c r="AZ1472" s="110">
        <f t="shared" si="886"/>
        <v>8.1300256573645324</v>
      </c>
      <c r="BB1472" s="87">
        <v>0</v>
      </c>
      <c r="BC1472" s="23">
        <f t="shared" si="887"/>
        <v>0</v>
      </c>
      <c r="BD1472" s="23">
        <f t="shared" si="888"/>
        <v>0</v>
      </c>
      <c r="BE1472" s="23">
        <f t="shared" si="889"/>
        <v>0</v>
      </c>
      <c r="BF1472" s="23">
        <f t="shared" si="890"/>
        <v>0</v>
      </c>
      <c r="BG1472" s="23">
        <f t="shared" si="891"/>
        <v>0</v>
      </c>
    </row>
    <row r="1473" spans="2:59">
      <c r="B1473" s="12" t="s">
        <v>34</v>
      </c>
      <c r="C1473" s="12">
        <v>1462</v>
      </c>
      <c r="D1473" s="12">
        <v>440</v>
      </c>
      <c r="E1473" s="21">
        <v>0</v>
      </c>
      <c r="F1473" s="68">
        <f t="shared" si="860"/>
        <v>0</v>
      </c>
      <c r="G1473" s="22">
        <f t="shared" si="892"/>
        <v>0</v>
      </c>
      <c r="H1473" s="22">
        <f t="shared" si="861"/>
        <v>220.5</v>
      </c>
      <c r="I1473" s="48">
        <f>'Ducati Panigale 1199 data'!$C$8*G1473</f>
        <v>0</v>
      </c>
      <c r="J1473" s="48">
        <f>'Ducati Panigale 1199 data'!$C$8*'Ducati Panigale 1199 data'!$C$15*'Ducati Panigale 1199 data'!$C$10</f>
        <v>54.543600000000005</v>
      </c>
      <c r="K1473" s="48">
        <f>(0.5*'Ducati Panigale 1199 data'!$C$12)*'Ducati Panigale 1199 data'!$C$14*'Ducati Panigale 1199 data'!$C$11*F1473^2</f>
        <v>0</v>
      </c>
      <c r="L1473" s="48">
        <f t="shared" si="862"/>
        <v>54.543600000000005</v>
      </c>
      <c r="M1473" s="48">
        <f t="shared" si="858"/>
        <v>0</v>
      </c>
      <c r="N1473" s="22">
        <f t="shared" si="863"/>
        <v>0</v>
      </c>
      <c r="O1473" s="105">
        <f t="shared" si="864"/>
        <v>0</v>
      </c>
      <c r="P1473" s="105">
        <f t="shared" si="865"/>
        <v>0</v>
      </c>
      <c r="Q1473" s="105">
        <f t="shared" si="893"/>
        <v>352.79706342371389</v>
      </c>
      <c r="R1473" s="27">
        <f t="shared" si="866"/>
        <v>9.7999184284364965E-2</v>
      </c>
      <c r="S1473" s="98">
        <f t="shared" si="867"/>
        <v>0</v>
      </c>
      <c r="T1473" s="17">
        <f t="shared" si="894"/>
        <v>1791.9793481741935</v>
      </c>
      <c r="U1473" s="17">
        <f t="shared" si="868"/>
        <v>0.49777204115949819</v>
      </c>
      <c r="V1473" s="17">
        <f t="shared" si="869"/>
        <v>335.15721025252816</v>
      </c>
      <c r="W1473" s="17">
        <f t="shared" si="870"/>
        <v>321.75092184242703</v>
      </c>
      <c r="X1473" s="17">
        <f t="shared" si="870"/>
        <v>308.88088496872996</v>
      </c>
      <c r="Y1473" s="17">
        <f t="shared" si="871"/>
        <v>305.79207611904263</v>
      </c>
      <c r="Z1473" s="17">
        <f>Y1473/3600</f>
        <v>8.494224336640073E-2</v>
      </c>
      <c r="AA1473" s="17">
        <f>0.96*Y1473</f>
        <v>293.56039307428091</v>
      </c>
      <c r="AB1473" s="17">
        <f t="shared" si="872"/>
        <v>281.81797735130965</v>
      </c>
      <c r="AC1473" s="17">
        <f t="shared" si="873"/>
        <v>267.72707848374415</v>
      </c>
      <c r="AD1473" s="17">
        <f t="shared" si="874"/>
        <v>267.72707848374415</v>
      </c>
      <c r="AE1473" s="17">
        <f t="shared" si="895"/>
        <v>7.436863291215115E-2</v>
      </c>
      <c r="AF1473" s="17">
        <f>T1473-AD1473</f>
        <v>1524.2522696904493</v>
      </c>
      <c r="AG1473" s="17">
        <f t="shared" si="875"/>
        <v>0.42340340824734701</v>
      </c>
      <c r="AH1473" s="28">
        <f>0.5*'Ducati Panigale 1199 data'!$C$8*'WLTP class 3 v5'!F1473^2</f>
        <v>0</v>
      </c>
      <c r="AI1473" s="17">
        <f t="shared" si="876"/>
        <v>0</v>
      </c>
      <c r="AJ1473" s="17" t="str">
        <f>IF(N1473&lt;0, AI1473, "0")</f>
        <v>0</v>
      </c>
      <c r="AK1473" s="98">
        <f>AK1472+AJ1473</f>
        <v>3748.4290879629611</v>
      </c>
      <c r="AL1473" s="105">
        <f t="shared" si="877"/>
        <v>1.0412303022119336</v>
      </c>
      <c r="AM1473" s="98">
        <f>IF(N1473 &gt; 0, AI1473, )</f>
        <v>0</v>
      </c>
      <c r="AN1473" s="98">
        <f t="shared" si="896"/>
        <v>29268.092366512319</v>
      </c>
      <c r="AO1473" s="98">
        <f t="shared" si="878"/>
        <v>8.1300256573645324</v>
      </c>
      <c r="AP1473" s="27">
        <f t="shared" si="879"/>
        <v>0</v>
      </c>
      <c r="AQ1473" s="27">
        <f t="shared" si="880"/>
        <v>0</v>
      </c>
      <c r="AR1473" s="99">
        <f t="shared" si="881"/>
        <v>0</v>
      </c>
      <c r="AS1473" s="27">
        <f t="shared" si="882"/>
        <v>0</v>
      </c>
      <c r="AT1473" s="99">
        <f t="shared" si="859"/>
        <v>0</v>
      </c>
      <c r="AU1473" s="27">
        <f t="shared" si="859"/>
        <v>0</v>
      </c>
      <c r="AV1473" s="27">
        <f t="shared" si="883"/>
        <v>0</v>
      </c>
      <c r="AW1473" s="27">
        <f t="shared" si="884"/>
        <v>0</v>
      </c>
      <c r="AX1473" s="27">
        <f t="shared" si="885"/>
        <v>0</v>
      </c>
      <c r="AY1473" s="99">
        <f>AN1473-AW1473</f>
        <v>29268.092366512319</v>
      </c>
      <c r="AZ1473" s="110">
        <f t="shared" si="886"/>
        <v>8.1300256573645324</v>
      </c>
      <c r="BB1473" s="87">
        <v>0</v>
      </c>
      <c r="BC1473" s="23">
        <f t="shared" si="887"/>
        <v>0</v>
      </c>
      <c r="BD1473" s="23">
        <f t="shared" si="888"/>
        <v>0</v>
      </c>
      <c r="BE1473" s="23">
        <f t="shared" si="889"/>
        <v>0</v>
      </c>
      <c r="BF1473" s="23">
        <f t="shared" si="890"/>
        <v>0</v>
      </c>
      <c r="BG1473" s="23">
        <f t="shared" si="891"/>
        <v>0</v>
      </c>
    </row>
    <row r="1474" spans="2:59">
      <c r="B1474" s="12" t="s">
        <v>34</v>
      </c>
      <c r="C1474" s="12">
        <v>1463</v>
      </c>
      <c r="D1474" s="12">
        <v>441</v>
      </c>
      <c r="E1474" s="21">
        <v>0</v>
      </c>
      <c r="F1474" s="68">
        <f t="shared" si="860"/>
        <v>0</v>
      </c>
      <c r="G1474" s="22">
        <f t="shared" si="892"/>
        <v>0</v>
      </c>
      <c r="H1474" s="22">
        <f t="shared" si="861"/>
        <v>221</v>
      </c>
      <c r="I1474" s="48">
        <f>'Ducati Panigale 1199 data'!$C$8*G1474</f>
        <v>0</v>
      </c>
      <c r="J1474" s="48">
        <f>'Ducati Panigale 1199 data'!$C$8*'Ducati Panigale 1199 data'!$C$15*'Ducati Panigale 1199 data'!$C$10</f>
        <v>54.543600000000005</v>
      </c>
      <c r="K1474" s="48">
        <f>(0.5*'Ducati Panigale 1199 data'!$C$12)*'Ducati Panigale 1199 data'!$C$14*'Ducati Panigale 1199 data'!$C$11*F1474^2</f>
        <v>0</v>
      </c>
      <c r="L1474" s="48">
        <f t="shared" si="862"/>
        <v>54.543600000000005</v>
      </c>
      <c r="M1474" s="48">
        <f t="shared" si="858"/>
        <v>0</v>
      </c>
      <c r="N1474" s="22">
        <f t="shared" si="863"/>
        <v>0</v>
      </c>
      <c r="O1474" s="105">
        <f t="shared" si="864"/>
        <v>0</v>
      </c>
      <c r="P1474" s="105">
        <f t="shared" si="865"/>
        <v>0</v>
      </c>
      <c r="Q1474" s="105">
        <f t="shared" si="893"/>
        <v>352.79706342371389</v>
      </c>
      <c r="R1474" s="27">
        <f t="shared" si="866"/>
        <v>9.7999184284364965E-2</v>
      </c>
      <c r="S1474" s="98">
        <f t="shared" si="867"/>
        <v>0</v>
      </c>
      <c r="T1474" s="17">
        <f t="shared" si="894"/>
        <v>1791.9793481741935</v>
      </c>
      <c r="U1474" s="17">
        <f t="shared" si="868"/>
        <v>0.49777204115949819</v>
      </c>
      <c r="V1474" s="17">
        <f t="shared" si="869"/>
        <v>335.15721025252816</v>
      </c>
      <c r="W1474" s="17">
        <f t="shared" si="870"/>
        <v>321.75092184242703</v>
      </c>
      <c r="X1474" s="17">
        <f t="shared" si="870"/>
        <v>308.88088496872996</v>
      </c>
      <c r="Y1474" s="17">
        <f t="shared" si="871"/>
        <v>305.79207611904263</v>
      </c>
      <c r="Z1474" s="17">
        <f>Y1474/3600</f>
        <v>8.494224336640073E-2</v>
      </c>
      <c r="AA1474" s="17">
        <f>0.96*Y1474</f>
        <v>293.56039307428091</v>
      </c>
      <c r="AB1474" s="17">
        <f t="shared" si="872"/>
        <v>281.81797735130965</v>
      </c>
      <c r="AC1474" s="17">
        <f t="shared" si="873"/>
        <v>267.72707848374415</v>
      </c>
      <c r="AD1474" s="17">
        <f t="shared" si="874"/>
        <v>267.72707848374415</v>
      </c>
      <c r="AE1474" s="17">
        <f t="shared" si="895"/>
        <v>7.436863291215115E-2</v>
      </c>
      <c r="AF1474" s="17">
        <f>T1474-AD1474</f>
        <v>1524.2522696904493</v>
      </c>
      <c r="AG1474" s="17">
        <f t="shared" si="875"/>
        <v>0.42340340824734701</v>
      </c>
      <c r="AH1474" s="28">
        <f>0.5*'Ducati Panigale 1199 data'!$C$8*'WLTP class 3 v5'!F1474^2</f>
        <v>0</v>
      </c>
      <c r="AI1474" s="17">
        <f t="shared" si="876"/>
        <v>0</v>
      </c>
      <c r="AJ1474" s="17" t="str">
        <f>IF(N1474&lt;0, AI1474, "0")</f>
        <v>0</v>
      </c>
      <c r="AK1474" s="98">
        <f>AK1473+AJ1474</f>
        <v>3748.4290879629611</v>
      </c>
      <c r="AL1474" s="105">
        <f t="shared" si="877"/>
        <v>1.0412303022119336</v>
      </c>
      <c r="AM1474" s="98">
        <f>IF(N1474 &gt; 0, AI1474, )</f>
        <v>0</v>
      </c>
      <c r="AN1474" s="98">
        <f t="shared" si="896"/>
        <v>29268.092366512319</v>
      </c>
      <c r="AO1474" s="98">
        <f t="shared" si="878"/>
        <v>8.1300256573645324</v>
      </c>
      <c r="AP1474" s="27">
        <f t="shared" si="879"/>
        <v>0</v>
      </c>
      <c r="AQ1474" s="27">
        <f t="shared" si="880"/>
        <v>0</v>
      </c>
      <c r="AR1474" s="99">
        <f t="shared" si="881"/>
        <v>0</v>
      </c>
      <c r="AS1474" s="27">
        <f t="shared" si="882"/>
        <v>0</v>
      </c>
      <c r="AT1474" s="99">
        <f t="shared" si="859"/>
        <v>0</v>
      </c>
      <c r="AU1474" s="27">
        <f t="shared" si="859"/>
        <v>0</v>
      </c>
      <c r="AV1474" s="27">
        <f t="shared" si="883"/>
        <v>0</v>
      </c>
      <c r="AW1474" s="27">
        <f t="shared" si="884"/>
        <v>0</v>
      </c>
      <c r="AX1474" s="27">
        <f t="shared" si="885"/>
        <v>0</v>
      </c>
      <c r="AY1474" s="99">
        <f>AN1474-AW1474</f>
        <v>29268.092366512319</v>
      </c>
      <c r="AZ1474" s="110">
        <f t="shared" si="886"/>
        <v>8.1300256573645324</v>
      </c>
      <c r="BB1474" s="87">
        <v>0</v>
      </c>
      <c r="BC1474" s="23">
        <f t="shared" si="887"/>
        <v>0</v>
      </c>
      <c r="BD1474" s="23">
        <f t="shared" si="888"/>
        <v>0</v>
      </c>
      <c r="BE1474" s="23">
        <f t="shared" si="889"/>
        <v>0</v>
      </c>
      <c r="BF1474" s="23">
        <f t="shared" si="890"/>
        <v>0</v>
      </c>
      <c r="BG1474" s="23">
        <f t="shared" si="891"/>
        <v>0</v>
      </c>
    </row>
    <row r="1475" spans="2:59">
      <c r="B1475" s="12" t="s">
        <v>34</v>
      </c>
      <c r="C1475" s="12">
        <v>1464</v>
      </c>
      <c r="D1475" s="12">
        <v>442</v>
      </c>
      <c r="E1475" s="21">
        <v>0</v>
      </c>
      <c r="F1475" s="68">
        <f t="shared" si="860"/>
        <v>0</v>
      </c>
      <c r="G1475" s="22">
        <f t="shared" si="892"/>
        <v>0</v>
      </c>
      <c r="H1475" s="22">
        <f t="shared" si="861"/>
        <v>221.5</v>
      </c>
      <c r="I1475" s="48">
        <f>'Ducati Panigale 1199 data'!$C$8*G1475</f>
        <v>0</v>
      </c>
      <c r="J1475" s="48">
        <f>'Ducati Panigale 1199 data'!$C$8*'Ducati Panigale 1199 data'!$C$15*'Ducati Panigale 1199 data'!$C$10</f>
        <v>54.543600000000005</v>
      </c>
      <c r="K1475" s="48">
        <f>(0.5*'Ducati Panigale 1199 data'!$C$12)*'Ducati Panigale 1199 data'!$C$14*'Ducati Panigale 1199 data'!$C$11*F1475^2</f>
        <v>0</v>
      </c>
      <c r="L1475" s="48">
        <f t="shared" si="862"/>
        <v>54.543600000000005</v>
      </c>
      <c r="M1475" s="48">
        <f t="shared" si="858"/>
        <v>0</v>
      </c>
      <c r="N1475" s="22">
        <f t="shared" si="863"/>
        <v>0</v>
      </c>
      <c r="O1475" s="105">
        <f t="shared" si="864"/>
        <v>0</v>
      </c>
      <c r="P1475" s="105">
        <f t="shared" si="865"/>
        <v>0</v>
      </c>
      <c r="Q1475" s="105">
        <f t="shared" si="893"/>
        <v>352.79706342371389</v>
      </c>
      <c r="R1475" s="27">
        <f t="shared" si="866"/>
        <v>9.7999184284364965E-2</v>
      </c>
      <c r="S1475" s="98">
        <f t="shared" si="867"/>
        <v>0</v>
      </c>
      <c r="T1475" s="17">
        <f t="shared" si="894"/>
        <v>1791.9793481741935</v>
      </c>
      <c r="U1475" s="17">
        <f t="shared" si="868"/>
        <v>0.49777204115949819</v>
      </c>
      <c r="V1475" s="17">
        <f t="shared" si="869"/>
        <v>335.15721025252816</v>
      </c>
      <c r="W1475" s="17">
        <f t="shared" si="870"/>
        <v>321.75092184242703</v>
      </c>
      <c r="X1475" s="17">
        <f t="shared" si="870"/>
        <v>308.88088496872996</v>
      </c>
      <c r="Y1475" s="17">
        <f t="shared" si="871"/>
        <v>305.79207611904263</v>
      </c>
      <c r="Z1475" s="17">
        <f>Y1475/3600</f>
        <v>8.494224336640073E-2</v>
      </c>
      <c r="AA1475" s="17">
        <f>0.96*Y1475</f>
        <v>293.56039307428091</v>
      </c>
      <c r="AB1475" s="17">
        <f t="shared" si="872"/>
        <v>281.81797735130965</v>
      </c>
      <c r="AC1475" s="17">
        <f t="shared" si="873"/>
        <v>267.72707848374415</v>
      </c>
      <c r="AD1475" s="17">
        <f t="shared" si="874"/>
        <v>267.72707848374415</v>
      </c>
      <c r="AE1475" s="17">
        <f t="shared" si="895"/>
        <v>7.436863291215115E-2</v>
      </c>
      <c r="AF1475" s="17">
        <f>T1475-AD1475</f>
        <v>1524.2522696904493</v>
      </c>
      <c r="AG1475" s="17">
        <f t="shared" si="875"/>
        <v>0.42340340824734701</v>
      </c>
      <c r="AH1475" s="28">
        <f>0.5*'Ducati Panigale 1199 data'!$C$8*'WLTP class 3 v5'!F1475^2</f>
        <v>0</v>
      </c>
      <c r="AI1475" s="17">
        <f t="shared" si="876"/>
        <v>0</v>
      </c>
      <c r="AJ1475" s="17" t="str">
        <f>IF(N1475&lt;0, AI1475, "0")</f>
        <v>0</v>
      </c>
      <c r="AK1475" s="98">
        <f>AK1474+AJ1475</f>
        <v>3748.4290879629611</v>
      </c>
      <c r="AL1475" s="105">
        <f t="shared" si="877"/>
        <v>1.0412303022119336</v>
      </c>
      <c r="AM1475" s="98">
        <f>IF(N1475 &gt; 0, AI1475, )</f>
        <v>0</v>
      </c>
      <c r="AN1475" s="98">
        <f t="shared" si="896"/>
        <v>29268.092366512319</v>
      </c>
      <c r="AO1475" s="98">
        <f t="shared" si="878"/>
        <v>8.1300256573645324</v>
      </c>
      <c r="AP1475" s="27">
        <f t="shared" si="879"/>
        <v>0</v>
      </c>
      <c r="AQ1475" s="27">
        <f t="shared" si="880"/>
        <v>0</v>
      </c>
      <c r="AR1475" s="99">
        <f t="shared" si="881"/>
        <v>0</v>
      </c>
      <c r="AS1475" s="27">
        <f t="shared" si="882"/>
        <v>0</v>
      </c>
      <c r="AT1475" s="99">
        <f t="shared" si="859"/>
        <v>0</v>
      </c>
      <c r="AU1475" s="27">
        <f t="shared" si="859"/>
        <v>0</v>
      </c>
      <c r="AV1475" s="27">
        <f t="shared" si="883"/>
        <v>0</v>
      </c>
      <c r="AW1475" s="27">
        <f t="shared" si="884"/>
        <v>0</v>
      </c>
      <c r="AX1475" s="27">
        <f t="shared" si="885"/>
        <v>0</v>
      </c>
      <c r="AY1475" s="99">
        <f>AN1475-AW1475</f>
        <v>29268.092366512319</v>
      </c>
      <c r="AZ1475" s="110">
        <f t="shared" si="886"/>
        <v>8.1300256573645324</v>
      </c>
      <c r="BB1475" s="87">
        <v>0</v>
      </c>
      <c r="BC1475" s="23">
        <f t="shared" si="887"/>
        <v>0</v>
      </c>
      <c r="BD1475" s="23">
        <f t="shared" si="888"/>
        <v>0</v>
      </c>
      <c r="BE1475" s="23">
        <f t="shared" si="889"/>
        <v>0</v>
      </c>
      <c r="BF1475" s="23">
        <f t="shared" si="890"/>
        <v>0</v>
      </c>
      <c r="BG1475" s="23">
        <f t="shared" si="891"/>
        <v>0</v>
      </c>
    </row>
    <row r="1476" spans="2:59">
      <c r="B1476" s="12" t="s">
        <v>34</v>
      </c>
      <c r="C1476" s="12">
        <v>1465</v>
      </c>
      <c r="D1476" s="12">
        <v>443</v>
      </c>
      <c r="E1476" s="21">
        <v>0</v>
      </c>
      <c r="F1476" s="68">
        <f t="shared" si="860"/>
        <v>0</v>
      </c>
      <c r="G1476" s="22">
        <f t="shared" si="892"/>
        <v>0</v>
      </c>
      <c r="H1476" s="22">
        <f t="shared" si="861"/>
        <v>222</v>
      </c>
      <c r="I1476" s="48">
        <f>'Ducati Panigale 1199 data'!$C$8*G1476</f>
        <v>0</v>
      </c>
      <c r="J1476" s="48">
        <f>'Ducati Panigale 1199 data'!$C$8*'Ducati Panigale 1199 data'!$C$15*'Ducati Panigale 1199 data'!$C$10</f>
        <v>54.543600000000005</v>
      </c>
      <c r="K1476" s="48">
        <f>(0.5*'Ducati Panigale 1199 data'!$C$12)*'Ducati Panigale 1199 data'!$C$14*'Ducati Panigale 1199 data'!$C$11*F1476^2</f>
        <v>0</v>
      </c>
      <c r="L1476" s="48">
        <f t="shared" si="862"/>
        <v>54.543600000000005</v>
      </c>
      <c r="M1476" s="48">
        <f t="shared" si="858"/>
        <v>0</v>
      </c>
      <c r="N1476" s="22">
        <f t="shared" si="863"/>
        <v>0</v>
      </c>
      <c r="O1476" s="105">
        <f t="shared" si="864"/>
        <v>0</v>
      </c>
      <c r="P1476" s="105">
        <f t="shared" si="865"/>
        <v>0</v>
      </c>
      <c r="Q1476" s="105">
        <f t="shared" si="893"/>
        <v>352.79706342371389</v>
      </c>
      <c r="R1476" s="27">
        <f t="shared" si="866"/>
        <v>9.7999184284364965E-2</v>
      </c>
      <c r="S1476" s="98">
        <f t="shared" si="867"/>
        <v>0</v>
      </c>
      <c r="T1476" s="17">
        <f t="shared" si="894"/>
        <v>1791.9793481741935</v>
      </c>
      <c r="U1476" s="17">
        <f t="shared" si="868"/>
        <v>0.49777204115949819</v>
      </c>
      <c r="V1476" s="17">
        <f t="shared" si="869"/>
        <v>335.15721025252816</v>
      </c>
      <c r="W1476" s="17">
        <f t="shared" si="870"/>
        <v>321.75092184242703</v>
      </c>
      <c r="X1476" s="17">
        <f t="shared" si="870"/>
        <v>308.88088496872996</v>
      </c>
      <c r="Y1476" s="17">
        <f t="shared" si="871"/>
        <v>305.79207611904263</v>
      </c>
      <c r="Z1476" s="17">
        <f>Y1476/3600</f>
        <v>8.494224336640073E-2</v>
      </c>
      <c r="AA1476" s="17">
        <f>0.96*Y1476</f>
        <v>293.56039307428091</v>
      </c>
      <c r="AB1476" s="17">
        <f t="shared" si="872"/>
        <v>281.81797735130965</v>
      </c>
      <c r="AC1476" s="17">
        <f t="shared" si="873"/>
        <v>267.72707848374415</v>
      </c>
      <c r="AD1476" s="17">
        <f t="shared" si="874"/>
        <v>267.72707848374415</v>
      </c>
      <c r="AE1476" s="17">
        <f t="shared" si="895"/>
        <v>7.436863291215115E-2</v>
      </c>
      <c r="AF1476" s="17">
        <f>T1476-AD1476</f>
        <v>1524.2522696904493</v>
      </c>
      <c r="AG1476" s="17">
        <f t="shared" si="875"/>
        <v>0.42340340824734701</v>
      </c>
      <c r="AH1476" s="28">
        <f>0.5*'Ducati Panigale 1199 data'!$C$8*'WLTP class 3 v5'!F1476^2</f>
        <v>0</v>
      </c>
      <c r="AI1476" s="17">
        <f t="shared" si="876"/>
        <v>0</v>
      </c>
      <c r="AJ1476" s="17" t="str">
        <f>IF(N1476&lt;0, AI1476, "0")</f>
        <v>0</v>
      </c>
      <c r="AK1476" s="98">
        <f>AK1475+AJ1476</f>
        <v>3748.4290879629611</v>
      </c>
      <c r="AL1476" s="105">
        <f t="shared" si="877"/>
        <v>1.0412303022119336</v>
      </c>
      <c r="AM1476" s="98">
        <f>IF(N1476 &gt; 0, AI1476, )</f>
        <v>0</v>
      </c>
      <c r="AN1476" s="98">
        <f t="shared" si="896"/>
        <v>29268.092366512319</v>
      </c>
      <c r="AO1476" s="98">
        <f t="shared" si="878"/>
        <v>8.1300256573645324</v>
      </c>
      <c r="AP1476" s="27">
        <f t="shared" si="879"/>
        <v>0</v>
      </c>
      <c r="AQ1476" s="27">
        <f t="shared" si="880"/>
        <v>0</v>
      </c>
      <c r="AR1476" s="99">
        <f t="shared" si="881"/>
        <v>0</v>
      </c>
      <c r="AS1476" s="27">
        <f t="shared" si="882"/>
        <v>0</v>
      </c>
      <c r="AT1476" s="99">
        <f t="shared" si="859"/>
        <v>0</v>
      </c>
      <c r="AU1476" s="27">
        <f t="shared" si="859"/>
        <v>0</v>
      </c>
      <c r="AV1476" s="27">
        <f t="shared" si="883"/>
        <v>0</v>
      </c>
      <c r="AW1476" s="27">
        <f t="shared" si="884"/>
        <v>0</v>
      </c>
      <c r="AX1476" s="27">
        <f t="shared" si="885"/>
        <v>0</v>
      </c>
      <c r="AY1476" s="99">
        <f>AN1476-AW1476</f>
        <v>29268.092366512319</v>
      </c>
      <c r="AZ1476" s="110">
        <f t="shared" si="886"/>
        <v>8.1300256573645324</v>
      </c>
      <c r="BB1476" s="87">
        <v>0</v>
      </c>
      <c r="BC1476" s="23">
        <f t="shared" si="887"/>
        <v>0</v>
      </c>
      <c r="BD1476" s="23">
        <f t="shared" si="888"/>
        <v>0</v>
      </c>
      <c r="BE1476" s="23">
        <f t="shared" si="889"/>
        <v>0</v>
      </c>
      <c r="BF1476" s="23">
        <f t="shared" si="890"/>
        <v>0</v>
      </c>
      <c r="BG1476" s="23">
        <f t="shared" si="891"/>
        <v>0</v>
      </c>
    </row>
    <row r="1477" spans="2:59">
      <c r="B1477" s="12" t="s">
        <v>34</v>
      </c>
      <c r="C1477" s="12">
        <v>1466</v>
      </c>
      <c r="D1477" s="12">
        <v>444</v>
      </c>
      <c r="E1477" s="21">
        <v>0</v>
      </c>
      <c r="F1477" s="68">
        <f t="shared" si="860"/>
        <v>0</v>
      </c>
      <c r="G1477" s="22">
        <f t="shared" si="892"/>
        <v>0</v>
      </c>
      <c r="H1477" s="22">
        <f t="shared" si="861"/>
        <v>222.5</v>
      </c>
      <c r="I1477" s="48">
        <f>'Ducati Panigale 1199 data'!$C$8*G1477</f>
        <v>0</v>
      </c>
      <c r="J1477" s="48">
        <f>'Ducati Panigale 1199 data'!$C$8*'Ducati Panigale 1199 data'!$C$15*'Ducati Panigale 1199 data'!$C$10</f>
        <v>54.543600000000005</v>
      </c>
      <c r="K1477" s="48">
        <f>(0.5*'Ducati Panigale 1199 data'!$C$12)*'Ducati Panigale 1199 data'!$C$14*'Ducati Panigale 1199 data'!$C$11*F1477^2</f>
        <v>0</v>
      </c>
      <c r="L1477" s="48">
        <f t="shared" si="862"/>
        <v>54.543600000000005</v>
      </c>
      <c r="M1477" s="48">
        <f t="shared" si="858"/>
        <v>0</v>
      </c>
      <c r="N1477" s="22">
        <f t="shared" si="863"/>
        <v>0</v>
      </c>
      <c r="O1477" s="105">
        <f t="shared" si="864"/>
        <v>0</v>
      </c>
      <c r="P1477" s="105">
        <f t="shared" si="865"/>
        <v>0</v>
      </c>
      <c r="Q1477" s="105">
        <f t="shared" si="893"/>
        <v>352.79706342371389</v>
      </c>
      <c r="R1477" s="27">
        <f t="shared" si="866"/>
        <v>9.7999184284364965E-2</v>
      </c>
      <c r="S1477" s="98">
        <f t="shared" si="867"/>
        <v>0</v>
      </c>
      <c r="T1477" s="17">
        <f t="shared" si="894"/>
        <v>1791.9793481741935</v>
      </c>
      <c r="U1477" s="17">
        <f t="shared" si="868"/>
        <v>0.49777204115949819</v>
      </c>
      <c r="V1477" s="17">
        <f t="shared" si="869"/>
        <v>335.15721025252816</v>
      </c>
      <c r="W1477" s="17">
        <f t="shared" si="870"/>
        <v>321.75092184242703</v>
      </c>
      <c r="X1477" s="17">
        <f t="shared" si="870"/>
        <v>308.88088496872996</v>
      </c>
      <c r="Y1477" s="17">
        <f t="shared" si="871"/>
        <v>305.79207611904263</v>
      </c>
      <c r="Z1477" s="17">
        <f>Y1477/3600</f>
        <v>8.494224336640073E-2</v>
      </c>
      <c r="AA1477" s="17">
        <f>0.96*Y1477</f>
        <v>293.56039307428091</v>
      </c>
      <c r="AB1477" s="17">
        <f t="shared" si="872"/>
        <v>281.81797735130965</v>
      </c>
      <c r="AC1477" s="17">
        <f t="shared" si="873"/>
        <v>267.72707848374415</v>
      </c>
      <c r="AD1477" s="17">
        <f t="shared" si="874"/>
        <v>267.72707848374415</v>
      </c>
      <c r="AE1477" s="17">
        <f t="shared" si="895"/>
        <v>7.436863291215115E-2</v>
      </c>
      <c r="AF1477" s="17">
        <f>T1477-AD1477</f>
        <v>1524.2522696904493</v>
      </c>
      <c r="AG1477" s="17">
        <f t="shared" si="875"/>
        <v>0.42340340824734701</v>
      </c>
      <c r="AH1477" s="28">
        <f>0.5*'Ducati Panigale 1199 data'!$C$8*'WLTP class 3 v5'!F1477^2</f>
        <v>0</v>
      </c>
      <c r="AI1477" s="17">
        <f t="shared" si="876"/>
        <v>0</v>
      </c>
      <c r="AJ1477" s="17" t="str">
        <f>IF(N1477&lt;0, AI1477, "0")</f>
        <v>0</v>
      </c>
      <c r="AK1477" s="98">
        <f>AK1476+AJ1477</f>
        <v>3748.4290879629611</v>
      </c>
      <c r="AL1477" s="105">
        <f t="shared" si="877"/>
        <v>1.0412303022119336</v>
      </c>
      <c r="AM1477" s="98">
        <f>IF(N1477 &gt; 0, AI1477, )</f>
        <v>0</v>
      </c>
      <c r="AN1477" s="98">
        <f t="shared" si="896"/>
        <v>29268.092366512319</v>
      </c>
      <c r="AO1477" s="98">
        <f t="shared" si="878"/>
        <v>8.1300256573645324</v>
      </c>
      <c r="AP1477" s="27">
        <f t="shared" si="879"/>
        <v>0</v>
      </c>
      <c r="AQ1477" s="27">
        <f t="shared" si="880"/>
        <v>0</v>
      </c>
      <c r="AR1477" s="99">
        <f t="shared" si="881"/>
        <v>0</v>
      </c>
      <c r="AS1477" s="27">
        <f t="shared" si="882"/>
        <v>0</v>
      </c>
      <c r="AT1477" s="99">
        <f t="shared" si="859"/>
        <v>0</v>
      </c>
      <c r="AU1477" s="27">
        <f t="shared" si="859"/>
        <v>0</v>
      </c>
      <c r="AV1477" s="27">
        <f t="shared" si="883"/>
        <v>0</v>
      </c>
      <c r="AW1477" s="27">
        <f t="shared" si="884"/>
        <v>0</v>
      </c>
      <c r="AX1477" s="27">
        <f t="shared" si="885"/>
        <v>0</v>
      </c>
      <c r="AY1477" s="99">
        <f>AN1477-AW1477</f>
        <v>29268.092366512319</v>
      </c>
      <c r="AZ1477" s="110">
        <f t="shared" si="886"/>
        <v>8.1300256573645324</v>
      </c>
      <c r="BB1477" s="87">
        <v>0</v>
      </c>
      <c r="BC1477" s="23">
        <f t="shared" si="887"/>
        <v>0</v>
      </c>
      <c r="BD1477" s="23">
        <f t="shared" si="888"/>
        <v>0</v>
      </c>
      <c r="BE1477" s="23">
        <f t="shared" si="889"/>
        <v>0</v>
      </c>
      <c r="BF1477" s="23">
        <f t="shared" si="890"/>
        <v>0</v>
      </c>
      <c r="BG1477" s="23">
        <f t="shared" si="891"/>
        <v>0</v>
      </c>
    </row>
    <row r="1478" spans="2:59">
      <c r="B1478" s="12" t="s">
        <v>34</v>
      </c>
      <c r="C1478" s="12">
        <v>1467</v>
      </c>
      <c r="D1478" s="12">
        <v>445</v>
      </c>
      <c r="E1478" s="21">
        <v>0</v>
      </c>
      <c r="F1478" s="68">
        <f t="shared" si="860"/>
        <v>0</v>
      </c>
      <c r="G1478" s="22">
        <f t="shared" si="892"/>
        <v>0</v>
      </c>
      <c r="H1478" s="22">
        <f t="shared" si="861"/>
        <v>223</v>
      </c>
      <c r="I1478" s="48">
        <f>'Ducati Panigale 1199 data'!$C$8*G1478</f>
        <v>0</v>
      </c>
      <c r="J1478" s="48">
        <f>'Ducati Panigale 1199 data'!$C$8*'Ducati Panigale 1199 data'!$C$15*'Ducati Panigale 1199 data'!$C$10</f>
        <v>54.543600000000005</v>
      </c>
      <c r="K1478" s="48">
        <f>(0.5*'Ducati Panigale 1199 data'!$C$12)*'Ducati Panigale 1199 data'!$C$14*'Ducati Panigale 1199 data'!$C$11*F1478^2</f>
        <v>0</v>
      </c>
      <c r="L1478" s="48">
        <f t="shared" si="862"/>
        <v>54.543600000000005</v>
      </c>
      <c r="M1478" s="48">
        <f t="shared" si="858"/>
        <v>0</v>
      </c>
      <c r="N1478" s="22">
        <f t="shared" si="863"/>
        <v>0</v>
      </c>
      <c r="O1478" s="105">
        <f t="shared" si="864"/>
        <v>0</v>
      </c>
      <c r="P1478" s="105">
        <f t="shared" si="865"/>
        <v>0</v>
      </c>
      <c r="Q1478" s="105">
        <f t="shared" si="893"/>
        <v>352.79706342371389</v>
      </c>
      <c r="R1478" s="27">
        <f t="shared" si="866"/>
        <v>9.7999184284364965E-2</v>
      </c>
      <c r="S1478" s="98">
        <f t="shared" si="867"/>
        <v>0</v>
      </c>
      <c r="T1478" s="17">
        <f t="shared" si="894"/>
        <v>1791.9793481741935</v>
      </c>
      <c r="U1478" s="17">
        <f t="shared" si="868"/>
        <v>0.49777204115949819</v>
      </c>
      <c r="V1478" s="17">
        <f t="shared" si="869"/>
        <v>335.15721025252816</v>
      </c>
      <c r="W1478" s="17">
        <f t="shared" si="870"/>
        <v>321.75092184242703</v>
      </c>
      <c r="X1478" s="17">
        <f t="shared" si="870"/>
        <v>308.88088496872996</v>
      </c>
      <c r="Y1478" s="17">
        <f t="shared" si="871"/>
        <v>305.79207611904263</v>
      </c>
      <c r="Z1478" s="17">
        <f>Y1478/3600</f>
        <v>8.494224336640073E-2</v>
      </c>
      <c r="AA1478" s="17">
        <f>0.96*Y1478</f>
        <v>293.56039307428091</v>
      </c>
      <c r="AB1478" s="17">
        <f t="shared" si="872"/>
        <v>281.81797735130965</v>
      </c>
      <c r="AC1478" s="17">
        <f t="shared" si="873"/>
        <v>267.72707848374415</v>
      </c>
      <c r="AD1478" s="17">
        <f t="shared" si="874"/>
        <v>267.72707848374415</v>
      </c>
      <c r="AE1478" s="17">
        <f t="shared" si="895"/>
        <v>7.436863291215115E-2</v>
      </c>
      <c r="AF1478" s="17">
        <f>T1478-AD1478</f>
        <v>1524.2522696904493</v>
      </c>
      <c r="AG1478" s="17">
        <f t="shared" si="875"/>
        <v>0.42340340824734701</v>
      </c>
      <c r="AH1478" s="28">
        <f>0.5*'Ducati Panigale 1199 data'!$C$8*'WLTP class 3 v5'!F1478^2</f>
        <v>0</v>
      </c>
      <c r="AI1478" s="17">
        <f t="shared" si="876"/>
        <v>0</v>
      </c>
      <c r="AJ1478" s="17" t="str">
        <f>IF(N1478&lt;0, AI1478, "0")</f>
        <v>0</v>
      </c>
      <c r="AK1478" s="98">
        <f>AK1477+AJ1478</f>
        <v>3748.4290879629611</v>
      </c>
      <c r="AL1478" s="105">
        <f t="shared" si="877"/>
        <v>1.0412303022119336</v>
      </c>
      <c r="AM1478" s="98">
        <f>IF(N1478 &gt; 0, AI1478, )</f>
        <v>0</v>
      </c>
      <c r="AN1478" s="98">
        <f t="shared" si="896"/>
        <v>29268.092366512319</v>
      </c>
      <c r="AO1478" s="98">
        <f t="shared" si="878"/>
        <v>8.1300256573645324</v>
      </c>
      <c r="AP1478" s="27">
        <f t="shared" si="879"/>
        <v>0</v>
      </c>
      <c r="AQ1478" s="27">
        <f t="shared" si="880"/>
        <v>0</v>
      </c>
      <c r="AR1478" s="99">
        <f t="shared" si="881"/>
        <v>0</v>
      </c>
      <c r="AS1478" s="27">
        <f t="shared" si="882"/>
        <v>0</v>
      </c>
      <c r="AT1478" s="99">
        <f t="shared" si="859"/>
        <v>0</v>
      </c>
      <c r="AU1478" s="27">
        <f t="shared" si="859"/>
        <v>0</v>
      </c>
      <c r="AV1478" s="27">
        <f t="shared" si="883"/>
        <v>0</v>
      </c>
      <c r="AW1478" s="27">
        <f t="shared" si="884"/>
        <v>0</v>
      </c>
      <c r="AX1478" s="27">
        <f t="shared" si="885"/>
        <v>0</v>
      </c>
      <c r="AY1478" s="99">
        <f>AN1478-AW1478</f>
        <v>29268.092366512319</v>
      </c>
      <c r="AZ1478" s="110">
        <f t="shared" si="886"/>
        <v>8.1300256573645324</v>
      </c>
      <c r="BB1478" s="87">
        <v>0</v>
      </c>
      <c r="BC1478" s="23">
        <f t="shared" si="887"/>
        <v>0</v>
      </c>
      <c r="BD1478" s="23">
        <f t="shared" si="888"/>
        <v>0</v>
      </c>
      <c r="BE1478" s="23">
        <f t="shared" si="889"/>
        <v>0</v>
      </c>
      <c r="BF1478" s="23">
        <f t="shared" si="890"/>
        <v>0</v>
      </c>
      <c r="BG1478" s="23">
        <f t="shared" si="891"/>
        <v>0</v>
      </c>
    </row>
    <row r="1479" spans="2:59">
      <c r="B1479" s="12" t="s">
        <v>34</v>
      </c>
      <c r="C1479" s="12">
        <v>1468</v>
      </c>
      <c r="D1479" s="12">
        <v>446</v>
      </c>
      <c r="E1479" s="21">
        <v>0</v>
      </c>
      <c r="F1479" s="68">
        <f t="shared" si="860"/>
        <v>0</v>
      </c>
      <c r="G1479" s="22">
        <f t="shared" si="892"/>
        <v>0</v>
      </c>
      <c r="H1479" s="22">
        <f t="shared" si="861"/>
        <v>223.5</v>
      </c>
      <c r="I1479" s="48">
        <f>'Ducati Panigale 1199 data'!$C$8*G1479</f>
        <v>0</v>
      </c>
      <c r="J1479" s="48">
        <f>'Ducati Panigale 1199 data'!$C$8*'Ducati Panigale 1199 data'!$C$15*'Ducati Panigale 1199 data'!$C$10</f>
        <v>54.543600000000005</v>
      </c>
      <c r="K1479" s="48">
        <f>(0.5*'Ducati Panigale 1199 data'!$C$12)*'Ducati Panigale 1199 data'!$C$14*'Ducati Panigale 1199 data'!$C$11*F1479^2</f>
        <v>0</v>
      </c>
      <c r="L1479" s="48">
        <f t="shared" si="862"/>
        <v>54.543600000000005</v>
      </c>
      <c r="M1479" s="48">
        <f t="shared" si="858"/>
        <v>0</v>
      </c>
      <c r="N1479" s="22">
        <f t="shared" si="863"/>
        <v>0</v>
      </c>
      <c r="O1479" s="105">
        <f t="shared" si="864"/>
        <v>0</v>
      </c>
      <c r="P1479" s="105">
        <f t="shared" si="865"/>
        <v>0</v>
      </c>
      <c r="Q1479" s="105">
        <f t="shared" si="893"/>
        <v>352.79706342371389</v>
      </c>
      <c r="R1479" s="27">
        <f t="shared" si="866"/>
        <v>9.7999184284364965E-2</v>
      </c>
      <c r="S1479" s="98">
        <f t="shared" si="867"/>
        <v>0</v>
      </c>
      <c r="T1479" s="17">
        <f t="shared" si="894"/>
        <v>1791.9793481741935</v>
      </c>
      <c r="U1479" s="17">
        <f t="shared" si="868"/>
        <v>0.49777204115949819</v>
      </c>
      <c r="V1479" s="17">
        <f t="shared" si="869"/>
        <v>335.15721025252816</v>
      </c>
      <c r="W1479" s="17">
        <f t="shared" si="870"/>
        <v>321.75092184242703</v>
      </c>
      <c r="X1479" s="17">
        <f t="shared" si="870"/>
        <v>308.88088496872996</v>
      </c>
      <c r="Y1479" s="17">
        <f t="shared" si="871"/>
        <v>305.79207611904263</v>
      </c>
      <c r="Z1479" s="17">
        <f>Y1479/3600</f>
        <v>8.494224336640073E-2</v>
      </c>
      <c r="AA1479" s="17">
        <f>0.96*Y1479</f>
        <v>293.56039307428091</v>
      </c>
      <c r="AB1479" s="17">
        <f t="shared" si="872"/>
        <v>281.81797735130965</v>
      </c>
      <c r="AC1479" s="17">
        <f t="shared" si="873"/>
        <v>267.72707848374415</v>
      </c>
      <c r="AD1479" s="17">
        <f t="shared" si="874"/>
        <v>267.72707848374415</v>
      </c>
      <c r="AE1479" s="17">
        <f t="shared" si="895"/>
        <v>7.436863291215115E-2</v>
      </c>
      <c r="AF1479" s="17">
        <f>T1479-AD1479</f>
        <v>1524.2522696904493</v>
      </c>
      <c r="AG1479" s="17">
        <f t="shared" si="875"/>
        <v>0.42340340824734701</v>
      </c>
      <c r="AH1479" s="28">
        <f>0.5*'Ducati Panigale 1199 data'!$C$8*'WLTP class 3 v5'!F1479^2</f>
        <v>0</v>
      </c>
      <c r="AI1479" s="17">
        <f t="shared" si="876"/>
        <v>0</v>
      </c>
      <c r="AJ1479" s="17" t="str">
        <f>IF(N1479&lt;0, AI1479, "0")</f>
        <v>0</v>
      </c>
      <c r="AK1479" s="98">
        <f>AK1478+AJ1479</f>
        <v>3748.4290879629611</v>
      </c>
      <c r="AL1479" s="105">
        <f t="shared" si="877"/>
        <v>1.0412303022119336</v>
      </c>
      <c r="AM1479" s="98">
        <f>IF(N1479 &gt; 0, AI1479, )</f>
        <v>0</v>
      </c>
      <c r="AN1479" s="98">
        <f t="shared" si="896"/>
        <v>29268.092366512319</v>
      </c>
      <c r="AO1479" s="98">
        <f t="shared" si="878"/>
        <v>8.1300256573645324</v>
      </c>
      <c r="AP1479" s="27">
        <f t="shared" si="879"/>
        <v>0</v>
      </c>
      <c r="AQ1479" s="27">
        <f t="shared" si="880"/>
        <v>0</v>
      </c>
      <c r="AR1479" s="99">
        <f t="shared" si="881"/>
        <v>0</v>
      </c>
      <c r="AS1479" s="27">
        <f t="shared" si="882"/>
        <v>0</v>
      </c>
      <c r="AT1479" s="99">
        <f t="shared" si="859"/>
        <v>0</v>
      </c>
      <c r="AU1479" s="27">
        <f t="shared" si="859"/>
        <v>0</v>
      </c>
      <c r="AV1479" s="27">
        <f t="shared" si="883"/>
        <v>0</v>
      </c>
      <c r="AW1479" s="27">
        <f t="shared" si="884"/>
        <v>0</v>
      </c>
      <c r="AX1479" s="27">
        <f t="shared" si="885"/>
        <v>0</v>
      </c>
      <c r="AY1479" s="99">
        <f>AN1479-AW1479</f>
        <v>29268.092366512319</v>
      </c>
      <c r="AZ1479" s="110">
        <f t="shared" si="886"/>
        <v>8.1300256573645324</v>
      </c>
      <c r="BB1479" s="87">
        <v>0</v>
      </c>
      <c r="BC1479" s="23">
        <f t="shared" si="887"/>
        <v>0</v>
      </c>
      <c r="BD1479" s="23">
        <f t="shared" si="888"/>
        <v>0</v>
      </c>
      <c r="BE1479" s="23">
        <f t="shared" si="889"/>
        <v>0</v>
      </c>
      <c r="BF1479" s="23">
        <f t="shared" si="890"/>
        <v>0</v>
      </c>
      <c r="BG1479" s="23">
        <f t="shared" si="891"/>
        <v>0</v>
      </c>
    </row>
    <row r="1480" spans="2:59">
      <c r="B1480" s="12" t="s">
        <v>34</v>
      </c>
      <c r="C1480" s="12">
        <v>1469</v>
      </c>
      <c r="D1480" s="12">
        <v>447</v>
      </c>
      <c r="E1480" s="21">
        <v>0</v>
      </c>
      <c r="F1480" s="68">
        <f t="shared" si="860"/>
        <v>0</v>
      </c>
      <c r="G1480" s="22">
        <f t="shared" si="892"/>
        <v>0</v>
      </c>
      <c r="H1480" s="22">
        <f t="shared" si="861"/>
        <v>224</v>
      </c>
      <c r="I1480" s="48">
        <f>'Ducati Panigale 1199 data'!$C$8*G1480</f>
        <v>0</v>
      </c>
      <c r="J1480" s="48">
        <f>'Ducati Panigale 1199 data'!$C$8*'Ducati Panigale 1199 data'!$C$15*'Ducati Panigale 1199 data'!$C$10</f>
        <v>54.543600000000005</v>
      </c>
      <c r="K1480" s="48">
        <f>(0.5*'Ducati Panigale 1199 data'!$C$12)*'Ducati Panigale 1199 data'!$C$14*'Ducati Panigale 1199 data'!$C$11*F1480^2</f>
        <v>0</v>
      </c>
      <c r="L1480" s="48">
        <f t="shared" si="862"/>
        <v>54.543600000000005</v>
      </c>
      <c r="M1480" s="48">
        <f t="shared" si="858"/>
        <v>0</v>
      </c>
      <c r="N1480" s="22">
        <f t="shared" si="863"/>
        <v>0</v>
      </c>
      <c r="O1480" s="105">
        <f t="shared" si="864"/>
        <v>0</v>
      </c>
      <c r="P1480" s="105">
        <f t="shared" si="865"/>
        <v>0</v>
      </c>
      <c r="Q1480" s="105">
        <f t="shared" si="893"/>
        <v>352.79706342371389</v>
      </c>
      <c r="R1480" s="27">
        <f t="shared" si="866"/>
        <v>9.7999184284364965E-2</v>
      </c>
      <c r="S1480" s="98">
        <f t="shared" si="867"/>
        <v>0</v>
      </c>
      <c r="T1480" s="17">
        <f t="shared" si="894"/>
        <v>1791.9793481741935</v>
      </c>
      <c r="U1480" s="17">
        <f t="shared" si="868"/>
        <v>0.49777204115949819</v>
      </c>
      <c r="V1480" s="17">
        <f t="shared" si="869"/>
        <v>335.15721025252816</v>
      </c>
      <c r="W1480" s="17">
        <f t="shared" si="870"/>
        <v>321.75092184242703</v>
      </c>
      <c r="X1480" s="17">
        <f t="shared" si="870"/>
        <v>308.88088496872996</v>
      </c>
      <c r="Y1480" s="17">
        <f t="shared" si="871"/>
        <v>305.79207611904263</v>
      </c>
      <c r="Z1480" s="17">
        <f>Y1480/3600</f>
        <v>8.494224336640073E-2</v>
      </c>
      <c r="AA1480" s="17">
        <f>0.96*Y1480</f>
        <v>293.56039307428091</v>
      </c>
      <c r="AB1480" s="17">
        <f t="shared" si="872"/>
        <v>281.81797735130965</v>
      </c>
      <c r="AC1480" s="17">
        <f t="shared" si="873"/>
        <v>267.72707848374415</v>
      </c>
      <c r="AD1480" s="17">
        <f t="shared" si="874"/>
        <v>267.72707848374415</v>
      </c>
      <c r="AE1480" s="17">
        <f t="shared" si="895"/>
        <v>7.436863291215115E-2</v>
      </c>
      <c r="AF1480" s="17">
        <f>T1480-AD1480</f>
        <v>1524.2522696904493</v>
      </c>
      <c r="AG1480" s="17">
        <f t="shared" si="875"/>
        <v>0.42340340824734701</v>
      </c>
      <c r="AH1480" s="28">
        <f>0.5*'Ducati Panigale 1199 data'!$C$8*'WLTP class 3 v5'!F1480^2</f>
        <v>0</v>
      </c>
      <c r="AI1480" s="17">
        <f t="shared" si="876"/>
        <v>0</v>
      </c>
      <c r="AJ1480" s="17" t="str">
        <f>IF(N1480&lt;0, AI1480, "0")</f>
        <v>0</v>
      </c>
      <c r="AK1480" s="98">
        <f>AK1479+AJ1480</f>
        <v>3748.4290879629611</v>
      </c>
      <c r="AL1480" s="105">
        <f t="shared" si="877"/>
        <v>1.0412303022119336</v>
      </c>
      <c r="AM1480" s="98">
        <f>IF(N1480 &gt; 0, AI1480, )</f>
        <v>0</v>
      </c>
      <c r="AN1480" s="98">
        <f t="shared" si="896"/>
        <v>29268.092366512319</v>
      </c>
      <c r="AO1480" s="98">
        <f t="shared" si="878"/>
        <v>8.1300256573645324</v>
      </c>
      <c r="AP1480" s="27">
        <f t="shared" si="879"/>
        <v>0</v>
      </c>
      <c r="AQ1480" s="27">
        <f t="shared" si="880"/>
        <v>0</v>
      </c>
      <c r="AR1480" s="99">
        <f t="shared" si="881"/>
        <v>0</v>
      </c>
      <c r="AS1480" s="27">
        <f t="shared" si="882"/>
        <v>0</v>
      </c>
      <c r="AT1480" s="99">
        <f t="shared" si="859"/>
        <v>0</v>
      </c>
      <c r="AU1480" s="27">
        <f t="shared" si="859"/>
        <v>0</v>
      </c>
      <c r="AV1480" s="27">
        <f t="shared" si="883"/>
        <v>0</v>
      </c>
      <c r="AW1480" s="27">
        <f t="shared" si="884"/>
        <v>0</v>
      </c>
      <c r="AX1480" s="27">
        <f t="shared" si="885"/>
        <v>0</v>
      </c>
      <c r="AY1480" s="99">
        <f>AN1480-AW1480</f>
        <v>29268.092366512319</v>
      </c>
      <c r="AZ1480" s="110">
        <f t="shared" si="886"/>
        <v>8.1300256573645324</v>
      </c>
      <c r="BB1480" s="87">
        <v>0</v>
      </c>
      <c r="BC1480" s="23">
        <f t="shared" si="887"/>
        <v>0</v>
      </c>
      <c r="BD1480" s="23">
        <f t="shared" si="888"/>
        <v>0</v>
      </c>
      <c r="BE1480" s="23">
        <f t="shared" si="889"/>
        <v>0</v>
      </c>
      <c r="BF1480" s="23">
        <f t="shared" si="890"/>
        <v>0</v>
      </c>
      <c r="BG1480" s="23">
        <f t="shared" si="891"/>
        <v>0</v>
      </c>
    </row>
    <row r="1481" spans="2:59">
      <c r="B1481" s="12" t="s">
        <v>34</v>
      </c>
      <c r="C1481" s="12">
        <v>1470</v>
      </c>
      <c r="D1481" s="12">
        <v>448</v>
      </c>
      <c r="E1481" s="21">
        <v>0</v>
      </c>
      <c r="F1481" s="68">
        <f t="shared" si="860"/>
        <v>0</v>
      </c>
      <c r="G1481" s="22">
        <f t="shared" si="892"/>
        <v>0</v>
      </c>
      <c r="H1481" s="22">
        <f t="shared" si="861"/>
        <v>224.5</v>
      </c>
      <c r="I1481" s="48">
        <f>'Ducati Panigale 1199 data'!$C$8*G1481</f>
        <v>0</v>
      </c>
      <c r="J1481" s="48">
        <f>'Ducati Panigale 1199 data'!$C$8*'Ducati Panigale 1199 data'!$C$15*'Ducati Panigale 1199 data'!$C$10</f>
        <v>54.543600000000005</v>
      </c>
      <c r="K1481" s="48">
        <f>(0.5*'Ducati Panigale 1199 data'!$C$12)*'Ducati Panigale 1199 data'!$C$14*'Ducati Panigale 1199 data'!$C$11*F1481^2</f>
        <v>0</v>
      </c>
      <c r="L1481" s="48">
        <f t="shared" si="862"/>
        <v>54.543600000000005</v>
      </c>
      <c r="M1481" s="48">
        <f t="shared" si="858"/>
        <v>0</v>
      </c>
      <c r="N1481" s="22">
        <f t="shared" si="863"/>
        <v>0</v>
      </c>
      <c r="O1481" s="105">
        <f t="shared" si="864"/>
        <v>0</v>
      </c>
      <c r="P1481" s="105">
        <f t="shared" si="865"/>
        <v>0</v>
      </c>
      <c r="Q1481" s="105">
        <f t="shared" si="893"/>
        <v>352.79706342371389</v>
      </c>
      <c r="R1481" s="27">
        <f t="shared" si="866"/>
        <v>9.7999184284364965E-2</v>
      </c>
      <c r="S1481" s="98">
        <f t="shared" si="867"/>
        <v>0</v>
      </c>
      <c r="T1481" s="17">
        <f t="shared" si="894"/>
        <v>1791.9793481741935</v>
      </c>
      <c r="U1481" s="17">
        <f t="shared" si="868"/>
        <v>0.49777204115949819</v>
      </c>
      <c r="V1481" s="17">
        <f t="shared" si="869"/>
        <v>335.15721025252816</v>
      </c>
      <c r="W1481" s="17">
        <f t="shared" si="870"/>
        <v>321.75092184242703</v>
      </c>
      <c r="X1481" s="17">
        <f t="shared" si="870"/>
        <v>308.88088496872996</v>
      </c>
      <c r="Y1481" s="17">
        <f t="shared" si="871"/>
        <v>305.79207611904263</v>
      </c>
      <c r="Z1481" s="17">
        <f>Y1481/3600</f>
        <v>8.494224336640073E-2</v>
      </c>
      <c r="AA1481" s="17">
        <f>0.96*Y1481</f>
        <v>293.56039307428091</v>
      </c>
      <c r="AB1481" s="17">
        <f t="shared" si="872"/>
        <v>281.81797735130965</v>
      </c>
      <c r="AC1481" s="17">
        <f t="shared" si="873"/>
        <v>267.72707848374415</v>
      </c>
      <c r="AD1481" s="17">
        <f t="shared" si="874"/>
        <v>267.72707848374415</v>
      </c>
      <c r="AE1481" s="17">
        <f t="shared" si="895"/>
        <v>7.436863291215115E-2</v>
      </c>
      <c r="AF1481" s="17">
        <f>T1481-AD1481</f>
        <v>1524.2522696904493</v>
      </c>
      <c r="AG1481" s="17">
        <f t="shared" si="875"/>
        <v>0.42340340824734701</v>
      </c>
      <c r="AH1481" s="28">
        <f>0.5*'Ducati Panigale 1199 data'!$C$8*'WLTP class 3 v5'!F1481^2</f>
        <v>0</v>
      </c>
      <c r="AI1481" s="17">
        <f t="shared" si="876"/>
        <v>0</v>
      </c>
      <c r="AJ1481" s="17" t="str">
        <f>IF(N1481&lt;0, AI1481, "0")</f>
        <v>0</v>
      </c>
      <c r="AK1481" s="98">
        <f>AK1480+AJ1481</f>
        <v>3748.4290879629611</v>
      </c>
      <c r="AL1481" s="105">
        <f t="shared" si="877"/>
        <v>1.0412303022119336</v>
      </c>
      <c r="AM1481" s="98">
        <f>IF(N1481 &gt; 0, AI1481, )</f>
        <v>0</v>
      </c>
      <c r="AN1481" s="98">
        <f t="shared" si="896"/>
        <v>29268.092366512319</v>
      </c>
      <c r="AO1481" s="98">
        <f t="shared" si="878"/>
        <v>8.1300256573645324</v>
      </c>
      <c r="AP1481" s="27">
        <f t="shared" si="879"/>
        <v>0</v>
      </c>
      <c r="AQ1481" s="27">
        <f t="shared" si="880"/>
        <v>0</v>
      </c>
      <c r="AR1481" s="99">
        <f t="shared" si="881"/>
        <v>0</v>
      </c>
      <c r="AS1481" s="27">
        <f t="shared" si="882"/>
        <v>0</v>
      </c>
      <c r="AT1481" s="99">
        <f t="shared" si="859"/>
        <v>0</v>
      </c>
      <c r="AU1481" s="27">
        <f t="shared" si="859"/>
        <v>0</v>
      </c>
      <c r="AV1481" s="27">
        <f t="shared" si="883"/>
        <v>0</v>
      </c>
      <c r="AW1481" s="27">
        <f t="shared" si="884"/>
        <v>0</v>
      </c>
      <c r="AX1481" s="27">
        <f t="shared" si="885"/>
        <v>0</v>
      </c>
      <c r="AY1481" s="99">
        <f>AN1481-AW1481</f>
        <v>29268.092366512319</v>
      </c>
      <c r="AZ1481" s="110">
        <f t="shared" si="886"/>
        <v>8.1300256573645324</v>
      </c>
      <c r="BB1481" s="87">
        <v>0</v>
      </c>
      <c r="BC1481" s="23">
        <f t="shared" si="887"/>
        <v>0</v>
      </c>
      <c r="BD1481" s="23">
        <f t="shared" si="888"/>
        <v>0</v>
      </c>
      <c r="BE1481" s="23">
        <f t="shared" si="889"/>
        <v>0</v>
      </c>
      <c r="BF1481" s="23">
        <f t="shared" si="890"/>
        <v>0</v>
      </c>
      <c r="BG1481" s="23">
        <f t="shared" si="891"/>
        <v>0</v>
      </c>
    </row>
    <row r="1482" spans="2:59">
      <c r="B1482" s="12" t="s">
        <v>34</v>
      </c>
      <c r="C1482" s="12">
        <v>1471</v>
      </c>
      <c r="D1482" s="12">
        <v>449</v>
      </c>
      <c r="E1482" s="21">
        <v>0</v>
      </c>
      <c r="F1482" s="68">
        <f t="shared" si="860"/>
        <v>0</v>
      </c>
      <c r="G1482" s="22">
        <f t="shared" si="892"/>
        <v>0</v>
      </c>
      <c r="H1482" s="22">
        <f t="shared" si="861"/>
        <v>225</v>
      </c>
      <c r="I1482" s="48">
        <f>'Ducati Panigale 1199 data'!$C$8*G1482</f>
        <v>0</v>
      </c>
      <c r="J1482" s="48">
        <f>'Ducati Panigale 1199 data'!$C$8*'Ducati Panigale 1199 data'!$C$15*'Ducati Panigale 1199 data'!$C$10</f>
        <v>54.543600000000005</v>
      </c>
      <c r="K1482" s="48">
        <f>(0.5*'Ducati Panigale 1199 data'!$C$12)*'Ducati Panigale 1199 data'!$C$14*'Ducati Panigale 1199 data'!$C$11*F1482^2</f>
        <v>0</v>
      </c>
      <c r="L1482" s="48">
        <f t="shared" si="862"/>
        <v>54.543600000000005</v>
      </c>
      <c r="M1482" s="48">
        <f t="shared" si="858"/>
        <v>0</v>
      </c>
      <c r="N1482" s="22">
        <f t="shared" si="863"/>
        <v>0</v>
      </c>
      <c r="O1482" s="105">
        <f t="shared" si="864"/>
        <v>0</v>
      </c>
      <c r="P1482" s="105">
        <f t="shared" si="865"/>
        <v>0</v>
      </c>
      <c r="Q1482" s="105">
        <f t="shared" si="893"/>
        <v>352.79706342371389</v>
      </c>
      <c r="R1482" s="27">
        <f t="shared" si="866"/>
        <v>9.7999184284364965E-2</v>
      </c>
      <c r="S1482" s="98">
        <f t="shared" si="867"/>
        <v>0</v>
      </c>
      <c r="T1482" s="17">
        <f t="shared" si="894"/>
        <v>1791.9793481741935</v>
      </c>
      <c r="U1482" s="17">
        <f t="shared" si="868"/>
        <v>0.49777204115949819</v>
      </c>
      <c r="V1482" s="17">
        <f t="shared" si="869"/>
        <v>335.15721025252816</v>
      </c>
      <c r="W1482" s="17">
        <f t="shared" si="870"/>
        <v>321.75092184242703</v>
      </c>
      <c r="X1482" s="17">
        <f t="shared" si="870"/>
        <v>308.88088496872996</v>
      </c>
      <c r="Y1482" s="17">
        <f t="shared" si="871"/>
        <v>305.79207611904263</v>
      </c>
      <c r="Z1482" s="17">
        <f>Y1482/3600</f>
        <v>8.494224336640073E-2</v>
      </c>
      <c r="AA1482" s="17">
        <f>0.96*Y1482</f>
        <v>293.56039307428091</v>
      </c>
      <c r="AB1482" s="17">
        <f t="shared" si="872"/>
        <v>281.81797735130965</v>
      </c>
      <c r="AC1482" s="17">
        <f t="shared" si="873"/>
        <v>267.72707848374415</v>
      </c>
      <c r="AD1482" s="17">
        <f t="shared" si="874"/>
        <v>267.72707848374415</v>
      </c>
      <c r="AE1482" s="17">
        <f t="shared" si="895"/>
        <v>7.436863291215115E-2</v>
      </c>
      <c r="AF1482" s="17">
        <f>T1482-AD1482</f>
        <v>1524.2522696904493</v>
      </c>
      <c r="AG1482" s="17">
        <f t="shared" si="875"/>
        <v>0.42340340824734701</v>
      </c>
      <c r="AH1482" s="28">
        <f>0.5*'Ducati Panigale 1199 data'!$C$8*'WLTP class 3 v5'!F1482^2</f>
        <v>0</v>
      </c>
      <c r="AI1482" s="17">
        <f t="shared" si="876"/>
        <v>0</v>
      </c>
      <c r="AJ1482" s="17" t="str">
        <f>IF(N1482&lt;0, AI1482, "0")</f>
        <v>0</v>
      </c>
      <c r="AK1482" s="98">
        <f>AK1481+AJ1482</f>
        <v>3748.4290879629611</v>
      </c>
      <c r="AL1482" s="105">
        <f t="shared" si="877"/>
        <v>1.0412303022119336</v>
      </c>
      <c r="AM1482" s="98">
        <f>IF(N1482 &gt; 0, AI1482, )</f>
        <v>0</v>
      </c>
      <c r="AN1482" s="98">
        <f t="shared" si="896"/>
        <v>29268.092366512319</v>
      </c>
      <c r="AO1482" s="98">
        <f t="shared" si="878"/>
        <v>8.1300256573645324</v>
      </c>
      <c r="AP1482" s="27">
        <f t="shared" si="879"/>
        <v>0</v>
      </c>
      <c r="AQ1482" s="27">
        <f t="shared" si="880"/>
        <v>0</v>
      </c>
      <c r="AR1482" s="99">
        <f t="shared" si="881"/>
        <v>0</v>
      </c>
      <c r="AS1482" s="27">
        <f t="shared" si="882"/>
        <v>0</v>
      </c>
      <c r="AT1482" s="99">
        <f t="shared" si="859"/>
        <v>0</v>
      </c>
      <c r="AU1482" s="27">
        <f t="shared" si="859"/>
        <v>0</v>
      </c>
      <c r="AV1482" s="27">
        <f t="shared" si="883"/>
        <v>0</v>
      </c>
      <c r="AW1482" s="27">
        <f t="shared" si="884"/>
        <v>0</v>
      </c>
      <c r="AX1482" s="27">
        <f t="shared" si="885"/>
        <v>0</v>
      </c>
      <c r="AY1482" s="99">
        <f>AN1482-AW1482</f>
        <v>29268.092366512319</v>
      </c>
      <c r="AZ1482" s="110">
        <f t="shared" si="886"/>
        <v>8.1300256573645324</v>
      </c>
      <c r="BB1482" s="87">
        <v>0</v>
      </c>
      <c r="BC1482" s="23">
        <f t="shared" si="887"/>
        <v>0</v>
      </c>
      <c r="BD1482" s="23">
        <f t="shared" si="888"/>
        <v>0</v>
      </c>
      <c r="BE1482" s="23">
        <f t="shared" si="889"/>
        <v>0</v>
      </c>
      <c r="BF1482" s="23">
        <f t="shared" si="890"/>
        <v>0</v>
      </c>
      <c r="BG1482" s="23">
        <f t="shared" si="891"/>
        <v>0</v>
      </c>
    </row>
    <row r="1483" spans="2:59">
      <c r="B1483" s="12" t="s">
        <v>34</v>
      </c>
      <c r="C1483" s="12">
        <v>1472</v>
      </c>
      <c r="D1483" s="12">
        <v>450</v>
      </c>
      <c r="E1483" s="21">
        <v>0</v>
      </c>
      <c r="F1483" s="68">
        <f t="shared" si="860"/>
        <v>0</v>
      </c>
      <c r="G1483" s="22">
        <f t="shared" si="892"/>
        <v>0</v>
      </c>
      <c r="H1483" s="22">
        <f t="shared" si="861"/>
        <v>225.5</v>
      </c>
      <c r="I1483" s="48">
        <f>'Ducati Panigale 1199 data'!$C$8*G1483</f>
        <v>0</v>
      </c>
      <c r="J1483" s="48">
        <f>'Ducati Panigale 1199 data'!$C$8*'Ducati Panigale 1199 data'!$C$15*'Ducati Panigale 1199 data'!$C$10</f>
        <v>54.543600000000005</v>
      </c>
      <c r="K1483" s="48">
        <f>(0.5*'Ducati Panigale 1199 data'!$C$12)*'Ducati Panigale 1199 data'!$C$14*'Ducati Panigale 1199 data'!$C$11*F1483^2</f>
        <v>0</v>
      </c>
      <c r="L1483" s="48">
        <f t="shared" si="862"/>
        <v>54.543600000000005</v>
      </c>
      <c r="M1483" s="48">
        <f t="shared" ref="M1483:M1546" si="897">L1483*F1483</f>
        <v>0</v>
      </c>
      <c r="N1483" s="22">
        <f t="shared" si="863"/>
        <v>0</v>
      </c>
      <c r="O1483" s="105">
        <f t="shared" si="864"/>
        <v>0</v>
      </c>
      <c r="P1483" s="105">
        <f t="shared" si="865"/>
        <v>0</v>
      </c>
      <c r="Q1483" s="105">
        <f t="shared" si="893"/>
        <v>352.79706342371389</v>
      </c>
      <c r="R1483" s="27">
        <f t="shared" si="866"/>
        <v>9.7999184284364965E-2</v>
      </c>
      <c r="S1483" s="98">
        <f t="shared" si="867"/>
        <v>0</v>
      </c>
      <c r="T1483" s="17">
        <f t="shared" si="894"/>
        <v>1791.9793481741935</v>
      </c>
      <c r="U1483" s="17">
        <f t="shared" si="868"/>
        <v>0.49777204115949819</v>
      </c>
      <c r="V1483" s="17">
        <f t="shared" si="869"/>
        <v>335.15721025252816</v>
      </c>
      <c r="W1483" s="17">
        <f t="shared" si="870"/>
        <v>321.75092184242703</v>
      </c>
      <c r="X1483" s="17">
        <f t="shared" si="870"/>
        <v>308.88088496872996</v>
      </c>
      <c r="Y1483" s="17">
        <f t="shared" si="871"/>
        <v>305.79207611904263</v>
      </c>
      <c r="Z1483" s="17">
        <f>Y1483/3600</f>
        <v>8.494224336640073E-2</v>
      </c>
      <c r="AA1483" s="17">
        <f>0.96*Y1483</f>
        <v>293.56039307428091</v>
      </c>
      <c r="AB1483" s="17">
        <f t="shared" si="872"/>
        <v>281.81797735130965</v>
      </c>
      <c r="AC1483" s="17">
        <f t="shared" si="873"/>
        <v>267.72707848374415</v>
      </c>
      <c r="AD1483" s="17">
        <f t="shared" si="874"/>
        <v>267.72707848374415</v>
      </c>
      <c r="AE1483" s="17">
        <f t="shared" si="895"/>
        <v>7.436863291215115E-2</v>
      </c>
      <c r="AF1483" s="17">
        <f>T1483-AD1483</f>
        <v>1524.2522696904493</v>
      </c>
      <c r="AG1483" s="17">
        <f t="shared" si="875"/>
        <v>0.42340340824734701</v>
      </c>
      <c r="AH1483" s="28">
        <f>0.5*'Ducati Panigale 1199 data'!$C$8*'WLTP class 3 v5'!F1483^2</f>
        <v>0</v>
      </c>
      <c r="AI1483" s="17">
        <f t="shared" si="876"/>
        <v>0</v>
      </c>
      <c r="AJ1483" s="17" t="str">
        <f>IF(N1483&lt;0, AI1483, "0")</f>
        <v>0</v>
      </c>
      <c r="AK1483" s="98">
        <f>AK1482+AJ1483</f>
        <v>3748.4290879629611</v>
      </c>
      <c r="AL1483" s="105">
        <f t="shared" si="877"/>
        <v>1.0412303022119336</v>
      </c>
      <c r="AM1483" s="98">
        <f>IF(N1483 &gt; 0, AI1483, )</f>
        <v>0</v>
      </c>
      <c r="AN1483" s="98">
        <f t="shared" si="896"/>
        <v>29268.092366512319</v>
      </c>
      <c r="AO1483" s="98">
        <f t="shared" si="878"/>
        <v>8.1300256573645324</v>
      </c>
      <c r="AP1483" s="27">
        <f t="shared" si="879"/>
        <v>0</v>
      </c>
      <c r="AQ1483" s="27">
        <f t="shared" si="880"/>
        <v>0</v>
      </c>
      <c r="AR1483" s="99">
        <f t="shared" si="881"/>
        <v>0</v>
      </c>
      <c r="AS1483" s="27">
        <f t="shared" si="882"/>
        <v>0</v>
      </c>
      <c r="AT1483" s="99">
        <f t="shared" ref="AT1483:AU1546" si="898">0.96*AS1483</f>
        <v>0</v>
      </c>
      <c r="AU1483" s="27">
        <f t="shared" si="898"/>
        <v>0</v>
      </c>
      <c r="AV1483" s="27">
        <f t="shared" si="883"/>
        <v>0</v>
      </c>
      <c r="AW1483" s="27">
        <f t="shared" si="884"/>
        <v>0</v>
      </c>
      <c r="AX1483" s="27">
        <f t="shared" si="885"/>
        <v>0</v>
      </c>
      <c r="AY1483" s="99">
        <f>AN1483-AW1483</f>
        <v>29268.092366512319</v>
      </c>
      <c r="AZ1483" s="110">
        <f t="shared" si="886"/>
        <v>8.1300256573645324</v>
      </c>
      <c r="BB1483" s="87">
        <v>0</v>
      </c>
      <c r="BC1483" s="23">
        <f t="shared" si="887"/>
        <v>0</v>
      </c>
      <c r="BD1483" s="23">
        <f t="shared" si="888"/>
        <v>0</v>
      </c>
      <c r="BE1483" s="23">
        <f t="shared" si="889"/>
        <v>0</v>
      </c>
      <c r="BF1483" s="23">
        <f t="shared" si="890"/>
        <v>0</v>
      </c>
      <c r="BG1483" s="23">
        <f t="shared" si="891"/>
        <v>0</v>
      </c>
    </row>
    <row r="1484" spans="2:59">
      <c r="B1484" s="12" t="s">
        <v>34</v>
      </c>
      <c r="C1484" s="12">
        <v>1473</v>
      </c>
      <c r="D1484" s="12">
        <v>451</v>
      </c>
      <c r="E1484" s="21">
        <v>0</v>
      </c>
      <c r="F1484" s="68">
        <f t="shared" ref="F1484:F1547" si="899">(E1484*1000)/3600</f>
        <v>0</v>
      </c>
      <c r="G1484" s="22">
        <f t="shared" si="892"/>
        <v>0</v>
      </c>
      <c r="H1484" s="22">
        <f t="shared" ref="H1484:H1547" si="900">($D1485-0)/2</f>
        <v>226</v>
      </c>
      <c r="I1484" s="48">
        <f>'Ducati Panigale 1199 data'!$C$8*G1484</f>
        <v>0</v>
      </c>
      <c r="J1484" s="48">
        <f>'Ducati Panigale 1199 data'!$C$8*'Ducati Panigale 1199 data'!$C$15*'Ducati Panigale 1199 data'!$C$10</f>
        <v>54.543600000000005</v>
      </c>
      <c r="K1484" s="48">
        <f>(0.5*'Ducati Panigale 1199 data'!$C$12)*'Ducati Panigale 1199 data'!$C$14*'Ducati Panigale 1199 data'!$C$11*F1484^2</f>
        <v>0</v>
      </c>
      <c r="L1484" s="48">
        <f t="shared" ref="L1484:L1547" si="901">I1484+J1484+K1484</f>
        <v>54.543600000000005</v>
      </c>
      <c r="M1484" s="48">
        <f t="shared" si="897"/>
        <v>0</v>
      </c>
      <c r="N1484" s="22">
        <f t="shared" ref="N1484:N1547" si="902">M1484/1000</f>
        <v>0</v>
      </c>
      <c r="O1484" s="105">
        <f t="shared" ref="O1484:O1547" si="903">IF(N1484&lt;0,N1484,)</f>
        <v>0</v>
      </c>
      <c r="P1484" s="105">
        <f t="shared" ref="P1484:P1547" si="904">-O1484</f>
        <v>0</v>
      </c>
      <c r="Q1484" s="105">
        <f t="shared" si="893"/>
        <v>352.79706342371389</v>
      </c>
      <c r="R1484" s="27">
        <f t="shared" ref="R1484:R1547" si="905">Q1484/3600</f>
        <v>9.7999184284364965E-2</v>
      </c>
      <c r="S1484" s="98">
        <f t="shared" ref="S1484:S1547" si="906">IF(N1484&gt;0,N1484,)</f>
        <v>0</v>
      </c>
      <c r="T1484" s="17">
        <f t="shared" si="894"/>
        <v>1791.9793481741935</v>
      </c>
      <c r="U1484" s="17">
        <f t="shared" ref="U1484:U1547" si="907">T1484/3600</f>
        <v>0.49777204115949819</v>
      </c>
      <c r="V1484" s="17">
        <f t="shared" ref="V1484:V1547" si="908">0.95*Q1484</f>
        <v>335.15721025252816</v>
      </c>
      <c r="W1484" s="17">
        <f t="shared" ref="W1484:X1547" si="909">0.96*V1484</f>
        <v>321.75092184242703</v>
      </c>
      <c r="X1484" s="17">
        <f t="shared" si="909"/>
        <v>308.88088496872996</v>
      </c>
      <c r="Y1484" s="17">
        <f t="shared" ref="Y1484:Y1547" si="910">0.99*X1484</f>
        <v>305.79207611904263</v>
      </c>
      <c r="Z1484" s="17">
        <f>Y1484/3600</f>
        <v>8.494224336640073E-2</v>
      </c>
      <c r="AA1484" s="17">
        <f>0.96*Y1484</f>
        <v>293.56039307428091</v>
      </c>
      <c r="AB1484" s="17">
        <f t="shared" ref="AB1484:AB1547" si="911">0.96*AA1484</f>
        <v>281.81797735130965</v>
      </c>
      <c r="AC1484" s="17">
        <f t="shared" ref="AC1484:AC1547" si="912">0.95*AB1484</f>
        <v>267.72707848374415</v>
      </c>
      <c r="AD1484" s="17">
        <f t="shared" ref="AD1484:AD1547" si="913">AC1484</f>
        <v>267.72707848374415</v>
      </c>
      <c r="AE1484" s="17">
        <f t="shared" si="895"/>
        <v>7.436863291215115E-2</v>
      </c>
      <c r="AF1484" s="17">
        <f>T1484-AD1484</f>
        <v>1524.2522696904493</v>
      </c>
      <c r="AG1484" s="17">
        <f t="shared" ref="AG1484:AG1547" si="914">AF1484/3600</f>
        <v>0.42340340824734701</v>
      </c>
      <c r="AH1484" s="28">
        <f>0.5*'Ducati Panigale 1199 data'!$C$8*'WLTP class 3 v5'!F1484^2</f>
        <v>0</v>
      </c>
      <c r="AI1484" s="17">
        <f t="shared" ref="AI1484:AI1547" si="915">AH1484/1000</f>
        <v>0</v>
      </c>
      <c r="AJ1484" s="17" t="str">
        <f>IF(N1484&lt;0, AI1484, "0")</f>
        <v>0</v>
      </c>
      <c r="AK1484" s="98">
        <f>AK1483+AJ1484</f>
        <v>3748.4290879629611</v>
      </c>
      <c r="AL1484" s="105">
        <f t="shared" ref="AL1484:AL1547" si="916">AK1484/3600</f>
        <v>1.0412303022119336</v>
      </c>
      <c r="AM1484" s="98">
        <f>IF(N1484 &gt; 0, AI1484, )</f>
        <v>0</v>
      </c>
      <c r="AN1484" s="98">
        <f t="shared" si="896"/>
        <v>29268.092366512319</v>
      </c>
      <c r="AO1484" s="98">
        <f t="shared" ref="AO1484:AO1547" si="917">AN1484/3600</f>
        <v>8.1300256573645324</v>
      </c>
      <c r="AP1484" s="27">
        <f t="shared" ref="AP1484:AP1547" si="918">0.95*AJ1484</f>
        <v>0</v>
      </c>
      <c r="AQ1484" s="27">
        <f t="shared" ref="AQ1484:AQ1547" si="919">0.96*AP1484</f>
        <v>0</v>
      </c>
      <c r="AR1484" s="99">
        <f t="shared" ref="AR1484:AR1547" si="920">0.96*AQ1484</f>
        <v>0</v>
      </c>
      <c r="AS1484" s="27">
        <f t="shared" ref="AS1484:AS1547" si="921">0.99*AR1484</f>
        <v>0</v>
      </c>
      <c r="AT1484" s="99">
        <f t="shared" si="898"/>
        <v>0</v>
      </c>
      <c r="AU1484" s="27">
        <f t="shared" si="898"/>
        <v>0</v>
      </c>
      <c r="AV1484" s="27">
        <f t="shared" ref="AV1484:AV1547" si="922">0.95*AU1484</f>
        <v>0</v>
      </c>
      <c r="AW1484" s="27">
        <f t="shared" ref="AW1484:AW1547" si="923">AV1484</f>
        <v>0</v>
      </c>
      <c r="AX1484" s="27">
        <f t="shared" ref="AX1484:AX1547" si="924">AW1484/3600</f>
        <v>0</v>
      </c>
      <c r="AY1484" s="99">
        <f>AN1484-AW1484</f>
        <v>29268.092366512319</v>
      </c>
      <c r="AZ1484" s="110">
        <f t="shared" ref="AZ1484:AZ1547" si="925">AY1484/3600</f>
        <v>8.1300256573645324</v>
      </c>
      <c r="BB1484" s="87">
        <v>0</v>
      </c>
      <c r="BC1484" s="23">
        <f t="shared" ref="BC1484:BC1547" si="926">0.9*BB1484</f>
        <v>0</v>
      </c>
      <c r="BD1484" s="23">
        <f t="shared" ref="BD1484:BD1547" si="927">0.95*BC1484</f>
        <v>0</v>
      </c>
      <c r="BE1484" s="23">
        <f t="shared" ref="BE1484:BE1547" si="928">0.96*BD1484</f>
        <v>0</v>
      </c>
      <c r="BF1484" s="23">
        <f t="shared" ref="BF1484:BF1547" si="929">0.94*BE1484</f>
        <v>0</v>
      </c>
      <c r="BG1484" s="23">
        <f t="shared" ref="BG1484:BG1547" si="930">BF1484</f>
        <v>0</v>
      </c>
    </row>
    <row r="1485" spans="2:59">
      <c r="B1485" s="12" t="s">
        <v>34</v>
      </c>
      <c r="C1485" s="12">
        <v>1474</v>
      </c>
      <c r="D1485" s="12">
        <v>452</v>
      </c>
      <c r="E1485" s="21">
        <v>0</v>
      </c>
      <c r="F1485" s="68">
        <f t="shared" si="899"/>
        <v>0</v>
      </c>
      <c r="G1485" s="22">
        <f t="shared" ref="G1485:G1548" si="931">($E1486-$E1484)/2/3.6</f>
        <v>0</v>
      </c>
      <c r="H1485" s="22">
        <f t="shared" si="900"/>
        <v>226.5</v>
      </c>
      <c r="I1485" s="48">
        <f>'Ducati Panigale 1199 data'!$C$8*G1485</f>
        <v>0</v>
      </c>
      <c r="J1485" s="48">
        <f>'Ducati Panigale 1199 data'!$C$8*'Ducati Panigale 1199 data'!$C$15*'Ducati Panigale 1199 data'!$C$10</f>
        <v>54.543600000000005</v>
      </c>
      <c r="K1485" s="48">
        <f>(0.5*'Ducati Panigale 1199 data'!$C$12)*'Ducati Panigale 1199 data'!$C$14*'Ducati Panigale 1199 data'!$C$11*F1485^2</f>
        <v>0</v>
      </c>
      <c r="L1485" s="48">
        <f t="shared" si="901"/>
        <v>54.543600000000005</v>
      </c>
      <c r="M1485" s="48">
        <f t="shared" si="897"/>
        <v>0</v>
      </c>
      <c r="N1485" s="22">
        <f t="shared" si="902"/>
        <v>0</v>
      </c>
      <c r="O1485" s="105">
        <f t="shared" si="903"/>
        <v>0</v>
      </c>
      <c r="P1485" s="105">
        <f t="shared" si="904"/>
        <v>0</v>
      </c>
      <c r="Q1485" s="105">
        <f t="shared" ref="Q1485:Q1548" si="932">P1485+Q1484</f>
        <v>352.79706342371389</v>
      </c>
      <c r="R1485" s="27">
        <f t="shared" si="905"/>
        <v>9.7999184284364965E-2</v>
      </c>
      <c r="S1485" s="98">
        <f t="shared" si="906"/>
        <v>0</v>
      </c>
      <c r="T1485" s="17">
        <f t="shared" ref="T1485:T1548" si="933">S1485+T1484</f>
        <v>1791.9793481741935</v>
      </c>
      <c r="U1485" s="17">
        <f t="shared" si="907"/>
        <v>0.49777204115949819</v>
      </c>
      <c r="V1485" s="17">
        <f t="shared" si="908"/>
        <v>335.15721025252816</v>
      </c>
      <c r="W1485" s="17">
        <f t="shared" si="909"/>
        <v>321.75092184242703</v>
      </c>
      <c r="X1485" s="17">
        <f t="shared" si="909"/>
        <v>308.88088496872996</v>
      </c>
      <c r="Y1485" s="17">
        <f t="shared" si="910"/>
        <v>305.79207611904263</v>
      </c>
      <c r="Z1485" s="17">
        <f>Y1485/3600</f>
        <v>8.494224336640073E-2</v>
      </c>
      <c r="AA1485" s="17">
        <f>0.96*Y1485</f>
        <v>293.56039307428091</v>
      </c>
      <c r="AB1485" s="17">
        <f t="shared" si="911"/>
        <v>281.81797735130965</v>
      </c>
      <c r="AC1485" s="17">
        <f t="shared" si="912"/>
        <v>267.72707848374415</v>
      </c>
      <c r="AD1485" s="17">
        <f t="shared" si="913"/>
        <v>267.72707848374415</v>
      </c>
      <c r="AE1485" s="17">
        <f t="shared" ref="AE1485:AE1548" si="934">AD1485/3600</f>
        <v>7.436863291215115E-2</v>
      </c>
      <c r="AF1485" s="17">
        <f>T1485-AD1485</f>
        <v>1524.2522696904493</v>
      </c>
      <c r="AG1485" s="17">
        <f t="shared" si="914"/>
        <v>0.42340340824734701</v>
      </c>
      <c r="AH1485" s="28">
        <f>0.5*'Ducati Panigale 1199 data'!$C$8*'WLTP class 3 v5'!F1485^2</f>
        <v>0</v>
      </c>
      <c r="AI1485" s="17">
        <f t="shared" si="915"/>
        <v>0</v>
      </c>
      <c r="AJ1485" s="17" t="str">
        <f>IF(N1485&lt;0, AI1485, "0")</f>
        <v>0</v>
      </c>
      <c r="AK1485" s="98">
        <f>AK1484+AJ1485</f>
        <v>3748.4290879629611</v>
      </c>
      <c r="AL1485" s="105">
        <f t="shared" si="916"/>
        <v>1.0412303022119336</v>
      </c>
      <c r="AM1485" s="98">
        <f>IF(N1485 &gt; 0, AI1485, )</f>
        <v>0</v>
      </c>
      <c r="AN1485" s="98">
        <f t="shared" ref="AN1485:AN1548" si="935">AM1485+AN1484</f>
        <v>29268.092366512319</v>
      </c>
      <c r="AO1485" s="98">
        <f t="shared" si="917"/>
        <v>8.1300256573645324</v>
      </c>
      <c r="AP1485" s="27">
        <f t="shared" si="918"/>
        <v>0</v>
      </c>
      <c r="AQ1485" s="27">
        <f t="shared" si="919"/>
        <v>0</v>
      </c>
      <c r="AR1485" s="99">
        <f t="shared" si="920"/>
        <v>0</v>
      </c>
      <c r="AS1485" s="27">
        <f t="shared" si="921"/>
        <v>0</v>
      </c>
      <c r="AT1485" s="99">
        <f t="shared" si="898"/>
        <v>0</v>
      </c>
      <c r="AU1485" s="27">
        <f t="shared" si="898"/>
        <v>0</v>
      </c>
      <c r="AV1485" s="27">
        <f t="shared" si="922"/>
        <v>0</v>
      </c>
      <c r="AW1485" s="27">
        <f t="shared" si="923"/>
        <v>0</v>
      </c>
      <c r="AX1485" s="27">
        <f t="shared" si="924"/>
        <v>0</v>
      </c>
      <c r="AY1485" s="99">
        <f>AN1485-AW1485</f>
        <v>29268.092366512319</v>
      </c>
      <c r="AZ1485" s="110">
        <f t="shared" si="925"/>
        <v>8.1300256573645324</v>
      </c>
      <c r="BB1485" s="87">
        <v>0</v>
      </c>
      <c r="BC1485" s="23">
        <f t="shared" si="926"/>
        <v>0</v>
      </c>
      <c r="BD1485" s="23">
        <f t="shared" si="927"/>
        <v>0</v>
      </c>
      <c r="BE1485" s="23">
        <f t="shared" si="928"/>
        <v>0</v>
      </c>
      <c r="BF1485" s="23">
        <f t="shared" si="929"/>
        <v>0</v>
      </c>
      <c r="BG1485" s="23">
        <f t="shared" si="930"/>
        <v>0</v>
      </c>
    </row>
    <row r="1486" spans="2:59">
      <c r="B1486" s="12" t="s">
        <v>34</v>
      </c>
      <c r="C1486" s="12">
        <v>1475</v>
      </c>
      <c r="D1486" s="12">
        <v>453</v>
      </c>
      <c r="E1486" s="21">
        <v>0</v>
      </c>
      <c r="F1486" s="68">
        <f t="shared" si="899"/>
        <v>0</v>
      </c>
      <c r="G1486" s="22">
        <f t="shared" si="931"/>
        <v>0</v>
      </c>
      <c r="H1486" s="22">
        <f t="shared" si="900"/>
        <v>227</v>
      </c>
      <c r="I1486" s="48">
        <f>'Ducati Panigale 1199 data'!$C$8*G1486</f>
        <v>0</v>
      </c>
      <c r="J1486" s="48">
        <f>'Ducati Panigale 1199 data'!$C$8*'Ducati Panigale 1199 data'!$C$15*'Ducati Panigale 1199 data'!$C$10</f>
        <v>54.543600000000005</v>
      </c>
      <c r="K1486" s="48">
        <f>(0.5*'Ducati Panigale 1199 data'!$C$12)*'Ducati Panigale 1199 data'!$C$14*'Ducati Panigale 1199 data'!$C$11*F1486^2</f>
        <v>0</v>
      </c>
      <c r="L1486" s="48">
        <f t="shared" si="901"/>
        <v>54.543600000000005</v>
      </c>
      <c r="M1486" s="48">
        <f t="shared" si="897"/>
        <v>0</v>
      </c>
      <c r="N1486" s="22">
        <f t="shared" si="902"/>
        <v>0</v>
      </c>
      <c r="O1486" s="105">
        <f t="shared" si="903"/>
        <v>0</v>
      </c>
      <c r="P1486" s="105">
        <f t="shared" si="904"/>
        <v>0</v>
      </c>
      <c r="Q1486" s="105">
        <f t="shared" si="932"/>
        <v>352.79706342371389</v>
      </c>
      <c r="R1486" s="27">
        <f t="shared" si="905"/>
        <v>9.7999184284364965E-2</v>
      </c>
      <c r="S1486" s="98">
        <f t="shared" si="906"/>
        <v>0</v>
      </c>
      <c r="T1486" s="17">
        <f t="shared" si="933"/>
        <v>1791.9793481741935</v>
      </c>
      <c r="U1486" s="17">
        <f t="shared" si="907"/>
        <v>0.49777204115949819</v>
      </c>
      <c r="V1486" s="17">
        <f t="shared" si="908"/>
        <v>335.15721025252816</v>
      </c>
      <c r="W1486" s="17">
        <f t="shared" si="909"/>
        <v>321.75092184242703</v>
      </c>
      <c r="X1486" s="17">
        <f t="shared" si="909"/>
        <v>308.88088496872996</v>
      </c>
      <c r="Y1486" s="17">
        <f t="shared" si="910"/>
        <v>305.79207611904263</v>
      </c>
      <c r="Z1486" s="17">
        <f>Y1486/3600</f>
        <v>8.494224336640073E-2</v>
      </c>
      <c r="AA1486" s="17">
        <f>0.96*Y1486</f>
        <v>293.56039307428091</v>
      </c>
      <c r="AB1486" s="17">
        <f t="shared" si="911"/>
        <v>281.81797735130965</v>
      </c>
      <c r="AC1486" s="17">
        <f t="shared" si="912"/>
        <v>267.72707848374415</v>
      </c>
      <c r="AD1486" s="17">
        <f t="shared" si="913"/>
        <v>267.72707848374415</v>
      </c>
      <c r="AE1486" s="17">
        <f t="shared" si="934"/>
        <v>7.436863291215115E-2</v>
      </c>
      <c r="AF1486" s="17">
        <f>T1486-AD1486</f>
        <v>1524.2522696904493</v>
      </c>
      <c r="AG1486" s="17">
        <f t="shared" si="914"/>
        <v>0.42340340824734701</v>
      </c>
      <c r="AH1486" s="28">
        <f>0.5*'Ducati Panigale 1199 data'!$C$8*'WLTP class 3 v5'!F1486^2</f>
        <v>0</v>
      </c>
      <c r="AI1486" s="17">
        <f t="shared" si="915"/>
        <v>0</v>
      </c>
      <c r="AJ1486" s="17" t="str">
        <f>IF(N1486&lt;0, AI1486, "0")</f>
        <v>0</v>
      </c>
      <c r="AK1486" s="98">
        <f>AK1485+AJ1486</f>
        <v>3748.4290879629611</v>
      </c>
      <c r="AL1486" s="105">
        <f t="shared" si="916"/>
        <v>1.0412303022119336</v>
      </c>
      <c r="AM1486" s="98">
        <f>IF(N1486 &gt; 0, AI1486, )</f>
        <v>0</v>
      </c>
      <c r="AN1486" s="98">
        <f t="shared" si="935"/>
        <v>29268.092366512319</v>
      </c>
      <c r="AO1486" s="98">
        <f t="shared" si="917"/>
        <v>8.1300256573645324</v>
      </c>
      <c r="AP1486" s="27">
        <f t="shared" si="918"/>
        <v>0</v>
      </c>
      <c r="AQ1486" s="27">
        <f t="shared" si="919"/>
        <v>0</v>
      </c>
      <c r="AR1486" s="99">
        <f t="shared" si="920"/>
        <v>0</v>
      </c>
      <c r="AS1486" s="27">
        <f t="shared" si="921"/>
        <v>0</v>
      </c>
      <c r="AT1486" s="99">
        <f t="shared" si="898"/>
        <v>0</v>
      </c>
      <c r="AU1486" s="27">
        <f t="shared" si="898"/>
        <v>0</v>
      </c>
      <c r="AV1486" s="27">
        <f t="shared" si="922"/>
        <v>0</v>
      </c>
      <c r="AW1486" s="27">
        <f t="shared" si="923"/>
        <v>0</v>
      </c>
      <c r="AX1486" s="27">
        <f t="shared" si="924"/>
        <v>0</v>
      </c>
      <c r="AY1486" s="99">
        <f>AN1486-AW1486</f>
        <v>29268.092366512319</v>
      </c>
      <c r="AZ1486" s="110">
        <f t="shared" si="925"/>
        <v>8.1300256573645324</v>
      </c>
      <c r="BB1486" s="87">
        <v>0</v>
      </c>
      <c r="BC1486" s="23">
        <f t="shared" si="926"/>
        <v>0</v>
      </c>
      <c r="BD1486" s="23">
        <f t="shared" si="927"/>
        <v>0</v>
      </c>
      <c r="BE1486" s="23">
        <f t="shared" si="928"/>
        <v>0</v>
      </c>
      <c r="BF1486" s="23">
        <f t="shared" si="929"/>
        <v>0</v>
      </c>
      <c r="BG1486" s="23">
        <f t="shared" si="930"/>
        <v>0</v>
      </c>
    </row>
    <row r="1487" spans="2:59">
      <c r="B1487" s="12" t="s">
        <v>34</v>
      </c>
      <c r="C1487" s="12">
        <v>1476</v>
      </c>
      <c r="D1487" s="12">
        <v>454</v>
      </c>
      <c r="E1487" s="21">
        <v>0</v>
      </c>
      <c r="F1487" s="68">
        <f t="shared" si="899"/>
        <v>0</v>
      </c>
      <c r="G1487" s="22">
        <f t="shared" si="931"/>
        <v>0</v>
      </c>
      <c r="H1487" s="22">
        <f t="shared" si="900"/>
        <v>227.5</v>
      </c>
      <c r="I1487" s="48">
        <f>'Ducati Panigale 1199 data'!$C$8*G1487</f>
        <v>0</v>
      </c>
      <c r="J1487" s="48">
        <f>'Ducati Panigale 1199 data'!$C$8*'Ducati Panigale 1199 data'!$C$15*'Ducati Panigale 1199 data'!$C$10</f>
        <v>54.543600000000005</v>
      </c>
      <c r="K1487" s="48">
        <f>(0.5*'Ducati Panigale 1199 data'!$C$12)*'Ducati Panigale 1199 data'!$C$14*'Ducati Panigale 1199 data'!$C$11*F1487^2</f>
        <v>0</v>
      </c>
      <c r="L1487" s="48">
        <f t="shared" si="901"/>
        <v>54.543600000000005</v>
      </c>
      <c r="M1487" s="48">
        <f t="shared" si="897"/>
        <v>0</v>
      </c>
      <c r="N1487" s="22">
        <f t="shared" si="902"/>
        <v>0</v>
      </c>
      <c r="O1487" s="105">
        <f t="shared" si="903"/>
        <v>0</v>
      </c>
      <c r="P1487" s="105">
        <f t="shared" si="904"/>
        <v>0</v>
      </c>
      <c r="Q1487" s="105">
        <f t="shared" si="932"/>
        <v>352.79706342371389</v>
      </c>
      <c r="R1487" s="27">
        <f t="shared" si="905"/>
        <v>9.7999184284364965E-2</v>
      </c>
      <c r="S1487" s="98">
        <f t="shared" si="906"/>
        <v>0</v>
      </c>
      <c r="T1487" s="17">
        <f t="shared" si="933"/>
        <v>1791.9793481741935</v>
      </c>
      <c r="U1487" s="17">
        <f t="shared" si="907"/>
        <v>0.49777204115949819</v>
      </c>
      <c r="V1487" s="17">
        <f t="shared" si="908"/>
        <v>335.15721025252816</v>
      </c>
      <c r="W1487" s="17">
        <f t="shared" si="909"/>
        <v>321.75092184242703</v>
      </c>
      <c r="X1487" s="17">
        <f t="shared" si="909"/>
        <v>308.88088496872996</v>
      </c>
      <c r="Y1487" s="17">
        <f t="shared" si="910"/>
        <v>305.79207611904263</v>
      </c>
      <c r="Z1487" s="17">
        <f>Y1487/3600</f>
        <v>8.494224336640073E-2</v>
      </c>
      <c r="AA1487" s="17">
        <f>0.96*Y1487</f>
        <v>293.56039307428091</v>
      </c>
      <c r="AB1487" s="17">
        <f t="shared" si="911"/>
        <v>281.81797735130965</v>
      </c>
      <c r="AC1487" s="17">
        <f t="shared" si="912"/>
        <v>267.72707848374415</v>
      </c>
      <c r="AD1487" s="17">
        <f t="shared" si="913"/>
        <v>267.72707848374415</v>
      </c>
      <c r="AE1487" s="17">
        <f t="shared" si="934"/>
        <v>7.436863291215115E-2</v>
      </c>
      <c r="AF1487" s="17">
        <f>T1487-AD1487</f>
        <v>1524.2522696904493</v>
      </c>
      <c r="AG1487" s="17">
        <f t="shared" si="914"/>
        <v>0.42340340824734701</v>
      </c>
      <c r="AH1487" s="28">
        <f>0.5*'Ducati Panigale 1199 data'!$C$8*'WLTP class 3 v5'!F1487^2</f>
        <v>0</v>
      </c>
      <c r="AI1487" s="17">
        <f t="shared" si="915"/>
        <v>0</v>
      </c>
      <c r="AJ1487" s="17" t="str">
        <f>IF(N1487&lt;0, AI1487, "0")</f>
        <v>0</v>
      </c>
      <c r="AK1487" s="98">
        <f>AK1486+AJ1487</f>
        <v>3748.4290879629611</v>
      </c>
      <c r="AL1487" s="105">
        <f t="shared" si="916"/>
        <v>1.0412303022119336</v>
      </c>
      <c r="AM1487" s="98">
        <f>IF(N1487 &gt; 0, AI1487, )</f>
        <v>0</v>
      </c>
      <c r="AN1487" s="98">
        <f t="shared" si="935"/>
        <v>29268.092366512319</v>
      </c>
      <c r="AO1487" s="98">
        <f t="shared" si="917"/>
        <v>8.1300256573645324</v>
      </c>
      <c r="AP1487" s="27">
        <f t="shared" si="918"/>
        <v>0</v>
      </c>
      <c r="AQ1487" s="27">
        <f t="shared" si="919"/>
        <v>0</v>
      </c>
      <c r="AR1487" s="99">
        <f t="shared" si="920"/>
        <v>0</v>
      </c>
      <c r="AS1487" s="27">
        <f t="shared" si="921"/>
        <v>0</v>
      </c>
      <c r="AT1487" s="99">
        <f t="shared" si="898"/>
        <v>0</v>
      </c>
      <c r="AU1487" s="27">
        <f t="shared" si="898"/>
        <v>0</v>
      </c>
      <c r="AV1487" s="27">
        <f t="shared" si="922"/>
        <v>0</v>
      </c>
      <c r="AW1487" s="27">
        <f t="shared" si="923"/>
        <v>0</v>
      </c>
      <c r="AX1487" s="27">
        <f t="shared" si="924"/>
        <v>0</v>
      </c>
      <c r="AY1487" s="99">
        <f>AN1487-AW1487</f>
        <v>29268.092366512319</v>
      </c>
      <c r="AZ1487" s="110">
        <f t="shared" si="925"/>
        <v>8.1300256573645324</v>
      </c>
      <c r="BB1487" s="87">
        <v>0</v>
      </c>
      <c r="BC1487" s="23">
        <f t="shared" si="926"/>
        <v>0</v>
      </c>
      <c r="BD1487" s="23">
        <f t="shared" si="927"/>
        <v>0</v>
      </c>
      <c r="BE1487" s="23">
        <f t="shared" si="928"/>
        <v>0</v>
      </c>
      <c r="BF1487" s="23">
        <f t="shared" si="929"/>
        <v>0</v>
      </c>
      <c r="BG1487" s="23">
        <f t="shared" si="930"/>
        <v>0</v>
      </c>
    </row>
    <row r="1488" spans="2:59">
      <c r="B1488" s="12" t="s">
        <v>34</v>
      </c>
      <c r="C1488" s="12">
        <v>1477</v>
      </c>
      <c r="D1488" s="12">
        <v>455</v>
      </c>
      <c r="E1488" s="21">
        <v>0</v>
      </c>
      <c r="F1488" s="68">
        <f t="shared" si="899"/>
        <v>0</v>
      </c>
      <c r="G1488" s="22">
        <f t="shared" si="931"/>
        <v>0</v>
      </c>
      <c r="H1488" s="22">
        <f t="shared" si="900"/>
        <v>0.5</v>
      </c>
      <c r="I1488" s="48">
        <f>'Ducati Panigale 1199 data'!$C$8*G1488</f>
        <v>0</v>
      </c>
      <c r="J1488" s="48">
        <f>'Ducati Panigale 1199 data'!$C$8*'Ducati Panigale 1199 data'!$C$15*'Ducati Panigale 1199 data'!$C$10</f>
        <v>54.543600000000005</v>
      </c>
      <c r="K1488" s="48">
        <f>(0.5*'Ducati Panigale 1199 data'!$C$12)*'Ducati Panigale 1199 data'!$C$14*'Ducati Panigale 1199 data'!$C$11*F1488^2</f>
        <v>0</v>
      </c>
      <c r="L1488" s="48">
        <f t="shared" si="901"/>
        <v>54.543600000000005</v>
      </c>
      <c r="M1488" s="48">
        <f t="shared" si="897"/>
        <v>0</v>
      </c>
      <c r="N1488" s="22">
        <f t="shared" si="902"/>
        <v>0</v>
      </c>
      <c r="O1488" s="105">
        <f t="shared" si="903"/>
        <v>0</v>
      </c>
      <c r="P1488" s="105">
        <f t="shared" si="904"/>
        <v>0</v>
      </c>
      <c r="Q1488" s="105">
        <f t="shared" si="932"/>
        <v>352.79706342371389</v>
      </c>
      <c r="R1488" s="27">
        <f t="shared" si="905"/>
        <v>9.7999184284364965E-2</v>
      </c>
      <c r="S1488" s="98">
        <f t="shared" si="906"/>
        <v>0</v>
      </c>
      <c r="T1488" s="17">
        <f t="shared" si="933"/>
        <v>1791.9793481741935</v>
      </c>
      <c r="U1488" s="17">
        <f t="shared" si="907"/>
        <v>0.49777204115949819</v>
      </c>
      <c r="V1488" s="17">
        <f t="shared" si="908"/>
        <v>335.15721025252816</v>
      </c>
      <c r="W1488" s="17">
        <f t="shared" si="909"/>
        <v>321.75092184242703</v>
      </c>
      <c r="X1488" s="17">
        <f t="shared" si="909"/>
        <v>308.88088496872996</v>
      </c>
      <c r="Y1488" s="17">
        <f t="shared" si="910"/>
        <v>305.79207611904263</v>
      </c>
      <c r="Z1488" s="17">
        <f>Y1488/3600</f>
        <v>8.494224336640073E-2</v>
      </c>
      <c r="AA1488" s="17">
        <f>0.96*Y1488</f>
        <v>293.56039307428091</v>
      </c>
      <c r="AB1488" s="17">
        <f t="shared" si="911"/>
        <v>281.81797735130965</v>
      </c>
      <c r="AC1488" s="17">
        <f t="shared" si="912"/>
        <v>267.72707848374415</v>
      </c>
      <c r="AD1488" s="17">
        <f t="shared" si="913"/>
        <v>267.72707848374415</v>
      </c>
      <c r="AE1488" s="17">
        <f t="shared" si="934"/>
        <v>7.436863291215115E-2</v>
      </c>
      <c r="AF1488" s="17">
        <f>T1488-AD1488</f>
        <v>1524.2522696904493</v>
      </c>
      <c r="AG1488" s="17">
        <f t="shared" si="914"/>
        <v>0.42340340824734701</v>
      </c>
      <c r="AH1488" s="28">
        <f>0.5*'Ducati Panigale 1199 data'!$C$8*'WLTP class 3 v5'!F1488^2</f>
        <v>0</v>
      </c>
      <c r="AI1488" s="17">
        <f t="shared" si="915"/>
        <v>0</v>
      </c>
      <c r="AJ1488" s="17" t="str">
        <f>IF(N1488&lt;0, AI1488, "0")</f>
        <v>0</v>
      </c>
      <c r="AK1488" s="98">
        <f>AK1487+AJ1488</f>
        <v>3748.4290879629611</v>
      </c>
      <c r="AL1488" s="105">
        <f t="shared" si="916"/>
        <v>1.0412303022119336</v>
      </c>
      <c r="AM1488" s="98">
        <f>IF(N1488 &gt; 0, AI1488, )</f>
        <v>0</v>
      </c>
      <c r="AN1488" s="98">
        <f t="shared" si="935"/>
        <v>29268.092366512319</v>
      </c>
      <c r="AO1488" s="98">
        <f t="shared" si="917"/>
        <v>8.1300256573645324</v>
      </c>
      <c r="AP1488" s="27">
        <f t="shared" si="918"/>
        <v>0</v>
      </c>
      <c r="AQ1488" s="27">
        <f t="shared" si="919"/>
        <v>0</v>
      </c>
      <c r="AR1488" s="99">
        <f t="shared" si="920"/>
        <v>0</v>
      </c>
      <c r="AS1488" s="27">
        <f t="shared" si="921"/>
        <v>0</v>
      </c>
      <c r="AT1488" s="99">
        <f t="shared" si="898"/>
        <v>0</v>
      </c>
      <c r="AU1488" s="27">
        <f t="shared" si="898"/>
        <v>0</v>
      </c>
      <c r="AV1488" s="27">
        <f t="shared" si="922"/>
        <v>0</v>
      </c>
      <c r="AW1488" s="27">
        <f t="shared" si="923"/>
        <v>0</v>
      </c>
      <c r="AX1488" s="27">
        <f t="shared" si="924"/>
        <v>0</v>
      </c>
      <c r="AY1488" s="99">
        <f>AN1488-AW1488</f>
        <v>29268.092366512319</v>
      </c>
      <c r="AZ1488" s="110">
        <f t="shared" si="925"/>
        <v>8.1300256573645324</v>
      </c>
      <c r="BB1488" s="87">
        <v>0</v>
      </c>
      <c r="BC1488" s="23">
        <f t="shared" si="926"/>
        <v>0</v>
      </c>
      <c r="BD1488" s="23">
        <f t="shared" si="927"/>
        <v>0</v>
      </c>
      <c r="BE1488" s="23">
        <f t="shared" si="928"/>
        <v>0</v>
      </c>
      <c r="BF1488" s="23">
        <f t="shared" si="929"/>
        <v>0</v>
      </c>
      <c r="BG1488" s="23">
        <f t="shared" si="930"/>
        <v>0</v>
      </c>
    </row>
    <row r="1489" spans="2:59">
      <c r="B1489" s="13" t="s">
        <v>35</v>
      </c>
      <c r="C1489" s="13">
        <v>1478</v>
      </c>
      <c r="D1489" s="13">
        <v>1</v>
      </c>
      <c r="E1489" s="24">
        <v>0</v>
      </c>
      <c r="F1489" s="69">
        <f t="shared" si="899"/>
        <v>0</v>
      </c>
      <c r="G1489" s="25">
        <f t="shared" si="931"/>
        <v>0.30555555555555558</v>
      </c>
      <c r="H1489" s="25">
        <f t="shared" si="900"/>
        <v>1</v>
      </c>
      <c r="I1489" s="49">
        <f>'Ducati Panigale 1199 data'!$C$8*G1489</f>
        <v>84.944444444444457</v>
      </c>
      <c r="J1489" s="49">
        <f>'Ducati Panigale 1199 data'!$C$8*'Ducati Panigale 1199 data'!$C$15*'Ducati Panigale 1199 data'!$C$10</f>
        <v>54.543600000000005</v>
      </c>
      <c r="K1489" s="49">
        <f>(0.5*'Ducati Panigale 1199 data'!$C$12)*'Ducati Panigale 1199 data'!$C$14*'Ducati Panigale 1199 data'!$C$11*F1489^2</f>
        <v>0</v>
      </c>
      <c r="L1489" s="49">
        <f t="shared" si="901"/>
        <v>139.48804444444445</v>
      </c>
      <c r="M1489" s="49">
        <f t="shared" si="897"/>
        <v>0</v>
      </c>
      <c r="N1489" s="25">
        <f t="shared" si="902"/>
        <v>0</v>
      </c>
      <c r="O1489" s="105">
        <f t="shared" si="903"/>
        <v>0</v>
      </c>
      <c r="P1489" s="105">
        <f t="shared" si="904"/>
        <v>0</v>
      </c>
      <c r="Q1489" s="105">
        <f t="shared" si="932"/>
        <v>352.79706342371389</v>
      </c>
      <c r="R1489" s="27">
        <f t="shared" si="905"/>
        <v>9.7999184284364965E-2</v>
      </c>
      <c r="S1489" s="98">
        <f t="shared" si="906"/>
        <v>0</v>
      </c>
      <c r="T1489" s="17">
        <f t="shared" si="933"/>
        <v>1791.9793481741935</v>
      </c>
      <c r="U1489" s="17">
        <f t="shared" si="907"/>
        <v>0.49777204115949819</v>
      </c>
      <c r="V1489" s="17">
        <f t="shared" si="908"/>
        <v>335.15721025252816</v>
      </c>
      <c r="W1489" s="17">
        <f t="shared" si="909"/>
        <v>321.75092184242703</v>
      </c>
      <c r="X1489" s="17">
        <f t="shared" si="909"/>
        <v>308.88088496872996</v>
      </c>
      <c r="Y1489" s="17">
        <f t="shared" si="910"/>
        <v>305.79207611904263</v>
      </c>
      <c r="Z1489" s="17">
        <f>Y1489/3600</f>
        <v>8.494224336640073E-2</v>
      </c>
      <c r="AA1489" s="17">
        <f>0.96*Y1489</f>
        <v>293.56039307428091</v>
      </c>
      <c r="AB1489" s="17">
        <f t="shared" si="911"/>
        <v>281.81797735130965</v>
      </c>
      <c r="AC1489" s="17">
        <f t="shared" si="912"/>
        <v>267.72707848374415</v>
      </c>
      <c r="AD1489" s="17">
        <f t="shared" si="913"/>
        <v>267.72707848374415</v>
      </c>
      <c r="AE1489" s="17">
        <f t="shared" si="934"/>
        <v>7.436863291215115E-2</v>
      </c>
      <c r="AF1489" s="17">
        <f>T1489-AD1489</f>
        <v>1524.2522696904493</v>
      </c>
      <c r="AG1489" s="17">
        <f t="shared" si="914"/>
        <v>0.42340340824734701</v>
      </c>
      <c r="AH1489" s="28">
        <f>0.5*'Ducati Panigale 1199 data'!$C$8*'WLTP class 3 v5'!F1489^2</f>
        <v>0</v>
      </c>
      <c r="AI1489" s="17">
        <f t="shared" si="915"/>
        <v>0</v>
      </c>
      <c r="AJ1489" s="17" t="str">
        <f>IF(N1489&lt;0, AI1489, "0")</f>
        <v>0</v>
      </c>
      <c r="AK1489" s="98">
        <f>AK1488+AJ1489</f>
        <v>3748.4290879629611</v>
      </c>
      <c r="AL1489" s="105">
        <f t="shared" si="916"/>
        <v>1.0412303022119336</v>
      </c>
      <c r="AM1489" s="98">
        <f>IF(N1489 &gt; 0, AI1489, )</f>
        <v>0</v>
      </c>
      <c r="AN1489" s="98">
        <f t="shared" si="935"/>
        <v>29268.092366512319</v>
      </c>
      <c r="AO1489" s="98">
        <f t="shared" si="917"/>
        <v>8.1300256573645324</v>
      </c>
      <c r="AP1489" s="27">
        <f t="shared" si="918"/>
        <v>0</v>
      </c>
      <c r="AQ1489" s="27">
        <f t="shared" si="919"/>
        <v>0</v>
      </c>
      <c r="AR1489" s="100">
        <f t="shared" si="920"/>
        <v>0</v>
      </c>
      <c r="AS1489" s="27">
        <f t="shared" si="921"/>
        <v>0</v>
      </c>
      <c r="AT1489" s="100">
        <f t="shared" si="898"/>
        <v>0</v>
      </c>
      <c r="AU1489" s="27">
        <f t="shared" si="898"/>
        <v>0</v>
      </c>
      <c r="AV1489" s="27">
        <f t="shared" si="922"/>
        <v>0</v>
      </c>
      <c r="AW1489" s="27">
        <f t="shared" si="923"/>
        <v>0</v>
      </c>
      <c r="AX1489" s="27">
        <f t="shared" si="924"/>
        <v>0</v>
      </c>
      <c r="AY1489" s="100">
        <f>AN1489-AW1489</f>
        <v>29268.092366512319</v>
      </c>
      <c r="AZ1489" s="110">
        <f t="shared" si="925"/>
        <v>8.1300256573645324</v>
      </c>
      <c r="BB1489" s="88">
        <v>0</v>
      </c>
      <c r="BC1489" s="26">
        <f t="shared" si="926"/>
        <v>0</v>
      </c>
      <c r="BD1489" s="26">
        <f t="shared" si="927"/>
        <v>0</v>
      </c>
      <c r="BE1489" s="26">
        <f t="shared" si="928"/>
        <v>0</v>
      </c>
      <c r="BF1489" s="26">
        <f t="shared" si="929"/>
        <v>0</v>
      </c>
      <c r="BG1489" s="26">
        <f t="shared" si="930"/>
        <v>0</v>
      </c>
    </row>
    <row r="1490" spans="2:59">
      <c r="B1490" s="13" t="s">
        <v>35</v>
      </c>
      <c r="C1490" s="13">
        <v>1479</v>
      </c>
      <c r="D1490" s="13">
        <v>2</v>
      </c>
      <c r="E1490" s="24">
        <v>2.2000000000000002</v>
      </c>
      <c r="F1490" s="69">
        <f t="shared" si="899"/>
        <v>0.61111111111111116</v>
      </c>
      <c r="G1490" s="25">
        <f t="shared" si="931"/>
        <v>0.61111111111111116</v>
      </c>
      <c r="H1490" s="25">
        <f t="shared" si="900"/>
        <v>1.5</v>
      </c>
      <c r="I1490" s="49">
        <f>'Ducati Panigale 1199 data'!$C$8*G1490</f>
        <v>169.88888888888891</v>
      </c>
      <c r="J1490" s="49">
        <f>'Ducati Panigale 1199 data'!$C$8*'Ducati Panigale 1199 data'!$C$15*'Ducati Panigale 1199 data'!$C$10</f>
        <v>54.543600000000005</v>
      </c>
      <c r="K1490" s="49">
        <f>(0.5*'Ducati Panigale 1199 data'!$C$12)*'Ducati Panigale 1199 data'!$C$14*'Ducati Panigale 1199 data'!$C$11*F1490^2</f>
        <v>5.2839467592592608E-2</v>
      </c>
      <c r="L1490" s="49">
        <f t="shared" si="901"/>
        <v>224.48532835648152</v>
      </c>
      <c r="M1490" s="49">
        <f t="shared" si="897"/>
        <v>137.18547844007205</v>
      </c>
      <c r="N1490" s="25">
        <f t="shared" si="902"/>
        <v>0.13718547844007203</v>
      </c>
      <c r="O1490" s="105">
        <f t="shared" si="903"/>
        <v>0</v>
      </c>
      <c r="P1490" s="105">
        <f t="shared" si="904"/>
        <v>0</v>
      </c>
      <c r="Q1490" s="105">
        <f t="shared" si="932"/>
        <v>352.79706342371389</v>
      </c>
      <c r="R1490" s="27">
        <f t="shared" si="905"/>
        <v>9.7999184284364965E-2</v>
      </c>
      <c r="S1490" s="98">
        <f t="shared" si="906"/>
        <v>0.13718547844007203</v>
      </c>
      <c r="T1490" s="17">
        <f t="shared" si="933"/>
        <v>1792.1165336526335</v>
      </c>
      <c r="U1490" s="17">
        <f t="shared" si="907"/>
        <v>0.49781014823684266</v>
      </c>
      <c r="V1490" s="17">
        <f t="shared" si="908"/>
        <v>335.15721025252816</v>
      </c>
      <c r="W1490" s="17">
        <f t="shared" si="909"/>
        <v>321.75092184242703</v>
      </c>
      <c r="X1490" s="17">
        <f t="shared" si="909"/>
        <v>308.88088496872996</v>
      </c>
      <c r="Y1490" s="17">
        <f t="shared" si="910"/>
        <v>305.79207611904263</v>
      </c>
      <c r="Z1490" s="17">
        <f>Y1490/3600</f>
        <v>8.494224336640073E-2</v>
      </c>
      <c r="AA1490" s="17">
        <f>0.96*Y1490</f>
        <v>293.56039307428091</v>
      </c>
      <c r="AB1490" s="17">
        <f t="shared" si="911"/>
        <v>281.81797735130965</v>
      </c>
      <c r="AC1490" s="17">
        <f t="shared" si="912"/>
        <v>267.72707848374415</v>
      </c>
      <c r="AD1490" s="17">
        <f t="shared" si="913"/>
        <v>267.72707848374415</v>
      </c>
      <c r="AE1490" s="17">
        <f t="shared" si="934"/>
        <v>7.436863291215115E-2</v>
      </c>
      <c r="AF1490" s="17">
        <f>T1490-AD1490</f>
        <v>1524.3894551688893</v>
      </c>
      <c r="AG1490" s="17">
        <f t="shared" si="914"/>
        <v>0.42344151532469149</v>
      </c>
      <c r="AH1490" s="28">
        <f>0.5*'Ducati Panigale 1199 data'!$C$8*'WLTP class 3 v5'!F1490^2</f>
        <v>51.910493827160501</v>
      </c>
      <c r="AI1490" s="17">
        <f t="shared" si="915"/>
        <v>5.1910493827160502E-2</v>
      </c>
      <c r="AJ1490" s="17" t="str">
        <f>IF(N1490&lt;0, AI1490, "0")</f>
        <v>0</v>
      </c>
      <c r="AK1490" s="98">
        <f>AK1489+AJ1490</f>
        <v>3748.4290879629611</v>
      </c>
      <c r="AL1490" s="105">
        <f t="shared" si="916"/>
        <v>1.0412303022119336</v>
      </c>
      <c r="AM1490" s="98">
        <f>IF(N1490 &gt; 0, AI1490, )</f>
        <v>5.1910493827160502E-2</v>
      </c>
      <c r="AN1490" s="98">
        <f t="shared" si="935"/>
        <v>29268.144277006148</v>
      </c>
      <c r="AO1490" s="98">
        <f t="shared" si="917"/>
        <v>8.1300400769461518</v>
      </c>
      <c r="AP1490" s="27">
        <f t="shared" si="918"/>
        <v>0</v>
      </c>
      <c r="AQ1490" s="27">
        <f t="shared" si="919"/>
        <v>0</v>
      </c>
      <c r="AR1490" s="100">
        <f t="shared" si="920"/>
        <v>0</v>
      </c>
      <c r="AS1490" s="27">
        <f t="shared" si="921"/>
        <v>0</v>
      </c>
      <c r="AT1490" s="100">
        <f t="shared" si="898"/>
        <v>0</v>
      </c>
      <c r="AU1490" s="27">
        <f t="shared" si="898"/>
        <v>0</v>
      </c>
      <c r="AV1490" s="27">
        <f t="shared" si="922"/>
        <v>0</v>
      </c>
      <c r="AW1490" s="27">
        <f t="shared" si="923"/>
        <v>0</v>
      </c>
      <c r="AX1490" s="27">
        <f t="shared" si="924"/>
        <v>0</v>
      </c>
      <c r="AY1490" s="100">
        <f>AN1490-AW1490</f>
        <v>29268.144277006148</v>
      </c>
      <c r="AZ1490" s="110">
        <f t="shared" si="925"/>
        <v>8.1300400769461518</v>
      </c>
      <c r="BB1490" s="88">
        <v>0</v>
      </c>
      <c r="BC1490" s="26">
        <f t="shared" si="926"/>
        <v>0</v>
      </c>
      <c r="BD1490" s="26">
        <f t="shared" si="927"/>
        <v>0</v>
      </c>
      <c r="BE1490" s="26">
        <f t="shared" si="928"/>
        <v>0</v>
      </c>
      <c r="BF1490" s="26">
        <f t="shared" si="929"/>
        <v>0</v>
      </c>
      <c r="BG1490" s="26">
        <f t="shared" si="930"/>
        <v>0</v>
      </c>
    </row>
    <row r="1491" spans="2:59">
      <c r="B1491" s="13" t="s">
        <v>35</v>
      </c>
      <c r="C1491" s="13">
        <v>1480</v>
      </c>
      <c r="D1491" s="13">
        <v>3</v>
      </c>
      <c r="E1491" s="24">
        <v>4.4000000000000004</v>
      </c>
      <c r="F1491" s="69">
        <f t="shared" si="899"/>
        <v>1.2222222222222223</v>
      </c>
      <c r="G1491" s="25">
        <f t="shared" si="931"/>
        <v>0.56944444444444442</v>
      </c>
      <c r="H1491" s="25">
        <f t="shared" si="900"/>
        <v>2</v>
      </c>
      <c r="I1491" s="49">
        <f>'Ducati Panigale 1199 data'!$C$8*G1491</f>
        <v>158.30555555555554</v>
      </c>
      <c r="J1491" s="49">
        <f>'Ducati Panigale 1199 data'!$C$8*'Ducati Panigale 1199 data'!$C$15*'Ducati Panigale 1199 data'!$C$10</f>
        <v>54.543600000000005</v>
      </c>
      <c r="K1491" s="49">
        <f>(0.5*'Ducati Panigale 1199 data'!$C$12)*'Ducati Panigale 1199 data'!$C$14*'Ducati Panigale 1199 data'!$C$11*F1491^2</f>
        <v>0.21135787037037043</v>
      </c>
      <c r="L1491" s="49">
        <f t="shared" si="901"/>
        <v>213.0605134259259</v>
      </c>
      <c r="M1491" s="49">
        <f t="shared" si="897"/>
        <v>260.40729418724277</v>
      </c>
      <c r="N1491" s="25">
        <f t="shared" si="902"/>
        <v>0.26040729418724279</v>
      </c>
      <c r="O1491" s="105">
        <f t="shared" si="903"/>
        <v>0</v>
      </c>
      <c r="P1491" s="105">
        <f t="shared" si="904"/>
        <v>0</v>
      </c>
      <c r="Q1491" s="105">
        <f t="shared" si="932"/>
        <v>352.79706342371389</v>
      </c>
      <c r="R1491" s="27">
        <f t="shared" si="905"/>
        <v>9.7999184284364965E-2</v>
      </c>
      <c r="S1491" s="98">
        <f t="shared" si="906"/>
        <v>0.26040729418724279</v>
      </c>
      <c r="T1491" s="17">
        <f t="shared" si="933"/>
        <v>1792.3769409468207</v>
      </c>
      <c r="U1491" s="17">
        <f t="shared" si="907"/>
        <v>0.49788248359633908</v>
      </c>
      <c r="V1491" s="17">
        <f t="shared" si="908"/>
        <v>335.15721025252816</v>
      </c>
      <c r="W1491" s="17">
        <f t="shared" si="909"/>
        <v>321.75092184242703</v>
      </c>
      <c r="X1491" s="17">
        <f t="shared" si="909"/>
        <v>308.88088496872996</v>
      </c>
      <c r="Y1491" s="17">
        <f t="shared" si="910"/>
        <v>305.79207611904263</v>
      </c>
      <c r="Z1491" s="17">
        <f>Y1491/3600</f>
        <v>8.494224336640073E-2</v>
      </c>
      <c r="AA1491" s="17">
        <f>0.96*Y1491</f>
        <v>293.56039307428091</v>
      </c>
      <c r="AB1491" s="17">
        <f t="shared" si="911"/>
        <v>281.81797735130965</v>
      </c>
      <c r="AC1491" s="17">
        <f t="shared" si="912"/>
        <v>267.72707848374415</v>
      </c>
      <c r="AD1491" s="17">
        <f t="shared" si="913"/>
        <v>267.72707848374415</v>
      </c>
      <c r="AE1491" s="17">
        <f t="shared" si="934"/>
        <v>7.436863291215115E-2</v>
      </c>
      <c r="AF1491" s="17">
        <f>T1491-AD1491</f>
        <v>1524.6498624630765</v>
      </c>
      <c r="AG1491" s="17">
        <f t="shared" si="914"/>
        <v>0.4235138506841879</v>
      </c>
      <c r="AH1491" s="28">
        <f>0.5*'Ducati Panigale 1199 data'!$C$8*'WLTP class 3 v5'!F1491^2</f>
        <v>207.641975308642</v>
      </c>
      <c r="AI1491" s="17">
        <f t="shared" si="915"/>
        <v>0.20764197530864201</v>
      </c>
      <c r="AJ1491" s="17" t="str">
        <f>IF(N1491&lt;0, AI1491, "0")</f>
        <v>0</v>
      </c>
      <c r="AK1491" s="98">
        <f>AK1490+AJ1491</f>
        <v>3748.4290879629611</v>
      </c>
      <c r="AL1491" s="105">
        <f t="shared" si="916"/>
        <v>1.0412303022119336</v>
      </c>
      <c r="AM1491" s="98">
        <f>IF(N1491 &gt; 0, AI1491, )</f>
        <v>0.20764197530864201</v>
      </c>
      <c r="AN1491" s="98">
        <f t="shared" si="935"/>
        <v>29268.351918981458</v>
      </c>
      <c r="AO1491" s="98">
        <f t="shared" si="917"/>
        <v>8.1300977552726277</v>
      </c>
      <c r="AP1491" s="27">
        <f t="shared" si="918"/>
        <v>0</v>
      </c>
      <c r="AQ1491" s="27">
        <f t="shared" si="919"/>
        <v>0</v>
      </c>
      <c r="AR1491" s="100">
        <f t="shared" si="920"/>
        <v>0</v>
      </c>
      <c r="AS1491" s="27">
        <f t="shared" si="921"/>
        <v>0</v>
      </c>
      <c r="AT1491" s="100">
        <f t="shared" si="898"/>
        <v>0</v>
      </c>
      <c r="AU1491" s="27">
        <f t="shared" si="898"/>
        <v>0</v>
      </c>
      <c r="AV1491" s="27">
        <f t="shared" si="922"/>
        <v>0</v>
      </c>
      <c r="AW1491" s="27">
        <f t="shared" si="923"/>
        <v>0</v>
      </c>
      <c r="AX1491" s="27">
        <f t="shared" si="924"/>
        <v>0</v>
      </c>
      <c r="AY1491" s="100">
        <f>AN1491-AW1491</f>
        <v>29268.351918981458</v>
      </c>
      <c r="AZ1491" s="110">
        <f t="shared" si="925"/>
        <v>8.1300977552726277</v>
      </c>
      <c r="BB1491" s="88">
        <v>0</v>
      </c>
      <c r="BC1491" s="26">
        <f t="shared" si="926"/>
        <v>0</v>
      </c>
      <c r="BD1491" s="26">
        <f t="shared" si="927"/>
        <v>0</v>
      </c>
      <c r="BE1491" s="26">
        <f t="shared" si="928"/>
        <v>0</v>
      </c>
      <c r="BF1491" s="26">
        <f t="shared" si="929"/>
        <v>0</v>
      </c>
      <c r="BG1491" s="26">
        <f t="shared" si="930"/>
        <v>0</v>
      </c>
    </row>
    <row r="1492" spans="2:59">
      <c r="B1492" s="13" t="s">
        <v>35</v>
      </c>
      <c r="C1492" s="13">
        <v>1481</v>
      </c>
      <c r="D1492" s="13">
        <v>4</v>
      </c>
      <c r="E1492" s="24">
        <v>6.3</v>
      </c>
      <c r="F1492" s="69">
        <f t="shared" si="899"/>
        <v>1.75</v>
      </c>
      <c r="G1492" s="25">
        <f t="shared" si="931"/>
        <v>0.4861111111111111</v>
      </c>
      <c r="H1492" s="25">
        <f t="shared" si="900"/>
        <v>2.5</v>
      </c>
      <c r="I1492" s="49">
        <f>'Ducati Panigale 1199 data'!$C$8*G1492</f>
        <v>135.13888888888889</v>
      </c>
      <c r="J1492" s="49">
        <f>'Ducati Panigale 1199 data'!$C$8*'Ducati Panigale 1199 data'!$C$15*'Ducati Panigale 1199 data'!$C$10</f>
        <v>54.543600000000005</v>
      </c>
      <c r="K1492" s="49">
        <f>(0.5*'Ducati Panigale 1199 data'!$C$12)*'Ducati Panigale 1199 data'!$C$14*'Ducati Panigale 1199 data'!$C$11*F1492^2</f>
        <v>0.43330546875000003</v>
      </c>
      <c r="L1492" s="49">
        <f t="shared" si="901"/>
        <v>190.11579435763889</v>
      </c>
      <c r="M1492" s="49">
        <f t="shared" si="897"/>
        <v>332.70264012586807</v>
      </c>
      <c r="N1492" s="25">
        <f t="shared" si="902"/>
        <v>0.33270264012586809</v>
      </c>
      <c r="O1492" s="105">
        <f t="shared" si="903"/>
        <v>0</v>
      </c>
      <c r="P1492" s="105">
        <f t="shared" si="904"/>
        <v>0</v>
      </c>
      <c r="Q1492" s="105">
        <f t="shared" si="932"/>
        <v>352.79706342371389</v>
      </c>
      <c r="R1492" s="27">
        <f t="shared" si="905"/>
        <v>9.7999184284364965E-2</v>
      </c>
      <c r="S1492" s="98">
        <f t="shared" si="906"/>
        <v>0.33270264012586809</v>
      </c>
      <c r="T1492" s="17">
        <f t="shared" si="933"/>
        <v>1792.7096435869466</v>
      </c>
      <c r="U1492" s="17">
        <f t="shared" si="907"/>
        <v>0.49797490099637409</v>
      </c>
      <c r="V1492" s="17">
        <f t="shared" si="908"/>
        <v>335.15721025252816</v>
      </c>
      <c r="W1492" s="17">
        <f t="shared" si="909"/>
        <v>321.75092184242703</v>
      </c>
      <c r="X1492" s="17">
        <f t="shared" si="909"/>
        <v>308.88088496872996</v>
      </c>
      <c r="Y1492" s="17">
        <f t="shared" si="910"/>
        <v>305.79207611904263</v>
      </c>
      <c r="Z1492" s="17">
        <f>Y1492/3600</f>
        <v>8.494224336640073E-2</v>
      </c>
      <c r="AA1492" s="17">
        <f>0.96*Y1492</f>
        <v>293.56039307428091</v>
      </c>
      <c r="AB1492" s="17">
        <f t="shared" si="911"/>
        <v>281.81797735130965</v>
      </c>
      <c r="AC1492" s="17">
        <f t="shared" si="912"/>
        <v>267.72707848374415</v>
      </c>
      <c r="AD1492" s="17">
        <f t="shared" si="913"/>
        <v>267.72707848374415</v>
      </c>
      <c r="AE1492" s="17">
        <f t="shared" si="934"/>
        <v>7.436863291215115E-2</v>
      </c>
      <c r="AF1492" s="17">
        <f>T1492-AD1492</f>
        <v>1524.9825651032024</v>
      </c>
      <c r="AG1492" s="17">
        <f t="shared" si="914"/>
        <v>0.42360626808422291</v>
      </c>
      <c r="AH1492" s="28">
        <f>0.5*'Ducati Panigale 1199 data'!$C$8*'WLTP class 3 v5'!F1492^2</f>
        <v>425.6875</v>
      </c>
      <c r="AI1492" s="17">
        <f t="shared" si="915"/>
        <v>0.4256875</v>
      </c>
      <c r="AJ1492" s="17" t="str">
        <f>IF(N1492&lt;0, AI1492, "0")</f>
        <v>0</v>
      </c>
      <c r="AK1492" s="98">
        <f>AK1491+AJ1492</f>
        <v>3748.4290879629611</v>
      </c>
      <c r="AL1492" s="105">
        <f t="shared" si="916"/>
        <v>1.0412303022119336</v>
      </c>
      <c r="AM1492" s="98">
        <f>IF(N1492 &gt; 0, AI1492, )</f>
        <v>0.4256875</v>
      </c>
      <c r="AN1492" s="98">
        <f t="shared" si="935"/>
        <v>29268.777606481457</v>
      </c>
      <c r="AO1492" s="98">
        <f t="shared" si="917"/>
        <v>8.1302160018004042</v>
      </c>
      <c r="AP1492" s="27">
        <f t="shared" si="918"/>
        <v>0</v>
      </c>
      <c r="AQ1492" s="27">
        <f t="shared" si="919"/>
        <v>0</v>
      </c>
      <c r="AR1492" s="100">
        <f t="shared" si="920"/>
        <v>0</v>
      </c>
      <c r="AS1492" s="27">
        <f t="shared" si="921"/>
        <v>0</v>
      </c>
      <c r="AT1492" s="100">
        <f t="shared" si="898"/>
        <v>0</v>
      </c>
      <c r="AU1492" s="27">
        <f t="shared" si="898"/>
        <v>0</v>
      </c>
      <c r="AV1492" s="27">
        <f t="shared" si="922"/>
        <v>0</v>
      </c>
      <c r="AW1492" s="27">
        <f t="shared" si="923"/>
        <v>0</v>
      </c>
      <c r="AX1492" s="27">
        <f t="shared" si="924"/>
        <v>0</v>
      </c>
      <c r="AY1492" s="100">
        <f>AN1492-AW1492</f>
        <v>29268.777606481457</v>
      </c>
      <c r="AZ1492" s="110">
        <f t="shared" si="925"/>
        <v>8.1302160018004042</v>
      </c>
      <c r="BB1492" s="88">
        <v>0</v>
      </c>
      <c r="BC1492" s="26">
        <f t="shared" si="926"/>
        <v>0</v>
      </c>
      <c r="BD1492" s="26">
        <f t="shared" si="927"/>
        <v>0</v>
      </c>
      <c r="BE1492" s="26">
        <f t="shared" si="928"/>
        <v>0</v>
      </c>
      <c r="BF1492" s="26">
        <f t="shared" si="929"/>
        <v>0</v>
      </c>
      <c r="BG1492" s="26">
        <f t="shared" si="930"/>
        <v>0</v>
      </c>
    </row>
    <row r="1493" spans="2:59">
      <c r="B1493" s="13" t="s">
        <v>35</v>
      </c>
      <c r="C1493" s="13">
        <v>1482</v>
      </c>
      <c r="D1493" s="13">
        <v>5</v>
      </c>
      <c r="E1493" s="24">
        <v>7.9</v>
      </c>
      <c r="F1493" s="69">
        <f t="shared" si="899"/>
        <v>2.1944444444444446</v>
      </c>
      <c r="G1493" s="25">
        <f t="shared" si="931"/>
        <v>0.40277777777777768</v>
      </c>
      <c r="H1493" s="25">
        <f t="shared" si="900"/>
        <v>3</v>
      </c>
      <c r="I1493" s="49">
        <f>'Ducati Panigale 1199 data'!$C$8*G1493</f>
        <v>111.9722222222222</v>
      </c>
      <c r="J1493" s="49">
        <f>'Ducati Panigale 1199 data'!$C$8*'Ducati Panigale 1199 data'!$C$15*'Ducati Panigale 1199 data'!$C$10</f>
        <v>54.543600000000005</v>
      </c>
      <c r="K1493" s="49">
        <f>(0.5*'Ducati Panigale 1199 data'!$C$12)*'Ducati Panigale 1199 data'!$C$14*'Ducati Panigale 1199 data'!$C$11*F1493^2</f>
        <v>0.68134528356481494</v>
      </c>
      <c r="L1493" s="49">
        <f t="shared" si="901"/>
        <v>167.19716750578701</v>
      </c>
      <c r="M1493" s="49">
        <f t="shared" si="897"/>
        <v>366.90489535992151</v>
      </c>
      <c r="N1493" s="25">
        <f t="shared" si="902"/>
        <v>0.36690489535992149</v>
      </c>
      <c r="O1493" s="105">
        <f t="shared" si="903"/>
        <v>0</v>
      </c>
      <c r="P1493" s="105">
        <f t="shared" si="904"/>
        <v>0</v>
      </c>
      <c r="Q1493" s="105">
        <f t="shared" si="932"/>
        <v>352.79706342371389</v>
      </c>
      <c r="R1493" s="27">
        <f t="shared" si="905"/>
        <v>9.7999184284364965E-2</v>
      </c>
      <c r="S1493" s="98">
        <f t="shared" si="906"/>
        <v>0.36690489535992149</v>
      </c>
      <c r="T1493" s="17">
        <f t="shared" si="933"/>
        <v>1793.0765484823066</v>
      </c>
      <c r="U1493" s="17">
        <f t="shared" si="907"/>
        <v>0.49807681902286294</v>
      </c>
      <c r="V1493" s="17">
        <f t="shared" si="908"/>
        <v>335.15721025252816</v>
      </c>
      <c r="W1493" s="17">
        <f t="shared" si="909"/>
        <v>321.75092184242703</v>
      </c>
      <c r="X1493" s="17">
        <f t="shared" si="909"/>
        <v>308.88088496872996</v>
      </c>
      <c r="Y1493" s="17">
        <f t="shared" si="910"/>
        <v>305.79207611904263</v>
      </c>
      <c r="Z1493" s="17">
        <f>Y1493/3600</f>
        <v>8.494224336640073E-2</v>
      </c>
      <c r="AA1493" s="17">
        <f>0.96*Y1493</f>
        <v>293.56039307428091</v>
      </c>
      <c r="AB1493" s="17">
        <f t="shared" si="911"/>
        <v>281.81797735130965</v>
      </c>
      <c r="AC1493" s="17">
        <f t="shared" si="912"/>
        <v>267.72707848374415</v>
      </c>
      <c r="AD1493" s="17">
        <f t="shared" si="913"/>
        <v>267.72707848374415</v>
      </c>
      <c r="AE1493" s="17">
        <f t="shared" si="934"/>
        <v>7.436863291215115E-2</v>
      </c>
      <c r="AF1493" s="17">
        <f>T1493-AD1493</f>
        <v>1525.3494699985624</v>
      </c>
      <c r="AG1493" s="17">
        <f t="shared" si="914"/>
        <v>0.42370818611071176</v>
      </c>
      <c r="AH1493" s="28">
        <f>0.5*'Ducati Panigale 1199 data'!$C$8*'WLTP class 3 v5'!F1493^2</f>
        <v>669.3665123456791</v>
      </c>
      <c r="AI1493" s="17">
        <f t="shared" si="915"/>
        <v>0.66936651234567912</v>
      </c>
      <c r="AJ1493" s="17" t="str">
        <f>IF(N1493&lt;0, AI1493, "0")</f>
        <v>0</v>
      </c>
      <c r="AK1493" s="98">
        <f>AK1492+AJ1493</f>
        <v>3748.4290879629611</v>
      </c>
      <c r="AL1493" s="105">
        <f t="shared" si="916"/>
        <v>1.0412303022119336</v>
      </c>
      <c r="AM1493" s="98">
        <f>IF(N1493 &gt; 0, AI1493, )</f>
        <v>0.66936651234567912</v>
      </c>
      <c r="AN1493" s="98">
        <f t="shared" si="935"/>
        <v>29269.446972993803</v>
      </c>
      <c r="AO1493" s="98">
        <f t="shared" si="917"/>
        <v>8.1304019369427234</v>
      </c>
      <c r="AP1493" s="27">
        <f t="shared" si="918"/>
        <v>0</v>
      </c>
      <c r="AQ1493" s="27">
        <f t="shared" si="919"/>
        <v>0</v>
      </c>
      <c r="AR1493" s="100">
        <f t="shared" si="920"/>
        <v>0</v>
      </c>
      <c r="AS1493" s="27">
        <f t="shared" si="921"/>
        <v>0</v>
      </c>
      <c r="AT1493" s="100">
        <f t="shared" si="898"/>
        <v>0</v>
      </c>
      <c r="AU1493" s="27">
        <f t="shared" si="898"/>
        <v>0</v>
      </c>
      <c r="AV1493" s="27">
        <f t="shared" si="922"/>
        <v>0</v>
      </c>
      <c r="AW1493" s="27">
        <f t="shared" si="923"/>
        <v>0</v>
      </c>
      <c r="AX1493" s="27">
        <f t="shared" si="924"/>
        <v>0</v>
      </c>
      <c r="AY1493" s="100">
        <f>AN1493-AW1493</f>
        <v>29269.446972993803</v>
      </c>
      <c r="AZ1493" s="110">
        <f t="shared" si="925"/>
        <v>8.1304019369427234</v>
      </c>
      <c r="BB1493" s="88">
        <v>0</v>
      </c>
      <c r="BC1493" s="26">
        <f t="shared" si="926"/>
        <v>0</v>
      </c>
      <c r="BD1493" s="26">
        <f t="shared" si="927"/>
        <v>0</v>
      </c>
      <c r="BE1493" s="26">
        <f t="shared" si="928"/>
        <v>0</v>
      </c>
      <c r="BF1493" s="26">
        <f t="shared" si="929"/>
        <v>0</v>
      </c>
      <c r="BG1493" s="26">
        <f t="shared" si="930"/>
        <v>0</v>
      </c>
    </row>
    <row r="1494" spans="2:59">
      <c r="B1494" s="13" t="s">
        <v>35</v>
      </c>
      <c r="C1494" s="13">
        <v>1483</v>
      </c>
      <c r="D1494" s="13">
        <v>6</v>
      </c>
      <c r="E1494" s="24">
        <v>9.1999999999999993</v>
      </c>
      <c r="F1494" s="69">
        <f t="shared" si="899"/>
        <v>2.5555555555555554</v>
      </c>
      <c r="G1494" s="25">
        <f t="shared" si="931"/>
        <v>0.34722222222222221</v>
      </c>
      <c r="H1494" s="25">
        <f t="shared" si="900"/>
        <v>3.5</v>
      </c>
      <c r="I1494" s="49">
        <f>'Ducati Panigale 1199 data'!$C$8*G1494</f>
        <v>96.527777777777771</v>
      </c>
      <c r="J1494" s="49">
        <f>'Ducati Panigale 1199 data'!$C$8*'Ducati Panigale 1199 data'!$C$15*'Ducati Panigale 1199 data'!$C$10</f>
        <v>54.543600000000005</v>
      </c>
      <c r="K1494" s="49">
        <f>(0.5*'Ducati Panigale 1199 data'!$C$12)*'Ducati Panigale 1199 data'!$C$14*'Ducati Panigale 1199 data'!$C$11*F1494^2</f>
        <v>0.92403564814814809</v>
      </c>
      <c r="L1494" s="49">
        <f t="shared" si="901"/>
        <v>151.9954134259259</v>
      </c>
      <c r="M1494" s="49">
        <f t="shared" si="897"/>
        <v>388.43272319958839</v>
      </c>
      <c r="N1494" s="25">
        <f t="shared" si="902"/>
        <v>0.38843272319958838</v>
      </c>
      <c r="O1494" s="105">
        <f t="shared" si="903"/>
        <v>0</v>
      </c>
      <c r="P1494" s="105">
        <f t="shared" si="904"/>
        <v>0</v>
      </c>
      <c r="Q1494" s="105">
        <f t="shared" si="932"/>
        <v>352.79706342371389</v>
      </c>
      <c r="R1494" s="27">
        <f t="shared" si="905"/>
        <v>9.7999184284364965E-2</v>
      </c>
      <c r="S1494" s="98">
        <f t="shared" si="906"/>
        <v>0.38843272319958838</v>
      </c>
      <c r="T1494" s="17">
        <f t="shared" si="933"/>
        <v>1793.4649812055063</v>
      </c>
      <c r="U1494" s="17">
        <f t="shared" si="907"/>
        <v>0.49818471700152955</v>
      </c>
      <c r="V1494" s="17">
        <f t="shared" si="908"/>
        <v>335.15721025252816</v>
      </c>
      <c r="W1494" s="17">
        <f t="shared" si="909"/>
        <v>321.75092184242703</v>
      </c>
      <c r="X1494" s="17">
        <f t="shared" si="909"/>
        <v>308.88088496872996</v>
      </c>
      <c r="Y1494" s="17">
        <f t="shared" si="910"/>
        <v>305.79207611904263</v>
      </c>
      <c r="Z1494" s="17">
        <f>Y1494/3600</f>
        <v>8.494224336640073E-2</v>
      </c>
      <c r="AA1494" s="17">
        <f>0.96*Y1494</f>
        <v>293.56039307428091</v>
      </c>
      <c r="AB1494" s="17">
        <f t="shared" si="911"/>
        <v>281.81797735130965</v>
      </c>
      <c r="AC1494" s="17">
        <f t="shared" si="912"/>
        <v>267.72707848374415</v>
      </c>
      <c r="AD1494" s="17">
        <f t="shared" si="913"/>
        <v>267.72707848374415</v>
      </c>
      <c r="AE1494" s="17">
        <f t="shared" si="934"/>
        <v>7.436863291215115E-2</v>
      </c>
      <c r="AF1494" s="17">
        <f>T1494-AD1494</f>
        <v>1525.7379027217621</v>
      </c>
      <c r="AG1494" s="17">
        <f t="shared" si="914"/>
        <v>0.42381608408937838</v>
      </c>
      <c r="AH1494" s="28">
        <f>0.5*'Ducati Panigale 1199 data'!$C$8*'WLTP class 3 v5'!F1494^2</f>
        <v>907.79012345678996</v>
      </c>
      <c r="AI1494" s="17">
        <f t="shared" si="915"/>
        <v>0.90779012345679</v>
      </c>
      <c r="AJ1494" s="17" t="str">
        <f>IF(N1494&lt;0, AI1494, "0")</f>
        <v>0</v>
      </c>
      <c r="AK1494" s="98">
        <f>AK1493+AJ1494</f>
        <v>3748.4290879629611</v>
      </c>
      <c r="AL1494" s="105">
        <f t="shared" si="916"/>
        <v>1.0412303022119336</v>
      </c>
      <c r="AM1494" s="98">
        <f>IF(N1494 &gt; 0, AI1494, )</f>
        <v>0.90779012345679</v>
      </c>
      <c r="AN1494" s="98">
        <f t="shared" si="935"/>
        <v>29270.354763117259</v>
      </c>
      <c r="AO1494" s="98">
        <f t="shared" si="917"/>
        <v>8.1306541008659057</v>
      </c>
      <c r="AP1494" s="27">
        <f t="shared" si="918"/>
        <v>0</v>
      </c>
      <c r="AQ1494" s="27">
        <f t="shared" si="919"/>
        <v>0</v>
      </c>
      <c r="AR1494" s="100">
        <f t="shared" si="920"/>
        <v>0</v>
      </c>
      <c r="AS1494" s="27">
        <f t="shared" si="921"/>
        <v>0</v>
      </c>
      <c r="AT1494" s="100">
        <f t="shared" si="898"/>
        <v>0</v>
      </c>
      <c r="AU1494" s="27">
        <f t="shared" si="898"/>
        <v>0</v>
      </c>
      <c r="AV1494" s="27">
        <f t="shared" si="922"/>
        <v>0</v>
      </c>
      <c r="AW1494" s="27">
        <f t="shared" si="923"/>
        <v>0</v>
      </c>
      <c r="AX1494" s="27">
        <f t="shared" si="924"/>
        <v>0</v>
      </c>
      <c r="AY1494" s="100">
        <f>AN1494-AW1494</f>
        <v>29270.354763117259</v>
      </c>
      <c r="AZ1494" s="110">
        <f t="shared" si="925"/>
        <v>8.1306541008659057</v>
      </c>
      <c r="BB1494" s="88">
        <v>0</v>
      </c>
      <c r="BC1494" s="26">
        <f t="shared" si="926"/>
        <v>0</v>
      </c>
      <c r="BD1494" s="26">
        <f t="shared" si="927"/>
        <v>0</v>
      </c>
      <c r="BE1494" s="26">
        <f t="shared" si="928"/>
        <v>0</v>
      </c>
      <c r="BF1494" s="26">
        <f t="shared" si="929"/>
        <v>0</v>
      </c>
      <c r="BG1494" s="26">
        <f t="shared" si="930"/>
        <v>0</v>
      </c>
    </row>
    <row r="1495" spans="2:59">
      <c r="B1495" s="13" t="s">
        <v>35</v>
      </c>
      <c r="C1495" s="13">
        <v>1484</v>
      </c>
      <c r="D1495" s="13">
        <v>7</v>
      </c>
      <c r="E1495" s="24">
        <v>10.4</v>
      </c>
      <c r="F1495" s="69">
        <f t="shared" si="899"/>
        <v>2.8888888888888888</v>
      </c>
      <c r="G1495" s="25">
        <f t="shared" si="931"/>
        <v>0.31944444444444453</v>
      </c>
      <c r="H1495" s="25">
        <f t="shared" si="900"/>
        <v>4</v>
      </c>
      <c r="I1495" s="49">
        <f>'Ducati Panigale 1199 data'!$C$8*G1495</f>
        <v>88.805555555555586</v>
      </c>
      <c r="J1495" s="49">
        <f>'Ducati Panigale 1199 data'!$C$8*'Ducati Panigale 1199 data'!$C$15*'Ducati Panigale 1199 data'!$C$10</f>
        <v>54.543600000000005</v>
      </c>
      <c r="K1495" s="49">
        <f>(0.5*'Ducati Panigale 1199 data'!$C$12)*'Ducati Panigale 1199 data'!$C$14*'Ducati Panigale 1199 data'!$C$11*F1495^2</f>
        <v>1.1808092592592594</v>
      </c>
      <c r="L1495" s="49">
        <f t="shared" si="901"/>
        <v>144.52996481481486</v>
      </c>
      <c r="M1495" s="49">
        <f t="shared" si="897"/>
        <v>417.5310094650207</v>
      </c>
      <c r="N1495" s="25">
        <f t="shared" si="902"/>
        <v>0.4175310094650207</v>
      </c>
      <c r="O1495" s="105">
        <f t="shared" si="903"/>
        <v>0</v>
      </c>
      <c r="P1495" s="105">
        <f t="shared" si="904"/>
        <v>0</v>
      </c>
      <c r="Q1495" s="105">
        <f t="shared" si="932"/>
        <v>352.79706342371389</v>
      </c>
      <c r="R1495" s="27">
        <f t="shared" si="905"/>
        <v>9.7999184284364965E-2</v>
      </c>
      <c r="S1495" s="98">
        <f t="shared" si="906"/>
        <v>0.4175310094650207</v>
      </c>
      <c r="T1495" s="17">
        <f t="shared" si="933"/>
        <v>1793.8825122149713</v>
      </c>
      <c r="U1495" s="17">
        <f t="shared" si="907"/>
        <v>0.49830069783749203</v>
      </c>
      <c r="V1495" s="17">
        <f t="shared" si="908"/>
        <v>335.15721025252816</v>
      </c>
      <c r="W1495" s="17">
        <f t="shared" si="909"/>
        <v>321.75092184242703</v>
      </c>
      <c r="X1495" s="17">
        <f t="shared" si="909"/>
        <v>308.88088496872996</v>
      </c>
      <c r="Y1495" s="17">
        <f t="shared" si="910"/>
        <v>305.79207611904263</v>
      </c>
      <c r="Z1495" s="17">
        <f>Y1495/3600</f>
        <v>8.494224336640073E-2</v>
      </c>
      <c r="AA1495" s="17">
        <f>0.96*Y1495</f>
        <v>293.56039307428091</v>
      </c>
      <c r="AB1495" s="17">
        <f t="shared" si="911"/>
        <v>281.81797735130965</v>
      </c>
      <c r="AC1495" s="17">
        <f t="shared" si="912"/>
        <v>267.72707848374415</v>
      </c>
      <c r="AD1495" s="17">
        <f t="shared" si="913"/>
        <v>267.72707848374415</v>
      </c>
      <c r="AE1495" s="17">
        <f t="shared" si="934"/>
        <v>7.436863291215115E-2</v>
      </c>
      <c r="AF1495" s="17">
        <f>T1495-AD1495</f>
        <v>1526.155433731227</v>
      </c>
      <c r="AG1495" s="17">
        <f t="shared" si="914"/>
        <v>0.42393206492534086</v>
      </c>
      <c r="AH1495" s="28">
        <f>0.5*'Ducati Panigale 1199 data'!$C$8*'WLTP class 3 v5'!F1495^2</f>
        <v>1160.0493827160494</v>
      </c>
      <c r="AI1495" s="17">
        <f t="shared" si="915"/>
        <v>1.1600493827160494</v>
      </c>
      <c r="AJ1495" s="17" t="str">
        <f>IF(N1495&lt;0, AI1495, "0")</f>
        <v>0</v>
      </c>
      <c r="AK1495" s="98">
        <f>AK1494+AJ1495</f>
        <v>3748.4290879629611</v>
      </c>
      <c r="AL1495" s="105">
        <f t="shared" si="916"/>
        <v>1.0412303022119336</v>
      </c>
      <c r="AM1495" s="98">
        <f>IF(N1495 &gt; 0, AI1495, )</f>
        <v>1.1600493827160494</v>
      </c>
      <c r="AN1495" s="98">
        <f t="shared" si="935"/>
        <v>29271.514812499976</v>
      </c>
      <c r="AO1495" s="98">
        <f t="shared" si="917"/>
        <v>8.1309763368055492</v>
      </c>
      <c r="AP1495" s="27">
        <f t="shared" si="918"/>
        <v>0</v>
      </c>
      <c r="AQ1495" s="27">
        <f t="shared" si="919"/>
        <v>0</v>
      </c>
      <c r="AR1495" s="100">
        <f t="shared" si="920"/>
        <v>0</v>
      </c>
      <c r="AS1495" s="27">
        <f t="shared" si="921"/>
        <v>0</v>
      </c>
      <c r="AT1495" s="100">
        <f t="shared" si="898"/>
        <v>0</v>
      </c>
      <c r="AU1495" s="27">
        <f t="shared" si="898"/>
        <v>0</v>
      </c>
      <c r="AV1495" s="27">
        <f t="shared" si="922"/>
        <v>0</v>
      </c>
      <c r="AW1495" s="27">
        <f t="shared" si="923"/>
        <v>0</v>
      </c>
      <c r="AX1495" s="27">
        <f t="shared" si="924"/>
        <v>0</v>
      </c>
      <c r="AY1495" s="100">
        <f>AN1495-AW1495</f>
        <v>29271.514812499976</v>
      </c>
      <c r="AZ1495" s="110">
        <f t="shared" si="925"/>
        <v>8.1309763368055492</v>
      </c>
      <c r="BB1495" s="88">
        <v>0</v>
      </c>
      <c r="BC1495" s="26">
        <f t="shared" si="926"/>
        <v>0</v>
      </c>
      <c r="BD1495" s="26">
        <f t="shared" si="927"/>
        <v>0</v>
      </c>
      <c r="BE1495" s="26">
        <f t="shared" si="928"/>
        <v>0</v>
      </c>
      <c r="BF1495" s="26">
        <f t="shared" si="929"/>
        <v>0</v>
      </c>
      <c r="BG1495" s="26">
        <f t="shared" si="930"/>
        <v>0</v>
      </c>
    </row>
    <row r="1496" spans="2:59">
      <c r="B1496" s="13" t="s">
        <v>35</v>
      </c>
      <c r="C1496" s="13">
        <v>1485</v>
      </c>
      <c r="D1496" s="13">
        <v>8</v>
      </c>
      <c r="E1496" s="24">
        <v>11.5</v>
      </c>
      <c r="F1496" s="69">
        <f t="shared" si="899"/>
        <v>3.1944444444444446</v>
      </c>
      <c r="G1496" s="25">
        <f t="shared" si="931"/>
        <v>0.34722222222222221</v>
      </c>
      <c r="H1496" s="25">
        <f t="shared" si="900"/>
        <v>4.5</v>
      </c>
      <c r="I1496" s="49">
        <f>'Ducati Panigale 1199 data'!$C$8*G1496</f>
        <v>96.527777777777771</v>
      </c>
      <c r="J1496" s="49">
        <f>'Ducati Panigale 1199 data'!$C$8*'Ducati Panigale 1199 data'!$C$15*'Ducati Panigale 1199 data'!$C$10</f>
        <v>54.543600000000005</v>
      </c>
      <c r="K1496" s="49">
        <f>(0.5*'Ducati Panigale 1199 data'!$C$12)*'Ducati Panigale 1199 data'!$C$14*'Ducati Panigale 1199 data'!$C$11*F1496^2</f>
        <v>1.4438057002314817</v>
      </c>
      <c r="L1496" s="49">
        <f t="shared" si="901"/>
        <v>152.51518347800925</v>
      </c>
      <c r="M1496" s="49">
        <f t="shared" si="897"/>
        <v>487.2012805547518</v>
      </c>
      <c r="N1496" s="25">
        <f t="shared" si="902"/>
        <v>0.48720128055475181</v>
      </c>
      <c r="O1496" s="105">
        <f t="shared" si="903"/>
        <v>0</v>
      </c>
      <c r="P1496" s="105">
        <f t="shared" si="904"/>
        <v>0</v>
      </c>
      <c r="Q1496" s="105">
        <f t="shared" si="932"/>
        <v>352.79706342371389</v>
      </c>
      <c r="R1496" s="27">
        <f t="shared" si="905"/>
        <v>9.7999184284364965E-2</v>
      </c>
      <c r="S1496" s="98">
        <f t="shared" si="906"/>
        <v>0.48720128055475181</v>
      </c>
      <c r="T1496" s="17">
        <f t="shared" si="933"/>
        <v>1794.369713495526</v>
      </c>
      <c r="U1496" s="17">
        <f t="shared" si="907"/>
        <v>0.49843603152653498</v>
      </c>
      <c r="V1496" s="17">
        <f t="shared" si="908"/>
        <v>335.15721025252816</v>
      </c>
      <c r="W1496" s="17">
        <f t="shared" si="909"/>
        <v>321.75092184242703</v>
      </c>
      <c r="X1496" s="17">
        <f t="shared" si="909"/>
        <v>308.88088496872996</v>
      </c>
      <c r="Y1496" s="17">
        <f t="shared" si="910"/>
        <v>305.79207611904263</v>
      </c>
      <c r="Z1496" s="17">
        <f>Y1496/3600</f>
        <v>8.494224336640073E-2</v>
      </c>
      <c r="AA1496" s="17">
        <f>0.96*Y1496</f>
        <v>293.56039307428091</v>
      </c>
      <c r="AB1496" s="17">
        <f t="shared" si="911"/>
        <v>281.81797735130965</v>
      </c>
      <c r="AC1496" s="17">
        <f t="shared" si="912"/>
        <v>267.72707848374415</v>
      </c>
      <c r="AD1496" s="17">
        <f t="shared" si="913"/>
        <v>267.72707848374415</v>
      </c>
      <c r="AE1496" s="17">
        <f t="shared" si="934"/>
        <v>7.436863291215115E-2</v>
      </c>
      <c r="AF1496" s="17">
        <f>T1496-AD1496</f>
        <v>1526.6426350117817</v>
      </c>
      <c r="AG1496" s="17">
        <f t="shared" si="914"/>
        <v>0.42406739861438381</v>
      </c>
      <c r="AH1496" s="28">
        <f>0.5*'Ducati Panigale 1199 data'!$C$8*'WLTP class 3 v5'!F1496^2</f>
        <v>1418.4220679012346</v>
      </c>
      <c r="AI1496" s="17">
        <f t="shared" si="915"/>
        <v>1.4184220679012347</v>
      </c>
      <c r="AJ1496" s="17" t="str">
        <f>IF(N1496&lt;0, AI1496, "0")</f>
        <v>0</v>
      </c>
      <c r="AK1496" s="98">
        <f>AK1495+AJ1496</f>
        <v>3748.4290879629611</v>
      </c>
      <c r="AL1496" s="105">
        <f t="shared" si="916"/>
        <v>1.0412303022119336</v>
      </c>
      <c r="AM1496" s="98">
        <f>IF(N1496 &gt; 0, AI1496, )</f>
        <v>1.4184220679012347</v>
      </c>
      <c r="AN1496" s="98">
        <f t="shared" si="935"/>
        <v>29272.933234567878</v>
      </c>
      <c r="AO1496" s="98">
        <f t="shared" si="917"/>
        <v>8.1313703429355222</v>
      </c>
      <c r="AP1496" s="27">
        <f t="shared" si="918"/>
        <v>0</v>
      </c>
      <c r="AQ1496" s="27">
        <f t="shared" si="919"/>
        <v>0</v>
      </c>
      <c r="AR1496" s="100">
        <f t="shared" si="920"/>
        <v>0</v>
      </c>
      <c r="AS1496" s="27">
        <f t="shared" si="921"/>
        <v>0</v>
      </c>
      <c r="AT1496" s="100">
        <f t="shared" si="898"/>
        <v>0</v>
      </c>
      <c r="AU1496" s="27">
        <f t="shared" si="898"/>
        <v>0</v>
      </c>
      <c r="AV1496" s="27">
        <f t="shared" si="922"/>
        <v>0</v>
      </c>
      <c r="AW1496" s="27">
        <f t="shared" si="923"/>
        <v>0</v>
      </c>
      <c r="AX1496" s="27">
        <f t="shared" si="924"/>
        <v>0</v>
      </c>
      <c r="AY1496" s="100">
        <f>AN1496-AW1496</f>
        <v>29272.933234567878</v>
      </c>
      <c r="AZ1496" s="110">
        <f t="shared" si="925"/>
        <v>8.1313703429355222</v>
      </c>
      <c r="BB1496" s="88">
        <v>0</v>
      </c>
      <c r="BC1496" s="26">
        <f t="shared" si="926"/>
        <v>0</v>
      </c>
      <c r="BD1496" s="26">
        <f t="shared" si="927"/>
        <v>0</v>
      </c>
      <c r="BE1496" s="26">
        <f t="shared" si="928"/>
        <v>0</v>
      </c>
      <c r="BF1496" s="26">
        <f t="shared" si="929"/>
        <v>0</v>
      </c>
      <c r="BG1496" s="26">
        <f t="shared" si="930"/>
        <v>0</v>
      </c>
    </row>
    <row r="1497" spans="2:59">
      <c r="B1497" s="13" t="s">
        <v>35</v>
      </c>
      <c r="C1497" s="13">
        <v>1486</v>
      </c>
      <c r="D1497" s="13">
        <v>9</v>
      </c>
      <c r="E1497" s="24">
        <v>12.9</v>
      </c>
      <c r="F1497" s="69">
        <f t="shared" si="899"/>
        <v>3.5833333333333335</v>
      </c>
      <c r="G1497" s="25">
        <f t="shared" si="931"/>
        <v>0.44444444444444431</v>
      </c>
      <c r="H1497" s="25">
        <f t="shared" si="900"/>
        <v>5</v>
      </c>
      <c r="I1497" s="49">
        <f>'Ducati Panigale 1199 data'!$C$8*G1497</f>
        <v>123.55555555555551</v>
      </c>
      <c r="J1497" s="49">
        <f>'Ducati Panigale 1199 data'!$C$8*'Ducati Panigale 1199 data'!$C$15*'Ducati Panigale 1199 data'!$C$10</f>
        <v>54.543600000000005</v>
      </c>
      <c r="K1497" s="49">
        <f>(0.5*'Ducati Panigale 1199 data'!$C$12)*'Ducati Panigale 1199 data'!$C$14*'Ducati Panigale 1199 data'!$C$11*F1497^2</f>
        <v>1.8167388020833337</v>
      </c>
      <c r="L1497" s="49">
        <f t="shared" si="901"/>
        <v>179.91589435763885</v>
      </c>
      <c r="M1497" s="49">
        <f t="shared" si="897"/>
        <v>644.69862144820593</v>
      </c>
      <c r="N1497" s="25">
        <f t="shared" si="902"/>
        <v>0.64469862144820589</v>
      </c>
      <c r="O1497" s="105">
        <f t="shared" si="903"/>
        <v>0</v>
      </c>
      <c r="P1497" s="105">
        <f t="shared" si="904"/>
        <v>0</v>
      </c>
      <c r="Q1497" s="105">
        <f t="shared" si="932"/>
        <v>352.79706342371389</v>
      </c>
      <c r="R1497" s="27">
        <f t="shared" si="905"/>
        <v>9.7999184284364965E-2</v>
      </c>
      <c r="S1497" s="98">
        <f t="shared" si="906"/>
        <v>0.64469862144820589</v>
      </c>
      <c r="T1497" s="17">
        <f t="shared" si="933"/>
        <v>1795.0144121169742</v>
      </c>
      <c r="U1497" s="17">
        <f t="shared" si="907"/>
        <v>0.49861511447693729</v>
      </c>
      <c r="V1497" s="17">
        <f t="shared" si="908"/>
        <v>335.15721025252816</v>
      </c>
      <c r="W1497" s="17">
        <f t="shared" si="909"/>
        <v>321.75092184242703</v>
      </c>
      <c r="X1497" s="17">
        <f t="shared" si="909"/>
        <v>308.88088496872996</v>
      </c>
      <c r="Y1497" s="17">
        <f t="shared" si="910"/>
        <v>305.79207611904263</v>
      </c>
      <c r="Z1497" s="17">
        <f>Y1497/3600</f>
        <v>8.494224336640073E-2</v>
      </c>
      <c r="AA1497" s="17">
        <f>0.96*Y1497</f>
        <v>293.56039307428091</v>
      </c>
      <c r="AB1497" s="17">
        <f t="shared" si="911"/>
        <v>281.81797735130965</v>
      </c>
      <c r="AC1497" s="17">
        <f t="shared" si="912"/>
        <v>267.72707848374415</v>
      </c>
      <c r="AD1497" s="17">
        <f t="shared" si="913"/>
        <v>267.72707848374415</v>
      </c>
      <c r="AE1497" s="17">
        <f t="shared" si="934"/>
        <v>7.436863291215115E-2</v>
      </c>
      <c r="AF1497" s="17">
        <f>T1497-AD1497</f>
        <v>1527.28733363323</v>
      </c>
      <c r="AG1497" s="17">
        <f t="shared" si="914"/>
        <v>0.42424648156478612</v>
      </c>
      <c r="AH1497" s="28">
        <f>0.5*'Ducati Panigale 1199 data'!$C$8*'WLTP class 3 v5'!F1497^2</f>
        <v>1784.7986111111113</v>
      </c>
      <c r="AI1497" s="17">
        <f t="shared" si="915"/>
        <v>1.7847986111111114</v>
      </c>
      <c r="AJ1497" s="17" t="str">
        <f>IF(N1497&lt;0, AI1497, "0")</f>
        <v>0</v>
      </c>
      <c r="AK1497" s="98">
        <f>AK1496+AJ1497</f>
        <v>3748.4290879629611</v>
      </c>
      <c r="AL1497" s="105">
        <f t="shared" si="916"/>
        <v>1.0412303022119336</v>
      </c>
      <c r="AM1497" s="98">
        <f>IF(N1497 &gt; 0, AI1497, )</f>
        <v>1.7847986111111114</v>
      </c>
      <c r="AN1497" s="98">
        <f t="shared" si="935"/>
        <v>29274.71803317899</v>
      </c>
      <c r="AO1497" s="98">
        <f t="shared" si="917"/>
        <v>8.1318661203274978</v>
      </c>
      <c r="AP1497" s="27">
        <f t="shared" si="918"/>
        <v>0</v>
      </c>
      <c r="AQ1497" s="27">
        <f t="shared" si="919"/>
        <v>0</v>
      </c>
      <c r="AR1497" s="100">
        <f t="shared" si="920"/>
        <v>0</v>
      </c>
      <c r="AS1497" s="27">
        <f t="shared" si="921"/>
        <v>0</v>
      </c>
      <c r="AT1497" s="100">
        <f t="shared" si="898"/>
        <v>0</v>
      </c>
      <c r="AU1497" s="27">
        <f t="shared" si="898"/>
        <v>0</v>
      </c>
      <c r="AV1497" s="27">
        <f t="shared" si="922"/>
        <v>0</v>
      </c>
      <c r="AW1497" s="27">
        <f t="shared" si="923"/>
        <v>0</v>
      </c>
      <c r="AX1497" s="27">
        <f t="shared" si="924"/>
        <v>0</v>
      </c>
      <c r="AY1497" s="100">
        <f>AN1497-AW1497</f>
        <v>29274.71803317899</v>
      </c>
      <c r="AZ1497" s="110">
        <f t="shared" si="925"/>
        <v>8.1318661203274978</v>
      </c>
      <c r="BB1497" s="88">
        <v>0</v>
      </c>
      <c r="BC1497" s="26">
        <f t="shared" si="926"/>
        <v>0</v>
      </c>
      <c r="BD1497" s="26">
        <f t="shared" si="927"/>
        <v>0</v>
      </c>
      <c r="BE1497" s="26">
        <f t="shared" si="928"/>
        <v>0</v>
      </c>
      <c r="BF1497" s="26">
        <f t="shared" si="929"/>
        <v>0</v>
      </c>
      <c r="BG1497" s="26">
        <f t="shared" si="930"/>
        <v>0</v>
      </c>
    </row>
    <row r="1498" spans="2:59">
      <c r="B1498" s="13" t="s">
        <v>35</v>
      </c>
      <c r="C1498" s="13">
        <v>1487</v>
      </c>
      <c r="D1498" s="13">
        <v>10</v>
      </c>
      <c r="E1498" s="24">
        <v>14.7</v>
      </c>
      <c r="F1498" s="69">
        <f t="shared" si="899"/>
        <v>4.083333333333333</v>
      </c>
      <c r="G1498" s="25">
        <f t="shared" si="931"/>
        <v>0.56944444444444442</v>
      </c>
      <c r="H1498" s="25">
        <f t="shared" si="900"/>
        <v>5.5</v>
      </c>
      <c r="I1498" s="49">
        <f>'Ducati Panigale 1199 data'!$C$8*G1498</f>
        <v>158.30555555555554</v>
      </c>
      <c r="J1498" s="49">
        <f>'Ducati Panigale 1199 data'!$C$8*'Ducati Panigale 1199 data'!$C$15*'Ducati Panigale 1199 data'!$C$10</f>
        <v>54.543600000000005</v>
      </c>
      <c r="K1498" s="49">
        <f>(0.5*'Ducati Panigale 1199 data'!$C$12)*'Ducati Panigale 1199 data'!$C$14*'Ducati Panigale 1199 data'!$C$11*F1498^2</f>
        <v>2.3591075520833331</v>
      </c>
      <c r="L1498" s="49">
        <f t="shared" si="901"/>
        <v>215.20826310763889</v>
      </c>
      <c r="M1498" s="49">
        <f t="shared" si="897"/>
        <v>878.7670743561921</v>
      </c>
      <c r="N1498" s="25">
        <f t="shared" si="902"/>
        <v>0.87876707435619206</v>
      </c>
      <c r="O1498" s="105">
        <f t="shared" si="903"/>
        <v>0</v>
      </c>
      <c r="P1498" s="105">
        <f t="shared" si="904"/>
        <v>0</v>
      </c>
      <c r="Q1498" s="105">
        <f t="shared" si="932"/>
        <v>352.79706342371389</v>
      </c>
      <c r="R1498" s="27">
        <f t="shared" si="905"/>
        <v>9.7999184284364965E-2</v>
      </c>
      <c r="S1498" s="98">
        <f t="shared" si="906"/>
        <v>0.87876707435619206</v>
      </c>
      <c r="T1498" s="17">
        <f t="shared" si="933"/>
        <v>1795.8931791913303</v>
      </c>
      <c r="U1498" s="17">
        <f t="shared" si="907"/>
        <v>0.49885921644203618</v>
      </c>
      <c r="V1498" s="17">
        <f t="shared" si="908"/>
        <v>335.15721025252816</v>
      </c>
      <c r="W1498" s="17">
        <f t="shared" si="909"/>
        <v>321.75092184242703</v>
      </c>
      <c r="X1498" s="17">
        <f t="shared" si="909"/>
        <v>308.88088496872996</v>
      </c>
      <c r="Y1498" s="17">
        <f t="shared" si="910"/>
        <v>305.79207611904263</v>
      </c>
      <c r="Z1498" s="17">
        <f>Y1498/3600</f>
        <v>8.494224336640073E-2</v>
      </c>
      <c r="AA1498" s="17">
        <f>0.96*Y1498</f>
        <v>293.56039307428091</v>
      </c>
      <c r="AB1498" s="17">
        <f t="shared" si="911"/>
        <v>281.81797735130965</v>
      </c>
      <c r="AC1498" s="17">
        <f t="shared" si="912"/>
        <v>267.72707848374415</v>
      </c>
      <c r="AD1498" s="17">
        <f t="shared" si="913"/>
        <v>267.72707848374415</v>
      </c>
      <c r="AE1498" s="17">
        <f t="shared" si="934"/>
        <v>7.436863291215115E-2</v>
      </c>
      <c r="AF1498" s="17">
        <f>T1498-AD1498</f>
        <v>1528.1661007075861</v>
      </c>
      <c r="AG1498" s="17">
        <f t="shared" si="914"/>
        <v>0.42449058352988506</v>
      </c>
      <c r="AH1498" s="28">
        <f>0.5*'Ducati Panigale 1199 data'!$C$8*'WLTP class 3 v5'!F1498^2</f>
        <v>2317.6319444444439</v>
      </c>
      <c r="AI1498" s="17">
        <f t="shared" si="915"/>
        <v>2.317631944444444</v>
      </c>
      <c r="AJ1498" s="17" t="str">
        <f>IF(N1498&lt;0, AI1498, "0")</f>
        <v>0</v>
      </c>
      <c r="AK1498" s="98">
        <f>AK1497+AJ1498</f>
        <v>3748.4290879629611</v>
      </c>
      <c r="AL1498" s="105">
        <f t="shared" si="916"/>
        <v>1.0412303022119336</v>
      </c>
      <c r="AM1498" s="98">
        <f>IF(N1498 &gt; 0, AI1498, )</f>
        <v>2.317631944444444</v>
      </c>
      <c r="AN1498" s="98">
        <f t="shared" si="935"/>
        <v>29277.035665123432</v>
      </c>
      <c r="AO1498" s="98">
        <f t="shared" si="917"/>
        <v>8.132509906978731</v>
      </c>
      <c r="AP1498" s="27">
        <f t="shared" si="918"/>
        <v>0</v>
      </c>
      <c r="AQ1498" s="27">
        <f t="shared" si="919"/>
        <v>0</v>
      </c>
      <c r="AR1498" s="100">
        <f t="shared" si="920"/>
        <v>0</v>
      </c>
      <c r="AS1498" s="27">
        <f t="shared" si="921"/>
        <v>0</v>
      </c>
      <c r="AT1498" s="100">
        <f t="shared" si="898"/>
        <v>0</v>
      </c>
      <c r="AU1498" s="27">
        <f t="shared" si="898"/>
        <v>0</v>
      </c>
      <c r="AV1498" s="27">
        <f t="shared" si="922"/>
        <v>0</v>
      </c>
      <c r="AW1498" s="27">
        <f t="shared" si="923"/>
        <v>0</v>
      </c>
      <c r="AX1498" s="27">
        <f t="shared" si="924"/>
        <v>0</v>
      </c>
      <c r="AY1498" s="100">
        <f>AN1498-AW1498</f>
        <v>29277.035665123432</v>
      </c>
      <c r="AZ1498" s="110">
        <f t="shared" si="925"/>
        <v>8.132509906978731</v>
      </c>
      <c r="BB1498" s="88">
        <v>0</v>
      </c>
      <c r="BC1498" s="26">
        <f t="shared" si="926"/>
        <v>0</v>
      </c>
      <c r="BD1498" s="26">
        <f t="shared" si="927"/>
        <v>0</v>
      </c>
      <c r="BE1498" s="26">
        <f t="shared" si="928"/>
        <v>0</v>
      </c>
      <c r="BF1498" s="26">
        <f t="shared" si="929"/>
        <v>0</v>
      </c>
      <c r="BG1498" s="26">
        <f t="shared" si="930"/>
        <v>0</v>
      </c>
    </row>
    <row r="1499" spans="2:59">
      <c r="B1499" s="13" t="s">
        <v>35</v>
      </c>
      <c r="C1499" s="13">
        <v>1488</v>
      </c>
      <c r="D1499" s="13">
        <v>11</v>
      </c>
      <c r="E1499" s="24">
        <v>17</v>
      </c>
      <c r="F1499" s="69">
        <f t="shared" si="899"/>
        <v>4.7222222222222223</v>
      </c>
      <c r="G1499" s="25">
        <f t="shared" si="931"/>
        <v>0.70833333333333348</v>
      </c>
      <c r="H1499" s="25">
        <f t="shared" si="900"/>
        <v>6</v>
      </c>
      <c r="I1499" s="49">
        <f>'Ducati Panigale 1199 data'!$C$8*G1499</f>
        <v>196.91666666666671</v>
      </c>
      <c r="J1499" s="49">
        <f>'Ducati Panigale 1199 data'!$C$8*'Ducati Panigale 1199 data'!$C$15*'Ducati Panigale 1199 data'!$C$10</f>
        <v>54.543600000000005</v>
      </c>
      <c r="K1499" s="49">
        <f>(0.5*'Ducati Panigale 1199 data'!$C$12)*'Ducati Panigale 1199 data'!$C$14*'Ducati Panigale 1199 data'!$C$11*F1499^2</f>
        <v>3.1550839120370373</v>
      </c>
      <c r="L1499" s="49">
        <f t="shared" si="901"/>
        <v>254.61535057870375</v>
      </c>
      <c r="M1499" s="49">
        <f t="shared" si="897"/>
        <v>1202.3502666216566</v>
      </c>
      <c r="N1499" s="25">
        <f t="shared" si="902"/>
        <v>1.2023502666216566</v>
      </c>
      <c r="O1499" s="105">
        <f t="shared" si="903"/>
        <v>0</v>
      </c>
      <c r="P1499" s="105">
        <f t="shared" si="904"/>
        <v>0</v>
      </c>
      <c r="Q1499" s="105">
        <f t="shared" si="932"/>
        <v>352.79706342371389</v>
      </c>
      <c r="R1499" s="27">
        <f t="shared" si="905"/>
        <v>9.7999184284364965E-2</v>
      </c>
      <c r="S1499" s="98">
        <f t="shared" si="906"/>
        <v>1.2023502666216566</v>
      </c>
      <c r="T1499" s="17">
        <f t="shared" si="933"/>
        <v>1797.0955294579519</v>
      </c>
      <c r="U1499" s="17">
        <f t="shared" si="907"/>
        <v>0.49919320262720884</v>
      </c>
      <c r="V1499" s="17">
        <f t="shared" si="908"/>
        <v>335.15721025252816</v>
      </c>
      <c r="W1499" s="17">
        <f t="shared" si="909"/>
        <v>321.75092184242703</v>
      </c>
      <c r="X1499" s="17">
        <f t="shared" si="909"/>
        <v>308.88088496872996</v>
      </c>
      <c r="Y1499" s="17">
        <f t="shared" si="910"/>
        <v>305.79207611904263</v>
      </c>
      <c r="Z1499" s="17">
        <f>Y1499/3600</f>
        <v>8.494224336640073E-2</v>
      </c>
      <c r="AA1499" s="17">
        <f>0.96*Y1499</f>
        <v>293.56039307428091</v>
      </c>
      <c r="AB1499" s="17">
        <f t="shared" si="911"/>
        <v>281.81797735130965</v>
      </c>
      <c r="AC1499" s="17">
        <f t="shared" si="912"/>
        <v>267.72707848374415</v>
      </c>
      <c r="AD1499" s="17">
        <f t="shared" si="913"/>
        <v>267.72707848374415</v>
      </c>
      <c r="AE1499" s="17">
        <f t="shared" si="934"/>
        <v>7.436863291215115E-2</v>
      </c>
      <c r="AF1499" s="17">
        <f>T1499-AD1499</f>
        <v>1529.3684509742077</v>
      </c>
      <c r="AG1499" s="17">
        <f t="shared" si="914"/>
        <v>0.42482456971505766</v>
      </c>
      <c r="AH1499" s="28">
        <f>0.5*'Ducati Panigale 1199 data'!$C$8*'WLTP class 3 v5'!F1499^2</f>
        <v>3099.6141975308642</v>
      </c>
      <c r="AI1499" s="17">
        <f t="shared" si="915"/>
        <v>3.0996141975308644</v>
      </c>
      <c r="AJ1499" s="17" t="str">
        <f>IF(N1499&lt;0, AI1499, "0")</f>
        <v>0</v>
      </c>
      <c r="AK1499" s="98">
        <f>AK1498+AJ1499</f>
        <v>3748.4290879629611</v>
      </c>
      <c r="AL1499" s="105">
        <f t="shared" si="916"/>
        <v>1.0412303022119336</v>
      </c>
      <c r="AM1499" s="98">
        <f>IF(N1499 &gt; 0, AI1499, )</f>
        <v>3.0996141975308644</v>
      </c>
      <c r="AN1499" s="98">
        <f t="shared" si="935"/>
        <v>29280.135279320963</v>
      </c>
      <c r="AO1499" s="98">
        <f t="shared" si="917"/>
        <v>8.1333709109224888</v>
      </c>
      <c r="AP1499" s="27">
        <f t="shared" si="918"/>
        <v>0</v>
      </c>
      <c r="AQ1499" s="27">
        <f t="shared" si="919"/>
        <v>0</v>
      </c>
      <c r="AR1499" s="100">
        <f t="shared" si="920"/>
        <v>0</v>
      </c>
      <c r="AS1499" s="27">
        <f t="shared" si="921"/>
        <v>0</v>
      </c>
      <c r="AT1499" s="100">
        <f t="shared" si="898"/>
        <v>0</v>
      </c>
      <c r="AU1499" s="27">
        <f t="shared" si="898"/>
        <v>0</v>
      </c>
      <c r="AV1499" s="27">
        <f t="shared" si="922"/>
        <v>0</v>
      </c>
      <c r="AW1499" s="27">
        <f t="shared" si="923"/>
        <v>0</v>
      </c>
      <c r="AX1499" s="27">
        <f t="shared" si="924"/>
        <v>0</v>
      </c>
      <c r="AY1499" s="100">
        <f>AN1499-AW1499</f>
        <v>29280.135279320963</v>
      </c>
      <c r="AZ1499" s="110">
        <f t="shared" si="925"/>
        <v>8.1333709109224888</v>
      </c>
      <c r="BB1499" s="88">
        <v>0</v>
      </c>
      <c r="BC1499" s="26">
        <f t="shared" si="926"/>
        <v>0</v>
      </c>
      <c r="BD1499" s="26">
        <f t="shared" si="927"/>
        <v>0</v>
      </c>
      <c r="BE1499" s="26">
        <f t="shared" si="928"/>
        <v>0</v>
      </c>
      <c r="BF1499" s="26">
        <f t="shared" si="929"/>
        <v>0</v>
      </c>
      <c r="BG1499" s="26">
        <f t="shared" si="930"/>
        <v>0</v>
      </c>
    </row>
    <row r="1500" spans="2:59">
      <c r="B1500" s="13" t="s">
        <v>35</v>
      </c>
      <c r="C1500" s="13">
        <v>1489</v>
      </c>
      <c r="D1500" s="13">
        <v>12</v>
      </c>
      <c r="E1500" s="24">
        <v>19.8</v>
      </c>
      <c r="F1500" s="69">
        <f t="shared" si="899"/>
        <v>5.5</v>
      </c>
      <c r="G1500" s="25">
        <f t="shared" si="931"/>
        <v>0.84722222222222243</v>
      </c>
      <c r="H1500" s="25">
        <f t="shared" si="900"/>
        <v>6.5</v>
      </c>
      <c r="I1500" s="49">
        <f>'Ducati Panigale 1199 data'!$C$8*G1500</f>
        <v>235.52777777777783</v>
      </c>
      <c r="J1500" s="49">
        <f>'Ducati Panigale 1199 data'!$C$8*'Ducati Panigale 1199 data'!$C$15*'Ducati Panigale 1199 data'!$C$10</f>
        <v>54.543600000000005</v>
      </c>
      <c r="K1500" s="49">
        <f>(0.5*'Ducati Panigale 1199 data'!$C$12)*'Ducati Panigale 1199 data'!$C$14*'Ducati Panigale 1199 data'!$C$11*F1500^2</f>
        <v>4.2799968750000001</v>
      </c>
      <c r="L1500" s="49">
        <f t="shared" si="901"/>
        <v>294.35137465277785</v>
      </c>
      <c r="M1500" s="49">
        <f t="shared" si="897"/>
        <v>1618.9325605902782</v>
      </c>
      <c r="N1500" s="25">
        <f t="shared" si="902"/>
        <v>1.6189325605902782</v>
      </c>
      <c r="O1500" s="105">
        <f t="shared" si="903"/>
        <v>0</v>
      </c>
      <c r="P1500" s="105">
        <f t="shared" si="904"/>
        <v>0</v>
      </c>
      <c r="Q1500" s="105">
        <f t="shared" si="932"/>
        <v>352.79706342371389</v>
      </c>
      <c r="R1500" s="27">
        <f t="shared" si="905"/>
        <v>9.7999184284364965E-2</v>
      </c>
      <c r="S1500" s="98">
        <f t="shared" si="906"/>
        <v>1.6189325605902782</v>
      </c>
      <c r="T1500" s="17">
        <f t="shared" si="933"/>
        <v>1798.7144620185422</v>
      </c>
      <c r="U1500" s="17">
        <f t="shared" si="907"/>
        <v>0.49964290611626172</v>
      </c>
      <c r="V1500" s="17">
        <f t="shared" si="908"/>
        <v>335.15721025252816</v>
      </c>
      <c r="W1500" s="17">
        <f t="shared" si="909"/>
        <v>321.75092184242703</v>
      </c>
      <c r="X1500" s="17">
        <f t="shared" si="909"/>
        <v>308.88088496872996</v>
      </c>
      <c r="Y1500" s="17">
        <f t="shared" si="910"/>
        <v>305.79207611904263</v>
      </c>
      <c r="Z1500" s="17">
        <f>Y1500/3600</f>
        <v>8.494224336640073E-2</v>
      </c>
      <c r="AA1500" s="17">
        <f>0.96*Y1500</f>
        <v>293.56039307428091</v>
      </c>
      <c r="AB1500" s="17">
        <f t="shared" si="911"/>
        <v>281.81797735130965</v>
      </c>
      <c r="AC1500" s="17">
        <f t="shared" si="912"/>
        <v>267.72707848374415</v>
      </c>
      <c r="AD1500" s="17">
        <f t="shared" si="913"/>
        <v>267.72707848374415</v>
      </c>
      <c r="AE1500" s="17">
        <f t="shared" si="934"/>
        <v>7.436863291215115E-2</v>
      </c>
      <c r="AF1500" s="17">
        <f>T1500-AD1500</f>
        <v>1530.987383534798</v>
      </c>
      <c r="AG1500" s="17">
        <f t="shared" si="914"/>
        <v>0.42527427320411054</v>
      </c>
      <c r="AH1500" s="28">
        <f>0.5*'Ducati Panigale 1199 data'!$C$8*'WLTP class 3 v5'!F1500^2</f>
        <v>4204.75</v>
      </c>
      <c r="AI1500" s="17">
        <f t="shared" si="915"/>
        <v>4.2047499999999998</v>
      </c>
      <c r="AJ1500" s="17" t="str">
        <f>IF(N1500&lt;0, AI1500, "0")</f>
        <v>0</v>
      </c>
      <c r="AK1500" s="98">
        <f>AK1499+AJ1500</f>
        <v>3748.4290879629611</v>
      </c>
      <c r="AL1500" s="105">
        <f t="shared" si="916"/>
        <v>1.0412303022119336</v>
      </c>
      <c r="AM1500" s="98">
        <f>IF(N1500 &gt; 0, AI1500, )</f>
        <v>4.2047499999999998</v>
      </c>
      <c r="AN1500" s="98">
        <f t="shared" si="935"/>
        <v>29284.340029320963</v>
      </c>
      <c r="AO1500" s="98">
        <f t="shared" si="917"/>
        <v>8.1345388970336003</v>
      </c>
      <c r="AP1500" s="27">
        <f t="shared" si="918"/>
        <v>0</v>
      </c>
      <c r="AQ1500" s="27">
        <f t="shared" si="919"/>
        <v>0</v>
      </c>
      <c r="AR1500" s="100">
        <f t="shared" si="920"/>
        <v>0</v>
      </c>
      <c r="AS1500" s="27">
        <f t="shared" si="921"/>
        <v>0</v>
      </c>
      <c r="AT1500" s="100">
        <f t="shared" si="898"/>
        <v>0</v>
      </c>
      <c r="AU1500" s="27">
        <f t="shared" si="898"/>
        <v>0</v>
      </c>
      <c r="AV1500" s="27">
        <f t="shared" si="922"/>
        <v>0</v>
      </c>
      <c r="AW1500" s="27">
        <f t="shared" si="923"/>
        <v>0</v>
      </c>
      <c r="AX1500" s="27">
        <f t="shared" si="924"/>
        <v>0</v>
      </c>
      <c r="AY1500" s="100">
        <f>AN1500-AW1500</f>
        <v>29284.340029320963</v>
      </c>
      <c r="AZ1500" s="110">
        <f t="shared" si="925"/>
        <v>8.1345388970336003</v>
      </c>
      <c r="BB1500" s="88">
        <v>0</v>
      </c>
      <c r="BC1500" s="26">
        <f t="shared" si="926"/>
        <v>0</v>
      </c>
      <c r="BD1500" s="26">
        <f t="shared" si="927"/>
        <v>0</v>
      </c>
      <c r="BE1500" s="26">
        <f t="shared" si="928"/>
        <v>0</v>
      </c>
      <c r="BF1500" s="26">
        <f t="shared" si="929"/>
        <v>0</v>
      </c>
      <c r="BG1500" s="26">
        <f t="shared" si="930"/>
        <v>0</v>
      </c>
    </row>
    <row r="1501" spans="2:59">
      <c r="B1501" s="13" t="s">
        <v>35</v>
      </c>
      <c r="C1501" s="13">
        <v>1490</v>
      </c>
      <c r="D1501" s="13">
        <v>13</v>
      </c>
      <c r="E1501" s="24">
        <v>23.1</v>
      </c>
      <c r="F1501" s="69">
        <f t="shared" si="899"/>
        <v>6.416666666666667</v>
      </c>
      <c r="G1501" s="25">
        <f t="shared" si="931"/>
        <v>0.95833333333333315</v>
      </c>
      <c r="H1501" s="25">
        <f t="shared" si="900"/>
        <v>7</v>
      </c>
      <c r="I1501" s="49">
        <f>'Ducati Panigale 1199 data'!$C$8*G1501</f>
        <v>266.41666666666663</v>
      </c>
      <c r="J1501" s="49">
        <f>'Ducati Panigale 1199 data'!$C$8*'Ducati Panigale 1199 data'!$C$15*'Ducati Panigale 1199 data'!$C$10</f>
        <v>54.543600000000005</v>
      </c>
      <c r="K1501" s="49">
        <f>(0.5*'Ducati Panigale 1199 data'!$C$12)*'Ducati Panigale 1199 data'!$C$14*'Ducati Panigale 1199 data'!$C$11*F1501^2</f>
        <v>5.8255513020833343</v>
      </c>
      <c r="L1501" s="49">
        <f t="shared" si="901"/>
        <v>326.78581796875</v>
      </c>
      <c r="M1501" s="49">
        <f t="shared" si="897"/>
        <v>2096.8756652994794</v>
      </c>
      <c r="N1501" s="25">
        <f t="shared" si="902"/>
        <v>2.0968756652994793</v>
      </c>
      <c r="O1501" s="105">
        <f t="shared" si="903"/>
        <v>0</v>
      </c>
      <c r="P1501" s="105">
        <f t="shared" si="904"/>
        <v>0</v>
      </c>
      <c r="Q1501" s="105">
        <f t="shared" si="932"/>
        <v>352.79706342371389</v>
      </c>
      <c r="R1501" s="27">
        <f t="shared" si="905"/>
        <v>9.7999184284364965E-2</v>
      </c>
      <c r="S1501" s="98">
        <f t="shared" si="906"/>
        <v>2.0968756652994793</v>
      </c>
      <c r="T1501" s="17">
        <f t="shared" si="933"/>
        <v>1800.8113376838417</v>
      </c>
      <c r="U1501" s="17">
        <f t="shared" si="907"/>
        <v>0.50022537157884495</v>
      </c>
      <c r="V1501" s="17">
        <f t="shared" si="908"/>
        <v>335.15721025252816</v>
      </c>
      <c r="W1501" s="17">
        <f t="shared" si="909"/>
        <v>321.75092184242703</v>
      </c>
      <c r="X1501" s="17">
        <f t="shared" si="909"/>
        <v>308.88088496872996</v>
      </c>
      <c r="Y1501" s="17">
        <f t="shared" si="910"/>
        <v>305.79207611904263</v>
      </c>
      <c r="Z1501" s="17">
        <f>Y1501/3600</f>
        <v>8.494224336640073E-2</v>
      </c>
      <c r="AA1501" s="17">
        <f>0.96*Y1501</f>
        <v>293.56039307428091</v>
      </c>
      <c r="AB1501" s="17">
        <f t="shared" si="911"/>
        <v>281.81797735130965</v>
      </c>
      <c r="AC1501" s="17">
        <f t="shared" si="912"/>
        <v>267.72707848374415</v>
      </c>
      <c r="AD1501" s="17">
        <f t="shared" si="913"/>
        <v>267.72707848374415</v>
      </c>
      <c r="AE1501" s="17">
        <f t="shared" si="934"/>
        <v>7.436863291215115E-2</v>
      </c>
      <c r="AF1501" s="17">
        <f>T1501-AD1501</f>
        <v>1533.0842592000974</v>
      </c>
      <c r="AG1501" s="17">
        <f t="shared" si="914"/>
        <v>0.42585673866669371</v>
      </c>
      <c r="AH1501" s="28">
        <f>0.5*'Ducati Panigale 1199 data'!$C$8*'WLTP class 3 v5'!F1501^2</f>
        <v>5723.1319444444453</v>
      </c>
      <c r="AI1501" s="17">
        <f t="shared" si="915"/>
        <v>5.7231319444444448</v>
      </c>
      <c r="AJ1501" s="17" t="str">
        <f>IF(N1501&lt;0, AI1501, "0")</f>
        <v>0</v>
      </c>
      <c r="AK1501" s="98">
        <f>AK1500+AJ1501</f>
        <v>3748.4290879629611</v>
      </c>
      <c r="AL1501" s="105">
        <f t="shared" si="916"/>
        <v>1.0412303022119336</v>
      </c>
      <c r="AM1501" s="98">
        <f>IF(N1501 &gt; 0, AI1501, )</f>
        <v>5.7231319444444448</v>
      </c>
      <c r="AN1501" s="98">
        <f t="shared" si="935"/>
        <v>29290.063161265407</v>
      </c>
      <c r="AO1501" s="98">
        <f t="shared" si="917"/>
        <v>8.1361286559070578</v>
      </c>
      <c r="AP1501" s="27">
        <f t="shared" si="918"/>
        <v>0</v>
      </c>
      <c r="AQ1501" s="27">
        <f t="shared" si="919"/>
        <v>0</v>
      </c>
      <c r="AR1501" s="100">
        <f t="shared" si="920"/>
        <v>0</v>
      </c>
      <c r="AS1501" s="27">
        <f t="shared" si="921"/>
        <v>0</v>
      </c>
      <c r="AT1501" s="100">
        <f t="shared" si="898"/>
        <v>0</v>
      </c>
      <c r="AU1501" s="27">
        <f t="shared" si="898"/>
        <v>0</v>
      </c>
      <c r="AV1501" s="27">
        <f t="shared" si="922"/>
        <v>0</v>
      </c>
      <c r="AW1501" s="27">
        <f t="shared" si="923"/>
        <v>0</v>
      </c>
      <c r="AX1501" s="27">
        <f t="shared" si="924"/>
        <v>0</v>
      </c>
      <c r="AY1501" s="100">
        <f>AN1501-AW1501</f>
        <v>29290.063161265407</v>
      </c>
      <c r="AZ1501" s="110">
        <f t="shared" si="925"/>
        <v>8.1361286559070578</v>
      </c>
      <c r="BB1501" s="88">
        <v>0</v>
      </c>
      <c r="BC1501" s="26">
        <f t="shared" si="926"/>
        <v>0</v>
      </c>
      <c r="BD1501" s="26">
        <f t="shared" si="927"/>
        <v>0</v>
      </c>
      <c r="BE1501" s="26">
        <f t="shared" si="928"/>
        <v>0</v>
      </c>
      <c r="BF1501" s="26">
        <f t="shared" si="929"/>
        <v>0</v>
      </c>
      <c r="BG1501" s="26">
        <f t="shared" si="930"/>
        <v>0</v>
      </c>
    </row>
    <row r="1502" spans="2:59">
      <c r="B1502" s="13" t="s">
        <v>35</v>
      </c>
      <c r="C1502" s="13">
        <v>1491</v>
      </c>
      <c r="D1502" s="13">
        <v>14</v>
      </c>
      <c r="E1502" s="24">
        <v>26.7</v>
      </c>
      <c r="F1502" s="69">
        <f t="shared" si="899"/>
        <v>7.416666666666667</v>
      </c>
      <c r="G1502" s="25">
        <f t="shared" si="931"/>
        <v>1.0277777777777775</v>
      </c>
      <c r="H1502" s="25">
        <f t="shared" si="900"/>
        <v>7.5</v>
      </c>
      <c r="I1502" s="49">
        <f>'Ducati Panigale 1199 data'!$C$8*G1502</f>
        <v>285.72222222222211</v>
      </c>
      <c r="J1502" s="49">
        <f>'Ducati Panigale 1199 data'!$C$8*'Ducati Panigale 1199 data'!$C$15*'Ducati Panigale 1199 data'!$C$10</f>
        <v>54.543600000000005</v>
      </c>
      <c r="K1502" s="49">
        <f>(0.5*'Ducati Panigale 1199 data'!$C$12)*'Ducati Panigale 1199 data'!$C$14*'Ducati Panigale 1199 data'!$C$11*F1502^2</f>
        <v>7.7827950520833351</v>
      </c>
      <c r="L1502" s="49">
        <f t="shared" si="901"/>
        <v>348.04861727430546</v>
      </c>
      <c r="M1502" s="49">
        <f t="shared" si="897"/>
        <v>2581.3605781177657</v>
      </c>
      <c r="N1502" s="25">
        <f t="shared" si="902"/>
        <v>2.5813605781177658</v>
      </c>
      <c r="O1502" s="105">
        <f t="shared" si="903"/>
        <v>0</v>
      </c>
      <c r="P1502" s="105">
        <f t="shared" si="904"/>
        <v>0</v>
      </c>
      <c r="Q1502" s="105">
        <f t="shared" si="932"/>
        <v>352.79706342371389</v>
      </c>
      <c r="R1502" s="27">
        <f t="shared" si="905"/>
        <v>9.7999184284364965E-2</v>
      </c>
      <c r="S1502" s="98">
        <f t="shared" si="906"/>
        <v>2.5813605781177658</v>
      </c>
      <c r="T1502" s="17">
        <f t="shared" si="933"/>
        <v>1803.3926982619594</v>
      </c>
      <c r="U1502" s="17">
        <f t="shared" si="907"/>
        <v>0.50094241618387758</v>
      </c>
      <c r="V1502" s="17">
        <f t="shared" si="908"/>
        <v>335.15721025252816</v>
      </c>
      <c r="W1502" s="17">
        <f t="shared" si="909"/>
        <v>321.75092184242703</v>
      </c>
      <c r="X1502" s="17">
        <f t="shared" si="909"/>
        <v>308.88088496872996</v>
      </c>
      <c r="Y1502" s="17">
        <f t="shared" si="910"/>
        <v>305.79207611904263</v>
      </c>
      <c r="Z1502" s="17">
        <f>Y1502/3600</f>
        <v>8.494224336640073E-2</v>
      </c>
      <c r="AA1502" s="17">
        <f>0.96*Y1502</f>
        <v>293.56039307428091</v>
      </c>
      <c r="AB1502" s="17">
        <f t="shared" si="911"/>
        <v>281.81797735130965</v>
      </c>
      <c r="AC1502" s="17">
        <f t="shared" si="912"/>
        <v>267.72707848374415</v>
      </c>
      <c r="AD1502" s="17">
        <f t="shared" si="913"/>
        <v>267.72707848374415</v>
      </c>
      <c r="AE1502" s="17">
        <f t="shared" si="934"/>
        <v>7.436863291215115E-2</v>
      </c>
      <c r="AF1502" s="17">
        <f>T1502-AD1502</f>
        <v>1535.6656197782152</v>
      </c>
      <c r="AG1502" s="17">
        <f t="shared" si="914"/>
        <v>0.42657378327172646</v>
      </c>
      <c r="AH1502" s="28">
        <f>0.5*'Ducati Panigale 1199 data'!$C$8*'WLTP class 3 v5'!F1502^2</f>
        <v>7645.9652777777783</v>
      </c>
      <c r="AI1502" s="17">
        <f t="shared" si="915"/>
        <v>7.645965277777778</v>
      </c>
      <c r="AJ1502" s="17" t="str">
        <f>IF(N1502&lt;0, AI1502, "0")</f>
        <v>0</v>
      </c>
      <c r="AK1502" s="98">
        <f>AK1501+AJ1502</f>
        <v>3748.4290879629611</v>
      </c>
      <c r="AL1502" s="105">
        <f t="shared" si="916"/>
        <v>1.0412303022119336</v>
      </c>
      <c r="AM1502" s="98">
        <f>IF(N1502 &gt; 0, AI1502, )</f>
        <v>7.645965277777778</v>
      </c>
      <c r="AN1502" s="98">
        <f t="shared" si="935"/>
        <v>29297.709126543185</v>
      </c>
      <c r="AO1502" s="98">
        <f t="shared" si="917"/>
        <v>8.138252535150885</v>
      </c>
      <c r="AP1502" s="27">
        <f t="shared" si="918"/>
        <v>0</v>
      </c>
      <c r="AQ1502" s="27">
        <f t="shared" si="919"/>
        <v>0</v>
      </c>
      <c r="AR1502" s="100">
        <f t="shared" si="920"/>
        <v>0</v>
      </c>
      <c r="AS1502" s="27">
        <f t="shared" si="921"/>
        <v>0</v>
      </c>
      <c r="AT1502" s="100">
        <f t="shared" si="898"/>
        <v>0</v>
      </c>
      <c r="AU1502" s="27">
        <f t="shared" si="898"/>
        <v>0</v>
      </c>
      <c r="AV1502" s="27">
        <f t="shared" si="922"/>
        <v>0</v>
      </c>
      <c r="AW1502" s="27">
        <f t="shared" si="923"/>
        <v>0</v>
      </c>
      <c r="AX1502" s="27">
        <f t="shared" si="924"/>
        <v>0</v>
      </c>
      <c r="AY1502" s="100">
        <f>AN1502-AW1502</f>
        <v>29297.709126543185</v>
      </c>
      <c r="AZ1502" s="110">
        <f t="shared" si="925"/>
        <v>8.138252535150885</v>
      </c>
      <c r="BB1502" s="88">
        <v>0</v>
      </c>
      <c r="BC1502" s="26">
        <f t="shared" si="926"/>
        <v>0</v>
      </c>
      <c r="BD1502" s="26">
        <f t="shared" si="927"/>
        <v>0</v>
      </c>
      <c r="BE1502" s="26">
        <f t="shared" si="928"/>
        <v>0</v>
      </c>
      <c r="BF1502" s="26">
        <f t="shared" si="929"/>
        <v>0</v>
      </c>
      <c r="BG1502" s="26">
        <f t="shared" si="930"/>
        <v>0</v>
      </c>
    </row>
    <row r="1503" spans="2:59">
      <c r="B1503" s="13" t="s">
        <v>35</v>
      </c>
      <c r="C1503" s="13">
        <v>1492</v>
      </c>
      <c r="D1503" s="13">
        <v>15</v>
      </c>
      <c r="E1503" s="24">
        <v>30.5</v>
      </c>
      <c r="F1503" s="69">
        <f t="shared" si="899"/>
        <v>8.4722222222222214</v>
      </c>
      <c r="G1503" s="25">
        <f t="shared" si="931"/>
        <v>1.0277777777777781</v>
      </c>
      <c r="H1503" s="25">
        <f t="shared" si="900"/>
        <v>8</v>
      </c>
      <c r="I1503" s="49">
        <f>'Ducati Panigale 1199 data'!$C$8*G1503</f>
        <v>285.72222222222234</v>
      </c>
      <c r="J1503" s="49">
        <f>'Ducati Panigale 1199 data'!$C$8*'Ducati Panigale 1199 data'!$C$15*'Ducati Panigale 1199 data'!$C$10</f>
        <v>54.543600000000005</v>
      </c>
      <c r="K1503" s="49">
        <f>(0.5*'Ducati Panigale 1199 data'!$C$12)*'Ducati Panigale 1199 data'!$C$14*'Ducati Panigale 1199 data'!$C$11*F1503^2</f>
        <v>10.155767505787036</v>
      </c>
      <c r="L1503" s="49">
        <f t="shared" si="901"/>
        <v>350.42158972800939</v>
      </c>
      <c r="M1503" s="49">
        <f t="shared" si="897"/>
        <v>2968.8495796400794</v>
      </c>
      <c r="N1503" s="25">
        <f t="shared" si="902"/>
        <v>2.9688495796400796</v>
      </c>
      <c r="O1503" s="105">
        <f t="shared" si="903"/>
        <v>0</v>
      </c>
      <c r="P1503" s="105">
        <f t="shared" si="904"/>
        <v>0</v>
      </c>
      <c r="Q1503" s="105">
        <f t="shared" si="932"/>
        <v>352.79706342371389</v>
      </c>
      <c r="R1503" s="27">
        <f t="shared" si="905"/>
        <v>9.7999184284364965E-2</v>
      </c>
      <c r="S1503" s="98">
        <f t="shared" si="906"/>
        <v>2.9688495796400796</v>
      </c>
      <c r="T1503" s="17">
        <f t="shared" si="933"/>
        <v>1806.3615478415995</v>
      </c>
      <c r="U1503" s="17">
        <f t="shared" si="907"/>
        <v>0.5017670966226665</v>
      </c>
      <c r="V1503" s="17">
        <f t="shared" si="908"/>
        <v>335.15721025252816</v>
      </c>
      <c r="W1503" s="17">
        <f t="shared" si="909"/>
        <v>321.75092184242703</v>
      </c>
      <c r="X1503" s="17">
        <f t="shared" si="909"/>
        <v>308.88088496872996</v>
      </c>
      <c r="Y1503" s="17">
        <f t="shared" si="910"/>
        <v>305.79207611904263</v>
      </c>
      <c r="Z1503" s="17">
        <f>Y1503/3600</f>
        <v>8.494224336640073E-2</v>
      </c>
      <c r="AA1503" s="17">
        <f>0.96*Y1503</f>
        <v>293.56039307428091</v>
      </c>
      <c r="AB1503" s="17">
        <f t="shared" si="911"/>
        <v>281.81797735130965</v>
      </c>
      <c r="AC1503" s="17">
        <f t="shared" si="912"/>
        <v>267.72707848374415</v>
      </c>
      <c r="AD1503" s="17">
        <f t="shared" si="913"/>
        <v>267.72707848374415</v>
      </c>
      <c r="AE1503" s="17">
        <f t="shared" si="934"/>
        <v>7.436863291215115E-2</v>
      </c>
      <c r="AF1503" s="17">
        <f>T1503-AD1503</f>
        <v>1538.6344693578553</v>
      </c>
      <c r="AG1503" s="17">
        <f t="shared" si="914"/>
        <v>0.42739846371051537</v>
      </c>
      <c r="AH1503" s="28">
        <f>0.5*'Ducati Panigale 1199 data'!$C$8*'WLTP class 3 v5'!F1503^2</f>
        <v>9977.2183641975298</v>
      </c>
      <c r="AI1503" s="17">
        <f t="shared" si="915"/>
        <v>9.9772183641975296</v>
      </c>
      <c r="AJ1503" s="17" t="str">
        <f>IF(N1503&lt;0, AI1503, "0")</f>
        <v>0</v>
      </c>
      <c r="AK1503" s="98">
        <f>AK1502+AJ1503</f>
        <v>3748.4290879629611</v>
      </c>
      <c r="AL1503" s="105">
        <f t="shared" si="916"/>
        <v>1.0412303022119336</v>
      </c>
      <c r="AM1503" s="98">
        <f>IF(N1503 &gt; 0, AI1503, )</f>
        <v>9.9772183641975296</v>
      </c>
      <c r="AN1503" s="98">
        <f t="shared" si="935"/>
        <v>29307.686344907383</v>
      </c>
      <c r="AO1503" s="98">
        <f t="shared" si="917"/>
        <v>8.1410239846964956</v>
      </c>
      <c r="AP1503" s="27">
        <f t="shared" si="918"/>
        <v>0</v>
      </c>
      <c r="AQ1503" s="27">
        <f t="shared" si="919"/>
        <v>0</v>
      </c>
      <c r="AR1503" s="100">
        <f t="shared" si="920"/>
        <v>0</v>
      </c>
      <c r="AS1503" s="27">
        <f t="shared" si="921"/>
        <v>0</v>
      </c>
      <c r="AT1503" s="100">
        <f t="shared" si="898"/>
        <v>0</v>
      </c>
      <c r="AU1503" s="27">
        <f t="shared" si="898"/>
        <v>0</v>
      </c>
      <c r="AV1503" s="27">
        <f t="shared" si="922"/>
        <v>0</v>
      </c>
      <c r="AW1503" s="27">
        <f t="shared" si="923"/>
        <v>0</v>
      </c>
      <c r="AX1503" s="27">
        <f t="shared" si="924"/>
        <v>0</v>
      </c>
      <c r="AY1503" s="100">
        <f>AN1503-AW1503</f>
        <v>29307.686344907383</v>
      </c>
      <c r="AZ1503" s="110">
        <f t="shared" si="925"/>
        <v>8.1410239846964956</v>
      </c>
      <c r="BB1503" s="88">
        <v>0</v>
      </c>
      <c r="BC1503" s="26">
        <f t="shared" si="926"/>
        <v>0</v>
      </c>
      <c r="BD1503" s="26">
        <f t="shared" si="927"/>
        <v>0</v>
      </c>
      <c r="BE1503" s="26">
        <f t="shared" si="928"/>
        <v>0</v>
      </c>
      <c r="BF1503" s="26">
        <f t="shared" si="929"/>
        <v>0</v>
      </c>
      <c r="BG1503" s="26">
        <f t="shared" si="930"/>
        <v>0</v>
      </c>
    </row>
    <row r="1504" spans="2:59">
      <c r="B1504" s="13" t="s">
        <v>35</v>
      </c>
      <c r="C1504" s="13">
        <v>1493</v>
      </c>
      <c r="D1504" s="13">
        <v>16</v>
      </c>
      <c r="E1504" s="24">
        <v>34.1</v>
      </c>
      <c r="F1504" s="69">
        <f t="shared" si="899"/>
        <v>9.4722222222222214</v>
      </c>
      <c r="G1504" s="25">
        <f t="shared" si="931"/>
        <v>0.97222222222222221</v>
      </c>
      <c r="H1504" s="25">
        <f t="shared" si="900"/>
        <v>8.5</v>
      </c>
      <c r="I1504" s="49">
        <f>'Ducati Panigale 1199 data'!$C$8*G1504</f>
        <v>270.27777777777777</v>
      </c>
      <c r="J1504" s="49">
        <f>'Ducati Panigale 1199 data'!$C$8*'Ducati Panigale 1199 data'!$C$15*'Ducati Panigale 1199 data'!$C$10</f>
        <v>54.543600000000005</v>
      </c>
      <c r="K1504" s="49">
        <f>(0.5*'Ducati Panigale 1199 data'!$C$12)*'Ducati Panigale 1199 data'!$C$14*'Ducati Panigale 1199 data'!$C$11*F1504^2</f>
        <v>12.69468208912037</v>
      </c>
      <c r="L1504" s="49">
        <f t="shared" si="901"/>
        <v>337.51605986689816</v>
      </c>
      <c r="M1504" s="49">
        <f t="shared" si="897"/>
        <v>3197.0271226281184</v>
      </c>
      <c r="N1504" s="25">
        <f t="shared" si="902"/>
        <v>3.1970271226281182</v>
      </c>
      <c r="O1504" s="105">
        <f t="shared" si="903"/>
        <v>0</v>
      </c>
      <c r="P1504" s="105">
        <f t="shared" si="904"/>
        <v>0</v>
      </c>
      <c r="Q1504" s="105">
        <f t="shared" si="932"/>
        <v>352.79706342371389</v>
      </c>
      <c r="R1504" s="27">
        <f t="shared" si="905"/>
        <v>9.7999184284364965E-2</v>
      </c>
      <c r="S1504" s="98">
        <f t="shared" si="906"/>
        <v>3.1970271226281182</v>
      </c>
      <c r="T1504" s="17">
        <f t="shared" si="933"/>
        <v>1809.5585749642275</v>
      </c>
      <c r="U1504" s="17">
        <f t="shared" si="907"/>
        <v>0.50265515971228547</v>
      </c>
      <c r="V1504" s="17">
        <f t="shared" si="908"/>
        <v>335.15721025252816</v>
      </c>
      <c r="W1504" s="17">
        <f t="shared" si="909"/>
        <v>321.75092184242703</v>
      </c>
      <c r="X1504" s="17">
        <f t="shared" si="909"/>
        <v>308.88088496872996</v>
      </c>
      <c r="Y1504" s="17">
        <f t="shared" si="910"/>
        <v>305.79207611904263</v>
      </c>
      <c r="Z1504" s="17">
        <f>Y1504/3600</f>
        <v>8.494224336640073E-2</v>
      </c>
      <c r="AA1504" s="17">
        <f>0.96*Y1504</f>
        <v>293.56039307428091</v>
      </c>
      <c r="AB1504" s="17">
        <f t="shared" si="911"/>
        <v>281.81797735130965</v>
      </c>
      <c r="AC1504" s="17">
        <f t="shared" si="912"/>
        <v>267.72707848374415</v>
      </c>
      <c r="AD1504" s="17">
        <f t="shared" si="913"/>
        <v>267.72707848374415</v>
      </c>
      <c r="AE1504" s="17">
        <f t="shared" si="934"/>
        <v>7.436863291215115E-2</v>
      </c>
      <c r="AF1504" s="17">
        <f>T1504-AD1504</f>
        <v>1541.8314964804833</v>
      </c>
      <c r="AG1504" s="17">
        <f t="shared" si="914"/>
        <v>0.42828652680013424</v>
      </c>
      <c r="AH1504" s="28">
        <f>0.5*'Ducati Panigale 1199 data'!$C$8*'WLTP class 3 v5'!F1504^2</f>
        <v>12471.496141975307</v>
      </c>
      <c r="AI1504" s="17">
        <f t="shared" si="915"/>
        <v>12.471496141975306</v>
      </c>
      <c r="AJ1504" s="17" t="str">
        <f>IF(N1504&lt;0, AI1504, "0")</f>
        <v>0</v>
      </c>
      <c r="AK1504" s="98">
        <f>AK1503+AJ1504</f>
        <v>3748.4290879629611</v>
      </c>
      <c r="AL1504" s="105">
        <f t="shared" si="916"/>
        <v>1.0412303022119336</v>
      </c>
      <c r="AM1504" s="98">
        <f>IF(N1504 &gt; 0, AI1504, )</f>
        <v>12.471496141975306</v>
      </c>
      <c r="AN1504" s="98">
        <f t="shared" si="935"/>
        <v>29320.157841049357</v>
      </c>
      <c r="AO1504" s="98">
        <f t="shared" si="917"/>
        <v>8.1444882891803765</v>
      </c>
      <c r="AP1504" s="27">
        <f t="shared" si="918"/>
        <v>0</v>
      </c>
      <c r="AQ1504" s="27">
        <f t="shared" si="919"/>
        <v>0</v>
      </c>
      <c r="AR1504" s="100">
        <f t="shared" si="920"/>
        <v>0</v>
      </c>
      <c r="AS1504" s="27">
        <f t="shared" si="921"/>
        <v>0</v>
      </c>
      <c r="AT1504" s="100">
        <f t="shared" si="898"/>
        <v>0</v>
      </c>
      <c r="AU1504" s="27">
        <f t="shared" si="898"/>
        <v>0</v>
      </c>
      <c r="AV1504" s="27">
        <f t="shared" si="922"/>
        <v>0</v>
      </c>
      <c r="AW1504" s="27">
        <f t="shared" si="923"/>
        <v>0</v>
      </c>
      <c r="AX1504" s="27">
        <f t="shared" si="924"/>
        <v>0</v>
      </c>
      <c r="AY1504" s="100">
        <f>AN1504-AW1504</f>
        <v>29320.157841049357</v>
      </c>
      <c r="AZ1504" s="110">
        <f t="shared" si="925"/>
        <v>8.1444882891803765</v>
      </c>
      <c r="BB1504" s="88">
        <v>0</v>
      </c>
      <c r="BC1504" s="26">
        <f t="shared" si="926"/>
        <v>0</v>
      </c>
      <c r="BD1504" s="26">
        <f t="shared" si="927"/>
        <v>0</v>
      </c>
      <c r="BE1504" s="26">
        <f t="shared" si="928"/>
        <v>0</v>
      </c>
      <c r="BF1504" s="26">
        <f t="shared" si="929"/>
        <v>0</v>
      </c>
      <c r="BG1504" s="26">
        <f t="shared" si="930"/>
        <v>0</v>
      </c>
    </row>
    <row r="1505" spans="2:59">
      <c r="B1505" s="13" t="s">
        <v>35</v>
      </c>
      <c r="C1505" s="13">
        <v>1494</v>
      </c>
      <c r="D1505" s="13">
        <v>17</v>
      </c>
      <c r="E1505" s="24">
        <v>37.5</v>
      </c>
      <c r="F1505" s="69">
        <f t="shared" si="899"/>
        <v>10.416666666666666</v>
      </c>
      <c r="G1505" s="25">
        <f t="shared" si="931"/>
        <v>0.90277777777777779</v>
      </c>
      <c r="H1505" s="25">
        <f t="shared" si="900"/>
        <v>9</v>
      </c>
      <c r="I1505" s="49">
        <f>'Ducati Panigale 1199 data'!$C$8*G1505</f>
        <v>250.97222222222223</v>
      </c>
      <c r="J1505" s="49">
        <f>'Ducati Panigale 1199 data'!$C$8*'Ducati Panigale 1199 data'!$C$15*'Ducati Panigale 1199 data'!$C$10</f>
        <v>54.543600000000005</v>
      </c>
      <c r="K1505" s="49">
        <f>(0.5*'Ducati Panigale 1199 data'!$C$12)*'Ducati Panigale 1199 data'!$C$14*'Ducati Panigale 1199 data'!$C$11*F1505^2</f>
        <v>15.352376302083332</v>
      </c>
      <c r="L1505" s="49">
        <f t="shared" si="901"/>
        <v>320.86819852430557</v>
      </c>
      <c r="M1505" s="49">
        <f t="shared" si="897"/>
        <v>3342.3770679615163</v>
      </c>
      <c r="N1505" s="25">
        <f t="shared" si="902"/>
        <v>3.3423770679615163</v>
      </c>
      <c r="O1505" s="105">
        <f t="shared" si="903"/>
        <v>0</v>
      </c>
      <c r="P1505" s="105">
        <f t="shared" si="904"/>
        <v>0</v>
      </c>
      <c r="Q1505" s="105">
        <f t="shared" si="932"/>
        <v>352.79706342371389</v>
      </c>
      <c r="R1505" s="27">
        <f t="shared" si="905"/>
        <v>9.7999184284364965E-2</v>
      </c>
      <c r="S1505" s="98">
        <f t="shared" si="906"/>
        <v>3.3423770679615163</v>
      </c>
      <c r="T1505" s="17">
        <f t="shared" si="933"/>
        <v>1812.900952032189</v>
      </c>
      <c r="U1505" s="17">
        <f t="shared" si="907"/>
        <v>0.50358359778671913</v>
      </c>
      <c r="V1505" s="17">
        <f t="shared" si="908"/>
        <v>335.15721025252816</v>
      </c>
      <c r="W1505" s="17">
        <f t="shared" si="909"/>
        <v>321.75092184242703</v>
      </c>
      <c r="X1505" s="17">
        <f t="shared" si="909"/>
        <v>308.88088496872996</v>
      </c>
      <c r="Y1505" s="17">
        <f t="shared" si="910"/>
        <v>305.79207611904263</v>
      </c>
      <c r="Z1505" s="17">
        <f>Y1505/3600</f>
        <v>8.494224336640073E-2</v>
      </c>
      <c r="AA1505" s="17">
        <f>0.96*Y1505</f>
        <v>293.56039307428091</v>
      </c>
      <c r="AB1505" s="17">
        <f t="shared" si="911"/>
        <v>281.81797735130965</v>
      </c>
      <c r="AC1505" s="17">
        <f t="shared" si="912"/>
        <v>267.72707848374415</v>
      </c>
      <c r="AD1505" s="17">
        <f t="shared" si="913"/>
        <v>267.72707848374415</v>
      </c>
      <c r="AE1505" s="17">
        <f t="shared" si="934"/>
        <v>7.436863291215115E-2</v>
      </c>
      <c r="AF1505" s="17">
        <f>T1505-AD1505</f>
        <v>1545.1738735484448</v>
      </c>
      <c r="AG1505" s="17">
        <f t="shared" si="914"/>
        <v>0.42921496487456801</v>
      </c>
      <c r="AH1505" s="28">
        <f>0.5*'Ducati Panigale 1199 data'!$C$8*'WLTP class 3 v5'!F1505^2</f>
        <v>15082.465277777776</v>
      </c>
      <c r="AI1505" s="17">
        <f t="shared" si="915"/>
        <v>15.082465277777775</v>
      </c>
      <c r="AJ1505" s="17" t="str">
        <f>IF(N1505&lt;0, AI1505, "0")</f>
        <v>0</v>
      </c>
      <c r="AK1505" s="98">
        <f>AK1504+AJ1505</f>
        <v>3748.4290879629611</v>
      </c>
      <c r="AL1505" s="105">
        <f t="shared" si="916"/>
        <v>1.0412303022119336</v>
      </c>
      <c r="AM1505" s="98">
        <f>IF(N1505 &gt; 0, AI1505, )</f>
        <v>15.082465277777775</v>
      </c>
      <c r="AN1505" s="98">
        <f t="shared" si="935"/>
        <v>29335.240306327134</v>
      </c>
      <c r="AO1505" s="98">
        <f t="shared" si="917"/>
        <v>8.1486778628686487</v>
      </c>
      <c r="AP1505" s="27">
        <f t="shared" si="918"/>
        <v>0</v>
      </c>
      <c r="AQ1505" s="27">
        <f t="shared" si="919"/>
        <v>0</v>
      </c>
      <c r="AR1505" s="100">
        <f t="shared" si="920"/>
        <v>0</v>
      </c>
      <c r="AS1505" s="27">
        <f t="shared" si="921"/>
        <v>0</v>
      </c>
      <c r="AT1505" s="100">
        <f t="shared" si="898"/>
        <v>0</v>
      </c>
      <c r="AU1505" s="27">
        <f t="shared" si="898"/>
        <v>0</v>
      </c>
      <c r="AV1505" s="27">
        <f t="shared" si="922"/>
        <v>0</v>
      </c>
      <c r="AW1505" s="27">
        <f t="shared" si="923"/>
        <v>0</v>
      </c>
      <c r="AX1505" s="27">
        <f t="shared" si="924"/>
        <v>0</v>
      </c>
      <c r="AY1505" s="100">
        <f>AN1505-AW1505</f>
        <v>29335.240306327134</v>
      </c>
      <c r="AZ1505" s="110">
        <f t="shared" si="925"/>
        <v>8.1486778628686487</v>
      </c>
      <c r="BB1505" s="88">
        <v>0</v>
      </c>
      <c r="BC1505" s="26">
        <f t="shared" si="926"/>
        <v>0</v>
      </c>
      <c r="BD1505" s="26">
        <f t="shared" si="927"/>
        <v>0</v>
      </c>
      <c r="BE1505" s="26">
        <f t="shared" si="928"/>
        <v>0</v>
      </c>
      <c r="BF1505" s="26">
        <f t="shared" si="929"/>
        <v>0</v>
      </c>
      <c r="BG1505" s="26">
        <f t="shared" si="930"/>
        <v>0</v>
      </c>
    </row>
    <row r="1506" spans="2:59">
      <c r="B1506" s="13" t="s">
        <v>35</v>
      </c>
      <c r="C1506" s="13">
        <v>1495</v>
      </c>
      <c r="D1506" s="13">
        <v>18</v>
      </c>
      <c r="E1506" s="24">
        <v>40.6</v>
      </c>
      <c r="F1506" s="69">
        <f t="shared" si="899"/>
        <v>11.277777777777779</v>
      </c>
      <c r="G1506" s="25">
        <f t="shared" si="931"/>
        <v>0.80555555555555514</v>
      </c>
      <c r="H1506" s="25">
        <f t="shared" si="900"/>
        <v>9.5</v>
      </c>
      <c r="I1506" s="49">
        <f>'Ducati Panigale 1199 data'!$C$8*G1506</f>
        <v>223.94444444444431</v>
      </c>
      <c r="J1506" s="49">
        <f>'Ducati Panigale 1199 data'!$C$8*'Ducati Panigale 1199 data'!$C$15*'Ducati Panigale 1199 data'!$C$10</f>
        <v>54.543600000000005</v>
      </c>
      <c r="K1506" s="49">
        <f>(0.5*'Ducati Panigale 1199 data'!$C$12)*'Ducati Panigale 1199 data'!$C$14*'Ducati Panigale 1199 data'!$C$11*F1506^2</f>
        <v>17.99555057870371</v>
      </c>
      <c r="L1506" s="49">
        <f t="shared" si="901"/>
        <v>296.48359502314804</v>
      </c>
      <c r="M1506" s="49">
        <f t="shared" si="897"/>
        <v>3343.6760994277251</v>
      </c>
      <c r="N1506" s="25">
        <f t="shared" si="902"/>
        <v>3.343676099427725</v>
      </c>
      <c r="O1506" s="105">
        <f t="shared" si="903"/>
        <v>0</v>
      </c>
      <c r="P1506" s="105">
        <f t="shared" si="904"/>
        <v>0</v>
      </c>
      <c r="Q1506" s="105">
        <f t="shared" si="932"/>
        <v>352.79706342371389</v>
      </c>
      <c r="R1506" s="27">
        <f t="shared" si="905"/>
        <v>9.7999184284364965E-2</v>
      </c>
      <c r="S1506" s="98">
        <f t="shared" si="906"/>
        <v>3.343676099427725</v>
      </c>
      <c r="T1506" s="17">
        <f t="shared" si="933"/>
        <v>1816.2446281316168</v>
      </c>
      <c r="U1506" s="17">
        <f t="shared" si="907"/>
        <v>0.5045123967032269</v>
      </c>
      <c r="V1506" s="17">
        <f t="shared" si="908"/>
        <v>335.15721025252816</v>
      </c>
      <c r="W1506" s="17">
        <f t="shared" si="909"/>
        <v>321.75092184242703</v>
      </c>
      <c r="X1506" s="17">
        <f t="shared" si="909"/>
        <v>308.88088496872996</v>
      </c>
      <c r="Y1506" s="17">
        <f t="shared" si="910"/>
        <v>305.79207611904263</v>
      </c>
      <c r="Z1506" s="17">
        <f>Y1506/3600</f>
        <v>8.494224336640073E-2</v>
      </c>
      <c r="AA1506" s="17">
        <f>0.96*Y1506</f>
        <v>293.56039307428091</v>
      </c>
      <c r="AB1506" s="17">
        <f t="shared" si="911"/>
        <v>281.81797735130965</v>
      </c>
      <c r="AC1506" s="17">
        <f t="shared" si="912"/>
        <v>267.72707848374415</v>
      </c>
      <c r="AD1506" s="17">
        <f t="shared" si="913"/>
        <v>267.72707848374415</v>
      </c>
      <c r="AE1506" s="17">
        <f t="shared" si="934"/>
        <v>7.436863291215115E-2</v>
      </c>
      <c r="AF1506" s="17">
        <f>T1506-AD1506</f>
        <v>1548.5175496478726</v>
      </c>
      <c r="AG1506" s="17">
        <f t="shared" si="914"/>
        <v>0.43014376379107572</v>
      </c>
      <c r="AH1506" s="28">
        <f>0.5*'Ducati Panigale 1199 data'!$C$8*'WLTP class 3 v5'!F1506^2</f>
        <v>17679.169753086422</v>
      </c>
      <c r="AI1506" s="17">
        <f t="shared" si="915"/>
        <v>17.679169753086423</v>
      </c>
      <c r="AJ1506" s="17" t="str">
        <f>IF(N1506&lt;0, AI1506, "0")</f>
        <v>0</v>
      </c>
      <c r="AK1506" s="98">
        <f>AK1505+AJ1506</f>
        <v>3748.4290879629611</v>
      </c>
      <c r="AL1506" s="105">
        <f t="shared" si="916"/>
        <v>1.0412303022119336</v>
      </c>
      <c r="AM1506" s="98">
        <f>IF(N1506 &gt; 0, AI1506, )</f>
        <v>17.679169753086423</v>
      </c>
      <c r="AN1506" s="98">
        <f t="shared" si="935"/>
        <v>29352.91947608022</v>
      </c>
      <c r="AO1506" s="98">
        <f t="shared" si="917"/>
        <v>8.1535887433556162</v>
      </c>
      <c r="AP1506" s="27">
        <f t="shared" si="918"/>
        <v>0</v>
      </c>
      <c r="AQ1506" s="27">
        <f t="shared" si="919"/>
        <v>0</v>
      </c>
      <c r="AR1506" s="100">
        <f t="shared" si="920"/>
        <v>0</v>
      </c>
      <c r="AS1506" s="27">
        <f t="shared" si="921"/>
        <v>0</v>
      </c>
      <c r="AT1506" s="100">
        <f t="shared" si="898"/>
        <v>0</v>
      </c>
      <c r="AU1506" s="27">
        <f t="shared" si="898"/>
        <v>0</v>
      </c>
      <c r="AV1506" s="27">
        <f t="shared" si="922"/>
        <v>0</v>
      </c>
      <c r="AW1506" s="27">
        <f t="shared" si="923"/>
        <v>0</v>
      </c>
      <c r="AX1506" s="27">
        <f t="shared" si="924"/>
        <v>0</v>
      </c>
      <c r="AY1506" s="100">
        <f>AN1506-AW1506</f>
        <v>29352.91947608022</v>
      </c>
      <c r="AZ1506" s="110">
        <f t="shared" si="925"/>
        <v>8.1535887433556162</v>
      </c>
      <c r="BB1506" s="88">
        <v>0</v>
      </c>
      <c r="BC1506" s="26">
        <f t="shared" si="926"/>
        <v>0</v>
      </c>
      <c r="BD1506" s="26">
        <f t="shared" si="927"/>
        <v>0</v>
      </c>
      <c r="BE1506" s="26">
        <f t="shared" si="928"/>
        <v>0</v>
      </c>
      <c r="BF1506" s="26">
        <f t="shared" si="929"/>
        <v>0</v>
      </c>
      <c r="BG1506" s="26">
        <f t="shared" si="930"/>
        <v>0</v>
      </c>
    </row>
    <row r="1507" spans="2:59">
      <c r="B1507" s="13" t="s">
        <v>35</v>
      </c>
      <c r="C1507" s="13">
        <v>1496</v>
      </c>
      <c r="D1507" s="13">
        <v>19</v>
      </c>
      <c r="E1507" s="24">
        <v>43.3</v>
      </c>
      <c r="F1507" s="69">
        <f t="shared" si="899"/>
        <v>12.027777777777779</v>
      </c>
      <c r="G1507" s="25">
        <f t="shared" si="931"/>
        <v>0.70833333333333348</v>
      </c>
      <c r="H1507" s="25">
        <f t="shared" si="900"/>
        <v>10</v>
      </c>
      <c r="I1507" s="49">
        <f>'Ducati Panigale 1199 data'!$C$8*G1507</f>
        <v>196.91666666666671</v>
      </c>
      <c r="J1507" s="49">
        <f>'Ducati Panigale 1199 data'!$C$8*'Ducati Panigale 1199 data'!$C$15*'Ducati Panigale 1199 data'!$C$10</f>
        <v>54.543600000000005</v>
      </c>
      <c r="K1507" s="49">
        <f>(0.5*'Ducati Panigale 1199 data'!$C$12)*'Ducati Panigale 1199 data'!$C$14*'Ducati Panigale 1199 data'!$C$11*F1507^2</f>
        <v>20.468634172453712</v>
      </c>
      <c r="L1507" s="49">
        <f t="shared" si="901"/>
        <v>271.92890083912044</v>
      </c>
      <c r="M1507" s="49">
        <f t="shared" si="897"/>
        <v>3270.7003906483101</v>
      </c>
      <c r="N1507" s="25">
        <f t="shared" si="902"/>
        <v>3.2707003906483099</v>
      </c>
      <c r="O1507" s="105">
        <f t="shared" si="903"/>
        <v>0</v>
      </c>
      <c r="P1507" s="105">
        <f t="shared" si="904"/>
        <v>0</v>
      </c>
      <c r="Q1507" s="105">
        <f t="shared" si="932"/>
        <v>352.79706342371389</v>
      </c>
      <c r="R1507" s="27">
        <f t="shared" si="905"/>
        <v>9.7999184284364965E-2</v>
      </c>
      <c r="S1507" s="98">
        <f t="shared" si="906"/>
        <v>3.2707003906483099</v>
      </c>
      <c r="T1507" s="17">
        <f t="shared" si="933"/>
        <v>1819.515328522265</v>
      </c>
      <c r="U1507" s="17">
        <f t="shared" si="907"/>
        <v>0.50542092458951804</v>
      </c>
      <c r="V1507" s="17">
        <f t="shared" si="908"/>
        <v>335.15721025252816</v>
      </c>
      <c r="W1507" s="17">
        <f t="shared" si="909"/>
        <v>321.75092184242703</v>
      </c>
      <c r="X1507" s="17">
        <f t="shared" si="909"/>
        <v>308.88088496872996</v>
      </c>
      <c r="Y1507" s="17">
        <f t="shared" si="910"/>
        <v>305.79207611904263</v>
      </c>
      <c r="Z1507" s="17">
        <f>Y1507/3600</f>
        <v>8.494224336640073E-2</v>
      </c>
      <c r="AA1507" s="17">
        <f>0.96*Y1507</f>
        <v>293.56039307428091</v>
      </c>
      <c r="AB1507" s="17">
        <f t="shared" si="911"/>
        <v>281.81797735130965</v>
      </c>
      <c r="AC1507" s="17">
        <f t="shared" si="912"/>
        <v>267.72707848374415</v>
      </c>
      <c r="AD1507" s="17">
        <f t="shared" si="913"/>
        <v>267.72707848374415</v>
      </c>
      <c r="AE1507" s="17">
        <f t="shared" si="934"/>
        <v>7.436863291215115E-2</v>
      </c>
      <c r="AF1507" s="17">
        <f>T1507-AD1507</f>
        <v>1551.7882500385208</v>
      </c>
      <c r="AG1507" s="17">
        <f t="shared" si="914"/>
        <v>0.43105229167736692</v>
      </c>
      <c r="AH1507" s="28">
        <f>0.5*'Ducati Panigale 1199 data'!$C$8*'WLTP class 3 v5'!F1507^2</f>
        <v>20108.77391975309</v>
      </c>
      <c r="AI1507" s="17">
        <f t="shared" si="915"/>
        <v>20.108773919753091</v>
      </c>
      <c r="AJ1507" s="17" t="str">
        <f>IF(N1507&lt;0, AI1507, "0")</f>
        <v>0</v>
      </c>
      <c r="AK1507" s="98">
        <f>AK1506+AJ1507</f>
        <v>3748.4290879629611</v>
      </c>
      <c r="AL1507" s="105">
        <f t="shared" si="916"/>
        <v>1.0412303022119336</v>
      </c>
      <c r="AM1507" s="98">
        <f>IF(N1507 &gt; 0, AI1507, )</f>
        <v>20.108773919753091</v>
      </c>
      <c r="AN1507" s="98">
        <f t="shared" si="935"/>
        <v>29373.028249999974</v>
      </c>
      <c r="AO1507" s="98">
        <f t="shared" si="917"/>
        <v>8.1591745138888818</v>
      </c>
      <c r="AP1507" s="27">
        <f t="shared" si="918"/>
        <v>0</v>
      </c>
      <c r="AQ1507" s="27">
        <f t="shared" si="919"/>
        <v>0</v>
      </c>
      <c r="AR1507" s="100">
        <f t="shared" si="920"/>
        <v>0</v>
      </c>
      <c r="AS1507" s="27">
        <f t="shared" si="921"/>
        <v>0</v>
      </c>
      <c r="AT1507" s="100">
        <f t="shared" si="898"/>
        <v>0</v>
      </c>
      <c r="AU1507" s="27">
        <f t="shared" si="898"/>
        <v>0</v>
      </c>
      <c r="AV1507" s="27">
        <f t="shared" si="922"/>
        <v>0</v>
      </c>
      <c r="AW1507" s="27">
        <f t="shared" si="923"/>
        <v>0</v>
      </c>
      <c r="AX1507" s="27">
        <f t="shared" si="924"/>
        <v>0</v>
      </c>
      <c r="AY1507" s="100">
        <f>AN1507-AW1507</f>
        <v>29373.028249999974</v>
      </c>
      <c r="AZ1507" s="110">
        <f t="shared" si="925"/>
        <v>8.1591745138888818</v>
      </c>
      <c r="BB1507" s="88">
        <v>0</v>
      </c>
      <c r="BC1507" s="26">
        <f t="shared" si="926"/>
        <v>0</v>
      </c>
      <c r="BD1507" s="26">
        <f t="shared" si="927"/>
        <v>0</v>
      </c>
      <c r="BE1507" s="26">
        <f t="shared" si="928"/>
        <v>0</v>
      </c>
      <c r="BF1507" s="26">
        <f t="shared" si="929"/>
        <v>0</v>
      </c>
      <c r="BG1507" s="26">
        <f t="shared" si="930"/>
        <v>0</v>
      </c>
    </row>
    <row r="1508" spans="2:59">
      <c r="B1508" s="13" t="s">
        <v>35</v>
      </c>
      <c r="C1508" s="13">
        <v>1497</v>
      </c>
      <c r="D1508" s="13">
        <v>20</v>
      </c>
      <c r="E1508" s="24">
        <v>45.7</v>
      </c>
      <c r="F1508" s="69">
        <f t="shared" si="899"/>
        <v>12.694444444444445</v>
      </c>
      <c r="G1508" s="25">
        <f t="shared" si="931"/>
        <v>0.61111111111111194</v>
      </c>
      <c r="H1508" s="25">
        <f t="shared" si="900"/>
        <v>10.5</v>
      </c>
      <c r="I1508" s="49">
        <f>'Ducati Panigale 1199 data'!$C$8*G1508</f>
        <v>169.88888888888911</v>
      </c>
      <c r="J1508" s="49">
        <f>'Ducati Panigale 1199 data'!$C$8*'Ducati Panigale 1199 data'!$C$15*'Ducati Panigale 1199 data'!$C$10</f>
        <v>54.543600000000005</v>
      </c>
      <c r="K1508" s="49">
        <f>(0.5*'Ducati Panigale 1199 data'!$C$12)*'Ducati Panigale 1199 data'!$C$14*'Ducati Panigale 1199 data'!$C$11*F1508^2</f>
        <v>22.80055778356482</v>
      </c>
      <c r="L1508" s="49">
        <f t="shared" si="901"/>
        <v>247.23304667245392</v>
      </c>
      <c r="M1508" s="49">
        <f t="shared" si="897"/>
        <v>3138.4861758142069</v>
      </c>
      <c r="N1508" s="25">
        <f t="shared" si="902"/>
        <v>3.1384861758142071</v>
      </c>
      <c r="O1508" s="105">
        <f t="shared" si="903"/>
        <v>0</v>
      </c>
      <c r="P1508" s="105">
        <f t="shared" si="904"/>
        <v>0</v>
      </c>
      <c r="Q1508" s="105">
        <f t="shared" si="932"/>
        <v>352.79706342371389</v>
      </c>
      <c r="R1508" s="27">
        <f t="shared" si="905"/>
        <v>9.7999184284364965E-2</v>
      </c>
      <c r="S1508" s="98">
        <f t="shared" si="906"/>
        <v>3.1384861758142071</v>
      </c>
      <c r="T1508" s="17">
        <f t="shared" si="933"/>
        <v>1822.6538146980793</v>
      </c>
      <c r="U1508" s="17">
        <f t="shared" si="907"/>
        <v>0.50629272630502198</v>
      </c>
      <c r="V1508" s="17">
        <f t="shared" si="908"/>
        <v>335.15721025252816</v>
      </c>
      <c r="W1508" s="17">
        <f t="shared" si="909"/>
        <v>321.75092184242703</v>
      </c>
      <c r="X1508" s="17">
        <f t="shared" si="909"/>
        <v>308.88088496872996</v>
      </c>
      <c r="Y1508" s="17">
        <f t="shared" si="910"/>
        <v>305.79207611904263</v>
      </c>
      <c r="Z1508" s="17">
        <f>Y1508/3600</f>
        <v>8.494224336640073E-2</v>
      </c>
      <c r="AA1508" s="17">
        <f>0.96*Y1508</f>
        <v>293.56039307428091</v>
      </c>
      <c r="AB1508" s="17">
        <f t="shared" si="911"/>
        <v>281.81797735130965</v>
      </c>
      <c r="AC1508" s="17">
        <f t="shared" si="912"/>
        <v>267.72707848374415</v>
      </c>
      <c r="AD1508" s="17">
        <f t="shared" si="913"/>
        <v>267.72707848374415</v>
      </c>
      <c r="AE1508" s="17">
        <f t="shared" si="934"/>
        <v>7.436863291215115E-2</v>
      </c>
      <c r="AF1508" s="17">
        <f>T1508-AD1508</f>
        <v>1554.9267362143351</v>
      </c>
      <c r="AG1508" s="17">
        <f t="shared" si="914"/>
        <v>0.43192409339287086</v>
      </c>
      <c r="AH1508" s="28">
        <f>0.5*'Ducati Panigale 1199 data'!$C$8*'WLTP class 3 v5'!F1508^2</f>
        <v>22399.699845679013</v>
      </c>
      <c r="AI1508" s="17">
        <f t="shared" si="915"/>
        <v>22.399699845679013</v>
      </c>
      <c r="AJ1508" s="17" t="str">
        <f>IF(N1508&lt;0, AI1508, "0")</f>
        <v>0</v>
      </c>
      <c r="AK1508" s="98">
        <f>AK1507+AJ1508</f>
        <v>3748.4290879629611</v>
      </c>
      <c r="AL1508" s="105">
        <f t="shared" si="916"/>
        <v>1.0412303022119336</v>
      </c>
      <c r="AM1508" s="98">
        <f>IF(N1508 &gt; 0, AI1508, )</f>
        <v>22.399699845679013</v>
      </c>
      <c r="AN1508" s="98">
        <f t="shared" si="935"/>
        <v>29395.427949845653</v>
      </c>
      <c r="AO1508" s="98">
        <f t="shared" si="917"/>
        <v>8.1653966527349038</v>
      </c>
      <c r="AP1508" s="27">
        <f t="shared" si="918"/>
        <v>0</v>
      </c>
      <c r="AQ1508" s="27">
        <f t="shared" si="919"/>
        <v>0</v>
      </c>
      <c r="AR1508" s="100">
        <f t="shared" si="920"/>
        <v>0</v>
      </c>
      <c r="AS1508" s="27">
        <f t="shared" si="921"/>
        <v>0</v>
      </c>
      <c r="AT1508" s="100">
        <f t="shared" si="898"/>
        <v>0</v>
      </c>
      <c r="AU1508" s="27">
        <f t="shared" si="898"/>
        <v>0</v>
      </c>
      <c r="AV1508" s="27">
        <f t="shared" si="922"/>
        <v>0</v>
      </c>
      <c r="AW1508" s="27">
        <f t="shared" si="923"/>
        <v>0</v>
      </c>
      <c r="AX1508" s="27">
        <f t="shared" si="924"/>
        <v>0</v>
      </c>
      <c r="AY1508" s="100">
        <f>AN1508-AW1508</f>
        <v>29395.427949845653</v>
      </c>
      <c r="AZ1508" s="110">
        <f t="shared" si="925"/>
        <v>8.1653966527349038</v>
      </c>
      <c r="BB1508" s="88">
        <v>0</v>
      </c>
      <c r="BC1508" s="26">
        <f t="shared" si="926"/>
        <v>0</v>
      </c>
      <c r="BD1508" s="26">
        <f t="shared" si="927"/>
        <v>0</v>
      </c>
      <c r="BE1508" s="26">
        <f t="shared" si="928"/>
        <v>0</v>
      </c>
      <c r="BF1508" s="26">
        <f t="shared" si="929"/>
        <v>0</v>
      </c>
      <c r="BG1508" s="26">
        <f t="shared" si="930"/>
        <v>0</v>
      </c>
    </row>
    <row r="1509" spans="2:59">
      <c r="B1509" s="13" t="s">
        <v>35</v>
      </c>
      <c r="C1509" s="13">
        <v>1498</v>
      </c>
      <c r="D1509" s="13">
        <v>21</v>
      </c>
      <c r="E1509" s="24">
        <v>47.7</v>
      </c>
      <c r="F1509" s="69">
        <f t="shared" si="899"/>
        <v>13.25</v>
      </c>
      <c r="G1509" s="25">
        <f t="shared" si="931"/>
        <v>0.49999999999999922</v>
      </c>
      <c r="H1509" s="25">
        <f t="shared" si="900"/>
        <v>11</v>
      </c>
      <c r="I1509" s="49">
        <f>'Ducati Panigale 1199 data'!$C$8*G1509</f>
        <v>138.99999999999977</v>
      </c>
      <c r="J1509" s="49">
        <f>'Ducati Panigale 1199 data'!$C$8*'Ducati Panigale 1199 data'!$C$15*'Ducati Panigale 1199 data'!$C$10</f>
        <v>54.543600000000005</v>
      </c>
      <c r="K1509" s="49">
        <f>(0.5*'Ducati Panigale 1199 data'!$C$12)*'Ducati Panigale 1199 data'!$C$14*'Ducati Panigale 1199 data'!$C$11*F1509^2</f>
        <v>24.839899218750002</v>
      </c>
      <c r="L1509" s="49">
        <f t="shared" si="901"/>
        <v>218.38349921874976</v>
      </c>
      <c r="M1509" s="49">
        <f t="shared" si="897"/>
        <v>2893.5813646484344</v>
      </c>
      <c r="N1509" s="25">
        <f t="shared" si="902"/>
        <v>2.8935813646484343</v>
      </c>
      <c r="O1509" s="105">
        <f t="shared" si="903"/>
        <v>0</v>
      </c>
      <c r="P1509" s="105">
        <f t="shared" si="904"/>
        <v>0</v>
      </c>
      <c r="Q1509" s="105">
        <f t="shared" si="932"/>
        <v>352.79706342371389</v>
      </c>
      <c r="R1509" s="27">
        <f t="shared" si="905"/>
        <v>9.7999184284364965E-2</v>
      </c>
      <c r="S1509" s="98">
        <f t="shared" si="906"/>
        <v>2.8935813646484343</v>
      </c>
      <c r="T1509" s="17">
        <f t="shared" si="933"/>
        <v>1825.5473960627278</v>
      </c>
      <c r="U1509" s="17">
        <f t="shared" si="907"/>
        <v>0.50709649890631325</v>
      </c>
      <c r="V1509" s="17">
        <f t="shared" si="908"/>
        <v>335.15721025252816</v>
      </c>
      <c r="W1509" s="17">
        <f t="shared" si="909"/>
        <v>321.75092184242703</v>
      </c>
      <c r="X1509" s="17">
        <f t="shared" si="909"/>
        <v>308.88088496872996</v>
      </c>
      <c r="Y1509" s="17">
        <f t="shared" si="910"/>
        <v>305.79207611904263</v>
      </c>
      <c r="Z1509" s="17">
        <f>Y1509/3600</f>
        <v>8.494224336640073E-2</v>
      </c>
      <c r="AA1509" s="17">
        <f>0.96*Y1509</f>
        <v>293.56039307428091</v>
      </c>
      <c r="AB1509" s="17">
        <f t="shared" si="911"/>
        <v>281.81797735130965</v>
      </c>
      <c r="AC1509" s="17">
        <f t="shared" si="912"/>
        <v>267.72707848374415</v>
      </c>
      <c r="AD1509" s="17">
        <f t="shared" si="913"/>
        <v>267.72707848374415</v>
      </c>
      <c r="AE1509" s="17">
        <f t="shared" si="934"/>
        <v>7.436863291215115E-2</v>
      </c>
      <c r="AF1509" s="17">
        <f>T1509-AD1509</f>
        <v>1557.8203175789836</v>
      </c>
      <c r="AG1509" s="17">
        <f t="shared" si="914"/>
        <v>0.43272786599416213</v>
      </c>
      <c r="AH1509" s="28">
        <f>0.5*'Ducati Panigale 1199 data'!$C$8*'WLTP class 3 v5'!F1509^2</f>
        <v>24403.1875</v>
      </c>
      <c r="AI1509" s="17">
        <f t="shared" si="915"/>
        <v>24.403187500000001</v>
      </c>
      <c r="AJ1509" s="17" t="str">
        <f>IF(N1509&lt;0, AI1509, "0")</f>
        <v>0</v>
      </c>
      <c r="AK1509" s="98">
        <f>AK1508+AJ1509</f>
        <v>3748.4290879629611</v>
      </c>
      <c r="AL1509" s="105">
        <f t="shared" si="916"/>
        <v>1.0412303022119336</v>
      </c>
      <c r="AM1509" s="98">
        <f>IF(N1509 &gt; 0, AI1509, )</f>
        <v>24.403187500000001</v>
      </c>
      <c r="AN1509" s="98">
        <f t="shared" si="935"/>
        <v>29419.831137345653</v>
      </c>
      <c r="AO1509" s="98">
        <f t="shared" si="917"/>
        <v>8.1721753159293478</v>
      </c>
      <c r="AP1509" s="27">
        <f t="shared" si="918"/>
        <v>0</v>
      </c>
      <c r="AQ1509" s="27">
        <f t="shared" si="919"/>
        <v>0</v>
      </c>
      <c r="AR1509" s="100">
        <f t="shared" si="920"/>
        <v>0</v>
      </c>
      <c r="AS1509" s="27">
        <f t="shared" si="921"/>
        <v>0</v>
      </c>
      <c r="AT1509" s="100">
        <f t="shared" si="898"/>
        <v>0</v>
      </c>
      <c r="AU1509" s="27">
        <f t="shared" si="898"/>
        <v>0</v>
      </c>
      <c r="AV1509" s="27">
        <f t="shared" si="922"/>
        <v>0</v>
      </c>
      <c r="AW1509" s="27">
        <f t="shared" si="923"/>
        <v>0</v>
      </c>
      <c r="AX1509" s="27">
        <f t="shared" si="924"/>
        <v>0</v>
      </c>
      <c r="AY1509" s="100">
        <f>AN1509-AW1509</f>
        <v>29419.831137345653</v>
      </c>
      <c r="AZ1509" s="110">
        <f t="shared" si="925"/>
        <v>8.1721753159293478</v>
      </c>
      <c r="BB1509" s="88">
        <v>0</v>
      </c>
      <c r="BC1509" s="26">
        <f t="shared" si="926"/>
        <v>0</v>
      </c>
      <c r="BD1509" s="26">
        <f t="shared" si="927"/>
        <v>0</v>
      </c>
      <c r="BE1509" s="26">
        <f t="shared" si="928"/>
        <v>0</v>
      </c>
      <c r="BF1509" s="26">
        <f t="shared" si="929"/>
        <v>0</v>
      </c>
      <c r="BG1509" s="26">
        <f t="shared" si="930"/>
        <v>0</v>
      </c>
    </row>
    <row r="1510" spans="2:59">
      <c r="B1510" s="13" t="s">
        <v>35</v>
      </c>
      <c r="C1510" s="13">
        <v>1499</v>
      </c>
      <c r="D1510" s="13">
        <v>22</v>
      </c>
      <c r="E1510" s="24">
        <v>49.3</v>
      </c>
      <c r="F1510" s="69">
        <f t="shared" si="899"/>
        <v>13.694444444444445</v>
      </c>
      <c r="G1510" s="25">
        <f t="shared" si="931"/>
        <v>0.38888888888888851</v>
      </c>
      <c r="H1510" s="25">
        <f t="shared" si="900"/>
        <v>11.5</v>
      </c>
      <c r="I1510" s="49">
        <f>'Ducati Panigale 1199 data'!$C$8*G1510</f>
        <v>108.111111111111</v>
      </c>
      <c r="J1510" s="49">
        <f>'Ducati Panigale 1199 data'!$C$8*'Ducati Panigale 1199 data'!$C$15*'Ducati Panigale 1199 data'!$C$10</f>
        <v>54.543600000000005</v>
      </c>
      <c r="K1510" s="49">
        <f>(0.5*'Ducati Panigale 1199 data'!$C$12)*'Ducati Panigale 1199 data'!$C$14*'Ducati Panigale 1199 data'!$C$11*F1510^2</f>
        <v>26.534255700231487</v>
      </c>
      <c r="L1510" s="49">
        <f t="shared" si="901"/>
        <v>189.18896681134248</v>
      </c>
      <c r="M1510" s="49">
        <f t="shared" si="897"/>
        <v>2590.8377954997736</v>
      </c>
      <c r="N1510" s="25">
        <f t="shared" si="902"/>
        <v>2.5908377954997737</v>
      </c>
      <c r="O1510" s="105">
        <f t="shared" si="903"/>
        <v>0</v>
      </c>
      <c r="P1510" s="105">
        <f t="shared" si="904"/>
        <v>0</v>
      </c>
      <c r="Q1510" s="105">
        <f t="shared" si="932"/>
        <v>352.79706342371389</v>
      </c>
      <c r="R1510" s="27">
        <f t="shared" si="905"/>
        <v>9.7999184284364965E-2</v>
      </c>
      <c r="S1510" s="98">
        <f t="shared" si="906"/>
        <v>2.5908377954997737</v>
      </c>
      <c r="T1510" s="17">
        <f t="shared" si="933"/>
        <v>1828.1382338582275</v>
      </c>
      <c r="U1510" s="17">
        <f t="shared" si="907"/>
        <v>0.50781617607172991</v>
      </c>
      <c r="V1510" s="17">
        <f t="shared" si="908"/>
        <v>335.15721025252816</v>
      </c>
      <c r="W1510" s="17">
        <f t="shared" si="909"/>
        <v>321.75092184242703</v>
      </c>
      <c r="X1510" s="17">
        <f t="shared" si="909"/>
        <v>308.88088496872996</v>
      </c>
      <c r="Y1510" s="17">
        <f t="shared" si="910"/>
        <v>305.79207611904263</v>
      </c>
      <c r="Z1510" s="17">
        <f>Y1510/3600</f>
        <v>8.494224336640073E-2</v>
      </c>
      <c r="AA1510" s="17">
        <f>0.96*Y1510</f>
        <v>293.56039307428091</v>
      </c>
      <c r="AB1510" s="17">
        <f t="shared" si="911"/>
        <v>281.81797735130965</v>
      </c>
      <c r="AC1510" s="17">
        <f t="shared" si="912"/>
        <v>267.72707848374415</v>
      </c>
      <c r="AD1510" s="17">
        <f t="shared" si="913"/>
        <v>267.72707848374415</v>
      </c>
      <c r="AE1510" s="17">
        <f t="shared" si="934"/>
        <v>7.436863291215115E-2</v>
      </c>
      <c r="AF1510" s="17">
        <f>T1510-AD1510</f>
        <v>1560.4111553744833</v>
      </c>
      <c r="AG1510" s="17">
        <f t="shared" si="914"/>
        <v>0.43344754315957867</v>
      </c>
      <c r="AH1510" s="28">
        <f>0.5*'Ducati Panigale 1199 data'!$C$8*'WLTP class 3 v5'!F1510^2</f>
        <v>26067.755401234568</v>
      </c>
      <c r="AI1510" s="17">
        <f t="shared" si="915"/>
        <v>26.067755401234567</v>
      </c>
      <c r="AJ1510" s="17" t="str">
        <f>IF(N1510&lt;0, AI1510, "0")</f>
        <v>0</v>
      </c>
      <c r="AK1510" s="98">
        <f>AK1509+AJ1510</f>
        <v>3748.4290879629611</v>
      </c>
      <c r="AL1510" s="105">
        <f t="shared" si="916"/>
        <v>1.0412303022119336</v>
      </c>
      <c r="AM1510" s="98">
        <f>IF(N1510 &gt; 0, AI1510, )</f>
        <v>26.067755401234567</v>
      </c>
      <c r="AN1510" s="98">
        <f t="shared" si="935"/>
        <v>29445.898892746889</v>
      </c>
      <c r="AO1510" s="98">
        <f t="shared" si="917"/>
        <v>8.1794163590963578</v>
      </c>
      <c r="AP1510" s="27">
        <f t="shared" si="918"/>
        <v>0</v>
      </c>
      <c r="AQ1510" s="27">
        <f t="shared" si="919"/>
        <v>0</v>
      </c>
      <c r="AR1510" s="100">
        <f t="shared" si="920"/>
        <v>0</v>
      </c>
      <c r="AS1510" s="27">
        <f t="shared" si="921"/>
        <v>0</v>
      </c>
      <c r="AT1510" s="100">
        <f t="shared" si="898"/>
        <v>0</v>
      </c>
      <c r="AU1510" s="27">
        <f t="shared" si="898"/>
        <v>0</v>
      </c>
      <c r="AV1510" s="27">
        <f t="shared" si="922"/>
        <v>0</v>
      </c>
      <c r="AW1510" s="27">
        <f t="shared" si="923"/>
        <v>0</v>
      </c>
      <c r="AX1510" s="27">
        <f t="shared" si="924"/>
        <v>0</v>
      </c>
      <c r="AY1510" s="100">
        <f>AN1510-AW1510</f>
        <v>29445.898892746889</v>
      </c>
      <c r="AZ1510" s="110">
        <f t="shared" si="925"/>
        <v>8.1794163590963578</v>
      </c>
      <c r="BB1510" s="88">
        <v>0</v>
      </c>
      <c r="BC1510" s="26">
        <f t="shared" si="926"/>
        <v>0</v>
      </c>
      <c r="BD1510" s="26">
        <f t="shared" si="927"/>
        <v>0</v>
      </c>
      <c r="BE1510" s="26">
        <f t="shared" si="928"/>
        <v>0</v>
      </c>
      <c r="BF1510" s="26">
        <f t="shared" si="929"/>
        <v>0</v>
      </c>
      <c r="BG1510" s="26">
        <f t="shared" si="930"/>
        <v>0</v>
      </c>
    </row>
    <row r="1511" spans="2:59">
      <c r="B1511" s="13" t="s">
        <v>35</v>
      </c>
      <c r="C1511" s="13">
        <v>1500</v>
      </c>
      <c r="D1511" s="13">
        <v>23</v>
      </c>
      <c r="E1511" s="24">
        <v>50.5</v>
      </c>
      <c r="F1511" s="69">
        <f t="shared" si="899"/>
        <v>14.027777777777779</v>
      </c>
      <c r="G1511" s="25">
        <f t="shared" si="931"/>
        <v>0.27777777777777779</v>
      </c>
      <c r="H1511" s="25">
        <f t="shared" si="900"/>
        <v>12</v>
      </c>
      <c r="I1511" s="49">
        <f>'Ducati Panigale 1199 data'!$C$8*G1511</f>
        <v>77.222222222222229</v>
      </c>
      <c r="J1511" s="49">
        <f>'Ducati Panigale 1199 data'!$C$8*'Ducati Panigale 1199 data'!$C$15*'Ducati Panigale 1199 data'!$C$10</f>
        <v>54.543600000000005</v>
      </c>
      <c r="K1511" s="49">
        <f>(0.5*'Ducati Panigale 1199 data'!$C$12)*'Ducati Panigale 1199 data'!$C$14*'Ducati Panigale 1199 data'!$C$11*F1511^2</f>
        <v>27.841705005787045</v>
      </c>
      <c r="L1511" s="49">
        <f t="shared" si="901"/>
        <v>159.60752722800927</v>
      </c>
      <c r="M1511" s="49">
        <f t="shared" si="897"/>
        <v>2238.9389236151301</v>
      </c>
      <c r="N1511" s="25">
        <f t="shared" si="902"/>
        <v>2.2389389236151302</v>
      </c>
      <c r="O1511" s="105">
        <f t="shared" si="903"/>
        <v>0</v>
      </c>
      <c r="P1511" s="105">
        <f t="shared" si="904"/>
        <v>0</v>
      </c>
      <c r="Q1511" s="105">
        <f t="shared" si="932"/>
        <v>352.79706342371389</v>
      </c>
      <c r="R1511" s="27">
        <f t="shared" si="905"/>
        <v>9.7999184284364965E-2</v>
      </c>
      <c r="S1511" s="98">
        <f t="shared" si="906"/>
        <v>2.2389389236151302</v>
      </c>
      <c r="T1511" s="17">
        <f t="shared" si="933"/>
        <v>1830.3771727818425</v>
      </c>
      <c r="U1511" s="17">
        <f t="shared" si="907"/>
        <v>0.50843810355051178</v>
      </c>
      <c r="V1511" s="17">
        <f t="shared" si="908"/>
        <v>335.15721025252816</v>
      </c>
      <c r="W1511" s="17">
        <f t="shared" si="909"/>
        <v>321.75092184242703</v>
      </c>
      <c r="X1511" s="17">
        <f t="shared" si="909"/>
        <v>308.88088496872996</v>
      </c>
      <c r="Y1511" s="17">
        <f t="shared" si="910"/>
        <v>305.79207611904263</v>
      </c>
      <c r="Z1511" s="17">
        <f>Y1511/3600</f>
        <v>8.494224336640073E-2</v>
      </c>
      <c r="AA1511" s="17">
        <f>0.96*Y1511</f>
        <v>293.56039307428091</v>
      </c>
      <c r="AB1511" s="17">
        <f t="shared" si="911"/>
        <v>281.81797735130965</v>
      </c>
      <c r="AC1511" s="17">
        <f t="shared" si="912"/>
        <v>267.72707848374415</v>
      </c>
      <c r="AD1511" s="17">
        <f t="shared" si="913"/>
        <v>267.72707848374415</v>
      </c>
      <c r="AE1511" s="17">
        <f t="shared" si="934"/>
        <v>7.436863291215115E-2</v>
      </c>
      <c r="AF1511" s="17">
        <f>T1511-AD1511</f>
        <v>1562.6500942980983</v>
      </c>
      <c r="AG1511" s="17">
        <f t="shared" si="914"/>
        <v>0.43406947063836065</v>
      </c>
      <c r="AH1511" s="28">
        <f>0.5*'Ducati Panigale 1199 data'!$C$8*'WLTP class 3 v5'!F1511^2</f>
        <v>27352.218364197535</v>
      </c>
      <c r="AI1511" s="17">
        <f t="shared" si="915"/>
        <v>27.352218364197537</v>
      </c>
      <c r="AJ1511" s="17" t="str">
        <f>IF(N1511&lt;0, AI1511, "0")</f>
        <v>0</v>
      </c>
      <c r="AK1511" s="98">
        <f>AK1510+AJ1511</f>
        <v>3748.4290879629611</v>
      </c>
      <c r="AL1511" s="105">
        <f t="shared" si="916"/>
        <v>1.0412303022119336</v>
      </c>
      <c r="AM1511" s="98">
        <f>IF(N1511 &gt; 0, AI1511, )</f>
        <v>27.352218364197537</v>
      </c>
      <c r="AN1511" s="98">
        <f t="shared" si="935"/>
        <v>29473.251111111087</v>
      </c>
      <c r="AO1511" s="98">
        <f t="shared" si="917"/>
        <v>8.187014197530857</v>
      </c>
      <c r="AP1511" s="27">
        <f t="shared" si="918"/>
        <v>0</v>
      </c>
      <c r="AQ1511" s="27">
        <f t="shared" si="919"/>
        <v>0</v>
      </c>
      <c r="AR1511" s="100">
        <f t="shared" si="920"/>
        <v>0</v>
      </c>
      <c r="AS1511" s="27">
        <f t="shared" si="921"/>
        <v>0</v>
      </c>
      <c r="AT1511" s="100">
        <f t="shared" si="898"/>
        <v>0</v>
      </c>
      <c r="AU1511" s="27">
        <f t="shared" si="898"/>
        <v>0</v>
      </c>
      <c r="AV1511" s="27">
        <f t="shared" si="922"/>
        <v>0</v>
      </c>
      <c r="AW1511" s="27">
        <f t="shared" si="923"/>
        <v>0</v>
      </c>
      <c r="AX1511" s="27">
        <f t="shared" si="924"/>
        <v>0</v>
      </c>
      <c r="AY1511" s="100">
        <f>AN1511-AW1511</f>
        <v>29473.251111111087</v>
      </c>
      <c r="AZ1511" s="110">
        <f t="shared" si="925"/>
        <v>8.187014197530857</v>
      </c>
      <c r="BB1511" s="88">
        <v>0</v>
      </c>
      <c r="BC1511" s="26">
        <f t="shared" si="926"/>
        <v>0</v>
      </c>
      <c r="BD1511" s="26">
        <f t="shared" si="927"/>
        <v>0</v>
      </c>
      <c r="BE1511" s="26">
        <f t="shared" si="928"/>
        <v>0</v>
      </c>
      <c r="BF1511" s="26">
        <f t="shared" si="929"/>
        <v>0</v>
      </c>
      <c r="BG1511" s="26">
        <f t="shared" si="930"/>
        <v>0</v>
      </c>
    </row>
    <row r="1512" spans="2:59">
      <c r="B1512" s="13" t="s">
        <v>35</v>
      </c>
      <c r="C1512" s="13">
        <v>1501</v>
      </c>
      <c r="D1512" s="13">
        <v>24</v>
      </c>
      <c r="E1512" s="24">
        <v>51.3</v>
      </c>
      <c r="F1512" s="69">
        <f t="shared" si="899"/>
        <v>14.25</v>
      </c>
      <c r="G1512" s="25">
        <f t="shared" si="931"/>
        <v>0.2222222222222224</v>
      </c>
      <c r="H1512" s="25">
        <f t="shared" si="900"/>
        <v>12.5</v>
      </c>
      <c r="I1512" s="49">
        <f>'Ducati Panigale 1199 data'!$C$8*G1512</f>
        <v>61.777777777777828</v>
      </c>
      <c r="J1512" s="49">
        <f>'Ducati Panigale 1199 data'!$C$8*'Ducati Panigale 1199 data'!$C$15*'Ducati Panigale 1199 data'!$C$10</f>
        <v>54.543600000000005</v>
      </c>
      <c r="K1512" s="49">
        <f>(0.5*'Ducati Panigale 1199 data'!$C$12)*'Ducati Panigale 1199 data'!$C$14*'Ducati Panigale 1199 data'!$C$11*F1512^2</f>
        <v>28.730805468750003</v>
      </c>
      <c r="L1512" s="49">
        <f t="shared" si="901"/>
        <v>145.05218324652782</v>
      </c>
      <c r="M1512" s="49">
        <f t="shared" si="897"/>
        <v>2066.9936112630212</v>
      </c>
      <c r="N1512" s="25">
        <f t="shared" si="902"/>
        <v>2.0669936112630212</v>
      </c>
      <c r="O1512" s="105">
        <f t="shared" si="903"/>
        <v>0</v>
      </c>
      <c r="P1512" s="105">
        <f t="shared" si="904"/>
        <v>0</v>
      </c>
      <c r="Q1512" s="105">
        <f t="shared" si="932"/>
        <v>352.79706342371389</v>
      </c>
      <c r="R1512" s="27">
        <f t="shared" si="905"/>
        <v>9.7999184284364965E-2</v>
      </c>
      <c r="S1512" s="98">
        <f t="shared" si="906"/>
        <v>2.0669936112630212</v>
      </c>
      <c r="T1512" s="17">
        <f t="shared" si="933"/>
        <v>1832.4441663931057</v>
      </c>
      <c r="U1512" s="17">
        <f t="shared" si="907"/>
        <v>0.50901226844252934</v>
      </c>
      <c r="V1512" s="17">
        <f t="shared" si="908"/>
        <v>335.15721025252816</v>
      </c>
      <c r="W1512" s="17">
        <f t="shared" si="909"/>
        <v>321.75092184242703</v>
      </c>
      <c r="X1512" s="17">
        <f t="shared" si="909"/>
        <v>308.88088496872996</v>
      </c>
      <c r="Y1512" s="17">
        <f t="shared" si="910"/>
        <v>305.79207611904263</v>
      </c>
      <c r="Z1512" s="17">
        <f>Y1512/3600</f>
        <v>8.494224336640073E-2</v>
      </c>
      <c r="AA1512" s="17">
        <f>0.96*Y1512</f>
        <v>293.56039307428091</v>
      </c>
      <c r="AB1512" s="17">
        <f t="shared" si="911"/>
        <v>281.81797735130965</v>
      </c>
      <c r="AC1512" s="17">
        <f t="shared" si="912"/>
        <v>267.72707848374415</v>
      </c>
      <c r="AD1512" s="17">
        <f t="shared" si="913"/>
        <v>267.72707848374415</v>
      </c>
      <c r="AE1512" s="17">
        <f t="shared" si="934"/>
        <v>7.436863291215115E-2</v>
      </c>
      <c r="AF1512" s="17">
        <f>T1512-AD1512</f>
        <v>1564.7170879093615</v>
      </c>
      <c r="AG1512" s="17">
        <f t="shared" si="914"/>
        <v>0.43464363553037816</v>
      </c>
      <c r="AH1512" s="28">
        <f>0.5*'Ducati Panigale 1199 data'!$C$8*'WLTP class 3 v5'!F1512^2</f>
        <v>28225.6875</v>
      </c>
      <c r="AI1512" s="17">
        <f t="shared" si="915"/>
        <v>28.225687499999999</v>
      </c>
      <c r="AJ1512" s="17" t="str">
        <f>IF(N1512&lt;0, AI1512, "0")</f>
        <v>0</v>
      </c>
      <c r="AK1512" s="98">
        <f>AK1511+AJ1512</f>
        <v>3748.4290879629611</v>
      </c>
      <c r="AL1512" s="105">
        <f t="shared" si="916"/>
        <v>1.0412303022119336</v>
      </c>
      <c r="AM1512" s="98">
        <f>IF(N1512 &gt; 0, AI1512, )</f>
        <v>28.225687499999999</v>
      </c>
      <c r="AN1512" s="98">
        <f t="shared" si="935"/>
        <v>29501.476798611086</v>
      </c>
      <c r="AO1512" s="98">
        <f t="shared" si="917"/>
        <v>8.1948546662808575</v>
      </c>
      <c r="AP1512" s="27">
        <f t="shared" si="918"/>
        <v>0</v>
      </c>
      <c r="AQ1512" s="27">
        <f t="shared" si="919"/>
        <v>0</v>
      </c>
      <c r="AR1512" s="100">
        <f t="shared" si="920"/>
        <v>0</v>
      </c>
      <c r="AS1512" s="27">
        <f t="shared" si="921"/>
        <v>0</v>
      </c>
      <c r="AT1512" s="100">
        <f t="shared" si="898"/>
        <v>0</v>
      </c>
      <c r="AU1512" s="27">
        <f t="shared" si="898"/>
        <v>0</v>
      </c>
      <c r="AV1512" s="27">
        <f t="shared" si="922"/>
        <v>0</v>
      </c>
      <c r="AW1512" s="27">
        <f t="shared" si="923"/>
        <v>0</v>
      </c>
      <c r="AX1512" s="27">
        <f t="shared" si="924"/>
        <v>0</v>
      </c>
      <c r="AY1512" s="100">
        <f>AN1512-AW1512</f>
        <v>29501.476798611086</v>
      </c>
      <c r="AZ1512" s="110">
        <f t="shared" si="925"/>
        <v>8.1948546662808575</v>
      </c>
      <c r="BB1512" s="88">
        <v>0</v>
      </c>
      <c r="BC1512" s="26">
        <f t="shared" si="926"/>
        <v>0</v>
      </c>
      <c r="BD1512" s="26">
        <f t="shared" si="927"/>
        <v>0</v>
      </c>
      <c r="BE1512" s="26">
        <f t="shared" si="928"/>
        <v>0</v>
      </c>
      <c r="BF1512" s="26">
        <f t="shared" si="929"/>
        <v>0</v>
      </c>
      <c r="BG1512" s="26">
        <f t="shared" si="930"/>
        <v>0</v>
      </c>
    </row>
    <row r="1513" spans="2:59">
      <c r="B1513" s="13" t="s">
        <v>35</v>
      </c>
      <c r="C1513" s="13">
        <v>1502</v>
      </c>
      <c r="D1513" s="13">
        <v>25</v>
      </c>
      <c r="E1513" s="24">
        <v>52.1</v>
      </c>
      <c r="F1513" s="69">
        <f t="shared" si="899"/>
        <v>14.472222222222221</v>
      </c>
      <c r="G1513" s="25">
        <f t="shared" si="931"/>
        <v>0.19444444444444522</v>
      </c>
      <c r="H1513" s="25">
        <f t="shared" si="900"/>
        <v>13</v>
      </c>
      <c r="I1513" s="49">
        <f>'Ducati Panigale 1199 data'!$C$8*G1513</f>
        <v>54.05555555555577</v>
      </c>
      <c r="J1513" s="49">
        <f>'Ducati Panigale 1199 data'!$C$8*'Ducati Panigale 1199 data'!$C$15*'Ducati Panigale 1199 data'!$C$10</f>
        <v>54.543600000000005</v>
      </c>
      <c r="K1513" s="49">
        <f>(0.5*'Ducati Panigale 1199 data'!$C$12)*'Ducati Panigale 1199 data'!$C$14*'Ducati Panigale 1199 data'!$C$11*F1513^2</f>
        <v>29.633880005787034</v>
      </c>
      <c r="L1513" s="49">
        <f t="shared" si="901"/>
        <v>138.2330355613428</v>
      </c>
      <c r="M1513" s="49">
        <f t="shared" si="897"/>
        <v>2000.5392090961</v>
      </c>
      <c r="N1513" s="25">
        <f t="shared" si="902"/>
        <v>2.0005392090960998</v>
      </c>
      <c r="O1513" s="105">
        <f t="shared" si="903"/>
        <v>0</v>
      </c>
      <c r="P1513" s="105">
        <f t="shared" si="904"/>
        <v>0</v>
      </c>
      <c r="Q1513" s="105">
        <f t="shared" si="932"/>
        <v>352.79706342371389</v>
      </c>
      <c r="R1513" s="27">
        <f t="shared" si="905"/>
        <v>9.7999184284364965E-2</v>
      </c>
      <c r="S1513" s="98">
        <f t="shared" si="906"/>
        <v>2.0005392090960998</v>
      </c>
      <c r="T1513" s="17">
        <f t="shared" si="933"/>
        <v>1834.4447056022018</v>
      </c>
      <c r="U1513" s="17">
        <f t="shared" si="907"/>
        <v>0.50956797377838936</v>
      </c>
      <c r="V1513" s="17">
        <f t="shared" si="908"/>
        <v>335.15721025252816</v>
      </c>
      <c r="W1513" s="17">
        <f t="shared" si="909"/>
        <v>321.75092184242703</v>
      </c>
      <c r="X1513" s="17">
        <f t="shared" si="909"/>
        <v>308.88088496872996</v>
      </c>
      <c r="Y1513" s="17">
        <f t="shared" si="910"/>
        <v>305.79207611904263</v>
      </c>
      <c r="Z1513" s="17">
        <f>Y1513/3600</f>
        <v>8.494224336640073E-2</v>
      </c>
      <c r="AA1513" s="17">
        <f>0.96*Y1513</f>
        <v>293.56039307428091</v>
      </c>
      <c r="AB1513" s="17">
        <f t="shared" si="911"/>
        <v>281.81797735130965</v>
      </c>
      <c r="AC1513" s="17">
        <f t="shared" si="912"/>
        <v>267.72707848374415</v>
      </c>
      <c r="AD1513" s="17">
        <f t="shared" si="913"/>
        <v>267.72707848374415</v>
      </c>
      <c r="AE1513" s="17">
        <f t="shared" si="934"/>
        <v>7.436863291215115E-2</v>
      </c>
      <c r="AF1513" s="17">
        <f>T1513-AD1513</f>
        <v>1566.7176271184576</v>
      </c>
      <c r="AG1513" s="17">
        <f t="shared" si="914"/>
        <v>0.43519934086623824</v>
      </c>
      <c r="AH1513" s="28">
        <f>0.5*'Ducati Panigale 1199 data'!$C$8*'WLTP class 3 v5'!F1513^2</f>
        <v>29112.885030864192</v>
      </c>
      <c r="AI1513" s="17">
        <f t="shared" si="915"/>
        <v>29.112885030864192</v>
      </c>
      <c r="AJ1513" s="17" t="str">
        <f>IF(N1513&lt;0, AI1513, "0")</f>
        <v>0</v>
      </c>
      <c r="AK1513" s="98">
        <f>AK1512+AJ1513</f>
        <v>3748.4290879629611</v>
      </c>
      <c r="AL1513" s="105">
        <f t="shared" si="916"/>
        <v>1.0412303022119336</v>
      </c>
      <c r="AM1513" s="98">
        <f>IF(N1513 &gt; 0, AI1513, )</f>
        <v>29.112885030864192</v>
      </c>
      <c r="AN1513" s="98">
        <f t="shared" si="935"/>
        <v>29530.589683641949</v>
      </c>
      <c r="AO1513" s="98">
        <f t="shared" si="917"/>
        <v>8.2029415787894298</v>
      </c>
      <c r="AP1513" s="27">
        <f t="shared" si="918"/>
        <v>0</v>
      </c>
      <c r="AQ1513" s="27">
        <f t="shared" si="919"/>
        <v>0</v>
      </c>
      <c r="AR1513" s="100">
        <f t="shared" si="920"/>
        <v>0</v>
      </c>
      <c r="AS1513" s="27">
        <f t="shared" si="921"/>
        <v>0</v>
      </c>
      <c r="AT1513" s="100">
        <f t="shared" si="898"/>
        <v>0</v>
      </c>
      <c r="AU1513" s="27">
        <f t="shared" si="898"/>
        <v>0</v>
      </c>
      <c r="AV1513" s="27">
        <f t="shared" si="922"/>
        <v>0</v>
      </c>
      <c r="AW1513" s="27">
        <f t="shared" si="923"/>
        <v>0</v>
      </c>
      <c r="AX1513" s="27">
        <f t="shared" si="924"/>
        <v>0</v>
      </c>
      <c r="AY1513" s="100">
        <f>AN1513-AW1513</f>
        <v>29530.589683641949</v>
      </c>
      <c r="AZ1513" s="110">
        <f t="shared" si="925"/>
        <v>8.2029415787894298</v>
      </c>
      <c r="BB1513" s="88">
        <v>0</v>
      </c>
      <c r="BC1513" s="26">
        <f t="shared" si="926"/>
        <v>0</v>
      </c>
      <c r="BD1513" s="26">
        <f t="shared" si="927"/>
        <v>0</v>
      </c>
      <c r="BE1513" s="26">
        <f t="shared" si="928"/>
        <v>0</v>
      </c>
      <c r="BF1513" s="26">
        <f t="shared" si="929"/>
        <v>0</v>
      </c>
      <c r="BG1513" s="26">
        <f t="shared" si="930"/>
        <v>0</v>
      </c>
    </row>
    <row r="1514" spans="2:59">
      <c r="B1514" s="13" t="s">
        <v>35</v>
      </c>
      <c r="C1514" s="13">
        <v>1503</v>
      </c>
      <c r="D1514" s="13">
        <v>26</v>
      </c>
      <c r="E1514" s="24">
        <v>52.7</v>
      </c>
      <c r="F1514" s="69">
        <f t="shared" si="899"/>
        <v>14.638888888888889</v>
      </c>
      <c r="G1514" s="25">
        <f t="shared" si="931"/>
        <v>0.18055555555555516</v>
      </c>
      <c r="H1514" s="25">
        <f t="shared" si="900"/>
        <v>13.5</v>
      </c>
      <c r="I1514" s="49">
        <f>'Ducati Panigale 1199 data'!$C$8*G1514</f>
        <v>50.194444444444336</v>
      </c>
      <c r="J1514" s="49">
        <f>'Ducati Panigale 1199 data'!$C$8*'Ducati Panigale 1199 data'!$C$15*'Ducati Panigale 1199 data'!$C$10</f>
        <v>54.543600000000005</v>
      </c>
      <c r="K1514" s="49">
        <f>(0.5*'Ducati Panigale 1199 data'!$C$12)*'Ducati Panigale 1199 data'!$C$14*'Ducati Panigale 1199 data'!$C$11*F1514^2</f>
        <v>30.320356394675933</v>
      </c>
      <c r="L1514" s="49">
        <f t="shared" si="901"/>
        <v>135.05840083912028</v>
      </c>
      <c r="M1514" s="49">
        <f t="shared" si="897"/>
        <v>1977.1049233948997</v>
      </c>
      <c r="N1514" s="25">
        <f t="shared" si="902"/>
        <v>1.9771049233948998</v>
      </c>
      <c r="O1514" s="105">
        <f t="shared" si="903"/>
        <v>0</v>
      </c>
      <c r="P1514" s="105">
        <f t="shared" si="904"/>
        <v>0</v>
      </c>
      <c r="Q1514" s="105">
        <f t="shared" si="932"/>
        <v>352.79706342371389</v>
      </c>
      <c r="R1514" s="27">
        <f t="shared" si="905"/>
        <v>9.7999184284364965E-2</v>
      </c>
      <c r="S1514" s="98">
        <f t="shared" si="906"/>
        <v>1.9771049233948998</v>
      </c>
      <c r="T1514" s="17">
        <f t="shared" si="933"/>
        <v>1836.4218105255966</v>
      </c>
      <c r="U1514" s="17">
        <f t="shared" si="907"/>
        <v>0.51011716959044351</v>
      </c>
      <c r="V1514" s="17">
        <f t="shared" si="908"/>
        <v>335.15721025252816</v>
      </c>
      <c r="W1514" s="17">
        <f t="shared" si="909"/>
        <v>321.75092184242703</v>
      </c>
      <c r="X1514" s="17">
        <f t="shared" si="909"/>
        <v>308.88088496872996</v>
      </c>
      <c r="Y1514" s="17">
        <f t="shared" si="910"/>
        <v>305.79207611904263</v>
      </c>
      <c r="Z1514" s="17">
        <f>Y1514/3600</f>
        <v>8.494224336640073E-2</v>
      </c>
      <c r="AA1514" s="17">
        <f>0.96*Y1514</f>
        <v>293.56039307428091</v>
      </c>
      <c r="AB1514" s="17">
        <f t="shared" si="911"/>
        <v>281.81797735130965</v>
      </c>
      <c r="AC1514" s="17">
        <f t="shared" si="912"/>
        <v>267.72707848374415</v>
      </c>
      <c r="AD1514" s="17">
        <f t="shared" si="913"/>
        <v>267.72707848374415</v>
      </c>
      <c r="AE1514" s="17">
        <f t="shared" si="934"/>
        <v>7.436863291215115E-2</v>
      </c>
      <c r="AF1514" s="17">
        <f>T1514-AD1514</f>
        <v>1568.6947320418524</v>
      </c>
      <c r="AG1514" s="17">
        <f t="shared" si="914"/>
        <v>0.43574853667829233</v>
      </c>
      <c r="AH1514" s="28">
        <f>0.5*'Ducati Panigale 1199 data'!$C$8*'WLTP class 3 v5'!F1514^2</f>
        <v>29787.292438271608</v>
      </c>
      <c r="AI1514" s="17">
        <f t="shared" si="915"/>
        <v>29.78729243827161</v>
      </c>
      <c r="AJ1514" s="17" t="str">
        <f>IF(N1514&lt;0, AI1514, "0")</f>
        <v>0</v>
      </c>
      <c r="AK1514" s="98">
        <f>AK1513+AJ1514</f>
        <v>3748.4290879629611</v>
      </c>
      <c r="AL1514" s="105">
        <f t="shared" si="916"/>
        <v>1.0412303022119336</v>
      </c>
      <c r="AM1514" s="98">
        <f>IF(N1514 &gt; 0, AI1514, )</f>
        <v>29.78729243827161</v>
      </c>
      <c r="AN1514" s="98">
        <f t="shared" si="935"/>
        <v>29560.376976080221</v>
      </c>
      <c r="AO1514" s="98">
        <f t="shared" si="917"/>
        <v>8.2112158266889494</v>
      </c>
      <c r="AP1514" s="27">
        <f t="shared" si="918"/>
        <v>0</v>
      </c>
      <c r="AQ1514" s="27">
        <f t="shared" si="919"/>
        <v>0</v>
      </c>
      <c r="AR1514" s="100">
        <f t="shared" si="920"/>
        <v>0</v>
      </c>
      <c r="AS1514" s="27">
        <f t="shared" si="921"/>
        <v>0</v>
      </c>
      <c r="AT1514" s="100">
        <f t="shared" si="898"/>
        <v>0</v>
      </c>
      <c r="AU1514" s="27">
        <f t="shared" si="898"/>
        <v>0</v>
      </c>
      <c r="AV1514" s="27">
        <f t="shared" si="922"/>
        <v>0</v>
      </c>
      <c r="AW1514" s="27">
        <f t="shared" si="923"/>
        <v>0</v>
      </c>
      <c r="AX1514" s="27">
        <f t="shared" si="924"/>
        <v>0</v>
      </c>
      <c r="AY1514" s="100">
        <f>AN1514-AW1514</f>
        <v>29560.376976080221</v>
      </c>
      <c r="AZ1514" s="110">
        <f t="shared" si="925"/>
        <v>8.2112158266889494</v>
      </c>
      <c r="BB1514" s="88">
        <v>0</v>
      </c>
      <c r="BC1514" s="26">
        <f t="shared" si="926"/>
        <v>0</v>
      </c>
      <c r="BD1514" s="26">
        <f t="shared" si="927"/>
        <v>0</v>
      </c>
      <c r="BE1514" s="26">
        <f t="shared" si="928"/>
        <v>0</v>
      </c>
      <c r="BF1514" s="26">
        <f t="shared" si="929"/>
        <v>0</v>
      </c>
      <c r="BG1514" s="26">
        <f t="shared" si="930"/>
        <v>0</v>
      </c>
    </row>
    <row r="1515" spans="2:59">
      <c r="B1515" s="13" t="s">
        <v>35</v>
      </c>
      <c r="C1515" s="13">
        <v>1504</v>
      </c>
      <c r="D1515" s="13">
        <v>27</v>
      </c>
      <c r="E1515" s="24">
        <v>53.4</v>
      </c>
      <c r="F1515" s="69">
        <f t="shared" si="899"/>
        <v>14.833333333333334</v>
      </c>
      <c r="G1515" s="25">
        <f t="shared" si="931"/>
        <v>0.18055555555555516</v>
      </c>
      <c r="H1515" s="25">
        <f t="shared" si="900"/>
        <v>14</v>
      </c>
      <c r="I1515" s="49">
        <f>'Ducati Panigale 1199 data'!$C$8*G1515</f>
        <v>50.194444444444336</v>
      </c>
      <c r="J1515" s="49">
        <f>'Ducati Panigale 1199 data'!$C$8*'Ducati Panigale 1199 data'!$C$15*'Ducati Panigale 1199 data'!$C$10</f>
        <v>54.543600000000005</v>
      </c>
      <c r="K1515" s="49">
        <f>(0.5*'Ducati Panigale 1199 data'!$C$12)*'Ducati Panigale 1199 data'!$C$14*'Ducati Panigale 1199 data'!$C$11*F1515^2</f>
        <v>31.13118020833334</v>
      </c>
      <c r="L1515" s="49">
        <f t="shared" si="901"/>
        <v>135.86922465277769</v>
      </c>
      <c r="M1515" s="49">
        <f t="shared" si="897"/>
        <v>2015.3934990162024</v>
      </c>
      <c r="N1515" s="25">
        <f t="shared" si="902"/>
        <v>2.0153934990162026</v>
      </c>
      <c r="O1515" s="105">
        <f t="shared" si="903"/>
        <v>0</v>
      </c>
      <c r="P1515" s="105">
        <f t="shared" si="904"/>
        <v>0</v>
      </c>
      <c r="Q1515" s="105">
        <f t="shared" si="932"/>
        <v>352.79706342371389</v>
      </c>
      <c r="R1515" s="27">
        <f t="shared" si="905"/>
        <v>9.7999184284364965E-2</v>
      </c>
      <c r="S1515" s="98">
        <f t="shared" si="906"/>
        <v>2.0153934990162026</v>
      </c>
      <c r="T1515" s="17">
        <f t="shared" si="933"/>
        <v>1838.4372040246128</v>
      </c>
      <c r="U1515" s="17">
        <f t="shared" si="907"/>
        <v>0.510677001117948</v>
      </c>
      <c r="V1515" s="17">
        <f t="shared" si="908"/>
        <v>335.15721025252816</v>
      </c>
      <c r="W1515" s="17">
        <f t="shared" si="909"/>
        <v>321.75092184242703</v>
      </c>
      <c r="X1515" s="17">
        <f t="shared" si="909"/>
        <v>308.88088496872996</v>
      </c>
      <c r="Y1515" s="17">
        <f t="shared" si="910"/>
        <v>305.79207611904263</v>
      </c>
      <c r="Z1515" s="17">
        <f>Y1515/3600</f>
        <v>8.494224336640073E-2</v>
      </c>
      <c r="AA1515" s="17">
        <f>0.96*Y1515</f>
        <v>293.56039307428091</v>
      </c>
      <c r="AB1515" s="17">
        <f t="shared" si="911"/>
        <v>281.81797735130965</v>
      </c>
      <c r="AC1515" s="17">
        <f t="shared" si="912"/>
        <v>267.72707848374415</v>
      </c>
      <c r="AD1515" s="17">
        <f t="shared" si="913"/>
        <v>267.72707848374415</v>
      </c>
      <c r="AE1515" s="17">
        <f t="shared" si="934"/>
        <v>7.436863291215115E-2</v>
      </c>
      <c r="AF1515" s="17">
        <f>T1515-AD1515</f>
        <v>1570.7101255408686</v>
      </c>
      <c r="AG1515" s="17">
        <f t="shared" si="914"/>
        <v>0.43630836820579683</v>
      </c>
      <c r="AH1515" s="28">
        <f>0.5*'Ducati Panigale 1199 data'!$C$8*'WLTP class 3 v5'!F1515^2</f>
        <v>30583.861111111113</v>
      </c>
      <c r="AI1515" s="17">
        <f t="shared" si="915"/>
        <v>30.583861111111112</v>
      </c>
      <c r="AJ1515" s="17" t="str">
        <f>IF(N1515&lt;0, AI1515, "0")</f>
        <v>0</v>
      </c>
      <c r="AK1515" s="98">
        <f>AK1514+AJ1515</f>
        <v>3748.4290879629611</v>
      </c>
      <c r="AL1515" s="105">
        <f t="shared" si="916"/>
        <v>1.0412303022119336</v>
      </c>
      <c r="AM1515" s="98">
        <f>IF(N1515 &gt; 0, AI1515, )</f>
        <v>30.583861111111112</v>
      </c>
      <c r="AN1515" s="98">
        <f t="shared" si="935"/>
        <v>29590.960837191331</v>
      </c>
      <c r="AO1515" s="98">
        <f t="shared" si="917"/>
        <v>8.2197113436642582</v>
      </c>
      <c r="AP1515" s="27">
        <f t="shared" si="918"/>
        <v>0</v>
      </c>
      <c r="AQ1515" s="27">
        <f t="shared" si="919"/>
        <v>0</v>
      </c>
      <c r="AR1515" s="100">
        <f t="shared" si="920"/>
        <v>0</v>
      </c>
      <c r="AS1515" s="27">
        <f t="shared" si="921"/>
        <v>0</v>
      </c>
      <c r="AT1515" s="100">
        <f t="shared" si="898"/>
        <v>0</v>
      </c>
      <c r="AU1515" s="27">
        <f t="shared" si="898"/>
        <v>0</v>
      </c>
      <c r="AV1515" s="27">
        <f t="shared" si="922"/>
        <v>0</v>
      </c>
      <c r="AW1515" s="27">
        <f t="shared" si="923"/>
        <v>0</v>
      </c>
      <c r="AX1515" s="27">
        <f t="shared" si="924"/>
        <v>0</v>
      </c>
      <c r="AY1515" s="100">
        <f>AN1515-AW1515</f>
        <v>29590.960837191331</v>
      </c>
      <c r="AZ1515" s="110">
        <f t="shared" si="925"/>
        <v>8.2197113436642582</v>
      </c>
      <c r="BB1515" s="88">
        <v>0</v>
      </c>
      <c r="BC1515" s="26">
        <f t="shared" si="926"/>
        <v>0</v>
      </c>
      <c r="BD1515" s="26">
        <f t="shared" si="927"/>
        <v>0</v>
      </c>
      <c r="BE1515" s="26">
        <f t="shared" si="928"/>
        <v>0</v>
      </c>
      <c r="BF1515" s="26">
        <f t="shared" si="929"/>
        <v>0</v>
      </c>
      <c r="BG1515" s="26">
        <f t="shared" si="930"/>
        <v>0</v>
      </c>
    </row>
    <row r="1516" spans="2:59">
      <c r="B1516" s="13" t="s">
        <v>35</v>
      </c>
      <c r="C1516" s="13">
        <v>1505</v>
      </c>
      <c r="D1516" s="13">
        <v>28</v>
      </c>
      <c r="E1516" s="24">
        <v>54</v>
      </c>
      <c r="F1516" s="69">
        <f t="shared" si="899"/>
        <v>15</v>
      </c>
      <c r="G1516" s="25">
        <f t="shared" si="931"/>
        <v>0.15277777777777798</v>
      </c>
      <c r="H1516" s="25">
        <f t="shared" si="900"/>
        <v>14.5</v>
      </c>
      <c r="I1516" s="49">
        <f>'Ducati Panigale 1199 data'!$C$8*G1516</f>
        <v>42.472222222222278</v>
      </c>
      <c r="J1516" s="49">
        <f>'Ducati Panigale 1199 data'!$C$8*'Ducati Panigale 1199 data'!$C$15*'Ducati Panigale 1199 data'!$C$10</f>
        <v>54.543600000000005</v>
      </c>
      <c r="K1516" s="49">
        <f>(0.5*'Ducati Panigale 1199 data'!$C$12)*'Ducati Panigale 1199 data'!$C$14*'Ducati Panigale 1199 data'!$C$11*F1516^2</f>
        <v>31.834687500000005</v>
      </c>
      <c r="L1516" s="49">
        <f t="shared" si="901"/>
        <v>128.85050972222228</v>
      </c>
      <c r="M1516" s="49">
        <f t="shared" si="897"/>
        <v>1932.7576458333342</v>
      </c>
      <c r="N1516" s="25">
        <f t="shared" si="902"/>
        <v>1.9327576458333342</v>
      </c>
      <c r="O1516" s="105">
        <f t="shared" si="903"/>
        <v>0</v>
      </c>
      <c r="P1516" s="105">
        <f t="shared" si="904"/>
        <v>0</v>
      </c>
      <c r="Q1516" s="105">
        <f t="shared" si="932"/>
        <v>352.79706342371389</v>
      </c>
      <c r="R1516" s="27">
        <f t="shared" si="905"/>
        <v>9.7999184284364965E-2</v>
      </c>
      <c r="S1516" s="98">
        <f t="shared" si="906"/>
        <v>1.9327576458333342</v>
      </c>
      <c r="T1516" s="17">
        <f t="shared" si="933"/>
        <v>1840.3699616704462</v>
      </c>
      <c r="U1516" s="17">
        <f t="shared" si="907"/>
        <v>0.51121387824179065</v>
      </c>
      <c r="V1516" s="17">
        <f t="shared" si="908"/>
        <v>335.15721025252816</v>
      </c>
      <c r="W1516" s="17">
        <f t="shared" si="909"/>
        <v>321.75092184242703</v>
      </c>
      <c r="X1516" s="17">
        <f t="shared" si="909"/>
        <v>308.88088496872996</v>
      </c>
      <c r="Y1516" s="17">
        <f t="shared" si="910"/>
        <v>305.79207611904263</v>
      </c>
      <c r="Z1516" s="17">
        <f>Y1516/3600</f>
        <v>8.494224336640073E-2</v>
      </c>
      <c r="AA1516" s="17">
        <f>0.96*Y1516</f>
        <v>293.56039307428091</v>
      </c>
      <c r="AB1516" s="17">
        <f t="shared" si="911"/>
        <v>281.81797735130965</v>
      </c>
      <c r="AC1516" s="17">
        <f t="shared" si="912"/>
        <v>267.72707848374415</v>
      </c>
      <c r="AD1516" s="17">
        <f t="shared" si="913"/>
        <v>267.72707848374415</v>
      </c>
      <c r="AE1516" s="17">
        <f t="shared" si="934"/>
        <v>7.436863291215115E-2</v>
      </c>
      <c r="AF1516" s="17">
        <f>T1516-AD1516</f>
        <v>1572.642883186702</v>
      </c>
      <c r="AG1516" s="17">
        <f t="shared" si="914"/>
        <v>0.43684524532963942</v>
      </c>
      <c r="AH1516" s="28">
        <f>0.5*'Ducati Panigale 1199 data'!$C$8*'WLTP class 3 v5'!F1516^2</f>
        <v>31275</v>
      </c>
      <c r="AI1516" s="17">
        <f t="shared" si="915"/>
        <v>31.274999999999999</v>
      </c>
      <c r="AJ1516" s="17" t="str">
        <f>IF(N1516&lt;0, AI1516, "0")</f>
        <v>0</v>
      </c>
      <c r="AK1516" s="98">
        <f>AK1515+AJ1516</f>
        <v>3748.4290879629611</v>
      </c>
      <c r="AL1516" s="105">
        <f t="shared" si="916"/>
        <v>1.0412303022119336</v>
      </c>
      <c r="AM1516" s="98">
        <f>IF(N1516 &gt; 0, AI1516, )</f>
        <v>31.274999999999999</v>
      </c>
      <c r="AN1516" s="98">
        <f t="shared" si="935"/>
        <v>29622.235837191332</v>
      </c>
      <c r="AO1516" s="98">
        <f t="shared" si="917"/>
        <v>8.2283988436642588</v>
      </c>
      <c r="AP1516" s="27">
        <f t="shared" si="918"/>
        <v>0</v>
      </c>
      <c r="AQ1516" s="27">
        <f t="shared" si="919"/>
        <v>0</v>
      </c>
      <c r="AR1516" s="100">
        <f t="shared" si="920"/>
        <v>0</v>
      </c>
      <c r="AS1516" s="27">
        <f t="shared" si="921"/>
        <v>0</v>
      </c>
      <c r="AT1516" s="100">
        <f t="shared" si="898"/>
        <v>0</v>
      </c>
      <c r="AU1516" s="27">
        <f t="shared" si="898"/>
        <v>0</v>
      </c>
      <c r="AV1516" s="27">
        <f t="shared" si="922"/>
        <v>0</v>
      </c>
      <c r="AW1516" s="27">
        <f t="shared" si="923"/>
        <v>0</v>
      </c>
      <c r="AX1516" s="27">
        <f t="shared" si="924"/>
        <v>0</v>
      </c>
      <c r="AY1516" s="100">
        <f>AN1516-AW1516</f>
        <v>29622.235837191332</v>
      </c>
      <c r="AZ1516" s="110">
        <f t="shared" si="925"/>
        <v>8.2283988436642588</v>
      </c>
      <c r="BB1516" s="88">
        <v>0</v>
      </c>
      <c r="BC1516" s="26">
        <f t="shared" si="926"/>
        <v>0</v>
      </c>
      <c r="BD1516" s="26">
        <f t="shared" si="927"/>
        <v>0</v>
      </c>
      <c r="BE1516" s="26">
        <f t="shared" si="928"/>
        <v>0</v>
      </c>
      <c r="BF1516" s="26">
        <f t="shared" si="929"/>
        <v>0</v>
      </c>
      <c r="BG1516" s="26">
        <f t="shared" si="930"/>
        <v>0</v>
      </c>
    </row>
    <row r="1517" spans="2:59">
      <c r="B1517" s="13" t="s">
        <v>35</v>
      </c>
      <c r="C1517" s="13">
        <v>1506</v>
      </c>
      <c r="D1517" s="13">
        <v>29</v>
      </c>
      <c r="E1517" s="24">
        <v>54.5</v>
      </c>
      <c r="F1517" s="69">
        <f t="shared" si="899"/>
        <v>15.138888888888889</v>
      </c>
      <c r="G1517" s="25">
        <f t="shared" si="931"/>
        <v>0.1388888888888889</v>
      </c>
      <c r="H1517" s="25">
        <f t="shared" si="900"/>
        <v>15</v>
      </c>
      <c r="I1517" s="49">
        <f>'Ducati Panigale 1199 data'!$C$8*G1517</f>
        <v>38.611111111111114</v>
      </c>
      <c r="J1517" s="49">
        <f>'Ducati Panigale 1199 data'!$C$8*'Ducati Panigale 1199 data'!$C$15*'Ducati Panigale 1199 data'!$C$10</f>
        <v>54.543600000000005</v>
      </c>
      <c r="K1517" s="49">
        <f>(0.5*'Ducati Panigale 1199 data'!$C$12)*'Ducati Panigale 1199 data'!$C$14*'Ducati Panigale 1199 data'!$C$11*F1517^2</f>
        <v>32.4269480613426</v>
      </c>
      <c r="L1517" s="49">
        <f t="shared" si="901"/>
        <v>125.58165917245371</v>
      </c>
      <c r="M1517" s="49">
        <f t="shared" si="897"/>
        <v>1901.1667846940909</v>
      </c>
      <c r="N1517" s="25">
        <f t="shared" si="902"/>
        <v>1.9011667846940909</v>
      </c>
      <c r="O1517" s="105">
        <f t="shared" si="903"/>
        <v>0</v>
      </c>
      <c r="P1517" s="105">
        <f t="shared" si="904"/>
        <v>0</v>
      </c>
      <c r="Q1517" s="105">
        <f t="shared" si="932"/>
        <v>352.79706342371389</v>
      </c>
      <c r="R1517" s="27">
        <f t="shared" si="905"/>
        <v>9.7999184284364965E-2</v>
      </c>
      <c r="S1517" s="98">
        <f t="shared" si="906"/>
        <v>1.9011667846940909</v>
      </c>
      <c r="T1517" s="17">
        <f t="shared" si="933"/>
        <v>1842.2711284551403</v>
      </c>
      <c r="U1517" s="17">
        <f t="shared" si="907"/>
        <v>0.51174198012642791</v>
      </c>
      <c r="V1517" s="17">
        <f t="shared" si="908"/>
        <v>335.15721025252816</v>
      </c>
      <c r="W1517" s="17">
        <f t="shared" si="909"/>
        <v>321.75092184242703</v>
      </c>
      <c r="X1517" s="17">
        <f t="shared" si="909"/>
        <v>308.88088496872996</v>
      </c>
      <c r="Y1517" s="17">
        <f t="shared" si="910"/>
        <v>305.79207611904263</v>
      </c>
      <c r="Z1517" s="17">
        <f>Y1517/3600</f>
        <v>8.494224336640073E-2</v>
      </c>
      <c r="AA1517" s="17">
        <f>0.96*Y1517</f>
        <v>293.56039307428091</v>
      </c>
      <c r="AB1517" s="17">
        <f t="shared" si="911"/>
        <v>281.81797735130965</v>
      </c>
      <c r="AC1517" s="17">
        <f t="shared" si="912"/>
        <v>267.72707848374415</v>
      </c>
      <c r="AD1517" s="17">
        <f t="shared" si="913"/>
        <v>267.72707848374415</v>
      </c>
      <c r="AE1517" s="17">
        <f t="shared" si="934"/>
        <v>7.436863291215115E-2</v>
      </c>
      <c r="AF1517" s="17">
        <f>T1517-AD1517</f>
        <v>1574.5440499713961</v>
      </c>
      <c r="AG1517" s="17">
        <f t="shared" si="914"/>
        <v>0.43737334721427673</v>
      </c>
      <c r="AH1517" s="28">
        <f>0.5*'Ducati Panigale 1199 data'!$C$8*'WLTP class 3 v5'!F1517^2</f>
        <v>31856.847993827163</v>
      </c>
      <c r="AI1517" s="17">
        <f t="shared" si="915"/>
        <v>31.856847993827163</v>
      </c>
      <c r="AJ1517" s="17" t="str">
        <f>IF(N1517&lt;0, AI1517, "0")</f>
        <v>0</v>
      </c>
      <c r="AK1517" s="98">
        <f>AK1516+AJ1517</f>
        <v>3748.4290879629611</v>
      </c>
      <c r="AL1517" s="105">
        <f t="shared" si="916"/>
        <v>1.0412303022119336</v>
      </c>
      <c r="AM1517" s="98">
        <f>IF(N1517 &gt; 0, AI1517, )</f>
        <v>31.856847993827163</v>
      </c>
      <c r="AN1517" s="98">
        <f t="shared" si="935"/>
        <v>29654.092685185158</v>
      </c>
      <c r="AO1517" s="98">
        <f t="shared" si="917"/>
        <v>8.2372479681069883</v>
      </c>
      <c r="AP1517" s="27">
        <f t="shared" si="918"/>
        <v>0</v>
      </c>
      <c r="AQ1517" s="27">
        <f t="shared" si="919"/>
        <v>0</v>
      </c>
      <c r="AR1517" s="100">
        <f t="shared" si="920"/>
        <v>0</v>
      </c>
      <c r="AS1517" s="27">
        <f t="shared" si="921"/>
        <v>0</v>
      </c>
      <c r="AT1517" s="100">
        <f t="shared" si="898"/>
        <v>0</v>
      </c>
      <c r="AU1517" s="27">
        <f t="shared" si="898"/>
        <v>0</v>
      </c>
      <c r="AV1517" s="27">
        <f t="shared" si="922"/>
        <v>0</v>
      </c>
      <c r="AW1517" s="27">
        <f t="shared" si="923"/>
        <v>0</v>
      </c>
      <c r="AX1517" s="27">
        <f t="shared" si="924"/>
        <v>0</v>
      </c>
      <c r="AY1517" s="100">
        <f>AN1517-AW1517</f>
        <v>29654.092685185158</v>
      </c>
      <c r="AZ1517" s="110">
        <f t="shared" si="925"/>
        <v>8.2372479681069883</v>
      </c>
      <c r="BB1517" s="88">
        <v>0</v>
      </c>
      <c r="BC1517" s="26">
        <f t="shared" si="926"/>
        <v>0</v>
      </c>
      <c r="BD1517" s="26">
        <f t="shared" si="927"/>
        <v>0</v>
      </c>
      <c r="BE1517" s="26">
        <f t="shared" si="928"/>
        <v>0</v>
      </c>
      <c r="BF1517" s="26">
        <f t="shared" si="929"/>
        <v>0</v>
      </c>
      <c r="BG1517" s="26">
        <f t="shared" si="930"/>
        <v>0</v>
      </c>
    </row>
    <row r="1518" spans="2:59">
      <c r="B1518" s="13" t="s">
        <v>35</v>
      </c>
      <c r="C1518" s="13">
        <v>1507</v>
      </c>
      <c r="D1518" s="13">
        <v>30</v>
      </c>
      <c r="E1518" s="24">
        <v>55</v>
      </c>
      <c r="F1518" s="69">
        <f t="shared" si="899"/>
        <v>15.277777777777779</v>
      </c>
      <c r="G1518" s="25">
        <f t="shared" si="931"/>
        <v>0.15277777777777798</v>
      </c>
      <c r="H1518" s="25">
        <f t="shared" si="900"/>
        <v>15.5</v>
      </c>
      <c r="I1518" s="49">
        <f>'Ducati Panigale 1199 data'!$C$8*G1518</f>
        <v>42.472222222222278</v>
      </c>
      <c r="J1518" s="49">
        <f>'Ducati Panigale 1199 data'!$C$8*'Ducati Panigale 1199 data'!$C$15*'Ducati Panigale 1199 data'!$C$10</f>
        <v>54.543600000000005</v>
      </c>
      <c r="K1518" s="49">
        <f>(0.5*'Ducati Panigale 1199 data'!$C$12)*'Ducati Panigale 1199 data'!$C$14*'Ducati Panigale 1199 data'!$C$11*F1518^2</f>
        <v>33.024667245370374</v>
      </c>
      <c r="L1518" s="49">
        <f t="shared" si="901"/>
        <v>130.04048946759266</v>
      </c>
      <c r="M1518" s="49">
        <f t="shared" si="897"/>
        <v>1986.7297001993325</v>
      </c>
      <c r="N1518" s="25">
        <f t="shared" si="902"/>
        <v>1.9867297001993325</v>
      </c>
      <c r="O1518" s="105">
        <f t="shared" si="903"/>
        <v>0</v>
      </c>
      <c r="P1518" s="105">
        <f t="shared" si="904"/>
        <v>0</v>
      </c>
      <c r="Q1518" s="105">
        <f t="shared" si="932"/>
        <v>352.79706342371389</v>
      </c>
      <c r="R1518" s="27">
        <f t="shared" si="905"/>
        <v>9.7999184284364965E-2</v>
      </c>
      <c r="S1518" s="98">
        <f t="shared" si="906"/>
        <v>1.9867297001993325</v>
      </c>
      <c r="T1518" s="17">
        <f t="shared" si="933"/>
        <v>1844.2578581553396</v>
      </c>
      <c r="U1518" s="17">
        <f t="shared" si="907"/>
        <v>0.51229384948759438</v>
      </c>
      <c r="V1518" s="17">
        <f t="shared" si="908"/>
        <v>335.15721025252816</v>
      </c>
      <c r="W1518" s="17">
        <f t="shared" si="909"/>
        <v>321.75092184242703</v>
      </c>
      <c r="X1518" s="17">
        <f t="shared" si="909"/>
        <v>308.88088496872996</v>
      </c>
      <c r="Y1518" s="17">
        <f t="shared" si="910"/>
        <v>305.79207611904263</v>
      </c>
      <c r="Z1518" s="17">
        <f>Y1518/3600</f>
        <v>8.494224336640073E-2</v>
      </c>
      <c r="AA1518" s="17">
        <f>0.96*Y1518</f>
        <v>293.56039307428091</v>
      </c>
      <c r="AB1518" s="17">
        <f t="shared" si="911"/>
        <v>281.81797735130965</v>
      </c>
      <c r="AC1518" s="17">
        <f t="shared" si="912"/>
        <v>267.72707848374415</v>
      </c>
      <c r="AD1518" s="17">
        <f t="shared" si="913"/>
        <v>267.72707848374415</v>
      </c>
      <c r="AE1518" s="17">
        <f t="shared" si="934"/>
        <v>7.436863291215115E-2</v>
      </c>
      <c r="AF1518" s="17">
        <f>T1518-AD1518</f>
        <v>1576.5307796715954</v>
      </c>
      <c r="AG1518" s="17">
        <f t="shared" si="914"/>
        <v>0.43792521657544314</v>
      </c>
      <c r="AH1518" s="28">
        <f>0.5*'Ducati Panigale 1199 data'!$C$8*'WLTP class 3 v5'!F1518^2</f>
        <v>32444.058641975309</v>
      </c>
      <c r="AI1518" s="17">
        <f t="shared" si="915"/>
        <v>32.44405864197531</v>
      </c>
      <c r="AJ1518" s="17" t="str">
        <f>IF(N1518&lt;0, AI1518, "0")</f>
        <v>0</v>
      </c>
      <c r="AK1518" s="98">
        <f>AK1517+AJ1518</f>
        <v>3748.4290879629611</v>
      </c>
      <c r="AL1518" s="105">
        <f t="shared" si="916"/>
        <v>1.0412303022119336</v>
      </c>
      <c r="AM1518" s="98">
        <f>IF(N1518 &gt; 0, AI1518, )</f>
        <v>32.44405864197531</v>
      </c>
      <c r="AN1518" s="98">
        <f t="shared" si="935"/>
        <v>29686.536743827135</v>
      </c>
      <c r="AO1518" s="98">
        <f t="shared" si="917"/>
        <v>8.2462602066186488</v>
      </c>
      <c r="AP1518" s="27">
        <f t="shared" si="918"/>
        <v>0</v>
      </c>
      <c r="AQ1518" s="27">
        <f t="shared" si="919"/>
        <v>0</v>
      </c>
      <c r="AR1518" s="100">
        <f t="shared" si="920"/>
        <v>0</v>
      </c>
      <c r="AS1518" s="27">
        <f t="shared" si="921"/>
        <v>0</v>
      </c>
      <c r="AT1518" s="100">
        <f t="shared" si="898"/>
        <v>0</v>
      </c>
      <c r="AU1518" s="27">
        <f t="shared" si="898"/>
        <v>0</v>
      </c>
      <c r="AV1518" s="27">
        <f t="shared" si="922"/>
        <v>0</v>
      </c>
      <c r="AW1518" s="27">
        <f t="shared" si="923"/>
        <v>0</v>
      </c>
      <c r="AX1518" s="27">
        <f t="shared" si="924"/>
        <v>0</v>
      </c>
      <c r="AY1518" s="100">
        <f>AN1518-AW1518</f>
        <v>29686.536743827135</v>
      </c>
      <c r="AZ1518" s="110">
        <f t="shared" si="925"/>
        <v>8.2462602066186488</v>
      </c>
      <c r="BB1518" s="88">
        <v>0</v>
      </c>
      <c r="BC1518" s="26">
        <f t="shared" si="926"/>
        <v>0</v>
      </c>
      <c r="BD1518" s="26">
        <f t="shared" si="927"/>
        <v>0</v>
      </c>
      <c r="BE1518" s="26">
        <f t="shared" si="928"/>
        <v>0</v>
      </c>
      <c r="BF1518" s="26">
        <f t="shared" si="929"/>
        <v>0</v>
      </c>
      <c r="BG1518" s="26">
        <f t="shared" si="930"/>
        <v>0</v>
      </c>
    </row>
    <row r="1519" spans="2:59">
      <c r="B1519" s="13" t="s">
        <v>35</v>
      </c>
      <c r="C1519" s="13">
        <v>1508</v>
      </c>
      <c r="D1519" s="13">
        <v>31</v>
      </c>
      <c r="E1519" s="24">
        <v>55.6</v>
      </c>
      <c r="F1519" s="69">
        <f t="shared" si="899"/>
        <v>15.444444444444445</v>
      </c>
      <c r="G1519" s="25">
        <f t="shared" si="931"/>
        <v>0.18055555555555516</v>
      </c>
      <c r="H1519" s="25">
        <f t="shared" si="900"/>
        <v>16</v>
      </c>
      <c r="I1519" s="49">
        <f>'Ducati Panigale 1199 data'!$C$8*G1519</f>
        <v>50.194444444444336</v>
      </c>
      <c r="J1519" s="49">
        <f>'Ducati Panigale 1199 data'!$C$8*'Ducati Panigale 1199 data'!$C$15*'Ducati Panigale 1199 data'!$C$10</f>
        <v>54.543600000000005</v>
      </c>
      <c r="K1519" s="49">
        <f>(0.5*'Ducati Panigale 1199 data'!$C$12)*'Ducati Panigale 1199 data'!$C$14*'Ducati Panigale 1199 data'!$C$11*F1519^2</f>
        <v>33.749135648148155</v>
      </c>
      <c r="L1519" s="49">
        <f t="shared" si="901"/>
        <v>138.4871800925925</v>
      </c>
      <c r="M1519" s="49">
        <f t="shared" si="897"/>
        <v>2138.8575592078173</v>
      </c>
      <c r="N1519" s="25">
        <f t="shared" si="902"/>
        <v>2.1388575592078172</v>
      </c>
      <c r="O1519" s="105">
        <f t="shared" si="903"/>
        <v>0</v>
      </c>
      <c r="P1519" s="105">
        <f t="shared" si="904"/>
        <v>0</v>
      </c>
      <c r="Q1519" s="105">
        <f t="shared" si="932"/>
        <v>352.79706342371389</v>
      </c>
      <c r="R1519" s="27">
        <f t="shared" si="905"/>
        <v>9.7999184284364965E-2</v>
      </c>
      <c r="S1519" s="98">
        <f t="shared" si="906"/>
        <v>2.1388575592078172</v>
      </c>
      <c r="T1519" s="17">
        <f t="shared" si="933"/>
        <v>1846.3967157145473</v>
      </c>
      <c r="U1519" s="17">
        <f t="shared" si="907"/>
        <v>0.51288797658737428</v>
      </c>
      <c r="V1519" s="17">
        <f t="shared" si="908"/>
        <v>335.15721025252816</v>
      </c>
      <c r="W1519" s="17">
        <f t="shared" si="909"/>
        <v>321.75092184242703</v>
      </c>
      <c r="X1519" s="17">
        <f t="shared" si="909"/>
        <v>308.88088496872996</v>
      </c>
      <c r="Y1519" s="17">
        <f t="shared" si="910"/>
        <v>305.79207611904263</v>
      </c>
      <c r="Z1519" s="17">
        <f>Y1519/3600</f>
        <v>8.494224336640073E-2</v>
      </c>
      <c r="AA1519" s="17">
        <f>0.96*Y1519</f>
        <v>293.56039307428091</v>
      </c>
      <c r="AB1519" s="17">
        <f t="shared" si="911"/>
        <v>281.81797735130965</v>
      </c>
      <c r="AC1519" s="17">
        <f t="shared" si="912"/>
        <v>267.72707848374415</v>
      </c>
      <c r="AD1519" s="17">
        <f t="shared" si="913"/>
        <v>267.72707848374415</v>
      </c>
      <c r="AE1519" s="17">
        <f t="shared" si="934"/>
        <v>7.436863291215115E-2</v>
      </c>
      <c r="AF1519" s="17">
        <f>T1519-AD1519</f>
        <v>1578.6696372308031</v>
      </c>
      <c r="AG1519" s="17">
        <f t="shared" si="914"/>
        <v>0.43851934367522311</v>
      </c>
      <c r="AH1519" s="28">
        <f>0.5*'Ducati Panigale 1199 data'!$C$8*'WLTP class 3 v5'!F1519^2</f>
        <v>33155.790123456791</v>
      </c>
      <c r="AI1519" s="17">
        <f t="shared" si="915"/>
        <v>33.155790123456789</v>
      </c>
      <c r="AJ1519" s="17" t="str">
        <f>IF(N1519&lt;0, AI1519, "0")</f>
        <v>0</v>
      </c>
      <c r="AK1519" s="98">
        <f>AK1518+AJ1519</f>
        <v>3748.4290879629611</v>
      </c>
      <c r="AL1519" s="105">
        <f t="shared" si="916"/>
        <v>1.0412303022119336</v>
      </c>
      <c r="AM1519" s="98">
        <f>IF(N1519 &gt; 0, AI1519, )</f>
        <v>33.155790123456789</v>
      </c>
      <c r="AN1519" s="98">
        <f t="shared" si="935"/>
        <v>29719.692533950591</v>
      </c>
      <c r="AO1519" s="98">
        <f t="shared" si="917"/>
        <v>8.255470148319608</v>
      </c>
      <c r="AP1519" s="27">
        <f t="shared" si="918"/>
        <v>0</v>
      </c>
      <c r="AQ1519" s="27">
        <f t="shared" si="919"/>
        <v>0</v>
      </c>
      <c r="AR1519" s="100">
        <f t="shared" si="920"/>
        <v>0</v>
      </c>
      <c r="AS1519" s="27">
        <f t="shared" si="921"/>
        <v>0</v>
      </c>
      <c r="AT1519" s="100">
        <f t="shared" si="898"/>
        <v>0</v>
      </c>
      <c r="AU1519" s="27">
        <f t="shared" si="898"/>
        <v>0</v>
      </c>
      <c r="AV1519" s="27">
        <f t="shared" si="922"/>
        <v>0</v>
      </c>
      <c r="AW1519" s="27">
        <f t="shared" si="923"/>
        <v>0</v>
      </c>
      <c r="AX1519" s="27">
        <f t="shared" si="924"/>
        <v>0</v>
      </c>
      <c r="AY1519" s="100">
        <f>AN1519-AW1519</f>
        <v>29719.692533950591</v>
      </c>
      <c r="AZ1519" s="110">
        <f t="shared" si="925"/>
        <v>8.255470148319608</v>
      </c>
      <c r="BB1519" s="88">
        <v>0</v>
      </c>
      <c r="BC1519" s="26">
        <f t="shared" si="926"/>
        <v>0</v>
      </c>
      <c r="BD1519" s="26">
        <f t="shared" si="927"/>
        <v>0</v>
      </c>
      <c r="BE1519" s="26">
        <f t="shared" si="928"/>
        <v>0</v>
      </c>
      <c r="BF1519" s="26">
        <f t="shared" si="929"/>
        <v>0</v>
      </c>
      <c r="BG1519" s="26">
        <f t="shared" si="930"/>
        <v>0</v>
      </c>
    </row>
    <row r="1520" spans="2:59">
      <c r="B1520" s="13" t="s">
        <v>35</v>
      </c>
      <c r="C1520" s="13">
        <v>1509</v>
      </c>
      <c r="D1520" s="13">
        <v>32</v>
      </c>
      <c r="E1520" s="24">
        <v>56.3</v>
      </c>
      <c r="F1520" s="69">
        <f t="shared" si="899"/>
        <v>15.638888888888889</v>
      </c>
      <c r="G1520" s="25">
        <f t="shared" si="931"/>
        <v>0.2222222222222224</v>
      </c>
      <c r="H1520" s="25">
        <f t="shared" si="900"/>
        <v>16.5</v>
      </c>
      <c r="I1520" s="49">
        <f>'Ducati Panigale 1199 data'!$C$8*G1520</f>
        <v>61.777777777777828</v>
      </c>
      <c r="J1520" s="49">
        <f>'Ducati Panigale 1199 data'!$C$8*'Ducati Panigale 1199 data'!$C$15*'Ducati Panigale 1199 data'!$C$10</f>
        <v>54.543600000000005</v>
      </c>
      <c r="K1520" s="49">
        <f>(0.5*'Ducati Panigale 1199 data'!$C$12)*'Ducati Panigale 1199 data'!$C$14*'Ducati Panigale 1199 data'!$C$11*F1520^2</f>
        <v>34.604283478009265</v>
      </c>
      <c r="L1520" s="49">
        <f t="shared" si="901"/>
        <v>150.92566125578708</v>
      </c>
      <c r="M1520" s="49">
        <f t="shared" si="897"/>
        <v>2360.3096468613367</v>
      </c>
      <c r="N1520" s="25">
        <f t="shared" si="902"/>
        <v>2.3603096468613365</v>
      </c>
      <c r="O1520" s="105">
        <f t="shared" si="903"/>
        <v>0</v>
      </c>
      <c r="P1520" s="105">
        <f t="shared" si="904"/>
        <v>0</v>
      </c>
      <c r="Q1520" s="105">
        <f t="shared" si="932"/>
        <v>352.79706342371389</v>
      </c>
      <c r="R1520" s="27">
        <f t="shared" si="905"/>
        <v>9.7999184284364965E-2</v>
      </c>
      <c r="S1520" s="98">
        <f t="shared" si="906"/>
        <v>2.3603096468613365</v>
      </c>
      <c r="T1520" s="17">
        <f t="shared" si="933"/>
        <v>1848.7570253614088</v>
      </c>
      <c r="U1520" s="17">
        <f t="shared" si="907"/>
        <v>0.51354361815594685</v>
      </c>
      <c r="V1520" s="17">
        <f t="shared" si="908"/>
        <v>335.15721025252816</v>
      </c>
      <c r="W1520" s="17">
        <f t="shared" si="909"/>
        <v>321.75092184242703</v>
      </c>
      <c r="X1520" s="17">
        <f t="shared" si="909"/>
        <v>308.88088496872996</v>
      </c>
      <c r="Y1520" s="17">
        <f t="shared" si="910"/>
        <v>305.79207611904263</v>
      </c>
      <c r="Z1520" s="17">
        <f>Y1520/3600</f>
        <v>8.494224336640073E-2</v>
      </c>
      <c r="AA1520" s="17">
        <f>0.96*Y1520</f>
        <v>293.56039307428091</v>
      </c>
      <c r="AB1520" s="17">
        <f t="shared" si="911"/>
        <v>281.81797735130965</v>
      </c>
      <c r="AC1520" s="17">
        <f t="shared" si="912"/>
        <v>267.72707848374415</v>
      </c>
      <c r="AD1520" s="17">
        <f t="shared" si="913"/>
        <v>267.72707848374415</v>
      </c>
      <c r="AE1520" s="17">
        <f t="shared" si="934"/>
        <v>7.436863291215115E-2</v>
      </c>
      <c r="AF1520" s="17">
        <f>T1520-AD1520</f>
        <v>1581.0299468776645</v>
      </c>
      <c r="AG1520" s="17">
        <f t="shared" si="914"/>
        <v>0.43917498524379572</v>
      </c>
      <c r="AH1520" s="28">
        <f>0.5*'Ducati Panigale 1199 data'!$C$8*'WLTP class 3 v5'!F1520^2</f>
        <v>33995.903549382718</v>
      </c>
      <c r="AI1520" s="17">
        <f t="shared" si="915"/>
        <v>33.995903549382717</v>
      </c>
      <c r="AJ1520" s="17" t="str">
        <f>IF(N1520&lt;0, AI1520, "0")</f>
        <v>0</v>
      </c>
      <c r="AK1520" s="98">
        <f>AK1519+AJ1520</f>
        <v>3748.4290879629611</v>
      </c>
      <c r="AL1520" s="105">
        <f t="shared" si="916"/>
        <v>1.0412303022119336</v>
      </c>
      <c r="AM1520" s="98">
        <f>IF(N1520 &gt; 0, AI1520, )</f>
        <v>33.995903549382717</v>
      </c>
      <c r="AN1520" s="98">
        <f t="shared" si="935"/>
        <v>29753.688437499972</v>
      </c>
      <c r="AO1520" s="98">
        <f t="shared" si="917"/>
        <v>8.2649134548611034</v>
      </c>
      <c r="AP1520" s="27">
        <f t="shared" si="918"/>
        <v>0</v>
      </c>
      <c r="AQ1520" s="27">
        <f t="shared" si="919"/>
        <v>0</v>
      </c>
      <c r="AR1520" s="100">
        <f t="shared" si="920"/>
        <v>0</v>
      </c>
      <c r="AS1520" s="27">
        <f t="shared" si="921"/>
        <v>0</v>
      </c>
      <c r="AT1520" s="100">
        <f t="shared" si="898"/>
        <v>0</v>
      </c>
      <c r="AU1520" s="27">
        <f t="shared" si="898"/>
        <v>0</v>
      </c>
      <c r="AV1520" s="27">
        <f t="shared" si="922"/>
        <v>0</v>
      </c>
      <c r="AW1520" s="27">
        <f t="shared" si="923"/>
        <v>0</v>
      </c>
      <c r="AX1520" s="27">
        <f t="shared" si="924"/>
        <v>0</v>
      </c>
      <c r="AY1520" s="100">
        <f>AN1520-AW1520</f>
        <v>29753.688437499972</v>
      </c>
      <c r="AZ1520" s="110">
        <f t="shared" si="925"/>
        <v>8.2649134548611034</v>
      </c>
      <c r="BB1520" s="88">
        <v>0</v>
      </c>
      <c r="BC1520" s="26">
        <f t="shared" si="926"/>
        <v>0</v>
      </c>
      <c r="BD1520" s="26">
        <f t="shared" si="927"/>
        <v>0</v>
      </c>
      <c r="BE1520" s="26">
        <f t="shared" si="928"/>
        <v>0</v>
      </c>
      <c r="BF1520" s="26">
        <f t="shared" si="929"/>
        <v>0</v>
      </c>
      <c r="BG1520" s="26">
        <f t="shared" si="930"/>
        <v>0</v>
      </c>
    </row>
    <row r="1521" spans="2:59">
      <c r="B1521" s="13" t="s">
        <v>35</v>
      </c>
      <c r="C1521" s="13">
        <v>1510</v>
      </c>
      <c r="D1521" s="13">
        <v>33</v>
      </c>
      <c r="E1521" s="24">
        <v>57.2</v>
      </c>
      <c r="F1521" s="69">
        <f t="shared" si="899"/>
        <v>15.888888888888889</v>
      </c>
      <c r="G1521" s="25">
        <f t="shared" si="931"/>
        <v>0.30555555555555597</v>
      </c>
      <c r="H1521" s="25">
        <f t="shared" si="900"/>
        <v>17</v>
      </c>
      <c r="I1521" s="49">
        <f>'Ducati Panigale 1199 data'!$C$8*G1521</f>
        <v>84.944444444444557</v>
      </c>
      <c r="J1521" s="49">
        <f>'Ducati Panigale 1199 data'!$C$8*'Ducati Panigale 1199 data'!$C$15*'Ducati Panigale 1199 data'!$C$10</f>
        <v>54.543600000000005</v>
      </c>
      <c r="K1521" s="49">
        <f>(0.5*'Ducati Panigale 1199 data'!$C$12)*'Ducati Panigale 1199 data'!$C$14*'Ducati Panigale 1199 data'!$C$11*F1521^2</f>
        <v>35.719480092592597</v>
      </c>
      <c r="L1521" s="49">
        <f t="shared" si="901"/>
        <v>175.20752453703716</v>
      </c>
      <c r="M1521" s="49">
        <f t="shared" si="897"/>
        <v>2783.8528898662571</v>
      </c>
      <c r="N1521" s="25">
        <f t="shared" si="902"/>
        <v>2.7838528898662571</v>
      </c>
      <c r="O1521" s="105">
        <f t="shared" si="903"/>
        <v>0</v>
      </c>
      <c r="P1521" s="105">
        <f t="shared" si="904"/>
        <v>0</v>
      </c>
      <c r="Q1521" s="105">
        <f t="shared" si="932"/>
        <v>352.79706342371389</v>
      </c>
      <c r="R1521" s="27">
        <f t="shared" si="905"/>
        <v>9.7999184284364965E-2</v>
      </c>
      <c r="S1521" s="98">
        <f t="shared" si="906"/>
        <v>2.7838528898662571</v>
      </c>
      <c r="T1521" s="17">
        <f t="shared" si="933"/>
        <v>1851.540878251275</v>
      </c>
      <c r="U1521" s="17">
        <f t="shared" si="907"/>
        <v>0.51431691062535412</v>
      </c>
      <c r="V1521" s="17">
        <f t="shared" si="908"/>
        <v>335.15721025252816</v>
      </c>
      <c r="W1521" s="17">
        <f t="shared" si="909"/>
        <v>321.75092184242703</v>
      </c>
      <c r="X1521" s="17">
        <f t="shared" si="909"/>
        <v>308.88088496872996</v>
      </c>
      <c r="Y1521" s="17">
        <f t="shared" si="910"/>
        <v>305.79207611904263</v>
      </c>
      <c r="Z1521" s="17">
        <f>Y1521/3600</f>
        <v>8.494224336640073E-2</v>
      </c>
      <c r="AA1521" s="17">
        <f>0.96*Y1521</f>
        <v>293.56039307428091</v>
      </c>
      <c r="AB1521" s="17">
        <f t="shared" si="911"/>
        <v>281.81797735130965</v>
      </c>
      <c r="AC1521" s="17">
        <f t="shared" si="912"/>
        <v>267.72707848374415</v>
      </c>
      <c r="AD1521" s="17">
        <f t="shared" si="913"/>
        <v>267.72707848374415</v>
      </c>
      <c r="AE1521" s="17">
        <f t="shared" si="934"/>
        <v>7.436863291215115E-2</v>
      </c>
      <c r="AF1521" s="17">
        <f>T1521-AD1521</f>
        <v>1583.8137997675308</v>
      </c>
      <c r="AG1521" s="17">
        <f t="shared" si="914"/>
        <v>0.439948277713203</v>
      </c>
      <c r="AH1521" s="28">
        <f>0.5*'Ducati Panigale 1199 data'!$C$8*'WLTP class 3 v5'!F1521^2</f>
        <v>35091.493827160499</v>
      </c>
      <c r="AI1521" s="17">
        <f t="shared" si="915"/>
        <v>35.091493827160498</v>
      </c>
      <c r="AJ1521" s="17" t="str">
        <f>IF(N1521&lt;0, AI1521, "0")</f>
        <v>0</v>
      </c>
      <c r="AK1521" s="98">
        <f>AK1520+AJ1521</f>
        <v>3748.4290879629611</v>
      </c>
      <c r="AL1521" s="105">
        <f t="shared" si="916"/>
        <v>1.0412303022119336</v>
      </c>
      <c r="AM1521" s="98">
        <f>IF(N1521 &gt; 0, AI1521, )</f>
        <v>35.091493827160498</v>
      </c>
      <c r="AN1521" s="98">
        <f t="shared" si="935"/>
        <v>29788.779931327132</v>
      </c>
      <c r="AO1521" s="98">
        <f t="shared" si="917"/>
        <v>8.2746610920353145</v>
      </c>
      <c r="AP1521" s="27">
        <f t="shared" si="918"/>
        <v>0</v>
      </c>
      <c r="AQ1521" s="27">
        <f t="shared" si="919"/>
        <v>0</v>
      </c>
      <c r="AR1521" s="100">
        <f t="shared" si="920"/>
        <v>0</v>
      </c>
      <c r="AS1521" s="27">
        <f t="shared" si="921"/>
        <v>0</v>
      </c>
      <c r="AT1521" s="100">
        <f t="shared" si="898"/>
        <v>0</v>
      </c>
      <c r="AU1521" s="27">
        <f t="shared" si="898"/>
        <v>0</v>
      </c>
      <c r="AV1521" s="27">
        <f t="shared" si="922"/>
        <v>0</v>
      </c>
      <c r="AW1521" s="27">
        <f t="shared" si="923"/>
        <v>0</v>
      </c>
      <c r="AX1521" s="27">
        <f t="shared" si="924"/>
        <v>0</v>
      </c>
      <c r="AY1521" s="100">
        <f>AN1521-AW1521</f>
        <v>29788.779931327132</v>
      </c>
      <c r="AZ1521" s="110">
        <f t="shared" si="925"/>
        <v>8.2746610920353145</v>
      </c>
      <c r="BB1521" s="88">
        <v>0</v>
      </c>
      <c r="BC1521" s="26">
        <f t="shared" si="926"/>
        <v>0</v>
      </c>
      <c r="BD1521" s="26">
        <f t="shared" si="927"/>
        <v>0</v>
      </c>
      <c r="BE1521" s="26">
        <f t="shared" si="928"/>
        <v>0</v>
      </c>
      <c r="BF1521" s="26">
        <f t="shared" si="929"/>
        <v>0</v>
      </c>
      <c r="BG1521" s="26">
        <f t="shared" si="930"/>
        <v>0</v>
      </c>
    </row>
    <row r="1522" spans="2:59">
      <c r="B1522" s="13" t="s">
        <v>35</v>
      </c>
      <c r="C1522" s="13">
        <v>1511</v>
      </c>
      <c r="D1522" s="13">
        <v>34</v>
      </c>
      <c r="E1522" s="24">
        <v>58.5</v>
      </c>
      <c r="F1522" s="69">
        <f t="shared" si="899"/>
        <v>16.25</v>
      </c>
      <c r="G1522" s="25">
        <f t="shared" si="931"/>
        <v>0.41666666666666663</v>
      </c>
      <c r="H1522" s="25">
        <f t="shared" si="900"/>
        <v>17.5</v>
      </c>
      <c r="I1522" s="49">
        <f>'Ducati Panigale 1199 data'!$C$8*G1522</f>
        <v>115.83333333333333</v>
      </c>
      <c r="J1522" s="49">
        <f>'Ducati Panigale 1199 data'!$C$8*'Ducati Panigale 1199 data'!$C$15*'Ducati Panigale 1199 data'!$C$10</f>
        <v>54.543600000000005</v>
      </c>
      <c r="K1522" s="49">
        <f>(0.5*'Ducati Panigale 1199 data'!$C$12)*'Ducati Panigale 1199 data'!$C$14*'Ducati Panigale 1199 data'!$C$11*F1522^2</f>
        <v>37.361542968750001</v>
      </c>
      <c r="L1522" s="49">
        <f t="shared" si="901"/>
        <v>207.73847630208334</v>
      </c>
      <c r="M1522" s="49">
        <f t="shared" si="897"/>
        <v>3375.7502399088544</v>
      </c>
      <c r="N1522" s="25">
        <f t="shared" si="902"/>
        <v>3.3757502399088546</v>
      </c>
      <c r="O1522" s="105">
        <f t="shared" si="903"/>
        <v>0</v>
      </c>
      <c r="P1522" s="105">
        <f t="shared" si="904"/>
        <v>0</v>
      </c>
      <c r="Q1522" s="105">
        <f t="shared" si="932"/>
        <v>352.79706342371389</v>
      </c>
      <c r="R1522" s="27">
        <f t="shared" si="905"/>
        <v>9.7999184284364965E-2</v>
      </c>
      <c r="S1522" s="98">
        <f t="shared" si="906"/>
        <v>3.3757502399088546</v>
      </c>
      <c r="T1522" s="17">
        <f t="shared" si="933"/>
        <v>1854.9166284911839</v>
      </c>
      <c r="U1522" s="17">
        <f t="shared" si="907"/>
        <v>0.51525461902532887</v>
      </c>
      <c r="V1522" s="17">
        <f t="shared" si="908"/>
        <v>335.15721025252816</v>
      </c>
      <c r="W1522" s="17">
        <f t="shared" si="909"/>
        <v>321.75092184242703</v>
      </c>
      <c r="X1522" s="17">
        <f t="shared" si="909"/>
        <v>308.88088496872996</v>
      </c>
      <c r="Y1522" s="17">
        <f t="shared" si="910"/>
        <v>305.79207611904263</v>
      </c>
      <c r="Z1522" s="17">
        <f>Y1522/3600</f>
        <v>8.494224336640073E-2</v>
      </c>
      <c r="AA1522" s="17">
        <f>0.96*Y1522</f>
        <v>293.56039307428091</v>
      </c>
      <c r="AB1522" s="17">
        <f t="shared" si="911"/>
        <v>281.81797735130965</v>
      </c>
      <c r="AC1522" s="17">
        <f t="shared" si="912"/>
        <v>267.72707848374415</v>
      </c>
      <c r="AD1522" s="17">
        <f t="shared" si="913"/>
        <v>267.72707848374415</v>
      </c>
      <c r="AE1522" s="17">
        <f t="shared" si="934"/>
        <v>7.436863291215115E-2</v>
      </c>
      <c r="AF1522" s="17">
        <f>T1522-AD1522</f>
        <v>1587.1895500074397</v>
      </c>
      <c r="AG1522" s="17">
        <f t="shared" si="914"/>
        <v>0.4408859861131777</v>
      </c>
      <c r="AH1522" s="28">
        <f>0.5*'Ducati Panigale 1199 data'!$C$8*'WLTP class 3 v5'!F1522^2</f>
        <v>36704.6875</v>
      </c>
      <c r="AI1522" s="17">
        <f t="shared" si="915"/>
        <v>36.704687499999999</v>
      </c>
      <c r="AJ1522" s="17" t="str">
        <f>IF(N1522&lt;0, AI1522, "0")</f>
        <v>0</v>
      </c>
      <c r="AK1522" s="98">
        <f>AK1521+AJ1522</f>
        <v>3748.4290879629611</v>
      </c>
      <c r="AL1522" s="105">
        <f t="shared" si="916"/>
        <v>1.0412303022119336</v>
      </c>
      <c r="AM1522" s="98">
        <f>IF(N1522 &gt; 0, AI1522, )</f>
        <v>36.704687499999999</v>
      </c>
      <c r="AN1522" s="98">
        <f t="shared" si="935"/>
        <v>29825.484618827133</v>
      </c>
      <c r="AO1522" s="98">
        <f t="shared" si="917"/>
        <v>8.2848568385630923</v>
      </c>
      <c r="AP1522" s="27">
        <f t="shared" si="918"/>
        <v>0</v>
      </c>
      <c r="AQ1522" s="27">
        <f t="shared" si="919"/>
        <v>0</v>
      </c>
      <c r="AR1522" s="100">
        <f t="shared" si="920"/>
        <v>0</v>
      </c>
      <c r="AS1522" s="27">
        <f t="shared" si="921"/>
        <v>0</v>
      </c>
      <c r="AT1522" s="100">
        <f t="shared" si="898"/>
        <v>0</v>
      </c>
      <c r="AU1522" s="27">
        <f t="shared" si="898"/>
        <v>0</v>
      </c>
      <c r="AV1522" s="27">
        <f t="shared" si="922"/>
        <v>0</v>
      </c>
      <c r="AW1522" s="27">
        <f t="shared" si="923"/>
        <v>0</v>
      </c>
      <c r="AX1522" s="27">
        <f t="shared" si="924"/>
        <v>0</v>
      </c>
      <c r="AY1522" s="100">
        <f>AN1522-AW1522</f>
        <v>29825.484618827133</v>
      </c>
      <c r="AZ1522" s="110">
        <f t="shared" si="925"/>
        <v>8.2848568385630923</v>
      </c>
      <c r="BB1522" s="88">
        <v>0</v>
      </c>
      <c r="BC1522" s="26">
        <f t="shared" si="926"/>
        <v>0</v>
      </c>
      <c r="BD1522" s="26">
        <f t="shared" si="927"/>
        <v>0</v>
      </c>
      <c r="BE1522" s="26">
        <f t="shared" si="928"/>
        <v>0</v>
      </c>
      <c r="BF1522" s="26">
        <f t="shared" si="929"/>
        <v>0</v>
      </c>
      <c r="BG1522" s="26">
        <f t="shared" si="930"/>
        <v>0</v>
      </c>
    </row>
    <row r="1523" spans="2:59">
      <c r="B1523" s="13" t="s">
        <v>35</v>
      </c>
      <c r="C1523" s="13">
        <v>1512</v>
      </c>
      <c r="D1523" s="13">
        <v>35</v>
      </c>
      <c r="E1523" s="24">
        <v>60.2</v>
      </c>
      <c r="F1523" s="69">
        <f t="shared" si="899"/>
        <v>16.722222222222221</v>
      </c>
      <c r="G1523" s="25">
        <f t="shared" si="931"/>
        <v>0.52777777777777735</v>
      </c>
      <c r="H1523" s="25">
        <f t="shared" si="900"/>
        <v>18</v>
      </c>
      <c r="I1523" s="49">
        <f>'Ducati Panigale 1199 data'!$C$8*G1523</f>
        <v>146.72222222222211</v>
      </c>
      <c r="J1523" s="49">
        <f>'Ducati Panigale 1199 data'!$C$8*'Ducati Panigale 1199 data'!$C$15*'Ducati Panigale 1199 data'!$C$10</f>
        <v>54.543600000000005</v>
      </c>
      <c r="K1523" s="49">
        <f>(0.5*'Ducati Panigale 1199 data'!$C$12)*'Ducati Panigale 1199 data'!$C$14*'Ducati Panigale 1199 data'!$C$11*F1523^2</f>
        <v>39.564533912037035</v>
      </c>
      <c r="L1523" s="49">
        <f t="shared" si="901"/>
        <v>240.83035613425915</v>
      </c>
      <c r="M1523" s="49">
        <f t="shared" si="897"/>
        <v>4027.2187331340001</v>
      </c>
      <c r="N1523" s="25">
        <f t="shared" si="902"/>
        <v>4.0272187331340001</v>
      </c>
      <c r="O1523" s="105">
        <f t="shared" si="903"/>
        <v>0</v>
      </c>
      <c r="P1523" s="105">
        <f t="shared" si="904"/>
        <v>0</v>
      </c>
      <c r="Q1523" s="105">
        <f t="shared" si="932"/>
        <v>352.79706342371389</v>
      </c>
      <c r="R1523" s="27">
        <f t="shared" si="905"/>
        <v>9.7999184284364965E-2</v>
      </c>
      <c r="S1523" s="98">
        <f t="shared" si="906"/>
        <v>4.0272187331340001</v>
      </c>
      <c r="T1523" s="17">
        <f t="shared" si="933"/>
        <v>1858.943847224318</v>
      </c>
      <c r="U1523" s="17">
        <f t="shared" si="907"/>
        <v>0.51637329089564388</v>
      </c>
      <c r="V1523" s="17">
        <f t="shared" si="908"/>
        <v>335.15721025252816</v>
      </c>
      <c r="W1523" s="17">
        <f t="shared" si="909"/>
        <v>321.75092184242703</v>
      </c>
      <c r="X1523" s="17">
        <f t="shared" si="909"/>
        <v>308.88088496872996</v>
      </c>
      <c r="Y1523" s="17">
        <f t="shared" si="910"/>
        <v>305.79207611904263</v>
      </c>
      <c r="Z1523" s="17">
        <f>Y1523/3600</f>
        <v>8.494224336640073E-2</v>
      </c>
      <c r="AA1523" s="17">
        <f>0.96*Y1523</f>
        <v>293.56039307428091</v>
      </c>
      <c r="AB1523" s="17">
        <f t="shared" si="911"/>
        <v>281.81797735130965</v>
      </c>
      <c r="AC1523" s="17">
        <f t="shared" si="912"/>
        <v>267.72707848374415</v>
      </c>
      <c r="AD1523" s="17">
        <f t="shared" si="913"/>
        <v>267.72707848374415</v>
      </c>
      <c r="AE1523" s="17">
        <f t="shared" si="934"/>
        <v>7.436863291215115E-2</v>
      </c>
      <c r="AF1523" s="17">
        <f>T1523-AD1523</f>
        <v>1591.2167687405738</v>
      </c>
      <c r="AG1523" s="17">
        <f t="shared" si="914"/>
        <v>0.4420046579834927</v>
      </c>
      <c r="AH1523" s="28">
        <f>0.5*'Ducati Panigale 1199 data'!$C$8*'WLTP class 3 v5'!F1523^2</f>
        <v>38868.947530864192</v>
      </c>
      <c r="AI1523" s="17">
        <f t="shared" si="915"/>
        <v>38.86894753086419</v>
      </c>
      <c r="AJ1523" s="17" t="str">
        <f>IF(N1523&lt;0, AI1523, "0")</f>
        <v>0</v>
      </c>
      <c r="AK1523" s="98">
        <f>AK1522+AJ1523</f>
        <v>3748.4290879629611</v>
      </c>
      <c r="AL1523" s="105">
        <f t="shared" si="916"/>
        <v>1.0412303022119336</v>
      </c>
      <c r="AM1523" s="98">
        <f>IF(N1523 &gt; 0, AI1523, )</f>
        <v>38.86894753086419</v>
      </c>
      <c r="AN1523" s="98">
        <f t="shared" si="935"/>
        <v>29864.353566357997</v>
      </c>
      <c r="AO1523" s="98">
        <f t="shared" si="917"/>
        <v>8.2956537684327767</v>
      </c>
      <c r="AP1523" s="27">
        <f t="shared" si="918"/>
        <v>0</v>
      </c>
      <c r="AQ1523" s="27">
        <f t="shared" si="919"/>
        <v>0</v>
      </c>
      <c r="AR1523" s="100">
        <f t="shared" si="920"/>
        <v>0</v>
      </c>
      <c r="AS1523" s="27">
        <f t="shared" si="921"/>
        <v>0</v>
      </c>
      <c r="AT1523" s="100">
        <f t="shared" si="898"/>
        <v>0</v>
      </c>
      <c r="AU1523" s="27">
        <f t="shared" si="898"/>
        <v>0</v>
      </c>
      <c r="AV1523" s="27">
        <f t="shared" si="922"/>
        <v>0</v>
      </c>
      <c r="AW1523" s="27">
        <f t="shared" si="923"/>
        <v>0</v>
      </c>
      <c r="AX1523" s="27">
        <f t="shared" si="924"/>
        <v>0</v>
      </c>
      <c r="AY1523" s="100">
        <f>AN1523-AW1523</f>
        <v>29864.353566357997</v>
      </c>
      <c r="AZ1523" s="110">
        <f t="shared" si="925"/>
        <v>8.2956537684327767</v>
      </c>
      <c r="BB1523" s="88">
        <v>0</v>
      </c>
      <c r="BC1523" s="26">
        <f t="shared" si="926"/>
        <v>0</v>
      </c>
      <c r="BD1523" s="26">
        <f t="shared" si="927"/>
        <v>0</v>
      </c>
      <c r="BE1523" s="26">
        <f t="shared" si="928"/>
        <v>0</v>
      </c>
      <c r="BF1523" s="26">
        <f t="shared" si="929"/>
        <v>0</v>
      </c>
      <c r="BG1523" s="26">
        <f t="shared" si="930"/>
        <v>0</v>
      </c>
    </row>
    <row r="1524" spans="2:59">
      <c r="B1524" s="13" t="s">
        <v>35</v>
      </c>
      <c r="C1524" s="13">
        <v>1513</v>
      </c>
      <c r="D1524" s="13">
        <v>36</v>
      </c>
      <c r="E1524" s="24">
        <v>62.3</v>
      </c>
      <c r="F1524" s="69">
        <f t="shared" si="899"/>
        <v>17.305555555555557</v>
      </c>
      <c r="G1524" s="25">
        <f t="shared" si="931"/>
        <v>0.625</v>
      </c>
      <c r="H1524" s="25">
        <f t="shared" si="900"/>
        <v>18.5</v>
      </c>
      <c r="I1524" s="49">
        <f>'Ducati Panigale 1199 data'!$C$8*G1524</f>
        <v>173.75</v>
      </c>
      <c r="J1524" s="49">
        <f>'Ducati Panigale 1199 data'!$C$8*'Ducati Panigale 1199 data'!$C$15*'Ducati Panigale 1199 data'!$C$10</f>
        <v>54.543600000000005</v>
      </c>
      <c r="K1524" s="49">
        <f>(0.5*'Ducati Panigale 1199 data'!$C$12)*'Ducati Panigale 1199 data'!$C$14*'Ducati Panigale 1199 data'!$C$11*F1524^2</f>
        <v>42.372995283564826</v>
      </c>
      <c r="L1524" s="49">
        <f t="shared" si="901"/>
        <v>270.66659528356485</v>
      </c>
      <c r="M1524" s="49">
        <f t="shared" si="897"/>
        <v>4684.0358017128028</v>
      </c>
      <c r="N1524" s="25">
        <f t="shared" si="902"/>
        <v>4.6840358017128025</v>
      </c>
      <c r="O1524" s="105">
        <f t="shared" si="903"/>
        <v>0</v>
      </c>
      <c r="P1524" s="105">
        <f t="shared" si="904"/>
        <v>0</v>
      </c>
      <c r="Q1524" s="105">
        <f t="shared" si="932"/>
        <v>352.79706342371389</v>
      </c>
      <c r="R1524" s="27">
        <f t="shared" si="905"/>
        <v>9.7999184284364965E-2</v>
      </c>
      <c r="S1524" s="98">
        <f t="shared" si="906"/>
        <v>4.6840358017128025</v>
      </c>
      <c r="T1524" s="17">
        <f t="shared" si="933"/>
        <v>1863.6278830260308</v>
      </c>
      <c r="U1524" s="17">
        <f t="shared" si="907"/>
        <v>0.51767441195167518</v>
      </c>
      <c r="V1524" s="17">
        <f t="shared" si="908"/>
        <v>335.15721025252816</v>
      </c>
      <c r="W1524" s="17">
        <f t="shared" si="909"/>
        <v>321.75092184242703</v>
      </c>
      <c r="X1524" s="17">
        <f t="shared" si="909"/>
        <v>308.88088496872996</v>
      </c>
      <c r="Y1524" s="17">
        <f t="shared" si="910"/>
        <v>305.79207611904263</v>
      </c>
      <c r="Z1524" s="17">
        <f>Y1524/3600</f>
        <v>8.494224336640073E-2</v>
      </c>
      <c r="AA1524" s="17">
        <f>0.96*Y1524</f>
        <v>293.56039307428091</v>
      </c>
      <c r="AB1524" s="17">
        <f t="shared" si="911"/>
        <v>281.81797735130965</v>
      </c>
      <c r="AC1524" s="17">
        <f t="shared" si="912"/>
        <v>267.72707848374415</v>
      </c>
      <c r="AD1524" s="17">
        <f t="shared" si="913"/>
        <v>267.72707848374415</v>
      </c>
      <c r="AE1524" s="17">
        <f t="shared" si="934"/>
        <v>7.436863291215115E-2</v>
      </c>
      <c r="AF1524" s="17">
        <f>T1524-AD1524</f>
        <v>1595.9008045422866</v>
      </c>
      <c r="AG1524" s="17">
        <f t="shared" si="914"/>
        <v>0.44330577903952406</v>
      </c>
      <c r="AH1524" s="28">
        <f>0.5*'Ducati Panigale 1199 data'!$C$8*'WLTP class 3 v5'!F1524^2</f>
        <v>41628.033179012353</v>
      </c>
      <c r="AI1524" s="17">
        <f t="shared" si="915"/>
        <v>41.628033179012355</v>
      </c>
      <c r="AJ1524" s="17" t="str">
        <f>IF(N1524&lt;0, AI1524, "0")</f>
        <v>0</v>
      </c>
      <c r="AK1524" s="98">
        <f>AK1523+AJ1524</f>
        <v>3748.4290879629611</v>
      </c>
      <c r="AL1524" s="105">
        <f t="shared" si="916"/>
        <v>1.0412303022119336</v>
      </c>
      <c r="AM1524" s="98">
        <f>IF(N1524 &gt; 0, AI1524, )</f>
        <v>41.628033179012355</v>
      </c>
      <c r="AN1524" s="98">
        <f t="shared" si="935"/>
        <v>29905.981599537008</v>
      </c>
      <c r="AO1524" s="98">
        <f t="shared" si="917"/>
        <v>8.3072171109825028</v>
      </c>
      <c r="AP1524" s="27">
        <f t="shared" si="918"/>
        <v>0</v>
      </c>
      <c r="AQ1524" s="27">
        <f t="shared" si="919"/>
        <v>0</v>
      </c>
      <c r="AR1524" s="100">
        <f t="shared" si="920"/>
        <v>0</v>
      </c>
      <c r="AS1524" s="27">
        <f t="shared" si="921"/>
        <v>0</v>
      </c>
      <c r="AT1524" s="100">
        <f t="shared" si="898"/>
        <v>0</v>
      </c>
      <c r="AU1524" s="27">
        <f t="shared" si="898"/>
        <v>0</v>
      </c>
      <c r="AV1524" s="27">
        <f t="shared" si="922"/>
        <v>0</v>
      </c>
      <c r="AW1524" s="27">
        <f t="shared" si="923"/>
        <v>0</v>
      </c>
      <c r="AX1524" s="27">
        <f t="shared" si="924"/>
        <v>0</v>
      </c>
      <c r="AY1524" s="100">
        <f>AN1524-AW1524</f>
        <v>29905.981599537008</v>
      </c>
      <c r="AZ1524" s="110">
        <f t="shared" si="925"/>
        <v>8.3072171109825028</v>
      </c>
      <c r="BB1524" s="88">
        <v>0</v>
      </c>
      <c r="BC1524" s="26">
        <f t="shared" si="926"/>
        <v>0</v>
      </c>
      <c r="BD1524" s="26">
        <f t="shared" si="927"/>
        <v>0</v>
      </c>
      <c r="BE1524" s="26">
        <f t="shared" si="928"/>
        <v>0</v>
      </c>
      <c r="BF1524" s="26">
        <f t="shared" si="929"/>
        <v>0</v>
      </c>
      <c r="BG1524" s="26">
        <f t="shared" si="930"/>
        <v>0</v>
      </c>
    </row>
    <row r="1525" spans="2:59">
      <c r="B1525" s="13" t="s">
        <v>35</v>
      </c>
      <c r="C1525" s="13">
        <v>1514</v>
      </c>
      <c r="D1525" s="13">
        <v>37</v>
      </c>
      <c r="E1525" s="24">
        <v>64.7</v>
      </c>
      <c r="F1525" s="69">
        <f t="shared" si="899"/>
        <v>17.972222222222221</v>
      </c>
      <c r="G1525" s="25">
        <f t="shared" si="931"/>
        <v>0.6666666666666663</v>
      </c>
      <c r="H1525" s="25">
        <f t="shared" si="900"/>
        <v>19</v>
      </c>
      <c r="I1525" s="49">
        <f>'Ducati Panigale 1199 data'!$C$8*G1525</f>
        <v>185.33333333333323</v>
      </c>
      <c r="J1525" s="49">
        <f>'Ducati Panigale 1199 data'!$C$8*'Ducati Panigale 1199 data'!$C$15*'Ducati Panigale 1199 data'!$C$10</f>
        <v>54.543600000000005</v>
      </c>
      <c r="K1525" s="49">
        <f>(0.5*'Ducati Panigale 1199 data'!$C$12)*'Ducati Panigale 1199 data'!$C$14*'Ducati Panigale 1199 data'!$C$11*F1525^2</f>
        <v>45.700571672453705</v>
      </c>
      <c r="L1525" s="49">
        <f t="shared" si="901"/>
        <v>285.57750500578692</v>
      </c>
      <c r="M1525" s="49">
        <f t="shared" si="897"/>
        <v>5132.4623816317817</v>
      </c>
      <c r="N1525" s="25">
        <f t="shared" si="902"/>
        <v>5.1324623816317816</v>
      </c>
      <c r="O1525" s="105">
        <f t="shared" si="903"/>
        <v>0</v>
      </c>
      <c r="P1525" s="105">
        <f t="shared" si="904"/>
        <v>0</v>
      </c>
      <c r="Q1525" s="105">
        <f t="shared" si="932"/>
        <v>352.79706342371389</v>
      </c>
      <c r="R1525" s="27">
        <f t="shared" si="905"/>
        <v>9.7999184284364965E-2</v>
      </c>
      <c r="S1525" s="98">
        <f t="shared" si="906"/>
        <v>5.1324623816317816</v>
      </c>
      <c r="T1525" s="17">
        <f t="shared" si="933"/>
        <v>1868.7603454076625</v>
      </c>
      <c r="U1525" s="17">
        <f t="shared" si="907"/>
        <v>0.51910009594657291</v>
      </c>
      <c r="V1525" s="17">
        <f t="shared" si="908"/>
        <v>335.15721025252816</v>
      </c>
      <c r="W1525" s="17">
        <f t="shared" si="909"/>
        <v>321.75092184242703</v>
      </c>
      <c r="X1525" s="17">
        <f t="shared" si="909"/>
        <v>308.88088496872996</v>
      </c>
      <c r="Y1525" s="17">
        <f t="shared" si="910"/>
        <v>305.79207611904263</v>
      </c>
      <c r="Z1525" s="17">
        <f>Y1525/3600</f>
        <v>8.494224336640073E-2</v>
      </c>
      <c r="AA1525" s="17">
        <f>0.96*Y1525</f>
        <v>293.56039307428091</v>
      </c>
      <c r="AB1525" s="17">
        <f t="shared" si="911"/>
        <v>281.81797735130965</v>
      </c>
      <c r="AC1525" s="17">
        <f t="shared" si="912"/>
        <v>267.72707848374415</v>
      </c>
      <c r="AD1525" s="17">
        <f t="shared" si="913"/>
        <v>267.72707848374415</v>
      </c>
      <c r="AE1525" s="17">
        <f t="shared" si="934"/>
        <v>7.436863291215115E-2</v>
      </c>
      <c r="AF1525" s="17">
        <f>T1525-AD1525</f>
        <v>1601.0332669239183</v>
      </c>
      <c r="AG1525" s="17">
        <f t="shared" si="914"/>
        <v>0.44473146303442174</v>
      </c>
      <c r="AH1525" s="28">
        <f>0.5*'Ducati Panigale 1199 data'!$C$8*'WLTP class 3 v5'!F1525^2</f>
        <v>44897.107253086411</v>
      </c>
      <c r="AI1525" s="17">
        <f t="shared" si="915"/>
        <v>44.897107253086411</v>
      </c>
      <c r="AJ1525" s="17" t="str">
        <f>IF(N1525&lt;0, AI1525, "0")</f>
        <v>0</v>
      </c>
      <c r="AK1525" s="98">
        <f>AK1524+AJ1525</f>
        <v>3748.4290879629611</v>
      </c>
      <c r="AL1525" s="105">
        <f t="shared" si="916"/>
        <v>1.0412303022119336</v>
      </c>
      <c r="AM1525" s="98">
        <f>IF(N1525 &gt; 0, AI1525, )</f>
        <v>44.897107253086411</v>
      </c>
      <c r="AN1525" s="98">
        <f t="shared" si="935"/>
        <v>29950.878706790096</v>
      </c>
      <c r="AO1525" s="98">
        <f t="shared" si="917"/>
        <v>8.3196885296639156</v>
      </c>
      <c r="AP1525" s="27">
        <f t="shared" si="918"/>
        <v>0</v>
      </c>
      <c r="AQ1525" s="27">
        <f t="shared" si="919"/>
        <v>0</v>
      </c>
      <c r="AR1525" s="100">
        <f t="shared" si="920"/>
        <v>0</v>
      </c>
      <c r="AS1525" s="27">
        <f t="shared" si="921"/>
        <v>0</v>
      </c>
      <c r="AT1525" s="100">
        <f t="shared" si="898"/>
        <v>0</v>
      </c>
      <c r="AU1525" s="27">
        <f t="shared" si="898"/>
        <v>0</v>
      </c>
      <c r="AV1525" s="27">
        <f t="shared" si="922"/>
        <v>0</v>
      </c>
      <c r="AW1525" s="27">
        <f t="shared" si="923"/>
        <v>0</v>
      </c>
      <c r="AX1525" s="27">
        <f t="shared" si="924"/>
        <v>0</v>
      </c>
      <c r="AY1525" s="100">
        <f>AN1525-AW1525</f>
        <v>29950.878706790096</v>
      </c>
      <c r="AZ1525" s="110">
        <f t="shared" si="925"/>
        <v>8.3196885296639156</v>
      </c>
      <c r="BB1525" s="88">
        <v>0</v>
      </c>
      <c r="BC1525" s="26">
        <f t="shared" si="926"/>
        <v>0</v>
      </c>
      <c r="BD1525" s="26">
        <f t="shared" si="927"/>
        <v>0</v>
      </c>
      <c r="BE1525" s="26">
        <f t="shared" si="928"/>
        <v>0</v>
      </c>
      <c r="BF1525" s="26">
        <f t="shared" si="929"/>
        <v>0</v>
      </c>
      <c r="BG1525" s="26">
        <f t="shared" si="930"/>
        <v>0</v>
      </c>
    </row>
    <row r="1526" spans="2:59">
      <c r="B1526" s="13" t="s">
        <v>35</v>
      </c>
      <c r="C1526" s="13">
        <v>1515</v>
      </c>
      <c r="D1526" s="13">
        <v>38</v>
      </c>
      <c r="E1526" s="24">
        <v>67.099999999999994</v>
      </c>
      <c r="F1526" s="69">
        <f t="shared" si="899"/>
        <v>18.638888888888889</v>
      </c>
      <c r="G1526" s="25">
        <f t="shared" si="931"/>
        <v>0.625</v>
      </c>
      <c r="H1526" s="25">
        <f t="shared" si="900"/>
        <v>19.5</v>
      </c>
      <c r="I1526" s="49">
        <f>'Ducati Panigale 1199 data'!$C$8*G1526</f>
        <v>173.75</v>
      </c>
      <c r="J1526" s="49">
        <f>'Ducati Panigale 1199 data'!$C$8*'Ducati Panigale 1199 data'!$C$15*'Ducati Panigale 1199 data'!$C$10</f>
        <v>54.543600000000005</v>
      </c>
      <c r="K1526" s="49">
        <f>(0.5*'Ducati Panigale 1199 data'!$C$12)*'Ducati Panigale 1199 data'!$C$14*'Ducati Panigale 1199 data'!$C$11*F1526^2</f>
        <v>49.153914728009262</v>
      </c>
      <c r="L1526" s="49">
        <f t="shared" si="901"/>
        <v>277.44751472800925</v>
      </c>
      <c r="M1526" s="49">
        <f t="shared" si="897"/>
        <v>5171.3133995137277</v>
      </c>
      <c r="N1526" s="25">
        <f t="shared" si="902"/>
        <v>5.1713133995137275</v>
      </c>
      <c r="O1526" s="105">
        <f t="shared" si="903"/>
        <v>0</v>
      </c>
      <c r="P1526" s="105">
        <f t="shared" si="904"/>
        <v>0</v>
      </c>
      <c r="Q1526" s="105">
        <f t="shared" si="932"/>
        <v>352.79706342371389</v>
      </c>
      <c r="R1526" s="27">
        <f t="shared" si="905"/>
        <v>9.7999184284364965E-2</v>
      </c>
      <c r="S1526" s="98">
        <f t="shared" si="906"/>
        <v>5.1713133995137275</v>
      </c>
      <c r="T1526" s="17">
        <f t="shared" si="933"/>
        <v>1873.9316588071763</v>
      </c>
      <c r="U1526" s="17">
        <f t="shared" si="907"/>
        <v>0.52053657189088232</v>
      </c>
      <c r="V1526" s="17">
        <f t="shared" si="908"/>
        <v>335.15721025252816</v>
      </c>
      <c r="W1526" s="17">
        <f t="shared" si="909"/>
        <v>321.75092184242703</v>
      </c>
      <c r="X1526" s="17">
        <f t="shared" si="909"/>
        <v>308.88088496872996</v>
      </c>
      <c r="Y1526" s="17">
        <f t="shared" si="910"/>
        <v>305.79207611904263</v>
      </c>
      <c r="Z1526" s="17">
        <f>Y1526/3600</f>
        <v>8.494224336640073E-2</v>
      </c>
      <c r="AA1526" s="17">
        <f>0.96*Y1526</f>
        <v>293.56039307428091</v>
      </c>
      <c r="AB1526" s="17">
        <f t="shared" si="911"/>
        <v>281.81797735130965</v>
      </c>
      <c r="AC1526" s="17">
        <f t="shared" si="912"/>
        <v>267.72707848374415</v>
      </c>
      <c r="AD1526" s="17">
        <f t="shared" si="913"/>
        <v>267.72707848374415</v>
      </c>
      <c r="AE1526" s="17">
        <f t="shared" si="934"/>
        <v>7.436863291215115E-2</v>
      </c>
      <c r="AF1526" s="17">
        <f>T1526-AD1526</f>
        <v>1606.2045803234321</v>
      </c>
      <c r="AG1526" s="17">
        <f t="shared" si="914"/>
        <v>0.44616793897873114</v>
      </c>
      <c r="AH1526" s="28">
        <f>0.5*'Ducati Panigale 1199 data'!$C$8*'WLTP class 3 v5'!F1526^2</f>
        <v>48289.736882716046</v>
      </c>
      <c r="AI1526" s="17">
        <f t="shared" si="915"/>
        <v>48.289736882716049</v>
      </c>
      <c r="AJ1526" s="17" t="str">
        <f>IF(N1526&lt;0, AI1526, "0")</f>
        <v>0</v>
      </c>
      <c r="AK1526" s="98">
        <f>AK1525+AJ1526</f>
        <v>3748.4290879629611</v>
      </c>
      <c r="AL1526" s="105">
        <f t="shared" si="916"/>
        <v>1.0412303022119336</v>
      </c>
      <c r="AM1526" s="98">
        <f>IF(N1526 &gt; 0, AI1526, )</f>
        <v>48.289736882716049</v>
      </c>
      <c r="AN1526" s="98">
        <f t="shared" si="935"/>
        <v>29999.16844367281</v>
      </c>
      <c r="AO1526" s="98">
        <f t="shared" si="917"/>
        <v>8.3331023454646687</v>
      </c>
      <c r="AP1526" s="27">
        <f t="shared" si="918"/>
        <v>0</v>
      </c>
      <c r="AQ1526" s="27">
        <f t="shared" si="919"/>
        <v>0</v>
      </c>
      <c r="AR1526" s="100">
        <f t="shared" si="920"/>
        <v>0</v>
      </c>
      <c r="AS1526" s="27">
        <f t="shared" si="921"/>
        <v>0</v>
      </c>
      <c r="AT1526" s="100">
        <f t="shared" si="898"/>
        <v>0</v>
      </c>
      <c r="AU1526" s="27">
        <f t="shared" si="898"/>
        <v>0</v>
      </c>
      <c r="AV1526" s="27">
        <f t="shared" si="922"/>
        <v>0</v>
      </c>
      <c r="AW1526" s="27">
        <f t="shared" si="923"/>
        <v>0</v>
      </c>
      <c r="AX1526" s="27">
        <f t="shared" si="924"/>
        <v>0</v>
      </c>
      <c r="AY1526" s="100">
        <f>AN1526-AW1526</f>
        <v>29999.16844367281</v>
      </c>
      <c r="AZ1526" s="110">
        <f t="shared" si="925"/>
        <v>8.3331023454646687</v>
      </c>
      <c r="BB1526" s="88">
        <v>0</v>
      </c>
      <c r="BC1526" s="26">
        <f t="shared" si="926"/>
        <v>0</v>
      </c>
      <c r="BD1526" s="26">
        <f t="shared" si="927"/>
        <v>0</v>
      </c>
      <c r="BE1526" s="26">
        <f t="shared" si="928"/>
        <v>0</v>
      </c>
      <c r="BF1526" s="26">
        <f t="shared" si="929"/>
        <v>0</v>
      </c>
      <c r="BG1526" s="26">
        <f t="shared" si="930"/>
        <v>0</v>
      </c>
    </row>
    <row r="1527" spans="2:59">
      <c r="B1527" s="13" t="s">
        <v>35</v>
      </c>
      <c r="C1527" s="13">
        <v>1516</v>
      </c>
      <c r="D1527" s="13">
        <v>39</v>
      </c>
      <c r="E1527" s="24">
        <v>69.2</v>
      </c>
      <c r="F1527" s="69">
        <f t="shared" si="899"/>
        <v>19.222222222222221</v>
      </c>
      <c r="G1527" s="25">
        <f t="shared" si="931"/>
        <v>0.50000000000000122</v>
      </c>
      <c r="H1527" s="25">
        <f t="shared" si="900"/>
        <v>20</v>
      </c>
      <c r="I1527" s="49">
        <f>'Ducati Panigale 1199 data'!$C$8*G1527</f>
        <v>139.00000000000034</v>
      </c>
      <c r="J1527" s="49">
        <f>'Ducati Panigale 1199 data'!$C$8*'Ducati Panigale 1199 data'!$C$15*'Ducati Panigale 1199 data'!$C$10</f>
        <v>54.543600000000005</v>
      </c>
      <c r="K1527" s="49">
        <f>(0.5*'Ducati Panigale 1199 data'!$C$12)*'Ducati Panigale 1199 data'!$C$14*'Ducati Panigale 1199 data'!$C$11*F1527^2</f>
        <v>52.278757870370377</v>
      </c>
      <c r="L1527" s="49">
        <f t="shared" si="901"/>
        <v>245.82235787037072</v>
      </c>
      <c r="M1527" s="49">
        <f t="shared" si="897"/>
        <v>4725.2519901749038</v>
      </c>
      <c r="N1527" s="25">
        <f t="shared" si="902"/>
        <v>4.7252519901749039</v>
      </c>
      <c r="O1527" s="105">
        <f t="shared" si="903"/>
        <v>0</v>
      </c>
      <c r="P1527" s="105">
        <f t="shared" si="904"/>
        <v>0</v>
      </c>
      <c r="Q1527" s="105">
        <f t="shared" si="932"/>
        <v>352.79706342371389</v>
      </c>
      <c r="R1527" s="27">
        <f t="shared" si="905"/>
        <v>9.7999184284364965E-2</v>
      </c>
      <c r="S1527" s="98">
        <f t="shared" si="906"/>
        <v>4.7252519901749039</v>
      </c>
      <c r="T1527" s="17">
        <f t="shared" si="933"/>
        <v>1878.6569107973512</v>
      </c>
      <c r="U1527" s="17">
        <f t="shared" si="907"/>
        <v>0.52184914188815312</v>
      </c>
      <c r="V1527" s="17">
        <f t="shared" si="908"/>
        <v>335.15721025252816</v>
      </c>
      <c r="W1527" s="17">
        <f t="shared" si="909"/>
        <v>321.75092184242703</v>
      </c>
      <c r="X1527" s="17">
        <f t="shared" si="909"/>
        <v>308.88088496872996</v>
      </c>
      <c r="Y1527" s="17">
        <f t="shared" si="910"/>
        <v>305.79207611904263</v>
      </c>
      <c r="Z1527" s="17">
        <f>Y1527/3600</f>
        <v>8.494224336640073E-2</v>
      </c>
      <c r="AA1527" s="17">
        <f>0.96*Y1527</f>
        <v>293.56039307428091</v>
      </c>
      <c r="AB1527" s="17">
        <f t="shared" si="911"/>
        <v>281.81797735130965</v>
      </c>
      <c r="AC1527" s="17">
        <f t="shared" si="912"/>
        <v>267.72707848374415</v>
      </c>
      <c r="AD1527" s="17">
        <f t="shared" si="913"/>
        <v>267.72707848374415</v>
      </c>
      <c r="AE1527" s="17">
        <f t="shared" si="934"/>
        <v>7.436863291215115E-2</v>
      </c>
      <c r="AF1527" s="17">
        <f>T1527-AD1527</f>
        <v>1610.929832313607</v>
      </c>
      <c r="AG1527" s="17">
        <f t="shared" si="914"/>
        <v>0.44748050897600194</v>
      </c>
      <c r="AH1527" s="28">
        <f>0.5*'Ducati Panigale 1199 data'!$C$8*'WLTP class 3 v5'!F1527^2</f>
        <v>51359.641975308645</v>
      </c>
      <c r="AI1527" s="17">
        <f t="shared" si="915"/>
        <v>51.359641975308648</v>
      </c>
      <c r="AJ1527" s="17" t="str">
        <f>IF(N1527&lt;0, AI1527, "0")</f>
        <v>0</v>
      </c>
      <c r="AK1527" s="98">
        <f>AK1526+AJ1527</f>
        <v>3748.4290879629611</v>
      </c>
      <c r="AL1527" s="105">
        <f t="shared" si="916"/>
        <v>1.0412303022119336</v>
      </c>
      <c r="AM1527" s="98">
        <f>IF(N1527 &gt; 0, AI1527, )</f>
        <v>51.359641975308648</v>
      </c>
      <c r="AN1527" s="98">
        <f t="shared" si="935"/>
        <v>30050.528085648119</v>
      </c>
      <c r="AO1527" s="98">
        <f t="shared" si="917"/>
        <v>8.3473689126800323</v>
      </c>
      <c r="AP1527" s="27">
        <f t="shared" si="918"/>
        <v>0</v>
      </c>
      <c r="AQ1527" s="27">
        <f t="shared" si="919"/>
        <v>0</v>
      </c>
      <c r="AR1527" s="100">
        <f t="shared" si="920"/>
        <v>0</v>
      </c>
      <c r="AS1527" s="27">
        <f t="shared" si="921"/>
        <v>0</v>
      </c>
      <c r="AT1527" s="100">
        <f t="shared" si="898"/>
        <v>0</v>
      </c>
      <c r="AU1527" s="27">
        <f t="shared" si="898"/>
        <v>0</v>
      </c>
      <c r="AV1527" s="27">
        <f t="shared" si="922"/>
        <v>0</v>
      </c>
      <c r="AW1527" s="27">
        <f t="shared" si="923"/>
        <v>0</v>
      </c>
      <c r="AX1527" s="27">
        <f t="shared" si="924"/>
        <v>0</v>
      </c>
      <c r="AY1527" s="100">
        <f>AN1527-AW1527</f>
        <v>30050.528085648119</v>
      </c>
      <c r="AZ1527" s="110">
        <f t="shared" si="925"/>
        <v>8.3473689126800323</v>
      </c>
      <c r="BB1527" s="88">
        <v>0</v>
      </c>
      <c r="BC1527" s="26">
        <f t="shared" si="926"/>
        <v>0</v>
      </c>
      <c r="BD1527" s="26">
        <f t="shared" si="927"/>
        <v>0</v>
      </c>
      <c r="BE1527" s="26">
        <f t="shared" si="928"/>
        <v>0</v>
      </c>
      <c r="BF1527" s="26">
        <f t="shared" si="929"/>
        <v>0</v>
      </c>
      <c r="BG1527" s="26">
        <f t="shared" si="930"/>
        <v>0</v>
      </c>
    </row>
    <row r="1528" spans="2:59">
      <c r="B1528" s="13" t="s">
        <v>35</v>
      </c>
      <c r="C1528" s="13">
        <v>1517</v>
      </c>
      <c r="D1528" s="13">
        <v>40</v>
      </c>
      <c r="E1528" s="24">
        <v>70.7</v>
      </c>
      <c r="F1528" s="69">
        <f t="shared" si="899"/>
        <v>19.638888888888889</v>
      </c>
      <c r="G1528" s="25">
        <f t="shared" si="931"/>
        <v>0.37500000000000039</v>
      </c>
      <c r="H1528" s="25">
        <f t="shared" si="900"/>
        <v>20.5</v>
      </c>
      <c r="I1528" s="49">
        <f>'Ducati Panigale 1199 data'!$C$8*G1528</f>
        <v>104.25000000000011</v>
      </c>
      <c r="J1528" s="49">
        <f>'Ducati Panigale 1199 data'!$C$8*'Ducati Panigale 1199 data'!$C$15*'Ducati Panigale 1199 data'!$C$10</f>
        <v>54.543600000000005</v>
      </c>
      <c r="K1528" s="49">
        <f>(0.5*'Ducati Panigale 1199 data'!$C$12)*'Ducati Panigale 1199 data'!$C$14*'Ducati Panigale 1199 data'!$C$11*F1528^2</f>
        <v>54.569741811342602</v>
      </c>
      <c r="L1528" s="49">
        <f t="shared" si="901"/>
        <v>213.36334181134271</v>
      </c>
      <c r="M1528" s="49">
        <f t="shared" si="897"/>
        <v>4190.2189627949801</v>
      </c>
      <c r="N1528" s="25">
        <f t="shared" si="902"/>
        <v>4.1902189627949804</v>
      </c>
      <c r="O1528" s="105">
        <f t="shared" si="903"/>
        <v>0</v>
      </c>
      <c r="P1528" s="105">
        <f t="shared" si="904"/>
        <v>0</v>
      </c>
      <c r="Q1528" s="105">
        <f t="shared" si="932"/>
        <v>352.79706342371389</v>
      </c>
      <c r="R1528" s="27">
        <f t="shared" si="905"/>
        <v>9.7999184284364965E-2</v>
      </c>
      <c r="S1528" s="98">
        <f t="shared" si="906"/>
        <v>4.1902189627949804</v>
      </c>
      <c r="T1528" s="17">
        <f t="shared" si="933"/>
        <v>1882.8471297601461</v>
      </c>
      <c r="U1528" s="17">
        <f t="shared" si="907"/>
        <v>0.52301309160004061</v>
      </c>
      <c r="V1528" s="17">
        <f t="shared" si="908"/>
        <v>335.15721025252816</v>
      </c>
      <c r="W1528" s="17">
        <f t="shared" si="909"/>
        <v>321.75092184242703</v>
      </c>
      <c r="X1528" s="17">
        <f t="shared" si="909"/>
        <v>308.88088496872996</v>
      </c>
      <c r="Y1528" s="17">
        <f t="shared" si="910"/>
        <v>305.79207611904263</v>
      </c>
      <c r="Z1528" s="17">
        <f>Y1528/3600</f>
        <v>8.494224336640073E-2</v>
      </c>
      <c r="AA1528" s="17">
        <f>0.96*Y1528</f>
        <v>293.56039307428091</v>
      </c>
      <c r="AB1528" s="17">
        <f t="shared" si="911"/>
        <v>281.81797735130965</v>
      </c>
      <c r="AC1528" s="17">
        <f t="shared" si="912"/>
        <v>267.72707848374415</v>
      </c>
      <c r="AD1528" s="17">
        <f t="shared" si="913"/>
        <v>267.72707848374415</v>
      </c>
      <c r="AE1528" s="17">
        <f t="shared" si="934"/>
        <v>7.436863291215115E-2</v>
      </c>
      <c r="AF1528" s="17">
        <f>T1528-AD1528</f>
        <v>1615.1200512764019</v>
      </c>
      <c r="AG1528" s="17">
        <f t="shared" si="914"/>
        <v>0.44864445868788944</v>
      </c>
      <c r="AH1528" s="28">
        <f>0.5*'Ducati Panigale 1199 data'!$C$8*'WLTP class 3 v5'!F1528^2</f>
        <v>53610.347993827163</v>
      </c>
      <c r="AI1528" s="17">
        <f t="shared" si="915"/>
        <v>53.610347993827162</v>
      </c>
      <c r="AJ1528" s="17" t="str">
        <f>IF(N1528&lt;0, AI1528, "0")</f>
        <v>0</v>
      </c>
      <c r="AK1528" s="98">
        <f>AK1527+AJ1528</f>
        <v>3748.4290879629611</v>
      </c>
      <c r="AL1528" s="105">
        <f t="shared" si="916"/>
        <v>1.0412303022119336</v>
      </c>
      <c r="AM1528" s="98">
        <f>IF(N1528 &gt; 0, AI1528, )</f>
        <v>53.610347993827162</v>
      </c>
      <c r="AN1528" s="98">
        <f t="shared" si="935"/>
        <v>30104.138433641947</v>
      </c>
      <c r="AO1528" s="98">
        <f t="shared" si="917"/>
        <v>8.3622606760116511</v>
      </c>
      <c r="AP1528" s="27">
        <f t="shared" si="918"/>
        <v>0</v>
      </c>
      <c r="AQ1528" s="27">
        <f t="shared" si="919"/>
        <v>0</v>
      </c>
      <c r="AR1528" s="100">
        <f t="shared" si="920"/>
        <v>0</v>
      </c>
      <c r="AS1528" s="27">
        <f t="shared" si="921"/>
        <v>0</v>
      </c>
      <c r="AT1528" s="100">
        <f t="shared" si="898"/>
        <v>0</v>
      </c>
      <c r="AU1528" s="27">
        <f t="shared" si="898"/>
        <v>0</v>
      </c>
      <c r="AV1528" s="27">
        <f t="shared" si="922"/>
        <v>0</v>
      </c>
      <c r="AW1528" s="27">
        <f t="shared" si="923"/>
        <v>0</v>
      </c>
      <c r="AX1528" s="27">
        <f t="shared" si="924"/>
        <v>0</v>
      </c>
      <c r="AY1528" s="100">
        <f>AN1528-AW1528</f>
        <v>30104.138433641947</v>
      </c>
      <c r="AZ1528" s="110">
        <f t="shared" si="925"/>
        <v>8.3622606760116511</v>
      </c>
      <c r="BB1528" s="88">
        <v>0</v>
      </c>
      <c r="BC1528" s="26">
        <f t="shared" si="926"/>
        <v>0</v>
      </c>
      <c r="BD1528" s="26">
        <f t="shared" si="927"/>
        <v>0</v>
      </c>
      <c r="BE1528" s="26">
        <f t="shared" si="928"/>
        <v>0</v>
      </c>
      <c r="BF1528" s="26">
        <f t="shared" si="929"/>
        <v>0</v>
      </c>
      <c r="BG1528" s="26">
        <f t="shared" si="930"/>
        <v>0</v>
      </c>
    </row>
    <row r="1529" spans="2:59">
      <c r="B1529" s="13" t="s">
        <v>35</v>
      </c>
      <c r="C1529" s="13">
        <v>1518</v>
      </c>
      <c r="D1529" s="13">
        <v>41</v>
      </c>
      <c r="E1529" s="24">
        <v>71.900000000000006</v>
      </c>
      <c r="F1529" s="69">
        <f t="shared" si="899"/>
        <v>19.972222222222221</v>
      </c>
      <c r="G1529" s="25">
        <f t="shared" si="931"/>
        <v>0.27777777777777779</v>
      </c>
      <c r="H1529" s="25">
        <f t="shared" si="900"/>
        <v>21</v>
      </c>
      <c r="I1529" s="49">
        <f>'Ducati Panigale 1199 data'!$C$8*G1529</f>
        <v>77.222222222222229</v>
      </c>
      <c r="J1529" s="49">
        <f>'Ducati Panigale 1199 data'!$C$8*'Ducati Panigale 1199 data'!$C$15*'Ducati Panigale 1199 data'!$C$10</f>
        <v>54.543600000000005</v>
      </c>
      <c r="K1529" s="49">
        <f>(0.5*'Ducati Panigale 1199 data'!$C$12)*'Ducati Panigale 1199 data'!$C$14*'Ducati Panigale 1199 data'!$C$11*F1529^2</f>
        <v>56.437900839120374</v>
      </c>
      <c r="L1529" s="49">
        <f t="shared" si="901"/>
        <v>188.2037230613426</v>
      </c>
      <c r="M1529" s="49">
        <f t="shared" si="897"/>
        <v>3758.8465800307035</v>
      </c>
      <c r="N1529" s="25">
        <f t="shared" si="902"/>
        <v>3.7588465800307036</v>
      </c>
      <c r="O1529" s="105">
        <f t="shared" si="903"/>
        <v>0</v>
      </c>
      <c r="P1529" s="105">
        <f t="shared" si="904"/>
        <v>0</v>
      </c>
      <c r="Q1529" s="105">
        <f t="shared" si="932"/>
        <v>352.79706342371389</v>
      </c>
      <c r="R1529" s="27">
        <f t="shared" si="905"/>
        <v>9.7999184284364965E-2</v>
      </c>
      <c r="S1529" s="98">
        <f t="shared" si="906"/>
        <v>3.7588465800307036</v>
      </c>
      <c r="T1529" s="17">
        <f t="shared" si="933"/>
        <v>1886.6059763401768</v>
      </c>
      <c r="U1529" s="17">
        <f t="shared" si="907"/>
        <v>0.52405721565004915</v>
      </c>
      <c r="V1529" s="17">
        <f t="shared" si="908"/>
        <v>335.15721025252816</v>
      </c>
      <c r="W1529" s="17">
        <f t="shared" si="909"/>
        <v>321.75092184242703</v>
      </c>
      <c r="X1529" s="17">
        <f t="shared" si="909"/>
        <v>308.88088496872996</v>
      </c>
      <c r="Y1529" s="17">
        <f t="shared" si="910"/>
        <v>305.79207611904263</v>
      </c>
      <c r="Z1529" s="17">
        <f>Y1529/3600</f>
        <v>8.494224336640073E-2</v>
      </c>
      <c r="AA1529" s="17">
        <f>0.96*Y1529</f>
        <v>293.56039307428091</v>
      </c>
      <c r="AB1529" s="17">
        <f t="shared" si="911"/>
        <v>281.81797735130965</v>
      </c>
      <c r="AC1529" s="17">
        <f t="shared" si="912"/>
        <v>267.72707848374415</v>
      </c>
      <c r="AD1529" s="17">
        <f t="shared" si="913"/>
        <v>267.72707848374415</v>
      </c>
      <c r="AE1529" s="17">
        <f t="shared" si="934"/>
        <v>7.436863291215115E-2</v>
      </c>
      <c r="AF1529" s="17">
        <f>T1529-AD1529</f>
        <v>1618.8788978564326</v>
      </c>
      <c r="AG1529" s="17">
        <f t="shared" si="914"/>
        <v>0.44968858273789791</v>
      </c>
      <c r="AH1529" s="28">
        <f>0.5*'Ducati Panigale 1199 data'!$C$8*'WLTP class 3 v5'!F1529^2</f>
        <v>55445.662808641973</v>
      </c>
      <c r="AI1529" s="17">
        <f t="shared" si="915"/>
        <v>55.44566280864197</v>
      </c>
      <c r="AJ1529" s="17" t="str">
        <f>IF(N1529&lt;0, AI1529, "0")</f>
        <v>0</v>
      </c>
      <c r="AK1529" s="98">
        <f>AK1528+AJ1529</f>
        <v>3748.4290879629611</v>
      </c>
      <c r="AL1529" s="105">
        <f t="shared" si="916"/>
        <v>1.0412303022119336</v>
      </c>
      <c r="AM1529" s="98">
        <f>IF(N1529 &gt; 0, AI1529, )</f>
        <v>55.44566280864197</v>
      </c>
      <c r="AN1529" s="98">
        <f t="shared" si="935"/>
        <v>30159.584096450588</v>
      </c>
      <c r="AO1529" s="98">
        <f t="shared" si="917"/>
        <v>8.3776622490140529</v>
      </c>
      <c r="AP1529" s="27">
        <f t="shared" si="918"/>
        <v>0</v>
      </c>
      <c r="AQ1529" s="27">
        <f t="shared" si="919"/>
        <v>0</v>
      </c>
      <c r="AR1529" s="100">
        <f t="shared" si="920"/>
        <v>0</v>
      </c>
      <c r="AS1529" s="27">
        <f t="shared" si="921"/>
        <v>0</v>
      </c>
      <c r="AT1529" s="100">
        <f t="shared" si="898"/>
        <v>0</v>
      </c>
      <c r="AU1529" s="27">
        <f t="shared" si="898"/>
        <v>0</v>
      </c>
      <c r="AV1529" s="27">
        <f t="shared" si="922"/>
        <v>0</v>
      </c>
      <c r="AW1529" s="27">
        <f t="shared" si="923"/>
        <v>0</v>
      </c>
      <c r="AX1529" s="27">
        <f t="shared" si="924"/>
        <v>0</v>
      </c>
      <c r="AY1529" s="100">
        <f>AN1529-AW1529</f>
        <v>30159.584096450588</v>
      </c>
      <c r="AZ1529" s="110">
        <f t="shared" si="925"/>
        <v>8.3776622490140529</v>
      </c>
      <c r="BB1529" s="88">
        <v>0</v>
      </c>
      <c r="BC1529" s="26">
        <f t="shared" si="926"/>
        <v>0</v>
      </c>
      <c r="BD1529" s="26">
        <f t="shared" si="927"/>
        <v>0</v>
      </c>
      <c r="BE1529" s="26">
        <f t="shared" si="928"/>
        <v>0</v>
      </c>
      <c r="BF1529" s="26">
        <f t="shared" si="929"/>
        <v>0</v>
      </c>
      <c r="BG1529" s="26">
        <f t="shared" si="930"/>
        <v>0</v>
      </c>
    </row>
    <row r="1530" spans="2:59">
      <c r="B1530" s="13" t="s">
        <v>35</v>
      </c>
      <c r="C1530" s="13">
        <v>1519</v>
      </c>
      <c r="D1530" s="13">
        <v>42</v>
      </c>
      <c r="E1530" s="24">
        <v>72.7</v>
      </c>
      <c r="F1530" s="69">
        <f t="shared" si="899"/>
        <v>20.194444444444443</v>
      </c>
      <c r="G1530" s="25">
        <f t="shared" si="931"/>
        <v>0.20833333333333331</v>
      </c>
      <c r="H1530" s="25">
        <f t="shared" si="900"/>
        <v>21.5</v>
      </c>
      <c r="I1530" s="49">
        <f>'Ducati Panigale 1199 data'!$C$8*G1530</f>
        <v>57.916666666666664</v>
      </c>
      <c r="J1530" s="49">
        <f>'Ducati Panigale 1199 data'!$C$8*'Ducati Panigale 1199 data'!$C$15*'Ducati Panigale 1199 data'!$C$10</f>
        <v>54.543600000000005</v>
      </c>
      <c r="K1530" s="49">
        <f>(0.5*'Ducati Panigale 1199 data'!$C$12)*'Ducati Panigale 1199 data'!$C$14*'Ducati Panigale 1199 data'!$C$11*F1530^2</f>
        <v>57.700807783564812</v>
      </c>
      <c r="L1530" s="49">
        <f t="shared" si="901"/>
        <v>170.16107445023147</v>
      </c>
      <c r="M1530" s="49">
        <f t="shared" si="897"/>
        <v>3436.3083645921743</v>
      </c>
      <c r="N1530" s="25">
        <f t="shared" si="902"/>
        <v>3.4363083645921741</v>
      </c>
      <c r="O1530" s="105">
        <f t="shared" si="903"/>
        <v>0</v>
      </c>
      <c r="P1530" s="105">
        <f t="shared" si="904"/>
        <v>0</v>
      </c>
      <c r="Q1530" s="105">
        <f t="shared" si="932"/>
        <v>352.79706342371389</v>
      </c>
      <c r="R1530" s="27">
        <f t="shared" si="905"/>
        <v>9.7999184284364965E-2</v>
      </c>
      <c r="S1530" s="98">
        <f t="shared" si="906"/>
        <v>3.4363083645921741</v>
      </c>
      <c r="T1530" s="17">
        <f t="shared" si="933"/>
        <v>1890.0422847047689</v>
      </c>
      <c r="U1530" s="17">
        <f t="shared" si="907"/>
        <v>0.5250117457513247</v>
      </c>
      <c r="V1530" s="17">
        <f t="shared" si="908"/>
        <v>335.15721025252816</v>
      </c>
      <c r="W1530" s="17">
        <f t="shared" si="909"/>
        <v>321.75092184242703</v>
      </c>
      <c r="X1530" s="17">
        <f t="shared" si="909"/>
        <v>308.88088496872996</v>
      </c>
      <c r="Y1530" s="17">
        <f t="shared" si="910"/>
        <v>305.79207611904263</v>
      </c>
      <c r="Z1530" s="17">
        <f>Y1530/3600</f>
        <v>8.494224336640073E-2</v>
      </c>
      <c r="AA1530" s="17">
        <f>0.96*Y1530</f>
        <v>293.56039307428091</v>
      </c>
      <c r="AB1530" s="17">
        <f t="shared" si="911"/>
        <v>281.81797735130965</v>
      </c>
      <c r="AC1530" s="17">
        <f t="shared" si="912"/>
        <v>267.72707848374415</v>
      </c>
      <c r="AD1530" s="17">
        <f t="shared" si="913"/>
        <v>267.72707848374415</v>
      </c>
      <c r="AE1530" s="17">
        <f t="shared" si="934"/>
        <v>7.436863291215115E-2</v>
      </c>
      <c r="AF1530" s="17">
        <f>T1530-AD1530</f>
        <v>1622.3152062210247</v>
      </c>
      <c r="AG1530" s="17">
        <f t="shared" si="914"/>
        <v>0.45064311283917352</v>
      </c>
      <c r="AH1530" s="28">
        <f>0.5*'Ducati Panigale 1199 data'!$C$8*'WLTP class 3 v5'!F1530^2</f>
        <v>56686.366512345667</v>
      </c>
      <c r="AI1530" s="17">
        <f t="shared" si="915"/>
        <v>56.686366512345664</v>
      </c>
      <c r="AJ1530" s="17" t="str">
        <f>IF(N1530&lt;0, AI1530, "0")</f>
        <v>0</v>
      </c>
      <c r="AK1530" s="98">
        <f>AK1529+AJ1530</f>
        <v>3748.4290879629611</v>
      </c>
      <c r="AL1530" s="105">
        <f t="shared" si="916"/>
        <v>1.0412303022119336</v>
      </c>
      <c r="AM1530" s="98">
        <f>IF(N1530 &gt; 0, AI1530, )</f>
        <v>56.686366512345664</v>
      </c>
      <c r="AN1530" s="98">
        <f t="shared" si="935"/>
        <v>30216.270462962933</v>
      </c>
      <c r="AO1530" s="98">
        <f t="shared" si="917"/>
        <v>8.3934084619341487</v>
      </c>
      <c r="AP1530" s="27">
        <f t="shared" si="918"/>
        <v>0</v>
      </c>
      <c r="AQ1530" s="27">
        <f t="shared" si="919"/>
        <v>0</v>
      </c>
      <c r="AR1530" s="100">
        <f t="shared" si="920"/>
        <v>0</v>
      </c>
      <c r="AS1530" s="27">
        <f t="shared" si="921"/>
        <v>0</v>
      </c>
      <c r="AT1530" s="100">
        <f t="shared" si="898"/>
        <v>0</v>
      </c>
      <c r="AU1530" s="27">
        <f t="shared" si="898"/>
        <v>0</v>
      </c>
      <c r="AV1530" s="27">
        <f t="shared" si="922"/>
        <v>0</v>
      </c>
      <c r="AW1530" s="27">
        <f t="shared" si="923"/>
        <v>0</v>
      </c>
      <c r="AX1530" s="27">
        <f t="shared" si="924"/>
        <v>0</v>
      </c>
      <c r="AY1530" s="100">
        <f>AN1530-AW1530</f>
        <v>30216.270462962933</v>
      </c>
      <c r="AZ1530" s="110">
        <f t="shared" si="925"/>
        <v>8.3934084619341487</v>
      </c>
      <c r="BB1530" s="88">
        <v>0</v>
      </c>
      <c r="BC1530" s="26">
        <f t="shared" si="926"/>
        <v>0</v>
      </c>
      <c r="BD1530" s="26">
        <f t="shared" si="927"/>
        <v>0</v>
      </c>
      <c r="BE1530" s="26">
        <f t="shared" si="928"/>
        <v>0</v>
      </c>
      <c r="BF1530" s="26">
        <f t="shared" si="929"/>
        <v>0</v>
      </c>
      <c r="BG1530" s="26">
        <f t="shared" si="930"/>
        <v>0</v>
      </c>
    </row>
    <row r="1531" spans="2:59">
      <c r="B1531" s="13" t="s">
        <v>35</v>
      </c>
      <c r="C1531" s="13">
        <v>1520</v>
      </c>
      <c r="D1531" s="13">
        <v>43</v>
      </c>
      <c r="E1531" s="24">
        <v>73.400000000000006</v>
      </c>
      <c r="F1531" s="69">
        <f t="shared" si="899"/>
        <v>20.388888888888889</v>
      </c>
      <c r="G1531" s="25">
        <f t="shared" si="931"/>
        <v>0.15277777777777699</v>
      </c>
      <c r="H1531" s="25">
        <f t="shared" si="900"/>
        <v>22</v>
      </c>
      <c r="I1531" s="49">
        <f>'Ducati Panigale 1199 data'!$C$8*G1531</f>
        <v>42.472222222222001</v>
      </c>
      <c r="J1531" s="49">
        <f>'Ducati Panigale 1199 data'!$C$8*'Ducati Panigale 1199 data'!$C$15*'Ducati Panigale 1199 data'!$C$10</f>
        <v>54.543600000000005</v>
      </c>
      <c r="K1531" s="49">
        <f>(0.5*'Ducati Panigale 1199 data'!$C$12)*'Ducati Panigale 1199 data'!$C$14*'Ducati Panigale 1199 data'!$C$11*F1531^2</f>
        <v>58.817314467592603</v>
      </c>
      <c r="L1531" s="49">
        <f t="shared" si="901"/>
        <v>155.83313668981461</v>
      </c>
      <c r="M1531" s="49">
        <f t="shared" si="897"/>
        <v>3177.2645091756644</v>
      </c>
      <c r="N1531" s="25">
        <f t="shared" si="902"/>
        <v>3.1772645091756644</v>
      </c>
      <c r="O1531" s="105">
        <f t="shared" si="903"/>
        <v>0</v>
      </c>
      <c r="P1531" s="105">
        <f t="shared" si="904"/>
        <v>0</v>
      </c>
      <c r="Q1531" s="105">
        <f t="shared" si="932"/>
        <v>352.79706342371389</v>
      </c>
      <c r="R1531" s="27">
        <f t="shared" si="905"/>
        <v>9.7999184284364965E-2</v>
      </c>
      <c r="S1531" s="98">
        <f t="shared" si="906"/>
        <v>3.1772645091756644</v>
      </c>
      <c r="T1531" s="17">
        <f t="shared" si="933"/>
        <v>1893.2195492139447</v>
      </c>
      <c r="U1531" s="17">
        <f t="shared" si="907"/>
        <v>0.52589431922609575</v>
      </c>
      <c r="V1531" s="17">
        <f t="shared" si="908"/>
        <v>335.15721025252816</v>
      </c>
      <c r="W1531" s="17">
        <f t="shared" si="909"/>
        <v>321.75092184242703</v>
      </c>
      <c r="X1531" s="17">
        <f t="shared" si="909"/>
        <v>308.88088496872996</v>
      </c>
      <c r="Y1531" s="17">
        <f t="shared" si="910"/>
        <v>305.79207611904263</v>
      </c>
      <c r="Z1531" s="17">
        <f>Y1531/3600</f>
        <v>8.494224336640073E-2</v>
      </c>
      <c r="AA1531" s="17">
        <f>0.96*Y1531</f>
        <v>293.56039307428091</v>
      </c>
      <c r="AB1531" s="17">
        <f t="shared" si="911"/>
        <v>281.81797735130965</v>
      </c>
      <c r="AC1531" s="17">
        <f t="shared" si="912"/>
        <v>267.72707848374415</v>
      </c>
      <c r="AD1531" s="17">
        <f t="shared" si="913"/>
        <v>267.72707848374415</v>
      </c>
      <c r="AE1531" s="17">
        <f t="shared" si="934"/>
        <v>7.436863291215115E-2</v>
      </c>
      <c r="AF1531" s="17">
        <f>T1531-AD1531</f>
        <v>1625.4924707302005</v>
      </c>
      <c r="AG1531" s="17">
        <f t="shared" si="914"/>
        <v>0.45152568631394457</v>
      </c>
      <c r="AH1531" s="28">
        <f>0.5*'Ducati Panigale 1199 data'!$C$8*'WLTP class 3 v5'!F1531^2</f>
        <v>57783.243827160499</v>
      </c>
      <c r="AI1531" s="17">
        <f t="shared" si="915"/>
        <v>57.783243827160497</v>
      </c>
      <c r="AJ1531" s="17" t="str">
        <f>IF(N1531&lt;0, AI1531, "0")</f>
        <v>0</v>
      </c>
      <c r="AK1531" s="98">
        <f>AK1530+AJ1531</f>
        <v>3748.4290879629611</v>
      </c>
      <c r="AL1531" s="105">
        <f t="shared" si="916"/>
        <v>1.0412303022119336</v>
      </c>
      <c r="AM1531" s="98">
        <f>IF(N1531 &gt; 0, AI1531, )</f>
        <v>57.783243827160497</v>
      </c>
      <c r="AN1531" s="98">
        <f t="shared" si="935"/>
        <v>30274.053706790095</v>
      </c>
      <c r="AO1531" s="98">
        <f t="shared" si="917"/>
        <v>8.4094593629972483</v>
      </c>
      <c r="AP1531" s="27">
        <f t="shared" si="918"/>
        <v>0</v>
      </c>
      <c r="AQ1531" s="27">
        <f t="shared" si="919"/>
        <v>0</v>
      </c>
      <c r="AR1531" s="100">
        <f t="shared" si="920"/>
        <v>0</v>
      </c>
      <c r="AS1531" s="27">
        <f t="shared" si="921"/>
        <v>0</v>
      </c>
      <c r="AT1531" s="100">
        <f t="shared" si="898"/>
        <v>0</v>
      </c>
      <c r="AU1531" s="27">
        <f t="shared" si="898"/>
        <v>0</v>
      </c>
      <c r="AV1531" s="27">
        <f t="shared" si="922"/>
        <v>0</v>
      </c>
      <c r="AW1531" s="27">
        <f t="shared" si="923"/>
        <v>0</v>
      </c>
      <c r="AX1531" s="27">
        <f t="shared" si="924"/>
        <v>0</v>
      </c>
      <c r="AY1531" s="100">
        <f>AN1531-AW1531</f>
        <v>30274.053706790095</v>
      </c>
      <c r="AZ1531" s="110">
        <f t="shared" si="925"/>
        <v>8.4094593629972483</v>
      </c>
      <c r="BB1531" s="88">
        <v>0</v>
      </c>
      <c r="BC1531" s="26">
        <f t="shared" si="926"/>
        <v>0</v>
      </c>
      <c r="BD1531" s="26">
        <f t="shared" si="927"/>
        <v>0</v>
      </c>
      <c r="BE1531" s="26">
        <f t="shared" si="928"/>
        <v>0</v>
      </c>
      <c r="BF1531" s="26">
        <f t="shared" si="929"/>
        <v>0</v>
      </c>
      <c r="BG1531" s="26">
        <f t="shared" si="930"/>
        <v>0</v>
      </c>
    </row>
    <row r="1532" spans="2:59">
      <c r="B1532" s="13" t="s">
        <v>35</v>
      </c>
      <c r="C1532" s="13">
        <v>1521</v>
      </c>
      <c r="D1532" s="13">
        <v>44</v>
      </c>
      <c r="E1532" s="24">
        <v>73.8</v>
      </c>
      <c r="F1532" s="69">
        <f t="shared" si="899"/>
        <v>20.5</v>
      </c>
      <c r="G1532" s="25">
        <f t="shared" si="931"/>
        <v>9.7222222222220642E-2</v>
      </c>
      <c r="H1532" s="25">
        <f t="shared" si="900"/>
        <v>22.5</v>
      </c>
      <c r="I1532" s="49">
        <f>'Ducati Panigale 1199 data'!$C$8*G1532</f>
        <v>27.027777777777338</v>
      </c>
      <c r="J1532" s="49">
        <f>'Ducati Panigale 1199 data'!$C$8*'Ducati Panigale 1199 data'!$C$15*'Ducati Panigale 1199 data'!$C$10</f>
        <v>54.543600000000005</v>
      </c>
      <c r="K1532" s="49">
        <f>(0.5*'Ducati Panigale 1199 data'!$C$12)*'Ducati Panigale 1199 data'!$C$14*'Ducati Panigale 1199 data'!$C$11*F1532^2</f>
        <v>59.460121875000006</v>
      </c>
      <c r="L1532" s="49">
        <f t="shared" si="901"/>
        <v>141.03149965277734</v>
      </c>
      <c r="M1532" s="49">
        <f t="shared" si="897"/>
        <v>2891.1457428819353</v>
      </c>
      <c r="N1532" s="25">
        <f t="shared" si="902"/>
        <v>2.8911457428819354</v>
      </c>
      <c r="O1532" s="105">
        <f t="shared" si="903"/>
        <v>0</v>
      </c>
      <c r="P1532" s="105">
        <f t="shared" si="904"/>
        <v>0</v>
      </c>
      <c r="Q1532" s="105">
        <f t="shared" si="932"/>
        <v>352.79706342371389</v>
      </c>
      <c r="R1532" s="27">
        <f t="shared" si="905"/>
        <v>9.7999184284364965E-2</v>
      </c>
      <c r="S1532" s="98">
        <f t="shared" si="906"/>
        <v>2.8911457428819354</v>
      </c>
      <c r="T1532" s="17">
        <f t="shared" si="933"/>
        <v>1896.1106949568266</v>
      </c>
      <c r="U1532" s="17">
        <f t="shared" si="907"/>
        <v>0.52669741526578517</v>
      </c>
      <c r="V1532" s="17">
        <f t="shared" si="908"/>
        <v>335.15721025252816</v>
      </c>
      <c r="W1532" s="17">
        <f t="shared" si="909"/>
        <v>321.75092184242703</v>
      </c>
      <c r="X1532" s="17">
        <f t="shared" si="909"/>
        <v>308.88088496872996</v>
      </c>
      <c r="Y1532" s="17">
        <f t="shared" si="910"/>
        <v>305.79207611904263</v>
      </c>
      <c r="Z1532" s="17">
        <f>Y1532/3600</f>
        <v>8.494224336640073E-2</v>
      </c>
      <c r="AA1532" s="17">
        <f>0.96*Y1532</f>
        <v>293.56039307428091</v>
      </c>
      <c r="AB1532" s="17">
        <f t="shared" si="911"/>
        <v>281.81797735130965</v>
      </c>
      <c r="AC1532" s="17">
        <f t="shared" si="912"/>
        <v>267.72707848374415</v>
      </c>
      <c r="AD1532" s="17">
        <f t="shared" si="913"/>
        <v>267.72707848374415</v>
      </c>
      <c r="AE1532" s="17">
        <f t="shared" si="934"/>
        <v>7.436863291215115E-2</v>
      </c>
      <c r="AF1532" s="17">
        <f>T1532-AD1532</f>
        <v>1628.3836164730824</v>
      </c>
      <c r="AG1532" s="17">
        <f t="shared" si="914"/>
        <v>0.452328782353634</v>
      </c>
      <c r="AH1532" s="28">
        <f>0.5*'Ducati Panigale 1199 data'!$C$8*'WLTP class 3 v5'!F1532^2</f>
        <v>58414.75</v>
      </c>
      <c r="AI1532" s="17">
        <f t="shared" si="915"/>
        <v>58.414749999999998</v>
      </c>
      <c r="AJ1532" s="17" t="str">
        <f>IF(N1532&lt;0, AI1532, "0")</f>
        <v>0</v>
      </c>
      <c r="AK1532" s="98">
        <f>AK1531+AJ1532</f>
        <v>3748.4290879629611</v>
      </c>
      <c r="AL1532" s="105">
        <f t="shared" si="916"/>
        <v>1.0412303022119336</v>
      </c>
      <c r="AM1532" s="98">
        <f>IF(N1532 &gt; 0, AI1532, )</f>
        <v>58.414749999999998</v>
      </c>
      <c r="AN1532" s="98">
        <f t="shared" si="935"/>
        <v>30332.468456790095</v>
      </c>
      <c r="AO1532" s="98">
        <f t="shared" si="917"/>
        <v>8.4256856824416939</v>
      </c>
      <c r="AP1532" s="27">
        <f t="shared" si="918"/>
        <v>0</v>
      </c>
      <c r="AQ1532" s="27">
        <f t="shared" si="919"/>
        <v>0</v>
      </c>
      <c r="AR1532" s="100">
        <f t="shared" si="920"/>
        <v>0</v>
      </c>
      <c r="AS1532" s="27">
        <f t="shared" si="921"/>
        <v>0</v>
      </c>
      <c r="AT1532" s="100">
        <f t="shared" si="898"/>
        <v>0</v>
      </c>
      <c r="AU1532" s="27">
        <f t="shared" si="898"/>
        <v>0</v>
      </c>
      <c r="AV1532" s="27">
        <f t="shared" si="922"/>
        <v>0</v>
      </c>
      <c r="AW1532" s="27">
        <f t="shared" si="923"/>
        <v>0</v>
      </c>
      <c r="AX1532" s="27">
        <f t="shared" si="924"/>
        <v>0</v>
      </c>
      <c r="AY1532" s="100">
        <f>AN1532-AW1532</f>
        <v>30332.468456790095</v>
      </c>
      <c r="AZ1532" s="110">
        <f t="shared" si="925"/>
        <v>8.4256856824416939</v>
      </c>
      <c r="BB1532" s="88">
        <v>0</v>
      </c>
      <c r="BC1532" s="26">
        <f t="shared" si="926"/>
        <v>0</v>
      </c>
      <c r="BD1532" s="26">
        <f t="shared" si="927"/>
        <v>0</v>
      </c>
      <c r="BE1532" s="26">
        <f t="shared" si="928"/>
        <v>0</v>
      </c>
      <c r="BF1532" s="26">
        <f t="shared" si="929"/>
        <v>0</v>
      </c>
      <c r="BG1532" s="26">
        <f t="shared" si="930"/>
        <v>0</v>
      </c>
    </row>
    <row r="1533" spans="2:59">
      <c r="B1533" s="13" t="s">
        <v>35</v>
      </c>
      <c r="C1533" s="13">
        <v>1522</v>
      </c>
      <c r="D1533" s="13">
        <v>45</v>
      </c>
      <c r="E1533" s="24">
        <v>74.099999999999994</v>
      </c>
      <c r="F1533" s="69">
        <f t="shared" si="899"/>
        <v>20.583333333333332</v>
      </c>
      <c r="G1533" s="25">
        <f t="shared" si="931"/>
        <v>2.7777777777778172E-2</v>
      </c>
      <c r="H1533" s="25">
        <f t="shared" si="900"/>
        <v>23</v>
      </c>
      <c r="I1533" s="49">
        <f>'Ducati Panigale 1199 data'!$C$8*G1533</f>
        <v>7.7222222222223316</v>
      </c>
      <c r="J1533" s="49">
        <f>'Ducati Panigale 1199 data'!$C$8*'Ducati Panigale 1199 data'!$C$15*'Ducati Panigale 1199 data'!$C$10</f>
        <v>54.543600000000005</v>
      </c>
      <c r="K1533" s="49">
        <f>(0.5*'Ducati Panigale 1199 data'!$C$12)*'Ducati Panigale 1199 data'!$C$14*'Ducati Panigale 1199 data'!$C$11*F1533^2</f>
        <v>59.944520052083334</v>
      </c>
      <c r="L1533" s="49">
        <f t="shared" si="901"/>
        <v>122.21034227430567</v>
      </c>
      <c r="M1533" s="49">
        <f t="shared" si="897"/>
        <v>2515.4962118127914</v>
      </c>
      <c r="N1533" s="25">
        <f t="shared" si="902"/>
        <v>2.5154962118127915</v>
      </c>
      <c r="O1533" s="105">
        <f t="shared" si="903"/>
        <v>0</v>
      </c>
      <c r="P1533" s="105">
        <f t="shared" si="904"/>
        <v>0</v>
      </c>
      <c r="Q1533" s="105">
        <f t="shared" si="932"/>
        <v>352.79706342371389</v>
      </c>
      <c r="R1533" s="27">
        <f t="shared" si="905"/>
        <v>9.7999184284364965E-2</v>
      </c>
      <c r="S1533" s="98">
        <f t="shared" si="906"/>
        <v>2.5154962118127915</v>
      </c>
      <c r="T1533" s="17">
        <f t="shared" si="933"/>
        <v>1898.6261911686395</v>
      </c>
      <c r="U1533" s="17">
        <f t="shared" si="907"/>
        <v>0.52739616421351099</v>
      </c>
      <c r="V1533" s="17">
        <f t="shared" si="908"/>
        <v>335.15721025252816</v>
      </c>
      <c r="W1533" s="17">
        <f t="shared" si="909"/>
        <v>321.75092184242703</v>
      </c>
      <c r="X1533" s="17">
        <f t="shared" si="909"/>
        <v>308.88088496872996</v>
      </c>
      <c r="Y1533" s="17">
        <f t="shared" si="910"/>
        <v>305.79207611904263</v>
      </c>
      <c r="Z1533" s="17">
        <f>Y1533/3600</f>
        <v>8.494224336640073E-2</v>
      </c>
      <c r="AA1533" s="17">
        <f>0.96*Y1533</f>
        <v>293.56039307428091</v>
      </c>
      <c r="AB1533" s="17">
        <f t="shared" si="911"/>
        <v>281.81797735130965</v>
      </c>
      <c r="AC1533" s="17">
        <f t="shared" si="912"/>
        <v>267.72707848374415</v>
      </c>
      <c r="AD1533" s="17">
        <f t="shared" si="913"/>
        <v>267.72707848374415</v>
      </c>
      <c r="AE1533" s="17">
        <f t="shared" si="934"/>
        <v>7.436863291215115E-2</v>
      </c>
      <c r="AF1533" s="17">
        <f>T1533-AD1533</f>
        <v>1630.8991126848953</v>
      </c>
      <c r="AG1533" s="17">
        <f t="shared" si="914"/>
        <v>0.45302753130135981</v>
      </c>
      <c r="AH1533" s="28">
        <f>0.5*'Ducati Panigale 1199 data'!$C$8*'WLTP class 3 v5'!F1533^2</f>
        <v>58890.631944444438</v>
      </c>
      <c r="AI1533" s="17">
        <f t="shared" si="915"/>
        <v>58.890631944444436</v>
      </c>
      <c r="AJ1533" s="17" t="str">
        <f>IF(N1533&lt;0, AI1533, "0")</f>
        <v>0</v>
      </c>
      <c r="AK1533" s="98">
        <f>AK1532+AJ1533</f>
        <v>3748.4290879629611</v>
      </c>
      <c r="AL1533" s="105">
        <f t="shared" si="916"/>
        <v>1.0412303022119336</v>
      </c>
      <c r="AM1533" s="98">
        <f>IF(N1533 &gt; 0, AI1533, )</f>
        <v>58.890631944444436</v>
      </c>
      <c r="AN1533" s="98">
        <f t="shared" si="935"/>
        <v>30391.359088734538</v>
      </c>
      <c r="AO1533" s="98">
        <f t="shared" si="917"/>
        <v>8.4420441913151496</v>
      </c>
      <c r="AP1533" s="27">
        <f t="shared" si="918"/>
        <v>0</v>
      </c>
      <c r="AQ1533" s="27">
        <f t="shared" si="919"/>
        <v>0</v>
      </c>
      <c r="AR1533" s="100">
        <f t="shared" si="920"/>
        <v>0</v>
      </c>
      <c r="AS1533" s="27">
        <f t="shared" si="921"/>
        <v>0</v>
      </c>
      <c r="AT1533" s="100">
        <f t="shared" si="898"/>
        <v>0</v>
      </c>
      <c r="AU1533" s="27">
        <f t="shared" si="898"/>
        <v>0</v>
      </c>
      <c r="AV1533" s="27">
        <f t="shared" si="922"/>
        <v>0</v>
      </c>
      <c r="AW1533" s="27">
        <f t="shared" si="923"/>
        <v>0</v>
      </c>
      <c r="AX1533" s="27">
        <f t="shared" si="924"/>
        <v>0</v>
      </c>
      <c r="AY1533" s="100">
        <f>AN1533-AW1533</f>
        <v>30391.359088734538</v>
      </c>
      <c r="AZ1533" s="110">
        <f t="shared" si="925"/>
        <v>8.4420441913151496</v>
      </c>
      <c r="BB1533" s="88">
        <v>0</v>
      </c>
      <c r="BC1533" s="26">
        <f t="shared" si="926"/>
        <v>0</v>
      </c>
      <c r="BD1533" s="26">
        <f t="shared" si="927"/>
        <v>0</v>
      </c>
      <c r="BE1533" s="26">
        <f t="shared" si="928"/>
        <v>0</v>
      </c>
      <c r="BF1533" s="26">
        <f t="shared" si="929"/>
        <v>0</v>
      </c>
      <c r="BG1533" s="26">
        <f t="shared" si="930"/>
        <v>0</v>
      </c>
    </row>
    <row r="1534" spans="2:59">
      <c r="B1534" s="13" t="s">
        <v>35</v>
      </c>
      <c r="C1534" s="13">
        <v>1523</v>
      </c>
      <c r="D1534" s="13">
        <v>46</v>
      </c>
      <c r="E1534" s="24">
        <v>74</v>
      </c>
      <c r="F1534" s="69">
        <f t="shared" si="899"/>
        <v>20.555555555555557</v>
      </c>
      <c r="G1534" s="25">
        <f t="shared" si="931"/>
        <v>-6.9444444444444448E-2</v>
      </c>
      <c r="H1534" s="25">
        <f t="shared" si="900"/>
        <v>23.5</v>
      </c>
      <c r="I1534" s="49">
        <f>'Ducati Panigale 1199 data'!$C$8*G1534</f>
        <v>-19.305555555555557</v>
      </c>
      <c r="J1534" s="49">
        <f>'Ducati Panigale 1199 data'!$C$8*'Ducati Panigale 1199 data'!$C$15*'Ducati Panigale 1199 data'!$C$10</f>
        <v>54.543600000000005</v>
      </c>
      <c r="K1534" s="49">
        <f>(0.5*'Ducati Panigale 1199 data'!$C$12)*'Ducati Panigale 1199 data'!$C$14*'Ducati Panigale 1199 data'!$C$11*F1534^2</f>
        <v>59.782835648148165</v>
      </c>
      <c r="L1534" s="49">
        <f t="shared" si="901"/>
        <v>95.02088009259262</v>
      </c>
      <c r="M1534" s="49">
        <f t="shared" si="897"/>
        <v>1953.2069796810706</v>
      </c>
      <c r="N1534" s="25">
        <f t="shared" si="902"/>
        <v>1.9532069796810707</v>
      </c>
      <c r="O1534" s="105">
        <f t="shared" si="903"/>
        <v>0</v>
      </c>
      <c r="P1534" s="105">
        <f t="shared" si="904"/>
        <v>0</v>
      </c>
      <c r="Q1534" s="105">
        <f t="shared" si="932"/>
        <v>352.79706342371389</v>
      </c>
      <c r="R1534" s="27">
        <f t="shared" si="905"/>
        <v>9.7999184284364965E-2</v>
      </c>
      <c r="S1534" s="98">
        <f t="shared" si="906"/>
        <v>1.9532069796810707</v>
      </c>
      <c r="T1534" s="17">
        <f t="shared" si="933"/>
        <v>1900.5793981483205</v>
      </c>
      <c r="U1534" s="17">
        <f t="shared" si="907"/>
        <v>0.52793872170786682</v>
      </c>
      <c r="V1534" s="17">
        <f t="shared" si="908"/>
        <v>335.15721025252816</v>
      </c>
      <c r="W1534" s="17">
        <f t="shared" si="909"/>
        <v>321.75092184242703</v>
      </c>
      <c r="X1534" s="17">
        <f t="shared" si="909"/>
        <v>308.88088496872996</v>
      </c>
      <c r="Y1534" s="17">
        <f t="shared" si="910"/>
        <v>305.79207611904263</v>
      </c>
      <c r="Z1534" s="17">
        <f>Y1534/3600</f>
        <v>8.494224336640073E-2</v>
      </c>
      <c r="AA1534" s="17">
        <f>0.96*Y1534</f>
        <v>293.56039307428091</v>
      </c>
      <c r="AB1534" s="17">
        <f t="shared" si="911"/>
        <v>281.81797735130965</v>
      </c>
      <c r="AC1534" s="17">
        <f t="shared" si="912"/>
        <v>267.72707848374415</v>
      </c>
      <c r="AD1534" s="17">
        <f t="shared" si="913"/>
        <v>267.72707848374415</v>
      </c>
      <c r="AE1534" s="17">
        <f t="shared" si="934"/>
        <v>7.436863291215115E-2</v>
      </c>
      <c r="AF1534" s="17">
        <f>T1534-AD1534</f>
        <v>1632.8523196645763</v>
      </c>
      <c r="AG1534" s="17">
        <f t="shared" si="914"/>
        <v>0.45357008879571564</v>
      </c>
      <c r="AH1534" s="28">
        <f>0.5*'Ducati Panigale 1199 data'!$C$8*'WLTP class 3 v5'!F1534^2</f>
        <v>58731.790123456798</v>
      </c>
      <c r="AI1534" s="17">
        <f t="shared" si="915"/>
        <v>58.731790123456797</v>
      </c>
      <c r="AJ1534" s="17" t="str">
        <f>IF(N1534&lt;0, AI1534, "0")</f>
        <v>0</v>
      </c>
      <c r="AK1534" s="98">
        <f>AK1533+AJ1534</f>
        <v>3748.4290879629611</v>
      </c>
      <c r="AL1534" s="105">
        <f t="shared" si="916"/>
        <v>1.0412303022119336</v>
      </c>
      <c r="AM1534" s="98">
        <f>IF(N1534 &gt; 0, AI1534, )</f>
        <v>58.731790123456797</v>
      </c>
      <c r="AN1534" s="98">
        <f t="shared" si="935"/>
        <v>30450.090878857995</v>
      </c>
      <c r="AO1534" s="98">
        <f t="shared" si="917"/>
        <v>8.4583585774605545</v>
      </c>
      <c r="AP1534" s="27">
        <f t="shared" si="918"/>
        <v>0</v>
      </c>
      <c r="AQ1534" s="27">
        <f t="shared" si="919"/>
        <v>0</v>
      </c>
      <c r="AR1534" s="100">
        <f t="shared" si="920"/>
        <v>0</v>
      </c>
      <c r="AS1534" s="27">
        <f t="shared" si="921"/>
        <v>0</v>
      </c>
      <c r="AT1534" s="100">
        <f t="shared" si="898"/>
        <v>0</v>
      </c>
      <c r="AU1534" s="27">
        <f t="shared" si="898"/>
        <v>0</v>
      </c>
      <c r="AV1534" s="27">
        <f t="shared" si="922"/>
        <v>0</v>
      </c>
      <c r="AW1534" s="27">
        <f t="shared" si="923"/>
        <v>0</v>
      </c>
      <c r="AX1534" s="27">
        <f t="shared" si="924"/>
        <v>0</v>
      </c>
      <c r="AY1534" s="100">
        <f>AN1534-AW1534</f>
        <v>30450.090878857995</v>
      </c>
      <c r="AZ1534" s="110">
        <f t="shared" si="925"/>
        <v>8.4583585774605545</v>
      </c>
      <c r="BB1534" s="88">
        <v>0</v>
      </c>
      <c r="BC1534" s="26">
        <f t="shared" si="926"/>
        <v>0</v>
      </c>
      <c r="BD1534" s="26">
        <f t="shared" si="927"/>
        <v>0</v>
      </c>
      <c r="BE1534" s="26">
        <f t="shared" si="928"/>
        <v>0</v>
      </c>
      <c r="BF1534" s="26">
        <f t="shared" si="929"/>
        <v>0</v>
      </c>
      <c r="BG1534" s="26">
        <f t="shared" si="930"/>
        <v>0</v>
      </c>
    </row>
    <row r="1535" spans="2:59">
      <c r="B1535" s="13" t="s">
        <v>35</v>
      </c>
      <c r="C1535" s="13">
        <v>1524</v>
      </c>
      <c r="D1535" s="13">
        <v>47</v>
      </c>
      <c r="E1535" s="24">
        <v>73.599999999999994</v>
      </c>
      <c r="F1535" s="69">
        <f t="shared" si="899"/>
        <v>20.444444444444443</v>
      </c>
      <c r="G1535" s="25">
        <f t="shared" si="931"/>
        <v>-0.20833333333333331</v>
      </c>
      <c r="H1535" s="25">
        <f t="shared" si="900"/>
        <v>24</v>
      </c>
      <c r="I1535" s="49">
        <f>'Ducati Panigale 1199 data'!$C$8*G1535</f>
        <v>-57.916666666666664</v>
      </c>
      <c r="J1535" s="49">
        <f>'Ducati Panigale 1199 data'!$C$8*'Ducati Panigale 1199 data'!$C$15*'Ducati Panigale 1199 data'!$C$10</f>
        <v>54.543600000000005</v>
      </c>
      <c r="K1535" s="49">
        <f>(0.5*'Ducati Panigale 1199 data'!$C$12)*'Ducati Panigale 1199 data'!$C$14*'Ducati Panigale 1199 data'!$C$11*F1535^2</f>
        <v>59.138281481481478</v>
      </c>
      <c r="L1535" s="49">
        <f t="shared" si="901"/>
        <v>55.765214814814819</v>
      </c>
      <c r="M1535" s="49">
        <f t="shared" si="897"/>
        <v>1140.0888362139917</v>
      </c>
      <c r="N1535" s="25">
        <f t="shared" si="902"/>
        <v>1.1400888362139918</v>
      </c>
      <c r="O1535" s="105">
        <f t="shared" si="903"/>
        <v>0</v>
      </c>
      <c r="P1535" s="105">
        <f t="shared" si="904"/>
        <v>0</v>
      </c>
      <c r="Q1535" s="105">
        <f t="shared" si="932"/>
        <v>352.79706342371389</v>
      </c>
      <c r="R1535" s="27">
        <f t="shared" si="905"/>
        <v>9.7999184284364965E-2</v>
      </c>
      <c r="S1535" s="98">
        <f t="shared" si="906"/>
        <v>1.1400888362139918</v>
      </c>
      <c r="T1535" s="17">
        <f t="shared" si="933"/>
        <v>1901.7194869845346</v>
      </c>
      <c r="U1535" s="17">
        <f t="shared" si="907"/>
        <v>0.52825541305125956</v>
      </c>
      <c r="V1535" s="17">
        <f t="shared" si="908"/>
        <v>335.15721025252816</v>
      </c>
      <c r="W1535" s="17">
        <f t="shared" si="909"/>
        <v>321.75092184242703</v>
      </c>
      <c r="X1535" s="17">
        <f t="shared" si="909"/>
        <v>308.88088496872996</v>
      </c>
      <c r="Y1535" s="17">
        <f t="shared" si="910"/>
        <v>305.79207611904263</v>
      </c>
      <c r="Z1535" s="17">
        <f>Y1535/3600</f>
        <v>8.494224336640073E-2</v>
      </c>
      <c r="AA1535" s="17">
        <f>0.96*Y1535</f>
        <v>293.56039307428091</v>
      </c>
      <c r="AB1535" s="17">
        <f t="shared" si="911"/>
        <v>281.81797735130965</v>
      </c>
      <c r="AC1535" s="17">
        <f t="shared" si="912"/>
        <v>267.72707848374415</v>
      </c>
      <c r="AD1535" s="17">
        <f t="shared" si="913"/>
        <v>267.72707848374415</v>
      </c>
      <c r="AE1535" s="17">
        <f t="shared" si="934"/>
        <v>7.436863291215115E-2</v>
      </c>
      <c r="AF1535" s="17">
        <f>T1535-AD1535</f>
        <v>1633.9924085007904</v>
      </c>
      <c r="AG1535" s="17">
        <f t="shared" si="914"/>
        <v>0.45388678013910844</v>
      </c>
      <c r="AH1535" s="28">
        <f>0.5*'Ducati Panigale 1199 data'!$C$8*'WLTP class 3 v5'!F1535^2</f>
        <v>58098.567901234557</v>
      </c>
      <c r="AI1535" s="17">
        <f t="shared" si="915"/>
        <v>58.09856790123456</v>
      </c>
      <c r="AJ1535" s="17" t="str">
        <f>IF(N1535&lt;0, AI1535, "0")</f>
        <v>0</v>
      </c>
      <c r="AK1535" s="98">
        <f>AK1534+AJ1535</f>
        <v>3748.4290879629611</v>
      </c>
      <c r="AL1535" s="105">
        <f t="shared" si="916"/>
        <v>1.0412303022119336</v>
      </c>
      <c r="AM1535" s="98">
        <f>IF(N1535 &gt; 0, AI1535, )</f>
        <v>58.09856790123456</v>
      </c>
      <c r="AN1535" s="98">
        <f t="shared" si="935"/>
        <v>30508.189446759228</v>
      </c>
      <c r="AO1535" s="98">
        <f t="shared" si="917"/>
        <v>8.4744970685442294</v>
      </c>
      <c r="AP1535" s="27">
        <f t="shared" si="918"/>
        <v>0</v>
      </c>
      <c r="AQ1535" s="27">
        <f t="shared" si="919"/>
        <v>0</v>
      </c>
      <c r="AR1535" s="100">
        <f t="shared" si="920"/>
        <v>0</v>
      </c>
      <c r="AS1535" s="27">
        <f t="shared" si="921"/>
        <v>0</v>
      </c>
      <c r="AT1535" s="100">
        <f t="shared" si="898"/>
        <v>0</v>
      </c>
      <c r="AU1535" s="27">
        <f t="shared" si="898"/>
        <v>0</v>
      </c>
      <c r="AV1535" s="27">
        <f t="shared" si="922"/>
        <v>0</v>
      </c>
      <c r="AW1535" s="27">
        <f t="shared" si="923"/>
        <v>0</v>
      </c>
      <c r="AX1535" s="27">
        <f t="shared" si="924"/>
        <v>0</v>
      </c>
      <c r="AY1535" s="100">
        <f>AN1535-AW1535</f>
        <v>30508.189446759228</v>
      </c>
      <c r="AZ1535" s="110">
        <f t="shared" si="925"/>
        <v>8.4744970685442294</v>
      </c>
      <c r="BB1535" s="88">
        <v>0</v>
      </c>
      <c r="BC1535" s="26">
        <f t="shared" si="926"/>
        <v>0</v>
      </c>
      <c r="BD1535" s="26">
        <f t="shared" si="927"/>
        <v>0</v>
      </c>
      <c r="BE1535" s="26">
        <f t="shared" si="928"/>
        <v>0</v>
      </c>
      <c r="BF1535" s="26">
        <f t="shared" si="929"/>
        <v>0</v>
      </c>
      <c r="BG1535" s="26">
        <f t="shared" si="930"/>
        <v>0</v>
      </c>
    </row>
    <row r="1536" spans="2:59">
      <c r="B1536" s="13" t="s">
        <v>35</v>
      </c>
      <c r="C1536" s="13">
        <v>1525</v>
      </c>
      <c r="D1536" s="13">
        <v>48</v>
      </c>
      <c r="E1536" s="24">
        <v>72.5</v>
      </c>
      <c r="F1536" s="69">
        <f t="shared" si="899"/>
        <v>20.138888888888889</v>
      </c>
      <c r="G1536" s="25">
        <f t="shared" si="931"/>
        <v>-0.38888888888888851</v>
      </c>
      <c r="H1536" s="25">
        <f t="shared" si="900"/>
        <v>24.5</v>
      </c>
      <c r="I1536" s="49">
        <f>'Ducati Panigale 1199 data'!$C$8*G1536</f>
        <v>-108.111111111111</v>
      </c>
      <c r="J1536" s="49">
        <f>'Ducati Panigale 1199 data'!$C$8*'Ducati Panigale 1199 data'!$C$15*'Ducati Panigale 1199 data'!$C$10</f>
        <v>54.543600000000005</v>
      </c>
      <c r="K1536" s="49">
        <f>(0.5*'Ducati Panigale 1199 data'!$C$12)*'Ducati Panigale 1199 data'!$C$14*'Ducati Panigale 1199 data'!$C$11*F1536^2</f>
        <v>57.383770978009267</v>
      </c>
      <c r="L1536" s="49">
        <f t="shared" si="901"/>
        <v>3.816259866898271</v>
      </c>
      <c r="M1536" s="49">
        <f t="shared" si="897"/>
        <v>76.855233430590175</v>
      </c>
      <c r="N1536" s="25">
        <f t="shared" si="902"/>
        <v>7.685523343059017E-2</v>
      </c>
      <c r="O1536" s="105">
        <f t="shared" si="903"/>
        <v>0</v>
      </c>
      <c r="P1536" s="105">
        <f t="shared" si="904"/>
        <v>0</v>
      </c>
      <c r="Q1536" s="105">
        <f t="shared" si="932"/>
        <v>352.79706342371389</v>
      </c>
      <c r="R1536" s="27">
        <f t="shared" si="905"/>
        <v>9.7999184284364965E-2</v>
      </c>
      <c r="S1536" s="98">
        <f t="shared" si="906"/>
        <v>7.685523343059017E-2</v>
      </c>
      <c r="T1536" s="17">
        <f t="shared" si="933"/>
        <v>1901.796342217965</v>
      </c>
      <c r="U1536" s="17">
        <f t="shared" si="907"/>
        <v>0.5282767617272125</v>
      </c>
      <c r="V1536" s="17">
        <f t="shared" si="908"/>
        <v>335.15721025252816</v>
      </c>
      <c r="W1536" s="17">
        <f t="shared" si="909"/>
        <v>321.75092184242703</v>
      </c>
      <c r="X1536" s="17">
        <f t="shared" si="909"/>
        <v>308.88088496872996</v>
      </c>
      <c r="Y1536" s="17">
        <f t="shared" si="910"/>
        <v>305.79207611904263</v>
      </c>
      <c r="Z1536" s="17">
        <f>Y1536/3600</f>
        <v>8.494224336640073E-2</v>
      </c>
      <c r="AA1536" s="17">
        <f>0.96*Y1536</f>
        <v>293.56039307428091</v>
      </c>
      <c r="AB1536" s="17">
        <f t="shared" si="911"/>
        <v>281.81797735130965</v>
      </c>
      <c r="AC1536" s="17">
        <f t="shared" si="912"/>
        <v>267.72707848374415</v>
      </c>
      <c r="AD1536" s="17">
        <f t="shared" si="913"/>
        <v>267.72707848374415</v>
      </c>
      <c r="AE1536" s="17">
        <f t="shared" si="934"/>
        <v>7.436863291215115E-2</v>
      </c>
      <c r="AF1536" s="17">
        <f>T1536-AD1536</f>
        <v>1634.0692637342208</v>
      </c>
      <c r="AG1536" s="17">
        <f t="shared" si="914"/>
        <v>0.45390812881506132</v>
      </c>
      <c r="AH1536" s="28">
        <f>0.5*'Ducati Panigale 1199 data'!$C$8*'WLTP class 3 v5'!F1536^2</f>
        <v>56374.903549382718</v>
      </c>
      <c r="AI1536" s="17">
        <f t="shared" si="915"/>
        <v>56.374903549382715</v>
      </c>
      <c r="AJ1536" s="17" t="str">
        <f>IF(N1536&lt;0, AI1536, "0")</f>
        <v>0</v>
      </c>
      <c r="AK1536" s="98">
        <f>AK1535+AJ1536</f>
        <v>3748.4290879629611</v>
      </c>
      <c r="AL1536" s="105">
        <f t="shared" si="916"/>
        <v>1.0412303022119336</v>
      </c>
      <c r="AM1536" s="98">
        <f>IF(N1536 &gt; 0, AI1536, )</f>
        <v>56.374903549382715</v>
      </c>
      <c r="AN1536" s="98">
        <f t="shared" si="935"/>
        <v>30564.56435030861</v>
      </c>
      <c r="AO1536" s="98">
        <f t="shared" si="917"/>
        <v>8.4901567639746141</v>
      </c>
      <c r="AP1536" s="27">
        <f t="shared" si="918"/>
        <v>0</v>
      </c>
      <c r="AQ1536" s="27">
        <f t="shared" si="919"/>
        <v>0</v>
      </c>
      <c r="AR1536" s="100">
        <f t="shared" si="920"/>
        <v>0</v>
      </c>
      <c r="AS1536" s="27">
        <f t="shared" si="921"/>
        <v>0</v>
      </c>
      <c r="AT1536" s="100">
        <f t="shared" si="898"/>
        <v>0</v>
      </c>
      <c r="AU1536" s="27">
        <f t="shared" si="898"/>
        <v>0</v>
      </c>
      <c r="AV1536" s="27">
        <f t="shared" si="922"/>
        <v>0</v>
      </c>
      <c r="AW1536" s="27">
        <f t="shared" si="923"/>
        <v>0</v>
      </c>
      <c r="AX1536" s="27">
        <f t="shared" si="924"/>
        <v>0</v>
      </c>
      <c r="AY1536" s="100">
        <f>AN1536-AW1536</f>
        <v>30564.56435030861</v>
      </c>
      <c r="AZ1536" s="110">
        <f t="shared" si="925"/>
        <v>8.4901567639746141</v>
      </c>
      <c r="BB1536" s="88">
        <v>0</v>
      </c>
      <c r="BC1536" s="26">
        <f t="shared" si="926"/>
        <v>0</v>
      </c>
      <c r="BD1536" s="26">
        <f t="shared" si="927"/>
        <v>0</v>
      </c>
      <c r="BE1536" s="26">
        <f t="shared" si="928"/>
        <v>0</v>
      </c>
      <c r="BF1536" s="26">
        <f t="shared" si="929"/>
        <v>0</v>
      </c>
      <c r="BG1536" s="26">
        <f t="shared" si="930"/>
        <v>0</v>
      </c>
    </row>
    <row r="1537" spans="2:59">
      <c r="B1537" s="13" t="s">
        <v>35</v>
      </c>
      <c r="C1537" s="13">
        <v>1526</v>
      </c>
      <c r="D1537" s="13">
        <v>49</v>
      </c>
      <c r="E1537" s="24">
        <v>70.8</v>
      </c>
      <c r="F1537" s="69">
        <f t="shared" si="899"/>
        <v>19.666666666666668</v>
      </c>
      <c r="G1537" s="25">
        <f t="shared" si="931"/>
        <v>-0.54166666666666741</v>
      </c>
      <c r="H1537" s="25">
        <f t="shared" si="900"/>
        <v>25</v>
      </c>
      <c r="I1537" s="49">
        <f>'Ducati Panigale 1199 data'!$C$8*G1537</f>
        <v>-150.58333333333354</v>
      </c>
      <c r="J1537" s="49">
        <f>'Ducati Panigale 1199 data'!$C$8*'Ducati Panigale 1199 data'!$C$15*'Ducati Panigale 1199 data'!$C$10</f>
        <v>54.543600000000005</v>
      </c>
      <c r="K1537" s="49">
        <f>(0.5*'Ducati Panigale 1199 data'!$C$12)*'Ducati Panigale 1199 data'!$C$14*'Ducati Panigale 1199 data'!$C$11*F1537^2</f>
        <v>54.724220833333348</v>
      </c>
      <c r="L1537" s="49">
        <f t="shared" si="901"/>
        <v>-41.315512500000196</v>
      </c>
      <c r="M1537" s="49">
        <f t="shared" si="897"/>
        <v>-812.53841250000391</v>
      </c>
      <c r="N1537" s="25">
        <f t="shared" si="902"/>
        <v>-0.81253841250000391</v>
      </c>
      <c r="O1537" s="105">
        <f t="shared" si="903"/>
        <v>-0.81253841250000391</v>
      </c>
      <c r="P1537" s="105">
        <f t="shared" si="904"/>
        <v>0.81253841250000391</v>
      </c>
      <c r="Q1537" s="105">
        <f t="shared" si="932"/>
        <v>353.60960183621387</v>
      </c>
      <c r="R1537" s="27">
        <f t="shared" si="905"/>
        <v>9.8224889398948301E-2</v>
      </c>
      <c r="S1537" s="98">
        <f t="shared" si="906"/>
        <v>0</v>
      </c>
      <c r="T1537" s="17">
        <f t="shared" si="933"/>
        <v>1901.796342217965</v>
      </c>
      <c r="U1537" s="17">
        <f t="shared" si="907"/>
        <v>0.5282767617272125</v>
      </c>
      <c r="V1537" s="17">
        <f t="shared" si="908"/>
        <v>335.92912174440318</v>
      </c>
      <c r="W1537" s="17">
        <f t="shared" si="909"/>
        <v>322.49195687462702</v>
      </c>
      <c r="X1537" s="17">
        <f t="shared" si="909"/>
        <v>309.59227859964193</v>
      </c>
      <c r="Y1537" s="17">
        <f t="shared" si="910"/>
        <v>306.49635581364549</v>
      </c>
      <c r="Z1537" s="17">
        <f>Y1537/3600</f>
        <v>8.513787661490152E-2</v>
      </c>
      <c r="AA1537" s="17">
        <f>0.96*Y1537</f>
        <v>294.23650158109967</v>
      </c>
      <c r="AB1537" s="17">
        <f t="shared" si="911"/>
        <v>282.46704151785565</v>
      </c>
      <c r="AC1537" s="17">
        <f t="shared" si="912"/>
        <v>268.34368944196285</v>
      </c>
      <c r="AD1537" s="17">
        <f t="shared" si="913"/>
        <v>268.34368944196285</v>
      </c>
      <c r="AE1537" s="17">
        <f t="shared" si="934"/>
        <v>7.4539913733878568E-2</v>
      </c>
      <c r="AF1537" s="17">
        <f>T1537-AD1537</f>
        <v>1633.4526527760022</v>
      </c>
      <c r="AG1537" s="17">
        <f t="shared" si="914"/>
        <v>0.45373684799333397</v>
      </c>
      <c r="AH1537" s="28">
        <f>0.5*'Ducati Panigale 1199 data'!$C$8*'WLTP class 3 v5'!F1537^2</f>
        <v>53762.111111111117</v>
      </c>
      <c r="AI1537" s="17">
        <f t="shared" si="915"/>
        <v>53.762111111111118</v>
      </c>
      <c r="AJ1537" s="17">
        <f>IF(N1537&lt;0, AI1537, "0")</f>
        <v>53.762111111111118</v>
      </c>
      <c r="AK1537" s="98">
        <f>AK1536+AJ1537</f>
        <v>3802.1911990740723</v>
      </c>
      <c r="AL1537" s="105">
        <f t="shared" si="916"/>
        <v>1.05616422196502</v>
      </c>
      <c r="AM1537" s="98">
        <f>IF(N1537 &gt; 0, AI1537, )</f>
        <v>0</v>
      </c>
      <c r="AN1537" s="98">
        <f t="shared" si="935"/>
        <v>30564.56435030861</v>
      </c>
      <c r="AO1537" s="98">
        <f t="shared" si="917"/>
        <v>8.4901567639746141</v>
      </c>
      <c r="AP1537" s="27">
        <f t="shared" si="918"/>
        <v>51.074005555555559</v>
      </c>
      <c r="AQ1537" s="27">
        <f t="shared" si="919"/>
        <v>49.031045333333331</v>
      </c>
      <c r="AR1537" s="100">
        <f t="shared" si="920"/>
        <v>47.069803519999994</v>
      </c>
      <c r="AS1537" s="27">
        <f t="shared" si="921"/>
        <v>46.599105484799992</v>
      </c>
      <c r="AT1537" s="100">
        <f t="shared" si="898"/>
        <v>44.735141265407989</v>
      </c>
      <c r="AU1537" s="27">
        <f t="shared" si="898"/>
        <v>42.945735614791666</v>
      </c>
      <c r="AV1537" s="27">
        <f t="shared" si="922"/>
        <v>40.798448834052081</v>
      </c>
      <c r="AW1537" s="27">
        <f t="shared" si="923"/>
        <v>40.798448834052081</v>
      </c>
      <c r="AX1537" s="27">
        <f t="shared" si="924"/>
        <v>1.1332902453903356E-2</v>
      </c>
      <c r="AY1537" s="100">
        <f>AN1537-AW1537</f>
        <v>30523.765901474559</v>
      </c>
      <c r="AZ1537" s="110">
        <f t="shared" si="925"/>
        <v>8.478823861520711</v>
      </c>
      <c r="BB1537" s="88">
        <v>0.81253841250000403</v>
      </c>
      <c r="BC1537" s="26">
        <f t="shared" si="926"/>
        <v>0.73128457125000368</v>
      </c>
      <c r="BD1537" s="26">
        <f t="shared" si="927"/>
        <v>0.69472034268750349</v>
      </c>
      <c r="BE1537" s="26">
        <f t="shared" si="928"/>
        <v>0.6669315289800033</v>
      </c>
      <c r="BF1537" s="26">
        <f t="shared" si="929"/>
        <v>0.62691563724120303</v>
      </c>
      <c r="BG1537" s="26">
        <f t="shared" si="930"/>
        <v>0.62691563724120303</v>
      </c>
    </row>
    <row r="1538" spans="2:59">
      <c r="B1538" s="13" t="s">
        <v>35</v>
      </c>
      <c r="C1538" s="13">
        <v>1527</v>
      </c>
      <c r="D1538" s="13">
        <v>50</v>
      </c>
      <c r="E1538" s="24">
        <v>68.599999999999994</v>
      </c>
      <c r="F1538" s="69">
        <f t="shared" si="899"/>
        <v>19.055555555555557</v>
      </c>
      <c r="G1538" s="25">
        <f t="shared" si="931"/>
        <v>-0.63888888888888806</v>
      </c>
      <c r="H1538" s="25">
        <f t="shared" si="900"/>
        <v>25.5</v>
      </c>
      <c r="I1538" s="49">
        <f>'Ducati Panigale 1199 data'!$C$8*G1538</f>
        <v>-177.61111111111089</v>
      </c>
      <c r="J1538" s="49">
        <f>'Ducati Panigale 1199 data'!$C$8*'Ducati Panigale 1199 data'!$C$15*'Ducati Panigale 1199 data'!$C$10</f>
        <v>54.543600000000005</v>
      </c>
      <c r="K1538" s="49">
        <f>(0.5*'Ducati Panigale 1199 data'!$C$12)*'Ducati Panigale 1199 data'!$C$14*'Ducati Panigale 1199 data'!$C$11*F1538^2</f>
        <v>51.376120023148161</v>
      </c>
      <c r="L1538" s="49">
        <f t="shared" si="901"/>
        <v>-71.691391087962728</v>
      </c>
      <c r="M1538" s="49">
        <f t="shared" si="897"/>
        <v>-1366.1192857317344</v>
      </c>
      <c r="N1538" s="25">
        <f t="shared" si="902"/>
        <v>-1.3661192857317344</v>
      </c>
      <c r="O1538" s="105">
        <f t="shared" si="903"/>
        <v>-1.3661192857317344</v>
      </c>
      <c r="P1538" s="105">
        <f t="shared" si="904"/>
        <v>1.3661192857317344</v>
      </c>
      <c r="Q1538" s="105">
        <f t="shared" si="932"/>
        <v>354.97572112194558</v>
      </c>
      <c r="R1538" s="27">
        <f t="shared" si="905"/>
        <v>9.8604366978318217E-2</v>
      </c>
      <c r="S1538" s="98">
        <f t="shared" si="906"/>
        <v>0</v>
      </c>
      <c r="T1538" s="17">
        <f t="shared" si="933"/>
        <v>1901.796342217965</v>
      </c>
      <c r="U1538" s="17">
        <f t="shared" si="907"/>
        <v>0.5282767617272125</v>
      </c>
      <c r="V1538" s="17">
        <f t="shared" si="908"/>
        <v>337.22693506584829</v>
      </c>
      <c r="W1538" s="17">
        <f t="shared" si="909"/>
        <v>323.73785766321436</v>
      </c>
      <c r="X1538" s="17">
        <f t="shared" si="909"/>
        <v>310.78834335668574</v>
      </c>
      <c r="Y1538" s="17">
        <f t="shared" si="910"/>
        <v>307.68045992311886</v>
      </c>
      <c r="Z1538" s="17">
        <f>Y1538/3600</f>
        <v>8.5466794423088577E-2</v>
      </c>
      <c r="AA1538" s="17">
        <f>0.96*Y1538</f>
        <v>295.37324152619408</v>
      </c>
      <c r="AB1538" s="17">
        <f t="shared" si="911"/>
        <v>283.55831186514632</v>
      </c>
      <c r="AC1538" s="17">
        <f t="shared" si="912"/>
        <v>269.38039627188897</v>
      </c>
      <c r="AD1538" s="17">
        <f t="shared" si="913"/>
        <v>269.38039627188897</v>
      </c>
      <c r="AE1538" s="17">
        <f t="shared" si="934"/>
        <v>7.4827887853302494E-2</v>
      </c>
      <c r="AF1538" s="17">
        <f>T1538-AD1538</f>
        <v>1632.4159459460761</v>
      </c>
      <c r="AG1538" s="17">
        <f t="shared" si="914"/>
        <v>0.45344887387391003</v>
      </c>
      <c r="AH1538" s="28">
        <f>0.5*'Ducati Panigale 1199 data'!$C$8*'WLTP class 3 v5'!F1538^2</f>
        <v>50472.873456790134</v>
      </c>
      <c r="AI1538" s="17">
        <f t="shared" si="915"/>
        <v>50.472873456790133</v>
      </c>
      <c r="AJ1538" s="17">
        <f>IF(N1538&lt;0, AI1538, "0")</f>
        <v>50.472873456790133</v>
      </c>
      <c r="AK1538" s="98">
        <f>AK1537+AJ1538</f>
        <v>3852.6640725308625</v>
      </c>
      <c r="AL1538" s="105">
        <f t="shared" si="916"/>
        <v>1.0701844645919063</v>
      </c>
      <c r="AM1538" s="98">
        <f>IF(N1538 &gt; 0, AI1538, )</f>
        <v>0</v>
      </c>
      <c r="AN1538" s="98">
        <f t="shared" si="935"/>
        <v>30564.56435030861</v>
      </c>
      <c r="AO1538" s="98">
        <f t="shared" si="917"/>
        <v>8.4901567639746141</v>
      </c>
      <c r="AP1538" s="27">
        <f t="shared" si="918"/>
        <v>47.949229783950621</v>
      </c>
      <c r="AQ1538" s="27">
        <f t="shared" si="919"/>
        <v>46.031260592592595</v>
      </c>
      <c r="AR1538" s="100">
        <f t="shared" si="920"/>
        <v>44.19001016888889</v>
      </c>
      <c r="AS1538" s="27">
        <f t="shared" si="921"/>
        <v>43.748110067200003</v>
      </c>
      <c r="AT1538" s="100">
        <f t="shared" si="898"/>
        <v>41.998185664512</v>
      </c>
      <c r="AU1538" s="27">
        <f t="shared" si="898"/>
        <v>40.318258237931516</v>
      </c>
      <c r="AV1538" s="27">
        <f t="shared" si="922"/>
        <v>38.302345326034938</v>
      </c>
      <c r="AW1538" s="27">
        <f t="shared" si="923"/>
        <v>38.302345326034938</v>
      </c>
      <c r="AX1538" s="27">
        <f t="shared" si="924"/>
        <v>1.0639540368343038E-2</v>
      </c>
      <c r="AY1538" s="100">
        <f>AN1538-AW1538</f>
        <v>30526.262004982575</v>
      </c>
      <c r="AZ1538" s="110">
        <f t="shared" si="925"/>
        <v>8.4795172236062708</v>
      </c>
      <c r="BB1538" s="88">
        <v>1.3661192857317299</v>
      </c>
      <c r="BC1538" s="26">
        <f t="shared" si="926"/>
        <v>1.2295073571585569</v>
      </c>
      <c r="BD1538" s="26">
        <f t="shared" si="927"/>
        <v>1.168031989300629</v>
      </c>
      <c r="BE1538" s="26">
        <f t="shared" si="928"/>
        <v>1.1213107097286039</v>
      </c>
      <c r="BF1538" s="26">
        <f t="shared" si="929"/>
        <v>1.0540320671448877</v>
      </c>
      <c r="BG1538" s="26">
        <f t="shared" si="930"/>
        <v>1.0540320671448877</v>
      </c>
    </row>
    <row r="1539" spans="2:59">
      <c r="B1539" s="13" t="s">
        <v>35</v>
      </c>
      <c r="C1539" s="13">
        <v>1528</v>
      </c>
      <c r="D1539" s="13">
        <v>51</v>
      </c>
      <c r="E1539" s="24">
        <v>66.2</v>
      </c>
      <c r="F1539" s="69">
        <f t="shared" si="899"/>
        <v>18.388888888888889</v>
      </c>
      <c r="G1539" s="25">
        <f t="shared" si="931"/>
        <v>-0.63888888888888806</v>
      </c>
      <c r="H1539" s="25">
        <f t="shared" si="900"/>
        <v>26</v>
      </c>
      <c r="I1539" s="49">
        <f>'Ducati Panigale 1199 data'!$C$8*G1539</f>
        <v>-177.61111111111089</v>
      </c>
      <c r="J1539" s="49">
        <f>'Ducati Panigale 1199 data'!$C$8*'Ducati Panigale 1199 data'!$C$15*'Ducati Panigale 1199 data'!$C$10</f>
        <v>54.543600000000005</v>
      </c>
      <c r="K1539" s="49">
        <f>(0.5*'Ducati Panigale 1199 data'!$C$12)*'Ducati Panigale 1199 data'!$C$14*'Ducati Panigale 1199 data'!$C$11*F1539^2</f>
        <v>47.844172800925939</v>
      </c>
      <c r="L1539" s="49">
        <f t="shared" si="901"/>
        <v>-75.223338310184943</v>
      </c>
      <c r="M1539" s="49">
        <f t="shared" si="897"/>
        <v>-1383.2736100372897</v>
      </c>
      <c r="N1539" s="25">
        <f t="shared" si="902"/>
        <v>-1.3832736100372898</v>
      </c>
      <c r="O1539" s="105">
        <f t="shared" si="903"/>
        <v>-1.3832736100372898</v>
      </c>
      <c r="P1539" s="105">
        <f t="shared" si="904"/>
        <v>1.3832736100372898</v>
      </c>
      <c r="Q1539" s="105">
        <f t="shared" si="932"/>
        <v>356.35899473198288</v>
      </c>
      <c r="R1539" s="27">
        <f t="shared" si="905"/>
        <v>9.8988609647773021E-2</v>
      </c>
      <c r="S1539" s="98">
        <f t="shared" si="906"/>
        <v>0</v>
      </c>
      <c r="T1539" s="17">
        <f t="shared" si="933"/>
        <v>1901.796342217965</v>
      </c>
      <c r="U1539" s="17">
        <f t="shared" si="907"/>
        <v>0.5282767617272125</v>
      </c>
      <c r="V1539" s="17">
        <f t="shared" si="908"/>
        <v>338.54104499538374</v>
      </c>
      <c r="W1539" s="17">
        <f t="shared" si="909"/>
        <v>324.99940319556839</v>
      </c>
      <c r="X1539" s="17">
        <f t="shared" si="909"/>
        <v>311.99942706774567</v>
      </c>
      <c r="Y1539" s="17">
        <f t="shared" si="910"/>
        <v>308.8794327970682</v>
      </c>
      <c r="Z1539" s="17">
        <f>Y1539/3600</f>
        <v>8.5799842443630051E-2</v>
      </c>
      <c r="AA1539" s="17">
        <f>0.96*Y1539</f>
        <v>296.52425548518545</v>
      </c>
      <c r="AB1539" s="17">
        <f t="shared" si="911"/>
        <v>284.66328526577803</v>
      </c>
      <c r="AC1539" s="17">
        <f t="shared" si="912"/>
        <v>270.4301210024891</v>
      </c>
      <c r="AD1539" s="17">
        <f t="shared" si="913"/>
        <v>270.4301210024891</v>
      </c>
      <c r="AE1539" s="17">
        <f t="shared" si="934"/>
        <v>7.5119478056246969E-2</v>
      </c>
      <c r="AF1539" s="17">
        <f>T1539-AD1539</f>
        <v>1631.3662212154759</v>
      </c>
      <c r="AG1539" s="17">
        <f t="shared" si="914"/>
        <v>0.45315728367096553</v>
      </c>
      <c r="AH1539" s="28">
        <f>0.5*'Ducati Panigale 1199 data'!$C$8*'WLTP class 3 v5'!F1539^2</f>
        <v>47003.02160493828</v>
      </c>
      <c r="AI1539" s="17">
        <f t="shared" si="915"/>
        <v>47.003021604938283</v>
      </c>
      <c r="AJ1539" s="17">
        <f>IF(N1539&lt;0, AI1539, "0")</f>
        <v>47.003021604938283</v>
      </c>
      <c r="AK1539" s="98">
        <f>AK1538+AJ1539</f>
        <v>3899.6670941358007</v>
      </c>
      <c r="AL1539" s="105">
        <f t="shared" si="916"/>
        <v>1.0832408594821668</v>
      </c>
      <c r="AM1539" s="98">
        <f>IF(N1539 &gt; 0, AI1539, )</f>
        <v>0</v>
      </c>
      <c r="AN1539" s="98">
        <f t="shared" si="935"/>
        <v>30564.56435030861</v>
      </c>
      <c r="AO1539" s="98">
        <f t="shared" si="917"/>
        <v>8.4901567639746141</v>
      </c>
      <c r="AP1539" s="27">
        <f t="shared" si="918"/>
        <v>44.652870524691366</v>
      </c>
      <c r="AQ1539" s="27">
        <f t="shared" si="919"/>
        <v>42.86675570370371</v>
      </c>
      <c r="AR1539" s="100">
        <f t="shared" si="920"/>
        <v>41.152085475555559</v>
      </c>
      <c r="AS1539" s="27">
        <f t="shared" si="921"/>
        <v>40.740564620800001</v>
      </c>
      <c r="AT1539" s="100">
        <f t="shared" si="898"/>
        <v>39.110942035968002</v>
      </c>
      <c r="AU1539" s="27">
        <f t="shared" si="898"/>
        <v>37.546504354529283</v>
      </c>
      <c r="AV1539" s="27">
        <f t="shared" si="922"/>
        <v>35.669179136802818</v>
      </c>
      <c r="AW1539" s="27">
        <f t="shared" si="923"/>
        <v>35.669179136802818</v>
      </c>
      <c r="AX1539" s="27">
        <f t="shared" si="924"/>
        <v>9.9081053157785599E-3</v>
      </c>
      <c r="AY1539" s="100">
        <f>AN1539-AW1539</f>
        <v>30528.895171171807</v>
      </c>
      <c r="AZ1539" s="110">
        <f t="shared" si="925"/>
        <v>8.4802486586588355</v>
      </c>
      <c r="BB1539" s="88">
        <v>1.38327361003729</v>
      </c>
      <c r="BC1539" s="26">
        <f t="shared" si="926"/>
        <v>1.244946249033561</v>
      </c>
      <c r="BD1539" s="26">
        <f t="shared" si="927"/>
        <v>1.182698936581883</v>
      </c>
      <c r="BE1539" s="26">
        <f t="shared" si="928"/>
        <v>1.1353909791186076</v>
      </c>
      <c r="BF1539" s="26">
        <f t="shared" si="929"/>
        <v>1.0672675203714912</v>
      </c>
      <c r="BG1539" s="26">
        <f t="shared" si="930"/>
        <v>1.0672675203714912</v>
      </c>
    </row>
    <row r="1540" spans="2:59">
      <c r="B1540" s="13" t="s">
        <v>35</v>
      </c>
      <c r="C1540" s="13">
        <v>1529</v>
      </c>
      <c r="D1540" s="13">
        <v>52</v>
      </c>
      <c r="E1540" s="24">
        <v>64</v>
      </c>
      <c r="F1540" s="69">
        <f t="shared" si="899"/>
        <v>17.777777777777779</v>
      </c>
      <c r="G1540" s="25">
        <f t="shared" si="931"/>
        <v>-0.55555555555555558</v>
      </c>
      <c r="H1540" s="25">
        <f t="shared" si="900"/>
        <v>26.5</v>
      </c>
      <c r="I1540" s="49">
        <f>'Ducati Panigale 1199 data'!$C$8*G1540</f>
        <v>-154.44444444444446</v>
      </c>
      <c r="J1540" s="49">
        <f>'Ducati Panigale 1199 data'!$C$8*'Ducati Panigale 1199 data'!$C$15*'Ducati Panigale 1199 data'!$C$10</f>
        <v>54.543600000000005</v>
      </c>
      <c r="K1540" s="49">
        <f>(0.5*'Ducati Panigale 1199 data'!$C$12)*'Ducati Panigale 1199 data'!$C$14*'Ducati Panigale 1199 data'!$C$11*F1540^2</f>
        <v>44.717037037037045</v>
      </c>
      <c r="L1540" s="49">
        <f t="shared" si="901"/>
        <v>-55.183807407407414</v>
      </c>
      <c r="M1540" s="49">
        <f t="shared" si="897"/>
        <v>-981.04546502057633</v>
      </c>
      <c r="N1540" s="25">
        <f t="shared" si="902"/>
        <v>-0.98104546502057632</v>
      </c>
      <c r="O1540" s="105">
        <f t="shared" si="903"/>
        <v>-0.98104546502057632</v>
      </c>
      <c r="P1540" s="105">
        <f t="shared" si="904"/>
        <v>0.98104546502057632</v>
      </c>
      <c r="Q1540" s="105">
        <f t="shared" si="932"/>
        <v>357.34004019700347</v>
      </c>
      <c r="R1540" s="27">
        <f t="shared" si="905"/>
        <v>9.9261122276945404E-2</v>
      </c>
      <c r="S1540" s="98">
        <f t="shared" si="906"/>
        <v>0</v>
      </c>
      <c r="T1540" s="17">
        <f t="shared" si="933"/>
        <v>1901.796342217965</v>
      </c>
      <c r="U1540" s="17">
        <f t="shared" si="907"/>
        <v>0.5282767617272125</v>
      </c>
      <c r="V1540" s="17">
        <f t="shared" si="908"/>
        <v>339.47303818715329</v>
      </c>
      <c r="W1540" s="17">
        <f t="shared" si="909"/>
        <v>325.89411665966713</v>
      </c>
      <c r="X1540" s="17">
        <f t="shared" si="909"/>
        <v>312.85835199328045</v>
      </c>
      <c r="Y1540" s="17">
        <f t="shared" si="910"/>
        <v>309.72976847334763</v>
      </c>
      <c r="Z1540" s="17">
        <f>Y1540/3600</f>
        <v>8.6036046798152119E-2</v>
      </c>
      <c r="AA1540" s="17">
        <f>0.96*Y1540</f>
        <v>297.34057773441373</v>
      </c>
      <c r="AB1540" s="17">
        <f t="shared" si="911"/>
        <v>285.44695462503716</v>
      </c>
      <c r="AC1540" s="17">
        <f t="shared" si="912"/>
        <v>271.17460689378527</v>
      </c>
      <c r="AD1540" s="17">
        <f t="shared" si="913"/>
        <v>271.17460689378527</v>
      </c>
      <c r="AE1540" s="17">
        <f t="shared" si="934"/>
        <v>7.5326279692718129E-2</v>
      </c>
      <c r="AF1540" s="17">
        <f>T1540-AD1540</f>
        <v>1630.6217353241798</v>
      </c>
      <c r="AG1540" s="17">
        <f t="shared" si="914"/>
        <v>0.45295048203449439</v>
      </c>
      <c r="AH1540" s="28">
        <f>0.5*'Ducati Panigale 1199 data'!$C$8*'WLTP class 3 v5'!F1540^2</f>
        <v>43930.864197530871</v>
      </c>
      <c r="AI1540" s="17">
        <f t="shared" si="915"/>
        <v>43.930864197530873</v>
      </c>
      <c r="AJ1540" s="17">
        <f>IF(N1540&lt;0, AI1540, "0")</f>
        <v>43.930864197530873</v>
      </c>
      <c r="AK1540" s="98">
        <f>AK1539+AJ1540</f>
        <v>3943.5979583333315</v>
      </c>
      <c r="AL1540" s="105">
        <f t="shared" si="916"/>
        <v>1.0954438773148143</v>
      </c>
      <c r="AM1540" s="98">
        <f>IF(N1540 &gt; 0, AI1540, )</f>
        <v>0</v>
      </c>
      <c r="AN1540" s="98">
        <f t="shared" si="935"/>
        <v>30564.56435030861</v>
      </c>
      <c r="AO1540" s="98">
        <f t="shared" si="917"/>
        <v>8.4901567639746141</v>
      </c>
      <c r="AP1540" s="27">
        <f t="shared" si="918"/>
        <v>41.734320987654328</v>
      </c>
      <c r="AQ1540" s="27">
        <f t="shared" si="919"/>
        <v>40.064948148148154</v>
      </c>
      <c r="AR1540" s="100">
        <f t="shared" si="920"/>
        <v>38.462350222222227</v>
      </c>
      <c r="AS1540" s="27">
        <f t="shared" si="921"/>
        <v>38.077726720000001</v>
      </c>
      <c r="AT1540" s="100">
        <f t="shared" si="898"/>
        <v>36.554617651199997</v>
      </c>
      <c r="AU1540" s="27">
        <f t="shared" si="898"/>
        <v>35.092432945151998</v>
      </c>
      <c r="AV1540" s="27">
        <f t="shared" si="922"/>
        <v>33.337811297894397</v>
      </c>
      <c r="AW1540" s="27">
        <f t="shared" si="923"/>
        <v>33.337811297894397</v>
      </c>
      <c r="AX1540" s="27">
        <f t="shared" si="924"/>
        <v>9.260503138304E-3</v>
      </c>
      <c r="AY1540" s="100">
        <f>AN1540-AW1540</f>
        <v>30531.226539010717</v>
      </c>
      <c r="AZ1540" s="110">
        <f t="shared" si="925"/>
        <v>8.4808962608363103</v>
      </c>
      <c r="BB1540" s="88">
        <v>0.98104546502057599</v>
      </c>
      <c r="BC1540" s="26">
        <f t="shared" si="926"/>
        <v>0.88294091851851841</v>
      </c>
      <c r="BD1540" s="26">
        <f t="shared" si="927"/>
        <v>0.83879387259259242</v>
      </c>
      <c r="BE1540" s="26">
        <f t="shared" si="928"/>
        <v>0.80524211768888865</v>
      </c>
      <c r="BF1540" s="26">
        <f t="shared" si="929"/>
        <v>0.75692759062755532</v>
      </c>
      <c r="BG1540" s="26">
        <f t="shared" si="930"/>
        <v>0.75692759062755532</v>
      </c>
    </row>
    <row r="1541" spans="2:59">
      <c r="B1541" s="13" t="s">
        <v>35</v>
      </c>
      <c r="C1541" s="13">
        <v>1530</v>
      </c>
      <c r="D1541" s="13">
        <v>53</v>
      </c>
      <c r="E1541" s="24">
        <v>62.2</v>
      </c>
      <c r="F1541" s="69">
        <f t="shared" si="899"/>
        <v>17.277777777777779</v>
      </c>
      <c r="G1541" s="25">
        <f t="shared" si="931"/>
        <v>-0.43055555555555575</v>
      </c>
      <c r="H1541" s="25">
        <f t="shared" si="900"/>
        <v>27</v>
      </c>
      <c r="I1541" s="49">
        <f>'Ducati Panigale 1199 data'!$C$8*G1541</f>
        <v>-119.6944444444445</v>
      </c>
      <c r="J1541" s="49">
        <f>'Ducati Panigale 1199 data'!$C$8*'Ducati Panigale 1199 data'!$C$15*'Ducati Panigale 1199 data'!$C$10</f>
        <v>54.543600000000005</v>
      </c>
      <c r="K1541" s="49">
        <f>(0.5*'Ducati Panigale 1199 data'!$C$12)*'Ducati Panigale 1199 data'!$C$14*'Ducati Panigale 1199 data'!$C$11*F1541^2</f>
        <v>42.237075578703717</v>
      </c>
      <c r="L1541" s="49">
        <f t="shared" si="901"/>
        <v>-22.913768865740771</v>
      </c>
      <c r="M1541" s="49">
        <f t="shared" si="897"/>
        <v>-395.89900651363223</v>
      </c>
      <c r="N1541" s="25">
        <f t="shared" si="902"/>
        <v>-0.39589900651363225</v>
      </c>
      <c r="O1541" s="105">
        <f t="shared" si="903"/>
        <v>-0.39589900651363225</v>
      </c>
      <c r="P1541" s="105">
        <f t="shared" si="904"/>
        <v>0.39589900651363225</v>
      </c>
      <c r="Q1541" s="105">
        <f t="shared" si="932"/>
        <v>357.73593920351709</v>
      </c>
      <c r="R1541" s="27">
        <f t="shared" si="905"/>
        <v>9.9371094223199188E-2</v>
      </c>
      <c r="S1541" s="98">
        <f t="shared" si="906"/>
        <v>0</v>
      </c>
      <c r="T1541" s="17">
        <f t="shared" si="933"/>
        <v>1901.796342217965</v>
      </c>
      <c r="U1541" s="17">
        <f t="shared" si="907"/>
        <v>0.5282767617272125</v>
      </c>
      <c r="V1541" s="17">
        <f t="shared" si="908"/>
        <v>339.84914224334125</v>
      </c>
      <c r="W1541" s="17">
        <f t="shared" si="909"/>
        <v>326.25517655360761</v>
      </c>
      <c r="X1541" s="17">
        <f t="shared" si="909"/>
        <v>313.20496949146332</v>
      </c>
      <c r="Y1541" s="17">
        <f t="shared" si="910"/>
        <v>310.07291979654866</v>
      </c>
      <c r="Z1541" s="17">
        <f>Y1541/3600</f>
        <v>8.6131366610152402E-2</v>
      </c>
      <c r="AA1541" s="17">
        <f>0.96*Y1541</f>
        <v>297.67000300468669</v>
      </c>
      <c r="AB1541" s="17">
        <f t="shared" si="911"/>
        <v>285.76320288449921</v>
      </c>
      <c r="AC1541" s="17">
        <f t="shared" si="912"/>
        <v>271.47504274027426</v>
      </c>
      <c r="AD1541" s="17">
        <f t="shared" si="913"/>
        <v>271.47504274027426</v>
      </c>
      <c r="AE1541" s="17">
        <f t="shared" si="934"/>
        <v>7.5409734094520633E-2</v>
      </c>
      <c r="AF1541" s="17">
        <f>T1541-AD1541</f>
        <v>1630.3212994776909</v>
      </c>
      <c r="AG1541" s="17">
        <f t="shared" si="914"/>
        <v>0.45286702763269193</v>
      </c>
      <c r="AH1541" s="28">
        <f>0.5*'Ducati Panigale 1199 data'!$C$8*'WLTP class 3 v5'!F1541^2</f>
        <v>41494.503086419762</v>
      </c>
      <c r="AI1541" s="17">
        <f t="shared" si="915"/>
        <v>41.494503086419762</v>
      </c>
      <c r="AJ1541" s="17">
        <f>IF(N1541&lt;0, AI1541, "0")</f>
        <v>41.494503086419762</v>
      </c>
      <c r="AK1541" s="98">
        <f>AK1540+AJ1541</f>
        <v>3985.0924614197511</v>
      </c>
      <c r="AL1541" s="105">
        <f t="shared" si="916"/>
        <v>1.1069701281721531</v>
      </c>
      <c r="AM1541" s="98">
        <f>IF(N1541 &gt; 0, AI1541, )</f>
        <v>0</v>
      </c>
      <c r="AN1541" s="98">
        <f t="shared" si="935"/>
        <v>30564.56435030861</v>
      </c>
      <c r="AO1541" s="98">
        <f t="shared" si="917"/>
        <v>8.4901567639746141</v>
      </c>
      <c r="AP1541" s="27">
        <f t="shared" si="918"/>
        <v>39.419777932098775</v>
      </c>
      <c r="AQ1541" s="27">
        <f t="shared" si="919"/>
        <v>37.842986814814822</v>
      </c>
      <c r="AR1541" s="100">
        <f t="shared" si="920"/>
        <v>36.329267342222231</v>
      </c>
      <c r="AS1541" s="27">
        <f t="shared" si="921"/>
        <v>35.965974668800008</v>
      </c>
      <c r="AT1541" s="100">
        <f t="shared" si="898"/>
        <v>34.527335682048005</v>
      </c>
      <c r="AU1541" s="27">
        <f t="shared" si="898"/>
        <v>33.146242254766086</v>
      </c>
      <c r="AV1541" s="27">
        <f t="shared" si="922"/>
        <v>31.48893014202778</v>
      </c>
      <c r="AW1541" s="27">
        <f t="shared" si="923"/>
        <v>31.48893014202778</v>
      </c>
      <c r="AX1541" s="27">
        <f t="shared" si="924"/>
        <v>8.7469250394521612E-3</v>
      </c>
      <c r="AY1541" s="100">
        <f>AN1541-AW1541</f>
        <v>30533.075420166584</v>
      </c>
      <c r="AZ1541" s="110">
        <f t="shared" si="925"/>
        <v>8.4814098389351624</v>
      </c>
      <c r="BB1541" s="88">
        <v>0.39589900651363202</v>
      </c>
      <c r="BC1541" s="26">
        <f t="shared" si="926"/>
        <v>0.35630910586226883</v>
      </c>
      <c r="BD1541" s="26">
        <f t="shared" si="927"/>
        <v>0.33849365056915537</v>
      </c>
      <c r="BE1541" s="26">
        <f t="shared" si="928"/>
        <v>0.32495390454638912</v>
      </c>
      <c r="BF1541" s="26">
        <f t="shared" si="929"/>
        <v>0.30545667027360573</v>
      </c>
      <c r="BG1541" s="26">
        <f t="shared" si="930"/>
        <v>0.30545667027360573</v>
      </c>
    </row>
    <row r="1542" spans="2:59">
      <c r="B1542" s="13" t="s">
        <v>35</v>
      </c>
      <c r="C1542" s="13">
        <v>1531</v>
      </c>
      <c r="D1542" s="13">
        <v>54</v>
      </c>
      <c r="E1542" s="24">
        <v>60.9</v>
      </c>
      <c r="F1542" s="69">
        <f t="shared" si="899"/>
        <v>16.916666666666668</v>
      </c>
      <c r="G1542" s="25">
        <f t="shared" si="931"/>
        <v>-0.27777777777777779</v>
      </c>
      <c r="H1542" s="25">
        <f t="shared" si="900"/>
        <v>27.5</v>
      </c>
      <c r="I1542" s="49">
        <f>'Ducati Panigale 1199 data'!$C$8*G1542</f>
        <v>-77.222222222222229</v>
      </c>
      <c r="J1542" s="49">
        <f>'Ducati Panigale 1199 data'!$C$8*'Ducati Panigale 1199 data'!$C$15*'Ducati Panigale 1199 data'!$C$10</f>
        <v>54.543600000000005</v>
      </c>
      <c r="K1542" s="49">
        <f>(0.5*'Ducati Panigale 1199 data'!$C$12)*'Ducati Panigale 1199 data'!$C$14*'Ducati Panigale 1199 data'!$C$11*F1542^2</f>
        <v>40.489988802083346</v>
      </c>
      <c r="L1542" s="49">
        <f t="shared" si="901"/>
        <v>17.811366579861122</v>
      </c>
      <c r="M1542" s="49">
        <f t="shared" si="897"/>
        <v>301.30895130931737</v>
      </c>
      <c r="N1542" s="25">
        <f t="shared" si="902"/>
        <v>0.30130895130931734</v>
      </c>
      <c r="O1542" s="105">
        <f t="shared" si="903"/>
        <v>0</v>
      </c>
      <c r="P1542" s="105">
        <f t="shared" si="904"/>
        <v>0</v>
      </c>
      <c r="Q1542" s="105">
        <f t="shared" si="932"/>
        <v>357.73593920351709</v>
      </c>
      <c r="R1542" s="27">
        <f t="shared" si="905"/>
        <v>9.9371094223199188E-2</v>
      </c>
      <c r="S1542" s="98">
        <f t="shared" si="906"/>
        <v>0.30130895130931734</v>
      </c>
      <c r="T1542" s="17">
        <f t="shared" si="933"/>
        <v>1902.0976511692743</v>
      </c>
      <c r="U1542" s="17">
        <f t="shared" si="907"/>
        <v>0.52836045865813175</v>
      </c>
      <c r="V1542" s="17">
        <f t="shared" si="908"/>
        <v>339.84914224334125</v>
      </c>
      <c r="W1542" s="17">
        <f t="shared" si="909"/>
        <v>326.25517655360761</v>
      </c>
      <c r="X1542" s="17">
        <f t="shared" si="909"/>
        <v>313.20496949146332</v>
      </c>
      <c r="Y1542" s="17">
        <f t="shared" si="910"/>
        <v>310.07291979654866</v>
      </c>
      <c r="Z1542" s="17">
        <f>Y1542/3600</f>
        <v>8.6131366610152402E-2</v>
      </c>
      <c r="AA1542" s="17">
        <f>0.96*Y1542</f>
        <v>297.67000300468669</v>
      </c>
      <c r="AB1542" s="17">
        <f t="shared" si="911"/>
        <v>285.76320288449921</v>
      </c>
      <c r="AC1542" s="17">
        <f t="shared" si="912"/>
        <v>271.47504274027426</v>
      </c>
      <c r="AD1542" s="17">
        <f t="shared" si="913"/>
        <v>271.47504274027426</v>
      </c>
      <c r="AE1542" s="17">
        <f t="shared" si="934"/>
        <v>7.5409734094520633E-2</v>
      </c>
      <c r="AF1542" s="17">
        <f>T1542-AD1542</f>
        <v>1630.6226084290001</v>
      </c>
      <c r="AG1542" s="17">
        <f t="shared" si="914"/>
        <v>0.45295072456361113</v>
      </c>
      <c r="AH1542" s="28">
        <f>0.5*'Ducati Panigale 1199 data'!$C$8*'WLTP class 3 v5'!F1542^2</f>
        <v>39778.131944444445</v>
      </c>
      <c r="AI1542" s="17">
        <f t="shared" si="915"/>
        <v>39.778131944444446</v>
      </c>
      <c r="AJ1542" s="17" t="str">
        <f>IF(N1542&lt;0, AI1542, "0")</f>
        <v>0</v>
      </c>
      <c r="AK1542" s="98">
        <f>AK1541+AJ1542</f>
        <v>3985.0924614197511</v>
      </c>
      <c r="AL1542" s="105">
        <f t="shared" si="916"/>
        <v>1.1069701281721531</v>
      </c>
      <c r="AM1542" s="98">
        <f>IF(N1542 &gt; 0, AI1542, )</f>
        <v>39.778131944444446</v>
      </c>
      <c r="AN1542" s="98">
        <f t="shared" si="935"/>
        <v>30604.342482253054</v>
      </c>
      <c r="AO1542" s="98">
        <f t="shared" si="917"/>
        <v>8.5012062450702928</v>
      </c>
      <c r="AP1542" s="27">
        <f t="shared" si="918"/>
        <v>0</v>
      </c>
      <c r="AQ1542" s="27">
        <f t="shared" si="919"/>
        <v>0</v>
      </c>
      <c r="AR1542" s="100">
        <f t="shared" si="920"/>
        <v>0</v>
      </c>
      <c r="AS1542" s="27">
        <f t="shared" si="921"/>
        <v>0</v>
      </c>
      <c r="AT1542" s="100">
        <f t="shared" si="898"/>
        <v>0</v>
      </c>
      <c r="AU1542" s="27">
        <f t="shared" si="898"/>
        <v>0</v>
      </c>
      <c r="AV1542" s="27">
        <f t="shared" si="922"/>
        <v>0</v>
      </c>
      <c r="AW1542" s="27">
        <f t="shared" si="923"/>
        <v>0</v>
      </c>
      <c r="AX1542" s="27">
        <f t="shared" si="924"/>
        <v>0</v>
      </c>
      <c r="AY1542" s="100">
        <f>AN1542-AW1542</f>
        <v>30604.342482253054</v>
      </c>
      <c r="AZ1542" s="110">
        <f t="shared" si="925"/>
        <v>8.5012062450702928</v>
      </c>
      <c r="BB1542" s="88">
        <v>0</v>
      </c>
      <c r="BC1542" s="26">
        <f t="shared" si="926"/>
        <v>0</v>
      </c>
      <c r="BD1542" s="26">
        <f t="shared" si="927"/>
        <v>0</v>
      </c>
      <c r="BE1542" s="26">
        <f t="shared" si="928"/>
        <v>0</v>
      </c>
      <c r="BF1542" s="26">
        <f t="shared" si="929"/>
        <v>0</v>
      </c>
      <c r="BG1542" s="26">
        <f t="shared" si="930"/>
        <v>0</v>
      </c>
    </row>
    <row r="1543" spans="2:59">
      <c r="B1543" s="13" t="s">
        <v>35</v>
      </c>
      <c r="C1543" s="13">
        <v>1532</v>
      </c>
      <c r="D1543" s="13">
        <v>55</v>
      </c>
      <c r="E1543" s="24">
        <v>60.2</v>
      </c>
      <c r="F1543" s="69">
        <f t="shared" si="899"/>
        <v>16.722222222222221</v>
      </c>
      <c r="G1543" s="25">
        <f t="shared" si="931"/>
        <v>-0.12499999999999981</v>
      </c>
      <c r="H1543" s="25">
        <f t="shared" si="900"/>
        <v>28</v>
      </c>
      <c r="I1543" s="49">
        <f>'Ducati Panigale 1199 data'!$C$8*G1543</f>
        <v>-34.749999999999943</v>
      </c>
      <c r="J1543" s="49">
        <f>'Ducati Panigale 1199 data'!$C$8*'Ducati Panigale 1199 data'!$C$15*'Ducati Panigale 1199 data'!$C$10</f>
        <v>54.543600000000005</v>
      </c>
      <c r="K1543" s="49">
        <f>(0.5*'Ducati Panigale 1199 data'!$C$12)*'Ducati Panigale 1199 data'!$C$14*'Ducati Panigale 1199 data'!$C$11*F1543^2</f>
        <v>39.564533912037035</v>
      </c>
      <c r="L1543" s="49">
        <f t="shared" si="901"/>
        <v>59.358133912037097</v>
      </c>
      <c r="M1543" s="49">
        <f t="shared" si="897"/>
        <v>992.59990597350918</v>
      </c>
      <c r="N1543" s="25">
        <f t="shared" si="902"/>
        <v>0.99259990597350922</v>
      </c>
      <c r="O1543" s="105">
        <f t="shared" si="903"/>
        <v>0</v>
      </c>
      <c r="P1543" s="105">
        <f t="shared" si="904"/>
        <v>0</v>
      </c>
      <c r="Q1543" s="105">
        <f t="shared" si="932"/>
        <v>357.73593920351709</v>
      </c>
      <c r="R1543" s="27">
        <f t="shared" si="905"/>
        <v>9.9371094223199188E-2</v>
      </c>
      <c r="S1543" s="98">
        <f t="shared" si="906"/>
        <v>0.99259990597350922</v>
      </c>
      <c r="T1543" s="17">
        <f t="shared" si="933"/>
        <v>1903.0902510752478</v>
      </c>
      <c r="U1543" s="17">
        <f t="shared" si="907"/>
        <v>0.52863618085423547</v>
      </c>
      <c r="V1543" s="17">
        <f t="shared" si="908"/>
        <v>339.84914224334125</v>
      </c>
      <c r="W1543" s="17">
        <f t="shared" si="909"/>
        <v>326.25517655360761</v>
      </c>
      <c r="X1543" s="17">
        <f t="shared" si="909"/>
        <v>313.20496949146332</v>
      </c>
      <c r="Y1543" s="17">
        <f t="shared" si="910"/>
        <v>310.07291979654866</v>
      </c>
      <c r="Z1543" s="17">
        <f>Y1543/3600</f>
        <v>8.6131366610152402E-2</v>
      </c>
      <c r="AA1543" s="17">
        <f>0.96*Y1543</f>
        <v>297.67000300468669</v>
      </c>
      <c r="AB1543" s="17">
        <f t="shared" si="911"/>
        <v>285.76320288449921</v>
      </c>
      <c r="AC1543" s="17">
        <f t="shared" si="912"/>
        <v>271.47504274027426</v>
      </c>
      <c r="AD1543" s="17">
        <f t="shared" si="913"/>
        <v>271.47504274027426</v>
      </c>
      <c r="AE1543" s="17">
        <f t="shared" si="934"/>
        <v>7.5409734094520633E-2</v>
      </c>
      <c r="AF1543" s="17">
        <f>T1543-AD1543</f>
        <v>1631.6152083349734</v>
      </c>
      <c r="AG1543" s="17">
        <f t="shared" si="914"/>
        <v>0.45322644675971485</v>
      </c>
      <c r="AH1543" s="28">
        <f>0.5*'Ducati Panigale 1199 data'!$C$8*'WLTP class 3 v5'!F1543^2</f>
        <v>38868.947530864192</v>
      </c>
      <c r="AI1543" s="17">
        <f t="shared" si="915"/>
        <v>38.86894753086419</v>
      </c>
      <c r="AJ1543" s="17" t="str">
        <f>IF(N1543&lt;0, AI1543, "0")</f>
        <v>0</v>
      </c>
      <c r="AK1543" s="98">
        <f>AK1542+AJ1543</f>
        <v>3985.0924614197511</v>
      </c>
      <c r="AL1543" s="105">
        <f t="shared" si="916"/>
        <v>1.1069701281721531</v>
      </c>
      <c r="AM1543" s="98">
        <f>IF(N1543 &gt; 0, AI1543, )</f>
        <v>38.86894753086419</v>
      </c>
      <c r="AN1543" s="98">
        <f t="shared" si="935"/>
        <v>30643.211429783918</v>
      </c>
      <c r="AO1543" s="98">
        <f t="shared" si="917"/>
        <v>8.5120031749399772</v>
      </c>
      <c r="AP1543" s="27">
        <f t="shared" si="918"/>
        <v>0</v>
      </c>
      <c r="AQ1543" s="27">
        <f t="shared" si="919"/>
        <v>0</v>
      </c>
      <c r="AR1543" s="100">
        <f t="shared" si="920"/>
        <v>0</v>
      </c>
      <c r="AS1543" s="27">
        <f t="shared" si="921"/>
        <v>0</v>
      </c>
      <c r="AT1543" s="100">
        <f t="shared" si="898"/>
        <v>0</v>
      </c>
      <c r="AU1543" s="27">
        <f t="shared" si="898"/>
        <v>0</v>
      </c>
      <c r="AV1543" s="27">
        <f t="shared" si="922"/>
        <v>0</v>
      </c>
      <c r="AW1543" s="27">
        <f t="shared" si="923"/>
        <v>0</v>
      </c>
      <c r="AX1543" s="27">
        <f t="shared" si="924"/>
        <v>0</v>
      </c>
      <c r="AY1543" s="100">
        <f>AN1543-AW1543</f>
        <v>30643.211429783918</v>
      </c>
      <c r="AZ1543" s="110">
        <f t="shared" si="925"/>
        <v>8.5120031749399772</v>
      </c>
      <c r="BB1543" s="88">
        <v>0</v>
      </c>
      <c r="BC1543" s="26">
        <f t="shared" si="926"/>
        <v>0</v>
      </c>
      <c r="BD1543" s="26">
        <f t="shared" si="927"/>
        <v>0</v>
      </c>
      <c r="BE1543" s="26">
        <f t="shared" si="928"/>
        <v>0</v>
      </c>
      <c r="BF1543" s="26">
        <f t="shared" si="929"/>
        <v>0</v>
      </c>
      <c r="BG1543" s="26">
        <f t="shared" si="930"/>
        <v>0</v>
      </c>
    </row>
    <row r="1544" spans="2:59">
      <c r="B1544" s="13" t="s">
        <v>35</v>
      </c>
      <c r="C1544" s="13">
        <v>1533</v>
      </c>
      <c r="D1544" s="13">
        <v>56</v>
      </c>
      <c r="E1544" s="24">
        <v>60</v>
      </c>
      <c r="F1544" s="69">
        <f t="shared" si="899"/>
        <v>16.666666666666668</v>
      </c>
      <c r="G1544" s="25">
        <f t="shared" si="931"/>
        <v>2.7777777777777186E-2</v>
      </c>
      <c r="H1544" s="25">
        <f t="shared" si="900"/>
        <v>28.5</v>
      </c>
      <c r="I1544" s="49">
        <f>'Ducati Panigale 1199 data'!$C$8*G1544</f>
        <v>7.722222222222058</v>
      </c>
      <c r="J1544" s="49">
        <f>'Ducati Panigale 1199 data'!$C$8*'Ducati Panigale 1199 data'!$C$15*'Ducati Panigale 1199 data'!$C$10</f>
        <v>54.543600000000005</v>
      </c>
      <c r="K1544" s="49">
        <f>(0.5*'Ducati Panigale 1199 data'!$C$12)*'Ducati Panigale 1199 data'!$C$14*'Ducati Panigale 1199 data'!$C$11*F1544^2</f>
        <v>39.302083333333343</v>
      </c>
      <c r="L1544" s="49">
        <f t="shared" si="901"/>
        <v>101.5679055555554</v>
      </c>
      <c r="M1544" s="49">
        <f t="shared" si="897"/>
        <v>1692.7984259259235</v>
      </c>
      <c r="N1544" s="25">
        <f t="shared" si="902"/>
        <v>1.6927984259259234</v>
      </c>
      <c r="O1544" s="105">
        <f t="shared" si="903"/>
        <v>0</v>
      </c>
      <c r="P1544" s="105">
        <f t="shared" si="904"/>
        <v>0</v>
      </c>
      <c r="Q1544" s="105">
        <f t="shared" si="932"/>
        <v>357.73593920351709</v>
      </c>
      <c r="R1544" s="27">
        <f t="shared" si="905"/>
        <v>9.9371094223199188E-2</v>
      </c>
      <c r="S1544" s="98">
        <f t="shared" si="906"/>
        <v>1.6927984259259234</v>
      </c>
      <c r="T1544" s="17">
        <f t="shared" si="933"/>
        <v>1904.7830495011738</v>
      </c>
      <c r="U1544" s="17">
        <f t="shared" si="907"/>
        <v>0.52910640263921493</v>
      </c>
      <c r="V1544" s="17">
        <f t="shared" si="908"/>
        <v>339.84914224334125</v>
      </c>
      <c r="W1544" s="17">
        <f t="shared" si="909"/>
        <v>326.25517655360761</v>
      </c>
      <c r="X1544" s="17">
        <f t="shared" si="909"/>
        <v>313.20496949146332</v>
      </c>
      <c r="Y1544" s="17">
        <f t="shared" si="910"/>
        <v>310.07291979654866</v>
      </c>
      <c r="Z1544" s="17">
        <f>Y1544/3600</f>
        <v>8.6131366610152402E-2</v>
      </c>
      <c r="AA1544" s="17">
        <f>0.96*Y1544</f>
        <v>297.67000300468669</v>
      </c>
      <c r="AB1544" s="17">
        <f t="shared" si="911"/>
        <v>285.76320288449921</v>
      </c>
      <c r="AC1544" s="17">
        <f t="shared" si="912"/>
        <v>271.47504274027426</v>
      </c>
      <c r="AD1544" s="17">
        <f t="shared" si="913"/>
        <v>271.47504274027426</v>
      </c>
      <c r="AE1544" s="17">
        <f t="shared" si="934"/>
        <v>7.5409734094520633E-2</v>
      </c>
      <c r="AF1544" s="17">
        <f>T1544-AD1544</f>
        <v>1633.3080067608994</v>
      </c>
      <c r="AG1544" s="17">
        <f t="shared" si="914"/>
        <v>0.45369666854469426</v>
      </c>
      <c r="AH1544" s="28">
        <f>0.5*'Ducati Panigale 1199 data'!$C$8*'WLTP class 3 v5'!F1544^2</f>
        <v>38611.111111111117</v>
      </c>
      <c r="AI1544" s="17">
        <f t="shared" si="915"/>
        <v>38.611111111111114</v>
      </c>
      <c r="AJ1544" s="17" t="str">
        <f>IF(N1544&lt;0, AI1544, "0")</f>
        <v>0</v>
      </c>
      <c r="AK1544" s="98">
        <f>AK1543+AJ1544</f>
        <v>3985.0924614197511</v>
      </c>
      <c r="AL1544" s="105">
        <f t="shared" si="916"/>
        <v>1.1069701281721531</v>
      </c>
      <c r="AM1544" s="98">
        <f>IF(N1544 &gt; 0, AI1544, )</f>
        <v>38.611111111111114</v>
      </c>
      <c r="AN1544" s="98">
        <f t="shared" si="935"/>
        <v>30681.822540895027</v>
      </c>
      <c r="AO1544" s="98">
        <f t="shared" si="917"/>
        <v>8.5227284835819521</v>
      </c>
      <c r="AP1544" s="27">
        <f t="shared" si="918"/>
        <v>0</v>
      </c>
      <c r="AQ1544" s="27">
        <f t="shared" si="919"/>
        <v>0</v>
      </c>
      <c r="AR1544" s="100">
        <f t="shared" si="920"/>
        <v>0</v>
      </c>
      <c r="AS1544" s="27">
        <f t="shared" si="921"/>
        <v>0</v>
      </c>
      <c r="AT1544" s="100">
        <f t="shared" si="898"/>
        <v>0</v>
      </c>
      <c r="AU1544" s="27">
        <f t="shared" si="898"/>
        <v>0</v>
      </c>
      <c r="AV1544" s="27">
        <f t="shared" si="922"/>
        <v>0</v>
      </c>
      <c r="AW1544" s="27">
        <f t="shared" si="923"/>
        <v>0</v>
      </c>
      <c r="AX1544" s="27">
        <f t="shared" si="924"/>
        <v>0</v>
      </c>
      <c r="AY1544" s="100">
        <f>AN1544-AW1544</f>
        <v>30681.822540895027</v>
      </c>
      <c r="AZ1544" s="110">
        <f t="shared" si="925"/>
        <v>8.5227284835819521</v>
      </c>
      <c r="BB1544" s="88">
        <v>0</v>
      </c>
      <c r="BC1544" s="26">
        <f t="shared" si="926"/>
        <v>0</v>
      </c>
      <c r="BD1544" s="26">
        <f t="shared" si="927"/>
        <v>0</v>
      </c>
      <c r="BE1544" s="26">
        <f t="shared" si="928"/>
        <v>0</v>
      </c>
      <c r="BF1544" s="26">
        <f t="shared" si="929"/>
        <v>0</v>
      </c>
      <c r="BG1544" s="26">
        <f t="shared" si="930"/>
        <v>0</v>
      </c>
    </row>
    <row r="1545" spans="2:59">
      <c r="B1545" s="13" t="s">
        <v>35</v>
      </c>
      <c r="C1545" s="13">
        <v>1534</v>
      </c>
      <c r="D1545" s="13">
        <v>57</v>
      </c>
      <c r="E1545" s="24">
        <v>60.4</v>
      </c>
      <c r="F1545" s="69">
        <f t="shared" si="899"/>
        <v>16.777777777777779</v>
      </c>
      <c r="G1545" s="25">
        <f t="shared" si="931"/>
        <v>0.19444444444444425</v>
      </c>
      <c r="H1545" s="25">
        <f t="shared" si="900"/>
        <v>29</v>
      </c>
      <c r="I1545" s="49">
        <f>'Ducati Panigale 1199 data'!$C$8*G1545</f>
        <v>54.0555555555555</v>
      </c>
      <c r="J1545" s="49">
        <f>'Ducati Panigale 1199 data'!$C$8*'Ducati Panigale 1199 data'!$C$15*'Ducati Panigale 1199 data'!$C$10</f>
        <v>54.543600000000005</v>
      </c>
      <c r="K1545" s="49">
        <f>(0.5*'Ducati Panigale 1199 data'!$C$12)*'Ducati Panigale 1199 data'!$C$14*'Ducati Panigale 1199 data'!$C$11*F1545^2</f>
        <v>39.82785787037038</v>
      </c>
      <c r="L1545" s="49">
        <f t="shared" si="901"/>
        <v>148.42701342592591</v>
      </c>
      <c r="M1545" s="49">
        <f t="shared" si="897"/>
        <v>2490.2754474794237</v>
      </c>
      <c r="N1545" s="25">
        <f t="shared" si="902"/>
        <v>2.4902754474794238</v>
      </c>
      <c r="O1545" s="105">
        <f t="shared" si="903"/>
        <v>0</v>
      </c>
      <c r="P1545" s="105">
        <f t="shared" si="904"/>
        <v>0</v>
      </c>
      <c r="Q1545" s="105">
        <f t="shared" si="932"/>
        <v>357.73593920351709</v>
      </c>
      <c r="R1545" s="27">
        <f t="shared" si="905"/>
        <v>9.9371094223199188E-2</v>
      </c>
      <c r="S1545" s="98">
        <f t="shared" si="906"/>
        <v>2.4902754474794238</v>
      </c>
      <c r="T1545" s="17">
        <f t="shared" si="933"/>
        <v>1907.2733249486532</v>
      </c>
      <c r="U1545" s="17">
        <f t="shared" si="907"/>
        <v>0.52979814581907037</v>
      </c>
      <c r="V1545" s="17">
        <f t="shared" si="908"/>
        <v>339.84914224334125</v>
      </c>
      <c r="W1545" s="17">
        <f t="shared" si="909"/>
        <v>326.25517655360761</v>
      </c>
      <c r="X1545" s="17">
        <f t="shared" si="909"/>
        <v>313.20496949146332</v>
      </c>
      <c r="Y1545" s="17">
        <f t="shared" si="910"/>
        <v>310.07291979654866</v>
      </c>
      <c r="Z1545" s="17">
        <f>Y1545/3600</f>
        <v>8.6131366610152402E-2</v>
      </c>
      <c r="AA1545" s="17">
        <f>0.96*Y1545</f>
        <v>297.67000300468669</v>
      </c>
      <c r="AB1545" s="17">
        <f t="shared" si="911"/>
        <v>285.76320288449921</v>
      </c>
      <c r="AC1545" s="17">
        <f t="shared" si="912"/>
        <v>271.47504274027426</v>
      </c>
      <c r="AD1545" s="17">
        <f t="shared" si="913"/>
        <v>271.47504274027426</v>
      </c>
      <c r="AE1545" s="17">
        <f t="shared" si="934"/>
        <v>7.5409734094520633E-2</v>
      </c>
      <c r="AF1545" s="17">
        <f>T1545-AD1545</f>
        <v>1635.7982822083791</v>
      </c>
      <c r="AG1545" s="17">
        <f t="shared" si="914"/>
        <v>0.45438841172454975</v>
      </c>
      <c r="AH1545" s="28">
        <f>0.5*'Ducati Panigale 1199 data'!$C$8*'WLTP class 3 v5'!F1545^2</f>
        <v>39127.641975308652</v>
      </c>
      <c r="AI1545" s="17">
        <f t="shared" si="915"/>
        <v>39.127641975308649</v>
      </c>
      <c r="AJ1545" s="17" t="str">
        <f>IF(N1545&lt;0, AI1545, "0")</f>
        <v>0</v>
      </c>
      <c r="AK1545" s="98">
        <f>AK1544+AJ1545</f>
        <v>3985.0924614197511</v>
      </c>
      <c r="AL1545" s="105">
        <f t="shared" si="916"/>
        <v>1.1069701281721531</v>
      </c>
      <c r="AM1545" s="98">
        <f>IF(N1545 &gt; 0, AI1545, )</f>
        <v>39.127641975308649</v>
      </c>
      <c r="AN1545" s="98">
        <f t="shared" si="935"/>
        <v>30720.950182870336</v>
      </c>
      <c r="AO1545" s="98">
        <f t="shared" si="917"/>
        <v>8.533597273019538</v>
      </c>
      <c r="AP1545" s="27">
        <f t="shared" si="918"/>
        <v>0</v>
      </c>
      <c r="AQ1545" s="27">
        <f t="shared" si="919"/>
        <v>0</v>
      </c>
      <c r="AR1545" s="100">
        <f t="shared" si="920"/>
        <v>0</v>
      </c>
      <c r="AS1545" s="27">
        <f t="shared" si="921"/>
        <v>0</v>
      </c>
      <c r="AT1545" s="100">
        <f t="shared" si="898"/>
        <v>0</v>
      </c>
      <c r="AU1545" s="27">
        <f t="shared" si="898"/>
        <v>0</v>
      </c>
      <c r="AV1545" s="27">
        <f t="shared" si="922"/>
        <v>0</v>
      </c>
      <c r="AW1545" s="27">
        <f t="shared" si="923"/>
        <v>0</v>
      </c>
      <c r="AX1545" s="27">
        <f t="shared" si="924"/>
        <v>0</v>
      </c>
      <c r="AY1545" s="100">
        <f>AN1545-AW1545</f>
        <v>30720.950182870336</v>
      </c>
      <c r="AZ1545" s="110">
        <f t="shared" si="925"/>
        <v>8.533597273019538</v>
      </c>
      <c r="BB1545" s="88">
        <v>0</v>
      </c>
      <c r="BC1545" s="26">
        <f t="shared" si="926"/>
        <v>0</v>
      </c>
      <c r="BD1545" s="26">
        <f t="shared" si="927"/>
        <v>0</v>
      </c>
      <c r="BE1545" s="26">
        <f t="shared" si="928"/>
        <v>0</v>
      </c>
      <c r="BF1545" s="26">
        <f t="shared" si="929"/>
        <v>0</v>
      </c>
      <c r="BG1545" s="26">
        <f t="shared" si="930"/>
        <v>0</v>
      </c>
    </row>
    <row r="1546" spans="2:59">
      <c r="B1546" s="13" t="s">
        <v>35</v>
      </c>
      <c r="C1546" s="13">
        <v>1535</v>
      </c>
      <c r="D1546" s="13">
        <v>58</v>
      </c>
      <c r="E1546" s="24">
        <v>61.4</v>
      </c>
      <c r="F1546" s="69">
        <f t="shared" si="899"/>
        <v>17.055555555555557</v>
      </c>
      <c r="G1546" s="25">
        <f t="shared" si="931"/>
        <v>0.38888888888888945</v>
      </c>
      <c r="H1546" s="25">
        <f t="shared" si="900"/>
        <v>29.5</v>
      </c>
      <c r="I1546" s="49">
        <f>'Ducati Panigale 1199 data'!$C$8*G1546</f>
        <v>108.11111111111127</v>
      </c>
      <c r="J1546" s="49">
        <f>'Ducati Panigale 1199 data'!$C$8*'Ducati Panigale 1199 data'!$C$15*'Ducati Panigale 1199 data'!$C$10</f>
        <v>54.543600000000005</v>
      </c>
      <c r="K1546" s="49">
        <f>(0.5*'Ducati Panigale 1199 data'!$C$12)*'Ducati Panigale 1199 data'!$C$14*'Ducati Panigale 1199 data'!$C$11*F1546^2</f>
        <v>41.157578356481494</v>
      </c>
      <c r="L1546" s="49">
        <f t="shared" si="901"/>
        <v>203.81228946759279</v>
      </c>
      <c r="M1546" s="49">
        <f t="shared" si="897"/>
        <v>3476.1318259194995</v>
      </c>
      <c r="N1546" s="25">
        <f t="shared" si="902"/>
        <v>3.4761318259194995</v>
      </c>
      <c r="O1546" s="105">
        <f t="shared" si="903"/>
        <v>0</v>
      </c>
      <c r="P1546" s="105">
        <f t="shared" si="904"/>
        <v>0</v>
      </c>
      <c r="Q1546" s="105">
        <f t="shared" si="932"/>
        <v>357.73593920351709</v>
      </c>
      <c r="R1546" s="27">
        <f t="shared" si="905"/>
        <v>9.9371094223199188E-2</v>
      </c>
      <c r="S1546" s="98">
        <f t="shared" si="906"/>
        <v>3.4761318259194995</v>
      </c>
      <c r="T1546" s="17">
        <f t="shared" si="933"/>
        <v>1910.7494567745728</v>
      </c>
      <c r="U1546" s="17">
        <f t="shared" si="907"/>
        <v>0.53076373799293686</v>
      </c>
      <c r="V1546" s="17">
        <f t="shared" si="908"/>
        <v>339.84914224334125</v>
      </c>
      <c r="W1546" s="17">
        <f t="shared" si="909"/>
        <v>326.25517655360761</v>
      </c>
      <c r="X1546" s="17">
        <f t="shared" si="909"/>
        <v>313.20496949146332</v>
      </c>
      <c r="Y1546" s="17">
        <f t="shared" si="910"/>
        <v>310.07291979654866</v>
      </c>
      <c r="Z1546" s="17">
        <f>Y1546/3600</f>
        <v>8.6131366610152402E-2</v>
      </c>
      <c r="AA1546" s="17">
        <f>0.96*Y1546</f>
        <v>297.67000300468669</v>
      </c>
      <c r="AB1546" s="17">
        <f t="shared" si="911"/>
        <v>285.76320288449921</v>
      </c>
      <c r="AC1546" s="17">
        <f t="shared" si="912"/>
        <v>271.47504274027426</v>
      </c>
      <c r="AD1546" s="17">
        <f t="shared" si="913"/>
        <v>271.47504274027426</v>
      </c>
      <c r="AE1546" s="17">
        <f t="shared" si="934"/>
        <v>7.5409734094520633E-2</v>
      </c>
      <c r="AF1546" s="17">
        <f>T1546-AD1546</f>
        <v>1639.2744140342984</v>
      </c>
      <c r="AG1546" s="17">
        <f t="shared" si="914"/>
        <v>0.45535400389841624</v>
      </c>
      <c r="AH1546" s="28">
        <f>0.5*'Ducati Panigale 1199 data'!$C$8*'WLTP class 3 v5'!F1546^2</f>
        <v>40433.984567901243</v>
      </c>
      <c r="AI1546" s="17">
        <f t="shared" si="915"/>
        <v>40.433984567901241</v>
      </c>
      <c r="AJ1546" s="17" t="str">
        <f>IF(N1546&lt;0, AI1546, "0")</f>
        <v>0</v>
      </c>
      <c r="AK1546" s="98">
        <f>AK1545+AJ1546</f>
        <v>3985.0924614197511</v>
      </c>
      <c r="AL1546" s="105">
        <f t="shared" si="916"/>
        <v>1.1069701281721531</v>
      </c>
      <c r="AM1546" s="98">
        <f>IF(N1546 &gt; 0, AI1546, )</f>
        <v>40.433984567901241</v>
      </c>
      <c r="AN1546" s="98">
        <f t="shared" si="935"/>
        <v>30761.384167438238</v>
      </c>
      <c r="AO1546" s="98">
        <f t="shared" si="917"/>
        <v>8.5448289353995115</v>
      </c>
      <c r="AP1546" s="27">
        <f t="shared" si="918"/>
        <v>0</v>
      </c>
      <c r="AQ1546" s="27">
        <f t="shared" si="919"/>
        <v>0</v>
      </c>
      <c r="AR1546" s="100">
        <f t="shared" si="920"/>
        <v>0</v>
      </c>
      <c r="AS1546" s="27">
        <f t="shared" si="921"/>
        <v>0</v>
      </c>
      <c r="AT1546" s="100">
        <f t="shared" si="898"/>
        <v>0</v>
      </c>
      <c r="AU1546" s="27">
        <f t="shared" si="898"/>
        <v>0</v>
      </c>
      <c r="AV1546" s="27">
        <f t="shared" si="922"/>
        <v>0</v>
      </c>
      <c r="AW1546" s="27">
        <f t="shared" si="923"/>
        <v>0</v>
      </c>
      <c r="AX1546" s="27">
        <f t="shared" si="924"/>
        <v>0</v>
      </c>
      <c r="AY1546" s="100">
        <f>AN1546-AW1546</f>
        <v>30761.384167438238</v>
      </c>
      <c r="AZ1546" s="110">
        <f t="shared" si="925"/>
        <v>8.5448289353995115</v>
      </c>
      <c r="BB1546" s="88">
        <v>0</v>
      </c>
      <c r="BC1546" s="26">
        <f t="shared" si="926"/>
        <v>0</v>
      </c>
      <c r="BD1546" s="26">
        <f t="shared" si="927"/>
        <v>0</v>
      </c>
      <c r="BE1546" s="26">
        <f t="shared" si="928"/>
        <v>0</v>
      </c>
      <c r="BF1546" s="26">
        <f t="shared" si="929"/>
        <v>0</v>
      </c>
      <c r="BG1546" s="26">
        <f t="shared" si="930"/>
        <v>0</v>
      </c>
    </row>
    <row r="1547" spans="2:59">
      <c r="B1547" s="13" t="s">
        <v>35</v>
      </c>
      <c r="C1547" s="13">
        <v>1536</v>
      </c>
      <c r="D1547" s="13">
        <v>59</v>
      </c>
      <c r="E1547" s="24">
        <v>63.2</v>
      </c>
      <c r="F1547" s="69">
        <f t="shared" si="899"/>
        <v>17.555555555555557</v>
      </c>
      <c r="G1547" s="25">
        <f t="shared" si="931"/>
        <v>0.5833333333333327</v>
      </c>
      <c r="H1547" s="25">
        <f t="shared" si="900"/>
        <v>30</v>
      </c>
      <c r="I1547" s="49">
        <f>'Ducati Panigale 1199 data'!$C$8*G1547</f>
        <v>162.16666666666649</v>
      </c>
      <c r="J1547" s="49">
        <f>'Ducati Panigale 1199 data'!$C$8*'Ducati Panigale 1199 data'!$C$15*'Ducati Panigale 1199 data'!$C$10</f>
        <v>54.543600000000005</v>
      </c>
      <c r="K1547" s="49">
        <f>(0.5*'Ducati Panigale 1199 data'!$C$12)*'Ducati Panigale 1199 data'!$C$14*'Ducati Panigale 1199 data'!$C$11*F1547^2</f>
        <v>43.606098148148156</v>
      </c>
      <c r="L1547" s="49">
        <f t="shared" si="901"/>
        <v>260.31636481481462</v>
      </c>
      <c r="M1547" s="49">
        <f t="shared" ref="M1547:M1610" si="936">L1547*F1547</f>
        <v>4569.9984045267456</v>
      </c>
      <c r="N1547" s="25">
        <f t="shared" si="902"/>
        <v>4.5699984045267454</v>
      </c>
      <c r="O1547" s="105">
        <f t="shared" si="903"/>
        <v>0</v>
      </c>
      <c r="P1547" s="105">
        <f t="shared" si="904"/>
        <v>0</v>
      </c>
      <c r="Q1547" s="105">
        <f t="shared" si="932"/>
        <v>357.73593920351709</v>
      </c>
      <c r="R1547" s="27">
        <f t="shared" si="905"/>
        <v>9.9371094223199188E-2</v>
      </c>
      <c r="S1547" s="98">
        <f t="shared" si="906"/>
        <v>4.5699984045267454</v>
      </c>
      <c r="T1547" s="17">
        <f t="shared" si="933"/>
        <v>1915.3194551790996</v>
      </c>
      <c r="U1547" s="17">
        <f t="shared" si="907"/>
        <v>0.53203318199419436</v>
      </c>
      <c r="V1547" s="17">
        <f t="shared" si="908"/>
        <v>339.84914224334125</v>
      </c>
      <c r="W1547" s="17">
        <f t="shared" si="909"/>
        <v>326.25517655360761</v>
      </c>
      <c r="X1547" s="17">
        <f t="shared" si="909"/>
        <v>313.20496949146332</v>
      </c>
      <c r="Y1547" s="17">
        <f t="shared" si="910"/>
        <v>310.07291979654866</v>
      </c>
      <c r="Z1547" s="17">
        <f>Y1547/3600</f>
        <v>8.6131366610152402E-2</v>
      </c>
      <c r="AA1547" s="17">
        <f>0.96*Y1547</f>
        <v>297.67000300468669</v>
      </c>
      <c r="AB1547" s="17">
        <f t="shared" si="911"/>
        <v>285.76320288449921</v>
      </c>
      <c r="AC1547" s="17">
        <f t="shared" si="912"/>
        <v>271.47504274027426</v>
      </c>
      <c r="AD1547" s="17">
        <f t="shared" si="913"/>
        <v>271.47504274027426</v>
      </c>
      <c r="AE1547" s="17">
        <f t="shared" si="934"/>
        <v>7.5409734094520633E-2</v>
      </c>
      <c r="AF1547" s="17">
        <f>T1547-AD1547</f>
        <v>1643.8444124388252</v>
      </c>
      <c r="AG1547" s="17">
        <f t="shared" si="914"/>
        <v>0.45662344789967368</v>
      </c>
      <c r="AH1547" s="28">
        <f>0.5*'Ducati Panigale 1199 data'!$C$8*'WLTP class 3 v5'!F1547^2</f>
        <v>42839.456790123462</v>
      </c>
      <c r="AI1547" s="17">
        <f t="shared" si="915"/>
        <v>42.839456790123464</v>
      </c>
      <c r="AJ1547" s="17" t="str">
        <f>IF(N1547&lt;0, AI1547, "0")</f>
        <v>0</v>
      </c>
      <c r="AK1547" s="98">
        <f>AK1546+AJ1547</f>
        <v>3985.0924614197511</v>
      </c>
      <c r="AL1547" s="105">
        <f t="shared" si="916"/>
        <v>1.1069701281721531</v>
      </c>
      <c r="AM1547" s="98">
        <f>IF(N1547 &gt; 0, AI1547, )</f>
        <v>42.839456790123464</v>
      </c>
      <c r="AN1547" s="98">
        <f t="shared" si="935"/>
        <v>30804.223624228362</v>
      </c>
      <c r="AO1547" s="98">
        <f t="shared" si="917"/>
        <v>8.5567287845078788</v>
      </c>
      <c r="AP1547" s="27">
        <f t="shared" si="918"/>
        <v>0</v>
      </c>
      <c r="AQ1547" s="27">
        <f t="shared" si="919"/>
        <v>0</v>
      </c>
      <c r="AR1547" s="100">
        <f t="shared" si="920"/>
        <v>0</v>
      </c>
      <c r="AS1547" s="27">
        <f t="shared" si="921"/>
        <v>0</v>
      </c>
      <c r="AT1547" s="100">
        <f t="shared" ref="AT1547:AU1610" si="937">0.96*AS1547</f>
        <v>0</v>
      </c>
      <c r="AU1547" s="27">
        <f t="shared" si="937"/>
        <v>0</v>
      </c>
      <c r="AV1547" s="27">
        <f t="shared" si="922"/>
        <v>0</v>
      </c>
      <c r="AW1547" s="27">
        <f t="shared" si="923"/>
        <v>0</v>
      </c>
      <c r="AX1547" s="27">
        <f t="shared" si="924"/>
        <v>0</v>
      </c>
      <c r="AY1547" s="100">
        <f>AN1547-AW1547</f>
        <v>30804.223624228362</v>
      </c>
      <c r="AZ1547" s="110">
        <f t="shared" si="925"/>
        <v>8.5567287845078788</v>
      </c>
      <c r="BB1547" s="88">
        <v>0</v>
      </c>
      <c r="BC1547" s="26">
        <f t="shared" si="926"/>
        <v>0</v>
      </c>
      <c r="BD1547" s="26">
        <f t="shared" si="927"/>
        <v>0</v>
      </c>
      <c r="BE1547" s="26">
        <f t="shared" si="928"/>
        <v>0</v>
      </c>
      <c r="BF1547" s="26">
        <f t="shared" si="929"/>
        <v>0</v>
      </c>
      <c r="BG1547" s="26">
        <f t="shared" si="930"/>
        <v>0</v>
      </c>
    </row>
    <row r="1548" spans="2:59">
      <c r="B1548" s="13" t="s">
        <v>35</v>
      </c>
      <c r="C1548" s="13">
        <v>1537</v>
      </c>
      <c r="D1548" s="13">
        <v>60</v>
      </c>
      <c r="E1548" s="24">
        <v>65.599999999999994</v>
      </c>
      <c r="F1548" s="69">
        <f t="shared" ref="F1548:F1611" si="938">(E1548*1000)/3600</f>
        <v>18.222222222222221</v>
      </c>
      <c r="G1548" s="25">
        <f t="shared" si="931"/>
        <v>0.72222222222222265</v>
      </c>
      <c r="H1548" s="25">
        <f t="shared" ref="H1548:H1611" si="939">($D1549-0)/2</f>
        <v>30.5</v>
      </c>
      <c r="I1548" s="49">
        <f>'Ducati Panigale 1199 data'!$C$8*G1548</f>
        <v>200.77777777777789</v>
      </c>
      <c r="J1548" s="49">
        <f>'Ducati Panigale 1199 data'!$C$8*'Ducati Panigale 1199 data'!$C$15*'Ducati Panigale 1199 data'!$C$10</f>
        <v>54.543600000000005</v>
      </c>
      <c r="K1548" s="49">
        <f>(0.5*'Ducati Panigale 1199 data'!$C$12)*'Ducati Panigale 1199 data'!$C$14*'Ducati Panigale 1199 data'!$C$11*F1548^2</f>
        <v>46.980837037037041</v>
      </c>
      <c r="L1548" s="49">
        <f t="shared" ref="L1548:L1611" si="940">I1548+J1548+K1548</f>
        <v>302.30221481481493</v>
      </c>
      <c r="M1548" s="49">
        <f t="shared" si="936"/>
        <v>5508.6181366255159</v>
      </c>
      <c r="N1548" s="25">
        <f t="shared" ref="N1548:N1611" si="941">M1548/1000</f>
        <v>5.5086181366255156</v>
      </c>
      <c r="O1548" s="105">
        <f t="shared" ref="O1548:O1611" si="942">IF(N1548&lt;0,N1548,)</f>
        <v>0</v>
      </c>
      <c r="P1548" s="105">
        <f t="shared" ref="P1548:P1611" si="943">-O1548</f>
        <v>0</v>
      </c>
      <c r="Q1548" s="105">
        <f t="shared" si="932"/>
        <v>357.73593920351709</v>
      </c>
      <c r="R1548" s="27">
        <f t="shared" ref="R1548:R1611" si="944">Q1548/3600</f>
        <v>9.9371094223199188E-2</v>
      </c>
      <c r="S1548" s="98">
        <f t="shared" ref="S1548:S1611" si="945">IF(N1548&gt;0,N1548,)</f>
        <v>5.5086181366255156</v>
      </c>
      <c r="T1548" s="17">
        <f t="shared" si="933"/>
        <v>1920.8280733157251</v>
      </c>
      <c r="U1548" s="17">
        <f t="shared" ref="U1548:U1611" si="946">T1548/3600</f>
        <v>0.53356335369881247</v>
      </c>
      <c r="V1548" s="17">
        <f t="shared" ref="V1548:V1611" si="947">0.95*Q1548</f>
        <v>339.84914224334125</v>
      </c>
      <c r="W1548" s="17">
        <f t="shared" ref="W1548:X1611" si="948">0.96*V1548</f>
        <v>326.25517655360761</v>
      </c>
      <c r="X1548" s="17">
        <f t="shared" si="948"/>
        <v>313.20496949146332</v>
      </c>
      <c r="Y1548" s="17">
        <f t="shared" ref="Y1548:Y1611" si="949">0.99*X1548</f>
        <v>310.07291979654866</v>
      </c>
      <c r="Z1548" s="17">
        <f>Y1548/3600</f>
        <v>8.6131366610152402E-2</v>
      </c>
      <c r="AA1548" s="17">
        <f>0.96*Y1548</f>
        <v>297.67000300468669</v>
      </c>
      <c r="AB1548" s="17">
        <f t="shared" ref="AB1548:AB1611" si="950">0.96*AA1548</f>
        <v>285.76320288449921</v>
      </c>
      <c r="AC1548" s="17">
        <f t="shared" ref="AC1548:AC1611" si="951">0.95*AB1548</f>
        <v>271.47504274027426</v>
      </c>
      <c r="AD1548" s="17">
        <f t="shared" ref="AD1548:AD1611" si="952">AC1548</f>
        <v>271.47504274027426</v>
      </c>
      <c r="AE1548" s="17">
        <f t="shared" si="934"/>
        <v>7.5409734094520633E-2</v>
      </c>
      <c r="AF1548" s="17">
        <f>T1548-AD1548</f>
        <v>1649.3530305754507</v>
      </c>
      <c r="AG1548" s="17">
        <f t="shared" ref="AG1548:AG1611" si="953">AF1548/3600</f>
        <v>0.45815361960429185</v>
      </c>
      <c r="AH1548" s="28">
        <f>0.5*'Ducati Panigale 1199 data'!$C$8*'WLTP class 3 v5'!F1548^2</f>
        <v>46154.864197530864</v>
      </c>
      <c r="AI1548" s="17">
        <f t="shared" ref="AI1548:AI1611" si="954">AH1548/1000</f>
        <v>46.154864197530863</v>
      </c>
      <c r="AJ1548" s="17" t="str">
        <f>IF(N1548&lt;0, AI1548, "0")</f>
        <v>0</v>
      </c>
      <c r="AK1548" s="98">
        <f>AK1547+AJ1548</f>
        <v>3985.0924614197511</v>
      </c>
      <c r="AL1548" s="105">
        <f t="shared" ref="AL1548:AL1611" si="955">AK1548/3600</f>
        <v>1.1069701281721531</v>
      </c>
      <c r="AM1548" s="98">
        <f>IF(N1548 &gt; 0, AI1548, )</f>
        <v>46.154864197530863</v>
      </c>
      <c r="AN1548" s="98">
        <f t="shared" si="935"/>
        <v>30850.378488425893</v>
      </c>
      <c r="AO1548" s="98">
        <f t="shared" ref="AO1548:AO1611" si="956">AN1548/3600</f>
        <v>8.5695495801183039</v>
      </c>
      <c r="AP1548" s="27">
        <f t="shared" ref="AP1548:AP1611" si="957">0.95*AJ1548</f>
        <v>0</v>
      </c>
      <c r="AQ1548" s="27">
        <f t="shared" ref="AQ1548:AQ1611" si="958">0.96*AP1548</f>
        <v>0</v>
      </c>
      <c r="AR1548" s="100">
        <f t="shared" ref="AR1548:AR1611" si="959">0.96*AQ1548</f>
        <v>0</v>
      </c>
      <c r="AS1548" s="27">
        <f t="shared" ref="AS1548:AS1611" si="960">0.99*AR1548</f>
        <v>0</v>
      </c>
      <c r="AT1548" s="100">
        <f t="shared" si="937"/>
        <v>0</v>
      </c>
      <c r="AU1548" s="27">
        <f t="shared" si="937"/>
        <v>0</v>
      </c>
      <c r="AV1548" s="27">
        <f t="shared" ref="AV1548:AV1611" si="961">0.95*AU1548</f>
        <v>0</v>
      </c>
      <c r="AW1548" s="27">
        <f t="shared" ref="AW1548:AW1611" si="962">AV1548</f>
        <v>0</v>
      </c>
      <c r="AX1548" s="27">
        <f t="shared" ref="AX1548:AX1611" si="963">AW1548/3600</f>
        <v>0</v>
      </c>
      <c r="AY1548" s="100">
        <f>AN1548-AW1548</f>
        <v>30850.378488425893</v>
      </c>
      <c r="AZ1548" s="110">
        <f t="shared" ref="AZ1548:AZ1611" si="964">AY1548/3600</f>
        <v>8.5695495801183039</v>
      </c>
      <c r="BB1548" s="88">
        <v>0</v>
      </c>
      <c r="BC1548" s="26">
        <f t="shared" ref="BC1548:BC1611" si="965">0.9*BB1548</f>
        <v>0</v>
      </c>
      <c r="BD1548" s="26">
        <f t="shared" ref="BD1548:BD1611" si="966">0.95*BC1548</f>
        <v>0</v>
      </c>
      <c r="BE1548" s="26">
        <f t="shared" ref="BE1548:BE1611" si="967">0.96*BD1548</f>
        <v>0</v>
      </c>
      <c r="BF1548" s="26">
        <f t="shared" ref="BF1548:BF1611" si="968">0.94*BE1548</f>
        <v>0</v>
      </c>
      <c r="BG1548" s="26">
        <f t="shared" ref="BG1548:BG1611" si="969">BF1548</f>
        <v>0</v>
      </c>
    </row>
    <row r="1549" spans="2:59">
      <c r="B1549" s="13" t="s">
        <v>35</v>
      </c>
      <c r="C1549" s="13">
        <v>1538</v>
      </c>
      <c r="D1549" s="13">
        <v>61</v>
      </c>
      <c r="E1549" s="24">
        <v>68.400000000000006</v>
      </c>
      <c r="F1549" s="69">
        <f t="shared" si="938"/>
        <v>19</v>
      </c>
      <c r="G1549" s="25">
        <f t="shared" ref="G1549:G1612" si="970">($E1550-$E1548)/2/3.6</f>
        <v>0.83333333333333326</v>
      </c>
      <c r="H1549" s="25">
        <f t="shared" si="939"/>
        <v>31</v>
      </c>
      <c r="I1549" s="49">
        <f>'Ducati Panigale 1199 data'!$C$8*G1549</f>
        <v>231.66666666666666</v>
      </c>
      <c r="J1549" s="49">
        <f>'Ducati Panigale 1199 data'!$C$8*'Ducati Panigale 1199 data'!$C$15*'Ducati Panigale 1199 data'!$C$10</f>
        <v>54.543600000000005</v>
      </c>
      <c r="K1549" s="49">
        <f>(0.5*'Ducati Panigale 1199 data'!$C$12)*'Ducati Panigale 1199 data'!$C$14*'Ducati Panigale 1199 data'!$C$11*F1549^2</f>
        <v>51.076987500000008</v>
      </c>
      <c r="L1549" s="49">
        <f t="shared" si="940"/>
        <v>337.28725416666668</v>
      </c>
      <c r="M1549" s="49">
        <f t="shared" si="936"/>
        <v>6408.4578291666667</v>
      </c>
      <c r="N1549" s="25">
        <f t="shared" si="941"/>
        <v>6.4084578291666663</v>
      </c>
      <c r="O1549" s="105">
        <f t="shared" si="942"/>
        <v>0</v>
      </c>
      <c r="P1549" s="105">
        <f t="shared" si="943"/>
        <v>0</v>
      </c>
      <c r="Q1549" s="105">
        <f t="shared" ref="Q1549:Q1612" si="971">P1549+Q1548</f>
        <v>357.73593920351709</v>
      </c>
      <c r="R1549" s="27">
        <f t="shared" si="944"/>
        <v>9.9371094223199188E-2</v>
      </c>
      <c r="S1549" s="98">
        <f t="shared" si="945"/>
        <v>6.4084578291666663</v>
      </c>
      <c r="T1549" s="17">
        <f t="shared" ref="T1549:T1612" si="972">S1549+T1548</f>
        <v>1927.2365311448918</v>
      </c>
      <c r="U1549" s="17">
        <f t="shared" si="946"/>
        <v>0.53534348087358108</v>
      </c>
      <c r="V1549" s="17">
        <f t="shared" si="947"/>
        <v>339.84914224334125</v>
      </c>
      <c r="W1549" s="17">
        <f t="shared" si="948"/>
        <v>326.25517655360761</v>
      </c>
      <c r="X1549" s="17">
        <f t="shared" si="948"/>
        <v>313.20496949146332</v>
      </c>
      <c r="Y1549" s="17">
        <f t="shared" si="949"/>
        <v>310.07291979654866</v>
      </c>
      <c r="Z1549" s="17">
        <f>Y1549/3600</f>
        <v>8.6131366610152402E-2</v>
      </c>
      <c r="AA1549" s="17">
        <f>0.96*Y1549</f>
        <v>297.67000300468669</v>
      </c>
      <c r="AB1549" s="17">
        <f t="shared" si="950"/>
        <v>285.76320288449921</v>
      </c>
      <c r="AC1549" s="17">
        <f t="shared" si="951"/>
        <v>271.47504274027426</v>
      </c>
      <c r="AD1549" s="17">
        <f t="shared" si="952"/>
        <v>271.47504274027426</v>
      </c>
      <c r="AE1549" s="17">
        <f t="shared" ref="AE1549:AE1612" si="973">AD1549/3600</f>
        <v>7.5409734094520633E-2</v>
      </c>
      <c r="AF1549" s="17">
        <f>T1549-AD1549</f>
        <v>1655.7614884046175</v>
      </c>
      <c r="AG1549" s="17">
        <f t="shared" si="953"/>
        <v>0.4599337467790604</v>
      </c>
      <c r="AH1549" s="28">
        <f>0.5*'Ducati Panigale 1199 data'!$C$8*'WLTP class 3 v5'!F1549^2</f>
        <v>50179</v>
      </c>
      <c r="AI1549" s="17">
        <f t="shared" si="954"/>
        <v>50.179000000000002</v>
      </c>
      <c r="AJ1549" s="17" t="str">
        <f>IF(N1549&lt;0, AI1549, "0")</f>
        <v>0</v>
      </c>
      <c r="AK1549" s="98">
        <f>AK1548+AJ1549</f>
        <v>3985.0924614197511</v>
      </c>
      <c r="AL1549" s="105">
        <f t="shared" si="955"/>
        <v>1.1069701281721531</v>
      </c>
      <c r="AM1549" s="98">
        <f>IF(N1549 &gt; 0, AI1549, )</f>
        <v>50.179000000000002</v>
      </c>
      <c r="AN1549" s="98">
        <f t="shared" ref="AN1549:AN1612" si="974">AM1549+AN1548</f>
        <v>30900.557488425893</v>
      </c>
      <c r="AO1549" s="98">
        <f t="shared" si="956"/>
        <v>8.5834881912294154</v>
      </c>
      <c r="AP1549" s="27">
        <f t="shared" si="957"/>
        <v>0</v>
      </c>
      <c r="AQ1549" s="27">
        <f t="shared" si="958"/>
        <v>0</v>
      </c>
      <c r="AR1549" s="100">
        <f t="shared" si="959"/>
        <v>0</v>
      </c>
      <c r="AS1549" s="27">
        <f t="shared" si="960"/>
        <v>0</v>
      </c>
      <c r="AT1549" s="100">
        <f t="shared" si="937"/>
        <v>0</v>
      </c>
      <c r="AU1549" s="27">
        <f t="shared" si="937"/>
        <v>0</v>
      </c>
      <c r="AV1549" s="27">
        <f t="shared" si="961"/>
        <v>0</v>
      </c>
      <c r="AW1549" s="27">
        <f t="shared" si="962"/>
        <v>0</v>
      </c>
      <c r="AX1549" s="27">
        <f t="shared" si="963"/>
        <v>0</v>
      </c>
      <c r="AY1549" s="100">
        <f>AN1549-AW1549</f>
        <v>30900.557488425893</v>
      </c>
      <c r="AZ1549" s="110">
        <f t="shared" si="964"/>
        <v>8.5834881912294154</v>
      </c>
      <c r="BB1549" s="88">
        <v>0</v>
      </c>
      <c r="BC1549" s="26">
        <f t="shared" si="965"/>
        <v>0</v>
      </c>
      <c r="BD1549" s="26">
        <f t="shared" si="966"/>
        <v>0</v>
      </c>
      <c r="BE1549" s="26">
        <f t="shared" si="967"/>
        <v>0</v>
      </c>
      <c r="BF1549" s="26">
        <f t="shared" si="968"/>
        <v>0</v>
      </c>
      <c r="BG1549" s="26">
        <f t="shared" si="969"/>
        <v>0</v>
      </c>
    </row>
    <row r="1550" spans="2:59">
      <c r="B1550" s="13" t="s">
        <v>35</v>
      </c>
      <c r="C1550" s="13">
        <v>1539</v>
      </c>
      <c r="D1550" s="13">
        <v>62</v>
      </c>
      <c r="E1550" s="24">
        <v>71.599999999999994</v>
      </c>
      <c r="F1550" s="69">
        <f t="shared" si="938"/>
        <v>19.888888888888889</v>
      </c>
      <c r="G1550" s="25">
        <f t="shared" si="970"/>
        <v>0.90277777777777779</v>
      </c>
      <c r="H1550" s="25">
        <f t="shared" si="939"/>
        <v>31.5</v>
      </c>
      <c r="I1550" s="49">
        <f>'Ducati Panigale 1199 data'!$C$8*G1550</f>
        <v>250.97222222222223</v>
      </c>
      <c r="J1550" s="49">
        <f>'Ducati Panigale 1199 data'!$C$8*'Ducati Panigale 1199 data'!$C$15*'Ducati Panigale 1199 data'!$C$10</f>
        <v>54.543600000000005</v>
      </c>
      <c r="K1550" s="49">
        <f>(0.5*'Ducati Panigale 1199 data'!$C$12)*'Ducati Panigale 1199 data'!$C$14*'Ducati Panigale 1199 data'!$C$11*F1550^2</f>
        <v>55.967913425925929</v>
      </c>
      <c r="L1550" s="49">
        <f t="shared" si="940"/>
        <v>361.48373564814818</v>
      </c>
      <c r="M1550" s="49">
        <f t="shared" si="936"/>
        <v>7189.5098534465033</v>
      </c>
      <c r="N1550" s="25">
        <f t="shared" si="941"/>
        <v>7.189509853446503</v>
      </c>
      <c r="O1550" s="105">
        <f t="shared" si="942"/>
        <v>0</v>
      </c>
      <c r="P1550" s="105">
        <f t="shared" si="943"/>
        <v>0</v>
      </c>
      <c r="Q1550" s="105">
        <f t="shared" si="971"/>
        <v>357.73593920351709</v>
      </c>
      <c r="R1550" s="27">
        <f t="shared" si="944"/>
        <v>9.9371094223199188E-2</v>
      </c>
      <c r="S1550" s="98">
        <f t="shared" si="945"/>
        <v>7.189509853446503</v>
      </c>
      <c r="T1550" s="17">
        <f t="shared" si="972"/>
        <v>1934.4260409983383</v>
      </c>
      <c r="U1550" s="17">
        <f t="shared" si="946"/>
        <v>0.53734056694398291</v>
      </c>
      <c r="V1550" s="17">
        <f t="shared" si="947"/>
        <v>339.84914224334125</v>
      </c>
      <c r="W1550" s="17">
        <f t="shared" si="948"/>
        <v>326.25517655360761</v>
      </c>
      <c r="X1550" s="17">
        <f t="shared" si="948"/>
        <v>313.20496949146332</v>
      </c>
      <c r="Y1550" s="17">
        <f t="shared" si="949"/>
        <v>310.07291979654866</v>
      </c>
      <c r="Z1550" s="17">
        <f>Y1550/3600</f>
        <v>8.6131366610152402E-2</v>
      </c>
      <c r="AA1550" s="17">
        <f>0.96*Y1550</f>
        <v>297.67000300468669</v>
      </c>
      <c r="AB1550" s="17">
        <f t="shared" si="950"/>
        <v>285.76320288449921</v>
      </c>
      <c r="AC1550" s="17">
        <f t="shared" si="951"/>
        <v>271.47504274027426</v>
      </c>
      <c r="AD1550" s="17">
        <f t="shared" si="952"/>
        <v>271.47504274027426</v>
      </c>
      <c r="AE1550" s="17">
        <f t="shared" si="973"/>
        <v>7.5409734094520633E-2</v>
      </c>
      <c r="AF1550" s="17">
        <f>T1550-AD1550</f>
        <v>1662.9509982580639</v>
      </c>
      <c r="AG1550" s="17">
        <f t="shared" si="953"/>
        <v>0.46193083284946218</v>
      </c>
      <c r="AH1550" s="28">
        <f>0.5*'Ducati Panigale 1199 data'!$C$8*'WLTP class 3 v5'!F1550^2</f>
        <v>54983.938271604937</v>
      </c>
      <c r="AI1550" s="17">
        <f t="shared" si="954"/>
        <v>54.983938271604934</v>
      </c>
      <c r="AJ1550" s="17" t="str">
        <f>IF(N1550&lt;0, AI1550, "0")</f>
        <v>0</v>
      </c>
      <c r="AK1550" s="98">
        <f>AK1549+AJ1550</f>
        <v>3985.0924614197511</v>
      </c>
      <c r="AL1550" s="105">
        <f t="shared" si="955"/>
        <v>1.1069701281721531</v>
      </c>
      <c r="AM1550" s="98">
        <f>IF(N1550 &gt; 0, AI1550, )</f>
        <v>54.983938271604934</v>
      </c>
      <c r="AN1550" s="98">
        <f t="shared" si="974"/>
        <v>30955.541426697499</v>
      </c>
      <c r="AO1550" s="98">
        <f t="shared" si="956"/>
        <v>8.598761507415972</v>
      </c>
      <c r="AP1550" s="27">
        <f t="shared" si="957"/>
        <v>0</v>
      </c>
      <c r="AQ1550" s="27">
        <f t="shared" si="958"/>
        <v>0</v>
      </c>
      <c r="AR1550" s="100">
        <f t="shared" si="959"/>
        <v>0</v>
      </c>
      <c r="AS1550" s="27">
        <f t="shared" si="960"/>
        <v>0</v>
      </c>
      <c r="AT1550" s="100">
        <f t="shared" si="937"/>
        <v>0</v>
      </c>
      <c r="AU1550" s="27">
        <f t="shared" si="937"/>
        <v>0</v>
      </c>
      <c r="AV1550" s="27">
        <f t="shared" si="961"/>
        <v>0</v>
      </c>
      <c r="AW1550" s="27">
        <f t="shared" si="962"/>
        <v>0</v>
      </c>
      <c r="AX1550" s="27">
        <f t="shared" si="963"/>
        <v>0</v>
      </c>
      <c r="AY1550" s="100">
        <f>AN1550-AW1550</f>
        <v>30955.541426697499</v>
      </c>
      <c r="AZ1550" s="110">
        <f t="shared" si="964"/>
        <v>8.598761507415972</v>
      </c>
      <c r="BB1550" s="88">
        <v>0</v>
      </c>
      <c r="BC1550" s="26">
        <f t="shared" si="965"/>
        <v>0</v>
      </c>
      <c r="BD1550" s="26">
        <f t="shared" si="966"/>
        <v>0</v>
      </c>
      <c r="BE1550" s="26">
        <f t="shared" si="967"/>
        <v>0</v>
      </c>
      <c r="BF1550" s="26">
        <f t="shared" si="968"/>
        <v>0</v>
      </c>
      <c r="BG1550" s="26">
        <f t="shared" si="969"/>
        <v>0</v>
      </c>
    </row>
    <row r="1551" spans="2:59">
      <c r="B1551" s="13" t="s">
        <v>35</v>
      </c>
      <c r="C1551" s="13">
        <v>1540</v>
      </c>
      <c r="D1551" s="13">
        <v>63</v>
      </c>
      <c r="E1551" s="24">
        <v>74.900000000000006</v>
      </c>
      <c r="F1551" s="69">
        <f t="shared" si="938"/>
        <v>20.805555555555557</v>
      </c>
      <c r="G1551" s="25">
        <f t="shared" si="970"/>
        <v>0.94444444444444597</v>
      </c>
      <c r="H1551" s="25">
        <f t="shared" si="939"/>
        <v>32</v>
      </c>
      <c r="I1551" s="49">
        <f>'Ducati Panigale 1199 data'!$C$8*G1551</f>
        <v>262.555555555556</v>
      </c>
      <c r="J1551" s="49">
        <f>'Ducati Panigale 1199 data'!$C$8*'Ducati Panigale 1199 data'!$C$15*'Ducati Panigale 1199 data'!$C$10</f>
        <v>54.543600000000005</v>
      </c>
      <c r="K1551" s="49">
        <f>(0.5*'Ducati Panigale 1199 data'!$C$12)*'Ducati Panigale 1199 data'!$C$14*'Ducati Panigale 1199 data'!$C$11*F1551^2</f>
        <v>61.245855700231502</v>
      </c>
      <c r="L1551" s="49">
        <f t="shared" si="940"/>
        <v>378.34501125578754</v>
      </c>
      <c r="M1551" s="49">
        <f t="shared" si="936"/>
        <v>7871.6781508495806</v>
      </c>
      <c r="N1551" s="25">
        <f t="shared" si="941"/>
        <v>7.871678150849581</v>
      </c>
      <c r="O1551" s="105">
        <f t="shared" si="942"/>
        <v>0</v>
      </c>
      <c r="P1551" s="105">
        <f t="shared" si="943"/>
        <v>0</v>
      </c>
      <c r="Q1551" s="105">
        <f t="shared" si="971"/>
        <v>357.73593920351709</v>
      </c>
      <c r="R1551" s="27">
        <f t="shared" si="944"/>
        <v>9.9371094223199188E-2</v>
      </c>
      <c r="S1551" s="98">
        <f t="shared" si="945"/>
        <v>7.871678150849581</v>
      </c>
      <c r="T1551" s="17">
        <f t="shared" si="972"/>
        <v>1942.297719149188</v>
      </c>
      <c r="U1551" s="17">
        <f t="shared" si="946"/>
        <v>0.53952714420810777</v>
      </c>
      <c r="V1551" s="17">
        <f t="shared" si="947"/>
        <v>339.84914224334125</v>
      </c>
      <c r="W1551" s="17">
        <f t="shared" si="948"/>
        <v>326.25517655360761</v>
      </c>
      <c r="X1551" s="17">
        <f t="shared" si="948"/>
        <v>313.20496949146332</v>
      </c>
      <c r="Y1551" s="17">
        <f t="shared" si="949"/>
        <v>310.07291979654866</v>
      </c>
      <c r="Z1551" s="17">
        <f>Y1551/3600</f>
        <v>8.6131366610152402E-2</v>
      </c>
      <c r="AA1551" s="17">
        <f>0.96*Y1551</f>
        <v>297.67000300468669</v>
      </c>
      <c r="AB1551" s="17">
        <f t="shared" si="950"/>
        <v>285.76320288449921</v>
      </c>
      <c r="AC1551" s="17">
        <f t="shared" si="951"/>
        <v>271.47504274027426</v>
      </c>
      <c r="AD1551" s="17">
        <f t="shared" si="952"/>
        <v>271.47504274027426</v>
      </c>
      <c r="AE1551" s="17">
        <f t="shared" si="973"/>
        <v>7.5409734094520633E-2</v>
      </c>
      <c r="AF1551" s="17">
        <f>T1551-AD1551</f>
        <v>1670.8226764089136</v>
      </c>
      <c r="AG1551" s="17">
        <f t="shared" si="953"/>
        <v>0.46411741011358709</v>
      </c>
      <c r="AH1551" s="28">
        <f>0.5*'Ducati Panigale 1199 data'!$C$8*'WLTP class 3 v5'!F1551^2</f>
        <v>60169.088734567915</v>
      </c>
      <c r="AI1551" s="17">
        <f t="shared" si="954"/>
        <v>60.169088734567914</v>
      </c>
      <c r="AJ1551" s="17" t="str">
        <f>IF(N1551&lt;0, AI1551, "0")</f>
        <v>0</v>
      </c>
      <c r="AK1551" s="98">
        <f>AK1550+AJ1551</f>
        <v>3985.0924614197511</v>
      </c>
      <c r="AL1551" s="105">
        <f t="shared" si="955"/>
        <v>1.1069701281721531</v>
      </c>
      <c r="AM1551" s="98">
        <f>IF(N1551 &gt; 0, AI1551, )</f>
        <v>60.169088734567914</v>
      </c>
      <c r="AN1551" s="98">
        <f t="shared" si="974"/>
        <v>31015.710515432067</v>
      </c>
      <c r="AO1551" s="98">
        <f t="shared" si="956"/>
        <v>8.6154751431755745</v>
      </c>
      <c r="AP1551" s="27">
        <f t="shared" si="957"/>
        <v>0</v>
      </c>
      <c r="AQ1551" s="27">
        <f t="shared" si="958"/>
        <v>0</v>
      </c>
      <c r="AR1551" s="100">
        <f t="shared" si="959"/>
        <v>0</v>
      </c>
      <c r="AS1551" s="27">
        <f t="shared" si="960"/>
        <v>0</v>
      </c>
      <c r="AT1551" s="100">
        <f t="shared" si="937"/>
        <v>0</v>
      </c>
      <c r="AU1551" s="27">
        <f t="shared" si="937"/>
        <v>0</v>
      </c>
      <c r="AV1551" s="27">
        <f t="shared" si="961"/>
        <v>0</v>
      </c>
      <c r="AW1551" s="27">
        <f t="shared" si="962"/>
        <v>0</v>
      </c>
      <c r="AX1551" s="27">
        <f t="shared" si="963"/>
        <v>0</v>
      </c>
      <c r="AY1551" s="100">
        <f>AN1551-AW1551</f>
        <v>31015.710515432067</v>
      </c>
      <c r="AZ1551" s="110">
        <f t="shared" si="964"/>
        <v>8.6154751431755745</v>
      </c>
      <c r="BB1551" s="88">
        <v>0</v>
      </c>
      <c r="BC1551" s="26">
        <f t="shared" si="965"/>
        <v>0</v>
      </c>
      <c r="BD1551" s="26">
        <f t="shared" si="966"/>
        <v>0</v>
      </c>
      <c r="BE1551" s="26">
        <f t="shared" si="967"/>
        <v>0</v>
      </c>
      <c r="BF1551" s="26">
        <f t="shared" si="968"/>
        <v>0</v>
      </c>
      <c r="BG1551" s="26">
        <f t="shared" si="969"/>
        <v>0</v>
      </c>
    </row>
    <row r="1552" spans="2:59">
      <c r="B1552" s="13" t="s">
        <v>35</v>
      </c>
      <c r="C1552" s="13">
        <v>1541</v>
      </c>
      <c r="D1552" s="13">
        <v>64</v>
      </c>
      <c r="E1552" s="24">
        <v>78.400000000000006</v>
      </c>
      <c r="F1552" s="69">
        <f t="shared" si="938"/>
        <v>21.777777777777779</v>
      </c>
      <c r="G1552" s="25">
        <f t="shared" si="970"/>
        <v>0.95833333333333215</v>
      </c>
      <c r="H1552" s="25">
        <f t="shared" si="939"/>
        <v>32.5</v>
      </c>
      <c r="I1552" s="49">
        <f>'Ducati Panigale 1199 data'!$C$8*G1552</f>
        <v>266.41666666666634</v>
      </c>
      <c r="J1552" s="49">
        <f>'Ducati Panigale 1199 data'!$C$8*'Ducati Panigale 1199 data'!$C$15*'Ducati Panigale 1199 data'!$C$10</f>
        <v>54.543600000000005</v>
      </c>
      <c r="K1552" s="49">
        <f>(0.5*'Ducati Panigale 1199 data'!$C$12)*'Ducati Panigale 1199 data'!$C$14*'Ducati Panigale 1199 data'!$C$11*F1552^2</f>
        <v>67.103503703703723</v>
      </c>
      <c r="L1552" s="49">
        <f t="shared" si="940"/>
        <v>388.06377037037009</v>
      </c>
      <c r="M1552" s="49">
        <f t="shared" si="936"/>
        <v>8451.1665547325047</v>
      </c>
      <c r="N1552" s="25">
        <f t="shared" si="941"/>
        <v>8.4511665547325041</v>
      </c>
      <c r="O1552" s="105">
        <f t="shared" si="942"/>
        <v>0</v>
      </c>
      <c r="P1552" s="105">
        <f t="shared" si="943"/>
        <v>0</v>
      </c>
      <c r="Q1552" s="105">
        <f t="shared" si="971"/>
        <v>357.73593920351709</v>
      </c>
      <c r="R1552" s="27">
        <f t="shared" si="944"/>
        <v>9.9371094223199188E-2</v>
      </c>
      <c r="S1552" s="98">
        <f t="shared" si="945"/>
        <v>8.4511665547325041</v>
      </c>
      <c r="T1552" s="17">
        <f t="shared" si="972"/>
        <v>1950.7488857039205</v>
      </c>
      <c r="U1552" s="17">
        <f t="shared" si="946"/>
        <v>0.54187469047331127</v>
      </c>
      <c r="V1552" s="17">
        <f t="shared" si="947"/>
        <v>339.84914224334125</v>
      </c>
      <c r="W1552" s="17">
        <f t="shared" si="948"/>
        <v>326.25517655360761</v>
      </c>
      <c r="X1552" s="17">
        <f t="shared" si="948"/>
        <v>313.20496949146332</v>
      </c>
      <c r="Y1552" s="17">
        <f t="shared" si="949"/>
        <v>310.07291979654866</v>
      </c>
      <c r="Z1552" s="17">
        <f>Y1552/3600</f>
        <v>8.6131366610152402E-2</v>
      </c>
      <c r="AA1552" s="17">
        <f>0.96*Y1552</f>
        <v>297.67000300468669</v>
      </c>
      <c r="AB1552" s="17">
        <f t="shared" si="950"/>
        <v>285.76320288449921</v>
      </c>
      <c r="AC1552" s="17">
        <f t="shared" si="951"/>
        <v>271.47504274027426</v>
      </c>
      <c r="AD1552" s="17">
        <f t="shared" si="952"/>
        <v>271.47504274027426</v>
      </c>
      <c r="AE1552" s="17">
        <f t="shared" si="973"/>
        <v>7.5409734094520633E-2</v>
      </c>
      <c r="AF1552" s="17">
        <f>T1552-AD1552</f>
        <v>1679.2738429636461</v>
      </c>
      <c r="AG1552" s="17">
        <f t="shared" si="953"/>
        <v>0.4664649563787906</v>
      </c>
      <c r="AH1552" s="28">
        <f>0.5*'Ducati Panigale 1199 data'!$C$8*'WLTP class 3 v5'!F1552^2</f>
        <v>65923.753086419762</v>
      </c>
      <c r="AI1552" s="17">
        <f t="shared" si="954"/>
        <v>65.923753086419765</v>
      </c>
      <c r="AJ1552" s="17" t="str">
        <f>IF(N1552&lt;0, AI1552, "0")</f>
        <v>0</v>
      </c>
      <c r="AK1552" s="98">
        <f>AK1551+AJ1552</f>
        <v>3985.0924614197511</v>
      </c>
      <c r="AL1552" s="105">
        <f t="shared" si="955"/>
        <v>1.1069701281721531</v>
      </c>
      <c r="AM1552" s="98">
        <f>IF(N1552 &gt; 0, AI1552, )</f>
        <v>65.923753086419765</v>
      </c>
      <c r="AN1552" s="98">
        <f t="shared" si="974"/>
        <v>31081.634268518486</v>
      </c>
      <c r="AO1552" s="98">
        <f t="shared" si="956"/>
        <v>8.6337872968106915</v>
      </c>
      <c r="AP1552" s="27">
        <f t="shared" si="957"/>
        <v>0</v>
      </c>
      <c r="AQ1552" s="27">
        <f t="shared" si="958"/>
        <v>0</v>
      </c>
      <c r="AR1552" s="100">
        <f t="shared" si="959"/>
        <v>0</v>
      </c>
      <c r="AS1552" s="27">
        <f t="shared" si="960"/>
        <v>0</v>
      </c>
      <c r="AT1552" s="100">
        <f t="shared" si="937"/>
        <v>0</v>
      </c>
      <c r="AU1552" s="27">
        <f t="shared" si="937"/>
        <v>0</v>
      </c>
      <c r="AV1552" s="27">
        <f t="shared" si="961"/>
        <v>0</v>
      </c>
      <c r="AW1552" s="27">
        <f t="shared" si="962"/>
        <v>0</v>
      </c>
      <c r="AX1552" s="27">
        <f t="shared" si="963"/>
        <v>0</v>
      </c>
      <c r="AY1552" s="100">
        <f>AN1552-AW1552</f>
        <v>31081.634268518486</v>
      </c>
      <c r="AZ1552" s="110">
        <f t="shared" si="964"/>
        <v>8.6337872968106915</v>
      </c>
      <c r="BB1552" s="88">
        <v>0</v>
      </c>
      <c r="BC1552" s="26">
        <f t="shared" si="965"/>
        <v>0</v>
      </c>
      <c r="BD1552" s="26">
        <f t="shared" si="966"/>
        <v>0</v>
      </c>
      <c r="BE1552" s="26">
        <f t="shared" si="967"/>
        <v>0</v>
      </c>
      <c r="BF1552" s="26">
        <f t="shared" si="968"/>
        <v>0</v>
      </c>
      <c r="BG1552" s="26">
        <f t="shared" si="969"/>
        <v>0</v>
      </c>
    </row>
    <row r="1553" spans="2:59">
      <c r="B1553" s="13" t="s">
        <v>35</v>
      </c>
      <c r="C1553" s="13">
        <v>1542</v>
      </c>
      <c r="D1553" s="13">
        <v>65</v>
      </c>
      <c r="E1553" s="24">
        <v>81.8</v>
      </c>
      <c r="F1553" s="69">
        <f t="shared" si="938"/>
        <v>22.722222222222221</v>
      </c>
      <c r="G1553" s="25">
        <f t="shared" si="970"/>
        <v>0.90277777777777779</v>
      </c>
      <c r="H1553" s="25">
        <f t="shared" si="939"/>
        <v>33</v>
      </c>
      <c r="I1553" s="49">
        <f>'Ducati Panigale 1199 data'!$C$8*G1553</f>
        <v>250.97222222222223</v>
      </c>
      <c r="J1553" s="49">
        <f>'Ducati Panigale 1199 data'!$C$8*'Ducati Panigale 1199 data'!$C$15*'Ducati Panigale 1199 data'!$C$10</f>
        <v>54.543600000000005</v>
      </c>
      <c r="K1553" s="49">
        <f>(0.5*'Ducati Panigale 1199 data'!$C$12)*'Ducati Panigale 1199 data'!$C$14*'Ducati Panigale 1199 data'!$C$11*F1553^2</f>
        <v>73.04990891203704</v>
      </c>
      <c r="L1553" s="49">
        <f t="shared" si="940"/>
        <v>378.56573113425929</v>
      </c>
      <c r="M1553" s="49">
        <f t="shared" si="936"/>
        <v>8601.8546685506699</v>
      </c>
      <c r="N1553" s="25">
        <f t="shared" si="941"/>
        <v>8.6018546685506703</v>
      </c>
      <c r="O1553" s="105">
        <f t="shared" si="942"/>
        <v>0</v>
      </c>
      <c r="P1553" s="105">
        <f t="shared" si="943"/>
        <v>0</v>
      </c>
      <c r="Q1553" s="105">
        <f t="shared" si="971"/>
        <v>357.73593920351709</v>
      </c>
      <c r="R1553" s="27">
        <f t="shared" si="944"/>
        <v>9.9371094223199188E-2</v>
      </c>
      <c r="S1553" s="98">
        <f t="shared" si="945"/>
        <v>8.6018546685506703</v>
      </c>
      <c r="T1553" s="17">
        <f t="shared" si="972"/>
        <v>1959.3507403724711</v>
      </c>
      <c r="U1553" s="17">
        <f t="shared" si="946"/>
        <v>0.54426409454790869</v>
      </c>
      <c r="V1553" s="17">
        <f t="shared" si="947"/>
        <v>339.84914224334125</v>
      </c>
      <c r="W1553" s="17">
        <f t="shared" si="948"/>
        <v>326.25517655360761</v>
      </c>
      <c r="X1553" s="17">
        <f t="shared" si="948"/>
        <v>313.20496949146332</v>
      </c>
      <c r="Y1553" s="17">
        <f t="shared" si="949"/>
        <v>310.07291979654866</v>
      </c>
      <c r="Z1553" s="17">
        <f>Y1553/3600</f>
        <v>8.6131366610152402E-2</v>
      </c>
      <c r="AA1553" s="17">
        <f>0.96*Y1553</f>
        <v>297.67000300468669</v>
      </c>
      <c r="AB1553" s="17">
        <f t="shared" si="950"/>
        <v>285.76320288449921</v>
      </c>
      <c r="AC1553" s="17">
        <f t="shared" si="951"/>
        <v>271.47504274027426</v>
      </c>
      <c r="AD1553" s="17">
        <f t="shared" si="952"/>
        <v>271.47504274027426</v>
      </c>
      <c r="AE1553" s="17">
        <f t="shared" si="973"/>
        <v>7.5409734094520633E-2</v>
      </c>
      <c r="AF1553" s="17">
        <f>T1553-AD1553</f>
        <v>1687.875697632197</v>
      </c>
      <c r="AG1553" s="17">
        <f t="shared" si="953"/>
        <v>0.46885436045338807</v>
      </c>
      <c r="AH1553" s="28">
        <f>0.5*'Ducati Panigale 1199 data'!$C$8*'WLTP class 3 v5'!F1553^2</f>
        <v>71765.614197530856</v>
      </c>
      <c r="AI1553" s="17">
        <f t="shared" si="954"/>
        <v>71.765614197530851</v>
      </c>
      <c r="AJ1553" s="17" t="str">
        <f>IF(N1553&lt;0, AI1553, "0")</f>
        <v>0</v>
      </c>
      <c r="AK1553" s="98">
        <f>AK1552+AJ1553</f>
        <v>3985.0924614197511</v>
      </c>
      <c r="AL1553" s="105">
        <f t="shared" si="955"/>
        <v>1.1069701281721531</v>
      </c>
      <c r="AM1553" s="98">
        <f>IF(N1553 &gt; 0, AI1553, )</f>
        <v>71.765614197530851</v>
      </c>
      <c r="AN1553" s="98">
        <f t="shared" si="974"/>
        <v>31153.399882716018</v>
      </c>
      <c r="AO1553" s="98">
        <f t="shared" si="956"/>
        <v>8.6537221896433376</v>
      </c>
      <c r="AP1553" s="27">
        <f t="shared" si="957"/>
        <v>0</v>
      </c>
      <c r="AQ1553" s="27">
        <f t="shared" si="958"/>
        <v>0</v>
      </c>
      <c r="AR1553" s="100">
        <f t="shared" si="959"/>
        <v>0</v>
      </c>
      <c r="AS1553" s="27">
        <f t="shared" si="960"/>
        <v>0</v>
      </c>
      <c r="AT1553" s="100">
        <f t="shared" si="937"/>
        <v>0</v>
      </c>
      <c r="AU1553" s="27">
        <f t="shared" si="937"/>
        <v>0</v>
      </c>
      <c r="AV1553" s="27">
        <f t="shared" si="961"/>
        <v>0</v>
      </c>
      <c r="AW1553" s="27">
        <f t="shared" si="962"/>
        <v>0</v>
      </c>
      <c r="AX1553" s="27">
        <f t="shared" si="963"/>
        <v>0</v>
      </c>
      <c r="AY1553" s="100">
        <f>AN1553-AW1553</f>
        <v>31153.399882716018</v>
      </c>
      <c r="AZ1553" s="110">
        <f t="shared" si="964"/>
        <v>8.6537221896433376</v>
      </c>
      <c r="BB1553" s="88">
        <v>0</v>
      </c>
      <c r="BC1553" s="26">
        <f t="shared" si="965"/>
        <v>0</v>
      </c>
      <c r="BD1553" s="26">
        <f t="shared" si="966"/>
        <v>0</v>
      </c>
      <c r="BE1553" s="26">
        <f t="shared" si="967"/>
        <v>0</v>
      </c>
      <c r="BF1553" s="26">
        <f t="shared" si="968"/>
        <v>0</v>
      </c>
      <c r="BG1553" s="26">
        <f t="shared" si="969"/>
        <v>0</v>
      </c>
    </row>
    <row r="1554" spans="2:59">
      <c r="B1554" s="13" t="s">
        <v>35</v>
      </c>
      <c r="C1554" s="13">
        <v>1543</v>
      </c>
      <c r="D1554" s="13">
        <v>66</v>
      </c>
      <c r="E1554" s="24">
        <v>84.9</v>
      </c>
      <c r="F1554" s="69">
        <f t="shared" si="938"/>
        <v>23.583333333333332</v>
      </c>
      <c r="G1554" s="25">
        <f t="shared" si="970"/>
        <v>0.7777777777777789</v>
      </c>
      <c r="H1554" s="25">
        <f t="shared" si="939"/>
        <v>33.5</v>
      </c>
      <c r="I1554" s="49">
        <f>'Ducati Panigale 1199 data'!$C$8*G1554</f>
        <v>216.22222222222254</v>
      </c>
      <c r="J1554" s="49">
        <f>'Ducati Panigale 1199 data'!$C$8*'Ducati Panigale 1199 data'!$C$15*'Ducati Panigale 1199 data'!$C$10</f>
        <v>54.543600000000005</v>
      </c>
      <c r="K1554" s="49">
        <f>(0.5*'Ducati Panigale 1199 data'!$C$12)*'Ducati Panigale 1199 data'!$C$14*'Ducati Panigale 1199 data'!$C$11*F1554^2</f>
        <v>78.691613802083339</v>
      </c>
      <c r="L1554" s="49">
        <f t="shared" si="940"/>
        <v>349.45743602430588</v>
      </c>
      <c r="M1554" s="49">
        <f t="shared" si="936"/>
        <v>8241.3711995732137</v>
      </c>
      <c r="N1554" s="25">
        <f t="shared" si="941"/>
        <v>8.241371199573214</v>
      </c>
      <c r="O1554" s="105">
        <f t="shared" si="942"/>
        <v>0</v>
      </c>
      <c r="P1554" s="105">
        <f t="shared" si="943"/>
        <v>0</v>
      </c>
      <c r="Q1554" s="105">
        <f t="shared" si="971"/>
        <v>357.73593920351709</v>
      </c>
      <c r="R1554" s="27">
        <f t="shared" si="944"/>
        <v>9.9371094223199188E-2</v>
      </c>
      <c r="S1554" s="98">
        <f t="shared" si="945"/>
        <v>8.241371199573214</v>
      </c>
      <c r="T1554" s="17">
        <f t="shared" si="972"/>
        <v>1967.5921115720444</v>
      </c>
      <c r="U1554" s="17">
        <f t="shared" si="946"/>
        <v>0.54655336432556789</v>
      </c>
      <c r="V1554" s="17">
        <f t="shared" si="947"/>
        <v>339.84914224334125</v>
      </c>
      <c r="W1554" s="17">
        <f t="shared" si="948"/>
        <v>326.25517655360761</v>
      </c>
      <c r="X1554" s="17">
        <f t="shared" si="948"/>
        <v>313.20496949146332</v>
      </c>
      <c r="Y1554" s="17">
        <f t="shared" si="949"/>
        <v>310.07291979654866</v>
      </c>
      <c r="Z1554" s="17">
        <f>Y1554/3600</f>
        <v>8.6131366610152402E-2</v>
      </c>
      <c r="AA1554" s="17">
        <f>0.96*Y1554</f>
        <v>297.67000300468669</v>
      </c>
      <c r="AB1554" s="17">
        <f t="shared" si="950"/>
        <v>285.76320288449921</v>
      </c>
      <c r="AC1554" s="17">
        <f t="shared" si="951"/>
        <v>271.47504274027426</v>
      </c>
      <c r="AD1554" s="17">
        <f t="shared" si="952"/>
        <v>271.47504274027426</v>
      </c>
      <c r="AE1554" s="17">
        <f t="shared" si="973"/>
        <v>7.5409734094520633E-2</v>
      </c>
      <c r="AF1554" s="17">
        <f>T1554-AD1554</f>
        <v>1696.1170688317702</v>
      </c>
      <c r="AG1554" s="17">
        <f t="shared" si="953"/>
        <v>0.47114363023104727</v>
      </c>
      <c r="AH1554" s="28">
        <f>0.5*'Ducati Panigale 1199 data'!$C$8*'WLTP class 3 v5'!F1554^2</f>
        <v>77308.131944444438</v>
      </c>
      <c r="AI1554" s="17">
        <f t="shared" si="954"/>
        <v>77.30813194444444</v>
      </c>
      <c r="AJ1554" s="17" t="str">
        <f>IF(N1554&lt;0, AI1554, "0")</f>
        <v>0</v>
      </c>
      <c r="AK1554" s="98">
        <f>AK1553+AJ1554</f>
        <v>3985.0924614197511</v>
      </c>
      <c r="AL1554" s="105">
        <f t="shared" si="955"/>
        <v>1.1069701281721531</v>
      </c>
      <c r="AM1554" s="98">
        <f>IF(N1554 &gt; 0, AI1554, )</f>
        <v>77.30813194444444</v>
      </c>
      <c r="AN1554" s="98">
        <f t="shared" si="974"/>
        <v>31230.70801466046</v>
      </c>
      <c r="AO1554" s="98">
        <f t="shared" si="956"/>
        <v>8.675196670739016</v>
      </c>
      <c r="AP1554" s="27">
        <f t="shared" si="957"/>
        <v>0</v>
      </c>
      <c r="AQ1554" s="27">
        <f t="shared" si="958"/>
        <v>0</v>
      </c>
      <c r="AR1554" s="100">
        <f t="shared" si="959"/>
        <v>0</v>
      </c>
      <c r="AS1554" s="27">
        <f t="shared" si="960"/>
        <v>0</v>
      </c>
      <c r="AT1554" s="100">
        <f t="shared" si="937"/>
        <v>0</v>
      </c>
      <c r="AU1554" s="27">
        <f t="shared" si="937"/>
        <v>0</v>
      </c>
      <c r="AV1554" s="27">
        <f t="shared" si="961"/>
        <v>0</v>
      </c>
      <c r="AW1554" s="27">
        <f t="shared" si="962"/>
        <v>0</v>
      </c>
      <c r="AX1554" s="27">
        <f t="shared" si="963"/>
        <v>0</v>
      </c>
      <c r="AY1554" s="100">
        <f>AN1554-AW1554</f>
        <v>31230.70801466046</v>
      </c>
      <c r="AZ1554" s="110">
        <f t="shared" si="964"/>
        <v>8.675196670739016</v>
      </c>
      <c r="BB1554" s="88">
        <v>0</v>
      </c>
      <c r="BC1554" s="26">
        <f t="shared" si="965"/>
        <v>0</v>
      </c>
      <c r="BD1554" s="26">
        <f t="shared" si="966"/>
        <v>0</v>
      </c>
      <c r="BE1554" s="26">
        <f t="shared" si="967"/>
        <v>0</v>
      </c>
      <c r="BF1554" s="26">
        <f t="shared" si="968"/>
        <v>0</v>
      </c>
      <c r="BG1554" s="26">
        <f t="shared" si="969"/>
        <v>0</v>
      </c>
    </row>
    <row r="1555" spans="2:59">
      <c r="B1555" s="13" t="s">
        <v>35</v>
      </c>
      <c r="C1555" s="13">
        <v>1544</v>
      </c>
      <c r="D1555" s="13">
        <v>67</v>
      </c>
      <c r="E1555" s="24">
        <v>87.4</v>
      </c>
      <c r="F1555" s="69">
        <f t="shared" si="938"/>
        <v>24.277777777777779</v>
      </c>
      <c r="G1555" s="25">
        <f t="shared" si="970"/>
        <v>0.56944444444444364</v>
      </c>
      <c r="H1555" s="25">
        <f t="shared" si="939"/>
        <v>34</v>
      </c>
      <c r="I1555" s="49">
        <f>'Ducati Panigale 1199 data'!$C$8*G1555</f>
        <v>158.30555555555534</v>
      </c>
      <c r="J1555" s="49">
        <f>'Ducati Panigale 1199 data'!$C$8*'Ducati Panigale 1199 data'!$C$15*'Ducati Panigale 1199 data'!$C$10</f>
        <v>54.543600000000005</v>
      </c>
      <c r="K1555" s="49">
        <f>(0.5*'Ducati Panigale 1199 data'!$C$12)*'Ducati Panigale 1199 data'!$C$14*'Ducati Panigale 1199 data'!$C$11*F1555^2</f>
        <v>83.394217245370385</v>
      </c>
      <c r="L1555" s="49">
        <f t="shared" si="940"/>
        <v>296.24337280092573</v>
      </c>
      <c r="M1555" s="49">
        <f t="shared" si="936"/>
        <v>7192.1307730002527</v>
      </c>
      <c r="N1555" s="25">
        <f t="shared" si="941"/>
        <v>7.1921307730002528</v>
      </c>
      <c r="O1555" s="105">
        <f t="shared" si="942"/>
        <v>0</v>
      </c>
      <c r="P1555" s="105">
        <f t="shared" si="943"/>
        <v>0</v>
      </c>
      <c r="Q1555" s="105">
        <f t="shared" si="971"/>
        <v>357.73593920351709</v>
      </c>
      <c r="R1555" s="27">
        <f t="shared" si="944"/>
        <v>9.9371094223199188E-2</v>
      </c>
      <c r="S1555" s="98">
        <f t="shared" si="945"/>
        <v>7.1921307730002528</v>
      </c>
      <c r="T1555" s="17">
        <f t="shared" si="972"/>
        <v>1974.7842423450445</v>
      </c>
      <c r="U1555" s="17">
        <f t="shared" si="946"/>
        <v>0.548551178429179</v>
      </c>
      <c r="V1555" s="17">
        <f t="shared" si="947"/>
        <v>339.84914224334125</v>
      </c>
      <c r="W1555" s="17">
        <f t="shared" si="948"/>
        <v>326.25517655360761</v>
      </c>
      <c r="X1555" s="17">
        <f t="shared" si="948"/>
        <v>313.20496949146332</v>
      </c>
      <c r="Y1555" s="17">
        <f t="shared" si="949"/>
        <v>310.07291979654866</v>
      </c>
      <c r="Z1555" s="17">
        <f>Y1555/3600</f>
        <v>8.6131366610152402E-2</v>
      </c>
      <c r="AA1555" s="17">
        <f>0.96*Y1555</f>
        <v>297.67000300468669</v>
      </c>
      <c r="AB1555" s="17">
        <f t="shared" si="950"/>
        <v>285.76320288449921</v>
      </c>
      <c r="AC1555" s="17">
        <f t="shared" si="951"/>
        <v>271.47504274027426</v>
      </c>
      <c r="AD1555" s="17">
        <f t="shared" si="952"/>
        <v>271.47504274027426</v>
      </c>
      <c r="AE1555" s="17">
        <f t="shared" si="973"/>
        <v>7.5409734094520633E-2</v>
      </c>
      <c r="AF1555" s="17">
        <f>T1555-AD1555</f>
        <v>1703.3091996047701</v>
      </c>
      <c r="AG1555" s="17">
        <f t="shared" si="953"/>
        <v>0.47314144433465838</v>
      </c>
      <c r="AH1555" s="28">
        <f>0.5*'Ducati Panigale 1199 data'!$C$8*'WLTP class 3 v5'!F1555^2</f>
        <v>81928.058641975309</v>
      </c>
      <c r="AI1555" s="17">
        <f t="shared" si="954"/>
        <v>81.928058641975312</v>
      </c>
      <c r="AJ1555" s="17" t="str">
        <f>IF(N1555&lt;0, AI1555, "0")</f>
        <v>0</v>
      </c>
      <c r="AK1555" s="98">
        <f>AK1554+AJ1555</f>
        <v>3985.0924614197511</v>
      </c>
      <c r="AL1555" s="105">
        <f t="shared" si="955"/>
        <v>1.1069701281721531</v>
      </c>
      <c r="AM1555" s="98">
        <f>IF(N1555 &gt; 0, AI1555, )</f>
        <v>81.928058641975312</v>
      </c>
      <c r="AN1555" s="98">
        <f t="shared" si="974"/>
        <v>31312.636073302434</v>
      </c>
      <c r="AO1555" s="98">
        <f t="shared" si="956"/>
        <v>8.6979544648062319</v>
      </c>
      <c r="AP1555" s="27">
        <f t="shared" si="957"/>
        <v>0</v>
      </c>
      <c r="AQ1555" s="27">
        <f t="shared" si="958"/>
        <v>0</v>
      </c>
      <c r="AR1555" s="100">
        <f t="shared" si="959"/>
        <v>0</v>
      </c>
      <c r="AS1555" s="27">
        <f t="shared" si="960"/>
        <v>0</v>
      </c>
      <c r="AT1555" s="100">
        <f t="shared" si="937"/>
        <v>0</v>
      </c>
      <c r="AU1555" s="27">
        <f t="shared" si="937"/>
        <v>0</v>
      </c>
      <c r="AV1555" s="27">
        <f t="shared" si="961"/>
        <v>0</v>
      </c>
      <c r="AW1555" s="27">
        <f t="shared" si="962"/>
        <v>0</v>
      </c>
      <c r="AX1555" s="27">
        <f t="shared" si="963"/>
        <v>0</v>
      </c>
      <c r="AY1555" s="100">
        <f>AN1555-AW1555</f>
        <v>31312.636073302434</v>
      </c>
      <c r="AZ1555" s="110">
        <f t="shared" si="964"/>
        <v>8.6979544648062319</v>
      </c>
      <c r="BB1555" s="88">
        <v>0</v>
      </c>
      <c r="BC1555" s="26">
        <f t="shared" si="965"/>
        <v>0</v>
      </c>
      <c r="BD1555" s="26">
        <f t="shared" si="966"/>
        <v>0</v>
      </c>
      <c r="BE1555" s="26">
        <f t="shared" si="967"/>
        <v>0</v>
      </c>
      <c r="BF1555" s="26">
        <f t="shared" si="968"/>
        <v>0</v>
      </c>
      <c r="BG1555" s="26">
        <f t="shared" si="969"/>
        <v>0</v>
      </c>
    </row>
    <row r="1556" spans="2:59">
      <c r="B1556" s="13" t="s">
        <v>35</v>
      </c>
      <c r="C1556" s="13">
        <v>1545</v>
      </c>
      <c r="D1556" s="13">
        <v>68</v>
      </c>
      <c r="E1556" s="24">
        <v>89</v>
      </c>
      <c r="F1556" s="69">
        <f t="shared" si="938"/>
        <v>24.722222222222221</v>
      </c>
      <c r="G1556" s="25">
        <f t="shared" si="970"/>
        <v>0.36111111111111033</v>
      </c>
      <c r="H1556" s="25">
        <f t="shared" si="939"/>
        <v>34.5</v>
      </c>
      <c r="I1556" s="49">
        <f>'Ducati Panigale 1199 data'!$C$8*G1556</f>
        <v>100.38888888888867</v>
      </c>
      <c r="J1556" s="49">
        <f>'Ducati Panigale 1199 data'!$C$8*'Ducati Panigale 1199 data'!$C$15*'Ducati Panigale 1199 data'!$C$10</f>
        <v>54.543600000000005</v>
      </c>
      <c r="K1556" s="49">
        <f>(0.5*'Ducati Panigale 1199 data'!$C$12)*'Ducati Panigale 1199 data'!$C$14*'Ducati Panigale 1199 data'!$C$11*F1556^2</f>
        <v>86.475500578703702</v>
      </c>
      <c r="L1556" s="49">
        <f t="shared" si="940"/>
        <v>241.40798946759239</v>
      </c>
      <c r="M1556" s="49">
        <f t="shared" si="936"/>
        <v>5968.1419618377004</v>
      </c>
      <c r="N1556" s="25">
        <f t="shared" si="941"/>
        <v>5.9681419618377003</v>
      </c>
      <c r="O1556" s="105">
        <f t="shared" si="942"/>
        <v>0</v>
      </c>
      <c r="P1556" s="105">
        <f t="shared" si="943"/>
        <v>0</v>
      </c>
      <c r="Q1556" s="105">
        <f t="shared" si="971"/>
        <v>357.73593920351709</v>
      </c>
      <c r="R1556" s="27">
        <f t="shared" si="944"/>
        <v>9.9371094223199188E-2</v>
      </c>
      <c r="S1556" s="98">
        <f t="shared" si="945"/>
        <v>5.9681419618377003</v>
      </c>
      <c r="T1556" s="17">
        <f t="shared" si="972"/>
        <v>1980.7523843068823</v>
      </c>
      <c r="U1556" s="17">
        <f t="shared" si="946"/>
        <v>0.55020899564080061</v>
      </c>
      <c r="V1556" s="17">
        <f t="shared" si="947"/>
        <v>339.84914224334125</v>
      </c>
      <c r="W1556" s="17">
        <f t="shared" si="948"/>
        <v>326.25517655360761</v>
      </c>
      <c r="X1556" s="17">
        <f t="shared" si="948"/>
        <v>313.20496949146332</v>
      </c>
      <c r="Y1556" s="17">
        <f t="shared" si="949"/>
        <v>310.07291979654866</v>
      </c>
      <c r="Z1556" s="17">
        <f>Y1556/3600</f>
        <v>8.6131366610152402E-2</v>
      </c>
      <c r="AA1556" s="17">
        <f>0.96*Y1556</f>
        <v>297.67000300468669</v>
      </c>
      <c r="AB1556" s="17">
        <f t="shared" si="950"/>
        <v>285.76320288449921</v>
      </c>
      <c r="AC1556" s="17">
        <f t="shared" si="951"/>
        <v>271.47504274027426</v>
      </c>
      <c r="AD1556" s="17">
        <f t="shared" si="952"/>
        <v>271.47504274027426</v>
      </c>
      <c r="AE1556" s="17">
        <f t="shared" si="973"/>
        <v>7.5409734094520633E-2</v>
      </c>
      <c r="AF1556" s="17">
        <f>T1556-AD1556</f>
        <v>1709.2773415666079</v>
      </c>
      <c r="AG1556" s="17">
        <f t="shared" si="953"/>
        <v>0.47479926154627999</v>
      </c>
      <c r="AH1556" s="28">
        <f>0.5*'Ducati Panigale 1199 data'!$C$8*'WLTP class 3 v5'!F1556^2</f>
        <v>84955.169753086418</v>
      </c>
      <c r="AI1556" s="17">
        <f t="shared" si="954"/>
        <v>84.955169753086423</v>
      </c>
      <c r="AJ1556" s="17" t="str">
        <f>IF(N1556&lt;0, AI1556, "0")</f>
        <v>0</v>
      </c>
      <c r="AK1556" s="98">
        <f>AK1555+AJ1556</f>
        <v>3985.0924614197511</v>
      </c>
      <c r="AL1556" s="105">
        <f t="shared" si="955"/>
        <v>1.1069701281721531</v>
      </c>
      <c r="AM1556" s="98">
        <f>IF(N1556 &gt; 0, AI1556, )</f>
        <v>84.955169753086423</v>
      </c>
      <c r="AN1556" s="98">
        <f t="shared" si="974"/>
        <v>31397.591243055522</v>
      </c>
      <c r="AO1556" s="98">
        <f t="shared" si="956"/>
        <v>8.7215531230709775</v>
      </c>
      <c r="AP1556" s="27">
        <f t="shared" si="957"/>
        <v>0</v>
      </c>
      <c r="AQ1556" s="27">
        <f t="shared" si="958"/>
        <v>0</v>
      </c>
      <c r="AR1556" s="100">
        <f t="shared" si="959"/>
        <v>0</v>
      </c>
      <c r="AS1556" s="27">
        <f t="shared" si="960"/>
        <v>0</v>
      </c>
      <c r="AT1556" s="100">
        <f t="shared" si="937"/>
        <v>0</v>
      </c>
      <c r="AU1556" s="27">
        <f t="shared" si="937"/>
        <v>0</v>
      </c>
      <c r="AV1556" s="27">
        <f t="shared" si="961"/>
        <v>0</v>
      </c>
      <c r="AW1556" s="27">
        <f t="shared" si="962"/>
        <v>0</v>
      </c>
      <c r="AX1556" s="27">
        <f t="shared" si="963"/>
        <v>0</v>
      </c>
      <c r="AY1556" s="100">
        <f>AN1556-AW1556</f>
        <v>31397.591243055522</v>
      </c>
      <c r="AZ1556" s="110">
        <f t="shared" si="964"/>
        <v>8.7215531230709775</v>
      </c>
      <c r="BB1556" s="88">
        <v>0</v>
      </c>
      <c r="BC1556" s="26">
        <f t="shared" si="965"/>
        <v>0</v>
      </c>
      <c r="BD1556" s="26">
        <f t="shared" si="966"/>
        <v>0</v>
      </c>
      <c r="BE1556" s="26">
        <f t="shared" si="967"/>
        <v>0</v>
      </c>
      <c r="BF1556" s="26">
        <f t="shared" si="968"/>
        <v>0</v>
      </c>
      <c r="BG1556" s="26">
        <f t="shared" si="969"/>
        <v>0</v>
      </c>
    </row>
    <row r="1557" spans="2:59">
      <c r="B1557" s="13" t="s">
        <v>35</v>
      </c>
      <c r="C1557" s="13">
        <v>1546</v>
      </c>
      <c r="D1557" s="13">
        <v>69</v>
      </c>
      <c r="E1557" s="24">
        <v>90</v>
      </c>
      <c r="F1557" s="69">
        <f t="shared" si="938"/>
        <v>25</v>
      </c>
      <c r="G1557" s="25">
        <f t="shared" si="970"/>
        <v>0.22222222222222143</v>
      </c>
      <c r="H1557" s="25">
        <f t="shared" si="939"/>
        <v>35</v>
      </c>
      <c r="I1557" s="49">
        <f>'Ducati Panigale 1199 data'!$C$8*G1557</f>
        <v>61.777777777777558</v>
      </c>
      <c r="J1557" s="49">
        <f>'Ducati Panigale 1199 data'!$C$8*'Ducati Panigale 1199 data'!$C$15*'Ducati Panigale 1199 data'!$C$10</f>
        <v>54.543600000000005</v>
      </c>
      <c r="K1557" s="49">
        <f>(0.5*'Ducati Panigale 1199 data'!$C$12)*'Ducati Panigale 1199 data'!$C$14*'Ducati Panigale 1199 data'!$C$11*F1557^2</f>
        <v>88.429687500000014</v>
      </c>
      <c r="L1557" s="49">
        <f t="shared" si="940"/>
        <v>204.75106527777757</v>
      </c>
      <c r="M1557" s="49">
        <f t="shared" si="936"/>
        <v>5118.776631944439</v>
      </c>
      <c r="N1557" s="25">
        <f t="shared" si="941"/>
        <v>5.1187766319444394</v>
      </c>
      <c r="O1557" s="105">
        <f t="shared" si="942"/>
        <v>0</v>
      </c>
      <c r="P1557" s="105">
        <f t="shared" si="943"/>
        <v>0</v>
      </c>
      <c r="Q1557" s="105">
        <f t="shared" si="971"/>
        <v>357.73593920351709</v>
      </c>
      <c r="R1557" s="27">
        <f t="shared" si="944"/>
        <v>9.9371094223199188E-2</v>
      </c>
      <c r="S1557" s="98">
        <f t="shared" si="945"/>
        <v>5.1187766319444394</v>
      </c>
      <c r="T1557" s="17">
        <f t="shared" si="972"/>
        <v>1985.8711609388267</v>
      </c>
      <c r="U1557" s="17">
        <f t="shared" si="946"/>
        <v>0.55163087803856303</v>
      </c>
      <c r="V1557" s="17">
        <f t="shared" si="947"/>
        <v>339.84914224334125</v>
      </c>
      <c r="W1557" s="17">
        <f t="shared" si="948"/>
        <v>326.25517655360761</v>
      </c>
      <c r="X1557" s="17">
        <f t="shared" si="948"/>
        <v>313.20496949146332</v>
      </c>
      <c r="Y1557" s="17">
        <f t="shared" si="949"/>
        <v>310.07291979654866</v>
      </c>
      <c r="Z1557" s="17">
        <f>Y1557/3600</f>
        <v>8.6131366610152402E-2</v>
      </c>
      <c r="AA1557" s="17">
        <f>0.96*Y1557</f>
        <v>297.67000300468669</v>
      </c>
      <c r="AB1557" s="17">
        <f t="shared" si="950"/>
        <v>285.76320288449921</v>
      </c>
      <c r="AC1557" s="17">
        <f t="shared" si="951"/>
        <v>271.47504274027426</v>
      </c>
      <c r="AD1557" s="17">
        <f t="shared" si="952"/>
        <v>271.47504274027426</v>
      </c>
      <c r="AE1557" s="17">
        <f t="shared" si="973"/>
        <v>7.5409734094520633E-2</v>
      </c>
      <c r="AF1557" s="17">
        <f>T1557-AD1557</f>
        <v>1714.3961181985524</v>
      </c>
      <c r="AG1557" s="17">
        <f t="shared" si="953"/>
        <v>0.4762211439440423</v>
      </c>
      <c r="AH1557" s="28">
        <f>0.5*'Ducati Panigale 1199 data'!$C$8*'WLTP class 3 v5'!F1557^2</f>
        <v>86875</v>
      </c>
      <c r="AI1557" s="17">
        <f t="shared" si="954"/>
        <v>86.875</v>
      </c>
      <c r="AJ1557" s="17" t="str">
        <f>IF(N1557&lt;0, AI1557, "0")</f>
        <v>0</v>
      </c>
      <c r="AK1557" s="98">
        <f>AK1556+AJ1557</f>
        <v>3985.0924614197511</v>
      </c>
      <c r="AL1557" s="105">
        <f t="shared" si="955"/>
        <v>1.1069701281721531</v>
      </c>
      <c r="AM1557" s="98">
        <f>IF(N1557 &gt; 0, AI1557, )</f>
        <v>86.875</v>
      </c>
      <c r="AN1557" s="98">
        <f t="shared" si="974"/>
        <v>31484.466243055522</v>
      </c>
      <c r="AO1557" s="98">
        <f t="shared" si="956"/>
        <v>8.7456850675154225</v>
      </c>
      <c r="AP1557" s="27">
        <f t="shared" si="957"/>
        <v>0</v>
      </c>
      <c r="AQ1557" s="27">
        <f t="shared" si="958"/>
        <v>0</v>
      </c>
      <c r="AR1557" s="100">
        <f t="shared" si="959"/>
        <v>0</v>
      </c>
      <c r="AS1557" s="27">
        <f t="shared" si="960"/>
        <v>0</v>
      </c>
      <c r="AT1557" s="100">
        <f t="shared" si="937"/>
        <v>0</v>
      </c>
      <c r="AU1557" s="27">
        <f t="shared" si="937"/>
        <v>0</v>
      </c>
      <c r="AV1557" s="27">
        <f t="shared" si="961"/>
        <v>0</v>
      </c>
      <c r="AW1557" s="27">
        <f t="shared" si="962"/>
        <v>0</v>
      </c>
      <c r="AX1557" s="27">
        <f t="shared" si="963"/>
        <v>0</v>
      </c>
      <c r="AY1557" s="100">
        <f>AN1557-AW1557</f>
        <v>31484.466243055522</v>
      </c>
      <c r="AZ1557" s="110">
        <f t="shared" si="964"/>
        <v>8.7456850675154225</v>
      </c>
      <c r="BB1557" s="88">
        <v>0</v>
      </c>
      <c r="BC1557" s="26">
        <f t="shared" si="965"/>
        <v>0</v>
      </c>
      <c r="BD1557" s="26">
        <f t="shared" si="966"/>
        <v>0</v>
      </c>
      <c r="BE1557" s="26">
        <f t="shared" si="967"/>
        <v>0</v>
      </c>
      <c r="BF1557" s="26">
        <f t="shared" si="968"/>
        <v>0</v>
      </c>
      <c r="BG1557" s="26">
        <f t="shared" si="969"/>
        <v>0</v>
      </c>
    </row>
    <row r="1558" spans="2:59">
      <c r="B1558" s="13" t="s">
        <v>35</v>
      </c>
      <c r="C1558" s="13">
        <v>1547</v>
      </c>
      <c r="D1558" s="13">
        <v>70</v>
      </c>
      <c r="E1558" s="24">
        <v>90.6</v>
      </c>
      <c r="F1558" s="69">
        <f t="shared" si="938"/>
        <v>25.166666666666668</v>
      </c>
      <c r="G1558" s="25">
        <f t="shared" si="970"/>
        <v>0.1388888888888889</v>
      </c>
      <c r="H1558" s="25">
        <f t="shared" si="939"/>
        <v>35.5</v>
      </c>
      <c r="I1558" s="49">
        <f>'Ducati Panigale 1199 data'!$C$8*G1558</f>
        <v>38.611111111111114</v>
      </c>
      <c r="J1558" s="49">
        <f>'Ducati Panigale 1199 data'!$C$8*'Ducati Panigale 1199 data'!$C$15*'Ducati Panigale 1199 data'!$C$10</f>
        <v>54.543600000000005</v>
      </c>
      <c r="K1558" s="49">
        <f>(0.5*'Ducati Panigale 1199 data'!$C$12)*'Ducati Panigale 1199 data'!$C$14*'Ducati Panigale 1199 data'!$C$11*F1558^2</f>
        <v>89.612680208333359</v>
      </c>
      <c r="L1558" s="49">
        <f t="shared" si="940"/>
        <v>182.76739131944447</v>
      </c>
      <c r="M1558" s="49">
        <f t="shared" si="936"/>
        <v>4599.6460148726865</v>
      </c>
      <c r="N1558" s="25">
        <f t="shared" si="941"/>
        <v>4.5996460148726861</v>
      </c>
      <c r="O1558" s="105">
        <f t="shared" si="942"/>
        <v>0</v>
      </c>
      <c r="P1558" s="105">
        <f t="shared" si="943"/>
        <v>0</v>
      </c>
      <c r="Q1558" s="105">
        <f t="shared" si="971"/>
        <v>357.73593920351709</v>
      </c>
      <c r="R1558" s="27">
        <f t="shared" si="944"/>
        <v>9.9371094223199188E-2</v>
      </c>
      <c r="S1558" s="98">
        <f t="shared" si="945"/>
        <v>4.5996460148726861</v>
      </c>
      <c r="T1558" s="17">
        <f t="shared" si="972"/>
        <v>1990.4708069536994</v>
      </c>
      <c r="U1558" s="17">
        <f t="shared" si="946"/>
        <v>0.55290855748713874</v>
      </c>
      <c r="V1558" s="17">
        <f t="shared" si="947"/>
        <v>339.84914224334125</v>
      </c>
      <c r="W1558" s="17">
        <f t="shared" si="948"/>
        <v>326.25517655360761</v>
      </c>
      <c r="X1558" s="17">
        <f t="shared" si="948"/>
        <v>313.20496949146332</v>
      </c>
      <c r="Y1558" s="17">
        <f t="shared" si="949"/>
        <v>310.07291979654866</v>
      </c>
      <c r="Z1558" s="17">
        <f>Y1558/3600</f>
        <v>8.6131366610152402E-2</v>
      </c>
      <c r="AA1558" s="17">
        <f>0.96*Y1558</f>
        <v>297.67000300468669</v>
      </c>
      <c r="AB1558" s="17">
        <f t="shared" si="950"/>
        <v>285.76320288449921</v>
      </c>
      <c r="AC1558" s="17">
        <f t="shared" si="951"/>
        <v>271.47504274027426</v>
      </c>
      <c r="AD1558" s="17">
        <f t="shared" si="952"/>
        <v>271.47504274027426</v>
      </c>
      <c r="AE1558" s="17">
        <f t="shared" si="973"/>
        <v>7.5409734094520633E-2</v>
      </c>
      <c r="AF1558" s="17">
        <f>T1558-AD1558</f>
        <v>1718.995764213425</v>
      </c>
      <c r="AG1558" s="17">
        <f t="shared" si="953"/>
        <v>0.47749882339261807</v>
      </c>
      <c r="AH1558" s="28">
        <f>0.5*'Ducati Panigale 1199 data'!$C$8*'WLTP class 3 v5'!F1558^2</f>
        <v>88037.194444444453</v>
      </c>
      <c r="AI1558" s="17">
        <f t="shared" si="954"/>
        <v>88.037194444444452</v>
      </c>
      <c r="AJ1558" s="17" t="str">
        <f>IF(N1558&lt;0, AI1558, "0")</f>
        <v>0</v>
      </c>
      <c r="AK1558" s="98">
        <f>AK1557+AJ1558</f>
        <v>3985.0924614197511</v>
      </c>
      <c r="AL1558" s="105">
        <f t="shared" si="955"/>
        <v>1.1069701281721531</v>
      </c>
      <c r="AM1558" s="98">
        <f>IF(N1558 &gt; 0, AI1558, )</f>
        <v>88.037194444444452</v>
      </c>
      <c r="AN1558" s="98">
        <f t="shared" si="974"/>
        <v>31572.503437499967</v>
      </c>
      <c r="AO1558" s="98">
        <f t="shared" si="956"/>
        <v>8.7701398437499911</v>
      </c>
      <c r="AP1558" s="27">
        <f t="shared" si="957"/>
        <v>0</v>
      </c>
      <c r="AQ1558" s="27">
        <f t="shared" si="958"/>
        <v>0</v>
      </c>
      <c r="AR1558" s="100">
        <f t="shared" si="959"/>
        <v>0</v>
      </c>
      <c r="AS1558" s="27">
        <f t="shared" si="960"/>
        <v>0</v>
      </c>
      <c r="AT1558" s="100">
        <f t="shared" si="937"/>
        <v>0</v>
      </c>
      <c r="AU1558" s="27">
        <f t="shared" si="937"/>
        <v>0</v>
      </c>
      <c r="AV1558" s="27">
        <f t="shared" si="961"/>
        <v>0</v>
      </c>
      <c r="AW1558" s="27">
        <f t="shared" si="962"/>
        <v>0</v>
      </c>
      <c r="AX1558" s="27">
        <f t="shared" si="963"/>
        <v>0</v>
      </c>
      <c r="AY1558" s="100">
        <f>AN1558-AW1558</f>
        <v>31572.503437499967</v>
      </c>
      <c r="AZ1558" s="110">
        <f t="shared" si="964"/>
        <v>8.7701398437499911</v>
      </c>
      <c r="BB1558" s="88">
        <v>0</v>
      </c>
      <c r="BC1558" s="26">
        <f t="shared" si="965"/>
        <v>0</v>
      </c>
      <c r="BD1558" s="26">
        <f t="shared" si="966"/>
        <v>0</v>
      </c>
      <c r="BE1558" s="26">
        <f t="shared" si="967"/>
        <v>0</v>
      </c>
      <c r="BF1558" s="26">
        <f t="shared" si="968"/>
        <v>0</v>
      </c>
      <c r="BG1558" s="26">
        <f t="shared" si="969"/>
        <v>0</v>
      </c>
    </row>
    <row r="1559" spans="2:59">
      <c r="B1559" s="13" t="s">
        <v>35</v>
      </c>
      <c r="C1559" s="13">
        <v>1548</v>
      </c>
      <c r="D1559" s="13">
        <v>71</v>
      </c>
      <c r="E1559" s="24">
        <v>91</v>
      </c>
      <c r="F1559" s="69">
        <f t="shared" si="938"/>
        <v>25.277777777777779</v>
      </c>
      <c r="G1559" s="25">
        <f t="shared" si="970"/>
        <v>0.12500000000000078</v>
      </c>
      <c r="H1559" s="25">
        <f t="shared" si="939"/>
        <v>36</v>
      </c>
      <c r="I1559" s="49">
        <f>'Ducati Panigale 1199 data'!$C$8*G1559</f>
        <v>34.750000000000213</v>
      </c>
      <c r="J1559" s="49">
        <f>'Ducati Panigale 1199 data'!$C$8*'Ducati Panigale 1199 data'!$C$15*'Ducati Panigale 1199 data'!$C$10</f>
        <v>54.543600000000005</v>
      </c>
      <c r="K1559" s="49">
        <f>(0.5*'Ducati Panigale 1199 data'!$C$12)*'Ducati Panigale 1199 data'!$C$14*'Ducati Panigale 1199 data'!$C$11*F1559^2</f>
        <v>90.405708912037042</v>
      </c>
      <c r="L1559" s="49">
        <f t="shared" si="940"/>
        <v>179.69930891203728</v>
      </c>
      <c r="M1559" s="49">
        <f t="shared" si="936"/>
        <v>4542.3991974987202</v>
      </c>
      <c r="N1559" s="25">
        <f t="shared" si="941"/>
        <v>4.5423991974987201</v>
      </c>
      <c r="O1559" s="105">
        <f t="shared" si="942"/>
        <v>0</v>
      </c>
      <c r="P1559" s="105">
        <f t="shared" si="943"/>
        <v>0</v>
      </c>
      <c r="Q1559" s="105">
        <f t="shared" si="971"/>
        <v>357.73593920351709</v>
      </c>
      <c r="R1559" s="27">
        <f t="shared" si="944"/>
        <v>9.9371094223199188E-2</v>
      </c>
      <c r="S1559" s="98">
        <f t="shared" si="945"/>
        <v>4.5423991974987201</v>
      </c>
      <c r="T1559" s="17">
        <f t="shared" si="972"/>
        <v>1995.0132061511981</v>
      </c>
      <c r="U1559" s="17">
        <f t="shared" si="946"/>
        <v>0.55417033504199953</v>
      </c>
      <c r="V1559" s="17">
        <f t="shared" si="947"/>
        <v>339.84914224334125</v>
      </c>
      <c r="W1559" s="17">
        <f t="shared" si="948"/>
        <v>326.25517655360761</v>
      </c>
      <c r="X1559" s="17">
        <f t="shared" si="948"/>
        <v>313.20496949146332</v>
      </c>
      <c r="Y1559" s="17">
        <f t="shared" si="949"/>
        <v>310.07291979654866</v>
      </c>
      <c r="Z1559" s="17">
        <f>Y1559/3600</f>
        <v>8.6131366610152402E-2</v>
      </c>
      <c r="AA1559" s="17">
        <f>0.96*Y1559</f>
        <v>297.67000300468669</v>
      </c>
      <c r="AB1559" s="17">
        <f t="shared" si="950"/>
        <v>285.76320288449921</v>
      </c>
      <c r="AC1559" s="17">
        <f t="shared" si="951"/>
        <v>271.47504274027426</v>
      </c>
      <c r="AD1559" s="17">
        <f t="shared" si="952"/>
        <v>271.47504274027426</v>
      </c>
      <c r="AE1559" s="17">
        <f t="shared" si="973"/>
        <v>7.5409734094520633E-2</v>
      </c>
      <c r="AF1559" s="17">
        <f>T1559-AD1559</f>
        <v>1723.538163410924</v>
      </c>
      <c r="AG1559" s="17">
        <f t="shared" si="953"/>
        <v>0.47876060094747885</v>
      </c>
      <c r="AH1559" s="28">
        <f>0.5*'Ducati Panigale 1199 data'!$C$8*'WLTP class 3 v5'!F1559^2</f>
        <v>88816.280864197528</v>
      </c>
      <c r="AI1559" s="17">
        <f t="shared" si="954"/>
        <v>88.816280864197523</v>
      </c>
      <c r="AJ1559" s="17" t="str">
        <f>IF(N1559&lt;0, AI1559, "0")</f>
        <v>0</v>
      </c>
      <c r="AK1559" s="98">
        <f>AK1558+AJ1559</f>
        <v>3985.0924614197511</v>
      </c>
      <c r="AL1559" s="105">
        <f t="shared" si="955"/>
        <v>1.1069701281721531</v>
      </c>
      <c r="AM1559" s="98">
        <f>IF(N1559 &gt; 0, AI1559, )</f>
        <v>88.816280864197523</v>
      </c>
      <c r="AN1559" s="98">
        <f t="shared" si="974"/>
        <v>31661.319718364164</v>
      </c>
      <c r="AO1559" s="98">
        <f t="shared" si="956"/>
        <v>8.7948110328789344</v>
      </c>
      <c r="AP1559" s="27">
        <f t="shared" si="957"/>
        <v>0</v>
      </c>
      <c r="AQ1559" s="27">
        <f t="shared" si="958"/>
        <v>0</v>
      </c>
      <c r="AR1559" s="100">
        <f t="shared" si="959"/>
        <v>0</v>
      </c>
      <c r="AS1559" s="27">
        <f t="shared" si="960"/>
        <v>0</v>
      </c>
      <c r="AT1559" s="100">
        <f t="shared" si="937"/>
        <v>0</v>
      </c>
      <c r="AU1559" s="27">
        <f t="shared" si="937"/>
        <v>0</v>
      </c>
      <c r="AV1559" s="27">
        <f t="shared" si="961"/>
        <v>0</v>
      </c>
      <c r="AW1559" s="27">
        <f t="shared" si="962"/>
        <v>0</v>
      </c>
      <c r="AX1559" s="27">
        <f t="shared" si="963"/>
        <v>0</v>
      </c>
      <c r="AY1559" s="100">
        <f>AN1559-AW1559</f>
        <v>31661.319718364164</v>
      </c>
      <c r="AZ1559" s="110">
        <f t="shared" si="964"/>
        <v>8.7948110328789344</v>
      </c>
      <c r="BB1559" s="88">
        <v>0</v>
      </c>
      <c r="BC1559" s="26">
        <f t="shared" si="965"/>
        <v>0</v>
      </c>
      <c r="BD1559" s="26">
        <f t="shared" si="966"/>
        <v>0</v>
      </c>
      <c r="BE1559" s="26">
        <f t="shared" si="967"/>
        <v>0</v>
      </c>
      <c r="BF1559" s="26">
        <f t="shared" si="968"/>
        <v>0</v>
      </c>
      <c r="BG1559" s="26">
        <f t="shared" si="969"/>
        <v>0</v>
      </c>
    </row>
    <row r="1560" spans="2:59">
      <c r="B1560" s="13" t="s">
        <v>35</v>
      </c>
      <c r="C1560" s="13">
        <v>1549</v>
      </c>
      <c r="D1560" s="13">
        <v>72</v>
      </c>
      <c r="E1560" s="24">
        <v>91.5</v>
      </c>
      <c r="F1560" s="69">
        <f t="shared" si="938"/>
        <v>25.416666666666668</v>
      </c>
      <c r="G1560" s="25">
        <f t="shared" si="970"/>
        <v>0.1388888888888889</v>
      </c>
      <c r="H1560" s="25">
        <f t="shared" si="939"/>
        <v>36.5</v>
      </c>
      <c r="I1560" s="49">
        <f>'Ducati Panigale 1199 data'!$C$8*G1560</f>
        <v>38.611111111111114</v>
      </c>
      <c r="J1560" s="49">
        <f>'Ducati Panigale 1199 data'!$C$8*'Ducati Panigale 1199 data'!$C$15*'Ducati Panigale 1199 data'!$C$10</f>
        <v>54.543600000000005</v>
      </c>
      <c r="K1560" s="49">
        <f>(0.5*'Ducati Panigale 1199 data'!$C$12)*'Ducati Panigale 1199 data'!$C$14*'Ducati Panigale 1199 data'!$C$11*F1560^2</f>
        <v>91.401907552083344</v>
      </c>
      <c r="L1560" s="49">
        <f t="shared" si="940"/>
        <v>184.55661866319446</v>
      </c>
      <c r="M1560" s="49">
        <f t="shared" si="936"/>
        <v>4690.8140576895257</v>
      </c>
      <c r="N1560" s="25">
        <f t="shared" si="941"/>
        <v>4.6908140576895256</v>
      </c>
      <c r="O1560" s="105">
        <f t="shared" si="942"/>
        <v>0</v>
      </c>
      <c r="P1560" s="105">
        <f t="shared" si="943"/>
        <v>0</v>
      </c>
      <c r="Q1560" s="105">
        <f t="shared" si="971"/>
        <v>357.73593920351709</v>
      </c>
      <c r="R1560" s="27">
        <f t="shared" si="944"/>
        <v>9.9371094223199188E-2</v>
      </c>
      <c r="S1560" s="98">
        <f t="shared" si="945"/>
        <v>4.6908140576895256</v>
      </c>
      <c r="T1560" s="17">
        <f t="shared" si="972"/>
        <v>1999.7040202088876</v>
      </c>
      <c r="U1560" s="17">
        <f t="shared" si="946"/>
        <v>0.5554733389469132</v>
      </c>
      <c r="V1560" s="17">
        <f t="shared" si="947"/>
        <v>339.84914224334125</v>
      </c>
      <c r="W1560" s="17">
        <f t="shared" si="948"/>
        <v>326.25517655360761</v>
      </c>
      <c r="X1560" s="17">
        <f t="shared" si="948"/>
        <v>313.20496949146332</v>
      </c>
      <c r="Y1560" s="17">
        <f t="shared" si="949"/>
        <v>310.07291979654866</v>
      </c>
      <c r="Z1560" s="17">
        <f>Y1560/3600</f>
        <v>8.6131366610152402E-2</v>
      </c>
      <c r="AA1560" s="17">
        <f>0.96*Y1560</f>
        <v>297.67000300468669</v>
      </c>
      <c r="AB1560" s="17">
        <f t="shared" si="950"/>
        <v>285.76320288449921</v>
      </c>
      <c r="AC1560" s="17">
        <f t="shared" si="951"/>
        <v>271.47504274027426</v>
      </c>
      <c r="AD1560" s="17">
        <f t="shared" si="952"/>
        <v>271.47504274027426</v>
      </c>
      <c r="AE1560" s="17">
        <f t="shared" si="973"/>
        <v>7.5409734094520633E-2</v>
      </c>
      <c r="AF1560" s="17">
        <f>T1560-AD1560</f>
        <v>1728.2289774686133</v>
      </c>
      <c r="AG1560" s="17">
        <f t="shared" si="953"/>
        <v>0.48006360485239258</v>
      </c>
      <c r="AH1560" s="28">
        <f>0.5*'Ducati Panigale 1199 data'!$C$8*'WLTP class 3 v5'!F1560^2</f>
        <v>89794.965277777781</v>
      </c>
      <c r="AI1560" s="17">
        <f t="shared" si="954"/>
        <v>89.794965277777777</v>
      </c>
      <c r="AJ1560" s="17" t="str">
        <f>IF(N1560&lt;0, AI1560, "0")</f>
        <v>0</v>
      </c>
      <c r="AK1560" s="98">
        <f>AK1559+AJ1560</f>
        <v>3985.0924614197511</v>
      </c>
      <c r="AL1560" s="105">
        <f t="shared" si="955"/>
        <v>1.1069701281721531</v>
      </c>
      <c r="AM1560" s="98">
        <f>IF(N1560 &gt; 0, AI1560, )</f>
        <v>89.794965277777777</v>
      </c>
      <c r="AN1560" s="98">
        <f t="shared" si="974"/>
        <v>31751.114683641943</v>
      </c>
      <c r="AO1560" s="98">
        <f t="shared" si="956"/>
        <v>8.819754078789428</v>
      </c>
      <c r="AP1560" s="27">
        <f t="shared" si="957"/>
        <v>0</v>
      </c>
      <c r="AQ1560" s="27">
        <f t="shared" si="958"/>
        <v>0</v>
      </c>
      <c r="AR1560" s="100">
        <f t="shared" si="959"/>
        <v>0</v>
      </c>
      <c r="AS1560" s="27">
        <f t="shared" si="960"/>
        <v>0</v>
      </c>
      <c r="AT1560" s="100">
        <f t="shared" si="937"/>
        <v>0</v>
      </c>
      <c r="AU1560" s="27">
        <f t="shared" si="937"/>
        <v>0</v>
      </c>
      <c r="AV1560" s="27">
        <f t="shared" si="961"/>
        <v>0</v>
      </c>
      <c r="AW1560" s="27">
        <f t="shared" si="962"/>
        <v>0</v>
      </c>
      <c r="AX1560" s="27">
        <f t="shared" si="963"/>
        <v>0</v>
      </c>
      <c r="AY1560" s="100">
        <f>AN1560-AW1560</f>
        <v>31751.114683641943</v>
      </c>
      <c r="AZ1560" s="110">
        <f t="shared" si="964"/>
        <v>8.819754078789428</v>
      </c>
      <c r="BB1560" s="88">
        <v>0</v>
      </c>
      <c r="BC1560" s="26">
        <f t="shared" si="965"/>
        <v>0</v>
      </c>
      <c r="BD1560" s="26">
        <f t="shared" si="966"/>
        <v>0</v>
      </c>
      <c r="BE1560" s="26">
        <f t="shared" si="967"/>
        <v>0</v>
      </c>
      <c r="BF1560" s="26">
        <f t="shared" si="968"/>
        <v>0</v>
      </c>
      <c r="BG1560" s="26">
        <f t="shared" si="969"/>
        <v>0</v>
      </c>
    </row>
    <row r="1561" spans="2:59">
      <c r="B1561" s="13" t="s">
        <v>35</v>
      </c>
      <c r="C1561" s="13">
        <v>1550</v>
      </c>
      <c r="D1561" s="13">
        <v>73</v>
      </c>
      <c r="E1561" s="24">
        <v>92</v>
      </c>
      <c r="F1561" s="69">
        <f t="shared" si="938"/>
        <v>25.555555555555557</v>
      </c>
      <c r="G1561" s="25">
        <f t="shared" si="970"/>
        <v>0.16666666666666705</v>
      </c>
      <c r="H1561" s="25">
        <f t="shared" si="939"/>
        <v>37</v>
      </c>
      <c r="I1561" s="49">
        <f>'Ducati Panigale 1199 data'!$C$8*G1561</f>
        <v>46.333333333333442</v>
      </c>
      <c r="J1561" s="49">
        <f>'Ducati Panigale 1199 data'!$C$8*'Ducati Panigale 1199 data'!$C$15*'Ducati Panigale 1199 data'!$C$10</f>
        <v>54.543600000000005</v>
      </c>
      <c r="K1561" s="49">
        <f>(0.5*'Ducati Panigale 1199 data'!$C$12)*'Ducati Panigale 1199 data'!$C$14*'Ducati Panigale 1199 data'!$C$11*F1561^2</f>
        <v>92.403564814814828</v>
      </c>
      <c r="L1561" s="49">
        <f t="shared" si="940"/>
        <v>193.2804981481483</v>
      </c>
      <c r="M1561" s="49">
        <f t="shared" si="936"/>
        <v>4939.3905082304564</v>
      </c>
      <c r="N1561" s="25">
        <f t="shared" si="941"/>
        <v>4.9393905082304563</v>
      </c>
      <c r="O1561" s="105">
        <f t="shared" si="942"/>
        <v>0</v>
      </c>
      <c r="P1561" s="105">
        <f t="shared" si="943"/>
        <v>0</v>
      </c>
      <c r="Q1561" s="105">
        <f t="shared" si="971"/>
        <v>357.73593920351709</v>
      </c>
      <c r="R1561" s="27">
        <f t="shared" si="944"/>
        <v>9.9371094223199188E-2</v>
      </c>
      <c r="S1561" s="98">
        <f t="shared" si="945"/>
        <v>4.9393905082304563</v>
      </c>
      <c r="T1561" s="17">
        <f t="shared" si="972"/>
        <v>2004.6434107171181</v>
      </c>
      <c r="U1561" s="17">
        <f t="shared" si="946"/>
        <v>0.55684539186586612</v>
      </c>
      <c r="V1561" s="17">
        <f t="shared" si="947"/>
        <v>339.84914224334125</v>
      </c>
      <c r="W1561" s="17">
        <f t="shared" si="948"/>
        <v>326.25517655360761</v>
      </c>
      <c r="X1561" s="17">
        <f t="shared" si="948"/>
        <v>313.20496949146332</v>
      </c>
      <c r="Y1561" s="17">
        <f t="shared" si="949"/>
        <v>310.07291979654866</v>
      </c>
      <c r="Z1561" s="17">
        <f>Y1561/3600</f>
        <v>8.6131366610152402E-2</v>
      </c>
      <c r="AA1561" s="17">
        <f>0.96*Y1561</f>
        <v>297.67000300468669</v>
      </c>
      <c r="AB1561" s="17">
        <f t="shared" si="950"/>
        <v>285.76320288449921</v>
      </c>
      <c r="AC1561" s="17">
        <f t="shared" si="951"/>
        <v>271.47504274027426</v>
      </c>
      <c r="AD1561" s="17">
        <f t="shared" si="952"/>
        <v>271.47504274027426</v>
      </c>
      <c r="AE1561" s="17">
        <f t="shared" si="973"/>
        <v>7.5409734094520633E-2</v>
      </c>
      <c r="AF1561" s="17">
        <f>T1561-AD1561</f>
        <v>1733.1683679768439</v>
      </c>
      <c r="AG1561" s="17">
        <f t="shared" si="953"/>
        <v>0.4814356577713455</v>
      </c>
      <c r="AH1561" s="28">
        <f>0.5*'Ducati Panigale 1199 data'!$C$8*'WLTP class 3 v5'!F1561^2</f>
        <v>90779.012345679017</v>
      </c>
      <c r="AI1561" s="17">
        <f t="shared" si="954"/>
        <v>90.779012345679021</v>
      </c>
      <c r="AJ1561" s="17" t="str">
        <f>IF(N1561&lt;0, AI1561, "0")</f>
        <v>0</v>
      </c>
      <c r="AK1561" s="98">
        <f>AK1560+AJ1561</f>
        <v>3985.0924614197511</v>
      </c>
      <c r="AL1561" s="105">
        <f t="shared" si="955"/>
        <v>1.1069701281721531</v>
      </c>
      <c r="AM1561" s="98">
        <f>IF(N1561 &gt; 0, AI1561, )</f>
        <v>90.779012345679021</v>
      </c>
      <c r="AN1561" s="98">
        <f t="shared" si="974"/>
        <v>31841.893695987623</v>
      </c>
      <c r="AO1561" s="98">
        <f t="shared" si="956"/>
        <v>8.8449704711076738</v>
      </c>
      <c r="AP1561" s="27">
        <f t="shared" si="957"/>
        <v>0</v>
      </c>
      <c r="AQ1561" s="27">
        <f t="shared" si="958"/>
        <v>0</v>
      </c>
      <c r="AR1561" s="100">
        <f t="shared" si="959"/>
        <v>0</v>
      </c>
      <c r="AS1561" s="27">
        <f t="shared" si="960"/>
        <v>0</v>
      </c>
      <c r="AT1561" s="100">
        <f t="shared" si="937"/>
        <v>0</v>
      </c>
      <c r="AU1561" s="27">
        <f t="shared" si="937"/>
        <v>0</v>
      </c>
      <c r="AV1561" s="27">
        <f t="shared" si="961"/>
        <v>0</v>
      </c>
      <c r="AW1561" s="27">
        <f t="shared" si="962"/>
        <v>0</v>
      </c>
      <c r="AX1561" s="27">
        <f t="shared" si="963"/>
        <v>0</v>
      </c>
      <c r="AY1561" s="100">
        <f>AN1561-AW1561</f>
        <v>31841.893695987623</v>
      </c>
      <c r="AZ1561" s="110">
        <f t="shared" si="964"/>
        <v>8.8449704711076738</v>
      </c>
      <c r="BB1561" s="88">
        <v>0</v>
      </c>
      <c r="BC1561" s="26">
        <f t="shared" si="965"/>
        <v>0</v>
      </c>
      <c r="BD1561" s="26">
        <f t="shared" si="966"/>
        <v>0</v>
      </c>
      <c r="BE1561" s="26">
        <f t="shared" si="967"/>
        <v>0</v>
      </c>
      <c r="BF1561" s="26">
        <f t="shared" si="968"/>
        <v>0</v>
      </c>
      <c r="BG1561" s="26">
        <f t="shared" si="969"/>
        <v>0</v>
      </c>
    </row>
    <row r="1562" spans="2:59">
      <c r="B1562" s="13" t="s">
        <v>35</v>
      </c>
      <c r="C1562" s="13">
        <v>1551</v>
      </c>
      <c r="D1562" s="13">
        <v>74</v>
      </c>
      <c r="E1562" s="24">
        <v>92.7</v>
      </c>
      <c r="F1562" s="69">
        <f t="shared" si="938"/>
        <v>25.75</v>
      </c>
      <c r="G1562" s="25">
        <f t="shared" si="970"/>
        <v>0.19444444444444522</v>
      </c>
      <c r="H1562" s="25">
        <f t="shared" si="939"/>
        <v>37.5</v>
      </c>
      <c r="I1562" s="49">
        <f>'Ducati Panigale 1199 data'!$C$8*G1562</f>
        <v>54.05555555555577</v>
      </c>
      <c r="J1562" s="49">
        <f>'Ducati Panigale 1199 data'!$C$8*'Ducati Panigale 1199 data'!$C$15*'Ducati Panigale 1199 data'!$C$10</f>
        <v>54.543600000000005</v>
      </c>
      <c r="K1562" s="49">
        <f>(0.5*'Ducati Panigale 1199 data'!$C$12)*'Ducati Panigale 1199 data'!$C$14*'Ducati Panigale 1199 data'!$C$11*F1562^2</f>
        <v>93.815055468750018</v>
      </c>
      <c r="L1562" s="49">
        <f t="shared" si="940"/>
        <v>202.41421102430579</v>
      </c>
      <c r="M1562" s="49">
        <f t="shared" si="936"/>
        <v>5212.1659338758736</v>
      </c>
      <c r="N1562" s="25">
        <f t="shared" si="941"/>
        <v>5.2121659338758732</v>
      </c>
      <c r="O1562" s="105">
        <f t="shared" si="942"/>
        <v>0</v>
      </c>
      <c r="P1562" s="105">
        <f t="shared" si="943"/>
        <v>0</v>
      </c>
      <c r="Q1562" s="105">
        <f t="shared" si="971"/>
        <v>357.73593920351709</v>
      </c>
      <c r="R1562" s="27">
        <f t="shared" si="944"/>
        <v>9.9371094223199188E-2</v>
      </c>
      <c r="S1562" s="98">
        <f t="shared" si="945"/>
        <v>5.2121659338758732</v>
      </c>
      <c r="T1562" s="17">
        <f t="shared" si="972"/>
        <v>2009.855576650994</v>
      </c>
      <c r="U1562" s="17">
        <f t="shared" si="946"/>
        <v>0.55829321573638724</v>
      </c>
      <c r="V1562" s="17">
        <f t="shared" si="947"/>
        <v>339.84914224334125</v>
      </c>
      <c r="W1562" s="17">
        <f t="shared" si="948"/>
        <v>326.25517655360761</v>
      </c>
      <c r="X1562" s="17">
        <f t="shared" si="948"/>
        <v>313.20496949146332</v>
      </c>
      <c r="Y1562" s="17">
        <f t="shared" si="949"/>
        <v>310.07291979654866</v>
      </c>
      <c r="Z1562" s="17">
        <f>Y1562/3600</f>
        <v>8.6131366610152402E-2</v>
      </c>
      <c r="AA1562" s="17">
        <f>0.96*Y1562</f>
        <v>297.67000300468669</v>
      </c>
      <c r="AB1562" s="17">
        <f t="shared" si="950"/>
        <v>285.76320288449921</v>
      </c>
      <c r="AC1562" s="17">
        <f t="shared" si="951"/>
        <v>271.47504274027426</v>
      </c>
      <c r="AD1562" s="17">
        <f t="shared" si="952"/>
        <v>271.47504274027426</v>
      </c>
      <c r="AE1562" s="17">
        <f t="shared" si="973"/>
        <v>7.5409734094520633E-2</v>
      </c>
      <c r="AF1562" s="17">
        <f>T1562-AD1562</f>
        <v>1738.3805339107198</v>
      </c>
      <c r="AG1562" s="17">
        <f t="shared" si="953"/>
        <v>0.48288348164186662</v>
      </c>
      <c r="AH1562" s="28">
        <f>0.5*'Ducati Panigale 1199 data'!$C$8*'WLTP class 3 v5'!F1562^2</f>
        <v>92165.6875</v>
      </c>
      <c r="AI1562" s="17">
        <f t="shared" si="954"/>
        <v>92.165687500000004</v>
      </c>
      <c r="AJ1562" s="17" t="str">
        <f>IF(N1562&lt;0, AI1562, "0")</f>
        <v>0</v>
      </c>
      <c r="AK1562" s="98">
        <f>AK1561+AJ1562</f>
        <v>3985.0924614197511</v>
      </c>
      <c r="AL1562" s="105">
        <f t="shared" si="955"/>
        <v>1.1069701281721531</v>
      </c>
      <c r="AM1562" s="98">
        <f>IF(N1562 &gt; 0, AI1562, )</f>
        <v>92.165687500000004</v>
      </c>
      <c r="AN1562" s="98">
        <f t="shared" si="974"/>
        <v>31934.059383487624</v>
      </c>
      <c r="AO1562" s="98">
        <f t="shared" si="956"/>
        <v>8.870572050968784</v>
      </c>
      <c r="AP1562" s="27">
        <f t="shared" si="957"/>
        <v>0</v>
      </c>
      <c r="AQ1562" s="27">
        <f t="shared" si="958"/>
        <v>0</v>
      </c>
      <c r="AR1562" s="100">
        <f t="shared" si="959"/>
        <v>0</v>
      </c>
      <c r="AS1562" s="27">
        <f t="shared" si="960"/>
        <v>0</v>
      </c>
      <c r="AT1562" s="100">
        <f t="shared" si="937"/>
        <v>0</v>
      </c>
      <c r="AU1562" s="27">
        <f t="shared" si="937"/>
        <v>0</v>
      </c>
      <c r="AV1562" s="27">
        <f t="shared" si="961"/>
        <v>0</v>
      </c>
      <c r="AW1562" s="27">
        <f t="shared" si="962"/>
        <v>0</v>
      </c>
      <c r="AX1562" s="27">
        <f t="shared" si="963"/>
        <v>0</v>
      </c>
      <c r="AY1562" s="100">
        <f>AN1562-AW1562</f>
        <v>31934.059383487624</v>
      </c>
      <c r="AZ1562" s="110">
        <f t="shared" si="964"/>
        <v>8.870572050968784</v>
      </c>
      <c r="BB1562" s="88">
        <v>0</v>
      </c>
      <c r="BC1562" s="26">
        <f t="shared" si="965"/>
        <v>0</v>
      </c>
      <c r="BD1562" s="26">
        <f t="shared" si="966"/>
        <v>0</v>
      </c>
      <c r="BE1562" s="26">
        <f t="shared" si="967"/>
        <v>0</v>
      </c>
      <c r="BF1562" s="26">
        <f t="shared" si="968"/>
        <v>0</v>
      </c>
      <c r="BG1562" s="26">
        <f t="shared" si="969"/>
        <v>0</v>
      </c>
    </row>
    <row r="1563" spans="2:59">
      <c r="B1563" s="13" t="s">
        <v>35</v>
      </c>
      <c r="C1563" s="13">
        <v>1552</v>
      </c>
      <c r="D1563" s="13">
        <v>75</v>
      </c>
      <c r="E1563" s="24">
        <v>93.4</v>
      </c>
      <c r="F1563" s="69">
        <f t="shared" si="938"/>
        <v>25.944444444444443</v>
      </c>
      <c r="G1563" s="25">
        <f t="shared" si="970"/>
        <v>0.20833333333333331</v>
      </c>
      <c r="H1563" s="25">
        <f t="shared" si="939"/>
        <v>38</v>
      </c>
      <c r="I1563" s="49">
        <f>'Ducati Panigale 1199 data'!$C$8*G1563</f>
        <v>57.916666666666664</v>
      </c>
      <c r="J1563" s="49">
        <f>'Ducati Panigale 1199 data'!$C$8*'Ducati Panigale 1199 data'!$C$15*'Ducati Panigale 1199 data'!$C$10</f>
        <v>54.543600000000005</v>
      </c>
      <c r="K1563" s="49">
        <f>(0.5*'Ducati Panigale 1199 data'!$C$12)*'Ducati Panigale 1199 data'!$C$14*'Ducati Panigale 1199 data'!$C$11*F1563^2</f>
        <v>95.237245023148148</v>
      </c>
      <c r="L1563" s="49">
        <f t="shared" si="940"/>
        <v>207.6975116898148</v>
      </c>
      <c r="M1563" s="49">
        <f t="shared" si="936"/>
        <v>5388.5965532857508</v>
      </c>
      <c r="N1563" s="25">
        <f t="shared" si="941"/>
        <v>5.3885965532857512</v>
      </c>
      <c r="O1563" s="105">
        <f t="shared" si="942"/>
        <v>0</v>
      </c>
      <c r="P1563" s="105">
        <f t="shared" si="943"/>
        <v>0</v>
      </c>
      <c r="Q1563" s="105">
        <f t="shared" si="971"/>
        <v>357.73593920351709</v>
      </c>
      <c r="R1563" s="27">
        <f t="shared" si="944"/>
        <v>9.9371094223199188E-2</v>
      </c>
      <c r="S1563" s="98">
        <f t="shared" si="945"/>
        <v>5.3885965532857512</v>
      </c>
      <c r="T1563" s="17">
        <f t="shared" si="972"/>
        <v>2015.2441732042796</v>
      </c>
      <c r="U1563" s="17">
        <f t="shared" si="946"/>
        <v>0.55979004811229993</v>
      </c>
      <c r="V1563" s="17">
        <f t="shared" si="947"/>
        <v>339.84914224334125</v>
      </c>
      <c r="W1563" s="17">
        <f t="shared" si="948"/>
        <v>326.25517655360761</v>
      </c>
      <c r="X1563" s="17">
        <f t="shared" si="948"/>
        <v>313.20496949146332</v>
      </c>
      <c r="Y1563" s="17">
        <f t="shared" si="949"/>
        <v>310.07291979654866</v>
      </c>
      <c r="Z1563" s="17">
        <f>Y1563/3600</f>
        <v>8.6131366610152402E-2</v>
      </c>
      <c r="AA1563" s="17">
        <f>0.96*Y1563</f>
        <v>297.67000300468669</v>
      </c>
      <c r="AB1563" s="17">
        <f t="shared" si="950"/>
        <v>285.76320288449921</v>
      </c>
      <c r="AC1563" s="17">
        <f t="shared" si="951"/>
        <v>271.47504274027426</v>
      </c>
      <c r="AD1563" s="17">
        <f t="shared" si="952"/>
        <v>271.47504274027426</v>
      </c>
      <c r="AE1563" s="17">
        <f t="shared" si="973"/>
        <v>7.5409734094520633E-2</v>
      </c>
      <c r="AF1563" s="17">
        <f>T1563-AD1563</f>
        <v>1743.7691304640052</v>
      </c>
      <c r="AG1563" s="17">
        <f t="shared" si="953"/>
        <v>0.48438031401777926</v>
      </c>
      <c r="AH1563" s="28">
        <f>0.5*'Ducati Panigale 1199 data'!$C$8*'WLTP class 3 v5'!F1563^2</f>
        <v>93562.873456790112</v>
      </c>
      <c r="AI1563" s="17">
        <f t="shared" si="954"/>
        <v>93.562873456790115</v>
      </c>
      <c r="AJ1563" s="17" t="str">
        <f>IF(N1563&lt;0, AI1563, "0")</f>
        <v>0</v>
      </c>
      <c r="AK1563" s="98">
        <f>AK1562+AJ1563</f>
        <v>3985.0924614197511</v>
      </c>
      <c r="AL1563" s="105">
        <f t="shared" si="955"/>
        <v>1.1069701281721531</v>
      </c>
      <c r="AM1563" s="98">
        <f>IF(N1563 &gt; 0, AI1563, )</f>
        <v>93.562873456790115</v>
      </c>
      <c r="AN1563" s="98">
        <f t="shared" si="974"/>
        <v>32027.622256944414</v>
      </c>
      <c r="AO1563" s="98">
        <f t="shared" si="956"/>
        <v>8.8965617380401145</v>
      </c>
      <c r="AP1563" s="27">
        <f t="shared" si="957"/>
        <v>0</v>
      </c>
      <c r="AQ1563" s="27">
        <f t="shared" si="958"/>
        <v>0</v>
      </c>
      <c r="AR1563" s="100">
        <f t="shared" si="959"/>
        <v>0</v>
      </c>
      <c r="AS1563" s="27">
        <f t="shared" si="960"/>
        <v>0</v>
      </c>
      <c r="AT1563" s="100">
        <f t="shared" si="937"/>
        <v>0</v>
      </c>
      <c r="AU1563" s="27">
        <f t="shared" si="937"/>
        <v>0</v>
      </c>
      <c r="AV1563" s="27">
        <f t="shared" si="961"/>
        <v>0</v>
      </c>
      <c r="AW1563" s="27">
        <f t="shared" si="962"/>
        <v>0</v>
      </c>
      <c r="AX1563" s="27">
        <f t="shared" si="963"/>
        <v>0</v>
      </c>
      <c r="AY1563" s="100">
        <f>AN1563-AW1563</f>
        <v>32027.622256944414</v>
      </c>
      <c r="AZ1563" s="110">
        <f t="shared" si="964"/>
        <v>8.8965617380401145</v>
      </c>
      <c r="BB1563" s="88">
        <v>0</v>
      </c>
      <c r="BC1563" s="26">
        <f t="shared" si="965"/>
        <v>0</v>
      </c>
      <c r="BD1563" s="26">
        <f t="shared" si="966"/>
        <v>0</v>
      </c>
      <c r="BE1563" s="26">
        <f t="shared" si="967"/>
        <v>0</v>
      </c>
      <c r="BF1563" s="26">
        <f t="shared" si="968"/>
        <v>0</v>
      </c>
      <c r="BG1563" s="26">
        <f t="shared" si="969"/>
        <v>0</v>
      </c>
    </row>
    <row r="1564" spans="2:59">
      <c r="B1564" s="13" t="s">
        <v>35</v>
      </c>
      <c r="C1564" s="13">
        <v>1553</v>
      </c>
      <c r="D1564" s="13">
        <v>76</v>
      </c>
      <c r="E1564" s="24">
        <v>94.2</v>
      </c>
      <c r="F1564" s="69">
        <f t="shared" si="938"/>
        <v>26.166666666666668</v>
      </c>
      <c r="G1564" s="25">
        <f t="shared" si="970"/>
        <v>0.20833333333333331</v>
      </c>
      <c r="H1564" s="25">
        <f t="shared" si="939"/>
        <v>38.5</v>
      </c>
      <c r="I1564" s="49">
        <f>'Ducati Panigale 1199 data'!$C$8*G1564</f>
        <v>57.916666666666664</v>
      </c>
      <c r="J1564" s="49">
        <f>'Ducati Panigale 1199 data'!$C$8*'Ducati Panigale 1199 data'!$C$15*'Ducati Panigale 1199 data'!$C$10</f>
        <v>54.543600000000005</v>
      </c>
      <c r="K1564" s="49">
        <f>(0.5*'Ducati Panigale 1199 data'!$C$12)*'Ducati Panigale 1199 data'!$C$14*'Ducati Panigale 1199 data'!$C$11*F1564^2</f>
        <v>96.875705208333343</v>
      </c>
      <c r="L1564" s="49">
        <f t="shared" si="940"/>
        <v>209.33597187500001</v>
      </c>
      <c r="M1564" s="49">
        <f t="shared" si="936"/>
        <v>5477.6245973958339</v>
      </c>
      <c r="N1564" s="25">
        <f t="shared" si="941"/>
        <v>5.4776245973958337</v>
      </c>
      <c r="O1564" s="105">
        <f t="shared" si="942"/>
        <v>0</v>
      </c>
      <c r="P1564" s="105">
        <f t="shared" si="943"/>
        <v>0</v>
      </c>
      <c r="Q1564" s="105">
        <f t="shared" si="971"/>
        <v>357.73593920351709</v>
      </c>
      <c r="R1564" s="27">
        <f t="shared" si="944"/>
        <v>9.9371094223199188E-2</v>
      </c>
      <c r="S1564" s="98">
        <f t="shared" si="945"/>
        <v>5.4776245973958337</v>
      </c>
      <c r="T1564" s="17">
        <f t="shared" si="972"/>
        <v>2020.7217978016754</v>
      </c>
      <c r="U1564" s="17">
        <f t="shared" si="946"/>
        <v>0.56131161050046541</v>
      </c>
      <c r="V1564" s="17">
        <f t="shared" si="947"/>
        <v>339.84914224334125</v>
      </c>
      <c r="W1564" s="17">
        <f t="shared" si="948"/>
        <v>326.25517655360761</v>
      </c>
      <c r="X1564" s="17">
        <f t="shared" si="948"/>
        <v>313.20496949146332</v>
      </c>
      <c r="Y1564" s="17">
        <f t="shared" si="949"/>
        <v>310.07291979654866</v>
      </c>
      <c r="Z1564" s="17">
        <f>Y1564/3600</f>
        <v>8.6131366610152402E-2</v>
      </c>
      <c r="AA1564" s="17">
        <f>0.96*Y1564</f>
        <v>297.67000300468669</v>
      </c>
      <c r="AB1564" s="17">
        <f t="shared" si="950"/>
        <v>285.76320288449921</v>
      </c>
      <c r="AC1564" s="17">
        <f t="shared" si="951"/>
        <v>271.47504274027426</v>
      </c>
      <c r="AD1564" s="17">
        <f t="shared" si="952"/>
        <v>271.47504274027426</v>
      </c>
      <c r="AE1564" s="17">
        <f t="shared" si="973"/>
        <v>7.5409734094520633E-2</v>
      </c>
      <c r="AF1564" s="17">
        <f>T1564-AD1564</f>
        <v>1749.246755061401</v>
      </c>
      <c r="AG1564" s="17">
        <f t="shared" si="953"/>
        <v>0.48590187640594473</v>
      </c>
      <c r="AH1564" s="28">
        <f>0.5*'Ducati Panigale 1199 data'!$C$8*'WLTP class 3 v5'!F1564^2</f>
        <v>95172.527777777781</v>
      </c>
      <c r="AI1564" s="17">
        <f t="shared" si="954"/>
        <v>95.172527777777788</v>
      </c>
      <c r="AJ1564" s="17" t="str">
        <f>IF(N1564&lt;0, AI1564, "0")</f>
        <v>0</v>
      </c>
      <c r="AK1564" s="98">
        <f>AK1563+AJ1564</f>
        <v>3985.0924614197511</v>
      </c>
      <c r="AL1564" s="105">
        <f t="shared" si="955"/>
        <v>1.1069701281721531</v>
      </c>
      <c r="AM1564" s="98">
        <f>IF(N1564 &gt; 0, AI1564, )</f>
        <v>95.172527777777788</v>
      </c>
      <c r="AN1564" s="98">
        <f t="shared" si="974"/>
        <v>32122.794784722191</v>
      </c>
      <c r="AO1564" s="98">
        <f t="shared" si="956"/>
        <v>8.9229985513117196</v>
      </c>
      <c r="AP1564" s="27">
        <f t="shared" si="957"/>
        <v>0</v>
      </c>
      <c r="AQ1564" s="27">
        <f t="shared" si="958"/>
        <v>0</v>
      </c>
      <c r="AR1564" s="100">
        <f t="shared" si="959"/>
        <v>0</v>
      </c>
      <c r="AS1564" s="27">
        <f t="shared" si="960"/>
        <v>0</v>
      </c>
      <c r="AT1564" s="100">
        <f t="shared" si="937"/>
        <v>0</v>
      </c>
      <c r="AU1564" s="27">
        <f t="shared" si="937"/>
        <v>0</v>
      </c>
      <c r="AV1564" s="27">
        <f t="shared" si="961"/>
        <v>0</v>
      </c>
      <c r="AW1564" s="27">
        <f t="shared" si="962"/>
        <v>0</v>
      </c>
      <c r="AX1564" s="27">
        <f t="shared" si="963"/>
        <v>0</v>
      </c>
      <c r="AY1564" s="100">
        <f>AN1564-AW1564</f>
        <v>32122.794784722191</v>
      </c>
      <c r="AZ1564" s="110">
        <f t="shared" si="964"/>
        <v>8.9229985513117196</v>
      </c>
      <c r="BB1564" s="88">
        <v>0</v>
      </c>
      <c r="BC1564" s="26">
        <f t="shared" si="965"/>
        <v>0</v>
      </c>
      <c r="BD1564" s="26">
        <f t="shared" si="966"/>
        <v>0</v>
      </c>
      <c r="BE1564" s="26">
        <f t="shared" si="967"/>
        <v>0</v>
      </c>
      <c r="BF1564" s="26">
        <f t="shared" si="968"/>
        <v>0</v>
      </c>
      <c r="BG1564" s="26">
        <f t="shared" si="969"/>
        <v>0</v>
      </c>
    </row>
    <row r="1565" spans="2:59">
      <c r="B1565" s="13" t="s">
        <v>35</v>
      </c>
      <c r="C1565" s="13">
        <v>1554</v>
      </c>
      <c r="D1565" s="13">
        <v>77</v>
      </c>
      <c r="E1565" s="24">
        <v>94.9</v>
      </c>
      <c r="F1565" s="69">
        <f t="shared" si="938"/>
        <v>26.361111111111111</v>
      </c>
      <c r="G1565" s="25">
        <f t="shared" si="970"/>
        <v>0.20833333333333331</v>
      </c>
      <c r="H1565" s="25">
        <f t="shared" si="939"/>
        <v>39</v>
      </c>
      <c r="I1565" s="49">
        <f>'Ducati Panigale 1199 data'!$C$8*G1565</f>
        <v>57.916666666666664</v>
      </c>
      <c r="J1565" s="49">
        <f>'Ducati Panigale 1199 data'!$C$8*'Ducati Panigale 1199 data'!$C$15*'Ducati Panigale 1199 data'!$C$10</f>
        <v>54.543600000000005</v>
      </c>
      <c r="K1565" s="49">
        <f>(0.5*'Ducati Panigale 1199 data'!$C$12)*'Ducati Panigale 1199 data'!$C$14*'Ducati Panigale 1199 data'!$C$11*F1565^2</f>
        <v>98.320820978009266</v>
      </c>
      <c r="L1565" s="49">
        <f t="shared" si="940"/>
        <v>210.78108764467595</v>
      </c>
      <c r="M1565" s="49">
        <f t="shared" si="936"/>
        <v>5556.4236715221523</v>
      </c>
      <c r="N1565" s="25">
        <f t="shared" si="941"/>
        <v>5.5564236715221522</v>
      </c>
      <c r="O1565" s="105">
        <f t="shared" si="942"/>
        <v>0</v>
      </c>
      <c r="P1565" s="105">
        <f t="shared" si="943"/>
        <v>0</v>
      </c>
      <c r="Q1565" s="105">
        <f t="shared" si="971"/>
        <v>357.73593920351709</v>
      </c>
      <c r="R1565" s="27">
        <f t="shared" si="944"/>
        <v>9.9371094223199188E-2</v>
      </c>
      <c r="S1565" s="98">
        <f t="shared" si="945"/>
        <v>5.5564236715221522</v>
      </c>
      <c r="T1565" s="17">
        <f t="shared" si="972"/>
        <v>2026.2782214731976</v>
      </c>
      <c r="U1565" s="17">
        <f t="shared" si="946"/>
        <v>0.56285506152033271</v>
      </c>
      <c r="V1565" s="17">
        <f t="shared" si="947"/>
        <v>339.84914224334125</v>
      </c>
      <c r="W1565" s="17">
        <f t="shared" si="948"/>
        <v>326.25517655360761</v>
      </c>
      <c r="X1565" s="17">
        <f t="shared" si="948"/>
        <v>313.20496949146332</v>
      </c>
      <c r="Y1565" s="17">
        <f t="shared" si="949"/>
        <v>310.07291979654866</v>
      </c>
      <c r="Z1565" s="17">
        <f>Y1565/3600</f>
        <v>8.6131366610152402E-2</v>
      </c>
      <c r="AA1565" s="17">
        <f>0.96*Y1565</f>
        <v>297.67000300468669</v>
      </c>
      <c r="AB1565" s="17">
        <f t="shared" si="950"/>
        <v>285.76320288449921</v>
      </c>
      <c r="AC1565" s="17">
        <f t="shared" si="951"/>
        <v>271.47504274027426</v>
      </c>
      <c r="AD1565" s="17">
        <f t="shared" si="952"/>
        <v>271.47504274027426</v>
      </c>
      <c r="AE1565" s="17">
        <f t="shared" si="973"/>
        <v>7.5409734094520633E-2</v>
      </c>
      <c r="AF1565" s="17">
        <f>T1565-AD1565</f>
        <v>1754.8031787329232</v>
      </c>
      <c r="AG1565" s="17">
        <f t="shared" si="953"/>
        <v>0.48744532742581204</v>
      </c>
      <c r="AH1565" s="28">
        <f>0.5*'Ducati Panigale 1199 data'!$C$8*'WLTP class 3 v5'!F1565^2</f>
        <v>96592.236882716039</v>
      </c>
      <c r="AI1565" s="17">
        <f t="shared" si="954"/>
        <v>96.592236882716037</v>
      </c>
      <c r="AJ1565" s="17" t="str">
        <f>IF(N1565&lt;0, AI1565, "0")</f>
        <v>0</v>
      </c>
      <c r="AK1565" s="98">
        <f>AK1564+AJ1565</f>
        <v>3985.0924614197511</v>
      </c>
      <c r="AL1565" s="105">
        <f t="shared" si="955"/>
        <v>1.1069701281721531</v>
      </c>
      <c r="AM1565" s="98">
        <f>IF(N1565 &gt; 0, AI1565, )</f>
        <v>96.592236882716037</v>
      </c>
      <c r="AN1565" s="98">
        <f t="shared" si="974"/>
        <v>32219.387021604907</v>
      </c>
      <c r="AO1565" s="98">
        <f t="shared" si="956"/>
        <v>8.9498297282235857</v>
      </c>
      <c r="AP1565" s="27">
        <f t="shared" si="957"/>
        <v>0</v>
      </c>
      <c r="AQ1565" s="27">
        <f t="shared" si="958"/>
        <v>0</v>
      </c>
      <c r="AR1565" s="100">
        <f t="shared" si="959"/>
        <v>0</v>
      </c>
      <c r="AS1565" s="27">
        <f t="shared" si="960"/>
        <v>0</v>
      </c>
      <c r="AT1565" s="100">
        <f t="shared" si="937"/>
        <v>0</v>
      </c>
      <c r="AU1565" s="27">
        <f t="shared" si="937"/>
        <v>0</v>
      </c>
      <c r="AV1565" s="27">
        <f t="shared" si="961"/>
        <v>0</v>
      </c>
      <c r="AW1565" s="27">
        <f t="shared" si="962"/>
        <v>0</v>
      </c>
      <c r="AX1565" s="27">
        <f t="shared" si="963"/>
        <v>0</v>
      </c>
      <c r="AY1565" s="100">
        <f>AN1565-AW1565</f>
        <v>32219.387021604907</v>
      </c>
      <c r="AZ1565" s="110">
        <f t="shared" si="964"/>
        <v>8.9498297282235857</v>
      </c>
      <c r="BB1565" s="88">
        <v>0</v>
      </c>
      <c r="BC1565" s="26">
        <f t="shared" si="965"/>
        <v>0</v>
      </c>
      <c r="BD1565" s="26">
        <f t="shared" si="966"/>
        <v>0</v>
      </c>
      <c r="BE1565" s="26">
        <f t="shared" si="967"/>
        <v>0</v>
      </c>
      <c r="BF1565" s="26">
        <f t="shared" si="968"/>
        <v>0</v>
      </c>
      <c r="BG1565" s="26">
        <f t="shared" si="969"/>
        <v>0</v>
      </c>
    </row>
    <row r="1566" spans="2:59">
      <c r="B1566" s="13" t="s">
        <v>35</v>
      </c>
      <c r="C1566" s="13">
        <v>1555</v>
      </c>
      <c r="D1566" s="13">
        <v>78</v>
      </c>
      <c r="E1566" s="24">
        <v>95.7</v>
      </c>
      <c r="F1566" s="69">
        <f t="shared" si="938"/>
        <v>26.583333333333332</v>
      </c>
      <c r="G1566" s="25">
        <f t="shared" si="970"/>
        <v>0.23611111111110952</v>
      </c>
      <c r="H1566" s="25">
        <f t="shared" si="939"/>
        <v>39.5</v>
      </c>
      <c r="I1566" s="49">
        <f>'Ducati Panigale 1199 data'!$C$8*G1566</f>
        <v>65.638888888888445</v>
      </c>
      <c r="J1566" s="49">
        <f>'Ducati Panigale 1199 data'!$C$8*'Ducati Panigale 1199 data'!$C$15*'Ducati Panigale 1199 data'!$C$10</f>
        <v>54.543600000000005</v>
      </c>
      <c r="K1566" s="49">
        <f>(0.5*'Ducati Panigale 1199 data'!$C$12)*'Ducati Panigale 1199 data'!$C$14*'Ducati Panigale 1199 data'!$C$11*F1566^2</f>
        <v>99.98548255208334</v>
      </c>
      <c r="L1566" s="49">
        <f t="shared" si="940"/>
        <v>220.1679714409718</v>
      </c>
      <c r="M1566" s="49">
        <f t="shared" si="936"/>
        <v>5852.7985741391667</v>
      </c>
      <c r="N1566" s="25">
        <f t="shared" si="941"/>
        <v>5.8527985741391664</v>
      </c>
      <c r="O1566" s="105">
        <f t="shared" si="942"/>
        <v>0</v>
      </c>
      <c r="P1566" s="105">
        <f t="shared" si="943"/>
        <v>0</v>
      </c>
      <c r="Q1566" s="105">
        <f t="shared" si="971"/>
        <v>357.73593920351709</v>
      </c>
      <c r="R1566" s="27">
        <f t="shared" si="944"/>
        <v>9.9371094223199188E-2</v>
      </c>
      <c r="S1566" s="98">
        <f t="shared" si="945"/>
        <v>5.8527985741391664</v>
      </c>
      <c r="T1566" s="17">
        <f t="shared" si="972"/>
        <v>2032.1310200473367</v>
      </c>
      <c r="U1566" s="17">
        <f t="shared" si="946"/>
        <v>0.56448083890203793</v>
      </c>
      <c r="V1566" s="17">
        <f t="shared" si="947"/>
        <v>339.84914224334125</v>
      </c>
      <c r="W1566" s="17">
        <f t="shared" si="948"/>
        <v>326.25517655360761</v>
      </c>
      <c r="X1566" s="17">
        <f t="shared" si="948"/>
        <v>313.20496949146332</v>
      </c>
      <c r="Y1566" s="17">
        <f t="shared" si="949"/>
        <v>310.07291979654866</v>
      </c>
      <c r="Z1566" s="17">
        <f>Y1566/3600</f>
        <v>8.6131366610152402E-2</v>
      </c>
      <c r="AA1566" s="17">
        <f>0.96*Y1566</f>
        <v>297.67000300468669</v>
      </c>
      <c r="AB1566" s="17">
        <f t="shared" si="950"/>
        <v>285.76320288449921</v>
      </c>
      <c r="AC1566" s="17">
        <f t="shared" si="951"/>
        <v>271.47504274027426</v>
      </c>
      <c r="AD1566" s="17">
        <f t="shared" si="952"/>
        <v>271.47504274027426</v>
      </c>
      <c r="AE1566" s="17">
        <f t="shared" si="973"/>
        <v>7.5409734094520633E-2</v>
      </c>
      <c r="AF1566" s="17">
        <f>T1566-AD1566</f>
        <v>1760.6559773070626</v>
      </c>
      <c r="AG1566" s="17">
        <f t="shared" si="953"/>
        <v>0.48907110480751737</v>
      </c>
      <c r="AH1566" s="28">
        <f>0.5*'Ducati Panigale 1199 data'!$C$8*'WLTP class 3 v5'!F1566^2</f>
        <v>98227.631944444438</v>
      </c>
      <c r="AI1566" s="17">
        <f t="shared" si="954"/>
        <v>98.22763194444444</v>
      </c>
      <c r="AJ1566" s="17" t="str">
        <f>IF(N1566&lt;0, AI1566, "0")</f>
        <v>0</v>
      </c>
      <c r="AK1566" s="98">
        <f>AK1565+AJ1566</f>
        <v>3985.0924614197511</v>
      </c>
      <c r="AL1566" s="105">
        <f t="shared" si="955"/>
        <v>1.1069701281721531</v>
      </c>
      <c r="AM1566" s="98">
        <f>IF(N1566 &gt; 0, AI1566, )</f>
        <v>98.22763194444444</v>
      </c>
      <c r="AN1566" s="98">
        <f t="shared" si="974"/>
        <v>32317.61465354935</v>
      </c>
      <c r="AO1566" s="98">
        <f t="shared" si="956"/>
        <v>8.9771151815414854</v>
      </c>
      <c r="AP1566" s="27">
        <f t="shared" si="957"/>
        <v>0</v>
      </c>
      <c r="AQ1566" s="27">
        <f t="shared" si="958"/>
        <v>0</v>
      </c>
      <c r="AR1566" s="100">
        <f t="shared" si="959"/>
        <v>0</v>
      </c>
      <c r="AS1566" s="27">
        <f t="shared" si="960"/>
        <v>0</v>
      </c>
      <c r="AT1566" s="100">
        <f t="shared" si="937"/>
        <v>0</v>
      </c>
      <c r="AU1566" s="27">
        <f t="shared" si="937"/>
        <v>0</v>
      </c>
      <c r="AV1566" s="27">
        <f t="shared" si="961"/>
        <v>0</v>
      </c>
      <c r="AW1566" s="27">
        <f t="shared" si="962"/>
        <v>0</v>
      </c>
      <c r="AX1566" s="27">
        <f t="shared" si="963"/>
        <v>0</v>
      </c>
      <c r="AY1566" s="100">
        <f>AN1566-AW1566</f>
        <v>32317.61465354935</v>
      </c>
      <c r="AZ1566" s="110">
        <f t="shared" si="964"/>
        <v>8.9771151815414854</v>
      </c>
      <c r="BB1566" s="88">
        <v>0</v>
      </c>
      <c r="BC1566" s="26">
        <f t="shared" si="965"/>
        <v>0</v>
      </c>
      <c r="BD1566" s="26">
        <f t="shared" si="966"/>
        <v>0</v>
      </c>
      <c r="BE1566" s="26">
        <f t="shared" si="967"/>
        <v>0</v>
      </c>
      <c r="BF1566" s="26">
        <f t="shared" si="968"/>
        <v>0</v>
      </c>
      <c r="BG1566" s="26">
        <f t="shared" si="969"/>
        <v>0</v>
      </c>
    </row>
    <row r="1567" spans="2:59">
      <c r="B1567" s="13" t="s">
        <v>35</v>
      </c>
      <c r="C1567" s="13">
        <v>1556</v>
      </c>
      <c r="D1567" s="13">
        <v>79</v>
      </c>
      <c r="E1567" s="24">
        <v>96.6</v>
      </c>
      <c r="F1567" s="69">
        <f t="shared" si="938"/>
        <v>26.833333333333332</v>
      </c>
      <c r="G1567" s="25">
        <f t="shared" si="970"/>
        <v>0.27777777777777779</v>
      </c>
      <c r="H1567" s="25">
        <f t="shared" si="939"/>
        <v>40</v>
      </c>
      <c r="I1567" s="49">
        <f>'Ducati Panigale 1199 data'!$C$8*G1567</f>
        <v>77.222222222222229</v>
      </c>
      <c r="J1567" s="49">
        <f>'Ducati Panigale 1199 data'!$C$8*'Ducati Panigale 1199 data'!$C$15*'Ducati Panigale 1199 data'!$C$10</f>
        <v>54.543600000000005</v>
      </c>
      <c r="K1567" s="49">
        <f>(0.5*'Ducati Panigale 1199 data'!$C$12)*'Ducati Panigale 1199 data'!$C$14*'Ducati Panigale 1199 data'!$C$11*F1567^2</f>
        <v>101.87493020833334</v>
      </c>
      <c r="L1567" s="49">
        <f t="shared" si="940"/>
        <v>233.64075243055555</v>
      </c>
      <c r="M1567" s="49">
        <f t="shared" si="936"/>
        <v>6269.3601902199071</v>
      </c>
      <c r="N1567" s="25">
        <f t="shared" si="941"/>
        <v>6.2693601902199072</v>
      </c>
      <c r="O1567" s="105">
        <f t="shared" si="942"/>
        <v>0</v>
      </c>
      <c r="P1567" s="105">
        <f t="shared" si="943"/>
        <v>0</v>
      </c>
      <c r="Q1567" s="105">
        <f t="shared" si="971"/>
        <v>357.73593920351709</v>
      </c>
      <c r="R1567" s="27">
        <f t="shared" si="944"/>
        <v>9.9371094223199188E-2</v>
      </c>
      <c r="S1567" s="98">
        <f t="shared" si="945"/>
        <v>6.2693601902199072</v>
      </c>
      <c r="T1567" s="17">
        <f t="shared" si="972"/>
        <v>2038.4003802375566</v>
      </c>
      <c r="U1567" s="17">
        <f t="shared" si="946"/>
        <v>0.56622232784376569</v>
      </c>
      <c r="V1567" s="17">
        <f t="shared" si="947"/>
        <v>339.84914224334125</v>
      </c>
      <c r="W1567" s="17">
        <f t="shared" si="948"/>
        <v>326.25517655360761</v>
      </c>
      <c r="X1567" s="17">
        <f t="shared" si="948"/>
        <v>313.20496949146332</v>
      </c>
      <c r="Y1567" s="17">
        <f t="shared" si="949"/>
        <v>310.07291979654866</v>
      </c>
      <c r="Z1567" s="17">
        <f>Y1567/3600</f>
        <v>8.6131366610152402E-2</v>
      </c>
      <c r="AA1567" s="17">
        <f>0.96*Y1567</f>
        <v>297.67000300468669</v>
      </c>
      <c r="AB1567" s="17">
        <f t="shared" si="950"/>
        <v>285.76320288449921</v>
      </c>
      <c r="AC1567" s="17">
        <f t="shared" si="951"/>
        <v>271.47504274027426</v>
      </c>
      <c r="AD1567" s="17">
        <f t="shared" si="952"/>
        <v>271.47504274027426</v>
      </c>
      <c r="AE1567" s="17">
        <f t="shared" si="973"/>
        <v>7.5409734094520633E-2</v>
      </c>
      <c r="AF1567" s="17">
        <f>T1567-AD1567</f>
        <v>1766.9253374972823</v>
      </c>
      <c r="AG1567" s="17">
        <f t="shared" si="953"/>
        <v>0.49081259374924507</v>
      </c>
      <c r="AH1567" s="28">
        <f>0.5*'Ducati Panigale 1199 data'!$C$8*'WLTP class 3 v5'!F1567^2</f>
        <v>100083.86111111111</v>
      </c>
      <c r="AI1567" s="17">
        <f t="shared" si="954"/>
        <v>100.0838611111111</v>
      </c>
      <c r="AJ1567" s="17" t="str">
        <f>IF(N1567&lt;0, AI1567, "0")</f>
        <v>0</v>
      </c>
      <c r="AK1567" s="98">
        <f>AK1566+AJ1567</f>
        <v>3985.0924614197511</v>
      </c>
      <c r="AL1567" s="105">
        <f t="shared" si="955"/>
        <v>1.1069701281721531</v>
      </c>
      <c r="AM1567" s="98">
        <f>IF(N1567 &gt; 0, AI1567, )</f>
        <v>100.0838611111111</v>
      </c>
      <c r="AN1567" s="98">
        <f t="shared" si="974"/>
        <v>32417.69851466046</v>
      </c>
      <c r="AO1567" s="98">
        <f t="shared" si="956"/>
        <v>9.0049162540723504</v>
      </c>
      <c r="AP1567" s="27">
        <f t="shared" si="957"/>
        <v>0</v>
      </c>
      <c r="AQ1567" s="27">
        <f t="shared" si="958"/>
        <v>0</v>
      </c>
      <c r="AR1567" s="100">
        <f t="shared" si="959"/>
        <v>0</v>
      </c>
      <c r="AS1567" s="27">
        <f t="shared" si="960"/>
        <v>0</v>
      </c>
      <c r="AT1567" s="100">
        <f t="shared" si="937"/>
        <v>0</v>
      </c>
      <c r="AU1567" s="27">
        <f t="shared" si="937"/>
        <v>0</v>
      </c>
      <c r="AV1567" s="27">
        <f t="shared" si="961"/>
        <v>0</v>
      </c>
      <c r="AW1567" s="27">
        <f t="shared" si="962"/>
        <v>0</v>
      </c>
      <c r="AX1567" s="27">
        <f t="shared" si="963"/>
        <v>0</v>
      </c>
      <c r="AY1567" s="100">
        <f>AN1567-AW1567</f>
        <v>32417.69851466046</v>
      </c>
      <c r="AZ1567" s="110">
        <f t="shared" si="964"/>
        <v>9.0049162540723504</v>
      </c>
      <c r="BB1567" s="88">
        <v>0</v>
      </c>
      <c r="BC1567" s="26">
        <f t="shared" si="965"/>
        <v>0</v>
      </c>
      <c r="BD1567" s="26">
        <f t="shared" si="966"/>
        <v>0</v>
      </c>
      <c r="BE1567" s="26">
        <f t="shared" si="967"/>
        <v>0</v>
      </c>
      <c r="BF1567" s="26">
        <f t="shared" si="968"/>
        <v>0</v>
      </c>
      <c r="BG1567" s="26">
        <f t="shared" si="969"/>
        <v>0</v>
      </c>
    </row>
    <row r="1568" spans="2:59">
      <c r="B1568" s="13" t="s">
        <v>35</v>
      </c>
      <c r="C1568" s="13">
        <v>1557</v>
      </c>
      <c r="D1568" s="13">
        <v>80</v>
      </c>
      <c r="E1568" s="24">
        <v>97.7</v>
      </c>
      <c r="F1568" s="69">
        <f t="shared" si="938"/>
        <v>27.138888888888889</v>
      </c>
      <c r="G1568" s="25">
        <f t="shared" si="970"/>
        <v>0.31944444444444603</v>
      </c>
      <c r="H1568" s="25">
        <f t="shared" si="939"/>
        <v>40.5</v>
      </c>
      <c r="I1568" s="49">
        <f>'Ducati Panigale 1199 data'!$C$8*G1568</f>
        <v>88.805555555555998</v>
      </c>
      <c r="J1568" s="49">
        <f>'Ducati Panigale 1199 data'!$C$8*'Ducati Panigale 1199 data'!$C$15*'Ducati Panigale 1199 data'!$C$10</f>
        <v>54.543600000000005</v>
      </c>
      <c r="K1568" s="49">
        <f>(0.5*'Ducati Panigale 1199 data'!$C$12)*'Ducati Panigale 1199 data'!$C$14*'Ducati Panigale 1199 data'!$C$11*F1568^2</f>
        <v>104.20827306134261</v>
      </c>
      <c r="L1568" s="49">
        <f t="shared" si="940"/>
        <v>247.55742861689862</v>
      </c>
      <c r="M1568" s="49">
        <f t="shared" si="936"/>
        <v>6718.4335488530542</v>
      </c>
      <c r="N1568" s="25">
        <f t="shared" si="941"/>
        <v>6.7184335488530538</v>
      </c>
      <c r="O1568" s="105">
        <f t="shared" si="942"/>
        <v>0</v>
      </c>
      <c r="P1568" s="105">
        <f t="shared" si="943"/>
        <v>0</v>
      </c>
      <c r="Q1568" s="105">
        <f t="shared" si="971"/>
        <v>357.73593920351709</v>
      </c>
      <c r="R1568" s="27">
        <f t="shared" si="944"/>
        <v>9.9371094223199188E-2</v>
      </c>
      <c r="S1568" s="98">
        <f t="shared" si="945"/>
        <v>6.7184335488530538</v>
      </c>
      <c r="T1568" s="17">
        <f t="shared" si="972"/>
        <v>2045.1188137864096</v>
      </c>
      <c r="U1568" s="17">
        <f t="shared" si="946"/>
        <v>0.56808855938511382</v>
      </c>
      <c r="V1568" s="17">
        <f t="shared" si="947"/>
        <v>339.84914224334125</v>
      </c>
      <c r="W1568" s="17">
        <f t="shared" si="948"/>
        <v>326.25517655360761</v>
      </c>
      <c r="X1568" s="17">
        <f t="shared" si="948"/>
        <v>313.20496949146332</v>
      </c>
      <c r="Y1568" s="17">
        <f t="shared" si="949"/>
        <v>310.07291979654866</v>
      </c>
      <c r="Z1568" s="17">
        <f>Y1568/3600</f>
        <v>8.6131366610152402E-2</v>
      </c>
      <c r="AA1568" s="17">
        <f>0.96*Y1568</f>
        <v>297.67000300468669</v>
      </c>
      <c r="AB1568" s="17">
        <f t="shared" si="950"/>
        <v>285.76320288449921</v>
      </c>
      <c r="AC1568" s="17">
        <f t="shared" si="951"/>
        <v>271.47504274027426</v>
      </c>
      <c r="AD1568" s="17">
        <f t="shared" si="952"/>
        <v>271.47504274027426</v>
      </c>
      <c r="AE1568" s="17">
        <f t="shared" si="973"/>
        <v>7.5409734094520633E-2</v>
      </c>
      <c r="AF1568" s="17">
        <f>T1568-AD1568</f>
        <v>1773.6437710461355</v>
      </c>
      <c r="AG1568" s="17">
        <f t="shared" si="953"/>
        <v>0.4926788252905932</v>
      </c>
      <c r="AH1568" s="28">
        <f>0.5*'Ducati Panigale 1199 data'!$C$8*'WLTP class 3 v5'!F1568^2</f>
        <v>102376.18132716049</v>
      </c>
      <c r="AI1568" s="17">
        <f t="shared" si="954"/>
        <v>102.3761813271605</v>
      </c>
      <c r="AJ1568" s="17" t="str">
        <f>IF(N1568&lt;0, AI1568, "0")</f>
        <v>0</v>
      </c>
      <c r="AK1568" s="98">
        <f>AK1567+AJ1568</f>
        <v>3985.0924614197511</v>
      </c>
      <c r="AL1568" s="105">
        <f t="shared" si="955"/>
        <v>1.1069701281721531</v>
      </c>
      <c r="AM1568" s="98">
        <f>IF(N1568 &gt; 0, AI1568, )</f>
        <v>102.3761813271605</v>
      </c>
      <c r="AN1568" s="98">
        <f t="shared" si="974"/>
        <v>32520.07469598762</v>
      </c>
      <c r="AO1568" s="98">
        <f t="shared" si="956"/>
        <v>9.0333540822187839</v>
      </c>
      <c r="AP1568" s="27">
        <f t="shared" si="957"/>
        <v>0</v>
      </c>
      <c r="AQ1568" s="27">
        <f t="shared" si="958"/>
        <v>0</v>
      </c>
      <c r="AR1568" s="100">
        <f t="shared" si="959"/>
        <v>0</v>
      </c>
      <c r="AS1568" s="27">
        <f t="shared" si="960"/>
        <v>0</v>
      </c>
      <c r="AT1568" s="100">
        <f t="shared" si="937"/>
        <v>0</v>
      </c>
      <c r="AU1568" s="27">
        <f t="shared" si="937"/>
        <v>0</v>
      </c>
      <c r="AV1568" s="27">
        <f t="shared" si="961"/>
        <v>0</v>
      </c>
      <c r="AW1568" s="27">
        <f t="shared" si="962"/>
        <v>0</v>
      </c>
      <c r="AX1568" s="27">
        <f t="shared" si="963"/>
        <v>0</v>
      </c>
      <c r="AY1568" s="100">
        <f>AN1568-AW1568</f>
        <v>32520.07469598762</v>
      </c>
      <c r="AZ1568" s="110">
        <f t="shared" si="964"/>
        <v>9.0333540822187839</v>
      </c>
      <c r="BB1568" s="88">
        <v>0</v>
      </c>
      <c r="BC1568" s="26">
        <f t="shared" si="965"/>
        <v>0</v>
      </c>
      <c r="BD1568" s="26">
        <f t="shared" si="966"/>
        <v>0</v>
      </c>
      <c r="BE1568" s="26">
        <f t="shared" si="967"/>
        <v>0</v>
      </c>
      <c r="BF1568" s="26">
        <f t="shared" si="968"/>
        <v>0</v>
      </c>
      <c r="BG1568" s="26">
        <f t="shared" si="969"/>
        <v>0</v>
      </c>
    </row>
    <row r="1569" spans="2:59">
      <c r="B1569" s="13" t="s">
        <v>35</v>
      </c>
      <c r="C1569" s="13">
        <v>1558</v>
      </c>
      <c r="D1569" s="13">
        <v>81</v>
      </c>
      <c r="E1569" s="24">
        <v>98.9</v>
      </c>
      <c r="F1569" s="69">
        <f t="shared" si="938"/>
        <v>27.472222222222221</v>
      </c>
      <c r="G1569" s="25">
        <f t="shared" si="970"/>
        <v>0.37500000000000039</v>
      </c>
      <c r="H1569" s="25">
        <f t="shared" si="939"/>
        <v>41</v>
      </c>
      <c r="I1569" s="49">
        <f>'Ducati Panigale 1199 data'!$C$8*G1569</f>
        <v>104.25000000000011</v>
      </c>
      <c r="J1569" s="49">
        <f>'Ducati Panigale 1199 data'!$C$8*'Ducati Panigale 1199 data'!$C$15*'Ducati Panigale 1199 data'!$C$10</f>
        <v>54.543600000000005</v>
      </c>
      <c r="K1569" s="49">
        <f>(0.5*'Ducati Panigale 1199 data'!$C$12)*'Ducati Panigale 1199 data'!$C$14*'Ducati Panigale 1199 data'!$C$11*F1569^2</f>
        <v>106.78386958912037</v>
      </c>
      <c r="L1569" s="49">
        <f t="shared" si="940"/>
        <v>265.57746958912048</v>
      </c>
      <c r="M1569" s="49">
        <f t="shared" si="936"/>
        <v>7296.0032617677816</v>
      </c>
      <c r="N1569" s="25">
        <f t="shared" si="941"/>
        <v>7.2960032617677815</v>
      </c>
      <c r="O1569" s="105">
        <f t="shared" si="942"/>
        <v>0</v>
      </c>
      <c r="P1569" s="105">
        <f t="shared" si="943"/>
        <v>0</v>
      </c>
      <c r="Q1569" s="105">
        <f t="shared" si="971"/>
        <v>357.73593920351709</v>
      </c>
      <c r="R1569" s="27">
        <f t="shared" si="944"/>
        <v>9.9371094223199188E-2</v>
      </c>
      <c r="S1569" s="98">
        <f t="shared" si="945"/>
        <v>7.2960032617677815</v>
      </c>
      <c r="T1569" s="17">
        <f t="shared" si="972"/>
        <v>2052.4148170481776</v>
      </c>
      <c r="U1569" s="17">
        <f t="shared" si="946"/>
        <v>0.57011522695782713</v>
      </c>
      <c r="V1569" s="17">
        <f t="shared" si="947"/>
        <v>339.84914224334125</v>
      </c>
      <c r="W1569" s="17">
        <f t="shared" si="948"/>
        <v>326.25517655360761</v>
      </c>
      <c r="X1569" s="17">
        <f t="shared" si="948"/>
        <v>313.20496949146332</v>
      </c>
      <c r="Y1569" s="17">
        <f t="shared" si="949"/>
        <v>310.07291979654866</v>
      </c>
      <c r="Z1569" s="17">
        <f>Y1569/3600</f>
        <v>8.6131366610152402E-2</v>
      </c>
      <c r="AA1569" s="17">
        <f>0.96*Y1569</f>
        <v>297.67000300468669</v>
      </c>
      <c r="AB1569" s="17">
        <f t="shared" si="950"/>
        <v>285.76320288449921</v>
      </c>
      <c r="AC1569" s="17">
        <f t="shared" si="951"/>
        <v>271.47504274027426</v>
      </c>
      <c r="AD1569" s="17">
        <f t="shared" si="952"/>
        <v>271.47504274027426</v>
      </c>
      <c r="AE1569" s="17">
        <f t="shared" si="973"/>
        <v>7.5409734094520633E-2</v>
      </c>
      <c r="AF1569" s="17">
        <f>T1569-AD1569</f>
        <v>1780.9397743079035</v>
      </c>
      <c r="AG1569" s="17">
        <f t="shared" si="953"/>
        <v>0.49470549286330651</v>
      </c>
      <c r="AH1569" s="28">
        <f>0.5*'Ducati Panigale 1199 data'!$C$8*'WLTP class 3 v5'!F1569^2</f>
        <v>104906.49614197529</v>
      </c>
      <c r="AI1569" s="17">
        <f t="shared" si="954"/>
        <v>104.9064961419753</v>
      </c>
      <c r="AJ1569" s="17" t="str">
        <f>IF(N1569&lt;0, AI1569, "0")</f>
        <v>0</v>
      </c>
      <c r="AK1569" s="98">
        <f>AK1568+AJ1569</f>
        <v>3985.0924614197511</v>
      </c>
      <c r="AL1569" s="105">
        <f t="shared" si="955"/>
        <v>1.1069701281721531</v>
      </c>
      <c r="AM1569" s="98">
        <f>IF(N1569 &gt; 0, AI1569, )</f>
        <v>104.9064961419753</v>
      </c>
      <c r="AN1569" s="98">
        <f t="shared" si="974"/>
        <v>32624.981192129595</v>
      </c>
      <c r="AO1569" s="98">
        <f t="shared" si="956"/>
        <v>9.0624947755915546</v>
      </c>
      <c r="AP1569" s="27">
        <f t="shared" si="957"/>
        <v>0</v>
      </c>
      <c r="AQ1569" s="27">
        <f t="shared" si="958"/>
        <v>0</v>
      </c>
      <c r="AR1569" s="100">
        <f t="shared" si="959"/>
        <v>0</v>
      </c>
      <c r="AS1569" s="27">
        <f t="shared" si="960"/>
        <v>0</v>
      </c>
      <c r="AT1569" s="100">
        <f t="shared" si="937"/>
        <v>0</v>
      </c>
      <c r="AU1569" s="27">
        <f t="shared" si="937"/>
        <v>0</v>
      </c>
      <c r="AV1569" s="27">
        <f t="shared" si="961"/>
        <v>0</v>
      </c>
      <c r="AW1569" s="27">
        <f t="shared" si="962"/>
        <v>0</v>
      </c>
      <c r="AX1569" s="27">
        <f t="shared" si="963"/>
        <v>0</v>
      </c>
      <c r="AY1569" s="100">
        <f>AN1569-AW1569</f>
        <v>32624.981192129595</v>
      </c>
      <c r="AZ1569" s="110">
        <f t="shared" si="964"/>
        <v>9.0624947755915546</v>
      </c>
      <c r="BB1569" s="88">
        <v>0</v>
      </c>
      <c r="BC1569" s="26">
        <f t="shared" si="965"/>
        <v>0</v>
      </c>
      <c r="BD1569" s="26">
        <f t="shared" si="966"/>
        <v>0</v>
      </c>
      <c r="BE1569" s="26">
        <f t="shared" si="967"/>
        <v>0</v>
      </c>
      <c r="BF1569" s="26">
        <f t="shared" si="968"/>
        <v>0</v>
      </c>
      <c r="BG1569" s="26">
        <f t="shared" si="969"/>
        <v>0</v>
      </c>
    </row>
    <row r="1570" spans="2:59">
      <c r="B1570" s="13" t="s">
        <v>35</v>
      </c>
      <c r="C1570" s="13">
        <v>1559</v>
      </c>
      <c r="D1570" s="13">
        <v>82</v>
      </c>
      <c r="E1570" s="24">
        <v>100.4</v>
      </c>
      <c r="F1570" s="69">
        <f t="shared" si="938"/>
        <v>27.888888888888889</v>
      </c>
      <c r="G1570" s="25">
        <f t="shared" si="970"/>
        <v>0.43055555555555475</v>
      </c>
      <c r="H1570" s="25">
        <f t="shared" si="939"/>
        <v>41.5</v>
      </c>
      <c r="I1570" s="49">
        <f>'Ducati Panigale 1199 data'!$C$8*G1570</f>
        <v>119.69444444444422</v>
      </c>
      <c r="J1570" s="49">
        <f>'Ducati Panigale 1199 data'!$C$8*'Ducati Panigale 1199 data'!$C$15*'Ducati Panigale 1199 data'!$C$10</f>
        <v>54.543600000000005</v>
      </c>
      <c r="K1570" s="49">
        <f>(0.5*'Ducati Panigale 1199 data'!$C$12)*'Ducati Panigale 1199 data'!$C$14*'Ducati Panigale 1199 data'!$C$11*F1570^2</f>
        <v>110.04758009259261</v>
      </c>
      <c r="L1570" s="49">
        <f t="shared" si="940"/>
        <v>284.28562453703682</v>
      </c>
      <c r="M1570" s="49">
        <f t="shared" si="936"/>
        <v>7928.4101954218049</v>
      </c>
      <c r="N1570" s="25">
        <f t="shared" si="941"/>
        <v>7.9284101954218054</v>
      </c>
      <c r="O1570" s="105">
        <f t="shared" si="942"/>
        <v>0</v>
      </c>
      <c r="P1570" s="105">
        <f t="shared" si="943"/>
        <v>0</v>
      </c>
      <c r="Q1570" s="105">
        <f t="shared" si="971"/>
        <v>357.73593920351709</v>
      </c>
      <c r="R1570" s="27">
        <f t="shared" si="944"/>
        <v>9.9371094223199188E-2</v>
      </c>
      <c r="S1570" s="98">
        <f t="shared" si="945"/>
        <v>7.9284101954218054</v>
      </c>
      <c r="T1570" s="17">
        <f t="shared" si="972"/>
        <v>2060.3432272435994</v>
      </c>
      <c r="U1570" s="17">
        <f t="shared" si="946"/>
        <v>0.57231756312322202</v>
      </c>
      <c r="V1570" s="17">
        <f t="shared" si="947"/>
        <v>339.84914224334125</v>
      </c>
      <c r="W1570" s="17">
        <f t="shared" si="948"/>
        <v>326.25517655360761</v>
      </c>
      <c r="X1570" s="17">
        <f t="shared" si="948"/>
        <v>313.20496949146332</v>
      </c>
      <c r="Y1570" s="17">
        <f t="shared" si="949"/>
        <v>310.07291979654866</v>
      </c>
      <c r="Z1570" s="17">
        <f>Y1570/3600</f>
        <v>8.6131366610152402E-2</v>
      </c>
      <c r="AA1570" s="17">
        <f>0.96*Y1570</f>
        <v>297.67000300468669</v>
      </c>
      <c r="AB1570" s="17">
        <f t="shared" si="950"/>
        <v>285.76320288449921</v>
      </c>
      <c r="AC1570" s="17">
        <f t="shared" si="951"/>
        <v>271.47504274027426</v>
      </c>
      <c r="AD1570" s="17">
        <f t="shared" si="952"/>
        <v>271.47504274027426</v>
      </c>
      <c r="AE1570" s="17">
        <f t="shared" si="973"/>
        <v>7.5409734094520633E-2</v>
      </c>
      <c r="AF1570" s="17">
        <f>T1570-AD1570</f>
        <v>1788.8681845033252</v>
      </c>
      <c r="AG1570" s="17">
        <f t="shared" si="953"/>
        <v>0.49690782902870145</v>
      </c>
      <c r="AH1570" s="28">
        <f>0.5*'Ducati Panigale 1199 data'!$C$8*'WLTP class 3 v5'!F1570^2</f>
        <v>108112.82716049383</v>
      </c>
      <c r="AI1570" s="17">
        <f t="shared" si="954"/>
        <v>108.11282716049384</v>
      </c>
      <c r="AJ1570" s="17" t="str">
        <f>IF(N1570&lt;0, AI1570, "0")</f>
        <v>0</v>
      </c>
      <c r="AK1570" s="98">
        <f>AK1569+AJ1570</f>
        <v>3985.0924614197511</v>
      </c>
      <c r="AL1570" s="105">
        <f t="shared" si="955"/>
        <v>1.1069701281721531</v>
      </c>
      <c r="AM1570" s="98">
        <f>IF(N1570 &gt; 0, AI1570, )</f>
        <v>108.11282716049384</v>
      </c>
      <c r="AN1570" s="98">
        <f t="shared" si="974"/>
        <v>32733.094019290089</v>
      </c>
      <c r="AO1570" s="98">
        <f t="shared" si="956"/>
        <v>9.09252611646947</v>
      </c>
      <c r="AP1570" s="27">
        <f t="shared" si="957"/>
        <v>0</v>
      </c>
      <c r="AQ1570" s="27">
        <f t="shared" si="958"/>
        <v>0</v>
      </c>
      <c r="AR1570" s="100">
        <f t="shared" si="959"/>
        <v>0</v>
      </c>
      <c r="AS1570" s="27">
        <f t="shared" si="960"/>
        <v>0</v>
      </c>
      <c r="AT1570" s="100">
        <f t="shared" si="937"/>
        <v>0</v>
      </c>
      <c r="AU1570" s="27">
        <f t="shared" si="937"/>
        <v>0</v>
      </c>
      <c r="AV1570" s="27">
        <f t="shared" si="961"/>
        <v>0</v>
      </c>
      <c r="AW1570" s="27">
        <f t="shared" si="962"/>
        <v>0</v>
      </c>
      <c r="AX1570" s="27">
        <f t="shared" si="963"/>
        <v>0</v>
      </c>
      <c r="AY1570" s="100">
        <f>AN1570-AW1570</f>
        <v>32733.094019290089</v>
      </c>
      <c r="AZ1570" s="110">
        <f t="shared" si="964"/>
        <v>9.09252611646947</v>
      </c>
      <c r="BB1570" s="88">
        <v>0</v>
      </c>
      <c r="BC1570" s="26">
        <f t="shared" si="965"/>
        <v>0</v>
      </c>
      <c r="BD1570" s="26">
        <f t="shared" si="966"/>
        <v>0</v>
      </c>
      <c r="BE1570" s="26">
        <f t="shared" si="967"/>
        <v>0</v>
      </c>
      <c r="BF1570" s="26">
        <f t="shared" si="968"/>
        <v>0</v>
      </c>
      <c r="BG1570" s="26">
        <f t="shared" si="969"/>
        <v>0</v>
      </c>
    </row>
    <row r="1571" spans="2:59">
      <c r="B1571" s="13" t="s">
        <v>35</v>
      </c>
      <c r="C1571" s="13">
        <v>1560</v>
      </c>
      <c r="D1571" s="13">
        <v>83</v>
      </c>
      <c r="E1571" s="24">
        <v>102</v>
      </c>
      <c r="F1571" s="69">
        <f t="shared" si="938"/>
        <v>28.333333333333332</v>
      </c>
      <c r="G1571" s="25">
        <f t="shared" si="970"/>
        <v>0.44444444444444287</v>
      </c>
      <c r="H1571" s="25">
        <f t="shared" si="939"/>
        <v>42</v>
      </c>
      <c r="I1571" s="49">
        <f>'Ducati Panigale 1199 data'!$C$8*G1571</f>
        <v>123.55555555555512</v>
      </c>
      <c r="J1571" s="49">
        <f>'Ducati Panigale 1199 data'!$C$8*'Ducati Panigale 1199 data'!$C$15*'Ducati Panigale 1199 data'!$C$10</f>
        <v>54.543600000000005</v>
      </c>
      <c r="K1571" s="49">
        <f>(0.5*'Ducati Panigale 1199 data'!$C$12)*'Ducati Panigale 1199 data'!$C$14*'Ducati Panigale 1199 data'!$C$11*F1571^2</f>
        <v>113.58302083333334</v>
      </c>
      <c r="L1571" s="49">
        <f t="shared" si="940"/>
        <v>291.68217638888848</v>
      </c>
      <c r="M1571" s="49">
        <f t="shared" si="936"/>
        <v>8264.328331018507</v>
      </c>
      <c r="N1571" s="25">
        <f t="shared" si="941"/>
        <v>8.2643283310185076</v>
      </c>
      <c r="O1571" s="105">
        <f t="shared" si="942"/>
        <v>0</v>
      </c>
      <c r="P1571" s="105">
        <f t="shared" si="943"/>
        <v>0</v>
      </c>
      <c r="Q1571" s="105">
        <f t="shared" si="971"/>
        <v>357.73593920351709</v>
      </c>
      <c r="R1571" s="27">
        <f t="shared" si="944"/>
        <v>9.9371094223199188E-2</v>
      </c>
      <c r="S1571" s="98">
        <f t="shared" si="945"/>
        <v>8.2643283310185076</v>
      </c>
      <c r="T1571" s="17">
        <f t="shared" si="972"/>
        <v>2068.6075555746179</v>
      </c>
      <c r="U1571" s="17">
        <f t="shared" si="946"/>
        <v>0.57461320988183828</v>
      </c>
      <c r="V1571" s="17">
        <f t="shared" si="947"/>
        <v>339.84914224334125</v>
      </c>
      <c r="W1571" s="17">
        <f t="shared" si="948"/>
        <v>326.25517655360761</v>
      </c>
      <c r="X1571" s="17">
        <f t="shared" si="948"/>
        <v>313.20496949146332</v>
      </c>
      <c r="Y1571" s="17">
        <f t="shared" si="949"/>
        <v>310.07291979654866</v>
      </c>
      <c r="Z1571" s="17">
        <f>Y1571/3600</f>
        <v>8.6131366610152402E-2</v>
      </c>
      <c r="AA1571" s="17">
        <f>0.96*Y1571</f>
        <v>297.67000300468669</v>
      </c>
      <c r="AB1571" s="17">
        <f t="shared" si="950"/>
        <v>285.76320288449921</v>
      </c>
      <c r="AC1571" s="17">
        <f t="shared" si="951"/>
        <v>271.47504274027426</v>
      </c>
      <c r="AD1571" s="17">
        <f t="shared" si="952"/>
        <v>271.47504274027426</v>
      </c>
      <c r="AE1571" s="17">
        <f t="shared" si="973"/>
        <v>7.5409734094520633E-2</v>
      </c>
      <c r="AF1571" s="17">
        <f>T1571-AD1571</f>
        <v>1797.1325128343437</v>
      </c>
      <c r="AG1571" s="17">
        <f t="shared" si="953"/>
        <v>0.49920347578731772</v>
      </c>
      <c r="AH1571" s="28">
        <f>0.5*'Ducati Panigale 1199 data'!$C$8*'WLTP class 3 v5'!F1571^2</f>
        <v>111586.11111111111</v>
      </c>
      <c r="AI1571" s="17">
        <f t="shared" si="954"/>
        <v>111.58611111111111</v>
      </c>
      <c r="AJ1571" s="17" t="str">
        <f>IF(N1571&lt;0, AI1571, "0")</f>
        <v>0</v>
      </c>
      <c r="AK1571" s="98">
        <f>AK1570+AJ1571</f>
        <v>3985.0924614197511</v>
      </c>
      <c r="AL1571" s="105">
        <f t="shared" si="955"/>
        <v>1.1069701281721531</v>
      </c>
      <c r="AM1571" s="98">
        <f>IF(N1571 &gt; 0, AI1571, )</f>
        <v>111.58611111111111</v>
      </c>
      <c r="AN1571" s="98">
        <f t="shared" si="974"/>
        <v>32844.680130401197</v>
      </c>
      <c r="AO1571" s="98">
        <f t="shared" si="956"/>
        <v>9.1235222584447762</v>
      </c>
      <c r="AP1571" s="27">
        <f t="shared" si="957"/>
        <v>0</v>
      </c>
      <c r="AQ1571" s="27">
        <f t="shared" si="958"/>
        <v>0</v>
      </c>
      <c r="AR1571" s="100">
        <f t="shared" si="959"/>
        <v>0</v>
      </c>
      <c r="AS1571" s="27">
        <f t="shared" si="960"/>
        <v>0</v>
      </c>
      <c r="AT1571" s="100">
        <f t="shared" si="937"/>
        <v>0</v>
      </c>
      <c r="AU1571" s="27">
        <f t="shared" si="937"/>
        <v>0</v>
      </c>
      <c r="AV1571" s="27">
        <f t="shared" si="961"/>
        <v>0</v>
      </c>
      <c r="AW1571" s="27">
        <f t="shared" si="962"/>
        <v>0</v>
      </c>
      <c r="AX1571" s="27">
        <f t="shared" si="963"/>
        <v>0</v>
      </c>
      <c r="AY1571" s="100">
        <f>AN1571-AW1571</f>
        <v>32844.680130401197</v>
      </c>
      <c r="AZ1571" s="110">
        <f t="shared" si="964"/>
        <v>9.1235222584447762</v>
      </c>
      <c r="BB1571" s="88">
        <v>0</v>
      </c>
      <c r="BC1571" s="26">
        <f t="shared" si="965"/>
        <v>0</v>
      </c>
      <c r="BD1571" s="26">
        <f t="shared" si="966"/>
        <v>0</v>
      </c>
      <c r="BE1571" s="26">
        <f t="shared" si="967"/>
        <v>0</v>
      </c>
      <c r="BF1571" s="26">
        <f t="shared" si="968"/>
        <v>0</v>
      </c>
      <c r="BG1571" s="26">
        <f t="shared" si="969"/>
        <v>0</v>
      </c>
    </row>
    <row r="1572" spans="2:59">
      <c r="B1572" s="13" t="s">
        <v>35</v>
      </c>
      <c r="C1572" s="13">
        <v>1561</v>
      </c>
      <c r="D1572" s="13">
        <v>84</v>
      </c>
      <c r="E1572" s="24">
        <v>103.6</v>
      </c>
      <c r="F1572" s="69">
        <f t="shared" si="938"/>
        <v>28.777777777777779</v>
      </c>
      <c r="G1572" s="25">
        <f t="shared" si="970"/>
        <v>0.44444444444444481</v>
      </c>
      <c r="H1572" s="25">
        <f t="shared" si="939"/>
        <v>42.5</v>
      </c>
      <c r="I1572" s="49">
        <f>'Ducati Panigale 1199 data'!$C$8*G1572</f>
        <v>123.55555555555566</v>
      </c>
      <c r="J1572" s="49">
        <f>'Ducati Panigale 1199 data'!$C$8*'Ducati Panigale 1199 data'!$C$15*'Ducati Panigale 1199 data'!$C$10</f>
        <v>54.543600000000005</v>
      </c>
      <c r="K1572" s="49">
        <f>(0.5*'Ducati Panigale 1199 data'!$C$12)*'Ducati Panigale 1199 data'!$C$14*'Ducati Panigale 1199 data'!$C$11*F1572^2</f>
        <v>117.17435787037039</v>
      </c>
      <c r="L1572" s="49">
        <f t="shared" si="940"/>
        <v>295.27351342592601</v>
      </c>
      <c r="M1572" s="49">
        <f t="shared" si="936"/>
        <v>8497.3155530349813</v>
      </c>
      <c r="N1572" s="25">
        <f t="shared" si="941"/>
        <v>8.4973155530349818</v>
      </c>
      <c r="O1572" s="105">
        <f t="shared" si="942"/>
        <v>0</v>
      </c>
      <c r="P1572" s="105">
        <f t="shared" si="943"/>
        <v>0</v>
      </c>
      <c r="Q1572" s="105">
        <f t="shared" si="971"/>
        <v>357.73593920351709</v>
      </c>
      <c r="R1572" s="27">
        <f t="shared" si="944"/>
        <v>9.9371094223199188E-2</v>
      </c>
      <c r="S1572" s="98">
        <f t="shared" si="945"/>
        <v>8.4973155530349818</v>
      </c>
      <c r="T1572" s="17">
        <f t="shared" si="972"/>
        <v>2077.104871127653</v>
      </c>
      <c r="U1572" s="17">
        <f t="shared" si="946"/>
        <v>0.57697357531323701</v>
      </c>
      <c r="V1572" s="17">
        <f t="shared" si="947"/>
        <v>339.84914224334125</v>
      </c>
      <c r="W1572" s="17">
        <f t="shared" si="948"/>
        <v>326.25517655360761</v>
      </c>
      <c r="X1572" s="17">
        <f t="shared" si="948"/>
        <v>313.20496949146332</v>
      </c>
      <c r="Y1572" s="17">
        <f t="shared" si="949"/>
        <v>310.07291979654866</v>
      </c>
      <c r="Z1572" s="17">
        <f>Y1572/3600</f>
        <v>8.6131366610152402E-2</v>
      </c>
      <c r="AA1572" s="17">
        <f>0.96*Y1572</f>
        <v>297.67000300468669</v>
      </c>
      <c r="AB1572" s="17">
        <f t="shared" si="950"/>
        <v>285.76320288449921</v>
      </c>
      <c r="AC1572" s="17">
        <f t="shared" si="951"/>
        <v>271.47504274027426</v>
      </c>
      <c r="AD1572" s="17">
        <f t="shared" si="952"/>
        <v>271.47504274027426</v>
      </c>
      <c r="AE1572" s="17">
        <f t="shared" si="973"/>
        <v>7.5409734094520633E-2</v>
      </c>
      <c r="AF1572" s="17">
        <f>T1572-AD1572</f>
        <v>1805.6298283873789</v>
      </c>
      <c r="AG1572" s="17">
        <f t="shared" si="953"/>
        <v>0.50156384121871633</v>
      </c>
      <c r="AH1572" s="28">
        <f>0.5*'Ducati Panigale 1199 data'!$C$8*'WLTP class 3 v5'!F1572^2</f>
        <v>115114.30864197531</v>
      </c>
      <c r="AI1572" s="17">
        <f t="shared" si="954"/>
        <v>115.11430864197531</v>
      </c>
      <c r="AJ1572" s="17" t="str">
        <f>IF(N1572&lt;0, AI1572, "0")</f>
        <v>0</v>
      </c>
      <c r="AK1572" s="98">
        <f>AK1571+AJ1572</f>
        <v>3985.0924614197511</v>
      </c>
      <c r="AL1572" s="105">
        <f t="shared" si="955"/>
        <v>1.1069701281721531</v>
      </c>
      <c r="AM1572" s="98">
        <f>IF(N1572 &gt; 0, AI1572, )</f>
        <v>115.11430864197531</v>
      </c>
      <c r="AN1572" s="98">
        <f t="shared" si="974"/>
        <v>32959.794439043173</v>
      </c>
      <c r="AO1572" s="98">
        <f t="shared" si="956"/>
        <v>9.15549845528977</v>
      </c>
      <c r="AP1572" s="27">
        <f t="shared" si="957"/>
        <v>0</v>
      </c>
      <c r="AQ1572" s="27">
        <f t="shared" si="958"/>
        <v>0</v>
      </c>
      <c r="AR1572" s="100">
        <f t="shared" si="959"/>
        <v>0</v>
      </c>
      <c r="AS1572" s="27">
        <f t="shared" si="960"/>
        <v>0</v>
      </c>
      <c r="AT1572" s="100">
        <f t="shared" si="937"/>
        <v>0</v>
      </c>
      <c r="AU1572" s="27">
        <f t="shared" si="937"/>
        <v>0</v>
      </c>
      <c r="AV1572" s="27">
        <f t="shared" si="961"/>
        <v>0</v>
      </c>
      <c r="AW1572" s="27">
        <f t="shared" si="962"/>
        <v>0</v>
      </c>
      <c r="AX1572" s="27">
        <f t="shared" si="963"/>
        <v>0</v>
      </c>
      <c r="AY1572" s="100">
        <f>AN1572-AW1572</f>
        <v>32959.794439043173</v>
      </c>
      <c r="AZ1572" s="110">
        <f t="shared" si="964"/>
        <v>9.15549845528977</v>
      </c>
      <c r="BB1572" s="88">
        <v>0</v>
      </c>
      <c r="BC1572" s="26">
        <f t="shared" si="965"/>
        <v>0</v>
      </c>
      <c r="BD1572" s="26">
        <f t="shared" si="966"/>
        <v>0</v>
      </c>
      <c r="BE1572" s="26">
        <f t="shared" si="967"/>
        <v>0</v>
      </c>
      <c r="BF1572" s="26">
        <f t="shared" si="968"/>
        <v>0</v>
      </c>
      <c r="BG1572" s="26">
        <f t="shared" si="969"/>
        <v>0</v>
      </c>
    </row>
    <row r="1573" spans="2:59">
      <c r="B1573" s="13" t="s">
        <v>35</v>
      </c>
      <c r="C1573" s="13">
        <v>1562</v>
      </c>
      <c r="D1573" s="13">
        <v>85</v>
      </c>
      <c r="E1573" s="24">
        <v>105.2</v>
      </c>
      <c r="F1573" s="69">
        <f t="shared" si="938"/>
        <v>29.222222222222221</v>
      </c>
      <c r="G1573" s="25">
        <f t="shared" si="970"/>
        <v>0.44444444444444481</v>
      </c>
      <c r="H1573" s="25">
        <f t="shared" si="939"/>
        <v>43</v>
      </c>
      <c r="I1573" s="49">
        <f>'Ducati Panigale 1199 data'!$C$8*G1573</f>
        <v>123.55555555555566</v>
      </c>
      <c r="J1573" s="49">
        <f>'Ducati Panigale 1199 data'!$C$8*'Ducati Panigale 1199 data'!$C$15*'Ducati Panigale 1199 data'!$C$10</f>
        <v>54.543600000000005</v>
      </c>
      <c r="K1573" s="49">
        <f>(0.5*'Ducati Panigale 1199 data'!$C$12)*'Ducati Panigale 1199 data'!$C$14*'Ducati Panigale 1199 data'!$C$11*F1573^2</f>
        <v>120.8215912037037</v>
      </c>
      <c r="L1573" s="49">
        <f t="shared" si="940"/>
        <v>298.92074675925937</v>
      </c>
      <c r="M1573" s="49">
        <f t="shared" si="936"/>
        <v>8735.1284886316898</v>
      </c>
      <c r="N1573" s="25">
        <f t="shared" si="941"/>
        <v>8.7351284886316893</v>
      </c>
      <c r="O1573" s="105">
        <f t="shared" si="942"/>
        <v>0</v>
      </c>
      <c r="P1573" s="105">
        <f t="shared" si="943"/>
        <v>0</v>
      </c>
      <c r="Q1573" s="105">
        <f t="shared" si="971"/>
        <v>357.73593920351709</v>
      </c>
      <c r="R1573" s="27">
        <f t="shared" si="944"/>
        <v>9.9371094223199188E-2</v>
      </c>
      <c r="S1573" s="98">
        <f t="shared" si="945"/>
        <v>8.7351284886316893</v>
      </c>
      <c r="T1573" s="17">
        <f t="shared" si="972"/>
        <v>2085.8399996162848</v>
      </c>
      <c r="U1573" s="17">
        <f t="shared" si="946"/>
        <v>0.5793999998934124</v>
      </c>
      <c r="V1573" s="17">
        <f t="shared" si="947"/>
        <v>339.84914224334125</v>
      </c>
      <c r="W1573" s="17">
        <f t="shared" si="948"/>
        <v>326.25517655360761</v>
      </c>
      <c r="X1573" s="17">
        <f t="shared" si="948"/>
        <v>313.20496949146332</v>
      </c>
      <c r="Y1573" s="17">
        <f t="shared" si="949"/>
        <v>310.07291979654866</v>
      </c>
      <c r="Z1573" s="17">
        <f>Y1573/3600</f>
        <v>8.6131366610152402E-2</v>
      </c>
      <c r="AA1573" s="17">
        <f>0.96*Y1573</f>
        <v>297.67000300468669</v>
      </c>
      <c r="AB1573" s="17">
        <f t="shared" si="950"/>
        <v>285.76320288449921</v>
      </c>
      <c r="AC1573" s="17">
        <f t="shared" si="951"/>
        <v>271.47504274027426</v>
      </c>
      <c r="AD1573" s="17">
        <f t="shared" si="952"/>
        <v>271.47504274027426</v>
      </c>
      <c r="AE1573" s="17">
        <f t="shared" si="973"/>
        <v>7.5409734094520633E-2</v>
      </c>
      <c r="AF1573" s="17">
        <f>T1573-AD1573</f>
        <v>1814.3649568760106</v>
      </c>
      <c r="AG1573" s="17">
        <f t="shared" si="953"/>
        <v>0.50399026579889183</v>
      </c>
      <c r="AH1573" s="28">
        <f>0.5*'Ducati Panigale 1199 data'!$C$8*'WLTP class 3 v5'!F1573^2</f>
        <v>118697.41975308642</v>
      </c>
      <c r="AI1573" s="17">
        <f t="shared" si="954"/>
        <v>118.69741975308642</v>
      </c>
      <c r="AJ1573" s="17" t="str">
        <f>IF(N1573&lt;0, AI1573, "0")</f>
        <v>0</v>
      </c>
      <c r="AK1573" s="98">
        <f>AK1572+AJ1573</f>
        <v>3985.0924614197511</v>
      </c>
      <c r="AL1573" s="105">
        <f t="shared" si="955"/>
        <v>1.1069701281721531</v>
      </c>
      <c r="AM1573" s="98">
        <f>IF(N1573 &gt; 0, AI1573, )</f>
        <v>118.69741975308642</v>
      </c>
      <c r="AN1573" s="98">
        <f t="shared" si="974"/>
        <v>33078.49185879626</v>
      </c>
      <c r="AO1573" s="98">
        <f t="shared" si="956"/>
        <v>9.1884699607767395</v>
      </c>
      <c r="AP1573" s="27">
        <f t="shared" si="957"/>
        <v>0</v>
      </c>
      <c r="AQ1573" s="27">
        <f t="shared" si="958"/>
        <v>0</v>
      </c>
      <c r="AR1573" s="100">
        <f t="shared" si="959"/>
        <v>0</v>
      </c>
      <c r="AS1573" s="27">
        <f t="shared" si="960"/>
        <v>0</v>
      </c>
      <c r="AT1573" s="100">
        <f t="shared" si="937"/>
        <v>0</v>
      </c>
      <c r="AU1573" s="27">
        <f t="shared" si="937"/>
        <v>0</v>
      </c>
      <c r="AV1573" s="27">
        <f t="shared" si="961"/>
        <v>0</v>
      </c>
      <c r="AW1573" s="27">
        <f t="shared" si="962"/>
        <v>0</v>
      </c>
      <c r="AX1573" s="27">
        <f t="shared" si="963"/>
        <v>0</v>
      </c>
      <c r="AY1573" s="100">
        <f>AN1573-AW1573</f>
        <v>33078.49185879626</v>
      </c>
      <c r="AZ1573" s="110">
        <f t="shared" si="964"/>
        <v>9.1884699607767395</v>
      </c>
      <c r="BB1573" s="88">
        <v>0</v>
      </c>
      <c r="BC1573" s="26">
        <f t="shared" si="965"/>
        <v>0</v>
      </c>
      <c r="BD1573" s="26">
        <f t="shared" si="966"/>
        <v>0</v>
      </c>
      <c r="BE1573" s="26">
        <f t="shared" si="967"/>
        <v>0</v>
      </c>
      <c r="BF1573" s="26">
        <f t="shared" si="968"/>
        <v>0</v>
      </c>
      <c r="BG1573" s="26">
        <f t="shared" si="969"/>
        <v>0</v>
      </c>
    </row>
    <row r="1574" spans="2:59">
      <c r="B1574" s="13" t="s">
        <v>35</v>
      </c>
      <c r="C1574" s="13">
        <v>1563</v>
      </c>
      <c r="D1574" s="13">
        <v>86</v>
      </c>
      <c r="E1574" s="24">
        <v>106.8</v>
      </c>
      <c r="F1574" s="69">
        <f t="shared" si="938"/>
        <v>29.666666666666668</v>
      </c>
      <c r="G1574" s="25">
        <f t="shared" si="970"/>
        <v>0.45833333333333293</v>
      </c>
      <c r="H1574" s="25">
        <f t="shared" si="939"/>
        <v>43.5</v>
      </c>
      <c r="I1574" s="49">
        <f>'Ducati Panigale 1199 data'!$C$8*G1574</f>
        <v>127.41666666666656</v>
      </c>
      <c r="J1574" s="49">
        <f>'Ducati Panigale 1199 data'!$C$8*'Ducati Panigale 1199 data'!$C$15*'Ducati Panigale 1199 data'!$C$10</f>
        <v>54.543600000000005</v>
      </c>
      <c r="K1574" s="49">
        <f>(0.5*'Ducati Panigale 1199 data'!$C$12)*'Ducati Panigale 1199 data'!$C$14*'Ducati Panigale 1199 data'!$C$11*F1574^2</f>
        <v>124.52472083333336</v>
      </c>
      <c r="L1574" s="49">
        <f t="shared" si="940"/>
        <v>306.48498749999993</v>
      </c>
      <c r="M1574" s="49">
        <f t="shared" si="936"/>
        <v>9092.387962499999</v>
      </c>
      <c r="N1574" s="25">
        <f t="shared" si="941"/>
        <v>9.0923879624999984</v>
      </c>
      <c r="O1574" s="105">
        <f t="shared" si="942"/>
        <v>0</v>
      </c>
      <c r="P1574" s="105">
        <f t="shared" si="943"/>
        <v>0</v>
      </c>
      <c r="Q1574" s="105">
        <f t="shared" si="971"/>
        <v>357.73593920351709</v>
      </c>
      <c r="R1574" s="27">
        <f t="shared" si="944"/>
        <v>9.9371094223199188E-2</v>
      </c>
      <c r="S1574" s="98">
        <f t="shared" si="945"/>
        <v>9.0923879624999984</v>
      </c>
      <c r="T1574" s="17">
        <f t="shared" si="972"/>
        <v>2094.932387578785</v>
      </c>
      <c r="U1574" s="17">
        <f t="shared" si="946"/>
        <v>0.58192566321632921</v>
      </c>
      <c r="V1574" s="17">
        <f t="shared" si="947"/>
        <v>339.84914224334125</v>
      </c>
      <c r="W1574" s="17">
        <f t="shared" si="948"/>
        <v>326.25517655360761</v>
      </c>
      <c r="X1574" s="17">
        <f t="shared" si="948"/>
        <v>313.20496949146332</v>
      </c>
      <c r="Y1574" s="17">
        <f t="shared" si="949"/>
        <v>310.07291979654866</v>
      </c>
      <c r="Z1574" s="17">
        <f>Y1574/3600</f>
        <v>8.6131366610152402E-2</v>
      </c>
      <c r="AA1574" s="17">
        <f>0.96*Y1574</f>
        <v>297.67000300468669</v>
      </c>
      <c r="AB1574" s="17">
        <f t="shared" si="950"/>
        <v>285.76320288449921</v>
      </c>
      <c r="AC1574" s="17">
        <f t="shared" si="951"/>
        <v>271.47504274027426</v>
      </c>
      <c r="AD1574" s="17">
        <f t="shared" si="952"/>
        <v>271.47504274027426</v>
      </c>
      <c r="AE1574" s="17">
        <f t="shared" si="973"/>
        <v>7.5409734094520633E-2</v>
      </c>
      <c r="AF1574" s="17">
        <f>T1574-AD1574</f>
        <v>1823.4573448385108</v>
      </c>
      <c r="AG1574" s="17">
        <f t="shared" si="953"/>
        <v>0.50651592912180854</v>
      </c>
      <c r="AH1574" s="28">
        <f>0.5*'Ducati Panigale 1199 data'!$C$8*'WLTP class 3 v5'!F1574^2</f>
        <v>122335.44444444445</v>
      </c>
      <c r="AI1574" s="17">
        <f t="shared" si="954"/>
        <v>122.33544444444445</v>
      </c>
      <c r="AJ1574" s="17" t="str">
        <f>IF(N1574&lt;0, AI1574, "0")</f>
        <v>0</v>
      </c>
      <c r="AK1574" s="98">
        <f>AK1573+AJ1574</f>
        <v>3985.0924614197511</v>
      </c>
      <c r="AL1574" s="105">
        <f t="shared" si="955"/>
        <v>1.1069701281721531</v>
      </c>
      <c r="AM1574" s="98">
        <f>IF(N1574 &gt; 0, AI1574, )</f>
        <v>122.33544444444445</v>
      </c>
      <c r="AN1574" s="98">
        <f t="shared" si="974"/>
        <v>33200.827303240701</v>
      </c>
      <c r="AO1574" s="98">
        <f t="shared" si="956"/>
        <v>9.2224520286779725</v>
      </c>
      <c r="AP1574" s="27">
        <f t="shared" si="957"/>
        <v>0</v>
      </c>
      <c r="AQ1574" s="27">
        <f t="shared" si="958"/>
        <v>0</v>
      </c>
      <c r="AR1574" s="100">
        <f t="shared" si="959"/>
        <v>0</v>
      </c>
      <c r="AS1574" s="27">
        <f t="shared" si="960"/>
        <v>0</v>
      </c>
      <c r="AT1574" s="100">
        <f t="shared" si="937"/>
        <v>0</v>
      </c>
      <c r="AU1574" s="27">
        <f t="shared" si="937"/>
        <v>0</v>
      </c>
      <c r="AV1574" s="27">
        <f t="shared" si="961"/>
        <v>0</v>
      </c>
      <c r="AW1574" s="27">
        <f t="shared" si="962"/>
        <v>0</v>
      </c>
      <c r="AX1574" s="27">
        <f t="shared" si="963"/>
        <v>0</v>
      </c>
      <c r="AY1574" s="100">
        <f>AN1574-AW1574</f>
        <v>33200.827303240701</v>
      </c>
      <c r="AZ1574" s="110">
        <f t="shared" si="964"/>
        <v>9.2224520286779725</v>
      </c>
      <c r="BB1574" s="88">
        <v>0</v>
      </c>
      <c r="BC1574" s="26">
        <f t="shared" si="965"/>
        <v>0</v>
      </c>
      <c r="BD1574" s="26">
        <f t="shared" si="966"/>
        <v>0</v>
      </c>
      <c r="BE1574" s="26">
        <f t="shared" si="967"/>
        <v>0</v>
      </c>
      <c r="BF1574" s="26">
        <f t="shared" si="968"/>
        <v>0</v>
      </c>
      <c r="BG1574" s="26">
        <f t="shared" si="969"/>
        <v>0</v>
      </c>
    </row>
    <row r="1575" spans="2:59">
      <c r="B1575" s="13" t="s">
        <v>35</v>
      </c>
      <c r="C1575" s="13">
        <v>1564</v>
      </c>
      <c r="D1575" s="13">
        <v>87</v>
      </c>
      <c r="E1575" s="24">
        <v>108.5</v>
      </c>
      <c r="F1575" s="69">
        <f t="shared" si="938"/>
        <v>30.138888888888889</v>
      </c>
      <c r="G1575" s="25">
        <f t="shared" si="970"/>
        <v>0.47222222222222299</v>
      </c>
      <c r="H1575" s="25">
        <f t="shared" si="939"/>
        <v>44</v>
      </c>
      <c r="I1575" s="49">
        <f>'Ducati Panigale 1199 data'!$C$8*G1575</f>
        <v>131.277777777778</v>
      </c>
      <c r="J1575" s="49">
        <f>'Ducati Panigale 1199 data'!$C$8*'Ducati Panigale 1199 data'!$C$15*'Ducati Panigale 1199 data'!$C$10</f>
        <v>54.543600000000005</v>
      </c>
      <c r="K1575" s="49">
        <f>(0.5*'Ducati Panigale 1199 data'!$C$12)*'Ducati Panigale 1199 data'!$C$14*'Ducati Panigale 1199 data'!$C$11*F1575^2</f>
        <v>128.52054181134261</v>
      </c>
      <c r="L1575" s="49">
        <f t="shared" si="940"/>
        <v>314.34191958912061</v>
      </c>
      <c r="M1575" s="49">
        <f t="shared" si="936"/>
        <v>9473.9161876165526</v>
      </c>
      <c r="N1575" s="25">
        <f t="shared" si="941"/>
        <v>9.4739161876165525</v>
      </c>
      <c r="O1575" s="105">
        <f t="shared" si="942"/>
        <v>0</v>
      </c>
      <c r="P1575" s="105">
        <f t="shared" si="943"/>
        <v>0</v>
      </c>
      <c r="Q1575" s="105">
        <f t="shared" si="971"/>
        <v>357.73593920351709</v>
      </c>
      <c r="R1575" s="27">
        <f t="shared" si="944"/>
        <v>9.9371094223199188E-2</v>
      </c>
      <c r="S1575" s="98">
        <f t="shared" si="945"/>
        <v>9.4739161876165525</v>
      </c>
      <c r="T1575" s="17">
        <f t="shared" si="972"/>
        <v>2104.4063037664014</v>
      </c>
      <c r="U1575" s="17">
        <f t="shared" si="946"/>
        <v>0.58455730660177818</v>
      </c>
      <c r="V1575" s="17">
        <f t="shared" si="947"/>
        <v>339.84914224334125</v>
      </c>
      <c r="W1575" s="17">
        <f t="shared" si="948"/>
        <v>326.25517655360761</v>
      </c>
      <c r="X1575" s="17">
        <f t="shared" si="948"/>
        <v>313.20496949146332</v>
      </c>
      <c r="Y1575" s="17">
        <f t="shared" si="949"/>
        <v>310.07291979654866</v>
      </c>
      <c r="Z1575" s="17">
        <f>Y1575/3600</f>
        <v>8.6131366610152402E-2</v>
      </c>
      <c r="AA1575" s="17">
        <f>0.96*Y1575</f>
        <v>297.67000300468669</v>
      </c>
      <c r="AB1575" s="17">
        <f t="shared" si="950"/>
        <v>285.76320288449921</v>
      </c>
      <c r="AC1575" s="17">
        <f t="shared" si="951"/>
        <v>271.47504274027426</v>
      </c>
      <c r="AD1575" s="17">
        <f t="shared" si="952"/>
        <v>271.47504274027426</v>
      </c>
      <c r="AE1575" s="17">
        <f t="shared" si="973"/>
        <v>7.5409734094520633E-2</v>
      </c>
      <c r="AF1575" s="17">
        <f>T1575-AD1575</f>
        <v>1832.9312610261272</v>
      </c>
      <c r="AG1575" s="17">
        <f t="shared" si="953"/>
        <v>0.50914757250725762</v>
      </c>
      <c r="AH1575" s="28">
        <f>0.5*'Ducati Panigale 1199 data'!$C$8*'WLTP class 3 v5'!F1575^2</f>
        <v>126261.01466049383</v>
      </c>
      <c r="AI1575" s="17">
        <f t="shared" si="954"/>
        <v>126.26101466049383</v>
      </c>
      <c r="AJ1575" s="17" t="str">
        <f>IF(N1575&lt;0, AI1575, "0")</f>
        <v>0</v>
      </c>
      <c r="AK1575" s="98">
        <f>AK1574+AJ1575</f>
        <v>3985.0924614197511</v>
      </c>
      <c r="AL1575" s="105">
        <f t="shared" si="955"/>
        <v>1.1069701281721531</v>
      </c>
      <c r="AM1575" s="98">
        <f>IF(N1575 &gt; 0, AI1575, )</f>
        <v>126.26101466049383</v>
      </c>
      <c r="AN1575" s="98">
        <f t="shared" si="974"/>
        <v>33327.088317901194</v>
      </c>
      <c r="AO1575" s="98">
        <f t="shared" si="956"/>
        <v>9.257524532750331</v>
      </c>
      <c r="AP1575" s="27">
        <f t="shared" si="957"/>
        <v>0</v>
      </c>
      <c r="AQ1575" s="27">
        <f t="shared" si="958"/>
        <v>0</v>
      </c>
      <c r="AR1575" s="100">
        <f t="shared" si="959"/>
        <v>0</v>
      </c>
      <c r="AS1575" s="27">
        <f t="shared" si="960"/>
        <v>0</v>
      </c>
      <c r="AT1575" s="100">
        <f t="shared" si="937"/>
        <v>0</v>
      </c>
      <c r="AU1575" s="27">
        <f t="shared" si="937"/>
        <v>0</v>
      </c>
      <c r="AV1575" s="27">
        <f t="shared" si="961"/>
        <v>0</v>
      </c>
      <c r="AW1575" s="27">
        <f t="shared" si="962"/>
        <v>0</v>
      </c>
      <c r="AX1575" s="27">
        <f t="shared" si="963"/>
        <v>0</v>
      </c>
      <c r="AY1575" s="100">
        <f>AN1575-AW1575</f>
        <v>33327.088317901194</v>
      </c>
      <c r="AZ1575" s="110">
        <f t="shared" si="964"/>
        <v>9.257524532750331</v>
      </c>
      <c r="BB1575" s="88">
        <v>0</v>
      </c>
      <c r="BC1575" s="26">
        <f t="shared" si="965"/>
        <v>0</v>
      </c>
      <c r="BD1575" s="26">
        <f t="shared" si="966"/>
        <v>0</v>
      </c>
      <c r="BE1575" s="26">
        <f t="shared" si="967"/>
        <v>0</v>
      </c>
      <c r="BF1575" s="26">
        <f t="shared" si="968"/>
        <v>0</v>
      </c>
      <c r="BG1575" s="26">
        <f t="shared" si="969"/>
        <v>0</v>
      </c>
    </row>
    <row r="1576" spans="2:59">
      <c r="B1576" s="13" t="s">
        <v>35</v>
      </c>
      <c r="C1576" s="13">
        <v>1565</v>
      </c>
      <c r="D1576" s="13">
        <v>88</v>
      </c>
      <c r="E1576" s="24">
        <v>110.2</v>
      </c>
      <c r="F1576" s="69">
        <f t="shared" si="938"/>
        <v>30.611111111111111</v>
      </c>
      <c r="G1576" s="25">
        <f t="shared" si="970"/>
        <v>0.47222222222222299</v>
      </c>
      <c r="H1576" s="25">
        <f t="shared" si="939"/>
        <v>44.5</v>
      </c>
      <c r="I1576" s="49">
        <f>'Ducati Panigale 1199 data'!$C$8*G1576</f>
        <v>131.277777777778</v>
      </c>
      <c r="J1576" s="49">
        <f>'Ducati Panigale 1199 data'!$C$8*'Ducati Panigale 1199 data'!$C$15*'Ducati Panigale 1199 data'!$C$10</f>
        <v>54.543600000000005</v>
      </c>
      <c r="K1576" s="49">
        <f>(0.5*'Ducati Panigale 1199 data'!$C$12)*'Ducati Panigale 1199 data'!$C$14*'Ducati Panigale 1199 data'!$C$11*F1576^2</f>
        <v>132.5794644675926</v>
      </c>
      <c r="L1576" s="49">
        <f t="shared" si="940"/>
        <v>318.4008422453706</v>
      </c>
      <c r="M1576" s="49">
        <f t="shared" si="936"/>
        <v>9746.6035598443996</v>
      </c>
      <c r="N1576" s="25">
        <f t="shared" si="941"/>
        <v>9.7466035598443987</v>
      </c>
      <c r="O1576" s="105">
        <f t="shared" si="942"/>
        <v>0</v>
      </c>
      <c r="P1576" s="105">
        <f t="shared" si="943"/>
        <v>0</v>
      </c>
      <c r="Q1576" s="105">
        <f t="shared" si="971"/>
        <v>357.73593920351709</v>
      </c>
      <c r="R1576" s="27">
        <f t="shared" si="944"/>
        <v>9.9371094223199188E-2</v>
      </c>
      <c r="S1576" s="98">
        <f t="shared" si="945"/>
        <v>9.7466035598443987</v>
      </c>
      <c r="T1576" s="17">
        <f t="shared" si="972"/>
        <v>2114.1529073262459</v>
      </c>
      <c r="U1576" s="17">
        <f t="shared" si="946"/>
        <v>0.58726469647951274</v>
      </c>
      <c r="V1576" s="17">
        <f t="shared" si="947"/>
        <v>339.84914224334125</v>
      </c>
      <c r="W1576" s="17">
        <f t="shared" si="948"/>
        <v>326.25517655360761</v>
      </c>
      <c r="X1576" s="17">
        <f t="shared" si="948"/>
        <v>313.20496949146332</v>
      </c>
      <c r="Y1576" s="17">
        <f t="shared" si="949"/>
        <v>310.07291979654866</v>
      </c>
      <c r="Z1576" s="17">
        <f>Y1576/3600</f>
        <v>8.6131366610152402E-2</v>
      </c>
      <c r="AA1576" s="17">
        <f>0.96*Y1576</f>
        <v>297.67000300468669</v>
      </c>
      <c r="AB1576" s="17">
        <f t="shared" si="950"/>
        <v>285.76320288449921</v>
      </c>
      <c r="AC1576" s="17">
        <f t="shared" si="951"/>
        <v>271.47504274027426</v>
      </c>
      <c r="AD1576" s="17">
        <f t="shared" si="952"/>
        <v>271.47504274027426</v>
      </c>
      <c r="AE1576" s="17">
        <f t="shared" si="973"/>
        <v>7.5409734094520633E-2</v>
      </c>
      <c r="AF1576" s="17">
        <f>T1576-AD1576</f>
        <v>1842.6778645859717</v>
      </c>
      <c r="AG1576" s="17">
        <f t="shared" si="953"/>
        <v>0.51185496238499217</v>
      </c>
      <c r="AH1576" s="28">
        <f>0.5*'Ducati Panigale 1199 data'!$C$8*'WLTP class 3 v5'!F1576^2</f>
        <v>130248.57716049382</v>
      </c>
      <c r="AI1576" s="17">
        <f t="shared" si="954"/>
        <v>130.24857716049382</v>
      </c>
      <c r="AJ1576" s="17" t="str">
        <f>IF(N1576&lt;0, AI1576, "0")</f>
        <v>0</v>
      </c>
      <c r="AK1576" s="98">
        <f>AK1575+AJ1576</f>
        <v>3985.0924614197511</v>
      </c>
      <c r="AL1576" s="105">
        <f t="shared" si="955"/>
        <v>1.1069701281721531</v>
      </c>
      <c r="AM1576" s="98">
        <f>IF(N1576 &gt; 0, AI1576, )</f>
        <v>130.24857716049382</v>
      </c>
      <c r="AN1576" s="98">
        <f t="shared" si="974"/>
        <v>33457.336895061686</v>
      </c>
      <c r="AO1576" s="98">
        <f t="shared" si="956"/>
        <v>9.2937046930726908</v>
      </c>
      <c r="AP1576" s="27">
        <f t="shared" si="957"/>
        <v>0</v>
      </c>
      <c r="AQ1576" s="27">
        <f t="shared" si="958"/>
        <v>0</v>
      </c>
      <c r="AR1576" s="100">
        <f t="shared" si="959"/>
        <v>0</v>
      </c>
      <c r="AS1576" s="27">
        <f t="shared" si="960"/>
        <v>0</v>
      </c>
      <c r="AT1576" s="100">
        <f t="shared" si="937"/>
        <v>0</v>
      </c>
      <c r="AU1576" s="27">
        <f t="shared" si="937"/>
        <v>0</v>
      </c>
      <c r="AV1576" s="27">
        <f t="shared" si="961"/>
        <v>0</v>
      </c>
      <c r="AW1576" s="27">
        <f t="shared" si="962"/>
        <v>0</v>
      </c>
      <c r="AX1576" s="27">
        <f t="shared" si="963"/>
        <v>0</v>
      </c>
      <c r="AY1576" s="100">
        <f>AN1576-AW1576</f>
        <v>33457.336895061686</v>
      </c>
      <c r="AZ1576" s="110">
        <f t="shared" si="964"/>
        <v>9.2937046930726908</v>
      </c>
      <c r="BB1576" s="88">
        <v>0</v>
      </c>
      <c r="BC1576" s="26">
        <f t="shared" si="965"/>
        <v>0</v>
      </c>
      <c r="BD1576" s="26">
        <f t="shared" si="966"/>
        <v>0</v>
      </c>
      <c r="BE1576" s="26">
        <f t="shared" si="967"/>
        <v>0</v>
      </c>
      <c r="BF1576" s="26">
        <f t="shared" si="968"/>
        <v>0</v>
      </c>
      <c r="BG1576" s="26">
        <f t="shared" si="969"/>
        <v>0</v>
      </c>
    </row>
    <row r="1577" spans="2:59">
      <c r="B1577" s="13" t="s">
        <v>35</v>
      </c>
      <c r="C1577" s="13">
        <v>1566</v>
      </c>
      <c r="D1577" s="13">
        <v>89</v>
      </c>
      <c r="E1577" s="24">
        <v>111.9</v>
      </c>
      <c r="F1577" s="69">
        <f t="shared" si="938"/>
        <v>31.083333333333332</v>
      </c>
      <c r="G1577" s="25">
        <f t="shared" si="970"/>
        <v>0.4861111111111111</v>
      </c>
      <c r="H1577" s="25">
        <f t="shared" si="939"/>
        <v>45</v>
      </c>
      <c r="I1577" s="49">
        <f>'Ducati Panigale 1199 data'!$C$8*G1577</f>
        <v>135.13888888888889</v>
      </c>
      <c r="J1577" s="49">
        <f>'Ducati Panigale 1199 data'!$C$8*'Ducati Panigale 1199 data'!$C$15*'Ducati Panigale 1199 data'!$C$10</f>
        <v>54.543600000000005</v>
      </c>
      <c r="K1577" s="49">
        <f>(0.5*'Ducati Panigale 1199 data'!$C$12)*'Ducati Panigale 1199 data'!$C$14*'Ducati Panigale 1199 data'!$C$11*F1577^2</f>
        <v>136.70148880208333</v>
      </c>
      <c r="L1577" s="49">
        <f t="shared" si="940"/>
        <v>326.38397769097219</v>
      </c>
      <c r="M1577" s="49">
        <f t="shared" si="936"/>
        <v>10145.101973227718</v>
      </c>
      <c r="N1577" s="25">
        <f t="shared" si="941"/>
        <v>10.145101973227717</v>
      </c>
      <c r="O1577" s="105">
        <f t="shared" si="942"/>
        <v>0</v>
      </c>
      <c r="P1577" s="105">
        <f t="shared" si="943"/>
        <v>0</v>
      </c>
      <c r="Q1577" s="105">
        <f t="shared" si="971"/>
        <v>357.73593920351709</v>
      </c>
      <c r="R1577" s="27">
        <f t="shared" si="944"/>
        <v>9.9371094223199188E-2</v>
      </c>
      <c r="S1577" s="98">
        <f t="shared" si="945"/>
        <v>10.145101973227717</v>
      </c>
      <c r="T1577" s="17">
        <f t="shared" si="972"/>
        <v>2124.2980092994735</v>
      </c>
      <c r="U1577" s="17">
        <f t="shared" si="946"/>
        <v>0.59008278036096484</v>
      </c>
      <c r="V1577" s="17">
        <f t="shared" si="947"/>
        <v>339.84914224334125</v>
      </c>
      <c r="W1577" s="17">
        <f t="shared" si="948"/>
        <v>326.25517655360761</v>
      </c>
      <c r="X1577" s="17">
        <f t="shared" si="948"/>
        <v>313.20496949146332</v>
      </c>
      <c r="Y1577" s="17">
        <f t="shared" si="949"/>
        <v>310.07291979654866</v>
      </c>
      <c r="Z1577" s="17">
        <f>Y1577/3600</f>
        <v>8.6131366610152402E-2</v>
      </c>
      <c r="AA1577" s="17">
        <f>0.96*Y1577</f>
        <v>297.67000300468669</v>
      </c>
      <c r="AB1577" s="17">
        <f t="shared" si="950"/>
        <v>285.76320288449921</v>
      </c>
      <c r="AC1577" s="17">
        <f t="shared" si="951"/>
        <v>271.47504274027426</v>
      </c>
      <c r="AD1577" s="17">
        <f t="shared" si="952"/>
        <v>271.47504274027426</v>
      </c>
      <c r="AE1577" s="17">
        <f t="shared" si="973"/>
        <v>7.5409734094520633E-2</v>
      </c>
      <c r="AF1577" s="17">
        <f>T1577-AD1577</f>
        <v>1852.8229665591994</v>
      </c>
      <c r="AG1577" s="17">
        <f t="shared" si="953"/>
        <v>0.51467304626644428</v>
      </c>
      <c r="AH1577" s="28">
        <f>0.5*'Ducati Panigale 1199 data'!$C$8*'WLTP class 3 v5'!F1577^2</f>
        <v>134298.13194444444</v>
      </c>
      <c r="AI1577" s="17">
        <f t="shared" si="954"/>
        <v>134.29813194444444</v>
      </c>
      <c r="AJ1577" s="17" t="str">
        <f>IF(N1577&lt;0, AI1577, "0")</f>
        <v>0</v>
      </c>
      <c r="AK1577" s="98">
        <f>AK1576+AJ1577</f>
        <v>3985.0924614197511</v>
      </c>
      <c r="AL1577" s="105">
        <f t="shared" si="955"/>
        <v>1.1069701281721531</v>
      </c>
      <c r="AM1577" s="98">
        <f>IF(N1577 &gt; 0, AI1577, )</f>
        <v>134.29813194444444</v>
      </c>
      <c r="AN1577" s="98">
        <f t="shared" si="974"/>
        <v>33591.63502700613</v>
      </c>
      <c r="AO1577" s="98">
        <f t="shared" si="956"/>
        <v>9.3310097297239256</v>
      </c>
      <c r="AP1577" s="27">
        <f t="shared" si="957"/>
        <v>0</v>
      </c>
      <c r="AQ1577" s="27">
        <f t="shared" si="958"/>
        <v>0</v>
      </c>
      <c r="AR1577" s="100">
        <f t="shared" si="959"/>
        <v>0</v>
      </c>
      <c r="AS1577" s="27">
        <f t="shared" si="960"/>
        <v>0</v>
      </c>
      <c r="AT1577" s="100">
        <f t="shared" si="937"/>
        <v>0</v>
      </c>
      <c r="AU1577" s="27">
        <f t="shared" si="937"/>
        <v>0</v>
      </c>
      <c r="AV1577" s="27">
        <f t="shared" si="961"/>
        <v>0</v>
      </c>
      <c r="AW1577" s="27">
        <f t="shared" si="962"/>
        <v>0</v>
      </c>
      <c r="AX1577" s="27">
        <f t="shared" si="963"/>
        <v>0</v>
      </c>
      <c r="AY1577" s="100">
        <f>AN1577-AW1577</f>
        <v>33591.63502700613</v>
      </c>
      <c r="AZ1577" s="110">
        <f t="shared" si="964"/>
        <v>9.3310097297239256</v>
      </c>
      <c r="BB1577" s="88">
        <v>0</v>
      </c>
      <c r="BC1577" s="26">
        <f t="shared" si="965"/>
        <v>0</v>
      </c>
      <c r="BD1577" s="26">
        <f t="shared" si="966"/>
        <v>0</v>
      </c>
      <c r="BE1577" s="26">
        <f t="shared" si="967"/>
        <v>0</v>
      </c>
      <c r="BF1577" s="26">
        <f t="shared" si="968"/>
        <v>0</v>
      </c>
      <c r="BG1577" s="26">
        <f t="shared" si="969"/>
        <v>0</v>
      </c>
    </row>
    <row r="1578" spans="2:59">
      <c r="B1578" s="13" t="s">
        <v>35</v>
      </c>
      <c r="C1578" s="13">
        <v>1567</v>
      </c>
      <c r="D1578" s="13">
        <v>90</v>
      </c>
      <c r="E1578" s="24">
        <v>113.7</v>
      </c>
      <c r="F1578" s="69">
        <f t="shared" si="938"/>
        <v>31.583333333333332</v>
      </c>
      <c r="G1578" s="25">
        <f t="shared" si="970"/>
        <v>0.47222222222222104</v>
      </c>
      <c r="H1578" s="25">
        <f t="shared" si="939"/>
        <v>45.5</v>
      </c>
      <c r="I1578" s="49">
        <f>'Ducati Panigale 1199 data'!$C$8*G1578</f>
        <v>131.27777777777746</v>
      </c>
      <c r="J1578" s="49">
        <f>'Ducati Panigale 1199 data'!$C$8*'Ducati Panigale 1199 data'!$C$15*'Ducati Panigale 1199 data'!$C$10</f>
        <v>54.543600000000005</v>
      </c>
      <c r="K1578" s="49">
        <f>(0.5*'Ducati Panigale 1199 data'!$C$12)*'Ducati Panigale 1199 data'!$C$14*'Ducati Panigale 1199 data'!$C$11*F1578^2</f>
        <v>141.13476380208334</v>
      </c>
      <c r="L1578" s="49">
        <f t="shared" si="940"/>
        <v>326.9561415798608</v>
      </c>
      <c r="M1578" s="49">
        <f t="shared" si="936"/>
        <v>10326.36480489727</v>
      </c>
      <c r="N1578" s="25">
        <f t="shared" si="941"/>
        <v>10.32636480489727</v>
      </c>
      <c r="O1578" s="105">
        <f t="shared" si="942"/>
        <v>0</v>
      </c>
      <c r="P1578" s="105">
        <f t="shared" si="943"/>
        <v>0</v>
      </c>
      <c r="Q1578" s="105">
        <f t="shared" si="971"/>
        <v>357.73593920351709</v>
      </c>
      <c r="R1578" s="27">
        <f t="shared" si="944"/>
        <v>9.9371094223199188E-2</v>
      </c>
      <c r="S1578" s="98">
        <f t="shared" si="945"/>
        <v>10.32636480489727</v>
      </c>
      <c r="T1578" s="17">
        <f t="shared" si="972"/>
        <v>2134.6243741043709</v>
      </c>
      <c r="U1578" s="17">
        <f t="shared" si="946"/>
        <v>0.59295121502899195</v>
      </c>
      <c r="V1578" s="17">
        <f t="shared" si="947"/>
        <v>339.84914224334125</v>
      </c>
      <c r="W1578" s="17">
        <f t="shared" si="948"/>
        <v>326.25517655360761</v>
      </c>
      <c r="X1578" s="17">
        <f t="shared" si="948"/>
        <v>313.20496949146332</v>
      </c>
      <c r="Y1578" s="17">
        <f t="shared" si="949"/>
        <v>310.07291979654866</v>
      </c>
      <c r="Z1578" s="17">
        <f>Y1578/3600</f>
        <v>8.6131366610152402E-2</v>
      </c>
      <c r="AA1578" s="17">
        <f>0.96*Y1578</f>
        <v>297.67000300468669</v>
      </c>
      <c r="AB1578" s="17">
        <f t="shared" si="950"/>
        <v>285.76320288449921</v>
      </c>
      <c r="AC1578" s="17">
        <f t="shared" si="951"/>
        <v>271.47504274027426</v>
      </c>
      <c r="AD1578" s="17">
        <f t="shared" si="952"/>
        <v>271.47504274027426</v>
      </c>
      <c r="AE1578" s="17">
        <f t="shared" si="973"/>
        <v>7.5409734094520633E-2</v>
      </c>
      <c r="AF1578" s="17">
        <f>T1578-AD1578</f>
        <v>1863.1493313640967</v>
      </c>
      <c r="AG1578" s="17">
        <f t="shared" si="953"/>
        <v>0.51754148093447128</v>
      </c>
      <c r="AH1578" s="28">
        <f>0.5*'Ducati Panigale 1199 data'!$C$8*'WLTP class 3 v5'!F1578^2</f>
        <v>138653.46527777775</v>
      </c>
      <c r="AI1578" s="17">
        <f t="shared" si="954"/>
        <v>138.65346527777774</v>
      </c>
      <c r="AJ1578" s="17" t="str">
        <f>IF(N1578&lt;0, AI1578, "0")</f>
        <v>0</v>
      </c>
      <c r="AK1578" s="98">
        <f>AK1577+AJ1578</f>
        <v>3985.0924614197511</v>
      </c>
      <c r="AL1578" s="105">
        <f t="shared" si="955"/>
        <v>1.1069701281721531</v>
      </c>
      <c r="AM1578" s="98">
        <f>IF(N1578 &gt; 0, AI1578, )</f>
        <v>138.65346527777774</v>
      </c>
      <c r="AN1578" s="98">
        <f t="shared" si="974"/>
        <v>33730.288492283908</v>
      </c>
      <c r="AO1578" s="98">
        <f t="shared" si="956"/>
        <v>9.3695245811899746</v>
      </c>
      <c r="AP1578" s="27">
        <f t="shared" si="957"/>
        <v>0</v>
      </c>
      <c r="AQ1578" s="27">
        <f t="shared" si="958"/>
        <v>0</v>
      </c>
      <c r="AR1578" s="100">
        <f t="shared" si="959"/>
        <v>0</v>
      </c>
      <c r="AS1578" s="27">
        <f t="shared" si="960"/>
        <v>0</v>
      </c>
      <c r="AT1578" s="100">
        <f t="shared" si="937"/>
        <v>0</v>
      </c>
      <c r="AU1578" s="27">
        <f t="shared" si="937"/>
        <v>0</v>
      </c>
      <c r="AV1578" s="27">
        <f t="shared" si="961"/>
        <v>0</v>
      </c>
      <c r="AW1578" s="27">
        <f t="shared" si="962"/>
        <v>0</v>
      </c>
      <c r="AX1578" s="27">
        <f t="shared" si="963"/>
        <v>0</v>
      </c>
      <c r="AY1578" s="100">
        <f>AN1578-AW1578</f>
        <v>33730.288492283908</v>
      </c>
      <c r="AZ1578" s="110">
        <f t="shared" si="964"/>
        <v>9.3695245811899746</v>
      </c>
      <c r="BB1578" s="88">
        <v>0</v>
      </c>
      <c r="BC1578" s="26">
        <f t="shared" si="965"/>
        <v>0</v>
      </c>
      <c r="BD1578" s="26">
        <f t="shared" si="966"/>
        <v>0</v>
      </c>
      <c r="BE1578" s="26">
        <f t="shared" si="967"/>
        <v>0</v>
      </c>
      <c r="BF1578" s="26">
        <f t="shared" si="968"/>
        <v>0</v>
      </c>
      <c r="BG1578" s="26">
        <f t="shared" si="969"/>
        <v>0</v>
      </c>
    </row>
    <row r="1579" spans="2:59">
      <c r="B1579" s="13" t="s">
        <v>35</v>
      </c>
      <c r="C1579" s="13">
        <v>1568</v>
      </c>
      <c r="D1579" s="13">
        <v>91</v>
      </c>
      <c r="E1579" s="24">
        <v>115.3</v>
      </c>
      <c r="F1579" s="69">
        <f t="shared" si="938"/>
        <v>32.027777777777779</v>
      </c>
      <c r="G1579" s="25">
        <f t="shared" si="970"/>
        <v>0.43055555555555475</v>
      </c>
      <c r="H1579" s="25">
        <f t="shared" si="939"/>
        <v>46</v>
      </c>
      <c r="I1579" s="49">
        <f>'Ducati Panigale 1199 data'!$C$8*G1579</f>
        <v>119.69444444444422</v>
      </c>
      <c r="J1579" s="49">
        <f>'Ducati Panigale 1199 data'!$C$8*'Ducati Panigale 1199 data'!$C$15*'Ducati Panigale 1199 data'!$C$10</f>
        <v>54.543600000000005</v>
      </c>
      <c r="K1579" s="49">
        <f>(0.5*'Ducati Panigale 1199 data'!$C$12)*'Ducati Panigale 1199 data'!$C$14*'Ducati Panigale 1199 data'!$C$11*F1579^2</f>
        <v>145.13484250578708</v>
      </c>
      <c r="L1579" s="49">
        <f t="shared" si="940"/>
        <v>319.3728869502313</v>
      </c>
      <c r="M1579" s="49">
        <f t="shared" si="936"/>
        <v>10228.803851489352</v>
      </c>
      <c r="N1579" s="25">
        <f t="shared" si="941"/>
        <v>10.228803851489353</v>
      </c>
      <c r="O1579" s="105">
        <f t="shared" si="942"/>
        <v>0</v>
      </c>
      <c r="P1579" s="105">
        <f t="shared" si="943"/>
        <v>0</v>
      </c>
      <c r="Q1579" s="105">
        <f t="shared" si="971"/>
        <v>357.73593920351709</v>
      </c>
      <c r="R1579" s="27">
        <f t="shared" si="944"/>
        <v>9.9371094223199188E-2</v>
      </c>
      <c r="S1579" s="98">
        <f t="shared" si="945"/>
        <v>10.228803851489353</v>
      </c>
      <c r="T1579" s="17">
        <f t="shared" si="972"/>
        <v>2144.8531779558602</v>
      </c>
      <c r="U1579" s="17">
        <f t="shared" si="946"/>
        <v>0.5957925494321834</v>
      </c>
      <c r="V1579" s="17">
        <f t="shared" si="947"/>
        <v>339.84914224334125</v>
      </c>
      <c r="W1579" s="17">
        <f t="shared" si="948"/>
        <v>326.25517655360761</v>
      </c>
      <c r="X1579" s="17">
        <f t="shared" si="948"/>
        <v>313.20496949146332</v>
      </c>
      <c r="Y1579" s="17">
        <f t="shared" si="949"/>
        <v>310.07291979654866</v>
      </c>
      <c r="Z1579" s="17">
        <f>Y1579/3600</f>
        <v>8.6131366610152402E-2</v>
      </c>
      <c r="AA1579" s="17">
        <f>0.96*Y1579</f>
        <v>297.67000300468669</v>
      </c>
      <c r="AB1579" s="17">
        <f t="shared" si="950"/>
        <v>285.76320288449921</v>
      </c>
      <c r="AC1579" s="17">
        <f t="shared" si="951"/>
        <v>271.47504274027426</v>
      </c>
      <c r="AD1579" s="17">
        <f t="shared" si="952"/>
        <v>271.47504274027426</v>
      </c>
      <c r="AE1579" s="17">
        <f t="shared" si="973"/>
        <v>7.5409734094520633E-2</v>
      </c>
      <c r="AF1579" s="17">
        <f>T1579-AD1579</f>
        <v>1873.3781352155861</v>
      </c>
      <c r="AG1579" s="17">
        <f t="shared" si="953"/>
        <v>0.52038281533766284</v>
      </c>
      <c r="AH1579" s="28">
        <f>0.5*'Ducati Panigale 1199 data'!$C$8*'WLTP class 3 v5'!F1579^2</f>
        <v>142583.21836419756</v>
      </c>
      <c r="AI1579" s="17">
        <f t="shared" si="954"/>
        <v>142.58321836419756</v>
      </c>
      <c r="AJ1579" s="17" t="str">
        <f>IF(N1579&lt;0, AI1579, "0")</f>
        <v>0</v>
      </c>
      <c r="AK1579" s="98">
        <f>AK1578+AJ1579</f>
        <v>3985.0924614197511</v>
      </c>
      <c r="AL1579" s="105">
        <f t="shared" si="955"/>
        <v>1.1069701281721531</v>
      </c>
      <c r="AM1579" s="98">
        <f>IF(N1579 &gt; 0, AI1579, )</f>
        <v>142.58321836419756</v>
      </c>
      <c r="AN1579" s="98">
        <f t="shared" si="974"/>
        <v>33872.871710648105</v>
      </c>
      <c r="AO1579" s="98">
        <f t="shared" si="956"/>
        <v>9.4091310307355851</v>
      </c>
      <c r="AP1579" s="27">
        <f t="shared" si="957"/>
        <v>0</v>
      </c>
      <c r="AQ1579" s="27">
        <f t="shared" si="958"/>
        <v>0</v>
      </c>
      <c r="AR1579" s="100">
        <f t="shared" si="959"/>
        <v>0</v>
      </c>
      <c r="AS1579" s="27">
        <f t="shared" si="960"/>
        <v>0</v>
      </c>
      <c r="AT1579" s="100">
        <f t="shared" si="937"/>
        <v>0</v>
      </c>
      <c r="AU1579" s="27">
        <f t="shared" si="937"/>
        <v>0</v>
      </c>
      <c r="AV1579" s="27">
        <f t="shared" si="961"/>
        <v>0</v>
      </c>
      <c r="AW1579" s="27">
        <f t="shared" si="962"/>
        <v>0</v>
      </c>
      <c r="AX1579" s="27">
        <f t="shared" si="963"/>
        <v>0</v>
      </c>
      <c r="AY1579" s="100">
        <f>AN1579-AW1579</f>
        <v>33872.871710648105</v>
      </c>
      <c r="AZ1579" s="110">
        <f t="shared" si="964"/>
        <v>9.4091310307355851</v>
      </c>
      <c r="BB1579" s="88">
        <v>0</v>
      </c>
      <c r="BC1579" s="26">
        <f t="shared" si="965"/>
        <v>0</v>
      </c>
      <c r="BD1579" s="26">
        <f t="shared" si="966"/>
        <v>0</v>
      </c>
      <c r="BE1579" s="26">
        <f t="shared" si="967"/>
        <v>0</v>
      </c>
      <c r="BF1579" s="26">
        <f t="shared" si="968"/>
        <v>0</v>
      </c>
      <c r="BG1579" s="26">
        <f t="shared" si="969"/>
        <v>0</v>
      </c>
    </row>
    <row r="1580" spans="2:59">
      <c r="B1580" s="13" t="s">
        <v>35</v>
      </c>
      <c r="C1580" s="13">
        <v>1569</v>
      </c>
      <c r="D1580" s="13">
        <v>92</v>
      </c>
      <c r="E1580" s="24">
        <v>116.8</v>
      </c>
      <c r="F1580" s="69">
        <f t="shared" si="938"/>
        <v>32.444444444444443</v>
      </c>
      <c r="G1580" s="25">
        <f t="shared" si="970"/>
        <v>0.40277777777777857</v>
      </c>
      <c r="H1580" s="25">
        <f t="shared" si="939"/>
        <v>46.5</v>
      </c>
      <c r="I1580" s="49">
        <f>'Ducati Panigale 1199 data'!$C$8*G1580</f>
        <v>111.97222222222244</v>
      </c>
      <c r="J1580" s="49">
        <f>'Ducati Panigale 1199 data'!$C$8*'Ducati Panigale 1199 data'!$C$15*'Ducati Panigale 1199 data'!$C$10</f>
        <v>54.543600000000005</v>
      </c>
      <c r="K1580" s="49">
        <f>(0.5*'Ducati Panigale 1199 data'!$C$12)*'Ducati Panigale 1199 data'!$C$14*'Ducati Panigale 1199 data'!$C$11*F1580^2</f>
        <v>148.93568148148148</v>
      </c>
      <c r="L1580" s="49">
        <f t="shared" si="940"/>
        <v>315.45150370370391</v>
      </c>
      <c r="M1580" s="49">
        <f t="shared" si="936"/>
        <v>10234.648786831282</v>
      </c>
      <c r="N1580" s="25">
        <f t="shared" si="941"/>
        <v>10.234648786831281</v>
      </c>
      <c r="O1580" s="105">
        <f t="shared" si="942"/>
        <v>0</v>
      </c>
      <c r="P1580" s="105">
        <f t="shared" si="943"/>
        <v>0</v>
      </c>
      <c r="Q1580" s="105">
        <f t="shared" si="971"/>
        <v>357.73593920351709</v>
      </c>
      <c r="R1580" s="27">
        <f t="shared" si="944"/>
        <v>9.9371094223199188E-2</v>
      </c>
      <c r="S1580" s="98">
        <f t="shared" si="945"/>
        <v>10.234648786831281</v>
      </c>
      <c r="T1580" s="17">
        <f t="shared" si="972"/>
        <v>2155.0878267426915</v>
      </c>
      <c r="U1580" s="17">
        <f t="shared" si="946"/>
        <v>0.59863550742852545</v>
      </c>
      <c r="V1580" s="17">
        <f t="shared" si="947"/>
        <v>339.84914224334125</v>
      </c>
      <c r="W1580" s="17">
        <f t="shared" si="948"/>
        <v>326.25517655360761</v>
      </c>
      <c r="X1580" s="17">
        <f t="shared" si="948"/>
        <v>313.20496949146332</v>
      </c>
      <c r="Y1580" s="17">
        <f t="shared" si="949"/>
        <v>310.07291979654866</v>
      </c>
      <c r="Z1580" s="17">
        <f>Y1580/3600</f>
        <v>8.6131366610152402E-2</v>
      </c>
      <c r="AA1580" s="17">
        <f>0.96*Y1580</f>
        <v>297.67000300468669</v>
      </c>
      <c r="AB1580" s="17">
        <f t="shared" si="950"/>
        <v>285.76320288449921</v>
      </c>
      <c r="AC1580" s="17">
        <f t="shared" si="951"/>
        <v>271.47504274027426</v>
      </c>
      <c r="AD1580" s="17">
        <f t="shared" si="952"/>
        <v>271.47504274027426</v>
      </c>
      <c r="AE1580" s="17">
        <f t="shared" si="973"/>
        <v>7.5409734094520633E-2</v>
      </c>
      <c r="AF1580" s="17">
        <f>T1580-AD1580</f>
        <v>1883.6127840024174</v>
      </c>
      <c r="AG1580" s="17">
        <f t="shared" si="953"/>
        <v>0.52322577333400477</v>
      </c>
      <c r="AH1580" s="28">
        <f>0.5*'Ducati Panigale 1199 data'!$C$8*'WLTP class 3 v5'!F1580^2</f>
        <v>146317.23456790121</v>
      </c>
      <c r="AI1580" s="17">
        <f t="shared" si="954"/>
        <v>146.31723456790121</v>
      </c>
      <c r="AJ1580" s="17" t="str">
        <f>IF(N1580&lt;0, AI1580, "0")</f>
        <v>0</v>
      </c>
      <c r="AK1580" s="98">
        <f>AK1579+AJ1580</f>
        <v>3985.0924614197511</v>
      </c>
      <c r="AL1580" s="105">
        <f t="shared" si="955"/>
        <v>1.1069701281721531</v>
      </c>
      <c r="AM1580" s="98">
        <f>IF(N1580 &gt; 0, AI1580, )</f>
        <v>146.31723456790121</v>
      </c>
      <c r="AN1580" s="98">
        <f t="shared" si="974"/>
        <v>34019.188945216003</v>
      </c>
      <c r="AO1580" s="98">
        <f t="shared" si="956"/>
        <v>9.4497747070044458</v>
      </c>
      <c r="AP1580" s="27">
        <f t="shared" si="957"/>
        <v>0</v>
      </c>
      <c r="AQ1580" s="27">
        <f t="shared" si="958"/>
        <v>0</v>
      </c>
      <c r="AR1580" s="100">
        <f t="shared" si="959"/>
        <v>0</v>
      </c>
      <c r="AS1580" s="27">
        <f t="shared" si="960"/>
        <v>0</v>
      </c>
      <c r="AT1580" s="100">
        <f t="shared" si="937"/>
        <v>0</v>
      </c>
      <c r="AU1580" s="27">
        <f t="shared" si="937"/>
        <v>0</v>
      </c>
      <c r="AV1580" s="27">
        <f t="shared" si="961"/>
        <v>0</v>
      </c>
      <c r="AW1580" s="27">
        <f t="shared" si="962"/>
        <v>0</v>
      </c>
      <c r="AX1580" s="27">
        <f t="shared" si="963"/>
        <v>0</v>
      </c>
      <c r="AY1580" s="100">
        <f>AN1580-AW1580</f>
        <v>34019.188945216003</v>
      </c>
      <c r="AZ1580" s="110">
        <f t="shared" si="964"/>
        <v>9.4497747070044458</v>
      </c>
      <c r="BB1580" s="88">
        <v>0</v>
      </c>
      <c r="BC1580" s="26">
        <f t="shared" si="965"/>
        <v>0</v>
      </c>
      <c r="BD1580" s="26">
        <f t="shared" si="966"/>
        <v>0</v>
      </c>
      <c r="BE1580" s="26">
        <f t="shared" si="967"/>
        <v>0</v>
      </c>
      <c r="BF1580" s="26">
        <f t="shared" si="968"/>
        <v>0</v>
      </c>
      <c r="BG1580" s="26">
        <f t="shared" si="969"/>
        <v>0</v>
      </c>
    </row>
    <row r="1581" spans="2:59">
      <c r="B1581" s="13" t="s">
        <v>35</v>
      </c>
      <c r="C1581" s="13">
        <v>1570</v>
      </c>
      <c r="D1581" s="13">
        <v>93</v>
      </c>
      <c r="E1581" s="24">
        <v>118.2</v>
      </c>
      <c r="F1581" s="69">
        <f t="shared" si="938"/>
        <v>32.833333333333336</v>
      </c>
      <c r="G1581" s="25">
        <f t="shared" si="970"/>
        <v>0.37500000000000039</v>
      </c>
      <c r="H1581" s="25">
        <f t="shared" si="939"/>
        <v>47</v>
      </c>
      <c r="I1581" s="49">
        <f>'Ducati Panigale 1199 data'!$C$8*G1581</f>
        <v>104.25000000000011</v>
      </c>
      <c r="J1581" s="49">
        <f>'Ducati Panigale 1199 data'!$C$8*'Ducati Panigale 1199 data'!$C$15*'Ducati Panigale 1199 data'!$C$10</f>
        <v>54.543600000000005</v>
      </c>
      <c r="K1581" s="49">
        <f>(0.5*'Ducati Panigale 1199 data'!$C$12)*'Ducati Panigale 1199 data'!$C$14*'Ducati Panigale 1199 data'!$C$11*F1581^2</f>
        <v>152.52745520833335</v>
      </c>
      <c r="L1581" s="49">
        <f t="shared" si="940"/>
        <v>311.32105520833346</v>
      </c>
      <c r="M1581" s="49">
        <f t="shared" si="936"/>
        <v>10221.707979340283</v>
      </c>
      <c r="N1581" s="25">
        <f t="shared" si="941"/>
        <v>10.221707979340282</v>
      </c>
      <c r="O1581" s="105">
        <f t="shared" si="942"/>
        <v>0</v>
      </c>
      <c r="P1581" s="105">
        <f t="shared" si="943"/>
        <v>0</v>
      </c>
      <c r="Q1581" s="105">
        <f t="shared" si="971"/>
        <v>357.73593920351709</v>
      </c>
      <c r="R1581" s="27">
        <f t="shared" si="944"/>
        <v>9.9371094223199188E-2</v>
      </c>
      <c r="S1581" s="98">
        <f t="shared" si="945"/>
        <v>10.221707979340282</v>
      </c>
      <c r="T1581" s="17">
        <f t="shared" si="972"/>
        <v>2165.3095347220319</v>
      </c>
      <c r="U1581" s="17">
        <f t="shared" si="946"/>
        <v>0.60147487075611994</v>
      </c>
      <c r="V1581" s="17">
        <f t="shared" si="947"/>
        <v>339.84914224334125</v>
      </c>
      <c r="W1581" s="17">
        <f t="shared" si="948"/>
        <v>326.25517655360761</v>
      </c>
      <c r="X1581" s="17">
        <f t="shared" si="948"/>
        <v>313.20496949146332</v>
      </c>
      <c r="Y1581" s="17">
        <f t="shared" si="949"/>
        <v>310.07291979654866</v>
      </c>
      <c r="Z1581" s="17">
        <f>Y1581/3600</f>
        <v>8.6131366610152402E-2</v>
      </c>
      <c r="AA1581" s="17">
        <f>0.96*Y1581</f>
        <v>297.67000300468669</v>
      </c>
      <c r="AB1581" s="17">
        <f t="shared" si="950"/>
        <v>285.76320288449921</v>
      </c>
      <c r="AC1581" s="17">
        <f t="shared" si="951"/>
        <v>271.47504274027426</v>
      </c>
      <c r="AD1581" s="17">
        <f t="shared" si="952"/>
        <v>271.47504274027426</v>
      </c>
      <c r="AE1581" s="17">
        <f t="shared" si="973"/>
        <v>7.5409734094520633E-2</v>
      </c>
      <c r="AF1581" s="17">
        <f>T1581-AD1581</f>
        <v>1893.8344919817578</v>
      </c>
      <c r="AG1581" s="17">
        <f t="shared" si="953"/>
        <v>0.52606513666159938</v>
      </c>
      <c r="AH1581" s="28">
        <f>0.5*'Ducati Panigale 1199 data'!$C$8*'WLTP class 3 v5'!F1581^2</f>
        <v>149845.86111111112</v>
      </c>
      <c r="AI1581" s="17">
        <f t="shared" si="954"/>
        <v>149.84586111111113</v>
      </c>
      <c r="AJ1581" s="17" t="str">
        <f>IF(N1581&lt;0, AI1581, "0")</f>
        <v>0</v>
      </c>
      <c r="AK1581" s="98">
        <f>AK1580+AJ1581</f>
        <v>3985.0924614197511</v>
      </c>
      <c r="AL1581" s="105">
        <f t="shared" si="955"/>
        <v>1.1069701281721531</v>
      </c>
      <c r="AM1581" s="98">
        <f>IF(N1581 &gt; 0, AI1581, )</f>
        <v>149.84586111111113</v>
      </c>
      <c r="AN1581" s="98">
        <f t="shared" si="974"/>
        <v>34169.034806327116</v>
      </c>
      <c r="AO1581" s="98">
        <f t="shared" si="956"/>
        <v>9.4913985573130883</v>
      </c>
      <c r="AP1581" s="27">
        <f t="shared" si="957"/>
        <v>0</v>
      </c>
      <c r="AQ1581" s="27">
        <f t="shared" si="958"/>
        <v>0</v>
      </c>
      <c r="AR1581" s="100">
        <f t="shared" si="959"/>
        <v>0</v>
      </c>
      <c r="AS1581" s="27">
        <f t="shared" si="960"/>
        <v>0</v>
      </c>
      <c r="AT1581" s="100">
        <f t="shared" si="937"/>
        <v>0</v>
      </c>
      <c r="AU1581" s="27">
        <f t="shared" si="937"/>
        <v>0</v>
      </c>
      <c r="AV1581" s="27">
        <f t="shared" si="961"/>
        <v>0</v>
      </c>
      <c r="AW1581" s="27">
        <f t="shared" si="962"/>
        <v>0</v>
      </c>
      <c r="AX1581" s="27">
        <f t="shared" si="963"/>
        <v>0</v>
      </c>
      <c r="AY1581" s="100">
        <f>AN1581-AW1581</f>
        <v>34169.034806327116</v>
      </c>
      <c r="AZ1581" s="110">
        <f t="shared" si="964"/>
        <v>9.4913985573130883</v>
      </c>
      <c r="BB1581" s="88">
        <v>0</v>
      </c>
      <c r="BC1581" s="26">
        <f t="shared" si="965"/>
        <v>0</v>
      </c>
      <c r="BD1581" s="26">
        <f t="shared" si="966"/>
        <v>0</v>
      </c>
      <c r="BE1581" s="26">
        <f t="shared" si="967"/>
        <v>0</v>
      </c>
      <c r="BF1581" s="26">
        <f t="shared" si="968"/>
        <v>0</v>
      </c>
      <c r="BG1581" s="26">
        <f t="shared" si="969"/>
        <v>0</v>
      </c>
    </row>
    <row r="1582" spans="2:59">
      <c r="B1582" s="13" t="s">
        <v>35</v>
      </c>
      <c r="C1582" s="13">
        <v>1571</v>
      </c>
      <c r="D1582" s="13">
        <v>94</v>
      </c>
      <c r="E1582" s="24">
        <v>119.5</v>
      </c>
      <c r="F1582" s="69">
        <f t="shared" si="938"/>
        <v>33.194444444444443</v>
      </c>
      <c r="G1582" s="25">
        <f t="shared" si="970"/>
        <v>0.34722222222222221</v>
      </c>
      <c r="H1582" s="25">
        <f t="shared" si="939"/>
        <v>47.5</v>
      </c>
      <c r="I1582" s="49">
        <f>'Ducati Panigale 1199 data'!$C$8*G1582</f>
        <v>96.527777777777771</v>
      </c>
      <c r="J1582" s="49">
        <f>'Ducati Panigale 1199 data'!$C$8*'Ducati Panigale 1199 data'!$C$15*'Ducati Panigale 1199 data'!$C$10</f>
        <v>54.543600000000005</v>
      </c>
      <c r="K1582" s="49">
        <f>(0.5*'Ducati Panigale 1199 data'!$C$12)*'Ducati Panigale 1199 data'!$C$14*'Ducati Panigale 1199 data'!$C$11*F1582^2</f>
        <v>155.90099320023148</v>
      </c>
      <c r="L1582" s="49">
        <f t="shared" si="940"/>
        <v>306.97237097800928</v>
      </c>
      <c r="M1582" s="49">
        <f t="shared" si="936"/>
        <v>10189.777314408919</v>
      </c>
      <c r="N1582" s="25">
        <f t="shared" si="941"/>
        <v>10.189777314408918</v>
      </c>
      <c r="O1582" s="105">
        <f t="shared" si="942"/>
        <v>0</v>
      </c>
      <c r="P1582" s="105">
        <f t="shared" si="943"/>
        <v>0</v>
      </c>
      <c r="Q1582" s="105">
        <f t="shared" si="971"/>
        <v>357.73593920351709</v>
      </c>
      <c r="R1582" s="27">
        <f t="shared" si="944"/>
        <v>9.9371094223199188E-2</v>
      </c>
      <c r="S1582" s="98">
        <f t="shared" si="945"/>
        <v>10.189777314408918</v>
      </c>
      <c r="T1582" s="17">
        <f t="shared" si="972"/>
        <v>2175.4993120364406</v>
      </c>
      <c r="U1582" s="17">
        <f t="shared" si="946"/>
        <v>0.60430536445456684</v>
      </c>
      <c r="V1582" s="17">
        <f t="shared" si="947"/>
        <v>339.84914224334125</v>
      </c>
      <c r="W1582" s="17">
        <f t="shared" si="948"/>
        <v>326.25517655360761</v>
      </c>
      <c r="X1582" s="17">
        <f t="shared" si="948"/>
        <v>313.20496949146332</v>
      </c>
      <c r="Y1582" s="17">
        <f t="shared" si="949"/>
        <v>310.07291979654866</v>
      </c>
      <c r="Z1582" s="17">
        <f>Y1582/3600</f>
        <v>8.6131366610152402E-2</v>
      </c>
      <c r="AA1582" s="17">
        <f>0.96*Y1582</f>
        <v>297.67000300468669</v>
      </c>
      <c r="AB1582" s="17">
        <f t="shared" si="950"/>
        <v>285.76320288449921</v>
      </c>
      <c r="AC1582" s="17">
        <f t="shared" si="951"/>
        <v>271.47504274027426</v>
      </c>
      <c r="AD1582" s="17">
        <f t="shared" si="952"/>
        <v>271.47504274027426</v>
      </c>
      <c r="AE1582" s="17">
        <f t="shared" si="973"/>
        <v>7.5409734094520633E-2</v>
      </c>
      <c r="AF1582" s="17">
        <f>T1582-AD1582</f>
        <v>1904.0242692961665</v>
      </c>
      <c r="AG1582" s="17">
        <f t="shared" si="953"/>
        <v>0.52889563036004628</v>
      </c>
      <c r="AH1582" s="28">
        <f>0.5*'Ducati Panigale 1199 data'!$C$8*'WLTP class 3 v5'!F1582^2</f>
        <v>153160.08873456789</v>
      </c>
      <c r="AI1582" s="17">
        <f t="shared" si="954"/>
        <v>153.16008873456789</v>
      </c>
      <c r="AJ1582" s="17" t="str">
        <f>IF(N1582&lt;0, AI1582, "0")</f>
        <v>0</v>
      </c>
      <c r="AK1582" s="98">
        <f>AK1581+AJ1582</f>
        <v>3985.0924614197511</v>
      </c>
      <c r="AL1582" s="105">
        <f t="shared" si="955"/>
        <v>1.1069701281721531</v>
      </c>
      <c r="AM1582" s="98">
        <f>IF(N1582 &gt; 0, AI1582, )</f>
        <v>153.16008873456789</v>
      </c>
      <c r="AN1582" s="98">
        <f t="shared" si="974"/>
        <v>34322.194895061686</v>
      </c>
      <c r="AO1582" s="98">
        <f t="shared" si="956"/>
        <v>9.5339430264060248</v>
      </c>
      <c r="AP1582" s="27">
        <f t="shared" si="957"/>
        <v>0</v>
      </c>
      <c r="AQ1582" s="27">
        <f t="shared" si="958"/>
        <v>0</v>
      </c>
      <c r="AR1582" s="100">
        <f t="shared" si="959"/>
        <v>0</v>
      </c>
      <c r="AS1582" s="27">
        <f t="shared" si="960"/>
        <v>0</v>
      </c>
      <c r="AT1582" s="100">
        <f t="shared" si="937"/>
        <v>0</v>
      </c>
      <c r="AU1582" s="27">
        <f t="shared" si="937"/>
        <v>0</v>
      </c>
      <c r="AV1582" s="27">
        <f t="shared" si="961"/>
        <v>0</v>
      </c>
      <c r="AW1582" s="27">
        <f t="shared" si="962"/>
        <v>0</v>
      </c>
      <c r="AX1582" s="27">
        <f t="shared" si="963"/>
        <v>0</v>
      </c>
      <c r="AY1582" s="100">
        <f>AN1582-AW1582</f>
        <v>34322.194895061686</v>
      </c>
      <c r="AZ1582" s="110">
        <f t="shared" si="964"/>
        <v>9.5339430264060248</v>
      </c>
      <c r="BB1582" s="88">
        <v>0</v>
      </c>
      <c r="BC1582" s="26">
        <f t="shared" si="965"/>
        <v>0</v>
      </c>
      <c r="BD1582" s="26">
        <f t="shared" si="966"/>
        <v>0</v>
      </c>
      <c r="BE1582" s="26">
        <f t="shared" si="967"/>
        <v>0</v>
      </c>
      <c r="BF1582" s="26">
        <f t="shared" si="968"/>
        <v>0</v>
      </c>
      <c r="BG1582" s="26">
        <f t="shared" si="969"/>
        <v>0</v>
      </c>
    </row>
    <row r="1583" spans="2:59">
      <c r="B1583" s="13" t="s">
        <v>35</v>
      </c>
      <c r="C1583" s="13">
        <v>1572</v>
      </c>
      <c r="D1583" s="13">
        <v>95</v>
      </c>
      <c r="E1583" s="24">
        <v>120.7</v>
      </c>
      <c r="F1583" s="69">
        <f t="shared" si="938"/>
        <v>33.527777777777779</v>
      </c>
      <c r="G1583" s="25">
        <f t="shared" si="970"/>
        <v>0.31944444444444403</v>
      </c>
      <c r="H1583" s="25">
        <f t="shared" si="939"/>
        <v>48</v>
      </c>
      <c r="I1583" s="49">
        <f>'Ducati Panigale 1199 data'!$C$8*G1583</f>
        <v>88.805555555555443</v>
      </c>
      <c r="J1583" s="49">
        <f>'Ducati Panigale 1199 data'!$C$8*'Ducati Panigale 1199 data'!$C$15*'Ducati Panigale 1199 data'!$C$10</f>
        <v>54.543600000000005</v>
      </c>
      <c r="K1583" s="49">
        <f>(0.5*'Ducati Panigale 1199 data'!$C$12)*'Ducati Panigale 1199 data'!$C$14*'Ducati Panigale 1199 data'!$C$11*F1583^2</f>
        <v>159.04778000578705</v>
      </c>
      <c r="L1583" s="49">
        <f t="shared" si="940"/>
        <v>302.3969355613425</v>
      </c>
      <c r="M1583" s="49">
        <f t="shared" si="936"/>
        <v>10138.697256181678</v>
      </c>
      <c r="N1583" s="25">
        <f t="shared" si="941"/>
        <v>10.138697256181679</v>
      </c>
      <c r="O1583" s="105">
        <f t="shared" si="942"/>
        <v>0</v>
      </c>
      <c r="P1583" s="105">
        <f t="shared" si="943"/>
        <v>0</v>
      </c>
      <c r="Q1583" s="105">
        <f t="shared" si="971"/>
        <v>357.73593920351709</v>
      </c>
      <c r="R1583" s="27">
        <f t="shared" si="944"/>
        <v>9.9371094223199188E-2</v>
      </c>
      <c r="S1583" s="98">
        <f t="shared" si="945"/>
        <v>10.138697256181679</v>
      </c>
      <c r="T1583" s="17">
        <f t="shared" si="972"/>
        <v>2185.6380092926224</v>
      </c>
      <c r="U1583" s="17">
        <f t="shared" si="946"/>
        <v>0.60712166924795063</v>
      </c>
      <c r="V1583" s="17">
        <f t="shared" si="947"/>
        <v>339.84914224334125</v>
      </c>
      <c r="W1583" s="17">
        <f t="shared" si="948"/>
        <v>326.25517655360761</v>
      </c>
      <c r="X1583" s="17">
        <f t="shared" si="948"/>
        <v>313.20496949146332</v>
      </c>
      <c r="Y1583" s="17">
        <f t="shared" si="949"/>
        <v>310.07291979654866</v>
      </c>
      <c r="Z1583" s="17">
        <f>Y1583/3600</f>
        <v>8.6131366610152402E-2</v>
      </c>
      <c r="AA1583" s="17">
        <f>0.96*Y1583</f>
        <v>297.67000300468669</v>
      </c>
      <c r="AB1583" s="17">
        <f t="shared" si="950"/>
        <v>285.76320288449921</v>
      </c>
      <c r="AC1583" s="17">
        <f t="shared" si="951"/>
        <v>271.47504274027426</v>
      </c>
      <c r="AD1583" s="17">
        <f t="shared" si="952"/>
        <v>271.47504274027426</v>
      </c>
      <c r="AE1583" s="17">
        <f t="shared" si="973"/>
        <v>7.5409734094520633E-2</v>
      </c>
      <c r="AF1583" s="17">
        <f>T1583-AD1583</f>
        <v>1914.1629665523483</v>
      </c>
      <c r="AG1583" s="17">
        <f t="shared" si="953"/>
        <v>0.53171193515343007</v>
      </c>
      <c r="AH1583" s="28">
        <f>0.5*'Ducati Panigale 1199 data'!$C$8*'WLTP class 3 v5'!F1583^2</f>
        <v>156251.55169753087</v>
      </c>
      <c r="AI1583" s="17">
        <f t="shared" si="954"/>
        <v>156.25155169753086</v>
      </c>
      <c r="AJ1583" s="17" t="str">
        <f>IF(N1583&lt;0, AI1583, "0")</f>
        <v>0</v>
      </c>
      <c r="AK1583" s="98">
        <f>AK1582+AJ1583</f>
        <v>3985.0924614197511</v>
      </c>
      <c r="AL1583" s="105">
        <f t="shared" si="955"/>
        <v>1.1069701281721531</v>
      </c>
      <c r="AM1583" s="98">
        <f>IF(N1583 &gt; 0, AI1583, )</f>
        <v>156.25155169753086</v>
      </c>
      <c r="AN1583" s="98">
        <f t="shared" si="974"/>
        <v>34478.446446759219</v>
      </c>
      <c r="AO1583" s="98">
        <f t="shared" si="956"/>
        <v>9.5773462352108947</v>
      </c>
      <c r="AP1583" s="27">
        <f t="shared" si="957"/>
        <v>0</v>
      </c>
      <c r="AQ1583" s="27">
        <f t="shared" si="958"/>
        <v>0</v>
      </c>
      <c r="AR1583" s="100">
        <f t="shared" si="959"/>
        <v>0</v>
      </c>
      <c r="AS1583" s="27">
        <f t="shared" si="960"/>
        <v>0</v>
      </c>
      <c r="AT1583" s="100">
        <f t="shared" si="937"/>
        <v>0</v>
      </c>
      <c r="AU1583" s="27">
        <f t="shared" si="937"/>
        <v>0</v>
      </c>
      <c r="AV1583" s="27">
        <f t="shared" si="961"/>
        <v>0</v>
      </c>
      <c r="AW1583" s="27">
        <f t="shared" si="962"/>
        <v>0</v>
      </c>
      <c r="AX1583" s="27">
        <f t="shared" si="963"/>
        <v>0</v>
      </c>
      <c r="AY1583" s="100">
        <f>AN1583-AW1583</f>
        <v>34478.446446759219</v>
      </c>
      <c r="AZ1583" s="110">
        <f t="shared" si="964"/>
        <v>9.5773462352108947</v>
      </c>
      <c r="BB1583" s="88">
        <v>0</v>
      </c>
      <c r="BC1583" s="26">
        <f t="shared" si="965"/>
        <v>0</v>
      </c>
      <c r="BD1583" s="26">
        <f t="shared" si="966"/>
        <v>0</v>
      </c>
      <c r="BE1583" s="26">
        <f t="shared" si="967"/>
        <v>0</v>
      </c>
      <c r="BF1583" s="26">
        <f t="shared" si="968"/>
        <v>0</v>
      </c>
      <c r="BG1583" s="26">
        <f t="shared" si="969"/>
        <v>0</v>
      </c>
    </row>
    <row r="1584" spans="2:59">
      <c r="B1584" s="13" t="s">
        <v>35</v>
      </c>
      <c r="C1584" s="13">
        <v>1573</v>
      </c>
      <c r="D1584" s="13">
        <v>96</v>
      </c>
      <c r="E1584" s="24">
        <v>121.8</v>
      </c>
      <c r="F1584" s="69">
        <f t="shared" si="938"/>
        <v>33.833333333333336</v>
      </c>
      <c r="G1584" s="25">
        <f t="shared" si="970"/>
        <v>0.26388888888888767</v>
      </c>
      <c r="H1584" s="25">
        <f t="shared" si="939"/>
        <v>48.5</v>
      </c>
      <c r="I1584" s="49">
        <f>'Ducati Panigale 1199 data'!$C$8*G1584</f>
        <v>73.361111111110773</v>
      </c>
      <c r="J1584" s="49">
        <f>'Ducati Panigale 1199 data'!$C$8*'Ducati Panigale 1199 data'!$C$15*'Ducati Panigale 1199 data'!$C$10</f>
        <v>54.543600000000005</v>
      </c>
      <c r="K1584" s="49">
        <f>(0.5*'Ducati Panigale 1199 data'!$C$12)*'Ducati Panigale 1199 data'!$C$14*'Ducati Panigale 1199 data'!$C$11*F1584^2</f>
        <v>161.95995520833338</v>
      </c>
      <c r="L1584" s="49">
        <f t="shared" si="940"/>
        <v>289.86466631944415</v>
      </c>
      <c r="M1584" s="49">
        <f t="shared" si="936"/>
        <v>9807.0878771411953</v>
      </c>
      <c r="N1584" s="25">
        <f t="shared" si="941"/>
        <v>9.8070878771411962</v>
      </c>
      <c r="O1584" s="105">
        <f t="shared" si="942"/>
        <v>0</v>
      </c>
      <c r="P1584" s="105">
        <f t="shared" si="943"/>
        <v>0</v>
      </c>
      <c r="Q1584" s="105">
        <f t="shared" si="971"/>
        <v>357.73593920351709</v>
      </c>
      <c r="R1584" s="27">
        <f t="shared" si="944"/>
        <v>9.9371094223199188E-2</v>
      </c>
      <c r="S1584" s="98">
        <f t="shared" si="945"/>
        <v>9.8070878771411962</v>
      </c>
      <c r="T1584" s="17">
        <f t="shared" si="972"/>
        <v>2195.4450971697638</v>
      </c>
      <c r="U1584" s="17">
        <f t="shared" si="946"/>
        <v>0.60984586032493437</v>
      </c>
      <c r="V1584" s="17">
        <f t="shared" si="947"/>
        <v>339.84914224334125</v>
      </c>
      <c r="W1584" s="17">
        <f t="shared" si="948"/>
        <v>326.25517655360761</v>
      </c>
      <c r="X1584" s="17">
        <f t="shared" si="948"/>
        <v>313.20496949146332</v>
      </c>
      <c r="Y1584" s="17">
        <f t="shared" si="949"/>
        <v>310.07291979654866</v>
      </c>
      <c r="Z1584" s="17">
        <f>Y1584/3600</f>
        <v>8.6131366610152402E-2</v>
      </c>
      <c r="AA1584" s="17">
        <f>0.96*Y1584</f>
        <v>297.67000300468669</v>
      </c>
      <c r="AB1584" s="17">
        <f t="shared" si="950"/>
        <v>285.76320288449921</v>
      </c>
      <c r="AC1584" s="17">
        <f t="shared" si="951"/>
        <v>271.47504274027426</v>
      </c>
      <c r="AD1584" s="17">
        <f t="shared" si="952"/>
        <v>271.47504274027426</v>
      </c>
      <c r="AE1584" s="17">
        <f t="shared" si="973"/>
        <v>7.5409734094520633E-2</v>
      </c>
      <c r="AF1584" s="17">
        <f>T1584-AD1584</f>
        <v>1923.9700544294897</v>
      </c>
      <c r="AG1584" s="17">
        <f t="shared" si="953"/>
        <v>0.53443612623041381</v>
      </c>
      <c r="AH1584" s="28">
        <f>0.5*'Ducati Panigale 1199 data'!$C$8*'WLTP class 3 v5'!F1584^2</f>
        <v>159112.52777777778</v>
      </c>
      <c r="AI1584" s="17">
        <f t="shared" si="954"/>
        <v>159.11252777777779</v>
      </c>
      <c r="AJ1584" s="17" t="str">
        <f>IF(N1584&lt;0, AI1584, "0")</f>
        <v>0</v>
      </c>
      <c r="AK1584" s="98">
        <f>AK1583+AJ1584</f>
        <v>3985.0924614197511</v>
      </c>
      <c r="AL1584" s="105">
        <f t="shared" si="955"/>
        <v>1.1069701281721531</v>
      </c>
      <c r="AM1584" s="98">
        <f>IF(N1584 &gt; 0, AI1584, )</f>
        <v>159.11252777777779</v>
      </c>
      <c r="AN1584" s="98">
        <f t="shared" si="974"/>
        <v>34637.558974536994</v>
      </c>
      <c r="AO1584" s="98">
        <f t="shared" si="956"/>
        <v>9.6215441595936095</v>
      </c>
      <c r="AP1584" s="27">
        <f t="shared" si="957"/>
        <v>0</v>
      </c>
      <c r="AQ1584" s="27">
        <f t="shared" si="958"/>
        <v>0</v>
      </c>
      <c r="AR1584" s="100">
        <f t="shared" si="959"/>
        <v>0</v>
      </c>
      <c r="AS1584" s="27">
        <f t="shared" si="960"/>
        <v>0</v>
      </c>
      <c r="AT1584" s="100">
        <f t="shared" si="937"/>
        <v>0</v>
      </c>
      <c r="AU1584" s="27">
        <f t="shared" si="937"/>
        <v>0</v>
      </c>
      <c r="AV1584" s="27">
        <f t="shared" si="961"/>
        <v>0</v>
      </c>
      <c r="AW1584" s="27">
        <f t="shared" si="962"/>
        <v>0</v>
      </c>
      <c r="AX1584" s="27">
        <f t="shared" si="963"/>
        <v>0</v>
      </c>
      <c r="AY1584" s="100">
        <f>AN1584-AW1584</f>
        <v>34637.558974536994</v>
      </c>
      <c r="AZ1584" s="110">
        <f t="shared" si="964"/>
        <v>9.6215441595936095</v>
      </c>
      <c r="BB1584" s="88">
        <v>0</v>
      </c>
      <c r="BC1584" s="26">
        <f t="shared" si="965"/>
        <v>0</v>
      </c>
      <c r="BD1584" s="26">
        <f t="shared" si="966"/>
        <v>0</v>
      </c>
      <c r="BE1584" s="26">
        <f t="shared" si="967"/>
        <v>0</v>
      </c>
      <c r="BF1584" s="26">
        <f t="shared" si="968"/>
        <v>0</v>
      </c>
      <c r="BG1584" s="26">
        <f t="shared" si="969"/>
        <v>0</v>
      </c>
    </row>
    <row r="1585" spans="2:59">
      <c r="B1585" s="13" t="s">
        <v>35</v>
      </c>
      <c r="C1585" s="13">
        <v>1574</v>
      </c>
      <c r="D1585" s="13">
        <v>97</v>
      </c>
      <c r="E1585" s="24">
        <v>122.6</v>
      </c>
      <c r="F1585" s="69">
        <f t="shared" si="938"/>
        <v>34.055555555555557</v>
      </c>
      <c r="G1585" s="25">
        <f t="shared" si="970"/>
        <v>0.19444444444444522</v>
      </c>
      <c r="H1585" s="25">
        <f t="shared" si="939"/>
        <v>49</v>
      </c>
      <c r="I1585" s="49">
        <f>'Ducati Panigale 1199 data'!$C$8*G1585</f>
        <v>54.05555555555577</v>
      </c>
      <c r="J1585" s="49">
        <f>'Ducati Panigale 1199 data'!$C$8*'Ducati Panigale 1199 data'!$C$15*'Ducati Panigale 1199 data'!$C$10</f>
        <v>54.543600000000005</v>
      </c>
      <c r="K1585" s="49">
        <f>(0.5*'Ducati Panigale 1199 data'!$C$12)*'Ducati Panigale 1199 data'!$C$14*'Ducati Panigale 1199 data'!$C$11*F1585^2</f>
        <v>164.09449502314817</v>
      </c>
      <c r="L1585" s="49">
        <f t="shared" si="940"/>
        <v>272.69365057870391</v>
      </c>
      <c r="M1585" s="49">
        <f t="shared" si="936"/>
        <v>9286.7337669303051</v>
      </c>
      <c r="N1585" s="25">
        <f t="shared" si="941"/>
        <v>9.2867337669303058</v>
      </c>
      <c r="O1585" s="105">
        <f t="shared" si="942"/>
        <v>0</v>
      </c>
      <c r="P1585" s="105">
        <f t="shared" si="943"/>
        <v>0</v>
      </c>
      <c r="Q1585" s="105">
        <f t="shared" si="971"/>
        <v>357.73593920351709</v>
      </c>
      <c r="R1585" s="27">
        <f t="shared" si="944"/>
        <v>9.9371094223199188E-2</v>
      </c>
      <c r="S1585" s="98">
        <f t="shared" si="945"/>
        <v>9.2867337669303058</v>
      </c>
      <c r="T1585" s="17">
        <f t="shared" si="972"/>
        <v>2204.7318309366942</v>
      </c>
      <c r="U1585" s="17">
        <f t="shared" si="946"/>
        <v>0.61242550859352618</v>
      </c>
      <c r="V1585" s="17">
        <f t="shared" si="947"/>
        <v>339.84914224334125</v>
      </c>
      <c r="W1585" s="17">
        <f t="shared" si="948"/>
        <v>326.25517655360761</v>
      </c>
      <c r="X1585" s="17">
        <f t="shared" si="948"/>
        <v>313.20496949146332</v>
      </c>
      <c r="Y1585" s="17">
        <f t="shared" si="949"/>
        <v>310.07291979654866</v>
      </c>
      <c r="Z1585" s="17">
        <f>Y1585/3600</f>
        <v>8.6131366610152402E-2</v>
      </c>
      <c r="AA1585" s="17">
        <f>0.96*Y1585</f>
        <v>297.67000300468669</v>
      </c>
      <c r="AB1585" s="17">
        <f t="shared" si="950"/>
        <v>285.76320288449921</v>
      </c>
      <c r="AC1585" s="17">
        <f t="shared" si="951"/>
        <v>271.47504274027426</v>
      </c>
      <c r="AD1585" s="17">
        <f t="shared" si="952"/>
        <v>271.47504274027426</v>
      </c>
      <c r="AE1585" s="17">
        <f t="shared" si="973"/>
        <v>7.5409734094520633E-2</v>
      </c>
      <c r="AF1585" s="17">
        <f>T1585-AD1585</f>
        <v>1933.2567881964201</v>
      </c>
      <c r="AG1585" s="17">
        <f t="shared" si="953"/>
        <v>0.53701577449900562</v>
      </c>
      <c r="AH1585" s="28">
        <f>0.5*'Ducati Panigale 1199 data'!$C$8*'WLTP class 3 v5'!F1585^2</f>
        <v>161209.5401234568</v>
      </c>
      <c r="AI1585" s="17">
        <f t="shared" si="954"/>
        <v>161.2095401234568</v>
      </c>
      <c r="AJ1585" s="17" t="str">
        <f>IF(N1585&lt;0, AI1585, "0")</f>
        <v>0</v>
      </c>
      <c r="AK1585" s="98">
        <f>AK1584+AJ1585</f>
        <v>3985.0924614197511</v>
      </c>
      <c r="AL1585" s="105">
        <f t="shared" si="955"/>
        <v>1.1069701281721531</v>
      </c>
      <c r="AM1585" s="98">
        <f>IF(N1585 &gt; 0, AI1585, )</f>
        <v>161.2095401234568</v>
      </c>
      <c r="AN1585" s="98">
        <f t="shared" si="974"/>
        <v>34798.768514660449</v>
      </c>
      <c r="AO1585" s="98">
        <f t="shared" si="956"/>
        <v>9.6663245874056809</v>
      </c>
      <c r="AP1585" s="27">
        <f t="shared" si="957"/>
        <v>0</v>
      </c>
      <c r="AQ1585" s="27">
        <f t="shared" si="958"/>
        <v>0</v>
      </c>
      <c r="AR1585" s="100">
        <f t="shared" si="959"/>
        <v>0</v>
      </c>
      <c r="AS1585" s="27">
        <f t="shared" si="960"/>
        <v>0</v>
      </c>
      <c r="AT1585" s="100">
        <f t="shared" si="937"/>
        <v>0</v>
      </c>
      <c r="AU1585" s="27">
        <f t="shared" si="937"/>
        <v>0</v>
      </c>
      <c r="AV1585" s="27">
        <f t="shared" si="961"/>
        <v>0</v>
      </c>
      <c r="AW1585" s="27">
        <f t="shared" si="962"/>
        <v>0</v>
      </c>
      <c r="AX1585" s="27">
        <f t="shared" si="963"/>
        <v>0</v>
      </c>
      <c r="AY1585" s="100">
        <f>AN1585-AW1585</f>
        <v>34798.768514660449</v>
      </c>
      <c r="AZ1585" s="110">
        <f t="shared" si="964"/>
        <v>9.6663245874056809</v>
      </c>
      <c r="BB1585" s="88">
        <v>0</v>
      </c>
      <c r="BC1585" s="26">
        <f t="shared" si="965"/>
        <v>0</v>
      </c>
      <c r="BD1585" s="26">
        <f t="shared" si="966"/>
        <v>0</v>
      </c>
      <c r="BE1585" s="26">
        <f t="shared" si="967"/>
        <v>0</v>
      </c>
      <c r="BF1585" s="26">
        <f t="shared" si="968"/>
        <v>0</v>
      </c>
      <c r="BG1585" s="26">
        <f t="shared" si="969"/>
        <v>0</v>
      </c>
    </row>
    <row r="1586" spans="2:59">
      <c r="B1586" s="13" t="s">
        <v>35</v>
      </c>
      <c r="C1586" s="13">
        <v>1575</v>
      </c>
      <c r="D1586" s="13">
        <v>98</v>
      </c>
      <c r="E1586" s="24">
        <v>123.2</v>
      </c>
      <c r="F1586" s="69">
        <f t="shared" si="938"/>
        <v>34.222222222222221</v>
      </c>
      <c r="G1586" s="25">
        <f t="shared" si="970"/>
        <v>0.1388888888888889</v>
      </c>
      <c r="H1586" s="25">
        <f t="shared" si="939"/>
        <v>49.5</v>
      </c>
      <c r="I1586" s="49">
        <f>'Ducati Panigale 1199 data'!$C$8*G1586</f>
        <v>38.611111111111114</v>
      </c>
      <c r="J1586" s="49">
        <f>'Ducati Panigale 1199 data'!$C$8*'Ducati Panigale 1199 data'!$C$15*'Ducati Panigale 1199 data'!$C$10</f>
        <v>54.543600000000005</v>
      </c>
      <c r="K1586" s="49">
        <f>(0.5*'Ducati Panigale 1199 data'!$C$12)*'Ducati Panigale 1199 data'!$C$14*'Ducati Panigale 1199 data'!$C$11*F1586^2</f>
        <v>165.70457037037039</v>
      </c>
      <c r="L1586" s="49">
        <f t="shared" si="940"/>
        <v>258.8592814814815</v>
      </c>
      <c r="M1586" s="49">
        <f t="shared" si="936"/>
        <v>8858.7398551440328</v>
      </c>
      <c r="N1586" s="25">
        <f t="shared" si="941"/>
        <v>8.8587398551440337</v>
      </c>
      <c r="O1586" s="105">
        <f t="shared" si="942"/>
        <v>0</v>
      </c>
      <c r="P1586" s="105">
        <f t="shared" si="943"/>
        <v>0</v>
      </c>
      <c r="Q1586" s="105">
        <f t="shared" si="971"/>
        <v>357.73593920351709</v>
      </c>
      <c r="R1586" s="27">
        <f t="shared" si="944"/>
        <v>9.9371094223199188E-2</v>
      </c>
      <c r="S1586" s="98">
        <f t="shared" si="945"/>
        <v>8.8587398551440337</v>
      </c>
      <c r="T1586" s="17">
        <f t="shared" si="972"/>
        <v>2213.5905707918382</v>
      </c>
      <c r="U1586" s="17">
        <f t="shared" si="946"/>
        <v>0.61488626966439952</v>
      </c>
      <c r="V1586" s="17">
        <f t="shared" si="947"/>
        <v>339.84914224334125</v>
      </c>
      <c r="W1586" s="17">
        <f t="shared" si="948"/>
        <v>326.25517655360761</v>
      </c>
      <c r="X1586" s="17">
        <f t="shared" si="948"/>
        <v>313.20496949146332</v>
      </c>
      <c r="Y1586" s="17">
        <f t="shared" si="949"/>
        <v>310.07291979654866</v>
      </c>
      <c r="Z1586" s="17">
        <f>Y1586/3600</f>
        <v>8.6131366610152402E-2</v>
      </c>
      <c r="AA1586" s="17">
        <f>0.96*Y1586</f>
        <v>297.67000300468669</v>
      </c>
      <c r="AB1586" s="17">
        <f t="shared" si="950"/>
        <v>285.76320288449921</v>
      </c>
      <c r="AC1586" s="17">
        <f t="shared" si="951"/>
        <v>271.47504274027426</v>
      </c>
      <c r="AD1586" s="17">
        <f t="shared" si="952"/>
        <v>271.47504274027426</v>
      </c>
      <c r="AE1586" s="17">
        <f t="shared" si="973"/>
        <v>7.5409734094520633E-2</v>
      </c>
      <c r="AF1586" s="17">
        <f>T1586-AD1586</f>
        <v>1942.1155280515641</v>
      </c>
      <c r="AG1586" s="17">
        <f t="shared" si="953"/>
        <v>0.53947653556987896</v>
      </c>
      <c r="AH1586" s="28">
        <f>0.5*'Ducati Panigale 1199 data'!$C$8*'WLTP class 3 v5'!F1586^2</f>
        <v>162791.30864197531</v>
      </c>
      <c r="AI1586" s="17">
        <f t="shared" si="954"/>
        <v>162.79130864197532</v>
      </c>
      <c r="AJ1586" s="17" t="str">
        <f>IF(N1586&lt;0, AI1586, "0")</f>
        <v>0</v>
      </c>
      <c r="AK1586" s="98">
        <f>AK1585+AJ1586</f>
        <v>3985.0924614197511</v>
      </c>
      <c r="AL1586" s="105">
        <f t="shared" si="955"/>
        <v>1.1069701281721531</v>
      </c>
      <c r="AM1586" s="98">
        <f>IF(N1586 &gt; 0, AI1586, )</f>
        <v>162.79130864197532</v>
      </c>
      <c r="AN1586" s="98">
        <f t="shared" si="974"/>
        <v>34961.559823302421</v>
      </c>
      <c r="AO1586" s="98">
        <f t="shared" si="956"/>
        <v>9.7115443953617842</v>
      </c>
      <c r="AP1586" s="27">
        <f t="shared" si="957"/>
        <v>0</v>
      </c>
      <c r="AQ1586" s="27">
        <f t="shared" si="958"/>
        <v>0</v>
      </c>
      <c r="AR1586" s="100">
        <f t="shared" si="959"/>
        <v>0</v>
      </c>
      <c r="AS1586" s="27">
        <f t="shared" si="960"/>
        <v>0</v>
      </c>
      <c r="AT1586" s="100">
        <f t="shared" si="937"/>
        <v>0</v>
      </c>
      <c r="AU1586" s="27">
        <f t="shared" si="937"/>
        <v>0</v>
      </c>
      <c r="AV1586" s="27">
        <f t="shared" si="961"/>
        <v>0</v>
      </c>
      <c r="AW1586" s="27">
        <f t="shared" si="962"/>
        <v>0</v>
      </c>
      <c r="AX1586" s="27">
        <f t="shared" si="963"/>
        <v>0</v>
      </c>
      <c r="AY1586" s="100">
        <f>AN1586-AW1586</f>
        <v>34961.559823302421</v>
      </c>
      <c r="AZ1586" s="110">
        <f t="shared" si="964"/>
        <v>9.7115443953617842</v>
      </c>
      <c r="BB1586" s="88">
        <v>0</v>
      </c>
      <c r="BC1586" s="26">
        <f t="shared" si="965"/>
        <v>0</v>
      </c>
      <c r="BD1586" s="26">
        <f t="shared" si="966"/>
        <v>0</v>
      </c>
      <c r="BE1586" s="26">
        <f t="shared" si="967"/>
        <v>0</v>
      </c>
      <c r="BF1586" s="26">
        <f t="shared" si="968"/>
        <v>0</v>
      </c>
      <c r="BG1586" s="26">
        <f t="shared" si="969"/>
        <v>0</v>
      </c>
    </row>
    <row r="1587" spans="2:59">
      <c r="B1587" s="13" t="s">
        <v>35</v>
      </c>
      <c r="C1587" s="13">
        <v>1576</v>
      </c>
      <c r="D1587" s="13">
        <v>99</v>
      </c>
      <c r="E1587" s="24">
        <v>123.6</v>
      </c>
      <c r="F1587" s="69">
        <f t="shared" si="938"/>
        <v>34.333333333333336</v>
      </c>
      <c r="G1587" s="25">
        <f t="shared" si="970"/>
        <v>6.9444444444444448E-2</v>
      </c>
      <c r="H1587" s="25">
        <f t="shared" si="939"/>
        <v>50</v>
      </c>
      <c r="I1587" s="49">
        <f>'Ducati Panigale 1199 data'!$C$8*G1587</f>
        <v>19.305555555555557</v>
      </c>
      <c r="J1587" s="49">
        <f>'Ducati Panigale 1199 data'!$C$8*'Ducati Panigale 1199 data'!$C$15*'Ducati Panigale 1199 data'!$C$10</f>
        <v>54.543600000000005</v>
      </c>
      <c r="K1587" s="49">
        <f>(0.5*'Ducati Panigale 1199 data'!$C$12)*'Ducati Panigale 1199 data'!$C$14*'Ducati Panigale 1199 data'!$C$11*F1587^2</f>
        <v>166.78232083333336</v>
      </c>
      <c r="L1587" s="49">
        <f t="shared" si="940"/>
        <v>240.63147638888893</v>
      </c>
      <c r="M1587" s="49">
        <f t="shared" si="936"/>
        <v>8261.6806893518533</v>
      </c>
      <c r="N1587" s="25">
        <f t="shared" si="941"/>
        <v>8.261680689351854</v>
      </c>
      <c r="O1587" s="105">
        <f t="shared" si="942"/>
        <v>0</v>
      </c>
      <c r="P1587" s="105">
        <f t="shared" si="943"/>
        <v>0</v>
      </c>
      <c r="Q1587" s="105">
        <f t="shared" si="971"/>
        <v>357.73593920351709</v>
      </c>
      <c r="R1587" s="27">
        <f t="shared" si="944"/>
        <v>9.9371094223199188E-2</v>
      </c>
      <c r="S1587" s="98">
        <f t="shared" si="945"/>
        <v>8.261680689351854</v>
      </c>
      <c r="T1587" s="17">
        <f t="shared" si="972"/>
        <v>2221.8522514811903</v>
      </c>
      <c r="U1587" s="17">
        <f t="shared" si="946"/>
        <v>0.61718118096699726</v>
      </c>
      <c r="V1587" s="17">
        <f t="shared" si="947"/>
        <v>339.84914224334125</v>
      </c>
      <c r="W1587" s="17">
        <f t="shared" si="948"/>
        <v>326.25517655360761</v>
      </c>
      <c r="X1587" s="17">
        <f t="shared" si="948"/>
        <v>313.20496949146332</v>
      </c>
      <c r="Y1587" s="17">
        <f t="shared" si="949"/>
        <v>310.07291979654866</v>
      </c>
      <c r="Z1587" s="17">
        <f>Y1587/3600</f>
        <v>8.6131366610152402E-2</v>
      </c>
      <c r="AA1587" s="17">
        <f>0.96*Y1587</f>
        <v>297.67000300468669</v>
      </c>
      <c r="AB1587" s="17">
        <f t="shared" si="950"/>
        <v>285.76320288449921</v>
      </c>
      <c r="AC1587" s="17">
        <f t="shared" si="951"/>
        <v>271.47504274027426</v>
      </c>
      <c r="AD1587" s="17">
        <f t="shared" si="952"/>
        <v>271.47504274027426</v>
      </c>
      <c r="AE1587" s="17">
        <f t="shared" si="973"/>
        <v>7.5409734094520633E-2</v>
      </c>
      <c r="AF1587" s="17">
        <f>T1587-AD1587</f>
        <v>1950.3772087409161</v>
      </c>
      <c r="AG1587" s="17">
        <f t="shared" si="953"/>
        <v>0.54177144687247669</v>
      </c>
      <c r="AH1587" s="28">
        <f>0.5*'Ducati Panigale 1199 data'!$C$8*'WLTP class 3 v5'!F1587^2</f>
        <v>163850.11111111112</v>
      </c>
      <c r="AI1587" s="17">
        <f t="shared" si="954"/>
        <v>163.85011111111112</v>
      </c>
      <c r="AJ1587" s="17" t="str">
        <f>IF(N1587&lt;0, AI1587, "0")</f>
        <v>0</v>
      </c>
      <c r="AK1587" s="98">
        <f>AK1586+AJ1587</f>
        <v>3985.0924614197511</v>
      </c>
      <c r="AL1587" s="105">
        <f t="shared" si="955"/>
        <v>1.1069701281721531</v>
      </c>
      <c r="AM1587" s="98">
        <f>IF(N1587 &gt; 0, AI1587, )</f>
        <v>163.85011111111112</v>
      </c>
      <c r="AN1587" s="98">
        <f t="shared" si="974"/>
        <v>35125.409934413532</v>
      </c>
      <c r="AO1587" s="98">
        <f t="shared" si="956"/>
        <v>9.75705831511487</v>
      </c>
      <c r="AP1587" s="27">
        <f t="shared" si="957"/>
        <v>0</v>
      </c>
      <c r="AQ1587" s="27">
        <f t="shared" si="958"/>
        <v>0</v>
      </c>
      <c r="AR1587" s="100">
        <f t="shared" si="959"/>
        <v>0</v>
      </c>
      <c r="AS1587" s="27">
        <f t="shared" si="960"/>
        <v>0</v>
      </c>
      <c r="AT1587" s="100">
        <f t="shared" si="937"/>
        <v>0</v>
      </c>
      <c r="AU1587" s="27">
        <f t="shared" si="937"/>
        <v>0</v>
      </c>
      <c r="AV1587" s="27">
        <f t="shared" si="961"/>
        <v>0</v>
      </c>
      <c r="AW1587" s="27">
        <f t="shared" si="962"/>
        <v>0</v>
      </c>
      <c r="AX1587" s="27">
        <f t="shared" si="963"/>
        <v>0</v>
      </c>
      <c r="AY1587" s="100">
        <f>AN1587-AW1587</f>
        <v>35125.409934413532</v>
      </c>
      <c r="AZ1587" s="110">
        <f t="shared" si="964"/>
        <v>9.75705831511487</v>
      </c>
      <c r="BB1587" s="88">
        <v>0</v>
      </c>
      <c r="BC1587" s="26">
        <f t="shared" si="965"/>
        <v>0</v>
      </c>
      <c r="BD1587" s="26">
        <f t="shared" si="966"/>
        <v>0</v>
      </c>
      <c r="BE1587" s="26">
        <f t="shared" si="967"/>
        <v>0</v>
      </c>
      <c r="BF1587" s="26">
        <f t="shared" si="968"/>
        <v>0</v>
      </c>
      <c r="BG1587" s="26">
        <f t="shared" si="969"/>
        <v>0</v>
      </c>
    </row>
    <row r="1588" spans="2:59">
      <c r="B1588" s="13" t="s">
        <v>35</v>
      </c>
      <c r="C1588" s="13">
        <v>1577</v>
      </c>
      <c r="D1588" s="13">
        <v>100</v>
      </c>
      <c r="E1588" s="24">
        <v>123.7</v>
      </c>
      <c r="F1588" s="69">
        <f t="shared" si="938"/>
        <v>34.361111111111114</v>
      </c>
      <c r="G1588" s="25">
        <f t="shared" si="970"/>
        <v>0</v>
      </c>
      <c r="H1588" s="25">
        <f t="shared" si="939"/>
        <v>50.5</v>
      </c>
      <c r="I1588" s="49">
        <f>'Ducati Panigale 1199 data'!$C$8*G1588</f>
        <v>0</v>
      </c>
      <c r="J1588" s="49">
        <f>'Ducati Panigale 1199 data'!$C$8*'Ducati Panigale 1199 data'!$C$15*'Ducati Panigale 1199 data'!$C$10</f>
        <v>54.543600000000005</v>
      </c>
      <c r="K1588" s="49">
        <f>(0.5*'Ducati Panigale 1199 data'!$C$12)*'Ducati Panigale 1199 data'!$C$14*'Ducati Panigale 1199 data'!$C$11*F1588^2</f>
        <v>167.05230431134265</v>
      </c>
      <c r="L1588" s="49">
        <f t="shared" si="940"/>
        <v>221.59590431134265</v>
      </c>
      <c r="M1588" s="49">
        <f t="shared" si="936"/>
        <v>7614.281489809191</v>
      </c>
      <c r="N1588" s="25">
        <f t="shared" si="941"/>
        <v>7.6142814898091906</v>
      </c>
      <c r="O1588" s="105">
        <f t="shared" si="942"/>
        <v>0</v>
      </c>
      <c r="P1588" s="105">
        <f t="shared" si="943"/>
        <v>0</v>
      </c>
      <c r="Q1588" s="105">
        <f t="shared" si="971"/>
        <v>357.73593920351709</v>
      </c>
      <c r="R1588" s="27">
        <f t="shared" si="944"/>
        <v>9.9371094223199188E-2</v>
      </c>
      <c r="S1588" s="98">
        <f t="shared" si="945"/>
        <v>7.6142814898091906</v>
      </c>
      <c r="T1588" s="17">
        <f t="shared" si="972"/>
        <v>2229.4665329709997</v>
      </c>
      <c r="U1588" s="17">
        <f t="shared" si="946"/>
        <v>0.61929625915861097</v>
      </c>
      <c r="V1588" s="17">
        <f t="shared" si="947"/>
        <v>339.84914224334125</v>
      </c>
      <c r="W1588" s="17">
        <f t="shared" si="948"/>
        <v>326.25517655360761</v>
      </c>
      <c r="X1588" s="17">
        <f t="shared" si="948"/>
        <v>313.20496949146332</v>
      </c>
      <c r="Y1588" s="17">
        <f t="shared" si="949"/>
        <v>310.07291979654866</v>
      </c>
      <c r="Z1588" s="17">
        <f>Y1588/3600</f>
        <v>8.6131366610152402E-2</v>
      </c>
      <c r="AA1588" s="17">
        <f>0.96*Y1588</f>
        <v>297.67000300468669</v>
      </c>
      <c r="AB1588" s="17">
        <f t="shared" si="950"/>
        <v>285.76320288449921</v>
      </c>
      <c r="AC1588" s="17">
        <f t="shared" si="951"/>
        <v>271.47504274027426</v>
      </c>
      <c r="AD1588" s="17">
        <f t="shared" si="952"/>
        <v>271.47504274027426</v>
      </c>
      <c r="AE1588" s="17">
        <f t="shared" si="973"/>
        <v>7.5409734094520633E-2</v>
      </c>
      <c r="AF1588" s="17">
        <f>T1588-AD1588</f>
        <v>1957.9914902307255</v>
      </c>
      <c r="AG1588" s="17">
        <f t="shared" si="953"/>
        <v>0.54388652506409041</v>
      </c>
      <c r="AH1588" s="28">
        <f>0.5*'Ducati Panigale 1199 data'!$C$8*'WLTP class 3 v5'!F1588^2</f>
        <v>164115.34799382719</v>
      </c>
      <c r="AI1588" s="17">
        <f t="shared" si="954"/>
        <v>164.11534799382719</v>
      </c>
      <c r="AJ1588" s="17" t="str">
        <f>IF(N1588&lt;0, AI1588, "0")</f>
        <v>0</v>
      </c>
      <c r="AK1588" s="98">
        <f>AK1587+AJ1588</f>
        <v>3985.0924614197511</v>
      </c>
      <c r="AL1588" s="105">
        <f t="shared" si="955"/>
        <v>1.1069701281721531</v>
      </c>
      <c r="AM1588" s="98">
        <f>IF(N1588 &gt; 0, AI1588, )</f>
        <v>164.11534799382719</v>
      </c>
      <c r="AN1588" s="98">
        <f t="shared" si="974"/>
        <v>35289.525282407361</v>
      </c>
      <c r="AO1588" s="98">
        <f t="shared" si="956"/>
        <v>9.8026459117798233</v>
      </c>
      <c r="AP1588" s="27">
        <f t="shared" si="957"/>
        <v>0</v>
      </c>
      <c r="AQ1588" s="27">
        <f t="shared" si="958"/>
        <v>0</v>
      </c>
      <c r="AR1588" s="100">
        <f t="shared" si="959"/>
        <v>0</v>
      </c>
      <c r="AS1588" s="27">
        <f t="shared" si="960"/>
        <v>0</v>
      </c>
      <c r="AT1588" s="100">
        <f t="shared" si="937"/>
        <v>0</v>
      </c>
      <c r="AU1588" s="27">
        <f t="shared" si="937"/>
        <v>0</v>
      </c>
      <c r="AV1588" s="27">
        <f t="shared" si="961"/>
        <v>0</v>
      </c>
      <c r="AW1588" s="27">
        <f t="shared" si="962"/>
        <v>0</v>
      </c>
      <c r="AX1588" s="27">
        <f t="shared" si="963"/>
        <v>0</v>
      </c>
      <c r="AY1588" s="100">
        <f>AN1588-AW1588</f>
        <v>35289.525282407361</v>
      </c>
      <c r="AZ1588" s="110">
        <f t="shared" si="964"/>
        <v>9.8026459117798233</v>
      </c>
      <c r="BB1588" s="88">
        <v>0</v>
      </c>
      <c r="BC1588" s="26">
        <f t="shared" si="965"/>
        <v>0</v>
      </c>
      <c r="BD1588" s="26">
        <f t="shared" si="966"/>
        <v>0</v>
      </c>
      <c r="BE1588" s="26">
        <f t="shared" si="967"/>
        <v>0</v>
      </c>
      <c r="BF1588" s="26">
        <f t="shared" si="968"/>
        <v>0</v>
      </c>
      <c r="BG1588" s="26">
        <f t="shared" si="969"/>
        <v>0</v>
      </c>
    </row>
    <row r="1589" spans="2:59">
      <c r="B1589" s="13" t="s">
        <v>35</v>
      </c>
      <c r="C1589" s="13">
        <v>1578</v>
      </c>
      <c r="D1589" s="13">
        <v>101</v>
      </c>
      <c r="E1589" s="24">
        <v>123.6</v>
      </c>
      <c r="F1589" s="69">
        <f t="shared" si="938"/>
        <v>34.333333333333336</v>
      </c>
      <c r="G1589" s="25">
        <f t="shared" si="970"/>
        <v>-5.5555555555556344E-2</v>
      </c>
      <c r="H1589" s="25">
        <f t="shared" si="939"/>
        <v>51</v>
      </c>
      <c r="I1589" s="49">
        <f>'Ducati Panigale 1199 data'!$C$8*G1589</f>
        <v>-15.444444444444663</v>
      </c>
      <c r="J1589" s="49">
        <f>'Ducati Panigale 1199 data'!$C$8*'Ducati Panigale 1199 data'!$C$15*'Ducati Panigale 1199 data'!$C$10</f>
        <v>54.543600000000005</v>
      </c>
      <c r="K1589" s="49">
        <f>(0.5*'Ducati Panigale 1199 data'!$C$12)*'Ducati Panigale 1199 data'!$C$14*'Ducati Panigale 1199 data'!$C$11*F1589^2</f>
        <v>166.78232083333336</v>
      </c>
      <c r="L1589" s="49">
        <f t="shared" si="940"/>
        <v>205.8814763888887</v>
      </c>
      <c r="M1589" s="49">
        <f t="shared" si="936"/>
        <v>7068.5973560185121</v>
      </c>
      <c r="N1589" s="25">
        <f t="shared" si="941"/>
        <v>7.068597356018512</v>
      </c>
      <c r="O1589" s="105">
        <f t="shared" si="942"/>
        <v>0</v>
      </c>
      <c r="P1589" s="105">
        <f t="shared" si="943"/>
        <v>0</v>
      </c>
      <c r="Q1589" s="105">
        <f t="shared" si="971"/>
        <v>357.73593920351709</v>
      </c>
      <c r="R1589" s="27">
        <f t="shared" si="944"/>
        <v>9.9371094223199188E-2</v>
      </c>
      <c r="S1589" s="98">
        <f t="shared" si="945"/>
        <v>7.068597356018512</v>
      </c>
      <c r="T1589" s="17">
        <f t="shared" si="972"/>
        <v>2236.5351303270181</v>
      </c>
      <c r="U1589" s="17">
        <f t="shared" si="946"/>
        <v>0.62125975842417169</v>
      </c>
      <c r="V1589" s="17">
        <f t="shared" si="947"/>
        <v>339.84914224334125</v>
      </c>
      <c r="W1589" s="17">
        <f t="shared" si="948"/>
        <v>326.25517655360761</v>
      </c>
      <c r="X1589" s="17">
        <f t="shared" si="948"/>
        <v>313.20496949146332</v>
      </c>
      <c r="Y1589" s="17">
        <f t="shared" si="949"/>
        <v>310.07291979654866</v>
      </c>
      <c r="Z1589" s="17">
        <f>Y1589/3600</f>
        <v>8.6131366610152402E-2</v>
      </c>
      <c r="AA1589" s="17">
        <f>0.96*Y1589</f>
        <v>297.67000300468669</v>
      </c>
      <c r="AB1589" s="17">
        <f t="shared" si="950"/>
        <v>285.76320288449921</v>
      </c>
      <c r="AC1589" s="17">
        <f t="shared" si="951"/>
        <v>271.47504274027426</v>
      </c>
      <c r="AD1589" s="17">
        <f t="shared" si="952"/>
        <v>271.47504274027426</v>
      </c>
      <c r="AE1589" s="17">
        <f t="shared" si="973"/>
        <v>7.5409734094520633E-2</v>
      </c>
      <c r="AF1589" s="17">
        <f>T1589-AD1589</f>
        <v>1965.060087586744</v>
      </c>
      <c r="AG1589" s="17">
        <f t="shared" si="953"/>
        <v>0.54585002432965113</v>
      </c>
      <c r="AH1589" s="28">
        <f>0.5*'Ducati Panigale 1199 data'!$C$8*'WLTP class 3 v5'!F1589^2</f>
        <v>163850.11111111112</v>
      </c>
      <c r="AI1589" s="17">
        <f t="shared" si="954"/>
        <v>163.85011111111112</v>
      </c>
      <c r="AJ1589" s="17" t="str">
        <f>IF(N1589&lt;0, AI1589, "0")</f>
        <v>0</v>
      </c>
      <c r="AK1589" s="98">
        <f>AK1588+AJ1589</f>
        <v>3985.0924614197511</v>
      </c>
      <c r="AL1589" s="105">
        <f t="shared" si="955"/>
        <v>1.1069701281721531</v>
      </c>
      <c r="AM1589" s="98">
        <f>IF(N1589 &gt; 0, AI1589, )</f>
        <v>163.85011111111112</v>
      </c>
      <c r="AN1589" s="98">
        <f t="shared" si="974"/>
        <v>35453.375393518472</v>
      </c>
      <c r="AO1589" s="98">
        <f t="shared" si="956"/>
        <v>9.8481598315329091</v>
      </c>
      <c r="AP1589" s="27">
        <f t="shared" si="957"/>
        <v>0</v>
      </c>
      <c r="AQ1589" s="27">
        <f t="shared" si="958"/>
        <v>0</v>
      </c>
      <c r="AR1589" s="100">
        <f t="shared" si="959"/>
        <v>0</v>
      </c>
      <c r="AS1589" s="27">
        <f t="shared" si="960"/>
        <v>0</v>
      </c>
      <c r="AT1589" s="100">
        <f t="shared" si="937"/>
        <v>0</v>
      </c>
      <c r="AU1589" s="27">
        <f t="shared" si="937"/>
        <v>0</v>
      </c>
      <c r="AV1589" s="27">
        <f t="shared" si="961"/>
        <v>0</v>
      </c>
      <c r="AW1589" s="27">
        <f t="shared" si="962"/>
        <v>0</v>
      </c>
      <c r="AX1589" s="27">
        <f t="shared" si="963"/>
        <v>0</v>
      </c>
      <c r="AY1589" s="100">
        <f>AN1589-AW1589</f>
        <v>35453.375393518472</v>
      </c>
      <c r="AZ1589" s="110">
        <f t="shared" si="964"/>
        <v>9.8481598315329091</v>
      </c>
      <c r="BB1589" s="88">
        <v>0</v>
      </c>
      <c r="BC1589" s="26">
        <f t="shared" si="965"/>
        <v>0</v>
      </c>
      <c r="BD1589" s="26">
        <f t="shared" si="966"/>
        <v>0</v>
      </c>
      <c r="BE1589" s="26">
        <f t="shared" si="967"/>
        <v>0</v>
      </c>
      <c r="BF1589" s="26">
        <f t="shared" si="968"/>
        <v>0</v>
      </c>
      <c r="BG1589" s="26">
        <f t="shared" si="969"/>
        <v>0</v>
      </c>
    </row>
    <row r="1590" spans="2:59">
      <c r="B1590" s="13" t="s">
        <v>35</v>
      </c>
      <c r="C1590" s="13">
        <v>1579</v>
      </c>
      <c r="D1590" s="13">
        <v>102</v>
      </c>
      <c r="E1590" s="24">
        <v>123.3</v>
      </c>
      <c r="F1590" s="69">
        <f t="shared" si="938"/>
        <v>34.25</v>
      </c>
      <c r="G1590" s="25">
        <f t="shared" si="970"/>
        <v>-8.3333333333332538E-2</v>
      </c>
      <c r="H1590" s="25">
        <f t="shared" si="939"/>
        <v>51.5</v>
      </c>
      <c r="I1590" s="49">
        <f>'Ducati Panigale 1199 data'!$C$8*G1590</f>
        <v>-23.166666666666444</v>
      </c>
      <c r="J1590" s="49">
        <f>'Ducati Panigale 1199 data'!$C$8*'Ducati Panigale 1199 data'!$C$15*'Ducati Panigale 1199 data'!$C$10</f>
        <v>54.543600000000005</v>
      </c>
      <c r="K1590" s="49">
        <f>(0.5*'Ducati Panigale 1199 data'!$C$12)*'Ducati Panigale 1199 data'!$C$14*'Ducati Panigale 1199 data'!$C$11*F1590^2</f>
        <v>165.97368046875002</v>
      </c>
      <c r="L1590" s="49">
        <f t="shared" si="940"/>
        <v>197.35061380208359</v>
      </c>
      <c r="M1590" s="49">
        <f t="shared" si="936"/>
        <v>6759.2585227213631</v>
      </c>
      <c r="N1590" s="25">
        <f t="shared" si="941"/>
        <v>6.7592585227213631</v>
      </c>
      <c r="O1590" s="105">
        <f t="shared" si="942"/>
        <v>0</v>
      </c>
      <c r="P1590" s="105">
        <f t="shared" si="943"/>
        <v>0</v>
      </c>
      <c r="Q1590" s="105">
        <f t="shared" si="971"/>
        <v>357.73593920351709</v>
      </c>
      <c r="R1590" s="27">
        <f t="shared" si="944"/>
        <v>9.9371094223199188E-2</v>
      </c>
      <c r="S1590" s="98">
        <f t="shared" si="945"/>
        <v>6.7592585227213631</v>
      </c>
      <c r="T1590" s="17">
        <f t="shared" si="972"/>
        <v>2243.2943888497393</v>
      </c>
      <c r="U1590" s="17">
        <f t="shared" si="946"/>
        <v>0.62313733023603868</v>
      </c>
      <c r="V1590" s="17">
        <f t="shared" si="947"/>
        <v>339.84914224334125</v>
      </c>
      <c r="W1590" s="17">
        <f t="shared" si="948"/>
        <v>326.25517655360761</v>
      </c>
      <c r="X1590" s="17">
        <f t="shared" si="948"/>
        <v>313.20496949146332</v>
      </c>
      <c r="Y1590" s="17">
        <f t="shared" si="949"/>
        <v>310.07291979654866</v>
      </c>
      <c r="Z1590" s="17">
        <f>Y1590/3600</f>
        <v>8.6131366610152402E-2</v>
      </c>
      <c r="AA1590" s="17">
        <f>0.96*Y1590</f>
        <v>297.67000300468669</v>
      </c>
      <c r="AB1590" s="17">
        <f t="shared" si="950"/>
        <v>285.76320288449921</v>
      </c>
      <c r="AC1590" s="17">
        <f t="shared" si="951"/>
        <v>271.47504274027426</v>
      </c>
      <c r="AD1590" s="17">
        <f t="shared" si="952"/>
        <v>271.47504274027426</v>
      </c>
      <c r="AE1590" s="17">
        <f t="shared" si="973"/>
        <v>7.5409734094520633E-2</v>
      </c>
      <c r="AF1590" s="17">
        <f>T1590-AD1590</f>
        <v>1971.8193461094652</v>
      </c>
      <c r="AG1590" s="17">
        <f t="shared" si="953"/>
        <v>0.54772759614151811</v>
      </c>
      <c r="AH1590" s="28">
        <f>0.5*'Ducati Panigale 1199 data'!$C$8*'WLTP class 3 v5'!F1590^2</f>
        <v>163055.6875</v>
      </c>
      <c r="AI1590" s="17">
        <f t="shared" si="954"/>
        <v>163.0556875</v>
      </c>
      <c r="AJ1590" s="17" t="str">
        <f>IF(N1590&lt;0, AI1590, "0")</f>
        <v>0</v>
      </c>
      <c r="AK1590" s="98">
        <f>AK1589+AJ1590</f>
        <v>3985.0924614197511</v>
      </c>
      <c r="AL1590" s="105">
        <f t="shared" si="955"/>
        <v>1.1069701281721531</v>
      </c>
      <c r="AM1590" s="98">
        <f>IF(N1590 &gt; 0, AI1590, )</f>
        <v>163.0556875</v>
      </c>
      <c r="AN1590" s="98">
        <f t="shared" si="974"/>
        <v>35616.431081018469</v>
      </c>
      <c r="AO1590" s="98">
        <f t="shared" si="956"/>
        <v>9.893453078060686</v>
      </c>
      <c r="AP1590" s="27">
        <f t="shared" si="957"/>
        <v>0</v>
      </c>
      <c r="AQ1590" s="27">
        <f t="shared" si="958"/>
        <v>0</v>
      </c>
      <c r="AR1590" s="100">
        <f t="shared" si="959"/>
        <v>0</v>
      </c>
      <c r="AS1590" s="27">
        <f t="shared" si="960"/>
        <v>0</v>
      </c>
      <c r="AT1590" s="100">
        <f t="shared" si="937"/>
        <v>0</v>
      </c>
      <c r="AU1590" s="27">
        <f t="shared" si="937"/>
        <v>0</v>
      </c>
      <c r="AV1590" s="27">
        <f t="shared" si="961"/>
        <v>0</v>
      </c>
      <c r="AW1590" s="27">
        <f t="shared" si="962"/>
        <v>0</v>
      </c>
      <c r="AX1590" s="27">
        <f t="shared" si="963"/>
        <v>0</v>
      </c>
      <c r="AY1590" s="100">
        <f>AN1590-AW1590</f>
        <v>35616.431081018469</v>
      </c>
      <c r="AZ1590" s="110">
        <f t="shared" si="964"/>
        <v>9.893453078060686</v>
      </c>
      <c r="BB1590" s="88">
        <v>0</v>
      </c>
      <c r="BC1590" s="26">
        <f t="shared" si="965"/>
        <v>0</v>
      </c>
      <c r="BD1590" s="26">
        <f t="shared" si="966"/>
        <v>0</v>
      </c>
      <c r="BE1590" s="26">
        <f t="shared" si="967"/>
        <v>0</v>
      </c>
      <c r="BF1590" s="26">
        <f t="shared" si="968"/>
        <v>0</v>
      </c>
      <c r="BG1590" s="26">
        <f t="shared" si="969"/>
        <v>0</v>
      </c>
    </row>
    <row r="1591" spans="2:59">
      <c r="B1591" s="13" t="s">
        <v>35</v>
      </c>
      <c r="C1591" s="13">
        <v>1580</v>
      </c>
      <c r="D1591" s="13">
        <v>103</v>
      </c>
      <c r="E1591" s="24">
        <v>123</v>
      </c>
      <c r="F1591" s="69">
        <f t="shared" si="938"/>
        <v>34.166666666666664</v>
      </c>
      <c r="G1591" s="25">
        <f t="shared" si="970"/>
        <v>-0.11111111111111072</v>
      </c>
      <c r="H1591" s="25">
        <f t="shared" si="939"/>
        <v>52</v>
      </c>
      <c r="I1591" s="49">
        <f>'Ducati Panigale 1199 data'!$C$8*G1591</f>
        <v>-30.888888888888779</v>
      </c>
      <c r="J1591" s="49">
        <f>'Ducati Panigale 1199 data'!$C$8*'Ducati Panigale 1199 data'!$C$15*'Ducati Panigale 1199 data'!$C$10</f>
        <v>54.543600000000005</v>
      </c>
      <c r="K1591" s="49">
        <f>(0.5*'Ducati Panigale 1199 data'!$C$12)*'Ducati Panigale 1199 data'!$C$14*'Ducati Panigale 1199 data'!$C$11*F1591^2</f>
        <v>165.16700520833331</v>
      </c>
      <c r="L1591" s="49">
        <f t="shared" si="940"/>
        <v>188.82171631944453</v>
      </c>
      <c r="M1591" s="49">
        <f t="shared" si="936"/>
        <v>6451.4086409143547</v>
      </c>
      <c r="N1591" s="25">
        <f t="shared" si="941"/>
        <v>6.4514086409143543</v>
      </c>
      <c r="O1591" s="105">
        <f t="shared" si="942"/>
        <v>0</v>
      </c>
      <c r="P1591" s="105">
        <f t="shared" si="943"/>
        <v>0</v>
      </c>
      <c r="Q1591" s="105">
        <f t="shared" si="971"/>
        <v>357.73593920351709</v>
      </c>
      <c r="R1591" s="27">
        <f t="shared" si="944"/>
        <v>9.9371094223199188E-2</v>
      </c>
      <c r="S1591" s="98">
        <f t="shared" si="945"/>
        <v>6.4514086409143543</v>
      </c>
      <c r="T1591" s="17">
        <f t="shared" si="972"/>
        <v>2249.7457974906538</v>
      </c>
      <c r="U1591" s="17">
        <f t="shared" si="946"/>
        <v>0.62492938819184829</v>
      </c>
      <c r="V1591" s="17">
        <f t="shared" si="947"/>
        <v>339.84914224334125</v>
      </c>
      <c r="W1591" s="17">
        <f t="shared" si="948"/>
        <v>326.25517655360761</v>
      </c>
      <c r="X1591" s="17">
        <f t="shared" si="948"/>
        <v>313.20496949146332</v>
      </c>
      <c r="Y1591" s="17">
        <f t="shared" si="949"/>
        <v>310.07291979654866</v>
      </c>
      <c r="Z1591" s="17">
        <f>Y1591/3600</f>
        <v>8.6131366610152402E-2</v>
      </c>
      <c r="AA1591" s="17">
        <f>0.96*Y1591</f>
        <v>297.67000300468669</v>
      </c>
      <c r="AB1591" s="17">
        <f t="shared" si="950"/>
        <v>285.76320288449921</v>
      </c>
      <c r="AC1591" s="17">
        <f t="shared" si="951"/>
        <v>271.47504274027426</v>
      </c>
      <c r="AD1591" s="17">
        <f t="shared" si="952"/>
        <v>271.47504274027426</v>
      </c>
      <c r="AE1591" s="17">
        <f t="shared" si="973"/>
        <v>7.5409734094520633E-2</v>
      </c>
      <c r="AF1591" s="17">
        <f>T1591-AD1591</f>
        <v>1978.2707547503796</v>
      </c>
      <c r="AG1591" s="17">
        <f t="shared" si="953"/>
        <v>0.54951965409732773</v>
      </c>
      <c r="AH1591" s="28">
        <f>0.5*'Ducati Panigale 1199 data'!$C$8*'WLTP class 3 v5'!F1591^2</f>
        <v>162263.19444444441</v>
      </c>
      <c r="AI1591" s="17">
        <f t="shared" si="954"/>
        <v>162.26319444444442</v>
      </c>
      <c r="AJ1591" s="17" t="str">
        <f>IF(N1591&lt;0, AI1591, "0")</f>
        <v>0</v>
      </c>
      <c r="AK1591" s="98">
        <f>AK1590+AJ1591</f>
        <v>3985.0924614197511</v>
      </c>
      <c r="AL1591" s="105">
        <f t="shared" si="955"/>
        <v>1.1069701281721531</v>
      </c>
      <c r="AM1591" s="98">
        <f>IF(N1591 &gt; 0, AI1591, )</f>
        <v>162.26319444444442</v>
      </c>
      <c r="AN1591" s="98">
        <f t="shared" si="974"/>
        <v>35778.694275462913</v>
      </c>
      <c r="AO1591" s="98">
        <f t="shared" si="956"/>
        <v>9.938526187628586</v>
      </c>
      <c r="AP1591" s="27">
        <f t="shared" si="957"/>
        <v>0</v>
      </c>
      <c r="AQ1591" s="27">
        <f t="shared" si="958"/>
        <v>0</v>
      </c>
      <c r="AR1591" s="100">
        <f t="shared" si="959"/>
        <v>0</v>
      </c>
      <c r="AS1591" s="27">
        <f t="shared" si="960"/>
        <v>0</v>
      </c>
      <c r="AT1591" s="100">
        <f t="shared" si="937"/>
        <v>0</v>
      </c>
      <c r="AU1591" s="27">
        <f t="shared" si="937"/>
        <v>0</v>
      </c>
      <c r="AV1591" s="27">
        <f t="shared" si="961"/>
        <v>0</v>
      </c>
      <c r="AW1591" s="27">
        <f t="shared" si="962"/>
        <v>0</v>
      </c>
      <c r="AX1591" s="27">
        <f t="shared" si="963"/>
        <v>0</v>
      </c>
      <c r="AY1591" s="100">
        <f>AN1591-AW1591</f>
        <v>35778.694275462913</v>
      </c>
      <c r="AZ1591" s="110">
        <f t="shared" si="964"/>
        <v>9.938526187628586</v>
      </c>
      <c r="BB1591" s="88">
        <v>0</v>
      </c>
      <c r="BC1591" s="26">
        <f t="shared" si="965"/>
        <v>0</v>
      </c>
      <c r="BD1591" s="26">
        <f t="shared" si="966"/>
        <v>0</v>
      </c>
      <c r="BE1591" s="26">
        <f t="shared" si="967"/>
        <v>0</v>
      </c>
      <c r="BF1591" s="26">
        <f t="shared" si="968"/>
        <v>0</v>
      </c>
      <c r="BG1591" s="26">
        <f t="shared" si="969"/>
        <v>0</v>
      </c>
    </row>
    <row r="1592" spans="2:59">
      <c r="B1592" s="13" t="s">
        <v>35</v>
      </c>
      <c r="C1592" s="13">
        <v>1581</v>
      </c>
      <c r="D1592" s="13">
        <v>104</v>
      </c>
      <c r="E1592" s="24">
        <v>122.5</v>
      </c>
      <c r="F1592" s="69">
        <f t="shared" si="938"/>
        <v>34.027777777777779</v>
      </c>
      <c r="G1592" s="25">
        <f t="shared" si="970"/>
        <v>-0.12500000000000078</v>
      </c>
      <c r="H1592" s="25">
        <f t="shared" si="939"/>
        <v>52.5</v>
      </c>
      <c r="I1592" s="49">
        <f>'Ducati Panigale 1199 data'!$C$8*G1592</f>
        <v>-34.750000000000213</v>
      </c>
      <c r="J1592" s="49">
        <f>'Ducati Panigale 1199 data'!$C$8*'Ducati Panigale 1199 data'!$C$15*'Ducati Panigale 1199 data'!$C$10</f>
        <v>54.543600000000005</v>
      </c>
      <c r="K1592" s="49">
        <f>(0.5*'Ducati Panigale 1199 data'!$C$12)*'Ducati Panigale 1199 data'!$C$14*'Ducati Panigale 1199 data'!$C$11*F1592^2</f>
        <v>163.82691333912041</v>
      </c>
      <c r="L1592" s="49">
        <f t="shared" si="940"/>
        <v>183.62051333912021</v>
      </c>
      <c r="M1592" s="49">
        <f t="shared" si="936"/>
        <v>6248.1980233450631</v>
      </c>
      <c r="N1592" s="25">
        <f t="shared" si="941"/>
        <v>6.2481980233450631</v>
      </c>
      <c r="O1592" s="105">
        <f t="shared" si="942"/>
        <v>0</v>
      </c>
      <c r="P1592" s="105">
        <f t="shared" si="943"/>
        <v>0</v>
      </c>
      <c r="Q1592" s="105">
        <f t="shared" si="971"/>
        <v>357.73593920351709</v>
      </c>
      <c r="R1592" s="27">
        <f t="shared" si="944"/>
        <v>9.9371094223199188E-2</v>
      </c>
      <c r="S1592" s="98">
        <f t="shared" si="945"/>
        <v>6.2481980233450631</v>
      </c>
      <c r="T1592" s="17">
        <f t="shared" si="972"/>
        <v>2255.9939955139989</v>
      </c>
      <c r="U1592" s="17">
        <f t="shared" si="946"/>
        <v>0.62666499875388859</v>
      </c>
      <c r="V1592" s="17">
        <f t="shared" si="947"/>
        <v>339.84914224334125</v>
      </c>
      <c r="W1592" s="17">
        <f t="shared" si="948"/>
        <v>326.25517655360761</v>
      </c>
      <c r="X1592" s="17">
        <f t="shared" si="948"/>
        <v>313.20496949146332</v>
      </c>
      <c r="Y1592" s="17">
        <f t="shared" si="949"/>
        <v>310.07291979654866</v>
      </c>
      <c r="Z1592" s="17">
        <f>Y1592/3600</f>
        <v>8.6131366610152402E-2</v>
      </c>
      <c r="AA1592" s="17">
        <f>0.96*Y1592</f>
        <v>297.67000300468669</v>
      </c>
      <c r="AB1592" s="17">
        <f t="shared" si="950"/>
        <v>285.76320288449921</v>
      </c>
      <c r="AC1592" s="17">
        <f t="shared" si="951"/>
        <v>271.47504274027426</v>
      </c>
      <c r="AD1592" s="17">
        <f t="shared" si="952"/>
        <v>271.47504274027426</v>
      </c>
      <c r="AE1592" s="17">
        <f t="shared" si="973"/>
        <v>7.5409734094520633E-2</v>
      </c>
      <c r="AF1592" s="17">
        <f>T1592-AD1592</f>
        <v>1984.5189527737248</v>
      </c>
      <c r="AG1592" s="17">
        <f t="shared" si="953"/>
        <v>0.55125526465936803</v>
      </c>
      <c r="AH1592" s="28">
        <f>0.5*'Ducati Panigale 1199 data'!$C$8*'WLTP class 3 v5'!F1592^2</f>
        <v>160946.662808642</v>
      </c>
      <c r="AI1592" s="17">
        <f t="shared" si="954"/>
        <v>160.946662808642</v>
      </c>
      <c r="AJ1592" s="17" t="str">
        <f>IF(N1592&lt;0, AI1592, "0")</f>
        <v>0</v>
      </c>
      <c r="AK1592" s="98">
        <f>AK1591+AJ1592</f>
        <v>3985.0924614197511</v>
      </c>
      <c r="AL1592" s="105">
        <f t="shared" si="955"/>
        <v>1.1069701281721531</v>
      </c>
      <c r="AM1592" s="98">
        <f>IF(N1592 &gt; 0, AI1592, )</f>
        <v>160.946662808642</v>
      </c>
      <c r="AN1592" s="98">
        <f t="shared" si="974"/>
        <v>35939.640938271557</v>
      </c>
      <c r="AO1592" s="98">
        <f t="shared" si="956"/>
        <v>9.9832335939643215</v>
      </c>
      <c r="AP1592" s="27">
        <f t="shared" si="957"/>
        <v>0</v>
      </c>
      <c r="AQ1592" s="27">
        <f t="shared" si="958"/>
        <v>0</v>
      </c>
      <c r="AR1592" s="100">
        <f t="shared" si="959"/>
        <v>0</v>
      </c>
      <c r="AS1592" s="27">
        <f t="shared" si="960"/>
        <v>0</v>
      </c>
      <c r="AT1592" s="100">
        <f t="shared" si="937"/>
        <v>0</v>
      </c>
      <c r="AU1592" s="27">
        <f t="shared" si="937"/>
        <v>0</v>
      </c>
      <c r="AV1592" s="27">
        <f t="shared" si="961"/>
        <v>0</v>
      </c>
      <c r="AW1592" s="27">
        <f t="shared" si="962"/>
        <v>0</v>
      </c>
      <c r="AX1592" s="27">
        <f t="shared" si="963"/>
        <v>0</v>
      </c>
      <c r="AY1592" s="100">
        <f>AN1592-AW1592</f>
        <v>35939.640938271557</v>
      </c>
      <c r="AZ1592" s="110">
        <f t="shared" si="964"/>
        <v>9.9832335939643215</v>
      </c>
      <c r="BB1592" s="88">
        <v>0</v>
      </c>
      <c r="BC1592" s="26">
        <f t="shared" si="965"/>
        <v>0</v>
      </c>
      <c r="BD1592" s="26">
        <f t="shared" si="966"/>
        <v>0</v>
      </c>
      <c r="BE1592" s="26">
        <f t="shared" si="967"/>
        <v>0</v>
      </c>
      <c r="BF1592" s="26">
        <f t="shared" si="968"/>
        <v>0</v>
      </c>
      <c r="BG1592" s="26">
        <f t="shared" si="969"/>
        <v>0</v>
      </c>
    </row>
    <row r="1593" spans="2:59">
      <c r="B1593" s="13" t="s">
        <v>35</v>
      </c>
      <c r="C1593" s="13">
        <v>1582</v>
      </c>
      <c r="D1593" s="13">
        <v>105</v>
      </c>
      <c r="E1593" s="24">
        <v>122.1</v>
      </c>
      <c r="F1593" s="69">
        <f t="shared" si="938"/>
        <v>33.916666666666664</v>
      </c>
      <c r="G1593" s="25">
        <f t="shared" si="970"/>
        <v>-0.1388888888888889</v>
      </c>
      <c r="H1593" s="25">
        <f t="shared" si="939"/>
        <v>53</v>
      </c>
      <c r="I1593" s="49">
        <f>'Ducati Panigale 1199 data'!$C$8*G1593</f>
        <v>-38.611111111111114</v>
      </c>
      <c r="J1593" s="49">
        <f>'Ducati Panigale 1199 data'!$C$8*'Ducati Panigale 1199 data'!$C$15*'Ducati Panigale 1199 data'!$C$10</f>
        <v>54.543600000000005</v>
      </c>
      <c r="K1593" s="49">
        <f>(0.5*'Ducati Panigale 1199 data'!$C$12)*'Ducati Panigale 1199 data'!$C$14*'Ducati Panigale 1199 data'!$C$11*F1593^2</f>
        <v>162.75877005208332</v>
      </c>
      <c r="L1593" s="49">
        <f t="shared" si="940"/>
        <v>178.6912589409722</v>
      </c>
      <c r="M1593" s="49">
        <f t="shared" si="936"/>
        <v>6060.6118657479738</v>
      </c>
      <c r="N1593" s="25">
        <f t="shared" si="941"/>
        <v>6.0606118657479735</v>
      </c>
      <c r="O1593" s="105">
        <f t="shared" si="942"/>
        <v>0</v>
      </c>
      <c r="P1593" s="105">
        <f t="shared" si="943"/>
        <v>0</v>
      </c>
      <c r="Q1593" s="105">
        <f t="shared" si="971"/>
        <v>357.73593920351709</v>
      </c>
      <c r="R1593" s="27">
        <f t="shared" si="944"/>
        <v>9.9371094223199188E-2</v>
      </c>
      <c r="S1593" s="98">
        <f t="shared" si="945"/>
        <v>6.0606118657479735</v>
      </c>
      <c r="T1593" s="17">
        <f t="shared" si="972"/>
        <v>2262.0546073797468</v>
      </c>
      <c r="U1593" s="17">
        <f t="shared" si="946"/>
        <v>0.62834850204992965</v>
      </c>
      <c r="V1593" s="17">
        <f t="shared" si="947"/>
        <v>339.84914224334125</v>
      </c>
      <c r="W1593" s="17">
        <f t="shared" si="948"/>
        <v>326.25517655360761</v>
      </c>
      <c r="X1593" s="17">
        <f t="shared" si="948"/>
        <v>313.20496949146332</v>
      </c>
      <c r="Y1593" s="17">
        <f t="shared" si="949"/>
        <v>310.07291979654866</v>
      </c>
      <c r="Z1593" s="17">
        <f>Y1593/3600</f>
        <v>8.6131366610152402E-2</v>
      </c>
      <c r="AA1593" s="17">
        <f>0.96*Y1593</f>
        <v>297.67000300468669</v>
      </c>
      <c r="AB1593" s="17">
        <f t="shared" si="950"/>
        <v>285.76320288449921</v>
      </c>
      <c r="AC1593" s="17">
        <f t="shared" si="951"/>
        <v>271.47504274027426</v>
      </c>
      <c r="AD1593" s="17">
        <f t="shared" si="952"/>
        <v>271.47504274027426</v>
      </c>
      <c r="AE1593" s="17">
        <f t="shared" si="973"/>
        <v>7.5409734094520633E-2</v>
      </c>
      <c r="AF1593" s="17">
        <f>T1593-AD1593</f>
        <v>1990.5795646394727</v>
      </c>
      <c r="AG1593" s="17">
        <f t="shared" si="953"/>
        <v>0.55293876795540908</v>
      </c>
      <c r="AH1593" s="28">
        <f>0.5*'Ducati Panigale 1199 data'!$C$8*'WLTP class 3 v5'!F1593^2</f>
        <v>159897.29861111109</v>
      </c>
      <c r="AI1593" s="17">
        <f t="shared" si="954"/>
        <v>159.8972986111111</v>
      </c>
      <c r="AJ1593" s="17" t="str">
        <f>IF(N1593&lt;0, AI1593, "0")</f>
        <v>0</v>
      </c>
      <c r="AK1593" s="98">
        <f>AK1592+AJ1593</f>
        <v>3985.0924614197511</v>
      </c>
      <c r="AL1593" s="105">
        <f t="shared" si="955"/>
        <v>1.1069701281721531</v>
      </c>
      <c r="AM1593" s="98">
        <f>IF(N1593 &gt; 0, AI1593, )</f>
        <v>159.8972986111111</v>
      </c>
      <c r="AN1593" s="98">
        <f t="shared" si="974"/>
        <v>36099.538236882669</v>
      </c>
      <c r="AO1593" s="98">
        <f t="shared" si="956"/>
        <v>10.027649510245185</v>
      </c>
      <c r="AP1593" s="27">
        <f t="shared" si="957"/>
        <v>0</v>
      </c>
      <c r="AQ1593" s="27">
        <f t="shared" si="958"/>
        <v>0</v>
      </c>
      <c r="AR1593" s="100">
        <f t="shared" si="959"/>
        <v>0</v>
      </c>
      <c r="AS1593" s="27">
        <f t="shared" si="960"/>
        <v>0</v>
      </c>
      <c r="AT1593" s="100">
        <f t="shared" si="937"/>
        <v>0</v>
      </c>
      <c r="AU1593" s="27">
        <f t="shared" si="937"/>
        <v>0</v>
      </c>
      <c r="AV1593" s="27">
        <f t="shared" si="961"/>
        <v>0</v>
      </c>
      <c r="AW1593" s="27">
        <f t="shared" si="962"/>
        <v>0</v>
      </c>
      <c r="AX1593" s="27">
        <f t="shared" si="963"/>
        <v>0</v>
      </c>
      <c r="AY1593" s="100">
        <f>AN1593-AW1593</f>
        <v>36099.538236882669</v>
      </c>
      <c r="AZ1593" s="110">
        <f t="shared" si="964"/>
        <v>10.027649510245185</v>
      </c>
      <c r="BB1593" s="88">
        <v>0</v>
      </c>
      <c r="BC1593" s="26">
        <f t="shared" si="965"/>
        <v>0</v>
      </c>
      <c r="BD1593" s="26">
        <f t="shared" si="966"/>
        <v>0</v>
      </c>
      <c r="BE1593" s="26">
        <f t="shared" si="967"/>
        <v>0</v>
      </c>
      <c r="BF1593" s="26">
        <f t="shared" si="968"/>
        <v>0</v>
      </c>
      <c r="BG1593" s="26">
        <f t="shared" si="969"/>
        <v>0</v>
      </c>
    </row>
    <row r="1594" spans="2:59">
      <c r="B1594" s="13" t="s">
        <v>35</v>
      </c>
      <c r="C1594" s="13">
        <v>1583</v>
      </c>
      <c r="D1594" s="13">
        <v>106</v>
      </c>
      <c r="E1594" s="24">
        <v>121.5</v>
      </c>
      <c r="F1594" s="69">
        <f t="shared" si="938"/>
        <v>33.75</v>
      </c>
      <c r="G1594" s="25">
        <f t="shared" si="970"/>
        <v>-0.18055555555555516</v>
      </c>
      <c r="H1594" s="25">
        <f t="shared" si="939"/>
        <v>53.5</v>
      </c>
      <c r="I1594" s="49">
        <f>'Ducati Panigale 1199 data'!$C$8*G1594</f>
        <v>-50.194444444444336</v>
      </c>
      <c r="J1594" s="49">
        <f>'Ducati Panigale 1199 data'!$C$8*'Ducati Panigale 1199 data'!$C$15*'Ducati Panigale 1199 data'!$C$10</f>
        <v>54.543600000000005</v>
      </c>
      <c r="K1594" s="49">
        <f>(0.5*'Ducati Panigale 1199 data'!$C$12)*'Ducati Panigale 1199 data'!$C$14*'Ducati Panigale 1199 data'!$C$11*F1594^2</f>
        <v>161.16310546875002</v>
      </c>
      <c r="L1594" s="49">
        <f t="shared" si="940"/>
        <v>165.5122610243057</v>
      </c>
      <c r="M1594" s="49">
        <f t="shared" si="936"/>
        <v>5586.0388095703174</v>
      </c>
      <c r="N1594" s="25">
        <f t="shared" si="941"/>
        <v>5.5860388095703177</v>
      </c>
      <c r="O1594" s="105">
        <f t="shared" si="942"/>
        <v>0</v>
      </c>
      <c r="P1594" s="105">
        <f t="shared" si="943"/>
        <v>0</v>
      </c>
      <c r="Q1594" s="105">
        <f t="shared" si="971"/>
        <v>357.73593920351709</v>
      </c>
      <c r="R1594" s="27">
        <f t="shared" si="944"/>
        <v>9.9371094223199188E-2</v>
      </c>
      <c r="S1594" s="98">
        <f t="shared" si="945"/>
        <v>5.5860388095703177</v>
      </c>
      <c r="T1594" s="17">
        <f t="shared" si="972"/>
        <v>2267.6406461893171</v>
      </c>
      <c r="U1594" s="17">
        <f t="shared" si="946"/>
        <v>0.62990017949703248</v>
      </c>
      <c r="V1594" s="17">
        <f t="shared" si="947"/>
        <v>339.84914224334125</v>
      </c>
      <c r="W1594" s="17">
        <f t="shared" si="948"/>
        <v>326.25517655360761</v>
      </c>
      <c r="X1594" s="17">
        <f t="shared" si="948"/>
        <v>313.20496949146332</v>
      </c>
      <c r="Y1594" s="17">
        <f t="shared" si="949"/>
        <v>310.07291979654866</v>
      </c>
      <c r="Z1594" s="17">
        <f>Y1594/3600</f>
        <v>8.6131366610152402E-2</v>
      </c>
      <c r="AA1594" s="17">
        <f>0.96*Y1594</f>
        <v>297.67000300468669</v>
      </c>
      <c r="AB1594" s="17">
        <f t="shared" si="950"/>
        <v>285.76320288449921</v>
      </c>
      <c r="AC1594" s="17">
        <f t="shared" si="951"/>
        <v>271.47504274027426</v>
      </c>
      <c r="AD1594" s="17">
        <f t="shared" si="952"/>
        <v>271.47504274027426</v>
      </c>
      <c r="AE1594" s="17">
        <f t="shared" si="973"/>
        <v>7.5409734094520633E-2</v>
      </c>
      <c r="AF1594" s="17">
        <f>T1594-AD1594</f>
        <v>1996.1656034490429</v>
      </c>
      <c r="AG1594" s="17">
        <f t="shared" si="953"/>
        <v>0.55449044540251191</v>
      </c>
      <c r="AH1594" s="28">
        <f>0.5*'Ducati Panigale 1199 data'!$C$8*'WLTP class 3 v5'!F1594^2</f>
        <v>158329.6875</v>
      </c>
      <c r="AI1594" s="17">
        <f t="shared" si="954"/>
        <v>158.32968750000001</v>
      </c>
      <c r="AJ1594" s="17" t="str">
        <f>IF(N1594&lt;0, AI1594, "0")</f>
        <v>0</v>
      </c>
      <c r="AK1594" s="98">
        <f>AK1593+AJ1594</f>
        <v>3985.0924614197511</v>
      </c>
      <c r="AL1594" s="105">
        <f t="shared" si="955"/>
        <v>1.1069701281721531</v>
      </c>
      <c r="AM1594" s="98">
        <f>IF(N1594 &gt; 0, AI1594, )</f>
        <v>158.32968750000001</v>
      </c>
      <c r="AN1594" s="98">
        <f t="shared" si="974"/>
        <v>36257.86792438267</v>
      </c>
      <c r="AO1594" s="98">
        <f t="shared" si="956"/>
        <v>10.071629978995187</v>
      </c>
      <c r="AP1594" s="27">
        <f t="shared" si="957"/>
        <v>0</v>
      </c>
      <c r="AQ1594" s="27">
        <f t="shared" si="958"/>
        <v>0</v>
      </c>
      <c r="AR1594" s="100">
        <f t="shared" si="959"/>
        <v>0</v>
      </c>
      <c r="AS1594" s="27">
        <f t="shared" si="960"/>
        <v>0</v>
      </c>
      <c r="AT1594" s="100">
        <f t="shared" si="937"/>
        <v>0</v>
      </c>
      <c r="AU1594" s="27">
        <f t="shared" si="937"/>
        <v>0</v>
      </c>
      <c r="AV1594" s="27">
        <f t="shared" si="961"/>
        <v>0</v>
      </c>
      <c r="AW1594" s="27">
        <f t="shared" si="962"/>
        <v>0</v>
      </c>
      <c r="AX1594" s="27">
        <f t="shared" si="963"/>
        <v>0</v>
      </c>
      <c r="AY1594" s="100">
        <f>AN1594-AW1594</f>
        <v>36257.86792438267</v>
      </c>
      <c r="AZ1594" s="110">
        <f t="shared" si="964"/>
        <v>10.071629978995187</v>
      </c>
      <c r="BB1594" s="88">
        <v>0</v>
      </c>
      <c r="BC1594" s="26">
        <f t="shared" si="965"/>
        <v>0</v>
      </c>
      <c r="BD1594" s="26">
        <f t="shared" si="966"/>
        <v>0</v>
      </c>
      <c r="BE1594" s="26">
        <f t="shared" si="967"/>
        <v>0</v>
      </c>
      <c r="BF1594" s="26">
        <f t="shared" si="968"/>
        <v>0</v>
      </c>
      <c r="BG1594" s="26">
        <f t="shared" si="969"/>
        <v>0</v>
      </c>
    </row>
    <row r="1595" spans="2:59">
      <c r="B1595" s="13" t="s">
        <v>35</v>
      </c>
      <c r="C1595" s="13">
        <v>1584</v>
      </c>
      <c r="D1595" s="13">
        <v>107</v>
      </c>
      <c r="E1595" s="24">
        <v>120.8</v>
      </c>
      <c r="F1595" s="69">
        <f t="shared" si="938"/>
        <v>33.555555555555557</v>
      </c>
      <c r="G1595" s="25">
        <f t="shared" si="970"/>
        <v>-0.20833333333333331</v>
      </c>
      <c r="H1595" s="25">
        <f t="shared" si="939"/>
        <v>54</v>
      </c>
      <c r="I1595" s="49">
        <f>'Ducati Panigale 1199 data'!$C$8*G1595</f>
        <v>-57.916666666666664</v>
      </c>
      <c r="J1595" s="49">
        <f>'Ducati Panigale 1199 data'!$C$8*'Ducati Panigale 1199 data'!$C$15*'Ducati Panigale 1199 data'!$C$10</f>
        <v>54.543600000000005</v>
      </c>
      <c r="K1595" s="49">
        <f>(0.5*'Ducati Panigale 1199 data'!$C$12)*'Ducati Panigale 1199 data'!$C$14*'Ducati Panigale 1199 data'!$C$11*F1595^2</f>
        <v>159.31143148148152</v>
      </c>
      <c r="L1595" s="49">
        <f t="shared" si="940"/>
        <v>155.93836481481486</v>
      </c>
      <c r="M1595" s="49">
        <f t="shared" si="936"/>
        <v>5232.5984637860101</v>
      </c>
      <c r="N1595" s="25">
        <f t="shared" si="941"/>
        <v>5.2325984637860099</v>
      </c>
      <c r="O1595" s="105">
        <f t="shared" si="942"/>
        <v>0</v>
      </c>
      <c r="P1595" s="105">
        <f t="shared" si="943"/>
        <v>0</v>
      </c>
      <c r="Q1595" s="105">
        <f t="shared" si="971"/>
        <v>357.73593920351709</v>
      </c>
      <c r="R1595" s="27">
        <f t="shared" si="944"/>
        <v>9.9371094223199188E-2</v>
      </c>
      <c r="S1595" s="98">
        <f t="shared" si="945"/>
        <v>5.2325984637860099</v>
      </c>
      <c r="T1595" s="17">
        <f t="shared" si="972"/>
        <v>2272.873244653103</v>
      </c>
      <c r="U1595" s="17">
        <f t="shared" si="946"/>
        <v>0.63135367907030637</v>
      </c>
      <c r="V1595" s="17">
        <f t="shared" si="947"/>
        <v>339.84914224334125</v>
      </c>
      <c r="W1595" s="17">
        <f t="shared" si="948"/>
        <v>326.25517655360761</v>
      </c>
      <c r="X1595" s="17">
        <f t="shared" si="948"/>
        <v>313.20496949146332</v>
      </c>
      <c r="Y1595" s="17">
        <f t="shared" si="949"/>
        <v>310.07291979654866</v>
      </c>
      <c r="Z1595" s="17">
        <f>Y1595/3600</f>
        <v>8.6131366610152402E-2</v>
      </c>
      <c r="AA1595" s="17">
        <f>0.96*Y1595</f>
        <v>297.67000300468669</v>
      </c>
      <c r="AB1595" s="17">
        <f t="shared" si="950"/>
        <v>285.76320288449921</v>
      </c>
      <c r="AC1595" s="17">
        <f t="shared" si="951"/>
        <v>271.47504274027426</v>
      </c>
      <c r="AD1595" s="17">
        <f t="shared" si="952"/>
        <v>271.47504274027426</v>
      </c>
      <c r="AE1595" s="17">
        <f t="shared" si="973"/>
        <v>7.5409734094520633E-2</v>
      </c>
      <c r="AF1595" s="17">
        <f>T1595-AD1595</f>
        <v>2001.3982019128289</v>
      </c>
      <c r="AG1595" s="17">
        <f t="shared" si="953"/>
        <v>0.55594394497578581</v>
      </c>
      <c r="AH1595" s="28">
        <f>0.5*'Ducati Panigale 1199 data'!$C$8*'WLTP class 3 v5'!F1595^2</f>
        <v>156510.56790123461</v>
      </c>
      <c r="AI1595" s="17">
        <f t="shared" si="954"/>
        <v>156.51056790123459</v>
      </c>
      <c r="AJ1595" s="17" t="str">
        <f>IF(N1595&lt;0, AI1595, "0")</f>
        <v>0</v>
      </c>
      <c r="AK1595" s="98">
        <f>AK1594+AJ1595</f>
        <v>3985.0924614197511</v>
      </c>
      <c r="AL1595" s="105">
        <f t="shared" si="955"/>
        <v>1.1069701281721531</v>
      </c>
      <c r="AM1595" s="98">
        <f>IF(N1595 &gt; 0, AI1595, )</f>
        <v>156.51056790123459</v>
      </c>
      <c r="AN1595" s="98">
        <f t="shared" si="974"/>
        <v>36414.378492283904</v>
      </c>
      <c r="AO1595" s="98">
        <f t="shared" si="956"/>
        <v>10.115105136745528</v>
      </c>
      <c r="AP1595" s="27">
        <f t="shared" si="957"/>
        <v>0</v>
      </c>
      <c r="AQ1595" s="27">
        <f t="shared" si="958"/>
        <v>0</v>
      </c>
      <c r="AR1595" s="100">
        <f t="shared" si="959"/>
        <v>0</v>
      </c>
      <c r="AS1595" s="27">
        <f t="shared" si="960"/>
        <v>0</v>
      </c>
      <c r="AT1595" s="100">
        <f t="shared" si="937"/>
        <v>0</v>
      </c>
      <c r="AU1595" s="27">
        <f t="shared" si="937"/>
        <v>0</v>
      </c>
      <c r="AV1595" s="27">
        <f t="shared" si="961"/>
        <v>0</v>
      </c>
      <c r="AW1595" s="27">
        <f t="shared" si="962"/>
        <v>0</v>
      </c>
      <c r="AX1595" s="27">
        <f t="shared" si="963"/>
        <v>0</v>
      </c>
      <c r="AY1595" s="100">
        <f>AN1595-AW1595</f>
        <v>36414.378492283904</v>
      </c>
      <c r="AZ1595" s="110">
        <f t="shared" si="964"/>
        <v>10.115105136745528</v>
      </c>
      <c r="BB1595" s="88">
        <v>0</v>
      </c>
      <c r="BC1595" s="26">
        <f t="shared" si="965"/>
        <v>0</v>
      </c>
      <c r="BD1595" s="26">
        <f t="shared" si="966"/>
        <v>0</v>
      </c>
      <c r="BE1595" s="26">
        <f t="shared" si="967"/>
        <v>0</v>
      </c>
      <c r="BF1595" s="26">
        <f t="shared" si="968"/>
        <v>0</v>
      </c>
      <c r="BG1595" s="26">
        <f t="shared" si="969"/>
        <v>0</v>
      </c>
    </row>
    <row r="1596" spans="2:59">
      <c r="B1596" s="13" t="s">
        <v>35</v>
      </c>
      <c r="C1596" s="13">
        <v>1585</v>
      </c>
      <c r="D1596" s="13">
        <v>108</v>
      </c>
      <c r="E1596" s="24">
        <v>120</v>
      </c>
      <c r="F1596" s="69">
        <f t="shared" si="938"/>
        <v>33.333333333333336</v>
      </c>
      <c r="G1596" s="25">
        <f t="shared" si="970"/>
        <v>-0.23611111111111149</v>
      </c>
      <c r="H1596" s="25">
        <f t="shared" si="939"/>
        <v>54.5</v>
      </c>
      <c r="I1596" s="49">
        <f>'Ducati Panigale 1199 data'!$C$8*G1596</f>
        <v>-65.638888888888999</v>
      </c>
      <c r="J1596" s="49">
        <f>'Ducati Panigale 1199 data'!$C$8*'Ducati Panigale 1199 data'!$C$15*'Ducati Panigale 1199 data'!$C$10</f>
        <v>54.543600000000005</v>
      </c>
      <c r="K1596" s="49">
        <f>(0.5*'Ducati Panigale 1199 data'!$C$12)*'Ducati Panigale 1199 data'!$C$14*'Ducati Panigale 1199 data'!$C$11*F1596^2</f>
        <v>157.20833333333337</v>
      </c>
      <c r="L1596" s="49">
        <f t="shared" si="940"/>
        <v>146.11304444444437</v>
      </c>
      <c r="M1596" s="49">
        <f t="shared" si="936"/>
        <v>4870.4348148148129</v>
      </c>
      <c r="N1596" s="25">
        <f t="shared" si="941"/>
        <v>4.8704348148148124</v>
      </c>
      <c r="O1596" s="105">
        <f t="shared" si="942"/>
        <v>0</v>
      </c>
      <c r="P1596" s="105">
        <f t="shared" si="943"/>
        <v>0</v>
      </c>
      <c r="Q1596" s="105">
        <f t="shared" si="971"/>
        <v>357.73593920351709</v>
      </c>
      <c r="R1596" s="27">
        <f t="shared" si="944"/>
        <v>9.9371094223199188E-2</v>
      </c>
      <c r="S1596" s="98">
        <f t="shared" si="945"/>
        <v>4.8704348148148124</v>
      </c>
      <c r="T1596" s="17">
        <f t="shared" si="972"/>
        <v>2277.7436794679179</v>
      </c>
      <c r="U1596" s="17">
        <f t="shared" si="946"/>
        <v>0.63270657762997717</v>
      </c>
      <c r="V1596" s="17">
        <f t="shared" si="947"/>
        <v>339.84914224334125</v>
      </c>
      <c r="W1596" s="17">
        <f t="shared" si="948"/>
        <v>326.25517655360761</v>
      </c>
      <c r="X1596" s="17">
        <f t="shared" si="948"/>
        <v>313.20496949146332</v>
      </c>
      <c r="Y1596" s="17">
        <f t="shared" si="949"/>
        <v>310.07291979654866</v>
      </c>
      <c r="Z1596" s="17">
        <f>Y1596/3600</f>
        <v>8.6131366610152402E-2</v>
      </c>
      <c r="AA1596" s="17">
        <f>0.96*Y1596</f>
        <v>297.67000300468669</v>
      </c>
      <c r="AB1596" s="17">
        <f t="shared" si="950"/>
        <v>285.76320288449921</v>
      </c>
      <c r="AC1596" s="17">
        <f t="shared" si="951"/>
        <v>271.47504274027426</v>
      </c>
      <c r="AD1596" s="17">
        <f t="shared" si="952"/>
        <v>271.47504274027426</v>
      </c>
      <c r="AE1596" s="17">
        <f t="shared" si="973"/>
        <v>7.5409734094520633E-2</v>
      </c>
      <c r="AF1596" s="17">
        <f>T1596-AD1596</f>
        <v>2006.2686367276438</v>
      </c>
      <c r="AG1596" s="17">
        <f t="shared" si="953"/>
        <v>0.55729684353545661</v>
      </c>
      <c r="AH1596" s="28">
        <f>0.5*'Ducati Panigale 1199 data'!$C$8*'WLTP class 3 v5'!F1596^2</f>
        <v>154444.44444444447</v>
      </c>
      <c r="AI1596" s="17">
        <f t="shared" si="954"/>
        <v>154.44444444444446</v>
      </c>
      <c r="AJ1596" s="17" t="str">
        <f>IF(N1596&lt;0, AI1596, "0")</f>
        <v>0</v>
      </c>
      <c r="AK1596" s="98">
        <f>AK1595+AJ1596</f>
        <v>3985.0924614197511</v>
      </c>
      <c r="AL1596" s="105">
        <f t="shared" si="955"/>
        <v>1.1069701281721531</v>
      </c>
      <c r="AM1596" s="98">
        <f>IF(N1596 &gt; 0, AI1596, )</f>
        <v>154.44444444444446</v>
      </c>
      <c r="AN1596" s="98">
        <f t="shared" si="974"/>
        <v>36568.822936728349</v>
      </c>
      <c r="AO1596" s="98">
        <f t="shared" si="956"/>
        <v>10.15800637131343</v>
      </c>
      <c r="AP1596" s="27">
        <f t="shared" si="957"/>
        <v>0</v>
      </c>
      <c r="AQ1596" s="27">
        <f t="shared" si="958"/>
        <v>0</v>
      </c>
      <c r="AR1596" s="100">
        <f t="shared" si="959"/>
        <v>0</v>
      </c>
      <c r="AS1596" s="27">
        <f t="shared" si="960"/>
        <v>0</v>
      </c>
      <c r="AT1596" s="100">
        <f t="shared" si="937"/>
        <v>0</v>
      </c>
      <c r="AU1596" s="27">
        <f t="shared" si="937"/>
        <v>0</v>
      </c>
      <c r="AV1596" s="27">
        <f t="shared" si="961"/>
        <v>0</v>
      </c>
      <c r="AW1596" s="27">
        <f t="shared" si="962"/>
        <v>0</v>
      </c>
      <c r="AX1596" s="27">
        <f t="shared" si="963"/>
        <v>0</v>
      </c>
      <c r="AY1596" s="100">
        <f>AN1596-AW1596</f>
        <v>36568.822936728349</v>
      </c>
      <c r="AZ1596" s="110">
        <f t="shared" si="964"/>
        <v>10.15800637131343</v>
      </c>
      <c r="BB1596" s="88">
        <v>0</v>
      </c>
      <c r="BC1596" s="26">
        <f t="shared" si="965"/>
        <v>0</v>
      </c>
      <c r="BD1596" s="26">
        <f t="shared" si="966"/>
        <v>0</v>
      </c>
      <c r="BE1596" s="26">
        <f t="shared" si="967"/>
        <v>0</v>
      </c>
      <c r="BF1596" s="26">
        <f t="shared" si="968"/>
        <v>0</v>
      </c>
      <c r="BG1596" s="26">
        <f t="shared" si="969"/>
        <v>0</v>
      </c>
    </row>
    <row r="1597" spans="2:59">
      <c r="B1597" s="13" t="s">
        <v>35</v>
      </c>
      <c r="C1597" s="13">
        <v>1586</v>
      </c>
      <c r="D1597" s="13">
        <v>109</v>
      </c>
      <c r="E1597" s="24">
        <v>119.1</v>
      </c>
      <c r="F1597" s="69">
        <f t="shared" si="938"/>
        <v>33.083333333333336</v>
      </c>
      <c r="G1597" s="25">
        <f t="shared" si="970"/>
        <v>-0.26388888888888967</v>
      </c>
      <c r="H1597" s="25">
        <f t="shared" si="939"/>
        <v>55</v>
      </c>
      <c r="I1597" s="49">
        <f>'Ducati Panigale 1199 data'!$C$8*G1597</f>
        <v>-73.361111111111327</v>
      </c>
      <c r="J1597" s="49">
        <f>'Ducati Panigale 1199 data'!$C$8*'Ducati Panigale 1199 data'!$C$15*'Ducati Panigale 1199 data'!$C$10</f>
        <v>54.543600000000005</v>
      </c>
      <c r="K1597" s="49">
        <f>(0.5*'Ducati Panigale 1199 data'!$C$12)*'Ducati Panigale 1199 data'!$C$14*'Ducati Panigale 1199 data'!$C$11*F1597^2</f>
        <v>154.85905130208337</v>
      </c>
      <c r="L1597" s="49">
        <f t="shared" si="940"/>
        <v>136.04154019097206</v>
      </c>
      <c r="M1597" s="49">
        <f t="shared" si="936"/>
        <v>4500.7076213179926</v>
      </c>
      <c r="N1597" s="25">
        <f t="shared" si="941"/>
        <v>4.5007076213179928</v>
      </c>
      <c r="O1597" s="105">
        <f t="shared" si="942"/>
        <v>0</v>
      </c>
      <c r="P1597" s="105">
        <f t="shared" si="943"/>
        <v>0</v>
      </c>
      <c r="Q1597" s="105">
        <f t="shared" si="971"/>
        <v>357.73593920351709</v>
      </c>
      <c r="R1597" s="27">
        <f t="shared" si="944"/>
        <v>9.9371094223199188E-2</v>
      </c>
      <c r="S1597" s="98">
        <f t="shared" si="945"/>
        <v>4.5007076213179928</v>
      </c>
      <c r="T1597" s="17">
        <f t="shared" si="972"/>
        <v>2282.2443870892357</v>
      </c>
      <c r="U1597" s="17">
        <f t="shared" si="946"/>
        <v>0.63395677419145435</v>
      </c>
      <c r="V1597" s="17">
        <f t="shared" si="947"/>
        <v>339.84914224334125</v>
      </c>
      <c r="W1597" s="17">
        <f t="shared" si="948"/>
        <v>326.25517655360761</v>
      </c>
      <c r="X1597" s="17">
        <f t="shared" si="948"/>
        <v>313.20496949146332</v>
      </c>
      <c r="Y1597" s="17">
        <f t="shared" si="949"/>
        <v>310.07291979654866</v>
      </c>
      <c r="Z1597" s="17">
        <f>Y1597/3600</f>
        <v>8.6131366610152402E-2</v>
      </c>
      <c r="AA1597" s="17">
        <f>0.96*Y1597</f>
        <v>297.67000300468669</v>
      </c>
      <c r="AB1597" s="17">
        <f t="shared" si="950"/>
        <v>285.76320288449921</v>
      </c>
      <c r="AC1597" s="17">
        <f t="shared" si="951"/>
        <v>271.47504274027426</v>
      </c>
      <c r="AD1597" s="17">
        <f t="shared" si="952"/>
        <v>271.47504274027426</v>
      </c>
      <c r="AE1597" s="17">
        <f t="shared" si="973"/>
        <v>7.5409734094520633E-2</v>
      </c>
      <c r="AF1597" s="17">
        <f>T1597-AD1597</f>
        <v>2010.7693443489616</v>
      </c>
      <c r="AG1597" s="17">
        <f t="shared" si="953"/>
        <v>0.55854704009693379</v>
      </c>
      <c r="AH1597" s="28">
        <f>0.5*'Ducati Panigale 1199 data'!$C$8*'WLTP class 3 v5'!F1597^2</f>
        <v>152136.46527777778</v>
      </c>
      <c r="AI1597" s="17">
        <f t="shared" si="954"/>
        <v>152.13646527777777</v>
      </c>
      <c r="AJ1597" s="17" t="str">
        <f>IF(N1597&lt;0, AI1597, "0")</f>
        <v>0</v>
      </c>
      <c r="AK1597" s="98">
        <f>AK1596+AJ1597</f>
        <v>3985.0924614197511</v>
      </c>
      <c r="AL1597" s="105">
        <f t="shared" si="955"/>
        <v>1.1069701281721531</v>
      </c>
      <c r="AM1597" s="98">
        <f>IF(N1597 &gt; 0, AI1597, )</f>
        <v>152.13646527777777</v>
      </c>
      <c r="AN1597" s="98">
        <f t="shared" si="974"/>
        <v>36720.959402006127</v>
      </c>
      <c r="AO1597" s="98">
        <f t="shared" si="956"/>
        <v>10.200266500557257</v>
      </c>
      <c r="AP1597" s="27">
        <f t="shared" si="957"/>
        <v>0</v>
      </c>
      <c r="AQ1597" s="27">
        <f t="shared" si="958"/>
        <v>0</v>
      </c>
      <c r="AR1597" s="100">
        <f t="shared" si="959"/>
        <v>0</v>
      </c>
      <c r="AS1597" s="27">
        <f t="shared" si="960"/>
        <v>0</v>
      </c>
      <c r="AT1597" s="100">
        <f t="shared" si="937"/>
        <v>0</v>
      </c>
      <c r="AU1597" s="27">
        <f t="shared" si="937"/>
        <v>0</v>
      </c>
      <c r="AV1597" s="27">
        <f t="shared" si="961"/>
        <v>0</v>
      </c>
      <c r="AW1597" s="27">
        <f t="shared" si="962"/>
        <v>0</v>
      </c>
      <c r="AX1597" s="27">
        <f t="shared" si="963"/>
        <v>0</v>
      </c>
      <c r="AY1597" s="100">
        <f>AN1597-AW1597</f>
        <v>36720.959402006127</v>
      </c>
      <c r="AZ1597" s="110">
        <f t="shared" si="964"/>
        <v>10.200266500557257</v>
      </c>
      <c r="BB1597" s="88">
        <v>0</v>
      </c>
      <c r="BC1597" s="26">
        <f t="shared" si="965"/>
        <v>0</v>
      </c>
      <c r="BD1597" s="26">
        <f t="shared" si="966"/>
        <v>0</v>
      </c>
      <c r="BE1597" s="26">
        <f t="shared" si="967"/>
        <v>0</v>
      </c>
      <c r="BF1597" s="26">
        <f t="shared" si="968"/>
        <v>0</v>
      </c>
      <c r="BG1597" s="26">
        <f t="shared" si="969"/>
        <v>0</v>
      </c>
    </row>
    <row r="1598" spans="2:59">
      <c r="B1598" s="13" t="s">
        <v>35</v>
      </c>
      <c r="C1598" s="13">
        <v>1587</v>
      </c>
      <c r="D1598" s="13">
        <v>110</v>
      </c>
      <c r="E1598" s="24">
        <v>118.1</v>
      </c>
      <c r="F1598" s="69">
        <f t="shared" si="938"/>
        <v>32.805555555555557</v>
      </c>
      <c r="G1598" s="25">
        <f t="shared" si="970"/>
        <v>-0.27777777777777779</v>
      </c>
      <c r="H1598" s="25">
        <f t="shared" si="939"/>
        <v>55.5</v>
      </c>
      <c r="I1598" s="49">
        <f>'Ducati Panigale 1199 data'!$C$8*G1598</f>
        <v>-77.222222222222229</v>
      </c>
      <c r="J1598" s="49">
        <f>'Ducati Panigale 1199 data'!$C$8*'Ducati Panigale 1199 data'!$C$15*'Ducati Panigale 1199 data'!$C$10</f>
        <v>54.543600000000005</v>
      </c>
      <c r="K1598" s="49">
        <f>(0.5*'Ducati Panigale 1199 data'!$C$12)*'Ducati Panigale 1199 data'!$C$14*'Ducati Panigale 1199 data'!$C$11*F1598^2</f>
        <v>152.2694807002315</v>
      </c>
      <c r="L1598" s="49">
        <f t="shared" si="940"/>
        <v>129.59085847800927</v>
      </c>
      <c r="M1598" s="49">
        <f t="shared" si="936"/>
        <v>4251.3001072924708</v>
      </c>
      <c r="N1598" s="25">
        <f t="shared" si="941"/>
        <v>4.2513001072924705</v>
      </c>
      <c r="O1598" s="105">
        <f t="shared" si="942"/>
        <v>0</v>
      </c>
      <c r="P1598" s="105">
        <f t="shared" si="943"/>
        <v>0</v>
      </c>
      <c r="Q1598" s="105">
        <f t="shared" si="971"/>
        <v>357.73593920351709</v>
      </c>
      <c r="R1598" s="27">
        <f t="shared" si="944"/>
        <v>9.9371094223199188E-2</v>
      </c>
      <c r="S1598" s="98">
        <f t="shared" si="945"/>
        <v>4.2513001072924705</v>
      </c>
      <c r="T1598" s="17">
        <f t="shared" si="972"/>
        <v>2286.4956871965283</v>
      </c>
      <c r="U1598" s="17">
        <f t="shared" si="946"/>
        <v>0.63513769088792449</v>
      </c>
      <c r="V1598" s="17">
        <f t="shared" si="947"/>
        <v>339.84914224334125</v>
      </c>
      <c r="W1598" s="17">
        <f t="shared" si="948"/>
        <v>326.25517655360761</v>
      </c>
      <c r="X1598" s="17">
        <f t="shared" si="948"/>
        <v>313.20496949146332</v>
      </c>
      <c r="Y1598" s="17">
        <f t="shared" si="949"/>
        <v>310.07291979654866</v>
      </c>
      <c r="Z1598" s="17">
        <f>Y1598/3600</f>
        <v>8.6131366610152402E-2</v>
      </c>
      <c r="AA1598" s="17">
        <f>0.96*Y1598</f>
        <v>297.67000300468669</v>
      </c>
      <c r="AB1598" s="17">
        <f t="shared" si="950"/>
        <v>285.76320288449921</v>
      </c>
      <c r="AC1598" s="17">
        <f t="shared" si="951"/>
        <v>271.47504274027426</v>
      </c>
      <c r="AD1598" s="17">
        <f t="shared" si="952"/>
        <v>271.47504274027426</v>
      </c>
      <c r="AE1598" s="17">
        <f t="shared" si="973"/>
        <v>7.5409734094520633E-2</v>
      </c>
      <c r="AF1598" s="17">
        <f>T1598-AD1598</f>
        <v>2015.0206444562541</v>
      </c>
      <c r="AG1598" s="17">
        <f t="shared" si="953"/>
        <v>0.55972795679340392</v>
      </c>
      <c r="AH1598" s="28">
        <f>0.5*'Ducati Panigale 1199 data'!$C$8*'WLTP class 3 v5'!F1598^2</f>
        <v>149592.42206790124</v>
      </c>
      <c r="AI1598" s="17">
        <f t="shared" si="954"/>
        <v>149.59242206790123</v>
      </c>
      <c r="AJ1598" s="17" t="str">
        <f>IF(N1598&lt;0, AI1598, "0")</f>
        <v>0</v>
      </c>
      <c r="AK1598" s="98">
        <f>AK1597+AJ1598</f>
        <v>3985.0924614197511</v>
      </c>
      <c r="AL1598" s="105">
        <f t="shared" si="955"/>
        <v>1.1069701281721531</v>
      </c>
      <c r="AM1598" s="98">
        <f>IF(N1598 &gt; 0, AI1598, )</f>
        <v>149.59242206790123</v>
      </c>
      <c r="AN1598" s="98">
        <f t="shared" si="974"/>
        <v>36870.551824074028</v>
      </c>
      <c r="AO1598" s="98">
        <f t="shared" si="956"/>
        <v>10.241819951131674</v>
      </c>
      <c r="AP1598" s="27">
        <f t="shared" si="957"/>
        <v>0</v>
      </c>
      <c r="AQ1598" s="27">
        <f t="shared" si="958"/>
        <v>0</v>
      </c>
      <c r="AR1598" s="100">
        <f t="shared" si="959"/>
        <v>0</v>
      </c>
      <c r="AS1598" s="27">
        <f t="shared" si="960"/>
        <v>0</v>
      </c>
      <c r="AT1598" s="100">
        <f t="shared" si="937"/>
        <v>0</v>
      </c>
      <c r="AU1598" s="27">
        <f t="shared" si="937"/>
        <v>0</v>
      </c>
      <c r="AV1598" s="27">
        <f t="shared" si="961"/>
        <v>0</v>
      </c>
      <c r="AW1598" s="27">
        <f t="shared" si="962"/>
        <v>0</v>
      </c>
      <c r="AX1598" s="27">
        <f t="shared" si="963"/>
        <v>0</v>
      </c>
      <c r="AY1598" s="100">
        <f>AN1598-AW1598</f>
        <v>36870.551824074028</v>
      </c>
      <c r="AZ1598" s="110">
        <f t="shared" si="964"/>
        <v>10.241819951131674</v>
      </c>
      <c r="BB1598" s="88">
        <v>0</v>
      </c>
      <c r="BC1598" s="26">
        <f t="shared" si="965"/>
        <v>0</v>
      </c>
      <c r="BD1598" s="26">
        <f t="shared" si="966"/>
        <v>0</v>
      </c>
      <c r="BE1598" s="26">
        <f t="shared" si="967"/>
        <v>0</v>
      </c>
      <c r="BF1598" s="26">
        <f t="shared" si="968"/>
        <v>0</v>
      </c>
      <c r="BG1598" s="26">
        <f t="shared" si="969"/>
        <v>0</v>
      </c>
    </row>
    <row r="1599" spans="2:59">
      <c r="B1599" s="13" t="s">
        <v>35</v>
      </c>
      <c r="C1599" s="13">
        <v>1588</v>
      </c>
      <c r="D1599" s="13">
        <v>111</v>
      </c>
      <c r="E1599" s="24">
        <v>117.1</v>
      </c>
      <c r="F1599" s="69">
        <f t="shared" si="938"/>
        <v>32.527777777777779</v>
      </c>
      <c r="G1599" s="25">
        <f t="shared" si="970"/>
        <v>-0.26388888888888767</v>
      </c>
      <c r="H1599" s="25">
        <f t="shared" si="939"/>
        <v>56</v>
      </c>
      <c r="I1599" s="49">
        <f>'Ducati Panigale 1199 data'!$C$8*G1599</f>
        <v>-73.361111111110773</v>
      </c>
      <c r="J1599" s="49">
        <f>'Ducati Panigale 1199 data'!$C$8*'Ducati Panigale 1199 data'!$C$15*'Ducati Panigale 1199 data'!$C$10</f>
        <v>54.543600000000005</v>
      </c>
      <c r="K1599" s="49">
        <f>(0.5*'Ducati Panigale 1199 data'!$C$12)*'Ducati Panigale 1199 data'!$C$14*'Ducati Panigale 1199 data'!$C$11*F1599^2</f>
        <v>149.70174458912038</v>
      </c>
      <c r="L1599" s="49">
        <f t="shared" si="940"/>
        <v>130.88423347800961</v>
      </c>
      <c r="M1599" s="49">
        <f t="shared" si="936"/>
        <v>4257.3732611874793</v>
      </c>
      <c r="N1599" s="25">
        <f t="shared" si="941"/>
        <v>4.2573732611874791</v>
      </c>
      <c r="O1599" s="105">
        <f t="shared" si="942"/>
        <v>0</v>
      </c>
      <c r="P1599" s="105">
        <f t="shared" si="943"/>
        <v>0</v>
      </c>
      <c r="Q1599" s="105">
        <f t="shared" si="971"/>
        <v>357.73593920351709</v>
      </c>
      <c r="R1599" s="27">
        <f t="shared" si="944"/>
        <v>9.9371094223199188E-2</v>
      </c>
      <c r="S1599" s="98">
        <f t="shared" si="945"/>
        <v>4.2573732611874791</v>
      </c>
      <c r="T1599" s="17">
        <f t="shared" si="972"/>
        <v>2290.7530604577159</v>
      </c>
      <c r="U1599" s="17">
        <f t="shared" si="946"/>
        <v>0.63632029457158779</v>
      </c>
      <c r="V1599" s="17">
        <f t="shared" si="947"/>
        <v>339.84914224334125</v>
      </c>
      <c r="W1599" s="17">
        <f t="shared" si="948"/>
        <v>326.25517655360761</v>
      </c>
      <c r="X1599" s="17">
        <f t="shared" si="948"/>
        <v>313.20496949146332</v>
      </c>
      <c r="Y1599" s="17">
        <f t="shared" si="949"/>
        <v>310.07291979654866</v>
      </c>
      <c r="Z1599" s="17">
        <f>Y1599/3600</f>
        <v>8.6131366610152402E-2</v>
      </c>
      <c r="AA1599" s="17">
        <f>0.96*Y1599</f>
        <v>297.67000300468669</v>
      </c>
      <c r="AB1599" s="17">
        <f t="shared" si="950"/>
        <v>285.76320288449921</v>
      </c>
      <c r="AC1599" s="17">
        <f t="shared" si="951"/>
        <v>271.47504274027426</v>
      </c>
      <c r="AD1599" s="17">
        <f t="shared" si="952"/>
        <v>271.47504274027426</v>
      </c>
      <c r="AE1599" s="17">
        <f t="shared" si="973"/>
        <v>7.5409734094520633E-2</v>
      </c>
      <c r="AF1599" s="17">
        <f>T1599-AD1599</f>
        <v>2019.2780177174418</v>
      </c>
      <c r="AG1599" s="17">
        <f t="shared" si="953"/>
        <v>0.56091056047706722</v>
      </c>
      <c r="AH1599" s="28">
        <f>0.5*'Ducati Panigale 1199 data'!$C$8*'WLTP class 3 v5'!F1599^2</f>
        <v>147069.82947530862</v>
      </c>
      <c r="AI1599" s="17">
        <f t="shared" si="954"/>
        <v>147.06982947530861</v>
      </c>
      <c r="AJ1599" s="17" t="str">
        <f>IF(N1599&lt;0, AI1599, "0")</f>
        <v>0</v>
      </c>
      <c r="AK1599" s="98">
        <f>AK1598+AJ1599</f>
        <v>3985.0924614197511</v>
      </c>
      <c r="AL1599" s="105">
        <f t="shared" si="955"/>
        <v>1.1069701281721531</v>
      </c>
      <c r="AM1599" s="98">
        <f>IF(N1599 &gt; 0, AI1599, )</f>
        <v>147.06982947530861</v>
      </c>
      <c r="AN1599" s="98">
        <f t="shared" si="974"/>
        <v>37017.621653549337</v>
      </c>
      <c r="AO1599" s="98">
        <f t="shared" si="956"/>
        <v>10.282672681541483</v>
      </c>
      <c r="AP1599" s="27">
        <f t="shared" si="957"/>
        <v>0</v>
      </c>
      <c r="AQ1599" s="27">
        <f t="shared" si="958"/>
        <v>0</v>
      </c>
      <c r="AR1599" s="100">
        <f t="shared" si="959"/>
        <v>0</v>
      </c>
      <c r="AS1599" s="27">
        <f t="shared" si="960"/>
        <v>0</v>
      </c>
      <c r="AT1599" s="100">
        <f t="shared" si="937"/>
        <v>0</v>
      </c>
      <c r="AU1599" s="27">
        <f t="shared" si="937"/>
        <v>0</v>
      </c>
      <c r="AV1599" s="27">
        <f t="shared" si="961"/>
        <v>0</v>
      </c>
      <c r="AW1599" s="27">
        <f t="shared" si="962"/>
        <v>0</v>
      </c>
      <c r="AX1599" s="27">
        <f t="shared" si="963"/>
        <v>0</v>
      </c>
      <c r="AY1599" s="100">
        <f>AN1599-AW1599</f>
        <v>37017.621653549337</v>
      </c>
      <c r="AZ1599" s="110">
        <f t="shared" si="964"/>
        <v>10.282672681541483</v>
      </c>
      <c r="BB1599" s="88">
        <v>0</v>
      </c>
      <c r="BC1599" s="26">
        <f t="shared" si="965"/>
        <v>0</v>
      </c>
      <c r="BD1599" s="26">
        <f t="shared" si="966"/>
        <v>0</v>
      </c>
      <c r="BE1599" s="26">
        <f t="shared" si="967"/>
        <v>0</v>
      </c>
      <c r="BF1599" s="26">
        <f t="shared" si="968"/>
        <v>0</v>
      </c>
      <c r="BG1599" s="26">
        <f t="shared" si="969"/>
        <v>0</v>
      </c>
    </row>
    <row r="1600" spans="2:59">
      <c r="B1600" s="13" t="s">
        <v>35</v>
      </c>
      <c r="C1600" s="13">
        <v>1589</v>
      </c>
      <c r="D1600" s="13">
        <v>112</v>
      </c>
      <c r="E1600" s="24">
        <v>116.2</v>
      </c>
      <c r="F1600" s="69">
        <f t="shared" si="938"/>
        <v>32.277777777777779</v>
      </c>
      <c r="G1600" s="25">
        <f t="shared" si="970"/>
        <v>-0.22222222222222143</v>
      </c>
      <c r="H1600" s="25">
        <f t="shared" si="939"/>
        <v>56.5</v>
      </c>
      <c r="I1600" s="49">
        <f>'Ducati Panigale 1199 data'!$C$8*G1600</f>
        <v>-61.777777777777558</v>
      </c>
      <c r="J1600" s="49">
        <f>'Ducati Panigale 1199 data'!$C$8*'Ducati Panigale 1199 data'!$C$15*'Ducati Panigale 1199 data'!$C$10</f>
        <v>54.543600000000005</v>
      </c>
      <c r="K1600" s="49">
        <f>(0.5*'Ducati Panigale 1199 data'!$C$12)*'Ducati Panigale 1199 data'!$C$14*'Ducati Panigale 1199 data'!$C$11*F1600^2</f>
        <v>147.40945057870374</v>
      </c>
      <c r="L1600" s="49">
        <f t="shared" si="940"/>
        <v>140.17527280092619</v>
      </c>
      <c r="M1600" s="49">
        <f t="shared" si="936"/>
        <v>4524.5463054076736</v>
      </c>
      <c r="N1600" s="25">
        <f t="shared" si="941"/>
        <v>4.5245463054076733</v>
      </c>
      <c r="O1600" s="105">
        <f t="shared" si="942"/>
        <v>0</v>
      </c>
      <c r="P1600" s="105">
        <f t="shared" si="943"/>
        <v>0</v>
      </c>
      <c r="Q1600" s="105">
        <f t="shared" si="971"/>
        <v>357.73593920351709</v>
      </c>
      <c r="R1600" s="27">
        <f t="shared" si="944"/>
        <v>9.9371094223199188E-2</v>
      </c>
      <c r="S1600" s="98">
        <f t="shared" si="945"/>
        <v>4.5245463054076733</v>
      </c>
      <c r="T1600" s="17">
        <f t="shared" si="972"/>
        <v>2295.2776067631235</v>
      </c>
      <c r="U1600" s="17">
        <f t="shared" si="946"/>
        <v>0.6375771129897565</v>
      </c>
      <c r="V1600" s="17">
        <f t="shared" si="947"/>
        <v>339.84914224334125</v>
      </c>
      <c r="W1600" s="17">
        <f t="shared" si="948"/>
        <v>326.25517655360761</v>
      </c>
      <c r="X1600" s="17">
        <f t="shared" si="948"/>
        <v>313.20496949146332</v>
      </c>
      <c r="Y1600" s="17">
        <f t="shared" si="949"/>
        <v>310.07291979654866</v>
      </c>
      <c r="Z1600" s="17">
        <f>Y1600/3600</f>
        <v>8.6131366610152402E-2</v>
      </c>
      <c r="AA1600" s="17">
        <f>0.96*Y1600</f>
        <v>297.67000300468669</v>
      </c>
      <c r="AB1600" s="17">
        <f t="shared" si="950"/>
        <v>285.76320288449921</v>
      </c>
      <c r="AC1600" s="17">
        <f t="shared" si="951"/>
        <v>271.47504274027426</v>
      </c>
      <c r="AD1600" s="17">
        <f t="shared" si="952"/>
        <v>271.47504274027426</v>
      </c>
      <c r="AE1600" s="17">
        <f t="shared" si="973"/>
        <v>7.5409734094520633E-2</v>
      </c>
      <c r="AF1600" s="17">
        <f>T1600-AD1600</f>
        <v>2023.8025640228493</v>
      </c>
      <c r="AG1600" s="17">
        <f t="shared" si="953"/>
        <v>0.56216737889523594</v>
      </c>
      <c r="AH1600" s="28">
        <f>0.5*'Ducati Panigale 1199 data'!$C$8*'WLTP class 3 v5'!F1600^2</f>
        <v>144817.83641975312</v>
      </c>
      <c r="AI1600" s="17">
        <f t="shared" si="954"/>
        <v>144.81783641975312</v>
      </c>
      <c r="AJ1600" s="17" t="str">
        <f>IF(N1600&lt;0, AI1600, "0")</f>
        <v>0</v>
      </c>
      <c r="AK1600" s="98">
        <f>AK1599+AJ1600</f>
        <v>3985.0924614197511</v>
      </c>
      <c r="AL1600" s="105">
        <f t="shared" si="955"/>
        <v>1.1069701281721531</v>
      </c>
      <c r="AM1600" s="98">
        <f>IF(N1600 &gt; 0, AI1600, )</f>
        <v>144.81783641975312</v>
      </c>
      <c r="AN1600" s="98">
        <f t="shared" si="974"/>
        <v>37162.439489969089</v>
      </c>
      <c r="AO1600" s="98">
        <f t="shared" si="956"/>
        <v>10.322899858324746</v>
      </c>
      <c r="AP1600" s="27">
        <f t="shared" si="957"/>
        <v>0</v>
      </c>
      <c r="AQ1600" s="27">
        <f t="shared" si="958"/>
        <v>0</v>
      </c>
      <c r="AR1600" s="100">
        <f t="shared" si="959"/>
        <v>0</v>
      </c>
      <c r="AS1600" s="27">
        <f t="shared" si="960"/>
        <v>0</v>
      </c>
      <c r="AT1600" s="100">
        <f t="shared" si="937"/>
        <v>0</v>
      </c>
      <c r="AU1600" s="27">
        <f t="shared" si="937"/>
        <v>0</v>
      </c>
      <c r="AV1600" s="27">
        <f t="shared" si="961"/>
        <v>0</v>
      </c>
      <c r="AW1600" s="27">
        <f t="shared" si="962"/>
        <v>0</v>
      </c>
      <c r="AX1600" s="27">
        <f t="shared" si="963"/>
        <v>0</v>
      </c>
      <c r="AY1600" s="100">
        <f>AN1600-AW1600</f>
        <v>37162.439489969089</v>
      </c>
      <c r="AZ1600" s="110">
        <f t="shared" si="964"/>
        <v>10.322899858324746</v>
      </c>
      <c r="BB1600" s="88">
        <v>0</v>
      </c>
      <c r="BC1600" s="26">
        <f t="shared" si="965"/>
        <v>0</v>
      </c>
      <c r="BD1600" s="26">
        <f t="shared" si="966"/>
        <v>0</v>
      </c>
      <c r="BE1600" s="26">
        <f t="shared" si="967"/>
        <v>0</v>
      </c>
      <c r="BF1600" s="26">
        <f t="shared" si="968"/>
        <v>0</v>
      </c>
      <c r="BG1600" s="26">
        <f t="shared" si="969"/>
        <v>0</v>
      </c>
    </row>
    <row r="1601" spans="2:59">
      <c r="B1601" s="13" t="s">
        <v>35</v>
      </c>
      <c r="C1601" s="13">
        <v>1590</v>
      </c>
      <c r="D1601" s="13">
        <v>113</v>
      </c>
      <c r="E1601" s="24">
        <v>115.5</v>
      </c>
      <c r="F1601" s="69">
        <f t="shared" si="938"/>
        <v>32.083333333333336</v>
      </c>
      <c r="G1601" s="25">
        <f t="shared" si="970"/>
        <v>-0.18055555555555516</v>
      </c>
      <c r="H1601" s="25">
        <f t="shared" si="939"/>
        <v>57</v>
      </c>
      <c r="I1601" s="49">
        <f>'Ducati Panigale 1199 data'!$C$8*G1601</f>
        <v>-50.194444444444336</v>
      </c>
      <c r="J1601" s="49">
        <f>'Ducati Panigale 1199 data'!$C$8*'Ducati Panigale 1199 data'!$C$15*'Ducati Panigale 1199 data'!$C$10</f>
        <v>54.543600000000005</v>
      </c>
      <c r="K1601" s="49">
        <f>(0.5*'Ducati Panigale 1199 data'!$C$12)*'Ducati Panigale 1199 data'!$C$14*'Ducati Panigale 1199 data'!$C$11*F1601^2</f>
        <v>145.63878255208337</v>
      </c>
      <c r="L1601" s="49">
        <f t="shared" si="940"/>
        <v>149.98793810763902</v>
      </c>
      <c r="M1601" s="49">
        <f t="shared" si="936"/>
        <v>4812.1130142867523</v>
      </c>
      <c r="N1601" s="25">
        <f t="shared" si="941"/>
        <v>4.8121130142867523</v>
      </c>
      <c r="O1601" s="105">
        <f t="shared" si="942"/>
        <v>0</v>
      </c>
      <c r="P1601" s="105">
        <f t="shared" si="943"/>
        <v>0</v>
      </c>
      <c r="Q1601" s="105">
        <f t="shared" si="971"/>
        <v>357.73593920351709</v>
      </c>
      <c r="R1601" s="27">
        <f t="shared" si="944"/>
        <v>9.9371094223199188E-2</v>
      </c>
      <c r="S1601" s="98">
        <f t="shared" si="945"/>
        <v>4.8121130142867523</v>
      </c>
      <c r="T1601" s="17">
        <f t="shared" si="972"/>
        <v>2300.0897197774102</v>
      </c>
      <c r="U1601" s="17">
        <f t="shared" si="946"/>
        <v>0.63891381104928058</v>
      </c>
      <c r="V1601" s="17">
        <f t="shared" si="947"/>
        <v>339.84914224334125</v>
      </c>
      <c r="W1601" s="17">
        <f t="shared" si="948"/>
        <v>326.25517655360761</v>
      </c>
      <c r="X1601" s="17">
        <f t="shared" si="948"/>
        <v>313.20496949146332</v>
      </c>
      <c r="Y1601" s="17">
        <f t="shared" si="949"/>
        <v>310.07291979654866</v>
      </c>
      <c r="Z1601" s="17">
        <f>Y1601/3600</f>
        <v>8.6131366610152402E-2</v>
      </c>
      <c r="AA1601" s="17">
        <f>0.96*Y1601</f>
        <v>297.67000300468669</v>
      </c>
      <c r="AB1601" s="17">
        <f t="shared" si="950"/>
        <v>285.76320288449921</v>
      </c>
      <c r="AC1601" s="17">
        <f t="shared" si="951"/>
        <v>271.47504274027426</v>
      </c>
      <c r="AD1601" s="17">
        <f t="shared" si="952"/>
        <v>271.47504274027426</v>
      </c>
      <c r="AE1601" s="17">
        <f t="shared" si="973"/>
        <v>7.5409734094520633E-2</v>
      </c>
      <c r="AF1601" s="17">
        <f>T1601-AD1601</f>
        <v>2028.6146770371361</v>
      </c>
      <c r="AG1601" s="17">
        <f t="shared" si="953"/>
        <v>0.56350407695476001</v>
      </c>
      <c r="AH1601" s="28">
        <f>0.5*'Ducati Panigale 1199 data'!$C$8*'WLTP class 3 v5'!F1601^2</f>
        <v>143078.29861111112</v>
      </c>
      <c r="AI1601" s="17">
        <f t="shared" si="954"/>
        <v>143.07829861111114</v>
      </c>
      <c r="AJ1601" s="17" t="str">
        <f>IF(N1601&lt;0, AI1601, "0")</f>
        <v>0</v>
      </c>
      <c r="AK1601" s="98">
        <f>AK1600+AJ1601</f>
        <v>3985.0924614197511</v>
      </c>
      <c r="AL1601" s="105">
        <f t="shared" si="955"/>
        <v>1.1069701281721531</v>
      </c>
      <c r="AM1601" s="98">
        <f>IF(N1601 &gt; 0, AI1601, )</f>
        <v>143.07829861111114</v>
      </c>
      <c r="AN1601" s="98">
        <f t="shared" si="974"/>
        <v>37305.517788580197</v>
      </c>
      <c r="AO1601" s="98">
        <f t="shared" si="956"/>
        <v>10.362643830161165</v>
      </c>
      <c r="AP1601" s="27">
        <f t="shared" si="957"/>
        <v>0</v>
      </c>
      <c r="AQ1601" s="27">
        <f t="shared" si="958"/>
        <v>0</v>
      </c>
      <c r="AR1601" s="100">
        <f t="shared" si="959"/>
        <v>0</v>
      </c>
      <c r="AS1601" s="27">
        <f t="shared" si="960"/>
        <v>0</v>
      </c>
      <c r="AT1601" s="100">
        <f t="shared" si="937"/>
        <v>0</v>
      </c>
      <c r="AU1601" s="27">
        <f t="shared" si="937"/>
        <v>0</v>
      </c>
      <c r="AV1601" s="27">
        <f t="shared" si="961"/>
        <v>0</v>
      </c>
      <c r="AW1601" s="27">
        <f t="shared" si="962"/>
        <v>0</v>
      </c>
      <c r="AX1601" s="27">
        <f t="shared" si="963"/>
        <v>0</v>
      </c>
      <c r="AY1601" s="100">
        <f>AN1601-AW1601</f>
        <v>37305.517788580197</v>
      </c>
      <c r="AZ1601" s="110">
        <f t="shared" si="964"/>
        <v>10.362643830161165</v>
      </c>
      <c r="BB1601" s="88">
        <v>0</v>
      </c>
      <c r="BC1601" s="26">
        <f t="shared" si="965"/>
        <v>0</v>
      </c>
      <c r="BD1601" s="26">
        <f t="shared" si="966"/>
        <v>0</v>
      </c>
      <c r="BE1601" s="26">
        <f t="shared" si="967"/>
        <v>0</v>
      </c>
      <c r="BF1601" s="26">
        <f t="shared" si="968"/>
        <v>0</v>
      </c>
      <c r="BG1601" s="26">
        <f t="shared" si="969"/>
        <v>0</v>
      </c>
    </row>
    <row r="1602" spans="2:59">
      <c r="B1602" s="13" t="s">
        <v>35</v>
      </c>
      <c r="C1602" s="13">
        <v>1591</v>
      </c>
      <c r="D1602" s="13">
        <v>114</v>
      </c>
      <c r="E1602" s="24">
        <v>114.9</v>
      </c>
      <c r="F1602" s="69">
        <f t="shared" si="938"/>
        <v>31.916666666666668</v>
      </c>
      <c r="G1602" s="25">
        <f t="shared" si="970"/>
        <v>-0.1388888888888889</v>
      </c>
      <c r="H1602" s="25">
        <f t="shared" si="939"/>
        <v>57.5</v>
      </c>
      <c r="I1602" s="49">
        <f>'Ducati Panigale 1199 data'!$C$8*G1602</f>
        <v>-38.611111111111114</v>
      </c>
      <c r="J1602" s="49">
        <f>'Ducati Panigale 1199 data'!$C$8*'Ducati Panigale 1199 data'!$C$15*'Ducati Panigale 1199 data'!$C$10</f>
        <v>54.543600000000005</v>
      </c>
      <c r="K1602" s="49">
        <f>(0.5*'Ducati Panigale 1199 data'!$C$12)*'Ducati Panigale 1199 data'!$C$14*'Ducati Panigale 1199 data'!$C$11*F1602^2</f>
        <v>144.12958255208335</v>
      </c>
      <c r="L1602" s="49">
        <f t="shared" si="940"/>
        <v>160.06207144097223</v>
      </c>
      <c r="M1602" s="49">
        <f t="shared" si="936"/>
        <v>5108.6477801576975</v>
      </c>
      <c r="N1602" s="25">
        <f t="shared" si="941"/>
        <v>5.1086477801576979</v>
      </c>
      <c r="O1602" s="105">
        <f t="shared" si="942"/>
        <v>0</v>
      </c>
      <c r="P1602" s="105">
        <f t="shared" si="943"/>
        <v>0</v>
      </c>
      <c r="Q1602" s="105">
        <f t="shared" si="971"/>
        <v>357.73593920351709</v>
      </c>
      <c r="R1602" s="27">
        <f t="shared" si="944"/>
        <v>9.9371094223199188E-2</v>
      </c>
      <c r="S1602" s="98">
        <f t="shared" si="945"/>
        <v>5.1086477801576979</v>
      </c>
      <c r="T1602" s="17">
        <f t="shared" si="972"/>
        <v>2305.198367557568</v>
      </c>
      <c r="U1602" s="17">
        <f t="shared" si="946"/>
        <v>0.64033287987710219</v>
      </c>
      <c r="V1602" s="17">
        <f t="shared" si="947"/>
        <v>339.84914224334125</v>
      </c>
      <c r="W1602" s="17">
        <f t="shared" si="948"/>
        <v>326.25517655360761</v>
      </c>
      <c r="X1602" s="17">
        <f t="shared" si="948"/>
        <v>313.20496949146332</v>
      </c>
      <c r="Y1602" s="17">
        <f t="shared" si="949"/>
        <v>310.07291979654866</v>
      </c>
      <c r="Z1602" s="17">
        <f>Y1602/3600</f>
        <v>8.6131366610152402E-2</v>
      </c>
      <c r="AA1602" s="17">
        <f>0.96*Y1602</f>
        <v>297.67000300468669</v>
      </c>
      <c r="AB1602" s="17">
        <f t="shared" si="950"/>
        <v>285.76320288449921</v>
      </c>
      <c r="AC1602" s="17">
        <f t="shared" si="951"/>
        <v>271.47504274027426</v>
      </c>
      <c r="AD1602" s="17">
        <f t="shared" si="952"/>
        <v>271.47504274027426</v>
      </c>
      <c r="AE1602" s="17">
        <f t="shared" si="973"/>
        <v>7.5409734094520633E-2</v>
      </c>
      <c r="AF1602" s="17">
        <f>T1602-AD1602</f>
        <v>2033.7233248172938</v>
      </c>
      <c r="AG1602" s="17">
        <f t="shared" si="953"/>
        <v>0.56492314578258163</v>
      </c>
      <c r="AH1602" s="28">
        <f>0.5*'Ducati Panigale 1199 data'!$C$8*'WLTP class 3 v5'!F1602^2</f>
        <v>141595.63194444447</v>
      </c>
      <c r="AI1602" s="17">
        <f t="shared" si="954"/>
        <v>141.59563194444448</v>
      </c>
      <c r="AJ1602" s="17" t="str">
        <f>IF(N1602&lt;0, AI1602, "0")</f>
        <v>0</v>
      </c>
      <c r="AK1602" s="98">
        <f>AK1601+AJ1602</f>
        <v>3985.0924614197511</v>
      </c>
      <c r="AL1602" s="105">
        <f t="shared" si="955"/>
        <v>1.1069701281721531</v>
      </c>
      <c r="AM1602" s="98">
        <f>IF(N1602 &gt; 0, AI1602, )</f>
        <v>141.59563194444448</v>
      </c>
      <c r="AN1602" s="98">
        <f t="shared" si="974"/>
        <v>37447.113420524642</v>
      </c>
      <c r="AO1602" s="98">
        <f t="shared" si="956"/>
        <v>10.401975950145733</v>
      </c>
      <c r="AP1602" s="27">
        <f t="shared" si="957"/>
        <v>0</v>
      </c>
      <c r="AQ1602" s="27">
        <f t="shared" si="958"/>
        <v>0</v>
      </c>
      <c r="AR1602" s="100">
        <f t="shared" si="959"/>
        <v>0</v>
      </c>
      <c r="AS1602" s="27">
        <f t="shared" si="960"/>
        <v>0</v>
      </c>
      <c r="AT1602" s="100">
        <f t="shared" si="937"/>
        <v>0</v>
      </c>
      <c r="AU1602" s="27">
        <f t="shared" si="937"/>
        <v>0</v>
      </c>
      <c r="AV1602" s="27">
        <f t="shared" si="961"/>
        <v>0</v>
      </c>
      <c r="AW1602" s="27">
        <f t="shared" si="962"/>
        <v>0</v>
      </c>
      <c r="AX1602" s="27">
        <f t="shared" si="963"/>
        <v>0</v>
      </c>
      <c r="AY1602" s="100">
        <f>AN1602-AW1602</f>
        <v>37447.113420524642</v>
      </c>
      <c r="AZ1602" s="110">
        <f t="shared" si="964"/>
        <v>10.401975950145733</v>
      </c>
      <c r="BB1602" s="88">
        <v>0</v>
      </c>
      <c r="BC1602" s="26">
        <f t="shared" si="965"/>
        <v>0</v>
      </c>
      <c r="BD1602" s="26">
        <f t="shared" si="966"/>
        <v>0</v>
      </c>
      <c r="BE1602" s="26">
        <f t="shared" si="967"/>
        <v>0</v>
      </c>
      <c r="BF1602" s="26">
        <f t="shared" si="968"/>
        <v>0</v>
      </c>
      <c r="BG1602" s="26">
        <f t="shared" si="969"/>
        <v>0</v>
      </c>
    </row>
    <row r="1603" spans="2:59">
      <c r="B1603" s="13" t="s">
        <v>35</v>
      </c>
      <c r="C1603" s="13">
        <v>1592</v>
      </c>
      <c r="D1603" s="13">
        <v>115</v>
      </c>
      <c r="E1603" s="24">
        <v>114.5</v>
      </c>
      <c r="F1603" s="69">
        <f t="shared" si="938"/>
        <v>31.805555555555557</v>
      </c>
      <c r="G1603" s="25">
        <f t="shared" si="970"/>
        <v>-0.11111111111111269</v>
      </c>
      <c r="H1603" s="25">
        <f t="shared" si="939"/>
        <v>58</v>
      </c>
      <c r="I1603" s="49">
        <f>'Ducati Panigale 1199 data'!$C$8*G1603</f>
        <v>-30.888888888889326</v>
      </c>
      <c r="J1603" s="49">
        <f>'Ducati Panigale 1199 data'!$C$8*'Ducati Panigale 1199 data'!$C$15*'Ducati Panigale 1199 data'!$C$10</f>
        <v>54.543600000000005</v>
      </c>
      <c r="K1603" s="49">
        <f>(0.5*'Ducati Panigale 1199 data'!$C$12)*'Ducati Panigale 1199 data'!$C$14*'Ducati Panigale 1199 data'!$C$11*F1603^2</f>
        <v>143.12781611689817</v>
      </c>
      <c r="L1603" s="49">
        <f t="shared" si="940"/>
        <v>166.78252722800886</v>
      </c>
      <c r="M1603" s="49">
        <f t="shared" si="936"/>
        <v>5304.6109354463933</v>
      </c>
      <c r="N1603" s="25">
        <f t="shared" si="941"/>
        <v>5.3046109354463935</v>
      </c>
      <c r="O1603" s="105">
        <f t="shared" si="942"/>
        <v>0</v>
      </c>
      <c r="P1603" s="105">
        <f t="shared" si="943"/>
        <v>0</v>
      </c>
      <c r="Q1603" s="105">
        <f t="shared" si="971"/>
        <v>357.73593920351709</v>
      </c>
      <c r="R1603" s="27">
        <f t="shared" si="944"/>
        <v>9.9371094223199188E-2</v>
      </c>
      <c r="S1603" s="98">
        <f t="shared" si="945"/>
        <v>5.3046109354463935</v>
      </c>
      <c r="T1603" s="17">
        <f t="shared" si="972"/>
        <v>2310.5029784930143</v>
      </c>
      <c r="U1603" s="17">
        <f t="shared" si="946"/>
        <v>0.64180638291472625</v>
      </c>
      <c r="V1603" s="17">
        <f t="shared" si="947"/>
        <v>339.84914224334125</v>
      </c>
      <c r="W1603" s="17">
        <f t="shared" si="948"/>
        <v>326.25517655360761</v>
      </c>
      <c r="X1603" s="17">
        <f t="shared" si="948"/>
        <v>313.20496949146332</v>
      </c>
      <c r="Y1603" s="17">
        <f t="shared" si="949"/>
        <v>310.07291979654866</v>
      </c>
      <c r="Z1603" s="17">
        <f>Y1603/3600</f>
        <v>8.6131366610152402E-2</v>
      </c>
      <c r="AA1603" s="17">
        <f>0.96*Y1603</f>
        <v>297.67000300468669</v>
      </c>
      <c r="AB1603" s="17">
        <f t="shared" si="950"/>
        <v>285.76320288449921</v>
      </c>
      <c r="AC1603" s="17">
        <f t="shared" si="951"/>
        <v>271.47504274027426</v>
      </c>
      <c r="AD1603" s="17">
        <f t="shared" si="952"/>
        <v>271.47504274027426</v>
      </c>
      <c r="AE1603" s="17">
        <f t="shared" si="973"/>
        <v>7.5409734094520633E-2</v>
      </c>
      <c r="AF1603" s="17">
        <f>T1603-AD1603</f>
        <v>2039.0279357527402</v>
      </c>
      <c r="AG1603" s="17">
        <f t="shared" si="953"/>
        <v>0.56639664882020557</v>
      </c>
      <c r="AH1603" s="28">
        <f>0.5*'Ducati Panigale 1199 data'!$C$8*'WLTP class 3 v5'!F1603^2</f>
        <v>140611.4776234568</v>
      </c>
      <c r="AI1603" s="17">
        <f t="shared" si="954"/>
        <v>140.61147762345681</v>
      </c>
      <c r="AJ1603" s="17" t="str">
        <f>IF(N1603&lt;0, AI1603, "0")</f>
        <v>0</v>
      </c>
      <c r="AK1603" s="98">
        <f>AK1602+AJ1603</f>
        <v>3985.0924614197511</v>
      </c>
      <c r="AL1603" s="105">
        <f t="shared" si="955"/>
        <v>1.1069701281721531</v>
      </c>
      <c r="AM1603" s="98">
        <f>IF(N1603 &gt; 0, AI1603, )</f>
        <v>140.61147762345681</v>
      </c>
      <c r="AN1603" s="98">
        <f t="shared" si="974"/>
        <v>37587.724898148095</v>
      </c>
      <c r="AO1603" s="98">
        <f t="shared" si="956"/>
        <v>10.441034693930026</v>
      </c>
      <c r="AP1603" s="27">
        <f t="shared" si="957"/>
        <v>0</v>
      </c>
      <c r="AQ1603" s="27">
        <f t="shared" si="958"/>
        <v>0</v>
      </c>
      <c r="AR1603" s="100">
        <f t="shared" si="959"/>
        <v>0</v>
      </c>
      <c r="AS1603" s="27">
        <f t="shared" si="960"/>
        <v>0</v>
      </c>
      <c r="AT1603" s="100">
        <f t="shared" si="937"/>
        <v>0</v>
      </c>
      <c r="AU1603" s="27">
        <f t="shared" si="937"/>
        <v>0</v>
      </c>
      <c r="AV1603" s="27">
        <f t="shared" si="961"/>
        <v>0</v>
      </c>
      <c r="AW1603" s="27">
        <f t="shared" si="962"/>
        <v>0</v>
      </c>
      <c r="AX1603" s="27">
        <f t="shared" si="963"/>
        <v>0</v>
      </c>
      <c r="AY1603" s="100">
        <f>AN1603-AW1603</f>
        <v>37587.724898148095</v>
      </c>
      <c r="AZ1603" s="110">
        <f t="shared" si="964"/>
        <v>10.441034693930026</v>
      </c>
      <c r="BB1603" s="88">
        <v>0</v>
      </c>
      <c r="BC1603" s="26">
        <f t="shared" si="965"/>
        <v>0</v>
      </c>
      <c r="BD1603" s="26">
        <f t="shared" si="966"/>
        <v>0</v>
      </c>
      <c r="BE1603" s="26">
        <f t="shared" si="967"/>
        <v>0</v>
      </c>
      <c r="BF1603" s="26">
        <f t="shared" si="968"/>
        <v>0</v>
      </c>
      <c r="BG1603" s="26">
        <f t="shared" si="969"/>
        <v>0</v>
      </c>
    </row>
    <row r="1604" spans="2:59">
      <c r="B1604" s="13" t="s">
        <v>35</v>
      </c>
      <c r="C1604" s="13">
        <v>1593</v>
      </c>
      <c r="D1604" s="13">
        <v>116</v>
      </c>
      <c r="E1604" s="24">
        <v>114.1</v>
      </c>
      <c r="F1604" s="69">
        <f t="shared" si="938"/>
        <v>31.694444444444443</v>
      </c>
      <c r="G1604" s="25">
        <f t="shared" si="970"/>
        <v>-8.3333333333332538E-2</v>
      </c>
      <c r="H1604" s="25">
        <f t="shared" si="939"/>
        <v>58.5</v>
      </c>
      <c r="I1604" s="49">
        <f>'Ducati Panigale 1199 data'!$C$8*G1604</f>
        <v>-23.166666666666444</v>
      </c>
      <c r="J1604" s="49">
        <f>'Ducati Panigale 1199 data'!$C$8*'Ducati Panigale 1199 data'!$C$15*'Ducati Panigale 1199 data'!$C$10</f>
        <v>54.543600000000005</v>
      </c>
      <c r="K1604" s="49">
        <f>(0.5*'Ducati Panigale 1199 data'!$C$12)*'Ducati Panigale 1199 data'!$C$14*'Ducati Panigale 1199 data'!$C$11*F1604^2</f>
        <v>142.12954320023147</v>
      </c>
      <c r="L1604" s="49">
        <f t="shared" si="940"/>
        <v>173.50647653356503</v>
      </c>
      <c r="M1604" s="49">
        <f t="shared" si="936"/>
        <v>5499.1913812443809</v>
      </c>
      <c r="N1604" s="25">
        <f t="shared" si="941"/>
        <v>5.4991913812443807</v>
      </c>
      <c r="O1604" s="105">
        <f t="shared" si="942"/>
        <v>0</v>
      </c>
      <c r="P1604" s="105">
        <f t="shared" si="943"/>
        <v>0</v>
      </c>
      <c r="Q1604" s="105">
        <f t="shared" si="971"/>
        <v>357.73593920351709</v>
      </c>
      <c r="R1604" s="27">
        <f t="shared" si="944"/>
        <v>9.9371094223199188E-2</v>
      </c>
      <c r="S1604" s="98">
        <f t="shared" si="945"/>
        <v>5.4991913812443807</v>
      </c>
      <c r="T1604" s="17">
        <f t="shared" si="972"/>
        <v>2316.0021698742589</v>
      </c>
      <c r="U1604" s="17">
        <f t="shared" si="946"/>
        <v>0.64333393607618305</v>
      </c>
      <c r="V1604" s="17">
        <f t="shared" si="947"/>
        <v>339.84914224334125</v>
      </c>
      <c r="W1604" s="17">
        <f t="shared" si="948"/>
        <v>326.25517655360761</v>
      </c>
      <c r="X1604" s="17">
        <f t="shared" si="948"/>
        <v>313.20496949146332</v>
      </c>
      <c r="Y1604" s="17">
        <f t="shared" si="949"/>
        <v>310.07291979654866</v>
      </c>
      <c r="Z1604" s="17">
        <f>Y1604/3600</f>
        <v>8.6131366610152402E-2</v>
      </c>
      <c r="AA1604" s="17">
        <f>0.96*Y1604</f>
        <v>297.67000300468669</v>
      </c>
      <c r="AB1604" s="17">
        <f t="shared" si="950"/>
        <v>285.76320288449921</v>
      </c>
      <c r="AC1604" s="17">
        <f t="shared" si="951"/>
        <v>271.47504274027426</v>
      </c>
      <c r="AD1604" s="17">
        <f t="shared" si="952"/>
        <v>271.47504274027426</v>
      </c>
      <c r="AE1604" s="17">
        <f t="shared" si="973"/>
        <v>7.5409734094520633E-2</v>
      </c>
      <c r="AF1604" s="17">
        <f>T1604-AD1604</f>
        <v>2044.5271271339848</v>
      </c>
      <c r="AG1604" s="17">
        <f t="shared" si="953"/>
        <v>0.56792420198166249</v>
      </c>
      <c r="AH1604" s="28">
        <f>0.5*'Ducati Panigale 1199 data'!$C$8*'WLTP class 3 v5'!F1604^2</f>
        <v>139630.75540123455</v>
      </c>
      <c r="AI1604" s="17">
        <f t="shared" si="954"/>
        <v>139.63075540123455</v>
      </c>
      <c r="AJ1604" s="17" t="str">
        <f>IF(N1604&lt;0, AI1604, "0")</f>
        <v>0</v>
      </c>
      <c r="AK1604" s="98">
        <f>AK1603+AJ1604</f>
        <v>3985.0924614197511</v>
      </c>
      <c r="AL1604" s="105">
        <f t="shared" si="955"/>
        <v>1.1069701281721531</v>
      </c>
      <c r="AM1604" s="98">
        <f>IF(N1604 &gt; 0, AI1604, )</f>
        <v>139.63075540123455</v>
      </c>
      <c r="AN1604" s="98">
        <f t="shared" si="974"/>
        <v>37727.355653549326</v>
      </c>
      <c r="AO1604" s="98">
        <f t="shared" si="956"/>
        <v>10.479821014874814</v>
      </c>
      <c r="AP1604" s="27">
        <f t="shared" si="957"/>
        <v>0</v>
      </c>
      <c r="AQ1604" s="27">
        <f t="shared" si="958"/>
        <v>0</v>
      </c>
      <c r="AR1604" s="100">
        <f t="shared" si="959"/>
        <v>0</v>
      </c>
      <c r="AS1604" s="27">
        <f t="shared" si="960"/>
        <v>0</v>
      </c>
      <c r="AT1604" s="100">
        <f t="shared" si="937"/>
        <v>0</v>
      </c>
      <c r="AU1604" s="27">
        <f t="shared" si="937"/>
        <v>0</v>
      </c>
      <c r="AV1604" s="27">
        <f t="shared" si="961"/>
        <v>0</v>
      </c>
      <c r="AW1604" s="27">
        <f t="shared" si="962"/>
        <v>0</v>
      </c>
      <c r="AX1604" s="27">
        <f t="shared" si="963"/>
        <v>0</v>
      </c>
      <c r="AY1604" s="100">
        <f>AN1604-AW1604</f>
        <v>37727.355653549326</v>
      </c>
      <c r="AZ1604" s="110">
        <f t="shared" si="964"/>
        <v>10.479821014874814</v>
      </c>
      <c r="BB1604" s="88">
        <v>0</v>
      </c>
      <c r="BC1604" s="26">
        <f t="shared" si="965"/>
        <v>0</v>
      </c>
      <c r="BD1604" s="26">
        <f t="shared" si="966"/>
        <v>0</v>
      </c>
      <c r="BE1604" s="26">
        <f t="shared" si="967"/>
        <v>0</v>
      </c>
      <c r="BF1604" s="26">
        <f t="shared" si="968"/>
        <v>0</v>
      </c>
      <c r="BG1604" s="26">
        <f t="shared" si="969"/>
        <v>0</v>
      </c>
    </row>
    <row r="1605" spans="2:59">
      <c r="B1605" s="13" t="s">
        <v>35</v>
      </c>
      <c r="C1605" s="13">
        <v>1594</v>
      </c>
      <c r="D1605" s="13">
        <v>117</v>
      </c>
      <c r="E1605" s="24">
        <v>113.9</v>
      </c>
      <c r="F1605" s="69">
        <f t="shared" si="938"/>
        <v>31.638888888888889</v>
      </c>
      <c r="G1605" s="25">
        <f t="shared" si="970"/>
        <v>-5.5555555555554373E-2</v>
      </c>
      <c r="H1605" s="25">
        <f t="shared" si="939"/>
        <v>59</v>
      </c>
      <c r="I1605" s="49">
        <f>'Ducati Panigale 1199 data'!$C$8*G1605</f>
        <v>-15.444444444444116</v>
      </c>
      <c r="J1605" s="49">
        <f>'Ducati Panigale 1199 data'!$C$8*'Ducati Panigale 1199 data'!$C$15*'Ducati Panigale 1199 data'!$C$10</f>
        <v>54.543600000000005</v>
      </c>
      <c r="K1605" s="49">
        <f>(0.5*'Ducati Panigale 1199 data'!$C$12)*'Ducati Panigale 1199 data'!$C$14*'Ducati Panigale 1199 data'!$C$11*F1605^2</f>
        <v>141.63171681134261</v>
      </c>
      <c r="L1605" s="49">
        <f t="shared" si="940"/>
        <v>180.7308723668985</v>
      </c>
      <c r="M1605" s="49">
        <f t="shared" si="936"/>
        <v>5718.1239896082607</v>
      </c>
      <c r="N1605" s="25">
        <f t="shared" si="941"/>
        <v>5.7181239896082605</v>
      </c>
      <c r="O1605" s="105">
        <f t="shared" si="942"/>
        <v>0</v>
      </c>
      <c r="P1605" s="105">
        <f t="shared" si="943"/>
        <v>0</v>
      </c>
      <c r="Q1605" s="105">
        <f t="shared" si="971"/>
        <v>357.73593920351709</v>
      </c>
      <c r="R1605" s="27">
        <f t="shared" si="944"/>
        <v>9.9371094223199188E-2</v>
      </c>
      <c r="S1605" s="98">
        <f t="shared" si="945"/>
        <v>5.7181239896082605</v>
      </c>
      <c r="T1605" s="17">
        <f t="shared" si="972"/>
        <v>2321.720293863867</v>
      </c>
      <c r="U1605" s="17">
        <f t="shared" si="946"/>
        <v>0.64492230385107419</v>
      </c>
      <c r="V1605" s="17">
        <f t="shared" si="947"/>
        <v>339.84914224334125</v>
      </c>
      <c r="W1605" s="17">
        <f t="shared" si="948"/>
        <v>326.25517655360761</v>
      </c>
      <c r="X1605" s="17">
        <f t="shared" si="948"/>
        <v>313.20496949146332</v>
      </c>
      <c r="Y1605" s="17">
        <f t="shared" si="949"/>
        <v>310.07291979654866</v>
      </c>
      <c r="Z1605" s="17">
        <f>Y1605/3600</f>
        <v>8.6131366610152402E-2</v>
      </c>
      <c r="AA1605" s="17">
        <f>0.96*Y1605</f>
        <v>297.67000300468669</v>
      </c>
      <c r="AB1605" s="17">
        <f t="shared" si="950"/>
        <v>285.76320288449921</v>
      </c>
      <c r="AC1605" s="17">
        <f t="shared" si="951"/>
        <v>271.47504274027426</v>
      </c>
      <c r="AD1605" s="17">
        <f t="shared" si="952"/>
        <v>271.47504274027426</v>
      </c>
      <c r="AE1605" s="17">
        <f t="shared" si="973"/>
        <v>7.5409734094520633E-2</v>
      </c>
      <c r="AF1605" s="17">
        <f>T1605-AD1605</f>
        <v>2050.2452511235929</v>
      </c>
      <c r="AG1605" s="17">
        <f t="shared" si="953"/>
        <v>0.56951256975655362</v>
      </c>
      <c r="AH1605" s="28">
        <f>0.5*'Ducati Panigale 1199 data'!$C$8*'WLTP class 3 v5'!F1605^2</f>
        <v>139141.68132716051</v>
      </c>
      <c r="AI1605" s="17">
        <f t="shared" si="954"/>
        <v>139.14168132716051</v>
      </c>
      <c r="AJ1605" s="17" t="str">
        <f>IF(N1605&lt;0, AI1605, "0")</f>
        <v>0</v>
      </c>
      <c r="AK1605" s="98">
        <f>AK1604+AJ1605</f>
        <v>3985.0924614197511</v>
      </c>
      <c r="AL1605" s="105">
        <f t="shared" si="955"/>
        <v>1.1069701281721531</v>
      </c>
      <c r="AM1605" s="98">
        <f>IF(N1605 &gt; 0, AI1605, )</f>
        <v>139.14168132716051</v>
      </c>
      <c r="AN1605" s="98">
        <f t="shared" si="974"/>
        <v>37866.497334876483</v>
      </c>
      <c r="AO1605" s="98">
        <f t="shared" si="956"/>
        <v>10.518471481910135</v>
      </c>
      <c r="AP1605" s="27">
        <f t="shared" si="957"/>
        <v>0</v>
      </c>
      <c r="AQ1605" s="27">
        <f t="shared" si="958"/>
        <v>0</v>
      </c>
      <c r="AR1605" s="100">
        <f t="shared" si="959"/>
        <v>0</v>
      </c>
      <c r="AS1605" s="27">
        <f t="shared" si="960"/>
        <v>0</v>
      </c>
      <c r="AT1605" s="100">
        <f t="shared" si="937"/>
        <v>0</v>
      </c>
      <c r="AU1605" s="27">
        <f t="shared" si="937"/>
        <v>0</v>
      </c>
      <c r="AV1605" s="27">
        <f t="shared" si="961"/>
        <v>0</v>
      </c>
      <c r="AW1605" s="27">
        <f t="shared" si="962"/>
        <v>0</v>
      </c>
      <c r="AX1605" s="27">
        <f t="shared" si="963"/>
        <v>0</v>
      </c>
      <c r="AY1605" s="100">
        <f>AN1605-AW1605</f>
        <v>37866.497334876483</v>
      </c>
      <c r="AZ1605" s="110">
        <f t="shared" si="964"/>
        <v>10.518471481910135</v>
      </c>
      <c r="BB1605" s="88">
        <v>0</v>
      </c>
      <c r="BC1605" s="26">
        <f t="shared" si="965"/>
        <v>0</v>
      </c>
      <c r="BD1605" s="26">
        <f t="shared" si="966"/>
        <v>0</v>
      </c>
      <c r="BE1605" s="26">
        <f t="shared" si="967"/>
        <v>0</v>
      </c>
      <c r="BF1605" s="26">
        <f t="shared" si="968"/>
        <v>0</v>
      </c>
      <c r="BG1605" s="26">
        <f t="shared" si="969"/>
        <v>0</v>
      </c>
    </row>
    <row r="1606" spans="2:59">
      <c r="B1606" s="13" t="s">
        <v>35</v>
      </c>
      <c r="C1606" s="13">
        <v>1595</v>
      </c>
      <c r="D1606" s="13">
        <v>118</v>
      </c>
      <c r="E1606" s="24">
        <v>113.7</v>
      </c>
      <c r="F1606" s="69">
        <f t="shared" si="938"/>
        <v>31.583333333333332</v>
      </c>
      <c r="G1606" s="25">
        <f t="shared" si="970"/>
        <v>-8.3333333333334522E-2</v>
      </c>
      <c r="H1606" s="25">
        <f t="shared" si="939"/>
        <v>59.5</v>
      </c>
      <c r="I1606" s="49">
        <f>'Ducati Panigale 1199 data'!$C$8*G1606</f>
        <v>-23.166666666666998</v>
      </c>
      <c r="J1606" s="49">
        <f>'Ducati Panigale 1199 data'!$C$8*'Ducati Panigale 1199 data'!$C$15*'Ducati Panigale 1199 data'!$C$10</f>
        <v>54.543600000000005</v>
      </c>
      <c r="K1606" s="49">
        <f>(0.5*'Ducati Panigale 1199 data'!$C$12)*'Ducati Panigale 1199 data'!$C$14*'Ducati Panigale 1199 data'!$C$11*F1606^2</f>
        <v>141.13476380208334</v>
      </c>
      <c r="L1606" s="49">
        <f t="shared" si="940"/>
        <v>172.51169713541634</v>
      </c>
      <c r="M1606" s="49">
        <f t="shared" si="936"/>
        <v>5448.4944345268996</v>
      </c>
      <c r="N1606" s="25">
        <f t="shared" si="941"/>
        <v>5.4484944345269</v>
      </c>
      <c r="O1606" s="105">
        <f t="shared" si="942"/>
        <v>0</v>
      </c>
      <c r="P1606" s="105">
        <f t="shared" si="943"/>
        <v>0</v>
      </c>
      <c r="Q1606" s="105">
        <f t="shared" si="971"/>
        <v>357.73593920351709</v>
      </c>
      <c r="R1606" s="27">
        <f t="shared" si="944"/>
        <v>9.9371094223199188E-2</v>
      </c>
      <c r="S1606" s="98">
        <f t="shared" si="945"/>
        <v>5.4484944345269</v>
      </c>
      <c r="T1606" s="17">
        <f t="shared" si="972"/>
        <v>2327.1687882983938</v>
      </c>
      <c r="U1606" s="17">
        <f t="shared" si="946"/>
        <v>0.64643577452733159</v>
      </c>
      <c r="V1606" s="17">
        <f t="shared" si="947"/>
        <v>339.84914224334125</v>
      </c>
      <c r="W1606" s="17">
        <f t="shared" si="948"/>
        <v>326.25517655360761</v>
      </c>
      <c r="X1606" s="17">
        <f t="shared" si="948"/>
        <v>313.20496949146332</v>
      </c>
      <c r="Y1606" s="17">
        <f t="shared" si="949"/>
        <v>310.07291979654866</v>
      </c>
      <c r="Z1606" s="17">
        <f>Y1606/3600</f>
        <v>8.6131366610152402E-2</v>
      </c>
      <c r="AA1606" s="17">
        <f>0.96*Y1606</f>
        <v>297.67000300468669</v>
      </c>
      <c r="AB1606" s="17">
        <f t="shared" si="950"/>
        <v>285.76320288449921</v>
      </c>
      <c r="AC1606" s="17">
        <f t="shared" si="951"/>
        <v>271.47504274027426</v>
      </c>
      <c r="AD1606" s="17">
        <f t="shared" si="952"/>
        <v>271.47504274027426</v>
      </c>
      <c r="AE1606" s="17">
        <f t="shared" si="973"/>
        <v>7.5409734094520633E-2</v>
      </c>
      <c r="AF1606" s="17">
        <f>T1606-AD1606</f>
        <v>2055.6937455581196</v>
      </c>
      <c r="AG1606" s="17">
        <f t="shared" si="953"/>
        <v>0.57102604043281102</v>
      </c>
      <c r="AH1606" s="28">
        <f>0.5*'Ducati Panigale 1199 data'!$C$8*'WLTP class 3 v5'!F1606^2</f>
        <v>138653.46527777775</v>
      </c>
      <c r="AI1606" s="17">
        <f t="shared" si="954"/>
        <v>138.65346527777774</v>
      </c>
      <c r="AJ1606" s="17" t="str">
        <f>IF(N1606&lt;0, AI1606, "0")</f>
        <v>0</v>
      </c>
      <c r="AK1606" s="98">
        <f>AK1605+AJ1606</f>
        <v>3985.0924614197511</v>
      </c>
      <c r="AL1606" s="105">
        <f t="shared" si="955"/>
        <v>1.1069701281721531</v>
      </c>
      <c r="AM1606" s="98">
        <f>IF(N1606 &gt; 0, AI1606, )</f>
        <v>138.65346527777774</v>
      </c>
      <c r="AN1606" s="98">
        <f t="shared" si="974"/>
        <v>38005.150800154261</v>
      </c>
      <c r="AO1606" s="98">
        <f t="shared" si="956"/>
        <v>10.556986333376184</v>
      </c>
      <c r="AP1606" s="27">
        <f t="shared" si="957"/>
        <v>0</v>
      </c>
      <c r="AQ1606" s="27">
        <f t="shared" si="958"/>
        <v>0</v>
      </c>
      <c r="AR1606" s="100">
        <f t="shared" si="959"/>
        <v>0</v>
      </c>
      <c r="AS1606" s="27">
        <f t="shared" si="960"/>
        <v>0</v>
      </c>
      <c r="AT1606" s="100">
        <f t="shared" si="937"/>
        <v>0</v>
      </c>
      <c r="AU1606" s="27">
        <f t="shared" si="937"/>
        <v>0</v>
      </c>
      <c r="AV1606" s="27">
        <f t="shared" si="961"/>
        <v>0</v>
      </c>
      <c r="AW1606" s="27">
        <f t="shared" si="962"/>
        <v>0</v>
      </c>
      <c r="AX1606" s="27">
        <f t="shared" si="963"/>
        <v>0</v>
      </c>
      <c r="AY1606" s="100">
        <f>AN1606-AW1606</f>
        <v>38005.150800154261</v>
      </c>
      <c r="AZ1606" s="110">
        <f t="shared" si="964"/>
        <v>10.556986333376184</v>
      </c>
      <c r="BB1606" s="88">
        <v>0</v>
      </c>
      <c r="BC1606" s="26">
        <f t="shared" si="965"/>
        <v>0</v>
      </c>
      <c r="BD1606" s="26">
        <f t="shared" si="966"/>
        <v>0</v>
      </c>
      <c r="BE1606" s="26">
        <f t="shared" si="967"/>
        <v>0</v>
      </c>
      <c r="BF1606" s="26">
        <f t="shared" si="968"/>
        <v>0</v>
      </c>
      <c r="BG1606" s="26">
        <f t="shared" si="969"/>
        <v>0</v>
      </c>
    </row>
    <row r="1607" spans="2:59">
      <c r="B1607" s="13" t="s">
        <v>35</v>
      </c>
      <c r="C1607" s="13">
        <v>1596</v>
      </c>
      <c r="D1607" s="13">
        <v>119</v>
      </c>
      <c r="E1607" s="24">
        <v>113.3</v>
      </c>
      <c r="F1607" s="69">
        <f t="shared" si="938"/>
        <v>31.472222222222221</v>
      </c>
      <c r="G1607" s="25">
        <f t="shared" si="970"/>
        <v>-0.11111111111111072</v>
      </c>
      <c r="H1607" s="25">
        <f t="shared" si="939"/>
        <v>60</v>
      </c>
      <c r="I1607" s="49">
        <f>'Ducati Panigale 1199 data'!$C$8*G1607</f>
        <v>-30.888888888888779</v>
      </c>
      <c r="J1607" s="49">
        <f>'Ducati Panigale 1199 data'!$C$8*'Ducati Panigale 1199 data'!$C$15*'Ducati Panigale 1199 data'!$C$10</f>
        <v>54.543600000000005</v>
      </c>
      <c r="K1607" s="49">
        <f>(0.5*'Ducati Panigale 1199 data'!$C$12)*'Ducati Panigale 1199 data'!$C$14*'Ducati Panigale 1199 data'!$C$11*F1607^2</f>
        <v>140.14347792245371</v>
      </c>
      <c r="L1607" s="49">
        <f t="shared" si="940"/>
        <v>163.79818903356494</v>
      </c>
      <c r="M1607" s="49">
        <f t="shared" si="936"/>
        <v>5155.0930048619184</v>
      </c>
      <c r="N1607" s="25">
        <f t="shared" si="941"/>
        <v>5.1550930048619188</v>
      </c>
      <c r="O1607" s="105">
        <f t="shared" si="942"/>
        <v>0</v>
      </c>
      <c r="P1607" s="105">
        <f t="shared" si="943"/>
        <v>0</v>
      </c>
      <c r="Q1607" s="105">
        <f t="shared" si="971"/>
        <v>357.73593920351709</v>
      </c>
      <c r="R1607" s="27">
        <f t="shared" si="944"/>
        <v>9.9371094223199188E-2</v>
      </c>
      <c r="S1607" s="98">
        <f t="shared" si="945"/>
        <v>5.1550930048619188</v>
      </c>
      <c r="T1607" s="17">
        <f t="shared" si="972"/>
        <v>2332.3238813032558</v>
      </c>
      <c r="U1607" s="17">
        <f t="shared" si="946"/>
        <v>0.64786774480645992</v>
      </c>
      <c r="V1607" s="17">
        <f t="shared" si="947"/>
        <v>339.84914224334125</v>
      </c>
      <c r="W1607" s="17">
        <f t="shared" si="948"/>
        <v>326.25517655360761</v>
      </c>
      <c r="X1607" s="17">
        <f t="shared" si="948"/>
        <v>313.20496949146332</v>
      </c>
      <c r="Y1607" s="17">
        <f t="shared" si="949"/>
        <v>310.07291979654866</v>
      </c>
      <c r="Z1607" s="17">
        <f>Y1607/3600</f>
        <v>8.6131366610152402E-2</v>
      </c>
      <c r="AA1607" s="17">
        <f>0.96*Y1607</f>
        <v>297.67000300468669</v>
      </c>
      <c r="AB1607" s="17">
        <f t="shared" si="950"/>
        <v>285.76320288449921</v>
      </c>
      <c r="AC1607" s="17">
        <f t="shared" si="951"/>
        <v>271.47504274027426</v>
      </c>
      <c r="AD1607" s="17">
        <f t="shared" si="952"/>
        <v>271.47504274027426</v>
      </c>
      <c r="AE1607" s="17">
        <f t="shared" si="973"/>
        <v>7.5409734094520633E-2</v>
      </c>
      <c r="AF1607" s="17">
        <f>T1607-AD1607</f>
        <v>2060.8488385629817</v>
      </c>
      <c r="AG1607" s="17">
        <f t="shared" si="953"/>
        <v>0.57245801071193936</v>
      </c>
      <c r="AH1607" s="28">
        <f>0.5*'Ducati Panigale 1199 data'!$C$8*'WLTP class 3 v5'!F1607^2</f>
        <v>137679.6072530864</v>
      </c>
      <c r="AI1607" s="17">
        <f t="shared" si="954"/>
        <v>137.6796072530864</v>
      </c>
      <c r="AJ1607" s="17" t="str">
        <f>IF(N1607&lt;0, AI1607, "0")</f>
        <v>0</v>
      </c>
      <c r="AK1607" s="98">
        <f>AK1606+AJ1607</f>
        <v>3985.0924614197511</v>
      </c>
      <c r="AL1607" s="105">
        <f t="shared" si="955"/>
        <v>1.1069701281721531</v>
      </c>
      <c r="AM1607" s="98">
        <f>IF(N1607 &gt; 0, AI1607, )</f>
        <v>137.6796072530864</v>
      </c>
      <c r="AN1607" s="98">
        <f t="shared" si="974"/>
        <v>38142.830407407346</v>
      </c>
      <c r="AO1607" s="98">
        <f t="shared" si="956"/>
        <v>10.595230668724263</v>
      </c>
      <c r="AP1607" s="27">
        <f t="shared" si="957"/>
        <v>0</v>
      </c>
      <c r="AQ1607" s="27">
        <f t="shared" si="958"/>
        <v>0</v>
      </c>
      <c r="AR1607" s="100">
        <f t="shared" si="959"/>
        <v>0</v>
      </c>
      <c r="AS1607" s="27">
        <f t="shared" si="960"/>
        <v>0</v>
      </c>
      <c r="AT1607" s="100">
        <f t="shared" si="937"/>
        <v>0</v>
      </c>
      <c r="AU1607" s="27">
        <f t="shared" si="937"/>
        <v>0</v>
      </c>
      <c r="AV1607" s="27">
        <f t="shared" si="961"/>
        <v>0</v>
      </c>
      <c r="AW1607" s="27">
        <f t="shared" si="962"/>
        <v>0</v>
      </c>
      <c r="AX1607" s="27">
        <f t="shared" si="963"/>
        <v>0</v>
      </c>
      <c r="AY1607" s="100">
        <f>AN1607-AW1607</f>
        <v>38142.830407407346</v>
      </c>
      <c r="AZ1607" s="110">
        <f t="shared" si="964"/>
        <v>10.595230668724263</v>
      </c>
      <c r="BB1607" s="88">
        <v>0</v>
      </c>
      <c r="BC1607" s="26">
        <f t="shared" si="965"/>
        <v>0</v>
      </c>
      <c r="BD1607" s="26">
        <f t="shared" si="966"/>
        <v>0</v>
      </c>
      <c r="BE1607" s="26">
        <f t="shared" si="967"/>
        <v>0</v>
      </c>
      <c r="BF1607" s="26">
        <f t="shared" si="968"/>
        <v>0</v>
      </c>
      <c r="BG1607" s="26">
        <f t="shared" si="969"/>
        <v>0</v>
      </c>
    </row>
    <row r="1608" spans="2:59">
      <c r="B1608" s="13" t="s">
        <v>35</v>
      </c>
      <c r="C1608" s="13">
        <v>1597</v>
      </c>
      <c r="D1608" s="13">
        <v>120</v>
      </c>
      <c r="E1608" s="24">
        <v>112.9</v>
      </c>
      <c r="F1608" s="69">
        <f t="shared" si="938"/>
        <v>31.361111111111111</v>
      </c>
      <c r="G1608" s="25">
        <f t="shared" si="970"/>
        <v>-0.15277777777777699</v>
      </c>
      <c r="H1608" s="25">
        <f t="shared" si="939"/>
        <v>60.5</v>
      </c>
      <c r="I1608" s="49">
        <f>'Ducati Panigale 1199 data'!$C$8*G1608</f>
        <v>-42.472222222222001</v>
      </c>
      <c r="J1608" s="49">
        <f>'Ducati Panigale 1199 data'!$C$8*'Ducati Panigale 1199 data'!$C$15*'Ducati Panigale 1199 data'!$C$10</f>
        <v>54.543600000000005</v>
      </c>
      <c r="K1608" s="49">
        <f>(0.5*'Ducati Panigale 1199 data'!$C$12)*'Ducati Panigale 1199 data'!$C$14*'Ducati Panigale 1199 data'!$C$11*F1608^2</f>
        <v>139.15568556134261</v>
      </c>
      <c r="L1608" s="49">
        <f t="shared" si="940"/>
        <v>151.2270633391206</v>
      </c>
      <c r="M1608" s="49">
        <f t="shared" si="936"/>
        <v>4742.6487363851993</v>
      </c>
      <c r="N1608" s="25">
        <f t="shared" si="941"/>
        <v>4.742648736385199</v>
      </c>
      <c r="O1608" s="105">
        <f t="shared" si="942"/>
        <v>0</v>
      </c>
      <c r="P1608" s="105">
        <f t="shared" si="943"/>
        <v>0</v>
      </c>
      <c r="Q1608" s="105">
        <f t="shared" si="971"/>
        <v>357.73593920351709</v>
      </c>
      <c r="R1608" s="27">
        <f t="shared" si="944"/>
        <v>9.9371094223199188E-2</v>
      </c>
      <c r="S1608" s="98">
        <f t="shared" si="945"/>
        <v>4.742648736385199</v>
      </c>
      <c r="T1608" s="17">
        <f t="shared" si="972"/>
        <v>2337.0665300396408</v>
      </c>
      <c r="U1608" s="17">
        <f t="shared" si="946"/>
        <v>0.64918514723323362</v>
      </c>
      <c r="V1608" s="17">
        <f t="shared" si="947"/>
        <v>339.84914224334125</v>
      </c>
      <c r="W1608" s="17">
        <f t="shared" si="948"/>
        <v>326.25517655360761</v>
      </c>
      <c r="X1608" s="17">
        <f t="shared" si="948"/>
        <v>313.20496949146332</v>
      </c>
      <c r="Y1608" s="17">
        <f t="shared" si="949"/>
        <v>310.07291979654866</v>
      </c>
      <c r="Z1608" s="17">
        <f>Y1608/3600</f>
        <v>8.6131366610152402E-2</v>
      </c>
      <c r="AA1608" s="17">
        <f>0.96*Y1608</f>
        <v>297.67000300468669</v>
      </c>
      <c r="AB1608" s="17">
        <f t="shared" si="950"/>
        <v>285.76320288449921</v>
      </c>
      <c r="AC1608" s="17">
        <f t="shared" si="951"/>
        <v>271.47504274027426</v>
      </c>
      <c r="AD1608" s="17">
        <f t="shared" si="952"/>
        <v>271.47504274027426</v>
      </c>
      <c r="AE1608" s="17">
        <f t="shared" si="973"/>
        <v>7.5409734094520633E-2</v>
      </c>
      <c r="AF1608" s="17">
        <f>T1608-AD1608</f>
        <v>2065.5914872993667</v>
      </c>
      <c r="AG1608" s="17">
        <f t="shared" si="953"/>
        <v>0.57377541313871294</v>
      </c>
      <c r="AH1608" s="28">
        <f>0.5*'Ducati Panigale 1199 data'!$C$8*'WLTP class 3 v5'!F1608^2</f>
        <v>136709.18132716051</v>
      </c>
      <c r="AI1608" s="17">
        <f t="shared" si="954"/>
        <v>136.70918132716051</v>
      </c>
      <c r="AJ1608" s="17" t="str">
        <f>IF(N1608&lt;0, AI1608, "0")</f>
        <v>0</v>
      </c>
      <c r="AK1608" s="98">
        <f>AK1607+AJ1608</f>
        <v>3985.0924614197511</v>
      </c>
      <c r="AL1608" s="105">
        <f t="shared" si="955"/>
        <v>1.1069701281721531</v>
      </c>
      <c r="AM1608" s="98">
        <f>IF(N1608 &gt; 0, AI1608, )</f>
        <v>136.70918132716051</v>
      </c>
      <c r="AN1608" s="98">
        <f t="shared" si="974"/>
        <v>38279.539588734508</v>
      </c>
      <c r="AO1608" s="98">
        <f t="shared" si="956"/>
        <v>10.633205441315141</v>
      </c>
      <c r="AP1608" s="27">
        <f t="shared" si="957"/>
        <v>0</v>
      </c>
      <c r="AQ1608" s="27">
        <f t="shared" si="958"/>
        <v>0</v>
      </c>
      <c r="AR1608" s="100">
        <f t="shared" si="959"/>
        <v>0</v>
      </c>
      <c r="AS1608" s="27">
        <f t="shared" si="960"/>
        <v>0</v>
      </c>
      <c r="AT1608" s="100">
        <f t="shared" si="937"/>
        <v>0</v>
      </c>
      <c r="AU1608" s="27">
        <f t="shared" si="937"/>
        <v>0</v>
      </c>
      <c r="AV1608" s="27">
        <f t="shared" si="961"/>
        <v>0</v>
      </c>
      <c r="AW1608" s="27">
        <f t="shared" si="962"/>
        <v>0</v>
      </c>
      <c r="AX1608" s="27">
        <f t="shared" si="963"/>
        <v>0</v>
      </c>
      <c r="AY1608" s="100">
        <f>AN1608-AW1608</f>
        <v>38279.539588734508</v>
      </c>
      <c r="AZ1608" s="110">
        <f t="shared" si="964"/>
        <v>10.633205441315141</v>
      </c>
      <c r="BB1608" s="88">
        <v>0</v>
      </c>
      <c r="BC1608" s="26">
        <f t="shared" si="965"/>
        <v>0</v>
      </c>
      <c r="BD1608" s="26">
        <f t="shared" si="966"/>
        <v>0</v>
      </c>
      <c r="BE1608" s="26">
        <f t="shared" si="967"/>
        <v>0</v>
      </c>
      <c r="BF1608" s="26">
        <f t="shared" si="968"/>
        <v>0</v>
      </c>
      <c r="BG1608" s="26">
        <f t="shared" si="969"/>
        <v>0</v>
      </c>
    </row>
    <row r="1609" spans="2:59">
      <c r="B1609" s="13" t="s">
        <v>35</v>
      </c>
      <c r="C1609" s="13">
        <v>1598</v>
      </c>
      <c r="D1609" s="13">
        <v>121</v>
      </c>
      <c r="E1609" s="24">
        <v>112.2</v>
      </c>
      <c r="F1609" s="69">
        <f t="shared" si="938"/>
        <v>31.166666666666668</v>
      </c>
      <c r="G1609" s="25">
        <f t="shared" si="970"/>
        <v>-0.20833333333333331</v>
      </c>
      <c r="H1609" s="25">
        <f t="shared" si="939"/>
        <v>61</v>
      </c>
      <c r="I1609" s="49">
        <f>'Ducati Panigale 1199 data'!$C$8*G1609</f>
        <v>-57.916666666666664</v>
      </c>
      <c r="J1609" s="49">
        <f>'Ducati Panigale 1199 data'!$C$8*'Ducati Panigale 1199 data'!$C$15*'Ducati Panigale 1199 data'!$C$10</f>
        <v>54.543600000000005</v>
      </c>
      <c r="K1609" s="49">
        <f>(0.5*'Ducati Panigale 1199 data'!$C$12)*'Ducati Panigale 1199 data'!$C$14*'Ducati Panigale 1199 data'!$C$11*F1609^2</f>
        <v>137.43545520833337</v>
      </c>
      <c r="L1609" s="49">
        <f t="shared" si="940"/>
        <v>134.06238854166671</v>
      </c>
      <c r="M1609" s="49">
        <f t="shared" si="936"/>
        <v>4178.2777762152791</v>
      </c>
      <c r="N1609" s="25">
        <f t="shared" si="941"/>
        <v>4.1782777762152792</v>
      </c>
      <c r="O1609" s="105">
        <f t="shared" si="942"/>
        <v>0</v>
      </c>
      <c r="P1609" s="105">
        <f t="shared" si="943"/>
        <v>0</v>
      </c>
      <c r="Q1609" s="105">
        <f t="shared" si="971"/>
        <v>357.73593920351709</v>
      </c>
      <c r="R1609" s="27">
        <f t="shared" si="944"/>
        <v>9.9371094223199188E-2</v>
      </c>
      <c r="S1609" s="98">
        <f t="shared" si="945"/>
        <v>4.1782777762152792</v>
      </c>
      <c r="T1609" s="17">
        <f t="shared" si="972"/>
        <v>2341.2448078158559</v>
      </c>
      <c r="U1609" s="17">
        <f t="shared" si="946"/>
        <v>0.6503457799488489</v>
      </c>
      <c r="V1609" s="17">
        <f t="shared" si="947"/>
        <v>339.84914224334125</v>
      </c>
      <c r="W1609" s="17">
        <f t="shared" si="948"/>
        <v>326.25517655360761</v>
      </c>
      <c r="X1609" s="17">
        <f t="shared" si="948"/>
        <v>313.20496949146332</v>
      </c>
      <c r="Y1609" s="17">
        <f t="shared" si="949"/>
        <v>310.07291979654866</v>
      </c>
      <c r="Z1609" s="17">
        <f>Y1609/3600</f>
        <v>8.6131366610152402E-2</v>
      </c>
      <c r="AA1609" s="17">
        <f>0.96*Y1609</f>
        <v>297.67000300468669</v>
      </c>
      <c r="AB1609" s="17">
        <f t="shared" si="950"/>
        <v>285.76320288449921</v>
      </c>
      <c r="AC1609" s="17">
        <f t="shared" si="951"/>
        <v>271.47504274027426</v>
      </c>
      <c r="AD1609" s="17">
        <f t="shared" si="952"/>
        <v>271.47504274027426</v>
      </c>
      <c r="AE1609" s="17">
        <f t="shared" si="973"/>
        <v>7.5409734094520633E-2</v>
      </c>
      <c r="AF1609" s="17">
        <f>T1609-AD1609</f>
        <v>2069.7697650755817</v>
      </c>
      <c r="AG1609" s="17">
        <f t="shared" si="953"/>
        <v>0.57493604585432823</v>
      </c>
      <c r="AH1609" s="28">
        <f>0.5*'Ducati Panigale 1199 data'!$C$8*'WLTP class 3 v5'!F1609^2</f>
        <v>135019.19444444447</v>
      </c>
      <c r="AI1609" s="17">
        <f t="shared" si="954"/>
        <v>135.01919444444448</v>
      </c>
      <c r="AJ1609" s="17" t="str">
        <f>IF(N1609&lt;0, AI1609, "0")</f>
        <v>0</v>
      </c>
      <c r="AK1609" s="98">
        <f>AK1608+AJ1609</f>
        <v>3985.0924614197511</v>
      </c>
      <c r="AL1609" s="105">
        <f t="shared" si="955"/>
        <v>1.1069701281721531</v>
      </c>
      <c r="AM1609" s="98">
        <f>IF(N1609 &gt; 0, AI1609, )</f>
        <v>135.01919444444448</v>
      </c>
      <c r="AN1609" s="98">
        <f t="shared" si="974"/>
        <v>38414.558783178953</v>
      </c>
      <c r="AO1609" s="98">
        <f t="shared" si="956"/>
        <v>10.670710773105265</v>
      </c>
      <c r="AP1609" s="27">
        <f t="shared" si="957"/>
        <v>0</v>
      </c>
      <c r="AQ1609" s="27">
        <f t="shared" si="958"/>
        <v>0</v>
      </c>
      <c r="AR1609" s="100">
        <f t="shared" si="959"/>
        <v>0</v>
      </c>
      <c r="AS1609" s="27">
        <f t="shared" si="960"/>
        <v>0</v>
      </c>
      <c r="AT1609" s="100">
        <f t="shared" si="937"/>
        <v>0</v>
      </c>
      <c r="AU1609" s="27">
        <f t="shared" si="937"/>
        <v>0</v>
      </c>
      <c r="AV1609" s="27">
        <f t="shared" si="961"/>
        <v>0</v>
      </c>
      <c r="AW1609" s="27">
        <f t="shared" si="962"/>
        <v>0</v>
      </c>
      <c r="AX1609" s="27">
        <f t="shared" si="963"/>
        <v>0</v>
      </c>
      <c r="AY1609" s="100">
        <f>AN1609-AW1609</f>
        <v>38414.558783178953</v>
      </c>
      <c r="AZ1609" s="110">
        <f t="shared" si="964"/>
        <v>10.670710773105265</v>
      </c>
      <c r="BB1609" s="88">
        <v>0</v>
      </c>
      <c r="BC1609" s="26">
        <f t="shared" si="965"/>
        <v>0</v>
      </c>
      <c r="BD1609" s="26">
        <f t="shared" si="966"/>
        <v>0</v>
      </c>
      <c r="BE1609" s="26">
        <f t="shared" si="967"/>
        <v>0</v>
      </c>
      <c r="BF1609" s="26">
        <f t="shared" si="968"/>
        <v>0</v>
      </c>
      <c r="BG1609" s="26">
        <f t="shared" si="969"/>
        <v>0</v>
      </c>
    </row>
    <row r="1610" spans="2:59">
      <c r="B1610" s="13" t="s">
        <v>35</v>
      </c>
      <c r="C1610" s="13">
        <v>1599</v>
      </c>
      <c r="D1610" s="13">
        <v>122</v>
      </c>
      <c r="E1610" s="24">
        <v>111.4</v>
      </c>
      <c r="F1610" s="69">
        <f t="shared" si="938"/>
        <v>30.944444444444443</v>
      </c>
      <c r="G1610" s="25">
        <f t="shared" si="970"/>
        <v>-0.23611111111111149</v>
      </c>
      <c r="H1610" s="25">
        <f t="shared" si="939"/>
        <v>61.5</v>
      </c>
      <c r="I1610" s="49">
        <f>'Ducati Panigale 1199 data'!$C$8*G1610</f>
        <v>-65.638888888888999</v>
      </c>
      <c r="J1610" s="49">
        <f>'Ducati Panigale 1199 data'!$C$8*'Ducati Panigale 1199 data'!$C$15*'Ducati Panigale 1199 data'!$C$10</f>
        <v>54.543600000000005</v>
      </c>
      <c r="K1610" s="49">
        <f>(0.5*'Ducati Panigale 1199 data'!$C$12)*'Ducati Panigale 1199 data'!$C$14*'Ducati Panigale 1199 data'!$C$11*F1610^2</f>
        <v>135.4825783564815</v>
      </c>
      <c r="L1610" s="49">
        <f t="shared" si="940"/>
        <v>124.3872894675925</v>
      </c>
      <c r="M1610" s="49">
        <f t="shared" si="936"/>
        <v>3849.0955685249455</v>
      </c>
      <c r="N1610" s="25">
        <f t="shared" si="941"/>
        <v>3.8490955685249455</v>
      </c>
      <c r="O1610" s="105">
        <f t="shared" si="942"/>
        <v>0</v>
      </c>
      <c r="P1610" s="105">
        <f t="shared" si="943"/>
        <v>0</v>
      </c>
      <c r="Q1610" s="105">
        <f t="shared" si="971"/>
        <v>357.73593920351709</v>
      </c>
      <c r="R1610" s="27">
        <f t="shared" si="944"/>
        <v>9.9371094223199188E-2</v>
      </c>
      <c r="S1610" s="98">
        <f t="shared" si="945"/>
        <v>3.8490955685249455</v>
      </c>
      <c r="T1610" s="17">
        <f t="shared" si="972"/>
        <v>2345.0939033843811</v>
      </c>
      <c r="U1610" s="17">
        <f t="shared" si="946"/>
        <v>0.6514149731623281</v>
      </c>
      <c r="V1610" s="17">
        <f t="shared" si="947"/>
        <v>339.84914224334125</v>
      </c>
      <c r="W1610" s="17">
        <f t="shared" si="948"/>
        <v>326.25517655360761</v>
      </c>
      <c r="X1610" s="17">
        <f t="shared" si="948"/>
        <v>313.20496949146332</v>
      </c>
      <c r="Y1610" s="17">
        <f t="shared" si="949"/>
        <v>310.07291979654866</v>
      </c>
      <c r="Z1610" s="17">
        <f>Y1610/3600</f>
        <v>8.6131366610152402E-2</v>
      </c>
      <c r="AA1610" s="17">
        <f>0.96*Y1610</f>
        <v>297.67000300468669</v>
      </c>
      <c r="AB1610" s="17">
        <f t="shared" si="950"/>
        <v>285.76320288449921</v>
      </c>
      <c r="AC1610" s="17">
        <f t="shared" si="951"/>
        <v>271.47504274027426</v>
      </c>
      <c r="AD1610" s="17">
        <f t="shared" si="952"/>
        <v>271.47504274027426</v>
      </c>
      <c r="AE1610" s="17">
        <f t="shared" si="973"/>
        <v>7.5409734094520633E-2</v>
      </c>
      <c r="AF1610" s="17">
        <f>T1610-AD1610</f>
        <v>2073.6188606441069</v>
      </c>
      <c r="AG1610" s="17">
        <f t="shared" si="953"/>
        <v>0.57600523906780743</v>
      </c>
      <c r="AH1610" s="28">
        <f>0.5*'Ducati Panigale 1199 data'!$C$8*'WLTP class 3 v5'!F1610^2</f>
        <v>133100.65123456789</v>
      </c>
      <c r="AI1610" s="17">
        <f t="shared" si="954"/>
        <v>133.10065123456789</v>
      </c>
      <c r="AJ1610" s="17" t="str">
        <f>IF(N1610&lt;0, AI1610, "0")</f>
        <v>0</v>
      </c>
      <c r="AK1610" s="98">
        <f>AK1609+AJ1610</f>
        <v>3985.0924614197511</v>
      </c>
      <c r="AL1610" s="105">
        <f t="shared" si="955"/>
        <v>1.1069701281721531</v>
      </c>
      <c r="AM1610" s="98">
        <f>IF(N1610 &gt; 0, AI1610, )</f>
        <v>133.10065123456789</v>
      </c>
      <c r="AN1610" s="98">
        <f t="shared" si="974"/>
        <v>38547.659434413523</v>
      </c>
      <c r="AO1610" s="98">
        <f t="shared" si="956"/>
        <v>10.707683176225979</v>
      </c>
      <c r="AP1610" s="27">
        <f t="shared" si="957"/>
        <v>0</v>
      </c>
      <c r="AQ1610" s="27">
        <f t="shared" si="958"/>
        <v>0</v>
      </c>
      <c r="AR1610" s="100">
        <f t="shared" si="959"/>
        <v>0</v>
      </c>
      <c r="AS1610" s="27">
        <f t="shared" si="960"/>
        <v>0</v>
      </c>
      <c r="AT1610" s="100">
        <f t="shared" si="937"/>
        <v>0</v>
      </c>
      <c r="AU1610" s="27">
        <f t="shared" si="937"/>
        <v>0</v>
      </c>
      <c r="AV1610" s="27">
        <f t="shared" si="961"/>
        <v>0</v>
      </c>
      <c r="AW1610" s="27">
        <f t="shared" si="962"/>
        <v>0</v>
      </c>
      <c r="AX1610" s="27">
        <f t="shared" si="963"/>
        <v>0</v>
      </c>
      <c r="AY1610" s="100">
        <f>AN1610-AW1610</f>
        <v>38547.659434413523</v>
      </c>
      <c r="AZ1610" s="110">
        <f t="shared" si="964"/>
        <v>10.707683176225979</v>
      </c>
      <c r="BB1610" s="88">
        <v>0</v>
      </c>
      <c r="BC1610" s="26">
        <f t="shared" si="965"/>
        <v>0</v>
      </c>
      <c r="BD1610" s="26">
        <f t="shared" si="966"/>
        <v>0</v>
      </c>
      <c r="BE1610" s="26">
        <f t="shared" si="967"/>
        <v>0</v>
      </c>
      <c r="BF1610" s="26">
        <f t="shared" si="968"/>
        <v>0</v>
      </c>
      <c r="BG1610" s="26">
        <f t="shared" si="969"/>
        <v>0</v>
      </c>
    </row>
    <row r="1611" spans="2:59">
      <c r="B1611" s="13" t="s">
        <v>35</v>
      </c>
      <c r="C1611" s="13">
        <v>1600</v>
      </c>
      <c r="D1611" s="13">
        <v>123</v>
      </c>
      <c r="E1611" s="24">
        <v>110.5</v>
      </c>
      <c r="F1611" s="69">
        <f t="shared" si="938"/>
        <v>30.694444444444443</v>
      </c>
      <c r="G1611" s="25">
        <f t="shared" si="970"/>
        <v>-0.26388888888888967</v>
      </c>
      <c r="H1611" s="25">
        <f t="shared" si="939"/>
        <v>62</v>
      </c>
      <c r="I1611" s="49">
        <f>'Ducati Panigale 1199 data'!$C$8*G1611</f>
        <v>-73.361111111111327</v>
      </c>
      <c r="J1611" s="49">
        <f>'Ducati Panigale 1199 data'!$C$8*'Ducati Panigale 1199 data'!$C$15*'Ducati Panigale 1199 data'!$C$10</f>
        <v>54.543600000000005</v>
      </c>
      <c r="K1611" s="49">
        <f>(0.5*'Ducati Panigale 1199 data'!$C$12)*'Ducati Panigale 1199 data'!$C$14*'Ducati Panigale 1199 data'!$C$11*F1611^2</f>
        <v>133.30229528356483</v>
      </c>
      <c r="L1611" s="49">
        <f t="shared" si="940"/>
        <v>114.48478417245352</v>
      </c>
      <c r="M1611" s="49">
        <f t="shared" ref="M1611:M1674" si="975">L1611*F1611</f>
        <v>3514.0468475155867</v>
      </c>
      <c r="N1611" s="25">
        <f t="shared" si="941"/>
        <v>3.5140468475155866</v>
      </c>
      <c r="O1611" s="105">
        <f t="shared" si="942"/>
        <v>0</v>
      </c>
      <c r="P1611" s="105">
        <f t="shared" si="943"/>
        <v>0</v>
      </c>
      <c r="Q1611" s="105">
        <f t="shared" si="971"/>
        <v>357.73593920351709</v>
      </c>
      <c r="R1611" s="27">
        <f t="shared" si="944"/>
        <v>9.9371094223199188E-2</v>
      </c>
      <c r="S1611" s="98">
        <f t="shared" si="945"/>
        <v>3.5140468475155866</v>
      </c>
      <c r="T1611" s="17">
        <f t="shared" si="972"/>
        <v>2348.6079502318967</v>
      </c>
      <c r="U1611" s="17">
        <f t="shared" si="946"/>
        <v>0.65239109728663791</v>
      </c>
      <c r="V1611" s="17">
        <f t="shared" si="947"/>
        <v>339.84914224334125</v>
      </c>
      <c r="W1611" s="17">
        <f t="shared" si="948"/>
        <v>326.25517655360761</v>
      </c>
      <c r="X1611" s="17">
        <f t="shared" si="948"/>
        <v>313.20496949146332</v>
      </c>
      <c r="Y1611" s="17">
        <f t="shared" si="949"/>
        <v>310.07291979654866</v>
      </c>
      <c r="Z1611" s="17">
        <f>Y1611/3600</f>
        <v>8.6131366610152402E-2</v>
      </c>
      <c r="AA1611" s="17">
        <f>0.96*Y1611</f>
        <v>297.67000300468669</v>
      </c>
      <c r="AB1611" s="17">
        <f t="shared" si="950"/>
        <v>285.76320288449921</v>
      </c>
      <c r="AC1611" s="17">
        <f t="shared" si="951"/>
        <v>271.47504274027426</v>
      </c>
      <c r="AD1611" s="17">
        <f t="shared" si="952"/>
        <v>271.47504274027426</v>
      </c>
      <c r="AE1611" s="17">
        <f t="shared" si="973"/>
        <v>7.5409734094520633E-2</v>
      </c>
      <c r="AF1611" s="17">
        <f>T1611-AD1611</f>
        <v>2077.1329074916225</v>
      </c>
      <c r="AG1611" s="17">
        <f t="shared" si="953"/>
        <v>0.57698136319211735</v>
      </c>
      <c r="AH1611" s="28">
        <f>0.5*'Ducati Panigale 1199 data'!$C$8*'WLTP class 3 v5'!F1611^2</f>
        <v>130958.699845679</v>
      </c>
      <c r="AI1611" s="17">
        <f t="shared" si="954"/>
        <v>130.95869984567901</v>
      </c>
      <c r="AJ1611" s="17" t="str">
        <f>IF(N1611&lt;0, AI1611, "0")</f>
        <v>0</v>
      </c>
      <c r="AK1611" s="98">
        <f>AK1610+AJ1611</f>
        <v>3985.0924614197511</v>
      </c>
      <c r="AL1611" s="105">
        <f t="shared" si="955"/>
        <v>1.1069701281721531</v>
      </c>
      <c r="AM1611" s="98">
        <f>IF(N1611 &gt; 0, AI1611, )</f>
        <v>130.95869984567901</v>
      </c>
      <c r="AN1611" s="98">
        <f t="shared" si="974"/>
        <v>38678.618134259203</v>
      </c>
      <c r="AO1611" s="98">
        <f t="shared" si="956"/>
        <v>10.744060592849779</v>
      </c>
      <c r="AP1611" s="27">
        <f t="shared" si="957"/>
        <v>0</v>
      </c>
      <c r="AQ1611" s="27">
        <f t="shared" si="958"/>
        <v>0</v>
      </c>
      <c r="AR1611" s="100">
        <f t="shared" si="959"/>
        <v>0</v>
      </c>
      <c r="AS1611" s="27">
        <f t="shared" si="960"/>
        <v>0</v>
      </c>
      <c r="AT1611" s="100">
        <f t="shared" ref="AT1611:AU1674" si="976">0.96*AS1611</f>
        <v>0</v>
      </c>
      <c r="AU1611" s="27">
        <f t="shared" si="976"/>
        <v>0</v>
      </c>
      <c r="AV1611" s="27">
        <f t="shared" si="961"/>
        <v>0</v>
      </c>
      <c r="AW1611" s="27">
        <f t="shared" si="962"/>
        <v>0</v>
      </c>
      <c r="AX1611" s="27">
        <f t="shared" si="963"/>
        <v>0</v>
      </c>
      <c r="AY1611" s="100">
        <f>AN1611-AW1611</f>
        <v>38678.618134259203</v>
      </c>
      <c r="AZ1611" s="110">
        <f t="shared" si="964"/>
        <v>10.744060592849779</v>
      </c>
      <c r="BB1611" s="88">
        <v>0</v>
      </c>
      <c r="BC1611" s="26">
        <f t="shared" si="965"/>
        <v>0</v>
      </c>
      <c r="BD1611" s="26">
        <f t="shared" si="966"/>
        <v>0</v>
      </c>
      <c r="BE1611" s="26">
        <f t="shared" si="967"/>
        <v>0</v>
      </c>
      <c r="BF1611" s="26">
        <f t="shared" si="968"/>
        <v>0</v>
      </c>
      <c r="BG1611" s="26">
        <f t="shared" si="969"/>
        <v>0</v>
      </c>
    </row>
    <row r="1612" spans="2:59">
      <c r="B1612" s="13" t="s">
        <v>35</v>
      </c>
      <c r="C1612" s="13">
        <v>1601</v>
      </c>
      <c r="D1612" s="13">
        <v>124</v>
      </c>
      <c r="E1612" s="24">
        <v>109.5</v>
      </c>
      <c r="F1612" s="69">
        <f t="shared" ref="F1612:F1675" si="977">(E1612*1000)/3600</f>
        <v>30.416666666666668</v>
      </c>
      <c r="G1612" s="25">
        <f t="shared" si="970"/>
        <v>-0.27777777777777779</v>
      </c>
      <c r="H1612" s="25">
        <f t="shared" ref="H1612:H1675" si="978">($D1613-0)/2</f>
        <v>62.5</v>
      </c>
      <c r="I1612" s="49">
        <f>'Ducati Panigale 1199 data'!$C$8*G1612</f>
        <v>-77.222222222222229</v>
      </c>
      <c r="J1612" s="49">
        <f>'Ducati Panigale 1199 data'!$C$8*'Ducati Panigale 1199 data'!$C$15*'Ducati Panigale 1199 data'!$C$10</f>
        <v>54.543600000000005</v>
      </c>
      <c r="K1612" s="49">
        <f>(0.5*'Ducati Panigale 1199 data'!$C$12)*'Ducati Panigale 1199 data'!$C$14*'Ducati Panigale 1199 data'!$C$11*F1612^2</f>
        <v>130.90050130208337</v>
      </c>
      <c r="L1612" s="49">
        <f t="shared" ref="L1612:L1675" si="979">I1612+J1612+K1612</f>
        <v>108.22187907986114</v>
      </c>
      <c r="M1612" s="49">
        <f t="shared" si="975"/>
        <v>3291.7488220124433</v>
      </c>
      <c r="N1612" s="25">
        <f t="shared" ref="N1612:N1675" si="980">M1612/1000</f>
        <v>3.2917488220124431</v>
      </c>
      <c r="O1612" s="105">
        <f t="shared" ref="O1612:O1675" si="981">IF(N1612&lt;0,N1612,)</f>
        <v>0</v>
      </c>
      <c r="P1612" s="105">
        <f t="shared" ref="P1612:P1675" si="982">-O1612</f>
        <v>0</v>
      </c>
      <c r="Q1612" s="105">
        <f t="shared" si="971"/>
        <v>357.73593920351709</v>
      </c>
      <c r="R1612" s="27">
        <f t="shared" ref="R1612:R1675" si="983">Q1612/3600</f>
        <v>9.9371094223199188E-2</v>
      </c>
      <c r="S1612" s="98">
        <f t="shared" ref="S1612:S1675" si="984">IF(N1612&gt;0,N1612,)</f>
        <v>3.2917488220124431</v>
      </c>
      <c r="T1612" s="17">
        <f t="shared" si="972"/>
        <v>2351.899699053909</v>
      </c>
      <c r="U1612" s="17">
        <f t="shared" ref="U1612:U1675" si="985">T1612/3600</f>
        <v>0.65330547195941913</v>
      </c>
      <c r="V1612" s="17">
        <f t="shared" ref="V1612:V1675" si="986">0.95*Q1612</f>
        <v>339.84914224334125</v>
      </c>
      <c r="W1612" s="17">
        <f t="shared" ref="W1612:X1675" si="987">0.96*V1612</f>
        <v>326.25517655360761</v>
      </c>
      <c r="X1612" s="17">
        <f t="shared" si="987"/>
        <v>313.20496949146332</v>
      </c>
      <c r="Y1612" s="17">
        <f t="shared" ref="Y1612:Y1675" si="988">0.99*X1612</f>
        <v>310.07291979654866</v>
      </c>
      <c r="Z1612" s="17">
        <f>Y1612/3600</f>
        <v>8.6131366610152402E-2</v>
      </c>
      <c r="AA1612" s="17">
        <f>0.96*Y1612</f>
        <v>297.67000300468669</v>
      </c>
      <c r="AB1612" s="17">
        <f t="shared" ref="AB1612:AB1675" si="989">0.96*AA1612</f>
        <v>285.76320288449921</v>
      </c>
      <c r="AC1612" s="17">
        <f t="shared" ref="AC1612:AC1675" si="990">0.95*AB1612</f>
        <v>271.47504274027426</v>
      </c>
      <c r="AD1612" s="17">
        <f t="shared" ref="AD1612:AD1675" si="991">AC1612</f>
        <v>271.47504274027426</v>
      </c>
      <c r="AE1612" s="17">
        <f t="shared" si="973"/>
        <v>7.5409734094520633E-2</v>
      </c>
      <c r="AF1612" s="17">
        <f>T1612-AD1612</f>
        <v>2080.4246563136348</v>
      </c>
      <c r="AG1612" s="17">
        <f t="shared" ref="AG1612:AG1675" si="992">AF1612/3600</f>
        <v>0.57789573786489856</v>
      </c>
      <c r="AH1612" s="28">
        <f>0.5*'Ducati Panigale 1199 data'!$C$8*'WLTP class 3 v5'!F1612^2</f>
        <v>128599.13194444445</v>
      </c>
      <c r="AI1612" s="17">
        <f t="shared" ref="AI1612:AI1675" si="993">AH1612/1000</f>
        <v>128.59913194444445</v>
      </c>
      <c r="AJ1612" s="17" t="str">
        <f>IF(N1612&lt;0, AI1612, "0")</f>
        <v>0</v>
      </c>
      <c r="AK1612" s="98">
        <f>AK1611+AJ1612</f>
        <v>3985.0924614197511</v>
      </c>
      <c r="AL1612" s="105">
        <f t="shared" ref="AL1612:AL1675" si="994">AK1612/3600</f>
        <v>1.1069701281721531</v>
      </c>
      <c r="AM1612" s="98">
        <f>IF(N1612 &gt; 0, AI1612, )</f>
        <v>128.59913194444445</v>
      </c>
      <c r="AN1612" s="98">
        <f t="shared" si="974"/>
        <v>38807.217266203646</v>
      </c>
      <c r="AO1612" s="98">
        <f t="shared" ref="AO1612:AO1675" si="995">AN1612/3600</f>
        <v>10.779782573945457</v>
      </c>
      <c r="AP1612" s="27">
        <f t="shared" ref="AP1612:AP1675" si="996">0.95*AJ1612</f>
        <v>0</v>
      </c>
      <c r="AQ1612" s="27">
        <f t="shared" ref="AQ1612:AQ1675" si="997">0.96*AP1612</f>
        <v>0</v>
      </c>
      <c r="AR1612" s="100">
        <f t="shared" ref="AR1612:AR1675" si="998">0.96*AQ1612</f>
        <v>0</v>
      </c>
      <c r="AS1612" s="27">
        <f t="shared" ref="AS1612:AS1675" si="999">0.99*AR1612</f>
        <v>0</v>
      </c>
      <c r="AT1612" s="100">
        <f t="shared" si="976"/>
        <v>0</v>
      </c>
      <c r="AU1612" s="27">
        <f t="shared" si="976"/>
        <v>0</v>
      </c>
      <c r="AV1612" s="27">
        <f t="shared" ref="AV1612:AV1675" si="1000">0.95*AU1612</f>
        <v>0</v>
      </c>
      <c r="AW1612" s="27">
        <f t="shared" ref="AW1612:AW1675" si="1001">AV1612</f>
        <v>0</v>
      </c>
      <c r="AX1612" s="27">
        <f t="shared" ref="AX1612:AX1675" si="1002">AW1612/3600</f>
        <v>0</v>
      </c>
      <c r="AY1612" s="100">
        <f>AN1612-AW1612</f>
        <v>38807.217266203646</v>
      </c>
      <c r="AZ1612" s="110">
        <f t="shared" ref="AZ1612:AZ1675" si="1003">AY1612/3600</f>
        <v>10.779782573945457</v>
      </c>
      <c r="BB1612" s="88">
        <v>0</v>
      </c>
      <c r="BC1612" s="26">
        <f t="shared" ref="BC1612:BC1675" si="1004">0.9*BB1612</f>
        <v>0</v>
      </c>
      <c r="BD1612" s="26">
        <f t="shared" ref="BD1612:BD1675" si="1005">0.95*BC1612</f>
        <v>0</v>
      </c>
      <c r="BE1612" s="26">
        <f t="shared" ref="BE1612:BE1675" si="1006">0.96*BD1612</f>
        <v>0</v>
      </c>
      <c r="BF1612" s="26">
        <f t="shared" ref="BF1612:BF1675" si="1007">0.94*BE1612</f>
        <v>0</v>
      </c>
      <c r="BG1612" s="26">
        <f t="shared" ref="BG1612:BG1675" si="1008">BF1612</f>
        <v>0</v>
      </c>
    </row>
    <row r="1613" spans="2:59">
      <c r="B1613" s="13" t="s">
        <v>35</v>
      </c>
      <c r="C1613" s="13">
        <v>1602</v>
      </c>
      <c r="D1613" s="13">
        <v>125</v>
      </c>
      <c r="E1613" s="24">
        <v>108.5</v>
      </c>
      <c r="F1613" s="69">
        <f t="shared" si="977"/>
        <v>30.138888888888889</v>
      </c>
      <c r="G1613" s="25">
        <f t="shared" ref="G1613:G1676" si="1009">($E1614-$E1612)/2/3.6</f>
        <v>-0.24999999999999961</v>
      </c>
      <c r="H1613" s="25">
        <f t="shared" si="978"/>
        <v>63</v>
      </c>
      <c r="I1613" s="49">
        <f>'Ducati Panigale 1199 data'!$C$8*G1613</f>
        <v>-69.499999999999886</v>
      </c>
      <c r="J1613" s="49">
        <f>'Ducati Panigale 1199 data'!$C$8*'Ducati Panigale 1199 data'!$C$15*'Ducati Panigale 1199 data'!$C$10</f>
        <v>54.543600000000005</v>
      </c>
      <c r="K1613" s="49">
        <f>(0.5*'Ducati Panigale 1199 data'!$C$12)*'Ducati Panigale 1199 data'!$C$14*'Ducati Panigale 1199 data'!$C$11*F1613^2</f>
        <v>128.52054181134261</v>
      </c>
      <c r="L1613" s="49">
        <f t="shared" si="979"/>
        <v>113.56414181134272</v>
      </c>
      <c r="M1613" s="49">
        <f t="shared" si="975"/>
        <v>3422.6970518140793</v>
      </c>
      <c r="N1613" s="25">
        <f t="shared" si="980"/>
        <v>3.4226970518140791</v>
      </c>
      <c r="O1613" s="105">
        <f t="shared" si="981"/>
        <v>0</v>
      </c>
      <c r="P1613" s="105">
        <f t="shared" si="982"/>
        <v>0</v>
      </c>
      <c r="Q1613" s="105">
        <f t="shared" ref="Q1613:Q1676" si="1010">P1613+Q1612</f>
        <v>357.73593920351709</v>
      </c>
      <c r="R1613" s="27">
        <f t="shared" si="983"/>
        <v>9.9371094223199188E-2</v>
      </c>
      <c r="S1613" s="98">
        <f t="shared" si="984"/>
        <v>3.4226970518140791</v>
      </c>
      <c r="T1613" s="17">
        <f t="shared" ref="T1613:T1676" si="1011">S1613+T1612</f>
        <v>2355.3223961057229</v>
      </c>
      <c r="U1613" s="17">
        <f t="shared" si="985"/>
        <v>0.65425622114047854</v>
      </c>
      <c r="V1613" s="17">
        <f t="shared" si="986"/>
        <v>339.84914224334125</v>
      </c>
      <c r="W1613" s="17">
        <f t="shared" si="987"/>
        <v>326.25517655360761</v>
      </c>
      <c r="X1613" s="17">
        <f t="shared" si="987"/>
        <v>313.20496949146332</v>
      </c>
      <c r="Y1613" s="17">
        <f t="shared" si="988"/>
        <v>310.07291979654866</v>
      </c>
      <c r="Z1613" s="17">
        <f>Y1613/3600</f>
        <v>8.6131366610152402E-2</v>
      </c>
      <c r="AA1613" s="17">
        <f>0.96*Y1613</f>
        <v>297.67000300468669</v>
      </c>
      <c r="AB1613" s="17">
        <f t="shared" si="989"/>
        <v>285.76320288449921</v>
      </c>
      <c r="AC1613" s="17">
        <f t="shared" si="990"/>
        <v>271.47504274027426</v>
      </c>
      <c r="AD1613" s="17">
        <f t="shared" si="991"/>
        <v>271.47504274027426</v>
      </c>
      <c r="AE1613" s="17">
        <f t="shared" ref="AE1613:AE1676" si="1012">AD1613/3600</f>
        <v>7.5409734094520633E-2</v>
      </c>
      <c r="AF1613" s="17">
        <f>T1613-AD1613</f>
        <v>2083.8473533654487</v>
      </c>
      <c r="AG1613" s="17">
        <f t="shared" si="992"/>
        <v>0.57884648704595798</v>
      </c>
      <c r="AH1613" s="28">
        <f>0.5*'Ducati Panigale 1199 data'!$C$8*'WLTP class 3 v5'!F1613^2</f>
        <v>126261.01466049383</v>
      </c>
      <c r="AI1613" s="17">
        <f t="shared" si="993"/>
        <v>126.26101466049383</v>
      </c>
      <c r="AJ1613" s="17" t="str">
        <f>IF(N1613&lt;0, AI1613, "0")</f>
        <v>0</v>
      </c>
      <c r="AK1613" s="98">
        <f>AK1612+AJ1613</f>
        <v>3985.0924614197511</v>
      </c>
      <c r="AL1613" s="105">
        <f t="shared" si="994"/>
        <v>1.1069701281721531</v>
      </c>
      <c r="AM1613" s="98">
        <f>IF(N1613 &gt; 0, AI1613, )</f>
        <v>126.26101466049383</v>
      </c>
      <c r="AN1613" s="98">
        <f t="shared" ref="AN1613:AN1676" si="1013">AM1613+AN1612</f>
        <v>38933.478280864139</v>
      </c>
      <c r="AO1613" s="98">
        <f t="shared" si="995"/>
        <v>10.814855078017816</v>
      </c>
      <c r="AP1613" s="27">
        <f t="shared" si="996"/>
        <v>0</v>
      </c>
      <c r="AQ1613" s="27">
        <f t="shared" si="997"/>
        <v>0</v>
      </c>
      <c r="AR1613" s="100">
        <f t="shared" si="998"/>
        <v>0</v>
      </c>
      <c r="AS1613" s="27">
        <f t="shared" si="999"/>
        <v>0</v>
      </c>
      <c r="AT1613" s="100">
        <f t="shared" si="976"/>
        <v>0</v>
      </c>
      <c r="AU1613" s="27">
        <f t="shared" si="976"/>
        <v>0</v>
      </c>
      <c r="AV1613" s="27">
        <f t="shared" si="1000"/>
        <v>0</v>
      </c>
      <c r="AW1613" s="27">
        <f t="shared" si="1001"/>
        <v>0</v>
      </c>
      <c r="AX1613" s="27">
        <f t="shared" si="1002"/>
        <v>0</v>
      </c>
      <c r="AY1613" s="100">
        <f>AN1613-AW1613</f>
        <v>38933.478280864139</v>
      </c>
      <c r="AZ1613" s="110">
        <f t="shared" si="1003"/>
        <v>10.814855078017816</v>
      </c>
      <c r="BB1613" s="88">
        <v>0</v>
      </c>
      <c r="BC1613" s="26">
        <f t="shared" si="1004"/>
        <v>0</v>
      </c>
      <c r="BD1613" s="26">
        <f t="shared" si="1005"/>
        <v>0</v>
      </c>
      <c r="BE1613" s="26">
        <f t="shared" si="1006"/>
        <v>0</v>
      </c>
      <c r="BF1613" s="26">
        <f t="shared" si="1007"/>
        <v>0</v>
      </c>
      <c r="BG1613" s="26">
        <f t="shared" si="1008"/>
        <v>0</v>
      </c>
    </row>
    <row r="1614" spans="2:59">
      <c r="B1614" s="13" t="s">
        <v>35</v>
      </c>
      <c r="C1614" s="13">
        <v>1603</v>
      </c>
      <c r="D1614" s="13">
        <v>126</v>
      </c>
      <c r="E1614" s="24">
        <v>107.7</v>
      </c>
      <c r="F1614" s="69">
        <f t="shared" si="977"/>
        <v>29.916666666666668</v>
      </c>
      <c r="G1614" s="25">
        <f t="shared" si="1009"/>
        <v>-0.19444444444444522</v>
      </c>
      <c r="H1614" s="25">
        <f t="shared" si="978"/>
        <v>63.5</v>
      </c>
      <c r="I1614" s="49">
        <f>'Ducati Panigale 1199 data'!$C$8*G1614</f>
        <v>-54.05555555555577</v>
      </c>
      <c r="J1614" s="49">
        <f>'Ducati Panigale 1199 data'!$C$8*'Ducati Panigale 1199 data'!$C$15*'Ducati Panigale 1199 data'!$C$10</f>
        <v>54.543600000000005</v>
      </c>
      <c r="K1614" s="49">
        <f>(0.5*'Ducati Panigale 1199 data'!$C$12)*'Ducati Panigale 1199 data'!$C$14*'Ducati Panigale 1199 data'!$C$11*F1614^2</f>
        <v>126.63229505208336</v>
      </c>
      <c r="L1614" s="49">
        <f t="shared" si="979"/>
        <v>127.12033949652761</v>
      </c>
      <c r="M1614" s="49">
        <f t="shared" si="975"/>
        <v>3803.0168232711176</v>
      </c>
      <c r="N1614" s="25">
        <f t="shared" si="980"/>
        <v>3.8030168232711175</v>
      </c>
      <c r="O1614" s="105">
        <f t="shared" si="981"/>
        <v>0</v>
      </c>
      <c r="P1614" s="105">
        <f t="shared" si="982"/>
        <v>0</v>
      </c>
      <c r="Q1614" s="105">
        <f t="shared" si="1010"/>
        <v>357.73593920351709</v>
      </c>
      <c r="R1614" s="27">
        <f t="shared" si="983"/>
        <v>9.9371094223199188E-2</v>
      </c>
      <c r="S1614" s="98">
        <f t="shared" si="984"/>
        <v>3.8030168232711175</v>
      </c>
      <c r="T1614" s="17">
        <f t="shared" si="1011"/>
        <v>2359.1254129289941</v>
      </c>
      <c r="U1614" s="17">
        <f t="shared" si="985"/>
        <v>0.65531261470249835</v>
      </c>
      <c r="V1614" s="17">
        <f t="shared" si="986"/>
        <v>339.84914224334125</v>
      </c>
      <c r="W1614" s="17">
        <f t="shared" si="987"/>
        <v>326.25517655360761</v>
      </c>
      <c r="X1614" s="17">
        <f t="shared" si="987"/>
        <v>313.20496949146332</v>
      </c>
      <c r="Y1614" s="17">
        <f t="shared" si="988"/>
        <v>310.07291979654866</v>
      </c>
      <c r="Z1614" s="17">
        <f>Y1614/3600</f>
        <v>8.6131366610152402E-2</v>
      </c>
      <c r="AA1614" s="17">
        <f>0.96*Y1614</f>
        <v>297.67000300468669</v>
      </c>
      <c r="AB1614" s="17">
        <f t="shared" si="989"/>
        <v>285.76320288449921</v>
      </c>
      <c r="AC1614" s="17">
        <f t="shared" si="990"/>
        <v>271.47504274027426</v>
      </c>
      <c r="AD1614" s="17">
        <f t="shared" si="991"/>
        <v>271.47504274027426</v>
      </c>
      <c r="AE1614" s="17">
        <f t="shared" si="1012"/>
        <v>7.5409734094520633E-2</v>
      </c>
      <c r="AF1614" s="17">
        <f>T1614-AD1614</f>
        <v>2087.65037018872</v>
      </c>
      <c r="AG1614" s="17">
        <f t="shared" si="992"/>
        <v>0.57990288060797779</v>
      </c>
      <c r="AH1614" s="28">
        <f>0.5*'Ducati Panigale 1199 data'!$C$8*'WLTP class 3 v5'!F1614^2</f>
        <v>124405.9652777778</v>
      </c>
      <c r="AI1614" s="17">
        <f t="shared" si="993"/>
        <v>124.4059652777778</v>
      </c>
      <c r="AJ1614" s="17" t="str">
        <f>IF(N1614&lt;0, AI1614, "0")</f>
        <v>0</v>
      </c>
      <c r="AK1614" s="98">
        <f>AK1613+AJ1614</f>
        <v>3985.0924614197511</v>
      </c>
      <c r="AL1614" s="105">
        <f t="shared" si="994"/>
        <v>1.1069701281721531</v>
      </c>
      <c r="AM1614" s="98">
        <f>IF(N1614 &gt; 0, AI1614, )</f>
        <v>124.4059652777778</v>
      </c>
      <c r="AN1614" s="98">
        <f t="shared" si="1013"/>
        <v>39057.884246141919</v>
      </c>
      <c r="AO1614" s="98">
        <f t="shared" si="995"/>
        <v>10.849412290594978</v>
      </c>
      <c r="AP1614" s="27">
        <f t="shared" si="996"/>
        <v>0</v>
      </c>
      <c r="AQ1614" s="27">
        <f t="shared" si="997"/>
        <v>0</v>
      </c>
      <c r="AR1614" s="100">
        <f t="shared" si="998"/>
        <v>0</v>
      </c>
      <c r="AS1614" s="27">
        <f t="shared" si="999"/>
        <v>0</v>
      </c>
      <c r="AT1614" s="100">
        <f t="shared" si="976"/>
        <v>0</v>
      </c>
      <c r="AU1614" s="27">
        <f t="shared" si="976"/>
        <v>0</v>
      </c>
      <c r="AV1614" s="27">
        <f t="shared" si="1000"/>
        <v>0</v>
      </c>
      <c r="AW1614" s="27">
        <f t="shared" si="1001"/>
        <v>0</v>
      </c>
      <c r="AX1614" s="27">
        <f t="shared" si="1002"/>
        <v>0</v>
      </c>
      <c r="AY1614" s="100">
        <f>AN1614-AW1614</f>
        <v>39057.884246141919</v>
      </c>
      <c r="AZ1614" s="110">
        <f t="shared" si="1003"/>
        <v>10.849412290594978</v>
      </c>
      <c r="BB1614" s="88">
        <v>0</v>
      </c>
      <c r="BC1614" s="26">
        <f t="shared" si="1004"/>
        <v>0</v>
      </c>
      <c r="BD1614" s="26">
        <f t="shared" si="1005"/>
        <v>0</v>
      </c>
      <c r="BE1614" s="26">
        <f t="shared" si="1006"/>
        <v>0</v>
      </c>
      <c r="BF1614" s="26">
        <f t="shared" si="1007"/>
        <v>0</v>
      </c>
      <c r="BG1614" s="26">
        <f t="shared" si="1008"/>
        <v>0</v>
      </c>
    </row>
    <row r="1615" spans="2:59">
      <c r="B1615" s="13" t="s">
        <v>35</v>
      </c>
      <c r="C1615" s="13">
        <v>1604</v>
      </c>
      <c r="D1615" s="13">
        <v>127</v>
      </c>
      <c r="E1615" s="24">
        <v>107.1</v>
      </c>
      <c r="F1615" s="69">
        <f t="shared" si="977"/>
        <v>29.75</v>
      </c>
      <c r="G1615" s="25">
        <f t="shared" si="1009"/>
        <v>-0.15277777777777896</v>
      </c>
      <c r="H1615" s="25">
        <f t="shared" si="978"/>
        <v>64</v>
      </c>
      <c r="I1615" s="49">
        <f>'Ducati Panigale 1199 data'!$C$8*G1615</f>
        <v>-42.472222222222548</v>
      </c>
      <c r="J1615" s="49">
        <f>'Ducati Panigale 1199 data'!$C$8*'Ducati Panigale 1199 data'!$C$15*'Ducati Panigale 1199 data'!$C$10</f>
        <v>54.543600000000005</v>
      </c>
      <c r="K1615" s="49">
        <f>(0.5*'Ducati Panigale 1199 data'!$C$12)*'Ducati Panigale 1199 data'!$C$14*'Ducati Panigale 1199 data'!$C$11*F1615^2</f>
        <v>125.22528046875001</v>
      </c>
      <c r="L1615" s="49">
        <f t="shared" si="979"/>
        <v>137.29665824652747</v>
      </c>
      <c r="M1615" s="49">
        <f t="shared" si="975"/>
        <v>4084.5755828341921</v>
      </c>
      <c r="N1615" s="25">
        <f t="shared" si="980"/>
        <v>4.0845755828341925</v>
      </c>
      <c r="O1615" s="105">
        <f t="shared" si="981"/>
        <v>0</v>
      </c>
      <c r="P1615" s="105">
        <f t="shared" si="982"/>
        <v>0</v>
      </c>
      <c r="Q1615" s="105">
        <f t="shared" si="1010"/>
        <v>357.73593920351709</v>
      </c>
      <c r="R1615" s="27">
        <f t="shared" si="983"/>
        <v>9.9371094223199188E-2</v>
      </c>
      <c r="S1615" s="98">
        <f t="shared" si="984"/>
        <v>4.0845755828341925</v>
      </c>
      <c r="T1615" s="17">
        <f t="shared" si="1011"/>
        <v>2363.2099885118282</v>
      </c>
      <c r="U1615" s="17">
        <f t="shared" si="985"/>
        <v>0.6564472190310634</v>
      </c>
      <c r="V1615" s="17">
        <f t="shared" si="986"/>
        <v>339.84914224334125</v>
      </c>
      <c r="W1615" s="17">
        <f t="shared" si="987"/>
        <v>326.25517655360761</v>
      </c>
      <c r="X1615" s="17">
        <f t="shared" si="987"/>
        <v>313.20496949146332</v>
      </c>
      <c r="Y1615" s="17">
        <f t="shared" si="988"/>
        <v>310.07291979654866</v>
      </c>
      <c r="Z1615" s="17">
        <f>Y1615/3600</f>
        <v>8.6131366610152402E-2</v>
      </c>
      <c r="AA1615" s="17">
        <f>0.96*Y1615</f>
        <v>297.67000300468669</v>
      </c>
      <c r="AB1615" s="17">
        <f t="shared" si="989"/>
        <v>285.76320288449921</v>
      </c>
      <c r="AC1615" s="17">
        <f t="shared" si="990"/>
        <v>271.47504274027426</v>
      </c>
      <c r="AD1615" s="17">
        <f t="shared" si="991"/>
        <v>271.47504274027426</v>
      </c>
      <c r="AE1615" s="17">
        <f t="shared" si="1012"/>
        <v>7.5409734094520633E-2</v>
      </c>
      <c r="AF1615" s="17">
        <f>T1615-AD1615</f>
        <v>2091.7349457715541</v>
      </c>
      <c r="AG1615" s="17">
        <f t="shared" si="992"/>
        <v>0.58103748493654284</v>
      </c>
      <c r="AH1615" s="28">
        <f>0.5*'Ducati Panigale 1199 data'!$C$8*'WLTP class 3 v5'!F1615^2</f>
        <v>123023.6875</v>
      </c>
      <c r="AI1615" s="17">
        <f t="shared" si="993"/>
        <v>123.02368749999999</v>
      </c>
      <c r="AJ1615" s="17" t="str">
        <f>IF(N1615&lt;0, AI1615, "0")</f>
        <v>0</v>
      </c>
      <c r="AK1615" s="98">
        <f>AK1614+AJ1615</f>
        <v>3985.0924614197511</v>
      </c>
      <c r="AL1615" s="105">
        <f t="shared" si="994"/>
        <v>1.1069701281721531</v>
      </c>
      <c r="AM1615" s="98">
        <f>IF(N1615 &gt; 0, AI1615, )</f>
        <v>123.02368749999999</v>
      </c>
      <c r="AN1615" s="98">
        <f t="shared" si="1013"/>
        <v>39180.907933641916</v>
      </c>
      <c r="AO1615" s="98">
        <f t="shared" si="995"/>
        <v>10.883585537122755</v>
      </c>
      <c r="AP1615" s="27">
        <f t="shared" si="996"/>
        <v>0</v>
      </c>
      <c r="AQ1615" s="27">
        <f t="shared" si="997"/>
        <v>0</v>
      </c>
      <c r="AR1615" s="100">
        <f t="shared" si="998"/>
        <v>0</v>
      </c>
      <c r="AS1615" s="27">
        <f t="shared" si="999"/>
        <v>0</v>
      </c>
      <c r="AT1615" s="100">
        <f t="shared" si="976"/>
        <v>0</v>
      </c>
      <c r="AU1615" s="27">
        <f t="shared" si="976"/>
        <v>0</v>
      </c>
      <c r="AV1615" s="27">
        <f t="shared" si="1000"/>
        <v>0</v>
      </c>
      <c r="AW1615" s="27">
        <f t="shared" si="1001"/>
        <v>0</v>
      </c>
      <c r="AX1615" s="27">
        <f t="shared" si="1002"/>
        <v>0</v>
      </c>
      <c r="AY1615" s="100">
        <f>AN1615-AW1615</f>
        <v>39180.907933641916</v>
      </c>
      <c r="AZ1615" s="110">
        <f t="shared" si="1003"/>
        <v>10.883585537122755</v>
      </c>
      <c r="BB1615" s="88">
        <v>0</v>
      </c>
      <c r="BC1615" s="26">
        <f t="shared" si="1004"/>
        <v>0</v>
      </c>
      <c r="BD1615" s="26">
        <f t="shared" si="1005"/>
        <v>0</v>
      </c>
      <c r="BE1615" s="26">
        <f t="shared" si="1006"/>
        <v>0</v>
      </c>
      <c r="BF1615" s="26">
        <f t="shared" si="1007"/>
        <v>0</v>
      </c>
      <c r="BG1615" s="26">
        <f t="shared" si="1008"/>
        <v>0</v>
      </c>
    </row>
    <row r="1616" spans="2:59">
      <c r="B1616" s="13" t="s">
        <v>35</v>
      </c>
      <c r="C1616" s="13">
        <v>1605</v>
      </c>
      <c r="D1616" s="13">
        <v>128</v>
      </c>
      <c r="E1616" s="24">
        <v>106.6</v>
      </c>
      <c r="F1616" s="69">
        <f t="shared" si="977"/>
        <v>29.611111111111111</v>
      </c>
      <c r="G1616" s="25">
        <f t="shared" si="1009"/>
        <v>-9.7222222222220642E-2</v>
      </c>
      <c r="H1616" s="25">
        <f t="shared" si="978"/>
        <v>64.5</v>
      </c>
      <c r="I1616" s="49">
        <f>'Ducati Panigale 1199 data'!$C$8*G1616</f>
        <v>-27.027777777777338</v>
      </c>
      <c r="J1616" s="49">
        <f>'Ducati Panigale 1199 data'!$C$8*'Ducati Panigale 1199 data'!$C$15*'Ducati Panigale 1199 data'!$C$10</f>
        <v>54.543600000000005</v>
      </c>
      <c r="K1616" s="49">
        <f>(0.5*'Ducati Panigale 1199 data'!$C$12)*'Ducati Panigale 1199 data'!$C$14*'Ducati Panigale 1199 data'!$C$11*F1616^2</f>
        <v>124.05877280092594</v>
      </c>
      <c r="L1616" s="49">
        <f t="shared" si="979"/>
        <v>151.57459502314862</v>
      </c>
      <c r="M1616" s="49">
        <f t="shared" si="975"/>
        <v>4488.292174852123</v>
      </c>
      <c r="N1616" s="25">
        <f t="shared" si="980"/>
        <v>4.4882921748521234</v>
      </c>
      <c r="O1616" s="105">
        <f t="shared" si="981"/>
        <v>0</v>
      </c>
      <c r="P1616" s="105">
        <f t="shared" si="982"/>
        <v>0</v>
      </c>
      <c r="Q1616" s="105">
        <f t="shared" si="1010"/>
        <v>357.73593920351709</v>
      </c>
      <c r="R1616" s="27">
        <f t="shared" si="983"/>
        <v>9.9371094223199188E-2</v>
      </c>
      <c r="S1616" s="98">
        <f t="shared" si="984"/>
        <v>4.4882921748521234</v>
      </c>
      <c r="T1616" s="17">
        <f t="shared" si="1011"/>
        <v>2367.6982806866804</v>
      </c>
      <c r="U1616" s="17">
        <f t="shared" si="985"/>
        <v>0.65769396685741122</v>
      </c>
      <c r="V1616" s="17">
        <f t="shared" si="986"/>
        <v>339.84914224334125</v>
      </c>
      <c r="W1616" s="17">
        <f t="shared" si="987"/>
        <v>326.25517655360761</v>
      </c>
      <c r="X1616" s="17">
        <f t="shared" si="987"/>
        <v>313.20496949146332</v>
      </c>
      <c r="Y1616" s="17">
        <f t="shared" si="988"/>
        <v>310.07291979654866</v>
      </c>
      <c r="Z1616" s="17">
        <f>Y1616/3600</f>
        <v>8.6131366610152402E-2</v>
      </c>
      <c r="AA1616" s="17">
        <f>0.96*Y1616</f>
        <v>297.67000300468669</v>
      </c>
      <c r="AB1616" s="17">
        <f t="shared" si="989"/>
        <v>285.76320288449921</v>
      </c>
      <c r="AC1616" s="17">
        <f t="shared" si="990"/>
        <v>271.47504274027426</v>
      </c>
      <c r="AD1616" s="17">
        <f t="shared" si="991"/>
        <v>271.47504274027426</v>
      </c>
      <c r="AE1616" s="17">
        <f t="shared" si="1012"/>
        <v>7.5409734094520633E-2</v>
      </c>
      <c r="AF1616" s="17">
        <f>T1616-AD1616</f>
        <v>2096.2232379464062</v>
      </c>
      <c r="AG1616" s="17">
        <f t="shared" si="992"/>
        <v>0.58228423276289065</v>
      </c>
      <c r="AH1616" s="28">
        <f>0.5*'Ducati Panigale 1199 data'!$C$8*'WLTP class 3 v5'!F1616^2</f>
        <v>121877.68827160494</v>
      </c>
      <c r="AI1616" s="17">
        <f t="shared" si="993"/>
        <v>121.87768827160494</v>
      </c>
      <c r="AJ1616" s="17" t="str">
        <f>IF(N1616&lt;0, AI1616, "0")</f>
        <v>0</v>
      </c>
      <c r="AK1616" s="98">
        <f>AK1615+AJ1616</f>
        <v>3985.0924614197511</v>
      </c>
      <c r="AL1616" s="105">
        <f t="shared" si="994"/>
        <v>1.1069701281721531</v>
      </c>
      <c r="AM1616" s="98">
        <f>IF(N1616 &gt; 0, AI1616, )</f>
        <v>121.87768827160494</v>
      </c>
      <c r="AN1616" s="98">
        <f t="shared" si="1013"/>
        <v>39302.785621913521</v>
      </c>
      <c r="AO1616" s="98">
        <f t="shared" si="995"/>
        <v>10.917440450531533</v>
      </c>
      <c r="AP1616" s="27">
        <f t="shared" si="996"/>
        <v>0</v>
      </c>
      <c r="AQ1616" s="27">
        <f t="shared" si="997"/>
        <v>0</v>
      </c>
      <c r="AR1616" s="100">
        <f t="shared" si="998"/>
        <v>0</v>
      </c>
      <c r="AS1616" s="27">
        <f t="shared" si="999"/>
        <v>0</v>
      </c>
      <c r="AT1616" s="100">
        <f t="shared" si="976"/>
        <v>0</v>
      </c>
      <c r="AU1616" s="27">
        <f t="shared" si="976"/>
        <v>0</v>
      </c>
      <c r="AV1616" s="27">
        <f t="shared" si="1000"/>
        <v>0</v>
      </c>
      <c r="AW1616" s="27">
        <f t="shared" si="1001"/>
        <v>0</v>
      </c>
      <c r="AX1616" s="27">
        <f t="shared" si="1002"/>
        <v>0</v>
      </c>
      <c r="AY1616" s="100">
        <f>AN1616-AW1616</f>
        <v>39302.785621913521</v>
      </c>
      <c r="AZ1616" s="110">
        <f t="shared" si="1003"/>
        <v>10.917440450531533</v>
      </c>
      <c r="BB1616" s="88">
        <v>0</v>
      </c>
      <c r="BC1616" s="26">
        <f t="shared" si="1004"/>
        <v>0</v>
      </c>
      <c r="BD1616" s="26">
        <f t="shared" si="1005"/>
        <v>0</v>
      </c>
      <c r="BE1616" s="26">
        <f t="shared" si="1006"/>
        <v>0</v>
      </c>
      <c r="BF1616" s="26">
        <f t="shared" si="1007"/>
        <v>0</v>
      </c>
      <c r="BG1616" s="26">
        <f t="shared" si="1008"/>
        <v>0</v>
      </c>
    </row>
    <row r="1617" spans="2:59">
      <c r="B1617" s="13" t="s">
        <v>35</v>
      </c>
      <c r="C1617" s="13">
        <v>1606</v>
      </c>
      <c r="D1617" s="13">
        <v>129</v>
      </c>
      <c r="E1617" s="24">
        <v>106.4</v>
      </c>
      <c r="F1617" s="69">
        <f t="shared" si="977"/>
        <v>29.555555555555557</v>
      </c>
      <c r="G1617" s="25">
        <f t="shared" si="1009"/>
        <v>-5.5555555555554373E-2</v>
      </c>
      <c r="H1617" s="25">
        <f t="shared" si="978"/>
        <v>65</v>
      </c>
      <c r="I1617" s="49">
        <f>'Ducati Panigale 1199 data'!$C$8*G1617</f>
        <v>-15.444444444444116</v>
      </c>
      <c r="J1617" s="49">
        <f>'Ducati Panigale 1199 data'!$C$8*'Ducati Panigale 1199 data'!$C$15*'Ducati Panigale 1199 data'!$C$10</f>
        <v>54.543600000000005</v>
      </c>
      <c r="K1617" s="49">
        <f>(0.5*'Ducati Panigale 1199 data'!$C$12)*'Ducati Panigale 1199 data'!$C$14*'Ducati Panigale 1199 data'!$C$11*F1617^2</f>
        <v>123.59369814814818</v>
      </c>
      <c r="L1617" s="49">
        <f t="shared" si="979"/>
        <v>162.69285370370406</v>
      </c>
      <c r="M1617" s="49">
        <f t="shared" si="975"/>
        <v>4808.477676131698</v>
      </c>
      <c r="N1617" s="25">
        <f t="shared" si="980"/>
        <v>4.8084776761316981</v>
      </c>
      <c r="O1617" s="105">
        <f t="shared" si="981"/>
        <v>0</v>
      </c>
      <c r="P1617" s="105">
        <f t="shared" si="982"/>
        <v>0</v>
      </c>
      <c r="Q1617" s="105">
        <f t="shared" si="1010"/>
        <v>357.73593920351709</v>
      </c>
      <c r="R1617" s="27">
        <f t="shared" si="983"/>
        <v>9.9371094223199188E-2</v>
      </c>
      <c r="S1617" s="98">
        <f t="shared" si="984"/>
        <v>4.8084776761316981</v>
      </c>
      <c r="T1617" s="17">
        <f t="shared" si="1011"/>
        <v>2372.506758362812</v>
      </c>
      <c r="U1617" s="17">
        <f t="shared" si="985"/>
        <v>0.65902965510078115</v>
      </c>
      <c r="V1617" s="17">
        <f t="shared" si="986"/>
        <v>339.84914224334125</v>
      </c>
      <c r="W1617" s="17">
        <f t="shared" si="987"/>
        <v>326.25517655360761</v>
      </c>
      <c r="X1617" s="17">
        <f t="shared" si="987"/>
        <v>313.20496949146332</v>
      </c>
      <c r="Y1617" s="17">
        <f t="shared" si="988"/>
        <v>310.07291979654866</v>
      </c>
      <c r="Z1617" s="17">
        <f>Y1617/3600</f>
        <v>8.6131366610152402E-2</v>
      </c>
      <c r="AA1617" s="17">
        <f>0.96*Y1617</f>
        <v>297.67000300468669</v>
      </c>
      <c r="AB1617" s="17">
        <f t="shared" si="989"/>
        <v>285.76320288449921</v>
      </c>
      <c r="AC1617" s="17">
        <f t="shared" si="990"/>
        <v>271.47504274027426</v>
      </c>
      <c r="AD1617" s="17">
        <f t="shared" si="991"/>
        <v>271.47504274027426</v>
      </c>
      <c r="AE1617" s="17">
        <f t="shared" si="1012"/>
        <v>7.5409734094520633E-2</v>
      </c>
      <c r="AF1617" s="17">
        <f>T1617-AD1617</f>
        <v>2101.0317156225378</v>
      </c>
      <c r="AG1617" s="17">
        <f t="shared" si="992"/>
        <v>0.58361992100626048</v>
      </c>
      <c r="AH1617" s="28">
        <f>0.5*'Ducati Panigale 1199 data'!$C$8*'WLTP class 3 v5'!F1617^2</f>
        <v>121420.7901234568</v>
      </c>
      <c r="AI1617" s="17">
        <f t="shared" si="993"/>
        <v>121.4207901234568</v>
      </c>
      <c r="AJ1617" s="17" t="str">
        <f>IF(N1617&lt;0, AI1617, "0")</f>
        <v>0</v>
      </c>
      <c r="AK1617" s="98">
        <f>AK1616+AJ1617</f>
        <v>3985.0924614197511</v>
      </c>
      <c r="AL1617" s="105">
        <f t="shared" si="994"/>
        <v>1.1069701281721531</v>
      </c>
      <c r="AM1617" s="98">
        <f>IF(N1617 &gt; 0, AI1617, )</f>
        <v>121.4207901234568</v>
      </c>
      <c r="AN1617" s="98">
        <f t="shared" si="1013"/>
        <v>39424.206412036976</v>
      </c>
      <c r="AO1617" s="98">
        <f t="shared" si="995"/>
        <v>10.951168447788049</v>
      </c>
      <c r="AP1617" s="27">
        <f t="shared" si="996"/>
        <v>0</v>
      </c>
      <c r="AQ1617" s="27">
        <f t="shared" si="997"/>
        <v>0</v>
      </c>
      <c r="AR1617" s="100">
        <f t="shared" si="998"/>
        <v>0</v>
      </c>
      <c r="AS1617" s="27">
        <f t="shared" si="999"/>
        <v>0</v>
      </c>
      <c r="AT1617" s="100">
        <f t="shared" si="976"/>
        <v>0</v>
      </c>
      <c r="AU1617" s="27">
        <f t="shared" si="976"/>
        <v>0</v>
      </c>
      <c r="AV1617" s="27">
        <f t="shared" si="1000"/>
        <v>0</v>
      </c>
      <c r="AW1617" s="27">
        <f t="shared" si="1001"/>
        <v>0</v>
      </c>
      <c r="AX1617" s="27">
        <f t="shared" si="1002"/>
        <v>0</v>
      </c>
      <c r="AY1617" s="100">
        <f>AN1617-AW1617</f>
        <v>39424.206412036976</v>
      </c>
      <c r="AZ1617" s="110">
        <f t="shared" si="1003"/>
        <v>10.951168447788049</v>
      </c>
      <c r="BB1617" s="88">
        <v>0</v>
      </c>
      <c r="BC1617" s="26">
        <f t="shared" si="1004"/>
        <v>0</v>
      </c>
      <c r="BD1617" s="26">
        <f t="shared" si="1005"/>
        <v>0</v>
      </c>
      <c r="BE1617" s="26">
        <f t="shared" si="1006"/>
        <v>0</v>
      </c>
      <c r="BF1617" s="26">
        <f t="shared" si="1007"/>
        <v>0</v>
      </c>
      <c r="BG1617" s="26">
        <f t="shared" si="1008"/>
        <v>0</v>
      </c>
    </row>
    <row r="1618" spans="2:59">
      <c r="B1618" s="13" t="s">
        <v>35</v>
      </c>
      <c r="C1618" s="13">
        <v>1607</v>
      </c>
      <c r="D1618" s="13">
        <v>130</v>
      </c>
      <c r="E1618" s="24">
        <v>106.2</v>
      </c>
      <c r="F1618" s="69">
        <f t="shared" si="977"/>
        <v>29.5</v>
      </c>
      <c r="G1618" s="25">
        <f t="shared" si="1009"/>
        <v>-2.7777777777778172E-2</v>
      </c>
      <c r="H1618" s="25">
        <f t="shared" si="978"/>
        <v>65.5</v>
      </c>
      <c r="I1618" s="49">
        <f>'Ducati Panigale 1199 data'!$C$8*G1618</f>
        <v>-7.7222222222223316</v>
      </c>
      <c r="J1618" s="49">
        <f>'Ducati Panigale 1199 data'!$C$8*'Ducati Panigale 1199 data'!$C$15*'Ducati Panigale 1199 data'!$C$10</f>
        <v>54.543600000000005</v>
      </c>
      <c r="K1618" s="49">
        <f>(0.5*'Ducati Panigale 1199 data'!$C$12)*'Ducati Panigale 1199 data'!$C$14*'Ducati Panigale 1199 data'!$C$11*F1618^2</f>
        <v>123.12949687500002</v>
      </c>
      <c r="L1618" s="49">
        <f t="shared" si="979"/>
        <v>169.95087465277769</v>
      </c>
      <c r="M1618" s="49">
        <f t="shared" si="975"/>
        <v>5013.550802256942</v>
      </c>
      <c r="N1618" s="25">
        <f t="shared" si="980"/>
        <v>5.0135508022569422</v>
      </c>
      <c r="O1618" s="105">
        <f t="shared" si="981"/>
        <v>0</v>
      </c>
      <c r="P1618" s="105">
        <f t="shared" si="982"/>
        <v>0</v>
      </c>
      <c r="Q1618" s="105">
        <f t="shared" si="1010"/>
        <v>357.73593920351709</v>
      </c>
      <c r="R1618" s="27">
        <f t="shared" si="983"/>
        <v>9.9371094223199188E-2</v>
      </c>
      <c r="S1618" s="98">
        <f t="shared" si="984"/>
        <v>5.0135508022569422</v>
      </c>
      <c r="T1618" s="17">
        <f t="shared" si="1011"/>
        <v>2377.5203091650687</v>
      </c>
      <c r="U1618" s="17">
        <f t="shared" si="985"/>
        <v>0.66042230810140801</v>
      </c>
      <c r="V1618" s="17">
        <f t="shared" si="986"/>
        <v>339.84914224334125</v>
      </c>
      <c r="W1618" s="17">
        <f t="shared" si="987"/>
        <v>326.25517655360761</v>
      </c>
      <c r="X1618" s="17">
        <f t="shared" si="987"/>
        <v>313.20496949146332</v>
      </c>
      <c r="Y1618" s="17">
        <f t="shared" si="988"/>
        <v>310.07291979654866</v>
      </c>
      <c r="Z1618" s="17">
        <f>Y1618/3600</f>
        <v>8.6131366610152402E-2</v>
      </c>
      <c r="AA1618" s="17">
        <f>0.96*Y1618</f>
        <v>297.67000300468669</v>
      </c>
      <c r="AB1618" s="17">
        <f t="shared" si="989"/>
        <v>285.76320288449921</v>
      </c>
      <c r="AC1618" s="17">
        <f t="shared" si="990"/>
        <v>271.47504274027426</v>
      </c>
      <c r="AD1618" s="17">
        <f t="shared" si="991"/>
        <v>271.47504274027426</v>
      </c>
      <c r="AE1618" s="17">
        <f t="shared" si="1012"/>
        <v>7.5409734094520633E-2</v>
      </c>
      <c r="AF1618" s="17">
        <f>T1618-AD1618</f>
        <v>2106.0452664247946</v>
      </c>
      <c r="AG1618" s="17">
        <f t="shared" si="992"/>
        <v>0.58501257400688733</v>
      </c>
      <c r="AH1618" s="28">
        <f>0.5*'Ducati Panigale 1199 data'!$C$8*'WLTP class 3 v5'!F1618^2</f>
        <v>120964.75</v>
      </c>
      <c r="AI1618" s="17">
        <f t="shared" si="993"/>
        <v>120.96475</v>
      </c>
      <c r="AJ1618" s="17" t="str">
        <f>IF(N1618&lt;0, AI1618, "0")</f>
        <v>0</v>
      </c>
      <c r="AK1618" s="98">
        <f>AK1617+AJ1618</f>
        <v>3985.0924614197511</v>
      </c>
      <c r="AL1618" s="105">
        <f t="shared" si="994"/>
        <v>1.1069701281721531</v>
      </c>
      <c r="AM1618" s="98">
        <f>IF(N1618 &gt; 0, AI1618, )</f>
        <v>120.96475</v>
      </c>
      <c r="AN1618" s="98">
        <f t="shared" si="1013"/>
        <v>39545.171162036975</v>
      </c>
      <c r="AO1618" s="98">
        <f t="shared" si="995"/>
        <v>10.984769767232493</v>
      </c>
      <c r="AP1618" s="27">
        <f t="shared" si="996"/>
        <v>0</v>
      </c>
      <c r="AQ1618" s="27">
        <f t="shared" si="997"/>
        <v>0</v>
      </c>
      <c r="AR1618" s="100">
        <f t="shared" si="998"/>
        <v>0</v>
      </c>
      <c r="AS1618" s="27">
        <f t="shared" si="999"/>
        <v>0</v>
      </c>
      <c r="AT1618" s="100">
        <f t="shared" si="976"/>
        <v>0</v>
      </c>
      <c r="AU1618" s="27">
        <f t="shared" si="976"/>
        <v>0</v>
      </c>
      <c r="AV1618" s="27">
        <f t="shared" si="1000"/>
        <v>0</v>
      </c>
      <c r="AW1618" s="27">
        <f t="shared" si="1001"/>
        <v>0</v>
      </c>
      <c r="AX1618" s="27">
        <f t="shared" si="1002"/>
        <v>0</v>
      </c>
      <c r="AY1618" s="100">
        <f>AN1618-AW1618</f>
        <v>39545.171162036975</v>
      </c>
      <c r="AZ1618" s="110">
        <f t="shared" si="1003"/>
        <v>10.984769767232493</v>
      </c>
      <c r="BB1618" s="88">
        <v>0</v>
      </c>
      <c r="BC1618" s="26">
        <f t="shared" si="1004"/>
        <v>0</v>
      </c>
      <c r="BD1618" s="26">
        <f t="shared" si="1005"/>
        <v>0</v>
      </c>
      <c r="BE1618" s="26">
        <f t="shared" si="1006"/>
        <v>0</v>
      </c>
      <c r="BF1618" s="26">
        <f t="shared" si="1007"/>
        <v>0</v>
      </c>
      <c r="BG1618" s="26">
        <f t="shared" si="1008"/>
        <v>0</v>
      </c>
    </row>
    <row r="1619" spans="2:59">
      <c r="B1619" s="13" t="s">
        <v>35</v>
      </c>
      <c r="C1619" s="13">
        <v>1608</v>
      </c>
      <c r="D1619" s="13">
        <v>131</v>
      </c>
      <c r="E1619" s="24">
        <v>106.2</v>
      </c>
      <c r="F1619" s="69">
        <f t="shared" si="977"/>
        <v>29.5</v>
      </c>
      <c r="G1619" s="25">
        <f t="shared" si="1009"/>
        <v>0</v>
      </c>
      <c r="H1619" s="25">
        <f t="shared" si="978"/>
        <v>66</v>
      </c>
      <c r="I1619" s="49">
        <f>'Ducati Panigale 1199 data'!$C$8*G1619</f>
        <v>0</v>
      </c>
      <c r="J1619" s="49">
        <f>'Ducati Panigale 1199 data'!$C$8*'Ducati Panigale 1199 data'!$C$15*'Ducati Panigale 1199 data'!$C$10</f>
        <v>54.543600000000005</v>
      </c>
      <c r="K1619" s="49">
        <f>(0.5*'Ducati Panigale 1199 data'!$C$12)*'Ducati Panigale 1199 data'!$C$14*'Ducati Panigale 1199 data'!$C$11*F1619^2</f>
        <v>123.12949687500002</v>
      </c>
      <c r="L1619" s="49">
        <f t="shared" si="979"/>
        <v>177.67309687500003</v>
      </c>
      <c r="M1619" s="49">
        <f t="shared" si="975"/>
        <v>5241.3563578125004</v>
      </c>
      <c r="N1619" s="25">
        <f t="shared" si="980"/>
        <v>5.2413563578125002</v>
      </c>
      <c r="O1619" s="105">
        <f t="shared" si="981"/>
        <v>0</v>
      </c>
      <c r="P1619" s="105">
        <f t="shared" si="982"/>
        <v>0</v>
      </c>
      <c r="Q1619" s="105">
        <f t="shared" si="1010"/>
        <v>357.73593920351709</v>
      </c>
      <c r="R1619" s="27">
        <f t="shared" si="983"/>
        <v>9.9371094223199188E-2</v>
      </c>
      <c r="S1619" s="98">
        <f t="shared" si="984"/>
        <v>5.2413563578125002</v>
      </c>
      <c r="T1619" s="17">
        <f t="shared" si="1011"/>
        <v>2382.7616655228812</v>
      </c>
      <c r="U1619" s="17">
        <f t="shared" si="985"/>
        <v>0.66187824042302257</v>
      </c>
      <c r="V1619" s="17">
        <f t="shared" si="986"/>
        <v>339.84914224334125</v>
      </c>
      <c r="W1619" s="17">
        <f t="shared" si="987"/>
        <v>326.25517655360761</v>
      </c>
      <c r="X1619" s="17">
        <f t="shared" si="987"/>
        <v>313.20496949146332</v>
      </c>
      <c r="Y1619" s="17">
        <f t="shared" si="988"/>
        <v>310.07291979654866</v>
      </c>
      <c r="Z1619" s="17">
        <f>Y1619/3600</f>
        <v>8.6131366610152402E-2</v>
      </c>
      <c r="AA1619" s="17">
        <f>0.96*Y1619</f>
        <v>297.67000300468669</v>
      </c>
      <c r="AB1619" s="17">
        <f t="shared" si="989"/>
        <v>285.76320288449921</v>
      </c>
      <c r="AC1619" s="17">
        <f t="shared" si="990"/>
        <v>271.47504274027426</v>
      </c>
      <c r="AD1619" s="17">
        <f t="shared" si="991"/>
        <v>271.47504274027426</v>
      </c>
      <c r="AE1619" s="17">
        <f t="shared" si="1012"/>
        <v>7.5409734094520633E-2</v>
      </c>
      <c r="AF1619" s="17">
        <f>T1619-AD1619</f>
        <v>2111.2866227826071</v>
      </c>
      <c r="AG1619" s="17">
        <f t="shared" si="992"/>
        <v>0.586468506328502</v>
      </c>
      <c r="AH1619" s="28">
        <f>0.5*'Ducati Panigale 1199 data'!$C$8*'WLTP class 3 v5'!F1619^2</f>
        <v>120964.75</v>
      </c>
      <c r="AI1619" s="17">
        <f t="shared" si="993"/>
        <v>120.96475</v>
      </c>
      <c r="AJ1619" s="17" t="str">
        <f>IF(N1619&lt;0, AI1619, "0")</f>
        <v>0</v>
      </c>
      <c r="AK1619" s="98">
        <f>AK1618+AJ1619</f>
        <v>3985.0924614197511</v>
      </c>
      <c r="AL1619" s="105">
        <f t="shared" si="994"/>
        <v>1.1069701281721531</v>
      </c>
      <c r="AM1619" s="98">
        <f>IF(N1619 &gt; 0, AI1619, )</f>
        <v>120.96475</v>
      </c>
      <c r="AN1619" s="98">
        <f t="shared" si="1013"/>
        <v>39666.135912036974</v>
      </c>
      <c r="AO1619" s="98">
        <f t="shared" si="995"/>
        <v>11.018371086676938</v>
      </c>
      <c r="AP1619" s="27">
        <f t="shared" si="996"/>
        <v>0</v>
      </c>
      <c r="AQ1619" s="27">
        <f t="shared" si="997"/>
        <v>0</v>
      </c>
      <c r="AR1619" s="100">
        <f t="shared" si="998"/>
        <v>0</v>
      </c>
      <c r="AS1619" s="27">
        <f t="shared" si="999"/>
        <v>0</v>
      </c>
      <c r="AT1619" s="100">
        <f t="shared" si="976"/>
        <v>0</v>
      </c>
      <c r="AU1619" s="27">
        <f t="shared" si="976"/>
        <v>0</v>
      </c>
      <c r="AV1619" s="27">
        <f t="shared" si="1000"/>
        <v>0</v>
      </c>
      <c r="AW1619" s="27">
        <f t="shared" si="1001"/>
        <v>0</v>
      </c>
      <c r="AX1619" s="27">
        <f t="shared" si="1002"/>
        <v>0</v>
      </c>
      <c r="AY1619" s="100">
        <f>AN1619-AW1619</f>
        <v>39666.135912036974</v>
      </c>
      <c r="AZ1619" s="110">
        <f t="shared" si="1003"/>
        <v>11.018371086676938</v>
      </c>
      <c r="BB1619" s="88">
        <v>0</v>
      </c>
      <c r="BC1619" s="26">
        <f t="shared" si="1004"/>
        <v>0</v>
      </c>
      <c r="BD1619" s="26">
        <f t="shared" si="1005"/>
        <v>0</v>
      </c>
      <c r="BE1619" s="26">
        <f t="shared" si="1006"/>
        <v>0</v>
      </c>
      <c r="BF1619" s="26">
        <f t="shared" si="1007"/>
        <v>0</v>
      </c>
      <c r="BG1619" s="26">
        <f t="shared" si="1008"/>
        <v>0</v>
      </c>
    </row>
    <row r="1620" spans="2:59">
      <c r="B1620" s="13" t="s">
        <v>35</v>
      </c>
      <c r="C1620" s="13">
        <v>1609</v>
      </c>
      <c r="D1620" s="13">
        <v>132</v>
      </c>
      <c r="E1620" s="24">
        <v>106.2</v>
      </c>
      <c r="F1620" s="69">
        <f t="shared" si="977"/>
        <v>29.5</v>
      </c>
      <c r="G1620" s="25">
        <f t="shared" si="1009"/>
        <v>2.7777777777778172E-2</v>
      </c>
      <c r="H1620" s="25">
        <f t="shared" si="978"/>
        <v>66.5</v>
      </c>
      <c r="I1620" s="49">
        <f>'Ducati Panigale 1199 data'!$C$8*G1620</f>
        <v>7.7222222222223316</v>
      </c>
      <c r="J1620" s="49">
        <f>'Ducati Panigale 1199 data'!$C$8*'Ducati Panigale 1199 data'!$C$15*'Ducati Panigale 1199 data'!$C$10</f>
        <v>54.543600000000005</v>
      </c>
      <c r="K1620" s="49">
        <f>(0.5*'Ducati Panigale 1199 data'!$C$12)*'Ducati Panigale 1199 data'!$C$14*'Ducati Panigale 1199 data'!$C$11*F1620^2</f>
        <v>123.12949687500002</v>
      </c>
      <c r="L1620" s="49">
        <f t="shared" si="979"/>
        <v>185.39531909722234</v>
      </c>
      <c r="M1620" s="49">
        <f t="shared" si="975"/>
        <v>5469.1619133680588</v>
      </c>
      <c r="N1620" s="25">
        <f t="shared" si="980"/>
        <v>5.4691619133680591</v>
      </c>
      <c r="O1620" s="105">
        <f t="shared" si="981"/>
        <v>0</v>
      </c>
      <c r="P1620" s="105">
        <f t="shared" si="982"/>
        <v>0</v>
      </c>
      <c r="Q1620" s="105">
        <f t="shared" si="1010"/>
        <v>357.73593920351709</v>
      </c>
      <c r="R1620" s="27">
        <f t="shared" si="983"/>
        <v>9.9371094223199188E-2</v>
      </c>
      <c r="S1620" s="98">
        <f t="shared" si="984"/>
        <v>5.4691619133680591</v>
      </c>
      <c r="T1620" s="17">
        <f t="shared" si="1011"/>
        <v>2388.2308274362495</v>
      </c>
      <c r="U1620" s="17">
        <f t="shared" si="985"/>
        <v>0.66339745206562484</v>
      </c>
      <c r="V1620" s="17">
        <f t="shared" si="986"/>
        <v>339.84914224334125</v>
      </c>
      <c r="W1620" s="17">
        <f t="shared" si="987"/>
        <v>326.25517655360761</v>
      </c>
      <c r="X1620" s="17">
        <f t="shared" si="987"/>
        <v>313.20496949146332</v>
      </c>
      <c r="Y1620" s="17">
        <f t="shared" si="988"/>
        <v>310.07291979654866</v>
      </c>
      <c r="Z1620" s="17">
        <f>Y1620/3600</f>
        <v>8.6131366610152402E-2</v>
      </c>
      <c r="AA1620" s="17">
        <f>0.96*Y1620</f>
        <v>297.67000300468669</v>
      </c>
      <c r="AB1620" s="17">
        <f t="shared" si="989"/>
        <v>285.76320288449921</v>
      </c>
      <c r="AC1620" s="17">
        <f t="shared" si="990"/>
        <v>271.47504274027426</v>
      </c>
      <c r="AD1620" s="17">
        <f t="shared" si="991"/>
        <v>271.47504274027426</v>
      </c>
      <c r="AE1620" s="17">
        <f t="shared" si="1012"/>
        <v>7.5409734094520633E-2</v>
      </c>
      <c r="AF1620" s="17">
        <f>T1620-AD1620</f>
        <v>2116.7557846959753</v>
      </c>
      <c r="AG1620" s="17">
        <f t="shared" si="992"/>
        <v>0.58798771797110427</v>
      </c>
      <c r="AH1620" s="28">
        <f>0.5*'Ducati Panigale 1199 data'!$C$8*'WLTP class 3 v5'!F1620^2</f>
        <v>120964.75</v>
      </c>
      <c r="AI1620" s="17">
        <f t="shared" si="993"/>
        <v>120.96475</v>
      </c>
      <c r="AJ1620" s="17" t="str">
        <f>IF(N1620&lt;0, AI1620, "0")</f>
        <v>0</v>
      </c>
      <c r="AK1620" s="98">
        <f>AK1619+AJ1620</f>
        <v>3985.0924614197511</v>
      </c>
      <c r="AL1620" s="105">
        <f t="shared" si="994"/>
        <v>1.1069701281721531</v>
      </c>
      <c r="AM1620" s="98">
        <f>IF(N1620 &gt; 0, AI1620, )</f>
        <v>120.96475</v>
      </c>
      <c r="AN1620" s="98">
        <f t="shared" si="1013"/>
        <v>39787.100662036974</v>
      </c>
      <c r="AO1620" s="98">
        <f t="shared" si="995"/>
        <v>11.051972406121381</v>
      </c>
      <c r="AP1620" s="27">
        <f t="shared" si="996"/>
        <v>0</v>
      </c>
      <c r="AQ1620" s="27">
        <f t="shared" si="997"/>
        <v>0</v>
      </c>
      <c r="AR1620" s="100">
        <f t="shared" si="998"/>
        <v>0</v>
      </c>
      <c r="AS1620" s="27">
        <f t="shared" si="999"/>
        <v>0</v>
      </c>
      <c r="AT1620" s="100">
        <f t="shared" si="976"/>
        <v>0</v>
      </c>
      <c r="AU1620" s="27">
        <f t="shared" si="976"/>
        <v>0</v>
      </c>
      <c r="AV1620" s="27">
        <f t="shared" si="1000"/>
        <v>0</v>
      </c>
      <c r="AW1620" s="27">
        <f t="shared" si="1001"/>
        <v>0</v>
      </c>
      <c r="AX1620" s="27">
        <f t="shared" si="1002"/>
        <v>0</v>
      </c>
      <c r="AY1620" s="100">
        <f>AN1620-AW1620</f>
        <v>39787.100662036974</v>
      </c>
      <c r="AZ1620" s="110">
        <f t="shared" si="1003"/>
        <v>11.051972406121381</v>
      </c>
      <c r="BB1620" s="88">
        <v>0</v>
      </c>
      <c r="BC1620" s="26">
        <f t="shared" si="1004"/>
        <v>0</v>
      </c>
      <c r="BD1620" s="26">
        <f t="shared" si="1005"/>
        <v>0</v>
      </c>
      <c r="BE1620" s="26">
        <f t="shared" si="1006"/>
        <v>0</v>
      </c>
      <c r="BF1620" s="26">
        <f t="shared" si="1007"/>
        <v>0</v>
      </c>
      <c r="BG1620" s="26">
        <f t="shared" si="1008"/>
        <v>0</v>
      </c>
    </row>
    <row r="1621" spans="2:59">
      <c r="B1621" s="13" t="s">
        <v>35</v>
      </c>
      <c r="C1621" s="13">
        <v>1610</v>
      </c>
      <c r="D1621" s="13">
        <v>133</v>
      </c>
      <c r="E1621" s="24">
        <v>106.4</v>
      </c>
      <c r="F1621" s="69">
        <f t="shared" si="977"/>
        <v>29.555555555555557</v>
      </c>
      <c r="G1621" s="25">
        <f t="shared" si="1009"/>
        <v>4.1666666666666269E-2</v>
      </c>
      <c r="H1621" s="25">
        <f t="shared" si="978"/>
        <v>67</v>
      </c>
      <c r="I1621" s="49">
        <f>'Ducati Panigale 1199 data'!$C$8*G1621</f>
        <v>11.583333333333222</v>
      </c>
      <c r="J1621" s="49">
        <f>'Ducati Panigale 1199 data'!$C$8*'Ducati Panigale 1199 data'!$C$15*'Ducati Panigale 1199 data'!$C$10</f>
        <v>54.543600000000005</v>
      </c>
      <c r="K1621" s="49">
        <f>(0.5*'Ducati Panigale 1199 data'!$C$12)*'Ducati Panigale 1199 data'!$C$14*'Ducati Panigale 1199 data'!$C$11*F1621^2</f>
        <v>123.59369814814818</v>
      </c>
      <c r="L1621" s="49">
        <f t="shared" si="979"/>
        <v>189.7206314814814</v>
      </c>
      <c r="M1621" s="49">
        <f t="shared" si="975"/>
        <v>5607.2986637860058</v>
      </c>
      <c r="N1621" s="25">
        <f t="shared" si="980"/>
        <v>5.6072986637860058</v>
      </c>
      <c r="O1621" s="105">
        <f t="shared" si="981"/>
        <v>0</v>
      </c>
      <c r="P1621" s="105">
        <f t="shared" si="982"/>
        <v>0</v>
      </c>
      <c r="Q1621" s="105">
        <f t="shared" si="1010"/>
        <v>357.73593920351709</v>
      </c>
      <c r="R1621" s="27">
        <f t="shared" si="983"/>
        <v>9.9371094223199188E-2</v>
      </c>
      <c r="S1621" s="98">
        <f t="shared" si="984"/>
        <v>5.6072986637860058</v>
      </c>
      <c r="T1621" s="17">
        <f t="shared" si="1011"/>
        <v>2393.8381261000354</v>
      </c>
      <c r="U1621" s="17">
        <f t="shared" si="985"/>
        <v>0.66495503502778763</v>
      </c>
      <c r="V1621" s="17">
        <f t="shared" si="986"/>
        <v>339.84914224334125</v>
      </c>
      <c r="W1621" s="17">
        <f t="shared" si="987"/>
        <v>326.25517655360761</v>
      </c>
      <c r="X1621" s="17">
        <f t="shared" si="987"/>
        <v>313.20496949146332</v>
      </c>
      <c r="Y1621" s="17">
        <f t="shared" si="988"/>
        <v>310.07291979654866</v>
      </c>
      <c r="Z1621" s="17">
        <f>Y1621/3600</f>
        <v>8.6131366610152402E-2</v>
      </c>
      <c r="AA1621" s="17">
        <f>0.96*Y1621</f>
        <v>297.67000300468669</v>
      </c>
      <c r="AB1621" s="17">
        <f t="shared" si="989"/>
        <v>285.76320288449921</v>
      </c>
      <c r="AC1621" s="17">
        <f t="shared" si="990"/>
        <v>271.47504274027426</v>
      </c>
      <c r="AD1621" s="17">
        <f t="shared" si="991"/>
        <v>271.47504274027426</v>
      </c>
      <c r="AE1621" s="17">
        <f t="shared" si="1012"/>
        <v>7.5409734094520633E-2</v>
      </c>
      <c r="AF1621" s="17">
        <f>T1621-AD1621</f>
        <v>2122.3630833597613</v>
      </c>
      <c r="AG1621" s="17">
        <f t="shared" si="992"/>
        <v>0.58954530093326707</v>
      </c>
      <c r="AH1621" s="28">
        <f>0.5*'Ducati Panigale 1199 data'!$C$8*'WLTP class 3 v5'!F1621^2</f>
        <v>121420.7901234568</v>
      </c>
      <c r="AI1621" s="17">
        <f t="shared" si="993"/>
        <v>121.4207901234568</v>
      </c>
      <c r="AJ1621" s="17" t="str">
        <f>IF(N1621&lt;0, AI1621, "0")</f>
        <v>0</v>
      </c>
      <c r="AK1621" s="98">
        <f>AK1620+AJ1621</f>
        <v>3985.0924614197511</v>
      </c>
      <c r="AL1621" s="105">
        <f t="shared" si="994"/>
        <v>1.1069701281721531</v>
      </c>
      <c r="AM1621" s="98">
        <f>IF(N1621 &gt; 0, AI1621, )</f>
        <v>121.4207901234568</v>
      </c>
      <c r="AN1621" s="98">
        <f t="shared" si="1013"/>
        <v>39908.521452160428</v>
      </c>
      <c r="AO1621" s="98">
        <f t="shared" si="995"/>
        <v>11.085700403377897</v>
      </c>
      <c r="AP1621" s="27">
        <f t="shared" si="996"/>
        <v>0</v>
      </c>
      <c r="AQ1621" s="27">
        <f t="shared" si="997"/>
        <v>0</v>
      </c>
      <c r="AR1621" s="100">
        <f t="shared" si="998"/>
        <v>0</v>
      </c>
      <c r="AS1621" s="27">
        <f t="shared" si="999"/>
        <v>0</v>
      </c>
      <c r="AT1621" s="100">
        <f t="shared" si="976"/>
        <v>0</v>
      </c>
      <c r="AU1621" s="27">
        <f t="shared" si="976"/>
        <v>0</v>
      </c>
      <c r="AV1621" s="27">
        <f t="shared" si="1000"/>
        <v>0</v>
      </c>
      <c r="AW1621" s="27">
        <f t="shared" si="1001"/>
        <v>0</v>
      </c>
      <c r="AX1621" s="27">
        <f t="shared" si="1002"/>
        <v>0</v>
      </c>
      <c r="AY1621" s="100">
        <f>AN1621-AW1621</f>
        <v>39908.521452160428</v>
      </c>
      <c r="AZ1621" s="110">
        <f t="shared" si="1003"/>
        <v>11.085700403377897</v>
      </c>
      <c r="BB1621" s="88">
        <v>0</v>
      </c>
      <c r="BC1621" s="26">
        <f t="shared" si="1004"/>
        <v>0</v>
      </c>
      <c r="BD1621" s="26">
        <f t="shared" si="1005"/>
        <v>0</v>
      </c>
      <c r="BE1621" s="26">
        <f t="shared" si="1006"/>
        <v>0</v>
      </c>
      <c r="BF1621" s="26">
        <f t="shared" si="1007"/>
        <v>0</v>
      </c>
      <c r="BG1621" s="26">
        <f t="shared" si="1008"/>
        <v>0</v>
      </c>
    </row>
    <row r="1622" spans="2:59">
      <c r="B1622" s="13" t="s">
        <v>35</v>
      </c>
      <c r="C1622" s="13">
        <v>1611</v>
      </c>
      <c r="D1622" s="13">
        <v>134</v>
      </c>
      <c r="E1622" s="24">
        <v>106.5</v>
      </c>
      <c r="F1622" s="69">
        <f t="shared" si="977"/>
        <v>29.583333333333332</v>
      </c>
      <c r="G1622" s="25">
        <f t="shared" si="1009"/>
        <v>5.5555555555554373E-2</v>
      </c>
      <c r="H1622" s="25">
        <f t="shared" si="978"/>
        <v>67.5</v>
      </c>
      <c r="I1622" s="49">
        <f>'Ducati Panigale 1199 data'!$C$8*G1622</f>
        <v>15.444444444444116</v>
      </c>
      <c r="J1622" s="49">
        <f>'Ducati Panigale 1199 data'!$C$8*'Ducati Panigale 1199 data'!$C$15*'Ducati Panigale 1199 data'!$C$10</f>
        <v>54.543600000000005</v>
      </c>
      <c r="K1622" s="49">
        <f>(0.5*'Ducati Panigale 1199 data'!$C$12)*'Ducati Panigale 1199 data'!$C$14*'Ducati Panigale 1199 data'!$C$11*F1622^2</f>
        <v>123.82612630208334</v>
      </c>
      <c r="L1622" s="49">
        <f t="shared" si="979"/>
        <v>193.81417074652745</v>
      </c>
      <c r="M1622" s="49">
        <f t="shared" si="975"/>
        <v>5733.6692179181036</v>
      </c>
      <c r="N1622" s="25">
        <f t="shared" si="980"/>
        <v>5.7336692179181039</v>
      </c>
      <c r="O1622" s="105">
        <f t="shared" si="981"/>
        <v>0</v>
      </c>
      <c r="P1622" s="105">
        <f t="shared" si="982"/>
        <v>0</v>
      </c>
      <c r="Q1622" s="105">
        <f t="shared" si="1010"/>
        <v>357.73593920351709</v>
      </c>
      <c r="R1622" s="27">
        <f t="shared" si="983"/>
        <v>9.9371094223199188E-2</v>
      </c>
      <c r="S1622" s="98">
        <f t="shared" si="984"/>
        <v>5.7336692179181039</v>
      </c>
      <c r="T1622" s="17">
        <f t="shared" si="1011"/>
        <v>2399.5717953179537</v>
      </c>
      <c r="U1622" s="17">
        <f t="shared" si="985"/>
        <v>0.66654772092165382</v>
      </c>
      <c r="V1622" s="17">
        <f t="shared" si="986"/>
        <v>339.84914224334125</v>
      </c>
      <c r="W1622" s="17">
        <f t="shared" si="987"/>
        <v>326.25517655360761</v>
      </c>
      <c r="X1622" s="17">
        <f t="shared" si="987"/>
        <v>313.20496949146332</v>
      </c>
      <c r="Y1622" s="17">
        <f t="shared" si="988"/>
        <v>310.07291979654866</v>
      </c>
      <c r="Z1622" s="17">
        <f>Y1622/3600</f>
        <v>8.6131366610152402E-2</v>
      </c>
      <c r="AA1622" s="17">
        <f>0.96*Y1622</f>
        <v>297.67000300468669</v>
      </c>
      <c r="AB1622" s="17">
        <f t="shared" si="989"/>
        <v>285.76320288449921</v>
      </c>
      <c r="AC1622" s="17">
        <f t="shared" si="990"/>
        <v>271.47504274027426</v>
      </c>
      <c r="AD1622" s="17">
        <f t="shared" si="991"/>
        <v>271.47504274027426</v>
      </c>
      <c r="AE1622" s="17">
        <f t="shared" si="1012"/>
        <v>7.5409734094520633E-2</v>
      </c>
      <c r="AF1622" s="17">
        <f>T1622-AD1622</f>
        <v>2128.0967525776796</v>
      </c>
      <c r="AG1622" s="17">
        <f t="shared" si="992"/>
        <v>0.59113798682713325</v>
      </c>
      <c r="AH1622" s="28">
        <f>0.5*'Ducati Panigale 1199 data'!$C$8*'WLTP class 3 v5'!F1622^2</f>
        <v>121649.13194444444</v>
      </c>
      <c r="AI1622" s="17">
        <f t="shared" si="993"/>
        <v>121.64913194444443</v>
      </c>
      <c r="AJ1622" s="17" t="str">
        <f>IF(N1622&lt;0, AI1622, "0")</f>
        <v>0</v>
      </c>
      <c r="AK1622" s="98">
        <f>AK1621+AJ1622</f>
        <v>3985.0924614197511</v>
      </c>
      <c r="AL1622" s="105">
        <f t="shared" si="994"/>
        <v>1.1069701281721531</v>
      </c>
      <c r="AM1622" s="98">
        <f>IF(N1622 &gt; 0, AI1622, )</f>
        <v>121.64913194444443</v>
      </c>
      <c r="AN1622" s="98">
        <f t="shared" si="1013"/>
        <v>40030.170584104875</v>
      </c>
      <c r="AO1622" s="98">
        <f t="shared" si="995"/>
        <v>11.11949182891802</v>
      </c>
      <c r="AP1622" s="27">
        <f t="shared" si="996"/>
        <v>0</v>
      </c>
      <c r="AQ1622" s="27">
        <f t="shared" si="997"/>
        <v>0</v>
      </c>
      <c r="AR1622" s="100">
        <f t="shared" si="998"/>
        <v>0</v>
      </c>
      <c r="AS1622" s="27">
        <f t="shared" si="999"/>
        <v>0</v>
      </c>
      <c r="AT1622" s="100">
        <f t="shared" si="976"/>
        <v>0</v>
      </c>
      <c r="AU1622" s="27">
        <f t="shared" si="976"/>
        <v>0</v>
      </c>
      <c r="AV1622" s="27">
        <f t="shared" si="1000"/>
        <v>0</v>
      </c>
      <c r="AW1622" s="27">
        <f t="shared" si="1001"/>
        <v>0</v>
      </c>
      <c r="AX1622" s="27">
        <f t="shared" si="1002"/>
        <v>0</v>
      </c>
      <c r="AY1622" s="100">
        <f>AN1622-AW1622</f>
        <v>40030.170584104875</v>
      </c>
      <c r="AZ1622" s="110">
        <f t="shared" si="1003"/>
        <v>11.11949182891802</v>
      </c>
      <c r="BB1622" s="88">
        <v>0</v>
      </c>
      <c r="BC1622" s="26">
        <f t="shared" si="1004"/>
        <v>0</v>
      </c>
      <c r="BD1622" s="26">
        <f t="shared" si="1005"/>
        <v>0</v>
      </c>
      <c r="BE1622" s="26">
        <f t="shared" si="1006"/>
        <v>0</v>
      </c>
      <c r="BF1622" s="26">
        <f t="shared" si="1007"/>
        <v>0</v>
      </c>
      <c r="BG1622" s="26">
        <f t="shared" si="1008"/>
        <v>0</v>
      </c>
    </row>
    <row r="1623" spans="2:59">
      <c r="B1623" s="13" t="s">
        <v>35</v>
      </c>
      <c r="C1623" s="13">
        <v>1612</v>
      </c>
      <c r="D1623" s="13">
        <v>135</v>
      </c>
      <c r="E1623" s="24">
        <v>106.8</v>
      </c>
      <c r="F1623" s="69">
        <f t="shared" si="977"/>
        <v>29.666666666666668</v>
      </c>
      <c r="G1623" s="25">
        <f t="shared" si="1009"/>
        <v>9.7222222222222612E-2</v>
      </c>
      <c r="H1623" s="25">
        <f t="shared" si="978"/>
        <v>68</v>
      </c>
      <c r="I1623" s="49">
        <f>'Ducati Panigale 1199 data'!$C$8*G1623</f>
        <v>27.027777777777885</v>
      </c>
      <c r="J1623" s="49">
        <f>'Ducati Panigale 1199 data'!$C$8*'Ducati Panigale 1199 data'!$C$15*'Ducati Panigale 1199 data'!$C$10</f>
        <v>54.543600000000005</v>
      </c>
      <c r="K1623" s="49">
        <f>(0.5*'Ducati Panigale 1199 data'!$C$12)*'Ducati Panigale 1199 data'!$C$14*'Ducati Panigale 1199 data'!$C$11*F1623^2</f>
        <v>124.52472083333336</v>
      </c>
      <c r="L1623" s="49">
        <f t="shared" si="979"/>
        <v>206.09609861111124</v>
      </c>
      <c r="M1623" s="49">
        <f t="shared" si="975"/>
        <v>6114.1842587963001</v>
      </c>
      <c r="N1623" s="25">
        <f t="shared" si="980"/>
        <v>6.1141842587962998</v>
      </c>
      <c r="O1623" s="105">
        <f t="shared" si="981"/>
        <v>0</v>
      </c>
      <c r="P1623" s="105">
        <f t="shared" si="982"/>
        <v>0</v>
      </c>
      <c r="Q1623" s="105">
        <f t="shared" si="1010"/>
        <v>357.73593920351709</v>
      </c>
      <c r="R1623" s="27">
        <f t="shared" si="983"/>
        <v>9.9371094223199188E-2</v>
      </c>
      <c r="S1623" s="98">
        <f t="shared" si="984"/>
        <v>6.1141842587962998</v>
      </c>
      <c r="T1623" s="17">
        <f t="shared" si="1011"/>
        <v>2405.68597957675</v>
      </c>
      <c r="U1623" s="17">
        <f t="shared" si="985"/>
        <v>0.66824610543798613</v>
      </c>
      <c r="V1623" s="17">
        <f t="shared" si="986"/>
        <v>339.84914224334125</v>
      </c>
      <c r="W1623" s="17">
        <f t="shared" si="987"/>
        <v>326.25517655360761</v>
      </c>
      <c r="X1623" s="17">
        <f t="shared" si="987"/>
        <v>313.20496949146332</v>
      </c>
      <c r="Y1623" s="17">
        <f t="shared" si="988"/>
        <v>310.07291979654866</v>
      </c>
      <c r="Z1623" s="17">
        <f>Y1623/3600</f>
        <v>8.6131366610152402E-2</v>
      </c>
      <c r="AA1623" s="17">
        <f>0.96*Y1623</f>
        <v>297.67000300468669</v>
      </c>
      <c r="AB1623" s="17">
        <f t="shared" si="989"/>
        <v>285.76320288449921</v>
      </c>
      <c r="AC1623" s="17">
        <f t="shared" si="990"/>
        <v>271.47504274027426</v>
      </c>
      <c r="AD1623" s="17">
        <f t="shared" si="991"/>
        <v>271.47504274027426</v>
      </c>
      <c r="AE1623" s="17">
        <f t="shared" si="1012"/>
        <v>7.5409734094520633E-2</v>
      </c>
      <c r="AF1623" s="17">
        <f>T1623-AD1623</f>
        <v>2134.2109368364759</v>
      </c>
      <c r="AG1623" s="17">
        <f t="shared" si="992"/>
        <v>0.59283637134346556</v>
      </c>
      <c r="AH1623" s="28">
        <f>0.5*'Ducati Panigale 1199 data'!$C$8*'WLTP class 3 v5'!F1623^2</f>
        <v>122335.44444444445</v>
      </c>
      <c r="AI1623" s="17">
        <f t="shared" si="993"/>
        <v>122.33544444444445</v>
      </c>
      <c r="AJ1623" s="17" t="str">
        <f>IF(N1623&lt;0, AI1623, "0")</f>
        <v>0</v>
      </c>
      <c r="AK1623" s="98">
        <f>AK1622+AJ1623</f>
        <v>3985.0924614197511</v>
      </c>
      <c r="AL1623" s="105">
        <f t="shared" si="994"/>
        <v>1.1069701281721531</v>
      </c>
      <c r="AM1623" s="98">
        <f>IF(N1623 &gt; 0, AI1623, )</f>
        <v>122.33544444444445</v>
      </c>
      <c r="AN1623" s="98">
        <f t="shared" si="1013"/>
        <v>40152.506028549316</v>
      </c>
      <c r="AO1623" s="98">
        <f t="shared" si="995"/>
        <v>11.153473896819255</v>
      </c>
      <c r="AP1623" s="27">
        <f t="shared" si="996"/>
        <v>0</v>
      </c>
      <c r="AQ1623" s="27">
        <f t="shared" si="997"/>
        <v>0</v>
      </c>
      <c r="AR1623" s="100">
        <f t="shared" si="998"/>
        <v>0</v>
      </c>
      <c r="AS1623" s="27">
        <f t="shared" si="999"/>
        <v>0</v>
      </c>
      <c r="AT1623" s="100">
        <f t="shared" si="976"/>
        <v>0</v>
      </c>
      <c r="AU1623" s="27">
        <f t="shared" si="976"/>
        <v>0</v>
      </c>
      <c r="AV1623" s="27">
        <f t="shared" si="1000"/>
        <v>0</v>
      </c>
      <c r="AW1623" s="27">
        <f t="shared" si="1001"/>
        <v>0</v>
      </c>
      <c r="AX1623" s="27">
        <f t="shared" si="1002"/>
        <v>0</v>
      </c>
      <c r="AY1623" s="100">
        <f>AN1623-AW1623</f>
        <v>40152.506028549316</v>
      </c>
      <c r="AZ1623" s="110">
        <f t="shared" si="1003"/>
        <v>11.153473896819255</v>
      </c>
      <c r="BB1623" s="88">
        <v>0</v>
      </c>
      <c r="BC1623" s="26">
        <f t="shared" si="1004"/>
        <v>0</v>
      </c>
      <c r="BD1623" s="26">
        <f t="shared" si="1005"/>
        <v>0</v>
      </c>
      <c r="BE1623" s="26">
        <f t="shared" si="1006"/>
        <v>0</v>
      </c>
      <c r="BF1623" s="26">
        <f t="shared" si="1007"/>
        <v>0</v>
      </c>
      <c r="BG1623" s="26">
        <f t="shared" si="1008"/>
        <v>0</v>
      </c>
    </row>
    <row r="1624" spans="2:59">
      <c r="B1624" s="13" t="s">
        <v>35</v>
      </c>
      <c r="C1624" s="13">
        <v>1613</v>
      </c>
      <c r="D1624" s="13">
        <v>136</v>
      </c>
      <c r="E1624" s="24">
        <v>107.2</v>
      </c>
      <c r="F1624" s="69">
        <f t="shared" si="977"/>
        <v>29.777777777777779</v>
      </c>
      <c r="G1624" s="25">
        <f t="shared" si="1009"/>
        <v>0.1388888888888889</v>
      </c>
      <c r="H1624" s="25">
        <f t="shared" si="978"/>
        <v>68.5</v>
      </c>
      <c r="I1624" s="49">
        <f>'Ducati Panigale 1199 data'!$C$8*G1624</f>
        <v>38.611111111111114</v>
      </c>
      <c r="J1624" s="49">
        <f>'Ducati Panigale 1199 data'!$C$8*'Ducati Panigale 1199 data'!$C$15*'Ducati Panigale 1199 data'!$C$10</f>
        <v>54.543600000000005</v>
      </c>
      <c r="K1624" s="49">
        <f>(0.5*'Ducati Panigale 1199 data'!$C$12)*'Ducati Panigale 1199 data'!$C$14*'Ducati Panigale 1199 data'!$C$11*F1624^2</f>
        <v>125.45923703703706</v>
      </c>
      <c r="L1624" s="49">
        <f t="shared" si="979"/>
        <v>218.61394814814815</v>
      </c>
      <c r="M1624" s="49">
        <f t="shared" si="975"/>
        <v>6509.8375670781897</v>
      </c>
      <c r="N1624" s="25">
        <f t="shared" si="980"/>
        <v>6.5098375670781898</v>
      </c>
      <c r="O1624" s="105">
        <f t="shared" si="981"/>
        <v>0</v>
      </c>
      <c r="P1624" s="105">
        <f t="shared" si="982"/>
        <v>0</v>
      </c>
      <c r="Q1624" s="105">
        <f t="shared" si="1010"/>
        <v>357.73593920351709</v>
      </c>
      <c r="R1624" s="27">
        <f t="shared" si="983"/>
        <v>9.9371094223199188E-2</v>
      </c>
      <c r="S1624" s="98">
        <f t="shared" si="984"/>
        <v>6.5098375670781898</v>
      </c>
      <c r="T1624" s="17">
        <f t="shared" si="1011"/>
        <v>2412.1958171438282</v>
      </c>
      <c r="U1624" s="17">
        <f t="shared" si="985"/>
        <v>0.67005439365106334</v>
      </c>
      <c r="V1624" s="17">
        <f t="shared" si="986"/>
        <v>339.84914224334125</v>
      </c>
      <c r="W1624" s="17">
        <f t="shared" si="987"/>
        <v>326.25517655360761</v>
      </c>
      <c r="X1624" s="17">
        <f t="shared" si="987"/>
        <v>313.20496949146332</v>
      </c>
      <c r="Y1624" s="17">
        <f t="shared" si="988"/>
        <v>310.07291979654866</v>
      </c>
      <c r="Z1624" s="17">
        <f>Y1624/3600</f>
        <v>8.6131366610152402E-2</v>
      </c>
      <c r="AA1624" s="17">
        <f>0.96*Y1624</f>
        <v>297.67000300468669</v>
      </c>
      <c r="AB1624" s="17">
        <f t="shared" si="989"/>
        <v>285.76320288449921</v>
      </c>
      <c r="AC1624" s="17">
        <f t="shared" si="990"/>
        <v>271.47504274027426</v>
      </c>
      <c r="AD1624" s="17">
        <f t="shared" si="991"/>
        <v>271.47504274027426</v>
      </c>
      <c r="AE1624" s="17">
        <f t="shared" si="1012"/>
        <v>7.5409734094520633E-2</v>
      </c>
      <c r="AF1624" s="17">
        <f>T1624-AD1624</f>
        <v>2140.7207744035541</v>
      </c>
      <c r="AG1624" s="17">
        <f t="shared" si="992"/>
        <v>0.59464465955654278</v>
      </c>
      <c r="AH1624" s="28">
        <f>0.5*'Ducati Panigale 1199 data'!$C$8*'WLTP class 3 v5'!F1624^2</f>
        <v>123253.53086419753</v>
      </c>
      <c r="AI1624" s="17">
        <f t="shared" si="993"/>
        <v>123.25353086419753</v>
      </c>
      <c r="AJ1624" s="17" t="str">
        <f>IF(N1624&lt;0, AI1624, "0")</f>
        <v>0</v>
      </c>
      <c r="AK1624" s="98">
        <f>AK1623+AJ1624</f>
        <v>3985.0924614197511</v>
      </c>
      <c r="AL1624" s="105">
        <f t="shared" si="994"/>
        <v>1.1069701281721531</v>
      </c>
      <c r="AM1624" s="98">
        <f>IF(N1624 &gt; 0, AI1624, )</f>
        <v>123.25353086419753</v>
      </c>
      <c r="AN1624" s="98">
        <f t="shared" si="1013"/>
        <v>40275.759559413513</v>
      </c>
      <c r="AO1624" s="98">
        <f t="shared" si="995"/>
        <v>11.187710988725975</v>
      </c>
      <c r="AP1624" s="27">
        <f t="shared" si="996"/>
        <v>0</v>
      </c>
      <c r="AQ1624" s="27">
        <f t="shared" si="997"/>
        <v>0</v>
      </c>
      <c r="AR1624" s="100">
        <f t="shared" si="998"/>
        <v>0</v>
      </c>
      <c r="AS1624" s="27">
        <f t="shared" si="999"/>
        <v>0</v>
      </c>
      <c r="AT1624" s="100">
        <f t="shared" si="976"/>
        <v>0</v>
      </c>
      <c r="AU1624" s="27">
        <f t="shared" si="976"/>
        <v>0</v>
      </c>
      <c r="AV1624" s="27">
        <f t="shared" si="1000"/>
        <v>0</v>
      </c>
      <c r="AW1624" s="27">
        <f t="shared" si="1001"/>
        <v>0</v>
      </c>
      <c r="AX1624" s="27">
        <f t="shared" si="1002"/>
        <v>0</v>
      </c>
      <c r="AY1624" s="100">
        <f>AN1624-AW1624</f>
        <v>40275.759559413513</v>
      </c>
      <c r="AZ1624" s="110">
        <f t="shared" si="1003"/>
        <v>11.187710988725975</v>
      </c>
      <c r="BB1624" s="88">
        <v>0</v>
      </c>
      <c r="BC1624" s="26">
        <f t="shared" si="1004"/>
        <v>0</v>
      </c>
      <c r="BD1624" s="26">
        <f t="shared" si="1005"/>
        <v>0</v>
      </c>
      <c r="BE1624" s="26">
        <f t="shared" si="1006"/>
        <v>0</v>
      </c>
      <c r="BF1624" s="26">
        <f t="shared" si="1007"/>
        <v>0</v>
      </c>
      <c r="BG1624" s="26">
        <f t="shared" si="1008"/>
        <v>0</v>
      </c>
    </row>
    <row r="1625" spans="2:59">
      <c r="B1625" s="13" t="s">
        <v>35</v>
      </c>
      <c r="C1625" s="13">
        <v>1614</v>
      </c>
      <c r="D1625" s="13">
        <v>137</v>
      </c>
      <c r="E1625" s="24">
        <v>107.8</v>
      </c>
      <c r="F1625" s="69">
        <f t="shared" si="977"/>
        <v>29.944444444444443</v>
      </c>
      <c r="G1625" s="25">
        <f t="shared" si="1009"/>
        <v>0.18055555555555516</v>
      </c>
      <c r="H1625" s="25">
        <f t="shared" si="978"/>
        <v>69</v>
      </c>
      <c r="I1625" s="49">
        <f>'Ducati Panigale 1199 data'!$C$8*G1625</f>
        <v>50.194444444444336</v>
      </c>
      <c r="J1625" s="49">
        <f>'Ducati Panigale 1199 data'!$C$8*'Ducati Panigale 1199 data'!$C$15*'Ducati Panigale 1199 data'!$C$10</f>
        <v>54.543600000000005</v>
      </c>
      <c r="K1625" s="49">
        <f>(0.5*'Ducati Panigale 1199 data'!$C$12)*'Ducati Panigale 1199 data'!$C$14*'Ducati Panigale 1199 data'!$C$11*F1625^2</f>
        <v>126.86756168981481</v>
      </c>
      <c r="L1625" s="49">
        <f t="shared" si="979"/>
        <v>231.60560613425915</v>
      </c>
      <c r="M1625" s="49">
        <f t="shared" si="975"/>
        <v>6935.3012059092043</v>
      </c>
      <c r="N1625" s="25">
        <f t="shared" si="980"/>
        <v>6.9353012059092043</v>
      </c>
      <c r="O1625" s="105">
        <f t="shared" si="981"/>
        <v>0</v>
      </c>
      <c r="P1625" s="105">
        <f t="shared" si="982"/>
        <v>0</v>
      </c>
      <c r="Q1625" s="105">
        <f t="shared" si="1010"/>
        <v>357.73593920351709</v>
      </c>
      <c r="R1625" s="27">
        <f t="shared" si="983"/>
        <v>9.9371094223199188E-2</v>
      </c>
      <c r="S1625" s="98">
        <f t="shared" si="984"/>
        <v>6.9353012059092043</v>
      </c>
      <c r="T1625" s="17">
        <f t="shared" si="1011"/>
        <v>2419.1311183497373</v>
      </c>
      <c r="U1625" s="17">
        <f t="shared" si="985"/>
        <v>0.67198086620826036</v>
      </c>
      <c r="V1625" s="17">
        <f t="shared" si="986"/>
        <v>339.84914224334125</v>
      </c>
      <c r="W1625" s="17">
        <f t="shared" si="987"/>
        <v>326.25517655360761</v>
      </c>
      <c r="X1625" s="17">
        <f t="shared" si="987"/>
        <v>313.20496949146332</v>
      </c>
      <c r="Y1625" s="17">
        <f t="shared" si="988"/>
        <v>310.07291979654866</v>
      </c>
      <c r="Z1625" s="17">
        <f>Y1625/3600</f>
        <v>8.6131366610152402E-2</v>
      </c>
      <c r="AA1625" s="17">
        <f>0.96*Y1625</f>
        <v>297.67000300468669</v>
      </c>
      <c r="AB1625" s="17">
        <f t="shared" si="989"/>
        <v>285.76320288449921</v>
      </c>
      <c r="AC1625" s="17">
        <f t="shared" si="990"/>
        <v>271.47504274027426</v>
      </c>
      <c r="AD1625" s="17">
        <f t="shared" si="991"/>
        <v>271.47504274027426</v>
      </c>
      <c r="AE1625" s="17">
        <f t="shared" si="1012"/>
        <v>7.5409734094520633E-2</v>
      </c>
      <c r="AF1625" s="17">
        <f>T1625-AD1625</f>
        <v>2147.6560756094632</v>
      </c>
      <c r="AG1625" s="17">
        <f t="shared" si="992"/>
        <v>0.5965711321137398</v>
      </c>
      <c r="AH1625" s="28">
        <f>0.5*'Ducati Panigale 1199 data'!$C$8*'WLTP class 3 v5'!F1625^2</f>
        <v>124637.09567901233</v>
      </c>
      <c r="AI1625" s="17">
        <f t="shared" si="993"/>
        <v>124.63709567901233</v>
      </c>
      <c r="AJ1625" s="17" t="str">
        <f>IF(N1625&lt;0, AI1625, "0")</f>
        <v>0</v>
      </c>
      <c r="AK1625" s="98">
        <f>AK1624+AJ1625</f>
        <v>3985.0924614197511</v>
      </c>
      <c r="AL1625" s="105">
        <f t="shared" si="994"/>
        <v>1.1069701281721531</v>
      </c>
      <c r="AM1625" s="98">
        <f>IF(N1625 &gt; 0, AI1625, )</f>
        <v>124.63709567901233</v>
      </c>
      <c r="AN1625" s="98">
        <f t="shared" si="1013"/>
        <v>40400.396655092525</v>
      </c>
      <c r="AO1625" s="98">
        <f t="shared" si="995"/>
        <v>11.222332404192368</v>
      </c>
      <c r="AP1625" s="27">
        <f t="shared" si="996"/>
        <v>0</v>
      </c>
      <c r="AQ1625" s="27">
        <f t="shared" si="997"/>
        <v>0</v>
      </c>
      <c r="AR1625" s="100">
        <f t="shared" si="998"/>
        <v>0</v>
      </c>
      <c r="AS1625" s="27">
        <f t="shared" si="999"/>
        <v>0</v>
      </c>
      <c r="AT1625" s="100">
        <f t="shared" si="976"/>
        <v>0</v>
      </c>
      <c r="AU1625" s="27">
        <f t="shared" si="976"/>
        <v>0</v>
      </c>
      <c r="AV1625" s="27">
        <f t="shared" si="1000"/>
        <v>0</v>
      </c>
      <c r="AW1625" s="27">
        <f t="shared" si="1001"/>
        <v>0</v>
      </c>
      <c r="AX1625" s="27">
        <f t="shared" si="1002"/>
        <v>0</v>
      </c>
      <c r="AY1625" s="100">
        <f>AN1625-AW1625</f>
        <v>40400.396655092525</v>
      </c>
      <c r="AZ1625" s="110">
        <f t="shared" si="1003"/>
        <v>11.222332404192368</v>
      </c>
      <c r="BB1625" s="88">
        <v>0</v>
      </c>
      <c r="BC1625" s="26">
        <f t="shared" si="1004"/>
        <v>0</v>
      </c>
      <c r="BD1625" s="26">
        <f t="shared" si="1005"/>
        <v>0</v>
      </c>
      <c r="BE1625" s="26">
        <f t="shared" si="1006"/>
        <v>0</v>
      </c>
      <c r="BF1625" s="26">
        <f t="shared" si="1007"/>
        <v>0</v>
      </c>
      <c r="BG1625" s="26">
        <f t="shared" si="1008"/>
        <v>0</v>
      </c>
    </row>
    <row r="1626" spans="2:59">
      <c r="B1626" s="13" t="s">
        <v>35</v>
      </c>
      <c r="C1626" s="13">
        <v>1615</v>
      </c>
      <c r="D1626" s="13">
        <v>138</v>
      </c>
      <c r="E1626" s="24">
        <v>108.5</v>
      </c>
      <c r="F1626" s="69">
        <f t="shared" si="977"/>
        <v>30.138888888888889</v>
      </c>
      <c r="G1626" s="25">
        <f t="shared" si="1009"/>
        <v>0.2222222222222234</v>
      </c>
      <c r="H1626" s="25">
        <f t="shared" si="978"/>
        <v>69.5</v>
      </c>
      <c r="I1626" s="49">
        <f>'Ducati Panigale 1199 data'!$C$8*G1626</f>
        <v>61.777777777778105</v>
      </c>
      <c r="J1626" s="49">
        <f>'Ducati Panigale 1199 data'!$C$8*'Ducati Panigale 1199 data'!$C$15*'Ducati Panigale 1199 data'!$C$10</f>
        <v>54.543600000000005</v>
      </c>
      <c r="K1626" s="49">
        <f>(0.5*'Ducati Panigale 1199 data'!$C$12)*'Ducati Panigale 1199 data'!$C$14*'Ducati Panigale 1199 data'!$C$11*F1626^2</f>
        <v>128.52054181134261</v>
      </c>
      <c r="L1626" s="49">
        <f t="shared" si="979"/>
        <v>244.84191958912072</v>
      </c>
      <c r="M1626" s="49">
        <f t="shared" si="975"/>
        <v>7379.2634098387771</v>
      </c>
      <c r="N1626" s="25">
        <f t="shared" si="980"/>
        <v>7.379263409838777</v>
      </c>
      <c r="O1626" s="105">
        <f t="shared" si="981"/>
        <v>0</v>
      </c>
      <c r="P1626" s="105">
        <f t="shared" si="982"/>
        <v>0</v>
      </c>
      <c r="Q1626" s="105">
        <f t="shared" si="1010"/>
        <v>357.73593920351709</v>
      </c>
      <c r="R1626" s="27">
        <f t="shared" si="983"/>
        <v>9.9371094223199188E-2</v>
      </c>
      <c r="S1626" s="98">
        <f t="shared" si="984"/>
        <v>7.379263409838777</v>
      </c>
      <c r="T1626" s="17">
        <f t="shared" si="1011"/>
        <v>2426.5103817595759</v>
      </c>
      <c r="U1626" s="17">
        <f t="shared" si="985"/>
        <v>0.67403066159988223</v>
      </c>
      <c r="V1626" s="17">
        <f t="shared" si="986"/>
        <v>339.84914224334125</v>
      </c>
      <c r="W1626" s="17">
        <f t="shared" si="987"/>
        <v>326.25517655360761</v>
      </c>
      <c r="X1626" s="17">
        <f t="shared" si="987"/>
        <v>313.20496949146332</v>
      </c>
      <c r="Y1626" s="17">
        <f t="shared" si="988"/>
        <v>310.07291979654866</v>
      </c>
      <c r="Z1626" s="17">
        <f>Y1626/3600</f>
        <v>8.6131366610152402E-2</v>
      </c>
      <c r="AA1626" s="17">
        <f>0.96*Y1626</f>
        <v>297.67000300468669</v>
      </c>
      <c r="AB1626" s="17">
        <f t="shared" si="989"/>
        <v>285.76320288449921</v>
      </c>
      <c r="AC1626" s="17">
        <f t="shared" si="990"/>
        <v>271.47504274027426</v>
      </c>
      <c r="AD1626" s="17">
        <f t="shared" si="991"/>
        <v>271.47504274027426</v>
      </c>
      <c r="AE1626" s="17">
        <f t="shared" si="1012"/>
        <v>7.5409734094520633E-2</v>
      </c>
      <c r="AF1626" s="17">
        <f>T1626-AD1626</f>
        <v>2155.0353390193018</v>
      </c>
      <c r="AG1626" s="17">
        <f t="shared" si="992"/>
        <v>0.59862092750536156</v>
      </c>
      <c r="AH1626" s="28">
        <f>0.5*'Ducati Panigale 1199 data'!$C$8*'WLTP class 3 v5'!F1626^2</f>
        <v>126261.01466049383</v>
      </c>
      <c r="AI1626" s="17">
        <f t="shared" si="993"/>
        <v>126.26101466049383</v>
      </c>
      <c r="AJ1626" s="17" t="str">
        <f>IF(N1626&lt;0, AI1626, "0")</f>
        <v>0</v>
      </c>
      <c r="AK1626" s="98">
        <f>AK1625+AJ1626</f>
        <v>3985.0924614197511</v>
      </c>
      <c r="AL1626" s="105">
        <f t="shared" si="994"/>
        <v>1.1069701281721531</v>
      </c>
      <c r="AM1626" s="98">
        <f>IF(N1626 &gt; 0, AI1626, )</f>
        <v>126.26101466049383</v>
      </c>
      <c r="AN1626" s="98">
        <f t="shared" si="1013"/>
        <v>40526.657669753018</v>
      </c>
      <c r="AO1626" s="98">
        <f t="shared" si="995"/>
        <v>11.257404908264727</v>
      </c>
      <c r="AP1626" s="27">
        <f t="shared" si="996"/>
        <v>0</v>
      </c>
      <c r="AQ1626" s="27">
        <f t="shared" si="997"/>
        <v>0</v>
      </c>
      <c r="AR1626" s="100">
        <f t="shared" si="998"/>
        <v>0</v>
      </c>
      <c r="AS1626" s="27">
        <f t="shared" si="999"/>
        <v>0</v>
      </c>
      <c r="AT1626" s="100">
        <f t="shared" si="976"/>
        <v>0</v>
      </c>
      <c r="AU1626" s="27">
        <f t="shared" si="976"/>
        <v>0</v>
      </c>
      <c r="AV1626" s="27">
        <f t="shared" si="1000"/>
        <v>0</v>
      </c>
      <c r="AW1626" s="27">
        <f t="shared" si="1001"/>
        <v>0</v>
      </c>
      <c r="AX1626" s="27">
        <f t="shared" si="1002"/>
        <v>0</v>
      </c>
      <c r="AY1626" s="100">
        <f>AN1626-AW1626</f>
        <v>40526.657669753018</v>
      </c>
      <c r="AZ1626" s="110">
        <f t="shared" si="1003"/>
        <v>11.257404908264727</v>
      </c>
      <c r="BB1626" s="88">
        <v>0</v>
      </c>
      <c r="BC1626" s="26">
        <f t="shared" si="1004"/>
        <v>0</v>
      </c>
      <c r="BD1626" s="26">
        <f t="shared" si="1005"/>
        <v>0</v>
      </c>
      <c r="BE1626" s="26">
        <f t="shared" si="1006"/>
        <v>0</v>
      </c>
      <c r="BF1626" s="26">
        <f t="shared" si="1007"/>
        <v>0</v>
      </c>
      <c r="BG1626" s="26">
        <f t="shared" si="1008"/>
        <v>0</v>
      </c>
    </row>
    <row r="1627" spans="2:59">
      <c r="B1627" s="13" t="s">
        <v>35</v>
      </c>
      <c r="C1627" s="13">
        <v>1616</v>
      </c>
      <c r="D1627" s="13">
        <v>139</v>
      </c>
      <c r="E1627" s="24">
        <v>109.4</v>
      </c>
      <c r="F1627" s="69">
        <f t="shared" si="977"/>
        <v>30.388888888888889</v>
      </c>
      <c r="G1627" s="25">
        <f t="shared" si="1009"/>
        <v>0.27777777777777779</v>
      </c>
      <c r="H1627" s="25">
        <f t="shared" si="978"/>
        <v>70</v>
      </c>
      <c r="I1627" s="49">
        <f>'Ducati Panigale 1199 data'!$C$8*G1627</f>
        <v>77.222222222222229</v>
      </c>
      <c r="J1627" s="49">
        <f>'Ducati Panigale 1199 data'!$C$8*'Ducati Panigale 1199 data'!$C$15*'Ducati Panigale 1199 data'!$C$10</f>
        <v>54.543600000000005</v>
      </c>
      <c r="K1627" s="49">
        <f>(0.5*'Ducati Panigale 1199 data'!$C$12)*'Ducati Panigale 1199 data'!$C$14*'Ducati Panigale 1199 data'!$C$11*F1627^2</f>
        <v>130.66152280092595</v>
      </c>
      <c r="L1627" s="49">
        <f t="shared" si="979"/>
        <v>262.42734502314818</v>
      </c>
      <c r="M1627" s="49">
        <f t="shared" si="975"/>
        <v>7974.8754293145585</v>
      </c>
      <c r="N1627" s="25">
        <f t="shared" si="980"/>
        <v>7.9748754293145581</v>
      </c>
      <c r="O1627" s="105">
        <f t="shared" si="981"/>
        <v>0</v>
      </c>
      <c r="P1627" s="105">
        <f t="shared" si="982"/>
        <v>0</v>
      </c>
      <c r="Q1627" s="105">
        <f t="shared" si="1010"/>
        <v>357.73593920351709</v>
      </c>
      <c r="R1627" s="27">
        <f t="shared" si="983"/>
        <v>9.9371094223199188E-2</v>
      </c>
      <c r="S1627" s="98">
        <f t="shared" si="984"/>
        <v>7.9748754293145581</v>
      </c>
      <c r="T1627" s="17">
        <f t="shared" si="1011"/>
        <v>2434.4852571888905</v>
      </c>
      <c r="U1627" s="17">
        <f t="shared" si="985"/>
        <v>0.67624590477469182</v>
      </c>
      <c r="V1627" s="17">
        <f t="shared" si="986"/>
        <v>339.84914224334125</v>
      </c>
      <c r="W1627" s="17">
        <f t="shared" si="987"/>
        <v>326.25517655360761</v>
      </c>
      <c r="X1627" s="17">
        <f t="shared" si="987"/>
        <v>313.20496949146332</v>
      </c>
      <c r="Y1627" s="17">
        <f t="shared" si="988"/>
        <v>310.07291979654866</v>
      </c>
      <c r="Z1627" s="17">
        <f>Y1627/3600</f>
        <v>8.6131366610152402E-2</v>
      </c>
      <c r="AA1627" s="17">
        <f>0.96*Y1627</f>
        <v>297.67000300468669</v>
      </c>
      <c r="AB1627" s="17">
        <f t="shared" si="989"/>
        <v>285.76320288449921</v>
      </c>
      <c r="AC1627" s="17">
        <f t="shared" si="990"/>
        <v>271.47504274027426</v>
      </c>
      <c r="AD1627" s="17">
        <f t="shared" si="991"/>
        <v>271.47504274027426</v>
      </c>
      <c r="AE1627" s="17">
        <f t="shared" si="1012"/>
        <v>7.5409734094520633E-2</v>
      </c>
      <c r="AF1627" s="17">
        <f>T1627-AD1627</f>
        <v>2163.0102144486164</v>
      </c>
      <c r="AG1627" s="17">
        <f t="shared" si="992"/>
        <v>0.60083617068017126</v>
      </c>
      <c r="AH1627" s="28">
        <f>0.5*'Ducati Panigale 1199 data'!$C$8*'WLTP class 3 v5'!F1627^2</f>
        <v>128364.35493827162</v>
      </c>
      <c r="AI1627" s="17">
        <f t="shared" si="993"/>
        <v>128.36435493827162</v>
      </c>
      <c r="AJ1627" s="17" t="str">
        <f>IF(N1627&lt;0, AI1627, "0")</f>
        <v>0</v>
      </c>
      <c r="AK1627" s="98">
        <f>AK1626+AJ1627</f>
        <v>3985.0924614197511</v>
      </c>
      <c r="AL1627" s="105">
        <f t="shared" si="994"/>
        <v>1.1069701281721531</v>
      </c>
      <c r="AM1627" s="98">
        <f>IF(N1627 &gt; 0, AI1627, )</f>
        <v>128.36435493827162</v>
      </c>
      <c r="AN1627" s="98">
        <f t="shared" si="1013"/>
        <v>40655.022024691287</v>
      </c>
      <c r="AO1627" s="98">
        <f t="shared" si="995"/>
        <v>11.293061673525358</v>
      </c>
      <c r="AP1627" s="27">
        <f t="shared" si="996"/>
        <v>0</v>
      </c>
      <c r="AQ1627" s="27">
        <f t="shared" si="997"/>
        <v>0</v>
      </c>
      <c r="AR1627" s="100">
        <f t="shared" si="998"/>
        <v>0</v>
      </c>
      <c r="AS1627" s="27">
        <f t="shared" si="999"/>
        <v>0</v>
      </c>
      <c r="AT1627" s="100">
        <f t="shared" si="976"/>
        <v>0</v>
      </c>
      <c r="AU1627" s="27">
        <f t="shared" si="976"/>
        <v>0</v>
      </c>
      <c r="AV1627" s="27">
        <f t="shared" si="1000"/>
        <v>0</v>
      </c>
      <c r="AW1627" s="27">
        <f t="shared" si="1001"/>
        <v>0</v>
      </c>
      <c r="AX1627" s="27">
        <f t="shared" si="1002"/>
        <v>0</v>
      </c>
      <c r="AY1627" s="100">
        <f>AN1627-AW1627</f>
        <v>40655.022024691287</v>
      </c>
      <c r="AZ1627" s="110">
        <f t="shared" si="1003"/>
        <v>11.293061673525358</v>
      </c>
      <c r="BB1627" s="88">
        <v>0</v>
      </c>
      <c r="BC1627" s="26">
        <f t="shared" si="1004"/>
        <v>0</v>
      </c>
      <c r="BD1627" s="26">
        <f t="shared" si="1005"/>
        <v>0</v>
      </c>
      <c r="BE1627" s="26">
        <f t="shared" si="1006"/>
        <v>0</v>
      </c>
      <c r="BF1627" s="26">
        <f t="shared" si="1007"/>
        <v>0</v>
      </c>
      <c r="BG1627" s="26">
        <f t="shared" si="1008"/>
        <v>0</v>
      </c>
    </row>
    <row r="1628" spans="2:59">
      <c r="B1628" s="13" t="s">
        <v>35</v>
      </c>
      <c r="C1628" s="13">
        <v>1617</v>
      </c>
      <c r="D1628" s="13">
        <v>140</v>
      </c>
      <c r="E1628" s="24">
        <v>110.5</v>
      </c>
      <c r="F1628" s="69">
        <f t="shared" si="977"/>
        <v>30.694444444444443</v>
      </c>
      <c r="G1628" s="25">
        <f t="shared" si="1009"/>
        <v>0.31944444444444403</v>
      </c>
      <c r="H1628" s="25">
        <f t="shared" si="978"/>
        <v>70.5</v>
      </c>
      <c r="I1628" s="49">
        <f>'Ducati Panigale 1199 data'!$C$8*G1628</f>
        <v>88.805555555555443</v>
      </c>
      <c r="J1628" s="49">
        <f>'Ducati Panigale 1199 data'!$C$8*'Ducati Panigale 1199 data'!$C$15*'Ducati Panigale 1199 data'!$C$10</f>
        <v>54.543600000000005</v>
      </c>
      <c r="K1628" s="49">
        <f>(0.5*'Ducati Panigale 1199 data'!$C$12)*'Ducati Panigale 1199 data'!$C$14*'Ducati Panigale 1199 data'!$C$11*F1628^2</f>
        <v>133.30229528356483</v>
      </c>
      <c r="L1628" s="49">
        <f t="shared" si="979"/>
        <v>276.65145083912029</v>
      </c>
      <c r="M1628" s="49">
        <f t="shared" si="975"/>
        <v>8491.6625882563312</v>
      </c>
      <c r="N1628" s="25">
        <f t="shared" si="980"/>
        <v>8.4916625882563306</v>
      </c>
      <c r="O1628" s="105">
        <f t="shared" si="981"/>
        <v>0</v>
      </c>
      <c r="P1628" s="105">
        <f t="shared" si="982"/>
        <v>0</v>
      </c>
      <c r="Q1628" s="105">
        <f t="shared" si="1010"/>
        <v>357.73593920351709</v>
      </c>
      <c r="R1628" s="27">
        <f t="shared" si="983"/>
        <v>9.9371094223199188E-2</v>
      </c>
      <c r="S1628" s="98">
        <f t="shared" si="984"/>
        <v>8.4916625882563306</v>
      </c>
      <c r="T1628" s="17">
        <f t="shared" si="1011"/>
        <v>2442.976919777147</v>
      </c>
      <c r="U1628" s="17">
        <f t="shared" si="985"/>
        <v>0.67860469993809636</v>
      </c>
      <c r="V1628" s="17">
        <f t="shared" si="986"/>
        <v>339.84914224334125</v>
      </c>
      <c r="W1628" s="17">
        <f t="shared" si="987"/>
        <v>326.25517655360761</v>
      </c>
      <c r="X1628" s="17">
        <f t="shared" si="987"/>
        <v>313.20496949146332</v>
      </c>
      <c r="Y1628" s="17">
        <f t="shared" si="988"/>
        <v>310.07291979654866</v>
      </c>
      <c r="Z1628" s="17">
        <f>Y1628/3600</f>
        <v>8.6131366610152402E-2</v>
      </c>
      <c r="AA1628" s="17">
        <f>0.96*Y1628</f>
        <v>297.67000300468669</v>
      </c>
      <c r="AB1628" s="17">
        <f t="shared" si="989"/>
        <v>285.76320288449921</v>
      </c>
      <c r="AC1628" s="17">
        <f t="shared" si="990"/>
        <v>271.47504274027426</v>
      </c>
      <c r="AD1628" s="17">
        <f t="shared" si="991"/>
        <v>271.47504274027426</v>
      </c>
      <c r="AE1628" s="17">
        <f t="shared" si="1012"/>
        <v>7.5409734094520633E-2</v>
      </c>
      <c r="AF1628" s="17">
        <f>T1628-AD1628</f>
        <v>2171.5018770368729</v>
      </c>
      <c r="AG1628" s="17">
        <f t="shared" si="992"/>
        <v>0.60319496584357579</v>
      </c>
      <c r="AH1628" s="28">
        <f>0.5*'Ducati Panigale 1199 data'!$C$8*'WLTP class 3 v5'!F1628^2</f>
        <v>130958.699845679</v>
      </c>
      <c r="AI1628" s="17">
        <f t="shared" si="993"/>
        <v>130.95869984567901</v>
      </c>
      <c r="AJ1628" s="17" t="str">
        <f>IF(N1628&lt;0, AI1628, "0")</f>
        <v>0</v>
      </c>
      <c r="AK1628" s="98">
        <f>AK1627+AJ1628</f>
        <v>3985.0924614197511</v>
      </c>
      <c r="AL1628" s="105">
        <f t="shared" si="994"/>
        <v>1.1069701281721531</v>
      </c>
      <c r="AM1628" s="98">
        <f>IF(N1628 &gt; 0, AI1628, )</f>
        <v>130.95869984567901</v>
      </c>
      <c r="AN1628" s="98">
        <f t="shared" si="1013"/>
        <v>40785.980724536967</v>
      </c>
      <c r="AO1628" s="98">
        <f t="shared" si="995"/>
        <v>11.329439090149158</v>
      </c>
      <c r="AP1628" s="27">
        <f t="shared" si="996"/>
        <v>0</v>
      </c>
      <c r="AQ1628" s="27">
        <f t="shared" si="997"/>
        <v>0</v>
      </c>
      <c r="AR1628" s="100">
        <f t="shared" si="998"/>
        <v>0</v>
      </c>
      <c r="AS1628" s="27">
        <f t="shared" si="999"/>
        <v>0</v>
      </c>
      <c r="AT1628" s="100">
        <f t="shared" si="976"/>
        <v>0</v>
      </c>
      <c r="AU1628" s="27">
        <f t="shared" si="976"/>
        <v>0</v>
      </c>
      <c r="AV1628" s="27">
        <f t="shared" si="1000"/>
        <v>0</v>
      </c>
      <c r="AW1628" s="27">
        <f t="shared" si="1001"/>
        <v>0</v>
      </c>
      <c r="AX1628" s="27">
        <f t="shared" si="1002"/>
        <v>0</v>
      </c>
      <c r="AY1628" s="100">
        <f>AN1628-AW1628</f>
        <v>40785.980724536967</v>
      </c>
      <c r="AZ1628" s="110">
        <f t="shared" si="1003"/>
        <v>11.329439090149158</v>
      </c>
      <c r="BB1628" s="88">
        <v>0</v>
      </c>
      <c r="BC1628" s="26">
        <f t="shared" si="1004"/>
        <v>0</v>
      </c>
      <c r="BD1628" s="26">
        <f t="shared" si="1005"/>
        <v>0</v>
      </c>
      <c r="BE1628" s="26">
        <f t="shared" si="1006"/>
        <v>0</v>
      </c>
      <c r="BF1628" s="26">
        <f t="shared" si="1007"/>
        <v>0</v>
      </c>
      <c r="BG1628" s="26">
        <f t="shared" si="1008"/>
        <v>0</v>
      </c>
    </row>
    <row r="1629" spans="2:59">
      <c r="B1629" s="13" t="s">
        <v>35</v>
      </c>
      <c r="C1629" s="13">
        <v>1618</v>
      </c>
      <c r="D1629" s="13">
        <v>141</v>
      </c>
      <c r="E1629" s="24">
        <v>111.7</v>
      </c>
      <c r="F1629" s="69">
        <f t="shared" si="977"/>
        <v>31.027777777777779</v>
      </c>
      <c r="G1629" s="25">
        <f t="shared" si="1009"/>
        <v>0.34722222222222221</v>
      </c>
      <c r="H1629" s="25">
        <f t="shared" si="978"/>
        <v>71</v>
      </c>
      <c r="I1629" s="49">
        <f>'Ducati Panigale 1199 data'!$C$8*G1629</f>
        <v>96.527777777777771</v>
      </c>
      <c r="J1629" s="49">
        <f>'Ducati Panigale 1199 data'!$C$8*'Ducati Panigale 1199 data'!$C$15*'Ducati Panigale 1199 data'!$C$10</f>
        <v>54.543600000000005</v>
      </c>
      <c r="K1629" s="49">
        <f>(0.5*'Ducati Panigale 1199 data'!$C$12)*'Ducati Panigale 1199 data'!$C$14*'Ducati Panigale 1199 data'!$C$11*F1629^2</f>
        <v>136.21326958912039</v>
      </c>
      <c r="L1629" s="49">
        <f t="shared" si="979"/>
        <v>287.28464736689818</v>
      </c>
      <c r="M1629" s="49">
        <f t="shared" si="975"/>
        <v>8913.8041974673688</v>
      </c>
      <c r="N1629" s="25">
        <f t="shared" si="980"/>
        <v>8.9138041974673694</v>
      </c>
      <c r="O1629" s="105">
        <f t="shared" si="981"/>
        <v>0</v>
      </c>
      <c r="P1629" s="105">
        <f t="shared" si="982"/>
        <v>0</v>
      </c>
      <c r="Q1629" s="105">
        <f t="shared" si="1010"/>
        <v>357.73593920351709</v>
      </c>
      <c r="R1629" s="27">
        <f t="shared" si="983"/>
        <v>9.9371094223199188E-2</v>
      </c>
      <c r="S1629" s="98">
        <f t="shared" si="984"/>
        <v>8.9138041974673694</v>
      </c>
      <c r="T1629" s="17">
        <f t="shared" si="1011"/>
        <v>2451.8907239746145</v>
      </c>
      <c r="U1629" s="17">
        <f t="shared" si="985"/>
        <v>0.68108075665961509</v>
      </c>
      <c r="V1629" s="17">
        <f t="shared" si="986"/>
        <v>339.84914224334125</v>
      </c>
      <c r="W1629" s="17">
        <f t="shared" si="987"/>
        <v>326.25517655360761</v>
      </c>
      <c r="X1629" s="17">
        <f t="shared" si="987"/>
        <v>313.20496949146332</v>
      </c>
      <c r="Y1629" s="17">
        <f t="shared" si="988"/>
        <v>310.07291979654866</v>
      </c>
      <c r="Z1629" s="17">
        <f>Y1629/3600</f>
        <v>8.6131366610152402E-2</v>
      </c>
      <c r="AA1629" s="17">
        <f>0.96*Y1629</f>
        <v>297.67000300468669</v>
      </c>
      <c r="AB1629" s="17">
        <f t="shared" si="989"/>
        <v>285.76320288449921</v>
      </c>
      <c r="AC1629" s="17">
        <f t="shared" si="990"/>
        <v>271.47504274027426</v>
      </c>
      <c r="AD1629" s="17">
        <f t="shared" si="991"/>
        <v>271.47504274027426</v>
      </c>
      <c r="AE1629" s="17">
        <f t="shared" si="1012"/>
        <v>7.5409734094520633E-2</v>
      </c>
      <c r="AF1629" s="17">
        <f>T1629-AD1629</f>
        <v>2180.4156812343404</v>
      </c>
      <c r="AG1629" s="17">
        <f t="shared" si="992"/>
        <v>0.60567102256509453</v>
      </c>
      <c r="AH1629" s="28">
        <f>0.5*'Ducati Panigale 1199 data'!$C$8*'WLTP class 3 v5'!F1629^2</f>
        <v>133818.49614197531</v>
      </c>
      <c r="AI1629" s="17">
        <f t="shared" si="993"/>
        <v>133.81849614197532</v>
      </c>
      <c r="AJ1629" s="17" t="str">
        <f>IF(N1629&lt;0, AI1629, "0")</f>
        <v>0</v>
      </c>
      <c r="AK1629" s="98">
        <f>AK1628+AJ1629</f>
        <v>3985.0924614197511</v>
      </c>
      <c r="AL1629" s="105">
        <f t="shared" si="994"/>
        <v>1.1069701281721531</v>
      </c>
      <c r="AM1629" s="98">
        <f>IF(N1629 &gt; 0, AI1629, )</f>
        <v>133.81849614197532</v>
      </c>
      <c r="AN1629" s="98">
        <f t="shared" si="1013"/>
        <v>40919.799220678942</v>
      </c>
      <c r="AO1629" s="98">
        <f t="shared" si="995"/>
        <v>11.366610894633039</v>
      </c>
      <c r="AP1629" s="27">
        <f t="shared" si="996"/>
        <v>0</v>
      </c>
      <c r="AQ1629" s="27">
        <f t="shared" si="997"/>
        <v>0</v>
      </c>
      <c r="AR1629" s="100">
        <f t="shared" si="998"/>
        <v>0</v>
      </c>
      <c r="AS1629" s="27">
        <f t="shared" si="999"/>
        <v>0</v>
      </c>
      <c r="AT1629" s="100">
        <f t="shared" si="976"/>
        <v>0</v>
      </c>
      <c r="AU1629" s="27">
        <f t="shared" si="976"/>
        <v>0</v>
      </c>
      <c r="AV1629" s="27">
        <f t="shared" si="1000"/>
        <v>0</v>
      </c>
      <c r="AW1629" s="27">
        <f t="shared" si="1001"/>
        <v>0</v>
      </c>
      <c r="AX1629" s="27">
        <f t="shared" si="1002"/>
        <v>0</v>
      </c>
      <c r="AY1629" s="100">
        <f>AN1629-AW1629</f>
        <v>40919.799220678942</v>
      </c>
      <c r="AZ1629" s="110">
        <f t="shared" si="1003"/>
        <v>11.366610894633039</v>
      </c>
      <c r="BB1629" s="88">
        <v>0</v>
      </c>
      <c r="BC1629" s="26">
        <f t="shared" si="1004"/>
        <v>0</v>
      </c>
      <c r="BD1629" s="26">
        <f t="shared" si="1005"/>
        <v>0</v>
      </c>
      <c r="BE1629" s="26">
        <f t="shared" si="1006"/>
        <v>0</v>
      </c>
      <c r="BF1629" s="26">
        <f t="shared" si="1007"/>
        <v>0</v>
      </c>
      <c r="BG1629" s="26">
        <f t="shared" si="1008"/>
        <v>0</v>
      </c>
    </row>
    <row r="1630" spans="2:59">
      <c r="B1630" s="13" t="s">
        <v>35</v>
      </c>
      <c r="C1630" s="13">
        <v>1619</v>
      </c>
      <c r="D1630" s="13">
        <v>142</v>
      </c>
      <c r="E1630" s="24">
        <v>113</v>
      </c>
      <c r="F1630" s="69">
        <f t="shared" si="977"/>
        <v>31.388888888888889</v>
      </c>
      <c r="G1630" s="25">
        <f t="shared" si="1009"/>
        <v>0.33333333333333215</v>
      </c>
      <c r="H1630" s="25">
        <f t="shared" si="978"/>
        <v>71.5</v>
      </c>
      <c r="I1630" s="49">
        <f>'Ducati Panigale 1199 data'!$C$8*G1630</f>
        <v>92.666666666666345</v>
      </c>
      <c r="J1630" s="49">
        <f>'Ducati Panigale 1199 data'!$C$8*'Ducati Panigale 1199 data'!$C$15*'Ducati Panigale 1199 data'!$C$10</f>
        <v>54.543600000000005</v>
      </c>
      <c r="K1630" s="49">
        <f>(0.5*'Ducati Panigale 1199 data'!$C$12)*'Ducati Panigale 1199 data'!$C$14*'Ducati Panigale 1199 data'!$C$11*F1630^2</f>
        <v>139.40230613425928</v>
      </c>
      <c r="L1630" s="49">
        <f t="shared" si="979"/>
        <v>286.61257280092559</v>
      </c>
      <c r="M1630" s="49">
        <f t="shared" si="975"/>
        <v>8996.4502018068306</v>
      </c>
      <c r="N1630" s="25">
        <f t="shared" si="980"/>
        <v>8.9964502018068302</v>
      </c>
      <c r="O1630" s="105">
        <f t="shared" si="981"/>
        <v>0</v>
      </c>
      <c r="P1630" s="105">
        <f t="shared" si="982"/>
        <v>0</v>
      </c>
      <c r="Q1630" s="105">
        <f t="shared" si="1010"/>
        <v>357.73593920351709</v>
      </c>
      <c r="R1630" s="27">
        <f t="shared" si="983"/>
        <v>9.9371094223199188E-2</v>
      </c>
      <c r="S1630" s="98">
        <f t="shared" si="984"/>
        <v>8.9964502018068302</v>
      </c>
      <c r="T1630" s="17">
        <f t="shared" si="1011"/>
        <v>2460.8871741764215</v>
      </c>
      <c r="U1630" s="17">
        <f t="shared" si="985"/>
        <v>0.68357977060456154</v>
      </c>
      <c r="V1630" s="17">
        <f t="shared" si="986"/>
        <v>339.84914224334125</v>
      </c>
      <c r="W1630" s="17">
        <f t="shared" si="987"/>
        <v>326.25517655360761</v>
      </c>
      <c r="X1630" s="17">
        <f t="shared" si="987"/>
        <v>313.20496949146332</v>
      </c>
      <c r="Y1630" s="17">
        <f t="shared" si="988"/>
        <v>310.07291979654866</v>
      </c>
      <c r="Z1630" s="17">
        <f>Y1630/3600</f>
        <v>8.6131366610152402E-2</v>
      </c>
      <c r="AA1630" s="17">
        <f>0.96*Y1630</f>
        <v>297.67000300468669</v>
      </c>
      <c r="AB1630" s="17">
        <f t="shared" si="989"/>
        <v>285.76320288449921</v>
      </c>
      <c r="AC1630" s="17">
        <f t="shared" si="990"/>
        <v>271.47504274027426</v>
      </c>
      <c r="AD1630" s="17">
        <f t="shared" si="991"/>
        <v>271.47504274027426</v>
      </c>
      <c r="AE1630" s="17">
        <f t="shared" si="1012"/>
        <v>7.5409734094520633E-2</v>
      </c>
      <c r="AF1630" s="17">
        <f>T1630-AD1630</f>
        <v>2189.4121314361473</v>
      </c>
      <c r="AG1630" s="17">
        <f t="shared" si="992"/>
        <v>0.60817003651004087</v>
      </c>
      <c r="AH1630" s="28">
        <f>0.5*'Ducati Panigale 1199 data'!$C$8*'WLTP class 3 v5'!F1630^2</f>
        <v>136951.46604938273</v>
      </c>
      <c r="AI1630" s="17">
        <f t="shared" si="993"/>
        <v>136.95146604938273</v>
      </c>
      <c r="AJ1630" s="17" t="str">
        <f>IF(N1630&lt;0, AI1630, "0")</f>
        <v>0</v>
      </c>
      <c r="AK1630" s="98">
        <f>AK1629+AJ1630</f>
        <v>3985.0924614197511</v>
      </c>
      <c r="AL1630" s="105">
        <f t="shared" si="994"/>
        <v>1.1069701281721531</v>
      </c>
      <c r="AM1630" s="98">
        <f>IF(N1630 &gt; 0, AI1630, )</f>
        <v>136.95146604938273</v>
      </c>
      <c r="AN1630" s="98">
        <f t="shared" si="1013"/>
        <v>41056.750686728323</v>
      </c>
      <c r="AO1630" s="98">
        <f t="shared" si="995"/>
        <v>11.404652968535645</v>
      </c>
      <c r="AP1630" s="27">
        <f t="shared" si="996"/>
        <v>0</v>
      </c>
      <c r="AQ1630" s="27">
        <f t="shared" si="997"/>
        <v>0</v>
      </c>
      <c r="AR1630" s="100">
        <f t="shared" si="998"/>
        <v>0</v>
      </c>
      <c r="AS1630" s="27">
        <f t="shared" si="999"/>
        <v>0</v>
      </c>
      <c r="AT1630" s="100">
        <f t="shared" si="976"/>
        <v>0</v>
      </c>
      <c r="AU1630" s="27">
        <f t="shared" si="976"/>
        <v>0</v>
      </c>
      <c r="AV1630" s="27">
        <f t="shared" si="1000"/>
        <v>0</v>
      </c>
      <c r="AW1630" s="27">
        <f t="shared" si="1001"/>
        <v>0</v>
      </c>
      <c r="AX1630" s="27">
        <f t="shared" si="1002"/>
        <v>0</v>
      </c>
      <c r="AY1630" s="100">
        <f>AN1630-AW1630</f>
        <v>41056.750686728323</v>
      </c>
      <c r="AZ1630" s="110">
        <f t="shared" si="1003"/>
        <v>11.404652968535645</v>
      </c>
      <c r="BB1630" s="88">
        <v>0</v>
      </c>
      <c r="BC1630" s="26">
        <f t="shared" si="1004"/>
        <v>0</v>
      </c>
      <c r="BD1630" s="26">
        <f t="shared" si="1005"/>
        <v>0</v>
      </c>
      <c r="BE1630" s="26">
        <f t="shared" si="1006"/>
        <v>0</v>
      </c>
      <c r="BF1630" s="26">
        <f t="shared" si="1007"/>
        <v>0</v>
      </c>
      <c r="BG1630" s="26">
        <f t="shared" si="1008"/>
        <v>0</v>
      </c>
    </row>
    <row r="1631" spans="2:59">
      <c r="B1631" s="13" t="s">
        <v>35</v>
      </c>
      <c r="C1631" s="13">
        <v>1620</v>
      </c>
      <c r="D1631" s="13">
        <v>143</v>
      </c>
      <c r="E1631" s="24">
        <v>114.1</v>
      </c>
      <c r="F1631" s="69">
        <f t="shared" si="977"/>
        <v>31.694444444444443</v>
      </c>
      <c r="G1631" s="25">
        <f t="shared" si="1009"/>
        <v>0.29166666666666585</v>
      </c>
      <c r="H1631" s="25">
        <f t="shared" si="978"/>
        <v>72</v>
      </c>
      <c r="I1631" s="49">
        <f>'Ducati Panigale 1199 data'!$C$8*G1631</f>
        <v>81.083333333333101</v>
      </c>
      <c r="J1631" s="49">
        <f>'Ducati Panigale 1199 data'!$C$8*'Ducati Panigale 1199 data'!$C$15*'Ducati Panigale 1199 data'!$C$10</f>
        <v>54.543600000000005</v>
      </c>
      <c r="K1631" s="49">
        <f>(0.5*'Ducati Panigale 1199 data'!$C$12)*'Ducati Panigale 1199 data'!$C$14*'Ducati Panigale 1199 data'!$C$11*F1631^2</f>
        <v>142.12954320023147</v>
      </c>
      <c r="L1631" s="49">
        <f t="shared" si="979"/>
        <v>277.75647653356458</v>
      </c>
      <c r="M1631" s="49">
        <f t="shared" si="975"/>
        <v>8803.3372145776993</v>
      </c>
      <c r="N1631" s="25">
        <f t="shared" si="980"/>
        <v>8.8033372145776987</v>
      </c>
      <c r="O1631" s="105">
        <f t="shared" si="981"/>
        <v>0</v>
      </c>
      <c r="P1631" s="105">
        <f t="shared" si="982"/>
        <v>0</v>
      </c>
      <c r="Q1631" s="105">
        <f t="shared" si="1010"/>
        <v>357.73593920351709</v>
      </c>
      <c r="R1631" s="27">
        <f t="shared" si="983"/>
        <v>9.9371094223199188E-2</v>
      </c>
      <c r="S1631" s="98">
        <f t="shared" si="984"/>
        <v>8.8033372145776987</v>
      </c>
      <c r="T1631" s="17">
        <f t="shared" si="1011"/>
        <v>2469.6905113909993</v>
      </c>
      <c r="U1631" s="17">
        <f t="shared" si="985"/>
        <v>0.68602514205305531</v>
      </c>
      <c r="V1631" s="17">
        <f t="shared" si="986"/>
        <v>339.84914224334125</v>
      </c>
      <c r="W1631" s="17">
        <f t="shared" si="987"/>
        <v>326.25517655360761</v>
      </c>
      <c r="X1631" s="17">
        <f t="shared" si="987"/>
        <v>313.20496949146332</v>
      </c>
      <c r="Y1631" s="17">
        <f t="shared" si="988"/>
        <v>310.07291979654866</v>
      </c>
      <c r="Z1631" s="17">
        <f>Y1631/3600</f>
        <v>8.6131366610152402E-2</v>
      </c>
      <c r="AA1631" s="17">
        <f>0.96*Y1631</f>
        <v>297.67000300468669</v>
      </c>
      <c r="AB1631" s="17">
        <f t="shared" si="989"/>
        <v>285.76320288449921</v>
      </c>
      <c r="AC1631" s="17">
        <f t="shared" si="990"/>
        <v>271.47504274027426</v>
      </c>
      <c r="AD1631" s="17">
        <f t="shared" si="991"/>
        <v>271.47504274027426</v>
      </c>
      <c r="AE1631" s="17">
        <f t="shared" si="1012"/>
        <v>7.5409734094520633E-2</v>
      </c>
      <c r="AF1631" s="17">
        <f>T1631-AD1631</f>
        <v>2198.2154686507251</v>
      </c>
      <c r="AG1631" s="17">
        <f t="shared" si="992"/>
        <v>0.61061540795853475</v>
      </c>
      <c r="AH1631" s="28">
        <f>0.5*'Ducati Panigale 1199 data'!$C$8*'WLTP class 3 v5'!F1631^2</f>
        <v>139630.75540123455</v>
      </c>
      <c r="AI1631" s="17">
        <f t="shared" si="993"/>
        <v>139.63075540123455</v>
      </c>
      <c r="AJ1631" s="17" t="str">
        <f>IF(N1631&lt;0, AI1631, "0")</f>
        <v>0</v>
      </c>
      <c r="AK1631" s="98">
        <f>AK1630+AJ1631</f>
        <v>3985.0924614197511</v>
      </c>
      <c r="AL1631" s="105">
        <f t="shared" si="994"/>
        <v>1.1069701281721531</v>
      </c>
      <c r="AM1631" s="98">
        <f>IF(N1631 &gt; 0, AI1631, )</f>
        <v>139.63075540123455</v>
      </c>
      <c r="AN1631" s="98">
        <f t="shared" si="1013"/>
        <v>41196.381442129554</v>
      </c>
      <c r="AO1631" s="98">
        <f t="shared" si="995"/>
        <v>11.443439289480432</v>
      </c>
      <c r="AP1631" s="27">
        <f t="shared" si="996"/>
        <v>0</v>
      </c>
      <c r="AQ1631" s="27">
        <f t="shared" si="997"/>
        <v>0</v>
      </c>
      <c r="AR1631" s="100">
        <f t="shared" si="998"/>
        <v>0</v>
      </c>
      <c r="AS1631" s="27">
        <f t="shared" si="999"/>
        <v>0</v>
      </c>
      <c r="AT1631" s="100">
        <f t="shared" si="976"/>
        <v>0</v>
      </c>
      <c r="AU1631" s="27">
        <f t="shared" si="976"/>
        <v>0</v>
      </c>
      <c r="AV1631" s="27">
        <f t="shared" si="1000"/>
        <v>0</v>
      </c>
      <c r="AW1631" s="27">
        <f t="shared" si="1001"/>
        <v>0</v>
      </c>
      <c r="AX1631" s="27">
        <f t="shared" si="1002"/>
        <v>0</v>
      </c>
      <c r="AY1631" s="100">
        <f>AN1631-AW1631</f>
        <v>41196.381442129554</v>
      </c>
      <c r="AZ1631" s="110">
        <f t="shared" si="1003"/>
        <v>11.443439289480432</v>
      </c>
      <c r="BB1631" s="88">
        <v>0</v>
      </c>
      <c r="BC1631" s="26">
        <f t="shared" si="1004"/>
        <v>0</v>
      </c>
      <c r="BD1631" s="26">
        <f t="shared" si="1005"/>
        <v>0</v>
      </c>
      <c r="BE1631" s="26">
        <f t="shared" si="1006"/>
        <v>0</v>
      </c>
      <c r="BF1631" s="26">
        <f t="shared" si="1007"/>
        <v>0</v>
      </c>
      <c r="BG1631" s="26">
        <f t="shared" si="1008"/>
        <v>0</v>
      </c>
    </row>
    <row r="1632" spans="2:59">
      <c r="B1632" s="13" t="s">
        <v>35</v>
      </c>
      <c r="C1632" s="13">
        <v>1621</v>
      </c>
      <c r="D1632" s="13">
        <v>144</v>
      </c>
      <c r="E1632" s="24">
        <v>115.1</v>
      </c>
      <c r="F1632" s="69">
        <f t="shared" si="977"/>
        <v>31.972222222222221</v>
      </c>
      <c r="G1632" s="25">
        <f t="shared" si="1009"/>
        <v>0.25000000000000155</v>
      </c>
      <c r="H1632" s="25">
        <f t="shared" si="978"/>
        <v>72.5</v>
      </c>
      <c r="I1632" s="49">
        <f>'Ducati Panigale 1199 data'!$C$8*G1632</f>
        <v>69.500000000000426</v>
      </c>
      <c r="J1632" s="49">
        <f>'Ducati Panigale 1199 data'!$C$8*'Ducati Panigale 1199 data'!$C$15*'Ducati Panigale 1199 data'!$C$10</f>
        <v>54.543600000000005</v>
      </c>
      <c r="K1632" s="49">
        <f>(0.5*'Ducati Panigale 1199 data'!$C$12)*'Ducati Panigale 1199 data'!$C$14*'Ducati Panigale 1199 data'!$C$11*F1632^2</f>
        <v>144.63177583912037</v>
      </c>
      <c r="L1632" s="49">
        <f t="shared" si="979"/>
        <v>268.67537583912076</v>
      </c>
      <c r="M1632" s="49">
        <f t="shared" si="975"/>
        <v>8590.1488219674447</v>
      </c>
      <c r="N1632" s="25">
        <f t="shared" si="980"/>
        <v>8.5901488219674444</v>
      </c>
      <c r="O1632" s="105">
        <f t="shared" si="981"/>
        <v>0</v>
      </c>
      <c r="P1632" s="105">
        <f t="shared" si="982"/>
        <v>0</v>
      </c>
      <c r="Q1632" s="105">
        <f t="shared" si="1010"/>
        <v>357.73593920351709</v>
      </c>
      <c r="R1632" s="27">
        <f t="shared" si="983"/>
        <v>9.9371094223199188E-2</v>
      </c>
      <c r="S1632" s="98">
        <f t="shared" si="984"/>
        <v>8.5901488219674444</v>
      </c>
      <c r="T1632" s="17">
        <f t="shared" si="1011"/>
        <v>2478.2806602129667</v>
      </c>
      <c r="U1632" s="17">
        <f t="shared" si="985"/>
        <v>0.68841129450360183</v>
      </c>
      <c r="V1632" s="17">
        <f t="shared" si="986"/>
        <v>339.84914224334125</v>
      </c>
      <c r="W1632" s="17">
        <f t="shared" si="987"/>
        <v>326.25517655360761</v>
      </c>
      <c r="X1632" s="17">
        <f t="shared" si="987"/>
        <v>313.20496949146332</v>
      </c>
      <c r="Y1632" s="17">
        <f t="shared" si="988"/>
        <v>310.07291979654866</v>
      </c>
      <c r="Z1632" s="17">
        <f>Y1632/3600</f>
        <v>8.6131366610152402E-2</v>
      </c>
      <c r="AA1632" s="17">
        <f>0.96*Y1632</f>
        <v>297.67000300468669</v>
      </c>
      <c r="AB1632" s="17">
        <f t="shared" si="989"/>
        <v>285.76320288449921</v>
      </c>
      <c r="AC1632" s="17">
        <f t="shared" si="990"/>
        <v>271.47504274027426</v>
      </c>
      <c r="AD1632" s="17">
        <f t="shared" si="991"/>
        <v>271.47504274027426</v>
      </c>
      <c r="AE1632" s="17">
        <f t="shared" si="1012"/>
        <v>7.5409734094520633E-2</v>
      </c>
      <c r="AF1632" s="17">
        <f>T1632-AD1632</f>
        <v>2206.8056174726926</v>
      </c>
      <c r="AG1632" s="17">
        <f t="shared" si="992"/>
        <v>0.61300156040908127</v>
      </c>
      <c r="AH1632" s="28">
        <f>0.5*'Ducati Panigale 1199 data'!$C$8*'WLTP class 3 v5'!F1632^2</f>
        <v>142088.99614197531</v>
      </c>
      <c r="AI1632" s="17">
        <f t="shared" si="993"/>
        <v>142.08899614197531</v>
      </c>
      <c r="AJ1632" s="17" t="str">
        <f>IF(N1632&lt;0, AI1632, "0")</f>
        <v>0</v>
      </c>
      <c r="AK1632" s="98">
        <f>AK1631+AJ1632</f>
        <v>3985.0924614197511</v>
      </c>
      <c r="AL1632" s="105">
        <f t="shared" si="994"/>
        <v>1.1069701281721531</v>
      </c>
      <c r="AM1632" s="98">
        <f>IF(N1632 &gt; 0, AI1632, )</f>
        <v>142.08899614197531</v>
      </c>
      <c r="AN1632" s="98">
        <f t="shared" si="1013"/>
        <v>41338.470438271528</v>
      </c>
      <c r="AO1632" s="98">
        <f t="shared" si="995"/>
        <v>11.482908455075425</v>
      </c>
      <c r="AP1632" s="27">
        <f t="shared" si="996"/>
        <v>0</v>
      </c>
      <c r="AQ1632" s="27">
        <f t="shared" si="997"/>
        <v>0</v>
      </c>
      <c r="AR1632" s="100">
        <f t="shared" si="998"/>
        <v>0</v>
      </c>
      <c r="AS1632" s="27">
        <f t="shared" si="999"/>
        <v>0</v>
      </c>
      <c r="AT1632" s="100">
        <f t="shared" si="976"/>
        <v>0</v>
      </c>
      <c r="AU1632" s="27">
        <f t="shared" si="976"/>
        <v>0</v>
      </c>
      <c r="AV1632" s="27">
        <f t="shared" si="1000"/>
        <v>0</v>
      </c>
      <c r="AW1632" s="27">
        <f t="shared" si="1001"/>
        <v>0</v>
      </c>
      <c r="AX1632" s="27">
        <f t="shared" si="1002"/>
        <v>0</v>
      </c>
      <c r="AY1632" s="100">
        <f>AN1632-AW1632</f>
        <v>41338.470438271528</v>
      </c>
      <c r="AZ1632" s="110">
        <f t="shared" si="1003"/>
        <v>11.482908455075425</v>
      </c>
      <c r="BB1632" s="88">
        <v>0</v>
      </c>
      <c r="BC1632" s="26">
        <f t="shared" si="1004"/>
        <v>0</v>
      </c>
      <c r="BD1632" s="26">
        <f t="shared" si="1005"/>
        <v>0</v>
      </c>
      <c r="BE1632" s="26">
        <f t="shared" si="1006"/>
        <v>0</v>
      </c>
      <c r="BF1632" s="26">
        <f t="shared" si="1007"/>
        <v>0</v>
      </c>
      <c r="BG1632" s="26">
        <f t="shared" si="1008"/>
        <v>0</v>
      </c>
    </row>
    <row r="1633" spans="2:59">
      <c r="B1633" s="13" t="s">
        <v>35</v>
      </c>
      <c r="C1633" s="13">
        <v>1622</v>
      </c>
      <c r="D1633" s="13">
        <v>145</v>
      </c>
      <c r="E1633" s="24">
        <v>115.9</v>
      </c>
      <c r="F1633" s="69">
        <f t="shared" si="977"/>
        <v>32.194444444444443</v>
      </c>
      <c r="G1633" s="25">
        <f t="shared" si="1009"/>
        <v>0.19444444444444522</v>
      </c>
      <c r="H1633" s="25">
        <f t="shared" si="978"/>
        <v>73</v>
      </c>
      <c r="I1633" s="49">
        <f>'Ducati Panigale 1199 data'!$C$8*G1633</f>
        <v>54.05555555555577</v>
      </c>
      <c r="J1633" s="49">
        <f>'Ducati Panigale 1199 data'!$C$8*'Ducati Panigale 1199 data'!$C$15*'Ducati Panigale 1199 data'!$C$10</f>
        <v>54.543600000000005</v>
      </c>
      <c r="K1633" s="49">
        <f>(0.5*'Ducati Panigale 1199 data'!$C$12)*'Ducati Panigale 1199 data'!$C$14*'Ducati Panigale 1199 data'!$C$11*F1633^2</f>
        <v>146.64928278356481</v>
      </c>
      <c r="L1633" s="49">
        <f t="shared" si="979"/>
        <v>255.24843833912058</v>
      </c>
      <c r="M1633" s="49">
        <f t="shared" si="975"/>
        <v>8217.5816676400209</v>
      </c>
      <c r="N1633" s="25">
        <f t="shared" si="980"/>
        <v>8.2175816676400206</v>
      </c>
      <c r="O1633" s="105">
        <f t="shared" si="981"/>
        <v>0</v>
      </c>
      <c r="P1633" s="105">
        <f t="shared" si="982"/>
        <v>0</v>
      </c>
      <c r="Q1633" s="105">
        <f t="shared" si="1010"/>
        <v>357.73593920351709</v>
      </c>
      <c r="R1633" s="27">
        <f t="shared" si="983"/>
        <v>9.9371094223199188E-2</v>
      </c>
      <c r="S1633" s="98">
        <f t="shared" si="984"/>
        <v>8.2175816676400206</v>
      </c>
      <c r="T1633" s="17">
        <f t="shared" si="1011"/>
        <v>2486.4982418806067</v>
      </c>
      <c r="U1633" s="17">
        <f t="shared" si="985"/>
        <v>0.69069395607794626</v>
      </c>
      <c r="V1633" s="17">
        <f t="shared" si="986"/>
        <v>339.84914224334125</v>
      </c>
      <c r="W1633" s="17">
        <f t="shared" si="987"/>
        <v>326.25517655360761</v>
      </c>
      <c r="X1633" s="17">
        <f t="shared" si="987"/>
        <v>313.20496949146332</v>
      </c>
      <c r="Y1633" s="17">
        <f t="shared" si="988"/>
        <v>310.07291979654866</v>
      </c>
      <c r="Z1633" s="17">
        <f>Y1633/3600</f>
        <v>8.6131366610152402E-2</v>
      </c>
      <c r="AA1633" s="17">
        <f>0.96*Y1633</f>
        <v>297.67000300468669</v>
      </c>
      <c r="AB1633" s="17">
        <f t="shared" si="989"/>
        <v>285.76320288449921</v>
      </c>
      <c r="AC1633" s="17">
        <f t="shared" si="990"/>
        <v>271.47504274027426</v>
      </c>
      <c r="AD1633" s="17">
        <f t="shared" si="991"/>
        <v>271.47504274027426</v>
      </c>
      <c r="AE1633" s="17">
        <f t="shared" si="1012"/>
        <v>7.5409734094520633E-2</v>
      </c>
      <c r="AF1633" s="17">
        <f>T1633-AD1633</f>
        <v>2215.0231991403325</v>
      </c>
      <c r="AG1633" s="17">
        <f t="shared" si="992"/>
        <v>0.61528422198342569</v>
      </c>
      <c r="AH1633" s="28">
        <f>0.5*'Ducati Panigale 1199 data'!$C$8*'WLTP class 3 v5'!F1633^2</f>
        <v>144071.03317901233</v>
      </c>
      <c r="AI1633" s="17">
        <f t="shared" si="993"/>
        <v>144.07103317901232</v>
      </c>
      <c r="AJ1633" s="17" t="str">
        <f>IF(N1633&lt;0, AI1633, "0")</f>
        <v>0</v>
      </c>
      <c r="AK1633" s="98">
        <f>AK1632+AJ1633</f>
        <v>3985.0924614197511</v>
      </c>
      <c r="AL1633" s="105">
        <f t="shared" si="994"/>
        <v>1.1069701281721531</v>
      </c>
      <c r="AM1633" s="98">
        <f>IF(N1633 &gt; 0, AI1633, )</f>
        <v>144.07103317901232</v>
      </c>
      <c r="AN1633" s="98">
        <f t="shared" si="1013"/>
        <v>41482.541471450539</v>
      </c>
      <c r="AO1633" s="98">
        <f t="shared" si="995"/>
        <v>11.522928186514038</v>
      </c>
      <c r="AP1633" s="27">
        <f t="shared" si="996"/>
        <v>0</v>
      </c>
      <c r="AQ1633" s="27">
        <f t="shared" si="997"/>
        <v>0</v>
      </c>
      <c r="AR1633" s="100">
        <f t="shared" si="998"/>
        <v>0</v>
      </c>
      <c r="AS1633" s="27">
        <f t="shared" si="999"/>
        <v>0</v>
      </c>
      <c r="AT1633" s="100">
        <f t="shared" si="976"/>
        <v>0</v>
      </c>
      <c r="AU1633" s="27">
        <f t="shared" si="976"/>
        <v>0</v>
      </c>
      <c r="AV1633" s="27">
        <f t="shared" si="1000"/>
        <v>0</v>
      </c>
      <c r="AW1633" s="27">
        <f t="shared" si="1001"/>
        <v>0</v>
      </c>
      <c r="AX1633" s="27">
        <f t="shared" si="1002"/>
        <v>0</v>
      </c>
      <c r="AY1633" s="100">
        <f>AN1633-AW1633</f>
        <v>41482.541471450539</v>
      </c>
      <c r="AZ1633" s="110">
        <f t="shared" si="1003"/>
        <v>11.522928186514038</v>
      </c>
      <c r="BB1633" s="88">
        <v>0</v>
      </c>
      <c r="BC1633" s="26">
        <f t="shared" si="1004"/>
        <v>0</v>
      </c>
      <c r="BD1633" s="26">
        <f t="shared" si="1005"/>
        <v>0</v>
      </c>
      <c r="BE1633" s="26">
        <f t="shared" si="1006"/>
        <v>0</v>
      </c>
      <c r="BF1633" s="26">
        <f t="shared" si="1007"/>
        <v>0</v>
      </c>
      <c r="BG1633" s="26">
        <f t="shared" si="1008"/>
        <v>0</v>
      </c>
    </row>
    <row r="1634" spans="2:59">
      <c r="B1634" s="13" t="s">
        <v>35</v>
      </c>
      <c r="C1634" s="13">
        <v>1623</v>
      </c>
      <c r="D1634" s="13">
        <v>146</v>
      </c>
      <c r="E1634" s="24">
        <v>116.5</v>
      </c>
      <c r="F1634" s="69">
        <f t="shared" si="977"/>
        <v>32.361111111111114</v>
      </c>
      <c r="G1634" s="25">
        <f t="shared" si="1009"/>
        <v>0.11111111111111072</v>
      </c>
      <c r="H1634" s="25">
        <f t="shared" si="978"/>
        <v>73.5</v>
      </c>
      <c r="I1634" s="49">
        <f>'Ducati Panigale 1199 data'!$C$8*G1634</f>
        <v>30.888888888888779</v>
      </c>
      <c r="J1634" s="49">
        <f>'Ducati Panigale 1199 data'!$C$8*'Ducati Panigale 1199 data'!$C$15*'Ducati Panigale 1199 data'!$C$10</f>
        <v>54.543600000000005</v>
      </c>
      <c r="K1634" s="49">
        <f>(0.5*'Ducati Panigale 1199 data'!$C$12)*'Ducati Panigale 1199 data'!$C$14*'Ducati Panigale 1199 data'!$C$11*F1634^2</f>
        <v>148.1715834780093</v>
      </c>
      <c r="L1634" s="49">
        <f t="shared" si="979"/>
        <v>233.60407236689809</v>
      </c>
      <c r="M1634" s="49">
        <f t="shared" si="975"/>
        <v>7559.6873418732312</v>
      </c>
      <c r="N1634" s="25">
        <f t="shared" si="980"/>
        <v>7.5596873418732313</v>
      </c>
      <c r="O1634" s="105">
        <f t="shared" si="981"/>
        <v>0</v>
      </c>
      <c r="P1634" s="105">
        <f t="shared" si="982"/>
        <v>0</v>
      </c>
      <c r="Q1634" s="105">
        <f t="shared" si="1010"/>
        <v>357.73593920351709</v>
      </c>
      <c r="R1634" s="27">
        <f t="shared" si="983"/>
        <v>9.9371094223199188E-2</v>
      </c>
      <c r="S1634" s="98">
        <f t="shared" si="984"/>
        <v>7.5596873418732313</v>
      </c>
      <c r="T1634" s="17">
        <f t="shared" si="1011"/>
        <v>2494.0579292224797</v>
      </c>
      <c r="U1634" s="17">
        <f t="shared" si="985"/>
        <v>0.69279386922846664</v>
      </c>
      <c r="V1634" s="17">
        <f t="shared" si="986"/>
        <v>339.84914224334125</v>
      </c>
      <c r="W1634" s="17">
        <f t="shared" si="987"/>
        <v>326.25517655360761</v>
      </c>
      <c r="X1634" s="17">
        <f t="shared" si="987"/>
        <v>313.20496949146332</v>
      </c>
      <c r="Y1634" s="17">
        <f t="shared" si="988"/>
        <v>310.07291979654866</v>
      </c>
      <c r="Z1634" s="17">
        <f>Y1634/3600</f>
        <v>8.6131366610152402E-2</v>
      </c>
      <c r="AA1634" s="17">
        <f>0.96*Y1634</f>
        <v>297.67000300468669</v>
      </c>
      <c r="AB1634" s="17">
        <f t="shared" si="989"/>
        <v>285.76320288449921</v>
      </c>
      <c r="AC1634" s="17">
        <f t="shared" si="990"/>
        <v>271.47504274027426</v>
      </c>
      <c r="AD1634" s="17">
        <f t="shared" si="991"/>
        <v>271.47504274027426</v>
      </c>
      <c r="AE1634" s="17">
        <f t="shared" si="1012"/>
        <v>7.5409734094520633E-2</v>
      </c>
      <c r="AF1634" s="17">
        <f>T1634-AD1634</f>
        <v>2222.5828864822056</v>
      </c>
      <c r="AG1634" s="17">
        <f t="shared" si="992"/>
        <v>0.61738413513394597</v>
      </c>
      <c r="AH1634" s="28">
        <f>0.5*'Ducati Panigale 1199 data'!$C$8*'WLTP class 3 v5'!F1634^2</f>
        <v>145566.57021604941</v>
      </c>
      <c r="AI1634" s="17">
        <f t="shared" si="993"/>
        <v>145.5665702160494</v>
      </c>
      <c r="AJ1634" s="17" t="str">
        <f>IF(N1634&lt;0, AI1634, "0")</f>
        <v>0</v>
      </c>
      <c r="AK1634" s="98">
        <f>AK1633+AJ1634</f>
        <v>3985.0924614197511</v>
      </c>
      <c r="AL1634" s="105">
        <f t="shared" si="994"/>
        <v>1.1069701281721531</v>
      </c>
      <c r="AM1634" s="98">
        <f>IF(N1634 &gt; 0, AI1634, )</f>
        <v>145.5665702160494</v>
      </c>
      <c r="AN1634" s="98">
        <f t="shared" si="1013"/>
        <v>41628.108041666586</v>
      </c>
      <c r="AO1634" s="98">
        <f t="shared" si="995"/>
        <v>11.563363344907385</v>
      </c>
      <c r="AP1634" s="27">
        <f t="shared" si="996"/>
        <v>0</v>
      </c>
      <c r="AQ1634" s="27">
        <f t="shared" si="997"/>
        <v>0</v>
      </c>
      <c r="AR1634" s="100">
        <f t="shared" si="998"/>
        <v>0</v>
      </c>
      <c r="AS1634" s="27">
        <f t="shared" si="999"/>
        <v>0</v>
      </c>
      <c r="AT1634" s="100">
        <f t="shared" si="976"/>
        <v>0</v>
      </c>
      <c r="AU1634" s="27">
        <f t="shared" si="976"/>
        <v>0</v>
      </c>
      <c r="AV1634" s="27">
        <f t="shared" si="1000"/>
        <v>0</v>
      </c>
      <c r="AW1634" s="27">
        <f t="shared" si="1001"/>
        <v>0</v>
      </c>
      <c r="AX1634" s="27">
        <f t="shared" si="1002"/>
        <v>0</v>
      </c>
      <c r="AY1634" s="100">
        <f>AN1634-AW1634</f>
        <v>41628.108041666586</v>
      </c>
      <c r="AZ1634" s="110">
        <f t="shared" si="1003"/>
        <v>11.563363344907385</v>
      </c>
      <c r="BB1634" s="88">
        <v>0</v>
      </c>
      <c r="BC1634" s="26">
        <f t="shared" si="1004"/>
        <v>0</v>
      </c>
      <c r="BD1634" s="26">
        <f t="shared" si="1005"/>
        <v>0</v>
      </c>
      <c r="BE1634" s="26">
        <f t="shared" si="1006"/>
        <v>0</v>
      </c>
      <c r="BF1634" s="26">
        <f t="shared" si="1007"/>
        <v>0</v>
      </c>
      <c r="BG1634" s="26">
        <f t="shared" si="1008"/>
        <v>0</v>
      </c>
    </row>
    <row r="1635" spans="2:59">
      <c r="B1635" s="13" t="s">
        <v>35</v>
      </c>
      <c r="C1635" s="13">
        <v>1624</v>
      </c>
      <c r="D1635" s="13">
        <v>147</v>
      </c>
      <c r="E1635" s="24">
        <v>116.7</v>
      </c>
      <c r="F1635" s="69">
        <f t="shared" si="977"/>
        <v>32.416666666666664</v>
      </c>
      <c r="G1635" s="25">
        <f t="shared" si="1009"/>
        <v>1.3888888888888099E-2</v>
      </c>
      <c r="H1635" s="25">
        <f t="shared" si="978"/>
        <v>74</v>
      </c>
      <c r="I1635" s="49">
        <f>'Ducati Panigale 1199 data'!$C$8*G1635</f>
        <v>3.8611111111108913</v>
      </c>
      <c r="J1635" s="49">
        <f>'Ducati Panigale 1199 data'!$C$8*'Ducati Panigale 1199 data'!$C$15*'Ducati Panigale 1199 data'!$C$10</f>
        <v>54.543600000000005</v>
      </c>
      <c r="K1635" s="49">
        <f>(0.5*'Ducati Panigale 1199 data'!$C$12)*'Ducati Panigale 1199 data'!$C$14*'Ducati Panigale 1199 data'!$C$11*F1635^2</f>
        <v>148.68076380208333</v>
      </c>
      <c r="L1635" s="49">
        <f t="shared" si="979"/>
        <v>207.08547491319422</v>
      </c>
      <c r="M1635" s="49">
        <f t="shared" si="975"/>
        <v>6713.0208117693792</v>
      </c>
      <c r="N1635" s="25">
        <f t="shared" si="980"/>
        <v>6.713020811769379</v>
      </c>
      <c r="O1635" s="105">
        <f t="shared" si="981"/>
        <v>0</v>
      </c>
      <c r="P1635" s="105">
        <f t="shared" si="982"/>
        <v>0</v>
      </c>
      <c r="Q1635" s="105">
        <f t="shared" si="1010"/>
        <v>357.73593920351709</v>
      </c>
      <c r="R1635" s="27">
        <f t="shared" si="983"/>
        <v>9.9371094223199188E-2</v>
      </c>
      <c r="S1635" s="98">
        <f t="shared" si="984"/>
        <v>6.713020811769379</v>
      </c>
      <c r="T1635" s="17">
        <f t="shared" si="1011"/>
        <v>2500.7709500342489</v>
      </c>
      <c r="U1635" s="17">
        <f t="shared" si="985"/>
        <v>0.69465859723173584</v>
      </c>
      <c r="V1635" s="17">
        <f t="shared" si="986"/>
        <v>339.84914224334125</v>
      </c>
      <c r="W1635" s="17">
        <f t="shared" si="987"/>
        <v>326.25517655360761</v>
      </c>
      <c r="X1635" s="17">
        <f t="shared" si="987"/>
        <v>313.20496949146332</v>
      </c>
      <c r="Y1635" s="17">
        <f t="shared" si="988"/>
        <v>310.07291979654866</v>
      </c>
      <c r="Z1635" s="17">
        <f>Y1635/3600</f>
        <v>8.6131366610152402E-2</v>
      </c>
      <c r="AA1635" s="17">
        <f>0.96*Y1635</f>
        <v>297.67000300468669</v>
      </c>
      <c r="AB1635" s="17">
        <f t="shared" si="989"/>
        <v>285.76320288449921</v>
      </c>
      <c r="AC1635" s="17">
        <f t="shared" si="990"/>
        <v>271.47504274027426</v>
      </c>
      <c r="AD1635" s="17">
        <f t="shared" si="991"/>
        <v>271.47504274027426</v>
      </c>
      <c r="AE1635" s="17">
        <f t="shared" si="1012"/>
        <v>7.5409734094520633E-2</v>
      </c>
      <c r="AF1635" s="17">
        <f>T1635-AD1635</f>
        <v>2229.2959072939748</v>
      </c>
      <c r="AG1635" s="17">
        <f t="shared" si="992"/>
        <v>0.61924886313721517</v>
      </c>
      <c r="AH1635" s="28">
        <f>0.5*'Ducati Panigale 1199 data'!$C$8*'WLTP class 3 v5'!F1635^2</f>
        <v>146066.79861111109</v>
      </c>
      <c r="AI1635" s="17">
        <f t="shared" si="993"/>
        <v>146.0667986111111</v>
      </c>
      <c r="AJ1635" s="17" t="str">
        <f>IF(N1635&lt;0, AI1635, "0")</f>
        <v>0</v>
      </c>
      <c r="AK1635" s="98">
        <f>AK1634+AJ1635</f>
        <v>3985.0924614197511</v>
      </c>
      <c r="AL1635" s="105">
        <f t="shared" si="994"/>
        <v>1.1069701281721531</v>
      </c>
      <c r="AM1635" s="98">
        <f>IF(N1635 &gt; 0, AI1635, )</f>
        <v>146.0667986111111</v>
      </c>
      <c r="AN1635" s="98">
        <f t="shared" si="1013"/>
        <v>41774.174840277694</v>
      </c>
      <c r="AO1635" s="98">
        <f t="shared" si="995"/>
        <v>11.603937455632693</v>
      </c>
      <c r="AP1635" s="27">
        <f t="shared" si="996"/>
        <v>0</v>
      </c>
      <c r="AQ1635" s="27">
        <f t="shared" si="997"/>
        <v>0</v>
      </c>
      <c r="AR1635" s="100">
        <f t="shared" si="998"/>
        <v>0</v>
      </c>
      <c r="AS1635" s="27">
        <f t="shared" si="999"/>
        <v>0</v>
      </c>
      <c r="AT1635" s="100">
        <f t="shared" si="976"/>
        <v>0</v>
      </c>
      <c r="AU1635" s="27">
        <f t="shared" si="976"/>
        <v>0</v>
      </c>
      <c r="AV1635" s="27">
        <f t="shared" si="1000"/>
        <v>0</v>
      </c>
      <c r="AW1635" s="27">
        <f t="shared" si="1001"/>
        <v>0</v>
      </c>
      <c r="AX1635" s="27">
        <f t="shared" si="1002"/>
        <v>0</v>
      </c>
      <c r="AY1635" s="100">
        <f>AN1635-AW1635</f>
        <v>41774.174840277694</v>
      </c>
      <c r="AZ1635" s="110">
        <f t="shared" si="1003"/>
        <v>11.603937455632693</v>
      </c>
      <c r="BB1635" s="88">
        <v>0</v>
      </c>
      <c r="BC1635" s="26">
        <f t="shared" si="1004"/>
        <v>0</v>
      </c>
      <c r="BD1635" s="26">
        <f t="shared" si="1005"/>
        <v>0</v>
      </c>
      <c r="BE1635" s="26">
        <f t="shared" si="1006"/>
        <v>0</v>
      </c>
      <c r="BF1635" s="26">
        <f t="shared" si="1007"/>
        <v>0</v>
      </c>
      <c r="BG1635" s="26">
        <f t="shared" si="1008"/>
        <v>0</v>
      </c>
    </row>
    <row r="1636" spans="2:59">
      <c r="B1636" s="13" t="s">
        <v>35</v>
      </c>
      <c r="C1636" s="13">
        <v>1625</v>
      </c>
      <c r="D1636" s="13">
        <v>148</v>
      </c>
      <c r="E1636" s="24">
        <v>116.6</v>
      </c>
      <c r="F1636" s="69">
        <f t="shared" si="977"/>
        <v>32.388888888888886</v>
      </c>
      <c r="G1636" s="25">
        <f t="shared" si="1009"/>
        <v>-6.9444444444444448E-2</v>
      </c>
      <c r="H1636" s="25">
        <f t="shared" si="978"/>
        <v>74.5</v>
      </c>
      <c r="I1636" s="49">
        <f>'Ducati Panigale 1199 data'!$C$8*G1636</f>
        <v>-19.305555555555557</v>
      </c>
      <c r="J1636" s="49">
        <f>'Ducati Panigale 1199 data'!$C$8*'Ducati Panigale 1199 data'!$C$15*'Ducati Panigale 1199 data'!$C$10</f>
        <v>54.543600000000005</v>
      </c>
      <c r="K1636" s="49">
        <f>(0.5*'Ducati Panigale 1199 data'!$C$12)*'Ducati Panigale 1199 data'!$C$14*'Ducati Panigale 1199 data'!$C$11*F1636^2</f>
        <v>148.42606446759257</v>
      </c>
      <c r="L1636" s="49">
        <f t="shared" si="979"/>
        <v>183.66410891203702</v>
      </c>
      <c r="M1636" s="49">
        <f t="shared" si="975"/>
        <v>5948.6764164287542</v>
      </c>
      <c r="N1636" s="25">
        <f t="shared" si="980"/>
        <v>5.9486764164287544</v>
      </c>
      <c r="O1636" s="105">
        <f t="shared" si="981"/>
        <v>0</v>
      </c>
      <c r="P1636" s="105">
        <f t="shared" si="982"/>
        <v>0</v>
      </c>
      <c r="Q1636" s="105">
        <f t="shared" si="1010"/>
        <v>357.73593920351709</v>
      </c>
      <c r="R1636" s="27">
        <f t="shared" si="983"/>
        <v>9.9371094223199188E-2</v>
      </c>
      <c r="S1636" s="98">
        <f t="shared" si="984"/>
        <v>5.9486764164287544</v>
      </c>
      <c r="T1636" s="17">
        <f t="shared" si="1011"/>
        <v>2506.7196264506779</v>
      </c>
      <c r="U1636" s="17">
        <f t="shared" si="985"/>
        <v>0.69631100734741047</v>
      </c>
      <c r="V1636" s="17">
        <f t="shared" si="986"/>
        <v>339.84914224334125</v>
      </c>
      <c r="W1636" s="17">
        <f t="shared" si="987"/>
        <v>326.25517655360761</v>
      </c>
      <c r="X1636" s="17">
        <f t="shared" si="987"/>
        <v>313.20496949146332</v>
      </c>
      <c r="Y1636" s="17">
        <f t="shared" si="988"/>
        <v>310.07291979654866</v>
      </c>
      <c r="Z1636" s="17">
        <f>Y1636/3600</f>
        <v>8.6131366610152402E-2</v>
      </c>
      <c r="AA1636" s="17">
        <f>0.96*Y1636</f>
        <v>297.67000300468669</v>
      </c>
      <c r="AB1636" s="17">
        <f t="shared" si="989"/>
        <v>285.76320288449921</v>
      </c>
      <c r="AC1636" s="17">
        <f t="shared" si="990"/>
        <v>271.47504274027426</v>
      </c>
      <c r="AD1636" s="17">
        <f t="shared" si="991"/>
        <v>271.47504274027426</v>
      </c>
      <c r="AE1636" s="17">
        <f t="shared" si="1012"/>
        <v>7.5409734094520633E-2</v>
      </c>
      <c r="AF1636" s="17">
        <f>T1636-AD1636</f>
        <v>2235.2445837104037</v>
      </c>
      <c r="AG1636" s="17">
        <f t="shared" si="992"/>
        <v>0.62090127325288991</v>
      </c>
      <c r="AH1636" s="28">
        <f>0.5*'Ducati Panigale 1199 data'!$C$8*'WLTP class 3 v5'!F1636^2</f>
        <v>145816.57716049379</v>
      </c>
      <c r="AI1636" s="17">
        <f t="shared" si="993"/>
        <v>145.81657716049378</v>
      </c>
      <c r="AJ1636" s="17" t="str">
        <f>IF(N1636&lt;0, AI1636, "0")</f>
        <v>0</v>
      </c>
      <c r="AK1636" s="98">
        <f>AK1635+AJ1636</f>
        <v>3985.0924614197511</v>
      </c>
      <c r="AL1636" s="105">
        <f t="shared" si="994"/>
        <v>1.1069701281721531</v>
      </c>
      <c r="AM1636" s="98">
        <f>IF(N1636 &gt; 0, AI1636, )</f>
        <v>145.81657716049378</v>
      </c>
      <c r="AN1636" s="98">
        <f t="shared" si="1013"/>
        <v>41919.991417438185</v>
      </c>
      <c r="AO1636" s="98">
        <f t="shared" si="995"/>
        <v>11.644442060399495</v>
      </c>
      <c r="AP1636" s="27">
        <f t="shared" si="996"/>
        <v>0</v>
      </c>
      <c r="AQ1636" s="27">
        <f t="shared" si="997"/>
        <v>0</v>
      </c>
      <c r="AR1636" s="100">
        <f t="shared" si="998"/>
        <v>0</v>
      </c>
      <c r="AS1636" s="27">
        <f t="shared" si="999"/>
        <v>0</v>
      </c>
      <c r="AT1636" s="100">
        <f t="shared" si="976"/>
        <v>0</v>
      </c>
      <c r="AU1636" s="27">
        <f t="shared" si="976"/>
        <v>0</v>
      </c>
      <c r="AV1636" s="27">
        <f t="shared" si="1000"/>
        <v>0</v>
      </c>
      <c r="AW1636" s="27">
        <f t="shared" si="1001"/>
        <v>0</v>
      </c>
      <c r="AX1636" s="27">
        <f t="shared" si="1002"/>
        <v>0</v>
      </c>
      <c r="AY1636" s="100">
        <f>AN1636-AW1636</f>
        <v>41919.991417438185</v>
      </c>
      <c r="AZ1636" s="110">
        <f t="shared" si="1003"/>
        <v>11.644442060399495</v>
      </c>
      <c r="BB1636" s="88">
        <v>0</v>
      </c>
      <c r="BC1636" s="26">
        <f t="shared" si="1004"/>
        <v>0</v>
      </c>
      <c r="BD1636" s="26">
        <f t="shared" si="1005"/>
        <v>0</v>
      </c>
      <c r="BE1636" s="26">
        <f t="shared" si="1006"/>
        <v>0</v>
      </c>
      <c r="BF1636" s="26">
        <f t="shared" si="1007"/>
        <v>0</v>
      </c>
      <c r="BG1636" s="26">
        <f t="shared" si="1008"/>
        <v>0</v>
      </c>
    </row>
    <row r="1637" spans="2:59">
      <c r="B1637" s="13" t="s">
        <v>35</v>
      </c>
      <c r="C1637" s="13">
        <v>1626</v>
      </c>
      <c r="D1637" s="13">
        <v>149</v>
      </c>
      <c r="E1637" s="24">
        <v>116.2</v>
      </c>
      <c r="F1637" s="69">
        <f t="shared" si="977"/>
        <v>32.277777777777779</v>
      </c>
      <c r="G1637" s="25">
        <f t="shared" si="1009"/>
        <v>-0.19444444444444325</v>
      </c>
      <c r="H1637" s="25">
        <f t="shared" si="978"/>
        <v>75</v>
      </c>
      <c r="I1637" s="49">
        <f>'Ducati Panigale 1199 data'!$C$8*G1637</f>
        <v>-54.055555555555223</v>
      </c>
      <c r="J1637" s="49">
        <f>'Ducati Panigale 1199 data'!$C$8*'Ducati Panigale 1199 data'!$C$15*'Ducati Panigale 1199 data'!$C$10</f>
        <v>54.543600000000005</v>
      </c>
      <c r="K1637" s="49">
        <f>(0.5*'Ducati Panigale 1199 data'!$C$12)*'Ducati Panigale 1199 data'!$C$14*'Ducati Panigale 1199 data'!$C$11*F1637^2</f>
        <v>147.40945057870374</v>
      </c>
      <c r="L1637" s="49">
        <f t="shared" si="979"/>
        <v>147.89749502314851</v>
      </c>
      <c r="M1637" s="49">
        <f t="shared" si="975"/>
        <v>4773.8024782471821</v>
      </c>
      <c r="N1637" s="25">
        <f t="shared" si="980"/>
        <v>4.7738024782471822</v>
      </c>
      <c r="O1637" s="105">
        <f t="shared" si="981"/>
        <v>0</v>
      </c>
      <c r="P1637" s="105">
        <f t="shared" si="982"/>
        <v>0</v>
      </c>
      <c r="Q1637" s="105">
        <f t="shared" si="1010"/>
        <v>357.73593920351709</v>
      </c>
      <c r="R1637" s="27">
        <f t="shared" si="983"/>
        <v>9.9371094223199188E-2</v>
      </c>
      <c r="S1637" s="98">
        <f t="shared" si="984"/>
        <v>4.7738024782471822</v>
      </c>
      <c r="T1637" s="17">
        <f t="shared" si="1011"/>
        <v>2511.4934289289249</v>
      </c>
      <c r="U1637" s="17">
        <f t="shared" si="985"/>
        <v>0.69763706359136801</v>
      </c>
      <c r="V1637" s="17">
        <f t="shared" si="986"/>
        <v>339.84914224334125</v>
      </c>
      <c r="W1637" s="17">
        <f t="shared" si="987"/>
        <v>326.25517655360761</v>
      </c>
      <c r="X1637" s="17">
        <f t="shared" si="987"/>
        <v>313.20496949146332</v>
      </c>
      <c r="Y1637" s="17">
        <f t="shared" si="988"/>
        <v>310.07291979654866</v>
      </c>
      <c r="Z1637" s="17">
        <f>Y1637/3600</f>
        <v>8.6131366610152402E-2</v>
      </c>
      <c r="AA1637" s="17">
        <f>0.96*Y1637</f>
        <v>297.67000300468669</v>
      </c>
      <c r="AB1637" s="17">
        <f t="shared" si="989"/>
        <v>285.76320288449921</v>
      </c>
      <c r="AC1637" s="17">
        <f t="shared" si="990"/>
        <v>271.47504274027426</v>
      </c>
      <c r="AD1637" s="17">
        <f t="shared" si="991"/>
        <v>271.47504274027426</v>
      </c>
      <c r="AE1637" s="17">
        <f t="shared" si="1012"/>
        <v>7.5409734094520633E-2</v>
      </c>
      <c r="AF1637" s="17">
        <f>T1637-AD1637</f>
        <v>2240.0183861886508</v>
      </c>
      <c r="AG1637" s="17">
        <f t="shared" si="992"/>
        <v>0.62222732949684745</v>
      </c>
      <c r="AH1637" s="28">
        <f>0.5*'Ducati Panigale 1199 data'!$C$8*'WLTP class 3 v5'!F1637^2</f>
        <v>144817.83641975312</v>
      </c>
      <c r="AI1637" s="17">
        <f t="shared" si="993"/>
        <v>144.81783641975312</v>
      </c>
      <c r="AJ1637" s="17" t="str">
        <f>IF(N1637&lt;0, AI1637, "0")</f>
        <v>0</v>
      </c>
      <c r="AK1637" s="98">
        <f>AK1636+AJ1637</f>
        <v>3985.0924614197511</v>
      </c>
      <c r="AL1637" s="105">
        <f t="shared" si="994"/>
        <v>1.1069701281721531</v>
      </c>
      <c r="AM1637" s="98">
        <f>IF(N1637 &gt; 0, AI1637, )</f>
        <v>144.81783641975312</v>
      </c>
      <c r="AN1637" s="98">
        <f t="shared" si="1013"/>
        <v>42064.809253857937</v>
      </c>
      <c r="AO1637" s="98">
        <f t="shared" si="995"/>
        <v>11.68466923718276</v>
      </c>
      <c r="AP1637" s="27">
        <f t="shared" si="996"/>
        <v>0</v>
      </c>
      <c r="AQ1637" s="27">
        <f t="shared" si="997"/>
        <v>0</v>
      </c>
      <c r="AR1637" s="100">
        <f t="shared" si="998"/>
        <v>0</v>
      </c>
      <c r="AS1637" s="27">
        <f t="shared" si="999"/>
        <v>0</v>
      </c>
      <c r="AT1637" s="100">
        <f t="shared" si="976"/>
        <v>0</v>
      </c>
      <c r="AU1637" s="27">
        <f t="shared" si="976"/>
        <v>0</v>
      </c>
      <c r="AV1637" s="27">
        <f t="shared" si="1000"/>
        <v>0</v>
      </c>
      <c r="AW1637" s="27">
        <f t="shared" si="1001"/>
        <v>0</v>
      </c>
      <c r="AX1637" s="27">
        <f t="shared" si="1002"/>
        <v>0</v>
      </c>
      <c r="AY1637" s="100">
        <f>AN1637-AW1637</f>
        <v>42064.809253857937</v>
      </c>
      <c r="AZ1637" s="110">
        <f t="shared" si="1003"/>
        <v>11.68466923718276</v>
      </c>
      <c r="BB1637" s="88">
        <v>0</v>
      </c>
      <c r="BC1637" s="26">
        <f t="shared" si="1004"/>
        <v>0</v>
      </c>
      <c r="BD1637" s="26">
        <f t="shared" si="1005"/>
        <v>0</v>
      </c>
      <c r="BE1637" s="26">
        <f t="shared" si="1006"/>
        <v>0</v>
      </c>
      <c r="BF1637" s="26">
        <f t="shared" si="1007"/>
        <v>0</v>
      </c>
      <c r="BG1637" s="26">
        <f t="shared" si="1008"/>
        <v>0</v>
      </c>
    </row>
    <row r="1638" spans="2:59">
      <c r="B1638" s="13" t="s">
        <v>35</v>
      </c>
      <c r="C1638" s="13">
        <v>1627</v>
      </c>
      <c r="D1638" s="13">
        <v>150</v>
      </c>
      <c r="E1638" s="24">
        <v>115.2</v>
      </c>
      <c r="F1638" s="69">
        <f t="shared" si="977"/>
        <v>32</v>
      </c>
      <c r="G1638" s="25">
        <f t="shared" si="1009"/>
        <v>-0.33333333333333409</v>
      </c>
      <c r="H1638" s="25">
        <f t="shared" si="978"/>
        <v>75.5</v>
      </c>
      <c r="I1638" s="49">
        <f>'Ducati Panigale 1199 data'!$C$8*G1638</f>
        <v>-92.666666666666885</v>
      </c>
      <c r="J1638" s="49">
        <f>'Ducati Panigale 1199 data'!$C$8*'Ducati Panigale 1199 data'!$C$15*'Ducati Panigale 1199 data'!$C$10</f>
        <v>54.543600000000005</v>
      </c>
      <c r="K1638" s="49">
        <f>(0.5*'Ducati Panigale 1199 data'!$C$12)*'Ducati Panigale 1199 data'!$C$14*'Ducati Panigale 1199 data'!$C$11*F1638^2</f>
        <v>144.88320000000002</v>
      </c>
      <c r="L1638" s="49">
        <f t="shared" si="979"/>
        <v>106.76013333333313</v>
      </c>
      <c r="M1638" s="49">
        <f t="shared" si="975"/>
        <v>3416.3242666666602</v>
      </c>
      <c r="N1638" s="25">
        <f t="shared" si="980"/>
        <v>3.4163242666666602</v>
      </c>
      <c r="O1638" s="105">
        <f t="shared" si="981"/>
        <v>0</v>
      </c>
      <c r="P1638" s="105">
        <f t="shared" si="982"/>
        <v>0</v>
      </c>
      <c r="Q1638" s="105">
        <f t="shared" si="1010"/>
        <v>357.73593920351709</v>
      </c>
      <c r="R1638" s="27">
        <f t="shared" si="983"/>
        <v>9.9371094223199188E-2</v>
      </c>
      <c r="S1638" s="98">
        <f t="shared" si="984"/>
        <v>3.4163242666666602</v>
      </c>
      <c r="T1638" s="17">
        <f t="shared" si="1011"/>
        <v>2514.9097531955917</v>
      </c>
      <c r="U1638" s="17">
        <f t="shared" si="985"/>
        <v>0.69858604255433099</v>
      </c>
      <c r="V1638" s="17">
        <f t="shared" si="986"/>
        <v>339.84914224334125</v>
      </c>
      <c r="W1638" s="17">
        <f t="shared" si="987"/>
        <v>326.25517655360761</v>
      </c>
      <c r="X1638" s="17">
        <f t="shared" si="987"/>
        <v>313.20496949146332</v>
      </c>
      <c r="Y1638" s="17">
        <f t="shared" si="988"/>
        <v>310.07291979654866</v>
      </c>
      <c r="Z1638" s="17">
        <f>Y1638/3600</f>
        <v>8.6131366610152402E-2</v>
      </c>
      <c r="AA1638" s="17">
        <f>0.96*Y1638</f>
        <v>297.67000300468669</v>
      </c>
      <c r="AB1638" s="17">
        <f t="shared" si="989"/>
        <v>285.76320288449921</v>
      </c>
      <c r="AC1638" s="17">
        <f t="shared" si="990"/>
        <v>271.47504274027426</v>
      </c>
      <c r="AD1638" s="17">
        <f t="shared" si="991"/>
        <v>271.47504274027426</v>
      </c>
      <c r="AE1638" s="17">
        <f t="shared" si="1012"/>
        <v>7.5409734094520633E-2</v>
      </c>
      <c r="AF1638" s="17">
        <f>T1638-AD1638</f>
        <v>2243.4347104553176</v>
      </c>
      <c r="AG1638" s="17">
        <f t="shared" si="992"/>
        <v>0.62317630845981042</v>
      </c>
      <c r="AH1638" s="28">
        <f>0.5*'Ducati Panigale 1199 data'!$C$8*'WLTP class 3 v5'!F1638^2</f>
        <v>142336</v>
      </c>
      <c r="AI1638" s="17">
        <f t="shared" si="993"/>
        <v>142.33600000000001</v>
      </c>
      <c r="AJ1638" s="17" t="str">
        <f>IF(N1638&lt;0, AI1638, "0")</f>
        <v>0</v>
      </c>
      <c r="AK1638" s="98">
        <f>AK1637+AJ1638</f>
        <v>3985.0924614197511</v>
      </c>
      <c r="AL1638" s="105">
        <f t="shared" si="994"/>
        <v>1.1069701281721531</v>
      </c>
      <c r="AM1638" s="98">
        <f>IF(N1638 &gt; 0, AI1638, )</f>
        <v>142.33600000000001</v>
      </c>
      <c r="AN1638" s="98">
        <f t="shared" si="1013"/>
        <v>42207.14525385794</v>
      </c>
      <c r="AO1638" s="98">
        <f t="shared" si="995"/>
        <v>11.724207014960539</v>
      </c>
      <c r="AP1638" s="27">
        <f t="shared" si="996"/>
        <v>0</v>
      </c>
      <c r="AQ1638" s="27">
        <f t="shared" si="997"/>
        <v>0</v>
      </c>
      <c r="AR1638" s="100">
        <f t="shared" si="998"/>
        <v>0</v>
      </c>
      <c r="AS1638" s="27">
        <f t="shared" si="999"/>
        <v>0</v>
      </c>
      <c r="AT1638" s="100">
        <f t="shared" si="976"/>
        <v>0</v>
      </c>
      <c r="AU1638" s="27">
        <f t="shared" si="976"/>
        <v>0</v>
      </c>
      <c r="AV1638" s="27">
        <f t="shared" si="1000"/>
        <v>0</v>
      </c>
      <c r="AW1638" s="27">
        <f t="shared" si="1001"/>
        <v>0</v>
      </c>
      <c r="AX1638" s="27">
        <f t="shared" si="1002"/>
        <v>0</v>
      </c>
      <c r="AY1638" s="100">
        <f>AN1638-AW1638</f>
        <v>42207.14525385794</v>
      </c>
      <c r="AZ1638" s="110">
        <f t="shared" si="1003"/>
        <v>11.724207014960539</v>
      </c>
      <c r="BB1638" s="88">
        <v>0</v>
      </c>
      <c r="BC1638" s="26">
        <f t="shared" si="1004"/>
        <v>0</v>
      </c>
      <c r="BD1638" s="26">
        <f t="shared" si="1005"/>
        <v>0</v>
      </c>
      <c r="BE1638" s="26">
        <f t="shared" si="1006"/>
        <v>0</v>
      </c>
      <c r="BF1638" s="26">
        <f t="shared" si="1007"/>
        <v>0</v>
      </c>
      <c r="BG1638" s="26">
        <f t="shared" si="1008"/>
        <v>0</v>
      </c>
    </row>
    <row r="1639" spans="2:59">
      <c r="B1639" s="13" t="s">
        <v>35</v>
      </c>
      <c r="C1639" s="13">
        <v>1628</v>
      </c>
      <c r="D1639" s="13">
        <v>151</v>
      </c>
      <c r="E1639" s="24">
        <v>113.8</v>
      </c>
      <c r="F1639" s="69">
        <f t="shared" si="977"/>
        <v>31.611111111111111</v>
      </c>
      <c r="G1639" s="25">
        <f t="shared" si="1009"/>
        <v>-0.44444444444444481</v>
      </c>
      <c r="H1639" s="25">
        <f t="shared" si="978"/>
        <v>76</v>
      </c>
      <c r="I1639" s="49">
        <f>'Ducati Panigale 1199 data'!$C$8*G1639</f>
        <v>-123.55555555555566</v>
      </c>
      <c r="J1639" s="49">
        <f>'Ducati Panigale 1199 data'!$C$8*'Ducati Panigale 1199 data'!$C$15*'Ducati Panigale 1199 data'!$C$10</f>
        <v>54.543600000000005</v>
      </c>
      <c r="K1639" s="49">
        <f>(0.5*'Ducati Panigale 1199 data'!$C$12)*'Ducati Panigale 1199 data'!$C$14*'Ducati Panigale 1199 data'!$C$11*F1639^2</f>
        <v>141.38313113425929</v>
      </c>
      <c r="L1639" s="49">
        <f t="shared" si="979"/>
        <v>72.371175578703628</v>
      </c>
      <c r="M1639" s="49">
        <f t="shared" si="975"/>
        <v>2287.7332724601315</v>
      </c>
      <c r="N1639" s="25">
        <f t="shared" si="980"/>
        <v>2.2877332724601316</v>
      </c>
      <c r="O1639" s="105">
        <f t="shared" si="981"/>
        <v>0</v>
      </c>
      <c r="P1639" s="105">
        <f t="shared" si="982"/>
        <v>0</v>
      </c>
      <c r="Q1639" s="105">
        <f t="shared" si="1010"/>
        <v>357.73593920351709</v>
      </c>
      <c r="R1639" s="27">
        <f t="shared" si="983"/>
        <v>9.9371094223199188E-2</v>
      </c>
      <c r="S1639" s="98">
        <f t="shared" si="984"/>
        <v>2.2877332724601316</v>
      </c>
      <c r="T1639" s="17">
        <f t="shared" si="1011"/>
        <v>2517.1974864680519</v>
      </c>
      <c r="U1639" s="17">
        <f t="shared" si="985"/>
        <v>0.69922152401890336</v>
      </c>
      <c r="V1639" s="17">
        <f t="shared" si="986"/>
        <v>339.84914224334125</v>
      </c>
      <c r="W1639" s="17">
        <f t="shared" si="987"/>
        <v>326.25517655360761</v>
      </c>
      <c r="X1639" s="17">
        <f t="shared" si="987"/>
        <v>313.20496949146332</v>
      </c>
      <c r="Y1639" s="17">
        <f t="shared" si="988"/>
        <v>310.07291979654866</v>
      </c>
      <c r="Z1639" s="17">
        <f>Y1639/3600</f>
        <v>8.6131366610152402E-2</v>
      </c>
      <c r="AA1639" s="17">
        <f>0.96*Y1639</f>
        <v>297.67000300468669</v>
      </c>
      <c r="AB1639" s="17">
        <f t="shared" si="989"/>
        <v>285.76320288449921</v>
      </c>
      <c r="AC1639" s="17">
        <f t="shared" si="990"/>
        <v>271.47504274027426</v>
      </c>
      <c r="AD1639" s="17">
        <f t="shared" si="991"/>
        <v>271.47504274027426</v>
      </c>
      <c r="AE1639" s="17">
        <f t="shared" si="1012"/>
        <v>7.5409734094520633E-2</v>
      </c>
      <c r="AF1639" s="17">
        <f>T1639-AD1639</f>
        <v>2245.7224437277778</v>
      </c>
      <c r="AG1639" s="17">
        <f t="shared" si="992"/>
        <v>0.62381178992438269</v>
      </c>
      <c r="AH1639" s="28">
        <f>0.5*'Ducati Panigale 1199 data'!$C$8*'WLTP class 3 v5'!F1639^2</f>
        <v>138897.46604938273</v>
      </c>
      <c r="AI1639" s="17">
        <f t="shared" si="993"/>
        <v>138.89746604938273</v>
      </c>
      <c r="AJ1639" s="17" t="str">
        <f>IF(N1639&lt;0, AI1639, "0")</f>
        <v>0</v>
      </c>
      <c r="AK1639" s="98">
        <f>AK1638+AJ1639</f>
        <v>3985.0924614197511</v>
      </c>
      <c r="AL1639" s="105">
        <f t="shared" si="994"/>
        <v>1.1069701281721531</v>
      </c>
      <c r="AM1639" s="98">
        <f>IF(N1639 &gt; 0, AI1639, )</f>
        <v>138.89746604938273</v>
      </c>
      <c r="AN1639" s="98">
        <f t="shared" si="1013"/>
        <v>42346.042719907324</v>
      </c>
      <c r="AO1639" s="98">
        <f t="shared" si="995"/>
        <v>11.762789644418701</v>
      </c>
      <c r="AP1639" s="27">
        <f t="shared" si="996"/>
        <v>0</v>
      </c>
      <c r="AQ1639" s="27">
        <f t="shared" si="997"/>
        <v>0</v>
      </c>
      <c r="AR1639" s="100">
        <f t="shared" si="998"/>
        <v>0</v>
      </c>
      <c r="AS1639" s="27">
        <f t="shared" si="999"/>
        <v>0</v>
      </c>
      <c r="AT1639" s="100">
        <f t="shared" si="976"/>
        <v>0</v>
      </c>
      <c r="AU1639" s="27">
        <f t="shared" si="976"/>
        <v>0</v>
      </c>
      <c r="AV1639" s="27">
        <f t="shared" si="1000"/>
        <v>0</v>
      </c>
      <c r="AW1639" s="27">
        <f t="shared" si="1001"/>
        <v>0</v>
      </c>
      <c r="AX1639" s="27">
        <f t="shared" si="1002"/>
        <v>0</v>
      </c>
      <c r="AY1639" s="100">
        <f>AN1639-AW1639</f>
        <v>42346.042719907324</v>
      </c>
      <c r="AZ1639" s="110">
        <f t="shared" si="1003"/>
        <v>11.762789644418701</v>
      </c>
      <c r="BB1639" s="88">
        <v>0</v>
      </c>
      <c r="BC1639" s="26">
        <f t="shared" si="1004"/>
        <v>0</v>
      </c>
      <c r="BD1639" s="26">
        <f t="shared" si="1005"/>
        <v>0</v>
      </c>
      <c r="BE1639" s="26">
        <f t="shared" si="1006"/>
        <v>0</v>
      </c>
      <c r="BF1639" s="26">
        <f t="shared" si="1007"/>
        <v>0</v>
      </c>
      <c r="BG1639" s="26">
        <f t="shared" si="1008"/>
        <v>0</v>
      </c>
    </row>
    <row r="1640" spans="2:59">
      <c r="B1640" s="13" t="s">
        <v>35</v>
      </c>
      <c r="C1640" s="13">
        <v>1629</v>
      </c>
      <c r="D1640" s="13">
        <v>152</v>
      </c>
      <c r="E1640" s="24">
        <v>112</v>
      </c>
      <c r="F1640" s="69">
        <f t="shared" si="977"/>
        <v>31.111111111111111</v>
      </c>
      <c r="G1640" s="25">
        <f t="shared" si="1009"/>
        <v>-0.51388888888888928</v>
      </c>
      <c r="H1640" s="25">
        <f t="shared" si="978"/>
        <v>76.5</v>
      </c>
      <c r="I1640" s="49">
        <f>'Ducati Panigale 1199 data'!$C$8*G1640</f>
        <v>-142.86111111111123</v>
      </c>
      <c r="J1640" s="49">
        <f>'Ducati Panigale 1199 data'!$C$8*'Ducati Panigale 1199 data'!$C$15*'Ducati Panigale 1199 data'!$C$10</f>
        <v>54.543600000000005</v>
      </c>
      <c r="K1640" s="49">
        <f>(0.5*'Ducati Panigale 1199 data'!$C$12)*'Ducati Panigale 1199 data'!$C$14*'Ducati Panigale 1199 data'!$C$11*F1640^2</f>
        <v>136.94592592592593</v>
      </c>
      <c r="L1640" s="49">
        <f t="shared" si="979"/>
        <v>48.628414814814704</v>
      </c>
      <c r="M1640" s="49">
        <f t="shared" si="975"/>
        <v>1512.8840164609019</v>
      </c>
      <c r="N1640" s="25">
        <f t="shared" si="980"/>
        <v>1.5128840164609019</v>
      </c>
      <c r="O1640" s="105">
        <f t="shared" si="981"/>
        <v>0</v>
      </c>
      <c r="P1640" s="105">
        <f t="shared" si="982"/>
        <v>0</v>
      </c>
      <c r="Q1640" s="105">
        <f t="shared" si="1010"/>
        <v>357.73593920351709</v>
      </c>
      <c r="R1640" s="27">
        <f t="shared" si="983"/>
        <v>9.9371094223199188E-2</v>
      </c>
      <c r="S1640" s="98">
        <f t="shared" si="984"/>
        <v>1.5128840164609019</v>
      </c>
      <c r="T1640" s="17">
        <f t="shared" si="1011"/>
        <v>2518.7103704845126</v>
      </c>
      <c r="U1640" s="17">
        <f t="shared" si="985"/>
        <v>0.69964176957903124</v>
      </c>
      <c r="V1640" s="17">
        <f t="shared" si="986"/>
        <v>339.84914224334125</v>
      </c>
      <c r="W1640" s="17">
        <f t="shared" si="987"/>
        <v>326.25517655360761</v>
      </c>
      <c r="X1640" s="17">
        <f t="shared" si="987"/>
        <v>313.20496949146332</v>
      </c>
      <c r="Y1640" s="17">
        <f t="shared" si="988"/>
        <v>310.07291979654866</v>
      </c>
      <c r="Z1640" s="17">
        <f>Y1640/3600</f>
        <v>8.6131366610152402E-2</v>
      </c>
      <c r="AA1640" s="17">
        <f>0.96*Y1640</f>
        <v>297.67000300468669</v>
      </c>
      <c r="AB1640" s="17">
        <f t="shared" si="989"/>
        <v>285.76320288449921</v>
      </c>
      <c r="AC1640" s="17">
        <f t="shared" si="990"/>
        <v>271.47504274027426</v>
      </c>
      <c r="AD1640" s="17">
        <f t="shared" si="991"/>
        <v>271.47504274027426</v>
      </c>
      <c r="AE1640" s="17">
        <f t="shared" si="1012"/>
        <v>7.5409734094520633E-2</v>
      </c>
      <c r="AF1640" s="17">
        <f>T1640-AD1640</f>
        <v>2247.2353277442385</v>
      </c>
      <c r="AG1640" s="17">
        <f t="shared" si="992"/>
        <v>0.62423203548451067</v>
      </c>
      <c r="AH1640" s="28">
        <f>0.5*'Ducati Panigale 1199 data'!$C$8*'WLTP class 3 v5'!F1640^2</f>
        <v>134538.27160493826</v>
      </c>
      <c r="AI1640" s="17">
        <f t="shared" si="993"/>
        <v>134.53827160493825</v>
      </c>
      <c r="AJ1640" s="17" t="str">
        <f>IF(N1640&lt;0, AI1640, "0")</f>
        <v>0</v>
      </c>
      <c r="AK1640" s="98">
        <f>AK1639+AJ1640</f>
        <v>3985.0924614197511</v>
      </c>
      <c r="AL1640" s="105">
        <f t="shared" si="994"/>
        <v>1.1069701281721531</v>
      </c>
      <c r="AM1640" s="98">
        <f>IF(N1640 &gt; 0, AI1640, )</f>
        <v>134.53827160493825</v>
      </c>
      <c r="AN1640" s="98">
        <f t="shared" si="1013"/>
        <v>42480.580991512259</v>
      </c>
      <c r="AO1640" s="98">
        <f t="shared" si="995"/>
        <v>11.800161386531183</v>
      </c>
      <c r="AP1640" s="27">
        <f t="shared" si="996"/>
        <v>0</v>
      </c>
      <c r="AQ1640" s="27">
        <f t="shared" si="997"/>
        <v>0</v>
      </c>
      <c r="AR1640" s="100">
        <f t="shared" si="998"/>
        <v>0</v>
      </c>
      <c r="AS1640" s="27">
        <f t="shared" si="999"/>
        <v>0</v>
      </c>
      <c r="AT1640" s="100">
        <f t="shared" si="976"/>
        <v>0</v>
      </c>
      <c r="AU1640" s="27">
        <f t="shared" si="976"/>
        <v>0</v>
      </c>
      <c r="AV1640" s="27">
        <f t="shared" si="1000"/>
        <v>0</v>
      </c>
      <c r="AW1640" s="27">
        <f t="shared" si="1001"/>
        <v>0</v>
      </c>
      <c r="AX1640" s="27">
        <f t="shared" si="1002"/>
        <v>0</v>
      </c>
      <c r="AY1640" s="100">
        <f>AN1640-AW1640</f>
        <v>42480.580991512259</v>
      </c>
      <c r="AZ1640" s="110">
        <f t="shared" si="1003"/>
        <v>11.800161386531183</v>
      </c>
      <c r="BB1640" s="88">
        <v>0</v>
      </c>
      <c r="BC1640" s="26">
        <f t="shared" si="1004"/>
        <v>0</v>
      </c>
      <c r="BD1640" s="26">
        <f t="shared" si="1005"/>
        <v>0</v>
      </c>
      <c r="BE1640" s="26">
        <f t="shared" si="1006"/>
        <v>0</v>
      </c>
      <c r="BF1640" s="26">
        <f t="shared" si="1007"/>
        <v>0</v>
      </c>
      <c r="BG1640" s="26">
        <f t="shared" si="1008"/>
        <v>0</v>
      </c>
    </row>
    <row r="1641" spans="2:59">
      <c r="B1641" s="13" t="s">
        <v>35</v>
      </c>
      <c r="C1641" s="13">
        <v>1630</v>
      </c>
      <c r="D1641" s="13">
        <v>153</v>
      </c>
      <c r="E1641" s="24">
        <v>110.1</v>
      </c>
      <c r="F1641" s="69">
        <f t="shared" si="977"/>
        <v>30.583333333333332</v>
      </c>
      <c r="G1641" s="25">
        <f t="shared" si="1009"/>
        <v>-0.51388888888888928</v>
      </c>
      <c r="H1641" s="25">
        <f t="shared" si="978"/>
        <v>77</v>
      </c>
      <c r="I1641" s="49">
        <f>'Ducati Panigale 1199 data'!$C$8*G1641</f>
        <v>-142.86111111111123</v>
      </c>
      <c r="J1641" s="49">
        <f>'Ducati Panigale 1199 data'!$C$8*'Ducati Panigale 1199 data'!$C$15*'Ducati Panigale 1199 data'!$C$10</f>
        <v>54.543600000000005</v>
      </c>
      <c r="K1641" s="49">
        <f>(0.5*'Ducati Panigale 1199 data'!$C$12)*'Ducati Panigale 1199 data'!$C$14*'Ducati Panigale 1199 data'!$C$11*F1641^2</f>
        <v>132.33895755208334</v>
      </c>
      <c r="L1641" s="49">
        <f t="shared" si="979"/>
        <v>44.021446440972113</v>
      </c>
      <c r="M1641" s="49">
        <f t="shared" si="975"/>
        <v>1346.3225703197304</v>
      </c>
      <c r="N1641" s="25">
        <f t="shared" si="980"/>
        <v>1.3463225703197303</v>
      </c>
      <c r="O1641" s="105">
        <f t="shared" si="981"/>
        <v>0</v>
      </c>
      <c r="P1641" s="105">
        <f t="shared" si="982"/>
        <v>0</v>
      </c>
      <c r="Q1641" s="105">
        <f t="shared" si="1010"/>
        <v>357.73593920351709</v>
      </c>
      <c r="R1641" s="27">
        <f t="shared" si="983"/>
        <v>9.9371094223199188E-2</v>
      </c>
      <c r="S1641" s="98">
        <f t="shared" si="984"/>
        <v>1.3463225703197303</v>
      </c>
      <c r="T1641" s="17">
        <f t="shared" si="1011"/>
        <v>2520.0566930548325</v>
      </c>
      <c r="U1641" s="17">
        <f t="shared" si="985"/>
        <v>0.70001574807078681</v>
      </c>
      <c r="V1641" s="17">
        <f t="shared" si="986"/>
        <v>339.84914224334125</v>
      </c>
      <c r="W1641" s="17">
        <f t="shared" si="987"/>
        <v>326.25517655360761</v>
      </c>
      <c r="X1641" s="17">
        <f t="shared" si="987"/>
        <v>313.20496949146332</v>
      </c>
      <c r="Y1641" s="17">
        <f t="shared" si="988"/>
        <v>310.07291979654866</v>
      </c>
      <c r="Z1641" s="17">
        <f>Y1641/3600</f>
        <v>8.6131366610152402E-2</v>
      </c>
      <c r="AA1641" s="17">
        <f>0.96*Y1641</f>
        <v>297.67000300468669</v>
      </c>
      <c r="AB1641" s="17">
        <f t="shared" si="989"/>
        <v>285.76320288449921</v>
      </c>
      <c r="AC1641" s="17">
        <f t="shared" si="990"/>
        <v>271.47504274027426</v>
      </c>
      <c r="AD1641" s="17">
        <f t="shared" si="991"/>
        <v>271.47504274027426</v>
      </c>
      <c r="AE1641" s="17">
        <f t="shared" si="1012"/>
        <v>7.5409734094520633E-2</v>
      </c>
      <c r="AF1641" s="17">
        <f>T1641-AD1641</f>
        <v>2248.5816503145584</v>
      </c>
      <c r="AG1641" s="17">
        <f t="shared" si="992"/>
        <v>0.62460601397626625</v>
      </c>
      <c r="AH1641" s="28">
        <f>0.5*'Ducati Panigale 1199 data'!$C$8*'WLTP class 3 v5'!F1641^2</f>
        <v>130012.29861111111</v>
      </c>
      <c r="AI1641" s="17">
        <f t="shared" si="993"/>
        <v>130.01229861111111</v>
      </c>
      <c r="AJ1641" s="17" t="str">
        <f>IF(N1641&lt;0, AI1641, "0")</f>
        <v>0</v>
      </c>
      <c r="AK1641" s="98">
        <f>AK1640+AJ1641</f>
        <v>3985.0924614197511</v>
      </c>
      <c r="AL1641" s="105">
        <f t="shared" si="994"/>
        <v>1.1069701281721531</v>
      </c>
      <c r="AM1641" s="98">
        <f>IF(N1641 &gt; 0, AI1641, )</f>
        <v>130.01229861111111</v>
      </c>
      <c r="AN1641" s="98">
        <f t="shared" si="1013"/>
        <v>42610.593290123368</v>
      </c>
      <c r="AO1641" s="98">
        <f t="shared" si="995"/>
        <v>11.836275913923158</v>
      </c>
      <c r="AP1641" s="27">
        <f t="shared" si="996"/>
        <v>0</v>
      </c>
      <c r="AQ1641" s="27">
        <f t="shared" si="997"/>
        <v>0</v>
      </c>
      <c r="AR1641" s="100">
        <f t="shared" si="998"/>
        <v>0</v>
      </c>
      <c r="AS1641" s="27">
        <f t="shared" si="999"/>
        <v>0</v>
      </c>
      <c r="AT1641" s="100">
        <f t="shared" si="976"/>
        <v>0</v>
      </c>
      <c r="AU1641" s="27">
        <f t="shared" si="976"/>
        <v>0</v>
      </c>
      <c r="AV1641" s="27">
        <f t="shared" si="1000"/>
        <v>0</v>
      </c>
      <c r="AW1641" s="27">
        <f t="shared" si="1001"/>
        <v>0</v>
      </c>
      <c r="AX1641" s="27">
        <f t="shared" si="1002"/>
        <v>0</v>
      </c>
      <c r="AY1641" s="100">
        <f>AN1641-AW1641</f>
        <v>42610.593290123368</v>
      </c>
      <c r="AZ1641" s="110">
        <f t="shared" si="1003"/>
        <v>11.836275913923158</v>
      </c>
      <c r="BB1641" s="88">
        <v>0</v>
      </c>
      <c r="BC1641" s="26">
        <f t="shared" si="1004"/>
        <v>0</v>
      </c>
      <c r="BD1641" s="26">
        <f t="shared" si="1005"/>
        <v>0</v>
      </c>
      <c r="BE1641" s="26">
        <f t="shared" si="1006"/>
        <v>0</v>
      </c>
      <c r="BF1641" s="26">
        <f t="shared" si="1007"/>
        <v>0</v>
      </c>
      <c r="BG1641" s="26">
        <f t="shared" si="1008"/>
        <v>0</v>
      </c>
    </row>
    <row r="1642" spans="2:59">
      <c r="B1642" s="13" t="s">
        <v>35</v>
      </c>
      <c r="C1642" s="13">
        <v>1631</v>
      </c>
      <c r="D1642" s="13">
        <v>154</v>
      </c>
      <c r="E1642" s="24">
        <v>108.3</v>
      </c>
      <c r="F1642" s="69">
        <f t="shared" si="977"/>
        <v>30.083333333333332</v>
      </c>
      <c r="G1642" s="25">
        <f t="shared" si="1009"/>
        <v>-0.43055555555555475</v>
      </c>
      <c r="H1642" s="25">
        <f t="shared" si="978"/>
        <v>77.5</v>
      </c>
      <c r="I1642" s="49">
        <f>'Ducati Panigale 1199 data'!$C$8*G1642</f>
        <v>-119.69444444444422</v>
      </c>
      <c r="J1642" s="49">
        <f>'Ducati Panigale 1199 data'!$C$8*'Ducati Panigale 1199 data'!$C$15*'Ducati Panigale 1199 data'!$C$10</f>
        <v>54.543600000000005</v>
      </c>
      <c r="K1642" s="49">
        <f>(0.5*'Ducati Panigale 1199 data'!$C$12)*'Ducati Panigale 1199 data'!$C$14*'Ducati Panigale 1199 data'!$C$11*F1642^2</f>
        <v>128.04717005208335</v>
      </c>
      <c r="L1642" s="49">
        <f t="shared" si="979"/>
        <v>62.896325607639142</v>
      </c>
      <c r="M1642" s="49">
        <f t="shared" si="975"/>
        <v>1892.1311286964774</v>
      </c>
      <c r="N1642" s="25">
        <f t="shared" si="980"/>
        <v>1.8921311286964775</v>
      </c>
      <c r="O1642" s="105">
        <f t="shared" si="981"/>
        <v>0</v>
      </c>
      <c r="P1642" s="105">
        <f t="shared" si="982"/>
        <v>0</v>
      </c>
      <c r="Q1642" s="105">
        <f t="shared" si="1010"/>
        <v>357.73593920351709</v>
      </c>
      <c r="R1642" s="27">
        <f t="shared" si="983"/>
        <v>9.9371094223199188E-2</v>
      </c>
      <c r="S1642" s="98">
        <f t="shared" si="984"/>
        <v>1.8921311286964775</v>
      </c>
      <c r="T1642" s="17">
        <f t="shared" si="1011"/>
        <v>2521.9488241835288</v>
      </c>
      <c r="U1642" s="17">
        <f t="shared" si="985"/>
        <v>0.70054134005098023</v>
      </c>
      <c r="V1642" s="17">
        <f t="shared" si="986"/>
        <v>339.84914224334125</v>
      </c>
      <c r="W1642" s="17">
        <f t="shared" si="987"/>
        <v>326.25517655360761</v>
      </c>
      <c r="X1642" s="17">
        <f t="shared" si="987"/>
        <v>313.20496949146332</v>
      </c>
      <c r="Y1642" s="17">
        <f t="shared" si="988"/>
        <v>310.07291979654866</v>
      </c>
      <c r="Z1642" s="17">
        <f>Y1642/3600</f>
        <v>8.6131366610152402E-2</v>
      </c>
      <c r="AA1642" s="17">
        <f>0.96*Y1642</f>
        <v>297.67000300468669</v>
      </c>
      <c r="AB1642" s="17">
        <f t="shared" si="989"/>
        <v>285.76320288449921</v>
      </c>
      <c r="AC1642" s="17">
        <f t="shared" si="990"/>
        <v>271.47504274027426</v>
      </c>
      <c r="AD1642" s="17">
        <f t="shared" si="991"/>
        <v>271.47504274027426</v>
      </c>
      <c r="AE1642" s="17">
        <f t="shared" si="1012"/>
        <v>7.5409734094520633E-2</v>
      </c>
      <c r="AF1642" s="17">
        <f>T1642-AD1642</f>
        <v>2250.4737814432547</v>
      </c>
      <c r="AG1642" s="17">
        <f t="shared" si="992"/>
        <v>0.62513160595645967</v>
      </c>
      <c r="AH1642" s="28">
        <f>0.5*'Ducati Panigale 1199 data'!$C$8*'WLTP class 3 v5'!F1642^2</f>
        <v>125795.96527777777</v>
      </c>
      <c r="AI1642" s="17">
        <f t="shared" si="993"/>
        <v>125.79596527777777</v>
      </c>
      <c r="AJ1642" s="17" t="str">
        <f>IF(N1642&lt;0, AI1642, "0")</f>
        <v>0</v>
      </c>
      <c r="AK1642" s="98">
        <f>AK1641+AJ1642</f>
        <v>3985.0924614197511</v>
      </c>
      <c r="AL1642" s="105">
        <f t="shared" si="994"/>
        <v>1.1069701281721531</v>
      </c>
      <c r="AM1642" s="98">
        <f>IF(N1642 &gt; 0, AI1642, )</f>
        <v>125.79596527777777</v>
      </c>
      <c r="AN1642" s="98">
        <f t="shared" si="1013"/>
        <v>42736.389255401147</v>
      </c>
      <c r="AO1642" s="98">
        <f t="shared" si="995"/>
        <v>11.871219237611429</v>
      </c>
      <c r="AP1642" s="27">
        <f t="shared" si="996"/>
        <v>0</v>
      </c>
      <c r="AQ1642" s="27">
        <f t="shared" si="997"/>
        <v>0</v>
      </c>
      <c r="AR1642" s="100">
        <f t="shared" si="998"/>
        <v>0</v>
      </c>
      <c r="AS1642" s="27">
        <f t="shared" si="999"/>
        <v>0</v>
      </c>
      <c r="AT1642" s="100">
        <f t="shared" si="976"/>
        <v>0</v>
      </c>
      <c r="AU1642" s="27">
        <f t="shared" si="976"/>
        <v>0</v>
      </c>
      <c r="AV1642" s="27">
        <f t="shared" si="1000"/>
        <v>0</v>
      </c>
      <c r="AW1642" s="27">
        <f t="shared" si="1001"/>
        <v>0</v>
      </c>
      <c r="AX1642" s="27">
        <f t="shared" si="1002"/>
        <v>0</v>
      </c>
      <c r="AY1642" s="100">
        <f>AN1642-AW1642</f>
        <v>42736.389255401147</v>
      </c>
      <c r="AZ1642" s="110">
        <f t="shared" si="1003"/>
        <v>11.871219237611429</v>
      </c>
      <c r="BB1642" s="88">
        <v>0</v>
      </c>
      <c r="BC1642" s="26">
        <f t="shared" si="1004"/>
        <v>0</v>
      </c>
      <c r="BD1642" s="26">
        <f t="shared" si="1005"/>
        <v>0</v>
      </c>
      <c r="BE1642" s="26">
        <f t="shared" si="1006"/>
        <v>0</v>
      </c>
      <c r="BF1642" s="26">
        <f t="shared" si="1007"/>
        <v>0</v>
      </c>
      <c r="BG1642" s="26">
        <f t="shared" si="1008"/>
        <v>0</v>
      </c>
    </row>
    <row r="1643" spans="2:59">
      <c r="B1643" s="13" t="s">
        <v>35</v>
      </c>
      <c r="C1643" s="13">
        <v>1632</v>
      </c>
      <c r="D1643" s="13">
        <v>155</v>
      </c>
      <c r="E1643" s="24">
        <v>107</v>
      </c>
      <c r="F1643" s="69">
        <f t="shared" si="977"/>
        <v>29.722222222222221</v>
      </c>
      <c r="G1643" s="25">
        <f t="shared" si="1009"/>
        <v>-0.30555555555555597</v>
      </c>
      <c r="H1643" s="25">
        <f t="shared" si="978"/>
        <v>78</v>
      </c>
      <c r="I1643" s="49">
        <f>'Ducati Panigale 1199 data'!$C$8*G1643</f>
        <v>-84.944444444444557</v>
      </c>
      <c r="J1643" s="49">
        <f>'Ducati Panigale 1199 data'!$C$8*'Ducati Panigale 1199 data'!$C$15*'Ducati Panigale 1199 data'!$C$10</f>
        <v>54.543600000000005</v>
      </c>
      <c r="K1643" s="49">
        <f>(0.5*'Ducati Panigale 1199 data'!$C$12)*'Ducati Panigale 1199 data'!$C$14*'Ducati Panigale 1199 data'!$C$11*F1643^2</f>
        <v>124.99154224537037</v>
      </c>
      <c r="L1643" s="49">
        <f t="shared" si="979"/>
        <v>94.590697800925824</v>
      </c>
      <c r="M1643" s="49">
        <f t="shared" si="975"/>
        <v>2811.4457401941841</v>
      </c>
      <c r="N1643" s="25">
        <f t="shared" si="980"/>
        <v>2.8114457401941841</v>
      </c>
      <c r="O1643" s="105">
        <f t="shared" si="981"/>
        <v>0</v>
      </c>
      <c r="P1643" s="105">
        <f t="shared" si="982"/>
        <v>0</v>
      </c>
      <c r="Q1643" s="105">
        <f t="shared" si="1010"/>
        <v>357.73593920351709</v>
      </c>
      <c r="R1643" s="27">
        <f t="shared" si="983"/>
        <v>9.9371094223199188E-2</v>
      </c>
      <c r="S1643" s="98">
        <f t="shared" si="984"/>
        <v>2.8114457401941841</v>
      </c>
      <c r="T1643" s="17">
        <f t="shared" si="1011"/>
        <v>2524.7602699237232</v>
      </c>
      <c r="U1643" s="17">
        <f t="shared" si="985"/>
        <v>0.70132229720103423</v>
      </c>
      <c r="V1643" s="17">
        <f t="shared" si="986"/>
        <v>339.84914224334125</v>
      </c>
      <c r="W1643" s="17">
        <f t="shared" si="987"/>
        <v>326.25517655360761</v>
      </c>
      <c r="X1643" s="17">
        <f t="shared" si="987"/>
        <v>313.20496949146332</v>
      </c>
      <c r="Y1643" s="17">
        <f t="shared" si="988"/>
        <v>310.07291979654866</v>
      </c>
      <c r="Z1643" s="17">
        <f>Y1643/3600</f>
        <v>8.6131366610152402E-2</v>
      </c>
      <c r="AA1643" s="17">
        <f>0.96*Y1643</f>
        <v>297.67000300468669</v>
      </c>
      <c r="AB1643" s="17">
        <f t="shared" si="989"/>
        <v>285.76320288449921</v>
      </c>
      <c r="AC1643" s="17">
        <f t="shared" si="990"/>
        <v>271.47504274027426</v>
      </c>
      <c r="AD1643" s="17">
        <f t="shared" si="991"/>
        <v>271.47504274027426</v>
      </c>
      <c r="AE1643" s="17">
        <f t="shared" si="1012"/>
        <v>7.5409734094520633E-2</v>
      </c>
      <c r="AF1643" s="17">
        <f>T1643-AD1643</f>
        <v>2253.285227183449</v>
      </c>
      <c r="AG1643" s="17">
        <f t="shared" si="992"/>
        <v>0.62591256310651366</v>
      </c>
      <c r="AH1643" s="28">
        <f>0.5*'Ducati Panigale 1199 data'!$C$8*'WLTP class 3 v5'!F1643^2</f>
        <v>122794.05864197529</v>
      </c>
      <c r="AI1643" s="17">
        <f t="shared" si="993"/>
        <v>122.7940586419753</v>
      </c>
      <c r="AJ1643" s="17" t="str">
        <f>IF(N1643&lt;0, AI1643, "0")</f>
        <v>0</v>
      </c>
      <c r="AK1643" s="98">
        <f>AK1642+AJ1643</f>
        <v>3985.0924614197511</v>
      </c>
      <c r="AL1643" s="105">
        <f t="shared" si="994"/>
        <v>1.1069701281721531</v>
      </c>
      <c r="AM1643" s="98">
        <f>IF(N1643 &gt; 0, AI1643, )</f>
        <v>122.7940586419753</v>
      </c>
      <c r="AN1643" s="98">
        <f t="shared" si="1013"/>
        <v>42859.183314043119</v>
      </c>
      <c r="AO1643" s="98">
        <f t="shared" si="995"/>
        <v>11.905328698345311</v>
      </c>
      <c r="AP1643" s="27">
        <f t="shared" si="996"/>
        <v>0</v>
      </c>
      <c r="AQ1643" s="27">
        <f t="shared" si="997"/>
        <v>0</v>
      </c>
      <c r="AR1643" s="100">
        <f t="shared" si="998"/>
        <v>0</v>
      </c>
      <c r="AS1643" s="27">
        <f t="shared" si="999"/>
        <v>0</v>
      </c>
      <c r="AT1643" s="100">
        <f t="shared" si="976"/>
        <v>0</v>
      </c>
      <c r="AU1643" s="27">
        <f t="shared" si="976"/>
        <v>0</v>
      </c>
      <c r="AV1643" s="27">
        <f t="shared" si="1000"/>
        <v>0</v>
      </c>
      <c r="AW1643" s="27">
        <f t="shared" si="1001"/>
        <v>0</v>
      </c>
      <c r="AX1643" s="27">
        <f t="shared" si="1002"/>
        <v>0</v>
      </c>
      <c r="AY1643" s="100">
        <f>AN1643-AW1643</f>
        <v>42859.183314043119</v>
      </c>
      <c r="AZ1643" s="110">
        <f t="shared" si="1003"/>
        <v>11.905328698345311</v>
      </c>
      <c r="BB1643" s="88">
        <v>0</v>
      </c>
      <c r="BC1643" s="26">
        <f t="shared" si="1004"/>
        <v>0</v>
      </c>
      <c r="BD1643" s="26">
        <f t="shared" si="1005"/>
        <v>0</v>
      </c>
      <c r="BE1643" s="26">
        <f t="shared" si="1006"/>
        <v>0</v>
      </c>
      <c r="BF1643" s="26">
        <f t="shared" si="1007"/>
        <v>0</v>
      </c>
      <c r="BG1643" s="26">
        <f t="shared" si="1008"/>
        <v>0</v>
      </c>
    </row>
    <row r="1644" spans="2:59">
      <c r="B1644" s="13" t="s">
        <v>35</v>
      </c>
      <c r="C1644" s="13">
        <v>1633</v>
      </c>
      <c r="D1644" s="13">
        <v>156</v>
      </c>
      <c r="E1644" s="24">
        <v>106.1</v>
      </c>
      <c r="F1644" s="69">
        <f t="shared" si="977"/>
        <v>29.472222222222221</v>
      </c>
      <c r="G1644" s="25">
        <f t="shared" si="1009"/>
        <v>-0.16666666666666705</v>
      </c>
      <c r="H1644" s="25">
        <f t="shared" si="978"/>
        <v>78.5</v>
      </c>
      <c r="I1644" s="49">
        <f>'Ducati Panigale 1199 data'!$C$8*G1644</f>
        <v>-46.333333333333442</v>
      </c>
      <c r="J1644" s="49">
        <f>'Ducati Panigale 1199 data'!$C$8*'Ducati Panigale 1199 data'!$C$15*'Ducati Panigale 1199 data'!$C$10</f>
        <v>54.543600000000005</v>
      </c>
      <c r="K1644" s="49">
        <f>(0.5*'Ducati Panigale 1199 data'!$C$12)*'Ducati Panigale 1199 data'!$C$14*'Ducati Panigale 1199 data'!$C$11*F1644^2</f>
        <v>122.89772375578704</v>
      </c>
      <c r="L1644" s="49">
        <f t="shared" si="979"/>
        <v>131.10799042245361</v>
      </c>
      <c r="M1644" s="49">
        <f t="shared" si="975"/>
        <v>3864.0438288395353</v>
      </c>
      <c r="N1644" s="25">
        <f t="shared" si="980"/>
        <v>3.8640438288395353</v>
      </c>
      <c r="O1644" s="105">
        <f t="shared" si="981"/>
        <v>0</v>
      </c>
      <c r="P1644" s="105">
        <f t="shared" si="982"/>
        <v>0</v>
      </c>
      <c r="Q1644" s="105">
        <f t="shared" si="1010"/>
        <v>357.73593920351709</v>
      </c>
      <c r="R1644" s="27">
        <f t="shared" si="983"/>
        <v>9.9371094223199188E-2</v>
      </c>
      <c r="S1644" s="98">
        <f t="shared" si="984"/>
        <v>3.8640438288395353</v>
      </c>
      <c r="T1644" s="17">
        <f t="shared" si="1011"/>
        <v>2528.6243137525626</v>
      </c>
      <c r="U1644" s="17">
        <f t="shared" si="985"/>
        <v>0.7023956427090452</v>
      </c>
      <c r="V1644" s="17">
        <f t="shared" si="986"/>
        <v>339.84914224334125</v>
      </c>
      <c r="W1644" s="17">
        <f t="shared" si="987"/>
        <v>326.25517655360761</v>
      </c>
      <c r="X1644" s="17">
        <f t="shared" si="987"/>
        <v>313.20496949146332</v>
      </c>
      <c r="Y1644" s="17">
        <f t="shared" si="988"/>
        <v>310.07291979654866</v>
      </c>
      <c r="Z1644" s="17">
        <f>Y1644/3600</f>
        <v>8.6131366610152402E-2</v>
      </c>
      <c r="AA1644" s="17">
        <f>0.96*Y1644</f>
        <v>297.67000300468669</v>
      </c>
      <c r="AB1644" s="17">
        <f t="shared" si="989"/>
        <v>285.76320288449921</v>
      </c>
      <c r="AC1644" s="17">
        <f t="shared" si="990"/>
        <v>271.47504274027426</v>
      </c>
      <c r="AD1644" s="17">
        <f t="shared" si="991"/>
        <v>271.47504274027426</v>
      </c>
      <c r="AE1644" s="17">
        <f t="shared" si="1012"/>
        <v>7.5409734094520633E-2</v>
      </c>
      <c r="AF1644" s="17">
        <f>T1644-AD1644</f>
        <v>2257.1492710122884</v>
      </c>
      <c r="AG1644" s="17">
        <f t="shared" si="992"/>
        <v>0.62698590861452452</v>
      </c>
      <c r="AH1644" s="28">
        <f>0.5*'Ducati Panigale 1199 data'!$C$8*'WLTP class 3 v5'!F1644^2</f>
        <v>120737.05169753086</v>
      </c>
      <c r="AI1644" s="17">
        <f t="shared" si="993"/>
        <v>120.73705169753086</v>
      </c>
      <c r="AJ1644" s="17" t="str">
        <f>IF(N1644&lt;0, AI1644, "0")</f>
        <v>0</v>
      </c>
      <c r="AK1644" s="98">
        <f>AK1643+AJ1644</f>
        <v>3985.0924614197511</v>
      </c>
      <c r="AL1644" s="105">
        <f t="shared" si="994"/>
        <v>1.1069701281721531</v>
      </c>
      <c r="AM1644" s="98">
        <f>IF(N1644 &gt; 0, AI1644, )</f>
        <v>120.73705169753086</v>
      </c>
      <c r="AN1644" s="98">
        <f t="shared" si="1013"/>
        <v>42979.920365740647</v>
      </c>
      <c r="AO1644" s="98">
        <f t="shared" si="995"/>
        <v>11.93886676826129</v>
      </c>
      <c r="AP1644" s="27">
        <f t="shared" si="996"/>
        <v>0</v>
      </c>
      <c r="AQ1644" s="27">
        <f t="shared" si="997"/>
        <v>0</v>
      </c>
      <c r="AR1644" s="100">
        <f t="shared" si="998"/>
        <v>0</v>
      </c>
      <c r="AS1644" s="27">
        <f t="shared" si="999"/>
        <v>0</v>
      </c>
      <c r="AT1644" s="100">
        <f t="shared" si="976"/>
        <v>0</v>
      </c>
      <c r="AU1644" s="27">
        <f t="shared" si="976"/>
        <v>0</v>
      </c>
      <c r="AV1644" s="27">
        <f t="shared" si="1000"/>
        <v>0</v>
      </c>
      <c r="AW1644" s="27">
        <f t="shared" si="1001"/>
        <v>0</v>
      </c>
      <c r="AX1644" s="27">
        <f t="shared" si="1002"/>
        <v>0</v>
      </c>
      <c r="AY1644" s="100">
        <f>AN1644-AW1644</f>
        <v>42979.920365740647</v>
      </c>
      <c r="AZ1644" s="110">
        <f t="shared" si="1003"/>
        <v>11.93886676826129</v>
      </c>
      <c r="BB1644" s="88">
        <v>0</v>
      </c>
      <c r="BC1644" s="26">
        <f t="shared" si="1004"/>
        <v>0</v>
      </c>
      <c r="BD1644" s="26">
        <f t="shared" si="1005"/>
        <v>0</v>
      </c>
      <c r="BE1644" s="26">
        <f t="shared" si="1006"/>
        <v>0</v>
      </c>
      <c r="BF1644" s="26">
        <f t="shared" si="1007"/>
        <v>0</v>
      </c>
      <c r="BG1644" s="26">
        <f t="shared" si="1008"/>
        <v>0</v>
      </c>
    </row>
    <row r="1645" spans="2:59">
      <c r="B1645" s="13" t="s">
        <v>35</v>
      </c>
      <c r="C1645" s="13">
        <v>1634</v>
      </c>
      <c r="D1645" s="13">
        <v>157</v>
      </c>
      <c r="E1645" s="24">
        <v>105.8</v>
      </c>
      <c r="F1645" s="69">
        <f t="shared" si="977"/>
        <v>29.388888888888889</v>
      </c>
      <c r="G1645" s="25">
        <f t="shared" si="1009"/>
        <v>-5.5555555555554373E-2</v>
      </c>
      <c r="H1645" s="25">
        <f t="shared" si="978"/>
        <v>79</v>
      </c>
      <c r="I1645" s="49">
        <f>'Ducati Panigale 1199 data'!$C$8*G1645</f>
        <v>-15.444444444444116</v>
      </c>
      <c r="J1645" s="49">
        <f>'Ducati Panigale 1199 data'!$C$8*'Ducati Panigale 1199 data'!$C$15*'Ducati Panigale 1199 data'!$C$10</f>
        <v>54.543600000000005</v>
      </c>
      <c r="K1645" s="49">
        <f>(0.5*'Ducati Panigale 1199 data'!$C$12)*'Ducati Panigale 1199 data'!$C$14*'Ducati Panigale 1199 data'!$C$11*F1645^2</f>
        <v>122.2037144675926</v>
      </c>
      <c r="L1645" s="49">
        <f t="shared" si="979"/>
        <v>161.3028700231485</v>
      </c>
      <c r="M1645" s="49">
        <f t="shared" si="975"/>
        <v>4740.512124569198</v>
      </c>
      <c r="N1645" s="25">
        <f t="shared" si="980"/>
        <v>4.7405121245691983</v>
      </c>
      <c r="O1645" s="105">
        <f t="shared" si="981"/>
        <v>0</v>
      </c>
      <c r="P1645" s="105">
        <f t="shared" si="982"/>
        <v>0</v>
      </c>
      <c r="Q1645" s="105">
        <f t="shared" si="1010"/>
        <v>357.73593920351709</v>
      </c>
      <c r="R1645" s="27">
        <f t="shared" si="983"/>
        <v>9.9371094223199188E-2</v>
      </c>
      <c r="S1645" s="98">
        <f t="shared" si="984"/>
        <v>4.7405121245691983</v>
      </c>
      <c r="T1645" s="17">
        <f t="shared" si="1011"/>
        <v>2533.3648258771318</v>
      </c>
      <c r="U1645" s="17">
        <f t="shared" si="985"/>
        <v>0.7037124516325366</v>
      </c>
      <c r="V1645" s="17">
        <f t="shared" si="986"/>
        <v>339.84914224334125</v>
      </c>
      <c r="W1645" s="17">
        <f t="shared" si="987"/>
        <v>326.25517655360761</v>
      </c>
      <c r="X1645" s="17">
        <f t="shared" si="987"/>
        <v>313.20496949146332</v>
      </c>
      <c r="Y1645" s="17">
        <f t="shared" si="988"/>
        <v>310.07291979654866</v>
      </c>
      <c r="Z1645" s="17">
        <f>Y1645/3600</f>
        <v>8.6131366610152402E-2</v>
      </c>
      <c r="AA1645" s="17">
        <f>0.96*Y1645</f>
        <v>297.67000300468669</v>
      </c>
      <c r="AB1645" s="17">
        <f t="shared" si="989"/>
        <v>285.76320288449921</v>
      </c>
      <c r="AC1645" s="17">
        <f t="shared" si="990"/>
        <v>271.47504274027426</v>
      </c>
      <c r="AD1645" s="17">
        <f t="shared" si="991"/>
        <v>271.47504274027426</v>
      </c>
      <c r="AE1645" s="17">
        <f t="shared" si="1012"/>
        <v>7.5409734094520633E-2</v>
      </c>
      <c r="AF1645" s="17">
        <f>T1645-AD1645</f>
        <v>2261.8897831368577</v>
      </c>
      <c r="AG1645" s="17">
        <f t="shared" si="992"/>
        <v>0.62830271753801603</v>
      </c>
      <c r="AH1645" s="28">
        <f>0.5*'Ducati Panigale 1199 data'!$C$8*'WLTP class 3 v5'!F1645^2</f>
        <v>120055.24382716049</v>
      </c>
      <c r="AI1645" s="17">
        <f t="shared" si="993"/>
        <v>120.0552438271605</v>
      </c>
      <c r="AJ1645" s="17" t="str">
        <f>IF(N1645&lt;0, AI1645, "0")</f>
        <v>0</v>
      </c>
      <c r="AK1645" s="98">
        <f>AK1644+AJ1645</f>
        <v>3985.0924614197511</v>
      </c>
      <c r="AL1645" s="105">
        <f t="shared" si="994"/>
        <v>1.1069701281721531</v>
      </c>
      <c r="AM1645" s="98">
        <f>IF(N1645 &gt; 0, AI1645, )</f>
        <v>120.0552438271605</v>
      </c>
      <c r="AN1645" s="98">
        <f t="shared" si="1013"/>
        <v>43099.975609567809</v>
      </c>
      <c r="AO1645" s="98">
        <f t="shared" si="995"/>
        <v>11.972215447102169</v>
      </c>
      <c r="AP1645" s="27">
        <f t="shared" si="996"/>
        <v>0</v>
      </c>
      <c r="AQ1645" s="27">
        <f t="shared" si="997"/>
        <v>0</v>
      </c>
      <c r="AR1645" s="100">
        <f t="shared" si="998"/>
        <v>0</v>
      </c>
      <c r="AS1645" s="27">
        <f t="shared" si="999"/>
        <v>0</v>
      </c>
      <c r="AT1645" s="100">
        <f t="shared" si="976"/>
        <v>0</v>
      </c>
      <c r="AU1645" s="27">
        <f t="shared" si="976"/>
        <v>0</v>
      </c>
      <c r="AV1645" s="27">
        <f t="shared" si="1000"/>
        <v>0</v>
      </c>
      <c r="AW1645" s="27">
        <f t="shared" si="1001"/>
        <v>0</v>
      </c>
      <c r="AX1645" s="27">
        <f t="shared" si="1002"/>
        <v>0</v>
      </c>
      <c r="AY1645" s="100">
        <f>AN1645-AW1645</f>
        <v>43099.975609567809</v>
      </c>
      <c r="AZ1645" s="110">
        <f t="shared" si="1003"/>
        <v>11.972215447102169</v>
      </c>
      <c r="BB1645" s="88">
        <v>0</v>
      </c>
      <c r="BC1645" s="26">
        <f t="shared" si="1004"/>
        <v>0</v>
      </c>
      <c r="BD1645" s="26">
        <f t="shared" si="1005"/>
        <v>0</v>
      </c>
      <c r="BE1645" s="26">
        <f t="shared" si="1006"/>
        <v>0</v>
      </c>
      <c r="BF1645" s="26">
        <f t="shared" si="1007"/>
        <v>0</v>
      </c>
      <c r="BG1645" s="26">
        <f t="shared" si="1008"/>
        <v>0</v>
      </c>
    </row>
    <row r="1646" spans="2:59">
      <c r="B1646" s="13" t="s">
        <v>35</v>
      </c>
      <c r="C1646" s="13">
        <v>1635</v>
      </c>
      <c r="D1646" s="13">
        <v>158</v>
      </c>
      <c r="E1646" s="24">
        <v>105.7</v>
      </c>
      <c r="F1646" s="69">
        <f t="shared" si="977"/>
        <v>29.361111111111111</v>
      </c>
      <c r="G1646" s="25">
        <f t="shared" si="1009"/>
        <v>-1.3888888888888099E-2</v>
      </c>
      <c r="H1646" s="25">
        <f t="shared" si="978"/>
        <v>79.5</v>
      </c>
      <c r="I1646" s="49">
        <f>'Ducati Panigale 1199 data'!$C$8*G1646</f>
        <v>-3.8611111111108913</v>
      </c>
      <c r="J1646" s="49">
        <f>'Ducati Panigale 1199 data'!$C$8*'Ducati Panigale 1199 data'!$C$15*'Ducati Panigale 1199 data'!$C$10</f>
        <v>54.543600000000005</v>
      </c>
      <c r="K1646" s="49">
        <f>(0.5*'Ducati Panigale 1199 data'!$C$12)*'Ducati Panigale 1199 data'!$C$14*'Ducati Panigale 1199 data'!$C$11*F1646^2</f>
        <v>121.97281472800927</v>
      </c>
      <c r="L1646" s="49">
        <f t="shared" si="979"/>
        <v>172.65530361689838</v>
      </c>
      <c r="M1646" s="49">
        <f t="shared" si="975"/>
        <v>5069.3515534183771</v>
      </c>
      <c r="N1646" s="25">
        <f t="shared" si="980"/>
        <v>5.0693515534183771</v>
      </c>
      <c r="O1646" s="105">
        <f t="shared" si="981"/>
        <v>0</v>
      </c>
      <c r="P1646" s="105">
        <f t="shared" si="982"/>
        <v>0</v>
      </c>
      <c r="Q1646" s="105">
        <f t="shared" si="1010"/>
        <v>357.73593920351709</v>
      </c>
      <c r="R1646" s="27">
        <f t="shared" si="983"/>
        <v>9.9371094223199188E-2</v>
      </c>
      <c r="S1646" s="98">
        <f t="shared" si="984"/>
        <v>5.0693515534183771</v>
      </c>
      <c r="T1646" s="17">
        <f t="shared" si="1011"/>
        <v>2538.4341774305503</v>
      </c>
      <c r="U1646" s="17">
        <f t="shared" si="985"/>
        <v>0.70512060484181949</v>
      </c>
      <c r="V1646" s="17">
        <f t="shared" si="986"/>
        <v>339.84914224334125</v>
      </c>
      <c r="W1646" s="17">
        <f t="shared" si="987"/>
        <v>326.25517655360761</v>
      </c>
      <c r="X1646" s="17">
        <f t="shared" si="987"/>
        <v>313.20496949146332</v>
      </c>
      <c r="Y1646" s="17">
        <f t="shared" si="988"/>
        <v>310.07291979654866</v>
      </c>
      <c r="Z1646" s="17">
        <f>Y1646/3600</f>
        <v>8.6131366610152402E-2</v>
      </c>
      <c r="AA1646" s="17">
        <f>0.96*Y1646</f>
        <v>297.67000300468669</v>
      </c>
      <c r="AB1646" s="17">
        <f t="shared" si="989"/>
        <v>285.76320288449921</v>
      </c>
      <c r="AC1646" s="17">
        <f t="shared" si="990"/>
        <v>271.47504274027426</v>
      </c>
      <c r="AD1646" s="17">
        <f t="shared" si="991"/>
        <v>271.47504274027426</v>
      </c>
      <c r="AE1646" s="17">
        <f t="shared" si="1012"/>
        <v>7.5409734094520633E-2</v>
      </c>
      <c r="AF1646" s="17">
        <f>T1646-AD1646</f>
        <v>2266.9591346902762</v>
      </c>
      <c r="AG1646" s="17">
        <f t="shared" si="992"/>
        <v>0.62971087074729892</v>
      </c>
      <c r="AH1646" s="28">
        <f>0.5*'Ducati Panigale 1199 data'!$C$8*'WLTP class 3 v5'!F1646^2</f>
        <v>119828.40354938271</v>
      </c>
      <c r="AI1646" s="17">
        <f t="shared" si="993"/>
        <v>119.82840354938271</v>
      </c>
      <c r="AJ1646" s="17" t="str">
        <f>IF(N1646&lt;0, AI1646, "0")</f>
        <v>0</v>
      </c>
      <c r="AK1646" s="98">
        <f>AK1645+AJ1646</f>
        <v>3985.0924614197511</v>
      </c>
      <c r="AL1646" s="105">
        <f t="shared" si="994"/>
        <v>1.1069701281721531</v>
      </c>
      <c r="AM1646" s="98">
        <f>IF(N1646 &gt; 0, AI1646, )</f>
        <v>119.82840354938271</v>
      </c>
      <c r="AN1646" s="98">
        <f t="shared" si="1013"/>
        <v>43219.804013117195</v>
      </c>
      <c r="AO1646" s="98">
        <f t="shared" si="995"/>
        <v>12.005501114754777</v>
      </c>
      <c r="AP1646" s="27">
        <f t="shared" si="996"/>
        <v>0</v>
      </c>
      <c r="AQ1646" s="27">
        <f t="shared" si="997"/>
        <v>0</v>
      </c>
      <c r="AR1646" s="100">
        <f t="shared" si="998"/>
        <v>0</v>
      </c>
      <c r="AS1646" s="27">
        <f t="shared" si="999"/>
        <v>0</v>
      </c>
      <c r="AT1646" s="100">
        <f t="shared" si="976"/>
        <v>0</v>
      </c>
      <c r="AU1646" s="27">
        <f t="shared" si="976"/>
        <v>0</v>
      </c>
      <c r="AV1646" s="27">
        <f t="shared" si="1000"/>
        <v>0</v>
      </c>
      <c r="AW1646" s="27">
        <f t="shared" si="1001"/>
        <v>0</v>
      </c>
      <c r="AX1646" s="27">
        <f t="shared" si="1002"/>
        <v>0</v>
      </c>
      <c r="AY1646" s="100">
        <f>AN1646-AW1646</f>
        <v>43219.804013117195</v>
      </c>
      <c r="AZ1646" s="110">
        <f t="shared" si="1003"/>
        <v>12.005501114754777</v>
      </c>
      <c r="BB1646" s="88">
        <v>0</v>
      </c>
      <c r="BC1646" s="26">
        <f t="shared" si="1004"/>
        <v>0</v>
      </c>
      <c r="BD1646" s="26">
        <f t="shared" si="1005"/>
        <v>0</v>
      </c>
      <c r="BE1646" s="26">
        <f t="shared" si="1006"/>
        <v>0</v>
      </c>
      <c r="BF1646" s="26">
        <f t="shared" si="1007"/>
        <v>0</v>
      </c>
      <c r="BG1646" s="26">
        <f t="shared" si="1008"/>
        <v>0</v>
      </c>
    </row>
    <row r="1647" spans="2:59">
      <c r="B1647" s="13" t="s">
        <v>35</v>
      </c>
      <c r="C1647" s="13">
        <v>1636</v>
      </c>
      <c r="D1647" s="13">
        <v>159</v>
      </c>
      <c r="E1647" s="24">
        <v>105.7</v>
      </c>
      <c r="F1647" s="69">
        <f t="shared" si="977"/>
        <v>29.361111111111111</v>
      </c>
      <c r="G1647" s="25">
        <f t="shared" si="1009"/>
        <v>-1.3888888888890073E-2</v>
      </c>
      <c r="H1647" s="25">
        <f t="shared" si="978"/>
        <v>80</v>
      </c>
      <c r="I1647" s="49">
        <f>'Ducati Panigale 1199 data'!$C$8*G1647</f>
        <v>-3.8611111111114402</v>
      </c>
      <c r="J1647" s="49">
        <f>'Ducati Panigale 1199 data'!$C$8*'Ducati Panigale 1199 data'!$C$15*'Ducati Panigale 1199 data'!$C$10</f>
        <v>54.543600000000005</v>
      </c>
      <c r="K1647" s="49">
        <f>(0.5*'Ducati Panigale 1199 data'!$C$12)*'Ducati Panigale 1199 data'!$C$14*'Ducati Panigale 1199 data'!$C$11*F1647^2</f>
        <v>121.97281472800927</v>
      </c>
      <c r="L1647" s="49">
        <f t="shared" si="979"/>
        <v>172.65530361689784</v>
      </c>
      <c r="M1647" s="49">
        <f t="shared" si="975"/>
        <v>5069.3515534183616</v>
      </c>
      <c r="N1647" s="25">
        <f t="shared" si="980"/>
        <v>5.069351553418362</v>
      </c>
      <c r="O1647" s="105">
        <f t="shared" si="981"/>
        <v>0</v>
      </c>
      <c r="P1647" s="105">
        <f t="shared" si="982"/>
        <v>0</v>
      </c>
      <c r="Q1647" s="105">
        <f t="shared" si="1010"/>
        <v>357.73593920351709</v>
      </c>
      <c r="R1647" s="27">
        <f t="shared" si="983"/>
        <v>9.9371094223199188E-2</v>
      </c>
      <c r="S1647" s="98">
        <f t="shared" si="984"/>
        <v>5.069351553418362</v>
      </c>
      <c r="T1647" s="17">
        <f t="shared" si="1011"/>
        <v>2543.5035289839689</v>
      </c>
      <c r="U1647" s="17">
        <f t="shared" si="985"/>
        <v>0.70652875805110249</v>
      </c>
      <c r="V1647" s="17">
        <f t="shared" si="986"/>
        <v>339.84914224334125</v>
      </c>
      <c r="W1647" s="17">
        <f t="shared" si="987"/>
        <v>326.25517655360761</v>
      </c>
      <c r="X1647" s="17">
        <f t="shared" si="987"/>
        <v>313.20496949146332</v>
      </c>
      <c r="Y1647" s="17">
        <f t="shared" si="988"/>
        <v>310.07291979654866</v>
      </c>
      <c r="Z1647" s="17">
        <f>Y1647/3600</f>
        <v>8.6131366610152402E-2</v>
      </c>
      <c r="AA1647" s="17">
        <f>0.96*Y1647</f>
        <v>297.67000300468669</v>
      </c>
      <c r="AB1647" s="17">
        <f t="shared" si="989"/>
        <v>285.76320288449921</v>
      </c>
      <c r="AC1647" s="17">
        <f t="shared" si="990"/>
        <v>271.47504274027426</v>
      </c>
      <c r="AD1647" s="17">
        <f t="shared" si="991"/>
        <v>271.47504274027426</v>
      </c>
      <c r="AE1647" s="17">
        <f t="shared" si="1012"/>
        <v>7.5409734094520633E-2</v>
      </c>
      <c r="AF1647" s="17">
        <f>T1647-AD1647</f>
        <v>2272.0284862436947</v>
      </c>
      <c r="AG1647" s="17">
        <f t="shared" si="992"/>
        <v>0.63111902395658181</v>
      </c>
      <c r="AH1647" s="28">
        <f>0.5*'Ducati Panigale 1199 data'!$C$8*'WLTP class 3 v5'!F1647^2</f>
        <v>119828.40354938271</v>
      </c>
      <c r="AI1647" s="17">
        <f t="shared" si="993"/>
        <v>119.82840354938271</v>
      </c>
      <c r="AJ1647" s="17" t="str">
        <f>IF(N1647&lt;0, AI1647, "0")</f>
        <v>0</v>
      </c>
      <c r="AK1647" s="98">
        <f>AK1646+AJ1647</f>
        <v>3985.0924614197511</v>
      </c>
      <c r="AL1647" s="105">
        <f t="shared" si="994"/>
        <v>1.1069701281721531</v>
      </c>
      <c r="AM1647" s="98">
        <f>IF(N1647 &gt; 0, AI1647, )</f>
        <v>119.82840354938271</v>
      </c>
      <c r="AN1647" s="98">
        <f t="shared" si="1013"/>
        <v>43339.63241666658</v>
      </c>
      <c r="AO1647" s="98">
        <f t="shared" si="995"/>
        <v>12.038786782407383</v>
      </c>
      <c r="AP1647" s="27">
        <f t="shared" si="996"/>
        <v>0</v>
      </c>
      <c r="AQ1647" s="27">
        <f t="shared" si="997"/>
        <v>0</v>
      </c>
      <c r="AR1647" s="100">
        <f t="shared" si="998"/>
        <v>0</v>
      </c>
      <c r="AS1647" s="27">
        <f t="shared" si="999"/>
        <v>0</v>
      </c>
      <c r="AT1647" s="100">
        <f t="shared" si="976"/>
        <v>0</v>
      </c>
      <c r="AU1647" s="27">
        <f t="shared" si="976"/>
        <v>0</v>
      </c>
      <c r="AV1647" s="27">
        <f t="shared" si="1000"/>
        <v>0</v>
      </c>
      <c r="AW1647" s="27">
        <f t="shared" si="1001"/>
        <v>0</v>
      </c>
      <c r="AX1647" s="27">
        <f t="shared" si="1002"/>
        <v>0</v>
      </c>
      <c r="AY1647" s="100">
        <f>AN1647-AW1647</f>
        <v>43339.63241666658</v>
      </c>
      <c r="AZ1647" s="110">
        <f t="shared" si="1003"/>
        <v>12.038786782407383</v>
      </c>
      <c r="BB1647" s="88">
        <v>0</v>
      </c>
      <c r="BC1647" s="26">
        <f t="shared" si="1004"/>
        <v>0</v>
      </c>
      <c r="BD1647" s="26">
        <f t="shared" si="1005"/>
        <v>0</v>
      </c>
      <c r="BE1647" s="26">
        <f t="shared" si="1006"/>
        <v>0</v>
      </c>
      <c r="BF1647" s="26">
        <f t="shared" si="1007"/>
        <v>0</v>
      </c>
      <c r="BG1647" s="26">
        <f t="shared" si="1008"/>
        <v>0</v>
      </c>
    </row>
    <row r="1648" spans="2:59">
      <c r="B1648" s="13" t="s">
        <v>35</v>
      </c>
      <c r="C1648" s="13">
        <v>1637</v>
      </c>
      <c r="D1648" s="13">
        <v>160</v>
      </c>
      <c r="E1648" s="24">
        <v>105.6</v>
      </c>
      <c r="F1648" s="69">
        <f t="shared" si="977"/>
        <v>29.333333333333332</v>
      </c>
      <c r="G1648" s="25">
        <f t="shared" si="1009"/>
        <v>-5.5555555555556344E-2</v>
      </c>
      <c r="H1648" s="25">
        <f t="shared" si="978"/>
        <v>80.5</v>
      </c>
      <c r="I1648" s="49">
        <f>'Ducati Panigale 1199 data'!$C$8*G1648</f>
        <v>-15.444444444444663</v>
      </c>
      <c r="J1648" s="49">
        <f>'Ducati Panigale 1199 data'!$C$8*'Ducati Panigale 1199 data'!$C$15*'Ducati Panigale 1199 data'!$C$10</f>
        <v>54.543600000000005</v>
      </c>
      <c r="K1648" s="49">
        <f>(0.5*'Ducati Panigale 1199 data'!$C$12)*'Ducati Panigale 1199 data'!$C$14*'Ducati Panigale 1199 data'!$C$11*F1648^2</f>
        <v>121.74213333333333</v>
      </c>
      <c r="L1648" s="49">
        <f t="shared" si="979"/>
        <v>160.84128888888867</v>
      </c>
      <c r="M1648" s="49">
        <f t="shared" si="975"/>
        <v>4718.0111407407339</v>
      </c>
      <c r="N1648" s="25">
        <f t="shared" si="980"/>
        <v>4.7180111407407344</v>
      </c>
      <c r="O1648" s="105">
        <f t="shared" si="981"/>
        <v>0</v>
      </c>
      <c r="P1648" s="105">
        <f t="shared" si="982"/>
        <v>0</v>
      </c>
      <c r="Q1648" s="105">
        <f t="shared" si="1010"/>
        <v>357.73593920351709</v>
      </c>
      <c r="R1648" s="27">
        <f t="shared" si="983"/>
        <v>9.9371094223199188E-2</v>
      </c>
      <c r="S1648" s="98">
        <f t="shared" si="984"/>
        <v>4.7180111407407344</v>
      </c>
      <c r="T1648" s="17">
        <f t="shared" si="1011"/>
        <v>2548.2215401247095</v>
      </c>
      <c r="U1648" s="17">
        <f t="shared" si="985"/>
        <v>0.70783931670130817</v>
      </c>
      <c r="V1648" s="17">
        <f t="shared" si="986"/>
        <v>339.84914224334125</v>
      </c>
      <c r="W1648" s="17">
        <f t="shared" si="987"/>
        <v>326.25517655360761</v>
      </c>
      <c r="X1648" s="17">
        <f t="shared" si="987"/>
        <v>313.20496949146332</v>
      </c>
      <c r="Y1648" s="17">
        <f t="shared" si="988"/>
        <v>310.07291979654866</v>
      </c>
      <c r="Z1648" s="17">
        <f>Y1648/3600</f>
        <v>8.6131366610152402E-2</v>
      </c>
      <c r="AA1648" s="17">
        <f>0.96*Y1648</f>
        <v>297.67000300468669</v>
      </c>
      <c r="AB1648" s="17">
        <f t="shared" si="989"/>
        <v>285.76320288449921</v>
      </c>
      <c r="AC1648" s="17">
        <f t="shared" si="990"/>
        <v>271.47504274027426</v>
      </c>
      <c r="AD1648" s="17">
        <f t="shared" si="991"/>
        <v>271.47504274027426</v>
      </c>
      <c r="AE1648" s="17">
        <f t="shared" si="1012"/>
        <v>7.5409734094520633E-2</v>
      </c>
      <c r="AF1648" s="17">
        <f>T1648-AD1648</f>
        <v>2276.7464973844353</v>
      </c>
      <c r="AG1648" s="17">
        <f t="shared" si="992"/>
        <v>0.63242958260678761</v>
      </c>
      <c r="AH1648" s="28">
        <f>0.5*'Ducati Panigale 1199 data'!$C$8*'WLTP class 3 v5'!F1648^2</f>
        <v>119601.77777777777</v>
      </c>
      <c r="AI1648" s="17">
        <f t="shared" si="993"/>
        <v>119.60177777777777</v>
      </c>
      <c r="AJ1648" s="17" t="str">
        <f>IF(N1648&lt;0, AI1648, "0")</f>
        <v>0</v>
      </c>
      <c r="AK1648" s="98">
        <f>AK1647+AJ1648</f>
        <v>3985.0924614197511</v>
      </c>
      <c r="AL1648" s="105">
        <f t="shared" si="994"/>
        <v>1.1069701281721531</v>
      </c>
      <c r="AM1648" s="98">
        <f>IF(N1648 &gt; 0, AI1648, )</f>
        <v>119.60177777777777</v>
      </c>
      <c r="AN1648" s="98">
        <f t="shared" si="1013"/>
        <v>43459.234194444354</v>
      </c>
      <c r="AO1648" s="98">
        <f t="shared" si="995"/>
        <v>12.072009498456765</v>
      </c>
      <c r="AP1648" s="27">
        <f t="shared" si="996"/>
        <v>0</v>
      </c>
      <c r="AQ1648" s="27">
        <f t="shared" si="997"/>
        <v>0</v>
      </c>
      <c r="AR1648" s="100">
        <f t="shared" si="998"/>
        <v>0</v>
      </c>
      <c r="AS1648" s="27">
        <f t="shared" si="999"/>
        <v>0</v>
      </c>
      <c r="AT1648" s="100">
        <f t="shared" si="976"/>
        <v>0</v>
      </c>
      <c r="AU1648" s="27">
        <f t="shared" si="976"/>
        <v>0</v>
      </c>
      <c r="AV1648" s="27">
        <f t="shared" si="1000"/>
        <v>0</v>
      </c>
      <c r="AW1648" s="27">
        <f t="shared" si="1001"/>
        <v>0</v>
      </c>
      <c r="AX1648" s="27">
        <f t="shared" si="1002"/>
        <v>0</v>
      </c>
      <c r="AY1648" s="100">
        <f>AN1648-AW1648</f>
        <v>43459.234194444354</v>
      </c>
      <c r="AZ1648" s="110">
        <f t="shared" si="1003"/>
        <v>12.072009498456765</v>
      </c>
      <c r="BB1648" s="88">
        <v>0</v>
      </c>
      <c r="BC1648" s="26">
        <f t="shared" si="1004"/>
        <v>0</v>
      </c>
      <c r="BD1648" s="26">
        <f t="shared" si="1005"/>
        <v>0</v>
      </c>
      <c r="BE1648" s="26">
        <f t="shared" si="1006"/>
        <v>0</v>
      </c>
      <c r="BF1648" s="26">
        <f t="shared" si="1007"/>
        <v>0</v>
      </c>
      <c r="BG1648" s="26">
        <f t="shared" si="1008"/>
        <v>0</v>
      </c>
    </row>
    <row r="1649" spans="2:59">
      <c r="B1649" s="13" t="s">
        <v>35</v>
      </c>
      <c r="C1649" s="13">
        <v>1638</v>
      </c>
      <c r="D1649" s="13">
        <v>161</v>
      </c>
      <c r="E1649" s="24">
        <v>105.3</v>
      </c>
      <c r="F1649" s="69">
        <f t="shared" si="977"/>
        <v>29.25</v>
      </c>
      <c r="G1649" s="25">
        <f t="shared" si="1009"/>
        <v>-9.7222222222220642E-2</v>
      </c>
      <c r="H1649" s="25">
        <f t="shared" si="978"/>
        <v>81</v>
      </c>
      <c r="I1649" s="49">
        <f>'Ducati Panigale 1199 data'!$C$8*G1649</f>
        <v>-27.027777777777338</v>
      </c>
      <c r="J1649" s="49">
        <f>'Ducati Panigale 1199 data'!$C$8*'Ducati Panigale 1199 data'!$C$15*'Ducati Panigale 1199 data'!$C$10</f>
        <v>54.543600000000005</v>
      </c>
      <c r="K1649" s="49">
        <f>(0.5*'Ducati Panigale 1199 data'!$C$12)*'Ducati Panigale 1199 data'!$C$14*'Ducati Panigale 1199 data'!$C$11*F1649^2</f>
        <v>121.05139921875002</v>
      </c>
      <c r="L1649" s="49">
        <f t="shared" si="979"/>
        <v>148.56722144097267</v>
      </c>
      <c r="M1649" s="49">
        <f t="shared" si="975"/>
        <v>4345.5912271484503</v>
      </c>
      <c r="N1649" s="25">
        <f t="shared" si="980"/>
        <v>4.34559122714845</v>
      </c>
      <c r="O1649" s="105">
        <f t="shared" si="981"/>
        <v>0</v>
      </c>
      <c r="P1649" s="105">
        <f t="shared" si="982"/>
        <v>0</v>
      </c>
      <c r="Q1649" s="105">
        <f t="shared" si="1010"/>
        <v>357.73593920351709</v>
      </c>
      <c r="R1649" s="27">
        <f t="shared" si="983"/>
        <v>9.9371094223199188E-2</v>
      </c>
      <c r="S1649" s="98">
        <f t="shared" si="984"/>
        <v>4.34559122714845</v>
      </c>
      <c r="T1649" s="17">
        <f t="shared" si="1011"/>
        <v>2552.5671313518578</v>
      </c>
      <c r="U1649" s="17">
        <f t="shared" si="985"/>
        <v>0.7090464253755161</v>
      </c>
      <c r="V1649" s="17">
        <f t="shared" si="986"/>
        <v>339.84914224334125</v>
      </c>
      <c r="W1649" s="17">
        <f t="shared" si="987"/>
        <v>326.25517655360761</v>
      </c>
      <c r="X1649" s="17">
        <f t="shared" si="987"/>
        <v>313.20496949146332</v>
      </c>
      <c r="Y1649" s="17">
        <f t="shared" si="988"/>
        <v>310.07291979654866</v>
      </c>
      <c r="Z1649" s="17">
        <f>Y1649/3600</f>
        <v>8.6131366610152402E-2</v>
      </c>
      <c r="AA1649" s="17">
        <f>0.96*Y1649</f>
        <v>297.67000300468669</v>
      </c>
      <c r="AB1649" s="17">
        <f t="shared" si="989"/>
        <v>285.76320288449921</v>
      </c>
      <c r="AC1649" s="17">
        <f t="shared" si="990"/>
        <v>271.47504274027426</v>
      </c>
      <c r="AD1649" s="17">
        <f t="shared" si="991"/>
        <v>271.47504274027426</v>
      </c>
      <c r="AE1649" s="17">
        <f t="shared" si="1012"/>
        <v>7.5409734094520633E-2</v>
      </c>
      <c r="AF1649" s="17">
        <f>T1649-AD1649</f>
        <v>2281.0920886115837</v>
      </c>
      <c r="AG1649" s="17">
        <f t="shared" si="992"/>
        <v>0.63363669128099542</v>
      </c>
      <c r="AH1649" s="28">
        <f>0.5*'Ducati Panigale 1199 data'!$C$8*'WLTP class 3 v5'!F1649^2</f>
        <v>118923.1875</v>
      </c>
      <c r="AI1649" s="17">
        <f t="shared" si="993"/>
        <v>118.9231875</v>
      </c>
      <c r="AJ1649" s="17" t="str">
        <f>IF(N1649&lt;0, AI1649, "0")</f>
        <v>0</v>
      </c>
      <c r="AK1649" s="98">
        <f>AK1648+AJ1649</f>
        <v>3985.0924614197511</v>
      </c>
      <c r="AL1649" s="105">
        <f t="shared" si="994"/>
        <v>1.1069701281721531</v>
      </c>
      <c r="AM1649" s="98">
        <f>IF(N1649 &gt; 0, AI1649, )</f>
        <v>118.9231875</v>
      </c>
      <c r="AN1649" s="98">
        <f t="shared" si="1013"/>
        <v>43578.157381944351</v>
      </c>
      <c r="AO1649" s="98">
        <f t="shared" si="995"/>
        <v>12.105043717206764</v>
      </c>
      <c r="AP1649" s="27">
        <f t="shared" si="996"/>
        <v>0</v>
      </c>
      <c r="AQ1649" s="27">
        <f t="shared" si="997"/>
        <v>0</v>
      </c>
      <c r="AR1649" s="100">
        <f t="shared" si="998"/>
        <v>0</v>
      </c>
      <c r="AS1649" s="27">
        <f t="shared" si="999"/>
        <v>0</v>
      </c>
      <c r="AT1649" s="100">
        <f t="shared" si="976"/>
        <v>0</v>
      </c>
      <c r="AU1649" s="27">
        <f t="shared" si="976"/>
        <v>0</v>
      </c>
      <c r="AV1649" s="27">
        <f t="shared" si="1000"/>
        <v>0</v>
      </c>
      <c r="AW1649" s="27">
        <f t="shared" si="1001"/>
        <v>0</v>
      </c>
      <c r="AX1649" s="27">
        <f t="shared" si="1002"/>
        <v>0</v>
      </c>
      <c r="AY1649" s="100">
        <f>AN1649-AW1649</f>
        <v>43578.157381944351</v>
      </c>
      <c r="AZ1649" s="110">
        <f t="shared" si="1003"/>
        <v>12.105043717206764</v>
      </c>
      <c r="BB1649" s="88">
        <v>0</v>
      </c>
      <c r="BC1649" s="26">
        <f t="shared" si="1004"/>
        <v>0</v>
      </c>
      <c r="BD1649" s="26">
        <f t="shared" si="1005"/>
        <v>0</v>
      </c>
      <c r="BE1649" s="26">
        <f t="shared" si="1006"/>
        <v>0</v>
      </c>
      <c r="BF1649" s="26">
        <f t="shared" si="1007"/>
        <v>0</v>
      </c>
      <c r="BG1649" s="26">
        <f t="shared" si="1008"/>
        <v>0</v>
      </c>
    </row>
    <row r="1650" spans="2:59">
      <c r="B1650" s="13" t="s">
        <v>35</v>
      </c>
      <c r="C1650" s="13">
        <v>1639</v>
      </c>
      <c r="D1650" s="13">
        <v>162</v>
      </c>
      <c r="E1650" s="24">
        <v>104.9</v>
      </c>
      <c r="F1650" s="69">
        <f t="shared" si="977"/>
        <v>29.138888888888889</v>
      </c>
      <c r="G1650" s="25">
        <f t="shared" si="1009"/>
        <v>-0.12499999999999881</v>
      </c>
      <c r="H1650" s="25">
        <f t="shared" si="978"/>
        <v>81.5</v>
      </c>
      <c r="I1650" s="49">
        <f>'Ducati Panigale 1199 data'!$C$8*G1650</f>
        <v>-34.749999999999666</v>
      </c>
      <c r="J1650" s="49">
        <f>'Ducati Panigale 1199 data'!$C$8*'Ducati Panigale 1199 data'!$C$15*'Ducati Panigale 1199 data'!$C$10</f>
        <v>54.543600000000005</v>
      </c>
      <c r="K1650" s="49">
        <f>(0.5*'Ducati Panigale 1199 data'!$C$12)*'Ducati Panigale 1199 data'!$C$14*'Ducati Panigale 1199 data'!$C$11*F1650^2</f>
        <v>120.13347722800927</v>
      </c>
      <c r="L1650" s="49">
        <f t="shared" si="979"/>
        <v>139.92707722800961</v>
      </c>
      <c r="M1650" s="49">
        <f t="shared" si="975"/>
        <v>4077.3195558939465</v>
      </c>
      <c r="N1650" s="25">
        <f t="shared" si="980"/>
        <v>4.0773195558939461</v>
      </c>
      <c r="O1650" s="105">
        <f t="shared" si="981"/>
        <v>0</v>
      </c>
      <c r="P1650" s="105">
        <f t="shared" si="982"/>
        <v>0</v>
      </c>
      <c r="Q1650" s="105">
        <f t="shared" si="1010"/>
        <v>357.73593920351709</v>
      </c>
      <c r="R1650" s="27">
        <f t="shared" si="983"/>
        <v>9.9371094223199188E-2</v>
      </c>
      <c r="S1650" s="98">
        <f t="shared" si="984"/>
        <v>4.0773195558939461</v>
      </c>
      <c r="T1650" s="17">
        <f t="shared" si="1011"/>
        <v>2556.6444509077519</v>
      </c>
      <c r="U1650" s="17">
        <f t="shared" si="985"/>
        <v>0.71017901414104223</v>
      </c>
      <c r="V1650" s="17">
        <f t="shared" si="986"/>
        <v>339.84914224334125</v>
      </c>
      <c r="W1650" s="17">
        <f t="shared" si="987"/>
        <v>326.25517655360761</v>
      </c>
      <c r="X1650" s="17">
        <f t="shared" si="987"/>
        <v>313.20496949146332</v>
      </c>
      <c r="Y1650" s="17">
        <f t="shared" si="988"/>
        <v>310.07291979654866</v>
      </c>
      <c r="Z1650" s="17">
        <f>Y1650/3600</f>
        <v>8.6131366610152402E-2</v>
      </c>
      <c r="AA1650" s="17">
        <f>0.96*Y1650</f>
        <v>297.67000300468669</v>
      </c>
      <c r="AB1650" s="17">
        <f t="shared" si="989"/>
        <v>285.76320288449921</v>
      </c>
      <c r="AC1650" s="17">
        <f t="shared" si="990"/>
        <v>271.47504274027426</v>
      </c>
      <c r="AD1650" s="17">
        <f t="shared" si="991"/>
        <v>271.47504274027426</v>
      </c>
      <c r="AE1650" s="17">
        <f t="shared" si="1012"/>
        <v>7.5409734094520633E-2</v>
      </c>
      <c r="AF1650" s="17">
        <f>T1650-AD1650</f>
        <v>2285.1694081674777</v>
      </c>
      <c r="AG1650" s="17">
        <f t="shared" si="992"/>
        <v>0.63476928004652156</v>
      </c>
      <c r="AH1650" s="28">
        <f>0.5*'Ducati Panigale 1199 data'!$C$8*'WLTP class 3 v5'!F1650^2</f>
        <v>118021.40354938271</v>
      </c>
      <c r="AI1650" s="17">
        <f t="shared" si="993"/>
        <v>118.02140354938271</v>
      </c>
      <c r="AJ1650" s="17" t="str">
        <f>IF(N1650&lt;0, AI1650, "0")</f>
        <v>0</v>
      </c>
      <c r="AK1650" s="98">
        <f>AK1649+AJ1650</f>
        <v>3985.0924614197511</v>
      </c>
      <c r="AL1650" s="105">
        <f t="shared" si="994"/>
        <v>1.1069701281721531</v>
      </c>
      <c r="AM1650" s="98">
        <f>IF(N1650 &gt; 0, AI1650, )</f>
        <v>118.02140354938271</v>
      </c>
      <c r="AN1650" s="98">
        <f t="shared" si="1013"/>
        <v>43696.178785493736</v>
      </c>
      <c r="AO1650" s="98">
        <f t="shared" si="995"/>
        <v>12.137827440414927</v>
      </c>
      <c r="AP1650" s="27">
        <f t="shared" si="996"/>
        <v>0</v>
      </c>
      <c r="AQ1650" s="27">
        <f t="shared" si="997"/>
        <v>0</v>
      </c>
      <c r="AR1650" s="100">
        <f t="shared" si="998"/>
        <v>0</v>
      </c>
      <c r="AS1650" s="27">
        <f t="shared" si="999"/>
        <v>0</v>
      </c>
      <c r="AT1650" s="100">
        <f t="shared" si="976"/>
        <v>0</v>
      </c>
      <c r="AU1650" s="27">
        <f t="shared" si="976"/>
        <v>0</v>
      </c>
      <c r="AV1650" s="27">
        <f t="shared" si="1000"/>
        <v>0</v>
      </c>
      <c r="AW1650" s="27">
        <f t="shared" si="1001"/>
        <v>0</v>
      </c>
      <c r="AX1650" s="27">
        <f t="shared" si="1002"/>
        <v>0</v>
      </c>
      <c r="AY1650" s="100">
        <f>AN1650-AW1650</f>
        <v>43696.178785493736</v>
      </c>
      <c r="AZ1650" s="110">
        <f t="shared" si="1003"/>
        <v>12.137827440414927</v>
      </c>
      <c r="BB1650" s="88">
        <v>0</v>
      </c>
      <c r="BC1650" s="26">
        <f t="shared" si="1004"/>
        <v>0</v>
      </c>
      <c r="BD1650" s="26">
        <f t="shared" si="1005"/>
        <v>0</v>
      </c>
      <c r="BE1650" s="26">
        <f t="shared" si="1006"/>
        <v>0</v>
      </c>
      <c r="BF1650" s="26">
        <f t="shared" si="1007"/>
        <v>0</v>
      </c>
      <c r="BG1650" s="26">
        <f t="shared" si="1008"/>
        <v>0</v>
      </c>
    </row>
    <row r="1651" spans="2:59">
      <c r="B1651" s="13" t="s">
        <v>35</v>
      </c>
      <c r="C1651" s="13">
        <v>1640</v>
      </c>
      <c r="D1651" s="13">
        <v>163</v>
      </c>
      <c r="E1651" s="24">
        <v>104.4</v>
      </c>
      <c r="F1651" s="69">
        <f t="shared" si="977"/>
        <v>29</v>
      </c>
      <c r="G1651" s="25">
        <f t="shared" si="1009"/>
        <v>-0.12500000000000078</v>
      </c>
      <c r="H1651" s="25">
        <f t="shared" si="978"/>
        <v>82</v>
      </c>
      <c r="I1651" s="49">
        <f>'Ducati Panigale 1199 data'!$C$8*G1651</f>
        <v>-34.750000000000213</v>
      </c>
      <c r="J1651" s="49">
        <f>'Ducati Panigale 1199 data'!$C$8*'Ducati Panigale 1199 data'!$C$15*'Ducati Panigale 1199 data'!$C$10</f>
        <v>54.543600000000005</v>
      </c>
      <c r="K1651" s="49">
        <f>(0.5*'Ducati Panigale 1199 data'!$C$12)*'Ducati Panigale 1199 data'!$C$14*'Ducati Panigale 1199 data'!$C$11*F1651^2</f>
        <v>118.99098750000002</v>
      </c>
      <c r="L1651" s="49">
        <f t="shared" si="979"/>
        <v>138.78458749999982</v>
      </c>
      <c r="M1651" s="49">
        <f t="shared" si="975"/>
        <v>4024.7530374999947</v>
      </c>
      <c r="N1651" s="25">
        <f t="shared" si="980"/>
        <v>4.0247530374999947</v>
      </c>
      <c r="O1651" s="105">
        <f t="shared" si="981"/>
        <v>0</v>
      </c>
      <c r="P1651" s="105">
        <f t="shared" si="982"/>
        <v>0</v>
      </c>
      <c r="Q1651" s="105">
        <f t="shared" si="1010"/>
        <v>357.73593920351709</v>
      </c>
      <c r="R1651" s="27">
        <f t="shared" si="983"/>
        <v>9.9371094223199188E-2</v>
      </c>
      <c r="S1651" s="98">
        <f t="shared" si="984"/>
        <v>4.0247530374999947</v>
      </c>
      <c r="T1651" s="17">
        <f t="shared" si="1011"/>
        <v>2560.6692039452519</v>
      </c>
      <c r="U1651" s="17">
        <f t="shared" si="985"/>
        <v>0.71129700109590333</v>
      </c>
      <c r="V1651" s="17">
        <f t="shared" si="986"/>
        <v>339.84914224334125</v>
      </c>
      <c r="W1651" s="17">
        <f t="shared" si="987"/>
        <v>326.25517655360761</v>
      </c>
      <c r="X1651" s="17">
        <f t="shared" si="987"/>
        <v>313.20496949146332</v>
      </c>
      <c r="Y1651" s="17">
        <f t="shared" si="988"/>
        <v>310.07291979654866</v>
      </c>
      <c r="Z1651" s="17">
        <f>Y1651/3600</f>
        <v>8.6131366610152402E-2</v>
      </c>
      <c r="AA1651" s="17">
        <f>0.96*Y1651</f>
        <v>297.67000300468669</v>
      </c>
      <c r="AB1651" s="17">
        <f t="shared" si="989"/>
        <v>285.76320288449921</v>
      </c>
      <c r="AC1651" s="17">
        <f t="shared" si="990"/>
        <v>271.47504274027426</v>
      </c>
      <c r="AD1651" s="17">
        <f t="shared" si="991"/>
        <v>271.47504274027426</v>
      </c>
      <c r="AE1651" s="17">
        <f t="shared" si="1012"/>
        <v>7.5409734094520633E-2</v>
      </c>
      <c r="AF1651" s="17">
        <f>T1651-AD1651</f>
        <v>2289.1941612049777</v>
      </c>
      <c r="AG1651" s="17">
        <f t="shared" si="992"/>
        <v>0.63588726700138265</v>
      </c>
      <c r="AH1651" s="28">
        <f>0.5*'Ducati Panigale 1199 data'!$C$8*'WLTP class 3 v5'!F1651^2</f>
        <v>116899</v>
      </c>
      <c r="AI1651" s="17">
        <f t="shared" si="993"/>
        <v>116.899</v>
      </c>
      <c r="AJ1651" s="17" t="str">
        <f>IF(N1651&lt;0, AI1651, "0")</f>
        <v>0</v>
      </c>
      <c r="AK1651" s="98">
        <f>AK1650+AJ1651</f>
        <v>3985.0924614197511</v>
      </c>
      <c r="AL1651" s="105">
        <f t="shared" si="994"/>
        <v>1.1069701281721531</v>
      </c>
      <c r="AM1651" s="98">
        <f>IF(N1651 &gt; 0, AI1651, )</f>
        <v>116.899</v>
      </c>
      <c r="AN1651" s="98">
        <f t="shared" si="1013"/>
        <v>43813.077785493733</v>
      </c>
      <c r="AO1651" s="98">
        <f t="shared" si="995"/>
        <v>12.170299384859371</v>
      </c>
      <c r="AP1651" s="27">
        <f t="shared" si="996"/>
        <v>0</v>
      </c>
      <c r="AQ1651" s="27">
        <f t="shared" si="997"/>
        <v>0</v>
      </c>
      <c r="AR1651" s="100">
        <f t="shared" si="998"/>
        <v>0</v>
      </c>
      <c r="AS1651" s="27">
        <f t="shared" si="999"/>
        <v>0</v>
      </c>
      <c r="AT1651" s="100">
        <f t="shared" si="976"/>
        <v>0</v>
      </c>
      <c r="AU1651" s="27">
        <f t="shared" si="976"/>
        <v>0</v>
      </c>
      <c r="AV1651" s="27">
        <f t="shared" si="1000"/>
        <v>0</v>
      </c>
      <c r="AW1651" s="27">
        <f t="shared" si="1001"/>
        <v>0</v>
      </c>
      <c r="AX1651" s="27">
        <f t="shared" si="1002"/>
        <v>0</v>
      </c>
      <c r="AY1651" s="100">
        <f>AN1651-AW1651</f>
        <v>43813.077785493733</v>
      </c>
      <c r="AZ1651" s="110">
        <f t="shared" si="1003"/>
        <v>12.170299384859371</v>
      </c>
      <c r="BB1651" s="88">
        <v>0</v>
      </c>
      <c r="BC1651" s="26">
        <f t="shared" si="1004"/>
        <v>0</v>
      </c>
      <c r="BD1651" s="26">
        <f t="shared" si="1005"/>
        <v>0</v>
      </c>
      <c r="BE1651" s="26">
        <f t="shared" si="1006"/>
        <v>0</v>
      </c>
      <c r="BF1651" s="26">
        <f t="shared" si="1007"/>
        <v>0</v>
      </c>
      <c r="BG1651" s="26">
        <f t="shared" si="1008"/>
        <v>0</v>
      </c>
    </row>
    <row r="1652" spans="2:59">
      <c r="B1652" s="13" t="s">
        <v>35</v>
      </c>
      <c r="C1652" s="13">
        <v>1641</v>
      </c>
      <c r="D1652" s="13">
        <v>164</v>
      </c>
      <c r="E1652" s="24">
        <v>104</v>
      </c>
      <c r="F1652" s="69">
        <f t="shared" si="977"/>
        <v>28.888888888888889</v>
      </c>
      <c r="G1652" s="25">
        <f t="shared" si="1009"/>
        <v>-8.3333333333334522E-2</v>
      </c>
      <c r="H1652" s="25">
        <f t="shared" si="978"/>
        <v>82.5</v>
      </c>
      <c r="I1652" s="49">
        <f>'Ducati Panigale 1199 data'!$C$8*G1652</f>
        <v>-23.166666666666998</v>
      </c>
      <c r="J1652" s="49">
        <f>'Ducati Panigale 1199 data'!$C$8*'Ducati Panigale 1199 data'!$C$15*'Ducati Panigale 1199 data'!$C$10</f>
        <v>54.543600000000005</v>
      </c>
      <c r="K1652" s="49">
        <f>(0.5*'Ducati Panigale 1199 data'!$C$12)*'Ducati Panigale 1199 data'!$C$14*'Ducati Panigale 1199 data'!$C$11*F1652^2</f>
        <v>118.08092592592594</v>
      </c>
      <c r="L1652" s="49">
        <f t="shared" si="979"/>
        <v>149.45785925925895</v>
      </c>
      <c r="M1652" s="49">
        <f t="shared" si="975"/>
        <v>4317.6714897119255</v>
      </c>
      <c r="N1652" s="25">
        <f t="shared" si="980"/>
        <v>4.317671489711925</v>
      </c>
      <c r="O1652" s="105">
        <f t="shared" si="981"/>
        <v>0</v>
      </c>
      <c r="P1652" s="105">
        <f t="shared" si="982"/>
        <v>0</v>
      </c>
      <c r="Q1652" s="105">
        <f t="shared" si="1010"/>
        <v>357.73593920351709</v>
      </c>
      <c r="R1652" s="27">
        <f t="shared" si="983"/>
        <v>9.9371094223199188E-2</v>
      </c>
      <c r="S1652" s="98">
        <f t="shared" si="984"/>
        <v>4.317671489711925</v>
      </c>
      <c r="T1652" s="17">
        <f t="shared" si="1011"/>
        <v>2564.9868754349636</v>
      </c>
      <c r="U1652" s="17">
        <f t="shared" si="985"/>
        <v>0.71249635428748992</v>
      </c>
      <c r="V1652" s="17">
        <f t="shared" si="986"/>
        <v>339.84914224334125</v>
      </c>
      <c r="W1652" s="17">
        <f t="shared" si="987"/>
        <v>326.25517655360761</v>
      </c>
      <c r="X1652" s="17">
        <f t="shared" si="987"/>
        <v>313.20496949146332</v>
      </c>
      <c r="Y1652" s="17">
        <f t="shared" si="988"/>
        <v>310.07291979654866</v>
      </c>
      <c r="Z1652" s="17">
        <f>Y1652/3600</f>
        <v>8.6131366610152402E-2</v>
      </c>
      <c r="AA1652" s="17">
        <f>0.96*Y1652</f>
        <v>297.67000300468669</v>
      </c>
      <c r="AB1652" s="17">
        <f t="shared" si="989"/>
        <v>285.76320288449921</v>
      </c>
      <c r="AC1652" s="17">
        <f t="shared" si="990"/>
        <v>271.47504274027426</v>
      </c>
      <c r="AD1652" s="17">
        <f t="shared" si="991"/>
        <v>271.47504274027426</v>
      </c>
      <c r="AE1652" s="17">
        <f t="shared" si="1012"/>
        <v>7.5409734094520633E-2</v>
      </c>
      <c r="AF1652" s="17">
        <f>T1652-AD1652</f>
        <v>2293.5118326946895</v>
      </c>
      <c r="AG1652" s="17">
        <f t="shared" si="992"/>
        <v>0.63708662019296924</v>
      </c>
      <c r="AH1652" s="28">
        <f>0.5*'Ducati Panigale 1199 data'!$C$8*'WLTP class 3 v5'!F1652^2</f>
        <v>116004.93827160494</v>
      </c>
      <c r="AI1652" s="17">
        <f t="shared" si="993"/>
        <v>116.00493827160494</v>
      </c>
      <c r="AJ1652" s="17" t="str">
        <f>IF(N1652&lt;0, AI1652, "0")</f>
        <v>0</v>
      </c>
      <c r="AK1652" s="98">
        <f>AK1651+AJ1652</f>
        <v>3985.0924614197511</v>
      </c>
      <c r="AL1652" s="105">
        <f t="shared" si="994"/>
        <v>1.1069701281721531</v>
      </c>
      <c r="AM1652" s="98">
        <f>IF(N1652 &gt; 0, AI1652, )</f>
        <v>116.00493827160494</v>
      </c>
      <c r="AN1652" s="98">
        <f t="shared" si="1013"/>
        <v>43929.082723765336</v>
      </c>
      <c r="AO1652" s="98">
        <f t="shared" si="995"/>
        <v>12.202522978823705</v>
      </c>
      <c r="AP1652" s="27">
        <f t="shared" si="996"/>
        <v>0</v>
      </c>
      <c r="AQ1652" s="27">
        <f t="shared" si="997"/>
        <v>0</v>
      </c>
      <c r="AR1652" s="100">
        <f t="shared" si="998"/>
        <v>0</v>
      </c>
      <c r="AS1652" s="27">
        <f t="shared" si="999"/>
        <v>0</v>
      </c>
      <c r="AT1652" s="100">
        <f t="shared" si="976"/>
        <v>0</v>
      </c>
      <c r="AU1652" s="27">
        <f t="shared" si="976"/>
        <v>0</v>
      </c>
      <c r="AV1652" s="27">
        <f t="shared" si="1000"/>
        <v>0</v>
      </c>
      <c r="AW1652" s="27">
        <f t="shared" si="1001"/>
        <v>0</v>
      </c>
      <c r="AX1652" s="27">
        <f t="shared" si="1002"/>
        <v>0</v>
      </c>
      <c r="AY1652" s="100">
        <f>AN1652-AW1652</f>
        <v>43929.082723765336</v>
      </c>
      <c r="AZ1652" s="110">
        <f t="shared" si="1003"/>
        <v>12.202522978823705</v>
      </c>
      <c r="BB1652" s="88">
        <v>0</v>
      </c>
      <c r="BC1652" s="26">
        <f t="shared" si="1004"/>
        <v>0</v>
      </c>
      <c r="BD1652" s="26">
        <f t="shared" si="1005"/>
        <v>0</v>
      </c>
      <c r="BE1652" s="26">
        <f t="shared" si="1006"/>
        <v>0</v>
      </c>
      <c r="BF1652" s="26">
        <f t="shared" si="1007"/>
        <v>0</v>
      </c>
      <c r="BG1652" s="26">
        <f t="shared" si="1008"/>
        <v>0</v>
      </c>
    </row>
    <row r="1653" spans="2:59">
      <c r="B1653" s="13" t="s">
        <v>35</v>
      </c>
      <c r="C1653" s="13">
        <v>1642</v>
      </c>
      <c r="D1653" s="13">
        <v>165</v>
      </c>
      <c r="E1653" s="24">
        <v>103.8</v>
      </c>
      <c r="F1653" s="69">
        <f t="shared" si="977"/>
        <v>28.833333333333332</v>
      </c>
      <c r="G1653" s="25">
        <f t="shared" si="1009"/>
        <v>-1.3888888888888099E-2</v>
      </c>
      <c r="H1653" s="25">
        <f t="shared" si="978"/>
        <v>83</v>
      </c>
      <c r="I1653" s="49">
        <f>'Ducati Panigale 1199 data'!$C$8*G1653</f>
        <v>-3.8611111111108913</v>
      </c>
      <c r="J1653" s="49">
        <f>'Ducati Panigale 1199 data'!$C$8*'Ducati Panigale 1199 data'!$C$15*'Ducati Panigale 1199 data'!$C$10</f>
        <v>54.543600000000005</v>
      </c>
      <c r="K1653" s="49">
        <f>(0.5*'Ducati Panigale 1199 data'!$C$12)*'Ducati Panigale 1199 data'!$C$14*'Ducati Panigale 1199 data'!$C$11*F1653^2</f>
        <v>117.62720520833334</v>
      </c>
      <c r="L1653" s="49">
        <f t="shared" si="979"/>
        <v>168.30969409722246</v>
      </c>
      <c r="M1653" s="49">
        <f t="shared" si="975"/>
        <v>4852.9295131365807</v>
      </c>
      <c r="N1653" s="25">
        <f t="shared" si="980"/>
        <v>4.8529295131365808</v>
      </c>
      <c r="O1653" s="105">
        <f t="shared" si="981"/>
        <v>0</v>
      </c>
      <c r="P1653" s="105">
        <f t="shared" si="982"/>
        <v>0</v>
      </c>
      <c r="Q1653" s="105">
        <f t="shared" si="1010"/>
        <v>357.73593920351709</v>
      </c>
      <c r="R1653" s="27">
        <f t="shared" si="983"/>
        <v>9.9371094223199188E-2</v>
      </c>
      <c r="S1653" s="98">
        <f t="shared" si="984"/>
        <v>4.8529295131365808</v>
      </c>
      <c r="T1653" s="17">
        <f t="shared" si="1011"/>
        <v>2569.8398049481002</v>
      </c>
      <c r="U1653" s="17">
        <f t="shared" si="985"/>
        <v>0.71384439026336122</v>
      </c>
      <c r="V1653" s="17">
        <f t="shared" si="986"/>
        <v>339.84914224334125</v>
      </c>
      <c r="W1653" s="17">
        <f t="shared" si="987"/>
        <v>326.25517655360761</v>
      </c>
      <c r="X1653" s="17">
        <f t="shared" si="987"/>
        <v>313.20496949146332</v>
      </c>
      <c r="Y1653" s="17">
        <f t="shared" si="988"/>
        <v>310.07291979654866</v>
      </c>
      <c r="Z1653" s="17">
        <f>Y1653/3600</f>
        <v>8.6131366610152402E-2</v>
      </c>
      <c r="AA1653" s="17">
        <f>0.96*Y1653</f>
        <v>297.67000300468669</v>
      </c>
      <c r="AB1653" s="17">
        <f t="shared" si="989"/>
        <v>285.76320288449921</v>
      </c>
      <c r="AC1653" s="17">
        <f t="shared" si="990"/>
        <v>271.47504274027426</v>
      </c>
      <c r="AD1653" s="17">
        <f t="shared" si="991"/>
        <v>271.47504274027426</v>
      </c>
      <c r="AE1653" s="17">
        <f t="shared" si="1012"/>
        <v>7.5409734094520633E-2</v>
      </c>
      <c r="AF1653" s="17">
        <f>T1653-AD1653</f>
        <v>2298.3647622078261</v>
      </c>
      <c r="AG1653" s="17">
        <f t="shared" si="992"/>
        <v>0.63843465616884054</v>
      </c>
      <c r="AH1653" s="28">
        <f>0.5*'Ducati Panigale 1199 data'!$C$8*'WLTP class 3 v5'!F1653^2</f>
        <v>115559.19444444444</v>
      </c>
      <c r="AI1653" s="17">
        <f t="shared" si="993"/>
        <v>115.55919444444444</v>
      </c>
      <c r="AJ1653" s="17" t="str">
        <f>IF(N1653&lt;0, AI1653, "0")</f>
        <v>0</v>
      </c>
      <c r="AK1653" s="98">
        <f>AK1652+AJ1653</f>
        <v>3985.0924614197511</v>
      </c>
      <c r="AL1653" s="105">
        <f t="shared" si="994"/>
        <v>1.1069701281721531</v>
      </c>
      <c r="AM1653" s="98">
        <f>IF(N1653 &gt; 0, AI1653, )</f>
        <v>115.55919444444444</v>
      </c>
      <c r="AN1653" s="98">
        <f t="shared" si="1013"/>
        <v>44044.641918209782</v>
      </c>
      <c r="AO1653" s="98">
        <f t="shared" si="995"/>
        <v>12.234622755058272</v>
      </c>
      <c r="AP1653" s="27">
        <f t="shared" si="996"/>
        <v>0</v>
      </c>
      <c r="AQ1653" s="27">
        <f t="shared" si="997"/>
        <v>0</v>
      </c>
      <c r="AR1653" s="100">
        <f t="shared" si="998"/>
        <v>0</v>
      </c>
      <c r="AS1653" s="27">
        <f t="shared" si="999"/>
        <v>0</v>
      </c>
      <c r="AT1653" s="100">
        <f t="shared" si="976"/>
        <v>0</v>
      </c>
      <c r="AU1653" s="27">
        <f t="shared" si="976"/>
        <v>0</v>
      </c>
      <c r="AV1653" s="27">
        <f t="shared" si="1000"/>
        <v>0</v>
      </c>
      <c r="AW1653" s="27">
        <f t="shared" si="1001"/>
        <v>0</v>
      </c>
      <c r="AX1653" s="27">
        <f t="shared" si="1002"/>
        <v>0</v>
      </c>
      <c r="AY1653" s="100">
        <f>AN1653-AW1653</f>
        <v>44044.641918209782</v>
      </c>
      <c r="AZ1653" s="110">
        <f t="shared" si="1003"/>
        <v>12.234622755058272</v>
      </c>
      <c r="BB1653" s="88">
        <v>0</v>
      </c>
      <c r="BC1653" s="26">
        <f t="shared" si="1004"/>
        <v>0</v>
      </c>
      <c r="BD1653" s="26">
        <f t="shared" si="1005"/>
        <v>0</v>
      </c>
      <c r="BE1653" s="26">
        <f t="shared" si="1006"/>
        <v>0</v>
      </c>
      <c r="BF1653" s="26">
        <f t="shared" si="1007"/>
        <v>0</v>
      </c>
      <c r="BG1653" s="26">
        <f t="shared" si="1008"/>
        <v>0</v>
      </c>
    </row>
    <row r="1654" spans="2:59">
      <c r="B1654" s="13" t="s">
        <v>35</v>
      </c>
      <c r="C1654" s="13">
        <v>1643</v>
      </c>
      <c r="D1654" s="13">
        <v>166</v>
      </c>
      <c r="E1654" s="24">
        <v>103.9</v>
      </c>
      <c r="F1654" s="69">
        <f t="shared" si="977"/>
        <v>28.861111111111111</v>
      </c>
      <c r="G1654" s="25">
        <f t="shared" si="1009"/>
        <v>8.3333333333334522E-2</v>
      </c>
      <c r="H1654" s="25">
        <f t="shared" si="978"/>
        <v>83.5</v>
      </c>
      <c r="I1654" s="49">
        <f>'Ducati Panigale 1199 data'!$C$8*G1654</f>
        <v>23.166666666666998</v>
      </c>
      <c r="J1654" s="49">
        <f>'Ducati Panigale 1199 data'!$C$8*'Ducati Panigale 1199 data'!$C$15*'Ducati Panigale 1199 data'!$C$10</f>
        <v>54.543600000000005</v>
      </c>
      <c r="K1654" s="49">
        <f>(0.5*'Ducati Panigale 1199 data'!$C$12)*'Ducati Panigale 1199 data'!$C$14*'Ducati Panigale 1199 data'!$C$11*F1654^2</f>
        <v>117.85395639467593</v>
      </c>
      <c r="L1654" s="49">
        <f t="shared" si="979"/>
        <v>195.56422306134294</v>
      </c>
      <c r="M1654" s="49">
        <f t="shared" si="975"/>
        <v>5644.2007711315364</v>
      </c>
      <c r="N1654" s="25">
        <f t="shared" si="980"/>
        <v>5.6442007711315361</v>
      </c>
      <c r="O1654" s="105">
        <f t="shared" si="981"/>
        <v>0</v>
      </c>
      <c r="P1654" s="105">
        <f t="shared" si="982"/>
        <v>0</v>
      </c>
      <c r="Q1654" s="105">
        <f t="shared" si="1010"/>
        <v>357.73593920351709</v>
      </c>
      <c r="R1654" s="27">
        <f t="shared" si="983"/>
        <v>9.9371094223199188E-2</v>
      </c>
      <c r="S1654" s="98">
        <f t="shared" si="984"/>
        <v>5.6442007711315361</v>
      </c>
      <c r="T1654" s="17">
        <f t="shared" si="1011"/>
        <v>2575.4840057192318</v>
      </c>
      <c r="U1654" s="17">
        <f t="shared" si="985"/>
        <v>0.71541222381089775</v>
      </c>
      <c r="V1654" s="17">
        <f t="shared" si="986"/>
        <v>339.84914224334125</v>
      </c>
      <c r="W1654" s="17">
        <f t="shared" si="987"/>
        <v>326.25517655360761</v>
      </c>
      <c r="X1654" s="17">
        <f t="shared" si="987"/>
        <v>313.20496949146332</v>
      </c>
      <c r="Y1654" s="17">
        <f t="shared" si="988"/>
        <v>310.07291979654866</v>
      </c>
      <c r="Z1654" s="17">
        <f>Y1654/3600</f>
        <v>8.6131366610152402E-2</v>
      </c>
      <c r="AA1654" s="17">
        <f>0.96*Y1654</f>
        <v>297.67000300468669</v>
      </c>
      <c r="AB1654" s="17">
        <f t="shared" si="989"/>
        <v>285.76320288449921</v>
      </c>
      <c r="AC1654" s="17">
        <f t="shared" si="990"/>
        <v>271.47504274027426</v>
      </c>
      <c r="AD1654" s="17">
        <f t="shared" si="991"/>
        <v>271.47504274027426</v>
      </c>
      <c r="AE1654" s="17">
        <f t="shared" si="1012"/>
        <v>7.5409734094520633E-2</v>
      </c>
      <c r="AF1654" s="17">
        <f>T1654-AD1654</f>
        <v>2304.0089629789577</v>
      </c>
      <c r="AG1654" s="17">
        <f t="shared" si="992"/>
        <v>0.64000248971637719</v>
      </c>
      <c r="AH1654" s="28">
        <f>0.5*'Ducati Panigale 1199 data'!$C$8*'WLTP class 3 v5'!F1654^2</f>
        <v>115781.95910493826</v>
      </c>
      <c r="AI1654" s="17">
        <f t="shared" si="993"/>
        <v>115.78195910493825</v>
      </c>
      <c r="AJ1654" s="17" t="str">
        <f>IF(N1654&lt;0, AI1654, "0")</f>
        <v>0</v>
      </c>
      <c r="AK1654" s="98">
        <f>AK1653+AJ1654</f>
        <v>3985.0924614197511</v>
      </c>
      <c r="AL1654" s="105">
        <f t="shared" si="994"/>
        <v>1.1069701281721531</v>
      </c>
      <c r="AM1654" s="98">
        <f>IF(N1654 &gt; 0, AI1654, )</f>
        <v>115.78195910493825</v>
      </c>
      <c r="AN1654" s="98">
        <f t="shared" si="1013"/>
        <v>44160.423877314723</v>
      </c>
      <c r="AO1654" s="98">
        <f t="shared" si="995"/>
        <v>12.266784410365201</v>
      </c>
      <c r="AP1654" s="27">
        <f t="shared" si="996"/>
        <v>0</v>
      </c>
      <c r="AQ1654" s="27">
        <f t="shared" si="997"/>
        <v>0</v>
      </c>
      <c r="AR1654" s="100">
        <f t="shared" si="998"/>
        <v>0</v>
      </c>
      <c r="AS1654" s="27">
        <f t="shared" si="999"/>
        <v>0</v>
      </c>
      <c r="AT1654" s="100">
        <f t="shared" si="976"/>
        <v>0</v>
      </c>
      <c r="AU1654" s="27">
        <f t="shared" si="976"/>
        <v>0</v>
      </c>
      <c r="AV1654" s="27">
        <f t="shared" si="1000"/>
        <v>0</v>
      </c>
      <c r="AW1654" s="27">
        <f t="shared" si="1001"/>
        <v>0</v>
      </c>
      <c r="AX1654" s="27">
        <f t="shared" si="1002"/>
        <v>0</v>
      </c>
      <c r="AY1654" s="100">
        <f>AN1654-AW1654</f>
        <v>44160.423877314723</v>
      </c>
      <c r="AZ1654" s="110">
        <f t="shared" si="1003"/>
        <v>12.266784410365201</v>
      </c>
      <c r="BB1654" s="88">
        <v>0</v>
      </c>
      <c r="BC1654" s="26">
        <f t="shared" si="1004"/>
        <v>0</v>
      </c>
      <c r="BD1654" s="26">
        <f t="shared" si="1005"/>
        <v>0</v>
      </c>
      <c r="BE1654" s="26">
        <f t="shared" si="1006"/>
        <v>0</v>
      </c>
      <c r="BF1654" s="26">
        <f t="shared" si="1007"/>
        <v>0</v>
      </c>
      <c r="BG1654" s="26">
        <f t="shared" si="1008"/>
        <v>0</v>
      </c>
    </row>
    <row r="1655" spans="2:59">
      <c r="B1655" s="13" t="s">
        <v>35</v>
      </c>
      <c r="C1655" s="13">
        <v>1644</v>
      </c>
      <c r="D1655" s="13">
        <v>167</v>
      </c>
      <c r="E1655" s="24">
        <v>104.4</v>
      </c>
      <c r="F1655" s="69">
        <f t="shared" si="977"/>
        <v>29</v>
      </c>
      <c r="G1655" s="25">
        <f t="shared" si="1009"/>
        <v>0.16666666666666508</v>
      </c>
      <c r="H1655" s="25">
        <f t="shared" si="978"/>
        <v>84</v>
      </c>
      <c r="I1655" s="49">
        <f>'Ducati Panigale 1199 data'!$C$8*G1655</f>
        <v>46.333333333332888</v>
      </c>
      <c r="J1655" s="49">
        <f>'Ducati Panigale 1199 data'!$C$8*'Ducati Panigale 1199 data'!$C$15*'Ducati Panigale 1199 data'!$C$10</f>
        <v>54.543600000000005</v>
      </c>
      <c r="K1655" s="49">
        <f>(0.5*'Ducati Panigale 1199 data'!$C$12)*'Ducati Panigale 1199 data'!$C$14*'Ducati Panigale 1199 data'!$C$11*F1655^2</f>
        <v>118.99098750000002</v>
      </c>
      <c r="L1655" s="49">
        <f t="shared" si="979"/>
        <v>219.8679208333329</v>
      </c>
      <c r="M1655" s="49">
        <f t="shared" si="975"/>
        <v>6376.1697041666539</v>
      </c>
      <c r="N1655" s="25">
        <f t="shared" si="980"/>
        <v>6.3761697041666539</v>
      </c>
      <c r="O1655" s="105">
        <f t="shared" si="981"/>
        <v>0</v>
      </c>
      <c r="P1655" s="105">
        <f t="shared" si="982"/>
        <v>0</v>
      </c>
      <c r="Q1655" s="105">
        <f t="shared" si="1010"/>
        <v>357.73593920351709</v>
      </c>
      <c r="R1655" s="27">
        <f t="shared" si="983"/>
        <v>9.9371094223199188E-2</v>
      </c>
      <c r="S1655" s="98">
        <f t="shared" si="984"/>
        <v>6.3761697041666539</v>
      </c>
      <c r="T1655" s="17">
        <f t="shared" si="1011"/>
        <v>2581.8601754233987</v>
      </c>
      <c r="U1655" s="17">
        <f t="shared" si="985"/>
        <v>0.71718338206205523</v>
      </c>
      <c r="V1655" s="17">
        <f t="shared" si="986"/>
        <v>339.84914224334125</v>
      </c>
      <c r="W1655" s="17">
        <f t="shared" si="987"/>
        <v>326.25517655360761</v>
      </c>
      <c r="X1655" s="17">
        <f t="shared" si="987"/>
        <v>313.20496949146332</v>
      </c>
      <c r="Y1655" s="17">
        <f t="shared" si="988"/>
        <v>310.07291979654866</v>
      </c>
      <c r="Z1655" s="17">
        <f>Y1655/3600</f>
        <v>8.6131366610152402E-2</v>
      </c>
      <c r="AA1655" s="17">
        <f>0.96*Y1655</f>
        <v>297.67000300468669</v>
      </c>
      <c r="AB1655" s="17">
        <f t="shared" si="989"/>
        <v>285.76320288449921</v>
      </c>
      <c r="AC1655" s="17">
        <f t="shared" si="990"/>
        <v>271.47504274027426</v>
      </c>
      <c r="AD1655" s="17">
        <f t="shared" si="991"/>
        <v>271.47504274027426</v>
      </c>
      <c r="AE1655" s="17">
        <f t="shared" si="1012"/>
        <v>7.5409734094520633E-2</v>
      </c>
      <c r="AF1655" s="17">
        <f>T1655-AD1655</f>
        <v>2310.3851326831245</v>
      </c>
      <c r="AG1655" s="17">
        <f t="shared" si="992"/>
        <v>0.64177364796753456</v>
      </c>
      <c r="AH1655" s="28">
        <f>0.5*'Ducati Panigale 1199 data'!$C$8*'WLTP class 3 v5'!F1655^2</f>
        <v>116899</v>
      </c>
      <c r="AI1655" s="17">
        <f t="shared" si="993"/>
        <v>116.899</v>
      </c>
      <c r="AJ1655" s="17" t="str">
        <f>IF(N1655&lt;0, AI1655, "0")</f>
        <v>0</v>
      </c>
      <c r="AK1655" s="98">
        <f>AK1654+AJ1655</f>
        <v>3985.0924614197511</v>
      </c>
      <c r="AL1655" s="105">
        <f t="shared" si="994"/>
        <v>1.1069701281721531</v>
      </c>
      <c r="AM1655" s="98">
        <f>IF(N1655 &gt; 0, AI1655, )</f>
        <v>116.899</v>
      </c>
      <c r="AN1655" s="98">
        <f t="shared" si="1013"/>
        <v>44277.32287731472</v>
      </c>
      <c r="AO1655" s="98">
        <f t="shared" si="995"/>
        <v>12.299256354809645</v>
      </c>
      <c r="AP1655" s="27">
        <f t="shared" si="996"/>
        <v>0</v>
      </c>
      <c r="AQ1655" s="27">
        <f t="shared" si="997"/>
        <v>0</v>
      </c>
      <c r="AR1655" s="100">
        <f t="shared" si="998"/>
        <v>0</v>
      </c>
      <c r="AS1655" s="27">
        <f t="shared" si="999"/>
        <v>0</v>
      </c>
      <c r="AT1655" s="100">
        <f t="shared" si="976"/>
        <v>0</v>
      </c>
      <c r="AU1655" s="27">
        <f t="shared" si="976"/>
        <v>0</v>
      </c>
      <c r="AV1655" s="27">
        <f t="shared" si="1000"/>
        <v>0</v>
      </c>
      <c r="AW1655" s="27">
        <f t="shared" si="1001"/>
        <v>0</v>
      </c>
      <c r="AX1655" s="27">
        <f t="shared" si="1002"/>
        <v>0</v>
      </c>
      <c r="AY1655" s="100">
        <f>AN1655-AW1655</f>
        <v>44277.32287731472</v>
      </c>
      <c r="AZ1655" s="110">
        <f t="shared" si="1003"/>
        <v>12.299256354809645</v>
      </c>
      <c r="BB1655" s="88">
        <v>0</v>
      </c>
      <c r="BC1655" s="26">
        <f t="shared" si="1004"/>
        <v>0</v>
      </c>
      <c r="BD1655" s="26">
        <f t="shared" si="1005"/>
        <v>0</v>
      </c>
      <c r="BE1655" s="26">
        <f t="shared" si="1006"/>
        <v>0</v>
      </c>
      <c r="BF1655" s="26">
        <f t="shared" si="1007"/>
        <v>0</v>
      </c>
      <c r="BG1655" s="26">
        <f t="shared" si="1008"/>
        <v>0</v>
      </c>
    </row>
    <row r="1656" spans="2:59">
      <c r="B1656" s="13" t="s">
        <v>35</v>
      </c>
      <c r="C1656" s="13">
        <v>1645</v>
      </c>
      <c r="D1656" s="13">
        <v>168</v>
      </c>
      <c r="E1656" s="24">
        <v>105.1</v>
      </c>
      <c r="F1656" s="69">
        <f t="shared" si="977"/>
        <v>29.194444444444443</v>
      </c>
      <c r="G1656" s="25">
        <f t="shared" si="1009"/>
        <v>0.23611111111110952</v>
      </c>
      <c r="H1656" s="25">
        <f t="shared" si="978"/>
        <v>84.5</v>
      </c>
      <c r="I1656" s="49">
        <f>'Ducati Panigale 1199 data'!$C$8*G1656</f>
        <v>65.638888888888445</v>
      </c>
      <c r="J1656" s="49">
        <f>'Ducati Panigale 1199 data'!$C$8*'Ducati Panigale 1199 data'!$C$15*'Ducati Panigale 1199 data'!$C$10</f>
        <v>54.543600000000005</v>
      </c>
      <c r="K1656" s="49">
        <f>(0.5*'Ducati Panigale 1199 data'!$C$12)*'Ducati Panigale 1199 data'!$C$14*'Ducati Panigale 1199 data'!$C$11*F1656^2</f>
        <v>120.59200153356481</v>
      </c>
      <c r="L1656" s="49">
        <f t="shared" si="979"/>
        <v>240.77449042245325</v>
      </c>
      <c r="M1656" s="49">
        <f t="shared" si="975"/>
        <v>7029.2774842777326</v>
      </c>
      <c r="N1656" s="25">
        <f t="shared" si="980"/>
        <v>7.029277484277733</v>
      </c>
      <c r="O1656" s="105">
        <f t="shared" si="981"/>
        <v>0</v>
      </c>
      <c r="P1656" s="105">
        <f t="shared" si="982"/>
        <v>0</v>
      </c>
      <c r="Q1656" s="105">
        <f t="shared" si="1010"/>
        <v>357.73593920351709</v>
      </c>
      <c r="R1656" s="27">
        <f t="shared" si="983"/>
        <v>9.9371094223199188E-2</v>
      </c>
      <c r="S1656" s="98">
        <f t="shared" si="984"/>
        <v>7.029277484277733</v>
      </c>
      <c r="T1656" s="17">
        <f t="shared" si="1011"/>
        <v>2588.8894529076765</v>
      </c>
      <c r="U1656" s="17">
        <f t="shared" si="985"/>
        <v>0.71913595914102124</v>
      </c>
      <c r="V1656" s="17">
        <f t="shared" si="986"/>
        <v>339.84914224334125</v>
      </c>
      <c r="W1656" s="17">
        <f t="shared" si="987"/>
        <v>326.25517655360761</v>
      </c>
      <c r="X1656" s="17">
        <f t="shared" si="987"/>
        <v>313.20496949146332</v>
      </c>
      <c r="Y1656" s="17">
        <f t="shared" si="988"/>
        <v>310.07291979654866</v>
      </c>
      <c r="Z1656" s="17">
        <f>Y1656/3600</f>
        <v>8.6131366610152402E-2</v>
      </c>
      <c r="AA1656" s="17">
        <f>0.96*Y1656</f>
        <v>297.67000300468669</v>
      </c>
      <c r="AB1656" s="17">
        <f t="shared" si="989"/>
        <v>285.76320288449921</v>
      </c>
      <c r="AC1656" s="17">
        <f t="shared" si="990"/>
        <v>271.47504274027426</v>
      </c>
      <c r="AD1656" s="17">
        <f t="shared" si="991"/>
        <v>271.47504274027426</v>
      </c>
      <c r="AE1656" s="17">
        <f t="shared" si="1012"/>
        <v>7.5409734094520633E-2</v>
      </c>
      <c r="AF1656" s="17">
        <f>T1656-AD1656</f>
        <v>2317.4144101674024</v>
      </c>
      <c r="AG1656" s="17">
        <f t="shared" si="992"/>
        <v>0.64372622504650068</v>
      </c>
      <c r="AH1656" s="28">
        <f>0.5*'Ducati Panigale 1199 data'!$C$8*'WLTP class 3 v5'!F1656^2</f>
        <v>118471.86651234567</v>
      </c>
      <c r="AI1656" s="17">
        <f t="shared" si="993"/>
        <v>118.47186651234567</v>
      </c>
      <c r="AJ1656" s="17" t="str">
        <f>IF(N1656&lt;0, AI1656, "0")</f>
        <v>0</v>
      </c>
      <c r="AK1656" s="98">
        <f>AK1655+AJ1656</f>
        <v>3985.0924614197511</v>
      </c>
      <c r="AL1656" s="105">
        <f t="shared" si="994"/>
        <v>1.1069701281721531</v>
      </c>
      <c r="AM1656" s="98">
        <f>IF(N1656 &gt; 0, AI1656, )</f>
        <v>118.47186651234567</v>
      </c>
      <c r="AN1656" s="98">
        <f t="shared" si="1013"/>
        <v>44395.794743827064</v>
      </c>
      <c r="AO1656" s="98">
        <f t="shared" si="995"/>
        <v>12.33216520661863</v>
      </c>
      <c r="AP1656" s="27">
        <f t="shared" si="996"/>
        <v>0</v>
      </c>
      <c r="AQ1656" s="27">
        <f t="shared" si="997"/>
        <v>0</v>
      </c>
      <c r="AR1656" s="100">
        <f t="shared" si="998"/>
        <v>0</v>
      </c>
      <c r="AS1656" s="27">
        <f t="shared" si="999"/>
        <v>0</v>
      </c>
      <c r="AT1656" s="100">
        <f t="shared" si="976"/>
        <v>0</v>
      </c>
      <c r="AU1656" s="27">
        <f t="shared" si="976"/>
        <v>0</v>
      </c>
      <c r="AV1656" s="27">
        <f t="shared" si="1000"/>
        <v>0</v>
      </c>
      <c r="AW1656" s="27">
        <f t="shared" si="1001"/>
        <v>0</v>
      </c>
      <c r="AX1656" s="27">
        <f t="shared" si="1002"/>
        <v>0</v>
      </c>
      <c r="AY1656" s="100">
        <f>AN1656-AW1656</f>
        <v>44395.794743827064</v>
      </c>
      <c r="AZ1656" s="110">
        <f t="shared" si="1003"/>
        <v>12.33216520661863</v>
      </c>
      <c r="BB1656" s="88">
        <v>0</v>
      </c>
      <c r="BC1656" s="26">
        <f t="shared" si="1004"/>
        <v>0</v>
      </c>
      <c r="BD1656" s="26">
        <f t="shared" si="1005"/>
        <v>0</v>
      </c>
      <c r="BE1656" s="26">
        <f t="shared" si="1006"/>
        <v>0</v>
      </c>
      <c r="BF1656" s="26">
        <f t="shared" si="1007"/>
        <v>0</v>
      </c>
      <c r="BG1656" s="26">
        <f t="shared" si="1008"/>
        <v>0</v>
      </c>
    </row>
    <row r="1657" spans="2:59">
      <c r="B1657" s="13" t="s">
        <v>35</v>
      </c>
      <c r="C1657" s="13">
        <v>1646</v>
      </c>
      <c r="D1657" s="13">
        <v>169</v>
      </c>
      <c r="E1657" s="24">
        <v>106.1</v>
      </c>
      <c r="F1657" s="69">
        <f t="shared" si="977"/>
        <v>29.472222222222221</v>
      </c>
      <c r="G1657" s="25">
        <f t="shared" si="1009"/>
        <v>0.29166666666666785</v>
      </c>
      <c r="H1657" s="25">
        <f t="shared" si="978"/>
        <v>85</v>
      </c>
      <c r="I1657" s="49">
        <f>'Ducati Panigale 1199 data'!$C$8*G1657</f>
        <v>81.083333333333655</v>
      </c>
      <c r="J1657" s="49">
        <f>'Ducati Panigale 1199 data'!$C$8*'Ducati Panigale 1199 data'!$C$15*'Ducati Panigale 1199 data'!$C$10</f>
        <v>54.543600000000005</v>
      </c>
      <c r="K1657" s="49">
        <f>(0.5*'Ducati Panigale 1199 data'!$C$12)*'Ducati Panigale 1199 data'!$C$14*'Ducati Panigale 1199 data'!$C$11*F1657^2</f>
        <v>122.89772375578704</v>
      </c>
      <c r="L1657" s="49">
        <f t="shared" si="979"/>
        <v>258.52465708912069</v>
      </c>
      <c r="M1657" s="49">
        <f t="shared" si="975"/>
        <v>7619.2961436543628</v>
      </c>
      <c r="N1657" s="25">
        <f t="shared" si="980"/>
        <v>7.6192961436543625</v>
      </c>
      <c r="O1657" s="105">
        <f t="shared" si="981"/>
        <v>0</v>
      </c>
      <c r="P1657" s="105">
        <f t="shared" si="982"/>
        <v>0</v>
      </c>
      <c r="Q1657" s="105">
        <f t="shared" si="1010"/>
        <v>357.73593920351709</v>
      </c>
      <c r="R1657" s="27">
        <f t="shared" si="983"/>
        <v>9.9371094223199188E-2</v>
      </c>
      <c r="S1657" s="98">
        <f t="shared" si="984"/>
        <v>7.6192961436543625</v>
      </c>
      <c r="T1657" s="17">
        <f t="shared" si="1011"/>
        <v>2596.5087490513311</v>
      </c>
      <c r="U1657" s="17">
        <f t="shared" si="985"/>
        <v>0.72125243029203645</v>
      </c>
      <c r="V1657" s="17">
        <f t="shared" si="986"/>
        <v>339.84914224334125</v>
      </c>
      <c r="W1657" s="17">
        <f t="shared" si="987"/>
        <v>326.25517655360761</v>
      </c>
      <c r="X1657" s="17">
        <f t="shared" si="987"/>
        <v>313.20496949146332</v>
      </c>
      <c r="Y1657" s="17">
        <f t="shared" si="988"/>
        <v>310.07291979654866</v>
      </c>
      <c r="Z1657" s="17">
        <f>Y1657/3600</f>
        <v>8.6131366610152402E-2</v>
      </c>
      <c r="AA1657" s="17">
        <f>0.96*Y1657</f>
        <v>297.67000300468669</v>
      </c>
      <c r="AB1657" s="17">
        <f t="shared" si="989"/>
        <v>285.76320288449921</v>
      </c>
      <c r="AC1657" s="17">
        <f t="shared" si="990"/>
        <v>271.47504274027426</v>
      </c>
      <c r="AD1657" s="17">
        <f t="shared" si="991"/>
        <v>271.47504274027426</v>
      </c>
      <c r="AE1657" s="17">
        <f t="shared" si="1012"/>
        <v>7.5409734094520633E-2</v>
      </c>
      <c r="AF1657" s="17">
        <f>T1657-AD1657</f>
        <v>2325.0337063110569</v>
      </c>
      <c r="AG1657" s="17">
        <f t="shared" si="992"/>
        <v>0.64584269619751578</v>
      </c>
      <c r="AH1657" s="28">
        <f>0.5*'Ducati Panigale 1199 data'!$C$8*'WLTP class 3 v5'!F1657^2</f>
        <v>120737.05169753086</v>
      </c>
      <c r="AI1657" s="17">
        <f t="shared" si="993"/>
        <v>120.73705169753086</v>
      </c>
      <c r="AJ1657" s="17" t="str">
        <f>IF(N1657&lt;0, AI1657, "0")</f>
        <v>0</v>
      </c>
      <c r="AK1657" s="98">
        <f>AK1656+AJ1657</f>
        <v>3985.0924614197511</v>
      </c>
      <c r="AL1657" s="105">
        <f t="shared" si="994"/>
        <v>1.1069701281721531</v>
      </c>
      <c r="AM1657" s="98">
        <f>IF(N1657 &gt; 0, AI1657, )</f>
        <v>120.73705169753086</v>
      </c>
      <c r="AN1657" s="98">
        <f t="shared" si="1013"/>
        <v>44516.531795524592</v>
      </c>
      <c r="AO1657" s="98">
        <f t="shared" si="995"/>
        <v>12.365703276534608</v>
      </c>
      <c r="AP1657" s="27">
        <f t="shared" si="996"/>
        <v>0</v>
      </c>
      <c r="AQ1657" s="27">
        <f t="shared" si="997"/>
        <v>0</v>
      </c>
      <c r="AR1657" s="100">
        <f t="shared" si="998"/>
        <v>0</v>
      </c>
      <c r="AS1657" s="27">
        <f t="shared" si="999"/>
        <v>0</v>
      </c>
      <c r="AT1657" s="100">
        <f t="shared" si="976"/>
        <v>0</v>
      </c>
      <c r="AU1657" s="27">
        <f t="shared" si="976"/>
        <v>0</v>
      </c>
      <c r="AV1657" s="27">
        <f t="shared" si="1000"/>
        <v>0</v>
      </c>
      <c r="AW1657" s="27">
        <f t="shared" si="1001"/>
        <v>0</v>
      </c>
      <c r="AX1657" s="27">
        <f t="shared" si="1002"/>
        <v>0</v>
      </c>
      <c r="AY1657" s="100">
        <f>AN1657-AW1657</f>
        <v>44516.531795524592</v>
      </c>
      <c r="AZ1657" s="110">
        <f t="shared" si="1003"/>
        <v>12.365703276534608</v>
      </c>
      <c r="BB1657" s="88">
        <v>0</v>
      </c>
      <c r="BC1657" s="26">
        <f t="shared" si="1004"/>
        <v>0</v>
      </c>
      <c r="BD1657" s="26">
        <f t="shared" si="1005"/>
        <v>0</v>
      </c>
      <c r="BE1657" s="26">
        <f t="shared" si="1006"/>
        <v>0</v>
      </c>
      <c r="BF1657" s="26">
        <f t="shared" si="1007"/>
        <v>0</v>
      </c>
      <c r="BG1657" s="26">
        <f t="shared" si="1008"/>
        <v>0</v>
      </c>
    </row>
    <row r="1658" spans="2:59">
      <c r="B1658" s="13" t="s">
        <v>35</v>
      </c>
      <c r="C1658" s="13">
        <v>1647</v>
      </c>
      <c r="D1658" s="13">
        <v>170</v>
      </c>
      <c r="E1658" s="24">
        <v>107.2</v>
      </c>
      <c r="F1658" s="69">
        <f t="shared" si="977"/>
        <v>29.777777777777779</v>
      </c>
      <c r="G1658" s="25">
        <f t="shared" si="1009"/>
        <v>0.33333333333333409</v>
      </c>
      <c r="H1658" s="25">
        <f t="shared" si="978"/>
        <v>85.5</v>
      </c>
      <c r="I1658" s="49">
        <f>'Ducati Panigale 1199 data'!$C$8*G1658</f>
        <v>92.666666666666885</v>
      </c>
      <c r="J1658" s="49">
        <f>'Ducati Panigale 1199 data'!$C$8*'Ducati Panigale 1199 data'!$C$15*'Ducati Panigale 1199 data'!$C$10</f>
        <v>54.543600000000005</v>
      </c>
      <c r="K1658" s="49">
        <f>(0.5*'Ducati Panigale 1199 data'!$C$12)*'Ducati Panigale 1199 data'!$C$14*'Ducati Panigale 1199 data'!$C$11*F1658^2</f>
        <v>125.45923703703706</v>
      </c>
      <c r="L1658" s="49">
        <f t="shared" si="979"/>
        <v>272.66950370370392</v>
      </c>
      <c r="M1658" s="49">
        <f t="shared" si="975"/>
        <v>8119.4918880658506</v>
      </c>
      <c r="N1658" s="25">
        <f t="shared" si="980"/>
        <v>8.1194918880658502</v>
      </c>
      <c r="O1658" s="105">
        <f t="shared" si="981"/>
        <v>0</v>
      </c>
      <c r="P1658" s="105">
        <f t="shared" si="982"/>
        <v>0</v>
      </c>
      <c r="Q1658" s="105">
        <f t="shared" si="1010"/>
        <v>357.73593920351709</v>
      </c>
      <c r="R1658" s="27">
        <f t="shared" si="983"/>
        <v>9.9371094223199188E-2</v>
      </c>
      <c r="S1658" s="98">
        <f t="shared" si="984"/>
        <v>8.1194918880658502</v>
      </c>
      <c r="T1658" s="17">
        <f t="shared" si="1011"/>
        <v>2604.6282409393971</v>
      </c>
      <c r="U1658" s="17">
        <f t="shared" si="985"/>
        <v>0.72350784470538809</v>
      </c>
      <c r="V1658" s="17">
        <f t="shared" si="986"/>
        <v>339.84914224334125</v>
      </c>
      <c r="W1658" s="17">
        <f t="shared" si="987"/>
        <v>326.25517655360761</v>
      </c>
      <c r="X1658" s="17">
        <f t="shared" si="987"/>
        <v>313.20496949146332</v>
      </c>
      <c r="Y1658" s="17">
        <f t="shared" si="988"/>
        <v>310.07291979654866</v>
      </c>
      <c r="Z1658" s="17">
        <f>Y1658/3600</f>
        <v>8.6131366610152402E-2</v>
      </c>
      <c r="AA1658" s="17">
        <f>0.96*Y1658</f>
        <v>297.67000300468669</v>
      </c>
      <c r="AB1658" s="17">
        <f t="shared" si="989"/>
        <v>285.76320288449921</v>
      </c>
      <c r="AC1658" s="17">
        <f t="shared" si="990"/>
        <v>271.47504274027426</v>
      </c>
      <c r="AD1658" s="17">
        <f t="shared" si="991"/>
        <v>271.47504274027426</v>
      </c>
      <c r="AE1658" s="17">
        <f t="shared" si="1012"/>
        <v>7.5409734094520633E-2</v>
      </c>
      <c r="AF1658" s="17">
        <f>T1658-AD1658</f>
        <v>2333.1531981991229</v>
      </c>
      <c r="AG1658" s="17">
        <f t="shared" si="992"/>
        <v>0.64809811061086753</v>
      </c>
      <c r="AH1658" s="28">
        <f>0.5*'Ducati Panigale 1199 data'!$C$8*'WLTP class 3 v5'!F1658^2</f>
        <v>123253.53086419753</v>
      </c>
      <c r="AI1658" s="17">
        <f t="shared" si="993"/>
        <v>123.25353086419753</v>
      </c>
      <c r="AJ1658" s="17" t="str">
        <f>IF(N1658&lt;0, AI1658, "0")</f>
        <v>0</v>
      </c>
      <c r="AK1658" s="98">
        <f>AK1657+AJ1658</f>
        <v>3985.0924614197511</v>
      </c>
      <c r="AL1658" s="105">
        <f t="shared" si="994"/>
        <v>1.1069701281721531</v>
      </c>
      <c r="AM1658" s="98">
        <f>IF(N1658 &gt; 0, AI1658, )</f>
        <v>123.25353086419753</v>
      </c>
      <c r="AN1658" s="98">
        <f t="shared" si="1013"/>
        <v>44639.785326388788</v>
      </c>
      <c r="AO1658" s="98">
        <f t="shared" si="995"/>
        <v>12.39994036844133</v>
      </c>
      <c r="AP1658" s="27">
        <f t="shared" si="996"/>
        <v>0</v>
      </c>
      <c r="AQ1658" s="27">
        <f t="shared" si="997"/>
        <v>0</v>
      </c>
      <c r="AR1658" s="100">
        <f t="shared" si="998"/>
        <v>0</v>
      </c>
      <c r="AS1658" s="27">
        <f t="shared" si="999"/>
        <v>0</v>
      </c>
      <c r="AT1658" s="100">
        <f t="shared" si="976"/>
        <v>0</v>
      </c>
      <c r="AU1658" s="27">
        <f t="shared" si="976"/>
        <v>0</v>
      </c>
      <c r="AV1658" s="27">
        <f t="shared" si="1000"/>
        <v>0</v>
      </c>
      <c r="AW1658" s="27">
        <f t="shared" si="1001"/>
        <v>0</v>
      </c>
      <c r="AX1658" s="27">
        <f t="shared" si="1002"/>
        <v>0</v>
      </c>
      <c r="AY1658" s="100">
        <f>AN1658-AW1658</f>
        <v>44639.785326388788</v>
      </c>
      <c r="AZ1658" s="110">
        <f t="shared" si="1003"/>
        <v>12.39994036844133</v>
      </c>
      <c r="BB1658" s="88">
        <v>0</v>
      </c>
      <c r="BC1658" s="26">
        <f t="shared" si="1004"/>
        <v>0</v>
      </c>
      <c r="BD1658" s="26">
        <f t="shared" si="1005"/>
        <v>0</v>
      </c>
      <c r="BE1658" s="26">
        <f t="shared" si="1006"/>
        <v>0</v>
      </c>
      <c r="BF1658" s="26">
        <f t="shared" si="1007"/>
        <v>0</v>
      </c>
      <c r="BG1658" s="26">
        <f t="shared" si="1008"/>
        <v>0</v>
      </c>
    </row>
    <row r="1659" spans="2:59">
      <c r="B1659" s="13" t="s">
        <v>35</v>
      </c>
      <c r="C1659" s="13">
        <v>1648</v>
      </c>
      <c r="D1659" s="13">
        <v>171</v>
      </c>
      <c r="E1659" s="24">
        <v>108.5</v>
      </c>
      <c r="F1659" s="69">
        <f t="shared" si="977"/>
        <v>30.138888888888889</v>
      </c>
      <c r="G1659" s="25">
        <f t="shared" si="1009"/>
        <v>0.37500000000000039</v>
      </c>
      <c r="H1659" s="25">
        <f t="shared" si="978"/>
        <v>86</v>
      </c>
      <c r="I1659" s="49">
        <f>'Ducati Panigale 1199 data'!$C$8*G1659</f>
        <v>104.25000000000011</v>
      </c>
      <c r="J1659" s="49">
        <f>'Ducati Panigale 1199 data'!$C$8*'Ducati Panigale 1199 data'!$C$15*'Ducati Panigale 1199 data'!$C$10</f>
        <v>54.543600000000005</v>
      </c>
      <c r="K1659" s="49">
        <f>(0.5*'Ducati Panigale 1199 data'!$C$12)*'Ducati Panigale 1199 data'!$C$14*'Ducati Panigale 1199 data'!$C$11*F1659^2</f>
        <v>128.52054181134261</v>
      </c>
      <c r="L1659" s="49">
        <f t="shared" si="979"/>
        <v>287.31414181134272</v>
      </c>
      <c r="M1659" s="49">
        <f t="shared" si="975"/>
        <v>8659.3289962585241</v>
      </c>
      <c r="N1659" s="25">
        <f t="shared" si="980"/>
        <v>8.6593289962585249</v>
      </c>
      <c r="O1659" s="105">
        <f t="shared" si="981"/>
        <v>0</v>
      </c>
      <c r="P1659" s="105">
        <f t="shared" si="982"/>
        <v>0</v>
      </c>
      <c r="Q1659" s="105">
        <f t="shared" si="1010"/>
        <v>357.73593920351709</v>
      </c>
      <c r="R1659" s="27">
        <f t="shared" si="983"/>
        <v>9.9371094223199188E-2</v>
      </c>
      <c r="S1659" s="98">
        <f t="shared" si="984"/>
        <v>8.6593289962585249</v>
      </c>
      <c r="T1659" s="17">
        <f t="shared" si="1011"/>
        <v>2613.2875699356555</v>
      </c>
      <c r="U1659" s="17">
        <f t="shared" si="985"/>
        <v>0.72591321387101537</v>
      </c>
      <c r="V1659" s="17">
        <f t="shared" si="986"/>
        <v>339.84914224334125</v>
      </c>
      <c r="W1659" s="17">
        <f t="shared" si="987"/>
        <v>326.25517655360761</v>
      </c>
      <c r="X1659" s="17">
        <f t="shared" si="987"/>
        <v>313.20496949146332</v>
      </c>
      <c r="Y1659" s="17">
        <f t="shared" si="988"/>
        <v>310.07291979654866</v>
      </c>
      <c r="Z1659" s="17">
        <f>Y1659/3600</f>
        <v>8.6131366610152402E-2</v>
      </c>
      <c r="AA1659" s="17">
        <f>0.96*Y1659</f>
        <v>297.67000300468669</v>
      </c>
      <c r="AB1659" s="17">
        <f t="shared" si="989"/>
        <v>285.76320288449921</v>
      </c>
      <c r="AC1659" s="17">
        <f t="shared" si="990"/>
        <v>271.47504274027426</v>
      </c>
      <c r="AD1659" s="17">
        <f t="shared" si="991"/>
        <v>271.47504274027426</v>
      </c>
      <c r="AE1659" s="17">
        <f t="shared" si="1012"/>
        <v>7.5409734094520633E-2</v>
      </c>
      <c r="AF1659" s="17">
        <f>T1659-AD1659</f>
        <v>2341.8125271953813</v>
      </c>
      <c r="AG1659" s="17">
        <f t="shared" si="992"/>
        <v>0.65050347977649481</v>
      </c>
      <c r="AH1659" s="28">
        <f>0.5*'Ducati Panigale 1199 data'!$C$8*'WLTP class 3 v5'!F1659^2</f>
        <v>126261.01466049383</v>
      </c>
      <c r="AI1659" s="17">
        <f t="shared" si="993"/>
        <v>126.26101466049383</v>
      </c>
      <c r="AJ1659" s="17" t="str">
        <f>IF(N1659&lt;0, AI1659, "0")</f>
        <v>0</v>
      </c>
      <c r="AK1659" s="98">
        <f>AK1658+AJ1659</f>
        <v>3985.0924614197511</v>
      </c>
      <c r="AL1659" s="105">
        <f t="shared" si="994"/>
        <v>1.1069701281721531</v>
      </c>
      <c r="AM1659" s="98">
        <f>IF(N1659 &gt; 0, AI1659, )</f>
        <v>126.26101466049383</v>
      </c>
      <c r="AN1659" s="98">
        <f t="shared" si="1013"/>
        <v>44766.046341049281</v>
      </c>
      <c r="AO1659" s="98">
        <f t="shared" si="995"/>
        <v>12.435012872513688</v>
      </c>
      <c r="AP1659" s="27">
        <f t="shared" si="996"/>
        <v>0</v>
      </c>
      <c r="AQ1659" s="27">
        <f t="shared" si="997"/>
        <v>0</v>
      </c>
      <c r="AR1659" s="100">
        <f t="shared" si="998"/>
        <v>0</v>
      </c>
      <c r="AS1659" s="27">
        <f t="shared" si="999"/>
        <v>0</v>
      </c>
      <c r="AT1659" s="100">
        <f t="shared" si="976"/>
        <v>0</v>
      </c>
      <c r="AU1659" s="27">
        <f t="shared" si="976"/>
        <v>0</v>
      </c>
      <c r="AV1659" s="27">
        <f t="shared" si="1000"/>
        <v>0</v>
      </c>
      <c r="AW1659" s="27">
        <f t="shared" si="1001"/>
        <v>0</v>
      </c>
      <c r="AX1659" s="27">
        <f t="shared" si="1002"/>
        <v>0</v>
      </c>
      <c r="AY1659" s="100">
        <f>AN1659-AW1659</f>
        <v>44766.046341049281</v>
      </c>
      <c r="AZ1659" s="110">
        <f t="shared" si="1003"/>
        <v>12.435012872513688</v>
      </c>
      <c r="BB1659" s="88">
        <v>0</v>
      </c>
      <c r="BC1659" s="26">
        <f t="shared" si="1004"/>
        <v>0</v>
      </c>
      <c r="BD1659" s="26">
        <f t="shared" si="1005"/>
        <v>0</v>
      </c>
      <c r="BE1659" s="26">
        <f t="shared" si="1006"/>
        <v>0</v>
      </c>
      <c r="BF1659" s="26">
        <f t="shared" si="1007"/>
        <v>0</v>
      </c>
      <c r="BG1659" s="26">
        <f t="shared" si="1008"/>
        <v>0</v>
      </c>
    </row>
    <row r="1660" spans="2:59">
      <c r="B1660" s="13" t="s">
        <v>35</v>
      </c>
      <c r="C1660" s="13">
        <v>1649</v>
      </c>
      <c r="D1660" s="13">
        <v>172</v>
      </c>
      <c r="E1660" s="24">
        <v>109.9</v>
      </c>
      <c r="F1660" s="69">
        <f t="shared" si="977"/>
        <v>30.527777777777779</v>
      </c>
      <c r="G1660" s="25">
        <f t="shared" si="1009"/>
        <v>0.38888888888888851</v>
      </c>
      <c r="H1660" s="25">
        <f t="shared" si="978"/>
        <v>86.5</v>
      </c>
      <c r="I1660" s="49">
        <f>'Ducati Panigale 1199 data'!$C$8*G1660</f>
        <v>108.111111111111</v>
      </c>
      <c r="J1660" s="49">
        <f>'Ducati Panigale 1199 data'!$C$8*'Ducati Panigale 1199 data'!$C$15*'Ducati Panigale 1199 data'!$C$10</f>
        <v>54.543600000000005</v>
      </c>
      <c r="K1660" s="49">
        <f>(0.5*'Ducati Panigale 1199 data'!$C$12)*'Ducati Panigale 1199 data'!$C$14*'Ducati Panigale 1199 data'!$C$11*F1660^2</f>
        <v>131.85859875578706</v>
      </c>
      <c r="L1660" s="49">
        <f t="shared" si="979"/>
        <v>294.51330986689806</v>
      </c>
      <c r="M1660" s="49">
        <f t="shared" si="975"/>
        <v>8990.836876214471</v>
      </c>
      <c r="N1660" s="25">
        <f t="shared" si="980"/>
        <v>8.9908368762144715</v>
      </c>
      <c r="O1660" s="105">
        <f t="shared" si="981"/>
        <v>0</v>
      </c>
      <c r="P1660" s="105">
        <f t="shared" si="982"/>
        <v>0</v>
      </c>
      <c r="Q1660" s="105">
        <f t="shared" si="1010"/>
        <v>357.73593920351709</v>
      </c>
      <c r="R1660" s="27">
        <f t="shared" si="983"/>
        <v>9.9371094223199188E-2</v>
      </c>
      <c r="S1660" s="98">
        <f t="shared" si="984"/>
        <v>8.9908368762144715</v>
      </c>
      <c r="T1660" s="17">
        <f t="shared" si="1011"/>
        <v>2622.2784068118699</v>
      </c>
      <c r="U1660" s="17">
        <f t="shared" si="985"/>
        <v>0.72841066855885273</v>
      </c>
      <c r="V1660" s="17">
        <f t="shared" si="986"/>
        <v>339.84914224334125</v>
      </c>
      <c r="W1660" s="17">
        <f t="shared" si="987"/>
        <v>326.25517655360761</v>
      </c>
      <c r="X1660" s="17">
        <f t="shared" si="987"/>
        <v>313.20496949146332</v>
      </c>
      <c r="Y1660" s="17">
        <f t="shared" si="988"/>
        <v>310.07291979654866</v>
      </c>
      <c r="Z1660" s="17">
        <f>Y1660/3600</f>
        <v>8.6131366610152402E-2</v>
      </c>
      <c r="AA1660" s="17">
        <f>0.96*Y1660</f>
        <v>297.67000300468669</v>
      </c>
      <c r="AB1660" s="17">
        <f t="shared" si="989"/>
        <v>285.76320288449921</v>
      </c>
      <c r="AC1660" s="17">
        <f t="shared" si="990"/>
        <v>271.47504274027426</v>
      </c>
      <c r="AD1660" s="17">
        <f t="shared" si="991"/>
        <v>271.47504274027426</v>
      </c>
      <c r="AE1660" s="17">
        <f t="shared" si="1012"/>
        <v>7.5409734094520633E-2</v>
      </c>
      <c r="AF1660" s="17">
        <f>T1660-AD1660</f>
        <v>2350.8033640715958</v>
      </c>
      <c r="AG1660" s="17">
        <f t="shared" si="992"/>
        <v>0.65300093446433216</v>
      </c>
      <c r="AH1660" s="28">
        <f>0.5*'Ducati Panigale 1199 data'!$C$8*'WLTP class 3 v5'!F1660^2</f>
        <v>129540.38503086421</v>
      </c>
      <c r="AI1660" s="17">
        <f t="shared" si="993"/>
        <v>129.5403850308642</v>
      </c>
      <c r="AJ1660" s="17" t="str">
        <f>IF(N1660&lt;0, AI1660, "0")</f>
        <v>0</v>
      </c>
      <c r="AK1660" s="98">
        <f>AK1659+AJ1660</f>
        <v>3985.0924614197511</v>
      </c>
      <c r="AL1660" s="105">
        <f t="shared" si="994"/>
        <v>1.1069701281721531</v>
      </c>
      <c r="AM1660" s="98">
        <f>IF(N1660 &gt; 0, AI1660, )</f>
        <v>129.5403850308642</v>
      </c>
      <c r="AN1660" s="98">
        <f t="shared" si="1013"/>
        <v>44895.586726080146</v>
      </c>
      <c r="AO1660" s="98">
        <f t="shared" si="995"/>
        <v>12.470996312800041</v>
      </c>
      <c r="AP1660" s="27">
        <f t="shared" si="996"/>
        <v>0</v>
      </c>
      <c r="AQ1660" s="27">
        <f t="shared" si="997"/>
        <v>0</v>
      </c>
      <c r="AR1660" s="100">
        <f t="shared" si="998"/>
        <v>0</v>
      </c>
      <c r="AS1660" s="27">
        <f t="shared" si="999"/>
        <v>0</v>
      </c>
      <c r="AT1660" s="100">
        <f t="shared" si="976"/>
        <v>0</v>
      </c>
      <c r="AU1660" s="27">
        <f t="shared" si="976"/>
        <v>0</v>
      </c>
      <c r="AV1660" s="27">
        <f t="shared" si="1000"/>
        <v>0</v>
      </c>
      <c r="AW1660" s="27">
        <f t="shared" si="1001"/>
        <v>0</v>
      </c>
      <c r="AX1660" s="27">
        <f t="shared" si="1002"/>
        <v>0</v>
      </c>
      <c r="AY1660" s="100">
        <f>AN1660-AW1660</f>
        <v>44895.586726080146</v>
      </c>
      <c r="AZ1660" s="110">
        <f t="shared" si="1003"/>
        <v>12.470996312800041</v>
      </c>
      <c r="BB1660" s="88">
        <v>0</v>
      </c>
      <c r="BC1660" s="26">
        <f t="shared" si="1004"/>
        <v>0</v>
      </c>
      <c r="BD1660" s="26">
        <f t="shared" si="1005"/>
        <v>0</v>
      </c>
      <c r="BE1660" s="26">
        <f t="shared" si="1006"/>
        <v>0</v>
      </c>
      <c r="BF1660" s="26">
        <f t="shared" si="1007"/>
        <v>0</v>
      </c>
      <c r="BG1660" s="26">
        <f t="shared" si="1008"/>
        <v>0</v>
      </c>
    </row>
    <row r="1661" spans="2:59">
      <c r="B1661" s="13" t="s">
        <v>35</v>
      </c>
      <c r="C1661" s="13">
        <v>1650</v>
      </c>
      <c r="D1661" s="13">
        <v>173</v>
      </c>
      <c r="E1661" s="24">
        <v>111.3</v>
      </c>
      <c r="F1661" s="69">
        <f t="shared" si="977"/>
        <v>30.916666666666668</v>
      </c>
      <c r="G1661" s="25">
        <f t="shared" si="1009"/>
        <v>0.38888888888888851</v>
      </c>
      <c r="H1661" s="25">
        <f t="shared" si="978"/>
        <v>87</v>
      </c>
      <c r="I1661" s="49">
        <f>'Ducati Panigale 1199 data'!$C$8*G1661</f>
        <v>108.111111111111</v>
      </c>
      <c r="J1661" s="49">
        <f>'Ducati Panigale 1199 data'!$C$8*'Ducati Panigale 1199 data'!$C$15*'Ducati Panigale 1199 data'!$C$10</f>
        <v>54.543600000000005</v>
      </c>
      <c r="K1661" s="49">
        <f>(0.5*'Ducati Panigale 1199 data'!$C$12)*'Ducati Panigale 1199 data'!$C$14*'Ducati Panigale 1199 data'!$C$11*F1661^2</f>
        <v>135.23945130208335</v>
      </c>
      <c r="L1661" s="49">
        <f t="shared" si="979"/>
        <v>297.89416241319435</v>
      </c>
      <c r="M1661" s="49">
        <f t="shared" si="975"/>
        <v>9209.894521274593</v>
      </c>
      <c r="N1661" s="25">
        <f t="shared" si="980"/>
        <v>9.2098945212745935</v>
      </c>
      <c r="O1661" s="105">
        <f t="shared" si="981"/>
        <v>0</v>
      </c>
      <c r="P1661" s="105">
        <f t="shared" si="982"/>
        <v>0</v>
      </c>
      <c r="Q1661" s="105">
        <f t="shared" si="1010"/>
        <v>357.73593920351709</v>
      </c>
      <c r="R1661" s="27">
        <f t="shared" si="983"/>
        <v>9.9371094223199188E-2</v>
      </c>
      <c r="S1661" s="98">
        <f t="shared" si="984"/>
        <v>9.2098945212745935</v>
      </c>
      <c r="T1661" s="17">
        <f t="shared" si="1011"/>
        <v>2631.4883013331446</v>
      </c>
      <c r="U1661" s="17">
        <f t="shared" si="985"/>
        <v>0.73096897259254012</v>
      </c>
      <c r="V1661" s="17">
        <f t="shared" si="986"/>
        <v>339.84914224334125</v>
      </c>
      <c r="W1661" s="17">
        <f t="shared" si="987"/>
        <v>326.25517655360761</v>
      </c>
      <c r="X1661" s="17">
        <f t="shared" si="987"/>
        <v>313.20496949146332</v>
      </c>
      <c r="Y1661" s="17">
        <f t="shared" si="988"/>
        <v>310.07291979654866</v>
      </c>
      <c r="Z1661" s="17">
        <f>Y1661/3600</f>
        <v>8.6131366610152402E-2</v>
      </c>
      <c r="AA1661" s="17">
        <f>0.96*Y1661</f>
        <v>297.67000300468669</v>
      </c>
      <c r="AB1661" s="17">
        <f t="shared" si="989"/>
        <v>285.76320288449921</v>
      </c>
      <c r="AC1661" s="17">
        <f t="shared" si="990"/>
        <v>271.47504274027426</v>
      </c>
      <c r="AD1661" s="17">
        <f t="shared" si="991"/>
        <v>271.47504274027426</v>
      </c>
      <c r="AE1661" s="17">
        <f t="shared" si="1012"/>
        <v>7.5409734094520633E-2</v>
      </c>
      <c r="AF1661" s="17">
        <f>T1661-AD1661</f>
        <v>2360.0132585928704</v>
      </c>
      <c r="AG1661" s="17">
        <f t="shared" si="992"/>
        <v>0.65555923849801956</v>
      </c>
      <c r="AH1661" s="28">
        <f>0.5*'Ducati Panigale 1199 data'!$C$8*'WLTP class 3 v5'!F1661^2</f>
        <v>132861.79861111112</v>
      </c>
      <c r="AI1661" s="17">
        <f t="shared" si="993"/>
        <v>132.86179861111111</v>
      </c>
      <c r="AJ1661" s="17" t="str">
        <f>IF(N1661&lt;0, AI1661, "0")</f>
        <v>0</v>
      </c>
      <c r="AK1661" s="98">
        <f>AK1660+AJ1661</f>
        <v>3985.0924614197511</v>
      </c>
      <c r="AL1661" s="105">
        <f t="shared" si="994"/>
        <v>1.1069701281721531</v>
      </c>
      <c r="AM1661" s="98">
        <f>IF(N1661 &gt; 0, AI1661, )</f>
        <v>132.86179861111111</v>
      </c>
      <c r="AN1661" s="98">
        <f t="shared" si="1013"/>
        <v>45028.448524691259</v>
      </c>
      <c r="AO1661" s="98">
        <f t="shared" si="995"/>
        <v>12.507902367969795</v>
      </c>
      <c r="AP1661" s="27">
        <f t="shared" si="996"/>
        <v>0</v>
      </c>
      <c r="AQ1661" s="27">
        <f t="shared" si="997"/>
        <v>0</v>
      </c>
      <c r="AR1661" s="100">
        <f t="shared" si="998"/>
        <v>0</v>
      </c>
      <c r="AS1661" s="27">
        <f t="shared" si="999"/>
        <v>0</v>
      </c>
      <c r="AT1661" s="100">
        <f t="shared" si="976"/>
        <v>0</v>
      </c>
      <c r="AU1661" s="27">
        <f t="shared" si="976"/>
        <v>0</v>
      </c>
      <c r="AV1661" s="27">
        <f t="shared" si="1000"/>
        <v>0</v>
      </c>
      <c r="AW1661" s="27">
        <f t="shared" si="1001"/>
        <v>0</v>
      </c>
      <c r="AX1661" s="27">
        <f t="shared" si="1002"/>
        <v>0</v>
      </c>
      <c r="AY1661" s="100">
        <f>AN1661-AW1661</f>
        <v>45028.448524691259</v>
      </c>
      <c r="AZ1661" s="110">
        <f t="shared" si="1003"/>
        <v>12.507902367969795</v>
      </c>
      <c r="BB1661" s="88">
        <v>0</v>
      </c>
      <c r="BC1661" s="26">
        <f t="shared" si="1004"/>
        <v>0</v>
      </c>
      <c r="BD1661" s="26">
        <f t="shared" si="1005"/>
        <v>0</v>
      </c>
      <c r="BE1661" s="26">
        <f t="shared" si="1006"/>
        <v>0</v>
      </c>
      <c r="BF1661" s="26">
        <f t="shared" si="1007"/>
        <v>0</v>
      </c>
      <c r="BG1661" s="26">
        <f t="shared" si="1008"/>
        <v>0</v>
      </c>
    </row>
    <row r="1662" spans="2:59">
      <c r="B1662" s="13" t="s">
        <v>35</v>
      </c>
      <c r="C1662" s="13">
        <v>1651</v>
      </c>
      <c r="D1662" s="13">
        <v>174</v>
      </c>
      <c r="E1662" s="24">
        <v>112.7</v>
      </c>
      <c r="F1662" s="69">
        <f t="shared" si="977"/>
        <v>31.305555555555557</v>
      </c>
      <c r="G1662" s="25">
        <f t="shared" si="1009"/>
        <v>0.36111111111111227</v>
      </c>
      <c r="H1662" s="25">
        <f t="shared" si="978"/>
        <v>87.5</v>
      </c>
      <c r="I1662" s="49">
        <f>'Ducati Panigale 1199 data'!$C$8*G1662</f>
        <v>100.38888888888921</v>
      </c>
      <c r="J1662" s="49">
        <f>'Ducati Panigale 1199 data'!$C$8*'Ducati Panigale 1199 data'!$C$15*'Ducati Panigale 1199 data'!$C$10</f>
        <v>54.543600000000005</v>
      </c>
      <c r="K1662" s="49">
        <f>(0.5*'Ducati Panigale 1199 data'!$C$12)*'Ducati Panigale 1199 data'!$C$14*'Ducati Panigale 1199 data'!$C$11*F1662^2</f>
        <v>138.6630994502315</v>
      </c>
      <c r="L1662" s="49">
        <f t="shared" si="979"/>
        <v>293.5955883391207</v>
      </c>
      <c r="M1662" s="49">
        <f t="shared" si="975"/>
        <v>9191.1730016163619</v>
      </c>
      <c r="N1662" s="25">
        <f t="shared" si="980"/>
        <v>9.1911730016163613</v>
      </c>
      <c r="O1662" s="105">
        <f t="shared" si="981"/>
        <v>0</v>
      </c>
      <c r="P1662" s="105">
        <f t="shared" si="982"/>
        <v>0</v>
      </c>
      <c r="Q1662" s="105">
        <f t="shared" si="1010"/>
        <v>357.73593920351709</v>
      </c>
      <c r="R1662" s="27">
        <f t="shared" si="983"/>
        <v>9.9371094223199188E-2</v>
      </c>
      <c r="S1662" s="98">
        <f t="shared" si="984"/>
        <v>9.1911730016163613</v>
      </c>
      <c r="T1662" s="17">
        <f t="shared" si="1011"/>
        <v>2640.6794743347609</v>
      </c>
      <c r="U1662" s="17">
        <f t="shared" si="985"/>
        <v>0.73352207620410026</v>
      </c>
      <c r="V1662" s="17">
        <f t="shared" si="986"/>
        <v>339.84914224334125</v>
      </c>
      <c r="W1662" s="17">
        <f t="shared" si="987"/>
        <v>326.25517655360761</v>
      </c>
      <c r="X1662" s="17">
        <f t="shared" si="987"/>
        <v>313.20496949146332</v>
      </c>
      <c r="Y1662" s="17">
        <f t="shared" si="988"/>
        <v>310.07291979654866</v>
      </c>
      <c r="Z1662" s="17">
        <f>Y1662/3600</f>
        <v>8.6131366610152402E-2</v>
      </c>
      <c r="AA1662" s="17">
        <f>0.96*Y1662</f>
        <v>297.67000300468669</v>
      </c>
      <c r="AB1662" s="17">
        <f t="shared" si="989"/>
        <v>285.76320288449921</v>
      </c>
      <c r="AC1662" s="17">
        <f t="shared" si="990"/>
        <v>271.47504274027426</v>
      </c>
      <c r="AD1662" s="17">
        <f t="shared" si="991"/>
        <v>271.47504274027426</v>
      </c>
      <c r="AE1662" s="17">
        <f t="shared" si="1012"/>
        <v>7.5409734094520633E-2</v>
      </c>
      <c r="AF1662" s="17">
        <f>T1662-AD1662</f>
        <v>2369.2044315944868</v>
      </c>
      <c r="AG1662" s="17">
        <f t="shared" si="992"/>
        <v>0.6581123421095797</v>
      </c>
      <c r="AH1662" s="28">
        <f>0.5*'Ducati Panigale 1199 data'!$C$8*'WLTP class 3 v5'!F1662^2</f>
        <v>136225.25540123458</v>
      </c>
      <c r="AI1662" s="17">
        <f t="shared" si="993"/>
        <v>136.22525540123459</v>
      </c>
      <c r="AJ1662" s="17" t="str">
        <f>IF(N1662&lt;0, AI1662, "0")</f>
        <v>0</v>
      </c>
      <c r="AK1662" s="98">
        <f>AK1661+AJ1662</f>
        <v>3985.0924614197511</v>
      </c>
      <c r="AL1662" s="105">
        <f t="shared" si="994"/>
        <v>1.1069701281721531</v>
      </c>
      <c r="AM1662" s="98">
        <f>IF(N1662 &gt; 0, AI1662, )</f>
        <v>136.22525540123459</v>
      </c>
      <c r="AN1662" s="98">
        <f t="shared" si="1013"/>
        <v>45164.673780092497</v>
      </c>
      <c r="AO1662" s="98">
        <f t="shared" si="995"/>
        <v>12.545742716692359</v>
      </c>
      <c r="AP1662" s="27">
        <f t="shared" si="996"/>
        <v>0</v>
      </c>
      <c r="AQ1662" s="27">
        <f t="shared" si="997"/>
        <v>0</v>
      </c>
      <c r="AR1662" s="100">
        <f t="shared" si="998"/>
        <v>0</v>
      </c>
      <c r="AS1662" s="27">
        <f t="shared" si="999"/>
        <v>0</v>
      </c>
      <c r="AT1662" s="100">
        <f t="shared" si="976"/>
        <v>0</v>
      </c>
      <c r="AU1662" s="27">
        <f t="shared" si="976"/>
        <v>0</v>
      </c>
      <c r="AV1662" s="27">
        <f t="shared" si="1000"/>
        <v>0</v>
      </c>
      <c r="AW1662" s="27">
        <f t="shared" si="1001"/>
        <v>0</v>
      </c>
      <c r="AX1662" s="27">
        <f t="shared" si="1002"/>
        <v>0</v>
      </c>
      <c r="AY1662" s="100">
        <f>AN1662-AW1662</f>
        <v>45164.673780092497</v>
      </c>
      <c r="AZ1662" s="110">
        <f t="shared" si="1003"/>
        <v>12.545742716692359</v>
      </c>
      <c r="BB1662" s="88">
        <v>0</v>
      </c>
      <c r="BC1662" s="26">
        <f t="shared" si="1004"/>
        <v>0</v>
      </c>
      <c r="BD1662" s="26">
        <f t="shared" si="1005"/>
        <v>0</v>
      </c>
      <c r="BE1662" s="26">
        <f t="shared" si="1006"/>
        <v>0</v>
      </c>
      <c r="BF1662" s="26">
        <f t="shared" si="1007"/>
        <v>0</v>
      </c>
      <c r="BG1662" s="26">
        <f t="shared" si="1008"/>
        <v>0</v>
      </c>
    </row>
    <row r="1663" spans="2:59">
      <c r="B1663" s="13" t="s">
        <v>35</v>
      </c>
      <c r="C1663" s="13">
        <v>1652</v>
      </c>
      <c r="D1663" s="13">
        <v>175</v>
      </c>
      <c r="E1663" s="24">
        <v>113.9</v>
      </c>
      <c r="F1663" s="69">
        <f t="shared" si="977"/>
        <v>31.638888888888889</v>
      </c>
      <c r="G1663" s="25">
        <f t="shared" si="1009"/>
        <v>0.31944444444444403</v>
      </c>
      <c r="H1663" s="25">
        <f t="shared" si="978"/>
        <v>88</v>
      </c>
      <c r="I1663" s="49">
        <f>'Ducati Panigale 1199 data'!$C$8*G1663</f>
        <v>88.805555555555443</v>
      </c>
      <c r="J1663" s="49">
        <f>'Ducati Panigale 1199 data'!$C$8*'Ducati Panigale 1199 data'!$C$15*'Ducati Panigale 1199 data'!$C$10</f>
        <v>54.543600000000005</v>
      </c>
      <c r="K1663" s="49">
        <f>(0.5*'Ducati Panigale 1199 data'!$C$12)*'Ducati Panigale 1199 data'!$C$14*'Ducati Panigale 1199 data'!$C$11*F1663^2</f>
        <v>141.63171681134261</v>
      </c>
      <c r="L1663" s="49">
        <f t="shared" si="979"/>
        <v>284.9808723668981</v>
      </c>
      <c r="M1663" s="49">
        <f t="shared" si="975"/>
        <v>9016.4781562749158</v>
      </c>
      <c r="N1663" s="25">
        <f t="shared" si="980"/>
        <v>9.0164781562749159</v>
      </c>
      <c r="O1663" s="105">
        <f t="shared" si="981"/>
        <v>0</v>
      </c>
      <c r="P1663" s="105">
        <f t="shared" si="982"/>
        <v>0</v>
      </c>
      <c r="Q1663" s="105">
        <f t="shared" si="1010"/>
        <v>357.73593920351709</v>
      </c>
      <c r="R1663" s="27">
        <f t="shared" si="983"/>
        <v>9.9371094223199188E-2</v>
      </c>
      <c r="S1663" s="98">
        <f t="shared" si="984"/>
        <v>9.0164781562749159</v>
      </c>
      <c r="T1663" s="17">
        <f t="shared" si="1011"/>
        <v>2649.6959524910358</v>
      </c>
      <c r="U1663" s="17">
        <f t="shared" si="985"/>
        <v>0.73602665346973217</v>
      </c>
      <c r="V1663" s="17">
        <f t="shared" si="986"/>
        <v>339.84914224334125</v>
      </c>
      <c r="W1663" s="17">
        <f t="shared" si="987"/>
        <v>326.25517655360761</v>
      </c>
      <c r="X1663" s="17">
        <f t="shared" si="987"/>
        <v>313.20496949146332</v>
      </c>
      <c r="Y1663" s="17">
        <f t="shared" si="988"/>
        <v>310.07291979654866</v>
      </c>
      <c r="Z1663" s="17">
        <f>Y1663/3600</f>
        <v>8.6131366610152402E-2</v>
      </c>
      <c r="AA1663" s="17">
        <f>0.96*Y1663</f>
        <v>297.67000300468669</v>
      </c>
      <c r="AB1663" s="17">
        <f t="shared" si="989"/>
        <v>285.76320288449921</v>
      </c>
      <c r="AC1663" s="17">
        <f t="shared" si="990"/>
        <v>271.47504274027426</v>
      </c>
      <c r="AD1663" s="17">
        <f t="shared" si="991"/>
        <v>271.47504274027426</v>
      </c>
      <c r="AE1663" s="17">
        <f t="shared" si="1012"/>
        <v>7.5409734094520633E-2</v>
      </c>
      <c r="AF1663" s="17">
        <f>T1663-AD1663</f>
        <v>2378.2209097507616</v>
      </c>
      <c r="AG1663" s="17">
        <f t="shared" si="992"/>
        <v>0.66061691937521161</v>
      </c>
      <c r="AH1663" s="28">
        <f>0.5*'Ducati Panigale 1199 data'!$C$8*'WLTP class 3 v5'!F1663^2</f>
        <v>139141.68132716051</v>
      </c>
      <c r="AI1663" s="17">
        <f t="shared" si="993"/>
        <v>139.14168132716051</v>
      </c>
      <c r="AJ1663" s="17" t="str">
        <f>IF(N1663&lt;0, AI1663, "0")</f>
        <v>0</v>
      </c>
      <c r="AK1663" s="98">
        <f>AK1662+AJ1663</f>
        <v>3985.0924614197511</v>
      </c>
      <c r="AL1663" s="105">
        <f t="shared" si="994"/>
        <v>1.1069701281721531</v>
      </c>
      <c r="AM1663" s="98">
        <f>IF(N1663 &gt; 0, AI1663, )</f>
        <v>139.14168132716051</v>
      </c>
      <c r="AN1663" s="98">
        <f t="shared" si="1013"/>
        <v>45303.815461419654</v>
      </c>
      <c r="AO1663" s="98">
        <f t="shared" si="995"/>
        <v>12.584393183727682</v>
      </c>
      <c r="AP1663" s="27">
        <f t="shared" si="996"/>
        <v>0</v>
      </c>
      <c r="AQ1663" s="27">
        <f t="shared" si="997"/>
        <v>0</v>
      </c>
      <c r="AR1663" s="100">
        <f t="shared" si="998"/>
        <v>0</v>
      </c>
      <c r="AS1663" s="27">
        <f t="shared" si="999"/>
        <v>0</v>
      </c>
      <c r="AT1663" s="100">
        <f t="shared" si="976"/>
        <v>0</v>
      </c>
      <c r="AU1663" s="27">
        <f t="shared" si="976"/>
        <v>0</v>
      </c>
      <c r="AV1663" s="27">
        <f t="shared" si="1000"/>
        <v>0</v>
      </c>
      <c r="AW1663" s="27">
        <f t="shared" si="1001"/>
        <v>0</v>
      </c>
      <c r="AX1663" s="27">
        <f t="shared" si="1002"/>
        <v>0</v>
      </c>
      <c r="AY1663" s="100">
        <f>AN1663-AW1663</f>
        <v>45303.815461419654</v>
      </c>
      <c r="AZ1663" s="110">
        <f t="shared" si="1003"/>
        <v>12.584393183727682</v>
      </c>
      <c r="BB1663" s="88">
        <v>0</v>
      </c>
      <c r="BC1663" s="26">
        <f t="shared" si="1004"/>
        <v>0</v>
      </c>
      <c r="BD1663" s="26">
        <f t="shared" si="1005"/>
        <v>0</v>
      </c>
      <c r="BE1663" s="26">
        <f t="shared" si="1006"/>
        <v>0</v>
      </c>
      <c r="BF1663" s="26">
        <f t="shared" si="1007"/>
        <v>0</v>
      </c>
      <c r="BG1663" s="26">
        <f t="shared" si="1008"/>
        <v>0</v>
      </c>
    </row>
    <row r="1664" spans="2:59">
      <c r="B1664" s="13" t="s">
        <v>35</v>
      </c>
      <c r="C1664" s="13">
        <v>1653</v>
      </c>
      <c r="D1664" s="13">
        <v>176</v>
      </c>
      <c r="E1664" s="24">
        <v>115</v>
      </c>
      <c r="F1664" s="69">
        <f t="shared" si="977"/>
        <v>31.944444444444443</v>
      </c>
      <c r="G1664" s="25">
        <f t="shared" si="1009"/>
        <v>0.29166666666666585</v>
      </c>
      <c r="H1664" s="25">
        <f t="shared" si="978"/>
        <v>88.5</v>
      </c>
      <c r="I1664" s="49">
        <f>'Ducati Panigale 1199 data'!$C$8*G1664</f>
        <v>81.083333333333101</v>
      </c>
      <c r="J1664" s="49">
        <f>'Ducati Panigale 1199 data'!$C$8*'Ducati Panigale 1199 data'!$C$15*'Ducati Panigale 1199 data'!$C$10</f>
        <v>54.543600000000005</v>
      </c>
      <c r="K1664" s="49">
        <f>(0.5*'Ducati Panigale 1199 data'!$C$12)*'Ducati Panigale 1199 data'!$C$14*'Ducati Panigale 1199 data'!$C$11*F1664^2</f>
        <v>144.38057002314815</v>
      </c>
      <c r="L1664" s="49">
        <f t="shared" si="979"/>
        <v>280.00750335648127</v>
      </c>
      <c r="M1664" s="49">
        <f t="shared" si="975"/>
        <v>8944.6841349987062</v>
      </c>
      <c r="N1664" s="25">
        <f t="shared" si="980"/>
        <v>8.9446841349987061</v>
      </c>
      <c r="O1664" s="105">
        <f t="shared" si="981"/>
        <v>0</v>
      </c>
      <c r="P1664" s="105">
        <f t="shared" si="982"/>
        <v>0</v>
      </c>
      <c r="Q1664" s="105">
        <f t="shared" si="1010"/>
        <v>357.73593920351709</v>
      </c>
      <c r="R1664" s="27">
        <f t="shared" si="983"/>
        <v>9.9371094223199188E-2</v>
      </c>
      <c r="S1664" s="98">
        <f t="shared" si="984"/>
        <v>8.9446841349987061</v>
      </c>
      <c r="T1664" s="17">
        <f t="shared" si="1011"/>
        <v>2658.6406366260344</v>
      </c>
      <c r="U1664" s="17">
        <f t="shared" si="985"/>
        <v>0.7385112879516762</v>
      </c>
      <c r="V1664" s="17">
        <f t="shared" si="986"/>
        <v>339.84914224334125</v>
      </c>
      <c r="W1664" s="17">
        <f t="shared" si="987"/>
        <v>326.25517655360761</v>
      </c>
      <c r="X1664" s="17">
        <f t="shared" si="987"/>
        <v>313.20496949146332</v>
      </c>
      <c r="Y1664" s="17">
        <f t="shared" si="988"/>
        <v>310.07291979654866</v>
      </c>
      <c r="Z1664" s="17">
        <f>Y1664/3600</f>
        <v>8.6131366610152402E-2</v>
      </c>
      <c r="AA1664" s="17">
        <f>0.96*Y1664</f>
        <v>297.67000300468669</v>
      </c>
      <c r="AB1664" s="17">
        <f t="shared" si="989"/>
        <v>285.76320288449921</v>
      </c>
      <c r="AC1664" s="17">
        <f t="shared" si="990"/>
        <v>271.47504274027426</v>
      </c>
      <c r="AD1664" s="17">
        <f t="shared" si="991"/>
        <v>271.47504274027426</v>
      </c>
      <c r="AE1664" s="17">
        <f t="shared" si="1012"/>
        <v>7.5409734094520633E-2</v>
      </c>
      <c r="AF1664" s="17">
        <f>T1664-AD1664</f>
        <v>2387.1655938857602</v>
      </c>
      <c r="AG1664" s="17">
        <f t="shared" si="992"/>
        <v>0.66310155385715563</v>
      </c>
      <c r="AH1664" s="28">
        <f>0.5*'Ducati Panigale 1199 data'!$C$8*'WLTP class 3 v5'!F1664^2</f>
        <v>141842.20679012345</v>
      </c>
      <c r="AI1664" s="17">
        <f t="shared" si="993"/>
        <v>141.84220679012344</v>
      </c>
      <c r="AJ1664" s="17" t="str">
        <f>IF(N1664&lt;0, AI1664, "0")</f>
        <v>0</v>
      </c>
      <c r="AK1664" s="98">
        <f>AK1663+AJ1664</f>
        <v>3985.0924614197511</v>
      </c>
      <c r="AL1664" s="105">
        <f t="shared" si="994"/>
        <v>1.1069701281721531</v>
      </c>
      <c r="AM1664" s="98">
        <f>IF(N1664 &gt; 0, AI1664, )</f>
        <v>141.84220679012344</v>
      </c>
      <c r="AN1664" s="98">
        <f t="shared" si="1013"/>
        <v>45445.65766820978</v>
      </c>
      <c r="AO1664" s="98">
        <f t="shared" si="995"/>
        <v>12.623793796724939</v>
      </c>
      <c r="AP1664" s="27">
        <f t="shared" si="996"/>
        <v>0</v>
      </c>
      <c r="AQ1664" s="27">
        <f t="shared" si="997"/>
        <v>0</v>
      </c>
      <c r="AR1664" s="100">
        <f t="shared" si="998"/>
        <v>0</v>
      </c>
      <c r="AS1664" s="27">
        <f t="shared" si="999"/>
        <v>0</v>
      </c>
      <c r="AT1664" s="100">
        <f t="shared" si="976"/>
        <v>0</v>
      </c>
      <c r="AU1664" s="27">
        <f t="shared" si="976"/>
        <v>0</v>
      </c>
      <c r="AV1664" s="27">
        <f t="shared" si="1000"/>
        <v>0</v>
      </c>
      <c r="AW1664" s="27">
        <f t="shared" si="1001"/>
        <v>0</v>
      </c>
      <c r="AX1664" s="27">
        <f t="shared" si="1002"/>
        <v>0</v>
      </c>
      <c r="AY1664" s="100">
        <f>AN1664-AW1664</f>
        <v>45445.65766820978</v>
      </c>
      <c r="AZ1664" s="110">
        <f t="shared" si="1003"/>
        <v>12.623793796724939</v>
      </c>
      <c r="BB1664" s="88">
        <v>0</v>
      </c>
      <c r="BC1664" s="26">
        <f t="shared" si="1004"/>
        <v>0</v>
      </c>
      <c r="BD1664" s="26">
        <f t="shared" si="1005"/>
        <v>0</v>
      </c>
      <c r="BE1664" s="26">
        <f t="shared" si="1006"/>
        <v>0</v>
      </c>
      <c r="BF1664" s="26">
        <f t="shared" si="1007"/>
        <v>0</v>
      </c>
      <c r="BG1664" s="26">
        <f t="shared" si="1008"/>
        <v>0</v>
      </c>
    </row>
    <row r="1665" spans="2:59">
      <c r="B1665" s="13" t="s">
        <v>35</v>
      </c>
      <c r="C1665" s="13">
        <v>1654</v>
      </c>
      <c r="D1665" s="13">
        <v>177</v>
      </c>
      <c r="E1665" s="24">
        <v>116</v>
      </c>
      <c r="F1665" s="69">
        <f t="shared" si="977"/>
        <v>32.222222222222221</v>
      </c>
      <c r="G1665" s="25">
        <f t="shared" si="1009"/>
        <v>0.24999999999999961</v>
      </c>
      <c r="H1665" s="25">
        <f t="shared" si="978"/>
        <v>89</v>
      </c>
      <c r="I1665" s="49">
        <f>'Ducati Panigale 1199 data'!$C$8*G1665</f>
        <v>69.499999999999886</v>
      </c>
      <c r="J1665" s="49">
        <f>'Ducati Panigale 1199 data'!$C$8*'Ducati Panigale 1199 data'!$C$15*'Ducati Panigale 1199 data'!$C$10</f>
        <v>54.543600000000005</v>
      </c>
      <c r="K1665" s="49">
        <f>(0.5*'Ducati Panigale 1199 data'!$C$12)*'Ducati Panigale 1199 data'!$C$14*'Ducati Panigale 1199 data'!$C$11*F1665^2</f>
        <v>146.90245370370371</v>
      </c>
      <c r="L1665" s="49">
        <f t="shared" si="979"/>
        <v>270.94605370370357</v>
      </c>
      <c r="M1665" s="49">
        <f t="shared" si="975"/>
        <v>8730.4839526748929</v>
      </c>
      <c r="N1665" s="25">
        <f t="shared" si="980"/>
        <v>8.7304839526748932</v>
      </c>
      <c r="O1665" s="105">
        <f t="shared" si="981"/>
        <v>0</v>
      </c>
      <c r="P1665" s="105">
        <f t="shared" si="982"/>
        <v>0</v>
      </c>
      <c r="Q1665" s="105">
        <f t="shared" si="1010"/>
        <v>357.73593920351709</v>
      </c>
      <c r="R1665" s="27">
        <f t="shared" si="983"/>
        <v>9.9371094223199188E-2</v>
      </c>
      <c r="S1665" s="98">
        <f t="shared" si="984"/>
        <v>8.7304839526748932</v>
      </c>
      <c r="T1665" s="17">
        <f t="shared" si="1011"/>
        <v>2667.3711205787095</v>
      </c>
      <c r="U1665" s="17">
        <f t="shared" si="985"/>
        <v>0.74093642238297486</v>
      </c>
      <c r="V1665" s="17">
        <f t="shared" si="986"/>
        <v>339.84914224334125</v>
      </c>
      <c r="W1665" s="17">
        <f t="shared" si="987"/>
        <v>326.25517655360761</v>
      </c>
      <c r="X1665" s="17">
        <f t="shared" si="987"/>
        <v>313.20496949146332</v>
      </c>
      <c r="Y1665" s="17">
        <f t="shared" si="988"/>
        <v>310.07291979654866</v>
      </c>
      <c r="Z1665" s="17">
        <f>Y1665/3600</f>
        <v>8.6131366610152402E-2</v>
      </c>
      <c r="AA1665" s="17">
        <f>0.96*Y1665</f>
        <v>297.67000300468669</v>
      </c>
      <c r="AB1665" s="17">
        <f t="shared" si="989"/>
        <v>285.76320288449921</v>
      </c>
      <c r="AC1665" s="17">
        <f t="shared" si="990"/>
        <v>271.47504274027426</v>
      </c>
      <c r="AD1665" s="17">
        <f t="shared" si="991"/>
        <v>271.47504274027426</v>
      </c>
      <c r="AE1665" s="17">
        <f t="shared" si="1012"/>
        <v>7.5409734094520633E-2</v>
      </c>
      <c r="AF1665" s="17">
        <f>T1665-AD1665</f>
        <v>2395.8960778384353</v>
      </c>
      <c r="AG1665" s="17">
        <f t="shared" si="992"/>
        <v>0.66552668828845429</v>
      </c>
      <c r="AH1665" s="28">
        <f>0.5*'Ducati Panigale 1199 data'!$C$8*'WLTP class 3 v5'!F1665^2</f>
        <v>144319.75308641975</v>
      </c>
      <c r="AI1665" s="17">
        <f t="shared" si="993"/>
        <v>144.31975308641975</v>
      </c>
      <c r="AJ1665" s="17" t="str">
        <f>IF(N1665&lt;0, AI1665, "0")</f>
        <v>0</v>
      </c>
      <c r="AK1665" s="98">
        <f>AK1664+AJ1665</f>
        <v>3985.0924614197511</v>
      </c>
      <c r="AL1665" s="105">
        <f t="shared" si="994"/>
        <v>1.1069701281721531</v>
      </c>
      <c r="AM1665" s="98">
        <f>IF(N1665 &gt; 0, AI1665, )</f>
        <v>144.31975308641975</v>
      </c>
      <c r="AN1665" s="98">
        <f t="shared" si="1013"/>
        <v>45589.9774212962</v>
      </c>
      <c r="AO1665" s="98">
        <f t="shared" si="995"/>
        <v>12.663882617026722</v>
      </c>
      <c r="AP1665" s="27">
        <f t="shared" si="996"/>
        <v>0</v>
      </c>
      <c r="AQ1665" s="27">
        <f t="shared" si="997"/>
        <v>0</v>
      </c>
      <c r="AR1665" s="100">
        <f t="shared" si="998"/>
        <v>0</v>
      </c>
      <c r="AS1665" s="27">
        <f t="shared" si="999"/>
        <v>0</v>
      </c>
      <c r="AT1665" s="100">
        <f t="shared" si="976"/>
        <v>0</v>
      </c>
      <c r="AU1665" s="27">
        <f t="shared" si="976"/>
        <v>0</v>
      </c>
      <c r="AV1665" s="27">
        <f t="shared" si="1000"/>
        <v>0</v>
      </c>
      <c r="AW1665" s="27">
        <f t="shared" si="1001"/>
        <v>0</v>
      </c>
      <c r="AX1665" s="27">
        <f t="shared" si="1002"/>
        <v>0</v>
      </c>
      <c r="AY1665" s="100">
        <f>AN1665-AW1665</f>
        <v>45589.9774212962</v>
      </c>
      <c r="AZ1665" s="110">
        <f t="shared" si="1003"/>
        <v>12.663882617026722</v>
      </c>
      <c r="BB1665" s="88">
        <v>0</v>
      </c>
      <c r="BC1665" s="26">
        <f t="shared" si="1004"/>
        <v>0</v>
      </c>
      <c r="BD1665" s="26">
        <f t="shared" si="1005"/>
        <v>0</v>
      </c>
      <c r="BE1665" s="26">
        <f t="shared" si="1006"/>
        <v>0</v>
      </c>
      <c r="BF1665" s="26">
        <f t="shared" si="1007"/>
        <v>0</v>
      </c>
      <c r="BG1665" s="26">
        <f t="shared" si="1008"/>
        <v>0</v>
      </c>
    </row>
    <row r="1666" spans="2:59">
      <c r="B1666" s="13" t="s">
        <v>35</v>
      </c>
      <c r="C1666" s="13">
        <v>1655</v>
      </c>
      <c r="D1666" s="13">
        <v>178</v>
      </c>
      <c r="E1666" s="24">
        <v>116.8</v>
      </c>
      <c r="F1666" s="69">
        <f t="shared" si="977"/>
        <v>32.444444444444443</v>
      </c>
      <c r="G1666" s="25">
        <f t="shared" si="1009"/>
        <v>0.22222222222222143</v>
      </c>
      <c r="H1666" s="25">
        <f t="shared" si="978"/>
        <v>89.5</v>
      </c>
      <c r="I1666" s="49">
        <f>'Ducati Panigale 1199 data'!$C$8*G1666</f>
        <v>61.777777777777558</v>
      </c>
      <c r="J1666" s="49">
        <f>'Ducati Panigale 1199 data'!$C$8*'Ducati Panigale 1199 data'!$C$15*'Ducati Panigale 1199 data'!$C$10</f>
        <v>54.543600000000005</v>
      </c>
      <c r="K1666" s="49">
        <f>(0.5*'Ducati Panigale 1199 data'!$C$12)*'Ducati Panigale 1199 data'!$C$14*'Ducati Panigale 1199 data'!$C$11*F1666^2</f>
        <v>148.93568148148148</v>
      </c>
      <c r="L1666" s="49">
        <f t="shared" si="979"/>
        <v>265.25705925925905</v>
      </c>
      <c r="M1666" s="49">
        <f t="shared" si="975"/>
        <v>8606.1179226337372</v>
      </c>
      <c r="N1666" s="25">
        <f t="shared" si="980"/>
        <v>8.6061179226337376</v>
      </c>
      <c r="O1666" s="105">
        <f t="shared" si="981"/>
        <v>0</v>
      </c>
      <c r="P1666" s="105">
        <f t="shared" si="982"/>
        <v>0</v>
      </c>
      <c r="Q1666" s="105">
        <f t="shared" si="1010"/>
        <v>357.73593920351709</v>
      </c>
      <c r="R1666" s="27">
        <f t="shared" si="983"/>
        <v>9.9371094223199188E-2</v>
      </c>
      <c r="S1666" s="98">
        <f t="shared" si="984"/>
        <v>8.6061179226337376</v>
      </c>
      <c r="T1666" s="17">
        <f t="shared" si="1011"/>
        <v>2675.977238501343</v>
      </c>
      <c r="U1666" s="17">
        <f t="shared" si="985"/>
        <v>0.74332701069481755</v>
      </c>
      <c r="V1666" s="17">
        <f t="shared" si="986"/>
        <v>339.84914224334125</v>
      </c>
      <c r="W1666" s="17">
        <f t="shared" si="987"/>
        <v>326.25517655360761</v>
      </c>
      <c r="X1666" s="17">
        <f t="shared" si="987"/>
        <v>313.20496949146332</v>
      </c>
      <c r="Y1666" s="17">
        <f t="shared" si="988"/>
        <v>310.07291979654866</v>
      </c>
      <c r="Z1666" s="17">
        <f>Y1666/3600</f>
        <v>8.6131366610152402E-2</v>
      </c>
      <c r="AA1666" s="17">
        <f>0.96*Y1666</f>
        <v>297.67000300468669</v>
      </c>
      <c r="AB1666" s="17">
        <f t="shared" si="989"/>
        <v>285.76320288449921</v>
      </c>
      <c r="AC1666" s="17">
        <f t="shared" si="990"/>
        <v>271.47504274027426</v>
      </c>
      <c r="AD1666" s="17">
        <f t="shared" si="991"/>
        <v>271.47504274027426</v>
      </c>
      <c r="AE1666" s="17">
        <f t="shared" si="1012"/>
        <v>7.5409734094520633E-2</v>
      </c>
      <c r="AF1666" s="17">
        <f>T1666-AD1666</f>
        <v>2404.5021957610688</v>
      </c>
      <c r="AG1666" s="17">
        <f t="shared" si="992"/>
        <v>0.66791727660029687</v>
      </c>
      <c r="AH1666" s="28">
        <f>0.5*'Ducati Panigale 1199 data'!$C$8*'WLTP class 3 v5'!F1666^2</f>
        <v>146317.23456790121</v>
      </c>
      <c r="AI1666" s="17">
        <f t="shared" si="993"/>
        <v>146.31723456790121</v>
      </c>
      <c r="AJ1666" s="17" t="str">
        <f>IF(N1666&lt;0, AI1666, "0")</f>
        <v>0</v>
      </c>
      <c r="AK1666" s="98">
        <f>AK1665+AJ1666</f>
        <v>3985.0924614197511</v>
      </c>
      <c r="AL1666" s="105">
        <f t="shared" si="994"/>
        <v>1.1069701281721531</v>
      </c>
      <c r="AM1666" s="98">
        <f>IF(N1666 &gt; 0, AI1666, )</f>
        <v>146.31723456790121</v>
      </c>
      <c r="AN1666" s="98">
        <f t="shared" si="1013"/>
        <v>45736.294655864098</v>
      </c>
      <c r="AO1666" s="98">
        <f t="shared" si="995"/>
        <v>12.704526293295583</v>
      </c>
      <c r="AP1666" s="27">
        <f t="shared" si="996"/>
        <v>0</v>
      </c>
      <c r="AQ1666" s="27">
        <f t="shared" si="997"/>
        <v>0</v>
      </c>
      <c r="AR1666" s="100">
        <f t="shared" si="998"/>
        <v>0</v>
      </c>
      <c r="AS1666" s="27">
        <f t="shared" si="999"/>
        <v>0</v>
      </c>
      <c r="AT1666" s="100">
        <f t="shared" si="976"/>
        <v>0</v>
      </c>
      <c r="AU1666" s="27">
        <f t="shared" si="976"/>
        <v>0</v>
      </c>
      <c r="AV1666" s="27">
        <f t="shared" si="1000"/>
        <v>0</v>
      </c>
      <c r="AW1666" s="27">
        <f t="shared" si="1001"/>
        <v>0</v>
      </c>
      <c r="AX1666" s="27">
        <f t="shared" si="1002"/>
        <v>0</v>
      </c>
      <c r="AY1666" s="100">
        <f>AN1666-AW1666</f>
        <v>45736.294655864098</v>
      </c>
      <c r="AZ1666" s="110">
        <f t="shared" si="1003"/>
        <v>12.704526293295583</v>
      </c>
      <c r="BB1666" s="88">
        <v>0</v>
      </c>
      <c r="BC1666" s="26">
        <f t="shared" si="1004"/>
        <v>0</v>
      </c>
      <c r="BD1666" s="26">
        <f t="shared" si="1005"/>
        <v>0</v>
      </c>
      <c r="BE1666" s="26">
        <f t="shared" si="1006"/>
        <v>0</v>
      </c>
      <c r="BF1666" s="26">
        <f t="shared" si="1007"/>
        <v>0</v>
      </c>
      <c r="BG1666" s="26">
        <f t="shared" si="1008"/>
        <v>0</v>
      </c>
    </row>
    <row r="1667" spans="2:59">
      <c r="B1667" s="13" t="s">
        <v>35</v>
      </c>
      <c r="C1667" s="13">
        <v>1656</v>
      </c>
      <c r="D1667" s="13">
        <v>179</v>
      </c>
      <c r="E1667" s="24">
        <v>117.6</v>
      </c>
      <c r="F1667" s="69">
        <f t="shared" si="977"/>
        <v>32.666666666666664</v>
      </c>
      <c r="G1667" s="25">
        <f t="shared" si="1009"/>
        <v>0.2222222222222234</v>
      </c>
      <c r="H1667" s="25">
        <f t="shared" si="978"/>
        <v>90</v>
      </c>
      <c r="I1667" s="49">
        <f>'Ducati Panigale 1199 data'!$C$8*G1667</f>
        <v>61.777777777778105</v>
      </c>
      <c r="J1667" s="49">
        <f>'Ducati Panigale 1199 data'!$C$8*'Ducati Panigale 1199 data'!$C$15*'Ducati Panigale 1199 data'!$C$10</f>
        <v>54.543600000000005</v>
      </c>
      <c r="K1667" s="49">
        <f>(0.5*'Ducati Panigale 1199 data'!$C$12)*'Ducati Panigale 1199 data'!$C$14*'Ducati Panigale 1199 data'!$C$11*F1667^2</f>
        <v>150.98288333333332</v>
      </c>
      <c r="L1667" s="49">
        <f t="shared" si="979"/>
        <v>267.30426111111143</v>
      </c>
      <c r="M1667" s="49">
        <f t="shared" si="975"/>
        <v>8731.9391962963055</v>
      </c>
      <c r="N1667" s="25">
        <f t="shared" si="980"/>
        <v>8.731939196296306</v>
      </c>
      <c r="O1667" s="105">
        <f t="shared" si="981"/>
        <v>0</v>
      </c>
      <c r="P1667" s="105">
        <f t="shared" si="982"/>
        <v>0</v>
      </c>
      <c r="Q1667" s="105">
        <f t="shared" si="1010"/>
        <v>357.73593920351709</v>
      </c>
      <c r="R1667" s="27">
        <f t="shared" si="983"/>
        <v>9.9371094223199188E-2</v>
      </c>
      <c r="S1667" s="98">
        <f t="shared" si="984"/>
        <v>8.731939196296306</v>
      </c>
      <c r="T1667" s="17">
        <f t="shared" si="1011"/>
        <v>2684.7091776976395</v>
      </c>
      <c r="U1667" s="17">
        <f t="shared" si="985"/>
        <v>0.74575254936045543</v>
      </c>
      <c r="V1667" s="17">
        <f t="shared" si="986"/>
        <v>339.84914224334125</v>
      </c>
      <c r="W1667" s="17">
        <f t="shared" si="987"/>
        <v>326.25517655360761</v>
      </c>
      <c r="X1667" s="17">
        <f t="shared" si="987"/>
        <v>313.20496949146332</v>
      </c>
      <c r="Y1667" s="17">
        <f t="shared" si="988"/>
        <v>310.07291979654866</v>
      </c>
      <c r="Z1667" s="17">
        <f>Y1667/3600</f>
        <v>8.6131366610152402E-2</v>
      </c>
      <c r="AA1667" s="17">
        <f>0.96*Y1667</f>
        <v>297.67000300468669</v>
      </c>
      <c r="AB1667" s="17">
        <f t="shared" si="989"/>
        <v>285.76320288449921</v>
      </c>
      <c r="AC1667" s="17">
        <f t="shared" si="990"/>
        <v>271.47504274027426</v>
      </c>
      <c r="AD1667" s="17">
        <f t="shared" si="991"/>
        <v>271.47504274027426</v>
      </c>
      <c r="AE1667" s="17">
        <f t="shared" si="1012"/>
        <v>7.5409734094520633E-2</v>
      </c>
      <c r="AF1667" s="17">
        <f>T1667-AD1667</f>
        <v>2413.2341349573653</v>
      </c>
      <c r="AG1667" s="17">
        <f t="shared" si="992"/>
        <v>0.67034281526593475</v>
      </c>
      <c r="AH1667" s="28">
        <f>0.5*'Ducati Panigale 1199 data'!$C$8*'WLTP class 3 v5'!F1667^2</f>
        <v>148328.44444444441</v>
      </c>
      <c r="AI1667" s="17">
        <f t="shared" si="993"/>
        <v>148.32844444444441</v>
      </c>
      <c r="AJ1667" s="17" t="str">
        <f>IF(N1667&lt;0, AI1667, "0")</f>
        <v>0</v>
      </c>
      <c r="AK1667" s="98">
        <f>AK1666+AJ1667</f>
        <v>3985.0924614197511</v>
      </c>
      <c r="AL1667" s="105">
        <f t="shared" si="994"/>
        <v>1.1069701281721531</v>
      </c>
      <c r="AM1667" s="98">
        <f>IF(N1667 &gt; 0, AI1667, )</f>
        <v>148.32844444444441</v>
      </c>
      <c r="AN1667" s="98">
        <f t="shared" si="1013"/>
        <v>45884.623100308541</v>
      </c>
      <c r="AO1667" s="98">
        <f t="shared" si="995"/>
        <v>12.745728638974596</v>
      </c>
      <c r="AP1667" s="27">
        <f t="shared" si="996"/>
        <v>0</v>
      </c>
      <c r="AQ1667" s="27">
        <f t="shared" si="997"/>
        <v>0</v>
      </c>
      <c r="AR1667" s="100">
        <f t="shared" si="998"/>
        <v>0</v>
      </c>
      <c r="AS1667" s="27">
        <f t="shared" si="999"/>
        <v>0</v>
      </c>
      <c r="AT1667" s="100">
        <f t="shared" si="976"/>
        <v>0</v>
      </c>
      <c r="AU1667" s="27">
        <f t="shared" si="976"/>
        <v>0</v>
      </c>
      <c r="AV1667" s="27">
        <f t="shared" si="1000"/>
        <v>0</v>
      </c>
      <c r="AW1667" s="27">
        <f t="shared" si="1001"/>
        <v>0</v>
      </c>
      <c r="AX1667" s="27">
        <f t="shared" si="1002"/>
        <v>0</v>
      </c>
      <c r="AY1667" s="100">
        <f>AN1667-AW1667</f>
        <v>45884.623100308541</v>
      </c>
      <c r="AZ1667" s="110">
        <f t="shared" si="1003"/>
        <v>12.745728638974596</v>
      </c>
      <c r="BB1667" s="88">
        <v>0</v>
      </c>
      <c r="BC1667" s="26">
        <f t="shared" si="1004"/>
        <v>0</v>
      </c>
      <c r="BD1667" s="26">
        <f t="shared" si="1005"/>
        <v>0</v>
      </c>
      <c r="BE1667" s="26">
        <f t="shared" si="1006"/>
        <v>0</v>
      </c>
      <c r="BF1667" s="26">
        <f t="shared" si="1007"/>
        <v>0</v>
      </c>
      <c r="BG1667" s="26">
        <f t="shared" si="1008"/>
        <v>0</v>
      </c>
    </row>
    <row r="1668" spans="2:59">
      <c r="B1668" s="13" t="s">
        <v>35</v>
      </c>
      <c r="C1668" s="13">
        <v>1657</v>
      </c>
      <c r="D1668" s="13">
        <v>180</v>
      </c>
      <c r="E1668" s="24">
        <v>118.4</v>
      </c>
      <c r="F1668" s="69">
        <f t="shared" si="977"/>
        <v>32.888888888888886</v>
      </c>
      <c r="G1668" s="25">
        <f t="shared" si="1009"/>
        <v>0.2222222222222234</v>
      </c>
      <c r="H1668" s="25">
        <f t="shared" si="978"/>
        <v>90.5</v>
      </c>
      <c r="I1668" s="49">
        <f>'Ducati Panigale 1199 data'!$C$8*G1668</f>
        <v>61.777777777778105</v>
      </c>
      <c r="J1668" s="49">
        <f>'Ducati Panigale 1199 data'!$C$8*'Ducati Panigale 1199 data'!$C$15*'Ducati Panigale 1199 data'!$C$10</f>
        <v>54.543600000000005</v>
      </c>
      <c r="K1668" s="49">
        <f>(0.5*'Ducati Panigale 1199 data'!$C$12)*'Ducati Panigale 1199 data'!$C$14*'Ducati Panigale 1199 data'!$C$11*F1668^2</f>
        <v>153.04405925925923</v>
      </c>
      <c r="L1668" s="49">
        <f t="shared" si="979"/>
        <v>269.36543703703734</v>
      </c>
      <c r="M1668" s="49">
        <f t="shared" si="975"/>
        <v>8859.1299292181156</v>
      </c>
      <c r="N1668" s="25">
        <f t="shared" si="980"/>
        <v>8.8591299292181152</v>
      </c>
      <c r="O1668" s="105">
        <f t="shared" si="981"/>
        <v>0</v>
      </c>
      <c r="P1668" s="105">
        <f t="shared" si="982"/>
        <v>0</v>
      </c>
      <c r="Q1668" s="105">
        <f t="shared" si="1010"/>
        <v>357.73593920351709</v>
      </c>
      <c r="R1668" s="27">
        <f t="shared" si="983"/>
        <v>9.9371094223199188E-2</v>
      </c>
      <c r="S1668" s="98">
        <f t="shared" si="984"/>
        <v>8.8591299292181152</v>
      </c>
      <c r="T1668" s="17">
        <f t="shared" si="1011"/>
        <v>2693.5683076268574</v>
      </c>
      <c r="U1668" s="17">
        <f t="shared" si="985"/>
        <v>0.74821341878523817</v>
      </c>
      <c r="V1668" s="17">
        <f t="shared" si="986"/>
        <v>339.84914224334125</v>
      </c>
      <c r="W1668" s="17">
        <f t="shared" si="987"/>
        <v>326.25517655360761</v>
      </c>
      <c r="X1668" s="17">
        <f t="shared" si="987"/>
        <v>313.20496949146332</v>
      </c>
      <c r="Y1668" s="17">
        <f t="shared" si="988"/>
        <v>310.07291979654866</v>
      </c>
      <c r="Z1668" s="17">
        <f>Y1668/3600</f>
        <v>8.6131366610152402E-2</v>
      </c>
      <c r="AA1668" s="17">
        <f>0.96*Y1668</f>
        <v>297.67000300468669</v>
      </c>
      <c r="AB1668" s="17">
        <f t="shared" si="989"/>
        <v>285.76320288449921</v>
      </c>
      <c r="AC1668" s="17">
        <f t="shared" si="990"/>
        <v>271.47504274027426</v>
      </c>
      <c r="AD1668" s="17">
        <f t="shared" si="991"/>
        <v>271.47504274027426</v>
      </c>
      <c r="AE1668" s="17">
        <f t="shared" si="1012"/>
        <v>7.5409734094520633E-2</v>
      </c>
      <c r="AF1668" s="17">
        <f>T1668-AD1668</f>
        <v>2422.0932648865833</v>
      </c>
      <c r="AG1668" s="17">
        <f t="shared" si="992"/>
        <v>0.67280368469071761</v>
      </c>
      <c r="AH1668" s="28">
        <f>0.5*'Ducati Panigale 1199 data'!$C$8*'WLTP class 3 v5'!F1668^2</f>
        <v>150353.38271604935</v>
      </c>
      <c r="AI1668" s="17">
        <f t="shared" si="993"/>
        <v>150.35338271604934</v>
      </c>
      <c r="AJ1668" s="17" t="str">
        <f>IF(N1668&lt;0, AI1668, "0")</f>
        <v>0</v>
      </c>
      <c r="AK1668" s="98">
        <f>AK1667+AJ1668</f>
        <v>3985.0924614197511</v>
      </c>
      <c r="AL1668" s="105">
        <f t="shared" si="994"/>
        <v>1.1069701281721531</v>
      </c>
      <c r="AM1668" s="98">
        <f>IF(N1668 &gt; 0, AI1668, )</f>
        <v>150.35338271604934</v>
      </c>
      <c r="AN1668" s="98">
        <f t="shared" si="1013"/>
        <v>46034.976483024591</v>
      </c>
      <c r="AO1668" s="98">
        <f t="shared" si="995"/>
        <v>12.787493467506831</v>
      </c>
      <c r="AP1668" s="27">
        <f t="shared" si="996"/>
        <v>0</v>
      </c>
      <c r="AQ1668" s="27">
        <f t="shared" si="997"/>
        <v>0</v>
      </c>
      <c r="AR1668" s="100">
        <f t="shared" si="998"/>
        <v>0</v>
      </c>
      <c r="AS1668" s="27">
        <f t="shared" si="999"/>
        <v>0</v>
      </c>
      <c r="AT1668" s="100">
        <f t="shared" si="976"/>
        <v>0</v>
      </c>
      <c r="AU1668" s="27">
        <f t="shared" si="976"/>
        <v>0</v>
      </c>
      <c r="AV1668" s="27">
        <f t="shared" si="1000"/>
        <v>0</v>
      </c>
      <c r="AW1668" s="27">
        <f t="shared" si="1001"/>
        <v>0</v>
      </c>
      <c r="AX1668" s="27">
        <f t="shared" si="1002"/>
        <v>0</v>
      </c>
      <c r="AY1668" s="100">
        <f>AN1668-AW1668</f>
        <v>46034.976483024591</v>
      </c>
      <c r="AZ1668" s="110">
        <f t="shared" si="1003"/>
        <v>12.787493467506831</v>
      </c>
      <c r="BB1668" s="88">
        <v>0</v>
      </c>
      <c r="BC1668" s="26">
        <f t="shared" si="1004"/>
        <v>0</v>
      </c>
      <c r="BD1668" s="26">
        <f t="shared" si="1005"/>
        <v>0</v>
      </c>
      <c r="BE1668" s="26">
        <f t="shared" si="1006"/>
        <v>0</v>
      </c>
      <c r="BF1668" s="26">
        <f t="shared" si="1007"/>
        <v>0</v>
      </c>
      <c r="BG1668" s="26">
        <f t="shared" si="1008"/>
        <v>0</v>
      </c>
    </row>
    <row r="1669" spans="2:59">
      <c r="B1669" s="13" t="s">
        <v>35</v>
      </c>
      <c r="C1669" s="13">
        <v>1658</v>
      </c>
      <c r="D1669" s="13">
        <v>181</v>
      </c>
      <c r="E1669" s="24">
        <v>119.2</v>
      </c>
      <c r="F1669" s="69">
        <f t="shared" si="977"/>
        <v>33.111111111111114</v>
      </c>
      <c r="G1669" s="25">
        <f t="shared" si="1009"/>
        <v>0.22222222222222143</v>
      </c>
      <c r="H1669" s="25">
        <f t="shared" si="978"/>
        <v>91</v>
      </c>
      <c r="I1669" s="49">
        <f>'Ducati Panigale 1199 data'!$C$8*G1669</f>
        <v>61.777777777777558</v>
      </c>
      <c r="J1669" s="49">
        <f>'Ducati Panigale 1199 data'!$C$8*'Ducati Panigale 1199 data'!$C$15*'Ducati Panigale 1199 data'!$C$10</f>
        <v>54.543600000000005</v>
      </c>
      <c r="K1669" s="49">
        <f>(0.5*'Ducati Panigale 1199 data'!$C$12)*'Ducati Panigale 1199 data'!$C$14*'Ducati Panigale 1199 data'!$C$11*F1669^2</f>
        <v>155.11920925925932</v>
      </c>
      <c r="L1669" s="49">
        <f t="shared" si="979"/>
        <v>271.44058703703689</v>
      </c>
      <c r="M1669" s="49">
        <f t="shared" si="975"/>
        <v>8987.6994374485548</v>
      </c>
      <c r="N1669" s="25">
        <f t="shared" si="980"/>
        <v>8.9876994374485548</v>
      </c>
      <c r="O1669" s="105">
        <f t="shared" si="981"/>
        <v>0</v>
      </c>
      <c r="P1669" s="105">
        <f t="shared" si="982"/>
        <v>0</v>
      </c>
      <c r="Q1669" s="105">
        <f t="shared" si="1010"/>
        <v>357.73593920351709</v>
      </c>
      <c r="R1669" s="27">
        <f t="shared" si="983"/>
        <v>9.9371094223199188E-2</v>
      </c>
      <c r="S1669" s="98">
        <f t="shared" si="984"/>
        <v>8.9876994374485548</v>
      </c>
      <c r="T1669" s="17">
        <f t="shared" si="1011"/>
        <v>2702.556007064306</v>
      </c>
      <c r="U1669" s="17">
        <f t="shared" si="985"/>
        <v>0.75071000196230719</v>
      </c>
      <c r="V1669" s="17">
        <f t="shared" si="986"/>
        <v>339.84914224334125</v>
      </c>
      <c r="W1669" s="17">
        <f t="shared" si="987"/>
        <v>326.25517655360761</v>
      </c>
      <c r="X1669" s="17">
        <f t="shared" si="987"/>
        <v>313.20496949146332</v>
      </c>
      <c r="Y1669" s="17">
        <f t="shared" si="988"/>
        <v>310.07291979654866</v>
      </c>
      <c r="Z1669" s="17">
        <f>Y1669/3600</f>
        <v>8.6131366610152402E-2</v>
      </c>
      <c r="AA1669" s="17">
        <f>0.96*Y1669</f>
        <v>297.67000300468669</v>
      </c>
      <c r="AB1669" s="17">
        <f t="shared" si="989"/>
        <v>285.76320288449921</v>
      </c>
      <c r="AC1669" s="17">
        <f t="shared" si="990"/>
        <v>271.47504274027426</v>
      </c>
      <c r="AD1669" s="17">
        <f t="shared" si="991"/>
        <v>271.47504274027426</v>
      </c>
      <c r="AE1669" s="17">
        <f t="shared" si="1012"/>
        <v>7.5409734094520633E-2</v>
      </c>
      <c r="AF1669" s="17">
        <f>T1669-AD1669</f>
        <v>2431.0809643240318</v>
      </c>
      <c r="AG1669" s="17">
        <f t="shared" si="992"/>
        <v>0.67530026786778663</v>
      </c>
      <c r="AH1669" s="28">
        <f>0.5*'Ducati Panigale 1199 data'!$C$8*'WLTP class 3 v5'!F1669^2</f>
        <v>152392.0493827161</v>
      </c>
      <c r="AI1669" s="17">
        <f t="shared" si="993"/>
        <v>152.3920493827161</v>
      </c>
      <c r="AJ1669" s="17" t="str">
        <f>IF(N1669&lt;0, AI1669, "0")</f>
        <v>0</v>
      </c>
      <c r="AK1669" s="98">
        <f>AK1668+AJ1669</f>
        <v>3985.0924614197511</v>
      </c>
      <c r="AL1669" s="105">
        <f t="shared" si="994"/>
        <v>1.1069701281721531</v>
      </c>
      <c r="AM1669" s="98">
        <f>IF(N1669 &gt; 0, AI1669, )</f>
        <v>152.3920493827161</v>
      </c>
      <c r="AN1669" s="98">
        <f t="shared" si="1013"/>
        <v>46187.368532407309</v>
      </c>
      <c r="AO1669" s="98">
        <f t="shared" si="995"/>
        <v>12.829824592335363</v>
      </c>
      <c r="AP1669" s="27">
        <f t="shared" si="996"/>
        <v>0</v>
      </c>
      <c r="AQ1669" s="27">
        <f t="shared" si="997"/>
        <v>0</v>
      </c>
      <c r="AR1669" s="100">
        <f t="shared" si="998"/>
        <v>0</v>
      </c>
      <c r="AS1669" s="27">
        <f t="shared" si="999"/>
        <v>0</v>
      </c>
      <c r="AT1669" s="100">
        <f t="shared" si="976"/>
        <v>0</v>
      </c>
      <c r="AU1669" s="27">
        <f t="shared" si="976"/>
        <v>0</v>
      </c>
      <c r="AV1669" s="27">
        <f t="shared" si="1000"/>
        <v>0</v>
      </c>
      <c r="AW1669" s="27">
        <f t="shared" si="1001"/>
        <v>0</v>
      </c>
      <c r="AX1669" s="27">
        <f t="shared" si="1002"/>
        <v>0</v>
      </c>
      <c r="AY1669" s="100">
        <f>AN1669-AW1669</f>
        <v>46187.368532407309</v>
      </c>
      <c r="AZ1669" s="110">
        <f t="shared" si="1003"/>
        <v>12.829824592335363</v>
      </c>
      <c r="BB1669" s="88">
        <v>0</v>
      </c>
      <c r="BC1669" s="26">
        <f t="shared" si="1004"/>
        <v>0</v>
      </c>
      <c r="BD1669" s="26">
        <f t="shared" si="1005"/>
        <v>0</v>
      </c>
      <c r="BE1669" s="26">
        <f t="shared" si="1006"/>
        <v>0</v>
      </c>
      <c r="BF1669" s="26">
        <f t="shared" si="1007"/>
        <v>0</v>
      </c>
      <c r="BG1669" s="26">
        <f t="shared" si="1008"/>
        <v>0</v>
      </c>
    </row>
    <row r="1670" spans="2:59">
      <c r="B1670" s="13" t="s">
        <v>35</v>
      </c>
      <c r="C1670" s="13">
        <v>1659</v>
      </c>
      <c r="D1670" s="13">
        <v>182</v>
      </c>
      <c r="E1670" s="24">
        <v>120</v>
      </c>
      <c r="F1670" s="69">
        <f t="shared" si="977"/>
        <v>33.333333333333336</v>
      </c>
      <c r="G1670" s="25">
        <f t="shared" si="1009"/>
        <v>0.22222222222222143</v>
      </c>
      <c r="H1670" s="25">
        <f t="shared" si="978"/>
        <v>91.5</v>
      </c>
      <c r="I1670" s="49">
        <f>'Ducati Panigale 1199 data'!$C$8*G1670</f>
        <v>61.777777777777558</v>
      </c>
      <c r="J1670" s="49">
        <f>'Ducati Panigale 1199 data'!$C$8*'Ducati Panigale 1199 data'!$C$15*'Ducati Panigale 1199 data'!$C$10</f>
        <v>54.543600000000005</v>
      </c>
      <c r="K1670" s="49">
        <f>(0.5*'Ducati Panigale 1199 data'!$C$12)*'Ducati Panigale 1199 data'!$C$14*'Ducati Panigale 1199 data'!$C$11*F1670^2</f>
        <v>157.20833333333337</v>
      </c>
      <c r="L1670" s="49">
        <f t="shared" si="979"/>
        <v>273.52971111111094</v>
      </c>
      <c r="M1670" s="49">
        <f t="shared" si="975"/>
        <v>9117.6570370370318</v>
      </c>
      <c r="N1670" s="25">
        <f t="shared" si="980"/>
        <v>9.1176570370370325</v>
      </c>
      <c r="O1670" s="105">
        <f t="shared" si="981"/>
        <v>0</v>
      </c>
      <c r="P1670" s="105">
        <f t="shared" si="982"/>
        <v>0</v>
      </c>
      <c r="Q1670" s="105">
        <f t="shared" si="1010"/>
        <v>357.73593920351709</v>
      </c>
      <c r="R1670" s="27">
        <f t="shared" si="983"/>
        <v>9.9371094223199188E-2</v>
      </c>
      <c r="S1670" s="98">
        <f t="shared" si="984"/>
        <v>9.1176570370370325</v>
      </c>
      <c r="T1670" s="17">
        <f t="shared" si="1011"/>
        <v>2711.6736641013431</v>
      </c>
      <c r="U1670" s="17">
        <f t="shared" si="985"/>
        <v>0.75324268447259535</v>
      </c>
      <c r="V1670" s="17">
        <f t="shared" si="986"/>
        <v>339.84914224334125</v>
      </c>
      <c r="W1670" s="17">
        <f t="shared" si="987"/>
        <v>326.25517655360761</v>
      </c>
      <c r="X1670" s="17">
        <f t="shared" si="987"/>
        <v>313.20496949146332</v>
      </c>
      <c r="Y1670" s="17">
        <f t="shared" si="988"/>
        <v>310.07291979654866</v>
      </c>
      <c r="Z1670" s="17">
        <f>Y1670/3600</f>
        <v>8.6131366610152402E-2</v>
      </c>
      <c r="AA1670" s="17">
        <f>0.96*Y1670</f>
        <v>297.67000300468669</v>
      </c>
      <c r="AB1670" s="17">
        <f t="shared" si="989"/>
        <v>285.76320288449921</v>
      </c>
      <c r="AC1670" s="17">
        <f t="shared" si="990"/>
        <v>271.47504274027426</v>
      </c>
      <c r="AD1670" s="17">
        <f t="shared" si="991"/>
        <v>271.47504274027426</v>
      </c>
      <c r="AE1670" s="17">
        <f t="shared" si="1012"/>
        <v>7.5409734094520633E-2</v>
      </c>
      <c r="AF1670" s="17">
        <f>T1670-AD1670</f>
        <v>2440.1986213610689</v>
      </c>
      <c r="AG1670" s="17">
        <f t="shared" si="992"/>
        <v>0.67783295037807467</v>
      </c>
      <c r="AH1670" s="28">
        <f>0.5*'Ducati Panigale 1199 data'!$C$8*'WLTP class 3 v5'!F1670^2</f>
        <v>154444.44444444447</v>
      </c>
      <c r="AI1670" s="17">
        <f t="shared" si="993"/>
        <v>154.44444444444446</v>
      </c>
      <c r="AJ1670" s="17" t="str">
        <f>IF(N1670&lt;0, AI1670, "0")</f>
        <v>0</v>
      </c>
      <c r="AK1670" s="98">
        <f>AK1669+AJ1670</f>
        <v>3985.0924614197511</v>
      </c>
      <c r="AL1670" s="105">
        <f t="shared" si="994"/>
        <v>1.1069701281721531</v>
      </c>
      <c r="AM1670" s="98">
        <f>IF(N1670 &gt; 0, AI1670, )</f>
        <v>154.44444444444446</v>
      </c>
      <c r="AN1670" s="98">
        <f t="shared" si="1013"/>
        <v>46341.812976851754</v>
      </c>
      <c r="AO1670" s="98">
        <f t="shared" si="995"/>
        <v>12.872725826903265</v>
      </c>
      <c r="AP1670" s="27">
        <f t="shared" si="996"/>
        <v>0</v>
      </c>
      <c r="AQ1670" s="27">
        <f t="shared" si="997"/>
        <v>0</v>
      </c>
      <c r="AR1670" s="100">
        <f t="shared" si="998"/>
        <v>0</v>
      </c>
      <c r="AS1670" s="27">
        <f t="shared" si="999"/>
        <v>0</v>
      </c>
      <c r="AT1670" s="100">
        <f t="shared" si="976"/>
        <v>0</v>
      </c>
      <c r="AU1670" s="27">
        <f t="shared" si="976"/>
        <v>0</v>
      </c>
      <c r="AV1670" s="27">
        <f t="shared" si="1000"/>
        <v>0</v>
      </c>
      <c r="AW1670" s="27">
        <f t="shared" si="1001"/>
        <v>0</v>
      </c>
      <c r="AX1670" s="27">
        <f t="shared" si="1002"/>
        <v>0</v>
      </c>
      <c r="AY1670" s="100">
        <f>AN1670-AW1670</f>
        <v>46341.812976851754</v>
      </c>
      <c r="AZ1670" s="110">
        <f t="shared" si="1003"/>
        <v>12.872725826903265</v>
      </c>
      <c r="BB1670" s="88">
        <v>0</v>
      </c>
      <c r="BC1670" s="26">
        <f t="shared" si="1004"/>
        <v>0</v>
      </c>
      <c r="BD1670" s="26">
        <f t="shared" si="1005"/>
        <v>0</v>
      </c>
      <c r="BE1670" s="26">
        <f t="shared" si="1006"/>
        <v>0</v>
      </c>
      <c r="BF1670" s="26">
        <f t="shared" si="1007"/>
        <v>0</v>
      </c>
      <c r="BG1670" s="26">
        <f t="shared" si="1008"/>
        <v>0</v>
      </c>
    </row>
    <row r="1671" spans="2:59">
      <c r="B1671" s="13" t="s">
        <v>35</v>
      </c>
      <c r="C1671" s="13">
        <v>1660</v>
      </c>
      <c r="D1671" s="13">
        <v>183</v>
      </c>
      <c r="E1671" s="24">
        <v>120.8</v>
      </c>
      <c r="F1671" s="69">
        <f t="shared" si="977"/>
        <v>33.555555555555557</v>
      </c>
      <c r="G1671" s="25">
        <f t="shared" si="1009"/>
        <v>0.22222222222222143</v>
      </c>
      <c r="H1671" s="25">
        <f t="shared" si="978"/>
        <v>92</v>
      </c>
      <c r="I1671" s="49">
        <f>'Ducati Panigale 1199 data'!$C$8*G1671</f>
        <v>61.777777777777558</v>
      </c>
      <c r="J1671" s="49">
        <f>'Ducati Panigale 1199 data'!$C$8*'Ducati Panigale 1199 data'!$C$15*'Ducati Panigale 1199 data'!$C$10</f>
        <v>54.543600000000005</v>
      </c>
      <c r="K1671" s="49">
        <f>(0.5*'Ducati Panigale 1199 data'!$C$12)*'Ducati Panigale 1199 data'!$C$14*'Ducati Panigale 1199 data'!$C$11*F1671^2</f>
        <v>159.31143148148152</v>
      </c>
      <c r="L1671" s="49">
        <f t="shared" si="979"/>
        <v>275.63280925925909</v>
      </c>
      <c r="M1671" s="49">
        <f t="shared" si="975"/>
        <v>9249.0120440329174</v>
      </c>
      <c r="N1671" s="25">
        <f t="shared" si="980"/>
        <v>9.2490120440329182</v>
      </c>
      <c r="O1671" s="105">
        <f t="shared" si="981"/>
        <v>0</v>
      </c>
      <c r="P1671" s="105">
        <f t="shared" si="982"/>
        <v>0</v>
      </c>
      <c r="Q1671" s="105">
        <f t="shared" si="1010"/>
        <v>357.73593920351709</v>
      </c>
      <c r="R1671" s="27">
        <f t="shared" si="983"/>
        <v>9.9371094223199188E-2</v>
      </c>
      <c r="S1671" s="98">
        <f t="shared" si="984"/>
        <v>9.2490120440329182</v>
      </c>
      <c r="T1671" s="17">
        <f t="shared" si="1011"/>
        <v>2720.922676145376</v>
      </c>
      <c r="U1671" s="17">
        <f t="shared" si="985"/>
        <v>0.75581185448482668</v>
      </c>
      <c r="V1671" s="17">
        <f t="shared" si="986"/>
        <v>339.84914224334125</v>
      </c>
      <c r="W1671" s="17">
        <f t="shared" si="987"/>
        <v>326.25517655360761</v>
      </c>
      <c r="X1671" s="17">
        <f t="shared" si="987"/>
        <v>313.20496949146332</v>
      </c>
      <c r="Y1671" s="17">
        <f t="shared" si="988"/>
        <v>310.07291979654866</v>
      </c>
      <c r="Z1671" s="17">
        <f>Y1671/3600</f>
        <v>8.6131366610152402E-2</v>
      </c>
      <c r="AA1671" s="17">
        <f>0.96*Y1671</f>
        <v>297.67000300468669</v>
      </c>
      <c r="AB1671" s="17">
        <f t="shared" si="989"/>
        <v>285.76320288449921</v>
      </c>
      <c r="AC1671" s="17">
        <f t="shared" si="990"/>
        <v>271.47504274027426</v>
      </c>
      <c r="AD1671" s="17">
        <f t="shared" si="991"/>
        <v>271.47504274027426</v>
      </c>
      <c r="AE1671" s="17">
        <f t="shared" si="1012"/>
        <v>7.5409734094520633E-2</v>
      </c>
      <c r="AF1671" s="17">
        <f>T1671-AD1671</f>
        <v>2449.4476334051019</v>
      </c>
      <c r="AG1671" s="17">
        <f t="shared" si="992"/>
        <v>0.68040212039030612</v>
      </c>
      <c r="AH1671" s="28">
        <f>0.5*'Ducati Panigale 1199 data'!$C$8*'WLTP class 3 v5'!F1671^2</f>
        <v>156510.56790123461</v>
      </c>
      <c r="AI1671" s="17">
        <f t="shared" si="993"/>
        <v>156.51056790123459</v>
      </c>
      <c r="AJ1671" s="17" t="str">
        <f>IF(N1671&lt;0, AI1671, "0")</f>
        <v>0</v>
      </c>
      <c r="AK1671" s="98">
        <f>AK1670+AJ1671</f>
        <v>3985.0924614197511</v>
      </c>
      <c r="AL1671" s="105">
        <f t="shared" si="994"/>
        <v>1.1069701281721531</v>
      </c>
      <c r="AM1671" s="98">
        <f>IF(N1671 &gt; 0, AI1671, )</f>
        <v>156.51056790123459</v>
      </c>
      <c r="AN1671" s="98">
        <f t="shared" si="1013"/>
        <v>46498.323544752988</v>
      </c>
      <c r="AO1671" s="98">
        <f t="shared" si="995"/>
        <v>12.916200984653608</v>
      </c>
      <c r="AP1671" s="27">
        <f t="shared" si="996"/>
        <v>0</v>
      </c>
      <c r="AQ1671" s="27">
        <f t="shared" si="997"/>
        <v>0</v>
      </c>
      <c r="AR1671" s="100">
        <f t="shared" si="998"/>
        <v>0</v>
      </c>
      <c r="AS1671" s="27">
        <f t="shared" si="999"/>
        <v>0</v>
      </c>
      <c r="AT1671" s="100">
        <f t="shared" si="976"/>
        <v>0</v>
      </c>
      <c r="AU1671" s="27">
        <f t="shared" si="976"/>
        <v>0</v>
      </c>
      <c r="AV1671" s="27">
        <f t="shared" si="1000"/>
        <v>0</v>
      </c>
      <c r="AW1671" s="27">
        <f t="shared" si="1001"/>
        <v>0</v>
      </c>
      <c r="AX1671" s="27">
        <f t="shared" si="1002"/>
        <v>0</v>
      </c>
      <c r="AY1671" s="100">
        <f>AN1671-AW1671</f>
        <v>46498.323544752988</v>
      </c>
      <c r="AZ1671" s="110">
        <f t="shared" si="1003"/>
        <v>12.916200984653608</v>
      </c>
      <c r="BB1671" s="88">
        <v>0</v>
      </c>
      <c r="BC1671" s="26">
        <f t="shared" si="1004"/>
        <v>0</v>
      </c>
      <c r="BD1671" s="26">
        <f t="shared" si="1005"/>
        <v>0</v>
      </c>
      <c r="BE1671" s="26">
        <f t="shared" si="1006"/>
        <v>0</v>
      </c>
      <c r="BF1671" s="26">
        <f t="shared" si="1007"/>
        <v>0</v>
      </c>
      <c r="BG1671" s="26">
        <f t="shared" si="1008"/>
        <v>0</v>
      </c>
    </row>
    <row r="1672" spans="2:59">
      <c r="B1672" s="13" t="s">
        <v>35</v>
      </c>
      <c r="C1672" s="13">
        <v>1661</v>
      </c>
      <c r="D1672" s="13">
        <v>184</v>
      </c>
      <c r="E1672" s="24">
        <v>121.6</v>
      </c>
      <c r="F1672" s="69">
        <f t="shared" si="977"/>
        <v>33.777777777777779</v>
      </c>
      <c r="G1672" s="25">
        <f t="shared" si="1009"/>
        <v>0.20833333333333331</v>
      </c>
      <c r="H1672" s="25">
        <f t="shared" si="978"/>
        <v>92.5</v>
      </c>
      <c r="I1672" s="49">
        <f>'Ducati Panigale 1199 data'!$C$8*G1672</f>
        <v>57.916666666666664</v>
      </c>
      <c r="J1672" s="49">
        <f>'Ducati Panigale 1199 data'!$C$8*'Ducati Panigale 1199 data'!$C$15*'Ducati Panigale 1199 data'!$C$10</f>
        <v>54.543600000000005</v>
      </c>
      <c r="K1672" s="49">
        <f>(0.5*'Ducati Panigale 1199 data'!$C$12)*'Ducati Panigale 1199 data'!$C$14*'Ducati Panigale 1199 data'!$C$11*F1672^2</f>
        <v>161.42850370370374</v>
      </c>
      <c r="L1672" s="49">
        <f t="shared" si="979"/>
        <v>273.88877037037042</v>
      </c>
      <c r="M1672" s="49">
        <f t="shared" si="975"/>
        <v>9251.3540213991782</v>
      </c>
      <c r="N1672" s="25">
        <f t="shared" si="980"/>
        <v>9.2513540213991785</v>
      </c>
      <c r="O1672" s="105">
        <f t="shared" si="981"/>
        <v>0</v>
      </c>
      <c r="P1672" s="105">
        <f t="shared" si="982"/>
        <v>0</v>
      </c>
      <c r="Q1672" s="105">
        <f t="shared" si="1010"/>
        <v>357.73593920351709</v>
      </c>
      <c r="R1672" s="27">
        <f t="shared" si="983"/>
        <v>9.9371094223199188E-2</v>
      </c>
      <c r="S1672" s="98">
        <f t="shared" si="984"/>
        <v>9.2513540213991785</v>
      </c>
      <c r="T1672" s="17">
        <f t="shared" si="1011"/>
        <v>2730.1740301667751</v>
      </c>
      <c r="U1672" s="17">
        <f t="shared" si="985"/>
        <v>0.75838167504632636</v>
      </c>
      <c r="V1672" s="17">
        <f t="shared" si="986"/>
        <v>339.84914224334125</v>
      </c>
      <c r="W1672" s="17">
        <f t="shared" si="987"/>
        <v>326.25517655360761</v>
      </c>
      <c r="X1672" s="17">
        <f t="shared" si="987"/>
        <v>313.20496949146332</v>
      </c>
      <c r="Y1672" s="17">
        <f t="shared" si="988"/>
        <v>310.07291979654866</v>
      </c>
      <c r="Z1672" s="17">
        <f>Y1672/3600</f>
        <v>8.6131366610152402E-2</v>
      </c>
      <c r="AA1672" s="17">
        <f>0.96*Y1672</f>
        <v>297.67000300468669</v>
      </c>
      <c r="AB1672" s="17">
        <f t="shared" si="989"/>
        <v>285.76320288449921</v>
      </c>
      <c r="AC1672" s="17">
        <f t="shared" si="990"/>
        <v>271.47504274027426</v>
      </c>
      <c r="AD1672" s="17">
        <f t="shared" si="991"/>
        <v>271.47504274027426</v>
      </c>
      <c r="AE1672" s="17">
        <f t="shared" si="1012"/>
        <v>7.5409734094520633E-2</v>
      </c>
      <c r="AF1672" s="17">
        <f>T1672-AD1672</f>
        <v>2458.6989874265009</v>
      </c>
      <c r="AG1672" s="17">
        <f t="shared" si="992"/>
        <v>0.6829719409518058</v>
      </c>
      <c r="AH1672" s="28">
        <f>0.5*'Ducati Panigale 1199 data'!$C$8*'WLTP class 3 v5'!F1672^2</f>
        <v>158590.41975308643</v>
      </c>
      <c r="AI1672" s="17">
        <f t="shared" si="993"/>
        <v>158.59041975308642</v>
      </c>
      <c r="AJ1672" s="17" t="str">
        <f>IF(N1672&lt;0, AI1672, "0")</f>
        <v>0</v>
      </c>
      <c r="AK1672" s="98">
        <f>AK1671+AJ1672</f>
        <v>3985.0924614197511</v>
      </c>
      <c r="AL1672" s="105">
        <f t="shared" si="994"/>
        <v>1.1069701281721531</v>
      </c>
      <c r="AM1672" s="98">
        <f>IF(N1672 &gt; 0, AI1672, )</f>
        <v>158.59041975308642</v>
      </c>
      <c r="AN1672" s="98">
        <f t="shared" si="1013"/>
        <v>46656.913964506071</v>
      </c>
      <c r="AO1672" s="98">
        <f t="shared" si="995"/>
        <v>12.960253879029464</v>
      </c>
      <c r="AP1672" s="27">
        <f t="shared" si="996"/>
        <v>0</v>
      </c>
      <c r="AQ1672" s="27">
        <f t="shared" si="997"/>
        <v>0</v>
      </c>
      <c r="AR1672" s="100">
        <f t="shared" si="998"/>
        <v>0</v>
      </c>
      <c r="AS1672" s="27">
        <f t="shared" si="999"/>
        <v>0</v>
      </c>
      <c r="AT1672" s="100">
        <f t="shared" si="976"/>
        <v>0</v>
      </c>
      <c r="AU1672" s="27">
        <f t="shared" si="976"/>
        <v>0</v>
      </c>
      <c r="AV1672" s="27">
        <f t="shared" si="1000"/>
        <v>0</v>
      </c>
      <c r="AW1672" s="27">
        <f t="shared" si="1001"/>
        <v>0</v>
      </c>
      <c r="AX1672" s="27">
        <f t="shared" si="1002"/>
        <v>0</v>
      </c>
      <c r="AY1672" s="100">
        <f>AN1672-AW1672</f>
        <v>46656.913964506071</v>
      </c>
      <c r="AZ1672" s="110">
        <f t="shared" si="1003"/>
        <v>12.960253879029464</v>
      </c>
      <c r="BB1672" s="88">
        <v>0</v>
      </c>
      <c r="BC1672" s="26">
        <f t="shared" si="1004"/>
        <v>0</v>
      </c>
      <c r="BD1672" s="26">
        <f t="shared" si="1005"/>
        <v>0</v>
      </c>
      <c r="BE1672" s="26">
        <f t="shared" si="1006"/>
        <v>0</v>
      </c>
      <c r="BF1672" s="26">
        <f t="shared" si="1007"/>
        <v>0</v>
      </c>
      <c r="BG1672" s="26">
        <f t="shared" si="1008"/>
        <v>0</v>
      </c>
    </row>
    <row r="1673" spans="2:59">
      <c r="B1673" s="13" t="s">
        <v>35</v>
      </c>
      <c r="C1673" s="13">
        <v>1662</v>
      </c>
      <c r="D1673" s="13">
        <v>185</v>
      </c>
      <c r="E1673" s="24">
        <v>122.3</v>
      </c>
      <c r="F1673" s="69">
        <f t="shared" si="977"/>
        <v>33.972222222222221</v>
      </c>
      <c r="G1673" s="25">
        <f t="shared" si="1009"/>
        <v>0.20833333333333331</v>
      </c>
      <c r="H1673" s="25">
        <f t="shared" si="978"/>
        <v>93</v>
      </c>
      <c r="I1673" s="49">
        <f>'Ducati Panigale 1199 data'!$C$8*G1673</f>
        <v>57.916666666666664</v>
      </c>
      <c r="J1673" s="49">
        <f>'Ducati Panigale 1199 data'!$C$8*'Ducati Panigale 1199 data'!$C$15*'Ducati Panigale 1199 data'!$C$10</f>
        <v>54.543600000000005</v>
      </c>
      <c r="K1673" s="49">
        <f>(0.5*'Ducati Panigale 1199 data'!$C$12)*'Ducati Panigale 1199 data'!$C$14*'Ducati Panigale 1199 data'!$C$11*F1673^2</f>
        <v>163.29240500578706</v>
      </c>
      <c r="L1673" s="49">
        <f t="shared" si="979"/>
        <v>275.75267167245374</v>
      </c>
      <c r="M1673" s="49">
        <f t="shared" si="975"/>
        <v>9367.9310404280805</v>
      </c>
      <c r="N1673" s="25">
        <f t="shared" si="980"/>
        <v>9.3679310404280809</v>
      </c>
      <c r="O1673" s="105">
        <f t="shared" si="981"/>
        <v>0</v>
      </c>
      <c r="P1673" s="105">
        <f t="shared" si="982"/>
        <v>0</v>
      </c>
      <c r="Q1673" s="105">
        <f t="shared" si="1010"/>
        <v>357.73593920351709</v>
      </c>
      <c r="R1673" s="27">
        <f t="shared" si="983"/>
        <v>9.9371094223199188E-2</v>
      </c>
      <c r="S1673" s="98">
        <f t="shared" si="984"/>
        <v>9.3679310404280809</v>
      </c>
      <c r="T1673" s="17">
        <f t="shared" si="1011"/>
        <v>2739.5419612072033</v>
      </c>
      <c r="U1673" s="17">
        <f t="shared" si="985"/>
        <v>0.76098387811311197</v>
      </c>
      <c r="V1673" s="17">
        <f t="shared" si="986"/>
        <v>339.84914224334125</v>
      </c>
      <c r="W1673" s="17">
        <f t="shared" si="987"/>
        <v>326.25517655360761</v>
      </c>
      <c r="X1673" s="17">
        <f t="shared" si="987"/>
        <v>313.20496949146332</v>
      </c>
      <c r="Y1673" s="17">
        <f t="shared" si="988"/>
        <v>310.07291979654866</v>
      </c>
      <c r="Z1673" s="17">
        <f>Y1673/3600</f>
        <v>8.6131366610152402E-2</v>
      </c>
      <c r="AA1673" s="17">
        <f>0.96*Y1673</f>
        <v>297.67000300468669</v>
      </c>
      <c r="AB1673" s="17">
        <f t="shared" si="989"/>
        <v>285.76320288449921</v>
      </c>
      <c r="AC1673" s="17">
        <f t="shared" si="990"/>
        <v>271.47504274027426</v>
      </c>
      <c r="AD1673" s="17">
        <f t="shared" si="991"/>
        <v>271.47504274027426</v>
      </c>
      <c r="AE1673" s="17">
        <f t="shared" si="1012"/>
        <v>7.5409734094520633E-2</v>
      </c>
      <c r="AF1673" s="17">
        <f>T1673-AD1673</f>
        <v>2468.0669184669291</v>
      </c>
      <c r="AG1673" s="17">
        <f t="shared" si="992"/>
        <v>0.6855741440185914</v>
      </c>
      <c r="AH1673" s="28">
        <f>0.5*'Ducati Panigale 1199 data'!$C$8*'WLTP class 3 v5'!F1673^2</f>
        <v>160421.55169753087</v>
      </c>
      <c r="AI1673" s="17">
        <f t="shared" si="993"/>
        <v>160.42155169753087</v>
      </c>
      <c r="AJ1673" s="17" t="str">
        <f>IF(N1673&lt;0, AI1673, "0")</f>
        <v>0</v>
      </c>
      <c r="AK1673" s="98">
        <f>AK1672+AJ1673</f>
        <v>3985.0924614197511</v>
      </c>
      <c r="AL1673" s="105">
        <f t="shared" si="994"/>
        <v>1.1069701281721531</v>
      </c>
      <c r="AM1673" s="98">
        <f>IF(N1673 &gt; 0, AI1673, )</f>
        <v>160.42155169753087</v>
      </c>
      <c r="AN1673" s="98">
        <f t="shared" si="1013"/>
        <v>46817.335516203602</v>
      </c>
      <c r="AO1673" s="98">
        <f t="shared" si="995"/>
        <v>13.004815421167667</v>
      </c>
      <c r="AP1673" s="27">
        <f t="shared" si="996"/>
        <v>0</v>
      </c>
      <c r="AQ1673" s="27">
        <f t="shared" si="997"/>
        <v>0</v>
      </c>
      <c r="AR1673" s="100">
        <f t="shared" si="998"/>
        <v>0</v>
      </c>
      <c r="AS1673" s="27">
        <f t="shared" si="999"/>
        <v>0</v>
      </c>
      <c r="AT1673" s="100">
        <f t="shared" si="976"/>
        <v>0</v>
      </c>
      <c r="AU1673" s="27">
        <f t="shared" si="976"/>
        <v>0</v>
      </c>
      <c r="AV1673" s="27">
        <f t="shared" si="1000"/>
        <v>0</v>
      </c>
      <c r="AW1673" s="27">
        <f t="shared" si="1001"/>
        <v>0</v>
      </c>
      <c r="AX1673" s="27">
        <f t="shared" si="1002"/>
        <v>0</v>
      </c>
      <c r="AY1673" s="100">
        <f>AN1673-AW1673</f>
        <v>46817.335516203602</v>
      </c>
      <c r="AZ1673" s="110">
        <f t="shared" si="1003"/>
        <v>13.004815421167667</v>
      </c>
      <c r="BB1673" s="88">
        <v>0</v>
      </c>
      <c r="BC1673" s="26">
        <f t="shared" si="1004"/>
        <v>0</v>
      </c>
      <c r="BD1673" s="26">
        <f t="shared" si="1005"/>
        <v>0</v>
      </c>
      <c r="BE1673" s="26">
        <f t="shared" si="1006"/>
        <v>0</v>
      </c>
      <c r="BF1673" s="26">
        <f t="shared" si="1007"/>
        <v>0</v>
      </c>
      <c r="BG1673" s="26">
        <f t="shared" si="1008"/>
        <v>0</v>
      </c>
    </row>
    <row r="1674" spans="2:59">
      <c r="B1674" s="13" t="s">
        <v>35</v>
      </c>
      <c r="C1674" s="13">
        <v>1663</v>
      </c>
      <c r="D1674" s="13">
        <v>186</v>
      </c>
      <c r="E1674" s="24">
        <v>123.1</v>
      </c>
      <c r="F1674" s="69">
        <f t="shared" si="977"/>
        <v>34.194444444444443</v>
      </c>
      <c r="G1674" s="25">
        <f t="shared" si="1009"/>
        <v>0.20833333333333331</v>
      </c>
      <c r="H1674" s="25">
        <f t="shared" si="978"/>
        <v>93.5</v>
      </c>
      <c r="I1674" s="49">
        <f>'Ducati Panigale 1199 data'!$C$8*G1674</f>
        <v>57.916666666666664</v>
      </c>
      <c r="J1674" s="49">
        <f>'Ducati Panigale 1199 data'!$C$8*'Ducati Panigale 1199 data'!$C$15*'Ducati Panigale 1199 data'!$C$10</f>
        <v>54.543600000000005</v>
      </c>
      <c r="K1674" s="49">
        <f>(0.5*'Ducati Panigale 1199 data'!$C$12)*'Ducati Panigale 1199 data'!$C$14*'Ducati Panigale 1199 data'!$C$11*F1674^2</f>
        <v>165.43567861689814</v>
      </c>
      <c r="L1674" s="49">
        <f t="shared" si="979"/>
        <v>277.8959452835648</v>
      </c>
      <c r="M1674" s="49">
        <f t="shared" si="975"/>
        <v>9502.49746233523</v>
      </c>
      <c r="N1674" s="25">
        <f t="shared" si="980"/>
        <v>9.5024974623352296</v>
      </c>
      <c r="O1674" s="105">
        <f t="shared" si="981"/>
        <v>0</v>
      </c>
      <c r="P1674" s="105">
        <f t="shared" si="982"/>
        <v>0</v>
      </c>
      <c r="Q1674" s="105">
        <f t="shared" si="1010"/>
        <v>357.73593920351709</v>
      </c>
      <c r="R1674" s="27">
        <f t="shared" si="983"/>
        <v>9.9371094223199188E-2</v>
      </c>
      <c r="S1674" s="98">
        <f t="shared" si="984"/>
        <v>9.5024974623352296</v>
      </c>
      <c r="T1674" s="17">
        <f t="shared" si="1011"/>
        <v>2749.0444586695385</v>
      </c>
      <c r="U1674" s="17">
        <f t="shared" si="985"/>
        <v>0.76362346074153842</v>
      </c>
      <c r="V1674" s="17">
        <f t="shared" si="986"/>
        <v>339.84914224334125</v>
      </c>
      <c r="W1674" s="17">
        <f t="shared" si="987"/>
        <v>326.25517655360761</v>
      </c>
      <c r="X1674" s="17">
        <f t="shared" si="987"/>
        <v>313.20496949146332</v>
      </c>
      <c r="Y1674" s="17">
        <f t="shared" si="988"/>
        <v>310.07291979654866</v>
      </c>
      <c r="Z1674" s="17">
        <f>Y1674/3600</f>
        <v>8.6131366610152402E-2</v>
      </c>
      <c r="AA1674" s="17">
        <f>0.96*Y1674</f>
        <v>297.67000300468669</v>
      </c>
      <c r="AB1674" s="17">
        <f t="shared" si="989"/>
        <v>285.76320288449921</v>
      </c>
      <c r="AC1674" s="17">
        <f t="shared" si="990"/>
        <v>271.47504274027426</v>
      </c>
      <c r="AD1674" s="17">
        <f t="shared" si="991"/>
        <v>271.47504274027426</v>
      </c>
      <c r="AE1674" s="17">
        <f t="shared" si="1012"/>
        <v>7.5409734094520633E-2</v>
      </c>
      <c r="AF1674" s="17">
        <f>T1674-AD1674</f>
        <v>2477.5694159292643</v>
      </c>
      <c r="AG1674" s="17">
        <f t="shared" si="992"/>
        <v>0.68821372664701785</v>
      </c>
      <c r="AH1674" s="28">
        <f>0.5*'Ducati Panigale 1199 data'!$C$8*'WLTP class 3 v5'!F1674^2</f>
        <v>162527.14429012345</v>
      </c>
      <c r="AI1674" s="17">
        <f t="shared" si="993"/>
        <v>162.52714429012346</v>
      </c>
      <c r="AJ1674" s="17" t="str">
        <f>IF(N1674&lt;0, AI1674, "0")</f>
        <v>0</v>
      </c>
      <c r="AK1674" s="98">
        <f>AK1673+AJ1674</f>
        <v>3985.0924614197511</v>
      </c>
      <c r="AL1674" s="105">
        <f t="shared" si="994"/>
        <v>1.1069701281721531</v>
      </c>
      <c r="AM1674" s="98">
        <f>IF(N1674 &gt; 0, AI1674, )</f>
        <v>162.52714429012346</v>
      </c>
      <c r="AN1674" s="98">
        <f t="shared" si="1013"/>
        <v>46979.862660493724</v>
      </c>
      <c r="AO1674" s="98">
        <f t="shared" si="995"/>
        <v>13.049961850137146</v>
      </c>
      <c r="AP1674" s="27">
        <f t="shared" si="996"/>
        <v>0</v>
      </c>
      <c r="AQ1674" s="27">
        <f t="shared" si="997"/>
        <v>0</v>
      </c>
      <c r="AR1674" s="100">
        <f t="shared" si="998"/>
        <v>0</v>
      </c>
      <c r="AS1674" s="27">
        <f t="shared" si="999"/>
        <v>0</v>
      </c>
      <c r="AT1674" s="100">
        <f t="shared" si="976"/>
        <v>0</v>
      </c>
      <c r="AU1674" s="27">
        <f t="shared" si="976"/>
        <v>0</v>
      </c>
      <c r="AV1674" s="27">
        <f t="shared" si="1000"/>
        <v>0</v>
      </c>
      <c r="AW1674" s="27">
        <f t="shared" si="1001"/>
        <v>0</v>
      </c>
      <c r="AX1674" s="27">
        <f t="shared" si="1002"/>
        <v>0</v>
      </c>
      <c r="AY1674" s="100">
        <f>AN1674-AW1674</f>
        <v>46979.862660493724</v>
      </c>
      <c r="AZ1674" s="110">
        <f t="shared" si="1003"/>
        <v>13.049961850137146</v>
      </c>
      <c r="BB1674" s="88">
        <v>0</v>
      </c>
      <c r="BC1674" s="26">
        <f t="shared" si="1004"/>
        <v>0</v>
      </c>
      <c r="BD1674" s="26">
        <f t="shared" si="1005"/>
        <v>0</v>
      </c>
      <c r="BE1674" s="26">
        <f t="shared" si="1006"/>
        <v>0</v>
      </c>
      <c r="BF1674" s="26">
        <f t="shared" si="1007"/>
        <v>0</v>
      </c>
      <c r="BG1674" s="26">
        <f t="shared" si="1008"/>
        <v>0</v>
      </c>
    </row>
    <row r="1675" spans="2:59">
      <c r="B1675" s="13" t="s">
        <v>35</v>
      </c>
      <c r="C1675" s="13">
        <v>1664</v>
      </c>
      <c r="D1675" s="13">
        <v>187</v>
      </c>
      <c r="E1675" s="24">
        <v>123.8</v>
      </c>
      <c r="F1675" s="69">
        <f t="shared" si="977"/>
        <v>34.388888888888886</v>
      </c>
      <c r="G1675" s="25">
        <f t="shared" si="1009"/>
        <v>0.18055555555555713</v>
      </c>
      <c r="H1675" s="25">
        <f t="shared" si="978"/>
        <v>94</v>
      </c>
      <c r="I1675" s="49">
        <f>'Ducati Panigale 1199 data'!$C$8*G1675</f>
        <v>50.194444444444883</v>
      </c>
      <c r="J1675" s="49">
        <f>'Ducati Panigale 1199 data'!$C$8*'Ducati Panigale 1199 data'!$C$15*'Ducati Panigale 1199 data'!$C$10</f>
        <v>54.543600000000005</v>
      </c>
      <c r="K1675" s="49">
        <f>(0.5*'Ducati Panigale 1199 data'!$C$12)*'Ducati Panigale 1199 data'!$C$14*'Ducati Panigale 1199 data'!$C$11*F1675^2</f>
        <v>167.32250613425924</v>
      </c>
      <c r="L1675" s="49">
        <f t="shared" si="979"/>
        <v>272.06055057870412</v>
      </c>
      <c r="M1675" s="49">
        <f t="shared" ref="M1675:M1738" si="1014">L1675*F1675</f>
        <v>9355.8600449009919</v>
      </c>
      <c r="N1675" s="25">
        <f t="shared" si="980"/>
        <v>9.3558600449009912</v>
      </c>
      <c r="O1675" s="105">
        <f t="shared" si="981"/>
        <v>0</v>
      </c>
      <c r="P1675" s="105">
        <f t="shared" si="982"/>
        <v>0</v>
      </c>
      <c r="Q1675" s="105">
        <f t="shared" si="1010"/>
        <v>357.73593920351709</v>
      </c>
      <c r="R1675" s="27">
        <f t="shared" si="983"/>
        <v>9.9371094223199188E-2</v>
      </c>
      <c r="S1675" s="98">
        <f t="shared" si="984"/>
        <v>9.3558600449009912</v>
      </c>
      <c r="T1675" s="17">
        <f t="shared" si="1011"/>
        <v>2758.4003187144394</v>
      </c>
      <c r="U1675" s="17">
        <f t="shared" si="985"/>
        <v>0.76622231075401093</v>
      </c>
      <c r="V1675" s="17">
        <f t="shared" si="986"/>
        <v>339.84914224334125</v>
      </c>
      <c r="W1675" s="17">
        <f t="shared" si="987"/>
        <v>326.25517655360761</v>
      </c>
      <c r="X1675" s="17">
        <f t="shared" si="987"/>
        <v>313.20496949146332</v>
      </c>
      <c r="Y1675" s="17">
        <f t="shared" si="988"/>
        <v>310.07291979654866</v>
      </c>
      <c r="Z1675" s="17">
        <f>Y1675/3600</f>
        <v>8.6131366610152402E-2</v>
      </c>
      <c r="AA1675" s="17">
        <f>0.96*Y1675</f>
        <v>297.67000300468669</v>
      </c>
      <c r="AB1675" s="17">
        <f t="shared" si="989"/>
        <v>285.76320288449921</v>
      </c>
      <c r="AC1675" s="17">
        <f t="shared" si="990"/>
        <v>271.47504274027426</v>
      </c>
      <c r="AD1675" s="17">
        <f t="shared" si="991"/>
        <v>271.47504274027426</v>
      </c>
      <c r="AE1675" s="17">
        <f t="shared" si="1012"/>
        <v>7.5409734094520633E-2</v>
      </c>
      <c r="AF1675" s="17">
        <f>T1675-AD1675</f>
        <v>2486.9252759741653</v>
      </c>
      <c r="AG1675" s="17">
        <f t="shared" si="992"/>
        <v>0.69081257665949036</v>
      </c>
      <c r="AH1675" s="28">
        <f>0.5*'Ducati Panigale 1199 data'!$C$8*'WLTP class 3 v5'!F1675^2</f>
        <v>164380.79938271601</v>
      </c>
      <c r="AI1675" s="17">
        <f t="shared" si="993"/>
        <v>164.38079938271602</v>
      </c>
      <c r="AJ1675" s="17" t="str">
        <f>IF(N1675&lt;0, AI1675, "0")</f>
        <v>0</v>
      </c>
      <c r="AK1675" s="98">
        <f>AK1674+AJ1675</f>
        <v>3985.0924614197511</v>
      </c>
      <c r="AL1675" s="105">
        <f t="shared" si="994"/>
        <v>1.1069701281721531</v>
      </c>
      <c r="AM1675" s="98">
        <f>IF(N1675 &gt; 0, AI1675, )</f>
        <v>164.38079938271602</v>
      </c>
      <c r="AN1675" s="98">
        <f t="shared" si="1013"/>
        <v>47144.243459876438</v>
      </c>
      <c r="AO1675" s="98">
        <f t="shared" si="995"/>
        <v>13.095623183299011</v>
      </c>
      <c r="AP1675" s="27">
        <f t="shared" si="996"/>
        <v>0</v>
      </c>
      <c r="AQ1675" s="27">
        <f t="shared" si="997"/>
        <v>0</v>
      </c>
      <c r="AR1675" s="100">
        <f t="shared" si="998"/>
        <v>0</v>
      </c>
      <c r="AS1675" s="27">
        <f t="shared" si="999"/>
        <v>0</v>
      </c>
      <c r="AT1675" s="100">
        <f t="shared" ref="AT1675:AU1738" si="1015">0.96*AS1675</f>
        <v>0</v>
      </c>
      <c r="AU1675" s="27">
        <f t="shared" si="1015"/>
        <v>0</v>
      </c>
      <c r="AV1675" s="27">
        <f t="shared" si="1000"/>
        <v>0</v>
      </c>
      <c r="AW1675" s="27">
        <f t="shared" si="1001"/>
        <v>0</v>
      </c>
      <c r="AX1675" s="27">
        <f t="shared" si="1002"/>
        <v>0</v>
      </c>
      <c r="AY1675" s="100">
        <f>AN1675-AW1675</f>
        <v>47144.243459876438</v>
      </c>
      <c r="AZ1675" s="110">
        <f t="shared" si="1003"/>
        <v>13.095623183299011</v>
      </c>
      <c r="BB1675" s="88">
        <v>0</v>
      </c>
      <c r="BC1675" s="26">
        <f t="shared" si="1004"/>
        <v>0</v>
      </c>
      <c r="BD1675" s="26">
        <f t="shared" si="1005"/>
        <v>0</v>
      </c>
      <c r="BE1675" s="26">
        <f t="shared" si="1006"/>
        <v>0</v>
      </c>
      <c r="BF1675" s="26">
        <f t="shared" si="1007"/>
        <v>0</v>
      </c>
      <c r="BG1675" s="26">
        <f t="shared" si="1008"/>
        <v>0</v>
      </c>
    </row>
    <row r="1676" spans="2:59">
      <c r="B1676" s="13" t="s">
        <v>35</v>
      </c>
      <c r="C1676" s="13">
        <v>1665</v>
      </c>
      <c r="D1676" s="13">
        <v>188</v>
      </c>
      <c r="E1676" s="24">
        <v>124.4</v>
      </c>
      <c r="F1676" s="69">
        <f t="shared" ref="F1676:F1739" si="1016">(E1676*1000)/3600</f>
        <v>34.555555555555557</v>
      </c>
      <c r="G1676" s="25">
        <f t="shared" si="1009"/>
        <v>0.16666666666666705</v>
      </c>
      <c r="H1676" s="25">
        <f t="shared" ref="H1676:H1739" si="1017">($D1677-0)/2</f>
        <v>94.5</v>
      </c>
      <c r="I1676" s="49">
        <f>'Ducati Panigale 1199 data'!$C$8*G1676</f>
        <v>46.333333333333442</v>
      </c>
      <c r="J1676" s="49">
        <f>'Ducati Panigale 1199 data'!$C$8*'Ducati Panigale 1199 data'!$C$15*'Ducati Panigale 1199 data'!$C$10</f>
        <v>54.543600000000005</v>
      </c>
      <c r="K1676" s="49">
        <f>(0.5*'Ducati Panigale 1199 data'!$C$12)*'Ducati Panigale 1199 data'!$C$14*'Ducati Panigale 1199 data'!$C$11*F1676^2</f>
        <v>168.94830231481487</v>
      </c>
      <c r="L1676" s="49">
        <f t="shared" ref="L1676:L1739" si="1018">I1676+J1676+K1676</f>
        <v>269.82523564814835</v>
      </c>
      <c r="M1676" s="49">
        <f t="shared" si="1014"/>
        <v>9323.9609207304602</v>
      </c>
      <c r="N1676" s="25">
        <f t="shared" ref="N1676:N1739" si="1019">M1676/1000</f>
        <v>9.3239609207304603</v>
      </c>
      <c r="O1676" s="105">
        <f t="shared" ref="O1676:O1739" si="1020">IF(N1676&lt;0,N1676,)</f>
        <v>0</v>
      </c>
      <c r="P1676" s="105">
        <f t="shared" ref="P1676:P1739" si="1021">-O1676</f>
        <v>0</v>
      </c>
      <c r="Q1676" s="105">
        <f t="shared" si="1010"/>
        <v>357.73593920351709</v>
      </c>
      <c r="R1676" s="27">
        <f t="shared" ref="R1676:R1739" si="1022">Q1676/3600</f>
        <v>9.9371094223199188E-2</v>
      </c>
      <c r="S1676" s="98">
        <f t="shared" ref="S1676:S1739" si="1023">IF(N1676&gt;0,N1676,)</f>
        <v>9.3239609207304603</v>
      </c>
      <c r="T1676" s="17">
        <f t="shared" si="1011"/>
        <v>2767.7242796351698</v>
      </c>
      <c r="U1676" s="17">
        <f t="shared" ref="U1676:U1739" si="1024">T1676/3600</f>
        <v>0.76881229989865829</v>
      </c>
      <c r="V1676" s="17">
        <f t="shared" ref="V1676:V1739" si="1025">0.95*Q1676</f>
        <v>339.84914224334125</v>
      </c>
      <c r="W1676" s="17">
        <f t="shared" ref="W1676:X1739" si="1026">0.96*V1676</f>
        <v>326.25517655360761</v>
      </c>
      <c r="X1676" s="17">
        <f t="shared" si="1026"/>
        <v>313.20496949146332</v>
      </c>
      <c r="Y1676" s="17">
        <f t="shared" ref="Y1676:Y1739" si="1027">0.99*X1676</f>
        <v>310.07291979654866</v>
      </c>
      <c r="Z1676" s="17">
        <f>Y1676/3600</f>
        <v>8.6131366610152402E-2</v>
      </c>
      <c r="AA1676" s="17">
        <f>0.96*Y1676</f>
        <v>297.67000300468669</v>
      </c>
      <c r="AB1676" s="17">
        <f t="shared" ref="AB1676:AB1739" si="1028">0.96*AA1676</f>
        <v>285.76320288449921</v>
      </c>
      <c r="AC1676" s="17">
        <f t="shared" ref="AC1676:AC1739" si="1029">0.95*AB1676</f>
        <v>271.47504274027426</v>
      </c>
      <c r="AD1676" s="17">
        <f t="shared" ref="AD1676:AD1739" si="1030">AC1676</f>
        <v>271.47504274027426</v>
      </c>
      <c r="AE1676" s="17">
        <f t="shared" si="1012"/>
        <v>7.5409734094520633E-2</v>
      </c>
      <c r="AF1676" s="17">
        <f>T1676-AD1676</f>
        <v>2496.2492368948956</v>
      </c>
      <c r="AG1676" s="17">
        <f t="shared" ref="AG1676:AG1739" si="1031">AF1676/3600</f>
        <v>0.69340256580413762</v>
      </c>
      <c r="AH1676" s="28">
        <f>0.5*'Ducati Panigale 1199 data'!$C$8*'WLTP class 3 v5'!F1676^2</f>
        <v>165978.01234567905</v>
      </c>
      <c r="AI1676" s="17">
        <f t="shared" ref="AI1676:AI1739" si="1032">AH1676/1000</f>
        <v>165.97801234567905</v>
      </c>
      <c r="AJ1676" s="17" t="str">
        <f>IF(N1676&lt;0, AI1676, "0")</f>
        <v>0</v>
      </c>
      <c r="AK1676" s="98">
        <f>AK1675+AJ1676</f>
        <v>3985.0924614197511</v>
      </c>
      <c r="AL1676" s="105">
        <f t="shared" ref="AL1676:AL1739" si="1033">AK1676/3600</f>
        <v>1.1069701281721531</v>
      </c>
      <c r="AM1676" s="98">
        <f>IF(N1676 &gt; 0, AI1676, )</f>
        <v>165.97801234567905</v>
      </c>
      <c r="AN1676" s="98">
        <f t="shared" si="1013"/>
        <v>47310.221472222118</v>
      </c>
      <c r="AO1676" s="98">
        <f t="shared" ref="AO1676:AO1739" si="1034">AN1676/3600</f>
        <v>13.141728186728367</v>
      </c>
      <c r="AP1676" s="27">
        <f t="shared" ref="AP1676:AP1739" si="1035">0.95*AJ1676</f>
        <v>0</v>
      </c>
      <c r="AQ1676" s="27">
        <f t="shared" ref="AQ1676:AQ1739" si="1036">0.96*AP1676</f>
        <v>0</v>
      </c>
      <c r="AR1676" s="100">
        <f t="shared" ref="AR1676:AR1739" si="1037">0.96*AQ1676</f>
        <v>0</v>
      </c>
      <c r="AS1676" s="27">
        <f t="shared" ref="AS1676:AS1739" si="1038">0.99*AR1676</f>
        <v>0</v>
      </c>
      <c r="AT1676" s="100">
        <f t="shared" si="1015"/>
        <v>0</v>
      </c>
      <c r="AU1676" s="27">
        <f t="shared" si="1015"/>
        <v>0</v>
      </c>
      <c r="AV1676" s="27">
        <f t="shared" ref="AV1676:AV1739" si="1039">0.95*AU1676</f>
        <v>0</v>
      </c>
      <c r="AW1676" s="27">
        <f t="shared" ref="AW1676:AW1739" si="1040">AV1676</f>
        <v>0</v>
      </c>
      <c r="AX1676" s="27">
        <f t="shared" ref="AX1676:AX1739" si="1041">AW1676/3600</f>
        <v>0</v>
      </c>
      <c r="AY1676" s="100">
        <f>AN1676-AW1676</f>
        <v>47310.221472222118</v>
      </c>
      <c r="AZ1676" s="110">
        <f t="shared" ref="AZ1676:AZ1739" si="1042">AY1676/3600</f>
        <v>13.141728186728367</v>
      </c>
      <c r="BB1676" s="88">
        <v>0</v>
      </c>
      <c r="BC1676" s="26">
        <f t="shared" ref="BC1676:BC1739" si="1043">0.9*BB1676</f>
        <v>0</v>
      </c>
      <c r="BD1676" s="26">
        <f t="shared" ref="BD1676:BD1739" si="1044">0.95*BC1676</f>
        <v>0</v>
      </c>
      <c r="BE1676" s="26">
        <f t="shared" ref="BE1676:BE1739" si="1045">0.96*BD1676</f>
        <v>0</v>
      </c>
      <c r="BF1676" s="26">
        <f t="shared" ref="BF1676:BF1739" si="1046">0.94*BE1676</f>
        <v>0</v>
      </c>
      <c r="BG1676" s="26">
        <f t="shared" ref="BG1676:BG1739" si="1047">BF1676</f>
        <v>0</v>
      </c>
    </row>
    <row r="1677" spans="2:59">
      <c r="B1677" s="13" t="s">
        <v>35</v>
      </c>
      <c r="C1677" s="13">
        <v>1666</v>
      </c>
      <c r="D1677" s="13">
        <v>189</v>
      </c>
      <c r="E1677" s="24">
        <v>125</v>
      </c>
      <c r="F1677" s="69">
        <f t="shared" si="1016"/>
        <v>34.722222222222221</v>
      </c>
      <c r="G1677" s="25">
        <f t="shared" ref="G1677:G1740" si="1048">($E1678-$E1676)/2/3.6</f>
        <v>0.1388888888888889</v>
      </c>
      <c r="H1677" s="25">
        <f t="shared" si="1017"/>
        <v>95</v>
      </c>
      <c r="I1677" s="49">
        <f>'Ducati Panigale 1199 data'!$C$8*G1677</f>
        <v>38.611111111111114</v>
      </c>
      <c r="J1677" s="49">
        <f>'Ducati Panigale 1199 data'!$C$8*'Ducati Panigale 1199 data'!$C$15*'Ducati Panigale 1199 data'!$C$10</f>
        <v>54.543600000000005</v>
      </c>
      <c r="K1677" s="49">
        <f>(0.5*'Ducati Panigale 1199 data'!$C$12)*'Ducati Panigale 1199 data'!$C$14*'Ducati Panigale 1199 data'!$C$11*F1677^2</f>
        <v>170.58195891203704</v>
      </c>
      <c r="L1677" s="49">
        <f t="shared" si="1018"/>
        <v>263.73667002314812</v>
      </c>
      <c r="M1677" s="49">
        <f t="shared" si="1014"/>
        <v>9157.5232646926434</v>
      </c>
      <c r="N1677" s="25">
        <f t="shared" si="1019"/>
        <v>9.1575232646926441</v>
      </c>
      <c r="O1677" s="105">
        <f t="shared" si="1020"/>
        <v>0</v>
      </c>
      <c r="P1677" s="105">
        <f t="shared" si="1021"/>
        <v>0</v>
      </c>
      <c r="Q1677" s="105">
        <f t="shared" ref="Q1677:Q1740" si="1049">P1677+Q1676</f>
        <v>357.73593920351709</v>
      </c>
      <c r="R1677" s="27">
        <f t="shared" si="1022"/>
        <v>9.9371094223199188E-2</v>
      </c>
      <c r="S1677" s="98">
        <f t="shared" si="1023"/>
        <v>9.1575232646926441</v>
      </c>
      <c r="T1677" s="17">
        <f t="shared" ref="T1677:T1740" si="1050">S1677+T1676</f>
        <v>2776.8818028998626</v>
      </c>
      <c r="U1677" s="17">
        <f t="shared" si="1024"/>
        <v>0.77135605636107296</v>
      </c>
      <c r="V1677" s="17">
        <f t="shared" si="1025"/>
        <v>339.84914224334125</v>
      </c>
      <c r="W1677" s="17">
        <f t="shared" si="1026"/>
        <v>326.25517655360761</v>
      </c>
      <c r="X1677" s="17">
        <f t="shared" si="1026"/>
        <v>313.20496949146332</v>
      </c>
      <c r="Y1677" s="17">
        <f t="shared" si="1027"/>
        <v>310.07291979654866</v>
      </c>
      <c r="Z1677" s="17">
        <f>Y1677/3600</f>
        <v>8.6131366610152402E-2</v>
      </c>
      <c r="AA1677" s="17">
        <f>0.96*Y1677</f>
        <v>297.67000300468669</v>
      </c>
      <c r="AB1677" s="17">
        <f t="shared" si="1028"/>
        <v>285.76320288449921</v>
      </c>
      <c r="AC1677" s="17">
        <f t="shared" si="1029"/>
        <v>271.47504274027426</v>
      </c>
      <c r="AD1677" s="17">
        <f t="shared" si="1030"/>
        <v>271.47504274027426</v>
      </c>
      <c r="AE1677" s="17">
        <f t="shared" ref="AE1677:AE1740" si="1051">AD1677/3600</f>
        <v>7.5409734094520633E-2</v>
      </c>
      <c r="AF1677" s="17">
        <f>T1677-AD1677</f>
        <v>2505.4067601595884</v>
      </c>
      <c r="AG1677" s="17">
        <f t="shared" si="1031"/>
        <v>0.69594632226655229</v>
      </c>
      <c r="AH1677" s="28">
        <f>0.5*'Ducati Panigale 1199 data'!$C$8*'WLTP class 3 v5'!F1677^2</f>
        <v>167582.94753086418</v>
      </c>
      <c r="AI1677" s="17">
        <f t="shared" si="1032"/>
        <v>167.58294753086417</v>
      </c>
      <c r="AJ1677" s="17" t="str">
        <f>IF(N1677&lt;0, AI1677, "0")</f>
        <v>0</v>
      </c>
      <c r="AK1677" s="98">
        <f>AK1676+AJ1677</f>
        <v>3985.0924614197511</v>
      </c>
      <c r="AL1677" s="105">
        <f t="shared" si="1033"/>
        <v>1.1069701281721531</v>
      </c>
      <c r="AM1677" s="98">
        <f>IF(N1677 &gt; 0, AI1677, )</f>
        <v>167.58294753086417</v>
      </c>
      <c r="AN1677" s="98">
        <f t="shared" ref="AN1677:AN1740" si="1052">AM1677+AN1676</f>
        <v>47477.804419752982</v>
      </c>
      <c r="AO1677" s="98">
        <f t="shared" si="1034"/>
        <v>13.188279005486939</v>
      </c>
      <c r="AP1677" s="27">
        <f t="shared" si="1035"/>
        <v>0</v>
      </c>
      <c r="AQ1677" s="27">
        <f t="shared" si="1036"/>
        <v>0</v>
      </c>
      <c r="AR1677" s="100">
        <f t="shared" si="1037"/>
        <v>0</v>
      </c>
      <c r="AS1677" s="27">
        <f t="shared" si="1038"/>
        <v>0</v>
      </c>
      <c r="AT1677" s="100">
        <f t="shared" si="1015"/>
        <v>0</v>
      </c>
      <c r="AU1677" s="27">
        <f t="shared" si="1015"/>
        <v>0</v>
      </c>
      <c r="AV1677" s="27">
        <f t="shared" si="1039"/>
        <v>0</v>
      </c>
      <c r="AW1677" s="27">
        <f t="shared" si="1040"/>
        <v>0</v>
      </c>
      <c r="AX1677" s="27">
        <f t="shared" si="1041"/>
        <v>0</v>
      </c>
      <c r="AY1677" s="100">
        <f>AN1677-AW1677</f>
        <v>47477.804419752982</v>
      </c>
      <c r="AZ1677" s="110">
        <f t="shared" si="1042"/>
        <v>13.188279005486939</v>
      </c>
      <c r="BB1677" s="88">
        <v>0</v>
      </c>
      <c r="BC1677" s="26">
        <f t="shared" si="1043"/>
        <v>0</v>
      </c>
      <c r="BD1677" s="26">
        <f t="shared" si="1044"/>
        <v>0</v>
      </c>
      <c r="BE1677" s="26">
        <f t="shared" si="1045"/>
        <v>0</v>
      </c>
      <c r="BF1677" s="26">
        <f t="shared" si="1046"/>
        <v>0</v>
      </c>
      <c r="BG1677" s="26">
        <f t="shared" si="1047"/>
        <v>0</v>
      </c>
    </row>
    <row r="1678" spans="2:59">
      <c r="B1678" s="13" t="s">
        <v>35</v>
      </c>
      <c r="C1678" s="13">
        <v>1667</v>
      </c>
      <c r="D1678" s="13">
        <v>190</v>
      </c>
      <c r="E1678" s="24">
        <v>125.4</v>
      </c>
      <c r="F1678" s="69">
        <f t="shared" si="1016"/>
        <v>34.833333333333336</v>
      </c>
      <c r="G1678" s="25">
        <f t="shared" si="1048"/>
        <v>0.11111111111111072</v>
      </c>
      <c r="H1678" s="25">
        <f t="shared" si="1017"/>
        <v>95.5</v>
      </c>
      <c r="I1678" s="49">
        <f>'Ducati Panigale 1199 data'!$C$8*G1678</f>
        <v>30.888888888888779</v>
      </c>
      <c r="J1678" s="49">
        <f>'Ducati Panigale 1199 data'!$C$8*'Ducati Panigale 1199 data'!$C$15*'Ducati Panigale 1199 data'!$C$10</f>
        <v>54.543600000000005</v>
      </c>
      <c r="K1678" s="49">
        <f>(0.5*'Ducati Panigale 1199 data'!$C$12)*'Ducati Panigale 1199 data'!$C$14*'Ducati Panigale 1199 data'!$C$11*F1678^2</f>
        <v>171.67543020833338</v>
      </c>
      <c r="L1678" s="49">
        <f t="shared" si="1018"/>
        <v>257.10791909722218</v>
      </c>
      <c r="M1678" s="49">
        <f t="shared" si="1014"/>
        <v>8955.9258485532391</v>
      </c>
      <c r="N1678" s="25">
        <f t="shared" si="1019"/>
        <v>8.9559258485532389</v>
      </c>
      <c r="O1678" s="105">
        <f t="shared" si="1020"/>
        <v>0</v>
      </c>
      <c r="P1678" s="105">
        <f t="shared" si="1021"/>
        <v>0</v>
      </c>
      <c r="Q1678" s="105">
        <f t="shared" si="1049"/>
        <v>357.73593920351709</v>
      </c>
      <c r="R1678" s="27">
        <f t="shared" si="1022"/>
        <v>9.9371094223199188E-2</v>
      </c>
      <c r="S1678" s="98">
        <f t="shared" si="1023"/>
        <v>8.9559258485532389</v>
      </c>
      <c r="T1678" s="17">
        <f t="shared" si="1050"/>
        <v>2785.8377287484159</v>
      </c>
      <c r="U1678" s="17">
        <f t="shared" si="1024"/>
        <v>0.77384381354122667</v>
      </c>
      <c r="V1678" s="17">
        <f t="shared" si="1025"/>
        <v>339.84914224334125</v>
      </c>
      <c r="W1678" s="17">
        <f t="shared" si="1026"/>
        <v>326.25517655360761</v>
      </c>
      <c r="X1678" s="17">
        <f t="shared" si="1026"/>
        <v>313.20496949146332</v>
      </c>
      <c r="Y1678" s="17">
        <f t="shared" si="1027"/>
        <v>310.07291979654866</v>
      </c>
      <c r="Z1678" s="17">
        <f>Y1678/3600</f>
        <v>8.6131366610152402E-2</v>
      </c>
      <c r="AA1678" s="17">
        <f>0.96*Y1678</f>
        <v>297.67000300468669</v>
      </c>
      <c r="AB1678" s="17">
        <f t="shared" si="1028"/>
        <v>285.76320288449921</v>
      </c>
      <c r="AC1678" s="17">
        <f t="shared" si="1029"/>
        <v>271.47504274027426</v>
      </c>
      <c r="AD1678" s="17">
        <f t="shared" si="1030"/>
        <v>271.47504274027426</v>
      </c>
      <c r="AE1678" s="17">
        <f t="shared" si="1051"/>
        <v>7.5409734094520633E-2</v>
      </c>
      <c r="AF1678" s="17">
        <f>T1678-AD1678</f>
        <v>2514.3626860081417</v>
      </c>
      <c r="AG1678" s="17">
        <f t="shared" si="1031"/>
        <v>0.69843407944670599</v>
      </c>
      <c r="AH1678" s="28">
        <f>0.5*'Ducati Panigale 1199 data'!$C$8*'WLTP class 3 v5'!F1678^2</f>
        <v>168657.19444444447</v>
      </c>
      <c r="AI1678" s="17">
        <f t="shared" si="1032"/>
        <v>168.65719444444446</v>
      </c>
      <c r="AJ1678" s="17" t="str">
        <f>IF(N1678&lt;0, AI1678, "0")</f>
        <v>0</v>
      </c>
      <c r="AK1678" s="98">
        <f>AK1677+AJ1678</f>
        <v>3985.0924614197511</v>
      </c>
      <c r="AL1678" s="105">
        <f t="shared" si="1033"/>
        <v>1.1069701281721531</v>
      </c>
      <c r="AM1678" s="98">
        <f>IF(N1678 &gt; 0, AI1678, )</f>
        <v>168.65719444444446</v>
      </c>
      <c r="AN1678" s="98">
        <f t="shared" si="1052"/>
        <v>47646.461614197426</v>
      </c>
      <c r="AO1678" s="98">
        <f t="shared" si="1034"/>
        <v>13.235128226165951</v>
      </c>
      <c r="AP1678" s="27">
        <f t="shared" si="1035"/>
        <v>0</v>
      </c>
      <c r="AQ1678" s="27">
        <f t="shared" si="1036"/>
        <v>0</v>
      </c>
      <c r="AR1678" s="100">
        <f t="shared" si="1037"/>
        <v>0</v>
      </c>
      <c r="AS1678" s="27">
        <f t="shared" si="1038"/>
        <v>0</v>
      </c>
      <c r="AT1678" s="100">
        <f t="shared" si="1015"/>
        <v>0</v>
      </c>
      <c r="AU1678" s="27">
        <f t="shared" si="1015"/>
        <v>0</v>
      </c>
      <c r="AV1678" s="27">
        <f t="shared" si="1039"/>
        <v>0</v>
      </c>
      <c r="AW1678" s="27">
        <f t="shared" si="1040"/>
        <v>0</v>
      </c>
      <c r="AX1678" s="27">
        <f t="shared" si="1041"/>
        <v>0</v>
      </c>
      <c r="AY1678" s="100">
        <f>AN1678-AW1678</f>
        <v>47646.461614197426</v>
      </c>
      <c r="AZ1678" s="110">
        <f t="shared" si="1042"/>
        <v>13.235128226165951</v>
      </c>
      <c r="BB1678" s="88">
        <v>0</v>
      </c>
      <c r="BC1678" s="26">
        <f t="shared" si="1043"/>
        <v>0</v>
      </c>
      <c r="BD1678" s="26">
        <f t="shared" si="1044"/>
        <v>0</v>
      </c>
      <c r="BE1678" s="26">
        <f t="shared" si="1045"/>
        <v>0</v>
      </c>
      <c r="BF1678" s="26">
        <f t="shared" si="1046"/>
        <v>0</v>
      </c>
      <c r="BG1678" s="26">
        <f t="shared" si="1047"/>
        <v>0</v>
      </c>
    </row>
    <row r="1679" spans="2:59">
      <c r="B1679" s="13" t="s">
        <v>35</v>
      </c>
      <c r="C1679" s="13">
        <v>1668</v>
      </c>
      <c r="D1679" s="13">
        <v>191</v>
      </c>
      <c r="E1679" s="24">
        <v>125.8</v>
      </c>
      <c r="F1679" s="69">
        <f t="shared" si="1016"/>
        <v>34.944444444444443</v>
      </c>
      <c r="G1679" s="25">
        <f t="shared" si="1048"/>
        <v>9.7222222222220642E-2</v>
      </c>
      <c r="H1679" s="25">
        <f t="shared" si="1017"/>
        <v>96</v>
      </c>
      <c r="I1679" s="49">
        <f>'Ducati Panigale 1199 data'!$C$8*G1679</f>
        <v>27.027777777777338</v>
      </c>
      <c r="J1679" s="49">
        <f>'Ducati Panigale 1199 data'!$C$8*'Ducati Panigale 1199 data'!$C$15*'Ducati Panigale 1199 data'!$C$10</f>
        <v>54.543600000000005</v>
      </c>
      <c r="K1679" s="49">
        <f>(0.5*'Ducati Panigale 1199 data'!$C$12)*'Ducati Panigale 1199 data'!$C$14*'Ducati Panigale 1199 data'!$C$11*F1679^2</f>
        <v>172.77239502314814</v>
      </c>
      <c r="L1679" s="49">
        <f t="shared" si="1018"/>
        <v>254.34377280092548</v>
      </c>
      <c r="M1679" s="49">
        <f t="shared" si="1014"/>
        <v>8887.9018384323408</v>
      </c>
      <c r="N1679" s="25">
        <f t="shared" si="1019"/>
        <v>8.8879018384323416</v>
      </c>
      <c r="O1679" s="105">
        <f t="shared" si="1020"/>
        <v>0</v>
      </c>
      <c r="P1679" s="105">
        <f t="shared" si="1021"/>
        <v>0</v>
      </c>
      <c r="Q1679" s="105">
        <f t="shared" si="1049"/>
        <v>357.73593920351709</v>
      </c>
      <c r="R1679" s="27">
        <f t="shared" si="1022"/>
        <v>9.9371094223199188E-2</v>
      </c>
      <c r="S1679" s="98">
        <f t="shared" si="1023"/>
        <v>8.8879018384323416</v>
      </c>
      <c r="T1679" s="17">
        <f t="shared" si="1050"/>
        <v>2794.7256305868482</v>
      </c>
      <c r="U1679" s="17">
        <f t="shared" si="1024"/>
        <v>0.77631267516301339</v>
      </c>
      <c r="V1679" s="17">
        <f t="shared" si="1025"/>
        <v>339.84914224334125</v>
      </c>
      <c r="W1679" s="17">
        <f t="shared" si="1026"/>
        <v>326.25517655360761</v>
      </c>
      <c r="X1679" s="17">
        <f t="shared" si="1026"/>
        <v>313.20496949146332</v>
      </c>
      <c r="Y1679" s="17">
        <f t="shared" si="1027"/>
        <v>310.07291979654866</v>
      </c>
      <c r="Z1679" s="17">
        <f>Y1679/3600</f>
        <v>8.6131366610152402E-2</v>
      </c>
      <c r="AA1679" s="17">
        <f>0.96*Y1679</f>
        <v>297.67000300468669</v>
      </c>
      <c r="AB1679" s="17">
        <f t="shared" si="1028"/>
        <v>285.76320288449921</v>
      </c>
      <c r="AC1679" s="17">
        <f t="shared" si="1029"/>
        <v>271.47504274027426</v>
      </c>
      <c r="AD1679" s="17">
        <f t="shared" si="1030"/>
        <v>271.47504274027426</v>
      </c>
      <c r="AE1679" s="17">
        <f t="shared" si="1051"/>
        <v>7.5409734094520633E-2</v>
      </c>
      <c r="AF1679" s="17">
        <f>T1679-AD1679</f>
        <v>2523.250587846574</v>
      </c>
      <c r="AG1679" s="17">
        <f t="shared" si="1031"/>
        <v>0.70090294106849282</v>
      </c>
      <c r="AH1679" s="28">
        <f>0.5*'Ducati Panigale 1199 data'!$C$8*'WLTP class 3 v5'!F1679^2</f>
        <v>169734.87345679008</v>
      </c>
      <c r="AI1679" s="17">
        <f t="shared" si="1032"/>
        <v>169.73487345679007</v>
      </c>
      <c r="AJ1679" s="17" t="str">
        <f>IF(N1679&lt;0, AI1679, "0")</f>
        <v>0</v>
      </c>
      <c r="AK1679" s="98">
        <f>AK1678+AJ1679</f>
        <v>3985.0924614197511</v>
      </c>
      <c r="AL1679" s="105">
        <f t="shared" si="1033"/>
        <v>1.1069701281721531</v>
      </c>
      <c r="AM1679" s="98">
        <f>IF(N1679 &gt; 0, AI1679, )</f>
        <v>169.73487345679007</v>
      </c>
      <c r="AN1679" s="98">
        <f t="shared" si="1052"/>
        <v>47816.196487654219</v>
      </c>
      <c r="AO1679" s="98">
        <f t="shared" si="1034"/>
        <v>13.282276802126171</v>
      </c>
      <c r="AP1679" s="27">
        <f t="shared" si="1035"/>
        <v>0</v>
      </c>
      <c r="AQ1679" s="27">
        <f t="shared" si="1036"/>
        <v>0</v>
      </c>
      <c r="AR1679" s="100">
        <f t="shared" si="1037"/>
        <v>0</v>
      </c>
      <c r="AS1679" s="27">
        <f t="shared" si="1038"/>
        <v>0</v>
      </c>
      <c r="AT1679" s="100">
        <f t="shared" si="1015"/>
        <v>0</v>
      </c>
      <c r="AU1679" s="27">
        <f t="shared" si="1015"/>
        <v>0</v>
      </c>
      <c r="AV1679" s="27">
        <f t="shared" si="1039"/>
        <v>0</v>
      </c>
      <c r="AW1679" s="27">
        <f t="shared" si="1040"/>
        <v>0</v>
      </c>
      <c r="AX1679" s="27">
        <f t="shared" si="1041"/>
        <v>0</v>
      </c>
      <c r="AY1679" s="100">
        <f>AN1679-AW1679</f>
        <v>47816.196487654219</v>
      </c>
      <c r="AZ1679" s="110">
        <f t="shared" si="1042"/>
        <v>13.282276802126171</v>
      </c>
      <c r="BB1679" s="88">
        <v>0</v>
      </c>
      <c r="BC1679" s="26">
        <f t="shared" si="1043"/>
        <v>0</v>
      </c>
      <c r="BD1679" s="26">
        <f t="shared" si="1044"/>
        <v>0</v>
      </c>
      <c r="BE1679" s="26">
        <f t="shared" si="1045"/>
        <v>0</v>
      </c>
      <c r="BF1679" s="26">
        <f t="shared" si="1046"/>
        <v>0</v>
      </c>
      <c r="BG1679" s="26">
        <f t="shared" si="1047"/>
        <v>0</v>
      </c>
    </row>
    <row r="1680" spans="2:59">
      <c r="B1680" s="13" t="s">
        <v>35</v>
      </c>
      <c r="C1680" s="13">
        <v>1669</v>
      </c>
      <c r="D1680" s="13">
        <v>192</v>
      </c>
      <c r="E1680" s="24">
        <v>126.1</v>
      </c>
      <c r="F1680" s="69">
        <f t="shared" si="1016"/>
        <v>35.027777777777779</v>
      </c>
      <c r="G1680" s="25">
        <f t="shared" si="1048"/>
        <v>8.3333333333334522E-2</v>
      </c>
      <c r="H1680" s="25">
        <f t="shared" si="1017"/>
        <v>96.5</v>
      </c>
      <c r="I1680" s="49">
        <f>'Ducati Panigale 1199 data'!$C$8*G1680</f>
        <v>23.166666666666998</v>
      </c>
      <c r="J1680" s="49">
        <f>'Ducati Panigale 1199 data'!$C$8*'Ducati Panigale 1199 data'!$C$15*'Ducati Panigale 1199 data'!$C$10</f>
        <v>54.543600000000005</v>
      </c>
      <c r="K1680" s="49">
        <f>(0.5*'Ducati Panigale 1199 data'!$C$12)*'Ducati Panigale 1199 data'!$C$14*'Ducati Panigale 1199 data'!$C$11*F1680^2</f>
        <v>173.59741125578705</v>
      </c>
      <c r="L1680" s="49">
        <f t="shared" si="1018"/>
        <v>251.30767792245405</v>
      </c>
      <c r="M1680" s="49">
        <f t="shared" si="1014"/>
        <v>8802.7494961170705</v>
      </c>
      <c r="N1680" s="25">
        <f t="shared" si="1019"/>
        <v>8.8027494961170714</v>
      </c>
      <c r="O1680" s="105">
        <f t="shared" si="1020"/>
        <v>0</v>
      </c>
      <c r="P1680" s="105">
        <f t="shared" si="1021"/>
        <v>0</v>
      </c>
      <c r="Q1680" s="105">
        <f t="shared" si="1049"/>
        <v>357.73593920351709</v>
      </c>
      <c r="R1680" s="27">
        <f t="shared" si="1022"/>
        <v>9.9371094223199188E-2</v>
      </c>
      <c r="S1680" s="98">
        <f t="shared" si="1023"/>
        <v>8.8027494961170714</v>
      </c>
      <c r="T1680" s="17">
        <f t="shared" si="1050"/>
        <v>2803.5283800829652</v>
      </c>
      <c r="U1680" s="17">
        <f t="shared" si="1024"/>
        <v>0.77875788335637919</v>
      </c>
      <c r="V1680" s="17">
        <f t="shared" si="1025"/>
        <v>339.84914224334125</v>
      </c>
      <c r="W1680" s="17">
        <f t="shared" si="1026"/>
        <v>326.25517655360761</v>
      </c>
      <c r="X1680" s="17">
        <f t="shared" si="1026"/>
        <v>313.20496949146332</v>
      </c>
      <c r="Y1680" s="17">
        <f t="shared" si="1027"/>
        <v>310.07291979654866</v>
      </c>
      <c r="Z1680" s="17">
        <f>Y1680/3600</f>
        <v>8.6131366610152402E-2</v>
      </c>
      <c r="AA1680" s="17">
        <f>0.96*Y1680</f>
        <v>297.67000300468669</v>
      </c>
      <c r="AB1680" s="17">
        <f t="shared" si="1028"/>
        <v>285.76320288449921</v>
      </c>
      <c r="AC1680" s="17">
        <f t="shared" si="1029"/>
        <v>271.47504274027426</v>
      </c>
      <c r="AD1680" s="17">
        <f t="shared" si="1030"/>
        <v>271.47504274027426</v>
      </c>
      <c r="AE1680" s="17">
        <f t="shared" si="1051"/>
        <v>7.5409734094520633E-2</v>
      </c>
      <c r="AF1680" s="17">
        <f>T1680-AD1680</f>
        <v>2532.0533373426911</v>
      </c>
      <c r="AG1680" s="17">
        <f t="shared" si="1031"/>
        <v>0.70334814926185862</v>
      </c>
      <c r="AH1680" s="28">
        <f>0.5*'Ducati Panigale 1199 data'!$C$8*'WLTP class 3 v5'!F1680^2</f>
        <v>170545.38503086418</v>
      </c>
      <c r="AI1680" s="17">
        <f t="shared" si="1032"/>
        <v>170.5453850308642</v>
      </c>
      <c r="AJ1680" s="17" t="str">
        <f>IF(N1680&lt;0, AI1680, "0")</f>
        <v>0</v>
      </c>
      <c r="AK1680" s="98">
        <f>AK1679+AJ1680</f>
        <v>3985.0924614197511</v>
      </c>
      <c r="AL1680" s="105">
        <f t="shared" si="1033"/>
        <v>1.1069701281721531</v>
      </c>
      <c r="AM1680" s="98">
        <f>IF(N1680 &gt; 0, AI1680, )</f>
        <v>170.5453850308642</v>
      </c>
      <c r="AN1680" s="98">
        <f t="shared" si="1052"/>
        <v>47986.741872685081</v>
      </c>
      <c r="AO1680" s="98">
        <f t="shared" si="1034"/>
        <v>13.329650520190301</v>
      </c>
      <c r="AP1680" s="27">
        <f t="shared" si="1035"/>
        <v>0</v>
      </c>
      <c r="AQ1680" s="27">
        <f t="shared" si="1036"/>
        <v>0</v>
      </c>
      <c r="AR1680" s="100">
        <f t="shared" si="1037"/>
        <v>0</v>
      </c>
      <c r="AS1680" s="27">
        <f t="shared" si="1038"/>
        <v>0</v>
      </c>
      <c r="AT1680" s="100">
        <f t="shared" si="1015"/>
        <v>0</v>
      </c>
      <c r="AU1680" s="27">
        <f t="shared" si="1015"/>
        <v>0</v>
      </c>
      <c r="AV1680" s="27">
        <f t="shared" si="1039"/>
        <v>0</v>
      </c>
      <c r="AW1680" s="27">
        <f t="shared" si="1040"/>
        <v>0</v>
      </c>
      <c r="AX1680" s="27">
        <f t="shared" si="1041"/>
        <v>0</v>
      </c>
      <c r="AY1680" s="100">
        <f>AN1680-AW1680</f>
        <v>47986.741872685081</v>
      </c>
      <c r="AZ1680" s="110">
        <f t="shared" si="1042"/>
        <v>13.329650520190301</v>
      </c>
      <c r="BB1680" s="88">
        <v>0</v>
      </c>
      <c r="BC1680" s="26">
        <f t="shared" si="1043"/>
        <v>0</v>
      </c>
      <c r="BD1680" s="26">
        <f t="shared" si="1044"/>
        <v>0</v>
      </c>
      <c r="BE1680" s="26">
        <f t="shared" si="1045"/>
        <v>0</v>
      </c>
      <c r="BF1680" s="26">
        <f t="shared" si="1046"/>
        <v>0</v>
      </c>
      <c r="BG1680" s="26">
        <f t="shared" si="1047"/>
        <v>0</v>
      </c>
    </row>
    <row r="1681" spans="2:59">
      <c r="B1681" s="13" t="s">
        <v>35</v>
      </c>
      <c r="C1681" s="13">
        <v>1670</v>
      </c>
      <c r="D1681" s="13">
        <v>193</v>
      </c>
      <c r="E1681" s="24">
        <v>126.4</v>
      </c>
      <c r="F1681" s="69">
        <f t="shared" si="1016"/>
        <v>35.111111111111114</v>
      </c>
      <c r="G1681" s="25">
        <f t="shared" si="1048"/>
        <v>6.9444444444444448E-2</v>
      </c>
      <c r="H1681" s="25">
        <f t="shared" si="1017"/>
        <v>97</v>
      </c>
      <c r="I1681" s="49">
        <f>'Ducati Panigale 1199 data'!$C$8*G1681</f>
        <v>19.305555555555557</v>
      </c>
      <c r="J1681" s="49">
        <f>'Ducati Panigale 1199 data'!$C$8*'Ducati Panigale 1199 data'!$C$15*'Ducati Panigale 1199 data'!$C$10</f>
        <v>54.543600000000005</v>
      </c>
      <c r="K1681" s="49">
        <f>(0.5*'Ducati Panigale 1199 data'!$C$12)*'Ducati Panigale 1199 data'!$C$14*'Ducati Panigale 1199 data'!$C$11*F1681^2</f>
        <v>174.42439259259262</v>
      </c>
      <c r="L1681" s="49">
        <f t="shared" si="1018"/>
        <v>248.27354814814819</v>
      </c>
      <c r="M1681" s="49">
        <f t="shared" si="1014"/>
        <v>8717.1601349794255</v>
      </c>
      <c r="N1681" s="25">
        <f t="shared" si="1019"/>
        <v>8.7171601349794248</v>
      </c>
      <c r="O1681" s="105">
        <f t="shared" si="1020"/>
        <v>0</v>
      </c>
      <c r="P1681" s="105">
        <f t="shared" si="1021"/>
        <v>0</v>
      </c>
      <c r="Q1681" s="105">
        <f t="shared" si="1049"/>
        <v>357.73593920351709</v>
      </c>
      <c r="R1681" s="27">
        <f t="shared" si="1022"/>
        <v>9.9371094223199188E-2</v>
      </c>
      <c r="S1681" s="98">
        <f t="shared" si="1023"/>
        <v>8.7171601349794248</v>
      </c>
      <c r="T1681" s="17">
        <f t="shared" si="1050"/>
        <v>2812.2455402179448</v>
      </c>
      <c r="U1681" s="17">
        <f t="shared" si="1024"/>
        <v>0.78117931672720686</v>
      </c>
      <c r="V1681" s="17">
        <f t="shared" si="1025"/>
        <v>339.84914224334125</v>
      </c>
      <c r="W1681" s="17">
        <f t="shared" si="1026"/>
        <v>326.25517655360761</v>
      </c>
      <c r="X1681" s="17">
        <f t="shared" si="1026"/>
        <v>313.20496949146332</v>
      </c>
      <c r="Y1681" s="17">
        <f t="shared" si="1027"/>
        <v>310.07291979654866</v>
      </c>
      <c r="Z1681" s="17">
        <f>Y1681/3600</f>
        <v>8.6131366610152402E-2</v>
      </c>
      <c r="AA1681" s="17">
        <f>0.96*Y1681</f>
        <v>297.67000300468669</v>
      </c>
      <c r="AB1681" s="17">
        <f t="shared" si="1028"/>
        <v>285.76320288449921</v>
      </c>
      <c r="AC1681" s="17">
        <f t="shared" si="1029"/>
        <v>271.47504274027426</v>
      </c>
      <c r="AD1681" s="17">
        <f t="shared" si="1030"/>
        <v>271.47504274027426</v>
      </c>
      <c r="AE1681" s="17">
        <f t="shared" si="1051"/>
        <v>7.5409734094520633E-2</v>
      </c>
      <c r="AF1681" s="17">
        <f>T1681-AD1681</f>
        <v>2540.7704974776707</v>
      </c>
      <c r="AG1681" s="17">
        <f t="shared" si="1031"/>
        <v>0.7057695826326863</v>
      </c>
      <c r="AH1681" s="28">
        <f>0.5*'Ducati Panigale 1199 data'!$C$8*'WLTP class 3 v5'!F1681^2</f>
        <v>171357.82716049385</v>
      </c>
      <c r="AI1681" s="17">
        <f t="shared" si="1032"/>
        <v>171.35782716049385</v>
      </c>
      <c r="AJ1681" s="17" t="str">
        <f>IF(N1681&lt;0, AI1681, "0")</f>
        <v>0</v>
      </c>
      <c r="AK1681" s="98">
        <f>AK1680+AJ1681</f>
        <v>3985.0924614197511</v>
      </c>
      <c r="AL1681" s="105">
        <f t="shared" si="1033"/>
        <v>1.1069701281721531</v>
      </c>
      <c r="AM1681" s="98">
        <f>IF(N1681 &gt; 0, AI1681, )</f>
        <v>171.35782716049385</v>
      </c>
      <c r="AN1681" s="98">
        <f t="shared" si="1052"/>
        <v>48158.099699845574</v>
      </c>
      <c r="AO1681" s="98">
        <f t="shared" si="1034"/>
        <v>13.37724991662377</v>
      </c>
      <c r="AP1681" s="27">
        <f t="shared" si="1035"/>
        <v>0</v>
      </c>
      <c r="AQ1681" s="27">
        <f t="shared" si="1036"/>
        <v>0</v>
      </c>
      <c r="AR1681" s="100">
        <f t="shared" si="1037"/>
        <v>0</v>
      </c>
      <c r="AS1681" s="27">
        <f t="shared" si="1038"/>
        <v>0</v>
      </c>
      <c r="AT1681" s="100">
        <f t="shared" si="1015"/>
        <v>0</v>
      </c>
      <c r="AU1681" s="27">
        <f t="shared" si="1015"/>
        <v>0</v>
      </c>
      <c r="AV1681" s="27">
        <f t="shared" si="1039"/>
        <v>0</v>
      </c>
      <c r="AW1681" s="27">
        <f t="shared" si="1040"/>
        <v>0</v>
      </c>
      <c r="AX1681" s="27">
        <f t="shared" si="1041"/>
        <v>0</v>
      </c>
      <c r="AY1681" s="100">
        <f>AN1681-AW1681</f>
        <v>48158.099699845574</v>
      </c>
      <c r="AZ1681" s="110">
        <f t="shared" si="1042"/>
        <v>13.37724991662377</v>
      </c>
      <c r="BB1681" s="88">
        <v>0</v>
      </c>
      <c r="BC1681" s="26">
        <f t="shared" si="1043"/>
        <v>0</v>
      </c>
      <c r="BD1681" s="26">
        <f t="shared" si="1044"/>
        <v>0</v>
      </c>
      <c r="BE1681" s="26">
        <f t="shared" si="1045"/>
        <v>0</v>
      </c>
      <c r="BF1681" s="26">
        <f t="shared" si="1046"/>
        <v>0</v>
      </c>
      <c r="BG1681" s="26">
        <f t="shared" si="1047"/>
        <v>0</v>
      </c>
    </row>
    <row r="1682" spans="2:59">
      <c r="B1682" s="13" t="s">
        <v>35</v>
      </c>
      <c r="C1682" s="13">
        <v>1671</v>
      </c>
      <c r="D1682" s="13">
        <v>194</v>
      </c>
      <c r="E1682" s="24">
        <v>126.6</v>
      </c>
      <c r="F1682" s="69">
        <f t="shared" si="1016"/>
        <v>35.166666666666664</v>
      </c>
      <c r="G1682" s="25">
        <f t="shared" si="1048"/>
        <v>4.1666666666666269E-2</v>
      </c>
      <c r="H1682" s="25">
        <f t="shared" si="1017"/>
        <v>97.5</v>
      </c>
      <c r="I1682" s="49">
        <f>'Ducati Panigale 1199 data'!$C$8*G1682</f>
        <v>11.583333333333222</v>
      </c>
      <c r="J1682" s="49">
        <f>'Ducati Panigale 1199 data'!$C$8*'Ducati Panigale 1199 data'!$C$15*'Ducati Panigale 1199 data'!$C$10</f>
        <v>54.543600000000005</v>
      </c>
      <c r="K1682" s="49">
        <f>(0.5*'Ducati Panigale 1199 data'!$C$12)*'Ducati Panigale 1199 data'!$C$14*'Ducati Panigale 1199 data'!$C$11*F1682^2</f>
        <v>174.97680520833333</v>
      </c>
      <c r="L1682" s="49">
        <f t="shared" si="1018"/>
        <v>241.10373854166656</v>
      </c>
      <c r="M1682" s="49">
        <f t="shared" si="1014"/>
        <v>8478.8148053819405</v>
      </c>
      <c r="N1682" s="25">
        <f t="shared" si="1019"/>
        <v>8.4788148053819405</v>
      </c>
      <c r="O1682" s="105">
        <f t="shared" si="1020"/>
        <v>0</v>
      </c>
      <c r="P1682" s="105">
        <f t="shared" si="1021"/>
        <v>0</v>
      </c>
      <c r="Q1682" s="105">
        <f t="shared" si="1049"/>
        <v>357.73593920351709</v>
      </c>
      <c r="R1682" s="27">
        <f t="shared" si="1022"/>
        <v>9.9371094223199188E-2</v>
      </c>
      <c r="S1682" s="98">
        <f t="shared" si="1023"/>
        <v>8.4788148053819405</v>
      </c>
      <c r="T1682" s="17">
        <f t="shared" si="1050"/>
        <v>2820.7243550233266</v>
      </c>
      <c r="U1682" s="17">
        <f t="shared" si="1024"/>
        <v>0.78353454306203518</v>
      </c>
      <c r="V1682" s="17">
        <f t="shared" si="1025"/>
        <v>339.84914224334125</v>
      </c>
      <c r="W1682" s="17">
        <f t="shared" si="1026"/>
        <v>326.25517655360761</v>
      </c>
      <c r="X1682" s="17">
        <f t="shared" si="1026"/>
        <v>313.20496949146332</v>
      </c>
      <c r="Y1682" s="17">
        <f t="shared" si="1027"/>
        <v>310.07291979654866</v>
      </c>
      <c r="Z1682" s="17">
        <f>Y1682/3600</f>
        <v>8.6131366610152402E-2</v>
      </c>
      <c r="AA1682" s="17">
        <f>0.96*Y1682</f>
        <v>297.67000300468669</v>
      </c>
      <c r="AB1682" s="17">
        <f t="shared" si="1028"/>
        <v>285.76320288449921</v>
      </c>
      <c r="AC1682" s="17">
        <f t="shared" si="1029"/>
        <v>271.47504274027426</v>
      </c>
      <c r="AD1682" s="17">
        <f t="shared" si="1030"/>
        <v>271.47504274027426</v>
      </c>
      <c r="AE1682" s="17">
        <f t="shared" si="1051"/>
        <v>7.5409734094520633E-2</v>
      </c>
      <c r="AF1682" s="17">
        <f>T1682-AD1682</f>
        <v>2549.2493122830524</v>
      </c>
      <c r="AG1682" s="17">
        <f t="shared" si="1031"/>
        <v>0.70812480896751451</v>
      </c>
      <c r="AH1682" s="28">
        <f>0.5*'Ducati Panigale 1199 data'!$C$8*'WLTP class 3 v5'!F1682^2</f>
        <v>171900.52777777775</v>
      </c>
      <c r="AI1682" s="17">
        <f t="shared" si="1032"/>
        <v>171.90052777777774</v>
      </c>
      <c r="AJ1682" s="17" t="str">
        <f>IF(N1682&lt;0, AI1682, "0")</f>
        <v>0</v>
      </c>
      <c r="AK1682" s="98">
        <f>AK1681+AJ1682</f>
        <v>3985.0924614197511</v>
      </c>
      <c r="AL1682" s="105">
        <f t="shared" si="1033"/>
        <v>1.1069701281721531</v>
      </c>
      <c r="AM1682" s="98">
        <f>IF(N1682 &gt; 0, AI1682, )</f>
        <v>171.90052777777774</v>
      </c>
      <c r="AN1682" s="98">
        <f t="shared" si="1052"/>
        <v>48330.00022762335</v>
      </c>
      <c r="AO1682" s="98">
        <f t="shared" si="1034"/>
        <v>13.425000063228708</v>
      </c>
      <c r="AP1682" s="27">
        <f t="shared" si="1035"/>
        <v>0</v>
      </c>
      <c r="AQ1682" s="27">
        <f t="shared" si="1036"/>
        <v>0</v>
      </c>
      <c r="AR1682" s="100">
        <f t="shared" si="1037"/>
        <v>0</v>
      </c>
      <c r="AS1682" s="27">
        <f t="shared" si="1038"/>
        <v>0</v>
      </c>
      <c r="AT1682" s="100">
        <f t="shared" si="1015"/>
        <v>0</v>
      </c>
      <c r="AU1682" s="27">
        <f t="shared" si="1015"/>
        <v>0</v>
      </c>
      <c r="AV1682" s="27">
        <f t="shared" si="1039"/>
        <v>0</v>
      </c>
      <c r="AW1682" s="27">
        <f t="shared" si="1040"/>
        <v>0</v>
      </c>
      <c r="AX1682" s="27">
        <f t="shared" si="1041"/>
        <v>0</v>
      </c>
      <c r="AY1682" s="100">
        <f>AN1682-AW1682</f>
        <v>48330.00022762335</v>
      </c>
      <c r="AZ1682" s="110">
        <f t="shared" si="1042"/>
        <v>13.425000063228708</v>
      </c>
      <c r="BB1682" s="88">
        <v>0</v>
      </c>
      <c r="BC1682" s="26">
        <f t="shared" si="1043"/>
        <v>0</v>
      </c>
      <c r="BD1682" s="26">
        <f t="shared" si="1044"/>
        <v>0</v>
      </c>
      <c r="BE1682" s="26">
        <f t="shared" si="1045"/>
        <v>0</v>
      </c>
      <c r="BF1682" s="26">
        <f t="shared" si="1046"/>
        <v>0</v>
      </c>
      <c r="BG1682" s="26">
        <f t="shared" si="1047"/>
        <v>0</v>
      </c>
    </row>
    <row r="1683" spans="2:59">
      <c r="B1683" s="13" t="s">
        <v>35</v>
      </c>
      <c r="C1683" s="13">
        <v>1672</v>
      </c>
      <c r="D1683" s="13">
        <v>195</v>
      </c>
      <c r="E1683" s="24">
        <v>126.7</v>
      </c>
      <c r="F1683" s="69">
        <f t="shared" si="1016"/>
        <v>35.194444444444443</v>
      </c>
      <c r="G1683" s="25">
        <f t="shared" si="1048"/>
        <v>2.7777777777778172E-2</v>
      </c>
      <c r="H1683" s="25">
        <f t="shared" si="1017"/>
        <v>98</v>
      </c>
      <c r="I1683" s="49">
        <f>'Ducati Panigale 1199 data'!$C$8*G1683</f>
        <v>7.7222222222223316</v>
      </c>
      <c r="J1683" s="49">
        <f>'Ducati Panigale 1199 data'!$C$8*'Ducati Panigale 1199 data'!$C$15*'Ducati Panigale 1199 data'!$C$10</f>
        <v>54.543600000000005</v>
      </c>
      <c r="K1683" s="49">
        <f>(0.5*'Ducati Panigale 1199 data'!$C$12)*'Ducati Panigale 1199 data'!$C$14*'Ducati Panigale 1199 data'!$C$11*F1683^2</f>
        <v>175.25333903356483</v>
      </c>
      <c r="L1683" s="49">
        <f t="shared" si="1018"/>
        <v>237.51916125578717</v>
      </c>
      <c r="M1683" s="49">
        <f t="shared" si="1014"/>
        <v>8359.3549253078418</v>
      </c>
      <c r="N1683" s="25">
        <f t="shared" si="1019"/>
        <v>8.3593549253078425</v>
      </c>
      <c r="O1683" s="105">
        <f t="shared" si="1020"/>
        <v>0</v>
      </c>
      <c r="P1683" s="105">
        <f t="shared" si="1021"/>
        <v>0</v>
      </c>
      <c r="Q1683" s="105">
        <f t="shared" si="1049"/>
        <v>357.73593920351709</v>
      </c>
      <c r="R1683" s="27">
        <f t="shared" si="1022"/>
        <v>9.9371094223199188E-2</v>
      </c>
      <c r="S1683" s="98">
        <f t="shared" si="1023"/>
        <v>8.3593549253078425</v>
      </c>
      <c r="T1683" s="17">
        <f t="shared" si="1050"/>
        <v>2829.0837099486344</v>
      </c>
      <c r="U1683" s="17">
        <f t="shared" si="1024"/>
        <v>0.78585658609684284</v>
      </c>
      <c r="V1683" s="17">
        <f t="shared" si="1025"/>
        <v>339.84914224334125</v>
      </c>
      <c r="W1683" s="17">
        <f t="shared" si="1026"/>
        <v>326.25517655360761</v>
      </c>
      <c r="X1683" s="17">
        <f t="shared" si="1026"/>
        <v>313.20496949146332</v>
      </c>
      <c r="Y1683" s="17">
        <f t="shared" si="1027"/>
        <v>310.07291979654866</v>
      </c>
      <c r="Z1683" s="17">
        <f>Y1683/3600</f>
        <v>8.6131366610152402E-2</v>
      </c>
      <c r="AA1683" s="17">
        <f>0.96*Y1683</f>
        <v>297.67000300468669</v>
      </c>
      <c r="AB1683" s="17">
        <f t="shared" si="1028"/>
        <v>285.76320288449921</v>
      </c>
      <c r="AC1683" s="17">
        <f t="shared" si="1029"/>
        <v>271.47504274027426</v>
      </c>
      <c r="AD1683" s="17">
        <f t="shared" si="1030"/>
        <v>271.47504274027426</v>
      </c>
      <c r="AE1683" s="17">
        <f t="shared" si="1051"/>
        <v>7.5409734094520633E-2</v>
      </c>
      <c r="AF1683" s="17">
        <f>T1683-AD1683</f>
        <v>2557.6086672083602</v>
      </c>
      <c r="AG1683" s="17">
        <f t="shared" si="1031"/>
        <v>0.71044685200232227</v>
      </c>
      <c r="AH1683" s="28">
        <f>0.5*'Ducati Panigale 1199 data'!$C$8*'WLTP class 3 v5'!F1683^2</f>
        <v>172172.19984567902</v>
      </c>
      <c r="AI1683" s="17">
        <f t="shared" si="1032"/>
        <v>172.17219984567902</v>
      </c>
      <c r="AJ1683" s="17" t="str">
        <f>IF(N1683&lt;0, AI1683, "0")</f>
        <v>0</v>
      </c>
      <c r="AK1683" s="98">
        <f>AK1682+AJ1683</f>
        <v>3985.0924614197511</v>
      </c>
      <c r="AL1683" s="105">
        <f t="shared" si="1033"/>
        <v>1.1069701281721531</v>
      </c>
      <c r="AM1683" s="98">
        <f>IF(N1683 &gt; 0, AI1683, )</f>
        <v>172.17219984567902</v>
      </c>
      <c r="AN1683" s="98">
        <f t="shared" si="1052"/>
        <v>48502.172427469028</v>
      </c>
      <c r="AO1683" s="98">
        <f t="shared" si="1034"/>
        <v>13.472825674296953</v>
      </c>
      <c r="AP1683" s="27">
        <f t="shared" si="1035"/>
        <v>0</v>
      </c>
      <c r="AQ1683" s="27">
        <f t="shared" si="1036"/>
        <v>0</v>
      </c>
      <c r="AR1683" s="100">
        <f t="shared" si="1037"/>
        <v>0</v>
      </c>
      <c r="AS1683" s="27">
        <f t="shared" si="1038"/>
        <v>0</v>
      </c>
      <c r="AT1683" s="100">
        <f t="shared" si="1015"/>
        <v>0</v>
      </c>
      <c r="AU1683" s="27">
        <f t="shared" si="1015"/>
        <v>0</v>
      </c>
      <c r="AV1683" s="27">
        <f t="shared" si="1039"/>
        <v>0</v>
      </c>
      <c r="AW1683" s="27">
        <f t="shared" si="1040"/>
        <v>0</v>
      </c>
      <c r="AX1683" s="27">
        <f t="shared" si="1041"/>
        <v>0</v>
      </c>
      <c r="AY1683" s="100">
        <f>AN1683-AW1683</f>
        <v>48502.172427469028</v>
      </c>
      <c r="AZ1683" s="110">
        <f t="shared" si="1042"/>
        <v>13.472825674296953</v>
      </c>
      <c r="BB1683" s="88">
        <v>0</v>
      </c>
      <c r="BC1683" s="26">
        <f t="shared" si="1043"/>
        <v>0</v>
      </c>
      <c r="BD1683" s="26">
        <f t="shared" si="1044"/>
        <v>0</v>
      </c>
      <c r="BE1683" s="26">
        <f t="shared" si="1045"/>
        <v>0</v>
      </c>
      <c r="BF1683" s="26">
        <f t="shared" si="1046"/>
        <v>0</v>
      </c>
      <c r="BG1683" s="26">
        <f t="shared" si="1047"/>
        <v>0</v>
      </c>
    </row>
    <row r="1684" spans="2:59">
      <c r="B1684" s="13" t="s">
        <v>35</v>
      </c>
      <c r="C1684" s="13">
        <v>1673</v>
      </c>
      <c r="D1684" s="13">
        <v>196</v>
      </c>
      <c r="E1684" s="24">
        <v>126.8</v>
      </c>
      <c r="F1684" s="69">
        <f t="shared" si="1016"/>
        <v>35.222222222222221</v>
      </c>
      <c r="G1684" s="25">
        <f t="shared" si="1048"/>
        <v>2.7777777777778172E-2</v>
      </c>
      <c r="H1684" s="25">
        <f t="shared" si="1017"/>
        <v>98.5</v>
      </c>
      <c r="I1684" s="49">
        <f>'Ducati Panigale 1199 data'!$C$8*G1684</f>
        <v>7.7222222222223316</v>
      </c>
      <c r="J1684" s="49">
        <f>'Ducati Panigale 1199 data'!$C$8*'Ducati Panigale 1199 data'!$C$15*'Ducati Panigale 1199 data'!$C$10</f>
        <v>54.543600000000005</v>
      </c>
      <c r="K1684" s="49">
        <f>(0.5*'Ducati Panigale 1199 data'!$C$12)*'Ducati Panigale 1199 data'!$C$14*'Ducati Panigale 1199 data'!$C$11*F1684^2</f>
        <v>175.53009120370371</v>
      </c>
      <c r="L1684" s="49">
        <f t="shared" si="1018"/>
        <v>237.79591342592605</v>
      </c>
      <c r="M1684" s="49">
        <f t="shared" si="1014"/>
        <v>8375.7005062242843</v>
      </c>
      <c r="N1684" s="25">
        <f t="shared" si="1019"/>
        <v>8.375700506224284</v>
      </c>
      <c r="O1684" s="105">
        <f t="shared" si="1020"/>
        <v>0</v>
      </c>
      <c r="P1684" s="105">
        <f t="shared" si="1021"/>
        <v>0</v>
      </c>
      <c r="Q1684" s="105">
        <f t="shared" si="1049"/>
        <v>357.73593920351709</v>
      </c>
      <c r="R1684" s="27">
        <f t="shared" si="1022"/>
        <v>9.9371094223199188E-2</v>
      </c>
      <c r="S1684" s="98">
        <f t="shared" si="1023"/>
        <v>8.375700506224284</v>
      </c>
      <c r="T1684" s="17">
        <f t="shared" si="1050"/>
        <v>2837.4594104548587</v>
      </c>
      <c r="U1684" s="17">
        <f t="shared" si="1024"/>
        <v>0.78818316957079404</v>
      </c>
      <c r="V1684" s="17">
        <f t="shared" si="1025"/>
        <v>339.84914224334125</v>
      </c>
      <c r="W1684" s="17">
        <f t="shared" si="1026"/>
        <v>326.25517655360761</v>
      </c>
      <c r="X1684" s="17">
        <f t="shared" si="1026"/>
        <v>313.20496949146332</v>
      </c>
      <c r="Y1684" s="17">
        <f t="shared" si="1027"/>
        <v>310.07291979654866</v>
      </c>
      <c r="Z1684" s="17">
        <f>Y1684/3600</f>
        <v>8.6131366610152402E-2</v>
      </c>
      <c r="AA1684" s="17">
        <f>0.96*Y1684</f>
        <v>297.67000300468669</v>
      </c>
      <c r="AB1684" s="17">
        <f t="shared" si="1028"/>
        <v>285.76320288449921</v>
      </c>
      <c r="AC1684" s="17">
        <f t="shared" si="1029"/>
        <v>271.47504274027426</v>
      </c>
      <c r="AD1684" s="17">
        <f t="shared" si="1030"/>
        <v>271.47504274027426</v>
      </c>
      <c r="AE1684" s="17">
        <f t="shared" si="1051"/>
        <v>7.5409734094520633E-2</v>
      </c>
      <c r="AF1684" s="17">
        <f>T1684-AD1684</f>
        <v>2565.9843677145846</v>
      </c>
      <c r="AG1684" s="17">
        <f t="shared" si="1031"/>
        <v>0.71277343547627348</v>
      </c>
      <c r="AH1684" s="28">
        <f>0.5*'Ducati Panigale 1199 data'!$C$8*'WLTP class 3 v5'!F1684^2</f>
        <v>172444.08641975306</v>
      </c>
      <c r="AI1684" s="17">
        <f t="shared" si="1032"/>
        <v>172.44408641975306</v>
      </c>
      <c r="AJ1684" s="17" t="str">
        <f>IF(N1684&lt;0, AI1684, "0")</f>
        <v>0</v>
      </c>
      <c r="AK1684" s="98">
        <f>AK1683+AJ1684</f>
        <v>3985.0924614197511</v>
      </c>
      <c r="AL1684" s="105">
        <f t="shared" si="1033"/>
        <v>1.1069701281721531</v>
      </c>
      <c r="AM1684" s="98">
        <f>IF(N1684 &gt; 0, AI1684, )</f>
        <v>172.44408641975306</v>
      </c>
      <c r="AN1684" s="98">
        <f t="shared" si="1052"/>
        <v>48674.616513888781</v>
      </c>
      <c r="AO1684" s="98">
        <f t="shared" si="1034"/>
        <v>13.520726809413551</v>
      </c>
      <c r="AP1684" s="27">
        <f t="shared" si="1035"/>
        <v>0</v>
      </c>
      <c r="AQ1684" s="27">
        <f t="shared" si="1036"/>
        <v>0</v>
      </c>
      <c r="AR1684" s="100">
        <f t="shared" si="1037"/>
        <v>0</v>
      </c>
      <c r="AS1684" s="27">
        <f t="shared" si="1038"/>
        <v>0</v>
      </c>
      <c r="AT1684" s="100">
        <f t="shared" si="1015"/>
        <v>0</v>
      </c>
      <c r="AU1684" s="27">
        <f t="shared" si="1015"/>
        <v>0</v>
      </c>
      <c r="AV1684" s="27">
        <f t="shared" si="1039"/>
        <v>0</v>
      </c>
      <c r="AW1684" s="27">
        <f t="shared" si="1040"/>
        <v>0</v>
      </c>
      <c r="AX1684" s="27">
        <f t="shared" si="1041"/>
        <v>0</v>
      </c>
      <c r="AY1684" s="100">
        <f>AN1684-AW1684</f>
        <v>48674.616513888781</v>
      </c>
      <c r="AZ1684" s="110">
        <f t="shared" si="1042"/>
        <v>13.520726809413551</v>
      </c>
      <c r="BB1684" s="88">
        <v>0</v>
      </c>
      <c r="BC1684" s="26">
        <f t="shared" si="1043"/>
        <v>0</v>
      </c>
      <c r="BD1684" s="26">
        <f t="shared" si="1044"/>
        <v>0</v>
      </c>
      <c r="BE1684" s="26">
        <f t="shared" si="1045"/>
        <v>0</v>
      </c>
      <c r="BF1684" s="26">
        <f t="shared" si="1046"/>
        <v>0</v>
      </c>
      <c r="BG1684" s="26">
        <f t="shared" si="1047"/>
        <v>0</v>
      </c>
    </row>
    <row r="1685" spans="2:59">
      <c r="B1685" s="13" t="s">
        <v>35</v>
      </c>
      <c r="C1685" s="13">
        <v>1674</v>
      </c>
      <c r="D1685" s="13">
        <v>197</v>
      </c>
      <c r="E1685" s="24">
        <v>126.9</v>
      </c>
      <c r="F1685" s="69">
        <f t="shared" si="1016"/>
        <v>35.25</v>
      </c>
      <c r="G1685" s="25">
        <f t="shared" si="1048"/>
        <v>1.3888888888890073E-2</v>
      </c>
      <c r="H1685" s="25">
        <f t="shared" si="1017"/>
        <v>99</v>
      </c>
      <c r="I1685" s="49">
        <f>'Ducati Panigale 1199 data'!$C$8*G1685</f>
        <v>3.8611111111114402</v>
      </c>
      <c r="J1685" s="49">
        <f>'Ducati Panigale 1199 data'!$C$8*'Ducati Panigale 1199 data'!$C$15*'Ducati Panigale 1199 data'!$C$10</f>
        <v>54.543600000000005</v>
      </c>
      <c r="K1685" s="49">
        <f>(0.5*'Ducati Panigale 1199 data'!$C$12)*'Ducati Panigale 1199 data'!$C$14*'Ducati Panigale 1199 data'!$C$11*F1685^2</f>
        <v>175.80706171875002</v>
      </c>
      <c r="L1685" s="49">
        <f t="shared" si="1018"/>
        <v>234.21177282986147</v>
      </c>
      <c r="M1685" s="49">
        <f t="shared" si="1014"/>
        <v>8255.9649922526169</v>
      </c>
      <c r="N1685" s="25">
        <f t="shared" si="1019"/>
        <v>8.2559649922526166</v>
      </c>
      <c r="O1685" s="105">
        <f t="shared" si="1020"/>
        <v>0</v>
      </c>
      <c r="P1685" s="105">
        <f t="shared" si="1021"/>
        <v>0</v>
      </c>
      <c r="Q1685" s="105">
        <f t="shared" si="1049"/>
        <v>357.73593920351709</v>
      </c>
      <c r="R1685" s="27">
        <f t="shared" si="1022"/>
        <v>9.9371094223199188E-2</v>
      </c>
      <c r="S1685" s="98">
        <f t="shared" si="1023"/>
        <v>8.2559649922526166</v>
      </c>
      <c r="T1685" s="17">
        <f t="shared" si="1050"/>
        <v>2845.7153754471115</v>
      </c>
      <c r="U1685" s="17">
        <f t="shared" si="1024"/>
        <v>0.79047649317975321</v>
      </c>
      <c r="V1685" s="17">
        <f t="shared" si="1025"/>
        <v>339.84914224334125</v>
      </c>
      <c r="W1685" s="17">
        <f t="shared" si="1026"/>
        <v>326.25517655360761</v>
      </c>
      <c r="X1685" s="17">
        <f t="shared" si="1026"/>
        <v>313.20496949146332</v>
      </c>
      <c r="Y1685" s="17">
        <f t="shared" si="1027"/>
        <v>310.07291979654866</v>
      </c>
      <c r="Z1685" s="17">
        <f>Y1685/3600</f>
        <v>8.6131366610152402E-2</v>
      </c>
      <c r="AA1685" s="17">
        <f>0.96*Y1685</f>
        <v>297.67000300468669</v>
      </c>
      <c r="AB1685" s="17">
        <f t="shared" si="1028"/>
        <v>285.76320288449921</v>
      </c>
      <c r="AC1685" s="17">
        <f t="shared" si="1029"/>
        <v>271.47504274027426</v>
      </c>
      <c r="AD1685" s="17">
        <f t="shared" si="1030"/>
        <v>271.47504274027426</v>
      </c>
      <c r="AE1685" s="17">
        <f t="shared" si="1051"/>
        <v>7.5409734094520633E-2</v>
      </c>
      <c r="AF1685" s="17">
        <f>T1685-AD1685</f>
        <v>2574.2403327068373</v>
      </c>
      <c r="AG1685" s="17">
        <f t="shared" si="1031"/>
        <v>0.71506675908523254</v>
      </c>
      <c r="AH1685" s="28">
        <f>0.5*'Ducati Panigale 1199 data'!$C$8*'WLTP class 3 v5'!F1685^2</f>
        <v>172716.1875</v>
      </c>
      <c r="AI1685" s="17">
        <f t="shared" si="1032"/>
        <v>172.71618749999999</v>
      </c>
      <c r="AJ1685" s="17" t="str">
        <f>IF(N1685&lt;0, AI1685, "0")</f>
        <v>0</v>
      </c>
      <c r="AK1685" s="98">
        <f>AK1684+AJ1685</f>
        <v>3985.0924614197511</v>
      </c>
      <c r="AL1685" s="105">
        <f t="shared" si="1033"/>
        <v>1.1069701281721531</v>
      </c>
      <c r="AM1685" s="98">
        <f>IF(N1685 &gt; 0, AI1685, )</f>
        <v>172.71618749999999</v>
      </c>
      <c r="AN1685" s="98">
        <f t="shared" si="1052"/>
        <v>48847.332701388783</v>
      </c>
      <c r="AO1685" s="98">
        <f t="shared" si="1034"/>
        <v>13.568703528163551</v>
      </c>
      <c r="AP1685" s="27">
        <f t="shared" si="1035"/>
        <v>0</v>
      </c>
      <c r="AQ1685" s="27">
        <f t="shared" si="1036"/>
        <v>0</v>
      </c>
      <c r="AR1685" s="100">
        <f t="shared" si="1037"/>
        <v>0</v>
      </c>
      <c r="AS1685" s="27">
        <f t="shared" si="1038"/>
        <v>0</v>
      </c>
      <c r="AT1685" s="100">
        <f t="shared" si="1015"/>
        <v>0</v>
      </c>
      <c r="AU1685" s="27">
        <f t="shared" si="1015"/>
        <v>0</v>
      </c>
      <c r="AV1685" s="27">
        <f t="shared" si="1039"/>
        <v>0</v>
      </c>
      <c r="AW1685" s="27">
        <f t="shared" si="1040"/>
        <v>0</v>
      </c>
      <c r="AX1685" s="27">
        <f t="shared" si="1041"/>
        <v>0</v>
      </c>
      <c r="AY1685" s="100">
        <f>AN1685-AW1685</f>
        <v>48847.332701388783</v>
      </c>
      <c r="AZ1685" s="110">
        <f t="shared" si="1042"/>
        <v>13.568703528163551</v>
      </c>
      <c r="BB1685" s="88">
        <v>0</v>
      </c>
      <c r="BC1685" s="26">
        <f t="shared" si="1043"/>
        <v>0</v>
      </c>
      <c r="BD1685" s="26">
        <f t="shared" si="1044"/>
        <v>0</v>
      </c>
      <c r="BE1685" s="26">
        <f t="shared" si="1045"/>
        <v>0</v>
      </c>
      <c r="BF1685" s="26">
        <f t="shared" si="1046"/>
        <v>0</v>
      </c>
      <c r="BG1685" s="26">
        <f t="shared" si="1047"/>
        <v>0</v>
      </c>
    </row>
    <row r="1686" spans="2:59">
      <c r="B1686" s="13" t="s">
        <v>35</v>
      </c>
      <c r="C1686" s="13">
        <v>1675</v>
      </c>
      <c r="D1686" s="13">
        <v>198</v>
      </c>
      <c r="E1686" s="24">
        <v>126.9</v>
      </c>
      <c r="F1686" s="69">
        <f t="shared" si="1016"/>
        <v>35.25</v>
      </c>
      <c r="G1686" s="25">
        <f t="shared" si="1048"/>
        <v>0</v>
      </c>
      <c r="H1686" s="25">
        <f t="shared" si="1017"/>
        <v>99.5</v>
      </c>
      <c r="I1686" s="49">
        <f>'Ducati Panigale 1199 data'!$C$8*G1686</f>
        <v>0</v>
      </c>
      <c r="J1686" s="49">
        <f>'Ducati Panigale 1199 data'!$C$8*'Ducati Panigale 1199 data'!$C$15*'Ducati Panigale 1199 data'!$C$10</f>
        <v>54.543600000000005</v>
      </c>
      <c r="K1686" s="49">
        <f>(0.5*'Ducati Panigale 1199 data'!$C$12)*'Ducati Panigale 1199 data'!$C$14*'Ducati Panigale 1199 data'!$C$11*F1686^2</f>
        <v>175.80706171875002</v>
      </c>
      <c r="L1686" s="49">
        <f t="shared" si="1018"/>
        <v>230.35066171875002</v>
      </c>
      <c r="M1686" s="49">
        <f t="shared" si="1014"/>
        <v>8119.8608255859381</v>
      </c>
      <c r="N1686" s="25">
        <f t="shared" si="1019"/>
        <v>8.1198608255859384</v>
      </c>
      <c r="O1686" s="105">
        <f t="shared" si="1020"/>
        <v>0</v>
      </c>
      <c r="P1686" s="105">
        <f t="shared" si="1021"/>
        <v>0</v>
      </c>
      <c r="Q1686" s="105">
        <f t="shared" si="1049"/>
        <v>357.73593920351709</v>
      </c>
      <c r="R1686" s="27">
        <f t="shared" si="1022"/>
        <v>9.9371094223199188E-2</v>
      </c>
      <c r="S1686" s="98">
        <f t="shared" si="1023"/>
        <v>8.1198608255859384</v>
      </c>
      <c r="T1686" s="17">
        <f t="shared" si="1050"/>
        <v>2853.8352362726973</v>
      </c>
      <c r="U1686" s="17">
        <f t="shared" si="1024"/>
        <v>0.79273201007574923</v>
      </c>
      <c r="V1686" s="17">
        <f t="shared" si="1025"/>
        <v>339.84914224334125</v>
      </c>
      <c r="W1686" s="17">
        <f t="shared" si="1026"/>
        <v>326.25517655360761</v>
      </c>
      <c r="X1686" s="17">
        <f t="shared" si="1026"/>
        <v>313.20496949146332</v>
      </c>
      <c r="Y1686" s="17">
        <f t="shared" si="1027"/>
        <v>310.07291979654866</v>
      </c>
      <c r="Z1686" s="17">
        <f>Y1686/3600</f>
        <v>8.6131366610152402E-2</v>
      </c>
      <c r="AA1686" s="17">
        <f>0.96*Y1686</f>
        <v>297.67000300468669</v>
      </c>
      <c r="AB1686" s="17">
        <f t="shared" si="1028"/>
        <v>285.76320288449921</v>
      </c>
      <c r="AC1686" s="17">
        <f t="shared" si="1029"/>
        <v>271.47504274027426</v>
      </c>
      <c r="AD1686" s="17">
        <f t="shared" si="1030"/>
        <v>271.47504274027426</v>
      </c>
      <c r="AE1686" s="17">
        <f t="shared" si="1051"/>
        <v>7.5409734094520633E-2</v>
      </c>
      <c r="AF1686" s="17">
        <f>T1686-AD1686</f>
        <v>2582.3601935324232</v>
      </c>
      <c r="AG1686" s="17">
        <f t="shared" si="1031"/>
        <v>0.71732227598122866</v>
      </c>
      <c r="AH1686" s="28">
        <f>0.5*'Ducati Panigale 1199 data'!$C$8*'WLTP class 3 v5'!F1686^2</f>
        <v>172716.1875</v>
      </c>
      <c r="AI1686" s="17">
        <f t="shared" si="1032"/>
        <v>172.71618749999999</v>
      </c>
      <c r="AJ1686" s="17" t="str">
        <f>IF(N1686&lt;0, AI1686, "0")</f>
        <v>0</v>
      </c>
      <c r="AK1686" s="98">
        <f>AK1685+AJ1686</f>
        <v>3985.0924614197511</v>
      </c>
      <c r="AL1686" s="105">
        <f t="shared" si="1033"/>
        <v>1.1069701281721531</v>
      </c>
      <c r="AM1686" s="98">
        <f>IF(N1686 &gt; 0, AI1686, )</f>
        <v>172.71618749999999</v>
      </c>
      <c r="AN1686" s="98">
        <f t="shared" si="1052"/>
        <v>49020.048888888785</v>
      </c>
      <c r="AO1686" s="98">
        <f t="shared" si="1034"/>
        <v>13.616680246913551</v>
      </c>
      <c r="AP1686" s="27">
        <f t="shared" si="1035"/>
        <v>0</v>
      </c>
      <c r="AQ1686" s="27">
        <f t="shared" si="1036"/>
        <v>0</v>
      </c>
      <c r="AR1686" s="100">
        <f t="shared" si="1037"/>
        <v>0</v>
      </c>
      <c r="AS1686" s="27">
        <f t="shared" si="1038"/>
        <v>0</v>
      </c>
      <c r="AT1686" s="100">
        <f t="shared" si="1015"/>
        <v>0</v>
      </c>
      <c r="AU1686" s="27">
        <f t="shared" si="1015"/>
        <v>0</v>
      </c>
      <c r="AV1686" s="27">
        <f t="shared" si="1039"/>
        <v>0</v>
      </c>
      <c r="AW1686" s="27">
        <f t="shared" si="1040"/>
        <v>0</v>
      </c>
      <c r="AX1686" s="27">
        <f t="shared" si="1041"/>
        <v>0</v>
      </c>
      <c r="AY1686" s="100">
        <f>AN1686-AW1686</f>
        <v>49020.048888888785</v>
      </c>
      <c r="AZ1686" s="110">
        <f t="shared" si="1042"/>
        <v>13.616680246913551</v>
      </c>
      <c r="BB1686" s="88">
        <v>0</v>
      </c>
      <c r="BC1686" s="26">
        <f t="shared" si="1043"/>
        <v>0</v>
      </c>
      <c r="BD1686" s="26">
        <f t="shared" si="1044"/>
        <v>0</v>
      </c>
      <c r="BE1686" s="26">
        <f t="shared" si="1045"/>
        <v>0</v>
      </c>
      <c r="BF1686" s="26">
        <f t="shared" si="1046"/>
        <v>0</v>
      </c>
      <c r="BG1686" s="26">
        <f t="shared" si="1047"/>
        <v>0</v>
      </c>
    </row>
    <row r="1687" spans="2:59">
      <c r="B1687" s="13" t="s">
        <v>35</v>
      </c>
      <c r="C1687" s="13">
        <v>1676</v>
      </c>
      <c r="D1687" s="13">
        <v>199</v>
      </c>
      <c r="E1687" s="24">
        <v>126.9</v>
      </c>
      <c r="F1687" s="69">
        <f t="shared" si="1016"/>
        <v>35.25</v>
      </c>
      <c r="G1687" s="25">
        <f t="shared" si="1048"/>
        <v>-1.3888888888890073E-2</v>
      </c>
      <c r="H1687" s="25">
        <f t="shared" si="1017"/>
        <v>100</v>
      </c>
      <c r="I1687" s="49">
        <f>'Ducati Panigale 1199 data'!$C$8*G1687</f>
        <v>-3.8611111111114402</v>
      </c>
      <c r="J1687" s="49">
        <f>'Ducati Panigale 1199 data'!$C$8*'Ducati Panigale 1199 data'!$C$15*'Ducati Panigale 1199 data'!$C$10</f>
        <v>54.543600000000005</v>
      </c>
      <c r="K1687" s="49">
        <f>(0.5*'Ducati Panigale 1199 data'!$C$12)*'Ducati Panigale 1199 data'!$C$14*'Ducati Panigale 1199 data'!$C$11*F1687^2</f>
        <v>175.80706171875002</v>
      </c>
      <c r="L1687" s="49">
        <f t="shared" si="1018"/>
        <v>226.48955060763859</v>
      </c>
      <c r="M1687" s="49">
        <f t="shared" si="1014"/>
        <v>7983.7566589192602</v>
      </c>
      <c r="N1687" s="25">
        <f t="shared" si="1019"/>
        <v>7.9837566589192601</v>
      </c>
      <c r="O1687" s="105">
        <f t="shared" si="1020"/>
        <v>0</v>
      </c>
      <c r="P1687" s="105">
        <f t="shared" si="1021"/>
        <v>0</v>
      </c>
      <c r="Q1687" s="105">
        <f t="shared" si="1049"/>
        <v>357.73593920351709</v>
      </c>
      <c r="R1687" s="27">
        <f t="shared" si="1022"/>
        <v>9.9371094223199188E-2</v>
      </c>
      <c r="S1687" s="98">
        <f t="shared" si="1023"/>
        <v>7.9837566589192601</v>
      </c>
      <c r="T1687" s="17">
        <f t="shared" si="1050"/>
        <v>2861.8189929316168</v>
      </c>
      <c r="U1687" s="17">
        <f t="shared" si="1024"/>
        <v>0.79494972025878241</v>
      </c>
      <c r="V1687" s="17">
        <f t="shared" si="1025"/>
        <v>339.84914224334125</v>
      </c>
      <c r="W1687" s="17">
        <f t="shared" si="1026"/>
        <v>326.25517655360761</v>
      </c>
      <c r="X1687" s="17">
        <f t="shared" si="1026"/>
        <v>313.20496949146332</v>
      </c>
      <c r="Y1687" s="17">
        <f t="shared" si="1027"/>
        <v>310.07291979654866</v>
      </c>
      <c r="Z1687" s="17">
        <f>Y1687/3600</f>
        <v>8.6131366610152402E-2</v>
      </c>
      <c r="AA1687" s="17">
        <f>0.96*Y1687</f>
        <v>297.67000300468669</v>
      </c>
      <c r="AB1687" s="17">
        <f t="shared" si="1028"/>
        <v>285.76320288449921</v>
      </c>
      <c r="AC1687" s="17">
        <f t="shared" si="1029"/>
        <v>271.47504274027426</v>
      </c>
      <c r="AD1687" s="17">
        <f t="shared" si="1030"/>
        <v>271.47504274027426</v>
      </c>
      <c r="AE1687" s="17">
        <f t="shared" si="1051"/>
        <v>7.5409734094520633E-2</v>
      </c>
      <c r="AF1687" s="17">
        <f>T1687-AD1687</f>
        <v>2590.3439501913426</v>
      </c>
      <c r="AG1687" s="17">
        <f t="shared" si="1031"/>
        <v>0.71953998616426185</v>
      </c>
      <c r="AH1687" s="28">
        <f>0.5*'Ducati Panigale 1199 data'!$C$8*'WLTP class 3 v5'!F1687^2</f>
        <v>172716.1875</v>
      </c>
      <c r="AI1687" s="17">
        <f t="shared" si="1032"/>
        <v>172.71618749999999</v>
      </c>
      <c r="AJ1687" s="17" t="str">
        <f>IF(N1687&lt;0, AI1687, "0")</f>
        <v>0</v>
      </c>
      <c r="AK1687" s="98">
        <f>AK1686+AJ1687</f>
        <v>3985.0924614197511</v>
      </c>
      <c r="AL1687" s="105">
        <f t="shared" si="1033"/>
        <v>1.1069701281721531</v>
      </c>
      <c r="AM1687" s="98">
        <f>IF(N1687 &gt; 0, AI1687, )</f>
        <v>172.71618749999999</v>
      </c>
      <c r="AN1687" s="98">
        <f t="shared" si="1052"/>
        <v>49192.765076388787</v>
      </c>
      <c r="AO1687" s="98">
        <f t="shared" si="1034"/>
        <v>13.664656965663552</v>
      </c>
      <c r="AP1687" s="27">
        <f t="shared" si="1035"/>
        <v>0</v>
      </c>
      <c r="AQ1687" s="27">
        <f t="shared" si="1036"/>
        <v>0</v>
      </c>
      <c r="AR1687" s="100">
        <f t="shared" si="1037"/>
        <v>0</v>
      </c>
      <c r="AS1687" s="27">
        <f t="shared" si="1038"/>
        <v>0</v>
      </c>
      <c r="AT1687" s="100">
        <f t="shared" si="1015"/>
        <v>0</v>
      </c>
      <c r="AU1687" s="27">
        <f t="shared" si="1015"/>
        <v>0</v>
      </c>
      <c r="AV1687" s="27">
        <f t="shared" si="1039"/>
        <v>0</v>
      </c>
      <c r="AW1687" s="27">
        <f t="shared" si="1040"/>
        <v>0</v>
      </c>
      <c r="AX1687" s="27">
        <f t="shared" si="1041"/>
        <v>0</v>
      </c>
      <c r="AY1687" s="100">
        <f>AN1687-AW1687</f>
        <v>49192.765076388787</v>
      </c>
      <c r="AZ1687" s="110">
        <f t="shared" si="1042"/>
        <v>13.664656965663552</v>
      </c>
      <c r="BB1687" s="88">
        <v>0</v>
      </c>
      <c r="BC1687" s="26">
        <f t="shared" si="1043"/>
        <v>0</v>
      </c>
      <c r="BD1687" s="26">
        <f t="shared" si="1044"/>
        <v>0</v>
      </c>
      <c r="BE1687" s="26">
        <f t="shared" si="1045"/>
        <v>0</v>
      </c>
      <c r="BF1687" s="26">
        <f t="shared" si="1046"/>
        <v>0</v>
      </c>
      <c r="BG1687" s="26">
        <f t="shared" si="1047"/>
        <v>0</v>
      </c>
    </row>
    <row r="1688" spans="2:59">
      <c r="B1688" s="13" t="s">
        <v>35</v>
      </c>
      <c r="C1688" s="13">
        <v>1677</v>
      </c>
      <c r="D1688" s="13">
        <v>200</v>
      </c>
      <c r="E1688" s="24">
        <v>126.8</v>
      </c>
      <c r="F1688" s="69">
        <f t="shared" si="1016"/>
        <v>35.222222222222221</v>
      </c>
      <c r="G1688" s="25">
        <f t="shared" si="1048"/>
        <v>-4.1666666666668246E-2</v>
      </c>
      <c r="H1688" s="25">
        <f t="shared" si="1017"/>
        <v>100.5</v>
      </c>
      <c r="I1688" s="49">
        <f>'Ducati Panigale 1199 data'!$C$8*G1688</f>
        <v>-11.583333333333773</v>
      </c>
      <c r="J1688" s="49">
        <f>'Ducati Panigale 1199 data'!$C$8*'Ducati Panigale 1199 data'!$C$15*'Ducati Panigale 1199 data'!$C$10</f>
        <v>54.543600000000005</v>
      </c>
      <c r="K1688" s="49">
        <f>(0.5*'Ducati Panigale 1199 data'!$C$12)*'Ducati Panigale 1199 data'!$C$14*'Ducati Panigale 1199 data'!$C$11*F1688^2</f>
        <v>175.53009120370371</v>
      </c>
      <c r="L1688" s="49">
        <f t="shared" si="1018"/>
        <v>218.49035787036993</v>
      </c>
      <c r="M1688" s="49">
        <f t="shared" si="1014"/>
        <v>7695.7159383230301</v>
      </c>
      <c r="N1688" s="25">
        <f t="shared" si="1019"/>
        <v>7.6957159383230298</v>
      </c>
      <c r="O1688" s="105">
        <f t="shared" si="1020"/>
        <v>0</v>
      </c>
      <c r="P1688" s="105">
        <f t="shared" si="1021"/>
        <v>0</v>
      </c>
      <c r="Q1688" s="105">
        <f t="shared" si="1049"/>
        <v>357.73593920351709</v>
      </c>
      <c r="R1688" s="27">
        <f t="shared" si="1022"/>
        <v>9.9371094223199188E-2</v>
      </c>
      <c r="S1688" s="98">
        <f t="shared" si="1023"/>
        <v>7.6957159383230298</v>
      </c>
      <c r="T1688" s="17">
        <f t="shared" si="1050"/>
        <v>2869.51470886994</v>
      </c>
      <c r="U1688" s="17">
        <f t="shared" si="1024"/>
        <v>0.79708741913053893</v>
      </c>
      <c r="V1688" s="17">
        <f t="shared" si="1025"/>
        <v>339.84914224334125</v>
      </c>
      <c r="W1688" s="17">
        <f t="shared" si="1026"/>
        <v>326.25517655360761</v>
      </c>
      <c r="X1688" s="17">
        <f t="shared" si="1026"/>
        <v>313.20496949146332</v>
      </c>
      <c r="Y1688" s="17">
        <f t="shared" si="1027"/>
        <v>310.07291979654866</v>
      </c>
      <c r="Z1688" s="17">
        <f>Y1688/3600</f>
        <v>8.6131366610152402E-2</v>
      </c>
      <c r="AA1688" s="17">
        <f>0.96*Y1688</f>
        <v>297.67000300468669</v>
      </c>
      <c r="AB1688" s="17">
        <f t="shared" si="1028"/>
        <v>285.76320288449921</v>
      </c>
      <c r="AC1688" s="17">
        <f t="shared" si="1029"/>
        <v>271.47504274027426</v>
      </c>
      <c r="AD1688" s="17">
        <f t="shared" si="1030"/>
        <v>271.47504274027426</v>
      </c>
      <c r="AE1688" s="17">
        <f t="shared" si="1051"/>
        <v>7.5409734094520633E-2</v>
      </c>
      <c r="AF1688" s="17">
        <f>T1688-AD1688</f>
        <v>2598.0396661296659</v>
      </c>
      <c r="AG1688" s="17">
        <f t="shared" si="1031"/>
        <v>0.72167768503601826</v>
      </c>
      <c r="AH1688" s="28">
        <f>0.5*'Ducati Panigale 1199 data'!$C$8*'WLTP class 3 v5'!F1688^2</f>
        <v>172444.08641975306</v>
      </c>
      <c r="AI1688" s="17">
        <f t="shared" si="1032"/>
        <v>172.44408641975306</v>
      </c>
      <c r="AJ1688" s="17" t="str">
        <f>IF(N1688&lt;0, AI1688, "0")</f>
        <v>0</v>
      </c>
      <c r="AK1688" s="98">
        <f>AK1687+AJ1688</f>
        <v>3985.0924614197511</v>
      </c>
      <c r="AL1688" s="105">
        <f t="shared" si="1033"/>
        <v>1.1069701281721531</v>
      </c>
      <c r="AM1688" s="98">
        <f>IF(N1688 &gt; 0, AI1688, )</f>
        <v>172.44408641975306</v>
      </c>
      <c r="AN1688" s="98">
        <f t="shared" si="1052"/>
        <v>49365.20916280854</v>
      </c>
      <c r="AO1688" s="98">
        <f t="shared" si="1034"/>
        <v>13.71255810078015</v>
      </c>
      <c r="AP1688" s="27">
        <f t="shared" si="1035"/>
        <v>0</v>
      </c>
      <c r="AQ1688" s="27">
        <f t="shared" si="1036"/>
        <v>0</v>
      </c>
      <c r="AR1688" s="100">
        <f t="shared" si="1037"/>
        <v>0</v>
      </c>
      <c r="AS1688" s="27">
        <f t="shared" si="1038"/>
        <v>0</v>
      </c>
      <c r="AT1688" s="100">
        <f t="shared" si="1015"/>
        <v>0</v>
      </c>
      <c r="AU1688" s="27">
        <f t="shared" si="1015"/>
        <v>0</v>
      </c>
      <c r="AV1688" s="27">
        <f t="shared" si="1039"/>
        <v>0</v>
      </c>
      <c r="AW1688" s="27">
        <f t="shared" si="1040"/>
        <v>0</v>
      </c>
      <c r="AX1688" s="27">
        <f t="shared" si="1041"/>
        <v>0</v>
      </c>
      <c r="AY1688" s="100">
        <f>AN1688-AW1688</f>
        <v>49365.20916280854</v>
      </c>
      <c r="AZ1688" s="110">
        <f t="shared" si="1042"/>
        <v>13.71255810078015</v>
      </c>
      <c r="BB1688" s="88">
        <v>0</v>
      </c>
      <c r="BC1688" s="26">
        <f t="shared" si="1043"/>
        <v>0</v>
      </c>
      <c r="BD1688" s="26">
        <f t="shared" si="1044"/>
        <v>0</v>
      </c>
      <c r="BE1688" s="26">
        <f t="shared" si="1045"/>
        <v>0</v>
      </c>
      <c r="BF1688" s="26">
        <f t="shared" si="1046"/>
        <v>0</v>
      </c>
      <c r="BG1688" s="26">
        <f t="shared" si="1047"/>
        <v>0</v>
      </c>
    </row>
    <row r="1689" spans="2:59">
      <c r="B1689" s="13" t="s">
        <v>35</v>
      </c>
      <c r="C1689" s="13">
        <v>1678</v>
      </c>
      <c r="D1689" s="13">
        <v>201</v>
      </c>
      <c r="E1689" s="24">
        <v>126.6</v>
      </c>
      <c r="F1689" s="69">
        <f t="shared" si="1016"/>
        <v>35.166666666666664</v>
      </c>
      <c r="G1689" s="25">
        <f t="shared" si="1048"/>
        <v>-6.9444444444444448E-2</v>
      </c>
      <c r="H1689" s="25">
        <f t="shared" si="1017"/>
        <v>101</v>
      </c>
      <c r="I1689" s="49">
        <f>'Ducati Panigale 1199 data'!$C$8*G1689</f>
        <v>-19.305555555555557</v>
      </c>
      <c r="J1689" s="49">
        <f>'Ducati Panigale 1199 data'!$C$8*'Ducati Panigale 1199 data'!$C$15*'Ducati Panigale 1199 data'!$C$10</f>
        <v>54.543600000000005</v>
      </c>
      <c r="K1689" s="49">
        <f>(0.5*'Ducati Panigale 1199 data'!$C$12)*'Ducati Panigale 1199 data'!$C$14*'Ducati Panigale 1199 data'!$C$11*F1689^2</f>
        <v>174.97680520833333</v>
      </c>
      <c r="L1689" s="49">
        <f t="shared" si="1018"/>
        <v>210.21484965277779</v>
      </c>
      <c r="M1689" s="49">
        <f t="shared" si="1014"/>
        <v>7392.555546122685</v>
      </c>
      <c r="N1689" s="25">
        <f t="shared" si="1019"/>
        <v>7.3925555461226846</v>
      </c>
      <c r="O1689" s="105">
        <f t="shared" si="1020"/>
        <v>0</v>
      </c>
      <c r="P1689" s="105">
        <f t="shared" si="1021"/>
        <v>0</v>
      </c>
      <c r="Q1689" s="105">
        <f t="shared" si="1049"/>
        <v>357.73593920351709</v>
      </c>
      <c r="R1689" s="27">
        <f t="shared" si="1022"/>
        <v>9.9371094223199188E-2</v>
      </c>
      <c r="S1689" s="98">
        <f t="shared" si="1023"/>
        <v>7.3925555461226846</v>
      </c>
      <c r="T1689" s="17">
        <f t="shared" si="1050"/>
        <v>2876.9072644160628</v>
      </c>
      <c r="U1689" s="17">
        <f t="shared" si="1024"/>
        <v>0.7991409067822397</v>
      </c>
      <c r="V1689" s="17">
        <f t="shared" si="1025"/>
        <v>339.84914224334125</v>
      </c>
      <c r="W1689" s="17">
        <f t="shared" si="1026"/>
        <v>326.25517655360761</v>
      </c>
      <c r="X1689" s="17">
        <f t="shared" si="1026"/>
        <v>313.20496949146332</v>
      </c>
      <c r="Y1689" s="17">
        <f t="shared" si="1027"/>
        <v>310.07291979654866</v>
      </c>
      <c r="Z1689" s="17">
        <f>Y1689/3600</f>
        <v>8.6131366610152402E-2</v>
      </c>
      <c r="AA1689" s="17">
        <f>0.96*Y1689</f>
        <v>297.67000300468669</v>
      </c>
      <c r="AB1689" s="17">
        <f t="shared" si="1028"/>
        <v>285.76320288449921</v>
      </c>
      <c r="AC1689" s="17">
        <f t="shared" si="1029"/>
        <v>271.47504274027426</v>
      </c>
      <c r="AD1689" s="17">
        <f t="shared" si="1030"/>
        <v>271.47504274027426</v>
      </c>
      <c r="AE1689" s="17">
        <f t="shared" si="1051"/>
        <v>7.5409734094520633E-2</v>
      </c>
      <c r="AF1689" s="17">
        <f>T1689-AD1689</f>
        <v>2605.4322216757887</v>
      </c>
      <c r="AG1689" s="17">
        <f t="shared" si="1031"/>
        <v>0.72373117268771914</v>
      </c>
      <c r="AH1689" s="28">
        <f>0.5*'Ducati Panigale 1199 data'!$C$8*'WLTP class 3 v5'!F1689^2</f>
        <v>171900.52777777775</v>
      </c>
      <c r="AI1689" s="17">
        <f t="shared" si="1032"/>
        <v>171.90052777777774</v>
      </c>
      <c r="AJ1689" s="17" t="str">
        <f>IF(N1689&lt;0, AI1689, "0")</f>
        <v>0</v>
      </c>
      <c r="AK1689" s="98">
        <f>AK1688+AJ1689</f>
        <v>3985.0924614197511</v>
      </c>
      <c r="AL1689" s="105">
        <f t="shared" si="1033"/>
        <v>1.1069701281721531</v>
      </c>
      <c r="AM1689" s="98">
        <f>IF(N1689 &gt; 0, AI1689, )</f>
        <v>171.90052777777774</v>
      </c>
      <c r="AN1689" s="98">
        <f t="shared" si="1052"/>
        <v>49537.109690586316</v>
      </c>
      <c r="AO1689" s="98">
        <f t="shared" si="1034"/>
        <v>13.760308247385089</v>
      </c>
      <c r="AP1689" s="27">
        <f t="shared" si="1035"/>
        <v>0</v>
      </c>
      <c r="AQ1689" s="27">
        <f t="shared" si="1036"/>
        <v>0</v>
      </c>
      <c r="AR1689" s="100">
        <f t="shared" si="1037"/>
        <v>0</v>
      </c>
      <c r="AS1689" s="27">
        <f t="shared" si="1038"/>
        <v>0</v>
      </c>
      <c r="AT1689" s="100">
        <f t="shared" si="1015"/>
        <v>0</v>
      </c>
      <c r="AU1689" s="27">
        <f t="shared" si="1015"/>
        <v>0</v>
      </c>
      <c r="AV1689" s="27">
        <f t="shared" si="1039"/>
        <v>0</v>
      </c>
      <c r="AW1689" s="27">
        <f t="shared" si="1040"/>
        <v>0</v>
      </c>
      <c r="AX1689" s="27">
        <f t="shared" si="1041"/>
        <v>0</v>
      </c>
      <c r="AY1689" s="100">
        <f>AN1689-AW1689</f>
        <v>49537.109690586316</v>
      </c>
      <c r="AZ1689" s="110">
        <f t="shared" si="1042"/>
        <v>13.760308247385089</v>
      </c>
      <c r="BB1689" s="88">
        <v>0</v>
      </c>
      <c r="BC1689" s="26">
        <f t="shared" si="1043"/>
        <v>0</v>
      </c>
      <c r="BD1689" s="26">
        <f t="shared" si="1044"/>
        <v>0</v>
      </c>
      <c r="BE1689" s="26">
        <f t="shared" si="1045"/>
        <v>0</v>
      </c>
      <c r="BF1689" s="26">
        <f t="shared" si="1046"/>
        <v>0</v>
      </c>
      <c r="BG1689" s="26">
        <f t="shared" si="1047"/>
        <v>0</v>
      </c>
    </row>
    <row r="1690" spans="2:59">
      <c r="B1690" s="13" t="s">
        <v>35</v>
      </c>
      <c r="C1690" s="13">
        <v>1679</v>
      </c>
      <c r="D1690" s="13">
        <v>202</v>
      </c>
      <c r="E1690" s="24">
        <v>126.3</v>
      </c>
      <c r="F1690" s="69">
        <f t="shared" si="1016"/>
        <v>35.083333333333336</v>
      </c>
      <c r="G1690" s="25">
        <f t="shared" si="1048"/>
        <v>-8.3333333333332538E-2</v>
      </c>
      <c r="H1690" s="25">
        <f t="shared" si="1017"/>
        <v>101.5</v>
      </c>
      <c r="I1690" s="49">
        <f>'Ducati Panigale 1199 data'!$C$8*G1690</f>
        <v>-23.166666666666444</v>
      </c>
      <c r="J1690" s="49">
        <f>'Ducati Panigale 1199 data'!$C$8*'Ducati Panigale 1199 data'!$C$15*'Ducati Panigale 1199 data'!$C$10</f>
        <v>54.543600000000005</v>
      </c>
      <c r="K1690" s="49">
        <f>(0.5*'Ducati Panigale 1199 data'!$C$12)*'Ducati Panigale 1199 data'!$C$14*'Ducati Panigale 1199 data'!$C$11*F1690^2</f>
        <v>174.14851380208339</v>
      </c>
      <c r="L1690" s="49">
        <f t="shared" si="1018"/>
        <v>205.52544713541695</v>
      </c>
      <c r="M1690" s="49">
        <f t="shared" si="1014"/>
        <v>7210.5177703342124</v>
      </c>
      <c r="N1690" s="25">
        <f t="shared" si="1019"/>
        <v>7.2105177703342127</v>
      </c>
      <c r="O1690" s="105">
        <f t="shared" si="1020"/>
        <v>0</v>
      </c>
      <c r="P1690" s="105">
        <f t="shared" si="1021"/>
        <v>0</v>
      </c>
      <c r="Q1690" s="105">
        <f t="shared" si="1049"/>
        <v>357.73593920351709</v>
      </c>
      <c r="R1690" s="27">
        <f t="shared" si="1022"/>
        <v>9.9371094223199188E-2</v>
      </c>
      <c r="S1690" s="98">
        <f t="shared" si="1023"/>
        <v>7.2105177703342127</v>
      </c>
      <c r="T1690" s="17">
        <f t="shared" si="1050"/>
        <v>2884.1177821863971</v>
      </c>
      <c r="U1690" s="17">
        <f t="shared" si="1024"/>
        <v>0.80114382838511033</v>
      </c>
      <c r="V1690" s="17">
        <f t="shared" si="1025"/>
        <v>339.84914224334125</v>
      </c>
      <c r="W1690" s="17">
        <f t="shared" si="1026"/>
        <v>326.25517655360761</v>
      </c>
      <c r="X1690" s="17">
        <f t="shared" si="1026"/>
        <v>313.20496949146332</v>
      </c>
      <c r="Y1690" s="17">
        <f t="shared" si="1027"/>
        <v>310.07291979654866</v>
      </c>
      <c r="Z1690" s="17">
        <f>Y1690/3600</f>
        <v>8.6131366610152402E-2</v>
      </c>
      <c r="AA1690" s="17">
        <f>0.96*Y1690</f>
        <v>297.67000300468669</v>
      </c>
      <c r="AB1690" s="17">
        <f t="shared" si="1028"/>
        <v>285.76320288449921</v>
      </c>
      <c r="AC1690" s="17">
        <f t="shared" si="1029"/>
        <v>271.47504274027426</v>
      </c>
      <c r="AD1690" s="17">
        <f t="shared" si="1030"/>
        <v>271.47504274027426</v>
      </c>
      <c r="AE1690" s="17">
        <f t="shared" si="1051"/>
        <v>7.5409734094520633E-2</v>
      </c>
      <c r="AF1690" s="17">
        <f>T1690-AD1690</f>
        <v>2612.642739446123</v>
      </c>
      <c r="AG1690" s="17">
        <f t="shared" si="1031"/>
        <v>0.72573409429058966</v>
      </c>
      <c r="AH1690" s="28">
        <f>0.5*'Ducati Panigale 1199 data'!$C$8*'WLTP class 3 v5'!F1690^2</f>
        <v>171086.79861111115</v>
      </c>
      <c r="AI1690" s="17">
        <f t="shared" si="1032"/>
        <v>171.08679861111116</v>
      </c>
      <c r="AJ1690" s="17" t="str">
        <f>IF(N1690&lt;0, AI1690, "0")</f>
        <v>0</v>
      </c>
      <c r="AK1690" s="98">
        <f>AK1689+AJ1690</f>
        <v>3985.0924614197511</v>
      </c>
      <c r="AL1690" s="105">
        <f t="shared" si="1033"/>
        <v>1.1069701281721531</v>
      </c>
      <c r="AM1690" s="98">
        <f>IF(N1690 &gt; 0, AI1690, )</f>
        <v>171.08679861111116</v>
      </c>
      <c r="AN1690" s="98">
        <f t="shared" si="1052"/>
        <v>49708.196489197428</v>
      </c>
      <c r="AO1690" s="98">
        <f t="shared" si="1034"/>
        <v>13.807832358110396</v>
      </c>
      <c r="AP1690" s="27">
        <f t="shared" si="1035"/>
        <v>0</v>
      </c>
      <c r="AQ1690" s="27">
        <f t="shared" si="1036"/>
        <v>0</v>
      </c>
      <c r="AR1690" s="100">
        <f t="shared" si="1037"/>
        <v>0</v>
      </c>
      <c r="AS1690" s="27">
        <f t="shared" si="1038"/>
        <v>0</v>
      </c>
      <c r="AT1690" s="100">
        <f t="shared" si="1015"/>
        <v>0</v>
      </c>
      <c r="AU1690" s="27">
        <f t="shared" si="1015"/>
        <v>0</v>
      </c>
      <c r="AV1690" s="27">
        <f t="shared" si="1039"/>
        <v>0</v>
      </c>
      <c r="AW1690" s="27">
        <f t="shared" si="1040"/>
        <v>0</v>
      </c>
      <c r="AX1690" s="27">
        <f t="shared" si="1041"/>
        <v>0</v>
      </c>
      <c r="AY1690" s="100">
        <f>AN1690-AW1690</f>
        <v>49708.196489197428</v>
      </c>
      <c r="AZ1690" s="110">
        <f t="shared" si="1042"/>
        <v>13.807832358110396</v>
      </c>
      <c r="BB1690" s="88">
        <v>0</v>
      </c>
      <c r="BC1690" s="26">
        <f t="shared" si="1043"/>
        <v>0</v>
      </c>
      <c r="BD1690" s="26">
        <f t="shared" si="1044"/>
        <v>0</v>
      </c>
      <c r="BE1690" s="26">
        <f t="shared" si="1045"/>
        <v>0</v>
      </c>
      <c r="BF1690" s="26">
        <f t="shared" si="1046"/>
        <v>0</v>
      </c>
      <c r="BG1690" s="26">
        <f t="shared" si="1047"/>
        <v>0</v>
      </c>
    </row>
    <row r="1691" spans="2:59">
      <c r="B1691" s="13" t="s">
        <v>35</v>
      </c>
      <c r="C1691" s="13">
        <v>1680</v>
      </c>
      <c r="D1691" s="13">
        <v>203</v>
      </c>
      <c r="E1691" s="24">
        <v>126</v>
      </c>
      <c r="F1691" s="69">
        <f t="shared" si="1016"/>
        <v>35</v>
      </c>
      <c r="G1691" s="25">
        <f t="shared" si="1048"/>
        <v>-8.3333333333332538E-2</v>
      </c>
      <c r="H1691" s="25">
        <f t="shared" si="1017"/>
        <v>102</v>
      </c>
      <c r="I1691" s="49">
        <f>'Ducati Panigale 1199 data'!$C$8*G1691</f>
        <v>-23.166666666666444</v>
      </c>
      <c r="J1691" s="49">
        <f>'Ducati Panigale 1199 data'!$C$8*'Ducati Panigale 1199 data'!$C$15*'Ducati Panigale 1199 data'!$C$10</f>
        <v>54.543600000000005</v>
      </c>
      <c r="K1691" s="49">
        <f>(0.5*'Ducati Panigale 1199 data'!$C$12)*'Ducati Panigale 1199 data'!$C$14*'Ducati Panigale 1199 data'!$C$11*F1691^2</f>
        <v>173.32218750000001</v>
      </c>
      <c r="L1691" s="49">
        <f t="shared" si="1018"/>
        <v>204.69912083333358</v>
      </c>
      <c r="M1691" s="49">
        <f t="shared" si="1014"/>
        <v>7164.4692291666752</v>
      </c>
      <c r="N1691" s="25">
        <f t="shared" si="1019"/>
        <v>7.1644692291666754</v>
      </c>
      <c r="O1691" s="105">
        <f t="shared" si="1020"/>
        <v>0</v>
      </c>
      <c r="P1691" s="105">
        <f t="shared" si="1021"/>
        <v>0</v>
      </c>
      <c r="Q1691" s="105">
        <f t="shared" si="1049"/>
        <v>357.73593920351709</v>
      </c>
      <c r="R1691" s="27">
        <f t="shared" si="1022"/>
        <v>9.9371094223199188E-2</v>
      </c>
      <c r="S1691" s="98">
        <f t="shared" si="1023"/>
        <v>7.1644692291666754</v>
      </c>
      <c r="T1691" s="17">
        <f t="shared" si="1050"/>
        <v>2891.2822514155637</v>
      </c>
      <c r="U1691" s="17">
        <f t="shared" si="1024"/>
        <v>0.80313395872654547</v>
      </c>
      <c r="V1691" s="17">
        <f t="shared" si="1025"/>
        <v>339.84914224334125</v>
      </c>
      <c r="W1691" s="17">
        <f t="shared" si="1026"/>
        <v>326.25517655360761</v>
      </c>
      <c r="X1691" s="17">
        <f t="shared" si="1026"/>
        <v>313.20496949146332</v>
      </c>
      <c r="Y1691" s="17">
        <f t="shared" si="1027"/>
        <v>310.07291979654866</v>
      </c>
      <c r="Z1691" s="17">
        <f>Y1691/3600</f>
        <v>8.6131366610152402E-2</v>
      </c>
      <c r="AA1691" s="17">
        <f>0.96*Y1691</f>
        <v>297.67000300468669</v>
      </c>
      <c r="AB1691" s="17">
        <f t="shared" si="1028"/>
        <v>285.76320288449921</v>
      </c>
      <c r="AC1691" s="17">
        <f t="shared" si="1029"/>
        <v>271.47504274027426</v>
      </c>
      <c r="AD1691" s="17">
        <f t="shared" si="1030"/>
        <v>271.47504274027426</v>
      </c>
      <c r="AE1691" s="17">
        <f t="shared" si="1051"/>
        <v>7.5409734094520633E-2</v>
      </c>
      <c r="AF1691" s="17">
        <f>T1691-AD1691</f>
        <v>2619.8072086752895</v>
      </c>
      <c r="AG1691" s="17">
        <f t="shared" si="1031"/>
        <v>0.72772422463202491</v>
      </c>
      <c r="AH1691" s="28">
        <f>0.5*'Ducati Panigale 1199 data'!$C$8*'WLTP class 3 v5'!F1691^2</f>
        <v>170275</v>
      </c>
      <c r="AI1691" s="17">
        <f t="shared" si="1032"/>
        <v>170.27500000000001</v>
      </c>
      <c r="AJ1691" s="17" t="str">
        <f>IF(N1691&lt;0, AI1691, "0")</f>
        <v>0</v>
      </c>
      <c r="AK1691" s="98">
        <f>AK1690+AJ1691</f>
        <v>3985.0924614197511</v>
      </c>
      <c r="AL1691" s="105">
        <f t="shared" si="1033"/>
        <v>1.1069701281721531</v>
      </c>
      <c r="AM1691" s="98">
        <f>IF(N1691 &gt; 0, AI1691, )</f>
        <v>170.27500000000001</v>
      </c>
      <c r="AN1691" s="98">
        <f t="shared" si="1052"/>
        <v>49878.471489197429</v>
      </c>
      <c r="AO1691" s="98">
        <f t="shared" si="1034"/>
        <v>13.855130969221507</v>
      </c>
      <c r="AP1691" s="27">
        <f t="shared" si="1035"/>
        <v>0</v>
      </c>
      <c r="AQ1691" s="27">
        <f t="shared" si="1036"/>
        <v>0</v>
      </c>
      <c r="AR1691" s="100">
        <f t="shared" si="1037"/>
        <v>0</v>
      </c>
      <c r="AS1691" s="27">
        <f t="shared" si="1038"/>
        <v>0</v>
      </c>
      <c r="AT1691" s="100">
        <f t="shared" si="1015"/>
        <v>0</v>
      </c>
      <c r="AU1691" s="27">
        <f t="shared" si="1015"/>
        <v>0</v>
      </c>
      <c r="AV1691" s="27">
        <f t="shared" si="1039"/>
        <v>0</v>
      </c>
      <c r="AW1691" s="27">
        <f t="shared" si="1040"/>
        <v>0</v>
      </c>
      <c r="AX1691" s="27">
        <f t="shared" si="1041"/>
        <v>0</v>
      </c>
      <c r="AY1691" s="100">
        <f>AN1691-AW1691</f>
        <v>49878.471489197429</v>
      </c>
      <c r="AZ1691" s="110">
        <f t="shared" si="1042"/>
        <v>13.855130969221507</v>
      </c>
      <c r="BB1691" s="88">
        <v>0</v>
      </c>
      <c r="BC1691" s="26">
        <f t="shared" si="1043"/>
        <v>0</v>
      </c>
      <c r="BD1691" s="26">
        <f t="shared" si="1044"/>
        <v>0</v>
      </c>
      <c r="BE1691" s="26">
        <f t="shared" si="1045"/>
        <v>0</v>
      </c>
      <c r="BF1691" s="26">
        <f t="shared" si="1046"/>
        <v>0</v>
      </c>
      <c r="BG1691" s="26">
        <f t="shared" si="1047"/>
        <v>0</v>
      </c>
    </row>
    <row r="1692" spans="2:59">
      <c r="B1692" s="13" t="s">
        <v>35</v>
      </c>
      <c r="C1692" s="13">
        <v>1681</v>
      </c>
      <c r="D1692" s="13">
        <v>204</v>
      </c>
      <c r="E1692" s="24">
        <v>125.7</v>
      </c>
      <c r="F1692" s="69">
        <f t="shared" si="1016"/>
        <v>34.916666666666664</v>
      </c>
      <c r="G1692" s="25">
        <f t="shared" si="1048"/>
        <v>-5.5555555555556344E-2</v>
      </c>
      <c r="H1692" s="25">
        <f t="shared" si="1017"/>
        <v>102.5</v>
      </c>
      <c r="I1692" s="49">
        <f>'Ducati Panigale 1199 data'!$C$8*G1692</f>
        <v>-15.444444444444663</v>
      </c>
      <c r="J1692" s="49">
        <f>'Ducati Panigale 1199 data'!$C$8*'Ducati Panigale 1199 data'!$C$15*'Ducati Panigale 1199 data'!$C$10</f>
        <v>54.543600000000005</v>
      </c>
      <c r="K1692" s="49">
        <f>(0.5*'Ducati Panigale 1199 data'!$C$12)*'Ducati Panigale 1199 data'!$C$14*'Ducati Panigale 1199 data'!$C$11*F1692^2</f>
        <v>172.49782630208333</v>
      </c>
      <c r="L1692" s="49">
        <f t="shared" si="1018"/>
        <v>211.59698185763867</v>
      </c>
      <c r="M1692" s="49">
        <f t="shared" si="1014"/>
        <v>7388.2612831958832</v>
      </c>
      <c r="N1692" s="25">
        <f t="shared" si="1019"/>
        <v>7.3882612831958827</v>
      </c>
      <c r="O1692" s="105">
        <f t="shared" si="1020"/>
        <v>0</v>
      </c>
      <c r="P1692" s="105">
        <f t="shared" si="1021"/>
        <v>0</v>
      </c>
      <c r="Q1692" s="105">
        <f t="shared" si="1049"/>
        <v>357.73593920351709</v>
      </c>
      <c r="R1692" s="27">
        <f t="shared" si="1022"/>
        <v>9.9371094223199188E-2</v>
      </c>
      <c r="S1692" s="98">
        <f t="shared" si="1023"/>
        <v>7.3882612831958827</v>
      </c>
      <c r="T1692" s="17">
        <f t="shared" si="1050"/>
        <v>2898.6705126987595</v>
      </c>
      <c r="U1692" s="17">
        <f t="shared" si="1024"/>
        <v>0.80518625352743323</v>
      </c>
      <c r="V1692" s="17">
        <f t="shared" si="1025"/>
        <v>339.84914224334125</v>
      </c>
      <c r="W1692" s="17">
        <f t="shared" si="1026"/>
        <v>326.25517655360761</v>
      </c>
      <c r="X1692" s="17">
        <f t="shared" si="1026"/>
        <v>313.20496949146332</v>
      </c>
      <c r="Y1692" s="17">
        <f t="shared" si="1027"/>
        <v>310.07291979654866</v>
      </c>
      <c r="Z1692" s="17">
        <f>Y1692/3600</f>
        <v>8.6131366610152402E-2</v>
      </c>
      <c r="AA1692" s="17">
        <f>0.96*Y1692</f>
        <v>297.67000300468669</v>
      </c>
      <c r="AB1692" s="17">
        <f t="shared" si="1028"/>
        <v>285.76320288449921</v>
      </c>
      <c r="AC1692" s="17">
        <f t="shared" si="1029"/>
        <v>271.47504274027426</v>
      </c>
      <c r="AD1692" s="17">
        <f t="shared" si="1030"/>
        <v>271.47504274027426</v>
      </c>
      <c r="AE1692" s="17">
        <f t="shared" si="1051"/>
        <v>7.5409734094520633E-2</v>
      </c>
      <c r="AF1692" s="17">
        <f>T1692-AD1692</f>
        <v>2627.1954699584853</v>
      </c>
      <c r="AG1692" s="17">
        <f t="shared" si="1031"/>
        <v>0.72977651943291255</v>
      </c>
      <c r="AH1692" s="28">
        <f>0.5*'Ducati Panigale 1199 data'!$C$8*'WLTP class 3 v5'!F1692^2</f>
        <v>169465.13194444441</v>
      </c>
      <c r="AI1692" s="17">
        <f t="shared" si="1032"/>
        <v>169.46513194444441</v>
      </c>
      <c r="AJ1692" s="17" t="str">
        <f>IF(N1692&lt;0, AI1692, "0")</f>
        <v>0</v>
      </c>
      <c r="AK1692" s="98">
        <f>AK1691+AJ1692</f>
        <v>3985.0924614197511</v>
      </c>
      <c r="AL1692" s="105">
        <f t="shared" si="1033"/>
        <v>1.1069701281721531</v>
      </c>
      <c r="AM1692" s="98">
        <f>IF(N1692 &gt; 0, AI1692, )</f>
        <v>169.46513194444441</v>
      </c>
      <c r="AN1692" s="98">
        <f t="shared" si="1052"/>
        <v>50047.936621141875</v>
      </c>
      <c r="AO1692" s="98">
        <f t="shared" si="1034"/>
        <v>13.902204616983854</v>
      </c>
      <c r="AP1692" s="27">
        <f t="shared" si="1035"/>
        <v>0</v>
      </c>
      <c r="AQ1692" s="27">
        <f t="shared" si="1036"/>
        <v>0</v>
      </c>
      <c r="AR1692" s="100">
        <f t="shared" si="1037"/>
        <v>0</v>
      </c>
      <c r="AS1692" s="27">
        <f t="shared" si="1038"/>
        <v>0</v>
      </c>
      <c r="AT1692" s="100">
        <f t="shared" si="1015"/>
        <v>0</v>
      </c>
      <c r="AU1692" s="27">
        <f t="shared" si="1015"/>
        <v>0</v>
      </c>
      <c r="AV1692" s="27">
        <f t="shared" si="1039"/>
        <v>0</v>
      </c>
      <c r="AW1692" s="27">
        <f t="shared" si="1040"/>
        <v>0</v>
      </c>
      <c r="AX1692" s="27">
        <f t="shared" si="1041"/>
        <v>0</v>
      </c>
      <c r="AY1692" s="100">
        <f>AN1692-AW1692</f>
        <v>50047.936621141875</v>
      </c>
      <c r="AZ1692" s="110">
        <f t="shared" si="1042"/>
        <v>13.902204616983854</v>
      </c>
      <c r="BB1692" s="88">
        <v>0</v>
      </c>
      <c r="BC1692" s="26">
        <f t="shared" si="1043"/>
        <v>0</v>
      </c>
      <c r="BD1692" s="26">
        <f t="shared" si="1044"/>
        <v>0</v>
      </c>
      <c r="BE1692" s="26">
        <f t="shared" si="1045"/>
        <v>0</v>
      </c>
      <c r="BF1692" s="26">
        <f t="shared" si="1046"/>
        <v>0</v>
      </c>
      <c r="BG1692" s="26">
        <f t="shared" si="1047"/>
        <v>0</v>
      </c>
    </row>
    <row r="1693" spans="2:59">
      <c r="B1693" s="13" t="s">
        <v>35</v>
      </c>
      <c r="C1693" s="13">
        <v>1682</v>
      </c>
      <c r="D1693" s="13">
        <v>205</v>
      </c>
      <c r="E1693" s="24">
        <v>125.6</v>
      </c>
      <c r="F1693" s="69">
        <f t="shared" si="1016"/>
        <v>34.888888888888886</v>
      </c>
      <c r="G1693" s="25">
        <f t="shared" si="1048"/>
        <v>-1.3888888888890073E-2</v>
      </c>
      <c r="H1693" s="25">
        <f t="shared" si="1017"/>
        <v>103</v>
      </c>
      <c r="I1693" s="49">
        <f>'Ducati Panigale 1199 data'!$C$8*G1693</f>
        <v>-3.8611111111114402</v>
      </c>
      <c r="J1693" s="49">
        <f>'Ducati Panigale 1199 data'!$C$8*'Ducati Panigale 1199 data'!$C$15*'Ducati Panigale 1199 data'!$C$10</f>
        <v>54.543600000000005</v>
      </c>
      <c r="K1693" s="49">
        <f>(0.5*'Ducati Panigale 1199 data'!$C$12)*'Ducati Panigale 1199 data'!$C$14*'Ducati Panigale 1199 data'!$C$11*F1693^2</f>
        <v>172.22347592592592</v>
      </c>
      <c r="L1693" s="49">
        <f t="shared" si="1018"/>
        <v>222.9059648148145</v>
      </c>
      <c r="M1693" s="49">
        <f t="shared" si="1014"/>
        <v>7776.9414390946386</v>
      </c>
      <c r="N1693" s="25">
        <f t="shared" si="1019"/>
        <v>7.7769414390946388</v>
      </c>
      <c r="O1693" s="105">
        <f t="shared" si="1020"/>
        <v>0</v>
      </c>
      <c r="P1693" s="105">
        <f t="shared" si="1021"/>
        <v>0</v>
      </c>
      <c r="Q1693" s="105">
        <f t="shared" si="1049"/>
        <v>357.73593920351709</v>
      </c>
      <c r="R1693" s="27">
        <f t="shared" si="1022"/>
        <v>9.9371094223199188E-2</v>
      </c>
      <c r="S1693" s="98">
        <f t="shared" si="1023"/>
        <v>7.7769414390946388</v>
      </c>
      <c r="T1693" s="17">
        <f t="shared" si="1050"/>
        <v>2906.447454137854</v>
      </c>
      <c r="U1693" s="17">
        <f t="shared" si="1024"/>
        <v>0.8073465150382928</v>
      </c>
      <c r="V1693" s="17">
        <f t="shared" si="1025"/>
        <v>339.84914224334125</v>
      </c>
      <c r="W1693" s="17">
        <f t="shared" si="1026"/>
        <v>326.25517655360761</v>
      </c>
      <c r="X1693" s="17">
        <f t="shared" si="1026"/>
        <v>313.20496949146332</v>
      </c>
      <c r="Y1693" s="17">
        <f t="shared" si="1027"/>
        <v>310.07291979654866</v>
      </c>
      <c r="Z1693" s="17">
        <f>Y1693/3600</f>
        <v>8.6131366610152402E-2</v>
      </c>
      <c r="AA1693" s="17">
        <f>0.96*Y1693</f>
        <v>297.67000300468669</v>
      </c>
      <c r="AB1693" s="17">
        <f t="shared" si="1028"/>
        <v>285.76320288449921</v>
      </c>
      <c r="AC1693" s="17">
        <f t="shared" si="1029"/>
        <v>271.47504274027426</v>
      </c>
      <c r="AD1693" s="17">
        <f t="shared" si="1030"/>
        <v>271.47504274027426</v>
      </c>
      <c r="AE1693" s="17">
        <f t="shared" si="1051"/>
        <v>7.5409734094520633E-2</v>
      </c>
      <c r="AF1693" s="17">
        <f>T1693-AD1693</f>
        <v>2634.9724113975799</v>
      </c>
      <c r="AG1693" s="17">
        <f t="shared" si="1031"/>
        <v>0.73193678094377224</v>
      </c>
      <c r="AH1693" s="28">
        <f>0.5*'Ducati Panigale 1199 data'!$C$8*'WLTP class 3 v5'!F1693^2</f>
        <v>169195.60493827157</v>
      </c>
      <c r="AI1693" s="17">
        <f t="shared" si="1032"/>
        <v>169.19560493827157</v>
      </c>
      <c r="AJ1693" s="17" t="str">
        <f>IF(N1693&lt;0, AI1693, "0")</f>
        <v>0</v>
      </c>
      <c r="AK1693" s="98">
        <f>AK1692+AJ1693</f>
        <v>3985.0924614197511</v>
      </c>
      <c r="AL1693" s="105">
        <f t="shared" si="1033"/>
        <v>1.1069701281721531</v>
      </c>
      <c r="AM1693" s="98">
        <f>IF(N1693 &gt; 0, AI1693, )</f>
        <v>169.19560493827157</v>
      </c>
      <c r="AN1693" s="98">
        <f t="shared" si="1052"/>
        <v>50217.132226080146</v>
      </c>
      <c r="AO1693" s="98">
        <f t="shared" si="1034"/>
        <v>13.949203396133374</v>
      </c>
      <c r="AP1693" s="27">
        <f t="shared" si="1035"/>
        <v>0</v>
      </c>
      <c r="AQ1693" s="27">
        <f t="shared" si="1036"/>
        <v>0</v>
      </c>
      <c r="AR1693" s="100">
        <f t="shared" si="1037"/>
        <v>0</v>
      </c>
      <c r="AS1693" s="27">
        <f t="shared" si="1038"/>
        <v>0</v>
      </c>
      <c r="AT1693" s="100">
        <f t="shared" si="1015"/>
        <v>0</v>
      </c>
      <c r="AU1693" s="27">
        <f t="shared" si="1015"/>
        <v>0</v>
      </c>
      <c r="AV1693" s="27">
        <f t="shared" si="1039"/>
        <v>0</v>
      </c>
      <c r="AW1693" s="27">
        <f t="shared" si="1040"/>
        <v>0</v>
      </c>
      <c r="AX1693" s="27">
        <f t="shared" si="1041"/>
        <v>0</v>
      </c>
      <c r="AY1693" s="100">
        <f>AN1693-AW1693</f>
        <v>50217.132226080146</v>
      </c>
      <c r="AZ1693" s="110">
        <f t="shared" si="1042"/>
        <v>13.949203396133374</v>
      </c>
      <c r="BB1693" s="88">
        <v>0</v>
      </c>
      <c r="BC1693" s="26">
        <f t="shared" si="1043"/>
        <v>0</v>
      </c>
      <c r="BD1693" s="26">
        <f t="shared" si="1044"/>
        <v>0</v>
      </c>
      <c r="BE1693" s="26">
        <f t="shared" si="1045"/>
        <v>0</v>
      </c>
      <c r="BF1693" s="26">
        <f t="shared" si="1046"/>
        <v>0</v>
      </c>
      <c r="BG1693" s="26">
        <f t="shared" si="1047"/>
        <v>0</v>
      </c>
    </row>
    <row r="1694" spans="2:59">
      <c r="B1694" s="13" t="s">
        <v>35</v>
      </c>
      <c r="C1694" s="13">
        <v>1683</v>
      </c>
      <c r="D1694" s="13">
        <v>206</v>
      </c>
      <c r="E1694" s="24">
        <v>125.6</v>
      </c>
      <c r="F1694" s="69">
        <f t="shared" si="1016"/>
        <v>34.888888888888886</v>
      </c>
      <c r="G1694" s="25">
        <f t="shared" si="1048"/>
        <v>2.7777777777778172E-2</v>
      </c>
      <c r="H1694" s="25">
        <f t="shared" si="1017"/>
        <v>103.5</v>
      </c>
      <c r="I1694" s="49">
        <f>'Ducati Panigale 1199 data'!$C$8*G1694</f>
        <v>7.7222222222223316</v>
      </c>
      <c r="J1694" s="49">
        <f>'Ducati Panigale 1199 data'!$C$8*'Ducati Panigale 1199 data'!$C$15*'Ducati Panigale 1199 data'!$C$10</f>
        <v>54.543600000000005</v>
      </c>
      <c r="K1694" s="49">
        <f>(0.5*'Ducati Panigale 1199 data'!$C$12)*'Ducati Panigale 1199 data'!$C$14*'Ducati Panigale 1199 data'!$C$11*F1694^2</f>
        <v>172.22347592592592</v>
      </c>
      <c r="L1694" s="49">
        <f t="shared" si="1018"/>
        <v>234.48929814814826</v>
      </c>
      <c r="M1694" s="49">
        <f t="shared" si="1014"/>
        <v>8181.0710687242836</v>
      </c>
      <c r="N1694" s="25">
        <f t="shared" si="1019"/>
        <v>8.1810710687242842</v>
      </c>
      <c r="O1694" s="105">
        <f t="shared" si="1020"/>
        <v>0</v>
      </c>
      <c r="P1694" s="105">
        <f t="shared" si="1021"/>
        <v>0</v>
      </c>
      <c r="Q1694" s="105">
        <f t="shared" si="1049"/>
        <v>357.73593920351709</v>
      </c>
      <c r="R1694" s="27">
        <f t="shared" si="1022"/>
        <v>9.9371094223199188E-2</v>
      </c>
      <c r="S1694" s="98">
        <f t="shared" si="1023"/>
        <v>8.1810710687242842</v>
      </c>
      <c r="T1694" s="17">
        <f t="shared" si="1050"/>
        <v>2914.6285252065782</v>
      </c>
      <c r="U1694" s="17">
        <f t="shared" si="1024"/>
        <v>0.80961903477960506</v>
      </c>
      <c r="V1694" s="17">
        <f t="shared" si="1025"/>
        <v>339.84914224334125</v>
      </c>
      <c r="W1694" s="17">
        <f t="shared" si="1026"/>
        <v>326.25517655360761</v>
      </c>
      <c r="X1694" s="17">
        <f t="shared" si="1026"/>
        <v>313.20496949146332</v>
      </c>
      <c r="Y1694" s="17">
        <f t="shared" si="1027"/>
        <v>310.07291979654866</v>
      </c>
      <c r="Z1694" s="17">
        <f>Y1694/3600</f>
        <v>8.6131366610152402E-2</v>
      </c>
      <c r="AA1694" s="17">
        <f>0.96*Y1694</f>
        <v>297.67000300468669</v>
      </c>
      <c r="AB1694" s="17">
        <f t="shared" si="1028"/>
        <v>285.76320288449921</v>
      </c>
      <c r="AC1694" s="17">
        <f t="shared" si="1029"/>
        <v>271.47504274027426</v>
      </c>
      <c r="AD1694" s="17">
        <f t="shared" si="1030"/>
        <v>271.47504274027426</v>
      </c>
      <c r="AE1694" s="17">
        <f t="shared" si="1051"/>
        <v>7.5409734094520633E-2</v>
      </c>
      <c r="AF1694" s="17">
        <f>T1694-AD1694</f>
        <v>2643.153482466304</v>
      </c>
      <c r="AG1694" s="17">
        <f t="shared" si="1031"/>
        <v>0.7342093006850845</v>
      </c>
      <c r="AH1694" s="28">
        <f>0.5*'Ducati Panigale 1199 data'!$C$8*'WLTP class 3 v5'!F1694^2</f>
        <v>169195.60493827157</v>
      </c>
      <c r="AI1694" s="17">
        <f t="shared" si="1032"/>
        <v>169.19560493827157</v>
      </c>
      <c r="AJ1694" s="17" t="str">
        <f>IF(N1694&lt;0, AI1694, "0")</f>
        <v>0</v>
      </c>
      <c r="AK1694" s="98">
        <f>AK1693+AJ1694</f>
        <v>3985.0924614197511</v>
      </c>
      <c r="AL1694" s="105">
        <f t="shared" si="1033"/>
        <v>1.1069701281721531</v>
      </c>
      <c r="AM1694" s="98">
        <f>IF(N1694 &gt; 0, AI1694, )</f>
        <v>169.19560493827157</v>
      </c>
      <c r="AN1694" s="98">
        <f t="shared" si="1052"/>
        <v>50386.327831018418</v>
      </c>
      <c r="AO1694" s="98">
        <f t="shared" si="1034"/>
        <v>13.996202175282894</v>
      </c>
      <c r="AP1694" s="27">
        <f t="shared" si="1035"/>
        <v>0</v>
      </c>
      <c r="AQ1694" s="27">
        <f t="shared" si="1036"/>
        <v>0</v>
      </c>
      <c r="AR1694" s="100">
        <f t="shared" si="1037"/>
        <v>0</v>
      </c>
      <c r="AS1694" s="27">
        <f t="shared" si="1038"/>
        <v>0</v>
      </c>
      <c r="AT1694" s="100">
        <f t="shared" si="1015"/>
        <v>0</v>
      </c>
      <c r="AU1694" s="27">
        <f t="shared" si="1015"/>
        <v>0</v>
      </c>
      <c r="AV1694" s="27">
        <f t="shared" si="1039"/>
        <v>0</v>
      </c>
      <c r="AW1694" s="27">
        <f t="shared" si="1040"/>
        <v>0</v>
      </c>
      <c r="AX1694" s="27">
        <f t="shared" si="1041"/>
        <v>0</v>
      </c>
      <c r="AY1694" s="100">
        <f>AN1694-AW1694</f>
        <v>50386.327831018418</v>
      </c>
      <c r="AZ1694" s="110">
        <f t="shared" si="1042"/>
        <v>13.996202175282894</v>
      </c>
      <c r="BB1694" s="88">
        <v>0</v>
      </c>
      <c r="BC1694" s="26">
        <f t="shared" si="1043"/>
        <v>0</v>
      </c>
      <c r="BD1694" s="26">
        <f t="shared" si="1044"/>
        <v>0</v>
      </c>
      <c r="BE1694" s="26">
        <f t="shared" si="1045"/>
        <v>0</v>
      </c>
      <c r="BF1694" s="26">
        <f t="shared" si="1046"/>
        <v>0</v>
      </c>
      <c r="BG1694" s="26">
        <f t="shared" si="1047"/>
        <v>0</v>
      </c>
    </row>
    <row r="1695" spans="2:59">
      <c r="B1695" s="13" t="s">
        <v>35</v>
      </c>
      <c r="C1695" s="13">
        <v>1684</v>
      </c>
      <c r="D1695" s="13">
        <v>207</v>
      </c>
      <c r="E1695" s="24">
        <v>125.8</v>
      </c>
      <c r="F1695" s="69">
        <f t="shared" si="1016"/>
        <v>34.944444444444443</v>
      </c>
      <c r="G1695" s="25">
        <f t="shared" si="1048"/>
        <v>8.3333333333334522E-2</v>
      </c>
      <c r="H1695" s="25">
        <f t="shared" si="1017"/>
        <v>104</v>
      </c>
      <c r="I1695" s="49">
        <f>'Ducati Panigale 1199 data'!$C$8*G1695</f>
        <v>23.166666666666998</v>
      </c>
      <c r="J1695" s="49">
        <f>'Ducati Panigale 1199 data'!$C$8*'Ducati Panigale 1199 data'!$C$15*'Ducati Panigale 1199 data'!$C$10</f>
        <v>54.543600000000005</v>
      </c>
      <c r="K1695" s="49">
        <f>(0.5*'Ducati Panigale 1199 data'!$C$12)*'Ducati Panigale 1199 data'!$C$14*'Ducati Panigale 1199 data'!$C$11*F1695^2</f>
        <v>172.77239502314814</v>
      </c>
      <c r="L1695" s="49">
        <f t="shared" si="1018"/>
        <v>250.48266168981513</v>
      </c>
      <c r="M1695" s="49">
        <f t="shared" si="1014"/>
        <v>8752.9774557163164</v>
      </c>
      <c r="N1695" s="25">
        <f t="shared" si="1019"/>
        <v>8.7529774557163158</v>
      </c>
      <c r="O1695" s="105">
        <f t="shared" si="1020"/>
        <v>0</v>
      </c>
      <c r="P1695" s="105">
        <f t="shared" si="1021"/>
        <v>0</v>
      </c>
      <c r="Q1695" s="105">
        <f t="shared" si="1049"/>
        <v>357.73593920351709</v>
      </c>
      <c r="R1695" s="27">
        <f t="shared" si="1022"/>
        <v>9.9371094223199188E-2</v>
      </c>
      <c r="S1695" s="98">
        <f t="shared" si="1023"/>
        <v>8.7529774557163158</v>
      </c>
      <c r="T1695" s="17">
        <f t="shared" si="1050"/>
        <v>2923.3815026622947</v>
      </c>
      <c r="U1695" s="17">
        <f t="shared" si="1024"/>
        <v>0.81205041740619299</v>
      </c>
      <c r="V1695" s="17">
        <f t="shared" si="1025"/>
        <v>339.84914224334125</v>
      </c>
      <c r="W1695" s="17">
        <f t="shared" si="1026"/>
        <v>326.25517655360761</v>
      </c>
      <c r="X1695" s="17">
        <f t="shared" si="1026"/>
        <v>313.20496949146332</v>
      </c>
      <c r="Y1695" s="17">
        <f t="shared" si="1027"/>
        <v>310.07291979654866</v>
      </c>
      <c r="Z1695" s="17">
        <f>Y1695/3600</f>
        <v>8.6131366610152402E-2</v>
      </c>
      <c r="AA1695" s="17">
        <f>0.96*Y1695</f>
        <v>297.67000300468669</v>
      </c>
      <c r="AB1695" s="17">
        <f t="shared" si="1028"/>
        <v>285.76320288449921</v>
      </c>
      <c r="AC1695" s="17">
        <f t="shared" si="1029"/>
        <v>271.47504274027426</v>
      </c>
      <c r="AD1695" s="17">
        <f t="shared" si="1030"/>
        <v>271.47504274027426</v>
      </c>
      <c r="AE1695" s="17">
        <f t="shared" si="1051"/>
        <v>7.5409734094520633E-2</v>
      </c>
      <c r="AF1695" s="17">
        <f>T1695-AD1695</f>
        <v>2651.9064599220205</v>
      </c>
      <c r="AG1695" s="17">
        <f t="shared" si="1031"/>
        <v>0.73664068331167232</v>
      </c>
      <c r="AH1695" s="28">
        <f>0.5*'Ducati Panigale 1199 data'!$C$8*'WLTP class 3 v5'!F1695^2</f>
        <v>169734.87345679008</v>
      </c>
      <c r="AI1695" s="17">
        <f t="shared" si="1032"/>
        <v>169.73487345679007</v>
      </c>
      <c r="AJ1695" s="17" t="str">
        <f>IF(N1695&lt;0, AI1695, "0")</f>
        <v>0</v>
      </c>
      <c r="AK1695" s="98">
        <f>AK1694+AJ1695</f>
        <v>3985.0924614197511</v>
      </c>
      <c r="AL1695" s="105">
        <f t="shared" si="1033"/>
        <v>1.1069701281721531</v>
      </c>
      <c r="AM1695" s="98">
        <f>IF(N1695 &gt; 0, AI1695, )</f>
        <v>169.73487345679007</v>
      </c>
      <c r="AN1695" s="98">
        <f t="shared" si="1052"/>
        <v>50556.062704475211</v>
      </c>
      <c r="AO1695" s="98">
        <f t="shared" si="1034"/>
        <v>14.043350751243114</v>
      </c>
      <c r="AP1695" s="27">
        <f t="shared" si="1035"/>
        <v>0</v>
      </c>
      <c r="AQ1695" s="27">
        <f t="shared" si="1036"/>
        <v>0</v>
      </c>
      <c r="AR1695" s="100">
        <f t="shared" si="1037"/>
        <v>0</v>
      </c>
      <c r="AS1695" s="27">
        <f t="shared" si="1038"/>
        <v>0</v>
      </c>
      <c r="AT1695" s="100">
        <f t="shared" si="1015"/>
        <v>0</v>
      </c>
      <c r="AU1695" s="27">
        <f t="shared" si="1015"/>
        <v>0</v>
      </c>
      <c r="AV1695" s="27">
        <f t="shared" si="1039"/>
        <v>0</v>
      </c>
      <c r="AW1695" s="27">
        <f t="shared" si="1040"/>
        <v>0</v>
      </c>
      <c r="AX1695" s="27">
        <f t="shared" si="1041"/>
        <v>0</v>
      </c>
      <c r="AY1695" s="100">
        <f>AN1695-AW1695</f>
        <v>50556.062704475211</v>
      </c>
      <c r="AZ1695" s="110">
        <f t="shared" si="1042"/>
        <v>14.043350751243114</v>
      </c>
      <c r="BB1695" s="88">
        <v>0</v>
      </c>
      <c r="BC1695" s="26">
        <f t="shared" si="1043"/>
        <v>0</v>
      </c>
      <c r="BD1695" s="26">
        <f t="shared" si="1044"/>
        <v>0</v>
      </c>
      <c r="BE1695" s="26">
        <f t="shared" si="1045"/>
        <v>0</v>
      </c>
      <c r="BF1695" s="26">
        <f t="shared" si="1046"/>
        <v>0</v>
      </c>
      <c r="BG1695" s="26">
        <f t="shared" si="1047"/>
        <v>0</v>
      </c>
    </row>
    <row r="1696" spans="2:59">
      <c r="B1696" s="13" t="s">
        <v>35</v>
      </c>
      <c r="C1696" s="13">
        <v>1685</v>
      </c>
      <c r="D1696" s="13">
        <v>208</v>
      </c>
      <c r="E1696" s="24">
        <v>126.2</v>
      </c>
      <c r="F1696" s="69">
        <f t="shared" si="1016"/>
        <v>35.055555555555557</v>
      </c>
      <c r="G1696" s="25">
        <f t="shared" si="1048"/>
        <v>0.11111111111111072</v>
      </c>
      <c r="H1696" s="25">
        <f t="shared" si="1017"/>
        <v>104.5</v>
      </c>
      <c r="I1696" s="49">
        <f>'Ducati Panigale 1199 data'!$C$8*G1696</f>
        <v>30.888888888888779</v>
      </c>
      <c r="J1696" s="49">
        <f>'Ducati Panigale 1199 data'!$C$8*'Ducati Panigale 1199 data'!$C$15*'Ducati Panigale 1199 data'!$C$10</f>
        <v>54.543600000000005</v>
      </c>
      <c r="K1696" s="49">
        <f>(0.5*'Ducati Panigale 1199 data'!$C$12)*'Ducati Panigale 1199 data'!$C$14*'Ducati Panigale 1199 data'!$C$11*F1696^2</f>
        <v>173.8728533564815</v>
      </c>
      <c r="L1696" s="49">
        <f t="shared" si="1018"/>
        <v>259.3053422453703</v>
      </c>
      <c r="M1696" s="49">
        <f t="shared" si="1014"/>
        <v>9090.0928309349256</v>
      </c>
      <c r="N1696" s="25">
        <f t="shared" si="1019"/>
        <v>9.0900928309349247</v>
      </c>
      <c r="O1696" s="105">
        <f t="shared" si="1020"/>
        <v>0</v>
      </c>
      <c r="P1696" s="105">
        <f t="shared" si="1021"/>
        <v>0</v>
      </c>
      <c r="Q1696" s="105">
        <f t="shared" si="1049"/>
        <v>357.73593920351709</v>
      </c>
      <c r="R1696" s="27">
        <f t="shared" si="1022"/>
        <v>9.9371094223199188E-2</v>
      </c>
      <c r="S1696" s="98">
        <f t="shared" si="1023"/>
        <v>9.0900928309349247</v>
      </c>
      <c r="T1696" s="17">
        <f t="shared" si="1050"/>
        <v>2932.4715954932294</v>
      </c>
      <c r="U1696" s="17">
        <f t="shared" si="1024"/>
        <v>0.8145754431925637</v>
      </c>
      <c r="V1696" s="17">
        <f t="shared" si="1025"/>
        <v>339.84914224334125</v>
      </c>
      <c r="W1696" s="17">
        <f t="shared" si="1026"/>
        <v>326.25517655360761</v>
      </c>
      <c r="X1696" s="17">
        <f t="shared" si="1026"/>
        <v>313.20496949146332</v>
      </c>
      <c r="Y1696" s="17">
        <f t="shared" si="1027"/>
        <v>310.07291979654866</v>
      </c>
      <c r="Z1696" s="17">
        <f>Y1696/3600</f>
        <v>8.6131366610152402E-2</v>
      </c>
      <c r="AA1696" s="17">
        <f>0.96*Y1696</f>
        <v>297.67000300468669</v>
      </c>
      <c r="AB1696" s="17">
        <f t="shared" si="1028"/>
        <v>285.76320288449921</v>
      </c>
      <c r="AC1696" s="17">
        <f t="shared" si="1029"/>
        <v>271.47504274027426</v>
      </c>
      <c r="AD1696" s="17">
        <f t="shared" si="1030"/>
        <v>271.47504274027426</v>
      </c>
      <c r="AE1696" s="17">
        <f t="shared" si="1051"/>
        <v>7.5409734094520633E-2</v>
      </c>
      <c r="AF1696" s="17">
        <f>T1696-AD1696</f>
        <v>2660.9965527529553</v>
      </c>
      <c r="AG1696" s="17">
        <f t="shared" si="1031"/>
        <v>0.73916570909804313</v>
      </c>
      <c r="AH1696" s="28">
        <f>0.5*'Ducati Panigale 1199 data'!$C$8*'WLTP class 3 v5'!F1696^2</f>
        <v>170815.98456790124</v>
      </c>
      <c r="AI1696" s="17">
        <f t="shared" si="1032"/>
        <v>170.81598456790124</v>
      </c>
      <c r="AJ1696" s="17" t="str">
        <f>IF(N1696&lt;0, AI1696, "0")</f>
        <v>0</v>
      </c>
      <c r="AK1696" s="98">
        <f>AK1695+AJ1696</f>
        <v>3985.0924614197511</v>
      </c>
      <c r="AL1696" s="105">
        <f t="shared" si="1033"/>
        <v>1.1069701281721531</v>
      </c>
      <c r="AM1696" s="98">
        <f>IF(N1696 &gt; 0, AI1696, )</f>
        <v>170.81598456790124</v>
      </c>
      <c r="AN1696" s="98">
        <f t="shared" si="1052"/>
        <v>50726.878689043115</v>
      </c>
      <c r="AO1696" s="98">
        <f t="shared" si="1034"/>
        <v>14.090799635845309</v>
      </c>
      <c r="AP1696" s="27">
        <f t="shared" si="1035"/>
        <v>0</v>
      </c>
      <c r="AQ1696" s="27">
        <f t="shared" si="1036"/>
        <v>0</v>
      </c>
      <c r="AR1696" s="100">
        <f t="shared" si="1037"/>
        <v>0</v>
      </c>
      <c r="AS1696" s="27">
        <f t="shared" si="1038"/>
        <v>0</v>
      </c>
      <c r="AT1696" s="100">
        <f t="shared" si="1015"/>
        <v>0</v>
      </c>
      <c r="AU1696" s="27">
        <f t="shared" si="1015"/>
        <v>0</v>
      </c>
      <c r="AV1696" s="27">
        <f t="shared" si="1039"/>
        <v>0</v>
      </c>
      <c r="AW1696" s="27">
        <f t="shared" si="1040"/>
        <v>0</v>
      </c>
      <c r="AX1696" s="27">
        <f t="shared" si="1041"/>
        <v>0</v>
      </c>
      <c r="AY1696" s="100">
        <f>AN1696-AW1696</f>
        <v>50726.878689043115</v>
      </c>
      <c r="AZ1696" s="110">
        <f t="shared" si="1042"/>
        <v>14.090799635845309</v>
      </c>
      <c r="BB1696" s="88">
        <v>0</v>
      </c>
      <c r="BC1696" s="26">
        <f t="shared" si="1043"/>
        <v>0</v>
      </c>
      <c r="BD1696" s="26">
        <f t="shared" si="1044"/>
        <v>0</v>
      </c>
      <c r="BE1696" s="26">
        <f t="shared" si="1045"/>
        <v>0</v>
      </c>
      <c r="BF1696" s="26">
        <f t="shared" si="1046"/>
        <v>0</v>
      </c>
      <c r="BG1696" s="26">
        <f t="shared" si="1047"/>
        <v>0</v>
      </c>
    </row>
    <row r="1697" spans="2:59">
      <c r="B1697" s="13" t="s">
        <v>35</v>
      </c>
      <c r="C1697" s="13">
        <v>1686</v>
      </c>
      <c r="D1697" s="13">
        <v>209</v>
      </c>
      <c r="E1697" s="24">
        <v>126.6</v>
      </c>
      <c r="F1697" s="69">
        <f t="shared" si="1016"/>
        <v>35.166666666666664</v>
      </c>
      <c r="G1697" s="25">
        <f t="shared" si="1048"/>
        <v>0.11111111111111072</v>
      </c>
      <c r="H1697" s="25">
        <f t="shared" si="1017"/>
        <v>105</v>
      </c>
      <c r="I1697" s="49">
        <f>'Ducati Panigale 1199 data'!$C$8*G1697</f>
        <v>30.888888888888779</v>
      </c>
      <c r="J1697" s="49">
        <f>'Ducati Panigale 1199 data'!$C$8*'Ducati Panigale 1199 data'!$C$15*'Ducati Panigale 1199 data'!$C$10</f>
        <v>54.543600000000005</v>
      </c>
      <c r="K1697" s="49">
        <f>(0.5*'Ducati Panigale 1199 data'!$C$12)*'Ducati Panigale 1199 data'!$C$14*'Ducati Panigale 1199 data'!$C$11*F1697^2</f>
        <v>174.97680520833333</v>
      </c>
      <c r="L1697" s="49">
        <f t="shared" si="1018"/>
        <v>260.40929409722213</v>
      </c>
      <c r="M1697" s="49">
        <f t="shared" si="1014"/>
        <v>9157.726842418977</v>
      </c>
      <c r="N1697" s="25">
        <f t="shared" si="1019"/>
        <v>9.1577268424189775</v>
      </c>
      <c r="O1697" s="105">
        <f t="shared" si="1020"/>
        <v>0</v>
      </c>
      <c r="P1697" s="105">
        <f t="shared" si="1021"/>
        <v>0</v>
      </c>
      <c r="Q1697" s="105">
        <f t="shared" si="1049"/>
        <v>357.73593920351709</v>
      </c>
      <c r="R1697" s="27">
        <f t="shared" si="1022"/>
        <v>9.9371094223199188E-2</v>
      </c>
      <c r="S1697" s="98">
        <f t="shared" si="1023"/>
        <v>9.1577268424189775</v>
      </c>
      <c r="T1697" s="17">
        <f t="shared" si="1050"/>
        <v>2941.6293223356483</v>
      </c>
      <c r="U1697" s="17">
        <f t="shared" si="1024"/>
        <v>0.81711925620434678</v>
      </c>
      <c r="V1697" s="17">
        <f t="shared" si="1025"/>
        <v>339.84914224334125</v>
      </c>
      <c r="W1697" s="17">
        <f t="shared" si="1026"/>
        <v>326.25517655360761</v>
      </c>
      <c r="X1697" s="17">
        <f t="shared" si="1026"/>
        <v>313.20496949146332</v>
      </c>
      <c r="Y1697" s="17">
        <f t="shared" si="1027"/>
        <v>310.07291979654866</v>
      </c>
      <c r="Z1697" s="17">
        <f>Y1697/3600</f>
        <v>8.6131366610152402E-2</v>
      </c>
      <c r="AA1697" s="17">
        <f>0.96*Y1697</f>
        <v>297.67000300468669</v>
      </c>
      <c r="AB1697" s="17">
        <f t="shared" si="1028"/>
        <v>285.76320288449921</v>
      </c>
      <c r="AC1697" s="17">
        <f t="shared" si="1029"/>
        <v>271.47504274027426</v>
      </c>
      <c r="AD1697" s="17">
        <f t="shared" si="1030"/>
        <v>271.47504274027426</v>
      </c>
      <c r="AE1697" s="17">
        <f t="shared" si="1051"/>
        <v>7.5409734094520633E-2</v>
      </c>
      <c r="AF1697" s="17">
        <f>T1697-AD1697</f>
        <v>2670.1542795953742</v>
      </c>
      <c r="AG1697" s="17">
        <f t="shared" si="1031"/>
        <v>0.74170952210982621</v>
      </c>
      <c r="AH1697" s="28">
        <f>0.5*'Ducati Panigale 1199 data'!$C$8*'WLTP class 3 v5'!F1697^2</f>
        <v>171900.52777777775</v>
      </c>
      <c r="AI1697" s="17">
        <f t="shared" si="1032"/>
        <v>171.90052777777774</v>
      </c>
      <c r="AJ1697" s="17" t="str">
        <f>IF(N1697&lt;0, AI1697, "0")</f>
        <v>0</v>
      </c>
      <c r="AK1697" s="98">
        <f>AK1696+AJ1697</f>
        <v>3985.0924614197511</v>
      </c>
      <c r="AL1697" s="105">
        <f t="shared" si="1033"/>
        <v>1.1069701281721531</v>
      </c>
      <c r="AM1697" s="98">
        <f>IF(N1697 &gt; 0, AI1697, )</f>
        <v>171.90052777777774</v>
      </c>
      <c r="AN1697" s="98">
        <f t="shared" si="1052"/>
        <v>50898.779216820891</v>
      </c>
      <c r="AO1697" s="98">
        <f t="shared" si="1034"/>
        <v>14.138549782450248</v>
      </c>
      <c r="AP1697" s="27">
        <f t="shared" si="1035"/>
        <v>0</v>
      </c>
      <c r="AQ1697" s="27">
        <f t="shared" si="1036"/>
        <v>0</v>
      </c>
      <c r="AR1697" s="100">
        <f t="shared" si="1037"/>
        <v>0</v>
      </c>
      <c r="AS1697" s="27">
        <f t="shared" si="1038"/>
        <v>0</v>
      </c>
      <c r="AT1697" s="100">
        <f t="shared" si="1015"/>
        <v>0</v>
      </c>
      <c r="AU1697" s="27">
        <f t="shared" si="1015"/>
        <v>0</v>
      </c>
      <c r="AV1697" s="27">
        <f t="shared" si="1039"/>
        <v>0</v>
      </c>
      <c r="AW1697" s="27">
        <f t="shared" si="1040"/>
        <v>0</v>
      </c>
      <c r="AX1697" s="27">
        <f t="shared" si="1041"/>
        <v>0</v>
      </c>
      <c r="AY1697" s="100">
        <f>AN1697-AW1697</f>
        <v>50898.779216820891</v>
      </c>
      <c r="AZ1697" s="110">
        <f t="shared" si="1042"/>
        <v>14.138549782450248</v>
      </c>
      <c r="BB1697" s="88">
        <v>0</v>
      </c>
      <c r="BC1697" s="26">
        <f t="shared" si="1043"/>
        <v>0</v>
      </c>
      <c r="BD1697" s="26">
        <f t="shared" si="1044"/>
        <v>0</v>
      </c>
      <c r="BE1697" s="26">
        <f t="shared" si="1045"/>
        <v>0</v>
      </c>
      <c r="BF1697" s="26">
        <f t="shared" si="1046"/>
        <v>0</v>
      </c>
      <c r="BG1697" s="26">
        <f t="shared" si="1047"/>
        <v>0</v>
      </c>
    </row>
    <row r="1698" spans="2:59">
      <c r="B1698" s="13" t="s">
        <v>35</v>
      </c>
      <c r="C1698" s="13">
        <v>1687</v>
      </c>
      <c r="D1698" s="13">
        <v>210</v>
      </c>
      <c r="E1698" s="24">
        <v>127</v>
      </c>
      <c r="F1698" s="69">
        <f t="shared" si="1016"/>
        <v>35.277777777777779</v>
      </c>
      <c r="G1698" s="25">
        <f t="shared" si="1048"/>
        <v>0.11111111111111269</v>
      </c>
      <c r="H1698" s="25">
        <f t="shared" si="1017"/>
        <v>105.5</v>
      </c>
      <c r="I1698" s="49">
        <f>'Ducati Panigale 1199 data'!$C$8*G1698</f>
        <v>30.888888888889326</v>
      </c>
      <c r="J1698" s="49">
        <f>'Ducati Panigale 1199 data'!$C$8*'Ducati Panigale 1199 data'!$C$15*'Ducati Panigale 1199 data'!$C$10</f>
        <v>54.543600000000005</v>
      </c>
      <c r="K1698" s="49">
        <f>(0.5*'Ducati Panigale 1199 data'!$C$12)*'Ducati Panigale 1199 data'!$C$14*'Ducati Panigale 1199 data'!$C$11*F1698^2</f>
        <v>176.08425057870372</v>
      </c>
      <c r="L1698" s="49">
        <f t="shared" si="1018"/>
        <v>261.51673946759308</v>
      </c>
      <c r="M1698" s="49">
        <f t="shared" si="1014"/>
        <v>9225.7294201067562</v>
      </c>
      <c r="N1698" s="25">
        <f t="shared" si="1019"/>
        <v>9.2257294201067559</v>
      </c>
      <c r="O1698" s="105">
        <f t="shared" si="1020"/>
        <v>0</v>
      </c>
      <c r="P1698" s="105">
        <f t="shared" si="1021"/>
        <v>0</v>
      </c>
      <c r="Q1698" s="105">
        <f t="shared" si="1049"/>
        <v>357.73593920351709</v>
      </c>
      <c r="R1698" s="27">
        <f t="shared" si="1022"/>
        <v>9.9371094223199188E-2</v>
      </c>
      <c r="S1698" s="98">
        <f t="shared" si="1023"/>
        <v>9.2257294201067559</v>
      </c>
      <c r="T1698" s="17">
        <f t="shared" si="1050"/>
        <v>2950.8550517557551</v>
      </c>
      <c r="U1698" s="17">
        <f t="shared" si="1024"/>
        <v>0.81968195882104311</v>
      </c>
      <c r="V1698" s="17">
        <f t="shared" si="1025"/>
        <v>339.84914224334125</v>
      </c>
      <c r="W1698" s="17">
        <f t="shared" si="1026"/>
        <v>326.25517655360761</v>
      </c>
      <c r="X1698" s="17">
        <f t="shared" si="1026"/>
        <v>313.20496949146332</v>
      </c>
      <c r="Y1698" s="17">
        <f t="shared" si="1027"/>
        <v>310.07291979654866</v>
      </c>
      <c r="Z1698" s="17">
        <f>Y1698/3600</f>
        <v>8.6131366610152402E-2</v>
      </c>
      <c r="AA1698" s="17">
        <f>0.96*Y1698</f>
        <v>297.67000300468669</v>
      </c>
      <c r="AB1698" s="17">
        <f t="shared" si="1028"/>
        <v>285.76320288449921</v>
      </c>
      <c r="AC1698" s="17">
        <f t="shared" si="1029"/>
        <v>271.47504274027426</v>
      </c>
      <c r="AD1698" s="17">
        <f t="shared" si="1030"/>
        <v>271.47504274027426</v>
      </c>
      <c r="AE1698" s="17">
        <f t="shared" si="1051"/>
        <v>7.5409734094520633E-2</v>
      </c>
      <c r="AF1698" s="17">
        <f>T1698-AD1698</f>
        <v>2679.3800090154809</v>
      </c>
      <c r="AG1698" s="17">
        <f t="shared" si="1031"/>
        <v>0.74427222472652244</v>
      </c>
      <c r="AH1698" s="28">
        <f>0.5*'Ducati Panigale 1199 data'!$C$8*'WLTP class 3 v5'!F1698^2</f>
        <v>172988.50308641975</v>
      </c>
      <c r="AI1698" s="17">
        <f t="shared" si="1032"/>
        <v>172.98850308641974</v>
      </c>
      <c r="AJ1698" s="17" t="str">
        <f>IF(N1698&lt;0, AI1698, "0")</f>
        <v>0</v>
      </c>
      <c r="AK1698" s="98">
        <f>AK1697+AJ1698</f>
        <v>3985.0924614197511</v>
      </c>
      <c r="AL1698" s="105">
        <f t="shared" si="1033"/>
        <v>1.1069701281721531</v>
      </c>
      <c r="AM1698" s="98">
        <f>IF(N1698 &gt; 0, AI1698, )</f>
        <v>172.98850308641974</v>
      </c>
      <c r="AN1698" s="98">
        <f t="shared" si="1052"/>
        <v>51071.767719907308</v>
      </c>
      <c r="AO1698" s="98">
        <f t="shared" si="1034"/>
        <v>14.186602144418696</v>
      </c>
      <c r="AP1698" s="27">
        <f t="shared" si="1035"/>
        <v>0</v>
      </c>
      <c r="AQ1698" s="27">
        <f t="shared" si="1036"/>
        <v>0</v>
      </c>
      <c r="AR1698" s="100">
        <f t="shared" si="1037"/>
        <v>0</v>
      </c>
      <c r="AS1698" s="27">
        <f t="shared" si="1038"/>
        <v>0</v>
      </c>
      <c r="AT1698" s="100">
        <f t="shared" si="1015"/>
        <v>0</v>
      </c>
      <c r="AU1698" s="27">
        <f t="shared" si="1015"/>
        <v>0</v>
      </c>
      <c r="AV1698" s="27">
        <f t="shared" si="1039"/>
        <v>0</v>
      </c>
      <c r="AW1698" s="27">
        <f t="shared" si="1040"/>
        <v>0</v>
      </c>
      <c r="AX1698" s="27">
        <f t="shared" si="1041"/>
        <v>0</v>
      </c>
      <c r="AY1698" s="100">
        <f>AN1698-AW1698</f>
        <v>51071.767719907308</v>
      </c>
      <c r="AZ1698" s="110">
        <f t="shared" si="1042"/>
        <v>14.186602144418696</v>
      </c>
      <c r="BB1698" s="88">
        <v>0</v>
      </c>
      <c r="BC1698" s="26">
        <f t="shared" si="1043"/>
        <v>0</v>
      </c>
      <c r="BD1698" s="26">
        <f t="shared" si="1044"/>
        <v>0</v>
      </c>
      <c r="BE1698" s="26">
        <f t="shared" si="1045"/>
        <v>0</v>
      </c>
      <c r="BF1698" s="26">
        <f t="shared" si="1046"/>
        <v>0</v>
      </c>
      <c r="BG1698" s="26">
        <f t="shared" si="1047"/>
        <v>0</v>
      </c>
    </row>
    <row r="1699" spans="2:59">
      <c r="B1699" s="13" t="s">
        <v>35</v>
      </c>
      <c r="C1699" s="13">
        <v>1688</v>
      </c>
      <c r="D1699" s="13">
        <v>211</v>
      </c>
      <c r="E1699" s="24">
        <v>127.4</v>
      </c>
      <c r="F1699" s="69">
        <f t="shared" si="1016"/>
        <v>35.388888888888886</v>
      </c>
      <c r="G1699" s="25">
        <f t="shared" si="1048"/>
        <v>8.3333333333332538E-2</v>
      </c>
      <c r="H1699" s="25">
        <f t="shared" si="1017"/>
        <v>106</v>
      </c>
      <c r="I1699" s="49">
        <f>'Ducati Panigale 1199 data'!$C$8*G1699</f>
        <v>23.166666666666444</v>
      </c>
      <c r="J1699" s="49">
        <f>'Ducati Panigale 1199 data'!$C$8*'Ducati Panigale 1199 data'!$C$15*'Ducati Panigale 1199 data'!$C$10</f>
        <v>54.543600000000005</v>
      </c>
      <c r="K1699" s="49">
        <f>(0.5*'Ducati Panigale 1199 data'!$C$12)*'Ducati Panigale 1199 data'!$C$14*'Ducati Panigale 1199 data'!$C$11*F1699^2</f>
        <v>177.1951894675926</v>
      </c>
      <c r="L1699" s="49">
        <f t="shared" si="1018"/>
        <v>254.90545613425905</v>
      </c>
      <c r="M1699" s="49">
        <f t="shared" si="1014"/>
        <v>9020.8208643068338</v>
      </c>
      <c r="N1699" s="25">
        <f t="shared" si="1019"/>
        <v>9.0208208643068346</v>
      </c>
      <c r="O1699" s="105">
        <f t="shared" si="1020"/>
        <v>0</v>
      </c>
      <c r="P1699" s="105">
        <f t="shared" si="1021"/>
        <v>0</v>
      </c>
      <c r="Q1699" s="105">
        <f t="shared" si="1049"/>
        <v>357.73593920351709</v>
      </c>
      <c r="R1699" s="27">
        <f t="shared" si="1022"/>
        <v>9.9371094223199188E-2</v>
      </c>
      <c r="S1699" s="98">
        <f t="shared" si="1023"/>
        <v>9.0208208643068346</v>
      </c>
      <c r="T1699" s="17">
        <f t="shared" si="1050"/>
        <v>2959.8758726200617</v>
      </c>
      <c r="U1699" s="17">
        <f t="shared" si="1024"/>
        <v>0.82218774239446157</v>
      </c>
      <c r="V1699" s="17">
        <f t="shared" si="1025"/>
        <v>339.84914224334125</v>
      </c>
      <c r="W1699" s="17">
        <f t="shared" si="1026"/>
        <v>326.25517655360761</v>
      </c>
      <c r="X1699" s="17">
        <f t="shared" si="1026"/>
        <v>313.20496949146332</v>
      </c>
      <c r="Y1699" s="17">
        <f t="shared" si="1027"/>
        <v>310.07291979654866</v>
      </c>
      <c r="Z1699" s="17">
        <f>Y1699/3600</f>
        <v>8.6131366610152402E-2</v>
      </c>
      <c r="AA1699" s="17">
        <f>0.96*Y1699</f>
        <v>297.67000300468669</v>
      </c>
      <c r="AB1699" s="17">
        <f t="shared" si="1028"/>
        <v>285.76320288449921</v>
      </c>
      <c r="AC1699" s="17">
        <f t="shared" si="1029"/>
        <v>271.47504274027426</v>
      </c>
      <c r="AD1699" s="17">
        <f t="shared" si="1030"/>
        <v>271.47504274027426</v>
      </c>
      <c r="AE1699" s="17">
        <f t="shared" si="1051"/>
        <v>7.5409734094520633E-2</v>
      </c>
      <c r="AF1699" s="17">
        <f>T1699-AD1699</f>
        <v>2688.4008298797876</v>
      </c>
      <c r="AG1699" s="17">
        <f t="shared" si="1031"/>
        <v>0.74677800829994101</v>
      </c>
      <c r="AH1699" s="28">
        <f>0.5*'Ducati Panigale 1199 data'!$C$8*'WLTP class 3 v5'!F1699^2</f>
        <v>174079.91049382713</v>
      </c>
      <c r="AI1699" s="17">
        <f t="shared" si="1032"/>
        <v>174.07991049382713</v>
      </c>
      <c r="AJ1699" s="17" t="str">
        <f>IF(N1699&lt;0, AI1699, "0")</f>
        <v>0</v>
      </c>
      <c r="AK1699" s="98">
        <f>AK1698+AJ1699</f>
        <v>3985.0924614197511</v>
      </c>
      <c r="AL1699" s="105">
        <f t="shared" si="1033"/>
        <v>1.1069701281721531</v>
      </c>
      <c r="AM1699" s="98">
        <f>IF(N1699 &gt; 0, AI1699, )</f>
        <v>174.07991049382713</v>
      </c>
      <c r="AN1699" s="98">
        <f t="shared" si="1052"/>
        <v>51245.847630401135</v>
      </c>
      <c r="AO1699" s="98">
        <f t="shared" si="1034"/>
        <v>14.234957675111426</v>
      </c>
      <c r="AP1699" s="27">
        <f t="shared" si="1035"/>
        <v>0</v>
      </c>
      <c r="AQ1699" s="27">
        <f t="shared" si="1036"/>
        <v>0</v>
      </c>
      <c r="AR1699" s="100">
        <f t="shared" si="1037"/>
        <v>0</v>
      </c>
      <c r="AS1699" s="27">
        <f t="shared" si="1038"/>
        <v>0</v>
      </c>
      <c r="AT1699" s="100">
        <f t="shared" si="1015"/>
        <v>0</v>
      </c>
      <c r="AU1699" s="27">
        <f t="shared" si="1015"/>
        <v>0</v>
      </c>
      <c r="AV1699" s="27">
        <f t="shared" si="1039"/>
        <v>0</v>
      </c>
      <c r="AW1699" s="27">
        <f t="shared" si="1040"/>
        <v>0</v>
      </c>
      <c r="AX1699" s="27">
        <f t="shared" si="1041"/>
        <v>0</v>
      </c>
      <c r="AY1699" s="100">
        <f>AN1699-AW1699</f>
        <v>51245.847630401135</v>
      </c>
      <c r="AZ1699" s="110">
        <f t="shared" si="1042"/>
        <v>14.234957675111426</v>
      </c>
      <c r="BB1699" s="88">
        <v>0</v>
      </c>
      <c r="BC1699" s="26">
        <f t="shared" si="1043"/>
        <v>0</v>
      </c>
      <c r="BD1699" s="26">
        <f t="shared" si="1044"/>
        <v>0</v>
      </c>
      <c r="BE1699" s="26">
        <f t="shared" si="1045"/>
        <v>0</v>
      </c>
      <c r="BF1699" s="26">
        <f t="shared" si="1046"/>
        <v>0</v>
      </c>
      <c r="BG1699" s="26">
        <f t="shared" si="1047"/>
        <v>0</v>
      </c>
    </row>
    <row r="1700" spans="2:59">
      <c r="B1700" s="13" t="s">
        <v>35</v>
      </c>
      <c r="C1700" s="13">
        <v>1689</v>
      </c>
      <c r="D1700" s="13">
        <v>212</v>
      </c>
      <c r="E1700" s="24">
        <v>127.6</v>
      </c>
      <c r="F1700" s="69">
        <f t="shared" si="1016"/>
        <v>35.444444444444443</v>
      </c>
      <c r="G1700" s="25">
        <f t="shared" si="1048"/>
        <v>5.5555555555554373E-2</v>
      </c>
      <c r="H1700" s="25">
        <f t="shared" si="1017"/>
        <v>106.5</v>
      </c>
      <c r="I1700" s="49">
        <f>'Ducati Panigale 1199 data'!$C$8*G1700</f>
        <v>15.444444444444116</v>
      </c>
      <c r="J1700" s="49">
        <f>'Ducati Panigale 1199 data'!$C$8*'Ducati Panigale 1199 data'!$C$15*'Ducati Panigale 1199 data'!$C$10</f>
        <v>54.543600000000005</v>
      </c>
      <c r="K1700" s="49">
        <f>(0.5*'Ducati Panigale 1199 data'!$C$12)*'Ducati Panigale 1199 data'!$C$14*'Ducati Panigale 1199 data'!$C$11*F1700^2</f>
        <v>177.7519689814815</v>
      </c>
      <c r="L1700" s="49">
        <f t="shared" si="1018"/>
        <v>247.74001342592561</v>
      </c>
      <c r="M1700" s="49">
        <f t="shared" si="1014"/>
        <v>8781.0071425411406</v>
      </c>
      <c r="N1700" s="25">
        <f t="shared" si="1019"/>
        <v>8.7810071425411405</v>
      </c>
      <c r="O1700" s="105">
        <f t="shared" si="1020"/>
        <v>0</v>
      </c>
      <c r="P1700" s="105">
        <f t="shared" si="1021"/>
        <v>0</v>
      </c>
      <c r="Q1700" s="105">
        <f t="shared" si="1049"/>
        <v>357.73593920351709</v>
      </c>
      <c r="R1700" s="27">
        <f t="shared" si="1022"/>
        <v>9.9371094223199188E-2</v>
      </c>
      <c r="S1700" s="98">
        <f t="shared" si="1023"/>
        <v>8.7810071425411405</v>
      </c>
      <c r="T1700" s="17">
        <f t="shared" si="1050"/>
        <v>2968.6568797626028</v>
      </c>
      <c r="U1700" s="17">
        <f t="shared" si="1024"/>
        <v>0.82462691104516739</v>
      </c>
      <c r="V1700" s="17">
        <f t="shared" si="1025"/>
        <v>339.84914224334125</v>
      </c>
      <c r="W1700" s="17">
        <f t="shared" si="1026"/>
        <v>326.25517655360761</v>
      </c>
      <c r="X1700" s="17">
        <f t="shared" si="1026"/>
        <v>313.20496949146332</v>
      </c>
      <c r="Y1700" s="17">
        <f t="shared" si="1027"/>
        <v>310.07291979654866</v>
      </c>
      <c r="Z1700" s="17">
        <f>Y1700/3600</f>
        <v>8.6131366610152402E-2</v>
      </c>
      <c r="AA1700" s="17">
        <f>0.96*Y1700</f>
        <v>297.67000300468669</v>
      </c>
      <c r="AB1700" s="17">
        <f t="shared" si="1028"/>
        <v>285.76320288449921</v>
      </c>
      <c r="AC1700" s="17">
        <f t="shared" si="1029"/>
        <v>271.47504274027426</v>
      </c>
      <c r="AD1700" s="17">
        <f t="shared" si="1030"/>
        <v>271.47504274027426</v>
      </c>
      <c r="AE1700" s="17">
        <f t="shared" si="1051"/>
        <v>7.5409734094520633E-2</v>
      </c>
      <c r="AF1700" s="17">
        <f>T1700-AD1700</f>
        <v>2697.1818370223286</v>
      </c>
      <c r="AG1700" s="17">
        <f t="shared" si="1031"/>
        <v>0.74921717695064682</v>
      </c>
      <c r="AH1700" s="28">
        <f>0.5*'Ducati Panigale 1199 data'!$C$8*'WLTP class 3 v5'!F1700^2</f>
        <v>174626.90123456789</v>
      </c>
      <c r="AI1700" s="17">
        <f t="shared" si="1032"/>
        <v>174.6269012345679</v>
      </c>
      <c r="AJ1700" s="17" t="str">
        <f>IF(N1700&lt;0, AI1700, "0")</f>
        <v>0</v>
      </c>
      <c r="AK1700" s="98">
        <f>AK1699+AJ1700</f>
        <v>3985.0924614197511</v>
      </c>
      <c r="AL1700" s="105">
        <f t="shared" si="1033"/>
        <v>1.1069701281721531</v>
      </c>
      <c r="AM1700" s="98">
        <f>IF(N1700 &gt; 0, AI1700, )</f>
        <v>174.6269012345679</v>
      </c>
      <c r="AN1700" s="98">
        <f t="shared" si="1052"/>
        <v>51420.4745316357</v>
      </c>
      <c r="AO1700" s="98">
        <f t="shared" si="1034"/>
        <v>14.283465147676583</v>
      </c>
      <c r="AP1700" s="27">
        <f t="shared" si="1035"/>
        <v>0</v>
      </c>
      <c r="AQ1700" s="27">
        <f t="shared" si="1036"/>
        <v>0</v>
      </c>
      <c r="AR1700" s="100">
        <f t="shared" si="1037"/>
        <v>0</v>
      </c>
      <c r="AS1700" s="27">
        <f t="shared" si="1038"/>
        <v>0</v>
      </c>
      <c r="AT1700" s="100">
        <f t="shared" si="1015"/>
        <v>0</v>
      </c>
      <c r="AU1700" s="27">
        <f t="shared" si="1015"/>
        <v>0</v>
      </c>
      <c r="AV1700" s="27">
        <f t="shared" si="1039"/>
        <v>0</v>
      </c>
      <c r="AW1700" s="27">
        <f t="shared" si="1040"/>
        <v>0</v>
      </c>
      <c r="AX1700" s="27">
        <f t="shared" si="1041"/>
        <v>0</v>
      </c>
      <c r="AY1700" s="100">
        <f>AN1700-AW1700</f>
        <v>51420.4745316357</v>
      </c>
      <c r="AZ1700" s="110">
        <f t="shared" si="1042"/>
        <v>14.283465147676583</v>
      </c>
      <c r="BB1700" s="88">
        <v>0</v>
      </c>
      <c r="BC1700" s="26">
        <f t="shared" si="1043"/>
        <v>0</v>
      </c>
      <c r="BD1700" s="26">
        <f t="shared" si="1044"/>
        <v>0</v>
      </c>
      <c r="BE1700" s="26">
        <f t="shared" si="1045"/>
        <v>0</v>
      </c>
      <c r="BF1700" s="26">
        <f t="shared" si="1046"/>
        <v>0</v>
      </c>
      <c r="BG1700" s="26">
        <f t="shared" si="1047"/>
        <v>0</v>
      </c>
    </row>
    <row r="1701" spans="2:59">
      <c r="B1701" s="13" t="s">
        <v>35</v>
      </c>
      <c r="C1701" s="13">
        <v>1690</v>
      </c>
      <c r="D1701" s="13">
        <v>213</v>
      </c>
      <c r="E1701" s="24">
        <v>127.8</v>
      </c>
      <c r="F1701" s="69">
        <f t="shared" si="1016"/>
        <v>35.5</v>
      </c>
      <c r="G1701" s="25">
        <f t="shared" si="1048"/>
        <v>4.1666666666668246E-2</v>
      </c>
      <c r="H1701" s="25">
        <f t="shared" si="1017"/>
        <v>107</v>
      </c>
      <c r="I1701" s="49">
        <f>'Ducati Panigale 1199 data'!$C$8*G1701</f>
        <v>11.583333333333773</v>
      </c>
      <c r="J1701" s="49">
        <f>'Ducati Panigale 1199 data'!$C$8*'Ducati Panigale 1199 data'!$C$15*'Ducati Panigale 1199 data'!$C$10</f>
        <v>54.543600000000005</v>
      </c>
      <c r="K1701" s="49">
        <f>(0.5*'Ducati Panigale 1199 data'!$C$12)*'Ducati Panigale 1199 data'!$C$14*'Ducati Panigale 1199 data'!$C$11*F1701^2</f>
        <v>178.30962187500003</v>
      </c>
      <c r="L1701" s="49">
        <f t="shared" si="1018"/>
        <v>244.4365552083338</v>
      </c>
      <c r="M1701" s="49">
        <f t="shared" si="1014"/>
        <v>8677.4977098958498</v>
      </c>
      <c r="N1701" s="25">
        <f t="shared" si="1019"/>
        <v>8.6774977098958495</v>
      </c>
      <c r="O1701" s="105">
        <f t="shared" si="1020"/>
        <v>0</v>
      </c>
      <c r="P1701" s="105">
        <f t="shared" si="1021"/>
        <v>0</v>
      </c>
      <c r="Q1701" s="105">
        <f t="shared" si="1049"/>
        <v>357.73593920351709</v>
      </c>
      <c r="R1701" s="27">
        <f t="shared" si="1022"/>
        <v>9.9371094223199188E-2</v>
      </c>
      <c r="S1701" s="98">
        <f t="shared" si="1023"/>
        <v>8.6774977098958495</v>
      </c>
      <c r="T1701" s="17">
        <f t="shared" si="1050"/>
        <v>2977.3343774724985</v>
      </c>
      <c r="U1701" s="17">
        <f t="shared" si="1024"/>
        <v>0.827037327075694</v>
      </c>
      <c r="V1701" s="17">
        <f t="shared" si="1025"/>
        <v>339.84914224334125</v>
      </c>
      <c r="W1701" s="17">
        <f t="shared" si="1026"/>
        <v>326.25517655360761</v>
      </c>
      <c r="X1701" s="17">
        <f t="shared" si="1026"/>
        <v>313.20496949146332</v>
      </c>
      <c r="Y1701" s="17">
        <f t="shared" si="1027"/>
        <v>310.07291979654866</v>
      </c>
      <c r="Z1701" s="17">
        <f>Y1701/3600</f>
        <v>8.6131366610152402E-2</v>
      </c>
      <c r="AA1701" s="17">
        <f>0.96*Y1701</f>
        <v>297.67000300468669</v>
      </c>
      <c r="AB1701" s="17">
        <f t="shared" si="1028"/>
        <v>285.76320288449921</v>
      </c>
      <c r="AC1701" s="17">
        <f t="shared" si="1029"/>
        <v>271.47504274027426</v>
      </c>
      <c r="AD1701" s="17">
        <f t="shared" si="1030"/>
        <v>271.47504274027426</v>
      </c>
      <c r="AE1701" s="17">
        <f t="shared" si="1051"/>
        <v>7.5409734094520633E-2</v>
      </c>
      <c r="AF1701" s="17">
        <f>T1701-AD1701</f>
        <v>2705.8593347322244</v>
      </c>
      <c r="AG1701" s="17">
        <f t="shared" si="1031"/>
        <v>0.75162759298117343</v>
      </c>
      <c r="AH1701" s="28">
        <f>0.5*'Ducati Panigale 1199 data'!$C$8*'WLTP class 3 v5'!F1701^2</f>
        <v>175174.75</v>
      </c>
      <c r="AI1701" s="17">
        <f t="shared" si="1032"/>
        <v>175.17474999999999</v>
      </c>
      <c r="AJ1701" s="17" t="str">
        <f>IF(N1701&lt;0, AI1701, "0")</f>
        <v>0</v>
      </c>
      <c r="AK1701" s="98">
        <f>AK1700+AJ1701</f>
        <v>3985.0924614197511</v>
      </c>
      <c r="AL1701" s="105">
        <f t="shared" si="1033"/>
        <v>1.1069701281721531</v>
      </c>
      <c r="AM1701" s="98">
        <f>IF(N1701 &gt; 0, AI1701, )</f>
        <v>175.17474999999999</v>
      </c>
      <c r="AN1701" s="98">
        <f t="shared" si="1052"/>
        <v>51595.649281635699</v>
      </c>
      <c r="AO1701" s="98">
        <f t="shared" si="1034"/>
        <v>14.332124800454361</v>
      </c>
      <c r="AP1701" s="27">
        <f t="shared" si="1035"/>
        <v>0</v>
      </c>
      <c r="AQ1701" s="27">
        <f t="shared" si="1036"/>
        <v>0</v>
      </c>
      <c r="AR1701" s="100">
        <f t="shared" si="1037"/>
        <v>0</v>
      </c>
      <c r="AS1701" s="27">
        <f t="shared" si="1038"/>
        <v>0</v>
      </c>
      <c r="AT1701" s="100">
        <f t="shared" si="1015"/>
        <v>0</v>
      </c>
      <c r="AU1701" s="27">
        <f t="shared" si="1015"/>
        <v>0</v>
      </c>
      <c r="AV1701" s="27">
        <f t="shared" si="1039"/>
        <v>0</v>
      </c>
      <c r="AW1701" s="27">
        <f t="shared" si="1040"/>
        <v>0</v>
      </c>
      <c r="AX1701" s="27">
        <f t="shared" si="1041"/>
        <v>0</v>
      </c>
      <c r="AY1701" s="100">
        <f>AN1701-AW1701</f>
        <v>51595.649281635699</v>
      </c>
      <c r="AZ1701" s="110">
        <f t="shared" si="1042"/>
        <v>14.332124800454361</v>
      </c>
      <c r="BB1701" s="88">
        <v>0</v>
      </c>
      <c r="BC1701" s="26">
        <f t="shared" si="1043"/>
        <v>0</v>
      </c>
      <c r="BD1701" s="26">
        <f t="shared" si="1044"/>
        <v>0</v>
      </c>
      <c r="BE1701" s="26">
        <f t="shared" si="1045"/>
        <v>0</v>
      </c>
      <c r="BF1701" s="26">
        <f t="shared" si="1046"/>
        <v>0</v>
      </c>
      <c r="BG1701" s="26">
        <f t="shared" si="1047"/>
        <v>0</v>
      </c>
    </row>
    <row r="1702" spans="2:59">
      <c r="B1702" s="13" t="s">
        <v>35</v>
      </c>
      <c r="C1702" s="13">
        <v>1691</v>
      </c>
      <c r="D1702" s="13">
        <v>214</v>
      </c>
      <c r="E1702" s="24">
        <v>127.9</v>
      </c>
      <c r="F1702" s="69">
        <f t="shared" si="1016"/>
        <v>35.527777777777779</v>
      </c>
      <c r="G1702" s="25">
        <f t="shared" si="1048"/>
        <v>2.7777777777778172E-2</v>
      </c>
      <c r="H1702" s="25">
        <f t="shared" si="1017"/>
        <v>107.5</v>
      </c>
      <c r="I1702" s="49">
        <f>'Ducati Panigale 1199 data'!$C$8*G1702</f>
        <v>7.7222222222223316</v>
      </c>
      <c r="J1702" s="49">
        <f>'Ducati Panigale 1199 data'!$C$8*'Ducati Panigale 1199 data'!$C$15*'Ducati Panigale 1199 data'!$C$10</f>
        <v>54.543600000000005</v>
      </c>
      <c r="K1702" s="49">
        <f>(0.5*'Ducati Panigale 1199 data'!$C$12)*'Ducati Panigale 1199 data'!$C$14*'Ducati Panigale 1199 data'!$C$11*F1702^2</f>
        <v>178.58877583912039</v>
      </c>
      <c r="L1702" s="49">
        <f t="shared" si="1018"/>
        <v>240.85459806134273</v>
      </c>
      <c r="M1702" s="49">
        <f t="shared" si="1014"/>
        <v>8557.0286366793716</v>
      </c>
      <c r="N1702" s="25">
        <f t="shared" si="1019"/>
        <v>8.5570286366793713</v>
      </c>
      <c r="O1702" s="105">
        <f t="shared" si="1020"/>
        <v>0</v>
      </c>
      <c r="P1702" s="105">
        <f t="shared" si="1021"/>
        <v>0</v>
      </c>
      <c r="Q1702" s="105">
        <f t="shared" si="1049"/>
        <v>357.73593920351709</v>
      </c>
      <c r="R1702" s="27">
        <f t="shared" si="1022"/>
        <v>9.9371094223199188E-2</v>
      </c>
      <c r="S1702" s="98">
        <f t="shared" si="1023"/>
        <v>8.5570286366793713</v>
      </c>
      <c r="T1702" s="17">
        <f t="shared" si="1050"/>
        <v>2985.8914061091778</v>
      </c>
      <c r="U1702" s="17">
        <f t="shared" si="1024"/>
        <v>0.82941427947477164</v>
      </c>
      <c r="V1702" s="17">
        <f t="shared" si="1025"/>
        <v>339.84914224334125</v>
      </c>
      <c r="W1702" s="17">
        <f t="shared" si="1026"/>
        <v>326.25517655360761</v>
      </c>
      <c r="X1702" s="17">
        <f t="shared" si="1026"/>
        <v>313.20496949146332</v>
      </c>
      <c r="Y1702" s="17">
        <f t="shared" si="1027"/>
        <v>310.07291979654866</v>
      </c>
      <c r="Z1702" s="17">
        <f>Y1702/3600</f>
        <v>8.6131366610152402E-2</v>
      </c>
      <c r="AA1702" s="17">
        <f>0.96*Y1702</f>
        <v>297.67000300468669</v>
      </c>
      <c r="AB1702" s="17">
        <f t="shared" si="1028"/>
        <v>285.76320288449921</v>
      </c>
      <c r="AC1702" s="17">
        <f t="shared" si="1029"/>
        <v>271.47504274027426</v>
      </c>
      <c r="AD1702" s="17">
        <f t="shared" si="1030"/>
        <v>271.47504274027426</v>
      </c>
      <c r="AE1702" s="17">
        <f t="shared" si="1051"/>
        <v>7.5409734094520633E-2</v>
      </c>
      <c r="AF1702" s="17">
        <f>T1702-AD1702</f>
        <v>2714.4163633689036</v>
      </c>
      <c r="AG1702" s="17">
        <f t="shared" si="1031"/>
        <v>0.75400454538025097</v>
      </c>
      <c r="AH1702" s="28">
        <f>0.5*'Ducati Panigale 1199 data'!$C$8*'WLTP class 3 v5'!F1702^2</f>
        <v>175448.99614197531</v>
      </c>
      <c r="AI1702" s="17">
        <f t="shared" si="1032"/>
        <v>175.4489961419753</v>
      </c>
      <c r="AJ1702" s="17" t="str">
        <f>IF(N1702&lt;0, AI1702, "0")</f>
        <v>0</v>
      </c>
      <c r="AK1702" s="98">
        <f>AK1701+AJ1702</f>
        <v>3985.0924614197511</v>
      </c>
      <c r="AL1702" s="105">
        <f t="shared" si="1033"/>
        <v>1.1069701281721531</v>
      </c>
      <c r="AM1702" s="98">
        <f>IF(N1702 &gt; 0, AI1702, )</f>
        <v>175.4489961419753</v>
      </c>
      <c r="AN1702" s="98">
        <f t="shared" si="1052"/>
        <v>51771.098277777674</v>
      </c>
      <c r="AO1702" s="98">
        <f t="shared" si="1034"/>
        <v>14.38086063271602</v>
      </c>
      <c r="AP1702" s="27">
        <f t="shared" si="1035"/>
        <v>0</v>
      </c>
      <c r="AQ1702" s="27">
        <f t="shared" si="1036"/>
        <v>0</v>
      </c>
      <c r="AR1702" s="100">
        <f t="shared" si="1037"/>
        <v>0</v>
      </c>
      <c r="AS1702" s="27">
        <f t="shared" si="1038"/>
        <v>0</v>
      </c>
      <c r="AT1702" s="100">
        <f t="shared" si="1015"/>
        <v>0</v>
      </c>
      <c r="AU1702" s="27">
        <f t="shared" si="1015"/>
        <v>0</v>
      </c>
      <c r="AV1702" s="27">
        <f t="shared" si="1039"/>
        <v>0</v>
      </c>
      <c r="AW1702" s="27">
        <f t="shared" si="1040"/>
        <v>0</v>
      </c>
      <c r="AX1702" s="27">
        <f t="shared" si="1041"/>
        <v>0</v>
      </c>
      <c r="AY1702" s="100">
        <f>AN1702-AW1702</f>
        <v>51771.098277777674</v>
      </c>
      <c r="AZ1702" s="110">
        <f t="shared" si="1042"/>
        <v>14.38086063271602</v>
      </c>
      <c r="BB1702" s="88">
        <v>0</v>
      </c>
      <c r="BC1702" s="26">
        <f t="shared" si="1043"/>
        <v>0</v>
      </c>
      <c r="BD1702" s="26">
        <f t="shared" si="1044"/>
        <v>0</v>
      </c>
      <c r="BE1702" s="26">
        <f t="shared" si="1045"/>
        <v>0</v>
      </c>
      <c r="BF1702" s="26">
        <f t="shared" si="1046"/>
        <v>0</v>
      </c>
      <c r="BG1702" s="26">
        <f t="shared" si="1047"/>
        <v>0</v>
      </c>
    </row>
    <row r="1703" spans="2:59">
      <c r="B1703" s="13" t="s">
        <v>35</v>
      </c>
      <c r="C1703" s="13">
        <v>1692</v>
      </c>
      <c r="D1703" s="13">
        <v>215</v>
      </c>
      <c r="E1703" s="24">
        <v>128</v>
      </c>
      <c r="F1703" s="69">
        <f t="shared" si="1016"/>
        <v>35.555555555555557</v>
      </c>
      <c r="G1703" s="25">
        <f t="shared" si="1048"/>
        <v>2.7777777777776198E-2</v>
      </c>
      <c r="H1703" s="25">
        <f t="shared" si="1017"/>
        <v>108</v>
      </c>
      <c r="I1703" s="49">
        <f>'Ducati Panigale 1199 data'!$C$8*G1703</f>
        <v>7.7222222222217827</v>
      </c>
      <c r="J1703" s="49">
        <f>'Ducati Panigale 1199 data'!$C$8*'Ducati Panigale 1199 data'!$C$15*'Ducati Panigale 1199 data'!$C$10</f>
        <v>54.543600000000005</v>
      </c>
      <c r="K1703" s="49">
        <f>(0.5*'Ducati Panigale 1199 data'!$C$12)*'Ducati Panigale 1199 data'!$C$14*'Ducati Panigale 1199 data'!$C$11*F1703^2</f>
        <v>178.86814814814818</v>
      </c>
      <c r="L1703" s="49">
        <f t="shared" si="1018"/>
        <v>241.13397037036998</v>
      </c>
      <c r="M1703" s="49">
        <f t="shared" si="1014"/>
        <v>8573.6522798353781</v>
      </c>
      <c r="N1703" s="25">
        <f t="shared" si="1019"/>
        <v>8.5736522798353789</v>
      </c>
      <c r="O1703" s="105">
        <f t="shared" si="1020"/>
        <v>0</v>
      </c>
      <c r="P1703" s="105">
        <f t="shared" si="1021"/>
        <v>0</v>
      </c>
      <c r="Q1703" s="105">
        <f t="shared" si="1049"/>
        <v>357.73593920351709</v>
      </c>
      <c r="R1703" s="27">
        <f t="shared" si="1022"/>
        <v>9.9371094223199188E-2</v>
      </c>
      <c r="S1703" s="98">
        <f t="shared" si="1023"/>
        <v>8.5736522798353789</v>
      </c>
      <c r="T1703" s="17">
        <f t="shared" si="1050"/>
        <v>2994.4650583890129</v>
      </c>
      <c r="U1703" s="17">
        <f t="shared" si="1024"/>
        <v>0.83179584955250363</v>
      </c>
      <c r="V1703" s="17">
        <f t="shared" si="1025"/>
        <v>339.84914224334125</v>
      </c>
      <c r="W1703" s="17">
        <f t="shared" si="1026"/>
        <v>326.25517655360761</v>
      </c>
      <c r="X1703" s="17">
        <f t="shared" si="1026"/>
        <v>313.20496949146332</v>
      </c>
      <c r="Y1703" s="17">
        <f t="shared" si="1027"/>
        <v>310.07291979654866</v>
      </c>
      <c r="Z1703" s="17">
        <f>Y1703/3600</f>
        <v>8.6131366610152402E-2</v>
      </c>
      <c r="AA1703" s="17">
        <f>0.96*Y1703</f>
        <v>297.67000300468669</v>
      </c>
      <c r="AB1703" s="17">
        <f t="shared" si="1028"/>
        <v>285.76320288449921</v>
      </c>
      <c r="AC1703" s="17">
        <f t="shared" si="1029"/>
        <v>271.47504274027426</v>
      </c>
      <c r="AD1703" s="17">
        <f t="shared" si="1030"/>
        <v>271.47504274027426</v>
      </c>
      <c r="AE1703" s="17">
        <f t="shared" si="1051"/>
        <v>7.5409734094520633E-2</v>
      </c>
      <c r="AF1703" s="17">
        <f>T1703-AD1703</f>
        <v>2722.9900156487388</v>
      </c>
      <c r="AG1703" s="17">
        <f t="shared" si="1031"/>
        <v>0.75638611545798295</v>
      </c>
      <c r="AH1703" s="28">
        <f>0.5*'Ducati Panigale 1199 data'!$C$8*'WLTP class 3 v5'!F1703^2</f>
        <v>175723.45679012348</v>
      </c>
      <c r="AI1703" s="17">
        <f t="shared" si="1032"/>
        <v>175.72345679012349</v>
      </c>
      <c r="AJ1703" s="17" t="str">
        <f>IF(N1703&lt;0, AI1703, "0")</f>
        <v>0</v>
      </c>
      <c r="AK1703" s="98">
        <f>AK1702+AJ1703</f>
        <v>3985.0924614197511</v>
      </c>
      <c r="AL1703" s="105">
        <f t="shared" si="1033"/>
        <v>1.1069701281721531</v>
      </c>
      <c r="AM1703" s="98">
        <f>IF(N1703 &gt; 0, AI1703, )</f>
        <v>175.72345679012349</v>
      </c>
      <c r="AN1703" s="98">
        <f t="shared" si="1052"/>
        <v>51946.821734567799</v>
      </c>
      <c r="AO1703" s="98">
        <f t="shared" si="1034"/>
        <v>14.429672704046611</v>
      </c>
      <c r="AP1703" s="27">
        <f t="shared" si="1035"/>
        <v>0</v>
      </c>
      <c r="AQ1703" s="27">
        <f t="shared" si="1036"/>
        <v>0</v>
      </c>
      <c r="AR1703" s="100">
        <f t="shared" si="1037"/>
        <v>0</v>
      </c>
      <c r="AS1703" s="27">
        <f t="shared" si="1038"/>
        <v>0</v>
      </c>
      <c r="AT1703" s="100">
        <f t="shared" si="1015"/>
        <v>0</v>
      </c>
      <c r="AU1703" s="27">
        <f t="shared" si="1015"/>
        <v>0</v>
      </c>
      <c r="AV1703" s="27">
        <f t="shared" si="1039"/>
        <v>0</v>
      </c>
      <c r="AW1703" s="27">
        <f t="shared" si="1040"/>
        <v>0</v>
      </c>
      <c r="AX1703" s="27">
        <f t="shared" si="1041"/>
        <v>0</v>
      </c>
      <c r="AY1703" s="100">
        <f>AN1703-AW1703</f>
        <v>51946.821734567799</v>
      </c>
      <c r="AZ1703" s="110">
        <f t="shared" si="1042"/>
        <v>14.429672704046611</v>
      </c>
      <c r="BB1703" s="88">
        <v>0</v>
      </c>
      <c r="BC1703" s="26">
        <f t="shared" si="1043"/>
        <v>0</v>
      </c>
      <c r="BD1703" s="26">
        <f t="shared" si="1044"/>
        <v>0</v>
      </c>
      <c r="BE1703" s="26">
        <f t="shared" si="1045"/>
        <v>0</v>
      </c>
      <c r="BF1703" s="26">
        <f t="shared" si="1046"/>
        <v>0</v>
      </c>
      <c r="BG1703" s="26">
        <f t="shared" si="1047"/>
        <v>0</v>
      </c>
    </row>
    <row r="1704" spans="2:59">
      <c r="B1704" s="13" t="s">
        <v>35</v>
      </c>
      <c r="C1704" s="13">
        <v>1693</v>
      </c>
      <c r="D1704" s="13">
        <v>216</v>
      </c>
      <c r="E1704" s="24">
        <v>128.1</v>
      </c>
      <c r="F1704" s="69">
        <f t="shared" si="1016"/>
        <v>35.583333333333336</v>
      </c>
      <c r="G1704" s="25">
        <f t="shared" si="1048"/>
        <v>2.7777777777776198E-2</v>
      </c>
      <c r="H1704" s="25">
        <f t="shared" si="1017"/>
        <v>108.5</v>
      </c>
      <c r="I1704" s="49">
        <f>'Ducati Panigale 1199 data'!$C$8*G1704</f>
        <v>7.7222222222217827</v>
      </c>
      <c r="J1704" s="49">
        <f>'Ducati Panigale 1199 data'!$C$8*'Ducati Panigale 1199 data'!$C$15*'Ducati Panigale 1199 data'!$C$10</f>
        <v>54.543600000000005</v>
      </c>
      <c r="K1704" s="49">
        <f>(0.5*'Ducati Panigale 1199 data'!$C$12)*'Ducati Panigale 1199 data'!$C$14*'Ducati Panigale 1199 data'!$C$11*F1704^2</f>
        <v>179.14773880208338</v>
      </c>
      <c r="L1704" s="49">
        <f t="shared" si="1018"/>
        <v>241.41356102430518</v>
      </c>
      <c r="M1704" s="49">
        <f t="shared" si="1014"/>
        <v>8590.2992131148603</v>
      </c>
      <c r="N1704" s="25">
        <f t="shared" si="1019"/>
        <v>8.5902992131148608</v>
      </c>
      <c r="O1704" s="105">
        <f t="shared" si="1020"/>
        <v>0</v>
      </c>
      <c r="P1704" s="105">
        <f t="shared" si="1021"/>
        <v>0</v>
      </c>
      <c r="Q1704" s="105">
        <f t="shared" si="1049"/>
        <v>357.73593920351709</v>
      </c>
      <c r="R1704" s="27">
        <f t="shared" si="1022"/>
        <v>9.9371094223199188E-2</v>
      </c>
      <c r="S1704" s="98">
        <f t="shared" si="1023"/>
        <v>8.5902992131148608</v>
      </c>
      <c r="T1704" s="17">
        <f t="shared" si="1050"/>
        <v>3003.055357602128</v>
      </c>
      <c r="U1704" s="17">
        <f t="shared" si="1024"/>
        <v>0.83418204377836891</v>
      </c>
      <c r="V1704" s="17">
        <f t="shared" si="1025"/>
        <v>339.84914224334125</v>
      </c>
      <c r="W1704" s="17">
        <f t="shared" si="1026"/>
        <v>326.25517655360761</v>
      </c>
      <c r="X1704" s="17">
        <f t="shared" si="1026"/>
        <v>313.20496949146332</v>
      </c>
      <c r="Y1704" s="17">
        <f t="shared" si="1027"/>
        <v>310.07291979654866</v>
      </c>
      <c r="Z1704" s="17">
        <f>Y1704/3600</f>
        <v>8.6131366610152402E-2</v>
      </c>
      <c r="AA1704" s="17">
        <f>0.96*Y1704</f>
        <v>297.67000300468669</v>
      </c>
      <c r="AB1704" s="17">
        <f t="shared" si="1028"/>
        <v>285.76320288449921</v>
      </c>
      <c r="AC1704" s="17">
        <f t="shared" si="1029"/>
        <v>271.47504274027426</v>
      </c>
      <c r="AD1704" s="17">
        <f t="shared" si="1030"/>
        <v>271.47504274027426</v>
      </c>
      <c r="AE1704" s="17">
        <f t="shared" si="1051"/>
        <v>7.5409734094520633E-2</v>
      </c>
      <c r="AF1704" s="17">
        <f>T1704-AD1704</f>
        <v>2731.5803148618538</v>
      </c>
      <c r="AG1704" s="17">
        <f t="shared" si="1031"/>
        <v>0.75877230968384823</v>
      </c>
      <c r="AH1704" s="28">
        <f>0.5*'Ducati Panigale 1199 data'!$C$8*'WLTP class 3 v5'!F1704^2</f>
        <v>175998.13194444447</v>
      </c>
      <c r="AI1704" s="17">
        <f t="shared" si="1032"/>
        <v>175.99813194444448</v>
      </c>
      <c r="AJ1704" s="17" t="str">
        <f>IF(N1704&lt;0, AI1704, "0")</f>
        <v>0</v>
      </c>
      <c r="AK1704" s="98">
        <f>AK1703+AJ1704</f>
        <v>3985.0924614197511</v>
      </c>
      <c r="AL1704" s="105">
        <f t="shared" si="1033"/>
        <v>1.1069701281721531</v>
      </c>
      <c r="AM1704" s="98">
        <f>IF(N1704 &gt; 0, AI1704, )</f>
        <v>175.99813194444448</v>
      </c>
      <c r="AN1704" s="98">
        <f t="shared" si="1052"/>
        <v>52122.81986651224</v>
      </c>
      <c r="AO1704" s="98">
        <f t="shared" si="1034"/>
        <v>14.478561074031179</v>
      </c>
      <c r="AP1704" s="27">
        <f t="shared" si="1035"/>
        <v>0</v>
      </c>
      <c r="AQ1704" s="27">
        <f t="shared" si="1036"/>
        <v>0</v>
      </c>
      <c r="AR1704" s="100">
        <f t="shared" si="1037"/>
        <v>0</v>
      </c>
      <c r="AS1704" s="27">
        <f t="shared" si="1038"/>
        <v>0</v>
      </c>
      <c r="AT1704" s="100">
        <f t="shared" si="1015"/>
        <v>0</v>
      </c>
      <c r="AU1704" s="27">
        <f t="shared" si="1015"/>
        <v>0</v>
      </c>
      <c r="AV1704" s="27">
        <f t="shared" si="1039"/>
        <v>0</v>
      </c>
      <c r="AW1704" s="27">
        <f t="shared" si="1040"/>
        <v>0</v>
      </c>
      <c r="AX1704" s="27">
        <f t="shared" si="1041"/>
        <v>0</v>
      </c>
      <c r="AY1704" s="100">
        <f>AN1704-AW1704</f>
        <v>52122.81986651224</v>
      </c>
      <c r="AZ1704" s="110">
        <f t="shared" si="1042"/>
        <v>14.478561074031179</v>
      </c>
      <c r="BB1704" s="88">
        <v>0</v>
      </c>
      <c r="BC1704" s="26">
        <f t="shared" si="1043"/>
        <v>0</v>
      </c>
      <c r="BD1704" s="26">
        <f t="shared" si="1044"/>
        <v>0</v>
      </c>
      <c r="BE1704" s="26">
        <f t="shared" si="1045"/>
        <v>0</v>
      </c>
      <c r="BF1704" s="26">
        <f t="shared" si="1046"/>
        <v>0</v>
      </c>
      <c r="BG1704" s="26">
        <f t="shared" si="1047"/>
        <v>0</v>
      </c>
    </row>
    <row r="1705" spans="2:59">
      <c r="B1705" s="13" t="s">
        <v>35</v>
      </c>
      <c r="C1705" s="13">
        <v>1694</v>
      </c>
      <c r="D1705" s="13">
        <v>217</v>
      </c>
      <c r="E1705" s="24">
        <v>128.19999999999999</v>
      </c>
      <c r="F1705" s="69">
        <f t="shared" si="1016"/>
        <v>35.611111111111107</v>
      </c>
      <c r="G1705" s="25">
        <f t="shared" si="1048"/>
        <v>2.7777777777780146E-2</v>
      </c>
      <c r="H1705" s="25">
        <f t="shared" si="1017"/>
        <v>109</v>
      </c>
      <c r="I1705" s="49">
        <f>'Ducati Panigale 1199 data'!$C$8*G1705</f>
        <v>7.7222222222228805</v>
      </c>
      <c r="J1705" s="49">
        <f>'Ducati Panigale 1199 data'!$C$8*'Ducati Panigale 1199 data'!$C$15*'Ducati Panigale 1199 data'!$C$10</f>
        <v>54.543600000000005</v>
      </c>
      <c r="K1705" s="49">
        <f>(0.5*'Ducati Panigale 1199 data'!$C$12)*'Ducati Panigale 1199 data'!$C$14*'Ducati Panigale 1199 data'!$C$11*F1705^2</f>
        <v>179.42754780092591</v>
      </c>
      <c r="L1705" s="49">
        <f t="shared" si="1018"/>
        <v>241.69337002314879</v>
      </c>
      <c r="M1705" s="49">
        <f t="shared" si="1014"/>
        <v>8606.9694547132422</v>
      </c>
      <c r="N1705" s="25">
        <f t="shared" si="1019"/>
        <v>8.6069694547132425</v>
      </c>
      <c r="O1705" s="105">
        <f t="shared" si="1020"/>
        <v>0</v>
      </c>
      <c r="P1705" s="105">
        <f t="shared" si="1021"/>
        <v>0</v>
      </c>
      <c r="Q1705" s="105">
        <f t="shared" si="1049"/>
        <v>357.73593920351709</v>
      </c>
      <c r="R1705" s="27">
        <f t="shared" si="1022"/>
        <v>9.9371094223199188E-2</v>
      </c>
      <c r="S1705" s="98">
        <f t="shared" si="1023"/>
        <v>8.6069694547132425</v>
      </c>
      <c r="T1705" s="17">
        <f t="shared" si="1050"/>
        <v>3011.6623270568411</v>
      </c>
      <c r="U1705" s="17">
        <f t="shared" si="1024"/>
        <v>0.83657286862690028</v>
      </c>
      <c r="V1705" s="17">
        <f t="shared" si="1025"/>
        <v>339.84914224334125</v>
      </c>
      <c r="W1705" s="17">
        <f t="shared" si="1026"/>
        <v>326.25517655360761</v>
      </c>
      <c r="X1705" s="17">
        <f t="shared" si="1026"/>
        <v>313.20496949146332</v>
      </c>
      <c r="Y1705" s="17">
        <f t="shared" si="1027"/>
        <v>310.07291979654866</v>
      </c>
      <c r="Z1705" s="17">
        <f>Y1705/3600</f>
        <v>8.6131366610152402E-2</v>
      </c>
      <c r="AA1705" s="17">
        <f>0.96*Y1705</f>
        <v>297.67000300468669</v>
      </c>
      <c r="AB1705" s="17">
        <f t="shared" si="1028"/>
        <v>285.76320288449921</v>
      </c>
      <c r="AC1705" s="17">
        <f t="shared" si="1029"/>
        <v>271.47504274027426</v>
      </c>
      <c r="AD1705" s="17">
        <f t="shared" si="1030"/>
        <v>271.47504274027426</v>
      </c>
      <c r="AE1705" s="17">
        <f t="shared" si="1051"/>
        <v>7.5409734094520633E-2</v>
      </c>
      <c r="AF1705" s="17">
        <f>T1705-AD1705</f>
        <v>2740.187284316567</v>
      </c>
      <c r="AG1705" s="17">
        <f t="shared" si="1031"/>
        <v>0.76116313453237971</v>
      </c>
      <c r="AH1705" s="28">
        <f>0.5*'Ducati Panigale 1199 data'!$C$8*'WLTP class 3 v5'!F1705^2</f>
        <v>176273.02160493823</v>
      </c>
      <c r="AI1705" s="17">
        <f t="shared" si="1032"/>
        <v>176.27302160493824</v>
      </c>
      <c r="AJ1705" s="17" t="str">
        <f>IF(N1705&lt;0, AI1705, "0")</f>
        <v>0</v>
      </c>
      <c r="AK1705" s="98">
        <f>AK1704+AJ1705</f>
        <v>3985.0924614197511</v>
      </c>
      <c r="AL1705" s="105">
        <f t="shared" si="1033"/>
        <v>1.1069701281721531</v>
      </c>
      <c r="AM1705" s="98">
        <f>IF(N1705 &gt; 0, AI1705, )</f>
        <v>176.27302160493824</v>
      </c>
      <c r="AN1705" s="98">
        <f t="shared" si="1052"/>
        <v>52299.092888117179</v>
      </c>
      <c r="AO1705" s="98">
        <f t="shared" si="1034"/>
        <v>14.527525802254772</v>
      </c>
      <c r="AP1705" s="27">
        <f t="shared" si="1035"/>
        <v>0</v>
      </c>
      <c r="AQ1705" s="27">
        <f t="shared" si="1036"/>
        <v>0</v>
      </c>
      <c r="AR1705" s="100">
        <f t="shared" si="1037"/>
        <v>0</v>
      </c>
      <c r="AS1705" s="27">
        <f t="shared" si="1038"/>
        <v>0</v>
      </c>
      <c r="AT1705" s="100">
        <f t="shared" si="1015"/>
        <v>0</v>
      </c>
      <c r="AU1705" s="27">
        <f t="shared" si="1015"/>
        <v>0</v>
      </c>
      <c r="AV1705" s="27">
        <f t="shared" si="1039"/>
        <v>0</v>
      </c>
      <c r="AW1705" s="27">
        <f t="shared" si="1040"/>
        <v>0</v>
      </c>
      <c r="AX1705" s="27">
        <f t="shared" si="1041"/>
        <v>0</v>
      </c>
      <c r="AY1705" s="100">
        <f>AN1705-AW1705</f>
        <v>52299.092888117179</v>
      </c>
      <c r="AZ1705" s="110">
        <f t="shared" si="1042"/>
        <v>14.527525802254772</v>
      </c>
      <c r="BB1705" s="88">
        <v>0</v>
      </c>
      <c r="BC1705" s="26">
        <f t="shared" si="1043"/>
        <v>0</v>
      </c>
      <c r="BD1705" s="26">
        <f t="shared" si="1044"/>
        <v>0</v>
      </c>
      <c r="BE1705" s="26">
        <f t="shared" si="1045"/>
        <v>0</v>
      </c>
      <c r="BF1705" s="26">
        <f t="shared" si="1046"/>
        <v>0</v>
      </c>
      <c r="BG1705" s="26">
        <f t="shared" si="1047"/>
        <v>0</v>
      </c>
    </row>
    <row r="1706" spans="2:59">
      <c r="B1706" s="13" t="s">
        <v>35</v>
      </c>
      <c r="C1706" s="13">
        <v>1695</v>
      </c>
      <c r="D1706" s="13">
        <v>218</v>
      </c>
      <c r="E1706" s="24">
        <v>128.30000000000001</v>
      </c>
      <c r="F1706" s="69">
        <f t="shared" si="1016"/>
        <v>35.638888888888893</v>
      </c>
      <c r="G1706" s="25">
        <f t="shared" si="1048"/>
        <v>2.7777777777780146E-2</v>
      </c>
      <c r="H1706" s="25">
        <f t="shared" si="1017"/>
        <v>109.5</v>
      </c>
      <c r="I1706" s="49">
        <f>'Ducati Panigale 1199 data'!$C$8*G1706</f>
        <v>7.7222222222228805</v>
      </c>
      <c r="J1706" s="49">
        <f>'Ducati Panigale 1199 data'!$C$8*'Ducati Panigale 1199 data'!$C$15*'Ducati Panigale 1199 data'!$C$10</f>
        <v>54.543600000000005</v>
      </c>
      <c r="K1706" s="49">
        <f>(0.5*'Ducati Panigale 1199 data'!$C$12)*'Ducati Panigale 1199 data'!$C$14*'Ducati Panigale 1199 data'!$C$11*F1706^2</f>
        <v>179.70757514467599</v>
      </c>
      <c r="L1706" s="49">
        <f t="shared" si="1018"/>
        <v>241.97339736689887</v>
      </c>
      <c r="M1706" s="49">
        <f t="shared" si="1014"/>
        <v>8623.6630228258691</v>
      </c>
      <c r="N1706" s="25">
        <f t="shared" si="1019"/>
        <v>8.6236630228258697</v>
      </c>
      <c r="O1706" s="105">
        <f t="shared" si="1020"/>
        <v>0</v>
      </c>
      <c r="P1706" s="105">
        <f t="shared" si="1021"/>
        <v>0</v>
      </c>
      <c r="Q1706" s="105">
        <f t="shared" si="1049"/>
        <v>357.73593920351709</v>
      </c>
      <c r="R1706" s="27">
        <f t="shared" si="1022"/>
        <v>9.9371094223199188E-2</v>
      </c>
      <c r="S1706" s="98">
        <f t="shared" si="1023"/>
        <v>8.6236630228258697</v>
      </c>
      <c r="T1706" s="17">
        <f t="shared" si="1050"/>
        <v>3020.285990079667</v>
      </c>
      <c r="U1706" s="17">
        <f t="shared" si="1024"/>
        <v>0.83896833057768527</v>
      </c>
      <c r="V1706" s="17">
        <f t="shared" si="1025"/>
        <v>339.84914224334125</v>
      </c>
      <c r="W1706" s="17">
        <f t="shared" si="1026"/>
        <v>326.25517655360761</v>
      </c>
      <c r="X1706" s="17">
        <f t="shared" si="1026"/>
        <v>313.20496949146332</v>
      </c>
      <c r="Y1706" s="17">
        <f t="shared" si="1027"/>
        <v>310.07291979654866</v>
      </c>
      <c r="Z1706" s="17">
        <f>Y1706/3600</f>
        <v>8.6131366610152402E-2</v>
      </c>
      <c r="AA1706" s="17">
        <f>0.96*Y1706</f>
        <v>297.67000300468669</v>
      </c>
      <c r="AB1706" s="17">
        <f t="shared" si="1028"/>
        <v>285.76320288449921</v>
      </c>
      <c r="AC1706" s="17">
        <f t="shared" si="1029"/>
        <v>271.47504274027426</v>
      </c>
      <c r="AD1706" s="17">
        <f t="shared" si="1030"/>
        <v>271.47504274027426</v>
      </c>
      <c r="AE1706" s="17">
        <f t="shared" si="1051"/>
        <v>7.5409734094520633E-2</v>
      </c>
      <c r="AF1706" s="17">
        <f>T1706-AD1706</f>
        <v>2748.8109473393929</v>
      </c>
      <c r="AG1706" s="17">
        <f t="shared" si="1031"/>
        <v>0.76355859648316471</v>
      </c>
      <c r="AH1706" s="28">
        <f>0.5*'Ducati Panigale 1199 data'!$C$8*'WLTP class 3 v5'!F1706^2</f>
        <v>176548.12577160497</v>
      </c>
      <c r="AI1706" s="17">
        <f t="shared" si="1032"/>
        <v>176.54812577160499</v>
      </c>
      <c r="AJ1706" s="17" t="str">
        <f>IF(N1706&lt;0, AI1706, "0")</f>
        <v>0</v>
      </c>
      <c r="AK1706" s="98">
        <f>AK1705+AJ1706</f>
        <v>3985.0924614197511</v>
      </c>
      <c r="AL1706" s="105">
        <f t="shared" si="1033"/>
        <v>1.1069701281721531</v>
      </c>
      <c r="AM1706" s="98">
        <f>IF(N1706 &gt; 0, AI1706, )</f>
        <v>176.54812577160499</v>
      </c>
      <c r="AN1706" s="98">
        <f t="shared" si="1052"/>
        <v>52475.64101388878</v>
      </c>
      <c r="AO1706" s="98">
        <f t="shared" si="1034"/>
        <v>14.576566948302439</v>
      </c>
      <c r="AP1706" s="27">
        <f t="shared" si="1035"/>
        <v>0</v>
      </c>
      <c r="AQ1706" s="27">
        <f t="shared" si="1036"/>
        <v>0</v>
      </c>
      <c r="AR1706" s="100">
        <f t="shared" si="1037"/>
        <v>0</v>
      </c>
      <c r="AS1706" s="27">
        <f t="shared" si="1038"/>
        <v>0</v>
      </c>
      <c r="AT1706" s="100">
        <f t="shared" si="1015"/>
        <v>0</v>
      </c>
      <c r="AU1706" s="27">
        <f t="shared" si="1015"/>
        <v>0</v>
      </c>
      <c r="AV1706" s="27">
        <f t="shared" si="1039"/>
        <v>0</v>
      </c>
      <c r="AW1706" s="27">
        <f t="shared" si="1040"/>
        <v>0</v>
      </c>
      <c r="AX1706" s="27">
        <f t="shared" si="1041"/>
        <v>0</v>
      </c>
      <c r="AY1706" s="100">
        <f>AN1706-AW1706</f>
        <v>52475.64101388878</v>
      </c>
      <c r="AZ1706" s="110">
        <f t="shared" si="1042"/>
        <v>14.576566948302439</v>
      </c>
      <c r="BB1706" s="88">
        <v>0</v>
      </c>
      <c r="BC1706" s="26">
        <f t="shared" si="1043"/>
        <v>0</v>
      </c>
      <c r="BD1706" s="26">
        <f t="shared" si="1044"/>
        <v>0</v>
      </c>
      <c r="BE1706" s="26">
        <f t="shared" si="1045"/>
        <v>0</v>
      </c>
      <c r="BF1706" s="26">
        <f t="shared" si="1046"/>
        <v>0</v>
      </c>
      <c r="BG1706" s="26">
        <f t="shared" si="1047"/>
        <v>0</v>
      </c>
    </row>
    <row r="1707" spans="2:59">
      <c r="B1707" s="13" t="s">
        <v>35</v>
      </c>
      <c r="C1707" s="13">
        <v>1696</v>
      </c>
      <c r="D1707" s="13">
        <v>219</v>
      </c>
      <c r="E1707" s="24">
        <v>128.4</v>
      </c>
      <c r="F1707" s="69">
        <f t="shared" si="1016"/>
        <v>35.666666666666664</v>
      </c>
      <c r="G1707" s="25">
        <f t="shared" si="1048"/>
        <v>2.7777777777776198E-2</v>
      </c>
      <c r="H1707" s="25">
        <f t="shared" si="1017"/>
        <v>110</v>
      </c>
      <c r="I1707" s="49">
        <f>'Ducati Panigale 1199 data'!$C$8*G1707</f>
        <v>7.7222222222217827</v>
      </c>
      <c r="J1707" s="49">
        <f>'Ducati Panigale 1199 data'!$C$8*'Ducati Panigale 1199 data'!$C$15*'Ducati Panigale 1199 data'!$C$10</f>
        <v>54.543600000000005</v>
      </c>
      <c r="K1707" s="49">
        <f>(0.5*'Ducati Panigale 1199 data'!$C$12)*'Ducati Panigale 1199 data'!$C$14*'Ducati Panigale 1199 data'!$C$11*F1707^2</f>
        <v>179.98782083333333</v>
      </c>
      <c r="L1707" s="49">
        <f t="shared" si="1018"/>
        <v>242.25364305555513</v>
      </c>
      <c r="M1707" s="49">
        <f t="shared" si="1014"/>
        <v>8640.3799356481322</v>
      </c>
      <c r="N1707" s="25">
        <f t="shared" si="1019"/>
        <v>8.6403799356481326</v>
      </c>
      <c r="O1707" s="105">
        <f t="shared" si="1020"/>
        <v>0</v>
      </c>
      <c r="P1707" s="105">
        <f t="shared" si="1021"/>
        <v>0</v>
      </c>
      <c r="Q1707" s="105">
        <f t="shared" si="1049"/>
        <v>357.73593920351709</v>
      </c>
      <c r="R1707" s="27">
        <f t="shared" si="1022"/>
        <v>9.9371094223199188E-2</v>
      </c>
      <c r="S1707" s="98">
        <f t="shared" si="1023"/>
        <v>8.6403799356481326</v>
      </c>
      <c r="T1707" s="17">
        <f t="shared" si="1050"/>
        <v>3028.9263700153151</v>
      </c>
      <c r="U1707" s="17">
        <f t="shared" si="1024"/>
        <v>0.84136843611536527</v>
      </c>
      <c r="V1707" s="17">
        <f t="shared" si="1025"/>
        <v>339.84914224334125</v>
      </c>
      <c r="W1707" s="17">
        <f t="shared" si="1026"/>
        <v>326.25517655360761</v>
      </c>
      <c r="X1707" s="17">
        <f t="shared" si="1026"/>
        <v>313.20496949146332</v>
      </c>
      <c r="Y1707" s="17">
        <f t="shared" si="1027"/>
        <v>310.07291979654866</v>
      </c>
      <c r="Z1707" s="17">
        <f>Y1707/3600</f>
        <v>8.6131366610152402E-2</v>
      </c>
      <c r="AA1707" s="17">
        <f>0.96*Y1707</f>
        <v>297.67000300468669</v>
      </c>
      <c r="AB1707" s="17">
        <f t="shared" si="1028"/>
        <v>285.76320288449921</v>
      </c>
      <c r="AC1707" s="17">
        <f t="shared" si="1029"/>
        <v>271.47504274027426</v>
      </c>
      <c r="AD1707" s="17">
        <f t="shared" si="1030"/>
        <v>271.47504274027426</v>
      </c>
      <c r="AE1707" s="17">
        <f t="shared" si="1051"/>
        <v>7.5409734094520633E-2</v>
      </c>
      <c r="AF1707" s="17">
        <f>T1707-AD1707</f>
        <v>2757.451327275041</v>
      </c>
      <c r="AG1707" s="17">
        <f t="shared" si="1031"/>
        <v>0.76595870202084471</v>
      </c>
      <c r="AH1707" s="28">
        <f>0.5*'Ducati Panigale 1199 data'!$C$8*'WLTP class 3 v5'!F1707^2</f>
        <v>176823.44444444441</v>
      </c>
      <c r="AI1707" s="17">
        <f t="shared" si="1032"/>
        <v>176.82344444444442</v>
      </c>
      <c r="AJ1707" s="17" t="str">
        <f>IF(N1707&lt;0, AI1707, "0")</f>
        <v>0</v>
      </c>
      <c r="AK1707" s="98">
        <f>AK1706+AJ1707</f>
        <v>3985.0924614197511</v>
      </c>
      <c r="AL1707" s="105">
        <f t="shared" si="1033"/>
        <v>1.1069701281721531</v>
      </c>
      <c r="AM1707" s="98">
        <f>IF(N1707 &gt; 0, AI1707, )</f>
        <v>176.82344444444442</v>
      </c>
      <c r="AN1707" s="98">
        <f t="shared" si="1052"/>
        <v>52652.464458333227</v>
      </c>
      <c r="AO1707" s="98">
        <f t="shared" si="1034"/>
        <v>14.62568457175923</v>
      </c>
      <c r="AP1707" s="27">
        <f t="shared" si="1035"/>
        <v>0</v>
      </c>
      <c r="AQ1707" s="27">
        <f t="shared" si="1036"/>
        <v>0</v>
      </c>
      <c r="AR1707" s="100">
        <f t="shared" si="1037"/>
        <v>0</v>
      </c>
      <c r="AS1707" s="27">
        <f t="shared" si="1038"/>
        <v>0</v>
      </c>
      <c r="AT1707" s="100">
        <f t="shared" si="1015"/>
        <v>0</v>
      </c>
      <c r="AU1707" s="27">
        <f t="shared" si="1015"/>
        <v>0</v>
      </c>
      <c r="AV1707" s="27">
        <f t="shared" si="1039"/>
        <v>0</v>
      </c>
      <c r="AW1707" s="27">
        <f t="shared" si="1040"/>
        <v>0</v>
      </c>
      <c r="AX1707" s="27">
        <f t="shared" si="1041"/>
        <v>0</v>
      </c>
      <c r="AY1707" s="100">
        <f>AN1707-AW1707</f>
        <v>52652.464458333227</v>
      </c>
      <c r="AZ1707" s="110">
        <f t="shared" si="1042"/>
        <v>14.62568457175923</v>
      </c>
      <c r="BB1707" s="88">
        <v>0</v>
      </c>
      <c r="BC1707" s="26">
        <f t="shared" si="1043"/>
        <v>0</v>
      </c>
      <c r="BD1707" s="26">
        <f t="shared" si="1044"/>
        <v>0</v>
      </c>
      <c r="BE1707" s="26">
        <f t="shared" si="1045"/>
        <v>0</v>
      </c>
      <c r="BF1707" s="26">
        <f t="shared" si="1046"/>
        <v>0</v>
      </c>
      <c r="BG1707" s="26">
        <f t="shared" si="1047"/>
        <v>0</v>
      </c>
    </row>
    <row r="1708" spans="2:59">
      <c r="B1708" s="13" t="s">
        <v>35</v>
      </c>
      <c r="C1708" s="13">
        <v>1697</v>
      </c>
      <c r="D1708" s="13">
        <v>220</v>
      </c>
      <c r="E1708" s="24">
        <v>128.5</v>
      </c>
      <c r="F1708" s="69">
        <f t="shared" si="1016"/>
        <v>35.694444444444443</v>
      </c>
      <c r="G1708" s="25">
        <f t="shared" si="1048"/>
        <v>2.7777777777776198E-2</v>
      </c>
      <c r="H1708" s="25">
        <f t="shared" si="1017"/>
        <v>110.5</v>
      </c>
      <c r="I1708" s="49">
        <f>'Ducati Panigale 1199 data'!$C$8*G1708</f>
        <v>7.7222222222217827</v>
      </c>
      <c r="J1708" s="49">
        <f>'Ducati Panigale 1199 data'!$C$8*'Ducati Panigale 1199 data'!$C$15*'Ducati Panigale 1199 data'!$C$10</f>
        <v>54.543600000000005</v>
      </c>
      <c r="K1708" s="49">
        <f>(0.5*'Ducati Panigale 1199 data'!$C$12)*'Ducati Panigale 1199 data'!$C$14*'Ducati Panigale 1199 data'!$C$11*F1708^2</f>
        <v>180.26828486689814</v>
      </c>
      <c r="L1708" s="49">
        <f t="shared" si="1018"/>
        <v>242.53410708911991</v>
      </c>
      <c r="M1708" s="49">
        <f t="shared" si="1014"/>
        <v>8657.1202113755298</v>
      </c>
      <c r="N1708" s="25">
        <f t="shared" si="1019"/>
        <v>8.6571202113755295</v>
      </c>
      <c r="O1708" s="105">
        <f t="shared" si="1020"/>
        <v>0</v>
      </c>
      <c r="P1708" s="105">
        <f t="shared" si="1021"/>
        <v>0</v>
      </c>
      <c r="Q1708" s="105">
        <f t="shared" si="1049"/>
        <v>357.73593920351709</v>
      </c>
      <c r="R1708" s="27">
        <f t="shared" si="1022"/>
        <v>9.9371094223199188E-2</v>
      </c>
      <c r="S1708" s="98">
        <f t="shared" si="1023"/>
        <v>8.6571202113755295</v>
      </c>
      <c r="T1708" s="17">
        <f t="shared" si="1050"/>
        <v>3037.5834902266906</v>
      </c>
      <c r="U1708" s="17">
        <f t="shared" si="1024"/>
        <v>0.84377319172963627</v>
      </c>
      <c r="V1708" s="17">
        <f t="shared" si="1025"/>
        <v>339.84914224334125</v>
      </c>
      <c r="W1708" s="17">
        <f t="shared" si="1026"/>
        <v>326.25517655360761</v>
      </c>
      <c r="X1708" s="17">
        <f t="shared" si="1026"/>
        <v>313.20496949146332</v>
      </c>
      <c r="Y1708" s="17">
        <f t="shared" si="1027"/>
        <v>310.07291979654866</v>
      </c>
      <c r="Z1708" s="17">
        <f>Y1708/3600</f>
        <v>8.6131366610152402E-2</v>
      </c>
      <c r="AA1708" s="17">
        <f>0.96*Y1708</f>
        <v>297.67000300468669</v>
      </c>
      <c r="AB1708" s="17">
        <f t="shared" si="1028"/>
        <v>285.76320288449921</v>
      </c>
      <c r="AC1708" s="17">
        <f t="shared" si="1029"/>
        <v>271.47504274027426</v>
      </c>
      <c r="AD1708" s="17">
        <f t="shared" si="1030"/>
        <v>271.47504274027426</v>
      </c>
      <c r="AE1708" s="17">
        <f t="shared" si="1051"/>
        <v>7.5409734094520633E-2</v>
      </c>
      <c r="AF1708" s="17">
        <f>T1708-AD1708</f>
        <v>2766.1084474864165</v>
      </c>
      <c r="AG1708" s="17">
        <f t="shared" si="1031"/>
        <v>0.76836345763511571</v>
      </c>
      <c r="AH1708" s="28">
        <f>0.5*'Ducati Panigale 1199 data'!$C$8*'WLTP class 3 v5'!F1708^2</f>
        <v>177098.97762345677</v>
      </c>
      <c r="AI1708" s="17">
        <f t="shared" si="1032"/>
        <v>177.09897762345676</v>
      </c>
      <c r="AJ1708" s="17" t="str">
        <f>IF(N1708&lt;0, AI1708, "0")</f>
        <v>0</v>
      </c>
      <c r="AK1708" s="98">
        <f>AK1707+AJ1708</f>
        <v>3985.0924614197511</v>
      </c>
      <c r="AL1708" s="105">
        <f t="shared" si="1033"/>
        <v>1.1069701281721531</v>
      </c>
      <c r="AM1708" s="98">
        <f>IF(N1708 &gt; 0, AI1708, )</f>
        <v>177.09897762345676</v>
      </c>
      <c r="AN1708" s="98">
        <f t="shared" si="1052"/>
        <v>52829.563435956683</v>
      </c>
      <c r="AO1708" s="98">
        <f t="shared" si="1034"/>
        <v>14.674878732210189</v>
      </c>
      <c r="AP1708" s="27">
        <f t="shared" si="1035"/>
        <v>0</v>
      </c>
      <c r="AQ1708" s="27">
        <f t="shared" si="1036"/>
        <v>0</v>
      </c>
      <c r="AR1708" s="100">
        <f t="shared" si="1037"/>
        <v>0</v>
      </c>
      <c r="AS1708" s="27">
        <f t="shared" si="1038"/>
        <v>0</v>
      </c>
      <c r="AT1708" s="100">
        <f t="shared" si="1015"/>
        <v>0</v>
      </c>
      <c r="AU1708" s="27">
        <f t="shared" si="1015"/>
        <v>0</v>
      </c>
      <c r="AV1708" s="27">
        <f t="shared" si="1039"/>
        <v>0</v>
      </c>
      <c r="AW1708" s="27">
        <f t="shared" si="1040"/>
        <v>0</v>
      </c>
      <c r="AX1708" s="27">
        <f t="shared" si="1041"/>
        <v>0</v>
      </c>
      <c r="AY1708" s="100">
        <f>AN1708-AW1708</f>
        <v>52829.563435956683</v>
      </c>
      <c r="AZ1708" s="110">
        <f t="shared" si="1042"/>
        <v>14.674878732210189</v>
      </c>
      <c r="BB1708" s="88">
        <v>0</v>
      </c>
      <c r="BC1708" s="26">
        <f t="shared" si="1043"/>
        <v>0</v>
      </c>
      <c r="BD1708" s="26">
        <f t="shared" si="1044"/>
        <v>0</v>
      </c>
      <c r="BE1708" s="26">
        <f t="shared" si="1045"/>
        <v>0</v>
      </c>
      <c r="BF1708" s="26">
        <f t="shared" si="1046"/>
        <v>0</v>
      </c>
      <c r="BG1708" s="26">
        <f t="shared" si="1047"/>
        <v>0</v>
      </c>
    </row>
    <row r="1709" spans="2:59">
      <c r="B1709" s="13" t="s">
        <v>35</v>
      </c>
      <c r="C1709" s="13">
        <v>1698</v>
      </c>
      <c r="D1709" s="13">
        <v>221</v>
      </c>
      <c r="E1709" s="24">
        <v>128.6</v>
      </c>
      <c r="F1709" s="69">
        <f t="shared" si="1016"/>
        <v>35.722222222222221</v>
      </c>
      <c r="G1709" s="25">
        <f t="shared" si="1048"/>
        <v>1.3888888888888099E-2</v>
      </c>
      <c r="H1709" s="25">
        <f t="shared" si="1017"/>
        <v>111</v>
      </c>
      <c r="I1709" s="49">
        <f>'Ducati Panigale 1199 data'!$C$8*G1709</f>
        <v>3.8611111111108913</v>
      </c>
      <c r="J1709" s="49">
        <f>'Ducati Panigale 1199 data'!$C$8*'Ducati Panigale 1199 data'!$C$15*'Ducati Panigale 1199 data'!$C$10</f>
        <v>54.543600000000005</v>
      </c>
      <c r="K1709" s="49">
        <f>(0.5*'Ducati Panigale 1199 data'!$C$12)*'Ducati Panigale 1199 data'!$C$14*'Ducati Panigale 1199 data'!$C$11*F1709^2</f>
        <v>180.54896724537036</v>
      </c>
      <c r="L1709" s="49">
        <f t="shared" si="1018"/>
        <v>238.95367835648125</v>
      </c>
      <c r="M1709" s="49">
        <f t="shared" si="1014"/>
        <v>8535.9563990676361</v>
      </c>
      <c r="N1709" s="25">
        <f t="shared" si="1019"/>
        <v>8.5359563990676364</v>
      </c>
      <c r="O1709" s="105">
        <f t="shared" si="1020"/>
        <v>0</v>
      </c>
      <c r="P1709" s="105">
        <f t="shared" si="1021"/>
        <v>0</v>
      </c>
      <c r="Q1709" s="105">
        <f t="shared" si="1049"/>
        <v>357.73593920351709</v>
      </c>
      <c r="R1709" s="27">
        <f t="shared" si="1022"/>
        <v>9.9371094223199188E-2</v>
      </c>
      <c r="S1709" s="98">
        <f t="shared" si="1023"/>
        <v>8.5359563990676364</v>
      </c>
      <c r="T1709" s="17">
        <f t="shared" si="1050"/>
        <v>3046.1194466257584</v>
      </c>
      <c r="U1709" s="17">
        <f t="shared" si="1024"/>
        <v>0.84614429072937736</v>
      </c>
      <c r="V1709" s="17">
        <f t="shared" si="1025"/>
        <v>339.84914224334125</v>
      </c>
      <c r="W1709" s="17">
        <f t="shared" si="1026"/>
        <v>326.25517655360761</v>
      </c>
      <c r="X1709" s="17">
        <f t="shared" si="1026"/>
        <v>313.20496949146332</v>
      </c>
      <c r="Y1709" s="17">
        <f t="shared" si="1027"/>
        <v>310.07291979654866</v>
      </c>
      <c r="Z1709" s="17">
        <f>Y1709/3600</f>
        <v>8.6131366610152402E-2</v>
      </c>
      <c r="AA1709" s="17">
        <f>0.96*Y1709</f>
        <v>297.67000300468669</v>
      </c>
      <c r="AB1709" s="17">
        <f t="shared" si="1028"/>
        <v>285.76320288449921</v>
      </c>
      <c r="AC1709" s="17">
        <f t="shared" si="1029"/>
        <v>271.47504274027426</v>
      </c>
      <c r="AD1709" s="17">
        <f t="shared" si="1030"/>
        <v>271.47504274027426</v>
      </c>
      <c r="AE1709" s="17">
        <f t="shared" si="1051"/>
        <v>7.5409734094520633E-2</v>
      </c>
      <c r="AF1709" s="17">
        <f>T1709-AD1709</f>
        <v>2774.6444038854843</v>
      </c>
      <c r="AG1709" s="17">
        <f t="shared" si="1031"/>
        <v>0.77073455663485679</v>
      </c>
      <c r="AH1709" s="28">
        <f>0.5*'Ducati Panigale 1199 data'!$C$8*'WLTP class 3 v5'!F1709^2</f>
        <v>177374.72530864197</v>
      </c>
      <c r="AI1709" s="17">
        <f t="shared" si="1032"/>
        <v>177.37472530864196</v>
      </c>
      <c r="AJ1709" s="17" t="str">
        <f>IF(N1709&lt;0, AI1709, "0")</f>
        <v>0</v>
      </c>
      <c r="AK1709" s="98">
        <f>AK1708+AJ1709</f>
        <v>3985.0924614197511</v>
      </c>
      <c r="AL1709" s="105">
        <f t="shared" si="1033"/>
        <v>1.1069701281721531</v>
      </c>
      <c r="AM1709" s="98">
        <f>IF(N1709 &gt; 0, AI1709, )</f>
        <v>177.37472530864196</v>
      </c>
      <c r="AN1709" s="98">
        <f t="shared" si="1052"/>
        <v>53006.938161265323</v>
      </c>
      <c r="AO1709" s="98">
        <f t="shared" si="1034"/>
        <v>14.724149489240368</v>
      </c>
      <c r="AP1709" s="27">
        <f t="shared" si="1035"/>
        <v>0</v>
      </c>
      <c r="AQ1709" s="27">
        <f t="shared" si="1036"/>
        <v>0</v>
      </c>
      <c r="AR1709" s="100">
        <f t="shared" si="1037"/>
        <v>0</v>
      </c>
      <c r="AS1709" s="27">
        <f t="shared" si="1038"/>
        <v>0</v>
      </c>
      <c r="AT1709" s="100">
        <f t="shared" si="1015"/>
        <v>0</v>
      </c>
      <c r="AU1709" s="27">
        <f t="shared" si="1015"/>
        <v>0</v>
      </c>
      <c r="AV1709" s="27">
        <f t="shared" si="1039"/>
        <v>0</v>
      </c>
      <c r="AW1709" s="27">
        <f t="shared" si="1040"/>
        <v>0</v>
      </c>
      <c r="AX1709" s="27">
        <f t="shared" si="1041"/>
        <v>0</v>
      </c>
      <c r="AY1709" s="100">
        <f>AN1709-AW1709</f>
        <v>53006.938161265323</v>
      </c>
      <c r="AZ1709" s="110">
        <f t="shared" si="1042"/>
        <v>14.724149489240368</v>
      </c>
      <c r="BB1709" s="88">
        <v>0</v>
      </c>
      <c r="BC1709" s="26">
        <f t="shared" si="1043"/>
        <v>0</v>
      </c>
      <c r="BD1709" s="26">
        <f t="shared" si="1044"/>
        <v>0</v>
      </c>
      <c r="BE1709" s="26">
        <f t="shared" si="1045"/>
        <v>0</v>
      </c>
      <c r="BF1709" s="26">
        <f t="shared" si="1046"/>
        <v>0</v>
      </c>
      <c r="BG1709" s="26">
        <f t="shared" si="1047"/>
        <v>0</v>
      </c>
    </row>
    <row r="1710" spans="2:59">
      <c r="B1710" s="13" t="s">
        <v>35</v>
      </c>
      <c r="C1710" s="13">
        <v>1699</v>
      </c>
      <c r="D1710" s="13">
        <v>222</v>
      </c>
      <c r="E1710" s="24">
        <v>128.6</v>
      </c>
      <c r="F1710" s="69">
        <f t="shared" si="1016"/>
        <v>35.722222222222221</v>
      </c>
      <c r="G1710" s="25">
        <f t="shared" si="1048"/>
        <v>-1.3888888888888099E-2</v>
      </c>
      <c r="H1710" s="25">
        <f t="shared" si="1017"/>
        <v>111.5</v>
      </c>
      <c r="I1710" s="49">
        <f>'Ducati Panigale 1199 data'!$C$8*G1710</f>
        <v>-3.8611111111108913</v>
      </c>
      <c r="J1710" s="49">
        <f>'Ducati Panigale 1199 data'!$C$8*'Ducati Panigale 1199 data'!$C$15*'Ducati Panigale 1199 data'!$C$10</f>
        <v>54.543600000000005</v>
      </c>
      <c r="K1710" s="49">
        <f>(0.5*'Ducati Panigale 1199 data'!$C$12)*'Ducati Panigale 1199 data'!$C$14*'Ducati Panigale 1199 data'!$C$11*F1710^2</f>
        <v>180.54896724537036</v>
      </c>
      <c r="L1710" s="49">
        <f t="shared" si="1018"/>
        <v>231.23145613425947</v>
      </c>
      <c r="M1710" s="49">
        <f t="shared" si="1014"/>
        <v>8260.101460796046</v>
      </c>
      <c r="N1710" s="25">
        <f t="shared" si="1019"/>
        <v>8.2601014607960455</v>
      </c>
      <c r="O1710" s="105">
        <f t="shared" si="1020"/>
        <v>0</v>
      </c>
      <c r="P1710" s="105">
        <f t="shared" si="1021"/>
        <v>0</v>
      </c>
      <c r="Q1710" s="105">
        <f t="shared" si="1049"/>
        <v>357.73593920351709</v>
      </c>
      <c r="R1710" s="27">
        <f t="shared" si="1022"/>
        <v>9.9371094223199188E-2</v>
      </c>
      <c r="S1710" s="98">
        <f t="shared" si="1023"/>
        <v>8.2601014607960455</v>
      </c>
      <c r="T1710" s="17">
        <f t="shared" si="1050"/>
        <v>3054.3795480865547</v>
      </c>
      <c r="U1710" s="17">
        <f t="shared" si="1024"/>
        <v>0.84843876335737634</v>
      </c>
      <c r="V1710" s="17">
        <f t="shared" si="1025"/>
        <v>339.84914224334125</v>
      </c>
      <c r="W1710" s="17">
        <f t="shared" si="1026"/>
        <v>326.25517655360761</v>
      </c>
      <c r="X1710" s="17">
        <f t="shared" si="1026"/>
        <v>313.20496949146332</v>
      </c>
      <c r="Y1710" s="17">
        <f t="shared" si="1027"/>
        <v>310.07291979654866</v>
      </c>
      <c r="Z1710" s="17">
        <f>Y1710/3600</f>
        <v>8.6131366610152402E-2</v>
      </c>
      <c r="AA1710" s="17">
        <f>0.96*Y1710</f>
        <v>297.67000300468669</v>
      </c>
      <c r="AB1710" s="17">
        <f t="shared" si="1028"/>
        <v>285.76320288449921</v>
      </c>
      <c r="AC1710" s="17">
        <f t="shared" si="1029"/>
        <v>271.47504274027426</v>
      </c>
      <c r="AD1710" s="17">
        <f t="shared" si="1030"/>
        <v>271.47504274027426</v>
      </c>
      <c r="AE1710" s="17">
        <f t="shared" si="1051"/>
        <v>7.5409734094520633E-2</v>
      </c>
      <c r="AF1710" s="17">
        <f>T1710-AD1710</f>
        <v>2782.9045053462805</v>
      </c>
      <c r="AG1710" s="17">
        <f t="shared" si="1031"/>
        <v>0.77302902926285566</v>
      </c>
      <c r="AH1710" s="28">
        <f>0.5*'Ducati Panigale 1199 data'!$C$8*'WLTP class 3 v5'!F1710^2</f>
        <v>177374.72530864197</v>
      </c>
      <c r="AI1710" s="17">
        <f t="shared" si="1032"/>
        <v>177.37472530864196</v>
      </c>
      <c r="AJ1710" s="17" t="str">
        <f>IF(N1710&lt;0, AI1710, "0")</f>
        <v>0</v>
      </c>
      <c r="AK1710" s="98">
        <f>AK1709+AJ1710</f>
        <v>3985.0924614197511</v>
      </c>
      <c r="AL1710" s="105">
        <f t="shared" si="1033"/>
        <v>1.1069701281721531</v>
      </c>
      <c r="AM1710" s="98">
        <f>IF(N1710 &gt; 0, AI1710, )</f>
        <v>177.37472530864196</v>
      </c>
      <c r="AN1710" s="98">
        <f t="shared" si="1052"/>
        <v>53184.312886573964</v>
      </c>
      <c r="AO1710" s="98">
        <f t="shared" si="1034"/>
        <v>14.773420246270545</v>
      </c>
      <c r="AP1710" s="27">
        <f t="shared" si="1035"/>
        <v>0</v>
      </c>
      <c r="AQ1710" s="27">
        <f t="shared" si="1036"/>
        <v>0</v>
      </c>
      <c r="AR1710" s="100">
        <f t="shared" si="1037"/>
        <v>0</v>
      </c>
      <c r="AS1710" s="27">
        <f t="shared" si="1038"/>
        <v>0</v>
      </c>
      <c r="AT1710" s="100">
        <f t="shared" si="1015"/>
        <v>0</v>
      </c>
      <c r="AU1710" s="27">
        <f t="shared" si="1015"/>
        <v>0</v>
      </c>
      <c r="AV1710" s="27">
        <f t="shared" si="1039"/>
        <v>0</v>
      </c>
      <c r="AW1710" s="27">
        <f t="shared" si="1040"/>
        <v>0</v>
      </c>
      <c r="AX1710" s="27">
        <f t="shared" si="1041"/>
        <v>0</v>
      </c>
      <c r="AY1710" s="100">
        <f>AN1710-AW1710</f>
        <v>53184.312886573964</v>
      </c>
      <c r="AZ1710" s="110">
        <f t="shared" si="1042"/>
        <v>14.773420246270545</v>
      </c>
      <c r="BB1710" s="88">
        <v>0</v>
      </c>
      <c r="BC1710" s="26">
        <f t="shared" si="1043"/>
        <v>0</v>
      </c>
      <c r="BD1710" s="26">
        <f t="shared" si="1044"/>
        <v>0</v>
      </c>
      <c r="BE1710" s="26">
        <f t="shared" si="1045"/>
        <v>0</v>
      </c>
      <c r="BF1710" s="26">
        <f t="shared" si="1046"/>
        <v>0</v>
      </c>
      <c r="BG1710" s="26">
        <f t="shared" si="1047"/>
        <v>0</v>
      </c>
    </row>
    <row r="1711" spans="2:59">
      <c r="B1711" s="13" t="s">
        <v>35</v>
      </c>
      <c r="C1711" s="13">
        <v>1700</v>
      </c>
      <c r="D1711" s="13">
        <v>223</v>
      </c>
      <c r="E1711" s="24">
        <v>128.5</v>
      </c>
      <c r="F1711" s="69">
        <f t="shared" si="1016"/>
        <v>35.694444444444443</v>
      </c>
      <c r="G1711" s="25">
        <f t="shared" si="1048"/>
        <v>-4.1666666666664298E-2</v>
      </c>
      <c r="H1711" s="25">
        <f t="shared" si="1017"/>
        <v>112</v>
      </c>
      <c r="I1711" s="49">
        <f>'Ducati Panigale 1199 data'!$C$8*G1711</f>
        <v>-11.583333333332675</v>
      </c>
      <c r="J1711" s="49">
        <f>'Ducati Panigale 1199 data'!$C$8*'Ducati Panigale 1199 data'!$C$15*'Ducati Panigale 1199 data'!$C$10</f>
        <v>54.543600000000005</v>
      </c>
      <c r="K1711" s="49">
        <f>(0.5*'Ducati Panigale 1199 data'!$C$12)*'Ducati Panigale 1199 data'!$C$14*'Ducati Panigale 1199 data'!$C$11*F1711^2</f>
        <v>180.26828486689814</v>
      </c>
      <c r="L1711" s="49">
        <f t="shared" si="1018"/>
        <v>223.22855153356548</v>
      </c>
      <c r="M1711" s="49">
        <f t="shared" si="1014"/>
        <v>7968.0191311286562</v>
      </c>
      <c r="N1711" s="25">
        <f t="shared" si="1019"/>
        <v>7.9680191311286563</v>
      </c>
      <c r="O1711" s="105">
        <f t="shared" si="1020"/>
        <v>0</v>
      </c>
      <c r="P1711" s="105">
        <f t="shared" si="1021"/>
        <v>0</v>
      </c>
      <c r="Q1711" s="105">
        <f t="shared" si="1049"/>
        <v>357.73593920351709</v>
      </c>
      <c r="R1711" s="27">
        <f t="shared" si="1022"/>
        <v>9.9371094223199188E-2</v>
      </c>
      <c r="S1711" s="98">
        <f t="shared" si="1023"/>
        <v>7.9680191311286563</v>
      </c>
      <c r="T1711" s="17">
        <f t="shared" si="1050"/>
        <v>3062.3475672176833</v>
      </c>
      <c r="U1711" s="17">
        <f t="shared" si="1024"/>
        <v>0.85065210200491204</v>
      </c>
      <c r="V1711" s="17">
        <f t="shared" si="1025"/>
        <v>339.84914224334125</v>
      </c>
      <c r="W1711" s="17">
        <f t="shared" si="1026"/>
        <v>326.25517655360761</v>
      </c>
      <c r="X1711" s="17">
        <f t="shared" si="1026"/>
        <v>313.20496949146332</v>
      </c>
      <c r="Y1711" s="17">
        <f t="shared" si="1027"/>
        <v>310.07291979654866</v>
      </c>
      <c r="Z1711" s="17">
        <f>Y1711/3600</f>
        <v>8.6131366610152402E-2</v>
      </c>
      <c r="AA1711" s="17">
        <f>0.96*Y1711</f>
        <v>297.67000300468669</v>
      </c>
      <c r="AB1711" s="17">
        <f t="shared" si="1028"/>
        <v>285.76320288449921</v>
      </c>
      <c r="AC1711" s="17">
        <f t="shared" si="1029"/>
        <v>271.47504274027426</v>
      </c>
      <c r="AD1711" s="17">
        <f t="shared" si="1030"/>
        <v>271.47504274027426</v>
      </c>
      <c r="AE1711" s="17">
        <f t="shared" si="1051"/>
        <v>7.5409734094520633E-2</v>
      </c>
      <c r="AF1711" s="17">
        <f>T1711-AD1711</f>
        <v>2790.8725244774091</v>
      </c>
      <c r="AG1711" s="17">
        <f t="shared" si="1031"/>
        <v>0.77524236791039147</v>
      </c>
      <c r="AH1711" s="28">
        <f>0.5*'Ducati Panigale 1199 data'!$C$8*'WLTP class 3 v5'!F1711^2</f>
        <v>177098.97762345677</v>
      </c>
      <c r="AI1711" s="17">
        <f t="shared" si="1032"/>
        <v>177.09897762345676</v>
      </c>
      <c r="AJ1711" s="17" t="str">
        <f>IF(N1711&lt;0, AI1711, "0")</f>
        <v>0</v>
      </c>
      <c r="AK1711" s="98">
        <f>AK1710+AJ1711</f>
        <v>3985.0924614197511</v>
      </c>
      <c r="AL1711" s="105">
        <f t="shared" si="1033"/>
        <v>1.1069701281721531</v>
      </c>
      <c r="AM1711" s="98">
        <f>IF(N1711 &gt; 0, AI1711, )</f>
        <v>177.09897762345676</v>
      </c>
      <c r="AN1711" s="98">
        <f t="shared" si="1052"/>
        <v>53361.41186419742</v>
      </c>
      <c r="AO1711" s="98">
        <f t="shared" si="1034"/>
        <v>14.822614406721506</v>
      </c>
      <c r="AP1711" s="27">
        <f t="shared" si="1035"/>
        <v>0</v>
      </c>
      <c r="AQ1711" s="27">
        <f t="shared" si="1036"/>
        <v>0</v>
      </c>
      <c r="AR1711" s="100">
        <f t="shared" si="1037"/>
        <v>0</v>
      </c>
      <c r="AS1711" s="27">
        <f t="shared" si="1038"/>
        <v>0</v>
      </c>
      <c r="AT1711" s="100">
        <f t="shared" si="1015"/>
        <v>0</v>
      </c>
      <c r="AU1711" s="27">
        <f t="shared" si="1015"/>
        <v>0</v>
      </c>
      <c r="AV1711" s="27">
        <f t="shared" si="1039"/>
        <v>0</v>
      </c>
      <c r="AW1711" s="27">
        <f t="shared" si="1040"/>
        <v>0</v>
      </c>
      <c r="AX1711" s="27">
        <f t="shared" si="1041"/>
        <v>0</v>
      </c>
      <c r="AY1711" s="100">
        <f>AN1711-AW1711</f>
        <v>53361.41186419742</v>
      </c>
      <c r="AZ1711" s="110">
        <f t="shared" si="1042"/>
        <v>14.822614406721506</v>
      </c>
      <c r="BB1711" s="88">
        <v>0</v>
      </c>
      <c r="BC1711" s="26">
        <f t="shared" si="1043"/>
        <v>0</v>
      </c>
      <c r="BD1711" s="26">
        <f t="shared" si="1044"/>
        <v>0</v>
      </c>
      <c r="BE1711" s="26">
        <f t="shared" si="1045"/>
        <v>0</v>
      </c>
      <c r="BF1711" s="26">
        <f t="shared" si="1046"/>
        <v>0</v>
      </c>
      <c r="BG1711" s="26">
        <f t="shared" si="1047"/>
        <v>0</v>
      </c>
    </row>
    <row r="1712" spans="2:59">
      <c r="B1712" s="13" t="s">
        <v>35</v>
      </c>
      <c r="C1712" s="13">
        <v>1701</v>
      </c>
      <c r="D1712" s="13">
        <v>224</v>
      </c>
      <c r="E1712" s="24">
        <v>128.30000000000001</v>
      </c>
      <c r="F1712" s="69">
        <f t="shared" si="1016"/>
        <v>35.638888888888893</v>
      </c>
      <c r="G1712" s="25">
        <f t="shared" si="1048"/>
        <v>-5.5555555555556344E-2</v>
      </c>
      <c r="H1712" s="25">
        <f t="shared" si="1017"/>
        <v>112.5</v>
      </c>
      <c r="I1712" s="49">
        <f>'Ducati Panigale 1199 data'!$C$8*G1712</f>
        <v>-15.444444444444663</v>
      </c>
      <c r="J1712" s="49">
        <f>'Ducati Panigale 1199 data'!$C$8*'Ducati Panigale 1199 data'!$C$15*'Ducati Panigale 1199 data'!$C$10</f>
        <v>54.543600000000005</v>
      </c>
      <c r="K1712" s="49">
        <f>(0.5*'Ducati Panigale 1199 data'!$C$12)*'Ducati Panigale 1199 data'!$C$14*'Ducati Panigale 1199 data'!$C$11*F1712^2</f>
        <v>179.70757514467599</v>
      </c>
      <c r="L1712" s="49">
        <f t="shared" si="1018"/>
        <v>218.80673070023133</v>
      </c>
      <c r="M1712" s="49">
        <f t="shared" si="1014"/>
        <v>7798.0287635665782</v>
      </c>
      <c r="N1712" s="25">
        <f t="shared" si="1019"/>
        <v>7.7980287635665784</v>
      </c>
      <c r="O1712" s="105">
        <f t="shared" si="1020"/>
        <v>0</v>
      </c>
      <c r="P1712" s="105">
        <f t="shared" si="1021"/>
        <v>0</v>
      </c>
      <c r="Q1712" s="105">
        <f t="shared" si="1049"/>
        <v>357.73593920351709</v>
      </c>
      <c r="R1712" s="27">
        <f t="shared" si="1022"/>
        <v>9.9371094223199188E-2</v>
      </c>
      <c r="S1712" s="98">
        <f t="shared" si="1023"/>
        <v>7.7980287635665784</v>
      </c>
      <c r="T1712" s="17">
        <f t="shared" si="1050"/>
        <v>3070.1455959812497</v>
      </c>
      <c r="U1712" s="17">
        <f t="shared" si="1024"/>
        <v>0.85281822110590266</v>
      </c>
      <c r="V1712" s="17">
        <f t="shared" si="1025"/>
        <v>339.84914224334125</v>
      </c>
      <c r="W1712" s="17">
        <f t="shared" si="1026"/>
        <v>326.25517655360761</v>
      </c>
      <c r="X1712" s="17">
        <f t="shared" si="1026"/>
        <v>313.20496949146332</v>
      </c>
      <c r="Y1712" s="17">
        <f t="shared" si="1027"/>
        <v>310.07291979654866</v>
      </c>
      <c r="Z1712" s="17">
        <f>Y1712/3600</f>
        <v>8.6131366610152402E-2</v>
      </c>
      <c r="AA1712" s="17">
        <f>0.96*Y1712</f>
        <v>297.67000300468669</v>
      </c>
      <c r="AB1712" s="17">
        <f t="shared" si="1028"/>
        <v>285.76320288449921</v>
      </c>
      <c r="AC1712" s="17">
        <f t="shared" si="1029"/>
        <v>271.47504274027426</v>
      </c>
      <c r="AD1712" s="17">
        <f t="shared" si="1030"/>
        <v>271.47504274027426</v>
      </c>
      <c r="AE1712" s="17">
        <f t="shared" si="1051"/>
        <v>7.5409734094520633E-2</v>
      </c>
      <c r="AF1712" s="17">
        <f>T1712-AD1712</f>
        <v>2798.6705532409756</v>
      </c>
      <c r="AG1712" s="17">
        <f t="shared" si="1031"/>
        <v>0.7774084870113821</v>
      </c>
      <c r="AH1712" s="28">
        <f>0.5*'Ducati Panigale 1199 data'!$C$8*'WLTP class 3 v5'!F1712^2</f>
        <v>176548.12577160497</v>
      </c>
      <c r="AI1712" s="17">
        <f t="shared" si="1032"/>
        <v>176.54812577160499</v>
      </c>
      <c r="AJ1712" s="17" t="str">
        <f>IF(N1712&lt;0, AI1712, "0")</f>
        <v>0</v>
      </c>
      <c r="AK1712" s="98">
        <f>AK1711+AJ1712</f>
        <v>3985.0924614197511</v>
      </c>
      <c r="AL1712" s="105">
        <f t="shared" si="1033"/>
        <v>1.1069701281721531</v>
      </c>
      <c r="AM1712" s="98">
        <f>IF(N1712 &gt; 0, AI1712, )</f>
        <v>176.54812577160499</v>
      </c>
      <c r="AN1712" s="98">
        <f t="shared" si="1052"/>
        <v>53537.959989969022</v>
      </c>
      <c r="AO1712" s="98">
        <f t="shared" si="1034"/>
        <v>14.871655552769173</v>
      </c>
      <c r="AP1712" s="27">
        <f t="shared" si="1035"/>
        <v>0</v>
      </c>
      <c r="AQ1712" s="27">
        <f t="shared" si="1036"/>
        <v>0</v>
      </c>
      <c r="AR1712" s="100">
        <f t="shared" si="1037"/>
        <v>0</v>
      </c>
      <c r="AS1712" s="27">
        <f t="shared" si="1038"/>
        <v>0</v>
      </c>
      <c r="AT1712" s="100">
        <f t="shared" si="1015"/>
        <v>0</v>
      </c>
      <c r="AU1712" s="27">
        <f t="shared" si="1015"/>
        <v>0</v>
      </c>
      <c r="AV1712" s="27">
        <f t="shared" si="1039"/>
        <v>0</v>
      </c>
      <c r="AW1712" s="27">
        <f t="shared" si="1040"/>
        <v>0</v>
      </c>
      <c r="AX1712" s="27">
        <f t="shared" si="1041"/>
        <v>0</v>
      </c>
      <c r="AY1712" s="100">
        <f>AN1712-AW1712</f>
        <v>53537.959989969022</v>
      </c>
      <c r="AZ1712" s="110">
        <f t="shared" si="1042"/>
        <v>14.871655552769173</v>
      </c>
      <c r="BB1712" s="88">
        <v>0</v>
      </c>
      <c r="BC1712" s="26">
        <f t="shared" si="1043"/>
        <v>0</v>
      </c>
      <c r="BD1712" s="26">
        <f t="shared" si="1044"/>
        <v>0</v>
      </c>
      <c r="BE1712" s="26">
        <f t="shared" si="1045"/>
        <v>0</v>
      </c>
      <c r="BF1712" s="26">
        <f t="shared" si="1046"/>
        <v>0</v>
      </c>
      <c r="BG1712" s="26">
        <f t="shared" si="1047"/>
        <v>0</v>
      </c>
    </row>
    <row r="1713" spans="2:59">
      <c r="B1713" s="13" t="s">
        <v>35</v>
      </c>
      <c r="C1713" s="13">
        <v>1702</v>
      </c>
      <c r="D1713" s="13">
        <v>225</v>
      </c>
      <c r="E1713" s="24">
        <v>128.1</v>
      </c>
      <c r="F1713" s="69">
        <f t="shared" si="1016"/>
        <v>35.583333333333336</v>
      </c>
      <c r="G1713" s="25">
        <f t="shared" si="1048"/>
        <v>-5.5555555555556344E-2</v>
      </c>
      <c r="H1713" s="25">
        <f t="shared" si="1017"/>
        <v>113</v>
      </c>
      <c r="I1713" s="49">
        <f>'Ducati Panigale 1199 data'!$C$8*G1713</f>
        <v>-15.444444444444663</v>
      </c>
      <c r="J1713" s="49">
        <f>'Ducati Panigale 1199 data'!$C$8*'Ducati Panigale 1199 data'!$C$15*'Ducati Panigale 1199 data'!$C$10</f>
        <v>54.543600000000005</v>
      </c>
      <c r="K1713" s="49">
        <f>(0.5*'Ducati Panigale 1199 data'!$C$12)*'Ducati Panigale 1199 data'!$C$14*'Ducati Panigale 1199 data'!$C$11*F1713^2</f>
        <v>179.14773880208338</v>
      </c>
      <c r="L1713" s="49">
        <f t="shared" si="1018"/>
        <v>218.24689435763872</v>
      </c>
      <c r="M1713" s="49">
        <f t="shared" si="1014"/>
        <v>7765.951990892645</v>
      </c>
      <c r="N1713" s="25">
        <f t="shared" si="1019"/>
        <v>7.7659519908926447</v>
      </c>
      <c r="O1713" s="105">
        <f t="shared" si="1020"/>
        <v>0</v>
      </c>
      <c r="P1713" s="105">
        <f t="shared" si="1021"/>
        <v>0</v>
      </c>
      <c r="Q1713" s="105">
        <f t="shared" si="1049"/>
        <v>357.73593920351709</v>
      </c>
      <c r="R1713" s="27">
        <f t="shared" si="1022"/>
        <v>9.9371094223199188E-2</v>
      </c>
      <c r="S1713" s="98">
        <f t="shared" si="1023"/>
        <v>7.7659519908926447</v>
      </c>
      <c r="T1713" s="17">
        <f t="shared" si="1050"/>
        <v>3077.9115479721422</v>
      </c>
      <c r="U1713" s="17">
        <f t="shared" si="1024"/>
        <v>0.85497542999226173</v>
      </c>
      <c r="V1713" s="17">
        <f t="shared" si="1025"/>
        <v>339.84914224334125</v>
      </c>
      <c r="W1713" s="17">
        <f t="shared" si="1026"/>
        <v>326.25517655360761</v>
      </c>
      <c r="X1713" s="17">
        <f t="shared" si="1026"/>
        <v>313.20496949146332</v>
      </c>
      <c r="Y1713" s="17">
        <f t="shared" si="1027"/>
        <v>310.07291979654866</v>
      </c>
      <c r="Z1713" s="17">
        <f>Y1713/3600</f>
        <v>8.6131366610152402E-2</v>
      </c>
      <c r="AA1713" s="17">
        <f>0.96*Y1713</f>
        <v>297.67000300468669</v>
      </c>
      <c r="AB1713" s="17">
        <f t="shared" si="1028"/>
        <v>285.76320288449921</v>
      </c>
      <c r="AC1713" s="17">
        <f t="shared" si="1029"/>
        <v>271.47504274027426</v>
      </c>
      <c r="AD1713" s="17">
        <f t="shared" si="1030"/>
        <v>271.47504274027426</v>
      </c>
      <c r="AE1713" s="17">
        <f t="shared" si="1051"/>
        <v>7.5409734094520633E-2</v>
      </c>
      <c r="AF1713" s="17">
        <f>T1713-AD1713</f>
        <v>2806.4365052318681</v>
      </c>
      <c r="AG1713" s="17">
        <f t="shared" si="1031"/>
        <v>0.77956569589774116</v>
      </c>
      <c r="AH1713" s="28">
        <f>0.5*'Ducati Panigale 1199 data'!$C$8*'WLTP class 3 v5'!F1713^2</f>
        <v>175998.13194444447</v>
      </c>
      <c r="AI1713" s="17">
        <f t="shared" si="1032"/>
        <v>175.99813194444448</v>
      </c>
      <c r="AJ1713" s="17" t="str">
        <f>IF(N1713&lt;0, AI1713, "0")</f>
        <v>0</v>
      </c>
      <c r="AK1713" s="98">
        <f>AK1712+AJ1713</f>
        <v>3985.0924614197511</v>
      </c>
      <c r="AL1713" s="105">
        <f t="shared" si="1033"/>
        <v>1.1069701281721531</v>
      </c>
      <c r="AM1713" s="98">
        <f>IF(N1713 &gt; 0, AI1713, )</f>
        <v>175.99813194444448</v>
      </c>
      <c r="AN1713" s="98">
        <f t="shared" si="1052"/>
        <v>53713.958121913463</v>
      </c>
      <c r="AO1713" s="98">
        <f t="shared" si="1034"/>
        <v>14.92054392275374</v>
      </c>
      <c r="AP1713" s="27">
        <f t="shared" si="1035"/>
        <v>0</v>
      </c>
      <c r="AQ1713" s="27">
        <f t="shared" si="1036"/>
        <v>0</v>
      </c>
      <c r="AR1713" s="100">
        <f t="shared" si="1037"/>
        <v>0</v>
      </c>
      <c r="AS1713" s="27">
        <f t="shared" si="1038"/>
        <v>0</v>
      </c>
      <c r="AT1713" s="100">
        <f t="shared" si="1015"/>
        <v>0</v>
      </c>
      <c r="AU1713" s="27">
        <f t="shared" si="1015"/>
        <v>0</v>
      </c>
      <c r="AV1713" s="27">
        <f t="shared" si="1039"/>
        <v>0</v>
      </c>
      <c r="AW1713" s="27">
        <f t="shared" si="1040"/>
        <v>0</v>
      </c>
      <c r="AX1713" s="27">
        <f t="shared" si="1041"/>
        <v>0</v>
      </c>
      <c r="AY1713" s="100">
        <f>AN1713-AW1713</f>
        <v>53713.958121913463</v>
      </c>
      <c r="AZ1713" s="110">
        <f t="shared" si="1042"/>
        <v>14.92054392275374</v>
      </c>
      <c r="BB1713" s="88">
        <v>0</v>
      </c>
      <c r="BC1713" s="26">
        <f t="shared" si="1043"/>
        <v>0</v>
      </c>
      <c r="BD1713" s="26">
        <f t="shared" si="1044"/>
        <v>0</v>
      </c>
      <c r="BE1713" s="26">
        <f t="shared" si="1045"/>
        <v>0</v>
      </c>
      <c r="BF1713" s="26">
        <f t="shared" si="1046"/>
        <v>0</v>
      </c>
      <c r="BG1713" s="26">
        <f t="shared" si="1047"/>
        <v>0</v>
      </c>
    </row>
    <row r="1714" spans="2:59">
      <c r="B1714" s="13" t="s">
        <v>35</v>
      </c>
      <c r="C1714" s="13">
        <v>1703</v>
      </c>
      <c r="D1714" s="13">
        <v>226</v>
      </c>
      <c r="E1714" s="24">
        <v>127.9</v>
      </c>
      <c r="F1714" s="69">
        <f t="shared" si="1016"/>
        <v>35.527777777777779</v>
      </c>
      <c r="G1714" s="25">
        <f t="shared" si="1048"/>
        <v>-6.9444444444444448E-2</v>
      </c>
      <c r="H1714" s="25">
        <f t="shared" si="1017"/>
        <v>113.5</v>
      </c>
      <c r="I1714" s="49">
        <f>'Ducati Panigale 1199 data'!$C$8*G1714</f>
        <v>-19.305555555555557</v>
      </c>
      <c r="J1714" s="49">
        <f>'Ducati Panigale 1199 data'!$C$8*'Ducati Panigale 1199 data'!$C$15*'Ducati Panigale 1199 data'!$C$10</f>
        <v>54.543600000000005</v>
      </c>
      <c r="K1714" s="49">
        <f>(0.5*'Ducati Panigale 1199 data'!$C$12)*'Ducati Panigale 1199 data'!$C$14*'Ducati Panigale 1199 data'!$C$11*F1714^2</f>
        <v>178.58877583912039</v>
      </c>
      <c r="L1714" s="49">
        <f t="shared" si="1018"/>
        <v>213.82682028356484</v>
      </c>
      <c r="M1714" s="49">
        <f t="shared" si="1014"/>
        <v>7596.7917539633181</v>
      </c>
      <c r="N1714" s="25">
        <f t="shared" si="1019"/>
        <v>7.5967917539633181</v>
      </c>
      <c r="O1714" s="105">
        <f t="shared" si="1020"/>
        <v>0</v>
      </c>
      <c r="P1714" s="105">
        <f t="shared" si="1021"/>
        <v>0</v>
      </c>
      <c r="Q1714" s="105">
        <f t="shared" si="1049"/>
        <v>357.73593920351709</v>
      </c>
      <c r="R1714" s="27">
        <f t="shared" si="1022"/>
        <v>9.9371094223199188E-2</v>
      </c>
      <c r="S1714" s="98">
        <f t="shared" si="1023"/>
        <v>7.5967917539633181</v>
      </c>
      <c r="T1714" s="17">
        <f t="shared" si="1050"/>
        <v>3085.5083397261055</v>
      </c>
      <c r="U1714" s="17">
        <f t="shared" si="1024"/>
        <v>0.85708564992391822</v>
      </c>
      <c r="V1714" s="17">
        <f t="shared" si="1025"/>
        <v>339.84914224334125</v>
      </c>
      <c r="W1714" s="17">
        <f t="shared" si="1026"/>
        <v>326.25517655360761</v>
      </c>
      <c r="X1714" s="17">
        <f t="shared" si="1026"/>
        <v>313.20496949146332</v>
      </c>
      <c r="Y1714" s="17">
        <f t="shared" si="1027"/>
        <v>310.07291979654866</v>
      </c>
      <c r="Z1714" s="17">
        <f>Y1714/3600</f>
        <v>8.6131366610152402E-2</v>
      </c>
      <c r="AA1714" s="17">
        <f>0.96*Y1714</f>
        <v>297.67000300468669</v>
      </c>
      <c r="AB1714" s="17">
        <f t="shared" si="1028"/>
        <v>285.76320288449921</v>
      </c>
      <c r="AC1714" s="17">
        <f t="shared" si="1029"/>
        <v>271.47504274027426</v>
      </c>
      <c r="AD1714" s="17">
        <f t="shared" si="1030"/>
        <v>271.47504274027426</v>
      </c>
      <c r="AE1714" s="17">
        <f t="shared" si="1051"/>
        <v>7.5409734094520633E-2</v>
      </c>
      <c r="AF1714" s="17">
        <f>T1714-AD1714</f>
        <v>2814.0332969858314</v>
      </c>
      <c r="AG1714" s="17">
        <f t="shared" si="1031"/>
        <v>0.78167591582939766</v>
      </c>
      <c r="AH1714" s="28">
        <f>0.5*'Ducati Panigale 1199 data'!$C$8*'WLTP class 3 v5'!F1714^2</f>
        <v>175448.99614197531</v>
      </c>
      <c r="AI1714" s="17">
        <f t="shared" si="1032"/>
        <v>175.4489961419753</v>
      </c>
      <c r="AJ1714" s="17" t="str">
        <f>IF(N1714&lt;0, AI1714, "0")</f>
        <v>0</v>
      </c>
      <c r="AK1714" s="98">
        <f>AK1713+AJ1714</f>
        <v>3985.0924614197511</v>
      </c>
      <c r="AL1714" s="105">
        <f t="shared" si="1033"/>
        <v>1.1069701281721531</v>
      </c>
      <c r="AM1714" s="98">
        <f>IF(N1714 &gt; 0, AI1714, )</f>
        <v>175.4489961419753</v>
      </c>
      <c r="AN1714" s="98">
        <f t="shared" si="1052"/>
        <v>53889.407118055438</v>
      </c>
      <c r="AO1714" s="98">
        <f t="shared" si="1034"/>
        <v>14.9692797550154</v>
      </c>
      <c r="AP1714" s="27">
        <f t="shared" si="1035"/>
        <v>0</v>
      </c>
      <c r="AQ1714" s="27">
        <f t="shared" si="1036"/>
        <v>0</v>
      </c>
      <c r="AR1714" s="100">
        <f t="shared" si="1037"/>
        <v>0</v>
      </c>
      <c r="AS1714" s="27">
        <f t="shared" si="1038"/>
        <v>0</v>
      </c>
      <c r="AT1714" s="100">
        <f t="shared" si="1015"/>
        <v>0</v>
      </c>
      <c r="AU1714" s="27">
        <f t="shared" si="1015"/>
        <v>0</v>
      </c>
      <c r="AV1714" s="27">
        <f t="shared" si="1039"/>
        <v>0</v>
      </c>
      <c r="AW1714" s="27">
        <f t="shared" si="1040"/>
        <v>0</v>
      </c>
      <c r="AX1714" s="27">
        <f t="shared" si="1041"/>
        <v>0</v>
      </c>
      <c r="AY1714" s="100">
        <f>AN1714-AW1714</f>
        <v>53889.407118055438</v>
      </c>
      <c r="AZ1714" s="110">
        <f t="shared" si="1042"/>
        <v>14.9692797550154</v>
      </c>
      <c r="BB1714" s="88">
        <v>0</v>
      </c>
      <c r="BC1714" s="26">
        <f t="shared" si="1043"/>
        <v>0</v>
      </c>
      <c r="BD1714" s="26">
        <f t="shared" si="1044"/>
        <v>0</v>
      </c>
      <c r="BE1714" s="26">
        <f t="shared" si="1045"/>
        <v>0</v>
      </c>
      <c r="BF1714" s="26">
        <f t="shared" si="1046"/>
        <v>0</v>
      </c>
      <c r="BG1714" s="26">
        <f t="shared" si="1047"/>
        <v>0</v>
      </c>
    </row>
    <row r="1715" spans="2:59">
      <c r="B1715" s="13" t="s">
        <v>35</v>
      </c>
      <c r="C1715" s="13">
        <v>1704</v>
      </c>
      <c r="D1715" s="13">
        <v>227</v>
      </c>
      <c r="E1715" s="24">
        <v>127.6</v>
      </c>
      <c r="F1715" s="69">
        <f t="shared" si="1016"/>
        <v>35.444444444444443</v>
      </c>
      <c r="G1715" s="25">
        <f t="shared" si="1048"/>
        <v>-6.9444444444444448E-2</v>
      </c>
      <c r="H1715" s="25">
        <f t="shared" si="1017"/>
        <v>114</v>
      </c>
      <c r="I1715" s="49">
        <f>'Ducati Panigale 1199 data'!$C$8*G1715</f>
        <v>-19.305555555555557</v>
      </c>
      <c r="J1715" s="49">
        <f>'Ducati Panigale 1199 data'!$C$8*'Ducati Panigale 1199 data'!$C$15*'Ducati Panigale 1199 data'!$C$10</f>
        <v>54.543600000000005</v>
      </c>
      <c r="K1715" s="49">
        <f>(0.5*'Ducati Panigale 1199 data'!$C$12)*'Ducati Panigale 1199 data'!$C$14*'Ducati Panigale 1199 data'!$C$11*F1715^2</f>
        <v>177.7519689814815</v>
      </c>
      <c r="L1715" s="49">
        <f t="shared" si="1018"/>
        <v>212.99001342592595</v>
      </c>
      <c r="M1715" s="49">
        <f t="shared" si="1014"/>
        <v>7549.3126980967081</v>
      </c>
      <c r="N1715" s="25">
        <f t="shared" si="1019"/>
        <v>7.549312698096708</v>
      </c>
      <c r="O1715" s="105">
        <f t="shared" si="1020"/>
        <v>0</v>
      </c>
      <c r="P1715" s="105">
        <f t="shared" si="1021"/>
        <v>0</v>
      </c>
      <c r="Q1715" s="105">
        <f t="shared" si="1049"/>
        <v>357.73593920351709</v>
      </c>
      <c r="R1715" s="27">
        <f t="shared" si="1022"/>
        <v>9.9371094223199188E-2</v>
      </c>
      <c r="S1715" s="98">
        <f t="shared" si="1023"/>
        <v>7.549312698096708</v>
      </c>
      <c r="T1715" s="17">
        <f t="shared" si="1050"/>
        <v>3093.0576524242024</v>
      </c>
      <c r="U1715" s="17">
        <f t="shared" si="1024"/>
        <v>0.85918268122894514</v>
      </c>
      <c r="V1715" s="17">
        <f t="shared" si="1025"/>
        <v>339.84914224334125</v>
      </c>
      <c r="W1715" s="17">
        <f t="shared" si="1026"/>
        <v>326.25517655360761</v>
      </c>
      <c r="X1715" s="17">
        <f t="shared" si="1026"/>
        <v>313.20496949146332</v>
      </c>
      <c r="Y1715" s="17">
        <f t="shared" si="1027"/>
        <v>310.07291979654866</v>
      </c>
      <c r="Z1715" s="17">
        <f>Y1715/3600</f>
        <v>8.6131366610152402E-2</v>
      </c>
      <c r="AA1715" s="17">
        <f>0.96*Y1715</f>
        <v>297.67000300468669</v>
      </c>
      <c r="AB1715" s="17">
        <f t="shared" si="1028"/>
        <v>285.76320288449921</v>
      </c>
      <c r="AC1715" s="17">
        <f t="shared" si="1029"/>
        <v>271.47504274027426</v>
      </c>
      <c r="AD1715" s="17">
        <f t="shared" si="1030"/>
        <v>271.47504274027426</v>
      </c>
      <c r="AE1715" s="17">
        <f t="shared" si="1051"/>
        <v>7.5409734094520633E-2</v>
      </c>
      <c r="AF1715" s="17">
        <f>T1715-AD1715</f>
        <v>2821.5826096839282</v>
      </c>
      <c r="AG1715" s="17">
        <f t="shared" si="1031"/>
        <v>0.78377294713442447</v>
      </c>
      <c r="AH1715" s="28">
        <f>0.5*'Ducati Panigale 1199 data'!$C$8*'WLTP class 3 v5'!F1715^2</f>
        <v>174626.90123456789</v>
      </c>
      <c r="AI1715" s="17">
        <f t="shared" si="1032"/>
        <v>174.6269012345679</v>
      </c>
      <c r="AJ1715" s="17" t="str">
        <f>IF(N1715&lt;0, AI1715, "0")</f>
        <v>0</v>
      </c>
      <c r="AK1715" s="98">
        <f>AK1714+AJ1715</f>
        <v>3985.0924614197511</v>
      </c>
      <c r="AL1715" s="105">
        <f t="shared" si="1033"/>
        <v>1.1069701281721531</v>
      </c>
      <c r="AM1715" s="98">
        <f>IF(N1715 &gt; 0, AI1715, )</f>
        <v>174.6269012345679</v>
      </c>
      <c r="AN1715" s="98">
        <f t="shared" si="1052"/>
        <v>54064.034019290004</v>
      </c>
      <c r="AO1715" s="98">
        <f t="shared" si="1034"/>
        <v>15.017787227580557</v>
      </c>
      <c r="AP1715" s="27">
        <f t="shared" si="1035"/>
        <v>0</v>
      </c>
      <c r="AQ1715" s="27">
        <f t="shared" si="1036"/>
        <v>0</v>
      </c>
      <c r="AR1715" s="100">
        <f t="shared" si="1037"/>
        <v>0</v>
      </c>
      <c r="AS1715" s="27">
        <f t="shared" si="1038"/>
        <v>0</v>
      </c>
      <c r="AT1715" s="100">
        <f t="shared" si="1015"/>
        <v>0</v>
      </c>
      <c r="AU1715" s="27">
        <f t="shared" si="1015"/>
        <v>0</v>
      </c>
      <c r="AV1715" s="27">
        <f t="shared" si="1039"/>
        <v>0</v>
      </c>
      <c r="AW1715" s="27">
        <f t="shared" si="1040"/>
        <v>0</v>
      </c>
      <c r="AX1715" s="27">
        <f t="shared" si="1041"/>
        <v>0</v>
      </c>
      <c r="AY1715" s="100">
        <f>AN1715-AW1715</f>
        <v>54064.034019290004</v>
      </c>
      <c r="AZ1715" s="110">
        <f t="shared" si="1042"/>
        <v>15.017787227580557</v>
      </c>
      <c r="BB1715" s="88">
        <v>0</v>
      </c>
      <c r="BC1715" s="26">
        <f t="shared" si="1043"/>
        <v>0</v>
      </c>
      <c r="BD1715" s="26">
        <f t="shared" si="1044"/>
        <v>0</v>
      </c>
      <c r="BE1715" s="26">
        <f t="shared" si="1045"/>
        <v>0</v>
      </c>
      <c r="BF1715" s="26">
        <f t="shared" si="1046"/>
        <v>0</v>
      </c>
      <c r="BG1715" s="26">
        <f t="shared" si="1047"/>
        <v>0</v>
      </c>
    </row>
    <row r="1716" spans="2:59">
      <c r="B1716" s="13" t="s">
        <v>35</v>
      </c>
      <c r="C1716" s="13">
        <v>1705</v>
      </c>
      <c r="D1716" s="13">
        <v>228</v>
      </c>
      <c r="E1716" s="24">
        <v>127.4</v>
      </c>
      <c r="F1716" s="69">
        <f t="shared" si="1016"/>
        <v>35.388888888888886</v>
      </c>
      <c r="G1716" s="25">
        <f t="shared" si="1048"/>
        <v>-5.5555555555554373E-2</v>
      </c>
      <c r="H1716" s="25">
        <f t="shared" si="1017"/>
        <v>114.5</v>
      </c>
      <c r="I1716" s="49">
        <f>'Ducati Panigale 1199 data'!$C$8*G1716</f>
        <v>-15.444444444444116</v>
      </c>
      <c r="J1716" s="49">
        <f>'Ducati Panigale 1199 data'!$C$8*'Ducati Panigale 1199 data'!$C$15*'Ducati Panigale 1199 data'!$C$10</f>
        <v>54.543600000000005</v>
      </c>
      <c r="K1716" s="49">
        <f>(0.5*'Ducati Panigale 1199 data'!$C$12)*'Ducati Panigale 1199 data'!$C$14*'Ducati Panigale 1199 data'!$C$11*F1716^2</f>
        <v>177.1951894675926</v>
      </c>
      <c r="L1716" s="49">
        <f t="shared" si="1018"/>
        <v>216.29434502314848</v>
      </c>
      <c r="M1716" s="49">
        <f t="shared" si="1014"/>
        <v>7654.4165433191984</v>
      </c>
      <c r="N1716" s="25">
        <f t="shared" si="1019"/>
        <v>7.654416543319198</v>
      </c>
      <c r="O1716" s="105">
        <f t="shared" si="1020"/>
        <v>0</v>
      </c>
      <c r="P1716" s="105">
        <f t="shared" si="1021"/>
        <v>0</v>
      </c>
      <c r="Q1716" s="105">
        <f t="shared" si="1049"/>
        <v>357.73593920351709</v>
      </c>
      <c r="R1716" s="27">
        <f t="shared" si="1022"/>
        <v>9.9371094223199188E-2</v>
      </c>
      <c r="S1716" s="98">
        <f t="shared" si="1023"/>
        <v>7.654416543319198</v>
      </c>
      <c r="T1716" s="17">
        <f t="shared" si="1050"/>
        <v>3100.7120689675216</v>
      </c>
      <c r="U1716" s="17">
        <f t="shared" si="1024"/>
        <v>0.86130890804653382</v>
      </c>
      <c r="V1716" s="17">
        <f t="shared" si="1025"/>
        <v>339.84914224334125</v>
      </c>
      <c r="W1716" s="17">
        <f t="shared" si="1026"/>
        <v>326.25517655360761</v>
      </c>
      <c r="X1716" s="17">
        <f t="shared" si="1026"/>
        <v>313.20496949146332</v>
      </c>
      <c r="Y1716" s="17">
        <f t="shared" si="1027"/>
        <v>310.07291979654866</v>
      </c>
      <c r="Z1716" s="17">
        <f>Y1716/3600</f>
        <v>8.6131366610152402E-2</v>
      </c>
      <c r="AA1716" s="17">
        <f>0.96*Y1716</f>
        <v>297.67000300468669</v>
      </c>
      <c r="AB1716" s="17">
        <f t="shared" si="1028"/>
        <v>285.76320288449921</v>
      </c>
      <c r="AC1716" s="17">
        <f t="shared" si="1029"/>
        <v>271.47504274027426</v>
      </c>
      <c r="AD1716" s="17">
        <f t="shared" si="1030"/>
        <v>271.47504274027426</v>
      </c>
      <c r="AE1716" s="17">
        <f t="shared" si="1051"/>
        <v>7.5409734094520633E-2</v>
      </c>
      <c r="AF1716" s="17">
        <f>T1716-AD1716</f>
        <v>2829.2370262272475</v>
      </c>
      <c r="AG1716" s="17">
        <f t="shared" si="1031"/>
        <v>0.78589917395201314</v>
      </c>
      <c r="AH1716" s="28">
        <f>0.5*'Ducati Panigale 1199 data'!$C$8*'WLTP class 3 v5'!F1716^2</f>
        <v>174079.91049382713</v>
      </c>
      <c r="AI1716" s="17">
        <f t="shared" si="1032"/>
        <v>174.07991049382713</v>
      </c>
      <c r="AJ1716" s="17" t="str">
        <f>IF(N1716&lt;0, AI1716, "0")</f>
        <v>0</v>
      </c>
      <c r="AK1716" s="98">
        <f>AK1715+AJ1716</f>
        <v>3985.0924614197511</v>
      </c>
      <c r="AL1716" s="105">
        <f t="shared" si="1033"/>
        <v>1.1069701281721531</v>
      </c>
      <c r="AM1716" s="98">
        <f>IF(N1716 &gt; 0, AI1716, )</f>
        <v>174.07991049382713</v>
      </c>
      <c r="AN1716" s="98">
        <f t="shared" si="1052"/>
        <v>54238.113929783831</v>
      </c>
      <c r="AO1716" s="98">
        <f t="shared" si="1034"/>
        <v>15.066142758273287</v>
      </c>
      <c r="AP1716" s="27">
        <f t="shared" si="1035"/>
        <v>0</v>
      </c>
      <c r="AQ1716" s="27">
        <f t="shared" si="1036"/>
        <v>0</v>
      </c>
      <c r="AR1716" s="100">
        <f t="shared" si="1037"/>
        <v>0</v>
      </c>
      <c r="AS1716" s="27">
        <f t="shared" si="1038"/>
        <v>0</v>
      </c>
      <c r="AT1716" s="100">
        <f t="shared" si="1015"/>
        <v>0</v>
      </c>
      <c r="AU1716" s="27">
        <f t="shared" si="1015"/>
        <v>0</v>
      </c>
      <c r="AV1716" s="27">
        <f t="shared" si="1039"/>
        <v>0</v>
      </c>
      <c r="AW1716" s="27">
        <f t="shared" si="1040"/>
        <v>0</v>
      </c>
      <c r="AX1716" s="27">
        <f t="shared" si="1041"/>
        <v>0</v>
      </c>
      <c r="AY1716" s="100">
        <f>AN1716-AW1716</f>
        <v>54238.113929783831</v>
      </c>
      <c r="AZ1716" s="110">
        <f t="shared" si="1042"/>
        <v>15.066142758273287</v>
      </c>
      <c r="BB1716" s="88">
        <v>0</v>
      </c>
      <c r="BC1716" s="26">
        <f t="shared" si="1043"/>
        <v>0</v>
      </c>
      <c r="BD1716" s="26">
        <f t="shared" si="1044"/>
        <v>0</v>
      </c>
      <c r="BE1716" s="26">
        <f t="shared" si="1045"/>
        <v>0</v>
      </c>
      <c r="BF1716" s="26">
        <f t="shared" si="1046"/>
        <v>0</v>
      </c>
      <c r="BG1716" s="26">
        <f t="shared" si="1047"/>
        <v>0</v>
      </c>
    </row>
    <row r="1717" spans="2:59">
      <c r="B1717" s="13" t="s">
        <v>35</v>
      </c>
      <c r="C1717" s="13">
        <v>1706</v>
      </c>
      <c r="D1717" s="13">
        <v>229</v>
      </c>
      <c r="E1717" s="24">
        <v>127.2</v>
      </c>
      <c r="F1717" s="69">
        <f t="shared" si="1016"/>
        <v>35.333333333333336</v>
      </c>
      <c r="G1717" s="25">
        <f t="shared" si="1048"/>
        <v>-5.5555555555556344E-2</v>
      </c>
      <c r="H1717" s="25">
        <f t="shared" si="1017"/>
        <v>115</v>
      </c>
      <c r="I1717" s="49">
        <f>'Ducati Panigale 1199 data'!$C$8*G1717</f>
        <v>-15.444444444444663</v>
      </c>
      <c r="J1717" s="49">
        <f>'Ducati Panigale 1199 data'!$C$8*'Ducati Panigale 1199 data'!$C$15*'Ducati Panigale 1199 data'!$C$10</f>
        <v>54.543600000000005</v>
      </c>
      <c r="K1717" s="49">
        <f>(0.5*'Ducati Panigale 1199 data'!$C$12)*'Ducati Panigale 1199 data'!$C$14*'Ducati Panigale 1199 data'!$C$11*F1717^2</f>
        <v>176.63928333333337</v>
      </c>
      <c r="L1717" s="49">
        <f t="shared" si="1018"/>
        <v>215.73843888888871</v>
      </c>
      <c r="M1717" s="49">
        <f t="shared" si="1014"/>
        <v>7622.7581740740679</v>
      </c>
      <c r="N1717" s="25">
        <f t="shared" si="1019"/>
        <v>7.6227581740740682</v>
      </c>
      <c r="O1717" s="105">
        <f t="shared" si="1020"/>
        <v>0</v>
      </c>
      <c r="P1717" s="105">
        <f t="shared" si="1021"/>
        <v>0</v>
      </c>
      <c r="Q1717" s="105">
        <f t="shared" si="1049"/>
        <v>357.73593920351709</v>
      </c>
      <c r="R1717" s="27">
        <f t="shared" si="1022"/>
        <v>9.9371094223199188E-2</v>
      </c>
      <c r="S1717" s="98">
        <f t="shared" si="1023"/>
        <v>7.6227581740740682</v>
      </c>
      <c r="T1717" s="17">
        <f t="shared" si="1050"/>
        <v>3108.3348271415957</v>
      </c>
      <c r="U1717" s="17">
        <f t="shared" si="1024"/>
        <v>0.86342634087266545</v>
      </c>
      <c r="V1717" s="17">
        <f t="shared" si="1025"/>
        <v>339.84914224334125</v>
      </c>
      <c r="W1717" s="17">
        <f t="shared" si="1026"/>
        <v>326.25517655360761</v>
      </c>
      <c r="X1717" s="17">
        <f t="shared" si="1026"/>
        <v>313.20496949146332</v>
      </c>
      <c r="Y1717" s="17">
        <f t="shared" si="1027"/>
        <v>310.07291979654866</v>
      </c>
      <c r="Z1717" s="17">
        <f>Y1717/3600</f>
        <v>8.6131366610152402E-2</v>
      </c>
      <c r="AA1717" s="17">
        <f>0.96*Y1717</f>
        <v>297.67000300468669</v>
      </c>
      <c r="AB1717" s="17">
        <f t="shared" si="1028"/>
        <v>285.76320288449921</v>
      </c>
      <c r="AC1717" s="17">
        <f t="shared" si="1029"/>
        <v>271.47504274027426</v>
      </c>
      <c r="AD1717" s="17">
        <f t="shared" si="1030"/>
        <v>271.47504274027426</v>
      </c>
      <c r="AE1717" s="17">
        <f t="shared" si="1051"/>
        <v>7.5409734094520633E-2</v>
      </c>
      <c r="AF1717" s="17">
        <f>T1717-AD1717</f>
        <v>2836.8597844013216</v>
      </c>
      <c r="AG1717" s="17">
        <f t="shared" si="1031"/>
        <v>0.78801660677814489</v>
      </c>
      <c r="AH1717" s="28">
        <f>0.5*'Ducati Panigale 1199 data'!$C$8*'WLTP class 3 v5'!F1717^2</f>
        <v>173533.77777777778</v>
      </c>
      <c r="AI1717" s="17">
        <f t="shared" si="1032"/>
        <v>173.53377777777777</v>
      </c>
      <c r="AJ1717" s="17" t="str">
        <f>IF(N1717&lt;0, AI1717, "0")</f>
        <v>0</v>
      </c>
      <c r="AK1717" s="98">
        <f>AK1716+AJ1717</f>
        <v>3985.0924614197511</v>
      </c>
      <c r="AL1717" s="105">
        <f t="shared" si="1033"/>
        <v>1.1069701281721531</v>
      </c>
      <c r="AM1717" s="98">
        <f>IF(N1717 &gt; 0, AI1717, )</f>
        <v>173.53377777777777</v>
      </c>
      <c r="AN1717" s="98">
        <f t="shared" si="1052"/>
        <v>54411.647707561606</v>
      </c>
      <c r="AO1717" s="98">
        <f t="shared" si="1034"/>
        <v>15.114346585433779</v>
      </c>
      <c r="AP1717" s="27">
        <f t="shared" si="1035"/>
        <v>0</v>
      </c>
      <c r="AQ1717" s="27">
        <f t="shared" si="1036"/>
        <v>0</v>
      </c>
      <c r="AR1717" s="100">
        <f t="shared" si="1037"/>
        <v>0</v>
      </c>
      <c r="AS1717" s="27">
        <f t="shared" si="1038"/>
        <v>0</v>
      </c>
      <c r="AT1717" s="100">
        <f t="shared" si="1015"/>
        <v>0</v>
      </c>
      <c r="AU1717" s="27">
        <f t="shared" si="1015"/>
        <v>0</v>
      </c>
      <c r="AV1717" s="27">
        <f t="shared" si="1039"/>
        <v>0</v>
      </c>
      <c r="AW1717" s="27">
        <f t="shared" si="1040"/>
        <v>0</v>
      </c>
      <c r="AX1717" s="27">
        <f t="shared" si="1041"/>
        <v>0</v>
      </c>
      <c r="AY1717" s="100">
        <f>AN1717-AW1717</f>
        <v>54411.647707561606</v>
      </c>
      <c r="AZ1717" s="110">
        <f t="shared" si="1042"/>
        <v>15.114346585433779</v>
      </c>
      <c r="BB1717" s="88">
        <v>0</v>
      </c>
      <c r="BC1717" s="26">
        <f t="shared" si="1043"/>
        <v>0</v>
      </c>
      <c r="BD1717" s="26">
        <f t="shared" si="1044"/>
        <v>0</v>
      </c>
      <c r="BE1717" s="26">
        <f t="shared" si="1045"/>
        <v>0</v>
      </c>
      <c r="BF1717" s="26">
        <f t="shared" si="1046"/>
        <v>0</v>
      </c>
      <c r="BG1717" s="26">
        <f t="shared" si="1047"/>
        <v>0</v>
      </c>
    </row>
    <row r="1718" spans="2:59">
      <c r="B1718" s="13" t="s">
        <v>35</v>
      </c>
      <c r="C1718" s="13">
        <v>1707</v>
      </c>
      <c r="D1718" s="13">
        <v>230</v>
      </c>
      <c r="E1718" s="24">
        <v>127</v>
      </c>
      <c r="F1718" s="69">
        <f t="shared" si="1016"/>
        <v>35.277777777777779</v>
      </c>
      <c r="G1718" s="25">
        <f t="shared" si="1048"/>
        <v>-4.1666666666666269E-2</v>
      </c>
      <c r="H1718" s="25">
        <f t="shared" si="1017"/>
        <v>115.5</v>
      </c>
      <c r="I1718" s="49">
        <f>'Ducati Panigale 1199 data'!$C$8*G1718</f>
        <v>-11.583333333333222</v>
      </c>
      <c r="J1718" s="49">
        <f>'Ducati Panigale 1199 data'!$C$8*'Ducati Panigale 1199 data'!$C$15*'Ducati Panigale 1199 data'!$C$10</f>
        <v>54.543600000000005</v>
      </c>
      <c r="K1718" s="49">
        <f>(0.5*'Ducati Panigale 1199 data'!$C$12)*'Ducati Panigale 1199 data'!$C$14*'Ducati Panigale 1199 data'!$C$11*F1718^2</f>
        <v>176.08425057870372</v>
      </c>
      <c r="L1718" s="49">
        <f t="shared" si="1018"/>
        <v>219.04451724537051</v>
      </c>
      <c r="M1718" s="49">
        <f t="shared" si="1014"/>
        <v>7727.4038028227933</v>
      </c>
      <c r="N1718" s="25">
        <f t="shared" si="1019"/>
        <v>7.7274038028227929</v>
      </c>
      <c r="O1718" s="105">
        <f t="shared" si="1020"/>
        <v>0</v>
      </c>
      <c r="P1718" s="105">
        <f t="shared" si="1021"/>
        <v>0</v>
      </c>
      <c r="Q1718" s="105">
        <f t="shared" si="1049"/>
        <v>357.73593920351709</v>
      </c>
      <c r="R1718" s="27">
        <f t="shared" si="1022"/>
        <v>9.9371094223199188E-2</v>
      </c>
      <c r="S1718" s="98">
        <f t="shared" si="1023"/>
        <v>7.7274038028227929</v>
      </c>
      <c r="T1718" s="17">
        <f t="shared" si="1050"/>
        <v>3116.0622309444184</v>
      </c>
      <c r="U1718" s="17">
        <f t="shared" si="1024"/>
        <v>0.86557284192900508</v>
      </c>
      <c r="V1718" s="17">
        <f t="shared" si="1025"/>
        <v>339.84914224334125</v>
      </c>
      <c r="W1718" s="17">
        <f t="shared" si="1026"/>
        <v>326.25517655360761</v>
      </c>
      <c r="X1718" s="17">
        <f t="shared" si="1026"/>
        <v>313.20496949146332</v>
      </c>
      <c r="Y1718" s="17">
        <f t="shared" si="1027"/>
        <v>310.07291979654866</v>
      </c>
      <c r="Z1718" s="17">
        <f>Y1718/3600</f>
        <v>8.6131366610152402E-2</v>
      </c>
      <c r="AA1718" s="17">
        <f>0.96*Y1718</f>
        <v>297.67000300468669</v>
      </c>
      <c r="AB1718" s="17">
        <f t="shared" si="1028"/>
        <v>285.76320288449921</v>
      </c>
      <c r="AC1718" s="17">
        <f t="shared" si="1029"/>
        <v>271.47504274027426</v>
      </c>
      <c r="AD1718" s="17">
        <f t="shared" si="1030"/>
        <v>271.47504274027426</v>
      </c>
      <c r="AE1718" s="17">
        <f t="shared" si="1051"/>
        <v>7.5409734094520633E-2</v>
      </c>
      <c r="AF1718" s="17">
        <f>T1718-AD1718</f>
        <v>2844.5871882041442</v>
      </c>
      <c r="AG1718" s="17">
        <f t="shared" si="1031"/>
        <v>0.79016310783448451</v>
      </c>
      <c r="AH1718" s="28">
        <f>0.5*'Ducati Panigale 1199 data'!$C$8*'WLTP class 3 v5'!F1718^2</f>
        <v>172988.50308641975</v>
      </c>
      <c r="AI1718" s="17">
        <f t="shared" si="1032"/>
        <v>172.98850308641974</v>
      </c>
      <c r="AJ1718" s="17" t="str">
        <f>IF(N1718&lt;0, AI1718, "0")</f>
        <v>0</v>
      </c>
      <c r="AK1718" s="98">
        <f>AK1717+AJ1718</f>
        <v>3985.0924614197511</v>
      </c>
      <c r="AL1718" s="105">
        <f t="shared" si="1033"/>
        <v>1.1069701281721531</v>
      </c>
      <c r="AM1718" s="98">
        <f>IF(N1718 &gt; 0, AI1718, )</f>
        <v>172.98850308641974</v>
      </c>
      <c r="AN1718" s="98">
        <f t="shared" si="1052"/>
        <v>54584.636210648023</v>
      </c>
      <c r="AO1718" s="98">
        <f t="shared" si="1034"/>
        <v>15.162398947402229</v>
      </c>
      <c r="AP1718" s="27">
        <f t="shared" si="1035"/>
        <v>0</v>
      </c>
      <c r="AQ1718" s="27">
        <f t="shared" si="1036"/>
        <v>0</v>
      </c>
      <c r="AR1718" s="100">
        <f t="shared" si="1037"/>
        <v>0</v>
      </c>
      <c r="AS1718" s="27">
        <f t="shared" si="1038"/>
        <v>0</v>
      </c>
      <c r="AT1718" s="100">
        <f t="shared" si="1015"/>
        <v>0</v>
      </c>
      <c r="AU1718" s="27">
        <f t="shared" si="1015"/>
        <v>0</v>
      </c>
      <c r="AV1718" s="27">
        <f t="shared" si="1039"/>
        <v>0</v>
      </c>
      <c r="AW1718" s="27">
        <f t="shared" si="1040"/>
        <v>0</v>
      </c>
      <c r="AX1718" s="27">
        <f t="shared" si="1041"/>
        <v>0</v>
      </c>
      <c r="AY1718" s="100">
        <f>AN1718-AW1718</f>
        <v>54584.636210648023</v>
      </c>
      <c r="AZ1718" s="110">
        <f t="shared" si="1042"/>
        <v>15.162398947402229</v>
      </c>
      <c r="BB1718" s="88">
        <v>0</v>
      </c>
      <c r="BC1718" s="26">
        <f t="shared" si="1043"/>
        <v>0</v>
      </c>
      <c r="BD1718" s="26">
        <f t="shared" si="1044"/>
        <v>0</v>
      </c>
      <c r="BE1718" s="26">
        <f t="shared" si="1045"/>
        <v>0</v>
      </c>
      <c r="BF1718" s="26">
        <f t="shared" si="1046"/>
        <v>0</v>
      </c>
      <c r="BG1718" s="26">
        <f t="shared" si="1047"/>
        <v>0</v>
      </c>
    </row>
    <row r="1719" spans="2:59">
      <c r="B1719" s="13" t="s">
        <v>35</v>
      </c>
      <c r="C1719" s="13">
        <v>1708</v>
      </c>
      <c r="D1719" s="13">
        <v>231</v>
      </c>
      <c r="E1719" s="24">
        <v>126.9</v>
      </c>
      <c r="F1719" s="69">
        <f t="shared" si="1016"/>
        <v>35.25</v>
      </c>
      <c r="G1719" s="25">
        <f t="shared" si="1048"/>
        <v>-2.7777777777778172E-2</v>
      </c>
      <c r="H1719" s="25">
        <f t="shared" si="1017"/>
        <v>116</v>
      </c>
      <c r="I1719" s="49">
        <f>'Ducati Panigale 1199 data'!$C$8*G1719</f>
        <v>-7.7222222222223316</v>
      </c>
      <c r="J1719" s="49">
        <f>'Ducati Panigale 1199 data'!$C$8*'Ducati Panigale 1199 data'!$C$15*'Ducati Panigale 1199 data'!$C$10</f>
        <v>54.543600000000005</v>
      </c>
      <c r="K1719" s="49">
        <f>(0.5*'Ducati Panigale 1199 data'!$C$12)*'Ducati Panigale 1199 data'!$C$14*'Ducati Panigale 1199 data'!$C$11*F1719^2</f>
        <v>175.80706171875002</v>
      </c>
      <c r="L1719" s="49">
        <f t="shared" si="1018"/>
        <v>222.62843949652768</v>
      </c>
      <c r="M1719" s="49">
        <f t="shared" si="1014"/>
        <v>7847.6524922526005</v>
      </c>
      <c r="N1719" s="25">
        <f t="shared" si="1019"/>
        <v>7.8476524922526005</v>
      </c>
      <c r="O1719" s="105">
        <f t="shared" si="1020"/>
        <v>0</v>
      </c>
      <c r="P1719" s="105">
        <f t="shared" si="1021"/>
        <v>0</v>
      </c>
      <c r="Q1719" s="105">
        <f t="shared" si="1049"/>
        <v>357.73593920351709</v>
      </c>
      <c r="R1719" s="27">
        <f t="shared" si="1022"/>
        <v>9.9371094223199188E-2</v>
      </c>
      <c r="S1719" s="98">
        <f t="shared" si="1023"/>
        <v>7.8476524922526005</v>
      </c>
      <c r="T1719" s="17">
        <f t="shared" si="1050"/>
        <v>3123.909883436671</v>
      </c>
      <c r="U1719" s="17">
        <f t="shared" si="1024"/>
        <v>0.86775274539907521</v>
      </c>
      <c r="V1719" s="17">
        <f t="shared" si="1025"/>
        <v>339.84914224334125</v>
      </c>
      <c r="W1719" s="17">
        <f t="shared" si="1026"/>
        <v>326.25517655360761</v>
      </c>
      <c r="X1719" s="17">
        <f t="shared" si="1026"/>
        <v>313.20496949146332</v>
      </c>
      <c r="Y1719" s="17">
        <f t="shared" si="1027"/>
        <v>310.07291979654866</v>
      </c>
      <c r="Z1719" s="17">
        <f>Y1719/3600</f>
        <v>8.6131366610152402E-2</v>
      </c>
      <c r="AA1719" s="17">
        <f>0.96*Y1719</f>
        <v>297.67000300468669</v>
      </c>
      <c r="AB1719" s="17">
        <f t="shared" si="1028"/>
        <v>285.76320288449921</v>
      </c>
      <c r="AC1719" s="17">
        <f t="shared" si="1029"/>
        <v>271.47504274027426</v>
      </c>
      <c r="AD1719" s="17">
        <f t="shared" si="1030"/>
        <v>271.47504274027426</v>
      </c>
      <c r="AE1719" s="17">
        <f t="shared" si="1051"/>
        <v>7.5409734094520633E-2</v>
      </c>
      <c r="AF1719" s="17">
        <f>T1719-AD1719</f>
        <v>2852.4348406963968</v>
      </c>
      <c r="AG1719" s="17">
        <f t="shared" si="1031"/>
        <v>0.79234301130455465</v>
      </c>
      <c r="AH1719" s="28">
        <f>0.5*'Ducati Panigale 1199 data'!$C$8*'WLTP class 3 v5'!F1719^2</f>
        <v>172716.1875</v>
      </c>
      <c r="AI1719" s="17">
        <f t="shared" si="1032"/>
        <v>172.71618749999999</v>
      </c>
      <c r="AJ1719" s="17" t="str">
        <f>IF(N1719&lt;0, AI1719, "0")</f>
        <v>0</v>
      </c>
      <c r="AK1719" s="98">
        <f>AK1718+AJ1719</f>
        <v>3985.0924614197511</v>
      </c>
      <c r="AL1719" s="105">
        <f t="shared" si="1033"/>
        <v>1.1069701281721531</v>
      </c>
      <c r="AM1719" s="98">
        <f>IF(N1719 &gt; 0, AI1719, )</f>
        <v>172.71618749999999</v>
      </c>
      <c r="AN1719" s="98">
        <f t="shared" si="1052"/>
        <v>54757.352398148025</v>
      </c>
      <c r="AO1719" s="98">
        <f t="shared" si="1034"/>
        <v>15.210375666152229</v>
      </c>
      <c r="AP1719" s="27">
        <f t="shared" si="1035"/>
        <v>0</v>
      </c>
      <c r="AQ1719" s="27">
        <f t="shared" si="1036"/>
        <v>0</v>
      </c>
      <c r="AR1719" s="100">
        <f t="shared" si="1037"/>
        <v>0</v>
      </c>
      <c r="AS1719" s="27">
        <f t="shared" si="1038"/>
        <v>0</v>
      </c>
      <c r="AT1719" s="100">
        <f t="shared" si="1015"/>
        <v>0</v>
      </c>
      <c r="AU1719" s="27">
        <f t="shared" si="1015"/>
        <v>0</v>
      </c>
      <c r="AV1719" s="27">
        <f t="shared" si="1039"/>
        <v>0</v>
      </c>
      <c r="AW1719" s="27">
        <f t="shared" si="1040"/>
        <v>0</v>
      </c>
      <c r="AX1719" s="27">
        <f t="shared" si="1041"/>
        <v>0</v>
      </c>
      <c r="AY1719" s="100">
        <f>AN1719-AW1719</f>
        <v>54757.352398148025</v>
      </c>
      <c r="AZ1719" s="110">
        <f t="shared" si="1042"/>
        <v>15.210375666152229</v>
      </c>
      <c r="BB1719" s="88">
        <v>0</v>
      </c>
      <c r="BC1719" s="26">
        <f t="shared" si="1043"/>
        <v>0</v>
      </c>
      <c r="BD1719" s="26">
        <f t="shared" si="1044"/>
        <v>0</v>
      </c>
      <c r="BE1719" s="26">
        <f t="shared" si="1045"/>
        <v>0</v>
      </c>
      <c r="BF1719" s="26">
        <f t="shared" si="1046"/>
        <v>0</v>
      </c>
      <c r="BG1719" s="26">
        <f t="shared" si="1047"/>
        <v>0</v>
      </c>
    </row>
    <row r="1720" spans="2:59">
      <c r="B1720" s="13" t="s">
        <v>35</v>
      </c>
      <c r="C1720" s="13">
        <v>1709</v>
      </c>
      <c r="D1720" s="13">
        <v>232</v>
      </c>
      <c r="E1720" s="24">
        <v>126.8</v>
      </c>
      <c r="F1720" s="69">
        <f t="shared" si="1016"/>
        <v>35.222222222222221</v>
      </c>
      <c r="G1720" s="25">
        <f t="shared" si="1048"/>
        <v>-2.7777777777778172E-2</v>
      </c>
      <c r="H1720" s="25">
        <f t="shared" si="1017"/>
        <v>116.5</v>
      </c>
      <c r="I1720" s="49">
        <f>'Ducati Panigale 1199 data'!$C$8*G1720</f>
        <v>-7.7222222222223316</v>
      </c>
      <c r="J1720" s="49">
        <f>'Ducati Panigale 1199 data'!$C$8*'Ducati Panigale 1199 data'!$C$15*'Ducati Panigale 1199 data'!$C$10</f>
        <v>54.543600000000005</v>
      </c>
      <c r="K1720" s="49">
        <f>(0.5*'Ducati Panigale 1199 data'!$C$12)*'Ducati Panigale 1199 data'!$C$14*'Ducati Panigale 1199 data'!$C$11*F1720^2</f>
        <v>175.53009120370371</v>
      </c>
      <c r="L1720" s="49">
        <f t="shared" si="1018"/>
        <v>222.35146898148139</v>
      </c>
      <c r="M1720" s="49">
        <f t="shared" si="1014"/>
        <v>7831.7128519032885</v>
      </c>
      <c r="N1720" s="25">
        <f t="shared" si="1019"/>
        <v>7.8317128519032888</v>
      </c>
      <c r="O1720" s="105">
        <f t="shared" si="1020"/>
        <v>0</v>
      </c>
      <c r="P1720" s="105">
        <f t="shared" si="1021"/>
        <v>0</v>
      </c>
      <c r="Q1720" s="105">
        <f t="shared" si="1049"/>
        <v>357.73593920351709</v>
      </c>
      <c r="R1720" s="27">
        <f t="shared" si="1022"/>
        <v>9.9371094223199188E-2</v>
      </c>
      <c r="S1720" s="98">
        <f t="shared" si="1023"/>
        <v>7.8317128519032888</v>
      </c>
      <c r="T1720" s="17">
        <f t="shared" si="1050"/>
        <v>3131.7415962885743</v>
      </c>
      <c r="U1720" s="17">
        <f t="shared" si="1024"/>
        <v>0.86992822119127067</v>
      </c>
      <c r="V1720" s="17">
        <f t="shared" si="1025"/>
        <v>339.84914224334125</v>
      </c>
      <c r="W1720" s="17">
        <f t="shared" si="1026"/>
        <v>326.25517655360761</v>
      </c>
      <c r="X1720" s="17">
        <f t="shared" si="1026"/>
        <v>313.20496949146332</v>
      </c>
      <c r="Y1720" s="17">
        <f t="shared" si="1027"/>
        <v>310.07291979654866</v>
      </c>
      <c r="Z1720" s="17">
        <f>Y1720/3600</f>
        <v>8.6131366610152402E-2</v>
      </c>
      <c r="AA1720" s="17">
        <f>0.96*Y1720</f>
        <v>297.67000300468669</v>
      </c>
      <c r="AB1720" s="17">
        <f t="shared" si="1028"/>
        <v>285.76320288449921</v>
      </c>
      <c r="AC1720" s="17">
        <f t="shared" si="1029"/>
        <v>271.47504274027426</v>
      </c>
      <c r="AD1720" s="17">
        <f t="shared" si="1030"/>
        <v>271.47504274027426</v>
      </c>
      <c r="AE1720" s="17">
        <f t="shared" si="1051"/>
        <v>7.5409734094520633E-2</v>
      </c>
      <c r="AF1720" s="17">
        <f>T1720-AD1720</f>
        <v>2860.2665535483002</v>
      </c>
      <c r="AG1720" s="17">
        <f t="shared" si="1031"/>
        <v>0.7945184870967501</v>
      </c>
      <c r="AH1720" s="28">
        <f>0.5*'Ducati Panigale 1199 data'!$C$8*'WLTP class 3 v5'!F1720^2</f>
        <v>172444.08641975306</v>
      </c>
      <c r="AI1720" s="17">
        <f t="shared" si="1032"/>
        <v>172.44408641975306</v>
      </c>
      <c r="AJ1720" s="17" t="str">
        <f>IF(N1720&lt;0, AI1720, "0")</f>
        <v>0</v>
      </c>
      <c r="AK1720" s="98">
        <f>AK1719+AJ1720</f>
        <v>3985.0924614197511</v>
      </c>
      <c r="AL1720" s="105">
        <f t="shared" si="1033"/>
        <v>1.1069701281721531</v>
      </c>
      <c r="AM1720" s="98">
        <f>IF(N1720 &gt; 0, AI1720, )</f>
        <v>172.44408641975306</v>
      </c>
      <c r="AN1720" s="98">
        <f t="shared" si="1052"/>
        <v>54929.796484567778</v>
      </c>
      <c r="AO1720" s="98">
        <f t="shared" si="1034"/>
        <v>15.258276801268828</v>
      </c>
      <c r="AP1720" s="27">
        <f t="shared" si="1035"/>
        <v>0</v>
      </c>
      <c r="AQ1720" s="27">
        <f t="shared" si="1036"/>
        <v>0</v>
      </c>
      <c r="AR1720" s="100">
        <f t="shared" si="1037"/>
        <v>0</v>
      </c>
      <c r="AS1720" s="27">
        <f t="shared" si="1038"/>
        <v>0</v>
      </c>
      <c r="AT1720" s="100">
        <f t="shared" si="1015"/>
        <v>0</v>
      </c>
      <c r="AU1720" s="27">
        <f t="shared" si="1015"/>
        <v>0</v>
      </c>
      <c r="AV1720" s="27">
        <f t="shared" si="1039"/>
        <v>0</v>
      </c>
      <c r="AW1720" s="27">
        <f t="shared" si="1040"/>
        <v>0</v>
      </c>
      <c r="AX1720" s="27">
        <f t="shared" si="1041"/>
        <v>0</v>
      </c>
      <c r="AY1720" s="100">
        <f>AN1720-AW1720</f>
        <v>54929.796484567778</v>
      </c>
      <c r="AZ1720" s="110">
        <f t="shared" si="1042"/>
        <v>15.258276801268828</v>
      </c>
      <c r="BB1720" s="88">
        <v>0</v>
      </c>
      <c r="BC1720" s="26">
        <f t="shared" si="1043"/>
        <v>0</v>
      </c>
      <c r="BD1720" s="26">
        <f t="shared" si="1044"/>
        <v>0</v>
      </c>
      <c r="BE1720" s="26">
        <f t="shared" si="1045"/>
        <v>0</v>
      </c>
      <c r="BF1720" s="26">
        <f t="shared" si="1046"/>
        <v>0</v>
      </c>
      <c r="BG1720" s="26">
        <f t="shared" si="1047"/>
        <v>0</v>
      </c>
    </row>
    <row r="1721" spans="2:59">
      <c r="B1721" s="13" t="s">
        <v>35</v>
      </c>
      <c r="C1721" s="13">
        <v>1710</v>
      </c>
      <c r="D1721" s="13">
        <v>233</v>
      </c>
      <c r="E1721" s="24">
        <v>126.7</v>
      </c>
      <c r="F1721" s="69">
        <f t="shared" si="1016"/>
        <v>35.194444444444443</v>
      </c>
      <c r="G1721" s="25">
        <f t="shared" si="1048"/>
        <v>0</v>
      </c>
      <c r="H1721" s="25">
        <f t="shared" si="1017"/>
        <v>117</v>
      </c>
      <c r="I1721" s="49">
        <f>'Ducati Panigale 1199 data'!$C$8*G1721</f>
        <v>0</v>
      </c>
      <c r="J1721" s="49">
        <f>'Ducati Panigale 1199 data'!$C$8*'Ducati Panigale 1199 data'!$C$15*'Ducati Panigale 1199 data'!$C$10</f>
        <v>54.543600000000005</v>
      </c>
      <c r="K1721" s="49">
        <f>(0.5*'Ducati Panigale 1199 data'!$C$12)*'Ducati Panigale 1199 data'!$C$14*'Ducati Panigale 1199 data'!$C$11*F1721^2</f>
        <v>175.25333903356483</v>
      </c>
      <c r="L1721" s="49">
        <f t="shared" si="1018"/>
        <v>229.79693903356483</v>
      </c>
      <c r="M1721" s="49">
        <f t="shared" si="1014"/>
        <v>8087.5756043201836</v>
      </c>
      <c r="N1721" s="25">
        <f t="shared" si="1019"/>
        <v>8.0875756043201843</v>
      </c>
      <c r="O1721" s="105">
        <f t="shared" si="1020"/>
        <v>0</v>
      </c>
      <c r="P1721" s="105">
        <f t="shared" si="1021"/>
        <v>0</v>
      </c>
      <c r="Q1721" s="105">
        <f t="shared" si="1049"/>
        <v>357.73593920351709</v>
      </c>
      <c r="R1721" s="27">
        <f t="shared" si="1022"/>
        <v>9.9371094223199188E-2</v>
      </c>
      <c r="S1721" s="98">
        <f t="shared" si="1023"/>
        <v>8.0875756043201843</v>
      </c>
      <c r="T1721" s="17">
        <f t="shared" si="1050"/>
        <v>3139.8291718928945</v>
      </c>
      <c r="U1721" s="17">
        <f t="shared" si="1024"/>
        <v>0.87217476997024845</v>
      </c>
      <c r="V1721" s="17">
        <f t="shared" si="1025"/>
        <v>339.84914224334125</v>
      </c>
      <c r="W1721" s="17">
        <f t="shared" si="1026"/>
        <v>326.25517655360761</v>
      </c>
      <c r="X1721" s="17">
        <f t="shared" si="1026"/>
        <v>313.20496949146332</v>
      </c>
      <c r="Y1721" s="17">
        <f t="shared" si="1027"/>
        <v>310.07291979654866</v>
      </c>
      <c r="Z1721" s="17">
        <f>Y1721/3600</f>
        <v>8.6131366610152402E-2</v>
      </c>
      <c r="AA1721" s="17">
        <f>0.96*Y1721</f>
        <v>297.67000300468669</v>
      </c>
      <c r="AB1721" s="17">
        <f t="shared" si="1028"/>
        <v>285.76320288449921</v>
      </c>
      <c r="AC1721" s="17">
        <f t="shared" si="1029"/>
        <v>271.47504274027426</v>
      </c>
      <c r="AD1721" s="17">
        <f t="shared" si="1030"/>
        <v>271.47504274027426</v>
      </c>
      <c r="AE1721" s="17">
        <f t="shared" si="1051"/>
        <v>7.5409734094520633E-2</v>
      </c>
      <c r="AF1721" s="17">
        <f>T1721-AD1721</f>
        <v>2868.3541291526203</v>
      </c>
      <c r="AG1721" s="17">
        <f t="shared" si="1031"/>
        <v>0.79676503587572789</v>
      </c>
      <c r="AH1721" s="28">
        <f>0.5*'Ducati Panigale 1199 data'!$C$8*'WLTP class 3 v5'!F1721^2</f>
        <v>172172.19984567902</v>
      </c>
      <c r="AI1721" s="17">
        <f t="shared" si="1032"/>
        <v>172.17219984567902</v>
      </c>
      <c r="AJ1721" s="17" t="str">
        <f>IF(N1721&lt;0, AI1721, "0")</f>
        <v>0</v>
      </c>
      <c r="AK1721" s="98">
        <f>AK1720+AJ1721</f>
        <v>3985.0924614197511</v>
      </c>
      <c r="AL1721" s="105">
        <f t="shared" si="1033"/>
        <v>1.1069701281721531</v>
      </c>
      <c r="AM1721" s="98">
        <f>IF(N1721 &gt; 0, AI1721, )</f>
        <v>172.17219984567902</v>
      </c>
      <c r="AN1721" s="98">
        <f t="shared" si="1052"/>
        <v>55101.968684413456</v>
      </c>
      <c r="AO1721" s="98">
        <f t="shared" si="1034"/>
        <v>15.30610241233707</v>
      </c>
      <c r="AP1721" s="27">
        <f t="shared" si="1035"/>
        <v>0</v>
      </c>
      <c r="AQ1721" s="27">
        <f t="shared" si="1036"/>
        <v>0</v>
      </c>
      <c r="AR1721" s="100">
        <f t="shared" si="1037"/>
        <v>0</v>
      </c>
      <c r="AS1721" s="27">
        <f t="shared" si="1038"/>
        <v>0</v>
      </c>
      <c r="AT1721" s="100">
        <f t="shared" si="1015"/>
        <v>0</v>
      </c>
      <c r="AU1721" s="27">
        <f t="shared" si="1015"/>
        <v>0</v>
      </c>
      <c r="AV1721" s="27">
        <f t="shared" si="1039"/>
        <v>0</v>
      </c>
      <c r="AW1721" s="27">
        <f t="shared" si="1040"/>
        <v>0</v>
      </c>
      <c r="AX1721" s="27">
        <f t="shared" si="1041"/>
        <v>0</v>
      </c>
      <c r="AY1721" s="100">
        <f>AN1721-AW1721</f>
        <v>55101.968684413456</v>
      </c>
      <c r="AZ1721" s="110">
        <f t="shared" si="1042"/>
        <v>15.30610241233707</v>
      </c>
      <c r="BB1721" s="88">
        <v>0</v>
      </c>
      <c r="BC1721" s="26">
        <f t="shared" si="1043"/>
        <v>0</v>
      </c>
      <c r="BD1721" s="26">
        <f t="shared" si="1044"/>
        <v>0</v>
      </c>
      <c r="BE1721" s="26">
        <f t="shared" si="1045"/>
        <v>0</v>
      </c>
      <c r="BF1721" s="26">
        <f t="shared" si="1046"/>
        <v>0</v>
      </c>
      <c r="BG1721" s="26">
        <f t="shared" si="1047"/>
        <v>0</v>
      </c>
    </row>
    <row r="1722" spans="2:59">
      <c r="B1722" s="13" t="s">
        <v>35</v>
      </c>
      <c r="C1722" s="13">
        <v>1711</v>
      </c>
      <c r="D1722" s="13">
        <v>234</v>
      </c>
      <c r="E1722" s="24">
        <v>126.8</v>
      </c>
      <c r="F1722" s="69">
        <f t="shared" si="1016"/>
        <v>35.222222222222221</v>
      </c>
      <c r="G1722" s="25">
        <f t="shared" si="1048"/>
        <v>2.7777777777778172E-2</v>
      </c>
      <c r="H1722" s="25">
        <f t="shared" si="1017"/>
        <v>117.5</v>
      </c>
      <c r="I1722" s="49">
        <f>'Ducati Panigale 1199 data'!$C$8*G1722</f>
        <v>7.7222222222223316</v>
      </c>
      <c r="J1722" s="49">
        <f>'Ducati Panigale 1199 data'!$C$8*'Ducati Panigale 1199 data'!$C$15*'Ducati Panigale 1199 data'!$C$10</f>
        <v>54.543600000000005</v>
      </c>
      <c r="K1722" s="49">
        <f>(0.5*'Ducati Panigale 1199 data'!$C$12)*'Ducati Panigale 1199 data'!$C$14*'Ducati Panigale 1199 data'!$C$11*F1722^2</f>
        <v>175.53009120370371</v>
      </c>
      <c r="L1722" s="49">
        <f t="shared" si="1018"/>
        <v>237.79591342592605</v>
      </c>
      <c r="M1722" s="49">
        <f t="shared" si="1014"/>
        <v>8375.7005062242843</v>
      </c>
      <c r="N1722" s="25">
        <f t="shared" si="1019"/>
        <v>8.375700506224284</v>
      </c>
      <c r="O1722" s="105">
        <f t="shared" si="1020"/>
        <v>0</v>
      </c>
      <c r="P1722" s="105">
        <f t="shared" si="1021"/>
        <v>0</v>
      </c>
      <c r="Q1722" s="105">
        <f t="shared" si="1049"/>
        <v>357.73593920351709</v>
      </c>
      <c r="R1722" s="27">
        <f t="shared" si="1022"/>
        <v>9.9371094223199188E-2</v>
      </c>
      <c r="S1722" s="98">
        <f t="shared" si="1023"/>
        <v>8.375700506224284</v>
      </c>
      <c r="T1722" s="17">
        <f t="shared" si="1050"/>
        <v>3148.2048723991188</v>
      </c>
      <c r="U1722" s="17">
        <f t="shared" si="1024"/>
        <v>0.87450135344419966</v>
      </c>
      <c r="V1722" s="17">
        <f t="shared" si="1025"/>
        <v>339.84914224334125</v>
      </c>
      <c r="W1722" s="17">
        <f t="shared" si="1026"/>
        <v>326.25517655360761</v>
      </c>
      <c r="X1722" s="17">
        <f t="shared" si="1026"/>
        <v>313.20496949146332</v>
      </c>
      <c r="Y1722" s="17">
        <f t="shared" si="1027"/>
        <v>310.07291979654866</v>
      </c>
      <c r="Z1722" s="17">
        <f>Y1722/3600</f>
        <v>8.6131366610152402E-2</v>
      </c>
      <c r="AA1722" s="17">
        <f>0.96*Y1722</f>
        <v>297.67000300468669</v>
      </c>
      <c r="AB1722" s="17">
        <f t="shared" si="1028"/>
        <v>285.76320288449921</v>
      </c>
      <c r="AC1722" s="17">
        <f t="shared" si="1029"/>
        <v>271.47504274027426</v>
      </c>
      <c r="AD1722" s="17">
        <f t="shared" si="1030"/>
        <v>271.47504274027426</v>
      </c>
      <c r="AE1722" s="17">
        <f t="shared" si="1051"/>
        <v>7.5409734094520633E-2</v>
      </c>
      <c r="AF1722" s="17">
        <f>T1722-AD1722</f>
        <v>2876.7298296588447</v>
      </c>
      <c r="AG1722" s="17">
        <f t="shared" si="1031"/>
        <v>0.79909161934967909</v>
      </c>
      <c r="AH1722" s="28">
        <f>0.5*'Ducati Panigale 1199 data'!$C$8*'WLTP class 3 v5'!F1722^2</f>
        <v>172444.08641975306</v>
      </c>
      <c r="AI1722" s="17">
        <f t="shared" si="1032"/>
        <v>172.44408641975306</v>
      </c>
      <c r="AJ1722" s="17" t="str">
        <f>IF(N1722&lt;0, AI1722, "0")</f>
        <v>0</v>
      </c>
      <c r="AK1722" s="98">
        <f>AK1721+AJ1722</f>
        <v>3985.0924614197511</v>
      </c>
      <c r="AL1722" s="105">
        <f t="shared" si="1033"/>
        <v>1.1069701281721531</v>
      </c>
      <c r="AM1722" s="98">
        <f>IF(N1722 &gt; 0, AI1722, )</f>
        <v>172.44408641975306</v>
      </c>
      <c r="AN1722" s="98">
        <f t="shared" si="1052"/>
        <v>55274.412770833209</v>
      </c>
      <c r="AO1722" s="98">
        <f t="shared" si="1034"/>
        <v>15.354003547453669</v>
      </c>
      <c r="AP1722" s="27">
        <f t="shared" si="1035"/>
        <v>0</v>
      </c>
      <c r="AQ1722" s="27">
        <f t="shared" si="1036"/>
        <v>0</v>
      </c>
      <c r="AR1722" s="100">
        <f t="shared" si="1037"/>
        <v>0</v>
      </c>
      <c r="AS1722" s="27">
        <f t="shared" si="1038"/>
        <v>0</v>
      </c>
      <c r="AT1722" s="100">
        <f t="shared" si="1015"/>
        <v>0</v>
      </c>
      <c r="AU1722" s="27">
        <f t="shared" si="1015"/>
        <v>0</v>
      </c>
      <c r="AV1722" s="27">
        <f t="shared" si="1039"/>
        <v>0</v>
      </c>
      <c r="AW1722" s="27">
        <f t="shared" si="1040"/>
        <v>0</v>
      </c>
      <c r="AX1722" s="27">
        <f t="shared" si="1041"/>
        <v>0</v>
      </c>
      <c r="AY1722" s="100">
        <f>AN1722-AW1722</f>
        <v>55274.412770833209</v>
      </c>
      <c r="AZ1722" s="110">
        <f t="shared" si="1042"/>
        <v>15.354003547453669</v>
      </c>
      <c r="BB1722" s="88">
        <v>0</v>
      </c>
      <c r="BC1722" s="26">
        <f t="shared" si="1043"/>
        <v>0</v>
      </c>
      <c r="BD1722" s="26">
        <f t="shared" si="1044"/>
        <v>0</v>
      </c>
      <c r="BE1722" s="26">
        <f t="shared" si="1045"/>
        <v>0</v>
      </c>
      <c r="BF1722" s="26">
        <f t="shared" si="1046"/>
        <v>0</v>
      </c>
      <c r="BG1722" s="26">
        <f t="shared" si="1047"/>
        <v>0</v>
      </c>
    </row>
    <row r="1723" spans="2:59">
      <c r="B1723" s="13" t="s">
        <v>35</v>
      </c>
      <c r="C1723" s="13">
        <v>1712</v>
      </c>
      <c r="D1723" s="13">
        <v>235</v>
      </c>
      <c r="E1723" s="24">
        <v>126.9</v>
      </c>
      <c r="F1723" s="69">
        <f t="shared" si="1016"/>
        <v>35.25</v>
      </c>
      <c r="G1723" s="25">
        <f t="shared" si="1048"/>
        <v>4.1666666666666269E-2</v>
      </c>
      <c r="H1723" s="25">
        <f t="shared" si="1017"/>
        <v>118</v>
      </c>
      <c r="I1723" s="49">
        <f>'Ducati Panigale 1199 data'!$C$8*G1723</f>
        <v>11.583333333333222</v>
      </c>
      <c r="J1723" s="49">
        <f>'Ducati Panigale 1199 data'!$C$8*'Ducati Panigale 1199 data'!$C$15*'Ducati Panigale 1199 data'!$C$10</f>
        <v>54.543600000000005</v>
      </c>
      <c r="K1723" s="49">
        <f>(0.5*'Ducati Panigale 1199 data'!$C$12)*'Ducati Panigale 1199 data'!$C$14*'Ducati Panigale 1199 data'!$C$11*F1723^2</f>
        <v>175.80706171875002</v>
      </c>
      <c r="L1723" s="49">
        <f t="shared" si="1018"/>
        <v>241.93399505208325</v>
      </c>
      <c r="M1723" s="49">
        <f t="shared" si="1014"/>
        <v>8528.1733255859344</v>
      </c>
      <c r="N1723" s="25">
        <f t="shared" si="1019"/>
        <v>8.528173325585934</v>
      </c>
      <c r="O1723" s="105">
        <f t="shared" si="1020"/>
        <v>0</v>
      </c>
      <c r="P1723" s="105">
        <f t="shared" si="1021"/>
        <v>0</v>
      </c>
      <c r="Q1723" s="105">
        <f t="shared" si="1049"/>
        <v>357.73593920351709</v>
      </c>
      <c r="R1723" s="27">
        <f t="shared" si="1022"/>
        <v>9.9371094223199188E-2</v>
      </c>
      <c r="S1723" s="98">
        <f t="shared" si="1023"/>
        <v>8.528173325585934</v>
      </c>
      <c r="T1723" s="17">
        <f t="shared" si="1050"/>
        <v>3156.7330457247049</v>
      </c>
      <c r="U1723" s="17">
        <f t="shared" si="1024"/>
        <v>0.87687029047908471</v>
      </c>
      <c r="V1723" s="17">
        <f t="shared" si="1025"/>
        <v>339.84914224334125</v>
      </c>
      <c r="W1723" s="17">
        <f t="shared" si="1026"/>
        <v>326.25517655360761</v>
      </c>
      <c r="X1723" s="17">
        <f t="shared" si="1026"/>
        <v>313.20496949146332</v>
      </c>
      <c r="Y1723" s="17">
        <f t="shared" si="1027"/>
        <v>310.07291979654866</v>
      </c>
      <c r="Z1723" s="17">
        <f>Y1723/3600</f>
        <v>8.6131366610152402E-2</v>
      </c>
      <c r="AA1723" s="17">
        <f>0.96*Y1723</f>
        <v>297.67000300468669</v>
      </c>
      <c r="AB1723" s="17">
        <f t="shared" si="1028"/>
        <v>285.76320288449921</v>
      </c>
      <c r="AC1723" s="17">
        <f t="shared" si="1029"/>
        <v>271.47504274027426</v>
      </c>
      <c r="AD1723" s="17">
        <f t="shared" si="1030"/>
        <v>271.47504274027426</v>
      </c>
      <c r="AE1723" s="17">
        <f t="shared" si="1051"/>
        <v>7.5409734094520633E-2</v>
      </c>
      <c r="AF1723" s="17">
        <f>T1723-AD1723</f>
        <v>2885.2580029844307</v>
      </c>
      <c r="AG1723" s="17">
        <f t="shared" si="1031"/>
        <v>0.80146055638456404</v>
      </c>
      <c r="AH1723" s="28">
        <f>0.5*'Ducati Panigale 1199 data'!$C$8*'WLTP class 3 v5'!F1723^2</f>
        <v>172716.1875</v>
      </c>
      <c r="AI1723" s="17">
        <f t="shared" si="1032"/>
        <v>172.71618749999999</v>
      </c>
      <c r="AJ1723" s="17" t="str">
        <f>IF(N1723&lt;0, AI1723, "0")</f>
        <v>0</v>
      </c>
      <c r="AK1723" s="98">
        <f>AK1722+AJ1723</f>
        <v>3985.0924614197511</v>
      </c>
      <c r="AL1723" s="105">
        <f t="shared" si="1033"/>
        <v>1.1069701281721531</v>
      </c>
      <c r="AM1723" s="98">
        <f>IF(N1723 &gt; 0, AI1723, )</f>
        <v>172.71618749999999</v>
      </c>
      <c r="AN1723" s="98">
        <f t="shared" si="1052"/>
        <v>55447.128958333211</v>
      </c>
      <c r="AO1723" s="98">
        <f t="shared" si="1034"/>
        <v>15.401980266203669</v>
      </c>
      <c r="AP1723" s="27">
        <f t="shared" si="1035"/>
        <v>0</v>
      </c>
      <c r="AQ1723" s="27">
        <f t="shared" si="1036"/>
        <v>0</v>
      </c>
      <c r="AR1723" s="100">
        <f t="shared" si="1037"/>
        <v>0</v>
      </c>
      <c r="AS1723" s="27">
        <f t="shared" si="1038"/>
        <v>0</v>
      </c>
      <c r="AT1723" s="100">
        <f t="shared" si="1015"/>
        <v>0</v>
      </c>
      <c r="AU1723" s="27">
        <f t="shared" si="1015"/>
        <v>0</v>
      </c>
      <c r="AV1723" s="27">
        <f t="shared" si="1039"/>
        <v>0</v>
      </c>
      <c r="AW1723" s="27">
        <f t="shared" si="1040"/>
        <v>0</v>
      </c>
      <c r="AX1723" s="27">
        <f t="shared" si="1041"/>
        <v>0</v>
      </c>
      <c r="AY1723" s="100">
        <f>AN1723-AW1723</f>
        <v>55447.128958333211</v>
      </c>
      <c r="AZ1723" s="110">
        <f t="shared" si="1042"/>
        <v>15.401980266203669</v>
      </c>
      <c r="BB1723" s="88">
        <v>0</v>
      </c>
      <c r="BC1723" s="26">
        <f t="shared" si="1043"/>
        <v>0</v>
      </c>
      <c r="BD1723" s="26">
        <f t="shared" si="1044"/>
        <v>0</v>
      </c>
      <c r="BE1723" s="26">
        <f t="shared" si="1045"/>
        <v>0</v>
      </c>
      <c r="BF1723" s="26">
        <f t="shared" si="1046"/>
        <v>0</v>
      </c>
      <c r="BG1723" s="26">
        <f t="shared" si="1047"/>
        <v>0</v>
      </c>
    </row>
    <row r="1724" spans="2:59">
      <c r="B1724" s="13" t="s">
        <v>35</v>
      </c>
      <c r="C1724" s="13">
        <v>1713</v>
      </c>
      <c r="D1724" s="13">
        <v>236</v>
      </c>
      <c r="E1724" s="24">
        <v>127.1</v>
      </c>
      <c r="F1724" s="69">
        <f t="shared" si="1016"/>
        <v>35.305555555555557</v>
      </c>
      <c r="G1724" s="25">
        <f t="shared" si="1048"/>
        <v>6.9444444444444448E-2</v>
      </c>
      <c r="H1724" s="25">
        <f t="shared" si="1017"/>
        <v>118.5</v>
      </c>
      <c r="I1724" s="49">
        <f>'Ducati Panigale 1199 data'!$C$8*G1724</f>
        <v>19.305555555555557</v>
      </c>
      <c r="J1724" s="49">
        <f>'Ducati Panigale 1199 data'!$C$8*'Ducati Panigale 1199 data'!$C$15*'Ducati Panigale 1199 data'!$C$10</f>
        <v>54.543600000000005</v>
      </c>
      <c r="K1724" s="49">
        <f>(0.5*'Ducati Panigale 1199 data'!$C$12)*'Ducati Panigale 1199 data'!$C$14*'Ducati Panigale 1199 data'!$C$11*F1724^2</f>
        <v>176.36165778356485</v>
      </c>
      <c r="L1724" s="49">
        <f t="shared" si="1018"/>
        <v>250.21081333912042</v>
      </c>
      <c r="M1724" s="49">
        <f t="shared" si="1014"/>
        <v>8833.8317709450566</v>
      </c>
      <c r="N1724" s="25">
        <f t="shared" si="1019"/>
        <v>8.8338317709450571</v>
      </c>
      <c r="O1724" s="105">
        <f t="shared" si="1020"/>
        <v>0</v>
      </c>
      <c r="P1724" s="105">
        <f t="shared" si="1021"/>
        <v>0</v>
      </c>
      <c r="Q1724" s="105">
        <f t="shared" si="1049"/>
        <v>357.73593920351709</v>
      </c>
      <c r="R1724" s="27">
        <f t="shared" si="1022"/>
        <v>9.9371094223199188E-2</v>
      </c>
      <c r="S1724" s="98">
        <f t="shared" si="1023"/>
        <v>8.8338317709450571</v>
      </c>
      <c r="T1724" s="17">
        <f t="shared" si="1050"/>
        <v>3165.5668774956498</v>
      </c>
      <c r="U1724" s="17">
        <f t="shared" si="1024"/>
        <v>0.8793241326376805</v>
      </c>
      <c r="V1724" s="17">
        <f t="shared" si="1025"/>
        <v>339.84914224334125</v>
      </c>
      <c r="W1724" s="17">
        <f t="shared" si="1026"/>
        <v>326.25517655360761</v>
      </c>
      <c r="X1724" s="17">
        <f t="shared" si="1026"/>
        <v>313.20496949146332</v>
      </c>
      <c r="Y1724" s="17">
        <f t="shared" si="1027"/>
        <v>310.07291979654866</v>
      </c>
      <c r="Z1724" s="17">
        <f>Y1724/3600</f>
        <v>8.6131366610152402E-2</v>
      </c>
      <c r="AA1724" s="17">
        <f>0.96*Y1724</f>
        <v>297.67000300468669</v>
      </c>
      <c r="AB1724" s="17">
        <f t="shared" si="1028"/>
        <v>285.76320288449921</v>
      </c>
      <c r="AC1724" s="17">
        <f t="shared" si="1029"/>
        <v>271.47504274027426</v>
      </c>
      <c r="AD1724" s="17">
        <f t="shared" si="1030"/>
        <v>271.47504274027426</v>
      </c>
      <c r="AE1724" s="17">
        <f t="shared" si="1051"/>
        <v>7.5409734094520633E-2</v>
      </c>
      <c r="AF1724" s="17">
        <f>T1724-AD1724</f>
        <v>2894.0918347553757</v>
      </c>
      <c r="AG1724" s="17">
        <f t="shared" si="1031"/>
        <v>0.80391439854315994</v>
      </c>
      <c r="AH1724" s="28">
        <f>0.5*'Ducati Panigale 1199 data'!$C$8*'WLTP class 3 v5'!F1724^2</f>
        <v>173261.03317901236</v>
      </c>
      <c r="AI1724" s="17">
        <f t="shared" si="1032"/>
        <v>173.26103317901237</v>
      </c>
      <c r="AJ1724" s="17" t="str">
        <f>IF(N1724&lt;0, AI1724, "0")</f>
        <v>0</v>
      </c>
      <c r="AK1724" s="98">
        <f>AK1723+AJ1724</f>
        <v>3985.0924614197511</v>
      </c>
      <c r="AL1724" s="105">
        <f t="shared" si="1033"/>
        <v>1.1069701281721531</v>
      </c>
      <c r="AM1724" s="98">
        <f>IF(N1724 &gt; 0, AI1724, )</f>
        <v>173.26103317901237</v>
      </c>
      <c r="AN1724" s="98">
        <f t="shared" si="1052"/>
        <v>55620.389991512224</v>
      </c>
      <c r="AO1724" s="98">
        <f t="shared" si="1034"/>
        <v>15.450108330975617</v>
      </c>
      <c r="AP1724" s="27">
        <f t="shared" si="1035"/>
        <v>0</v>
      </c>
      <c r="AQ1724" s="27">
        <f t="shared" si="1036"/>
        <v>0</v>
      </c>
      <c r="AR1724" s="100">
        <f t="shared" si="1037"/>
        <v>0</v>
      </c>
      <c r="AS1724" s="27">
        <f t="shared" si="1038"/>
        <v>0</v>
      </c>
      <c r="AT1724" s="100">
        <f t="shared" si="1015"/>
        <v>0</v>
      </c>
      <c r="AU1724" s="27">
        <f t="shared" si="1015"/>
        <v>0</v>
      </c>
      <c r="AV1724" s="27">
        <f t="shared" si="1039"/>
        <v>0</v>
      </c>
      <c r="AW1724" s="27">
        <f t="shared" si="1040"/>
        <v>0</v>
      </c>
      <c r="AX1724" s="27">
        <f t="shared" si="1041"/>
        <v>0</v>
      </c>
      <c r="AY1724" s="100">
        <f>AN1724-AW1724</f>
        <v>55620.389991512224</v>
      </c>
      <c r="AZ1724" s="110">
        <f t="shared" si="1042"/>
        <v>15.450108330975617</v>
      </c>
      <c r="BB1724" s="88">
        <v>0</v>
      </c>
      <c r="BC1724" s="26">
        <f t="shared" si="1043"/>
        <v>0</v>
      </c>
      <c r="BD1724" s="26">
        <f t="shared" si="1044"/>
        <v>0</v>
      </c>
      <c r="BE1724" s="26">
        <f t="shared" si="1045"/>
        <v>0</v>
      </c>
      <c r="BF1724" s="26">
        <f t="shared" si="1046"/>
        <v>0</v>
      </c>
      <c r="BG1724" s="26">
        <f t="shared" si="1047"/>
        <v>0</v>
      </c>
    </row>
    <row r="1725" spans="2:59">
      <c r="B1725" s="13" t="s">
        <v>35</v>
      </c>
      <c r="C1725" s="13">
        <v>1714</v>
      </c>
      <c r="D1725" s="13">
        <v>237</v>
      </c>
      <c r="E1725" s="24">
        <v>127.4</v>
      </c>
      <c r="F1725" s="69">
        <f t="shared" si="1016"/>
        <v>35.388888888888886</v>
      </c>
      <c r="G1725" s="25">
        <f t="shared" si="1048"/>
        <v>8.3333333333334522E-2</v>
      </c>
      <c r="H1725" s="25">
        <f t="shared" si="1017"/>
        <v>119</v>
      </c>
      <c r="I1725" s="49">
        <f>'Ducati Panigale 1199 data'!$C$8*G1725</f>
        <v>23.166666666666998</v>
      </c>
      <c r="J1725" s="49">
        <f>'Ducati Panigale 1199 data'!$C$8*'Ducati Panigale 1199 data'!$C$15*'Ducati Panigale 1199 data'!$C$10</f>
        <v>54.543600000000005</v>
      </c>
      <c r="K1725" s="49">
        <f>(0.5*'Ducati Panigale 1199 data'!$C$12)*'Ducati Panigale 1199 data'!$C$14*'Ducati Panigale 1199 data'!$C$11*F1725^2</f>
        <v>177.1951894675926</v>
      </c>
      <c r="L1725" s="49">
        <f t="shared" si="1018"/>
        <v>254.90545613425959</v>
      </c>
      <c r="M1725" s="49">
        <f t="shared" si="1014"/>
        <v>9020.8208643068519</v>
      </c>
      <c r="N1725" s="25">
        <f t="shared" si="1019"/>
        <v>9.0208208643068524</v>
      </c>
      <c r="O1725" s="105">
        <f t="shared" si="1020"/>
        <v>0</v>
      </c>
      <c r="P1725" s="105">
        <f t="shared" si="1021"/>
        <v>0</v>
      </c>
      <c r="Q1725" s="105">
        <f t="shared" si="1049"/>
        <v>357.73593920351709</v>
      </c>
      <c r="R1725" s="27">
        <f t="shared" si="1022"/>
        <v>9.9371094223199188E-2</v>
      </c>
      <c r="S1725" s="98">
        <f t="shared" si="1023"/>
        <v>9.0208208643068524</v>
      </c>
      <c r="T1725" s="17">
        <f t="shared" si="1050"/>
        <v>3174.5876983599564</v>
      </c>
      <c r="U1725" s="17">
        <f t="shared" si="1024"/>
        <v>0.88182991621109896</v>
      </c>
      <c r="V1725" s="17">
        <f t="shared" si="1025"/>
        <v>339.84914224334125</v>
      </c>
      <c r="W1725" s="17">
        <f t="shared" si="1026"/>
        <v>326.25517655360761</v>
      </c>
      <c r="X1725" s="17">
        <f t="shared" si="1026"/>
        <v>313.20496949146332</v>
      </c>
      <c r="Y1725" s="17">
        <f t="shared" si="1027"/>
        <v>310.07291979654866</v>
      </c>
      <c r="Z1725" s="17">
        <f>Y1725/3600</f>
        <v>8.6131366610152402E-2</v>
      </c>
      <c r="AA1725" s="17">
        <f>0.96*Y1725</f>
        <v>297.67000300468669</v>
      </c>
      <c r="AB1725" s="17">
        <f t="shared" si="1028"/>
        <v>285.76320288449921</v>
      </c>
      <c r="AC1725" s="17">
        <f t="shared" si="1029"/>
        <v>271.47504274027426</v>
      </c>
      <c r="AD1725" s="17">
        <f t="shared" si="1030"/>
        <v>271.47504274027426</v>
      </c>
      <c r="AE1725" s="17">
        <f t="shared" si="1051"/>
        <v>7.5409734094520633E-2</v>
      </c>
      <c r="AF1725" s="17">
        <f>T1725-AD1725</f>
        <v>2903.1126556196823</v>
      </c>
      <c r="AG1725" s="17">
        <f t="shared" si="1031"/>
        <v>0.8064201821165784</v>
      </c>
      <c r="AH1725" s="28">
        <f>0.5*'Ducati Panigale 1199 data'!$C$8*'WLTP class 3 v5'!F1725^2</f>
        <v>174079.91049382713</v>
      </c>
      <c r="AI1725" s="17">
        <f t="shared" si="1032"/>
        <v>174.07991049382713</v>
      </c>
      <c r="AJ1725" s="17" t="str">
        <f>IF(N1725&lt;0, AI1725, "0")</f>
        <v>0</v>
      </c>
      <c r="AK1725" s="98">
        <f>AK1724+AJ1725</f>
        <v>3985.0924614197511</v>
      </c>
      <c r="AL1725" s="105">
        <f t="shared" si="1033"/>
        <v>1.1069701281721531</v>
      </c>
      <c r="AM1725" s="98">
        <f>IF(N1725 &gt; 0, AI1725, )</f>
        <v>174.07991049382713</v>
      </c>
      <c r="AN1725" s="98">
        <f t="shared" si="1052"/>
        <v>55794.469902006051</v>
      </c>
      <c r="AO1725" s="98">
        <f t="shared" si="1034"/>
        <v>15.498463861668347</v>
      </c>
      <c r="AP1725" s="27">
        <f t="shared" si="1035"/>
        <v>0</v>
      </c>
      <c r="AQ1725" s="27">
        <f t="shared" si="1036"/>
        <v>0</v>
      </c>
      <c r="AR1725" s="100">
        <f t="shared" si="1037"/>
        <v>0</v>
      </c>
      <c r="AS1725" s="27">
        <f t="shared" si="1038"/>
        <v>0</v>
      </c>
      <c r="AT1725" s="100">
        <f t="shared" si="1015"/>
        <v>0</v>
      </c>
      <c r="AU1725" s="27">
        <f t="shared" si="1015"/>
        <v>0</v>
      </c>
      <c r="AV1725" s="27">
        <f t="shared" si="1039"/>
        <v>0</v>
      </c>
      <c r="AW1725" s="27">
        <f t="shared" si="1040"/>
        <v>0</v>
      </c>
      <c r="AX1725" s="27">
        <f t="shared" si="1041"/>
        <v>0</v>
      </c>
      <c r="AY1725" s="100">
        <f>AN1725-AW1725</f>
        <v>55794.469902006051</v>
      </c>
      <c r="AZ1725" s="110">
        <f t="shared" si="1042"/>
        <v>15.498463861668347</v>
      </c>
      <c r="BB1725" s="88">
        <v>0</v>
      </c>
      <c r="BC1725" s="26">
        <f t="shared" si="1043"/>
        <v>0</v>
      </c>
      <c r="BD1725" s="26">
        <f t="shared" si="1044"/>
        <v>0</v>
      </c>
      <c r="BE1725" s="26">
        <f t="shared" si="1045"/>
        <v>0</v>
      </c>
      <c r="BF1725" s="26">
        <f t="shared" si="1046"/>
        <v>0</v>
      </c>
      <c r="BG1725" s="26">
        <f t="shared" si="1047"/>
        <v>0</v>
      </c>
    </row>
    <row r="1726" spans="2:59">
      <c r="B1726" s="13" t="s">
        <v>35</v>
      </c>
      <c r="C1726" s="13">
        <v>1715</v>
      </c>
      <c r="D1726" s="13">
        <v>238</v>
      </c>
      <c r="E1726" s="24">
        <v>127.7</v>
      </c>
      <c r="F1726" s="69">
        <f t="shared" si="1016"/>
        <v>35.472222222222221</v>
      </c>
      <c r="G1726" s="25">
        <f t="shared" si="1048"/>
        <v>9.7222222222220642E-2</v>
      </c>
      <c r="H1726" s="25">
        <f t="shared" si="1017"/>
        <v>119.5</v>
      </c>
      <c r="I1726" s="49">
        <f>'Ducati Panigale 1199 data'!$C$8*G1726</f>
        <v>27.027777777777338</v>
      </c>
      <c r="J1726" s="49">
        <f>'Ducati Panigale 1199 data'!$C$8*'Ducati Panigale 1199 data'!$C$15*'Ducati Panigale 1199 data'!$C$10</f>
        <v>54.543600000000005</v>
      </c>
      <c r="K1726" s="49">
        <f>(0.5*'Ducati Panigale 1199 data'!$C$12)*'Ducati Panigale 1199 data'!$C$14*'Ducati Panigale 1199 data'!$C$11*F1726^2</f>
        <v>178.03068625578703</v>
      </c>
      <c r="L1726" s="49">
        <f t="shared" si="1018"/>
        <v>259.60206403356437</v>
      </c>
      <c r="M1726" s="49">
        <f t="shared" si="1014"/>
        <v>9208.6621047461576</v>
      </c>
      <c r="N1726" s="25">
        <f t="shared" si="1019"/>
        <v>9.208662104746157</v>
      </c>
      <c r="O1726" s="105">
        <f t="shared" si="1020"/>
        <v>0</v>
      </c>
      <c r="P1726" s="105">
        <f t="shared" si="1021"/>
        <v>0</v>
      </c>
      <c r="Q1726" s="105">
        <f t="shared" si="1049"/>
        <v>357.73593920351709</v>
      </c>
      <c r="R1726" s="27">
        <f t="shared" si="1022"/>
        <v>9.9371094223199188E-2</v>
      </c>
      <c r="S1726" s="98">
        <f t="shared" si="1023"/>
        <v>9.208662104746157</v>
      </c>
      <c r="T1726" s="17">
        <f t="shared" si="1050"/>
        <v>3183.7963604647025</v>
      </c>
      <c r="U1726" s="17">
        <f t="shared" si="1024"/>
        <v>0.8843878779068618</v>
      </c>
      <c r="V1726" s="17">
        <f t="shared" si="1025"/>
        <v>339.84914224334125</v>
      </c>
      <c r="W1726" s="17">
        <f t="shared" si="1026"/>
        <v>326.25517655360761</v>
      </c>
      <c r="X1726" s="17">
        <f t="shared" si="1026"/>
        <v>313.20496949146332</v>
      </c>
      <c r="Y1726" s="17">
        <f t="shared" si="1027"/>
        <v>310.07291979654866</v>
      </c>
      <c r="Z1726" s="17">
        <f>Y1726/3600</f>
        <v>8.6131366610152402E-2</v>
      </c>
      <c r="AA1726" s="17">
        <f>0.96*Y1726</f>
        <v>297.67000300468669</v>
      </c>
      <c r="AB1726" s="17">
        <f t="shared" si="1028"/>
        <v>285.76320288449921</v>
      </c>
      <c r="AC1726" s="17">
        <f t="shared" si="1029"/>
        <v>271.47504274027426</v>
      </c>
      <c r="AD1726" s="17">
        <f t="shared" si="1030"/>
        <v>271.47504274027426</v>
      </c>
      <c r="AE1726" s="17">
        <f t="shared" si="1051"/>
        <v>7.5409734094520633E-2</v>
      </c>
      <c r="AF1726" s="17">
        <f>T1726-AD1726</f>
        <v>2912.3213177244284</v>
      </c>
      <c r="AG1726" s="17">
        <f t="shared" si="1031"/>
        <v>0.80897814381234123</v>
      </c>
      <c r="AH1726" s="28">
        <f>0.5*'Ducati Panigale 1199 data'!$C$8*'WLTP class 3 v5'!F1726^2</f>
        <v>174900.71836419753</v>
      </c>
      <c r="AI1726" s="17">
        <f t="shared" si="1032"/>
        <v>174.90071836419753</v>
      </c>
      <c r="AJ1726" s="17" t="str">
        <f>IF(N1726&lt;0, AI1726, "0")</f>
        <v>0</v>
      </c>
      <c r="AK1726" s="98">
        <f>AK1725+AJ1726</f>
        <v>3985.0924614197511</v>
      </c>
      <c r="AL1726" s="105">
        <f t="shared" si="1033"/>
        <v>1.1069701281721531</v>
      </c>
      <c r="AM1726" s="98">
        <f>IF(N1726 &gt; 0, AI1726, )</f>
        <v>174.90071836419753</v>
      </c>
      <c r="AN1726" s="98">
        <f t="shared" si="1052"/>
        <v>55969.370620370246</v>
      </c>
      <c r="AO1726" s="98">
        <f t="shared" si="1034"/>
        <v>15.54704739454729</v>
      </c>
      <c r="AP1726" s="27">
        <f t="shared" si="1035"/>
        <v>0</v>
      </c>
      <c r="AQ1726" s="27">
        <f t="shared" si="1036"/>
        <v>0</v>
      </c>
      <c r="AR1726" s="100">
        <f t="shared" si="1037"/>
        <v>0</v>
      </c>
      <c r="AS1726" s="27">
        <f t="shared" si="1038"/>
        <v>0</v>
      </c>
      <c r="AT1726" s="100">
        <f t="shared" si="1015"/>
        <v>0</v>
      </c>
      <c r="AU1726" s="27">
        <f t="shared" si="1015"/>
        <v>0</v>
      </c>
      <c r="AV1726" s="27">
        <f t="shared" si="1039"/>
        <v>0</v>
      </c>
      <c r="AW1726" s="27">
        <f t="shared" si="1040"/>
        <v>0</v>
      </c>
      <c r="AX1726" s="27">
        <f t="shared" si="1041"/>
        <v>0</v>
      </c>
      <c r="AY1726" s="100">
        <f>AN1726-AW1726</f>
        <v>55969.370620370246</v>
      </c>
      <c r="AZ1726" s="110">
        <f t="shared" si="1042"/>
        <v>15.54704739454729</v>
      </c>
      <c r="BB1726" s="88">
        <v>0</v>
      </c>
      <c r="BC1726" s="26">
        <f t="shared" si="1043"/>
        <v>0</v>
      </c>
      <c r="BD1726" s="26">
        <f t="shared" si="1044"/>
        <v>0</v>
      </c>
      <c r="BE1726" s="26">
        <f t="shared" si="1045"/>
        <v>0</v>
      </c>
      <c r="BF1726" s="26">
        <f t="shared" si="1046"/>
        <v>0</v>
      </c>
      <c r="BG1726" s="26">
        <f t="shared" si="1047"/>
        <v>0</v>
      </c>
    </row>
    <row r="1727" spans="2:59">
      <c r="B1727" s="13" t="s">
        <v>35</v>
      </c>
      <c r="C1727" s="13">
        <v>1716</v>
      </c>
      <c r="D1727" s="13">
        <v>239</v>
      </c>
      <c r="E1727" s="24">
        <v>128.1</v>
      </c>
      <c r="F1727" s="69">
        <f t="shared" si="1016"/>
        <v>35.583333333333336</v>
      </c>
      <c r="G1727" s="25">
        <f t="shared" si="1048"/>
        <v>0.11111111111111072</v>
      </c>
      <c r="H1727" s="25">
        <f t="shared" si="1017"/>
        <v>120</v>
      </c>
      <c r="I1727" s="49">
        <f>'Ducati Panigale 1199 data'!$C$8*G1727</f>
        <v>30.888888888888779</v>
      </c>
      <c r="J1727" s="49">
        <f>'Ducati Panigale 1199 data'!$C$8*'Ducati Panigale 1199 data'!$C$15*'Ducati Panigale 1199 data'!$C$10</f>
        <v>54.543600000000005</v>
      </c>
      <c r="K1727" s="49">
        <f>(0.5*'Ducati Panigale 1199 data'!$C$12)*'Ducati Panigale 1199 data'!$C$14*'Ducati Panigale 1199 data'!$C$11*F1727^2</f>
        <v>179.14773880208338</v>
      </c>
      <c r="L1727" s="49">
        <f t="shared" si="1018"/>
        <v>264.58022769097215</v>
      </c>
      <c r="M1727" s="49">
        <f t="shared" si="1014"/>
        <v>9414.6464353370939</v>
      </c>
      <c r="N1727" s="25">
        <f t="shared" si="1019"/>
        <v>9.4146464353370938</v>
      </c>
      <c r="O1727" s="105">
        <f t="shared" si="1020"/>
        <v>0</v>
      </c>
      <c r="P1727" s="105">
        <f t="shared" si="1021"/>
        <v>0</v>
      </c>
      <c r="Q1727" s="105">
        <f t="shared" si="1049"/>
        <v>357.73593920351709</v>
      </c>
      <c r="R1727" s="27">
        <f t="shared" si="1022"/>
        <v>9.9371094223199188E-2</v>
      </c>
      <c r="S1727" s="98">
        <f t="shared" si="1023"/>
        <v>9.4146464353370938</v>
      </c>
      <c r="T1727" s="17">
        <f t="shared" si="1050"/>
        <v>3193.2110069000396</v>
      </c>
      <c r="U1727" s="17">
        <f t="shared" si="1024"/>
        <v>0.88700305747223318</v>
      </c>
      <c r="V1727" s="17">
        <f t="shared" si="1025"/>
        <v>339.84914224334125</v>
      </c>
      <c r="W1727" s="17">
        <f t="shared" si="1026"/>
        <v>326.25517655360761</v>
      </c>
      <c r="X1727" s="17">
        <f t="shared" si="1026"/>
        <v>313.20496949146332</v>
      </c>
      <c r="Y1727" s="17">
        <f t="shared" si="1027"/>
        <v>310.07291979654866</v>
      </c>
      <c r="Z1727" s="17">
        <f>Y1727/3600</f>
        <v>8.6131366610152402E-2</v>
      </c>
      <c r="AA1727" s="17">
        <f>0.96*Y1727</f>
        <v>297.67000300468669</v>
      </c>
      <c r="AB1727" s="17">
        <f t="shared" si="1028"/>
        <v>285.76320288449921</v>
      </c>
      <c r="AC1727" s="17">
        <f t="shared" si="1029"/>
        <v>271.47504274027426</v>
      </c>
      <c r="AD1727" s="17">
        <f t="shared" si="1030"/>
        <v>271.47504274027426</v>
      </c>
      <c r="AE1727" s="17">
        <f t="shared" si="1051"/>
        <v>7.5409734094520633E-2</v>
      </c>
      <c r="AF1727" s="17">
        <f>T1727-AD1727</f>
        <v>2921.7359641597654</v>
      </c>
      <c r="AG1727" s="17">
        <f t="shared" si="1031"/>
        <v>0.81159332337771262</v>
      </c>
      <c r="AH1727" s="28">
        <f>0.5*'Ducati Panigale 1199 data'!$C$8*'WLTP class 3 v5'!F1727^2</f>
        <v>175998.13194444447</v>
      </c>
      <c r="AI1727" s="17">
        <f t="shared" si="1032"/>
        <v>175.99813194444448</v>
      </c>
      <c r="AJ1727" s="17" t="str">
        <f>IF(N1727&lt;0, AI1727, "0")</f>
        <v>0</v>
      </c>
      <c r="AK1727" s="98">
        <f>AK1726+AJ1727</f>
        <v>3985.0924614197511</v>
      </c>
      <c r="AL1727" s="105">
        <f t="shared" si="1033"/>
        <v>1.1069701281721531</v>
      </c>
      <c r="AM1727" s="98">
        <f>IF(N1727 &gt; 0, AI1727, )</f>
        <v>175.99813194444448</v>
      </c>
      <c r="AN1727" s="98">
        <f t="shared" si="1052"/>
        <v>56145.368752314687</v>
      </c>
      <c r="AO1727" s="98">
        <f t="shared" si="1034"/>
        <v>15.595935764531857</v>
      </c>
      <c r="AP1727" s="27">
        <f t="shared" si="1035"/>
        <v>0</v>
      </c>
      <c r="AQ1727" s="27">
        <f t="shared" si="1036"/>
        <v>0</v>
      </c>
      <c r="AR1727" s="100">
        <f t="shared" si="1037"/>
        <v>0</v>
      </c>
      <c r="AS1727" s="27">
        <f t="shared" si="1038"/>
        <v>0</v>
      </c>
      <c r="AT1727" s="100">
        <f t="shared" si="1015"/>
        <v>0</v>
      </c>
      <c r="AU1727" s="27">
        <f t="shared" si="1015"/>
        <v>0</v>
      </c>
      <c r="AV1727" s="27">
        <f t="shared" si="1039"/>
        <v>0</v>
      </c>
      <c r="AW1727" s="27">
        <f t="shared" si="1040"/>
        <v>0</v>
      </c>
      <c r="AX1727" s="27">
        <f t="shared" si="1041"/>
        <v>0</v>
      </c>
      <c r="AY1727" s="100">
        <f>AN1727-AW1727</f>
        <v>56145.368752314687</v>
      </c>
      <c r="AZ1727" s="110">
        <f t="shared" si="1042"/>
        <v>15.595935764531857</v>
      </c>
      <c r="BB1727" s="88">
        <v>0</v>
      </c>
      <c r="BC1727" s="26">
        <f t="shared" si="1043"/>
        <v>0</v>
      </c>
      <c r="BD1727" s="26">
        <f t="shared" si="1044"/>
        <v>0</v>
      </c>
      <c r="BE1727" s="26">
        <f t="shared" si="1045"/>
        <v>0</v>
      </c>
      <c r="BF1727" s="26">
        <f t="shared" si="1046"/>
        <v>0</v>
      </c>
      <c r="BG1727" s="26">
        <f t="shared" si="1047"/>
        <v>0</v>
      </c>
    </row>
    <row r="1728" spans="2:59">
      <c r="B1728" s="13" t="s">
        <v>35</v>
      </c>
      <c r="C1728" s="13">
        <v>1717</v>
      </c>
      <c r="D1728" s="13">
        <v>240</v>
      </c>
      <c r="E1728" s="24">
        <v>128.5</v>
      </c>
      <c r="F1728" s="69">
        <f t="shared" si="1016"/>
        <v>35.694444444444443</v>
      </c>
      <c r="G1728" s="25">
        <f t="shared" si="1048"/>
        <v>0.12500000000000078</v>
      </c>
      <c r="H1728" s="25">
        <f t="shared" si="1017"/>
        <v>120.5</v>
      </c>
      <c r="I1728" s="49">
        <f>'Ducati Panigale 1199 data'!$C$8*G1728</f>
        <v>34.750000000000213</v>
      </c>
      <c r="J1728" s="49">
        <f>'Ducati Panigale 1199 data'!$C$8*'Ducati Panigale 1199 data'!$C$15*'Ducati Panigale 1199 data'!$C$10</f>
        <v>54.543600000000005</v>
      </c>
      <c r="K1728" s="49">
        <f>(0.5*'Ducati Panigale 1199 data'!$C$12)*'Ducati Panigale 1199 data'!$C$14*'Ducati Panigale 1199 data'!$C$11*F1728^2</f>
        <v>180.26828486689814</v>
      </c>
      <c r="L1728" s="49">
        <f t="shared" si="1018"/>
        <v>269.56188486689837</v>
      </c>
      <c r="M1728" s="49">
        <f t="shared" si="1014"/>
        <v>9621.8617237212329</v>
      </c>
      <c r="N1728" s="25">
        <f t="shared" si="1019"/>
        <v>9.6218617237212332</v>
      </c>
      <c r="O1728" s="105">
        <f t="shared" si="1020"/>
        <v>0</v>
      </c>
      <c r="P1728" s="105">
        <f t="shared" si="1021"/>
        <v>0</v>
      </c>
      <c r="Q1728" s="105">
        <f t="shared" si="1049"/>
        <v>357.73593920351709</v>
      </c>
      <c r="R1728" s="27">
        <f t="shared" si="1022"/>
        <v>9.9371094223199188E-2</v>
      </c>
      <c r="S1728" s="98">
        <f t="shared" si="1023"/>
        <v>9.6218617237212332</v>
      </c>
      <c r="T1728" s="17">
        <f t="shared" si="1050"/>
        <v>3202.832868623761</v>
      </c>
      <c r="U1728" s="17">
        <f t="shared" si="1024"/>
        <v>0.88967579683993359</v>
      </c>
      <c r="V1728" s="17">
        <f t="shared" si="1025"/>
        <v>339.84914224334125</v>
      </c>
      <c r="W1728" s="17">
        <f t="shared" si="1026"/>
        <v>326.25517655360761</v>
      </c>
      <c r="X1728" s="17">
        <f t="shared" si="1026"/>
        <v>313.20496949146332</v>
      </c>
      <c r="Y1728" s="17">
        <f t="shared" si="1027"/>
        <v>310.07291979654866</v>
      </c>
      <c r="Z1728" s="17">
        <f>Y1728/3600</f>
        <v>8.6131366610152402E-2</v>
      </c>
      <c r="AA1728" s="17">
        <f>0.96*Y1728</f>
        <v>297.67000300468669</v>
      </c>
      <c r="AB1728" s="17">
        <f t="shared" si="1028"/>
        <v>285.76320288449921</v>
      </c>
      <c r="AC1728" s="17">
        <f t="shared" si="1029"/>
        <v>271.47504274027426</v>
      </c>
      <c r="AD1728" s="17">
        <f t="shared" si="1030"/>
        <v>271.47504274027426</v>
      </c>
      <c r="AE1728" s="17">
        <f t="shared" si="1051"/>
        <v>7.5409734094520633E-2</v>
      </c>
      <c r="AF1728" s="17">
        <f>T1728-AD1728</f>
        <v>2931.3578258834868</v>
      </c>
      <c r="AG1728" s="17">
        <f t="shared" si="1031"/>
        <v>0.81426606274541302</v>
      </c>
      <c r="AH1728" s="28">
        <f>0.5*'Ducati Panigale 1199 data'!$C$8*'WLTP class 3 v5'!F1728^2</f>
        <v>177098.97762345677</v>
      </c>
      <c r="AI1728" s="17">
        <f t="shared" si="1032"/>
        <v>177.09897762345676</v>
      </c>
      <c r="AJ1728" s="17" t="str">
        <f>IF(N1728&lt;0, AI1728, "0")</f>
        <v>0</v>
      </c>
      <c r="AK1728" s="98">
        <f>AK1727+AJ1728</f>
        <v>3985.0924614197511</v>
      </c>
      <c r="AL1728" s="105">
        <f t="shared" si="1033"/>
        <v>1.1069701281721531</v>
      </c>
      <c r="AM1728" s="98">
        <f>IF(N1728 &gt; 0, AI1728, )</f>
        <v>177.09897762345676</v>
      </c>
      <c r="AN1728" s="98">
        <f t="shared" si="1052"/>
        <v>56322.467729938144</v>
      </c>
      <c r="AO1728" s="98">
        <f t="shared" si="1034"/>
        <v>15.645129924982818</v>
      </c>
      <c r="AP1728" s="27">
        <f t="shared" si="1035"/>
        <v>0</v>
      </c>
      <c r="AQ1728" s="27">
        <f t="shared" si="1036"/>
        <v>0</v>
      </c>
      <c r="AR1728" s="100">
        <f t="shared" si="1037"/>
        <v>0</v>
      </c>
      <c r="AS1728" s="27">
        <f t="shared" si="1038"/>
        <v>0</v>
      </c>
      <c r="AT1728" s="100">
        <f t="shared" si="1015"/>
        <v>0</v>
      </c>
      <c r="AU1728" s="27">
        <f t="shared" si="1015"/>
        <v>0</v>
      </c>
      <c r="AV1728" s="27">
        <f t="shared" si="1039"/>
        <v>0</v>
      </c>
      <c r="AW1728" s="27">
        <f t="shared" si="1040"/>
        <v>0</v>
      </c>
      <c r="AX1728" s="27">
        <f t="shared" si="1041"/>
        <v>0</v>
      </c>
      <c r="AY1728" s="100">
        <f>AN1728-AW1728</f>
        <v>56322.467729938144</v>
      </c>
      <c r="AZ1728" s="110">
        <f t="shared" si="1042"/>
        <v>15.645129924982818</v>
      </c>
      <c r="BB1728" s="88">
        <v>0</v>
      </c>
      <c r="BC1728" s="26">
        <f t="shared" si="1043"/>
        <v>0</v>
      </c>
      <c r="BD1728" s="26">
        <f t="shared" si="1044"/>
        <v>0</v>
      </c>
      <c r="BE1728" s="26">
        <f t="shared" si="1045"/>
        <v>0</v>
      </c>
      <c r="BF1728" s="26">
        <f t="shared" si="1046"/>
        <v>0</v>
      </c>
      <c r="BG1728" s="26">
        <f t="shared" si="1047"/>
        <v>0</v>
      </c>
    </row>
    <row r="1729" spans="2:59">
      <c r="B1729" s="13" t="s">
        <v>35</v>
      </c>
      <c r="C1729" s="13">
        <v>1718</v>
      </c>
      <c r="D1729" s="13">
        <v>241</v>
      </c>
      <c r="E1729" s="24">
        <v>129</v>
      </c>
      <c r="F1729" s="69">
        <f t="shared" si="1016"/>
        <v>35.833333333333336</v>
      </c>
      <c r="G1729" s="25">
        <f t="shared" si="1048"/>
        <v>0.1388888888888889</v>
      </c>
      <c r="H1729" s="25">
        <f t="shared" si="1017"/>
        <v>121</v>
      </c>
      <c r="I1729" s="49">
        <f>'Ducati Panigale 1199 data'!$C$8*G1729</f>
        <v>38.611111111111114</v>
      </c>
      <c r="J1729" s="49">
        <f>'Ducati Panigale 1199 data'!$C$8*'Ducati Panigale 1199 data'!$C$15*'Ducati Panigale 1199 data'!$C$10</f>
        <v>54.543600000000005</v>
      </c>
      <c r="K1729" s="49">
        <f>(0.5*'Ducati Panigale 1199 data'!$C$12)*'Ducati Panigale 1199 data'!$C$14*'Ducati Panigale 1199 data'!$C$11*F1729^2</f>
        <v>181.6738802083334</v>
      </c>
      <c r="L1729" s="49">
        <f t="shared" si="1018"/>
        <v>274.82859131944451</v>
      </c>
      <c r="M1729" s="49">
        <f t="shared" si="1014"/>
        <v>9848.024522280095</v>
      </c>
      <c r="N1729" s="25">
        <f t="shared" si="1019"/>
        <v>9.8480245222800953</v>
      </c>
      <c r="O1729" s="105">
        <f t="shared" si="1020"/>
        <v>0</v>
      </c>
      <c r="P1729" s="105">
        <f t="shared" si="1021"/>
        <v>0</v>
      </c>
      <c r="Q1729" s="105">
        <f t="shared" si="1049"/>
        <v>357.73593920351709</v>
      </c>
      <c r="R1729" s="27">
        <f t="shared" si="1022"/>
        <v>9.9371094223199188E-2</v>
      </c>
      <c r="S1729" s="98">
        <f t="shared" si="1023"/>
        <v>9.8480245222800953</v>
      </c>
      <c r="T1729" s="17">
        <f t="shared" si="1050"/>
        <v>3212.6808931460409</v>
      </c>
      <c r="U1729" s="17">
        <f t="shared" si="1024"/>
        <v>0.89241135920723358</v>
      </c>
      <c r="V1729" s="17">
        <f t="shared" si="1025"/>
        <v>339.84914224334125</v>
      </c>
      <c r="W1729" s="17">
        <f t="shared" si="1026"/>
        <v>326.25517655360761</v>
      </c>
      <c r="X1729" s="17">
        <f t="shared" si="1026"/>
        <v>313.20496949146332</v>
      </c>
      <c r="Y1729" s="17">
        <f t="shared" si="1027"/>
        <v>310.07291979654866</v>
      </c>
      <c r="Z1729" s="17">
        <f>Y1729/3600</f>
        <v>8.6131366610152402E-2</v>
      </c>
      <c r="AA1729" s="17">
        <f>0.96*Y1729</f>
        <v>297.67000300468669</v>
      </c>
      <c r="AB1729" s="17">
        <f t="shared" si="1028"/>
        <v>285.76320288449921</v>
      </c>
      <c r="AC1729" s="17">
        <f t="shared" si="1029"/>
        <v>271.47504274027426</v>
      </c>
      <c r="AD1729" s="17">
        <f t="shared" si="1030"/>
        <v>271.47504274027426</v>
      </c>
      <c r="AE1729" s="17">
        <f t="shared" si="1051"/>
        <v>7.5409734094520633E-2</v>
      </c>
      <c r="AF1729" s="17">
        <f>T1729-AD1729</f>
        <v>2941.2058504057668</v>
      </c>
      <c r="AG1729" s="17">
        <f t="shared" si="1031"/>
        <v>0.81700162511271301</v>
      </c>
      <c r="AH1729" s="28">
        <f>0.5*'Ducati Panigale 1199 data'!$C$8*'WLTP class 3 v5'!F1729^2</f>
        <v>178479.86111111115</v>
      </c>
      <c r="AI1729" s="17">
        <f t="shared" si="1032"/>
        <v>178.47986111111115</v>
      </c>
      <c r="AJ1729" s="17" t="str">
        <f>IF(N1729&lt;0, AI1729, "0")</f>
        <v>0</v>
      </c>
      <c r="AK1729" s="98">
        <f>AK1728+AJ1729</f>
        <v>3985.0924614197511</v>
      </c>
      <c r="AL1729" s="105">
        <f t="shared" si="1033"/>
        <v>1.1069701281721531</v>
      </c>
      <c r="AM1729" s="98">
        <f>IF(N1729 &gt; 0, AI1729, )</f>
        <v>178.47986111111115</v>
      </c>
      <c r="AN1729" s="98">
        <f t="shared" si="1052"/>
        <v>56500.947591049255</v>
      </c>
      <c r="AO1729" s="98">
        <f t="shared" si="1034"/>
        <v>15.694707664180349</v>
      </c>
      <c r="AP1729" s="27">
        <f t="shared" si="1035"/>
        <v>0</v>
      </c>
      <c r="AQ1729" s="27">
        <f t="shared" si="1036"/>
        <v>0</v>
      </c>
      <c r="AR1729" s="100">
        <f t="shared" si="1037"/>
        <v>0</v>
      </c>
      <c r="AS1729" s="27">
        <f t="shared" si="1038"/>
        <v>0</v>
      </c>
      <c r="AT1729" s="100">
        <f t="shared" si="1015"/>
        <v>0</v>
      </c>
      <c r="AU1729" s="27">
        <f t="shared" si="1015"/>
        <v>0</v>
      </c>
      <c r="AV1729" s="27">
        <f t="shared" si="1039"/>
        <v>0</v>
      </c>
      <c r="AW1729" s="27">
        <f t="shared" si="1040"/>
        <v>0</v>
      </c>
      <c r="AX1729" s="27">
        <f t="shared" si="1041"/>
        <v>0</v>
      </c>
      <c r="AY1729" s="100">
        <f>AN1729-AW1729</f>
        <v>56500.947591049255</v>
      </c>
      <c r="AZ1729" s="110">
        <f t="shared" si="1042"/>
        <v>15.694707664180349</v>
      </c>
      <c r="BB1729" s="88">
        <v>0</v>
      </c>
      <c r="BC1729" s="26">
        <f t="shared" si="1043"/>
        <v>0</v>
      </c>
      <c r="BD1729" s="26">
        <f t="shared" si="1044"/>
        <v>0</v>
      </c>
      <c r="BE1729" s="26">
        <f t="shared" si="1045"/>
        <v>0</v>
      </c>
      <c r="BF1729" s="26">
        <f t="shared" si="1046"/>
        <v>0</v>
      </c>
      <c r="BG1729" s="26">
        <f t="shared" si="1047"/>
        <v>0</v>
      </c>
    </row>
    <row r="1730" spans="2:59">
      <c r="B1730" s="13" t="s">
        <v>35</v>
      </c>
      <c r="C1730" s="13">
        <v>1719</v>
      </c>
      <c r="D1730" s="13">
        <v>242</v>
      </c>
      <c r="E1730" s="24">
        <v>129.5</v>
      </c>
      <c r="F1730" s="69">
        <f t="shared" si="1016"/>
        <v>35.972222222222221</v>
      </c>
      <c r="G1730" s="25">
        <f t="shared" si="1048"/>
        <v>0.15277777777777699</v>
      </c>
      <c r="H1730" s="25">
        <f t="shared" si="1017"/>
        <v>121.5</v>
      </c>
      <c r="I1730" s="49">
        <f>'Ducati Panigale 1199 data'!$C$8*G1730</f>
        <v>42.472222222222001</v>
      </c>
      <c r="J1730" s="49">
        <f>'Ducati Panigale 1199 data'!$C$8*'Ducati Panigale 1199 data'!$C$15*'Ducati Panigale 1199 data'!$C$10</f>
        <v>54.543600000000005</v>
      </c>
      <c r="K1730" s="49">
        <f>(0.5*'Ducati Panigale 1199 data'!$C$12)*'Ducati Panigale 1199 data'!$C$14*'Ducati Panigale 1199 data'!$C$11*F1730^2</f>
        <v>183.0849341724537</v>
      </c>
      <c r="L1730" s="49">
        <f t="shared" si="1018"/>
        <v>280.10075639467573</v>
      </c>
      <c r="M1730" s="49">
        <f t="shared" si="1014"/>
        <v>10075.846653641807</v>
      </c>
      <c r="N1730" s="25">
        <f t="shared" si="1019"/>
        <v>10.075846653641808</v>
      </c>
      <c r="O1730" s="105">
        <f t="shared" si="1020"/>
        <v>0</v>
      </c>
      <c r="P1730" s="105">
        <f t="shared" si="1021"/>
        <v>0</v>
      </c>
      <c r="Q1730" s="105">
        <f t="shared" si="1049"/>
        <v>357.73593920351709</v>
      </c>
      <c r="R1730" s="27">
        <f t="shared" si="1022"/>
        <v>9.9371094223199188E-2</v>
      </c>
      <c r="S1730" s="98">
        <f t="shared" si="1023"/>
        <v>10.075846653641808</v>
      </c>
      <c r="T1730" s="17">
        <f t="shared" si="1050"/>
        <v>3222.7567397996827</v>
      </c>
      <c r="U1730" s="17">
        <f t="shared" si="1024"/>
        <v>0.89521020549991182</v>
      </c>
      <c r="V1730" s="17">
        <f t="shared" si="1025"/>
        <v>339.84914224334125</v>
      </c>
      <c r="W1730" s="17">
        <f t="shared" si="1026"/>
        <v>326.25517655360761</v>
      </c>
      <c r="X1730" s="17">
        <f t="shared" si="1026"/>
        <v>313.20496949146332</v>
      </c>
      <c r="Y1730" s="17">
        <f t="shared" si="1027"/>
        <v>310.07291979654866</v>
      </c>
      <c r="Z1730" s="17">
        <f>Y1730/3600</f>
        <v>8.6131366610152402E-2</v>
      </c>
      <c r="AA1730" s="17">
        <f>0.96*Y1730</f>
        <v>297.67000300468669</v>
      </c>
      <c r="AB1730" s="17">
        <f t="shared" si="1028"/>
        <v>285.76320288449921</v>
      </c>
      <c r="AC1730" s="17">
        <f t="shared" si="1029"/>
        <v>271.47504274027426</v>
      </c>
      <c r="AD1730" s="17">
        <f t="shared" si="1030"/>
        <v>271.47504274027426</v>
      </c>
      <c r="AE1730" s="17">
        <f t="shared" si="1051"/>
        <v>7.5409734094520633E-2</v>
      </c>
      <c r="AF1730" s="17">
        <f>T1730-AD1730</f>
        <v>2951.2816970594085</v>
      </c>
      <c r="AG1730" s="17">
        <f t="shared" si="1031"/>
        <v>0.81980047140539125</v>
      </c>
      <c r="AH1730" s="28">
        <f>0.5*'Ducati Panigale 1199 data'!$C$8*'WLTP class 3 v5'!F1730^2</f>
        <v>179866.1072530864</v>
      </c>
      <c r="AI1730" s="17">
        <f t="shared" si="1032"/>
        <v>179.8661072530864</v>
      </c>
      <c r="AJ1730" s="17" t="str">
        <f>IF(N1730&lt;0, AI1730, "0")</f>
        <v>0</v>
      </c>
      <c r="AK1730" s="98">
        <f>AK1729+AJ1730</f>
        <v>3985.0924614197511</v>
      </c>
      <c r="AL1730" s="105">
        <f t="shared" si="1033"/>
        <v>1.1069701281721531</v>
      </c>
      <c r="AM1730" s="98">
        <f>IF(N1730 &gt; 0, AI1730, )</f>
        <v>179.8661072530864</v>
      </c>
      <c r="AN1730" s="98">
        <f t="shared" si="1052"/>
        <v>56680.813698302343</v>
      </c>
      <c r="AO1730" s="98">
        <f t="shared" si="1034"/>
        <v>15.74467047175065</v>
      </c>
      <c r="AP1730" s="27">
        <f t="shared" si="1035"/>
        <v>0</v>
      </c>
      <c r="AQ1730" s="27">
        <f t="shared" si="1036"/>
        <v>0</v>
      </c>
      <c r="AR1730" s="100">
        <f t="shared" si="1037"/>
        <v>0</v>
      </c>
      <c r="AS1730" s="27">
        <f t="shared" si="1038"/>
        <v>0</v>
      </c>
      <c r="AT1730" s="100">
        <f t="shared" si="1015"/>
        <v>0</v>
      </c>
      <c r="AU1730" s="27">
        <f t="shared" si="1015"/>
        <v>0</v>
      </c>
      <c r="AV1730" s="27">
        <f t="shared" si="1039"/>
        <v>0</v>
      </c>
      <c r="AW1730" s="27">
        <f t="shared" si="1040"/>
        <v>0</v>
      </c>
      <c r="AX1730" s="27">
        <f t="shared" si="1041"/>
        <v>0</v>
      </c>
      <c r="AY1730" s="100">
        <f>AN1730-AW1730</f>
        <v>56680.813698302343</v>
      </c>
      <c r="AZ1730" s="110">
        <f t="shared" si="1042"/>
        <v>15.74467047175065</v>
      </c>
      <c r="BB1730" s="88">
        <v>0</v>
      </c>
      <c r="BC1730" s="26">
        <f t="shared" si="1043"/>
        <v>0</v>
      </c>
      <c r="BD1730" s="26">
        <f t="shared" si="1044"/>
        <v>0</v>
      </c>
      <c r="BE1730" s="26">
        <f t="shared" si="1045"/>
        <v>0</v>
      </c>
      <c r="BF1730" s="26">
        <f t="shared" si="1046"/>
        <v>0</v>
      </c>
      <c r="BG1730" s="26">
        <f t="shared" si="1047"/>
        <v>0</v>
      </c>
    </row>
    <row r="1731" spans="2:59">
      <c r="B1731" s="13" t="s">
        <v>35</v>
      </c>
      <c r="C1731" s="13">
        <v>1720</v>
      </c>
      <c r="D1731" s="13">
        <v>243</v>
      </c>
      <c r="E1731" s="24">
        <v>130.1</v>
      </c>
      <c r="F1731" s="69">
        <f t="shared" si="1016"/>
        <v>36.138888888888886</v>
      </c>
      <c r="G1731" s="25">
        <f t="shared" si="1048"/>
        <v>0.15277777777777699</v>
      </c>
      <c r="H1731" s="25">
        <f t="shared" si="1017"/>
        <v>122</v>
      </c>
      <c r="I1731" s="49">
        <f>'Ducati Panigale 1199 data'!$C$8*G1731</f>
        <v>42.472222222222001</v>
      </c>
      <c r="J1731" s="49">
        <f>'Ducati Panigale 1199 data'!$C$8*'Ducati Panigale 1199 data'!$C$15*'Ducati Panigale 1199 data'!$C$10</f>
        <v>54.543600000000005</v>
      </c>
      <c r="K1731" s="49">
        <f>(0.5*'Ducati Panigale 1199 data'!$C$12)*'Ducati Panigale 1199 data'!$C$14*'Ducati Panigale 1199 data'!$C$11*F1731^2</f>
        <v>184.78540431134257</v>
      </c>
      <c r="L1731" s="49">
        <f t="shared" si="1018"/>
        <v>281.80122653356455</v>
      </c>
      <c r="M1731" s="49">
        <f t="shared" si="1014"/>
        <v>10183.983214449096</v>
      </c>
      <c r="N1731" s="25">
        <f t="shared" si="1019"/>
        <v>10.183983214449096</v>
      </c>
      <c r="O1731" s="105">
        <f t="shared" si="1020"/>
        <v>0</v>
      </c>
      <c r="P1731" s="105">
        <f t="shared" si="1021"/>
        <v>0</v>
      </c>
      <c r="Q1731" s="105">
        <f t="shared" si="1049"/>
        <v>357.73593920351709</v>
      </c>
      <c r="R1731" s="27">
        <f t="shared" si="1022"/>
        <v>9.9371094223199188E-2</v>
      </c>
      <c r="S1731" s="98">
        <f t="shared" si="1023"/>
        <v>10.183983214449096</v>
      </c>
      <c r="T1731" s="17">
        <f t="shared" si="1050"/>
        <v>3232.9407230141319</v>
      </c>
      <c r="U1731" s="17">
        <f t="shared" si="1024"/>
        <v>0.89803908972614777</v>
      </c>
      <c r="V1731" s="17">
        <f t="shared" si="1025"/>
        <v>339.84914224334125</v>
      </c>
      <c r="W1731" s="17">
        <f t="shared" si="1026"/>
        <v>326.25517655360761</v>
      </c>
      <c r="X1731" s="17">
        <f t="shared" si="1026"/>
        <v>313.20496949146332</v>
      </c>
      <c r="Y1731" s="17">
        <f t="shared" si="1027"/>
        <v>310.07291979654866</v>
      </c>
      <c r="Z1731" s="17">
        <f>Y1731/3600</f>
        <v>8.6131366610152402E-2</v>
      </c>
      <c r="AA1731" s="17">
        <f>0.96*Y1731</f>
        <v>297.67000300468669</v>
      </c>
      <c r="AB1731" s="17">
        <f t="shared" si="1028"/>
        <v>285.76320288449921</v>
      </c>
      <c r="AC1731" s="17">
        <f t="shared" si="1029"/>
        <v>271.47504274027426</v>
      </c>
      <c r="AD1731" s="17">
        <f t="shared" si="1030"/>
        <v>271.47504274027426</v>
      </c>
      <c r="AE1731" s="17">
        <f t="shared" si="1051"/>
        <v>7.5409734094520633E-2</v>
      </c>
      <c r="AF1731" s="17">
        <f>T1731-AD1731</f>
        <v>2961.4656802738577</v>
      </c>
      <c r="AG1731" s="17">
        <f t="shared" si="1031"/>
        <v>0.8226293556316272</v>
      </c>
      <c r="AH1731" s="28">
        <f>0.5*'Ducati Panigale 1199 data'!$C$8*'WLTP class 3 v5'!F1731^2</f>
        <v>181536.68132716048</v>
      </c>
      <c r="AI1731" s="17">
        <f t="shared" si="1032"/>
        <v>181.53668132716047</v>
      </c>
      <c r="AJ1731" s="17" t="str">
        <f>IF(N1731&lt;0, AI1731, "0")</f>
        <v>0</v>
      </c>
      <c r="AK1731" s="98">
        <f>AK1730+AJ1731</f>
        <v>3985.0924614197511</v>
      </c>
      <c r="AL1731" s="105">
        <f t="shared" si="1033"/>
        <v>1.1069701281721531</v>
      </c>
      <c r="AM1731" s="98">
        <f>IF(N1731 &gt; 0, AI1731, )</f>
        <v>181.53668132716047</v>
      </c>
      <c r="AN1731" s="98">
        <f t="shared" si="1052"/>
        <v>56862.350379629504</v>
      </c>
      <c r="AO1731" s="98">
        <f t="shared" si="1034"/>
        <v>15.795097327674862</v>
      </c>
      <c r="AP1731" s="27">
        <f t="shared" si="1035"/>
        <v>0</v>
      </c>
      <c r="AQ1731" s="27">
        <f t="shared" si="1036"/>
        <v>0</v>
      </c>
      <c r="AR1731" s="100">
        <f t="shared" si="1037"/>
        <v>0</v>
      </c>
      <c r="AS1731" s="27">
        <f t="shared" si="1038"/>
        <v>0</v>
      </c>
      <c r="AT1731" s="100">
        <f t="shared" si="1015"/>
        <v>0</v>
      </c>
      <c r="AU1731" s="27">
        <f t="shared" si="1015"/>
        <v>0</v>
      </c>
      <c r="AV1731" s="27">
        <f t="shared" si="1039"/>
        <v>0</v>
      </c>
      <c r="AW1731" s="27">
        <f t="shared" si="1040"/>
        <v>0</v>
      </c>
      <c r="AX1731" s="27">
        <f t="shared" si="1041"/>
        <v>0</v>
      </c>
      <c r="AY1731" s="100">
        <f>AN1731-AW1731</f>
        <v>56862.350379629504</v>
      </c>
      <c r="AZ1731" s="110">
        <f t="shared" si="1042"/>
        <v>15.795097327674862</v>
      </c>
      <c r="BB1731" s="88">
        <v>0</v>
      </c>
      <c r="BC1731" s="26">
        <f t="shared" si="1043"/>
        <v>0</v>
      </c>
      <c r="BD1731" s="26">
        <f t="shared" si="1044"/>
        <v>0</v>
      </c>
      <c r="BE1731" s="26">
        <f t="shared" si="1045"/>
        <v>0</v>
      </c>
      <c r="BF1731" s="26">
        <f t="shared" si="1046"/>
        <v>0</v>
      </c>
      <c r="BG1731" s="26">
        <f t="shared" si="1047"/>
        <v>0</v>
      </c>
    </row>
    <row r="1732" spans="2:59">
      <c r="B1732" s="13" t="s">
        <v>35</v>
      </c>
      <c r="C1732" s="13">
        <v>1721</v>
      </c>
      <c r="D1732" s="13">
        <v>244</v>
      </c>
      <c r="E1732" s="24">
        <v>130.6</v>
      </c>
      <c r="F1732" s="69">
        <f t="shared" si="1016"/>
        <v>36.277777777777779</v>
      </c>
      <c r="G1732" s="25">
        <f t="shared" si="1048"/>
        <v>0.12500000000000078</v>
      </c>
      <c r="H1732" s="25">
        <f t="shared" si="1017"/>
        <v>122.5</v>
      </c>
      <c r="I1732" s="49">
        <f>'Ducati Panigale 1199 data'!$C$8*G1732</f>
        <v>34.750000000000213</v>
      </c>
      <c r="J1732" s="49">
        <f>'Ducati Panigale 1199 data'!$C$8*'Ducati Panigale 1199 data'!$C$15*'Ducati Panigale 1199 data'!$C$10</f>
        <v>54.543600000000005</v>
      </c>
      <c r="K1732" s="49">
        <f>(0.5*'Ducati Panigale 1199 data'!$C$12)*'Ducati Panigale 1199 data'!$C$14*'Ducati Panigale 1199 data'!$C$11*F1732^2</f>
        <v>186.2084672453704</v>
      </c>
      <c r="L1732" s="49">
        <f t="shared" si="1018"/>
        <v>275.50206724537065</v>
      </c>
      <c r="M1732" s="49">
        <f t="shared" si="1014"/>
        <v>9994.6027728459467</v>
      </c>
      <c r="N1732" s="25">
        <f t="shared" si="1019"/>
        <v>9.9946027728459459</v>
      </c>
      <c r="O1732" s="105">
        <f t="shared" si="1020"/>
        <v>0</v>
      </c>
      <c r="P1732" s="105">
        <f t="shared" si="1021"/>
        <v>0</v>
      </c>
      <c r="Q1732" s="105">
        <f t="shared" si="1049"/>
        <v>357.73593920351709</v>
      </c>
      <c r="R1732" s="27">
        <f t="shared" si="1022"/>
        <v>9.9371094223199188E-2</v>
      </c>
      <c r="S1732" s="98">
        <f t="shared" si="1023"/>
        <v>9.9946027728459459</v>
      </c>
      <c r="T1732" s="17">
        <f t="shared" si="1050"/>
        <v>3242.935325786978</v>
      </c>
      <c r="U1732" s="17">
        <f t="shared" si="1024"/>
        <v>0.90081536827416053</v>
      </c>
      <c r="V1732" s="17">
        <f t="shared" si="1025"/>
        <v>339.84914224334125</v>
      </c>
      <c r="W1732" s="17">
        <f t="shared" si="1026"/>
        <v>326.25517655360761</v>
      </c>
      <c r="X1732" s="17">
        <f t="shared" si="1026"/>
        <v>313.20496949146332</v>
      </c>
      <c r="Y1732" s="17">
        <f t="shared" si="1027"/>
        <v>310.07291979654866</v>
      </c>
      <c r="Z1732" s="17">
        <f>Y1732/3600</f>
        <v>8.6131366610152402E-2</v>
      </c>
      <c r="AA1732" s="17">
        <f>0.96*Y1732</f>
        <v>297.67000300468669</v>
      </c>
      <c r="AB1732" s="17">
        <f t="shared" si="1028"/>
        <v>285.76320288449921</v>
      </c>
      <c r="AC1732" s="17">
        <f t="shared" si="1029"/>
        <v>271.47504274027426</v>
      </c>
      <c r="AD1732" s="17">
        <f t="shared" si="1030"/>
        <v>271.47504274027426</v>
      </c>
      <c r="AE1732" s="17">
        <f t="shared" si="1051"/>
        <v>7.5409734094520633E-2</v>
      </c>
      <c r="AF1732" s="17">
        <f>T1732-AD1732</f>
        <v>2971.4602830467038</v>
      </c>
      <c r="AG1732" s="17">
        <f t="shared" si="1031"/>
        <v>0.82540563417963997</v>
      </c>
      <c r="AH1732" s="28">
        <f>0.5*'Ducati Panigale 1199 data'!$C$8*'WLTP class 3 v5'!F1732^2</f>
        <v>182934.725308642</v>
      </c>
      <c r="AI1732" s="17">
        <f t="shared" si="1032"/>
        <v>182.93472530864199</v>
      </c>
      <c r="AJ1732" s="17" t="str">
        <f>IF(N1732&lt;0, AI1732, "0")</f>
        <v>0</v>
      </c>
      <c r="AK1732" s="98">
        <f>AK1731+AJ1732</f>
        <v>3985.0924614197511</v>
      </c>
      <c r="AL1732" s="105">
        <f t="shared" si="1033"/>
        <v>1.1069701281721531</v>
      </c>
      <c r="AM1732" s="98">
        <f>IF(N1732 &gt; 0, AI1732, )</f>
        <v>182.93472530864199</v>
      </c>
      <c r="AN1732" s="98">
        <f t="shared" si="1052"/>
        <v>57045.28510493815</v>
      </c>
      <c r="AO1732" s="98">
        <f t="shared" si="1034"/>
        <v>15.845912529149485</v>
      </c>
      <c r="AP1732" s="27">
        <f t="shared" si="1035"/>
        <v>0</v>
      </c>
      <c r="AQ1732" s="27">
        <f t="shared" si="1036"/>
        <v>0</v>
      </c>
      <c r="AR1732" s="100">
        <f t="shared" si="1037"/>
        <v>0</v>
      </c>
      <c r="AS1732" s="27">
        <f t="shared" si="1038"/>
        <v>0</v>
      </c>
      <c r="AT1732" s="100">
        <f t="shared" si="1015"/>
        <v>0</v>
      </c>
      <c r="AU1732" s="27">
        <f t="shared" si="1015"/>
        <v>0</v>
      </c>
      <c r="AV1732" s="27">
        <f t="shared" si="1039"/>
        <v>0</v>
      </c>
      <c r="AW1732" s="27">
        <f t="shared" si="1040"/>
        <v>0</v>
      </c>
      <c r="AX1732" s="27">
        <f t="shared" si="1041"/>
        <v>0</v>
      </c>
      <c r="AY1732" s="100">
        <f>AN1732-AW1732</f>
        <v>57045.28510493815</v>
      </c>
      <c r="AZ1732" s="110">
        <f t="shared" si="1042"/>
        <v>15.845912529149485</v>
      </c>
      <c r="BB1732" s="88">
        <v>0</v>
      </c>
      <c r="BC1732" s="26">
        <f t="shared" si="1043"/>
        <v>0</v>
      </c>
      <c r="BD1732" s="26">
        <f t="shared" si="1044"/>
        <v>0</v>
      </c>
      <c r="BE1732" s="26">
        <f t="shared" si="1045"/>
        <v>0</v>
      </c>
      <c r="BF1732" s="26">
        <f t="shared" si="1046"/>
        <v>0</v>
      </c>
      <c r="BG1732" s="26">
        <f t="shared" si="1047"/>
        <v>0</v>
      </c>
    </row>
    <row r="1733" spans="2:59">
      <c r="B1733" s="13" t="s">
        <v>35</v>
      </c>
      <c r="C1733" s="13">
        <v>1722</v>
      </c>
      <c r="D1733" s="13">
        <v>245</v>
      </c>
      <c r="E1733" s="24">
        <v>131</v>
      </c>
      <c r="F1733" s="69">
        <f t="shared" si="1016"/>
        <v>36.388888888888886</v>
      </c>
      <c r="G1733" s="25">
        <f t="shared" si="1048"/>
        <v>8.3333333333332538E-2</v>
      </c>
      <c r="H1733" s="25">
        <f t="shared" si="1017"/>
        <v>123</v>
      </c>
      <c r="I1733" s="49">
        <f>'Ducati Panigale 1199 data'!$C$8*G1733</f>
        <v>23.166666666666444</v>
      </c>
      <c r="J1733" s="49">
        <f>'Ducati Panigale 1199 data'!$C$8*'Ducati Panigale 1199 data'!$C$15*'Ducati Panigale 1199 data'!$C$10</f>
        <v>54.543600000000005</v>
      </c>
      <c r="K1733" s="49">
        <f>(0.5*'Ducati Panigale 1199 data'!$C$12)*'Ducati Panigale 1199 data'!$C$14*'Ducati Panigale 1199 data'!$C$11*F1733^2</f>
        <v>187.35084780092589</v>
      </c>
      <c r="L1733" s="49">
        <f t="shared" si="1018"/>
        <v>265.06111446759235</v>
      </c>
      <c r="M1733" s="49">
        <f t="shared" si="1014"/>
        <v>9645.2794431262755</v>
      </c>
      <c r="N1733" s="25">
        <f t="shared" si="1019"/>
        <v>9.6452794431262756</v>
      </c>
      <c r="O1733" s="105">
        <f t="shared" si="1020"/>
        <v>0</v>
      </c>
      <c r="P1733" s="105">
        <f t="shared" si="1021"/>
        <v>0</v>
      </c>
      <c r="Q1733" s="105">
        <f t="shared" si="1049"/>
        <v>357.73593920351709</v>
      </c>
      <c r="R1733" s="27">
        <f t="shared" si="1022"/>
        <v>9.9371094223199188E-2</v>
      </c>
      <c r="S1733" s="98">
        <f t="shared" si="1023"/>
        <v>9.6452794431262756</v>
      </c>
      <c r="T1733" s="17">
        <f t="shared" si="1050"/>
        <v>3252.5806052301041</v>
      </c>
      <c r="U1733" s="17">
        <f t="shared" si="1024"/>
        <v>0.90349461256391783</v>
      </c>
      <c r="V1733" s="17">
        <f t="shared" si="1025"/>
        <v>339.84914224334125</v>
      </c>
      <c r="W1733" s="17">
        <f t="shared" si="1026"/>
        <v>326.25517655360761</v>
      </c>
      <c r="X1733" s="17">
        <f t="shared" si="1026"/>
        <v>313.20496949146332</v>
      </c>
      <c r="Y1733" s="17">
        <f t="shared" si="1027"/>
        <v>310.07291979654866</v>
      </c>
      <c r="Z1733" s="17">
        <f>Y1733/3600</f>
        <v>8.6131366610152402E-2</v>
      </c>
      <c r="AA1733" s="17">
        <f>0.96*Y1733</f>
        <v>297.67000300468669</v>
      </c>
      <c r="AB1733" s="17">
        <f t="shared" si="1028"/>
        <v>285.76320288449921</v>
      </c>
      <c r="AC1733" s="17">
        <f t="shared" si="1029"/>
        <v>271.47504274027426</v>
      </c>
      <c r="AD1733" s="17">
        <f t="shared" si="1030"/>
        <v>271.47504274027426</v>
      </c>
      <c r="AE1733" s="17">
        <f t="shared" si="1051"/>
        <v>7.5409734094520633E-2</v>
      </c>
      <c r="AF1733" s="17">
        <f>T1733-AD1733</f>
        <v>2981.1055624898299</v>
      </c>
      <c r="AG1733" s="17">
        <f t="shared" si="1031"/>
        <v>0.82808487846939716</v>
      </c>
      <c r="AH1733" s="28">
        <f>0.5*'Ducati Panigale 1199 data'!$C$8*'WLTP class 3 v5'!F1733^2</f>
        <v>184057.02160493823</v>
      </c>
      <c r="AI1733" s="17">
        <f t="shared" si="1032"/>
        <v>184.05702160493823</v>
      </c>
      <c r="AJ1733" s="17" t="str">
        <f>IF(N1733&lt;0, AI1733, "0")</f>
        <v>0</v>
      </c>
      <c r="AK1733" s="98">
        <f>AK1732+AJ1733</f>
        <v>3985.0924614197511</v>
      </c>
      <c r="AL1733" s="105">
        <f t="shared" si="1033"/>
        <v>1.1069701281721531</v>
      </c>
      <c r="AM1733" s="98">
        <f>IF(N1733 &gt; 0, AI1733, )</f>
        <v>184.05702160493823</v>
      </c>
      <c r="AN1733" s="98">
        <f t="shared" si="1052"/>
        <v>57229.342126543088</v>
      </c>
      <c r="AO1733" s="98">
        <f t="shared" si="1034"/>
        <v>15.897039479595302</v>
      </c>
      <c r="AP1733" s="27">
        <f t="shared" si="1035"/>
        <v>0</v>
      </c>
      <c r="AQ1733" s="27">
        <f t="shared" si="1036"/>
        <v>0</v>
      </c>
      <c r="AR1733" s="100">
        <f t="shared" si="1037"/>
        <v>0</v>
      </c>
      <c r="AS1733" s="27">
        <f t="shared" si="1038"/>
        <v>0</v>
      </c>
      <c r="AT1733" s="100">
        <f t="shared" si="1015"/>
        <v>0</v>
      </c>
      <c r="AU1733" s="27">
        <f t="shared" si="1015"/>
        <v>0</v>
      </c>
      <c r="AV1733" s="27">
        <f t="shared" si="1039"/>
        <v>0</v>
      </c>
      <c r="AW1733" s="27">
        <f t="shared" si="1040"/>
        <v>0</v>
      </c>
      <c r="AX1733" s="27">
        <f t="shared" si="1041"/>
        <v>0</v>
      </c>
      <c r="AY1733" s="100">
        <f>AN1733-AW1733</f>
        <v>57229.342126543088</v>
      </c>
      <c r="AZ1733" s="110">
        <f t="shared" si="1042"/>
        <v>15.897039479595302</v>
      </c>
      <c r="BB1733" s="88">
        <v>0</v>
      </c>
      <c r="BC1733" s="26">
        <f t="shared" si="1043"/>
        <v>0</v>
      </c>
      <c r="BD1733" s="26">
        <f t="shared" si="1044"/>
        <v>0</v>
      </c>
      <c r="BE1733" s="26">
        <f t="shared" si="1045"/>
        <v>0</v>
      </c>
      <c r="BF1733" s="26">
        <f t="shared" si="1046"/>
        <v>0</v>
      </c>
      <c r="BG1733" s="26">
        <f t="shared" si="1047"/>
        <v>0</v>
      </c>
    </row>
    <row r="1734" spans="2:59">
      <c r="B1734" s="13" t="s">
        <v>35</v>
      </c>
      <c r="C1734" s="13">
        <v>1723</v>
      </c>
      <c r="D1734" s="13">
        <v>246</v>
      </c>
      <c r="E1734" s="24">
        <v>131.19999999999999</v>
      </c>
      <c r="F1734" s="69">
        <f t="shared" si="1016"/>
        <v>36.444444444444443</v>
      </c>
      <c r="G1734" s="25">
        <f t="shared" si="1048"/>
        <v>4.1666666666668246E-2</v>
      </c>
      <c r="H1734" s="25">
        <f t="shared" si="1017"/>
        <v>123.5</v>
      </c>
      <c r="I1734" s="49">
        <f>'Ducati Panigale 1199 data'!$C$8*G1734</f>
        <v>11.583333333333773</v>
      </c>
      <c r="J1734" s="49">
        <f>'Ducati Panigale 1199 data'!$C$8*'Ducati Panigale 1199 data'!$C$15*'Ducati Panigale 1199 data'!$C$10</f>
        <v>54.543600000000005</v>
      </c>
      <c r="K1734" s="49">
        <f>(0.5*'Ducati Panigale 1199 data'!$C$12)*'Ducati Panigale 1199 data'!$C$14*'Ducati Panigale 1199 data'!$C$11*F1734^2</f>
        <v>187.92334814814816</v>
      </c>
      <c r="L1734" s="49">
        <f t="shared" si="1018"/>
        <v>254.05028148148193</v>
      </c>
      <c r="M1734" s="49">
        <f t="shared" si="1014"/>
        <v>9258.721369547342</v>
      </c>
      <c r="N1734" s="25">
        <f t="shared" si="1019"/>
        <v>9.2587213695473416</v>
      </c>
      <c r="O1734" s="105">
        <f t="shared" si="1020"/>
        <v>0</v>
      </c>
      <c r="P1734" s="105">
        <f t="shared" si="1021"/>
        <v>0</v>
      </c>
      <c r="Q1734" s="105">
        <f t="shared" si="1049"/>
        <v>357.73593920351709</v>
      </c>
      <c r="R1734" s="27">
        <f t="shared" si="1022"/>
        <v>9.9371094223199188E-2</v>
      </c>
      <c r="S1734" s="98">
        <f t="shared" si="1023"/>
        <v>9.2587213695473416</v>
      </c>
      <c r="T1734" s="17">
        <f t="shared" si="1050"/>
        <v>3261.8393265996515</v>
      </c>
      <c r="U1734" s="17">
        <f t="shared" si="1024"/>
        <v>0.90606647961101427</v>
      </c>
      <c r="V1734" s="17">
        <f t="shared" si="1025"/>
        <v>339.84914224334125</v>
      </c>
      <c r="W1734" s="17">
        <f t="shared" si="1026"/>
        <v>326.25517655360761</v>
      </c>
      <c r="X1734" s="17">
        <f t="shared" si="1026"/>
        <v>313.20496949146332</v>
      </c>
      <c r="Y1734" s="17">
        <f t="shared" si="1027"/>
        <v>310.07291979654866</v>
      </c>
      <c r="Z1734" s="17">
        <f>Y1734/3600</f>
        <v>8.6131366610152402E-2</v>
      </c>
      <c r="AA1734" s="17">
        <f>0.96*Y1734</f>
        <v>297.67000300468669</v>
      </c>
      <c r="AB1734" s="17">
        <f t="shared" si="1028"/>
        <v>285.76320288449921</v>
      </c>
      <c r="AC1734" s="17">
        <f t="shared" si="1029"/>
        <v>271.47504274027426</v>
      </c>
      <c r="AD1734" s="17">
        <f t="shared" si="1030"/>
        <v>271.47504274027426</v>
      </c>
      <c r="AE1734" s="17">
        <f t="shared" si="1051"/>
        <v>7.5409734094520633E-2</v>
      </c>
      <c r="AF1734" s="17">
        <f>T1734-AD1734</f>
        <v>2990.3642838593773</v>
      </c>
      <c r="AG1734" s="17">
        <f t="shared" si="1031"/>
        <v>0.83065674551649371</v>
      </c>
      <c r="AH1734" s="28">
        <f>0.5*'Ducati Panigale 1199 data'!$C$8*'WLTP class 3 v5'!F1734^2</f>
        <v>184619.45679012345</v>
      </c>
      <c r="AI1734" s="17">
        <f t="shared" si="1032"/>
        <v>184.61945679012345</v>
      </c>
      <c r="AJ1734" s="17" t="str">
        <f>IF(N1734&lt;0, AI1734, "0")</f>
        <v>0</v>
      </c>
      <c r="AK1734" s="98">
        <f>AK1733+AJ1734</f>
        <v>3985.0924614197511</v>
      </c>
      <c r="AL1734" s="105">
        <f t="shared" si="1033"/>
        <v>1.1069701281721531</v>
      </c>
      <c r="AM1734" s="98">
        <f>IF(N1734 &gt; 0, AI1734, )</f>
        <v>184.61945679012345</v>
      </c>
      <c r="AN1734" s="98">
        <f t="shared" si="1052"/>
        <v>57413.961583333214</v>
      </c>
      <c r="AO1734" s="98">
        <f t="shared" si="1034"/>
        <v>15.948322662037004</v>
      </c>
      <c r="AP1734" s="27">
        <f t="shared" si="1035"/>
        <v>0</v>
      </c>
      <c r="AQ1734" s="27">
        <f t="shared" si="1036"/>
        <v>0</v>
      </c>
      <c r="AR1734" s="100">
        <f t="shared" si="1037"/>
        <v>0</v>
      </c>
      <c r="AS1734" s="27">
        <f t="shared" si="1038"/>
        <v>0</v>
      </c>
      <c r="AT1734" s="100">
        <f t="shared" si="1015"/>
        <v>0</v>
      </c>
      <c r="AU1734" s="27">
        <f t="shared" si="1015"/>
        <v>0</v>
      </c>
      <c r="AV1734" s="27">
        <f t="shared" si="1039"/>
        <v>0</v>
      </c>
      <c r="AW1734" s="27">
        <f t="shared" si="1040"/>
        <v>0</v>
      </c>
      <c r="AX1734" s="27">
        <f t="shared" si="1041"/>
        <v>0</v>
      </c>
      <c r="AY1734" s="100">
        <f>AN1734-AW1734</f>
        <v>57413.961583333214</v>
      </c>
      <c r="AZ1734" s="110">
        <f t="shared" si="1042"/>
        <v>15.948322662037004</v>
      </c>
      <c r="BB1734" s="88">
        <v>0</v>
      </c>
      <c r="BC1734" s="26">
        <f t="shared" si="1043"/>
        <v>0</v>
      </c>
      <c r="BD1734" s="26">
        <f t="shared" si="1044"/>
        <v>0</v>
      </c>
      <c r="BE1734" s="26">
        <f t="shared" si="1045"/>
        <v>0</v>
      </c>
      <c r="BF1734" s="26">
        <f t="shared" si="1046"/>
        <v>0</v>
      </c>
      <c r="BG1734" s="26">
        <f t="shared" si="1047"/>
        <v>0</v>
      </c>
    </row>
    <row r="1735" spans="2:59">
      <c r="B1735" s="13" t="s">
        <v>35</v>
      </c>
      <c r="C1735" s="13">
        <v>1724</v>
      </c>
      <c r="D1735" s="13">
        <v>247</v>
      </c>
      <c r="E1735" s="24">
        <v>131.30000000000001</v>
      </c>
      <c r="F1735" s="69">
        <f t="shared" si="1016"/>
        <v>36.472222222222221</v>
      </c>
      <c r="G1735" s="25">
        <f t="shared" si="1048"/>
        <v>0</v>
      </c>
      <c r="H1735" s="25">
        <f t="shared" si="1017"/>
        <v>124</v>
      </c>
      <c r="I1735" s="49">
        <f>'Ducati Panigale 1199 data'!$C$8*G1735</f>
        <v>0</v>
      </c>
      <c r="J1735" s="49">
        <f>'Ducati Panigale 1199 data'!$C$8*'Ducati Panigale 1199 data'!$C$15*'Ducati Panigale 1199 data'!$C$10</f>
        <v>54.543600000000005</v>
      </c>
      <c r="K1735" s="49">
        <f>(0.5*'Ducati Panigale 1199 data'!$C$12)*'Ducati Panigale 1199 data'!$C$14*'Ducati Panigale 1199 data'!$C$11*F1735^2</f>
        <v>188.20992583912039</v>
      </c>
      <c r="L1735" s="49">
        <f t="shared" si="1018"/>
        <v>242.75352583912039</v>
      </c>
      <c r="M1735" s="49">
        <f t="shared" si="1014"/>
        <v>8853.7605396323634</v>
      </c>
      <c r="N1735" s="25">
        <f t="shared" si="1019"/>
        <v>8.8537605396323631</v>
      </c>
      <c r="O1735" s="105">
        <f t="shared" si="1020"/>
        <v>0</v>
      </c>
      <c r="P1735" s="105">
        <f t="shared" si="1021"/>
        <v>0</v>
      </c>
      <c r="Q1735" s="105">
        <f t="shared" si="1049"/>
        <v>357.73593920351709</v>
      </c>
      <c r="R1735" s="27">
        <f t="shared" si="1022"/>
        <v>9.9371094223199188E-2</v>
      </c>
      <c r="S1735" s="98">
        <f t="shared" si="1023"/>
        <v>8.8537605396323631</v>
      </c>
      <c r="T1735" s="17">
        <f t="shared" si="1050"/>
        <v>3270.6930871392838</v>
      </c>
      <c r="U1735" s="17">
        <f t="shared" si="1024"/>
        <v>0.90852585753868997</v>
      </c>
      <c r="V1735" s="17">
        <f t="shared" si="1025"/>
        <v>339.84914224334125</v>
      </c>
      <c r="W1735" s="17">
        <f t="shared" si="1026"/>
        <v>326.25517655360761</v>
      </c>
      <c r="X1735" s="17">
        <f t="shared" si="1026"/>
        <v>313.20496949146332</v>
      </c>
      <c r="Y1735" s="17">
        <f t="shared" si="1027"/>
        <v>310.07291979654866</v>
      </c>
      <c r="Z1735" s="17">
        <f>Y1735/3600</f>
        <v>8.6131366610152402E-2</v>
      </c>
      <c r="AA1735" s="17">
        <f>0.96*Y1735</f>
        <v>297.67000300468669</v>
      </c>
      <c r="AB1735" s="17">
        <f t="shared" si="1028"/>
        <v>285.76320288449921</v>
      </c>
      <c r="AC1735" s="17">
        <f t="shared" si="1029"/>
        <v>271.47504274027426</v>
      </c>
      <c r="AD1735" s="17">
        <f t="shared" si="1030"/>
        <v>271.47504274027426</v>
      </c>
      <c r="AE1735" s="17">
        <f t="shared" si="1051"/>
        <v>7.5409734094520633E-2</v>
      </c>
      <c r="AF1735" s="17">
        <f>T1735-AD1735</f>
        <v>2999.2180443990096</v>
      </c>
      <c r="AG1735" s="17">
        <f t="shared" si="1031"/>
        <v>0.8331161234441693</v>
      </c>
      <c r="AH1735" s="28">
        <f>0.5*'Ducati Panigale 1199 data'!$C$8*'WLTP class 3 v5'!F1735^2</f>
        <v>184900.99614197531</v>
      </c>
      <c r="AI1735" s="17">
        <f t="shared" si="1032"/>
        <v>184.9009961419753</v>
      </c>
      <c r="AJ1735" s="17" t="str">
        <f>IF(N1735&lt;0, AI1735, "0")</f>
        <v>0</v>
      </c>
      <c r="AK1735" s="98">
        <f>AK1734+AJ1735</f>
        <v>3985.0924614197511</v>
      </c>
      <c r="AL1735" s="105">
        <f t="shared" si="1033"/>
        <v>1.1069701281721531</v>
      </c>
      <c r="AM1735" s="98">
        <f>IF(N1735 &gt; 0, AI1735, )</f>
        <v>184.9009961419753</v>
      </c>
      <c r="AN1735" s="98">
        <f t="shared" si="1052"/>
        <v>57598.862579475186</v>
      </c>
      <c r="AO1735" s="98">
        <f t="shared" si="1034"/>
        <v>15.999684049854219</v>
      </c>
      <c r="AP1735" s="27">
        <f t="shared" si="1035"/>
        <v>0</v>
      </c>
      <c r="AQ1735" s="27">
        <f t="shared" si="1036"/>
        <v>0</v>
      </c>
      <c r="AR1735" s="100">
        <f t="shared" si="1037"/>
        <v>0</v>
      </c>
      <c r="AS1735" s="27">
        <f t="shared" si="1038"/>
        <v>0</v>
      </c>
      <c r="AT1735" s="100">
        <f t="shared" si="1015"/>
        <v>0</v>
      </c>
      <c r="AU1735" s="27">
        <f t="shared" si="1015"/>
        <v>0</v>
      </c>
      <c r="AV1735" s="27">
        <f t="shared" si="1039"/>
        <v>0</v>
      </c>
      <c r="AW1735" s="27">
        <f t="shared" si="1040"/>
        <v>0</v>
      </c>
      <c r="AX1735" s="27">
        <f t="shared" si="1041"/>
        <v>0</v>
      </c>
      <c r="AY1735" s="100">
        <f>AN1735-AW1735</f>
        <v>57598.862579475186</v>
      </c>
      <c r="AZ1735" s="110">
        <f t="shared" si="1042"/>
        <v>15.999684049854219</v>
      </c>
      <c r="BB1735" s="88">
        <v>0</v>
      </c>
      <c r="BC1735" s="26">
        <f t="shared" si="1043"/>
        <v>0</v>
      </c>
      <c r="BD1735" s="26">
        <f t="shared" si="1044"/>
        <v>0</v>
      </c>
      <c r="BE1735" s="26">
        <f t="shared" si="1045"/>
        <v>0</v>
      </c>
      <c r="BF1735" s="26">
        <f t="shared" si="1046"/>
        <v>0</v>
      </c>
      <c r="BG1735" s="26">
        <f t="shared" si="1047"/>
        <v>0</v>
      </c>
    </row>
    <row r="1736" spans="2:59">
      <c r="B1736" s="13" t="s">
        <v>35</v>
      </c>
      <c r="C1736" s="13">
        <v>1725</v>
      </c>
      <c r="D1736" s="13">
        <v>248</v>
      </c>
      <c r="E1736" s="24">
        <v>131.19999999999999</v>
      </c>
      <c r="F1736" s="69">
        <f t="shared" si="1016"/>
        <v>36.444444444444443</v>
      </c>
      <c r="G1736" s="25">
        <f t="shared" si="1048"/>
        <v>-8.3333333333336493E-2</v>
      </c>
      <c r="H1736" s="25">
        <f t="shared" si="1017"/>
        <v>124.5</v>
      </c>
      <c r="I1736" s="49">
        <f>'Ducati Panigale 1199 data'!$C$8*G1736</f>
        <v>-23.166666666667545</v>
      </c>
      <c r="J1736" s="49">
        <f>'Ducati Panigale 1199 data'!$C$8*'Ducati Panigale 1199 data'!$C$15*'Ducati Panigale 1199 data'!$C$10</f>
        <v>54.543600000000005</v>
      </c>
      <c r="K1736" s="49">
        <f>(0.5*'Ducati Panigale 1199 data'!$C$12)*'Ducati Panigale 1199 data'!$C$14*'Ducati Panigale 1199 data'!$C$11*F1736^2</f>
        <v>187.92334814814816</v>
      </c>
      <c r="L1736" s="49">
        <f t="shared" si="1018"/>
        <v>219.30028148148062</v>
      </c>
      <c r="M1736" s="49">
        <f t="shared" si="1014"/>
        <v>7992.2769251028494</v>
      </c>
      <c r="N1736" s="25">
        <f t="shared" si="1019"/>
        <v>7.9922769251028498</v>
      </c>
      <c r="O1736" s="105">
        <f t="shared" si="1020"/>
        <v>0</v>
      </c>
      <c r="P1736" s="105">
        <f t="shared" si="1021"/>
        <v>0</v>
      </c>
      <c r="Q1736" s="105">
        <f t="shared" si="1049"/>
        <v>357.73593920351709</v>
      </c>
      <c r="R1736" s="27">
        <f t="shared" si="1022"/>
        <v>9.9371094223199188E-2</v>
      </c>
      <c r="S1736" s="98">
        <f t="shared" si="1023"/>
        <v>7.9922769251028498</v>
      </c>
      <c r="T1736" s="17">
        <f t="shared" si="1050"/>
        <v>3278.6853640643867</v>
      </c>
      <c r="U1736" s="17">
        <f t="shared" si="1024"/>
        <v>0.91074593446232965</v>
      </c>
      <c r="V1736" s="17">
        <f t="shared" si="1025"/>
        <v>339.84914224334125</v>
      </c>
      <c r="W1736" s="17">
        <f t="shared" si="1026"/>
        <v>326.25517655360761</v>
      </c>
      <c r="X1736" s="17">
        <f t="shared" si="1026"/>
        <v>313.20496949146332</v>
      </c>
      <c r="Y1736" s="17">
        <f t="shared" si="1027"/>
        <v>310.07291979654866</v>
      </c>
      <c r="Z1736" s="17">
        <f>Y1736/3600</f>
        <v>8.6131366610152402E-2</v>
      </c>
      <c r="AA1736" s="17">
        <f>0.96*Y1736</f>
        <v>297.67000300468669</v>
      </c>
      <c r="AB1736" s="17">
        <f t="shared" si="1028"/>
        <v>285.76320288449921</v>
      </c>
      <c r="AC1736" s="17">
        <f t="shared" si="1029"/>
        <v>271.47504274027426</v>
      </c>
      <c r="AD1736" s="17">
        <f t="shared" si="1030"/>
        <v>271.47504274027426</v>
      </c>
      <c r="AE1736" s="17">
        <f t="shared" si="1051"/>
        <v>7.5409734094520633E-2</v>
      </c>
      <c r="AF1736" s="17">
        <f>T1736-AD1736</f>
        <v>3007.2103213241126</v>
      </c>
      <c r="AG1736" s="17">
        <f t="shared" si="1031"/>
        <v>0.83533620036780909</v>
      </c>
      <c r="AH1736" s="28">
        <f>0.5*'Ducati Panigale 1199 data'!$C$8*'WLTP class 3 v5'!F1736^2</f>
        <v>184619.45679012345</v>
      </c>
      <c r="AI1736" s="17">
        <f t="shared" si="1032"/>
        <v>184.61945679012345</v>
      </c>
      <c r="AJ1736" s="17" t="str">
        <f>IF(N1736&lt;0, AI1736, "0")</f>
        <v>0</v>
      </c>
      <c r="AK1736" s="98">
        <f>AK1735+AJ1736</f>
        <v>3985.0924614197511</v>
      </c>
      <c r="AL1736" s="105">
        <f t="shared" si="1033"/>
        <v>1.1069701281721531</v>
      </c>
      <c r="AM1736" s="98">
        <f>IF(N1736 &gt; 0, AI1736, )</f>
        <v>184.61945679012345</v>
      </c>
      <c r="AN1736" s="98">
        <f t="shared" si="1052"/>
        <v>57783.482036265312</v>
      </c>
      <c r="AO1736" s="98">
        <f t="shared" si="1034"/>
        <v>16.050967232295921</v>
      </c>
      <c r="AP1736" s="27">
        <f t="shared" si="1035"/>
        <v>0</v>
      </c>
      <c r="AQ1736" s="27">
        <f t="shared" si="1036"/>
        <v>0</v>
      </c>
      <c r="AR1736" s="100">
        <f t="shared" si="1037"/>
        <v>0</v>
      </c>
      <c r="AS1736" s="27">
        <f t="shared" si="1038"/>
        <v>0</v>
      </c>
      <c r="AT1736" s="100">
        <f t="shared" si="1015"/>
        <v>0</v>
      </c>
      <c r="AU1736" s="27">
        <f t="shared" si="1015"/>
        <v>0</v>
      </c>
      <c r="AV1736" s="27">
        <f t="shared" si="1039"/>
        <v>0</v>
      </c>
      <c r="AW1736" s="27">
        <f t="shared" si="1040"/>
        <v>0</v>
      </c>
      <c r="AX1736" s="27">
        <f t="shared" si="1041"/>
        <v>0</v>
      </c>
      <c r="AY1736" s="100">
        <f>AN1736-AW1736</f>
        <v>57783.482036265312</v>
      </c>
      <c r="AZ1736" s="110">
        <f t="shared" si="1042"/>
        <v>16.050967232295921</v>
      </c>
      <c r="BB1736" s="88">
        <v>0</v>
      </c>
      <c r="BC1736" s="26">
        <f t="shared" si="1043"/>
        <v>0</v>
      </c>
      <c r="BD1736" s="26">
        <f t="shared" si="1044"/>
        <v>0</v>
      </c>
      <c r="BE1736" s="26">
        <f t="shared" si="1045"/>
        <v>0</v>
      </c>
      <c r="BF1736" s="26">
        <f t="shared" si="1046"/>
        <v>0</v>
      </c>
      <c r="BG1736" s="26">
        <f t="shared" si="1047"/>
        <v>0</v>
      </c>
    </row>
    <row r="1737" spans="2:59">
      <c r="B1737" s="13" t="s">
        <v>35</v>
      </c>
      <c r="C1737" s="13">
        <v>1726</v>
      </c>
      <c r="D1737" s="13">
        <v>249</v>
      </c>
      <c r="E1737" s="24">
        <v>130.69999999999999</v>
      </c>
      <c r="F1737" s="69">
        <f t="shared" si="1016"/>
        <v>36.30555555555555</v>
      </c>
      <c r="G1737" s="25">
        <f t="shared" si="1048"/>
        <v>-0.19444444444444128</v>
      </c>
      <c r="H1737" s="25">
        <f t="shared" si="1017"/>
        <v>125</v>
      </c>
      <c r="I1737" s="49">
        <f>'Ducati Panigale 1199 data'!$C$8*G1737</f>
        <v>-54.055555555554676</v>
      </c>
      <c r="J1737" s="49">
        <f>'Ducati Panigale 1199 data'!$C$8*'Ducati Panigale 1199 data'!$C$15*'Ducati Panigale 1199 data'!$C$10</f>
        <v>54.543600000000005</v>
      </c>
      <c r="K1737" s="49">
        <f>(0.5*'Ducati Panigale 1199 data'!$C$12)*'Ducati Panigale 1199 data'!$C$14*'Ducati Panigale 1199 data'!$C$11*F1737^2</f>
        <v>186.49373486689811</v>
      </c>
      <c r="L1737" s="49">
        <f t="shared" si="1018"/>
        <v>186.98177931134344</v>
      </c>
      <c r="M1737" s="49">
        <f t="shared" si="1014"/>
        <v>6788.4773766646067</v>
      </c>
      <c r="N1737" s="25">
        <f t="shared" si="1019"/>
        <v>6.7884773766646065</v>
      </c>
      <c r="O1737" s="105">
        <f t="shared" si="1020"/>
        <v>0</v>
      </c>
      <c r="P1737" s="105">
        <f t="shared" si="1021"/>
        <v>0</v>
      </c>
      <c r="Q1737" s="105">
        <f t="shared" si="1049"/>
        <v>357.73593920351709</v>
      </c>
      <c r="R1737" s="27">
        <f t="shared" si="1022"/>
        <v>9.9371094223199188E-2</v>
      </c>
      <c r="S1737" s="98">
        <f t="shared" si="1023"/>
        <v>6.7884773766646065</v>
      </c>
      <c r="T1737" s="17">
        <f t="shared" si="1050"/>
        <v>3285.4738414410513</v>
      </c>
      <c r="U1737" s="17">
        <f t="shared" si="1024"/>
        <v>0.91263162262251429</v>
      </c>
      <c r="V1737" s="17">
        <f t="shared" si="1025"/>
        <v>339.84914224334125</v>
      </c>
      <c r="W1737" s="17">
        <f t="shared" si="1026"/>
        <v>326.25517655360761</v>
      </c>
      <c r="X1737" s="17">
        <f t="shared" si="1026"/>
        <v>313.20496949146332</v>
      </c>
      <c r="Y1737" s="17">
        <f t="shared" si="1027"/>
        <v>310.07291979654866</v>
      </c>
      <c r="Z1737" s="17">
        <f>Y1737/3600</f>
        <v>8.6131366610152402E-2</v>
      </c>
      <c r="AA1737" s="17">
        <f>0.96*Y1737</f>
        <v>297.67000300468669</v>
      </c>
      <c r="AB1737" s="17">
        <f t="shared" si="1028"/>
        <v>285.76320288449921</v>
      </c>
      <c r="AC1737" s="17">
        <f t="shared" si="1029"/>
        <v>271.47504274027426</v>
      </c>
      <c r="AD1737" s="17">
        <f t="shared" si="1030"/>
        <v>271.47504274027426</v>
      </c>
      <c r="AE1737" s="17">
        <f t="shared" si="1051"/>
        <v>7.5409734094520633E-2</v>
      </c>
      <c r="AF1737" s="17">
        <f>T1737-AD1737</f>
        <v>3013.9987987007771</v>
      </c>
      <c r="AG1737" s="17">
        <f t="shared" si="1031"/>
        <v>0.83722188852799362</v>
      </c>
      <c r="AH1737" s="28">
        <f>0.5*'Ducati Panigale 1199 data'!$C$8*'WLTP class 3 v5'!F1737^2</f>
        <v>183214.97762345674</v>
      </c>
      <c r="AI1737" s="17">
        <f t="shared" si="1032"/>
        <v>183.21497762345675</v>
      </c>
      <c r="AJ1737" s="17" t="str">
        <f>IF(N1737&lt;0, AI1737, "0")</f>
        <v>0</v>
      </c>
      <c r="AK1737" s="98">
        <f>AK1736+AJ1737</f>
        <v>3985.0924614197511</v>
      </c>
      <c r="AL1737" s="105">
        <f t="shared" si="1033"/>
        <v>1.1069701281721531</v>
      </c>
      <c r="AM1737" s="98">
        <f>IF(N1737 &gt; 0, AI1737, )</f>
        <v>183.21497762345675</v>
      </c>
      <c r="AN1737" s="98">
        <f t="shared" si="1052"/>
        <v>57966.69701388877</v>
      </c>
      <c r="AO1737" s="98">
        <f t="shared" si="1034"/>
        <v>16.101860281635769</v>
      </c>
      <c r="AP1737" s="27">
        <f t="shared" si="1035"/>
        <v>0</v>
      </c>
      <c r="AQ1737" s="27">
        <f t="shared" si="1036"/>
        <v>0</v>
      </c>
      <c r="AR1737" s="100">
        <f t="shared" si="1037"/>
        <v>0</v>
      </c>
      <c r="AS1737" s="27">
        <f t="shared" si="1038"/>
        <v>0</v>
      </c>
      <c r="AT1737" s="100">
        <f t="shared" si="1015"/>
        <v>0</v>
      </c>
      <c r="AU1737" s="27">
        <f t="shared" si="1015"/>
        <v>0</v>
      </c>
      <c r="AV1737" s="27">
        <f t="shared" si="1039"/>
        <v>0</v>
      </c>
      <c r="AW1737" s="27">
        <f t="shared" si="1040"/>
        <v>0</v>
      </c>
      <c r="AX1737" s="27">
        <f t="shared" si="1041"/>
        <v>0</v>
      </c>
      <c r="AY1737" s="100">
        <f>AN1737-AW1737</f>
        <v>57966.69701388877</v>
      </c>
      <c r="AZ1737" s="110">
        <f t="shared" si="1042"/>
        <v>16.101860281635769</v>
      </c>
      <c r="BB1737" s="88">
        <v>0</v>
      </c>
      <c r="BC1737" s="26">
        <f t="shared" si="1043"/>
        <v>0</v>
      </c>
      <c r="BD1737" s="26">
        <f t="shared" si="1044"/>
        <v>0</v>
      </c>
      <c r="BE1737" s="26">
        <f t="shared" si="1045"/>
        <v>0</v>
      </c>
      <c r="BF1737" s="26">
        <f t="shared" si="1046"/>
        <v>0</v>
      </c>
      <c r="BG1737" s="26">
        <f t="shared" si="1047"/>
        <v>0</v>
      </c>
    </row>
    <row r="1738" spans="2:59">
      <c r="B1738" s="13" t="s">
        <v>35</v>
      </c>
      <c r="C1738" s="13">
        <v>1727</v>
      </c>
      <c r="D1738" s="13">
        <v>250</v>
      </c>
      <c r="E1738" s="24">
        <v>129.80000000000001</v>
      </c>
      <c r="F1738" s="69">
        <f t="shared" si="1016"/>
        <v>36.055555555555557</v>
      </c>
      <c r="G1738" s="25">
        <f t="shared" si="1048"/>
        <v>-0.31944444444444209</v>
      </c>
      <c r="H1738" s="25">
        <f t="shared" si="1017"/>
        <v>125.5</v>
      </c>
      <c r="I1738" s="49">
        <f>'Ducati Panigale 1199 data'!$C$8*G1738</f>
        <v>-88.805555555554903</v>
      </c>
      <c r="J1738" s="49">
        <f>'Ducati Panigale 1199 data'!$C$8*'Ducati Panigale 1199 data'!$C$15*'Ducati Panigale 1199 data'!$C$10</f>
        <v>54.543600000000005</v>
      </c>
      <c r="K1738" s="49">
        <f>(0.5*'Ducati Panigale 1199 data'!$C$12)*'Ducati Panigale 1199 data'!$C$14*'Ducati Panigale 1199 data'!$C$11*F1738^2</f>
        <v>183.93418668981485</v>
      </c>
      <c r="L1738" s="49">
        <f t="shared" si="1018"/>
        <v>149.67223113425996</v>
      </c>
      <c r="M1738" s="49">
        <f t="shared" si="1014"/>
        <v>5396.5154447852619</v>
      </c>
      <c r="N1738" s="25">
        <f t="shared" si="1019"/>
        <v>5.3965154447852619</v>
      </c>
      <c r="O1738" s="105">
        <f t="shared" si="1020"/>
        <v>0</v>
      </c>
      <c r="P1738" s="105">
        <f t="shared" si="1021"/>
        <v>0</v>
      </c>
      <c r="Q1738" s="105">
        <f t="shared" si="1049"/>
        <v>357.73593920351709</v>
      </c>
      <c r="R1738" s="27">
        <f t="shared" si="1022"/>
        <v>9.9371094223199188E-2</v>
      </c>
      <c r="S1738" s="98">
        <f t="shared" si="1023"/>
        <v>5.3965154447852619</v>
      </c>
      <c r="T1738" s="17">
        <f t="shared" si="1050"/>
        <v>3290.8703568858364</v>
      </c>
      <c r="U1738" s="17">
        <f t="shared" si="1024"/>
        <v>0.91413065469051014</v>
      </c>
      <c r="V1738" s="17">
        <f t="shared" si="1025"/>
        <v>339.84914224334125</v>
      </c>
      <c r="W1738" s="17">
        <f t="shared" si="1026"/>
        <v>326.25517655360761</v>
      </c>
      <c r="X1738" s="17">
        <f t="shared" si="1026"/>
        <v>313.20496949146332</v>
      </c>
      <c r="Y1738" s="17">
        <f t="shared" si="1027"/>
        <v>310.07291979654866</v>
      </c>
      <c r="Z1738" s="17">
        <f>Y1738/3600</f>
        <v>8.6131366610152402E-2</v>
      </c>
      <c r="AA1738" s="17">
        <f>0.96*Y1738</f>
        <v>297.67000300468669</v>
      </c>
      <c r="AB1738" s="17">
        <f t="shared" si="1028"/>
        <v>285.76320288449921</v>
      </c>
      <c r="AC1738" s="17">
        <f t="shared" si="1029"/>
        <v>271.47504274027426</v>
      </c>
      <c r="AD1738" s="17">
        <f t="shared" si="1030"/>
        <v>271.47504274027426</v>
      </c>
      <c r="AE1738" s="17">
        <f t="shared" si="1051"/>
        <v>7.5409734094520633E-2</v>
      </c>
      <c r="AF1738" s="17">
        <f>T1738-AD1738</f>
        <v>3019.3953141455622</v>
      </c>
      <c r="AG1738" s="17">
        <f t="shared" si="1031"/>
        <v>0.83872092059598946</v>
      </c>
      <c r="AH1738" s="28">
        <f>0.5*'Ducati Panigale 1199 data'!$C$8*'WLTP class 3 v5'!F1738^2</f>
        <v>180700.42901234567</v>
      </c>
      <c r="AI1738" s="17">
        <f t="shared" si="1032"/>
        <v>180.70042901234567</v>
      </c>
      <c r="AJ1738" s="17" t="str">
        <f>IF(N1738&lt;0, AI1738, "0")</f>
        <v>0</v>
      </c>
      <c r="AK1738" s="98">
        <f>AK1737+AJ1738</f>
        <v>3985.0924614197511</v>
      </c>
      <c r="AL1738" s="105">
        <f t="shared" si="1033"/>
        <v>1.1069701281721531</v>
      </c>
      <c r="AM1738" s="98">
        <f>IF(N1738 &gt; 0, AI1738, )</f>
        <v>180.70042901234567</v>
      </c>
      <c r="AN1738" s="98">
        <f t="shared" si="1052"/>
        <v>58147.397442901114</v>
      </c>
      <c r="AO1738" s="98">
        <f t="shared" si="1034"/>
        <v>16.152054845250309</v>
      </c>
      <c r="AP1738" s="27">
        <f t="shared" si="1035"/>
        <v>0</v>
      </c>
      <c r="AQ1738" s="27">
        <f t="shared" si="1036"/>
        <v>0</v>
      </c>
      <c r="AR1738" s="100">
        <f t="shared" si="1037"/>
        <v>0</v>
      </c>
      <c r="AS1738" s="27">
        <f t="shared" si="1038"/>
        <v>0</v>
      </c>
      <c r="AT1738" s="100">
        <f t="shared" si="1015"/>
        <v>0</v>
      </c>
      <c r="AU1738" s="27">
        <f t="shared" si="1015"/>
        <v>0</v>
      </c>
      <c r="AV1738" s="27">
        <f t="shared" si="1039"/>
        <v>0</v>
      </c>
      <c r="AW1738" s="27">
        <f t="shared" si="1040"/>
        <v>0</v>
      </c>
      <c r="AX1738" s="27">
        <f t="shared" si="1041"/>
        <v>0</v>
      </c>
      <c r="AY1738" s="100">
        <f>AN1738-AW1738</f>
        <v>58147.397442901114</v>
      </c>
      <c r="AZ1738" s="110">
        <f t="shared" si="1042"/>
        <v>16.152054845250309</v>
      </c>
      <c r="BB1738" s="88">
        <v>0</v>
      </c>
      <c r="BC1738" s="26">
        <f t="shared" si="1043"/>
        <v>0</v>
      </c>
      <c r="BD1738" s="26">
        <f t="shared" si="1044"/>
        <v>0</v>
      </c>
      <c r="BE1738" s="26">
        <f t="shared" si="1045"/>
        <v>0</v>
      </c>
      <c r="BF1738" s="26">
        <f t="shared" si="1046"/>
        <v>0</v>
      </c>
      <c r="BG1738" s="26">
        <f t="shared" si="1047"/>
        <v>0</v>
      </c>
    </row>
    <row r="1739" spans="2:59">
      <c r="B1739" s="13" t="s">
        <v>35</v>
      </c>
      <c r="C1739" s="13">
        <v>1728</v>
      </c>
      <c r="D1739" s="13">
        <v>251</v>
      </c>
      <c r="E1739" s="24">
        <v>128.4</v>
      </c>
      <c r="F1739" s="69">
        <f t="shared" si="1016"/>
        <v>35.666666666666664</v>
      </c>
      <c r="G1739" s="25">
        <f t="shared" si="1048"/>
        <v>-0.45833333333333492</v>
      </c>
      <c r="H1739" s="25">
        <f t="shared" si="1017"/>
        <v>126</v>
      </c>
      <c r="I1739" s="49">
        <f>'Ducati Panigale 1199 data'!$C$8*G1739</f>
        <v>-127.41666666666711</v>
      </c>
      <c r="J1739" s="49">
        <f>'Ducati Panigale 1199 data'!$C$8*'Ducati Panigale 1199 data'!$C$15*'Ducati Panigale 1199 data'!$C$10</f>
        <v>54.543600000000005</v>
      </c>
      <c r="K1739" s="49">
        <f>(0.5*'Ducati Panigale 1199 data'!$C$12)*'Ducati Panigale 1199 data'!$C$14*'Ducati Panigale 1199 data'!$C$11*F1739^2</f>
        <v>179.98782083333333</v>
      </c>
      <c r="L1739" s="49">
        <f t="shared" si="1018"/>
        <v>107.11475416666622</v>
      </c>
      <c r="M1739" s="49">
        <f t="shared" ref="M1739:M1802" si="1053">L1739*F1739</f>
        <v>3820.4262319444283</v>
      </c>
      <c r="N1739" s="25">
        <f t="shared" si="1019"/>
        <v>3.8204262319444284</v>
      </c>
      <c r="O1739" s="105">
        <f t="shared" si="1020"/>
        <v>0</v>
      </c>
      <c r="P1739" s="105">
        <f t="shared" si="1021"/>
        <v>0</v>
      </c>
      <c r="Q1739" s="105">
        <f t="shared" si="1049"/>
        <v>357.73593920351709</v>
      </c>
      <c r="R1739" s="27">
        <f t="shared" si="1022"/>
        <v>9.9371094223199188E-2</v>
      </c>
      <c r="S1739" s="98">
        <f t="shared" si="1023"/>
        <v>3.8204262319444284</v>
      </c>
      <c r="T1739" s="17">
        <f t="shared" si="1050"/>
        <v>3294.6907831177809</v>
      </c>
      <c r="U1739" s="17">
        <f t="shared" si="1024"/>
        <v>0.91519188419938358</v>
      </c>
      <c r="V1739" s="17">
        <f t="shared" si="1025"/>
        <v>339.84914224334125</v>
      </c>
      <c r="W1739" s="17">
        <f t="shared" si="1026"/>
        <v>326.25517655360761</v>
      </c>
      <c r="X1739" s="17">
        <f t="shared" si="1026"/>
        <v>313.20496949146332</v>
      </c>
      <c r="Y1739" s="17">
        <f t="shared" si="1027"/>
        <v>310.07291979654866</v>
      </c>
      <c r="Z1739" s="17">
        <f>Y1739/3600</f>
        <v>8.6131366610152402E-2</v>
      </c>
      <c r="AA1739" s="17">
        <f>0.96*Y1739</f>
        <v>297.67000300468669</v>
      </c>
      <c r="AB1739" s="17">
        <f t="shared" si="1028"/>
        <v>285.76320288449921</v>
      </c>
      <c r="AC1739" s="17">
        <f t="shared" si="1029"/>
        <v>271.47504274027426</v>
      </c>
      <c r="AD1739" s="17">
        <f t="shared" si="1030"/>
        <v>271.47504274027426</v>
      </c>
      <c r="AE1739" s="17">
        <f t="shared" si="1051"/>
        <v>7.5409734094520633E-2</v>
      </c>
      <c r="AF1739" s="17">
        <f>T1739-AD1739</f>
        <v>3023.2157403775068</v>
      </c>
      <c r="AG1739" s="17">
        <f t="shared" si="1031"/>
        <v>0.83978215010486301</v>
      </c>
      <c r="AH1739" s="28">
        <f>0.5*'Ducati Panigale 1199 data'!$C$8*'WLTP class 3 v5'!F1739^2</f>
        <v>176823.44444444441</v>
      </c>
      <c r="AI1739" s="17">
        <f t="shared" si="1032"/>
        <v>176.82344444444442</v>
      </c>
      <c r="AJ1739" s="17" t="str">
        <f>IF(N1739&lt;0, AI1739, "0")</f>
        <v>0</v>
      </c>
      <c r="AK1739" s="98">
        <f>AK1738+AJ1739</f>
        <v>3985.0924614197511</v>
      </c>
      <c r="AL1739" s="105">
        <f t="shared" si="1033"/>
        <v>1.1069701281721531</v>
      </c>
      <c r="AM1739" s="98">
        <f>IF(N1739 &gt; 0, AI1739, )</f>
        <v>176.82344444444442</v>
      </c>
      <c r="AN1739" s="98">
        <f t="shared" si="1052"/>
        <v>58324.22088734556</v>
      </c>
      <c r="AO1739" s="98">
        <f t="shared" si="1034"/>
        <v>16.201172468707099</v>
      </c>
      <c r="AP1739" s="27">
        <f t="shared" si="1035"/>
        <v>0</v>
      </c>
      <c r="AQ1739" s="27">
        <f t="shared" si="1036"/>
        <v>0</v>
      </c>
      <c r="AR1739" s="100">
        <f t="shared" si="1037"/>
        <v>0</v>
      </c>
      <c r="AS1739" s="27">
        <f t="shared" si="1038"/>
        <v>0</v>
      </c>
      <c r="AT1739" s="100">
        <f t="shared" ref="AT1739:AU1802" si="1054">0.96*AS1739</f>
        <v>0</v>
      </c>
      <c r="AU1739" s="27">
        <f t="shared" si="1054"/>
        <v>0</v>
      </c>
      <c r="AV1739" s="27">
        <f t="shared" si="1039"/>
        <v>0</v>
      </c>
      <c r="AW1739" s="27">
        <f t="shared" si="1040"/>
        <v>0</v>
      </c>
      <c r="AX1739" s="27">
        <f t="shared" si="1041"/>
        <v>0</v>
      </c>
      <c r="AY1739" s="100">
        <f>AN1739-AW1739</f>
        <v>58324.22088734556</v>
      </c>
      <c r="AZ1739" s="110">
        <f t="shared" si="1042"/>
        <v>16.201172468707099</v>
      </c>
      <c r="BB1739" s="88">
        <v>0</v>
      </c>
      <c r="BC1739" s="26">
        <f t="shared" si="1043"/>
        <v>0</v>
      </c>
      <c r="BD1739" s="26">
        <f t="shared" si="1044"/>
        <v>0</v>
      </c>
      <c r="BE1739" s="26">
        <f t="shared" si="1045"/>
        <v>0</v>
      </c>
      <c r="BF1739" s="26">
        <f t="shared" si="1046"/>
        <v>0</v>
      </c>
      <c r="BG1739" s="26">
        <f t="shared" si="1047"/>
        <v>0</v>
      </c>
    </row>
    <row r="1740" spans="2:59">
      <c r="B1740" s="13" t="s">
        <v>35</v>
      </c>
      <c r="C1740" s="13">
        <v>1729</v>
      </c>
      <c r="D1740" s="13">
        <v>252</v>
      </c>
      <c r="E1740" s="24">
        <v>126.5</v>
      </c>
      <c r="F1740" s="69">
        <f t="shared" ref="F1740:F1803" si="1055">(E1740*1000)/3600</f>
        <v>35.138888888888886</v>
      </c>
      <c r="G1740" s="25">
        <f t="shared" si="1048"/>
        <v>-0.59722222222222376</v>
      </c>
      <c r="H1740" s="25">
        <f t="shared" ref="H1740:H1803" si="1056">($D1741-0)/2</f>
        <v>126.5</v>
      </c>
      <c r="I1740" s="49">
        <f>'Ducati Panigale 1199 data'!$C$8*G1740</f>
        <v>-166.0277777777782</v>
      </c>
      <c r="J1740" s="49">
        <f>'Ducati Panigale 1199 data'!$C$8*'Ducati Panigale 1199 data'!$C$15*'Ducati Panigale 1199 data'!$C$10</f>
        <v>54.543600000000005</v>
      </c>
      <c r="K1740" s="49">
        <f>(0.5*'Ducati Panigale 1199 data'!$C$12)*'Ducati Panigale 1199 data'!$C$14*'Ducati Panigale 1199 data'!$C$11*F1740^2</f>
        <v>174.70048972800925</v>
      </c>
      <c r="L1740" s="49">
        <f t="shared" ref="L1740:L1803" si="1057">I1740+J1740+K1740</f>
        <v>63.216311950231045</v>
      </c>
      <c r="M1740" s="49">
        <f t="shared" si="1053"/>
        <v>2221.3509615845073</v>
      </c>
      <c r="N1740" s="25">
        <f t="shared" ref="N1740:N1803" si="1058">M1740/1000</f>
        <v>2.2213509615845073</v>
      </c>
      <c r="O1740" s="105">
        <f t="shared" ref="O1740:O1803" si="1059">IF(N1740&lt;0,N1740,)</f>
        <v>0</v>
      </c>
      <c r="P1740" s="105">
        <f t="shared" ref="P1740:P1803" si="1060">-O1740</f>
        <v>0</v>
      </c>
      <c r="Q1740" s="105">
        <f t="shared" si="1049"/>
        <v>357.73593920351709</v>
      </c>
      <c r="R1740" s="27">
        <f t="shared" ref="R1740:R1803" si="1061">Q1740/3600</f>
        <v>9.9371094223199188E-2</v>
      </c>
      <c r="S1740" s="98">
        <f t="shared" ref="S1740:S1803" si="1062">IF(N1740&gt;0,N1740,)</f>
        <v>2.2213509615845073</v>
      </c>
      <c r="T1740" s="17">
        <f t="shared" si="1050"/>
        <v>3296.9121340793654</v>
      </c>
      <c r="U1740" s="17">
        <f t="shared" ref="U1740:U1803" si="1063">T1740/3600</f>
        <v>0.91580892613315701</v>
      </c>
      <c r="V1740" s="17">
        <f t="shared" ref="V1740:V1803" si="1064">0.95*Q1740</f>
        <v>339.84914224334125</v>
      </c>
      <c r="W1740" s="17">
        <f t="shared" ref="W1740:X1803" si="1065">0.96*V1740</f>
        <v>326.25517655360761</v>
      </c>
      <c r="X1740" s="17">
        <f t="shared" si="1065"/>
        <v>313.20496949146332</v>
      </c>
      <c r="Y1740" s="17">
        <f t="shared" ref="Y1740:Y1803" si="1066">0.99*X1740</f>
        <v>310.07291979654866</v>
      </c>
      <c r="Z1740" s="17">
        <f>Y1740/3600</f>
        <v>8.6131366610152402E-2</v>
      </c>
      <c r="AA1740" s="17">
        <f>0.96*Y1740</f>
        <v>297.67000300468669</v>
      </c>
      <c r="AB1740" s="17">
        <f t="shared" ref="AB1740:AB1803" si="1067">0.96*AA1740</f>
        <v>285.76320288449921</v>
      </c>
      <c r="AC1740" s="17">
        <f t="shared" ref="AC1740:AC1803" si="1068">0.95*AB1740</f>
        <v>271.47504274027426</v>
      </c>
      <c r="AD1740" s="17">
        <f t="shared" ref="AD1740:AD1803" si="1069">AC1740</f>
        <v>271.47504274027426</v>
      </c>
      <c r="AE1740" s="17">
        <f t="shared" si="1051"/>
        <v>7.5409734094520633E-2</v>
      </c>
      <c r="AF1740" s="17">
        <f>T1740-AD1740</f>
        <v>3025.4370913390912</v>
      </c>
      <c r="AG1740" s="17">
        <f t="shared" ref="AG1740:AG1803" si="1070">AF1740/3600</f>
        <v>0.84039919203863644</v>
      </c>
      <c r="AH1740" s="28">
        <f>0.5*'Ducati Panigale 1199 data'!$C$8*'WLTP class 3 v5'!F1740^2</f>
        <v>171629.07021604935</v>
      </c>
      <c r="AI1740" s="17">
        <f t="shared" ref="AI1740:AI1803" si="1071">AH1740/1000</f>
        <v>171.62907021604934</v>
      </c>
      <c r="AJ1740" s="17" t="str">
        <f>IF(N1740&lt;0, AI1740, "0")</f>
        <v>0</v>
      </c>
      <c r="AK1740" s="98">
        <f>AK1739+AJ1740</f>
        <v>3985.0924614197511</v>
      </c>
      <c r="AL1740" s="105">
        <f t="shared" ref="AL1740:AL1803" si="1072">AK1740/3600</f>
        <v>1.1069701281721531</v>
      </c>
      <c r="AM1740" s="98">
        <f>IF(N1740 &gt; 0, AI1740, )</f>
        <v>171.62907021604934</v>
      </c>
      <c r="AN1740" s="98">
        <f t="shared" si="1052"/>
        <v>58495.849957561608</v>
      </c>
      <c r="AO1740" s="98">
        <f t="shared" ref="AO1740:AO1803" si="1073">AN1740/3600</f>
        <v>16.24884721043378</v>
      </c>
      <c r="AP1740" s="27">
        <f t="shared" ref="AP1740:AP1803" si="1074">0.95*AJ1740</f>
        <v>0</v>
      </c>
      <c r="AQ1740" s="27">
        <f t="shared" ref="AQ1740:AQ1803" si="1075">0.96*AP1740</f>
        <v>0</v>
      </c>
      <c r="AR1740" s="100">
        <f t="shared" ref="AR1740:AR1803" si="1076">0.96*AQ1740</f>
        <v>0</v>
      </c>
      <c r="AS1740" s="27">
        <f t="shared" ref="AS1740:AS1803" si="1077">0.99*AR1740</f>
        <v>0</v>
      </c>
      <c r="AT1740" s="100">
        <f t="shared" si="1054"/>
        <v>0</v>
      </c>
      <c r="AU1740" s="27">
        <f t="shared" si="1054"/>
        <v>0</v>
      </c>
      <c r="AV1740" s="27">
        <f t="shared" ref="AV1740:AV1803" si="1078">0.95*AU1740</f>
        <v>0</v>
      </c>
      <c r="AW1740" s="27">
        <f t="shared" ref="AW1740:AW1803" si="1079">AV1740</f>
        <v>0</v>
      </c>
      <c r="AX1740" s="27">
        <f t="shared" ref="AX1740:AX1803" si="1080">AW1740/3600</f>
        <v>0</v>
      </c>
      <c r="AY1740" s="100">
        <f>AN1740-AW1740</f>
        <v>58495.849957561608</v>
      </c>
      <c r="AZ1740" s="110">
        <f t="shared" ref="AZ1740:AZ1803" si="1081">AY1740/3600</f>
        <v>16.24884721043378</v>
      </c>
      <c r="BB1740" s="88">
        <v>0</v>
      </c>
      <c r="BC1740" s="26">
        <f t="shared" ref="BC1740:BC1803" si="1082">0.9*BB1740</f>
        <v>0</v>
      </c>
      <c r="BD1740" s="26">
        <f t="shared" ref="BD1740:BD1803" si="1083">0.95*BC1740</f>
        <v>0</v>
      </c>
      <c r="BE1740" s="26">
        <f t="shared" ref="BE1740:BE1803" si="1084">0.96*BD1740</f>
        <v>0</v>
      </c>
      <c r="BF1740" s="26">
        <f t="shared" ref="BF1740:BF1803" si="1085">0.94*BE1740</f>
        <v>0</v>
      </c>
      <c r="BG1740" s="26">
        <f t="shared" ref="BG1740:BG1803" si="1086">BF1740</f>
        <v>0</v>
      </c>
    </row>
    <row r="1741" spans="2:59">
      <c r="B1741" s="13" t="s">
        <v>35</v>
      </c>
      <c r="C1741" s="13">
        <v>1730</v>
      </c>
      <c r="D1741" s="13">
        <v>253</v>
      </c>
      <c r="E1741" s="24">
        <v>124.1</v>
      </c>
      <c r="F1741" s="69">
        <f t="shared" si="1055"/>
        <v>34.472222222222221</v>
      </c>
      <c r="G1741" s="25">
        <f t="shared" ref="G1741:G1804" si="1087">($E1742-$E1740)/2/3.6</f>
        <v>-0.68055555555555636</v>
      </c>
      <c r="H1741" s="25">
        <f t="shared" si="1056"/>
        <v>127</v>
      </c>
      <c r="I1741" s="49">
        <f>'Ducati Panigale 1199 data'!$C$8*G1741</f>
        <v>-189.19444444444466</v>
      </c>
      <c r="J1741" s="49">
        <f>'Ducati Panigale 1199 data'!$C$8*'Ducati Panigale 1199 data'!$C$15*'Ducati Panigale 1199 data'!$C$10</f>
        <v>54.543600000000005</v>
      </c>
      <c r="K1741" s="49">
        <f>(0.5*'Ducati Panigale 1199 data'!$C$12)*'Ducati Panigale 1199 data'!$C$14*'Ducati Panigale 1199 data'!$C$11*F1741^2</f>
        <v>168.13442167245373</v>
      </c>
      <c r="L1741" s="49">
        <f t="shared" si="1057"/>
        <v>33.483577228009068</v>
      </c>
      <c r="M1741" s="49">
        <f t="shared" si="1053"/>
        <v>1154.2533149988681</v>
      </c>
      <c r="N1741" s="25">
        <f t="shared" si="1058"/>
        <v>1.1542533149988681</v>
      </c>
      <c r="O1741" s="105">
        <f t="shared" si="1059"/>
        <v>0</v>
      </c>
      <c r="P1741" s="105">
        <f t="shared" si="1060"/>
        <v>0</v>
      </c>
      <c r="Q1741" s="105">
        <f t="shared" ref="Q1741:Q1804" si="1088">P1741+Q1740</f>
        <v>357.73593920351709</v>
      </c>
      <c r="R1741" s="27">
        <f t="shared" si="1061"/>
        <v>9.9371094223199188E-2</v>
      </c>
      <c r="S1741" s="98">
        <f t="shared" si="1062"/>
        <v>1.1542533149988681</v>
      </c>
      <c r="T1741" s="17">
        <f t="shared" ref="T1741:T1804" si="1089">S1741+T1740</f>
        <v>3298.066387394364</v>
      </c>
      <c r="U1741" s="17">
        <f t="shared" si="1063"/>
        <v>0.91612955205399005</v>
      </c>
      <c r="V1741" s="17">
        <f t="shared" si="1064"/>
        <v>339.84914224334125</v>
      </c>
      <c r="W1741" s="17">
        <f t="shared" si="1065"/>
        <v>326.25517655360761</v>
      </c>
      <c r="X1741" s="17">
        <f t="shared" si="1065"/>
        <v>313.20496949146332</v>
      </c>
      <c r="Y1741" s="17">
        <f t="shared" si="1066"/>
        <v>310.07291979654866</v>
      </c>
      <c r="Z1741" s="17">
        <f>Y1741/3600</f>
        <v>8.6131366610152402E-2</v>
      </c>
      <c r="AA1741" s="17">
        <f>0.96*Y1741</f>
        <v>297.67000300468669</v>
      </c>
      <c r="AB1741" s="17">
        <f t="shared" si="1067"/>
        <v>285.76320288449921</v>
      </c>
      <c r="AC1741" s="17">
        <f t="shared" si="1068"/>
        <v>271.47504274027426</v>
      </c>
      <c r="AD1741" s="17">
        <f t="shared" si="1069"/>
        <v>271.47504274027426</v>
      </c>
      <c r="AE1741" s="17">
        <f t="shared" ref="AE1741:AE1804" si="1090">AD1741/3600</f>
        <v>7.5409734094520633E-2</v>
      </c>
      <c r="AF1741" s="17">
        <f>T1741-AD1741</f>
        <v>3026.5913446540899</v>
      </c>
      <c r="AG1741" s="17">
        <f t="shared" si="1070"/>
        <v>0.84071981795946937</v>
      </c>
      <c r="AH1741" s="28">
        <f>0.5*'Ducati Panigale 1199 data'!$C$8*'WLTP class 3 v5'!F1741^2</f>
        <v>165178.44058641975</v>
      </c>
      <c r="AI1741" s="17">
        <f t="shared" si="1071"/>
        <v>165.17844058641975</v>
      </c>
      <c r="AJ1741" s="17" t="str">
        <f>IF(N1741&lt;0, AI1741, "0")</f>
        <v>0</v>
      </c>
      <c r="AK1741" s="98">
        <f>AK1740+AJ1741</f>
        <v>3985.0924614197511</v>
      </c>
      <c r="AL1741" s="105">
        <f t="shared" si="1072"/>
        <v>1.1069701281721531</v>
      </c>
      <c r="AM1741" s="98">
        <f>IF(N1741 &gt; 0, AI1741, )</f>
        <v>165.17844058641975</v>
      </c>
      <c r="AN1741" s="98">
        <f t="shared" ref="AN1741:AN1804" si="1091">AM1741+AN1740</f>
        <v>58661.028398148024</v>
      </c>
      <c r="AO1741" s="98">
        <f t="shared" si="1073"/>
        <v>16.294730110596674</v>
      </c>
      <c r="AP1741" s="27">
        <f t="shared" si="1074"/>
        <v>0</v>
      </c>
      <c r="AQ1741" s="27">
        <f t="shared" si="1075"/>
        <v>0</v>
      </c>
      <c r="AR1741" s="100">
        <f t="shared" si="1076"/>
        <v>0</v>
      </c>
      <c r="AS1741" s="27">
        <f t="shared" si="1077"/>
        <v>0</v>
      </c>
      <c r="AT1741" s="100">
        <f t="shared" si="1054"/>
        <v>0</v>
      </c>
      <c r="AU1741" s="27">
        <f t="shared" si="1054"/>
        <v>0</v>
      </c>
      <c r="AV1741" s="27">
        <f t="shared" si="1078"/>
        <v>0</v>
      </c>
      <c r="AW1741" s="27">
        <f t="shared" si="1079"/>
        <v>0</v>
      </c>
      <c r="AX1741" s="27">
        <f t="shared" si="1080"/>
        <v>0</v>
      </c>
      <c r="AY1741" s="100">
        <f>AN1741-AW1741</f>
        <v>58661.028398148024</v>
      </c>
      <c r="AZ1741" s="110">
        <f t="shared" si="1081"/>
        <v>16.294730110596674</v>
      </c>
      <c r="BB1741" s="88">
        <v>0</v>
      </c>
      <c r="BC1741" s="26">
        <f t="shared" si="1082"/>
        <v>0</v>
      </c>
      <c r="BD1741" s="26">
        <f t="shared" si="1083"/>
        <v>0</v>
      </c>
      <c r="BE1741" s="26">
        <f t="shared" si="1084"/>
        <v>0</v>
      </c>
      <c r="BF1741" s="26">
        <f t="shared" si="1085"/>
        <v>0</v>
      </c>
      <c r="BG1741" s="26">
        <f t="shared" si="1086"/>
        <v>0</v>
      </c>
    </row>
    <row r="1742" spans="2:59">
      <c r="B1742" s="13" t="s">
        <v>35</v>
      </c>
      <c r="C1742" s="13">
        <v>1731</v>
      </c>
      <c r="D1742" s="13">
        <v>254</v>
      </c>
      <c r="E1742" s="24">
        <v>121.6</v>
      </c>
      <c r="F1742" s="69">
        <f t="shared" si="1055"/>
        <v>33.777777777777779</v>
      </c>
      <c r="G1742" s="25">
        <f t="shared" si="1087"/>
        <v>-0.70833333333333248</v>
      </c>
      <c r="H1742" s="25">
        <f t="shared" si="1056"/>
        <v>127.5</v>
      </c>
      <c r="I1742" s="49">
        <f>'Ducati Panigale 1199 data'!$C$8*G1742</f>
        <v>-196.91666666666643</v>
      </c>
      <c r="J1742" s="49">
        <f>'Ducati Panigale 1199 data'!$C$8*'Ducati Panigale 1199 data'!$C$15*'Ducati Panigale 1199 data'!$C$10</f>
        <v>54.543600000000005</v>
      </c>
      <c r="K1742" s="49">
        <f>(0.5*'Ducati Panigale 1199 data'!$C$12)*'Ducati Panigale 1199 data'!$C$14*'Ducati Panigale 1199 data'!$C$11*F1742^2</f>
        <v>161.42850370370374</v>
      </c>
      <c r="L1742" s="49">
        <f t="shared" si="1057"/>
        <v>19.055437037037308</v>
      </c>
      <c r="M1742" s="49">
        <f t="shared" si="1053"/>
        <v>643.65031769548239</v>
      </c>
      <c r="N1742" s="25">
        <f t="shared" si="1058"/>
        <v>0.64365031769548242</v>
      </c>
      <c r="O1742" s="105">
        <f t="shared" si="1059"/>
        <v>0</v>
      </c>
      <c r="P1742" s="105">
        <f t="shared" si="1060"/>
        <v>0</v>
      </c>
      <c r="Q1742" s="105">
        <f t="shared" si="1088"/>
        <v>357.73593920351709</v>
      </c>
      <c r="R1742" s="27">
        <f t="shared" si="1061"/>
        <v>9.9371094223199188E-2</v>
      </c>
      <c r="S1742" s="98">
        <f t="shared" si="1062"/>
        <v>0.64365031769548242</v>
      </c>
      <c r="T1742" s="17">
        <f t="shared" si="1089"/>
        <v>3298.7100377120596</v>
      </c>
      <c r="U1742" s="17">
        <f t="shared" si="1063"/>
        <v>0.91630834380890547</v>
      </c>
      <c r="V1742" s="17">
        <f t="shared" si="1064"/>
        <v>339.84914224334125</v>
      </c>
      <c r="W1742" s="17">
        <f t="shared" si="1065"/>
        <v>326.25517655360761</v>
      </c>
      <c r="X1742" s="17">
        <f t="shared" si="1065"/>
        <v>313.20496949146332</v>
      </c>
      <c r="Y1742" s="17">
        <f t="shared" si="1066"/>
        <v>310.07291979654866</v>
      </c>
      <c r="Z1742" s="17">
        <f>Y1742/3600</f>
        <v>8.6131366610152402E-2</v>
      </c>
      <c r="AA1742" s="17">
        <f>0.96*Y1742</f>
        <v>297.67000300468669</v>
      </c>
      <c r="AB1742" s="17">
        <f t="shared" si="1067"/>
        <v>285.76320288449921</v>
      </c>
      <c r="AC1742" s="17">
        <f t="shared" si="1068"/>
        <v>271.47504274027426</v>
      </c>
      <c r="AD1742" s="17">
        <f t="shared" si="1069"/>
        <v>271.47504274027426</v>
      </c>
      <c r="AE1742" s="17">
        <f t="shared" si="1090"/>
        <v>7.5409734094520633E-2</v>
      </c>
      <c r="AF1742" s="17">
        <f>T1742-AD1742</f>
        <v>3027.2349949717855</v>
      </c>
      <c r="AG1742" s="17">
        <f t="shared" si="1070"/>
        <v>0.8408986097143849</v>
      </c>
      <c r="AH1742" s="28">
        <f>0.5*'Ducati Panigale 1199 data'!$C$8*'WLTP class 3 v5'!F1742^2</f>
        <v>158590.41975308643</v>
      </c>
      <c r="AI1742" s="17">
        <f t="shared" si="1071"/>
        <v>158.59041975308642</v>
      </c>
      <c r="AJ1742" s="17" t="str">
        <f>IF(N1742&lt;0, AI1742, "0")</f>
        <v>0</v>
      </c>
      <c r="AK1742" s="98">
        <f>AK1741+AJ1742</f>
        <v>3985.0924614197511</v>
      </c>
      <c r="AL1742" s="105">
        <f t="shared" si="1072"/>
        <v>1.1069701281721531</v>
      </c>
      <c r="AM1742" s="98">
        <f>IF(N1742 &gt; 0, AI1742, )</f>
        <v>158.59041975308642</v>
      </c>
      <c r="AN1742" s="98">
        <f t="shared" si="1091"/>
        <v>58819.618817901108</v>
      </c>
      <c r="AO1742" s="98">
        <f t="shared" si="1073"/>
        <v>16.33878300497253</v>
      </c>
      <c r="AP1742" s="27">
        <f t="shared" si="1074"/>
        <v>0</v>
      </c>
      <c r="AQ1742" s="27">
        <f t="shared" si="1075"/>
        <v>0</v>
      </c>
      <c r="AR1742" s="100">
        <f t="shared" si="1076"/>
        <v>0</v>
      </c>
      <c r="AS1742" s="27">
        <f t="shared" si="1077"/>
        <v>0</v>
      </c>
      <c r="AT1742" s="100">
        <f t="shared" si="1054"/>
        <v>0</v>
      </c>
      <c r="AU1742" s="27">
        <f t="shared" si="1054"/>
        <v>0</v>
      </c>
      <c r="AV1742" s="27">
        <f t="shared" si="1078"/>
        <v>0</v>
      </c>
      <c r="AW1742" s="27">
        <f t="shared" si="1079"/>
        <v>0</v>
      </c>
      <c r="AX1742" s="27">
        <f t="shared" si="1080"/>
        <v>0</v>
      </c>
      <c r="AY1742" s="100">
        <f>AN1742-AW1742</f>
        <v>58819.618817901108</v>
      </c>
      <c r="AZ1742" s="110">
        <f t="shared" si="1081"/>
        <v>16.33878300497253</v>
      </c>
      <c r="BB1742" s="88">
        <v>0</v>
      </c>
      <c r="BC1742" s="26">
        <f t="shared" si="1082"/>
        <v>0</v>
      </c>
      <c r="BD1742" s="26">
        <f t="shared" si="1083"/>
        <v>0</v>
      </c>
      <c r="BE1742" s="26">
        <f t="shared" si="1084"/>
        <v>0</v>
      </c>
      <c r="BF1742" s="26">
        <f t="shared" si="1085"/>
        <v>0</v>
      </c>
      <c r="BG1742" s="26">
        <f t="shared" si="1086"/>
        <v>0</v>
      </c>
    </row>
    <row r="1743" spans="2:59">
      <c r="B1743" s="13" t="s">
        <v>35</v>
      </c>
      <c r="C1743" s="13">
        <v>1732</v>
      </c>
      <c r="D1743" s="13">
        <v>255</v>
      </c>
      <c r="E1743" s="24">
        <v>119</v>
      </c>
      <c r="F1743" s="69">
        <f t="shared" si="1055"/>
        <v>33.055555555555557</v>
      </c>
      <c r="G1743" s="25">
        <f t="shared" si="1087"/>
        <v>-0.70833333333333248</v>
      </c>
      <c r="H1743" s="25">
        <f t="shared" si="1056"/>
        <v>128</v>
      </c>
      <c r="I1743" s="49">
        <f>'Ducati Panigale 1199 data'!$C$8*G1743</f>
        <v>-196.91666666666643</v>
      </c>
      <c r="J1743" s="49">
        <f>'Ducati Panigale 1199 data'!$C$8*'Ducati Panigale 1199 data'!$C$15*'Ducati Panigale 1199 data'!$C$10</f>
        <v>54.543600000000005</v>
      </c>
      <c r="K1743" s="49">
        <f>(0.5*'Ducati Panigale 1199 data'!$C$12)*'Ducati Panigale 1199 data'!$C$14*'Ducati Panigale 1199 data'!$C$11*F1743^2</f>
        <v>154.59911168981483</v>
      </c>
      <c r="L1743" s="49">
        <f t="shared" si="1057"/>
        <v>12.226045023148401</v>
      </c>
      <c r="M1743" s="49">
        <f t="shared" si="1053"/>
        <v>404.13871048740549</v>
      </c>
      <c r="N1743" s="25">
        <f t="shared" si="1058"/>
        <v>0.40413871048740552</v>
      </c>
      <c r="O1743" s="105">
        <f t="shared" si="1059"/>
        <v>0</v>
      </c>
      <c r="P1743" s="105">
        <f t="shared" si="1060"/>
        <v>0</v>
      </c>
      <c r="Q1743" s="105">
        <f t="shared" si="1088"/>
        <v>357.73593920351709</v>
      </c>
      <c r="R1743" s="27">
        <f t="shared" si="1061"/>
        <v>9.9371094223199188E-2</v>
      </c>
      <c r="S1743" s="98">
        <f t="shared" si="1062"/>
        <v>0.40413871048740552</v>
      </c>
      <c r="T1743" s="17">
        <f t="shared" si="1089"/>
        <v>3299.1141764225472</v>
      </c>
      <c r="U1743" s="17">
        <f t="shared" si="1063"/>
        <v>0.91642060456181862</v>
      </c>
      <c r="V1743" s="17">
        <f t="shared" si="1064"/>
        <v>339.84914224334125</v>
      </c>
      <c r="W1743" s="17">
        <f t="shared" si="1065"/>
        <v>326.25517655360761</v>
      </c>
      <c r="X1743" s="17">
        <f t="shared" si="1065"/>
        <v>313.20496949146332</v>
      </c>
      <c r="Y1743" s="17">
        <f t="shared" si="1066"/>
        <v>310.07291979654866</v>
      </c>
      <c r="Z1743" s="17">
        <f>Y1743/3600</f>
        <v>8.6131366610152402E-2</v>
      </c>
      <c r="AA1743" s="17">
        <f>0.96*Y1743</f>
        <v>297.67000300468669</v>
      </c>
      <c r="AB1743" s="17">
        <f t="shared" si="1067"/>
        <v>285.76320288449921</v>
      </c>
      <c r="AC1743" s="17">
        <f t="shared" si="1068"/>
        <v>271.47504274027426</v>
      </c>
      <c r="AD1743" s="17">
        <f t="shared" si="1069"/>
        <v>271.47504274027426</v>
      </c>
      <c r="AE1743" s="17">
        <f t="shared" si="1090"/>
        <v>7.5409734094520633E-2</v>
      </c>
      <c r="AF1743" s="17">
        <f>T1743-AD1743</f>
        <v>3027.639133682273</v>
      </c>
      <c r="AG1743" s="17">
        <f t="shared" si="1070"/>
        <v>0.84101087046729806</v>
      </c>
      <c r="AH1743" s="28">
        <f>0.5*'Ducati Panigale 1199 data'!$C$8*'WLTP class 3 v5'!F1743^2</f>
        <v>151881.09567901236</v>
      </c>
      <c r="AI1743" s="17">
        <f t="shared" si="1071"/>
        <v>151.88109567901236</v>
      </c>
      <c r="AJ1743" s="17" t="str">
        <f>IF(N1743&lt;0, AI1743, "0")</f>
        <v>0</v>
      </c>
      <c r="AK1743" s="98">
        <f>AK1742+AJ1743</f>
        <v>3985.0924614197511</v>
      </c>
      <c r="AL1743" s="105">
        <f t="shared" si="1072"/>
        <v>1.1069701281721531</v>
      </c>
      <c r="AM1743" s="98">
        <f>IF(N1743 &gt; 0, AI1743, )</f>
        <v>151.88109567901236</v>
      </c>
      <c r="AN1743" s="98">
        <f t="shared" si="1091"/>
        <v>58971.499913580119</v>
      </c>
      <c r="AO1743" s="98">
        <f t="shared" si="1073"/>
        <v>16.3809721982167</v>
      </c>
      <c r="AP1743" s="27">
        <f t="shared" si="1074"/>
        <v>0</v>
      </c>
      <c r="AQ1743" s="27">
        <f t="shared" si="1075"/>
        <v>0</v>
      </c>
      <c r="AR1743" s="100">
        <f t="shared" si="1076"/>
        <v>0</v>
      </c>
      <c r="AS1743" s="27">
        <f t="shared" si="1077"/>
        <v>0</v>
      </c>
      <c r="AT1743" s="100">
        <f t="shared" si="1054"/>
        <v>0</v>
      </c>
      <c r="AU1743" s="27">
        <f t="shared" si="1054"/>
        <v>0</v>
      </c>
      <c r="AV1743" s="27">
        <f t="shared" si="1078"/>
        <v>0</v>
      </c>
      <c r="AW1743" s="27">
        <f t="shared" si="1079"/>
        <v>0</v>
      </c>
      <c r="AX1743" s="27">
        <f t="shared" si="1080"/>
        <v>0</v>
      </c>
      <c r="AY1743" s="100">
        <f>AN1743-AW1743</f>
        <v>58971.499913580119</v>
      </c>
      <c r="AZ1743" s="110">
        <f t="shared" si="1081"/>
        <v>16.3809721982167</v>
      </c>
      <c r="BB1743" s="88">
        <v>0</v>
      </c>
      <c r="BC1743" s="26">
        <f t="shared" si="1082"/>
        <v>0</v>
      </c>
      <c r="BD1743" s="26">
        <f t="shared" si="1083"/>
        <v>0</v>
      </c>
      <c r="BE1743" s="26">
        <f t="shared" si="1084"/>
        <v>0</v>
      </c>
      <c r="BF1743" s="26">
        <f t="shared" si="1085"/>
        <v>0</v>
      </c>
      <c r="BG1743" s="26">
        <f t="shared" si="1086"/>
        <v>0</v>
      </c>
    </row>
    <row r="1744" spans="2:59">
      <c r="B1744" s="13" t="s">
        <v>35</v>
      </c>
      <c r="C1744" s="13">
        <v>1733</v>
      </c>
      <c r="D1744" s="13">
        <v>256</v>
      </c>
      <c r="E1744" s="24">
        <v>116.5</v>
      </c>
      <c r="F1744" s="69">
        <f t="shared" si="1055"/>
        <v>32.361111111111114</v>
      </c>
      <c r="G1744" s="25">
        <f t="shared" si="1087"/>
        <v>-0.68055555555555636</v>
      </c>
      <c r="H1744" s="25">
        <f t="shared" si="1056"/>
        <v>128.5</v>
      </c>
      <c r="I1744" s="49">
        <f>'Ducati Panigale 1199 data'!$C$8*G1744</f>
        <v>-189.19444444444466</v>
      </c>
      <c r="J1744" s="49">
        <f>'Ducati Panigale 1199 data'!$C$8*'Ducati Panigale 1199 data'!$C$15*'Ducati Panigale 1199 data'!$C$10</f>
        <v>54.543600000000005</v>
      </c>
      <c r="K1744" s="49">
        <f>(0.5*'Ducati Panigale 1199 data'!$C$12)*'Ducati Panigale 1199 data'!$C$14*'Ducati Panigale 1199 data'!$C$11*F1744^2</f>
        <v>148.1715834780093</v>
      </c>
      <c r="L1744" s="49">
        <f t="shared" si="1057"/>
        <v>13.520739033564638</v>
      </c>
      <c r="M1744" s="49">
        <f t="shared" si="1053"/>
        <v>437.54613816952235</v>
      </c>
      <c r="N1744" s="25">
        <f t="shared" si="1058"/>
        <v>0.43754613816952237</v>
      </c>
      <c r="O1744" s="105">
        <f t="shared" si="1059"/>
        <v>0</v>
      </c>
      <c r="P1744" s="105">
        <f t="shared" si="1060"/>
        <v>0</v>
      </c>
      <c r="Q1744" s="105">
        <f t="shared" si="1088"/>
        <v>357.73593920351709</v>
      </c>
      <c r="R1744" s="27">
        <f t="shared" si="1061"/>
        <v>9.9371094223199188E-2</v>
      </c>
      <c r="S1744" s="98">
        <f t="shared" si="1062"/>
        <v>0.43754613816952237</v>
      </c>
      <c r="T1744" s="17">
        <f t="shared" si="1089"/>
        <v>3299.5517225607168</v>
      </c>
      <c r="U1744" s="17">
        <f t="shared" si="1063"/>
        <v>0.91654214515575472</v>
      </c>
      <c r="V1744" s="17">
        <f t="shared" si="1064"/>
        <v>339.84914224334125</v>
      </c>
      <c r="W1744" s="17">
        <f t="shared" si="1065"/>
        <v>326.25517655360761</v>
      </c>
      <c r="X1744" s="17">
        <f t="shared" si="1065"/>
        <v>313.20496949146332</v>
      </c>
      <c r="Y1744" s="17">
        <f t="shared" si="1066"/>
        <v>310.07291979654866</v>
      </c>
      <c r="Z1744" s="17">
        <f>Y1744/3600</f>
        <v>8.6131366610152402E-2</v>
      </c>
      <c r="AA1744" s="17">
        <f>0.96*Y1744</f>
        <v>297.67000300468669</v>
      </c>
      <c r="AB1744" s="17">
        <f t="shared" si="1067"/>
        <v>285.76320288449921</v>
      </c>
      <c r="AC1744" s="17">
        <f t="shared" si="1068"/>
        <v>271.47504274027426</v>
      </c>
      <c r="AD1744" s="17">
        <f t="shared" si="1069"/>
        <v>271.47504274027426</v>
      </c>
      <c r="AE1744" s="17">
        <f t="shared" si="1090"/>
        <v>7.5409734094520633E-2</v>
      </c>
      <c r="AF1744" s="17">
        <f>T1744-AD1744</f>
        <v>3028.0766798204427</v>
      </c>
      <c r="AG1744" s="17">
        <f t="shared" si="1070"/>
        <v>0.84113241106123404</v>
      </c>
      <c r="AH1744" s="28">
        <f>0.5*'Ducati Panigale 1199 data'!$C$8*'WLTP class 3 v5'!F1744^2</f>
        <v>145566.57021604941</v>
      </c>
      <c r="AI1744" s="17">
        <f t="shared" si="1071"/>
        <v>145.5665702160494</v>
      </c>
      <c r="AJ1744" s="17" t="str">
        <f>IF(N1744&lt;0, AI1744, "0")</f>
        <v>0</v>
      </c>
      <c r="AK1744" s="98">
        <f>AK1743+AJ1744</f>
        <v>3985.0924614197511</v>
      </c>
      <c r="AL1744" s="105">
        <f t="shared" si="1072"/>
        <v>1.1069701281721531</v>
      </c>
      <c r="AM1744" s="98">
        <f>IF(N1744 &gt; 0, AI1744, )</f>
        <v>145.5665702160494</v>
      </c>
      <c r="AN1744" s="98">
        <f t="shared" si="1091"/>
        <v>59117.066483796167</v>
      </c>
      <c r="AO1744" s="98">
        <f t="shared" si="1073"/>
        <v>16.421407356610047</v>
      </c>
      <c r="AP1744" s="27">
        <f t="shared" si="1074"/>
        <v>0</v>
      </c>
      <c r="AQ1744" s="27">
        <f t="shared" si="1075"/>
        <v>0</v>
      </c>
      <c r="AR1744" s="100">
        <f t="shared" si="1076"/>
        <v>0</v>
      </c>
      <c r="AS1744" s="27">
        <f t="shared" si="1077"/>
        <v>0</v>
      </c>
      <c r="AT1744" s="100">
        <f t="shared" si="1054"/>
        <v>0</v>
      </c>
      <c r="AU1744" s="27">
        <f t="shared" si="1054"/>
        <v>0</v>
      </c>
      <c r="AV1744" s="27">
        <f t="shared" si="1078"/>
        <v>0</v>
      </c>
      <c r="AW1744" s="27">
        <f t="shared" si="1079"/>
        <v>0</v>
      </c>
      <c r="AX1744" s="27">
        <f t="shared" si="1080"/>
        <v>0</v>
      </c>
      <c r="AY1744" s="100">
        <f>AN1744-AW1744</f>
        <v>59117.066483796167</v>
      </c>
      <c r="AZ1744" s="110">
        <f t="shared" si="1081"/>
        <v>16.421407356610047</v>
      </c>
      <c r="BB1744" s="88">
        <v>0</v>
      </c>
      <c r="BC1744" s="26">
        <f t="shared" si="1082"/>
        <v>0</v>
      </c>
      <c r="BD1744" s="26">
        <f t="shared" si="1083"/>
        <v>0</v>
      </c>
      <c r="BE1744" s="26">
        <f t="shared" si="1084"/>
        <v>0</v>
      </c>
      <c r="BF1744" s="26">
        <f t="shared" si="1085"/>
        <v>0</v>
      </c>
      <c r="BG1744" s="26">
        <f t="shared" si="1086"/>
        <v>0</v>
      </c>
    </row>
    <row r="1745" spans="2:59">
      <c r="B1745" s="13" t="s">
        <v>35</v>
      </c>
      <c r="C1745" s="13">
        <v>1734</v>
      </c>
      <c r="D1745" s="13">
        <v>257</v>
      </c>
      <c r="E1745" s="24">
        <v>114.1</v>
      </c>
      <c r="F1745" s="69">
        <f t="shared" si="1055"/>
        <v>31.694444444444443</v>
      </c>
      <c r="G1745" s="25">
        <f t="shared" si="1087"/>
        <v>-0.65277777777777812</v>
      </c>
      <c r="H1745" s="25">
        <f t="shared" si="1056"/>
        <v>129</v>
      </c>
      <c r="I1745" s="49">
        <f>'Ducati Panigale 1199 data'!$C$8*G1745</f>
        <v>-181.47222222222231</v>
      </c>
      <c r="J1745" s="49">
        <f>'Ducati Panigale 1199 data'!$C$8*'Ducati Panigale 1199 data'!$C$15*'Ducati Panigale 1199 data'!$C$10</f>
        <v>54.543600000000005</v>
      </c>
      <c r="K1745" s="49">
        <f>(0.5*'Ducati Panigale 1199 data'!$C$12)*'Ducati Panigale 1199 data'!$C$14*'Ducati Panigale 1199 data'!$C$11*F1745^2</f>
        <v>142.12954320023147</v>
      </c>
      <c r="L1745" s="49">
        <f t="shared" si="1057"/>
        <v>15.200920978009151</v>
      </c>
      <c r="M1745" s="49">
        <f t="shared" si="1053"/>
        <v>481.78474544190112</v>
      </c>
      <c r="N1745" s="25">
        <f t="shared" si="1058"/>
        <v>0.48178474544190114</v>
      </c>
      <c r="O1745" s="105">
        <f t="shared" si="1059"/>
        <v>0</v>
      </c>
      <c r="P1745" s="105">
        <f t="shared" si="1060"/>
        <v>0</v>
      </c>
      <c r="Q1745" s="105">
        <f t="shared" si="1088"/>
        <v>357.73593920351709</v>
      </c>
      <c r="R1745" s="27">
        <f t="shared" si="1061"/>
        <v>9.9371094223199188E-2</v>
      </c>
      <c r="S1745" s="98">
        <f t="shared" si="1062"/>
        <v>0.48178474544190114</v>
      </c>
      <c r="T1745" s="17">
        <f t="shared" si="1089"/>
        <v>3300.0335073061588</v>
      </c>
      <c r="U1745" s="17">
        <f t="shared" si="1063"/>
        <v>0.91667597425171077</v>
      </c>
      <c r="V1745" s="17">
        <f t="shared" si="1064"/>
        <v>339.84914224334125</v>
      </c>
      <c r="W1745" s="17">
        <f t="shared" si="1065"/>
        <v>326.25517655360761</v>
      </c>
      <c r="X1745" s="17">
        <f t="shared" si="1065"/>
        <v>313.20496949146332</v>
      </c>
      <c r="Y1745" s="17">
        <f t="shared" si="1066"/>
        <v>310.07291979654866</v>
      </c>
      <c r="Z1745" s="17">
        <f>Y1745/3600</f>
        <v>8.6131366610152402E-2</v>
      </c>
      <c r="AA1745" s="17">
        <f>0.96*Y1745</f>
        <v>297.67000300468669</v>
      </c>
      <c r="AB1745" s="17">
        <f t="shared" si="1067"/>
        <v>285.76320288449921</v>
      </c>
      <c r="AC1745" s="17">
        <f t="shared" si="1068"/>
        <v>271.47504274027426</v>
      </c>
      <c r="AD1745" s="17">
        <f t="shared" si="1069"/>
        <v>271.47504274027426</v>
      </c>
      <c r="AE1745" s="17">
        <f t="shared" si="1090"/>
        <v>7.5409734094520633E-2</v>
      </c>
      <c r="AF1745" s="17">
        <f>T1745-AD1745</f>
        <v>3028.5584645658846</v>
      </c>
      <c r="AG1745" s="17">
        <f t="shared" si="1070"/>
        <v>0.8412662401571902</v>
      </c>
      <c r="AH1745" s="28">
        <f>0.5*'Ducati Panigale 1199 data'!$C$8*'WLTP class 3 v5'!F1745^2</f>
        <v>139630.75540123455</v>
      </c>
      <c r="AI1745" s="17">
        <f t="shared" si="1071"/>
        <v>139.63075540123455</v>
      </c>
      <c r="AJ1745" s="17" t="str">
        <f>IF(N1745&lt;0, AI1745, "0")</f>
        <v>0</v>
      </c>
      <c r="AK1745" s="98">
        <f>AK1744+AJ1745</f>
        <v>3985.0924614197511</v>
      </c>
      <c r="AL1745" s="105">
        <f t="shared" si="1072"/>
        <v>1.1069701281721531</v>
      </c>
      <c r="AM1745" s="98">
        <f>IF(N1745 &gt; 0, AI1745, )</f>
        <v>139.63075540123455</v>
      </c>
      <c r="AN1745" s="98">
        <f t="shared" si="1091"/>
        <v>59256.697239197398</v>
      </c>
      <c r="AO1745" s="98">
        <f t="shared" si="1073"/>
        <v>16.460193677554834</v>
      </c>
      <c r="AP1745" s="27">
        <f t="shared" si="1074"/>
        <v>0</v>
      </c>
      <c r="AQ1745" s="27">
        <f t="shared" si="1075"/>
        <v>0</v>
      </c>
      <c r="AR1745" s="100">
        <f t="shared" si="1076"/>
        <v>0</v>
      </c>
      <c r="AS1745" s="27">
        <f t="shared" si="1077"/>
        <v>0</v>
      </c>
      <c r="AT1745" s="100">
        <f t="shared" si="1054"/>
        <v>0</v>
      </c>
      <c r="AU1745" s="27">
        <f t="shared" si="1054"/>
        <v>0</v>
      </c>
      <c r="AV1745" s="27">
        <f t="shared" si="1078"/>
        <v>0</v>
      </c>
      <c r="AW1745" s="27">
        <f t="shared" si="1079"/>
        <v>0</v>
      </c>
      <c r="AX1745" s="27">
        <f t="shared" si="1080"/>
        <v>0</v>
      </c>
      <c r="AY1745" s="100">
        <f>AN1745-AW1745</f>
        <v>59256.697239197398</v>
      </c>
      <c r="AZ1745" s="110">
        <f t="shared" si="1081"/>
        <v>16.460193677554834</v>
      </c>
      <c r="BB1745" s="88">
        <v>0</v>
      </c>
      <c r="BC1745" s="26">
        <f t="shared" si="1082"/>
        <v>0</v>
      </c>
      <c r="BD1745" s="26">
        <f t="shared" si="1083"/>
        <v>0</v>
      </c>
      <c r="BE1745" s="26">
        <f t="shared" si="1084"/>
        <v>0</v>
      </c>
      <c r="BF1745" s="26">
        <f t="shared" si="1085"/>
        <v>0</v>
      </c>
      <c r="BG1745" s="26">
        <f t="shared" si="1086"/>
        <v>0</v>
      </c>
    </row>
    <row r="1746" spans="2:59">
      <c r="B1746" s="13" t="s">
        <v>35</v>
      </c>
      <c r="C1746" s="13">
        <v>1735</v>
      </c>
      <c r="D1746" s="13">
        <v>258</v>
      </c>
      <c r="E1746" s="24">
        <v>111.8</v>
      </c>
      <c r="F1746" s="69">
        <f t="shared" si="1055"/>
        <v>31.055555555555557</v>
      </c>
      <c r="G1746" s="25">
        <f t="shared" si="1087"/>
        <v>-0.63888888888888806</v>
      </c>
      <c r="H1746" s="25">
        <f t="shared" si="1056"/>
        <v>129.5</v>
      </c>
      <c r="I1746" s="49">
        <f>'Ducati Panigale 1199 data'!$C$8*G1746</f>
        <v>-177.61111111111089</v>
      </c>
      <c r="J1746" s="49">
        <f>'Ducati Panigale 1199 data'!$C$8*'Ducati Panigale 1199 data'!$C$15*'Ducati Panigale 1199 data'!$C$10</f>
        <v>54.543600000000005</v>
      </c>
      <c r="K1746" s="49">
        <f>(0.5*'Ducati Panigale 1199 data'!$C$12)*'Ducati Panigale 1199 data'!$C$14*'Ducati Panigale 1199 data'!$C$11*F1746^2</f>
        <v>136.45727002314817</v>
      </c>
      <c r="L1746" s="49">
        <f t="shared" si="1057"/>
        <v>13.38975891203728</v>
      </c>
      <c r="M1746" s="49">
        <f t="shared" si="1053"/>
        <v>415.82640176826891</v>
      </c>
      <c r="N1746" s="25">
        <f t="shared" si="1058"/>
        <v>0.41582640176826891</v>
      </c>
      <c r="O1746" s="105">
        <f t="shared" si="1059"/>
        <v>0</v>
      </c>
      <c r="P1746" s="105">
        <f t="shared" si="1060"/>
        <v>0</v>
      </c>
      <c r="Q1746" s="105">
        <f t="shared" si="1088"/>
        <v>357.73593920351709</v>
      </c>
      <c r="R1746" s="27">
        <f t="shared" si="1061"/>
        <v>9.9371094223199188E-2</v>
      </c>
      <c r="S1746" s="98">
        <f t="shared" si="1062"/>
        <v>0.41582640176826891</v>
      </c>
      <c r="T1746" s="17">
        <f t="shared" si="1089"/>
        <v>3300.4493337079271</v>
      </c>
      <c r="U1746" s="17">
        <f t="shared" si="1063"/>
        <v>0.91679148158553525</v>
      </c>
      <c r="V1746" s="17">
        <f t="shared" si="1064"/>
        <v>339.84914224334125</v>
      </c>
      <c r="W1746" s="17">
        <f t="shared" si="1065"/>
        <v>326.25517655360761</v>
      </c>
      <c r="X1746" s="17">
        <f t="shared" si="1065"/>
        <v>313.20496949146332</v>
      </c>
      <c r="Y1746" s="17">
        <f t="shared" si="1066"/>
        <v>310.07291979654866</v>
      </c>
      <c r="Z1746" s="17">
        <f>Y1746/3600</f>
        <v>8.6131366610152402E-2</v>
      </c>
      <c r="AA1746" s="17">
        <f>0.96*Y1746</f>
        <v>297.67000300468669</v>
      </c>
      <c r="AB1746" s="17">
        <f t="shared" si="1067"/>
        <v>285.76320288449921</v>
      </c>
      <c r="AC1746" s="17">
        <f t="shared" si="1068"/>
        <v>271.47504274027426</v>
      </c>
      <c r="AD1746" s="17">
        <f t="shared" si="1069"/>
        <v>271.47504274027426</v>
      </c>
      <c r="AE1746" s="17">
        <f t="shared" si="1090"/>
        <v>7.5409734094520633E-2</v>
      </c>
      <c r="AF1746" s="17">
        <f>T1746-AD1746</f>
        <v>3028.9742909676529</v>
      </c>
      <c r="AG1746" s="17">
        <f t="shared" si="1070"/>
        <v>0.84138174749101469</v>
      </c>
      <c r="AH1746" s="28">
        <f>0.5*'Ducati Panigale 1199 data'!$C$8*'WLTP class 3 v5'!F1746^2</f>
        <v>134058.20679012345</v>
      </c>
      <c r="AI1746" s="17">
        <f t="shared" si="1071"/>
        <v>134.05820679012345</v>
      </c>
      <c r="AJ1746" s="17" t="str">
        <f>IF(N1746&lt;0, AI1746, "0")</f>
        <v>0</v>
      </c>
      <c r="AK1746" s="98">
        <f>AK1745+AJ1746</f>
        <v>3985.0924614197511</v>
      </c>
      <c r="AL1746" s="105">
        <f t="shared" si="1072"/>
        <v>1.1069701281721531</v>
      </c>
      <c r="AM1746" s="98">
        <f>IF(N1746 &gt; 0, AI1746, )</f>
        <v>134.05820679012345</v>
      </c>
      <c r="AN1746" s="98">
        <f t="shared" si="1091"/>
        <v>59390.755445987525</v>
      </c>
      <c r="AO1746" s="98">
        <f t="shared" si="1073"/>
        <v>16.497432068329868</v>
      </c>
      <c r="AP1746" s="27">
        <f t="shared" si="1074"/>
        <v>0</v>
      </c>
      <c r="AQ1746" s="27">
        <f t="shared" si="1075"/>
        <v>0</v>
      </c>
      <c r="AR1746" s="100">
        <f t="shared" si="1076"/>
        <v>0</v>
      </c>
      <c r="AS1746" s="27">
        <f t="shared" si="1077"/>
        <v>0</v>
      </c>
      <c r="AT1746" s="100">
        <f t="shared" si="1054"/>
        <v>0</v>
      </c>
      <c r="AU1746" s="27">
        <f t="shared" si="1054"/>
        <v>0</v>
      </c>
      <c r="AV1746" s="27">
        <f t="shared" si="1078"/>
        <v>0</v>
      </c>
      <c r="AW1746" s="27">
        <f t="shared" si="1079"/>
        <v>0</v>
      </c>
      <c r="AX1746" s="27">
        <f t="shared" si="1080"/>
        <v>0</v>
      </c>
      <c r="AY1746" s="100">
        <f>AN1746-AW1746</f>
        <v>59390.755445987525</v>
      </c>
      <c r="AZ1746" s="110">
        <f t="shared" si="1081"/>
        <v>16.497432068329868</v>
      </c>
      <c r="BB1746" s="88">
        <v>0</v>
      </c>
      <c r="BC1746" s="26">
        <f t="shared" si="1082"/>
        <v>0</v>
      </c>
      <c r="BD1746" s="26">
        <f t="shared" si="1083"/>
        <v>0</v>
      </c>
      <c r="BE1746" s="26">
        <f t="shared" si="1084"/>
        <v>0</v>
      </c>
      <c r="BF1746" s="26">
        <f t="shared" si="1085"/>
        <v>0</v>
      </c>
      <c r="BG1746" s="26">
        <f t="shared" si="1086"/>
        <v>0</v>
      </c>
    </row>
    <row r="1747" spans="2:59">
      <c r="B1747" s="13" t="s">
        <v>35</v>
      </c>
      <c r="C1747" s="13">
        <v>1736</v>
      </c>
      <c r="D1747" s="13">
        <v>259</v>
      </c>
      <c r="E1747" s="24">
        <v>109.5</v>
      </c>
      <c r="F1747" s="69">
        <f t="shared" si="1055"/>
        <v>30.416666666666668</v>
      </c>
      <c r="G1747" s="25">
        <f t="shared" si="1087"/>
        <v>-0.65277777777777812</v>
      </c>
      <c r="H1747" s="25">
        <f t="shared" si="1056"/>
        <v>130</v>
      </c>
      <c r="I1747" s="49">
        <f>'Ducati Panigale 1199 data'!$C$8*G1747</f>
        <v>-181.47222222222231</v>
      </c>
      <c r="J1747" s="49">
        <f>'Ducati Panigale 1199 data'!$C$8*'Ducati Panigale 1199 data'!$C$15*'Ducati Panigale 1199 data'!$C$10</f>
        <v>54.543600000000005</v>
      </c>
      <c r="K1747" s="49">
        <f>(0.5*'Ducati Panigale 1199 data'!$C$12)*'Ducati Panigale 1199 data'!$C$14*'Ducati Panigale 1199 data'!$C$11*F1747^2</f>
        <v>130.90050130208337</v>
      </c>
      <c r="L1747" s="49">
        <f t="shared" si="1057"/>
        <v>3.9718790798610542</v>
      </c>
      <c r="M1747" s="49">
        <f t="shared" si="1053"/>
        <v>120.8113220124404</v>
      </c>
      <c r="N1747" s="25">
        <f t="shared" si="1058"/>
        <v>0.12081132201244039</v>
      </c>
      <c r="O1747" s="105">
        <f t="shared" si="1059"/>
        <v>0</v>
      </c>
      <c r="P1747" s="105">
        <f t="shared" si="1060"/>
        <v>0</v>
      </c>
      <c r="Q1747" s="105">
        <f t="shared" si="1088"/>
        <v>357.73593920351709</v>
      </c>
      <c r="R1747" s="27">
        <f t="shared" si="1061"/>
        <v>9.9371094223199188E-2</v>
      </c>
      <c r="S1747" s="98">
        <f t="shared" si="1062"/>
        <v>0.12081132201244039</v>
      </c>
      <c r="T1747" s="17">
        <f t="shared" si="1089"/>
        <v>3300.5701450299393</v>
      </c>
      <c r="U1747" s="17">
        <f t="shared" si="1063"/>
        <v>0.91682504028609424</v>
      </c>
      <c r="V1747" s="17">
        <f t="shared" si="1064"/>
        <v>339.84914224334125</v>
      </c>
      <c r="W1747" s="17">
        <f t="shared" si="1065"/>
        <v>326.25517655360761</v>
      </c>
      <c r="X1747" s="17">
        <f t="shared" si="1065"/>
        <v>313.20496949146332</v>
      </c>
      <c r="Y1747" s="17">
        <f t="shared" si="1066"/>
        <v>310.07291979654866</v>
      </c>
      <c r="Z1747" s="17">
        <f>Y1747/3600</f>
        <v>8.6131366610152402E-2</v>
      </c>
      <c r="AA1747" s="17">
        <f>0.96*Y1747</f>
        <v>297.67000300468669</v>
      </c>
      <c r="AB1747" s="17">
        <f t="shared" si="1067"/>
        <v>285.76320288449921</v>
      </c>
      <c r="AC1747" s="17">
        <f t="shared" si="1068"/>
        <v>271.47504274027426</v>
      </c>
      <c r="AD1747" s="17">
        <f t="shared" si="1069"/>
        <v>271.47504274027426</v>
      </c>
      <c r="AE1747" s="17">
        <f t="shared" si="1090"/>
        <v>7.5409734094520633E-2</v>
      </c>
      <c r="AF1747" s="17">
        <f>T1747-AD1747</f>
        <v>3029.0951022896652</v>
      </c>
      <c r="AG1747" s="17">
        <f t="shared" si="1070"/>
        <v>0.84141530619157368</v>
      </c>
      <c r="AH1747" s="28">
        <f>0.5*'Ducati Panigale 1199 data'!$C$8*'WLTP class 3 v5'!F1747^2</f>
        <v>128599.13194444445</v>
      </c>
      <c r="AI1747" s="17">
        <f t="shared" si="1071"/>
        <v>128.59913194444445</v>
      </c>
      <c r="AJ1747" s="17" t="str">
        <f>IF(N1747&lt;0, AI1747, "0")</f>
        <v>0</v>
      </c>
      <c r="AK1747" s="98">
        <f>AK1746+AJ1747</f>
        <v>3985.0924614197511</v>
      </c>
      <c r="AL1747" s="105">
        <f t="shared" si="1072"/>
        <v>1.1069701281721531</v>
      </c>
      <c r="AM1747" s="98">
        <f>IF(N1747 &gt; 0, AI1747, )</f>
        <v>128.59913194444445</v>
      </c>
      <c r="AN1747" s="98">
        <f t="shared" si="1091"/>
        <v>59519.354577931968</v>
      </c>
      <c r="AO1747" s="98">
        <f t="shared" si="1073"/>
        <v>16.533154049425548</v>
      </c>
      <c r="AP1747" s="27">
        <f t="shared" si="1074"/>
        <v>0</v>
      </c>
      <c r="AQ1747" s="27">
        <f t="shared" si="1075"/>
        <v>0</v>
      </c>
      <c r="AR1747" s="100">
        <f t="shared" si="1076"/>
        <v>0</v>
      </c>
      <c r="AS1747" s="27">
        <f t="shared" si="1077"/>
        <v>0</v>
      </c>
      <c r="AT1747" s="100">
        <f t="shared" si="1054"/>
        <v>0</v>
      </c>
      <c r="AU1747" s="27">
        <f t="shared" si="1054"/>
        <v>0</v>
      </c>
      <c r="AV1747" s="27">
        <f t="shared" si="1078"/>
        <v>0</v>
      </c>
      <c r="AW1747" s="27">
        <f t="shared" si="1079"/>
        <v>0</v>
      </c>
      <c r="AX1747" s="27">
        <f t="shared" si="1080"/>
        <v>0</v>
      </c>
      <c r="AY1747" s="100">
        <f>AN1747-AW1747</f>
        <v>59519.354577931968</v>
      </c>
      <c r="AZ1747" s="110">
        <f t="shared" si="1081"/>
        <v>16.533154049425548</v>
      </c>
      <c r="BB1747" s="88">
        <v>0</v>
      </c>
      <c r="BC1747" s="26">
        <f t="shared" si="1082"/>
        <v>0</v>
      </c>
      <c r="BD1747" s="26">
        <f t="shared" si="1083"/>
        <v>0</v>
      </c>
      <c r="BE1747" s="26">
        <f t="shared" si="1084"/>
        <v>0</v>
      </c>
      <c r="BF1747" s="26">
        <f t="shared" si="1085"/>
        <v>0</v>
      </c>
      <c r="BG1747" s="26">
        <f t="shared" si="1086"/>
        <v>0</v>
      </c>
    </row>
    <row r="1748" spans="2:59">
      <c r="B1748" s="13" t="s">
        <v>35</v>
      </c>
      <c r="C1748" s="13">
        <v>1737</v>
      </c>
      <c r="D1748" s="13">
        <v>260</v>
      </c>
      <c r="E1748" s="24">
        <v>107.1</v>
      </c>
      <c r="F1748" s="69">
        <f t="shared" si="1055"/>
        <v>29.75</v>
      </c>
      <c r="G1748" s="25">
        <f t="shared" si="1087"/>
        <v>-0.65277777777777812</v>
      </c>
      <c r="H1748" s="25">
        <f t="shared" si="1056"/>
        <v>130.5</v>
      </c>
      <c r="I1748" s="49">
        <f>'Ducati Panigale 1199 data'!$C$8*G1748</f>
        <v>-181.47222222222231</v>
      </c>
      <c r="J1748" s="49">
        <f>'Ducati Panigale 1199 data'!$C$8*'Ducati Panigale 1199 data'!$C$15*'Ducati Panigale 1199 data'!$C$10</f>
        <v>54.543600000000005</v>
      </c>
      <c r="K1748" s="49">
        <f>(0.5*'Ducati Panigale 1199 data'!$C$12)*'Ducati Panigale 1199 data'!$C$14*'Ducati Panigale 1199 data'!$C$11*F1748^2</f>
        <v>125.22528046875001</v>
      </c>
      <c r="L1748" s="49">
        <f t="shared" si="1057"/>
        <v>-1.7033417534723014</v>
      </c>
      <c r="M1748" s="49">
        <f t="shared" si="1053"/>
        <v>-50.674417165800968</v>
      </c>
      <c r="N1748" s="25">
        <f t="shared" si="1058"/>
        <v>-5.067441716580097E-2</v>
      </c>
      <c r="O1748" s="105">
        <f t="shared" si="1059"/>
        <v>-5.067441716580097E-2</v>
      </c>
      <c r="P1748" s="105">
        <f t="shared" si="1060"/>
        <v>5.067441716580097E-2</v>
      </c>
      <c r="Q1748" s="105">
        <f t="shared" si="1088"/>
        <v>357.78661362068289</v>
      </c>
      <c r="R1748" s="27">
        <f t="shared" si="1061"/>
        <v>9.9385170450189686E-2</v>
      </c>
      <c r="S1748" s="98">
        <f t="shared" si="1062"/>
        <v>0</v>
      </c>
      <c r="T1748" s="17">
        <f t="shared" si="1089"/>
        <v>3300.5701450299393</v>
      </c>
      <c r="U1748" s="17">
        <f t="shared" si="1063"/>
        <v>0.91682504028609424</v>
      </c>
      <c r="V1748" s="17">
        <f t="shared" si="1064"/>
        <v>339.89728293964873</v>
      </c>
      <c r="W1748" s="17">
        <f t="shared" si="1065"/>
        <v>326.30139162206279</v>
      </c>
      <c r="X1748" s="17">
        <f t="shared" si="1065"/>
        <v>313.24933595718028</v>
      </c>
      <c r="Y1748" s="17">
        <f t="shared" si="1066"/>
        <v>310.11684259760847</v>
      </c>
      <c r="Z1748" s="17">
        <f>Y1748/3600</f>
        <v>8.6143567388224568E-2</v>
      </c>
      <c r="AA1748" s="17">
        <f>0.96*Y1748</f>
        <v>297.71216889370413</v>
      </c>
      <c r="AB1748" s="17">
        <f t="shared" si="1067"/>
        <v>285.80368213795595</v>
      </c>
      <c r="AC1748" s="17">
        <f t="shared" si="1068"/>
        <v>271.51349803105813</v>
      </c>
      <c r="AD1748" s="17">
        <f t="shared" si="1069"/>
        <v>271.51349803105813</v>
      </c>
      <c r="AE1748" s="17">
        <f t="shared" si="1090"/>
        <v>7.5420416119738376E-2</v>
      </c>
      <c r="AF1748" s="17">
        <f>T1748-AD1748</f>
        <v>3029.0566469988812</v>
      </c>
      <c r="AG1748" s="17">
        <f t="shared" si="1070"/>
        <v>0.84140462416635586</v>
      </c>
      <c r="AH1748" s="28">
        <f>0.5*'Ducati Panigale 1199 data'!$C$8*'WLTP class 3 v5'!F1748^2</f>
        <v>123023.6875</v>
      </c>
      <c r="AI1748" s="17">
        <f t="shared" si="1071"/>
        <v>123.02368749999999</v>
      </c>
      <c r="AJ1748" s="17">
        <f>IF(N1748&lt;0, AI1748, "0")</f>
        <v>123.02368749999999</v>
      </c>
      <c r="AK1748" s="98">
        <f>AK1747+AJ1748</f>
        <v>4108.1161489197511</v>
      </c>
      <c r="AL1748" s="105">
        <f t="shared" si="1072"/>
        <v>1.1411433746999309</v>
      </c>
      <c r="AM1748" s="98">
        <f>IF(N1748 &gt; 0, AI1748, )</f>
        <v>0</v>
      </c>
      <c r="AN1748" s="98">
        <f t="shared" si="1091"/>
        <v>59519.354577931968</v>
      </c>
      <c r="AO1748" s="98">
        <f t="shared" si="1073"/>
        <v>16.533154049425548</v>
      </c>
      <c r="AP1748" s="27">
        <f t="shared" si="1074"/>
        <v>116.87250312499999</v>
      </c>
      <c r="AQ1748" s="27">
        <f t="shared" si="1075"/>
        <v>112.19760299999999</v>
      </c>
      <c r="AR1748" s="100">
        <f t="shared" si="1076"/>
        <v>107.70969887999998</v>
      </c>
      <c r="AS1748" s="27">
        <f t="shared" si="1077"/>
        <v>106.63260189119998</v>
      </c>
      <c r="AT1748" s="100">
        <f t="shared" si="1054"/>
        <v>102.36729781555198</v>
      </c>
      <c r="AU1748" s="27">
        <f t="shared" si="1054"/>
        <v>98.272605902929897</v>
      </c>
      <c r="AV1748" s="27">
        <f t="shared" si="1078"/>
        <v>93.358975607783393</v>
      </c>
      <c r="AW1748" s="27">
        <f t="shared" si="1079"/>
        <v>93.358975607783393</v>
      </c>
      <c r="AX1748" s="27">
        <f t="shared" si="1080"/>
        <v>2.5933048779939832E-2</v>
      </c>
      <c r="AY1748" s="100">
        <f>AN1748-AW1748</f>
        <v>59425.995602324183</v>
      </c>
      <c r="AZ1748" s="110">
        <f t="shared" si="1081"/>
        <v>16.507221000645607</v>
      </c>
      <c r="BB1748" s="88">
        <v>5.0674417165800997E-2</v>
      </c>
      <c r="BC1748" s="26">
        <f t="shared" si="1082"/>
        <v>4.5606975449220898E-2</v>
      </c>
      <c r="BD1748" s="26">
        <f t="shared" si="1083"/>
        <v>4.332662667675985E-2</v>
      </c>
      <c r="BE1748" s="26">
        <f t="shared" si="1084"/>
        <v>4.1593561609689453E-2</v>
      </c>
      <c r="BF1748" s="26">
        <f t="shared" si="1085"/>
        <v>3.9097947913108083E-2</v>
      </c>
      <c r="BG1748" s="26">
        <f t="shared" si="1086"/>
        <v>3.9097947913108083E-2</v>
      </c>
    </row>
    <row r="1749" spans="2:59">
      <c r="B1749" s="13" t="s">
        <v>35</v>
      </c>
      <c r="C1749" s="13">
        <v>1738</v>
      </c>
      <c r="D1749" s="13">
        <v>261</v>
      </c>
      <c r="E1749" s="24">
        <v>104.8</v>
      </c>
      <c r="F1749" s="69">
        <f t="shared" si="1055"/>
        <v>29.111111111111111</v>
      </c>
      <c r="G1749" s="25">
        <f t="shared" si="1087"/>
        <v>-0.63888888888888806</v>
      </c>
      <c r="H1749" s="25">
        <f t="shared" si="1056"/>
        <v>131</v>
      </c>
      <c r="I1749" s="49">
        <f>'Ducati Panigale 1199 data'!$C$8*G1749</f>
        <v>-177.61111111111089</v>
      </c>
      <c r="J1749" s="49">
        <f>'Ducati Panigale 1199 data'!$C$8*'Ducati Panigale 1199 data'!$C$15*'Ducati Panigale 1199 data'!$C$10</f>
        <v>54.543600000000005</v>
      </c>
      <c r="K1749" s="49">
        <f>(0.5*'Ducati Panigale 1199 data'!$C$12)*'Ducati Panigale 1199 data'!$C$14*'Ducati Panigale 1199 data'!$C$11*F1749^2</f>
        <v>119.90454259259261</v>
      </c>
      <c r="L1749" s="49">
        <f t="shared" si="1057"/>
        <v>-3.1629685185182836</v>
      </c>
      <c r="M1749" s="49">
        <f t="shared" si="1053"/>
        <v>-92.077527983532249</v>
      </c>
      <c r="N1749" s="25">
        <f t="shared" si="1058"/>
        <v>-9.2077527983532248E-2</v>
      </c>
      <c r="O1749" s="105">
        <f t="shared" si="1059"/>
        <v>-9.2077527983532248E-2</v>
      </c>
      <c r="P1749" s="105">
        <f t="shared" si="1060"/>
        <v>9.2077527983532248E-2</v>
      </c>
      <c r="Q1749" s="105">
        <f t="shared" si="1088"/>
        <v>357.87869114866641</v>
      </c>
      <c r="R1749" s="27">
        <f t="shared" si="1061"/>
        <v>9.9410747541296224E-2</v>
      </c>
      <c r="S1749" s="98">
        <f t="shared" si="1062"/>
        <v>0</v>
      </c>
      <c r="T1749" s="17">
        <f t="shared" si="1089"/>
        <v>3300.5701450299393</v>
      </c>
      <c r="U1749" s="17">
        <f t="shared" si="1063"/>
        <v>0.91682504028609424</v>
      </c>
      <c r="V1749" s="17">
        <f t="shared" si="1064"/>
        <v>339.98475659123307</v>
      </c>
      <c r="W1749" s="17">
        <f t="shared" si="1065"/>
        <v>326.38536632758371</v>
      </c>
      <c r="X1749" s="17">
        <f t="shared" si="1065"/>
        <v>313.32995167448036</v>
      </c>
      <c r="Y1749" s="17">
        <f t="shared" si="1066"/>
        <v>310.19665215773557</v>
      </c>
      <c r="Z1749" s="17">
        <f>Y1749/3600</f>
        <v>8.6165736710482096E-2</v>
      </c>
      <c r="AA1749" s="17">
        <f>0.96*Y1749</f>
        <v>297.78878607142616</v>
      </c>
      <c r="AB1749" s="17">
        <f t="shared" si="1067"/>
        <v>285.87723462856911</v>
      </c>
      <c r="AC1749" s="17">
        <f t="shared" si="1068"/>
        <v>271.58337289714063</v>
      </c>
      <c r="AD1749" s="17">
        <f t="shared" si="1069"/>
        <v>271.58337289714063</v>
      </c>
      <c r="AE1749" s="17">
        <f t="shared" si="1090"/>
        <v>7.5439825804761287E-2</v>
      </c>
      <c r="AF1749" s="17">
        <f>T1749-AD1749</f>
        <v>3028.9867721327987</v>
      </c>
      <c r="AG1749" s="17">
        <f t="shared" si="1070"/>
        <v>0.84138521448133297</v>
      </c>
      <c r="AH1749" s="28">
        <f>0.5*'Ducati Panigale 1199 data'!$C$8*'WLTP class 3 v5'!F1749^2</f>
        <v>117796.49382716049</v>
      </c>
      <c r="AI1749" s="17">
        <f t="shared" si="1071"/>
        <v>117.79649382716049</v>
      </c>
      <c r="AJ1749" s="17">
        <f>IF(N1749&lt;0, AI1749, "0")</f>
        <v>117.79649382716049</v>
      </c>
      <c r="AK1749" s="98">
        <f>AK1748+AJ1749</f>
        <v>4225.9126427469118</v>
      </c>
      <c r="AL1749" s="105">
        <f t="shared" si="1072"/>
        <v>1.1738646229852532</v>
      </c>
      <c r="AM1749" s="98">
        <f>IF(N1749 &gt; 0, AI1749, )</f>
        <v>0</v>
      </c>
      <c r="AN1749" s="98">
        <f t="shared" si="1091"/>
        <v>59519.354577931968</v>
      </c>
      <c r="AO1749" s="98">
        <f t="shared" si="1073"/>
        <v>16.533154049425548</v>
      </c>
      <c r="AP1749" s="27">
        <f t="shared" si="1074"/>
        <v>111.90666913580246</v>
      </c>
      <c r="AQ1749" s="27">
        <f t="shared" si="1075"/>
        <v>107.43040237037036</v>
      </c>
      <c r="AR1749" s="100">
        <f t="shared" si="1076"/>
        <v>103.13318627555554</v>
      </c>
      <c r="AS1749" s="27">
        <f t="shared" si="1077"/>
        <v>102.10185441279999</v>
      </c>
      <c r="AT1749" s="100">
        <f t="shared" si="1054"/>
        <v>98.01778023628799</v>
      </c>
      <c r="AU1749" s="27">
        <f t="shared" si="1054"/>
        <v>94.097069026836465</v>
      </c>
      <c r="AV1749" s="27">
        <f t="shared" si="1078"/>
        <v>89.392215575494632</v>
      </c>
      <c r="AW1749" s="27">
        <f t="shared" si="1079"/>
        <v>89.392215575494632</v>
      </c>
      <c r="AX1749" s="27">
        <f t="shared" si="1080"/>
        <v>2.4831170993192955E-2</v>
      </c>
      <c r="AY1749" s="100">
        <f>AN1749-AW1749</f>
        <v>59429.962362356477</v>
      </c>
      <c r="AZ1749" s="110">
        <f t="shared" si="1081"/>
        <v>16.508322878432356</v>
      </c>
      <c r="BB1749" s="88">
        <v>9.2077527983532206E-2</v>
      </c>
      <c r="BC1749" s="26">
        <f t="shared" si="1082"/>
        <v>8.286977518517899E-2</v>
      </c>
      <c r="BD1749" s="26">
        <f t="shared" si="1083"/>
        <v>7.8726286425920042E-2</v>
      </c>
      <c r="BE1749" s="26">
        <f t="shared" si="1084"/>
        <v>7.5577234968883231E-2</v>
      </c>
      <c r="BF1749" s="26">
        <f t="shared" si="1085"/>
        <v>7.1042600870750233E-2</v>
      </c>
      <c r="BG1749" s="26">
        <f t="shared" si="1086"/>
        <v>7.1042600870750233E-2</v>
      </c>
    </row>
    <row r="1750" spans="2:59">
      <c r="B1750" s="13" t="s">
        <v>35</v>
      </c>
      <c r="C1750" s="13">
        <v>1739</v>
      </c>
      <c r="D1750" s="13">
        <v>262</v>
      </c>
      <c r="E1750" s="24">
        <v>102.5</v>
      </c>
      <c r="F1750" s="69">
        <f t="shared" si="1055"/>
        <v>28.472222222222221</v>
      </c>
      <c r="G1750" s="25">
        <f t="shared" si="1087"/>
        <v>-0.61111111111110994</v>
      </c>
      <c r="H1750" s="25">
        <f t="shared" si="1056"/>
        <v>131.5</v>
      </c>
      <c r="I1750" s="49">
        <f>'Ducati Panigale 1199 data'!$C$8*G1750</f>
        <v>-169.88888888888857</v>
      </c>
      <c r="J1750" s="49">
        <f>'Ducati Panigale 1199 data'!$C$8*'Ducati Panigale 1199 data'!$C$15*'Ducati Panigale 1199 data'!$C$10</f>
        <v>54.543600000000005</v>
      </c>
      <c r="K1750" s="49">
        <f>(0.5*'Ducati Panigale 1199 data'!$C$12)*'Ducati Panigale 1199 data'!$C$14*'Ducati Panigale 1199 data'!$C$11*F1750^2</f>
        <v>114.69930917245371</v>
      </c>
      <c r="L1750" s="49">
        <f t="shared" si="1057"/>
        <v>-0.64597971643486574</v>
      </c>
      <c r="M1750" s="49">
        <f t="shared" si="1053"/>
        <v>-18.392478037381593</v>
      </c>
      <c r="N1750" s="25">
        <f t="shared" si="1058"/>
        <v>-1.8392478037381595E-2</v>
      </c>
      <c r="O1750" s="105">
        <f t="shared" si="1059"/>
        <v>-1.8392478037381595E-2</v>
      </c>
      <c r="P1750" s="105">
        <f t="shared" si="1060"/>
        <v>1.8392478037381595E-2</v>
      </c>
      <c r="Q1750" s="105">
        <f t="shared" si="1088"/>
        <v>357.89708362670376</v>
      </c>
      <c r="R1750" s="27">
        <f t="shared" si="1061"/>
        <v>9.9415856562973262E-2</v>
      </c>
      <c r="S1750" s="98">
        <f t="shared" si="1062"/>
        <v>0</v>
      </c>
      <c r="T1750" s="17">
        <f t="shared" si="1089"/>
        <v>3300.5701450299393</v>
      </c>
      <c r="U1750" s="17">
        <f t="shared" si="1063"/>
        <v>0.91682504028609424</v>
      </c>
      <c r="V1750" s="17">
        <f t="shared" si="1064"/>
        <v>340.00222944536858</v>
      </c>
      <c r="W1750" s="17">
        <f t="shared" si="1065"/>
        <v>326.40214026755382</v>
      </c>
      <c r="X1750" s="17">
        <f t="shared" si="1065"/>
        <v>313.34605465685166</v>
      </c>
      <c r="Y1750" s="17">
        <f t="shared" si="1066"/>
        <v>310.21259411028313</v>
      </c>
      <c r="Z1750" s="17">
        <f>Y1750/3600</f>
        <v>8.617016503063421E-2</v>
      </c>
      <c r="AA1750" s="17">
        <f>0.96*Y1750</f>
        <v>297.80409034587177</v>
      </c>
      <c r="AB1750" s="17">
        <f t="shared" si="1067"/>
        <v>285.89192673203689</v>
      </c>
      <c r="AC1750" s="17">
        <f t="shared" si="1068"/>
        <v>271.59733039543505</v>
      </c>
      <c r="AD1750" s="17">
        <f t="shared" si="1069"/>
        <v>271.59733039543505</v>
      </c>
      <c r="AE1750" s="17">
        <f t="shared" si="1090"/>
        <v>7.5443702887620853E-2</v>
      </c>
      <c r="AF1750" s="17">
        <f>T1750-AD1750</f>
        <v>3028.9728146345042</v>
      </c>
      <c r="AG1750" s="17">
        <f t="shared" si="1070"/>
        <v>0.84138133739847343</v>
      </c>
      <c r="AH1750" s="28">
        <f>0.5*'Ducati Panigale 1199 data'!$C$8*'WLTP class 3 v5'!F1750^2</f>
        <v>112682.77391975308</v>
      </c>
      <c r="AI1750" s="17">
        <f t="shared" si="1071"/>
        <v>112.68277391975307</v>
      </c>
      <c r="AJ1750" s="17">
        <f>IF(N1750&lt;0, AI1750, "0")</f>
        <v>112.68277391975307</v>
      </c>
      <c r="AK1750" s="98">
        <f>AK1749+AJ1750</f>
        <v>4338.5954166666652</v>
      </c>
      <c r="AL1750" s="105">
        <f t="shared" si="1072"/>
        <v>1.205165393518518</v>
      </c>
      <c r="AM1750" s="98">
        <f>IF(N1750 &gt; 0, AI1750, )</f>
        <v>0</v>
      </c>
      <c r="AN1750" s="98">
        <f t="shared" si="1091"/>
        <v>59519.354577931968</v>
      </c>
      <c r="AO1750" s="98">
        <f t="shared" si="1073"/>
        <v>16.533154049425548</v>
      </c>
      <c r="AP1750" s="27">
        <f t="shared" si="1074"/>
        <v>107.04863522376542</v>
      </c>
      <c r="AQ1750" s="27">
        <f t="shared" si="1075"/>
        <v>102.7666898148148</v>
      </c>
      <c r="AR1750" s="100">
        <f t="shared" si="1076"/>
        <v>98.656022222222205</v>
      </c>
      <c r="AS1750" s="27">
        <f t="shared" si="1077"/>
        <v>97.669461999999982</v>
      </c>
      <c r="AT1750" s="100">
        <f t="shared" si="1054"/>
        <v>93.762683519999982</v>
      </c>
      <c r="AU1750" s="27">
        <f t="shared" si="1054"/>
        <v>90.012176179199983</v>
      </c>
      <c r="AV1750" s="27">
        <f t="shared" si="1078"/>
        <v>85.511567370239973</v>
      </c>
      <c r="AW1750" s="27">
        <f t="shared" si="1079"/>
        <v>85.511567370239973</v>
      </c>
      <c r="AX1750" s="27">
        <f t="shared" si="1080"/>
        <v>2.3753213158399993E-2</v>
      </c>
      <c r="AY1750" s="100">
        <f>AN1750-AW1750</f>
        <v>59433.84301056173</v>
      </c>
      <c r="AZ1750" s="110">
        <f t="shared" si="1081"/>
        <v>16.509400836267147</v>
      </c>
      <c r="BB1750" s="88">
        <v>1.8392478037381602E-2</v>
      </c>
      <c r="BC1750" s="26">
        <f t="shared" si="1082"/>
        <v>1.6553230233643444E-2</v>
      </c>
      <c r="BD1750" s="26">
        <f t="shared" si="1083"/>
        <v>1.5725568721961271E-2</v>
      </c>
      <c r="BE1750" s="26">
        <f t="shared" si="1084"/>
        <v>1.5096545973082819E-2</v>
      </c>
      <c r="BF1750" s="26">
        <f t="shared" si="1085"/>
        <v>1.4190753214697848E-2</v>
      </c>
      <c r="BG1750" s="26">
        <f t="shared" si="1086"/>
        <v>1.4190753214697848E-2</v>
      </c>
    </row>
    <row r="1751" spans="2:59">
      <c r="B1751" s="13" t="s">
        <v>35</v>
      </c>
      <c r="C1751" s="13">
        <v>1740</v>
      </c>
      <c r="D1751" s="13">
        <v>263</v>
      </c>
      <c r="E1751" s="24">
        <v>100.4</v>
      </c>
      <c r="F1751" s="69">
        <f t="shared" si="1055"/>
        <v>27.888888888888889</v>
      </c>
      <c r="G1751" s="25">
        <f t="shared" si="1087"/>
        <v>-0.54166666666666741</v>
      </c>
      <c r="H1751" s="25">
        <f t="shared" si="1056"/>
        <v>132</v>
      </c>
      <c r="I1751" s="49">
        <f>'Ducati Panigale 1199 data'!$C$8*G1751</f>
        <v>-150.58333333333354</v>
      </c>
      <c r="J1751" s="49">
        <f>'Ducati Panigale 1199 data'!$C$8*'Ducati Panigale 1199 data'!$C$15*'Ducati Panigale 1199 data'!$C$10</f>
        <v>54.543600000000005</v>
      </c>
      <c r="K1751" s="49">
        <f>(0.5*'Ducati Panigale 1199 data'!$C$12)*'Ducati Panigale 1199 data'!$C$14*'Ducati Panigale 1199 data'!$C$11*F1751^2</f>
        <v>110.04758009259261</v>
      </c>
      <c r="L1751" s="49">
        <f t="shared" si="1057"/>
        <v>14.007846759259067</v>
      </c>
      <c r="M1751" s="49">
        <f t="shared" si="1053"/>
        <v>390.66328184155844</v>
      </c>
      <c r="N1751" s="25">
        <f t="shared" si="1058"/>
        <v>0.39066328184155846</v>
      </c>
      <c r="O1751" s="105">
        <f t="shared" si="1059"/>
        <v>0</v>
      </c>
      <c r="P1751" s="105">
        <f t="shared" si="1060"/>
        <v>0</v>
      </c>
      <c r="Q1751" s="105">
        <f t="shared" si="1088"/>
        <v>357.89708362670376</v>
      </c>
      <c r="R1751" s="27">
        <f t="shared" si="1061"/>
        <v>9.9415856562973262E-2</v>
      </c>
      <c r="S1751" s="98">
        <f t="shared" si="1062"/>
        <v>0.39066328184155846</v>
      </c>
      <c r="T1751" s="17">
        <f t="shared" si="1089"/>
        <v>3300.960808311781</v>
      </c>
      <c r="U1751" s="17">
        <f t="shared" si="1063"/>
        <v>0.91693355786438357</v>
      </c>
      <c r="V1751" s="17">
        <f t="shared" si="1064"/>
        <v>340.00222944536858</v>
      </c>
      <c r="W1751" s="17">
        <f t="shared" si="1065"/>
        <v>326.40214026755382</v>
      </c>
      <c r="X1751" s="17">
        <f t="shared" si="1065"/>
        <v>313.34605465685166</v>
      </c>
      <c r="Y1751" s="17">
        <f t="shared" si="1066"/>
        <v>310.21259411028313</v>
      </c>
      <c r="Z1751" s="17">
        <f>Y1751/3600</f>
        <v>8.617016503063421E-2</v>
      </c>
      <c r="AA1751" s="17">
        <f>0.96*Y1751</f>
        <v>297.80409034587177</v>
      </c>
      <c r="AB1751" s="17">
        <f t="shared" si="1067"/>
        <v>285.89192673203689</v>
      </c>
      <c r="AC1751" s="17">
        <f t="shared" si="1068"/>
        <v>271.59733039543505</v>
      </c>
      <c r="AD1751" s="17">
        <f t="shared" si="1069"/>
        <v>271.59733039543505</v>
      </c>
      <c r="AE1751" s="17">
        <f t="shared" si="1090"/>
        <v>7.5443702887620853E-2</v>
      </c>
      <c r="AF1751" s="17">
        <f>T1751-AD1751</f>
        <v>3029.3634779163458</v>
      </c>
      <c r="AG1751" s="17">
        <f t="shared" si="1070"/>
        <v>0.84148985497676276</v>
      </c>
      <c r="AH1751" s="28">
        <f>0.5*'Ducati Panigale 1199 data'!$C$8*'WLTP class 3 v5'!F1751^2</f>
        <v>108112.82716049383</v>
      </c>
      <c r="AI1751" s="17">
        <f t="shared" si="1071"/>
        <v>108.11282716049384</v>
      </c>
      <c r="AJ1751" s="17" t="str">
        <f>IF(N1751&lt;0, AI1751, "0")</f>
        <v>0</v>
      </c>
      <c r="AK1751" s="98">
        <f>AK1750+AJ1751</f>
        <v>4338.5954166666652</v>
      </c>
      <c r="AL1751" s="105">
        <f t="shared" si="1072"/>
        <v>1.205165393518518</v>
      </c>
      <c r="AM1751" s="98">
        <f>IF(N1751 &gt; 0, AI1751, )</f>
        <v>108.11282716049384</v>
      </c>
      <c r="AN1751" s="98">
        <f t="shared" si="1091"/>
        <v>59627.467405092459</v>
      </c>
      <c r="AO1751" s="98">
        <f t="shared" si="1073"/>
        <v>16.56318539030346</v>
      </c>
      <c r="AP1751" s="27">
        <f t="shared" si="1074"/>
        <v>0</v>
      </c>
      <c r="AQ1751" s="27">
        <f t="shared" si="1075"/>
        <v>0</v>
      </c>
      <c r="AR1751" s="100">
        <f t="shared" si="1076"/>
        <v>0</v>
      </c>
      <c r="AS1751" s="27">
        <f t="shared" si="1077"/>
        <v>0</v>
      </c>
      <c r="AT1751" s="100">
        <f t="shared" si="1054"/>
        <v>0</v>
      </c>
      <c r="AU1751" s="27">
        <f t="shared" si="1054"/>
        <v>0</v>
      </c>
      <c r="AV1751" s="27">
        <f t="shared" si="1078"/>
        <v>0</v>
      </c>
      <c r="AW1751" s="27">
        <f t="shared" si="1079"/>
        <v>0</v>
      </c>
      <c r="AX1751" s="27">
        <f t="shared" si="1080"/>
        <v>0</v>
      </c>
      <c r="AY1751" s="100">
        <f>AN1751-AW1751</f>
        <v>59627.467405092459</v>
      </c>
      <c r="AZ1751" s="110">
        <f t="shared" si="1081"/>
        <v>16.56318539030346</v>
      </c>
      <c r="BB1751" s="88">
        <v>0</v>
      </c>
      <c r="BC1751" s="26">
        <f t="shared" si="1082"/>
        <v>0</v>
      </c>
      <c r="BD1751" s="26">
        <f t="shared" si="1083"/>
        <v>0</v>
      </c>
      <c r="BE1751" s="26">
        <f t="shared" si="1084"/>
        <v>0</v>
      </c>
      <c r="BF1751" s="26">
        <f t="shared" si="1085"/>
        <v>0</v>
      </c>
      <c r="BG1751" s="26">
        <f t="shared" si="1086"/>
        <v>0</v>
      </c>
    </row>
    <row r="1752" spans="2:59">
      <c r="B1752" s="13" t="s">
        <v>35</v>
      </c>
      <c r="C1752" s="13">
        <v>1741</v>
      </c>
      <c r="D1752" s="13">
        <v>264</v>
      </c>
      <c r="E1752" s="24">
        <v>98.6</v>
      </c>
      <c r="F1752" s="69">
        <f t="shared" si="1055"/>
        <v>27.388888888888889</v>
      </c>
      <c r="G1752" s="25">
        <f t="shared" si="1087"/>
        <v>-0.44444444444444481</v>
      </c>
      <c r="H1752" s="25">
        <f t="shared" si="1056"/>
        <v>132.5</v>
      </c>
      <c r="I1752" s="49">
        <f>'Ducati Panigale 1199 data'!$C$8*G1752</f>
        <v>-123.55555555555566</v>
      </c>
      <c r="J1752" s="49">
        <f>'Ducati Panigale 1199 data'!$C$8*'Ducati Panigale 1199 data'!$C$15*'Ducati Panigale 1199 data'!$C$10</f>
        <v>54.543600000000005</v>
      </c>
      <c r="K1752" s="49">
        <f>(0.5*'Ducati Panigale 1199 data'!$C$12)*'Ducati Panigale 1199 data'!$C$14*'Ducati Panigale 1199 data'!$C$11*F1752^2</f>
        <v>106.13702280092595</v>
      </c>
      <c r="L1752" s="49">
        <f t="shared" si="1057"/>
        <v>37.125067245370289</v>
      </c>
      <c r="M1752" s="49">
        <f t="shared" si="1053"/>
        <v>1016.8143417759752</v>
      </c>
      <c r="N1752" s="25">
        <f t="shared" si="1058"/>
        <v>1.0168143417759752</v>
      </c>
      <c r="O1752" s="105">
        <f t="shared" si="1059"/>
        <v>0</v>
      </c>
      <c r="P1752" s="105">
        <f t="shared" si="1060"/>
        <v>0</v>
      </c>
      <c r="Q1752" s="105">
        <f t="shared" si="1088"/>
        <v>357.89708362670376</v>
      </c>
      <c r="R1752" s="27">
        <f t="shared" si="1061"/>
        <v>9.9415856562973262E-2</v>
      </c>
      <c r="S1752" s="98">
        <f t="shared" si="1062"/>
        <v>1.0168143417759752</v>
      </c>
      <c r="T1752" s="17">
        <f t="shared" si="1089"/>
        <v>3301.9776226535569</v>
      </c>
      <c r="U1752" s="17">
        <f t="shared" si="1063"/>
        <v>0.91721600629265465</v>
      </c>
      <c r="V1752" s="17">
        <f t="shared" si="1064"/>
        <v>340.00222944536858</v>
      </c>
      <c r="W1752" s="17">
        <f t="shared" si="1065"/>
        <v>326.40214026755382</v>
      </c>
      <c r="X1752" s="17">
        <f t="shared" si="1065"/>
        <v>313.34605465685166</v>
      </c>
      <c r="Y1752" s="17">
        <f t="shared" si="1066"/>
        <v>310.21259411028313</v>
      </c>
      <c r="Z1752" s="17">
        <f>Y1752/3600</f>
        <v>8.617016503063421E-2</v>
      </c>
      <c r="AA1752" s="17">
        <f>0.96*Y1752</f>
        <v>297.80409034587177</v>
      </c>
      <c r="AB1752" s="17">
        <f t="shared" si="1067"/>
        <v>285.89192673203689</v>
      </c>
      <c r="AC1752" s="17">
        <f t="shared" si="1068"/>
        <v>271.59733039543505</v>
      </c>
      <c r="AD1752" s="17">
        <f t="shared" si="1069"/>
        <v>271.59733039543505</v>
      </c>
      <c r="AE1752" s="17">
        <f t="shared" si="1090"/>
        <v>7.5443702887620853E-2</v>
      </c>
      <c r="AF1752" s="17">
        <f>T1752-AD1752</f>
        <v>3030.3802922581217</v>
      </c>
      <c r="AG1752" s="17">
        <f t="shared" si="1070"/>
        <v>0.84177230340503384</v>
      </c>
      <c r="AH1752" s="28">
        <f>0.5*'Ducati Panigale 1199 data'!$C$8*'WLTP class 3 v5'!F1752^2</f>
        <v>104271.02160493827</v>
      </c>
      <c r="AI1752" s="17">
        <f t="shared" si="1071"/>
        <v>104.27102160493827</v>
      </c>
      <c r="AJ1752" s="17" t="str">
        <f>IF(N1752&lt;0, AI1752, "0")</f>
        <v>0</v>
      </c>
      <c r="AK1752" s="98">
        <f>AK1751+AJ1752</f>
        <v>4338.5954166666652</v>
      </c>
      <c r="AL1752" s="105">
        <f t="shared" si="1072"/>
        <v>1.205165393518518</v>
      </c>
      <c r="AM1752" s="98">
        <f>IF(N1752 &gt; 0, AI1752, )</f>
        <v>104.27102160493827</v>
      </c>
      <c r="AN1752" s="98">
        <f t="shared" si="1091"/>
        <v>59731.738426697397</v>
      </c>
      <c r="AO1752" s="98">
        <f t="shared" si="1073"/>
        <v>16.5921495629715</v>
      </c>
      <c r="AP1752" s="27">
        <f t="shared" si="1074"/>
        <v>0</v>
      </c>
      <c r="AQ1752" s="27">
        <f t="shared" si="1075"/>
        <v>0</v>
      </c>
      <c r="AR1752" s="100">
        <f t="shared" si="1076"/>
        <v>0</v>
      </c>
      <c r="AS1752" s="27">
        <f t="shared" si="1077"/>
        <v>0</v>
      </c>
      <c r="AT1752" s="100">
        <f t="shared" si="1054"/>
        <v>0</v>
      </c>
      <c r="AU1752" s="27">
        <f t="shared" si="1054"/>
        <v>0</v>
      </c>
      <c r="AV1752" s="27">
        <f t="shared" si="1078"/>
        <v>0</v>
      </c>
      <c r="AW1752" s="27">
        <f t="shared" si="1079"/>
        <v>0</v>
      </c>
      <c r="AX1752" s="27">
        <f t="shared" si="1080"/>
        <v>0</v>
      </c>
      <c r="AY1752" s="100">
        <f>AN1752-AW1752</f>
        <v>59731.738426697397</v>
      </c>
      <c r="AZ1752" s="110">
        <f t="shared" si="1081"/>
        <v>16.5921495629715</v>
      </c>
      <c r="BB1752" s="88">
        <v>0</v>
      </c>
      <c r="BC1752" s="26">
        <f t="shared" si="1082"/>
        <v>0</v>
      </c>
      <c r="BD1752" s="26">
        <f t="shared" si="1083"/>
        <v>0</v>
      </c>
      <c r="BE1752" s="26">
        <f t="shared" si="1084"/>
        <v>0</v>
      </c>
      <c r="BF1752" s="26">
        <f t="shared" si="1085"/>
        <v>0</v>
      </c>
      <c r="BG1752" s="26">
        <f t="shared" si="1086"/>
        <v>0</v>
      </c>
    </row>
    <row r="1753" spans="2:59">
      <c r="B1753" s="13" t="s">
        <v>35</v>
      </c>
      <c r="C1753" s="13">
        <v>1742</v>
      </c>
      <c r="D1753" s="13">
        <v>265</v>
      </c>
      <c r="E1753" s="24">
        <v>97.2</v>
      </c>
      <c r="F1753" s="69">
        <f t="shared" si="1055"/>
        <v>27</v>
      </c>
      <c r="G1753" s="25">
        <f t="shared" si="1087"/>
        <v>-0.37499999999999839</v>
      </c>
      <c r="H1753" s="25">
        <f t="shared" si="1056"/>
        <v>133</v>
      </c>
      <c r="I1753" s="49">
        <f>'Ducati Panigale 1199 data'!$C$8*G1753</f>
        <v>-104.24999999999956</v>
      </c>
      <c r="J1753" s="49">
        <f>'Ducati Panigale 1199 data'!$C$8*'Ducati Panigale 1199 data'!$C$15*'Ducati Panigale 1199 data'!$C$10</f>
        <v>54.543600000000005</v>
      </c>
      <c r="K1753" s="49">
        <f>(0.5*'Ducati Panigale 1199 data'!$C$12)*'Ducati Panigale 1199 data'!$C$14*'Ducati Panigale 1199 data'!$C$11*F1753^2</f>
        <v>103.14438750000001</v>
      </c>
      <c r="L1753" s="49">
        <f t="shared" si="1057"/>
        <v>53.437987500000453</v>
      </c>
      <c r="M1753" s="49">
        <f t="shared" si="1053"/>
        <v>1442.8256625000122</v>
      </c>
      <c r="N1753" s="25">
        <f t="shared" si="1058"/>
        <v>1.4428256625000122</v>
      </c>
      <c r="O1753" s="105">
        <f t="shared" si="1059"/>
        <v>0</v>
      </c>
      <c r="P1753" s="105">
        <f t="shared" si="1060"/>
        <v>0</v>
      </c>
      <c r="Q1753" s="105">
        <f t="shared" si="1088"/>
        <v>357.89708362670376</v>
      </c>
      <c r="R1753" s="27">
        <f t="shared" si="1061"/>
        <v>9.9415856562973262E-2</v>
      </c>
      <c r="S1753" s="98">
        <f t="shared" si="1062"/>
        <v>1.4428256625000122</v>
      </c>
      <c r="T1753" s="17">
        <f t="shared" si="1089"/>
        <v>3303.420448316057</v>
      </c>
      <c r="U1753" s="17">
        <f t="shared" si="1063"/>
        <v>0.91761679119890471</v>
      </c>
      <c r="V1753" s="17">
        <f t="shared" si="1064"/>
        <v>340.00222944536858</v>
      </c>
      <c r="W1753" s="17">
        <f t="shared" si="1065"/>
        <v>326.40214026755382</v>
      </c>
      <c r="X1753" s="17">
        <f t="shared" si="1065"/>
        <v>313.34605465685166</v>
      </c>
      <c r="Y1753" s="17">
        <f t="shared" si="1066"/>
        <v>310.21259411028313</v>
      </c>
      <c r="Z1753" s="17">
        <f>Y1753/3600</f>
        <v>8.617016503063421E-2</v>
      </c>
      <c r="AA1753" s="17">
        <f>0.96*Y1753</f>
        <v>297.80409034587177</v>
      </c>
      <c r="AB1753" s="17">
        <f t="shared" si="1067"/>
        <v>285.89192673203689</v>
      </c>
      <c r="AC1753" s="17">
        <f t="shared" si="1068"/>
        <v>271.59733039543505</v>
      </c>
      <c r="AD1753" s="17">
        <f t="shared" si="1069"/>
        <v>271.59733039543505</v>
      </c>
      <c r="AE1753" s="17">
        <f t="shared" si="1090"/>
        <v>7.5443702887620853E-2</v>
      </c>
      <c r="AF1753" s="17">
        <f>T1753-AD1753</f>
        <v>3031.8231179206218</v>
      </c>
      <c r="AG1753" s="17">
        <f t="shared" si="1070"/>
        <v>0.84217308831128379</v>
      </c>
      <c r="AH1753" s="28">
        <f>0.5*'Ducati Panigale 1199 data'!$C$8*'WLTP class 3 v5'!F1753^2</f>
        <v>101331</v>
      </c>
      <c r="AI1753" s="17">
        <f t="shared" si="1071"/>
        <v>101.331</v>
      </c>
      <c r="AJ1753" s="17" t="str">
        <f>IF(N1753&lt;0, AI1753, "0")</f>
        <v>0</v>
      </c>
      <c r="AK1753" s="98">
        <f>AK1752+AJ1753</f>
        <v>4338.5954166666652</v>
      </c>
      <c r="AL1753" s="105">
        <f t="shared" si="1072"/>
        <v>1.205165393518518</v>
      </c>
      <c r="AM1753" s="98">
        <f>IF(N1753 &gt; 0, AI1753, )</f>
        <v>101.331</v>
      </c>
      <c r="AN1753" s="98">
        <f t="shared" si="1091"/>
        <v>59833.069426697395</v>
      </c>
      <c r="AO1753" s="98">
        <f t="shared" si="1073"/>
        <v>16.620297062971499</v>
      </c>
      <c r="AP1753" s="27">
        <f t="shared" si="1074"/>
        <v>0</v>
      </c>
      <c r="AQ1753" s="27">
        <f t="shared" si="1075"/>
        <v>0</v>
      </c>
      <c r="AR1753" s="100">
        <f t="shared" si="1076"/>
        <v>0</v>
      </c>
      <c r="AS1753" s="27">
        <f t="shared" si="1077"/>
        <v>0</v>
      </c>
      <c r="AT1753" s="100">
        <f t="shared" si="1054"/>
        <v>0</v>
      </c>
      <c r="AU1753" s="27">
        <f t="shared" si="1054"/>
        <v>0</v>
      </c>
      <c r="AV1753" s="27">
        <f t="shared" si="1078"/>
        <v>0</v>
      </c>
      <c r="AW1753" s="27">
        <f t="shared" si="1079"/>
        <v>0</v>
      </c>
      <c r="AX1753" s="27">
        <f t="shared" si="1080"/>
        <v>0</v>
      </c>
      <c r="AY1753" s="100">
        <f>AN1753-AW1753</f>
        <v>59833.069426697395</v>
      </c>
      <c r="AZ1753" s="110">
        <f t="shared" si="1081"/>
        <v>16.620297062971499</v>
      </c>
      <c r="BB1753" s="88">
        <v>0</v>
      </c>
      <c r="BC1753" s="26">
        <f t="shared" si="1082"/>
        <v>0</v>
      </c>
      <c r="BD1753" s="26">
        <f t="shared" si="1083"/>
        <v>0</v>
      </c>
      <c r="BE1753" s="26">
        <f t="shared" si="1084"/>
        <v>0</v>
      </c>
      <c r="BF1753" s="26">
        <f t="shared" si="1085"/>
        <v>0</v>
      </c>
      <c r="BG1753" s="26">
        <f t="shared" si="1086"/>
        <v>0</v>
      </c>
    </row>
    <row r="1754" spans="2:59">
      <c r="B1754" s="13" t="s">
        <v>35</v>
      </c>
      <c r="C1754" s="13">
        <v>1743</v>
      </c>
      <c r="D1754" s="13">
        <v>266</v>
      </c>
      <c r="E1754" s="24">
        <v>95.9</v>
      </c>
      <c r="F1754" s="69">
        <f t="shared" si="1055"/>
        <v>26.638888888888889</v>
      </c>
      <c r="G1754" s="25">
        <f t="shared" si="1087"/>
        <v>-0.33333333333333409</v>
      </c>
      <c r="H1754" s="25">
        <f t="shared" si="1056"/>
        <v>133.5</v>
      </c>
      <c r="I1754" s="49">
        <f>'Ducati Panigale 1199 data'!$C$8*G1754</f>
        <v>-92.666666666666885</v>
      </c>
      <c r="J1754" s="49">
        <f>'Ducati Panigale 1199 data'!$C$8*'Ducati Panigale 1199 data'!$C$15*'Ducati Panigale 1199 data'!$C$10</f>
        <v>54.543600000000005</v>
      </c>
      <c r="K1754" s="49">
        <f>(0.5*'Ducati Panigale 1199 data'!$C$12)*'Ducati Panigale 1199 data'!$C$14*'Ducati Panigale 1199 data'!$C$11*F1754^2</f>
        <v>100.40383139467593</v>
      </c>
      <c r="L1754" s="49">
        <f t="shared" si="1057"/>
        <v>62.280764728009053</v>
      </c>
      <c r="M1754" s="49">
        <f t="shared" si="1053"/>
        <v>1659.0903715044635</v>
      </c>
      <c r="N1754" s="25">
        <f t="shared" si="1058"/>
        <v>1.6590903715044636</v>
      </c>
      <c r="O1754" s="105">
        <f t="shared" si="1059"/>
        <v>0</v>
      </c>
      <c r="P1754" s="105">
        <f t="shared" si="1060"/>
        <v>0</v>
      </c>
      <c r="Q1754" s="105">
        <f t="shared" si="1088"/>
        <v>357.89708362670376</v>
      </c>
      <c r="R1754" s="27">
        <f t="shared" si="1061"/>
        <v>9.9415856562973262E-2</v>
      </c>
      <c r="S1754" s="98">
        <f t="shared" si="1062"/>
        <v>1.6590903715044636</v>
      </c>
      <c r="T1754" s="17">
        <f t="shared" si="1089"/>
        <v>3305.0795386875616</v>
      </c>
      <c r="U1754" s="17">
        <f t="shared" si="1063"/>
        <v>0.91807764963543381</v>
      </c>
      <c r="V1754" s="17">
        <f t="shared" si="1064"/>
        <v>340.00222944536858</v>
      </c>
      <c r="W1754" s="17">
        <f t="shared" si="1065"/>
        <v>326.40214026755382</v>
      </c>
      <c r="X1754" s="17">
        <f t="shared" si="1065"/>
        <v>313.34605465685166</v>
      </c>
      <c r="Y1754" s="17">
        <f t="shared" si="1066"/>
        <v>310.21259411028313</v>
      </c>
      <c r="Z1754" s="17">
        <f>Y1754/3600</f>
        <v>8.617016503063421E-2</v>
      </c>
      <c r="AA1754" s="17">
        <f>0.96*Y1754</f>
        <v>297.80409034587177</v>
      </c>
      <c r="AB1754" s="17">
        <f t="shared" si="1067"/>
        <v>285.89192673203689</v>
      </c>
      <c r="AC1754" s="17">
        <f t="shared" si="1068"/>
        <v>271.59733039543505</v>
      </c>
      <c r="AD1754" s="17">
        <f t="shared" si="1069"/>
        <v>271.59733039543505</v>
      </c>
      <c r="AE1754" s="17">
        <f t="shared" si="1090"/>
        <v>7.5443702887620853E-2</v>
      </c>
      <c r="AF1754" s="17">
        <f>T1754-AD1754</f>
        <v>3033.4822082921264</v>
      </c>
      <c r="AG1754" s="17">
        <f t="shared" si="1070"/>
        <v>0.84263394674781289</v>
      </c>
      <c r="AH1754" s="28">
        <f>0.5*'Ducati Panigale 1199 data'!$C$8*'WLTP class 3 v5'!F1754^2</f>
        <v>98638.625771604944</v>
      </c>
      <c r="AI1754" s="17">
        <f t="shared" si="1071"/>
        <v>98.63862577160495</v>
      </c>
      <c r="AJ1754" s="17" t="str">
        <f>IF(N1754&lt;0, AI1754, "0")</f>
        <v>0</v>
      </c>
      <c r="AK1754" s="98">
        <f>AK1753+AJ1754</f>
        <v>4338.5954166666652</v>
      </c>
      <c r="AL1754" s="105">
        <f t="shared" si="1072"/>
        <v>1.205165393518518</v>
      </c>
      <c r="AM1754" s="98">
        <f>IF(N1754 &gt; 0, AI1754, )</f>
        <v>98.63862577160495</v>
      </c>
      <c r="AN1754" s="98">
        <f t="shared" si="1091"/>
        <v>59931.708052469003</v>
      </c>
      <c r="AO1754" s="98">
        <f t="shared" si="1073"/>
        <v>16.647696681241388</v>
      </c>
      <c r="AP1754" s="27">
        <f t="shared" si="1074"/>
        <v>0</v>
      </c>
      <c r="AQ1754" s="27">
        <f t="shared" si="1075"/>
        <v>0</v>
      </c>
      <c r="AR1754" s="100">
        <f t="shared" si="1076"/>
        <v>0</v>
      </c>
      <c r="AS1754" s="27">
        <f t="shared" si="1077"/>
        <v>0</v>
      </c>
      <c r="AT1754" s="100">
        <f t="shared" si="1054"/>
        <v>0</v>
      </c>
      <c r="AU1754" s="27">
        <f t="shared" si="1054"/>
        <v>0</v>
      </c>
      <c r="AV1754" s="27">
        <f t="shared" si="1078"/>
        <v>0</v>
      </c>
      <c r="AW1754" s="27">
        <f t="shared" si="1079"/>
        <v>0</v>
      </c>
      <c r="AX1754" s="27">
        <f t="shared" si="1080"/>
        <v>0</v>
      </c>
      <c r="AY1754" s="100">
        <f>AN1754-AW1754</f>
        <v>59931.708052469003</v>
      </c>
      <c r="AZ1754" s="110">
        <f t="shared" si="1081"/>
        <v>16.647696681241388</v>
      </c>
      <c r="BB1754" s="88">
        <v>0</v>
      </c>
      <c r="BC1754" s="26">
        <f t="shared" si="1082"/>
        <v>0</v>
      </c>
      <c r="BD1754" s="26">
        <f t="shared" si="1083"/>
        <v>0</v>
      </c>
      <c r="BE1754" s="26">
        <f t="shared" si="1084"/>
        <v>0</v>
      </c>
      <c r="BF1754" s="26">
        <f t="shared" si="1085"/>
        <v>0</v>
      </c>
      <c r="BG1754" s="26">
        <f t="shared" si="1086"/>
        <v>0</v>
      </c>
    </row>
    <row r="1755" spans="2:59">
      <c r="B1755" s="13" t="s">
        <v>35</v>
      </c>
      <c r="C1755" s="13">
        <v>1744</v>
      </c>
      <c r="D1755" s="13">
        <v>267</v>
      </c>
      <c r="E1755" s="24">
        <v>94.8</v>
      </c>
      <c r="F1755" s="69">
        <f t="shared" si="1055"/>
        <v>26.333333333333332</v>
      </c>
      <c r="G1755" s="25">
        <f t="shared" si="1087"/>
        <v>-0.29166666666666785</v>
      </c>
      <c r="H1755" s="25">
        <f t="shared" si="1056"/>
        <v>134</v>
      </c>
      <c r="I1755" s="49">
        <f>'Ducati Panigale 1199 data'!$C$8*G1755</f>
        <v>-81.083333333333655</v>
      </c>
      <c r="J1755" s="49">
        <f>'Ducati Panigale 1199 data'!$C$8*'Ducati Panigale 1199 data'!$C$15*'Ducati Panigale 1199 data'!$C$10</f>
        <v>54.543600000000005</v>
      </c>
      <c r="K1755" s="49">
        <f>(0.5*'Ducati Panigale 1199 data'!$C$12)*'Ducati Panigale 1199 data'!$C$14*'Ducati Panigale 1199 data'!$C$11*F1755^2</f>
        <v>98.113720833333332</v>
      </c>
      <c r="L1755" s="49">
        <f t="shared" si="1057"/>
        <v>71.573987499999674</v>
      </c>
      <c r="M1755" s="49">
        <f t="shared" si="1053"/>
        <v>1884.7816708333246</v>
      </c>
      <c r="N1755" s="25">
        <f t="shared" si="1058"/>
        <v>1.8847816708333247</v>
      </c>
      <c r="O1755" s="105">
        <f t="shared" si="1059"/>
        <v>0</v>
      </c>
      <c r="P1755" s="105">
        <f t="shared" si="1060"/>
        <v>0</v>
      </c>
      <c r="Q1755" s="105">
        <f t="shared" si="1088"/>
        <v>357.89708362670376</v>
      </c>
      <c r="R1755" s="27">
        <f t="shared" si="1061"/>
        <v>9.9415856562973262E-2</v>
      </c>
      <c r="S1755" s="98">
        <f t="shared" si="1062"/>
        <v>1.8847816708333247</v>
      </c>
      <c r="T1755" s="17">
        <f t="shared" si="1089"/>
        <v>3306.9643203583951</v>
      </c>
      <c r="U1755" s="17">
        <f t="shared" si="1063"/>
        <v>0.91860120009955415</v>
      </c>
      <c r="V1755" s="17">
        <f t="shared" si="1064"/>
        <v>340.00222944536858</v>
      </c>
      <c r="W1755" s="17">
        <f t="shared" si="1065"/>
        <v>326.40214026755382</v>
      </c>
      <c r="X1755" s="17">
        <f t="shared" si="1065"/>
        <v>313.34605465685166</v>
      </c>
      <c r="Y1755" s="17">
        <f t="shared" si="1066"/>
        <v>310.21259411028313</v>
      </c>
      <c r="Z1755" s="17">
        <f>Y1755/3600</f>
        <v>8.617016503063421E-2</v>
      </c>
      <c r="AA1755" s="17">
        <f>0.96*Y1755</f>
        <v>297.80409034587177</v>
      </c>
      <c r="AB1755" s="17">
        <f t="shared" si="1067"/>
        <v>285.89192673203689</v>
      </c>
      <c r="AC1755" s="17">
        <f t="shared" si="1068"/>
        <v>271.59733039543505</v>
      </c>
      <c r="AD1755" s="17">
        <f t="shared" si="1069"/>
        <v>271.59733039543505</v>
      </c>
      <c r="AE1755" s="17">
        <f t="shared" si="1090"/>
        <v>7.5443702887620853E-2</v>
      </c>
      <c r="AF1755" s="17">
        <f>T1755-AD1755</f>
        <v>3035.3669899629599</v>
      </c>
      <c r="AG1755" s="17">
        <f t="shared" si="1070"/>
        <v>0.84315749721193334</v>
      </c>
      <c r="AH1755" s="28">
        <f>0.5*'Ducati Panigale 1199 data'!$C$8*'WLTP class 3 v5'!F1755^2</f>
        <v>96388.777777777766</v>
      </c>
      <c r="AI1755" s="17">
        <f t="shared" si="1071"/>
        <v>96.388777777777761</v>
      </c>
      <c r="AJ1755" s="17" t="str">
        <f>IF(N1755&lt;0, AI1755, "0")</f>
        <v>0</v>
      </c>
      <c r="AK1755" s="98">
        <f>AK1754+AJ1755</f>
        <v>4338.5954166666652</v>
      </c>
      <c r="AL1755" s="105">
        <f t="shared" si="1072"/>
        <v>1.205165393518518</v>
      </c>
      <c r="AM1755" s="98">
        <f>IF(N1755 &gt; 0, AI1755, )</f>
        <v>96.388777777777761</v>
      </c>
      <c r="AN1755" s="98">
        <f t="shared" si="1091"/>
        <v>60028.096830246781</v>
      </c>
      <c r="AO1755" s="98">
        <f t="shared" si="1073"/>
        <v>16.674471341735217</v>
      </c>
      <c r="AP1755" s="27">
        <f t="shared" si="1074"/>
        <v>0</v>
      </c>
      <c r="AQ1755" s="27">
        <f t="shared" si="1075"/>
        <v>0</v>
      </c>
      <c r="AR1755" s="100">
        <f t="shared" si="1076"/>
        <v>0</v>
      </c>
      <c r="AS1755" s="27">
        <f t="shared" si="1077"/>
        <v>0</v>
      </c>
      <c r="AT1755" s="100">
        <f t="shared" si="1054"/>
        <v>0</v>
      </c>
      <c r="AU1755" s="27">
        <f t="shared" si="1054"/>
        <v>0</v>
      </c>
      <c r="AV1755" s="27">
        <f t="shared" si="1078"/>
        <v>0</v>
      </c>
      <c r="AW1755" s="27">
        <f t="shared" si="1079"/>
        <v>0</v>
      </c>
      <c r="AX1755" s="27">
        <f t="shared" si="1080"/>
        <v>0</v>
      </c>
      <c r="AY1755" s="100">
        <f>AN1755-AW1755</f>
        <v>60028.096830246781</v>
      </c>
      <c r="AZ1755" s="110">
        <f t="shared" si="1081"/>
        <v>16.674471341735217</v>
      </c>
      <c r="BB1755" s="88">
        <v>0</v>
      </c>
      <c r="BC1755" s="26">
        <f t="shared" si="1082"/>
        <v>0</v>
      </c>
      <c r="BD1755" s="26">
        <f t="shared" si="1083"/>
        <v>0</v>
      </c>
      <c r="BE1755" s="26">
        <f t="shared" si="1084"/>
        <v>0</v>
      </c>
      <c r="BF1755" s="26">
        <f t="shared" si="1085"/>
        <v>0</v>
      </c>
      <c r="BG1755" s="26">
        <f t="shared" si="1086"/>
        <v>0</v>
      </c>
    </row>
    <row r="1756" spans="2:59">
      <c r="B1756" s="13" t="s">
        <v>35</v>
      </c>
      <c r="C1756" s="13">
        <v>1745</v>
      </c>
      <c r="D1756" s="13">
        <v>268</v>
      </c>
      <c r="E1756" s="24">
        <v>93.8</v>
      </c>
      <c r="F1756" s="69">
        <f t="shared" si="1055"/>
        <v>26.055555555555557</v>
      </c>
      <c r="G1756" s="25">
        <f t="shared" si="1087"/>
        <v>-0.27777777777777779</v>
      </c>
      <c r="H1756" s="25">
        <f t="shared" si="1056"/>
        <v>134.5</v>
      </c>
      <c r="I1756" s="49">
        <f>'Ducati Panigale 1199 data'!$C$8*G1756</f>
        <v>-77.222222222222229</v>
      </c>
      <c r="J1756" s="49">
        <f>'Ducati Panigale 1199 data'!$C$8*'Ducati Panigale 1199 data'!$C$15*'Ducati Panigale 1199 data'!$C$10</f>
        <v>54.543600000000005</v>
      </c>
      <c r="K1756" s="49">
        <f>(0.5*'Ducati Panigale 1199 data'!$C$12)*'Ducati Panigale 1199 data'!$C$14*'Ducati Panigale 1199 data'!$C$11*F1756^2</f>
        <v>96.054728356481505</v>
      </c>
      <c r="L1756" s="49">
        <f t="shared" si="1057"/>
        <v>73.376106134259288</v>
      </c>
      <c r="M1756" s="49">
        <f t="shared" si="1053"/>
        <v>1911.8552098315338</v>
      </c>
      <c r="N1756" s="25">
        <f t="shared" si="1058"/>
        <v>1.9118552098315338</v>
      </c>
      <c r="O1756" s="105">
        <f t="shared" si="1059"/>
        <v>0</v>
      </c>
      <c r="P1756" s="105">
        <f t="shared" si="1060"/>
        <v>0</v>
      </c>
      <c r="Q1756" s="105">
        <f t="shared" si="1088"/>
        <v>357.89708362670376</v>
      </c>
      <c r="R1756" s="27">
        <f t="shared" si="1061"/>
        <v>9.9415856562973262E-2</v>
      </c>
      <c r="S1756" s="98">
        <f t="shared" si="1062"/>
        <v>1.9118552098315338</v>
      </c>
      <c r="T1756" s="17">
        <f t="shared" si="1089"/>
        <v>3308.8761755682267</v>
      </c>
      <c r="U1756" s="17">
        <f t="shared" si="1063"/>
        <v>0.91913227099117412</v>
      </c>
      <c r="V1756" s="17">
        <f t="shared" si="1064"/>
        <v>340.00222944536858</v>
      </c>
      <c r="W1756" s="17">
        <f t="shared" si="1065"/>
        <v>326.40214026755382</v>
      </c>
      <c r="X1756" s="17">
        <f t="shared" si="1065"/>
        <v>313.34605465685166</v>
      </c>
      <c r="Y1756" s="17">
        <f t="shared" si="1066"/>
        <v>310.21259411028313</v>
      </c>
      <c r="Z1756" s="17">
        <f>Y1756/3600</f>
        <v>8.617016503063421E-2</v>
      </c>
      <c r="AA1756" s="17">
        <f>0.96*Y1756</f>
        <v>297.80409034587177</v>
      </c>
      <c r="AB1756" s="17">
        <f t="shared" si="1067"/>
        <v>285.89192673203689</v>
      </c>
      <c r="AC1756" s="17">
        <f t="shared" si="1068"/>
        <v>271.59733039543505</v>
      </c>
      <c r="AD1756" s="17">
        <f t="shared" si="1069"/>
        <v>271.59733039543505</v>
      </c>
      <c r="AE1756" s="17">
        <f t="shared" si="1090"/>
        <v>7.5443702887620853E-2</v>
      </c>
      <c r="AF1756" s="17">
        <f>T1756-AD1756</f>
        <v>3037.2788451727915</v>
      </c>
      <c r="AG1756" s="17">
        <f t="shared" si="1070"/>
        <v>0.84368856810355319</v>
      </c>
      <c r="AH1756" s="28">
        <f>0.5*'Ducati Panigale 1199 data'!$C$8*'WLTP class 3 v5'!F1756^2</f>
        <v>94365.984567901236</v>
      </c>
      <c r="AI1756" s="17">
        <f t="shared" si="1071"/>
        <v>94.365984567901236</v>
      </c>
      <c r="AJ1756" s="17" t="str">
        <f>IF(N1756&lt;0, AI1756, "0")</f>
        <v>0</v>
      </c>
      <c r="AK1756" s="98">
        <f>AK1755+AJ1756</f>
        <v>4338.5954166666652</v>
      </c>
      <c r="AL1756" s="105">
        <f t="shared" si="1072"/>
        <v>1.205165393518518</v>
      </c>
      <c r="AM1756" s="98">
        <f>IF(N1756 &gt; 0, AI1756, )</f>
        <v>94.365984567901236</v>
      </c>
      <c r="AN1756" s="98">
        <f t="shared" si="1091"/>
        <v>60122.46281481468</v>
      </c>
      <c r="AO1756" s="98">
        <f t="shared" si="1073"/>
        <v>16.700684115226299</v>
      </c>
      <c r="AP1756" s="27">
        <f t="shared" si="1074"/>
        <v>0</v>
      </c>
      <c r="AQ1756" s="27">
        <f t="shared" si="1075"/>
        <v>0</v>
      </c>
      <c r="AR1756" s="100">
        <f t="shared" si="1076"/>
        <v>0</v>
      </c>
      <c r="AS1756" s="27">
        <f t="shared" si="1077"/>
        <v>0</v>
      </c>
      <c r="AT1756" s="100">
        <f t="shared" si="1054"/>
        <v>0</v>
      </c>
      <c r="AU1756" s="27">
        <f t="shared" si="1054"/>
        <v>0</v>
      </c>
      <c r="AV1756" s="27">
        <f t="shared" si="1078"/>
        <v>0</v>
      </c>
      <c r="AW1756" s="27">
        <f t="shared" si="1079"/>
        <v>0</v>
      </c>
      <c r="AX1756" s="27">
        <f t="shared" si="1080"/>
        <v>0</v>
      </c>
      <c r="AY1756" s="100">
        <f>AN1756-AW1756</f>
        <v>60122.46281481468</v>
      </c>
      <c r="AZ1756" s="110">
        <f t="shared" si="1081"/>
        <v>16.700684115226299</v>
      </c>
      <c r="BB1756" s="88">
        <v>0</v>
      </c>
      <c r="BC1756" s="26">
        <f t="shared" si="1082"/>
        <v>0</v>
      </c>
      <c r="BD1756" s="26">
        <f t="shared" si="1083"/>
        <v>0</v>
      </c>
      <c r="BE1756" s="26">
        <f t="shared" si="1084"/>
        <v>0</v>
      </c>
      <c r="BF1756" s="26">
        <f t="shared" si="1085"/>
        <v>0</v>
      </c>
      <c r="BG1756" s="26">
        <f t="shared" si="1086"/>
        <v>0</v>
      </c>
    </row>
    <row r="1757" spans="2:59">
      <c r="B1757" s="13" t="s">
        <v>35</v>
      </c>
      <c r="C1757" s="13">
        <v>1746</v>
      </c>
      <c r="D1757" s="13">
        <v>269</v>
      </c>
      <c r="E1757" s="24">
        <v>92.8</v>
      </c>
      <c r="F1757" s="69">
        <f t="shared" si="1055"/>
        <v>25.777777777777779</v>
      </c>
      <c r="G1757" s="25">
        <f t="shared" si="1087"/>
        <v>-0.27777777777777779</v>
      </c>
      <c r="H1757" s="25">
        <f t="shared" si="1056"/>
        <v>135</v>
      </c>
      <c r="I1757" s="49">
        <f>'Ducati Panigale 1199 data'!$C$8*G1757</f>
        <v>-77.222222222222229</v>
      </c>
      <c r="J1757" s="49">
        <f>'Ducati Panigale 1199 data'!$C$8*'Ducati Panigale 1199 data'!$C$15*'Ducati Panigale 1199 data'!$C$10</f>
        <v>54.543600000000005</v>
      </c>
      <c r="K1757" s="49">
        <f>(0.5*'Ducati Panigale 1199 data'!$C$12)*'Ducati Panigale 1199 data'!$C$14*'Ducati Panigale 1199 data'!$C$11*F1757^2</f>
        <v>94.017570370370393</v>
      </c>
      <c r="L1757" s="49">
        <f t="shared" si="1057"/>
        <v>71.338948148148177</v>
      </c>
      <c r="M1757" s="49">
        <f t="shared" si="1053"/>
        <v>1838.9595522633754</v>
      </c>
      <c r="N1757" s="25">
        <f t="shared" si="1058"/>
        <v>1.8389595522633753</v>
      </c>
      <c r="O1757" s="105">
        <f t="shared" si="1059"/>
        <v>0</v>
      </c>
      <c r="P1757" s="105">
        <f t="shared" si="1060"/>
        <v>0</v>
      </c>
      <c r="Q1757" s="105">
        <f t="shared" si="1088"/>
        <v>357.89708362670376</v>
      </c>
      <c r="R1757" s="27">
        <f t="shared" si="1061"/>
        <v>9.9415856562973262E-2</v>
      </c>
      <c r="S1757" s="98">
        <f t="shared" si="1062"/>
        <v>1.8389595522633753</v>
      </c>
      <c r="T1757" s="17">
        <f t="shared" si="1089"/>
        <v>3310.7151351204902</v>
      </c>
      <c r="U1757" s="17">
        <f t="shared" si="1063"/>
        <v>0.91964309308902503</v>
      </c>
      <c r="V1757" s="17">
        <f t="shared" si="1064"/>
        <v>340.00222944536858</v>
      </c>
      <c r="W1757" s="17">
        <f t="shared" si="1065"/>
        <v>326.40214026755382</v>
      </c>
      <c r="X1757" s="17">
        <f t="shared" si="1065"/>
        <v>313.34605465685166</v>
      </c>
      <c r="Y1757" s="17">
        <f t="shared" si="1066"/>
        <v>310.21259411028313</v>
      </c>
      <c r="Z1757" s="17">
        <f>Y1757/3600</f>
        <v>8.617016503063421E-2</v>
      </c>
      <c r="AA1757" s="17">
        <f>0.96*Y1757</f>
        <v>297.80409034587177</v>
      </c>
      <c r="AB1757" s="17">
        <f t="shared" si="1067"/>
        <v>285.89192673203689</v>
      </c>
      <c r="AC1757" s="17">
        <f t="shared" si="1068"/>
        <v>271.59733039543505</v>
      </c>
      <c r="AD1757" s="17">
        <f t="shared" si="1069"/>
        <v>271.59733039543505</v>
      </c>
      <c r="AE1757" s="17">
        <f t="shared" si="1090"/>
        <v>7.5443702887620853E-2</v>
      </c>
      <c r="AF1757" s="17">
        <f>T1757-AD1757</f>
        <v>3039.1178047250551</v>
      </c>
      <c r="AG1757" s="17">
        <f t="shared" si="1070"/>
        <v>0.84419939020140422</v>
      </c>
      <c r="AH1757" s="28">
        <f>0.5*'Ducati Panigale 1199 data'!$C$8*'WLTP class 3 v5'!F1757^2</f>
        <v>92364.641975308652</v>
      </c>
      <c r="AI1757" s="17">
        <f t="shared" si="1071"/>
        <v>92.364641975308658</v>
      </c>
      <c r="AJ1757" s="17" t="str">
        <f>IF(N1757&lt;0, AI1757, "0")</f>
        <v>0</v>
      </c>
      <c r="AK1757" s="98">
        <f>AK1756+AJ1757</f>
        <v>4338.5954166666652</v>
      </c>
      <c r="AL1757" s="105">
        <f t="shared" si="1072"/>
        <v>1.205165393518518</v>
      </c>
      <c r="AM1757" s="98">
        <f>IF(N1757 &gt; 0, AI1757, )</f>
        <v>92.364641975308658</v>
      </c>
      <c r="AN1757" s="98">
        <f t="shared" si="1091"/>
        <v>60214.827456789986</v>
      </c>
      <c r="AO1757" s="98">
        <f t="shared" si="1073"/>
        <v>16.726340960219442</v>
      </c>
      <c r="AP1757" s="27">
        <f t="shared" si="1074"/>
        <v>0</v>
      </c>
      <c r="AQ1757" s="27">
        <f t="shared" si="1075"/>
        <v>0</v>
      </c>
      <c r="AR1757" s="100">
        <f t="shared" si="1076"/>
        <v>0</v>
      </c>
      <c r="AS1757" s="27">
        <f t="shared" si="1077"/>
        <v>0</v>
      </c>
      <c r="AT1757" s="100">
        <f t="shared" si="1054"/>
        <v>0</v>
      </c>
      <c r="AU1757" s="27">
        <f t="shared" si="1054"/>
        <v>0</v>
      </c>
      <c r="AV1757" s="27">
        <f t="shared" si="1078"/>
        <v>0</v>
      </c>
      <c r="AW1757" s="27">
        <f t="shared" si="1079"/>
        <v>0</v>
      </c>
      <c r="AX1757" s="27">
        <f t="shared" si="1080"/>
        <v>0</v>
      </c>
      <c r="AY1757" s="100">
        <f>AN1757-AW1757</f>
        <v>60214.827456789986</v>
      </c>
      <c r="AZ1757" s="110">
        <f t="shared" si="1081"/>
        <v>16.726340960219442</v>
      </c>
      <c r="BB1757" s="88">
        <v>0</v>
      </c>
      <c r="BC1757" s="26">
        <f t="shared" si="1082"/>
        <v>0</v>
      </c>
      <c r="BD1757" s="26">
        <f t="shared" si="1083"/>
        <v>0</v>
      </c>
      <c r="BE1757" s="26">
        <f t="shared" si="1084"/>
        <v>0</v>
      </c>
      <c r="BF1757" s="26">
        <f t="shared" si="1085"/>
        <v>0</v>
      </c>
      <c r="BG1757" s="26">
        <f t="shared" si="1086"/>
        <v>0</v>
      </c>
    </row>
    <row r="1758" spans="2:59">
      <c r="B1758" s="13" t="s">
        <v>35</v>
      </c>
      <c r="C1758" s="13">
        <v>1747</v>
      </c>
      <c r="D1758" s="13">
        <v>270</v>
      </c>
      <c r="E1758" s="24">
        <v>91.8</v>
      </c>
      <c r="F1758" s="69">
        <f t="shared" si="1055"/>
        <v>25.5</v>
      </c>
      <c r="G1758" s="25">
        <f t="shared" si="1087"/>
        <v>-0.24999999999999961</v>
      </c>
      <c r="H1758" s="25">
        <f t="shared" si="1056"/>
        <v>135.5</v>
      </c>
      <c r="I1758" s="49">
        <f>'Ducati Panigale 1199 data'!$C$8*G1758</f>
        <v>-69.499999999999886</v>
      </c>
      <c r="J1758" s="49">
        <f>'Ducati Panigale 1199 data'!$C$8*'Ducati Panigale 1199 data'!$C$15*'Ducati Panigale 1199 data'!$C$10</f>
        <v>54.543600000000005</v>
      </c>
      <c r="K1758" s="49">
        <f>(0.5*'Ducati Panigale 1199 data'!$C$12)*'Ducati Panigale 1199 data'!$C$14*'Ducati Panigale 1199 data'!$C$11*F1758^2</f>
        <v>92.002246875000012</v>
      </c>
      <c r="L1758" s="49">
        <f t="shared" si="1057"/>
        <v>77.045846875000137</v>
      </c>
      <c r="M1758" s="49">
        <f t="shared" si="1053"/>
        <v>1964.6690953125035</v>
      </c>
      <c r="N1758" s="25">
        <f t="shared" si="1058"/>
        <v>1.9646690953125034</v>
      </c>
      <c r="O1758" s="105">
        <f t="shared" si="1059"/>
        <v>0</v>
      </c>
      <c r="P1758" s="105">
        <f t="shared" si="1060"/>
        <v>0</v>
      </c>
      <c r="Q1758" s="105">
        <f t="shared" si="1088"/>
        <v>357.89708362670376</v>
      </c>
      <c r="R1758" s="27">
        <f t="shared" si="1061"/>
        <v>9.9415856562973262E-2</v>
      </c>
      <c r="S1758" s="98">
        <f t="shared" si="1062"/>
        <v>1.9646690953125034</v>
      </c>
      <c r="T1758" s="17">
        <f t="shared" si="1089"/>
        <v>3312.679804215803</v>
      </c>
      <c r="U1758" s="17">
        <f t="shared" si="1063"/>
        <v>0.92018883450438971</v>
      </c>
      <c r="V1758" s="17">
        <f t="shared" si="1064"/>
        <v>340.00222944536858</v>
      </c>
      <c r="W1758" s="17">
        <f t="shared" si="1065"/>
        <v>326.40214026755382</v>
      </c>
      <c r="X1758" s="17">
        <f t="shared" si="1065"/>
        <v>313.34605465685166</v>
      </c>
      <c r="Y1758" s="17">
        <f t="shared" si="1066"/>
        <v>310.21259411028313</v>
      </c>
      <c r="Z1758" s="17">
        <f>Y1758/3600</f>
        <v>8.617016503063421E-2</v>
      </c>
      <c r="AA1758" s="17">
        <f>0.96*Y1758</f>
        <v>297.80409034587177</v>
      </c>
      <c r="AB1758" s="17">
        <f t="shared" si="1067"/>
        <v>285.89192673203689</v>
      </c>
      <c r="AC1758" s="17">
        <f t="shared" si="1068"/>
        <v>271.59733039543505</v>
      </c>
      <c r="AD1758" s="17">
        <f t="shared" si="1069"/>
        <v>271.59733039543505</v>
      </c>
      <c r="AE1758" s="17">
        <f t="shared" si="1090"/>
        <v>7.5443702887620853E-2</v>
      </c>
      <c r="AF1758" s="17">
        <f>T1758-AD1758</f>
        <v>3041.0824738203678</v>
      </c>
      <c r="AG1758" s="17">
        <f t="shared" si="1070"/>
        <v>0.84474513161676879</v>
      </c>
      <c r="AH1758" s="28">
        <f>0.5*'Ducati Panigale 1199 data'!$C$8*'WLTP class 3 v5'!F1758^2</f>
        <v>90384.75</v>
      </c>
      <c r="AI1758" s="17">
        <f t="shared" si="1071"/>
        <v>90.384749999999997</v>
      </c>
      <c r="AJ1758" s="17" t="str">
        <f>IF(N1758&lt;0, AI1758, "0")</f>
        <v>0</v>
      </c>
      <c r="AK1758" s="98">
        <f>AK1757+AJ1758</f>
        <v>4338.5954166666652</v>
      </c>
      <c r="AL1758" s="105">
        <f t="shared" si="1072"/>
        <v>1.205165393518518</v>
      </c>
      <c r="AM1758" s="98">
        <f>IF(N1758 &gt; 0, AI1758, )</f>
        <v>90.384749999999997</v>
      </c>
      <c r="AN1758" s="98">
        <f t="shared" si="1091"/>
        <v>60305.212206789984</v>
      </c>
      <c r="AO1758" s="98">
        <f t="shared" si="1073"/>
        <v>16.751447835219441</v>
      </c>
      <c r="AP1758" s="27">
        <f t="shared" si="1074"/>
        <v>0</v>
      </c>
      <c r="AQ1758" s="27">
        <f t="shared" si="1075"/>
        <v>0</v>
      </c>
      <c r="AR1758" s="100">
        <f t="shared" si="1076"/>
        <v>0</v>
      </c>
      <c r="AS1758" s="27">
        <f t="shared" si="1077"/>
        <v>0</v>
      </c>
      <c r="AT1758" s="100">
        <f t="shared" si="1054"/>
        <v>0</v>
      </c>
      <c r="AU1758" s="27">
        <f t="shared" si="1054"/>
        <v>0</v>
      </c>
      <c r="AV1758" s="27">
        <f t="shared" si="1078"/>
        <v>0</v>
      </c>
      <c r="AW1758" s="27">
        <f t="shared" si="1079"/>
        <v>0</v>
      </c>
      <c r="AX1758" s="27">
        <f t="shared" si="1080"/>
        <v>0</v>
      </c>
      <c r="AY1758" s="100">
        <f>AN1758-AW1758</f>
        <v>60305.212206789984</v>
      </c>
      <c r="AZ1758" s="110">
        <f t="shared" si="1081"/>
        <v>16.751447835219441</v>
      </c>
      <c r="BB1758" s="88">
        <v>0</v>
      </c>
      <c r="BC1758" s="26">
        <f t="shared" si="1082"/>
        <v>0</v>
      </c>
      <c r="BD1758" s="26">
        <f t="shared" si="1083"/>
        <v>0</v>
      </c>
      <c r="BE1758" s="26">
        <f t="shared" si="1084"/>
        <v>0</v>
      </c>
      <c r="BF1758" s="26">
        <f t="shared" si="1085"/>
        <v>0</v>
      </c>
      <c r="BG1758" s="26">
        <f t="shared" si="1086"/>
        <v>0</v>
      </c>
    </row>
    <row r="1759" spans="2:59">
      <c r="B1759" s="13" t="s">
        <v>35</v>
      </c>
      <c r="C1759" s="13">
        <v>1748</v>
      </c>
      <c r="D1759" s="13">
        <v>271</v>
      </c>
      <c r="E1759" s="24">
        <v>91</v>
      </c>
      <c r="F1759" s="69">
        <f t="shared" si="1055"/>
        <v>25.277777777777779</v>
      </c>
      <c r="G1759" s="25">
        <f t="shared" si="1087"/>
        <v>-0.22222222222222143</v>
      </c>
      <c r="H1759" s="25">
        <f t="shared" si="1056"/>
        <v>136</v>
      </c>
      <c r="I1759" s="49">
        <f>'Ducati Panigale 1199 data'!$C$8*G1759</f>
        <v>-61.777777777777558</v>
      </c>
      <c r="J1759" s="49">
        <f>'Ducati Panigale 1199 data'!$C$8*'Ducati Panigale 1199 data'!$C$15*'Ducati Panigale 1199 data'!$C$10</f>
        <v>54.543600000000005</v>
      </c>
      <c r="K1759" s="49">
        <f>(0.5*'Ducati Panigale 1199 data'!$C$12)*'Ducati Panigale 1199 data'!$C$14*'Ducati Panigale 1199 data'!$C$11*F1759^2</f>
        <v>90.405708912037042</v>
      </c>
      <c r="L1759" s="49">
        <f t="shared" si="1057"/>
        <v>83.171531134259482</v>
      </c>
      <c r="M1759" s="49">
        <f t="shared" si="1053"/>
        <v>2102.3914814493369</v>
      </c>
      <c r="N1759" s="25">
        <f t="shared" si="1058"/>
        <v>2.1023914814493367</v>
      </c>
      <c r="O1759" s="105">
        <f t="shared" si="1059"/>
        <v>0</v>
      </c>
      <c r="P1759" s="105">
        <f t="shared" si="1060"/>
        <v>0</v>
      </c>
      <c r="Q1759" s="105">
        <f t="shared" si="1088"/>
        <v>357.89708362670376</v>
      </c>
      <c r="R1759" s="27">
        <f t="shared" si="1061"/>
        <v>9.9415856562973262E-2</v>
      </c>
      <c r="S1759" s="98">
        <f t="shared" si="1062"/>
        <v>2.1023914814493367</v>
      </c>
      <c r="T1759" s="17">
        <f t="shared" si="1089"/>
        <v>3314.7821956972525</v>
      </c>
      <c r="U1759" s="17">
        <f t="shared" si="1063"/>
        <v>0.92077283213812566</v>
      </c>
      <c r="V1759" s="17">
        <f t="shared" si="1064"/>
        <v>340.00222944536858</v>
      </c>
      <c r="W1759" s="17">
        <f t="shared" si="1065"/>
        <v>326.40214026755382</v>
      </c>
      <c r="X1759" s="17">
        <f t="shared" si="1065"/>
        <v>313.34605465685166</v>
      </c>
      <c r="Y1759" s="17">
        <f t="shared" si="1066"/>
        <v>310.21259411028313</v>
      </c>
      <c r="Z1759" s="17">
        <f>Y1759/3600</f>
        <v>8.617016503063421E-2</v>
      </c>
      <c r="AA1759" s="17">
        <f>0.96*Y1759</f>
        <v>297.80409034587177</v>
      </c>
      <c r="AB1759" s="17">
        <f t="shared" si="1067"/>
        <v>285.89192673203689</v>
      </c>
      <c r="AC1759" s="17">
        <f t="shared" si="1068"/>
        <v>271.59733039543505</v>
      </c>
      <c r="AD1759" s="17">
        <f t="shared" si="1069"/>
        <v>271.59733039543505</v>
      </c>
      <c r="AE1759" s="17">
        <f t="shared" si="1090"/>
        <v>7.5443702887620853E-2</v>
      </c>
      <c r="AF1759" s="17">
        <f>T1759-AD1759</f>
        <v>3043.1848653018174</v>
      </c>
      <c r="AG1759" s="17">
        <f t="shared" si="1070"/>
        <v>0.84532912925050485</v>
      </c>
      <c r="AH1759" s="28">
        <f>0.5*'Ducati Panigale 1199 data'!$C$8*'WLTP class 3 v5'!F1759^2</f>
        <v>88816.280864197528</v>
      </c>
      <c r="AI1759" s="17">
        <f t="shared" si="1071"/>
        <v>88.816280864197523</v>
      </c>
      <c r="AJ1759" s="17" t="str">
        <f>IF(N1759&lt;0, AI1759, "0")</f>
        <v>0</v>
      </c>
      <c r="AK1759" s="98">
        <f>AK1758+AJ1759</f>
        <v>4338.5954166666652</v>
      </c>
      <c r="AL1759" s="105">
        <f t="shared" si="1072"/>
        <v>1.205165393518518</v>
      </c>
      <c r="AM1759" s="98">
        <f>IF(N1759 &gt; 0, AI1759, )</f>
        <v>88.816280864197523</v>
      </c>
      <c r="AN1759" s="98">
        <f t="shared" si="1091"/>
        <v>60394.028487654185</v>
      </c>
      <c r="AO1759" s="98">
        <f t="shared" si="1073"/>
        <v>16.776119024348386</v>
      </c>
      <c r="AP1759" s="27">
        <f t="shared" si="1074"/>
        <v>0</v>
      </c>
      <c r="AQ1759" s="27">
        <f t="shared" si="1075"/>
        <v>0</v>
      </c>
      <c r="AR1759" s="100">
        <f t="shared" si="1076"/>
        <v>0</v>
      </c>
      <c r="AS1759" s="27">
        <f t="shared" si="1077"/>
        <v>0</v>
      </c>
      <c r="AT1759" s="100">
        <f t="shared" si="1054"/>
        <v>0</v>
      </c>
      <c r="AU1759" s="27">
        <f t="shared" si="1054"/>
        <v>0</v>
      </c>
      <c r="AV1759" s="27">
        <f t="shared" si="1078"/>
        <v>0</v>
      </c>
      <c r="AW1759" s="27">
        <f t="shared" si="1079"/>
        <v>0</v>
      </c>
      <c r="AX1759" s="27">
        <f t="shared" si="1080"/>
        <v>0</v>
      </c>
      <c r="AY1759" s="100">
        <f>AN1759-AW1759</f>
        <v>60394.028487654185</v>
      </c>
      <c r="AZ1759" s="110">
        <f t="shared" si="1081"/>
        <v>16.776119024348386</v>
      </c>
      <c r="BB1759" s="88">
        <v>0</v>
      </c>
      <c r="BC1759" s="26">
        <f t="shared" si="1082"/>
        <v>0</v>
      </c>
      <c r="BD1759" s="26">
        <f t="shared" si="1083"/>
        <v>0</v>
      </c>
      <c r="BE1759" s="26">
        <f t="shared" si="1084"/>
        <v>0</v>
      </c>
      <c r="BF1759" s="26">
        <f t="shared" si="1085"/>
        <v>0</v>
      </c>
      <c r="BG1759" s="26">
        <f t="shared" si="1086"/>
        <v>0</v>
      </c>
    </row>
    <row r="1760" spans="2:59">
      <c r="B1760" s="13" t="s">
        <v>35</v>
      </c>
      <c r="C1760" s="13">
        <v>1749</v>
      </c>
      <c r="D1760" s="13">
        <v>272</v>
      </c>
      <c r="E1760" s="24">
        <v>90.2</v>
      </c>
      <c r="F1760" s="69">
        <f t="shared" si="1055"/>
        <v>25.055555555555557</v>
      </c>
      <c r="G1760" s="25">
        <f t="shared" si="1087"/>
        <v>-0.19444444444444522</v>
      </c>
      <c r="H1760" s="25">
        <f t="shared" si="1056"/>
        <v>136.5</v>
      </c>
      <c r="I1760" s="49">
        <f>'Ducati Panigale 1199 data'!$C$8*G1760</f>
        <v>-54.05555555555577</v>
      </c>
      <c r="J1760" s="49">
        <f>'Ducati Panigale 1199 data'!$C$8*'Ducati Panigale 1199 data'!$C$15*'Ducati Panigale 1199 data'!$C$10</f>
        <v>54.543600000000005</v>
      </c>
      <c r="K1760" s="49">
        <f>(0.5*'Ducati Panigale 1199 data'!$C$12)*'Ducati Panigale 1199 data'!$C$14*'Ducati Panigale 1199 data'!$C$11*F1760^2</f>
        <v>88.823145023148172</v>
      </c>
      <c r="L1760" s="49">
        <f t="shared" si="1057"/>
        <v>89.311189467592413</v>
      </c>
      <c r="M1760" s="49">
        <f t="shared" si="1053"/>
        <v>2237.74146943801</v>
      </c>
      <c r="N1760" s="25">
        <f t="shared" si="1058"/>
        <v>2.23774146943801</v>
      </c>
      <c r="O1760" s="105">
        <f t="shared" si="1059"/>
        <v>0</v>
      </c>
      <c r="P1760" s="105">
        <f t="shared" si="1060"/>
        <v>0</v>
      </c>
      <c r="Q1760" s="105">
        <f t="shared" si="1088"/>
        <v>357.89708362670376</v>
      </c>
      <c r="R1760" s="27">
        <f t="shared" si="1061"/>
        <v>9.9415856562973262E-2</v>
      </c>
      <c r="S1760" s="98">
        <f t="shared" si="1062"/>
        <v>2.23774146943801</v>
      </c>
      <c r="T1760" s="17">
        <f t="shared" si="1089"/>
        <v>3317.0199371666904</v>
      </c>
      <c r="U1760" s="17">
        <f t="shared" si="1063"/>
        <v>0.92139442699074736</v>
      </c>
      <c r="V1760" s="17">
        <f t="shared" si="1064"/>
        <v>340.00222944536858</v>
      </c>
      <c r="W1760" s="17">
        <f t="shared" si="1065"/>
        <v>326.40214026755382</v>
      </c>
      <c r="X1760" s="17">
        <f t="shared" si="1065"/>
        <v>313.34605465685166</v>
      </c>
      <c r="Y1760" s="17">
        <f t="shared" si="1066"/>
        <v>310.21259411028313</v>
      </c>
      <c r="Z1760" s="17">
        <f>Y1760/3600</f>
        <v>8.617016503063421E-2</v>
      </c>
      <c r="AA1760" s="17">
        <f>0.96*Y1760</f>
        <v>297.80409034587177</v>
      </c>
      <c r="AB1760" s="17">
        <f t="shared" si="1067"/>
        <v>285.89192673203689</v>
      </c>
      <c r="AC1760" s="17">
        <f t="shared" si="1068"/>
        <v>271.59733039543505</v>
      </c>
      <c r="AD1760" s="17">
        <f t="shared" si="1069"/>
        <v>271.59733039543505</v>
      </c>
      <c r="AE1760" s="17">
        <f t="shared" si="1090"/>
        <v>7.5443702887620853E-2</v>
      </c>
      <c r="AF1760" s="17">
        <f>T1760-AD1760</f>
        <v>3045.4226067712552</v>
      </c>
      <c r="AG1760" s="17">
        <f t="shared" si="1070"/>
        <v>0.84595072410312644</v>
      </c>
      <c r="AH1760" s="28">
        <f>0.5*'Ducati Panigale 1199 data'!$C$8*'WLTP class 3 v5'!F1760^2</f>
        <v>87261.540123456798</v>
      </c>
      <c r="AI1760" s="17">
        <f t="shared" si="1071"/>
        <v>87.261540123456797</v>
      </c>
      <c r="AJ1760" s="17" t="str">
        <f>IF(N1760&lt;0, AI1760, "0")</f>
        <v>0</v>
      </c>
      <c r="AK1760" s="98">
        <f>AK1759+AJ1760</f>
        <v>4338.5954166666652</v>
      </c>
      <c r="AL1760" s="105">
        <f t="shared" si="1072"/>
        <v>1.205165393518518</v>
      </c>
      <c r="AM1760" s="98">
        <f>IF(N1760 &gt; 0, AI1760, )</f>
        <v>87.261540123456797</v>
      </c>
      <c r="AN1760" s="98">
        <f t="shared" si="1091"/>
        <v>60481.290027777643</v>
      </c>
      <c r="AO1760" s="98">
        <f t="shared" si="1073"/>
        <v>16.800358341049346</v>
      </c>
      <c r="AP1760" s="27">
        <f t="shared" si="1074"/>
        <v>0</v>
      </c>
      <c r="AQ1760" s="27">
        <f t="shared" si="1075"/>
        <v>0</v>
      </c>
      <c r="AR1760" s="100">
        <f t="shared" si="1076"/>
        <v>0</v>
      </c>
      <c r="AS1760" s="27">
        <f t="shared" si="1077"/>
        <v>0</v>
      </c>
      <c r="AT1760" s="100">
        <f t="shared" si="1054"/>
        <v>0</v>
      </c>
      <c r="AU1760" s="27">
        <f t="shared" si="1054"/>
        <v>0</v>
      </c>
      <c r="AV1760" s="27">
        <f t="shared" si="1078"/>
        <v>0</v>
      </c>
      <c r="AW1760" s="27">
        <f t="shared" si="1079"/>
        <v>0</v>
      </c>
      <c r="AX1760" s="27">
        <f t="shared" si="1080"/>
        <v>0</v>
      </c>
      <c r="AY1760" s="100">
        <f>AN1760-AW1760</f>
        <v>60481.290027777643</v>
      </c>
      <c r="AZ1760" s="110">
        <f t="shared" si="1081"/>
        <v>16.800358341049346</v>
      </c>
      <c r="BB1760" s="88">
        <v>0</v>
      </c>
      <c r="BC1760" s="26">
        <f t="shared" si="1082"/>
        <v>0</v>
      </c>
      <c r="BD1760" s="26">
        <f t="shared" si="1083"/>
        <v>0</v>
      </c>
      <c r="BE1760" s="26">
        <f t="shared" si="1084"/>
        <v>0</v>
      </c>
      <c r="BF1760" s="26">
        <f t="shared" si="1085"/>
        <v>0</v>
      </c>
      <c r="BG1760" s="26">
        <f t="shared" si="1086"/>
        <v>0</v>
      </c>
    </row>
    <row r="1761" spans="2:59">
      <c r="B1761" s="13" t="s">
        <v>35</v>
      </c>
      <c r="C1761" s="13">
        <v>1750</v>
      </c>
      <c r="D1761" s="13">
        <v>273</v>
      </c>
      <c r="E1761" s="24">
        <v>89.6</v>
      </c>
      <c r="F1761" s="69">
        <f t="shared" si="1055"/>
        <v>24.888888888888889</v>
      </c>
      <c r="G1761" s="25">
        <f t="shared" si="1087"/>
        <v>-0.15277777777777896</v>
      </c>
      <c r="H1761" s="25">
        <f t="shared" si="1056"/>
        <v>137</v>
      </c>
      <c r="I1761" s="49">
        <f>'Ducati Panigale 1199 data'!$C$8*G1761</f>
        <v>-42.472222222222548</v>
      </c>
      <c r="J1761" s="49">
        <f>'Ducati Panigale 1199 data'!$C$8*'Ducati Panigale 1199 data'!$C$15*'Ducati Panigale 1199 data'!$C$10</f>
        <v>54.543600000000005</v>
      </c>
      <c r="K1761" s="49">
        <f>(0.5*'Ducati Panigale 1199 data'!$C$12)*'Ducati Panigale 1199 data'!$C$14*'Ducati Panigale 1199 data'!$C$11*F1761^2</f>
        <v>87.6453925925926</v>
      </c>
      <c r="L1761" s="49">
        <f t="shared" si="1057"/>
        <v>99.716770370370057</v>
      </c>
      <c r="M1761" s="49">
        <f t="shared" si="1053"/>
        <v>2481.8396181069879</v>
      </c>
      <c r="N1761" s="25">
        <f t="shared" si="1058"/>
        <v>2.4818396181069877</v>
      </c>
      <c r="O1761" s="105">
        <f t="shared" si="1059"/>
        <v>0</v>
      </c>
      <c r="P1761" s="105">
        <f t="shared" si="1060"/>
        <v>0</v>
      </c>
      <c r="Q1761" s="105">
        <f t="shared" si="1088"/>
        <v>357.89708362670376</v>
      </c>
      <c r="R1761" s="27">
        <f t="shared" si="1061"/>
        <v>9.9415856562973262E-2</v>
      </c>
      <c r="S1761" s="98">
        <f t="shared" si="1062"/>
        <v>2.4818396181069877</v>
      </c>
      <c r="T1761" s="17">
        <f t="shared" si="1089"/>
        <v>3319.5017767847976</v>
      </c>
      <c r="U1761" s="17">
        <f t="shared" si="1063"/>
        <v>0.92208382688466595</v>
      </c>
      <c r="V1761" s="17">
        <f t="shared" si="1064"/>
        <v>340.00222944536858</v>
      </c>
      <c r="W1761" s="17">
        <f t="shared" si="1065"/>
        <v>326.40214026755382</v>
      </c>
      <c r="X1761" s="17">
        <f t="shared" si="1065"/>
        <v>313.34605465685166</v>
      </c>
      <c r="Y1761" s="17">
        <f t="shared" si="1066"/>
        <v>310.21259411028313</v>
      </c>
      <c r="Z1761" s="17">
        <f>Y1761/3600</f>
        <v>8.617016503063421E-2</v>
      </c>
      <c r="AA1761" s="17">
        <f>0.96*Y1761</f>
        <v>297.80409034587177</v>
      </c>
      <c r="AB1761" s="17">
        <f t="shared" si="1067"/>
        <v>285.89192673203689</v>
      </c>
      <c r="AC1761" s="17">
        <f t="shared" si="1068"/>
        <v>271.59733039543505</v>
      </c>
      <c r="AD1761" s="17">
        <f t="shared" si="1069"/>
        <v>271.59733039543505</v>
      </c>
      <c r="AE1761" s="17">
        <f t="shared" si="1090"/>
        <v>7.5443702887620853E-2</v>
      </c>
      <c r="AF1761" s="17">
        <f>T1761-AD1761</f>
        <v>3047.9044463893624</v>
      </c>
      <c r="AG1761" s="17">
        <f t="shared" si="1070"/>
        <v>0.84664012399704514</v>
      </c>
      <c r="AH1761" s="28">
        <f>0.5*'Ducati Panigale 1199 data'!$C$8*'WLTP class 3 v5'!F1761^2</f>
        <v>86104.493827160491</v>
      </c>
      <c r="AI1761" s="17">
        <f t="shared" si="1071"/>
        <v>86.104493827160496</v>
      </c>
      <c r="AJ1761" s="17" t="str">
        <f>IF(N1761&lt;0, AI1761, "0")</f>
        <v>0</v>
      </c>
      <c r="AK1761" s="98">
        <f>AK1760+AJ1761</f>
        <v>4338.5954166666652</v>
      </c>
      <c r="AL1761" s="105">
        <f t="shared" si="1072"/>
        <v>1.205165393518518</v>
      </c>
      <c r="AM1761" s="98">
        <f>IF(N1761 &gt; 0, AI1761, )</f>
        <v>86.104493827160496</v>
      </c>
      <c r="AN1761" s="98">
        <f t="shared" si="1091"/>
        <v>60567.394521604801</v>
      </c>
      <c r="AO1761" s="98">
        <f t="shared" si="1073"/>
        <v>16.824276256001333</v>
      </c>
      <c r="AP1761" s="27">
        <f t="shared" si="1074"/>
        <v>0</v>
      </c>
      <c r="AQ1761" s="27">
        <f t="shared" si="1075"/>
        <v>0</v>
      </c>
      <c r="AR1761" s="100">
        <f t="shared" si="1076"/>
        <v>0</v>
      </c>
      <c r="AS1761" s="27">
        <f t="shared" si="1077"/>
        <v>0</v>
      </c>
      <c r="AT1761" s="100">
        <f t="shared" si="1054"/>
        <v>0</v>
      </c>
      <c r="AU1761" s="27">
        <f t="shared" si="1054"/>
        <v>0</v>
      </c>
      <c r="AV1761" s="27">
        <f t="shared" si="1078"/>
        <v>0</v>
      </c>
      <c r="AW1761" s="27">
        <f t="shared" si="1079"/>
        <v>0</v>
      </c>
      <c r="AX1761" s="27">
        <f t="shared" si="1080"/>
        <v>0</v>
      </c>
      <c r="AY1761" s="100">
        <f>AN1761-AW1761</f>
        <v>60567.394521604801</v>
      </c>
      <c r="AZ1761" s="110">
        <f t="shared" si="1081"/>
        <v>16.824276256001333</v>
      </c>
      <c r="BB1761" s="88">
        <v>0</v>
      </c>
      <c r="BC1761" s="26">
        <f t="shared" si="1082"/>
        <v>0</v>
      </c>
      <c r="BD1761" s="26">
        <f t="shared" si="1083"/>
        <v>0</v>
      </c>
      <c r="BE1761" s="26">
        <f t="shared" si="1084"/>
        <v>0</v>
      </c>
      <c r="BF1761" s="26">
        <f t="shared" si="1085"/>
        <v>0</v>
      </c>
      <c r="BG1761" s="26">
        <f t="shared" si="1086"/>
        <v>0</v>
      </c>
    </row>
    <row r="1762" spans="2:59">
      <c r="B1762" s="13" t="s">
        <v>35</v>
      </c>
      <c r="C1762" s="13">
        <v>1751</v>
      </c>
      <c r="D1762" s="13">
        <v>274</v>
      </c>
      <c r="E1762" s="24">
        <v>89.1</v>
      </c>
      <c r="F1762" s="69">
        <f t="shared" si="1055"/>
        <v>24.75</v>
      </c>
      <c r="G1762" s="25">
        <f t="shared" si="1087"/>
        <v>-0.1388888888888889</v>
      </c>
      <c r="H1762" s="25">
        <f t="shared" si="1056"/>
        <v>137.5</v>
      </c>
      <c r="I1762" s="49">
        <f>'Ducati Panigale 1199 data'!$C$8*G1762</f>
        <v>-38.611111111111114</v>
      </c>
      <c r="J1762" s="49">
        <f>'Ducati Panigale 1199 data'!$C$8*'Ducati Panigale 1199 data'!$C$15*'Ducati Panigale 1199 data'!$C$10</f>
        <v>54.543600000000005</v>
      </c>
      <c r="K1762" s="49">
        <f>(0.5*'Ducati Panigale 1199 data'!$C$12)*'Ducati Panigale 1199 data'!$C$14*'Ducati Panigale 1199 data'!$C$11*F1762^2</f>
        <v>86.669936718750009</v>
      </c>
      <c r="L1762" s="49">
        <f t="shared" si="1057"/>
        <v>102.60242560763891</v>
      </c>
      <c r="M1762" s="49">
        <f t="shared" si="1053"/>
        <v>2539.4100337890632</v>
      </c>
      <c r="N1762" s="25">
        <f t="shared" si="1058"/>
        <v>2.5394100337890633</v>
      </c>
      <c r="O1762" s="105">
        <f t="shared" si="1059"/>
        <v>0</v>
      </c>
      <c r="P1762" s="105">
        <f t="shared" si="1060"/>
        <v>0</v>
      </c>
      <c r="Q1762" s="105">
        <f t="shared" si="1088"/>
        <v>357.89708362670376</v>
      </c>
      <c r="R1762" s="27">
        <f t="shared" si="1061"/>
        <v>9.9415856562973262E-2</v>
      </c>
      <c r="S1762" s="98">
        <f t="shared" si="1062"/>
        <v>2.5394100337890633</v>
      </c>
      <c r="T1762" s="17">
        <f t="shared" si="1089"/>
        <v>3322.0411868185865</v>
      </c>
      <c r="U1762" s="17">
        <f t="shared" si="1063"/>
        <v>0.92278921856071849</v>
      </c>
      <c r="V1762" s="17">
        <f t="shared" si="1064"/>
        <v>340.00222944536858</v>
      </c>
      <c r="W1762" s="17">
        <f t="shared" si="1065"/>
        <v>326.40214026755382</v>
      </c>
      <c r="X1762" s="17">
        <f t="shared" si="1065"/>
        <v>313.34605465685166</v>
      </c>
      <c r="Y1762" s="17">
        <f t="shared" si="1066"/>
        <v>310.21259411028313</v>
      </c>
      <c r="Z1762" s="17">
        <f>Y1762/3600</f>
        <v>8.617016503063421E-2</v>
      </c>
      <c r="AA1762" s="17">
        <f>0.96*Y1762</f>
        <v>297.80409034587177</v>
      </c>
      <c r="AB1762" s="17">
        <f t="shared" si="1067"/>
        <v>285.89192673203689</v>
      </c>
      <c r="AC1762" s="17">
        <f t="shared" si="1068"/>
        <v>271.59733039543505</v>
      </c>
      <c r="AD1762" s="17">
        <f t="shared" si="1069"/>
        <v>271.59733039543505</v>
      </c>
      <c r="AE1762" s="17">
        <f t="shared" si="1090"/>
        <v>7.5443702887620853E-2</v>
      </c>
      <c r="AF1762" s="17">
        <f>T1762-AD1762</f>
        <v>3050.4438564231514</v>
      </c>
      <c r="AG1762" s="17">
        <f t="shared" si="1070"/>
        <v>0.84734551567309757</v>
      </c>
      <c r="AH1762" s="28">
        <f>0.5*'Ducati Panigale 1199 data'!$C$8*'WLTP class 3 v5'!F1762^2</f>
        <v>85146.1875</v>
      </c>
      <c r="AI1762" s="17">
        <f t="shared" si="1071"/>
        <v>85.146187499999996</v>
      </c>
      <c r="AJ1762" s="17" t="str">
        <f>IF(N1762&lt;0, AI1762, "0")</f>
        <v>0</v>
      </c>
      <c r="AK1762" s="98">
        <f>AK1761+AJ1762</f>
        <v>4338.5954166666652</v>
      </c>
      <c r="AL1762" s="105">
        <f t="shared" si="1072"/>
        <v>1.205165393518518</v>
      </c>
      <c r="AM1762" s="98">
        <f>IF(N1762 &gt; 0, AI1762, )</f>
        <v>85.146187499999996</v>
      </c>
      <c r="AN1762" s="98">
        <f t="shared" si="1091"/>
        <v>60652.540709104804</v>
      </c>
      <c r="AO1762" s="98">
        <f t="shared" si="1073"/>
        <v>16.847927974751336</v>
      </c>
      <c r="AP1762" s="27">
        <f t="shared" si="1074"/>
        <v>0</v>
      </c>
      <c r="AQ1762" s="27">
        <f t="shared" si="1075"/>
        <v>0</v>
      </c>
      <c r="AR1762" s="100">
        <f t="shared" si="1076"/>
        <v>0</v>
      </c>
      <c r="AS1762" s="27">
        <f t="shared" si="1077"/>
        <v>0</v>
      </c>
      <c r="AT1762" s="100">
        <f t="shared" si="1054"/>
        <v>0</v>
      </c>
      <c r="AU1762" s="27">
        <f t="shared" si="1054"/>
        <v>0</v>
      </c>
      <c r="AV1762" s="27">
        <f t="shared" si="1078"/>
        <v>0</v>
      </c>
      <c r="AW1762" s="27">
        <f t="shared" si="1079"/>
        <v>0</v>
      </c>
      <c r="AX1762" s="27">
        <f t="shared" si="1080"/>
        <v>0</v>
      </c>
      <c r="AY1762" s="100">
        <f>AN1762-AW1762</f>
        <v>60652.540709104804</v>
      </c>
      <c r="AZ1762" s="110">
        <f t="shared" si="1081"/>
        <v>16.847927974751336</v>
      </c>
      <c r="BB1762" s="88">
        <v>0</v>
      </c>
      <c r="BC1762" s="26">
        <f t="shared" si="1082"/>
        <v>0</v>
      </c>
      <c r="BD1762" s="26">
        <f t="shared" si="1083"/>
        <v>0</v>
      </c>
      <c r="BE1762" s="26">
        <f t="shared" si="1084"/>
        <v>0</v>
      </c>
      <c r="BF1762" s="26">
        <f t="shared" si="1085"/>
        <v>0</v>
      </c>
      <c r="BG1762" s="26">
        <f t="shared" si="1086"/>
        <v>0</v>
      </c>
    </row>
    <row r="1763" spans="2:59">
      <c r="B1763" s="13" t="s">
        <v>35</v>
      </c>
      <c r="C1763" s="13">
        <v>1752</v>
      </c>
      <c r="D1763" s="13">
        <v>275</v>
      </c>
      <c r="E1763" s="24">
        <v>88.6</v>
      </c>
      <c r="F1763" s="69">
        <f t="shared" si="1055"/>
        <v>24.611111111111111</v>
      </c>
      <c r="G1763" s="25">
        <f t="shared" si="1087"/>
        <v>-0.1388888888888889</v>
      </c>
      <c r="H1763" s="25">
        <f t="shared" si="1056"/>
        <v>138</v>
      </c>
      <c r="I1763" s="49">
        <f>'Ducati Panigale 1199 data'!$C$8*G1763</f>
        <v>-38.611111111111114</v>
      </c>
      <c r="J1763" s="49">
        <f>'Ducati Panigale 1199 data'!$C$8*'Ducati Panigale 1199 data'!$C$15*'Ducati Panigale 1199 data'!$C$10</f>
        <v>54.543600000000005</v>
      </c>
      <c r="K1763" s="49">
        <f>(0.5*'Ducati Panigale 1199 data'!$C$12)*'Ducati Panigale 1199 data'!$C$14*'Ducati Panigale 1199 data'!$C$11*F1763^2</f>
        <v>85.6999394675926</v>
      </c>
      <c r="L1763" s="49">
        <f t="shared" si="1057"/>
        <v>101.63242835648148</v>
      </c>
      <c r="M1763" s="49">
        <f t="shared" si="1053"/>
        <v>2501.2869867734053</v>
      </c>
      <c r="N1763" s="25">
        <f t="shared" si="1058"/>
        <v>2.5012869867734051</v>
      </c>
      <c r="O1763" s="105">
        <f t="shared" si="1059"/>
        <v>0</v>
      </c>
      <c r="P1763" s="105">
        <f t="shared" si="1060"/>
        <v>0</v>
      </c>
      <c r="Q1763" s="105">
        <f t="shared" si="1088"/>
        <v>357.89708362670376</v>
      </c>
      <c r="R1763" s="27">
        <f t="shared" si="1061"/>
        <v>9.9415856562973262E-2</v>
      </c>
      <c r="S1763" s="98">
        <f t="shared" si="1062"/>
        <v>2.5012869867734051</v>
      </c>
      <c r="T1763" s="17">
        <f t="shared" si="1089"/>
        <v>3324.5424738053598</v>
      </c>
      <c r="U1763" s="17">
        <f t="shared" si="1063"/>
        <v>0.92348402050148881</v>
      </c>
      <c r="V1763" s="17">
        <f t="shared" si="1064"/>
        <v>340.00222944536858</v>
      </c>
      <c r="W1763" s="17">
        <f t="shared" si="1065"/>
        <v>326.40214026755382</v>
      </c>
      <c r="X1763" s="17">
        <f t="shared" si="1065"/>
        <v>313.34605465685166</v>
      </c>
      <c r="Y1763" s="17">
        <f t="shared" si="1066"/>
        <v>310.21259411028313</v>
      </c>
      <c r="Z1763" s="17">
        <f>Y1763/3600</f>
        <v>8.617016503063421E-2</v>
      </c>
      <c r="AA1763" s="17">
        <f>0.96*Y1763</f>
        <v>297.80409034587177</v>
      </c>
      <c r="AB1763" s="17">
        <f t="shared" si="1067"/>
        <v>285.89192673203689</v>
      </c>
      <c r="AC1763" s="17">
        <f t="shared" si="1068"/>
        <v>271.59733039543505</v>
      </c>
      <c r="AD1763" s="17">
        <f t="shared" si="1069"/>
        <v>271.59733039543505</v>
      </c>
      <c r="AE1763" s="17">
        <f t="shared" si="1090"/>
        <v>7.5443702887620853E-2</v>
      </c>
      <c r="AF1763" s="17">
        <f>T1763-AD1763</f>
        <v>3052.9451434099246</v>
      </c>
      <c r="AG1763" s="17">
        <f t="shared" si="1070"/>
        <v>0.848040317613868</v>
      </c>
      <c r="AH1763" s="28">
        <f>0.5*'Ducati Panigale 1199 data'!$C$8*'WLTP class 3 v5'!F1763^2</f>
        <v>84193.243827160491</v>
      </c>
      <c r="AI1763" s="17">
        <f t="shared" si="1071"/>
        <v>84.193243827160487</v>
      </c>
      <c r="AJ1763" s="17" t="str">
        <f>IF(N1763&lt;0, AI1763, "0")</f>
        <v>0</v>
      </c>
      <c r="AK1763" s="98">
        <f>AK1762+AJ1763</f>
        <v>4338.5954166666652</v>
      </c>
      <c r="AL1763" s="105">
        <f t="shared" si="1072"/>
        <v>1.205165393518518</v>
      </c>
      <c r="AM1763" s="98">
        <f>IF(N1763 &gt; 0, AI1763, )</f>
        <v>84.193243827160487</v>
      </c>
      <c r="AN1763" s="98">
        <f t="shared" si="1091"/>
        <v>60736.733952931965</v>
      </c>
      <c r="AO1763" s="98">
        <f t="shared" si="1073"/>
        <v>16.871314986925547</v>
      </c>
      <c r="AP1763" s="27">
        <f t="shared" si="1074"/>
        <v>0</v>
      </c>
      <c r="AQ1763" s="27">
        <f t="shared" si="1075"/>
        <v>0</v>
      </c>
      <c r="AR1763" s="100">
        <f t="shared" si="1076"/>
        <v>0</v>
      </c>
      <c r="AS1763" s="27">
        <f t="shared" si="1077"/>
        <v>0</v>
      </c>
      <c r="AT1763" s="100">
        <f t="shared" si="1054"/>
        <v>0</v>
      </c>
      <c r="AU1763" s="27">
        <f t="shared" si="1054"/>
        <v>0</v>
      </c>
      <c r="AV1763" s="27">
        <f t="shared" si="1078"/>
        <v>0</v>
      </c>
      <c r="AW1763" s="27">
        <f t="shared" si="1079"/>
        <v>0</v>
      </c>
      <c r="AX1763" s="27">
        <f t="shared" si="1080"/>
        <v>0</v>
      </c>
      <c r="AY1763" s="100">
        <f>AN1763-AW1763</f>
        <v>60736.733952931965</v>
      </c>
      <c r="AZ1763" s="110">
        <f t="shared" si="1081"/>
        <v>16.871314986925547</v>
      </c>
      <c r="BB1763" s="88">
        <v>0</v>
      </c>
      <c r="BC1763" s="26">
        <f t="shared" si="1082"/>
        <v>0</v>
      </c>
      <c r="BD1763" s="26">
        <f t="shared" si="1083"/>
        <v>0</v>
      </c>
      <c r="BE1763" s="26">
        <f t="shared" si="1084"/>
        <v>0</v>
      </c>
      <c r="BF1763" s="26">
        <f t="shared" si="1085"/>
        <v>0</v>
      </c>
      <c r="BG1763" s="26">
        <f t="shared" si="1086"/>
        <v>0</v>
      </c>
    </row>
    <row r="1764" spans="2:59">
      <c r="B1764" s="13" t="s">
        <v>35</v>
      </c>
      <c r="C1764" s="13">
        <v>1753</v>
      </c>
      <c r="D1764" s="13">
        <v>276</v>
      </c>
      <c r="E1764" s="24">
        <v>88.1</v>
      </c>
      <c r="F1764" s="69">
        <f t="shared" si="1055"/>
        <v>24.472222222222221</v>
      </c>
      <c r="G1764" s="25">
        <f t="shared" si="1087"/>
        <v>-0.1388888888888889</v>
      </c>
      <c r="H1764" s="25">
        <f t="shared" si="1056"/>
        <v>138.5</v>
      </c>
      <c r="I1764" s="49">
        <f>'Ducati Panigale 1199 data'!$C$8*G1764</f>
        <v>-38.611111111111114</v>
      </c>
      <c r="J1764" s="49">
        <f>'Ducati Panigale 1199 data'!$C$8*'Ducati Panigale 1199 data'!$C$15*'Ducati Panigale 1199 data'!$C$10</f>
        <v>54.543600000000005</v>
      </c>
      <c r="K1764" s="49">
        <f>(0.5*'Ducati Panigale 1199 data'!$C$12)*'Ducati Panigale 1199 data'!$C$14*'Ducati Panigale 1199 data'!$C$11*F1764^2</f>
        <v>84.735400839120373</v>
      </c>
      <c r="L1764" s="49">
        <f t="shared" si="1057"/>
        <v>100.66788972800927</v>
      </c>
      <c r="M1764" s="49">
        <f t="shared" si="1053"/>
        <v>2463.5669680660044</v>
      </c>
      <c r="N1764" s="25">
        <f t="shared" si="1058"/>
        <v>2.4635669680660044</v>
      </c>
      <c r="O1764" s="105">
        <f t="shared" si="1059"/>
        <v>0</v>
      </c>
      <c r="P1764" s="105">
        <f t="shared" si="1060"/>
        <v>0</v>
      </c>
      <c r="Q1764" s="105">
        <f t="shared" si="1088"/>
        <v>357.89708362670376</v>
      </c>
      <c r="R1764" s="27">
        <f t="shared" si="1061"/>
        <v>9.9415856562973262E-2</v>
      </c>
      <c r="S1764" s="98">
        <f t="shared" si="1062"/>
        <v>2.4635669680660044</v>
      </c>
      <c r="T1764" s="17">
        <f t="shared" si="1089"/>
        <v>3327.0060407734259</v>
      </c>
      <c r="U1764" s="17">
        <f t="shared" si="1063"/>
        <v>0.92416834465928499</v>
      </c>
      <c r="V1764" s="17">
        <f t="shared" si="1064"/>
        <v>340.00222944536858</v>
      </c>
      <c r="W1764" s="17">
        <f t="shared" si="1065"/>
        <v>326.40214026755382</v>
      </c>
      <c r="X1764" s="17">
        <f t="shared" si="1065"/>
        <v>313.34605465685166</v>
      </c>
      <c r="Y1764" s="17">
        <f t="shared" si="1066"/>
        <v>310.21259411028313</v>
      </c>
      <c r="Z1764" s="17">
        <f>Y1764/3600</f>
        <v>8.617016503063421E-2</v>
      </c>
      <c r="AA1764" s="17">
        <f>0.96*Y1764</f>
        <v>297.80409034587177</v>
      </c>
      <c r="AB1764" s="17">
        <f t="shared" si="1067"/>
        <v>285.89192673203689</v>
      </c>
      <c r="AC1764" s="17">
        <f t="shared" si="1068"/>
        <v>271.59733039543505</v>
      </c>
      <c r="AD1764" s="17">
        <f t="shared" si="1069"/>
        <v>271.59733039543505</v>
      </c>
      <c r="AE1764" s="17">
        <f t="shared" si="1090"/>
        <v>7.5443702887620853E-2</v>
      </c>
      <c r="AF1764" s="17">
        <f>T1764-AD1764</f>
        <v>3055.4087103779907</v>
      </c>
      <c r="AG1764" s="17">
        <f t="shared" si="1070"/>
        <v>0.84872464177166407</v>
      </c>
      <c r="AH1764" s="28">
        <f>0.5*'Ducati Panigale 1199 data'!$C$8*'WLTP class 3 v5'!F1764^2</f>
        <v>83245.662808641966</v>
      </c>
      <c r="AI1764" s="17">
        <f t="shared" si="1071"/>
        <v>83.245662808641967</v>
      </c>
      <c r="AJ1764" s="17" t="str">
        <f>IF(N1764&lt;0, AI1764, "0")</f>
        <v>0</v>
      </c>
      <c r="AK1764" s="98">
        <f>AK1763+AJ1764</f>
        <v>4338.5954166666652</v>
      </c>
      <c r="AL1764" s="105">
        <f t="shared" si="1072"/>
        <v>1.205165393518518</v>
      </c>
      <c r="AM1764" s="98">
        <f>IF(N1764 &gt; 0, AI1764, )</f>
        <v>83.245662808641967</v>
      </c>
      <c r="AN1764" s="98">
        <f t="shared" si="1091"/>
        <v>60819.979615740609</v>
      </c>
      <c r="AO1764" s="98">
        <f t="shared" si="1073"/>
        <v>16.894438782150168</v>
      </c>
      <c r="AP1764" s="27">
        <f t="shared" si="1074"/>
        <v>0</v>
      </c>
      <c r="AQ1764" s="27">
        <f t="shared" si="1075"/>
        <v>0</v>
      </c>
      <c r="AR1764" s="100">
        <f t="shared" si="1076"/>
        <v>0</v>
      </c>
      <c r="AS1764" s="27">
        <f t="shared" si="1077"/>
        <v>0</v>
      </c>
      <c r="AT1764" s="100">
        <f t="shared" si="1054"/>
        <v>0</v>
      </c>
      <c r="AU1764" s="27">
        <f t="shared" si="1054"/>
        <v>0</v>
      </c>
      <c r="AV1764" s="27">
        <f t="shared" si="1078"/>
        <v>0</v>
      </c>
      <c r="AW1764" s="27">
        <f t="shared" si="1079"/>
        <v>0</v>
      </c>
      <c r="AX1764" s="27">
        <f t="shared" si="1080"/>
        <v>0</v>
      </c>
      <c r="AY1764" s="100">
        <f>AN1764-AW1764</f>
        <v>60819.979615740609</v>
      </c>
      <c r="AZ1764" s="110">
        <f t="shared" si="1081"/>
        <v>16.894438782150168</v>
      </c>
      <c r="BB1764" s="88">
        <v>0</v>
      </c>
      <c r="BC1764" s="26">
        <f t="shared" si="1082"/>
        <v>0</v>
      </c>
      <c r="BD1764" s="26">
        <f t="shared" si="1083"/>
        <v>0</v>
      </c>
      <c r="BE1764" s="26">
        <f t="shared" si="1084"/>
        <v>0</v>
      </c>
      <c r="BF1764" s="26">
        <f t="shared" si="1085"/>
        <v>0</v>
      </c>
      <c r="BG1764" s="26">
        <f t="shared" si="1086"/>
        <v>0</v>
      </c>
    </row>
    <row r="1765" spans="2:59">
      <c r="B1765" s="13" t="s">
        <v>35</v>
      </c>
      <c r="C1765" s="13">
        <v>1754</v>
      </c>
      <c r="D1765" s="13">
        <v>277</v>
      </c>
      <c r="E1765" s="24">
        <v>87.6</v>
      </c>
      <c r="F1765" s="69">
        <f t="shared" si="1055"/>
        <v>24.333333333333332</v>
      </c>
      <c r="G1765" s="25">
        <f t="shared" si="1087"/>
        <v>-0.1388888888888889</v>
      </c>
      <c r="H1765" s="25">
        <f t="shared" si="1056"/>
        <v>139</v>
      </c>
      <c r="I1765" s="49">
        <f>'Ducati Panigale 1199 data'!$C$8*G1765</f>
        <v>-38.611111111111114</v>
      </c>
      <c r="J1765" s="49">
        <f>'Ducati Panigale 1199 data'!$C$8*'Ducati Panigale 1199 data'!$C$15*'Ducati Panigale 1199 data'!$C$10</f>
        <v>54.543600000000005</v>
      </c>
      <c r="K1765" s="49">
        <f>(0.5*'Ducati Panigale 1199 data'!$C$12)*'Ducati Panigale 1199 data'!$C$14*'Ducati Panigale 1199 data'!$C$11*F1765^2</f>
        <v>83.776320833333344</v>
      </c>
      <c r="L1765" s="49">
        <f t="shared" si="1057"/>
        <v>99.708809722222242</v>
      </c>
      <c r="M1765" s="49">
        <f t="shared" si="1053"/>
        <v>2426.247703240741</v>
      </c>
      <c r="N1765" s="25">
        <f t="shared" si="1058"/>
        <v>2.4262477032407408</v>
      </c>
      <c r="O1765" s="105">
        <f t="shared" si="1059"/>
        <v>0</v>
      </c>
      <c r="P1765" s="105">
        <f t="shared" si="1060"/>
        <v>0</v>
      </c>
      <c r="Q1765" s="105">
        <f t="shared" si="1088"/>
        <v>357.89708362670376</v>
      </c>
      <c r="R1765" s="27">
        <f t="shared" si="1061"/>
        <v>9.9415856562973262E-2</v>
      </c>
      <c r="S1765" s="98">
        <f t="shared" si="1062"/>
        <v>2.4262477032407408</v>
      </c>
      <c r="T1765" s="17">
        <f t="shared" si="1089"/>
        <v>3329.4322884766666</v>
      </c>
      <c r="U1765" s="17">
        <f t="shared" si="1063"/>
        <v>0.92484230235462961</v>
      </c>
      <c r="V1765" s="17">
        <f t="shared" si="1064"/>
        <v>340.00222944536858</v>
      </c>
      <c r="W1765" s="17">
        <f t="shared" si="1065"/>
        <v>326.40214026755382</v>
      </c>
      <c r="X1765" s="17">
        <f t="shared" si="1065"/>
        <v>313.34605465685166</v>
      </c>
      <c r="Y1765" s="17">
        <f t="shared" si="1066"/>
        <v>310.21259411028313</v>
      </c>
      <c r="Z1765" s="17">
        <f>Y1765/3600</f>
        <v>8.617016503063421E-2</v>
      </c>
      <c r="AA1765" s="17">
        <f>0.96*Y1765</f>
        <v>297.80409034587177</v>
      </c>
      <c r="AB1765" s="17">
        <f t="shared" si="1067"/>
        <v>285.89192673203689</v>
      </c>
      <c r="AC1765" s="17">
        <f t="shared" si="1068"/>
        <v>271.59733039543505</v>
      </c>
      <c r="AD1765" s="17">
        <f t="shared" si="1069"/>
        <v>271.59733039543505</v>
      </c>
      <c r="AE1765" s="17">
        <f t="shared" si="1090"/>
        <v>7.5443702887620853E-2</v>
      </c>
      <c r="AF1765" s="17">
        <f>T1765-AD1765</f>
        <v>3057.8349580812314</v>
      </c>
      <c r="AG1765" s="17">
        <f t="shared" si="1070"/>
        <v>0.84939859946700869</v>
      </c>
      <c r="AH1765" s="28">
        <f>0.5*'Ducati Panigale 1199 data'!$C$8*'WLTP class 3 v5'!F1765^2</f>
        <v>82303.444444444438</v>
      </c>
      <c r="AI1765" s="17">
        <f t="shared" si="1071"/>
        <v>82.303444444444438</v>
      </c>
      <c r="AJ1765" s="17" t="str">
        <f>IF(N1765&lt;0, AI1765, "0")</f>
        <v>0</v>
      </c>
      <c r="AK1765" s="98">
        <f>AK1764+AJ1765</f>
        <v>4338.5954166666652</v>
      </c>
      <c r="AL1765" s="105">
        <f t="shared" si="1072"/>
        <v>1.205165393518518</v>
      </c>
      <c r="AM1765" s="98">
        <f>IF(N1765 &gt; 0, AI1765, )</f>
        <v>82.303444444444438</v>
      </c>
      <c r="AN1765" s="98">
        <f t="shared" si="1091"/>
        <v>60902.283060185051</v>
      </c>
      <c r="AO1765" s="98">
        <f t="shared" si="1073"/>
        <v>16.917300850051404</v>
      </c>
      <c r="AP1765" s="27">
        <f t="shared" si="1074"/>
        <v>0</v>
      </c>
      <c r="AQ1765" s="27">
        <f t="shared" si="1075"/>
        <v>0</v>
      </c>
      <c r="AR1765" s="100">
        <f t="shared" si="1076"/>
        <v>0</v>
      </c>
      <c r="AS1765" s="27">
        <f t="shared" si="1077"/>
        <v>0</v>
      </c>
      <c r="AT1765" s="100">
        <f t="shared" si="1054"/>
        <v>0</v>
      </c>
      <c r="AU1765" s="27">
        <f t="shared" si="1054"/>
        <v>0</v>
      </c>
      <c r="AV1765" s="27">
        <f t="shared" si="1078"/>
        <v>0</v>
      </c>
      <c r="AW1765" s="27">
        <f t="shared" si="1079"/>
        <v>0</v>
      </c>
      <c r="AX1765" s="27">
        <f t="shared" si="1080"/>
        <v>0</v>
      </c>
      <c r="AY1765" s="100">
        <f>AN1765-AW1765</f>
        <v>60902.283060185051</v>
      </c>
      <c r="AZ1765" s="110">
        <f t="shared" si="1081"/>
        <v>16.917300850051404</v>
      </c>
      <c r="BB1765" s="88">
        <v>0</v>
      </c>
      <c r="BC1765" s="26">
        <f t="shared" si="1082"/>
        <v>0</v>
      </c>
      <c r="BD1765" s="26">
        <f t="shared" si="1083"/>
        <v>0</v>
      </c>
      <c r="BE1765" s="26">
        <f t="shared" si="1084"/>
        <v>0</v>
      </c>
      <c r="BF1765" s="26">
        <f t="shared" si="1085"/>
        <v>0</v>
      </c>
      <c r="BG1765" s="26">
        <f t="shared" si="1086"/>
        <v>0</v>
      </c>
    </row>
    <row r="1766" spans="2:59">
      <c r="B1766" s="13" t="s">
        <v>35</v>
      </c>
      <c r="C1766" s="13">
        <v>1755</v>
      </c>
      <c r="D1766" s="13">
        <v>278</v>
      </c>
      <c r="E1766" s="24">
        <v>87.1</v>
      </c>
      <c r="F1766" s="69">
        <f t="shared" si="1055"/>
        <v>24.194444444444443</v>
      </c>
      <c r="G1766" s="25">
        <f t="shared" si="1087"/>
        <v>-0.1388888888888889</v>
      </c>
      <c r="H1766" s="25">
        <f t="shared" si="1056"/>
        <v>139.5</v>
      </c>
      <c r="I1766" s="49">
        <f>'Ducati Panigale 1199 data'!$C$8*G1766</f>
        <v>-38.611111111111114</v>
      </c>
      <c r="J1766" s="49">
        <f>'Ducati Panigale 1199 data'!$C$8*'Ducati Panigale 1199 data'!$C$15*'Ducati Panigale 1199 data'!$C$10</f>
        <v>54.543600000000005</v>
      </c>
      <c r="K1766" s="49">
        <f>(0.5*'Ducati Panigale 1199 data'!$C$12)*'Ducati Panigale 1199 data'!$C$14*'Ducati Panigale 1199 data'!$C$11*F1766^2</f>
        <v>82.822699450231482</v>
      </c>
      <c r="L1766" s="49">
        <f t="shared" si="1057"/>
        <v>98.755188339120366</v>
      </c>
      <c r="M1766" s="49">
        <f t="shared" si="1053"/>
        <v>2389.3269178714954</v>
      </c>
      <c r="N1766" s="25">
        <f t="shared" si="1058"/>
        <v>2.3893269178714953</v>
      </c>
      <c r="O1766" s="105">
        <f t="shared" si="1059"/>
        <v>0</v>
      </c>
      <c r="P1766" s="105">
        <f t="shared" si="1060"/>
        <v>0</v>
      </c>
      <c r="Q1766" s="105">
        <f t="shared" si="1088"/>
        <v>357.89708362670376</v>
      </c>
      <c r="R1766" s="27">
        <f t="shared" si="1061"/>
        <v>9.9415856562973262E-2</v>
      </c>
      <c r="S1766" s="98">
        <f t="shared" si="1062"/>
        <v>2.3893269178714953</v>
      </c>
      <c r="T1766" s="17">
        <f t="shared" si="1089"/>
        <v>3331.8216153945382</v>
      </c>
      <c r="U1766" s="17">
        <f t="shared" si="1063"/>
        <v>0.92550600427626062</v>
      </c>
      <c r="V1766" s="17">
        <f t="shared" si="1064"/>
        <v>340.00222944536858</v>
      </c>
      <c r="W1766" s="17">
        <f t="shared" si="1065"/>
        <v>326.40214026755382</v>
      </c>
      <c r="X1766" s="17">
        <f t="shared" si="1065"/>
        <v>313.34605465685166</v>
      </c>
      <c r="Y1766" s="17">
        <f t="shared" si="1066"/>
        <v>310.21259411028313</v>
      </c>
      <c r="Z1766" s="17">
        <f>Y1766/3600</f>
        <v>8.617016503063421E-2</v>
      </c>
      <c r="AA1766" s="17">
        <f>0.96*Y1766</f>
        <v>297.80409034587177</v>
      </c>
      <c r="AB1766" s="17">
        <f t="shared" si="1067"/>
        <v>285.89192673203689</v>
      </c>
      <c r="AC1766" s="17">
        <f t="shared" si="1068"/>
        <v>271.59733039543505</v>
      </c>
      <c r="AD1766" s="17">
        <f t="shared" si="1069"/>
        <v>271.59733039543505</v>
      </c>
      <c r="AE1766" s="17">
        <f t="shared" si="1090"/>
        <v>7.5443702887620853E-2</v>
      </c>
      <c r="AF1766" s="17">
        <f>T1766-AD1766</f>
        <v>3060.224284999103</v>
      </c>
      <c r="AG1766" s="17">
        <f t="shared" si="1070"/>
        <v>0.8500623013886397</v>
      </c>
      <c r="AH1766" s="28">
        <f>0.5*'Ducati Panigale 1199 data'!$C$8*'WLTP class 3 v5'!F1766^2</f>
        <v>81366.588734567893</v>
      </c>
      <c r="AI1766" s="17">
        <f t="shared" si="1071"/>
        <v>81.366588734567898</v>
      </c>
      <c r="AJ1766" s="17" t="str">
        <f>IF(N1766&lt;0, AI1766, "0")</f>
        <v>0</v>
      </c>
      <c r="AK1766" s="98">
        <f>AK1765+AJ1766</f>
        <v>4338.5954166666652</v>
      </c>
      <c r="AL1766" s="105">
        <f t="shared" si="1072"/>
        <v>1.205165393518518</v>
      </c>
      <c r="AM1766" s="98">
        <f>IF(N1766 &gt; 0, AI1766, )</f>
        <v>81.366588734567898</v>
      </c>
      <c r="AN1766" s="98">
        <f t="shared" si="1091"/>
        <v>60983.649648919622</v>
      </c>
      <c r="AO1766" s="98">
        <f t="shared" si="1073"/>
        <v>16.93990268025545</v>
      </c>
      <c r="AP1766" s="27">
        <f t="shared" si="1074"/>
        <v>0</v>
      </c>
      <c r="AQ1766" s="27">
        <f t="shared" si="1075"/>
        <v>0</v>
      </c>
      <c r="AR1766" s="100">
        <f t="shared" si="1076"/>
        <v>0</v>
      </c>
      <c r="AS1766" s="27">
        <f t="shared" si="1077"/>
        <v>0</v>
      </c>
      <c r="AT1766" s="100">
        <f t="shared" si="1054"/>
        <v>0</v>
      </c>
      <c r="AU1766" s="27">
        <f t="shared" si="1054"/>
        <v>0</v>
      </c>
      <c r="AV1766" s="27">
        <f t="shared" si="1078"/>
        <v>0</v>
      </c>
      <c r="AW1766" s="27">
        <f t="shared" si="1079"/>
        <v>0</v>
      </c>
      <c r="AX1766" s="27">
        <f t="shared" si="1080"/>
        <v>0</v>
      </c>
      <c r="AY1766" s="100">
        <f>AN1766-AW1766</f>
        <v>60983.649648919622</v>
      </c>
      <c r="AZ1766" s="110">
        <f t="shared" si="1081"/>
        <v>16.93990268025545</v>
      </c>
      <c r="BB1766" s="88">
        <v>0</v>
      </c>
      <c r="BC1766" s="26">
        <f t="shared" si="1082"/>
        <v>0</v>
      </c>
      <c r="BD1766" s="26">
        <f t="shared" si="1083"/>
        <v>0</v>
      </c>
      <c r="BE1766" s="26">
        <f t="shared" si="1084"/>
        <v>0</v>
      </c>
      <c r="BF1766" s="26">
        <f t="shared" si="1085"/>
        <v>0</v>
      </c>
      <c r="BG1766" s="26">
        <f t="shared" si="1086"/>
        <v>0</v>
      </c>
    </row>
    <row r="1767" spans="2:59">
      <c r="B1767" s="13" t="s">
        <v>35</v>
      </c>
      <c r="C1767" s="13">
        <v>1756</v>
      </c>
      <c r="D1767" s="13">
        <v>279</v>
      </c>
      <c r="E1767" s="24">
        <v>86.6</v>
      </c>
      <c r="F1767" s="69">
        <f t="shared" si="1055"/>
        <v>24.055555555555557</v>
      </c>
      <c r="G1767" s="25">
        <f t="shared" si="1087"/>
        <v>-0.1388888888888889</v>
      </c>
      <c r="H1767" s="25">
        <f t="shared" si="1056"/>
        <v>140</v>
      </c>
      <c r="I1767" s="49">
        <f>'Ducati Panigale 1199 data'!$C$8*G1767</f>
        <v>-38.611111111111114</v>
      </c>
      <c r="J1767" s="49">
        <f>'Ducati Panigale 1199 data'!$C$8*'Ducati Panigale 1199 data'!$C$15*'Ducati Panigale 1199 data'!$C$10</f>
        <v>54.543600000000005</v>
      </c>
      <c r="K1767" s="49">
        <f>(0.5*'Ducati Panigale 1199 data'!$C$12)*'Ducati Panigale 1199 data'!$C$14*'Ducati Panigale 1199 data'!$C$11*F1767^2</f>
        <v>81.874536689814846</v>
      </c>
      <c r="L1767" s="49">
        <f t="shared" si="1057"/>
        <v>97.80702557870373</v>
      </c>
      <c r="M1767" s="49">
        <f t="shared" si="1053"/>
        <v>2352.8023375321509</v>
      </c>
      <c r="N1767" s="25">
        <f t="shared" si="1058"/>
        <v>2.3528023375321507</v>
      </c>
      <c r="O1767" s="105">
        <f t="shared" si="1059"/>
        <v>0</v>
      </c>
      <c r="P1767" s="105">
        <f t="shared" si="1060"/>
        <v>0</v>
      </c>
      <c r="Q1767" s="105">
        <f t="shared" si="1088"/>
        <v>357.89708362670376</v>
      </c>
      <c r="R1767" s="27">
        <f t="shared" si="1061"/>
        <v>9.9415856562973262E-2</v>
      </c>
      <c r="S1767" s="98">
        <f t="shared" si="1062"/>
        <v>2.3528023375321507</v>
      </c>
      <c r="T1767" s="17">
        <f t="shared" si="1089"/>
        <v>3334.1744177320702</v>
      </c>
      <c r="U1767" s="17">
        <f t="shared" si="1063"/>
        <v>0.92615956048113057</v>
      </c>
      <c r="V1767" s="17">
        <f t="shared" si="1064"/>
        <v>340.00222944536858</v>
      </c>
      <c r="W1767" s="17">
        <f t="shared" si="1065"/>
        <v>326.40214026755382</v>
      </c>
      <c r="X1767" s="17">
        <f t="shared" si="1065"/>
        <v>313.34605465685166</v>
      </c>
      <c r="Y1767" s="17">
        <f t="shared" si="1066"/>
        <v>310.21259411028313</v>
      </c>
      <c r="Z1767" s="17">
        <f>Y1767/3600</f>
        <v>8.617016503063421E-2</v>
      </c>
      <c r="AA1767" s="17">
        <f>0.96*Y1767</f>
        <v>297.80409034587177</v>
      </c>
      <c r="AB1767" s="17">
        <f t="shared" si="1067"/>
        <v>285.89192673203689</v>
      </c>
      <c r="AC1767" s="17">
        <f t="shared" si="1068"/>
        <v>271.59733039543505</v>
      </c>
      <c r="AD1767" s="17">
        <f t="shared" si="1069"/>
        <v>271.59733039543505</v>
      </c>
      <c r="AE1767" s="17">
        <f t="shared" si="1090"/>
        <v>7.5443702887620853E-2</v>
      </c>
      <c r="AF1767" s="17">
        <f>T1767-AD1767</f>
        <v>3062.577087336635</v>
      </c>
      <c r="AG1767" s="17">
        <f t="shared" si="1070"/>
        <v>0.85071585759350976</v>
      </c>
      <c r="AH1767" s="28">
        <f>0.5*'Ducati Panigale 1199 data'!$C$8*'WLTP class 3 v5'!F1767^2</f>
        <v>80435.09567901236</v>
      </c>
      <c r="AI1767" s="17">
        <f t="shared" si="1071"/>
        <v>80.435095679012363</v>
      </c>
      <c r="AJ1767" s="17" t="str">
        <f>IF(N1767&lt;0, AI1767, "0")</f>
        <v>0</v>
      </c>
      <c r="AK1767" s="98">
        <f>AK1766+AJ1767</f>
        <v>4338.5954166666652</v>
      </c>
      <c r="AL1767" s="105">
        <f t="shared" si="1072"/>
        <v>1.205165393518518</v>
      </c>
      <c r="AM1767" s="98">
        <f>IF(N1767 &gt; 0, AI1767, )</f>
        <v>80.435095679012363</v>
      </c>
      <c r="AN1767" s="98">
        <f t="shared" si="1091"/>
        <v>61064.084744598636</v>
      </c>
      <c r="AO1767" s="98">
        <f t="shared" si="1073"/>
        <v>16.962245762388509</v>
      </c>
      <c r="AP1767" s="27">
        <f t="shared" si="1074"/>
        <v>0</v>
      </c>
      <c r="AQ1767" s="27">
        <f t="shared" si="1075"/>
        <v>0</v>
      </c>
      <c r="AR1767" s="100">
        <f t="shared" si="1076"/>
        <v>0</v>
      </c>
      <c r="AS1767" s="27">
        <f t="shared" si="1077"/>
        <v>0</v>
      </c>
      <c r="AT1767" s="100">
        <f t="shared" si="1054"/>
        <v>0</v>
      </c>
      <c r="AU1767" s="27">
        <f t="shared" si="1054"/>
        <v>0</v>
      </c>
      <c r="AV1767" s="27">
        <f t="shared" si="1078"/>
        <v>0</v>
      </c>
      <c r="AW1767" s="27">
        <f t="shared" si="1079"/>
        <v>0</v>
      </c>
      <c r="AX1767" s="27">
        <f t="shared" si="1080"/>
        <v>0</v>
      </c>
      <c r="AY1767" s="100">
        <f>AN1767-AW1767</f>
        <v>61064.084744598636</v>
      </c>
      <c r="AZ1767" s="110">
        <f t="shared" si="1081"/>
        <v>16.962245762388509</v>
      </c>
      <c r="BB1767" s="88">
        <v>0</v>
      </c>
      <c r="BC1767" s="26">
        <f t="shared" si="1082"/>
        <v>0</v>
      </c>
      <c r="BD1767" s="26">
        <f t="shared" si="1083"/>
        <v>0</v>
      </c>
      <c r="BE1767" s="26">
        <f t="shared" si="1084"/>
        <v>0</v>
      </c>
      <c r="BF1767" s="26">
        <f t="shared" si="1085"/>
        <v>0</v>
      </c>
      <c r="BG1767" s="26">
        <f t="shared" si="1086"/>
        <v>0</v>
      </c>
    </row>
    <row r="1768" spans="2:59">
      <c r="B1768" s="13" t="s">
        <v>35</v>
      </c>
      <c r="C1768" s="13">
        <v>1757</v>
      </c>
      <c r="D1768" s="13">
        <v>280</v>
      </c>
      <c r="E1768" s="24">
        <v>86.1</v>
      </c>
      <c r="F1768" s="69">
        <f t="shared" si="1055"/>
        <v>23.916666666666668</v>
      </c>
      <c r="G1768" s="25">
        <f t="shared" si="1087"/>
        <v>-0.15277777777777699</v>
      </c>
      <c r="H1768" s="25">
        <f t="shared" si="1056"/>
        <v>140.5</v>
      </c>
      <c r="I1768" s="49">
        <f>'Ducati Panigale 1199 data'!$C$8*G1768</f>
        <v>-42.472222222222001</v>
      </c>
      <c r="J1768" s="49">
        <f>'Ducati Panigale 1199 data'!$C$8*'Ducati Panigale 1199 data'!$C$15*'Ducati Panigale 1199 data'!$C$10</f>
        <v>54.543600000000005</v>
      </c>
      <c r="K1768" s="49">
        <f>(0.5*'Ducati Panigale 1199 data'!$C$12)*'Ducati Panigale 1199 data'!$C$14*'Ducati Panigale 1199 data'!$C$11*F1768^2</f>
        <v>80.93183255208335</v>
      </c>
      <c r="L1768" s="49">
        <f t="shared" si="1057"/>
        <v>93.003210329861361</v>
      </c>
      <c r="M1768" s="49">
        <f t="shared" si="1053"/>
        <v>2224.3267803891845</v>
      </c>
      <c r="N1768" s="25">
        <f t="shared" si="1058"/>
        <v>2.2243267803891844</v>
      </c>
      <c r="O1768" s="105">
        <f t="shared" si="1059"/>
        <v>0</v>
      </c>
      <c r="P1768" s="105">
        <f t="shared" si="1060"/>
        <v>0</v>
      </c>
      <c r="Q1768" s="105">
        <f t="shared" si="1088"/>
        <v>357.89708362670376</v>
      </c>
      <c r="R1768" s="27">
        <f t="shared" si="1061"/>
        <v>9.9415856562973262E-2</v>
      </c>
      <c r="S1768" s="98">
        <f t="shared" si="1062"/>
        <v>2.2243267803891844</v>
      </c>
      <c r="T1768" s="17">
        <f t="shared" si="1089"/>
        <v>3336.3987445124594</v>
      </c>
      <c r="U1768" s="17">
        <f t="shared" si="1063"/>
        <v>0.92677742903123872</v>
      </c>
      <c r="V1768" s="17">
        <f t="shared" si="1064"/>
        <v>340.00222944536858</v>
      </c>
      <c r="W1768" s="17">
        <f t="shared" si="1065"/>
        <v>326.40214026755382</v>
      </c>
      <c r="X1768" s="17">
        <f t="shared" si="1065"/>
        <v>313.34605465685166</v>
      </c>
      <c r="Y1768" s="17">
        <f t="shared" si="1066"/>
        <v>310.21259411028313</v>
      </c>
      <c r="Z1768" s="17">
        <f>Y1768/3600</f>
        <v>8.617016503063421E-2</v>
      </c>
      <c r="AA1768" s="17">
        <f>0.96*Y1768</f>
        <v>297.80409034587177</v>
      </c>
      <c r="AB1768" s="17">
        <f t="shared" si="1067"/>
        <v>285.89192673203689</v>
      </c>
      <c r="AC1768" s="17">
        <f t="shared" si="1068"/>
        <v>271.59733039543505</v>
      </c>
      <c r="AD1768" s="17">
        <f t="shared" si="1069"/>
        <v>271.59733039543505</v>
      </c>
      <c r="AE1768" s="17">
        <f t="shared" si="1090"/>
        <v>7.5443702887620853E-2</v>
      </c>
      <c r="AF1768" s="17">
        <f>T1768-AD1768</f>
        <v>3064.8014141170243</v>
      </c>
      <c r="AG1768" s="17">
        <f t="shared" si="1070"/>
        <v>0.8513337261436178</v>
      </c>
      <c r="AH1768" s="28">
        <f>0.5*'Ducati Panigale 1199 data'!$C$8*'WLTP class 3 v5'!F1768^2</f>
        <v>79508.965277777781</v>
      </c>
      <c r="AI1768" s="17">
        <f t="shared" si="1071"/>
        <v>79.508965277777776</v>
      </c>
      <c r="AJ1768" s="17" t="str">
        <f>IF(N1768&lt;0, AI1768, "0")</f>
        <v>0</v>
      </c>
      <c r="AK1768" s="98">
        <f>AK1767+AJ1768</f>
        <v>4338.5954166666652</v>
      </c>
      <c r="AL1768" s="105">
        <f t="shared" si="1072"/>
        <v>1.205165393518518</v>
      </c>
      <c r="AM1768" s="98">
        <f>IF(N1768 &gt; 0, AI1768, )</f>
        <v>79.508965277777776</v>
      </c>
      <c r="AN1768" s="98">
        <f t="shared" si="1091"/>
        <v>61143.593709876412</v>
      </c>
      <c r="AO1768" s="98">
        <f t="shared" si="1073"/>
        <v>16.984331586076781</v>
      </c>
      <c r="AP1768" s="27">
        <f t="shared" si="1074"/>
        <v>0</v>
      </c>
      <c r="AQ1768" s="27">
        <f t="shared" si="1075"/>
        <v>0</v>
      </c>
      <c r="AR1768" s="100">
        <f t="shared" si="1076"/>
        <v>0</v>
      </c>
      <c r="AS1768" s="27">
        <f t="shared" si="1077"/>
        <v>0</v>
      </c>
      <c r="AT1768" s="100">
        <f t="shared" si="1054"/>
        <v>0</v>
      </c>
      <c r="AU1768" s="27">
        <f t="shared" si="1054"/>
        <v>0</v>
      </c>
      <c r="AV1768" s="27">
        <f t="shared" si="1078"/>
        <v>0</v>
      </c>
      <c r="AW1768" s="27">
        <f t="shared" si="1079"/>
        <v>0</v>
      </c>
      <c r="AX1768" s="27">
        <f t="shared" si="1080"/>
        <v>0</v>
      </c>
      <c r="AY1768" s="100">
        <f>AN1768-AW1768</f>
        <v>61143.593709876412</v>
      </c>
      <c r="AZ1768" s="110">
        <f t="shared" si="1081"/>
        <v>16.984331586076781</v>
      </c>
      <c r="BB1768" s="88">
        <v>0</v>
      </c>
      <c r="BC1768" s="26">
        <f t="shared" si="1082"/>
        <v>0</v>
      </c>
      <c r="BD1768" s="26">
        <f t="shared" si="1083"/>
        <v>0</v>
      </c>
      <c r="BE1768" s="26">
        <f t="shared" si="1084"/>
        <v>0</v>
      </c>
      <c r="BF1768" s="26">
        <f t="shared" si="1085"/>
        <v>0</v>
      </c>
      <c r="BG1768" s="26">
        <f t="shared" si="1086"/>
        <v>0</v>
      </c>
    </row>
    <row r="1769" spans="2:59">
      <c r="B1769" s="13" t="s">
        <v>35</v>
      </c>
      <c r="C1769" s="13">
        <v>1758</v>
      </c>
      <c r="D1769" s="13">
        <v>281</v>
      </c>
      <c r="E1769" s="24">
        <v>85.5</v>
      </c>
      <c r="F1769" s="69">
        <f t="shared" si="1055"/>
        <v>23.75</v>
      </c>
      <c r="G1769" s="25">
        <f t="shared" si="1087"/>
        <v>-0.15277777777777699</v>
      </c>
      <c r="H1769" s="25">
        <f t="shared" si="1056"/>
        <v>141</v>
      </c>
      <c r="I1769" s="49">
        <f>'Ducati Panigale 1199 data'!$C$8*G1769</f>
        <v>-42.472222222222001</v>
      </c>
      <c r="J1769" s="49">
        <f>'Ducati Panigale 1199 data'!$C$8*'Ducati Panigale 1199 data'!$C$15*'Ducati Panigale 1199 data'!$C$10</f>
        <v>54.543600000000005</v>
      </c>
      <c r="K1769" s="49">
        <f>(0.5*'Ducati Panigale 1199 data'!$C$12)*'Ducati Panigale 1199 data'!$C$14*'Ducati Panigale 1199 data'!$C$11*F1769^2</f>
        <v>79.807792968750007</v>
      </c>
      <c r="L1769" s="49">
        <f t="shared" si="1057"/>
        <v>91.879170746528018</v>
      </c>
      <c r="M1769" s="49">
        <f t="shared" si="1053"/>
        <v>2182.1303052300404</v>
      </c>
      <c r="N1769" s="25">
        <f t="shared" si="1058"/>
        <v>2.1821303052300403</v>
      </c>
      <c r="O1769" s="105">
        <f t="shared" si="1059"/>
        <v>0</v>
      </c>
      <c r="P1769" s="105">
        <f t="shared" si="1060"/>
        <v>0</v>
      </c>
      <c r="Q1769" s="105">
        <f t="shared" si="1088"/>
        <v>357.89708362670376</v>
      </c>
      <c r="R1769" s="27">
        <f t="shared" si="1061"/>
        <v>9.9415856562973262E-2</v>
      </c>
      <c r="S1769" s="98">
        <f t="shared" si="1062"/>
        <v>2.1821303052300403</v>
      </c>
      <c r="T1769" s="17">
        <f t="shared" si="1089"/>
        <v>3338.5808748176896</v>
      </c>
      <c r="U1769" s="17">
        <f t="shared" si="1063"/>
        <v>0.92738357633824708</v>
      </c>
      <c r="V1769" s="17">
        <f t="shared" si="1064"/>
        <v>340.00222944536858</v>
      </c>
      <c r="W1769" s="17">
        <f t="shared" si="1065"/>
        <v>326.40214026755382</v>
      </c>
      <c r="X1769" s="17">
        <f t="shared" si="1065"/>
        <v>313.34605465685166</v>
      </c>
      <c r="Y1769" s="17">
        <f t="shared" si="1066"/>
        <v>310.21259411028313</v>
      </c>
      <c r="Z1769" s="17">
        <f>Y1769/3600</f>
        <v>8.617016503063421E-2</v>
      </c>
      <c r="AA1769" s="17">
        <f>0.96*Y1769</f>
        <v>297.80409034587177</v>
      </c>
      <c r="AB1769" s="17">
        <f t="shared" si="1067"/>
        <v>285.89192673203689</v>
      </c>
      <c r="AC1769" s="17">
        <f t="shared" si="1068"/>
        <v>271.59733039543505</v>
      </c>
      <c r="AD1769" s="17">
        <f t="shared" si="1069"/>
        <v>271.59733039543505</v>
      </c>
      <c r="AE1769" s="17">
        <f t="shared" si="1090"/>
        <v>7.5443702887620853E-2</v>
      </c>
      <c r="AF1769" s="17">
        <f>T1769-AD1769</f>
        <v>3066.9835444222545</v>
      </c>
      <c r="AG1769" s="17">
        <f t="shared" si="1070"/>
        <v>0.85193987345062627</v>
      </c>
      <c r="AH1769" s="28">
        <f>0.5*'Ducati Panigale 1199 data'!$C$8*'WLTP class 3 v5'!F1769^2</f>
        <v>78404.6875</v>
      </c>
      <c r="AI1769" s="17">
        <f t="shared" si="1071"/>
        <v>78.404687499999994</v>
      </c>
      <c r="AJ1769" s="17" t="str">
        <f>IF(N1769&lt;0, AI1769, "0")</f>
        <v>0</v>
      </c>
      <c r="AK1769" s="98">
        <f>AK1768+AJ1769</f>
        <v>4338.5954166666652</v>
      </c>
      <c r="AL1769" s="105">
        <f t="shared" si="1072"/>
        <v>1.205165393518518</v>
      </c>
      <c r="AM1769" s="98">
        <f>IF(N1769 &gt; 0, AI1769, )</f>
        <v>78.404687499999994</v>
      </c>
      <c r="AN1769" s="98">
        <f t="shared" si="1091"/>
        <v>61221.99839737641</v>
      </c>
      <c r="AO1769" s="98">
        <f t="shared" si="1073"/>
        <v>17.006110665937893</v>
      </c>
      <c r="AP1769" s="27">
        <f t="shared" si="1074"/>
        <v>0</v>
      </c>
      <c r="AQ1769" s="27">
        <f t="shared" si="1075"/>
        <v>0</v>
      </c>
      <c r="AR1769" s="100">
        <f t="shared" si="1076"/>
        <v>0</v>
      </c>
      <c r="AS1769" s="27">
        <f t="shared" si="1077"/>
        <v>0</v>
      </c>
      <c r="AT1769" s="100">
        <f t="shared" si="1054"/>
        <v>0</v>
      </c>
      <c r="AU1769" s="27">
        <f t="shared" si="1054"/>
        <v>0</v>
      </c>
      <c r="AV1769" s="27">
        <f t="shared" si="1078"/>
        <v>0</v>
      </c>
      <c r="AW1769" s="27">
        <f t="shared" si="1079"/>
        <v>0</v>
      </c>
      <c r="AX1769" s="27">
        <f t="shared" si="1080"/>
        <v>0</v>
      </c>
      <c r="AY1769" s="100">
        <f>AN1769-AW1769</f>
        <v>61221.99839737641</v>
      </c>
      <c r="AZ1769" s="110">
        <f t="shared" si="1081"/>
        <v>17.006110665937893</v>
      </c>
      <c r="BB1769" s="88">
        <v>0</v>
      </c>
      <c r="BC1769" s="26">
        <f t="shared" si="1082"/>
        <v>0</v>
      </c>
      <c r="BD1769" s="26">
        <f t="shared" si="1083"/>
        <v>0</v>
      </c>
      <c r="BE1769" s="26">
        <f t="shared" si="1084"/>
        <v>0</v>
      </c>
      <c r="BF1769" s="26">
        <f t="shared" si="1085"/>
        <v>0</v>
      </c>
      <c r="BG1769" s="26">
        <f t="shared" si="1086"/>
        <v>0</v>
      </c>
    </row>
    <row r="1770" spans="2:59">
      <c r="B1770" s="13" t="s">
        <v>35</v>
      </c>
      <c r="C1770" s="13">
        <v>1759</v>
      </c>
      <c r="D1770" s="13">
        <v>282</v>
      </c>
      <c r="E1770" s="24">
        <v>85</v>
      </c>
      <c r="F1770" s="69">
        <f t="shared" si="1055"/>
        <v>23.611111111111111</v>
      </c>
      <c r="G1770" s="25">
        <f t="shared" si="1087"/>
        <v>-0.15277777777777699</v>
      </c>
      <c r="H1770" s="25">
        <f t="shared" si="1056"/>
        <v>141.5</v>
      </c>
      <c r="I1770" s="49">
        <f>'Ducati Panigale 1199 data'!$C$8*G1770</f>
        <v>-42.472222222222001</v>
      </c>
      <c r="J1770" s="49">
        <f>'Ducati Panigale 1199 data'!$C$8*'Ducati Panigale 1199 data'!$C$15*'Ducati Panigale 1199 data'!$C$10</f>
        <v>54.543600000000005</v>
      </c>
      <c r="K1770" s="49">
        <f>(0.5*'Ducati Panigale 1199 data'!$C$12)*'Ducati Panigale 1199 data'!$C$14*'Ducati Panigale 1199 data'!$C$11*F1770^2</f>
        <v>78.877097800925924</v>
      </c>
      <c r="L1770" s="49">
        <f t="shared" si="1057"/>
        <v>90.948475578703921</v>
      </c>
      <c r="M1770" s="49">
        <f t="shared" si="1053"/>
        <v>2147.3945622749538</v>
      </c>
      <c r="N1770" s="25">
        <f t="shared" si="1058"/>
        <v>2.147394562274954</v>
      </c>
      <c r="O1770" s="105">
        <f t="shared" si="1059"/>
        <v>0</v>
      </c>
      <c r="P1770" s="105">
        <f t="shared" si="1060"/>
        <v>0</v>
      </c>
      <c r="Q1770" s="105">
        <f t="shared" si="1088"/>
        <v>357.89708362670376</v>
      </c>
      <c r="R1770" s="27">
        <f t="shared" si="1061"/>
        <v>9.9415856562973262E-2</v>
      </c>
      <c r="S1770" s="98">
        <f t="shared" si="1062"/>
        <v>2.147394562274954</v>
      </c>
      <c r="T1770" s="17">
        <f t="shared" si="1089"/>
        <v>3340.7282693799648</v>
      </c>
      <c r="U1770" s="17">
        <f t="shared" si="1063"/>
        <v>0.92798007482776801</v>
      </c>
      <c r="V1770" s="17">
        <f t="shared" si="1064"/>
        <v>340.00222944536858</v>
      </c>
      <c r="W1770" s="17">
        <f t="shared" si="1065"/>
        <v>326.40214026755382</v>
      </c>
      <c r="X1770" s="17">
        <f t="shared" si="1065"/>
        <v>313.34605465685166</v>
      </c>
      <c r="Y1770" s="17">
        <f t="shared" si="1066"/>
        <v>310.21259411028313</v>
      </c>
      <c r="Z1770" s="17">
        <f>Y1770/3600</f>
        <v>8.617016503063421E-2</v>
      </c>
      <c r="AA1770" s="17">
        <f>0.96*Y1770</f>
        <v>297.80409034587177</v>
      </c>
      <c r="AB1770" s="17">
        <f t="shared" si="1067"/>
        <v>285.89192673203689</v>
      </c>
      <c r="AC1770" s="17">
        <f t="shared" si="1068"/>
        <v>271.59733039543505</v>
      </c>
      <c r="AD1770" s="17">
        <f t="shared" si="1069"/>
        <v>271.59733039543505</v>
      </c>
      <c r="AE1770" s="17">
        <f t="shared" si="1090"/>
        <v>7.5443702887620853E-2</v>
      </c>
      <c r="AF1770" s="17">
        <f>T1770-AD1770</f>
        <v>3069.1309389845296</v>
      </c>
      <c r="AG1770" s="17">
        <f t="shared" si="1070"/>
        <v>0.85253637194014709</v>
      </c>
      <c r="AH1770" s="28">
        <f>0.5*'Ducati Panigale 1199 data'!$C$8*'WLTP class 3 v5'!F1770^2</f>
        <v>77490.354938271601</v>
      </c>
      <c r="AI1770" s="17">
        <f t="shared" si="1071"/>
        <v>77.490354938271608</v>
      </c>
      <c r="AJ1770" s="17" t="str">
        <f>IF(N1770&lt;0, AI1770, "0")</f>
        <v>0</v>
      </c>
      <c r="AK1770" s="98">
        <f>AK1769+AJ1770</f>
        <v>4338.5954166666652</v>
      </c>
      <c r="AL1770" s="105">
        <f t="shared" si="1072"/>
        <v>1.205165393518518</v>
      </c>
      <c r="AM1770" s="98">
        <f>IF(N1770 &gt; 0, AI1770, )</f>
        <v>77.490354938271608</v>
      </c>
      <c r="AN1770" s="98">
        <f t="shared" si="1091"/>
        <v>61299.488752314683</v>
      </c>
      <c r="AO1770" s="98">
        <f t="shared" si="1073"/>
        <v>17.027635764531855</v>
      </c>
      <c r="AP1770" s="27">
        <f t="shared" si="1074"/>
        <v>0</v>
      </c>
      <c r="AQ1770" s="27">
        <f t="shared" si="1075"/>
        <v>0</v>
      </c>
      <c r="AR1770" s="100">
        <f t="shared" si="1076"/>
        <v>0</v>
      </c>
      <c r="AS1770" s="27">
        <f t="shared" si="1077"/>
        <v>0</v>
      </c>
      <c r="AT1770" s="100">
        <f t="shared" si="1054"/>
        <v>0</v>
      </c>
      <c r="AU1770" s="27">
        <f t="shared" si="1054"/>
        <v>0</v>
      </c>
      <c r="AV1770" s="27">
        <f t="shared" si="1078"/>
        <v>0</v>
      </c>
      <c r="AW1770" s="27">
        <f t="shared" si="1079"/>
        <v>0</v>
      </c>
      <c r="AX1770" s="27">
        <f t="shared" si="1080"/>
        <v>0</v>
      </c>
      <c r="AY1770" s="100">
        <f>AN1770-AW1770</f>
        <v>61299.488752314683</v>
      </c>
      <c r="AZ1770" s="110">
        <f t="shared" si="1081"/>
        <v>17.027635764531855</v>
      </c>
      <c r="BB1770" s="88">
        <v>0</v>
      </c>
      <c r="BC1770" s="26">
        <f t="shared" si="1082"/>
        <v>0</v>
      </c>
      <c r="BD1770" s="26">
        <f t="shared" si="1083"/>
        <v>0</v>
      </c>
      <c r="BE1770" s="26">
        <f t="shared" si="1084"/>
        <v>0</v>
      </c>
      <c r="BF1770" s="26">
        <f t="shared" si="1085"/>
        <v>0</v>
      </c>
      <c r="BG1770" s="26">
        <f t="shared" si="1086"/>
        <v>0</v>
      </c>
    </row>
    <row r="1771" spans="2:59">
      <c r="B1771" s="13" t="s">
        <v>35</v>
      </c>
      <c r="C1771" s="13">
        <v>1760</v>
      </c>
      <c r="D1771" s="13">
        <v>283</v>
      </c>
      <c r="E1771" s="24">
        <v>84.4</v>
      </c>
      <c r="F1771" s="69">
        <f t="shared" si="1055"/>
        <v>23.444444444444443</v>
      </c>
      <c r="G1771" s="25">
        <f t="shared" si="1087"/>
        <v>-0.16666666666666705</v>
      </c>
      <c r="H1771" s="25">
        <f t="shared" si="1056"/>
        <v>142</v>
      </c>
      <c r="I1771" s="49">
        <f>'Ducati Panigale 1199 data'!$C$8*G1771</f>
        <v>-46.333333333333442</v>
      </c>
      <c r="J1771" s="49">
        <f>'Ducati Panigale 1199 data'!$C$8*'Ducati Panigale 1199 data'!$C$15*'Ducati Panigale 1199 data'!$C$10</f>
        <v>54.543600000000005</v>
      </c>
      <c r="K1771" s="49">
        <f>(0.5*'Ducati Panigale 1199 data'!$C$12)*'Ducati Panigale 1199 data'!$C$14*'Ducati Panigale 1199 data'!$C$11*F1771^2</f>
        <v>77.767468981481485</v>
      </c>
      <c r="L1771" s="49">
        <f t="shared" si="1057"/>
        <v>85.977735648148041</v>
      </c>
      <c r="M1771" s="49">
        <f t="shared" si="1053"/>
        <v>2015.7002468621372</v>
      </c>
      <c r="N1771" s="25">
        <f t="shared" si="1058"/>
        <v>2.0157002468621372</v>
      </c>
      <c r="O1771" s="105">
        <f t="shared" si="1059"/>
        <v>0</v>
      </c>
      <c r="P1771" s="105">
        <f t="shared" si="1060"/>
        <v>0</v>
      </c>
      <c r="Q1771" s="105">
        <f t="shared" si="1088"/>
        <v>357.89708362670376</v>
      </c>
      <c r="R1771" s="27">
        <f t="shared" si="1061"/>
        <v>9.9415856562973262E-2</v>
      </c>
      <c r="S1771" s="98">
        <f t="shared" si="1062"/>
        <v>2.0157002468621372</v>
      </c>
      <c r="T1771" s="17">
        <f t="shared" si="1089"/>
        <v>3342.743969626827</v>
      </c>
      <c r="U1771" s="17">
        <f t="shared" si="1063"/>
        <v>0.92853999156300748</v>
      </c>
      <c r="V1771" s="17">
        <f t="shared" si="1064"/>
        <v>340.00222944536858</v>
      </c>
      <c r="W1771" s="17">
        <f t="shared" si="1065"/>
        <v>326.40214026755382</v>
      </c>
      <c r="X1771" s="17">
        <f t="shared" si="1065"/>
        <v>313.34605465685166</v>
      </c>
      <c r="Y1771" s="17">
        <f t="shared" si="1066"/>
        <v>310.21259411028313</v>
      </c>
      <c r="Z1771" s="17">
        <f>Y1771/3600</f>
        <v>8.617016503063421E-2</v>
      </c>
      <c r="AA1771" s="17">
        <f>0.96*Y1771</f>
        <v>297.80409034587177</v>
      </c>
      <c r="AB1771" s="17">
        <f t="shared" si="1067"/>
        <v>285.89192673203689</v>
      </c>
      <c r="AC1771" s="17">
        <f t="shared" si="1068"/>
        <v>271.59733039543505</v>
      </c>
      <c r="AD1771" s="17">
        <f t="shared" si="1069"/>
        <v>271.59733039543505</v>
      </c>
      <c r="AE1771" s="17">
        <f t="shared" si="1090"/>
        <v>7.5443702887620853E-2</v>
      </c>
      <c r="AF1771" s="17">
        <f>T1771-AD1771</f>
        <v>3071.1466392313919</v>
      </c>
      <c r="AG1771" s="17">
        <f t="shared" si="1070"/>
        <v>0.85309628867538667</v>
      </c>
      <c r="AH1771" s="28">
        <f>0.5*'Ducati Panigale 1199 data'!$C$8*'WLTP class 3 v5'!F1771^2</f>
        <v>76400.234567901221</v>
      </c>
      <c r="AI1771" s="17">
        <f t="shared" si="1071"/>
        <v>76.400234567901222</v>
      </c>
      <c r="AJ1771" s="17" t="str">
        <f>IF(N1771&lt;0, AI1771, "0")</f>
        <v>0</v>
      </c>
      <c r="AK1771" s="98">
        <f>AK1770+AJ1771</f>
        <v>4338.5954166666652</v>
      </c>
      <c r="AL1771" s="105">
        <f t="shared" si="1072"/>
        <v>1.205165393518518</v>
      </c>
      <c r="AM1771" s="98">
        <f>IF(N1771 &gt; 0, AI1771, )</f>
        <v>76.400234567901222</v>
      </c>
      <c r="AN1771" s="98">
        <f t="shared" si="1091"/>
        <v>61375.888986882586</v>
      </c>
      <c r="AO1771" s="98">
        <f t="shared" si="1073"/>
        <v>17.048858051911829</v>
      </c>
      <c r="AP1771" s="27">
        <f t="shared" si="1074"/>
        <v>0</v>
      </c>
      <c r="AQ1771" s="27">
        <f t="shared" si="1075"/>
        <v>0</v>
      </c>
      <c r="AR1771" s="100">
        <f t="shared" si="1076"/>
        <v>0</v>
      </c>
      <c r="AS1771" s="27">
        <f t="shared" si="1077"/>
        <v>0</v>
      </c>
      <c r="AT1771" s="100">
        <f t="shared" si="1054"/>
        <v>0</v>
      </c>
      <c r="AU1771" s="27">
        <f t="shared" si="1054"/>
        <v>0</v>
      </c>
      <c r="AV1771" s="27">
        <f t="shared" si="1078"/>
        <v>0</v>
      </c>
      <c r="AW1771" s="27">
        <f t="shared" si="1079"/>
        <v>0</v>
      </c>
      <c r="AX1771" s="27">
        <f t="shared" si="1080"/>
        <v>0</v>
      </c>
      <c r="AY1771" s="100">
        <f>AN1771-AW1771</f>
        <v>61375.888986882586</v>
      </c>
      <c r="AZ1771" s="110">
        <f t="shared" si="1081"/>
        <v>17.048858051911829</v>
      </c>
      <c r="BB1771" s="88">
        <v>0</v>
      </c>
      <c r="BC1771" s="26">
        <f t="shared" si="1082"/>
        <v>0</v>
      </c>
      <c r="BD1771" s="26">
        <f t="shared" si="1083"/>
        <v>0</v>
      </c>
      <c r="BE1771" s="26">
        <f t="shared" si="1084"/>
        <v>0</v>
      </c>
      <c r="BF1771" s="26">
        <f t="shared" si="1085"/>
        <v>0</v>
      </c>
      <c r="BG1771" s="26">
        <f t="shared" si="1086"/>
        <v>0</v>
      </c>
    </row>
    <row r="1772" spans="2:59">
      <c r="B1772" s="13" t="s">
        <v>35</v>
      </c>
      <c r="C1772" s="13">
        <v>1761</v>
      </c>
      <c r="D1772" s="13">
        <v>284</v>
      </c>
      <c r="E1772" s="24">
        <v>83.8</v>
      </c>
      <c r="F1772" s="69">
        <f t="shared" si="1055"/>
        <v>23.277777777777779</v>
      </c>
      <c r="G1772" s="25">
        <f t="shared" si="1087"/>
        <v>-0.16666666666666705</v>
      </c>
      <c r="H1772" s="25">
        <f t="shared" si="1056"/>
        <v>142.5</v>
      </c>
      <c r="I1772" s="49">
        <f>'Ducati Panigale 1199 data'!$C$8*G1772</f>
        <v>-46.333333333333442</v>
      </c>
      <c r="J1772" s="49">
        <f>'Ducati Panigale 1199 data'!$C$8*'Ducati Panigale 1199 data'!$C$15*'Ducati Panigale 1199 data'!$C$10</f>
        <v>54.543600000000005</v>
      </c>
      <c r="K1772" s="49">
        <f>(0.5*'Ducati Panigale 1199 data'!$C$12)*'Ducati Panigale 1199 data'!$C$14*'Ducati Panigale 1199 data'!$C$11*F1772^2</f>
        <v>76.665700578703721</v>
      </c>
      <c r="L1772" s="49">
        <f t="shared" si="1057"/>
        <v>84.875967245370276</v>
      </c>
      <c r="M1772" s="49">
        <f t="shared" si="1053"/>
        <v>1975.7239042116748</v>
      </c>
      <c r="N1772" s="25">
        <f t="shared" si="1058"/>
        <v>1.9757239042116748</v>
      </c>
      <c r="O1772" s="105">
        <f t="shared" si="1059"/>
        <v>0</v>
      </c>
      <c r="P1772" s="105">
        <f t="shared" si="1060"/>
        <v>0</v>
      </c>
      <c r="Q1772" s="105">
        <f t="shared" si="1088"/>
        <v>357.89708362670376</v>
      </c>
      <c r="R1772" s="27">
        <f t="shared" si="1061"/>
        <v>9.9415856562973262E-2</v>
      </c>
      <c r="S1772" s="98">
        <f t="shared" si="1062"/>
        <v>1.9757239042116748</v>
      </c>
      <c r="T1772" s="17">
        <f t="shared" si="1089"/>
        <v>3344.7196935310385</v>
      </c>
      <c r="U1772" s="17">
        <f t="shared" si="1063"/>
        <v>0.9290888037586218</v>
      </c>
      <c r="V1772" s="17">
        <f t="shared" si="1064"/>
        <v>340.00222944536858</v>
      </c>
      <c r="W1772" s="17">
        <f t="shared" si="1065"/>
        <v>326.40214026755382</v>
      </c>
      <c r="X1772" s="17">
        <f t="shared" si="1065"/>
        <v>313.34605465685166</v>
      </c>
      <c r="Y1772" s="17">
        <f t="shared" si="1066"/>
        <v>310.21259411028313</v>
      </c>
      <c r="Z1772" s="17">
        <f>Y1772/3600</f>
        <v>8.617016503063421E-2</v>
      </c>
      <c r="AA1772" s="17">
        <f>0.96*Y1772</f>
        <v>297.80409034587177</v>
      </c>
      <c r="AB1772" s="17">
        <f t="shared" si="1067"/>
        <v>285.89192673203689</v>
      </c>
      <c r="AC1772" s="17">
        <f t="shared" si="1068"/>
        <v>271.59733039543505</v>
      </c>
      <c r="AD1772" s="17">
        <f t="shared" si="1069"/>
        <v>271.59733039543505</v>
      </c>
      <c r="AE1772" s="17">
        <f t="shared" si="1090"/>
        <v>7.5443702887620853E-2</v>
      </c>
      <c r="AF1772" s="17">
        <f>T1772-AD1772</f>
        <v>3073.1223631356033</v>
      </c>
      <c r="AG1772" s="17">
        <f t="shared" si="1070"/>
        <v>0.85364510087100087</v>
      </c>
      <c r="AH1772" s="28">
        <f>0.5*'Ducati Panigale 1199 data'!$C$8*'WLTP class 3 v5'!F1772^2</f>
        <v>75317.83641975309</v>
      </c>
      <c r="AI1772" s="17">
        <f t="shared" si="1071"/>
        <v>75.317836419753093</v>
      </c>
      <c r="AJ1772" s="17" t="str">
        <f>IF(N1772&lt;0, AI1772, "0")</f>
        <v>0</v>
      </c>
      <c r="AK1772" s="98">
        <f>AK1771+AJ1772</f>
        <v>4338.5954166666652</v>
      </c>
      <c r="AL1772" s="105">
        <f t="shared" si="1072"/>
        <v>1.205165393518518</v>
      </c>
      <c r="AM1772" s="98">
        <f>IF(N1772 &gt; 0, AI1772, )</f>
        <v>75.317836419753093</v>
      </c>
      <c r="AN1772" s="98">
        <f t="shared" si="1091"/>
        <v>61451.206823302338</v>
      </c>
      <c r="AO1772" s="98">
        <f t="shared" si="1073"/>
        <v>17.069779673139539</v>
      </c>
      <c r="AP1772" s="27">
        <f t="shared" si="1074"/>
        <v>0</v>
      </c>
      <c r="AQ1772" s="27">
        <f t="shared" si="1075"/>
        <v>0</v>
      </c>
      <c r="AR1772" s="100">
        <f t="shared" si="1076"/>
        <v>0</v>
      </c>
      <c r="AS1772" s="27">
        <f t="shared" si="1077"/>
        <v>0</v>
      </c>
      <c r="AT1772" s="100">
        <f t="shared" si="1054"/>
        <v>0</v>
      </c>
      <c r="AU1772" s="27">
        <f t="shared" si="1054"/>
        <v>0</v>
      </c>
      <c r="AV1772" s="27">
        <f t="shared" si="1078"/>
        <v>0</v>
      </c>
      <c r="AW1772" s="27">
        <f t="shared" si="1079"/>
        <v>0</v>
      </c>
      <c r="AX1772" s="27">
        <f t="shared" si="1080"/>
        <v>0</v>
      </c>
      <c r="AY1772" s="100">
        <f>AN1772-AW1772</f>
        <v>61451.206823302338</v>
      </c>
      <c r="AZ1772" s="110">
        <f t="shared" si="1081"/>
        <v>17.069779673139539</v>
      </c>
      <c r="BB1772" s="88">
        <v>0</v>
      </c>
      <c r="BC1772" s="26">
        <f t="shared" si="1082"/>
        <v>0</v>
      </c>
      <c r="BD1772" s="26">
        <f t="shared" si="1083"/>
        <v>0</v>
      </c>
      <c r="BE1772" s="26">
        <f t="shared" si="1084"/>
        <v>0</v>
      </c>
      <c r="BF1772" s="26">
        <f t="shared" si="1085"/>
        <v>0</v>
      </c>
      <c r="BG1772" s="26">
        <f t="shared" si="1086"/>
        <v>0</v>
      </c>
    </row>
    <row r="1773" spans="2:59">
      <c r="B1773" s="13" t="s">
        <v>35</v>
      </c>
      <c r="C1773" s="13">
        <v>1762</v>
      </c>
      <c r="D1773" s="13">
        <v>285</v>
      </c>
      <c r="E1773" s="24">
        <v>83.2</v>
      </c>
      <c r="F1773" s="69">
        <f t="shared" si="1055"/>
        <v>23.111111111111111</v>
      </c>
      <c r="G1773" s="25">
        <f t="shared" si="1087"/>
        <v>-0.16666666666666705</v>
      </c>
      <c r="H1773" s="25">
        <f t="shared" si="1056"/>
        <v>143</v>
      </c>
      <c r="I1773" s="49">
        <f>'Ducati Panigale 1199 data'!$C$8*G1773</f>
        <v>-46.333333333333442</v>
      </c>
      <c r="J1773" s="49">
        <f>'Ducati Panigale 1199 data'!$C$8*'Ducati Panigale 1199 data'!$C$15*'Ducati Panigale 1199 data'!$C$10</f>
        <v>54.543600000000005</v>
      </c>
      <c r="K1773" s="49">
        <f>(0.5*'Ducati Panigale 1199 data'!$C$12)*'Ducati Panigale 1199 data'!$C$14*'Ducati Panigale 1199 data'!$C$11*F1773^2</f>
        <v>75.571792592592601</v>
      </c>
      <c r="L1773" s="49">
        <f t="shared" si="1057"/>
        <v>83.782059259259171</v>
      </c>
      <c r="M1773" s="49">
        <f t="shared" si="1053"/>
        <v>1936.2964806584341</v>
      </c>
      <c r="N1773" s="25">
        <f t="shared" si="1058"/>
        <v>1.9362964806584342</v>
      </c>
      <c r="O1773" s="105">
        <f t="shared" si="1059"/>
        <v>0</v>
      </c>
      <c r="P1773" s="105">
        <f t="shared" si="1060"/>
        <v>0</v>
      </c>
      <c r="Q1773" s="105">
        <f t="shared" si="1088"/>
        <v>357.89708362670376</v>
      </c>
      <c r="R1773" s="27">
        <f t="shared" si="1061"/>
        <v>9.9415856562973262E-2</v>
      </c>
      <c r="S1773" s="98">
        <f t="shared" si="1062"/>
        <v>1.9362964806584342</v>
      </c>
      <c r="T1773" s="17">
        <f t="shared" si="1089"/>
        <v>3346.6559900116968</v>
      </c>
      <c r="U1773" s="17">
        <f t="shared" si="1063"/>
        <v>0.92962666389213799</v>
      </c>
      <c r="V1773" s="17">
        <f t="shared" si="1064"/>
        <v>340.00222944536858</v>
      </c>
      <c r="W1773" s="17">
        <f t="shared" si="1065"/>
        <v>326.40214026755382</v>
      </c>
      <c r="X1773" s="17">
        <f t="shared" si="1065"/>
        <v>313.34605465685166</v>
      </c>
      <c r="Y1773" s="17">
        <f t="shared" si="1066"/>
        <v>310.21259411028313</v>
      </c>
      <c r="Z1773" s="17">
        <f>Y1773/3600</f>
        <v>8.617016503063421E-2</v>
      </c>
      <c r="AA1773" s="17">
        <f>0.96*Y1773</f>
        <v>297.80409034587177</v>
      </c>
      <c r="AB1773" s="17">
        <f t="shared" si="1067"/>
        <v>285.89192673203689</v>
      </c>
      <c r="AC1773" s="17">
        <f t="shared" si="1068"/>
        <v>271.59733039543505</v>
      </c>
      <c r="AD1773" s="17">
        <f t="shared" si="1069"/>
        <v>271.59733039543505</v>
      </c>
      <c r="AE1773" s="17">
        <f t="shared" si="1090"/>
        <v>7.5443702887620853E-2</v>
      </c>
      <c r="AF1773" s="17">
        <f>T1773-AD1773</f>
        <v>3075.0586596162616</v>
      </c>
      <c r="AG1773" s="17">
        <f t="shared" si="1070"/>
        <v>0.85418296100451707</v>
      </c>
      <c r="AH1773" s="28">
        <f>0.5*'Ducati Panigale 1199 data'!$C$8*'WLTP class 3 v5'!F1773^2</f>
        <v>74243.160493827163</v>
      </c>
      <c r="AI1773" s="17">
        <f t="shared" si="1071"/>
        <v>74.243160493827162</v>
      </c>
      <c r="AJ1773" s="17" t="str">
        <f>IF(N1773&lt;0, AI1773, "0")</f>
        <v>0</v>
      </c>
      <c r="AK1773" s="98">
        <f>AK1772+AJ1773</f>
        <v>4338.5954166666652</v>
      </c>
      <c r="AL1773" s="105">
        <f t="shared" si="1072"/>
        <v>1.205165393518518</v>
      </c>
      <c r="AM1773" s="98">
        <f>IF(N1773 &gt; 0, AI1773, )</f>
        <v>74.243160493827162</v>
      </c>
      <c r="AN1773" s="98">
        <f t="shared" si="1091"/>
        <v>61525.449983796163</v>
      </c>
      <c r="AO1773" s="98">
        <f t="shared" si="1073"/>
        <v>17.090402773276711</v>
      </c>
      <c r="AP1773" s="27">
        <f t="shared" si="1074"/>
        <v>0</v>
      </c>
      <c r="AQ1773" s="27">
        <f t="shared" si="1075"/>
        <v>0</v>
      </c>
      <c r="AR1773" s="100">
        <f t="shared" si="1076"/>
        <v>0</v>
      </c>
      <c r="AS1773" s="27">
        <f t="shared" si="1077"/>
        <v>0</v>
      </c>
      <c r="AT1773" s="100">
        <f t="shared" si="1054"/>
        <v>0</v>
      </c>
      <c r="AU1773" s="27">
        <f t="shared" si="1054"/>
        <v>0</v>
      </c>
      <c r="AV1773" s="27">
        <f t="shared" si="1078"/>
        <v>0</v>
      </c>
      <c r="AW1773" s="27">
        <f t="shared" si="1079"/>
        <v>0</v>
      </c>
      <c r="AX1773" s="27">
        <f t="shared" si="1080"/>
        <v>0</v>
      </c>
      <c r="AY1773" s="100">
        <f>AN1773-AW1773</f>
        <v>61525.449983796163</v>
      </c>
      <c r="AZ1773" s="110">
        <f t="shared" si="1081"/>
        <v>17.090402773276711</v>
      </c>
      <c r="BB1773" s="88">
        <v>0</v>
      </c>
      <c r="BC1773" s="26">
        <f t="shared" si="1082"/>
        <v>0</v>
      </c>
      <c r="BD1773" s="26">
        <f t="shared" si="1083"/>
        <v>0</v>
      </c>
      <c r="BE1773" s="26">
        <f t="shared" si="1084"/>
        <v>0</v>
      </c>
      <c r="BF1773" s="26">
        <f t="shared" si="1085"/>
        <v>0</v>
      </c>
      <c r="BG1773" s="26">
        <f t="shared" si="1086"/>
        <v>0</v>
      </c>
    </row>
    <row r="1774" spans="2:59">
      <c r="B1774" s="13" t="s">
        <v>35</v>
      </c>
      <c r="C1774" s="13">
        <v>1763</v>
      </c>
      <c r="D1774" s="13">
        <v>286</v>
      </c>
      <c r="E1774" s="24">
        <v>82.6</v>
      </c>
      <c r="F1774" s="69">
        <f t="shared" si="1055"/>
        <v>22.944444444444443</v>
      </c>
      <c r="G1774" s="25">
        <f t="shared" si="1087"/>
        <v>-0.16666666666666705</v>
      </c>
      <c r="H1774" s="25">
        <f t="shared" si="1056"/>
        <v>143.5</v>
      </c>
      <c r="I1774" s="49">
        <f>'Ducati Panigale 1199 data'!$C$8*G1774</f>
        <v>-46.333333333333442</v>
      </c>
      <c r="J1774" s="49">
        <f>'Ducati Panigale 1199 data'!$C$8*'Ducati Panigale 1199 data'!$C$15*'Ducati Panigale 1199 data'!$C$10</f>
        <v>54.543600000000005</v>
      </c>
      <c r="K1774" s="49">
        <f>(0.5*'Ducati Panigale 1199 data'!$C$12)*'Ducati Panigale 1199 data'!$C$14*'Ducati Panigale 1199 data'!$C$11*F1774^2</f>
        <v>74.485745023148141</v>
      </c>
      <c r="L1774" s="49">
        <f t="shared" si="1057"/>
        <v>82.696011689814696</v>
      </c>
      <c r="M1774" s="49">
        <f t="shared" si="1053"/>
        <v>1897.4140459940816</v>
      </c>
      <c r="N1774" s="25">
        <f t="shared" si="1058"/>
        <v>1.8974140459940816</v>
      </c>
      <c r="O1774" s="105">
        <f t="shared" si="1059"/>
        <v>0</v>
      </c>
      <c r="P1774" s="105">
        <f t="shared" si="1060"/>
        <v>0</v>
      </c>
      <c r="Q1774" s="105">
        <f t="shared" si="1088"/>
        <v>357.89708362670376</v>
      </c>
      <c r="R1774" s="27">
        <f t="shared" si="1061"/>
        <v>9.9415856562973262E-2</v>
      </c>
      <c r="S1774" s="98">
        <f t="shared" si="1062"/>
        <v>1.8974140459940816</v>
      </c>
      <c r="T1774" s="17">
        <f t="shared" si="1089"/>
        <v>3348.5534040576908</v>
      </c>
      <c r="U1774" s="17">
        <f t="shared" si="1063"/>
        <v>0.93015372334935853</v>
      </c>
      <c r="V1774" s="17">
        <f t="shared" si="1064"/>
        <v>340.00222944536858</v>
      </c>
      <c r="W1774" s="17">
        <f t="shared" si="1065"/>
        <v>326.40214026755382</v>
      </c>
      <c r="X1774" s="17">
        <f t="shared" si="1065"/>
        <v>313.34605465685166</v>
      </c>
      <c r="Y1774" s="17">
        <f t="shared" si="1066"/>
        <v>310.21259411028313</v>
      </c>
      <c r="Z1774" s="17">
        <f>Y1774/3600</f>
        <v>8.617016503063421E-2</v>
      </c>
      <c r="AA1774" s="17">
        <f>0.96*Y1774</f>
        <v>297.80409034587177</v>
      </c>
      <c r="AB1774" s="17">
        <f t="shared" si="1067"/>
        <v>285.89192673203689</v>
      </c>
      <c r="AC1774" s="17">
        <f t="shared" si="1068"/>
        <v>271.59733039543505</v>
      </c>
      <c r="AD1774" s="17">
        <f t="shared" si="1069"/>
        <v>271.59733039543505</v>
      </c>
      <c r="AE1774" s="17">
        <f t="shared" si="1090"/>
        <v>7.5443702887620853E-2</v>
      </c>
      <c r="AF1774" s="17">
        <f>T1774-AD1774</f>
        <v>3076.9560736622557</v>
      </c>
      <c r="AG1774" s="17">
        <f t="shared" si="1070"/>
        <v>0.85471002046173772</v>
      </c>
      <c r="AH1774" s="28">
        <f>0.5*'Ducati Panigale 1199 data'!$C$8*'WLTP class 3 v5'!F1774^2</f>
        <v>73176.20679012344</v>
      </c>
      <c r="AI1774" s="17">
        <f t="shared" si="1071"/>
        <v>73.176206790123445</v>
      </c>
      <c r="AJ1774" s="17" t="str">
        <f>IF(N1774&lt;0, AI1774, "0")</f>
        <v>0</v>
      </c>
      <c r="AK1774" s="98">
        <f>AK1773+AJ1774</f>
        <v>4338.5954166666652</v>
      </c>
      <c r="AL1774" s="105">
        <f t="shared" si="1072"/>
        <v>1.205165393518518</v>
      </c>
      <c r="AM1774" s="98">
        <f>IF(N1774 &gt; 0, AI1774, )</f>
        <v>73.176206790123445</v>
      </c>
      <c r="AN1774" s="98">
        <f t="shared" si="1091"/>
        <v>61598.626190586285</v>
      </c>
      <c r="AO1774" s="98">
        <f t="shared" si="1073"/>
        <v>17.11072949738508</v>
      </c>
      <c r="AP1774" s="27">
        <f t="shared" si="1074"/>
        <v>0</v>
      </c>
      <c r="AQ1774" s="27">
        <f t="shared" si="1075"/>
        <v>0</v>
      </c>
      <c r="AR1774" s="100">
        <f t="shared" si="1076"/>
        <v>0</v>
      </c>
      <c r="AS1774" s="27">
        <f t="shared" si="1077"/>
        <v>0</v>
      </c>
      <c r="AT1774" s="100">
        <f t="shared" si="1054"/>
        <v>0</v>
      </c>
      <c r="AU1774" s="27">
        <f t="shared" si="1054"/>
        <v>0</v>
      </c>
      <c r="AV1774" s="27">
        <f t="shared" si="1078"/>
        <v>0</v>
      </c>
      <c r="AW1774" s="27">
        <f t="shared" si="1079"/>
        <v>0</v>
      </c>
      <c r="AX1774" s="27">
        <f t="shared" si="1080"/>
        <v>0</v>
      </c>
      <c r="AY1774" s="100">
        <f>AN1774-AW1774</f>
        <v>61598.626190586285</v>
      </c>
      <c r="AZ1774" s="110">
        <f t="shared" si="1081"/>
        <v>17.11072949738508</v>
      </c>
      <c r="BB1774" s="88">
        <v>0</v>
      </c>
      <c r="BC1774" s="26">
        <f t="shared" si="1082"/>
        <v>0</v>
      </c>
      <c r="BD1774" s="26">
        <f t="shared" si="1083"/>
        <v>0</v>
      </c>
      <c r="BE1774" s="26">
        <f t="shared" si="1084"/>
        <v>0</v>
      </c>
      <c r="BF1774" s="26">
        <f t="shared" si="1085"/>
        <v>0</v>
      </c>
      <c r="BG1774" s="26">
        <f t="shared" si="1086"/>
        <v>0</v>
      </c>
    </row>
    <row r="1775" spans="2:59">
      <c r="B1775" s="13" t="s">
        <v>35</v>
      </c>
      <c r="C1775" s="13">
        <v>1764</v>
      </c>
      <c r="D1775" s="13">
        <v>287</v>
      </c>
      <c r="E1775" s="24">
        <v>82</v>
      </c>
      <c r="F1775" s="69">
        <f t="shared" si="1055"/>
        <v>22.777777777777779</v>
      </c>
      <c r="G1775" s="25">
        <f t="shared" si="1087"/>
        <v>-0.18055555555555516</v>
      </c>
      <c r="H1775" s="25">
        <f t="shared" si="1056"/>
        <v>144</v>
      </c>
      <c r="I1775" s="49">
        <f>'Ducati Panigale 1199 data'!$C$8*G1775</f>
        <v>-50.194444444444336</v>
      </c>
      <c r="J1775" s="49">
        <f>'Ducati Panigale 1199 data'!$C$8*'Ducati Panigale 1199 data'!$C$15*'Ducati Panigale 1199 data'!$C$10</f>
        <v>54.543600000000005</v>
      </c>
      <c r="K1775" s="49">
        <f>(0.5*'Ducati Panigale 1199 data'!$C$12)*'Ducati Panigale 1199 data'!$C$14*'Ducati Panigale 1199 data'!$C$11*F1775^2</f>
        <v>73.407557870370397</v>
      </c>
      <c r="L1775" s="49">
        <f t="shared" si="1057"/>
        <v>77.756713425926065</v>
      </c>
      <c r="M1775" s="49">
        <f t="shared" si="1053"/>
        <v>1771.1251391460937</v>
      </c>
      <c r="N1775" s="25">
        <f t="shared" si="1058"/>
        <v>1.7711251391460938</v>
      </c>
      <c r="O1775" s="105">
        <f t="shared" si="1059"/>
        <v>0</v>
      </c>
      <c r="P1775" s="105">
        <f t="shared" si="1060"/>
        <v>0</v>
      </c>
      <c r="Q1775" s="105">
        <f t="shared" si="1088"/>
        <v>357.89708362670376</v>
      </c>
      <c r="R1775" s="27">
        <f t="shared" si="1061"/>
        <v>9.9415856562973262E-2</v>
      </c>
      <c r="S1775" s="98">
        <f t="shared" si="1062"/>
        <v>1.7711251391460938</v>
      </c>
      <c r="T1775" s="17">
        <f t="shared" si="1089"/>
        <v>3350.3245291968369</v>
      </c>
      <c r="U1775" s="17">
        <f t="shared" si="1063"/>
        <v>0.93064570255467693</v>
      </c>
      <c r="V1775" s="17">
        <f t="shared" si="1064"/>
        <v>340.00222944536858</v>
      </c>
      <c r="W1775" s="17">
        <f t="shared" si="1065"/>
        <v>326.40214026755382</v>
      </c>
      <c r="X1775" s="17">
        <f t="shared" si="1065"/>
        <v>313.34605465685166</v>
      </c>
      <c r="Y1775" s="17">
        <f t="shared" si="1066"/>
        <v>310.21259411028313</v>
      </c>
      <c r="Z1775" s="17">
        <f>Y1775/3600</f>
        <v>8.617016503063421E-2</v>
      </c>
      <c r="AA1775" s="17">
        <f>0.96*Y1775</f>
        <v>297.80409034587177</v>
      </c>
      <c r="AB1775" s="17">
        <f t="shared" si="1067"/>
        <v>285.89192673203689</v>
      </c>
      <c r="AC1775" s="17">
        <f t="shared" si="1068"/>
        <v>271.59733039543505</v>
      </c>
      <c r="AD1775" s="17">
        <f t="shared" si="1069"/>
        <v>271.59733039543505</v>
      </c>
      <c r="AE1775" s="17">
        <f t="shared" si="1090"/>
        <v>7.5443702887620853E-2</v>
      </c>
      <c r="AF1775" s="17">
        <f>T1775-AD1775</f>
        <v>3078.7271988014018</v>
      </c>
      <c r="AG1775" s="17">
        <f t="shared" si="1070"/>
        <v>0.85520199966705601</v>
      </c>
      <c r="AH1775" s="28">
        <f>0.5*'Ducati Panigale 1199 data'!$C$8*'WLTP class 3 v5'!F1775^2</f>
        <v>72116.975308641995</v>
      </c>
      <c r="AI1775" s="17">
        <f t="shared" si="1071"/>
        <v>72.116975308641997</v>
      </c>
      <c r="AJ1775" s="17" t="str">
        <f>IF(N1775&lt;0, AI1775, "0")</f>
        <v>0</v>
      </c>
      <c r="AK1775" s="98">
        <f>AK1774+AJ1775</f>
        <v>4338.5954166666652</v>
      </c>
      <c r="AL1775" s="105">
        <f t="shared" si="1072"/>
        <v>1.205165393518518</v>
      </c>
      <c r="AM1775" s="98">
        <f>IF(N1775 &gt; 0, AI1775, )</f>
        <v>72.116975308641997</v>
      </c>
      <c r="AN1775" s="98">
        <f t="shared" si="1091"/>
        <v>61670.743165894928</v>
      </c>
      <c r="AO1775" s="98">
        <f t="shared" si="1073"/>
        <v>17.13076199052637</v>
      </c>
      <c r="AP1775" s="27">
        <f t="shared" si="1074"/>
        <v>0</v>
      </c>
      <c r="AQ1775" s="27">
        <f t="shared" si="1075"/>
        <v>0</v>
      </c>
      <c r="AR1775" s="100">
        <f t="shared" si="1076"/>
        <v>0</v>
      </c>
      <c r="AS1775" s="27">
        <f t="shared" si="1077"/>
        <v>0</v>
      </c>
      <c r="AT1775" s="100">
        <f t="shared" si="1054"/>
        <v>0</v>
      </c>
      <c r="AU1775" s="27">
        <f t="shared" si="1054"/>
        <v>0</v>
      </c>
      <c r="AV1775" s="27">
        <f t="shared" si="1078"/>
        <v>0</v>
      </c>
      <c r="AW1775" s="27">
        <f t="shared" si="1079"/>
        <v>0</v>
      </c>
      <c r="AX1775" s="27">
        <f t="shared" si="1080"/>
        <v>0</v>
      </c>
      <c r="AY1775" s="100">
        <f>AN1775-AW1775</f>
        <v>61670.743165894928</v>
      </c>
      <c r="AZ1775" s="110">
        <f t="shared" si="1081"/>
        <v>17.13076199052637</v>
      </c>
      <c r="BB1775" s="88">
        <v>0</v>
      </c>
      <c r="BC1775" s="26">
        <f t="shared" si="1082"/>
        <v>0</v>
      </c>
      <c r="BD1775" s="26">
        <f t="shared" si="1083"/>
        <v>0</v>
      </c>
      <c r="BE1775" s="26">
        <f t="shared" si="1084"/>
        <v>0</v>
      </c>
      <c r="BF1775" s="26">
        <f t="shared" si="1085"/>
        <v>0</v>
      </c>
      <c r="BG1775" s="26">
        <f t="shared" si="1086"/>
        <v>0</v>
      </c>
    </row>
    <row r="1776" spans="2:59">
      <c r="B1776" s="13" t="s">
        <v>35</v>
      </c>
      <c r="C1776" s="13">
        <v>1765</v>
      </c>
      <c r="D1776" s="13">
        <v>288</v>
      </c>
      <c r="E1776" s="24">
        <v>81.3</v>
      </c>
      <c r="F1776" s="69">
        <f t="shared" si="1055"/>
        <v>22.583333333333332</v>
      </c>
      <c r="G1776" s="25">
        <f t="shared" si="1087"/>
        <v>-0.22222222222222143</v>
      </c>
      <c r="H1776" s="25">
        <f t="shared" si="1056"/>
        <v>144.5</v>
      </c>
      <c r="I1776" s="49">
        <f>'Ducati Panigale 1199 data'!$C$8*G1776</f>
        <v>-61.777777777777558</v>
      </c>
      <c r="J1776" s="49">
        <f>'Ducati Panigale 1199 data'!$C$8*'Ducati Panigale 1199 data'!$C$15*'Ducati Panigale 1199 data'!$C$10</f>
        <v>54.543600000000005</v>
      </c>
      <c r="K1776" s="49">
        <f>(0.5*'Ducati Panigale 1199 data'!$C$12)*'Ducati Panigale 1199 data'!$C$14*'Ducati Panigale 1199 data'!$C$11*F1776^2</f>
        <v>72.15960755208333</v>
      </c>
      <c r="L1776" s="49">
        <f t="shared" si="1057"/>
        <v>64.925429774305769</v>
      </c>
      <c r="M1776" s="49">
        <f t="shared" si="1053"/>
        <v>1466.2326224030719</v>
      </c>
      <c r="N1776" s="25">
        <f t="shared" si="1058"/>
        <v>1.466232622403072</v>
      </c>
      <c r="O1776" s="105">
        <f t="shared" si="1059"/>
        <v>0</v>
      </c>
      <c r="P1776" s="105">
        <f t="shared" si="1060"/>
        <v>0</v>
      </c>
      <c r="Q1776" s="105">
        <f t="shared" si="1088"/>
        <v>357.89708362670376</v>
      </c>
      <c r="R1776" s="27">
        <f t="shared" si="1061"/>
        <v>9.9415856562973262E-2</v>
      </c>
      <c r="S1776" s="98">
        <f t="shared" si="1062"/>
        <v>1.466232622403072</v>
      </c>
      <c r="T1776" s="17">
        <f t="shared" si="1089"/>
        <v>3351.7907618192398</v>
      </c>
      <c r="U1776" s="17">
        <f t="shared" si="1063"/>
        <v>0.93105298939423331</v>
      </c>
      <c r="V1776" s="17">
        <f t="shared" si="1064"/>
        <v>340.00222944536858</v>
      </c>
      <c r="W1776" s="17">
        <f t="shared" si="1065"/>
        <v>326.40214026755382</v>
      </c>
      <c r="X1776" s="17">
        <f t="shared" si="1065"/>
        <v>313.34605465685166</v>
      </c>
      <c r="Y1776" s="17">
        <f t="shared" si="1066"/>
        <v>310.21259411028313</v>
      </c>
      <c r="Z1776" s="17">
        <f>Y1776/3600</f>
        <v>8.617016503063421E-2</v>
      </c>
      <c r="AA1776" s="17">
        <f>0.96*Y1776</f>
        <v>297.80409034587177</v>
      </c>
      <c r="AB1776" s="17">
        <f t="shared" si="1067"/>
        <v>285.89192673203689</v>
      </c>
      <c r="AC1776" s="17">
        <f t="shared" si="1068"/>
        <v>271.59733039543505</v>
      </c>
      <c r="AD1776" s="17">
        <f t="shared" si="1069"/>
        <v>271.59733039543505</v>
      </c>
      <c r="AE1776" s="17">
        <f t="shared" si="1090"/>
        <v>7.5443702887620853E-2</v>
      </c>
      <c r="AF1776" s="17">
        <f>T1776-AD1776</f>
        <v>3080.1934314238047</v>
      </c>
      <c r="AG1776" s="17">
        <f t="shared" si="1070"/>
        <v>0.85560928650661239</v>
      </c>
      <c r="AH1776" s="28">
        <f>0.5*'Ducati Panigale 1199 data'!$C$8*'WLTP class 3 v5'!F1776^2</f>
        <v>70890.965277777766</v>
      </c>
      <c r="AI1776" s="17">
        <f t="shared" si="1071"/>
        <v>70.890965277777767</v>
      </c>
      <c r="AJ1776" s="17" t="str">
        <f>IF(N1776&lt;0, AI1776, "0")</f>
        <v>0</v>
      </c>
      <c r="AK1776" s="98">
        <f>AK1775+AJ1776</f>
        <v>4338.5954166666652</v>
      </c>
      <c r="AL1776" s="105">
        <f t="shared" si="1072"/>
        <v>1.205165393518518</v>
      </c>
      <c r="AM1776" s="98">
        <f>IF(N1776 &gt; 0, AI1776, )</f>
        <v>70.890965277777767</v>
      </c>
      <c r="AN1776" s="98">
        <f t="shared" si="1091"/>
        <v>61741.634131172708</v>
      </c>
      <c r="AO1776" s="98">
        <f t="shared" si="1073"/>
        <v>17.150453925325753</v>
      </c>
      <c r="AP1776" s="27">
        <f t="shared" si="1074"/>
        <v>0</v>
      </c>
      <c r="AQ1776" s="27">
        <f t="shared" si="1075"/>
        <v>0</v>
      </c>
      <c r="AR1776" s="100">
        <f t="shared" si="1076"/>
        <v>0</v>
      </c>
      <c r="AS1776" s="27">
        <f t="shared" si="1077"/>
        <v>0</v>
      </c>
      <c r="AT1776" s="100">
        <f t="shared" si="1054"/>
        <v>0</v>
      </c>
      <c r="AU1776" s="27">
        <f t="shared" si="1054"/>
        <v>0</v>
      </c>
      <c r="AV1776" s="27">
        <f t="shared" si="1078"/>
        <v>0</v>
      </c>
      <c r="AW1776" s="27">
        <f t="shared" si="1079"/>
        <v>0</v>
      </c>
      <c r="AX1776" s="27">
        <f t="shared" si="1080"/>
        <v>0</v>
      </c>
      <c r="AY1776" s="100">
        <f>AN1776-AW1776</f>
        <v>61741.634131172708</v>
      </c>
      <c r="AZ1776" s="110">
        <f t="shared" si="1081"/>
        <v>17.150453925325753</v>
      </c>
      <c r="BB1776" s="88">
        <v>0</v>
      </c>
      <c r="BC1776" s="26">
        <f t="shared" si="1082"/>
        <v>0</v>
      </c>
      <c r="BD1776" s="26">
        <f t="shared" si="1083"/>
        <v>0</v>
      </c>
      <c r="BE1776" s="26">
        <f t="shared" si="1084"/>
        <v>0</v>
      </c>
      <c r="BF1776" s="26">
        <f t="shared" si="1085"/>
        <v>0</v>
      </c>
      <c r="BG1776" s="26">
        <f t="shared" si="1086"/>
        <v>0</v>
      </c>
    </row>
    <row r="1777" spans="2:59">
      <c r="B1777" s="13" t="s">
        <v>35</v>
      </c>
      <c r="C1777" s="13">
        <v>1766</v>
      </c>
      <c r="D1777" s="13">
        <v>289</v>
      </c>
      <c r="E1777" s="24">
        <v>80.400000000000006</v>
      </c>
      <c r="F1777" s="69">
        <f t="shared" si="1055"/>
        <v>22.333333333333332</v>
      </c>
      <c r="G1777" s="25">
        <f t="shared" si="1087"/>
        <v>-0.30555555555555597</v>
      </c>
      <c r="H1777" s="25">
        <f t="shared" si="1056"/>
        <v>145</v>
      </c>
      <c r="I1777" s="49">
        <f>'Ducati Panigale 1199 data'!$C$8*G1777</f>
        <v>-84.944444444444557</v>
      </c>
      <c r="J1777" s="49">
        <f>'Ducati Panigale 1199 data'!$C$8*'Ducati Panigale 1199 data'!$C$15*'Ducati Panigale 1199 data'!$C$10</f>
        <v>54.543600000000005</v>
      </c>
      <c r="K1777" s="49">
        <f>(0.5*'Ducati Panigale 1199 data'!$C$12)*'Ducati Panigale 1199 data'!$C$14*'Ducati Panigale 1199 data'!$C$11*F1777^2</f>
        <v>70.570820833333329</v>
      </c>
      <c r="L1777" s="49">
        <f t="shared" si="1057"/>
        <v>40.169976388888777</v>
      </c>
      <c r="M1777" s="49">
        <f t="shared" si="1053"/>
        <v>897.12947268518269</v>
      </c>
      <c r="N1777" s="25">
        <f t="shared" si="1058"/>
        <v>0.89712947268518273</v>
      </c>
      <c r="O1777" s="105">
        <f t="shared" si="1059"/>
        <v>0</v>
      </c>
      <c r="P1777" s="105">
        <f t="shared" si="1060"/>
        <v>0</v>
      </c>
      <c r="Q1777" s="105">
        <f t="shared" si="1088"/>
        <v>357.89708362670376</v>
      </c>
      <c r="R1777" s="27">
        <f t="shared" si="1061"/>
        <v>9.9415856562973262E-2</v>
      </c>
      <c r="S1777" s="98">
        <f t="shared" si="1062"/>
        <v>0.89712947268518273</v>
      </c>
      <c r="T1777" s="17">
        <f t="shared" si="1089"/>
        <v>3352.6878912919251</v>
      </c>
      <c r="U1777" s="17">
        <f t="shared" si="1063"/>
        <v>0.93130219202553477</v>
      </c>
      <c r="V1777" s="17">
        <f t="shared" si="1064"/>
        <v>340.00222944536858</v>
      </c>
      <c r="W1777" s="17">
        <f t="shared" si="1065"/>
        <v>326.40214026755382</v>
      </c>
      <c r="X1777" s="17">
        <f t="shared" si="1065"/>
        <v>313.34605465685166</v>
      </c>
      <c r="Y1777" s="17">
        <f t="shared" si="1066"/>
        <v>310.21259411028313</v>
      </c>
      <c r="Z1777" s="17">
        <f>Y1777/3600</f>
        <v>8.617016503063421E-2</v>
      </c>
      <c r="AA1777" s="17">
        <f>0.96*Y1777</f>
        <v>297.80409034587177</v>
      </c>
      <c r="AB1777" s="17">
        <f t="shared" si="1067"/>
        <v>285.89192673203689</v>
      </c>
      <c r="AC1777" s="17">
        <f t="shared" si="1068"/>
        <v>271.59733039543505</v>
      </c>
      <c r="AD1777" s="17">
        <f t="shared" si="1069"/>
        <v>271.59733039543505</v>
      </c>
      <c r="AE1777" s="17">
        <f t="shared" si="1090"/>
        <v>7.5443702887620853E-2</v>
      </c>
      <c r="AF1777" s="17">
        <f>T1777-AD1777</f>
        <v>3081.0905608964899</v>
      </c>
      <c r="AG1777" s="17">
        <f t="shared" si="1070"/>
        <v>0.85585848913791385</v>
      </c>
      <c r="AH1777" s="28">
        <f>0.5*'Ducati Panigale 1199 data'!$C$8*'WLTP class 3 v5'!F1777^2</f>
        <v>69330.111111111109</v>
      </c>
      <c r="AI1777" s="17">
        <f t="shared" si="1071"/>
        <v>69.330111111111108</v>
      </c>
      <c r="AJ1777" s="17" t="str">
        <f>IF(N1777&lt;0, AI1777, "0")</f>
        <v>0</v>
      </c>
      <c r="AK1777" s="98">
        <f>AK1776+AJ1777</f>
        <v>4338.5954166666652</v>
      </c>
      <c r="AL1777" s="105">
        <f t="shared" si="1072"/>
        <v>1.205165393518518</v>
      </c>
      <c r="AM1777" s="98">
        <f>IF(N1777 &gt; 0, AI1777, )</f>
        <v>69.330111111111108</v>
      </c>
      <c r="AN1777" s="98">
        <f t="shared" si="1091"/>
        <v>61810.964242283822</v>
      </c>
      <c r="AO1777" s="98">
        <f t="shared" si="1073"/>
        <v>17.169712289523282</v>
      </c>
      <c r="AP1777" s="27">
        <f t="shared" si="1074"/>
        <v>0</v>
      </c>
      <c r="AQ1777" s="27">
        <f t="shared" si="1075"/>
        <v>0</v>
      </c>
      <c r="AR1777" s="100">
        <f t="shared" si="1076"/>
        <v>0</v>
      </c>
      <c r="AS1777" s="27">
        <f t="shared" si="1077"/>
        <v>0</v>
      </c>
      <c r="AT1777" s="100">
        <f t="shared" si="1054"/>
        <v>0</v>
      </c>
      <c r="AU1777" s="27">
        <f t="shared" si="1054"/>
        <v>0</v>
      </c>
      <c r="AV1777" s="27">
        <f t="shared" si="1078"/>
        <v>0</v>
      </c>
      <c r="AW1777" s="27">
        <f t="shared" si="1079"/>
        <v>0</v>
      </c>
      <c r="AX1777" s="27">
        <f t="shared" si="1080"/>
        <v>0</v>
      </c>
      <c r="AY1777" s="100">
        <f>AN1777-AW1777</f>
        <v>61810.964242283822</v>
      </c>
      <c r="AZ1777" s="110">
        <f t="shared" si="1081"/>
        <v>17.169712289523282</v>
      </c>
      <c r="BB1777" s="88">
        <v>0</v>
      </c>
      <c r="BC1777" s="26">
        <f t="shared" si="1082"/>
        <v>0</v>
      </c>
      <c r="BD1777" s="26">
        <f t="shared" si="1083"/>
        <v>0</v>
      </c>
      <c r="BE1777" s="26">
        <f t="shared" si="1084"/>
        <v>0</v>
      </c>
      <c r="BF1777" s="26">
        <f t="shared" si="1085"/>
        <v>0</v>
      </c>
      <c r="BG1777" s="26">
        <f t="shared" si="1086"/>
        <v>0</v>
      </c>
    </row>
    <row r="1778" spans="2:59">
      <c r="B1778" s="13" t="s">
        <v>35</v>
      </c>
      <c r="C1778" s="13">
        <v>1767</v>
      </c>
      <c r="D1778" s="13">
        <v>290</v>
      </c>
      <c r="E1778" s="24">
        <v>79.099999999999994</v>
      </c>
      <c r="F1778" s="69">
        <f t="shared" si="1055"/>
        <v>21.972222222222221</v>
      </c>
      <c r="G1778" s="25">
        <f t="shared" si="1087"/>
        <v>-0.41666666666666663</v>
      </c>
      <c r="H1778" s="25">
        <f t="shared" si="1056"/>
        <v>145.5</v>
      </c>
      <c r="I1778" s="49">
        <f>'Ducati Panigale 1199 data'!$C$8*G1778</f>
        <v>-115.83333333333333</v>
      </c>
      <c r="J1778" s="49">
        <f>'Ducati Panigale 1199 data'!$C$8*'Ducati Panigale 1199 data'!$C$15*'Ducati Panigale 1199 data'!$C$10</f>
        <v>54.543600000000005</v>
      </c>
      <c r="K1778" s="49">
        <f>(0.5*'Ducati Panigale 1199 data'!$C$12)*'Ducati Panigale 1199 data'!$C$14*'Ducati Panigale 1199 data'!$C$11*F1778^2</f>
        <v>68.30713000578703</v>
      </c>
      <c r="L1778" s="49">
        <f t="shared" si="1057"/>
        <v>7.0173966724537067</v>
      </c>
      <c r="M1778" s="49">
        <f t="shared" si="1053"/>
        <v>154.1877991086356</v>
      </c>
      <c r="N1778" s="25">
        <f t="shared" si="1058"/>
        <v>0.15418779910863561</v>
      </c>
      <c r="O1778" s="105">
        <f t="shared" si="1059"/>
        <v>0</v>
      </c>
      <c r="P1778" s="105">
        <f t="shared" si="1060"/>
        <v>0</v>
      </c>
      <c r="Q1778" s="105">
        <f t="shared" si="1088"/>
        <v>357.89708362670376</v>
      </c>
      <c r="R1778" s="27">
        <f t="shared" si="1061"/>
        <v>9.9415856562973262E-2</v>
      </c>
      <c r="S1778" s="98">
        <f t="shared" si="1062"/>
        <v>0.15418779910863561</v>
      </c>
      <c r="T1778" s="17">
        <f t="shared" si="1089"/>
        <v>3352.8420790910336</v>
      </c>
      <c r="U1778" s="17">
        <f t="shared" si="1063"/>
        <v>0.93134502196973157</v>
      </c>
      <c r="V1778" s="17">
        <f t="shared" si="1064"/>
        <v>340.00222944536858</v>
      </c>
      <c r="W1778" s="17">
        <f t="shared" si="1065"/>
        <v>326.40214026755382</v>
      </c>
      <c r="X1778" s="17">
        <f t="shared" si="1065"/>
        <v>313.34605465685166</v>
      </c>
      <c r="Y1778" s="17">
        <f t="shared" si="1066"/>
        <v>310.21259411028313</v>
      </c>
      <c r="Z1778" s="17">
        <f>Y1778/3600</f>
        <v>8.617016503063421E-2</v>
      </c>
      <c r="AA1778" s="17">
        <f>0.96*Y1778</f>
        <v>297.80409034587177</v>
      </c>
      <c r="AB1778" s="17">
        <f t="shared" si="1067"/>
        <v>285.89192673203689</v>
      </c>
      <c r="AC1778" s="17">
        <f t="shared" si="1068"/>
        <v>271.59733039543505</v>
      </c>
      <c r="AD1778" s="17">
        <f t="shared" si="1069"/>
        <v>271.59733039543505</v>
      </c>
      <c r="AE1778" s="17">
        <f t="shared" si="1090"/>
        <v>7.5443702887620853E-2</v>
      </c>
      <c r="AF1778" s="17">
        <f>T1778-AD1778</f>
        <v>3081.2447486955984</v>
      </c>
      <c r="AG1778" s="17">
        <f t="shared" si="1070"/>
        <v>0.85590131908211065</v>
      </c>
      <c r="AH1778" s="28">
        <f>0.5*'Ducati Panigale 1199 data'!$C$8*'WLTP class 3 v5'!F1778^2</f>
        <v>67106.218364197528</v>
      </c>
      <c r="AI1778" s="17">
        <f t="shared" si="1071"/>
        <v>67.106218364197531</v>
      </c>
      <c r="AJ1778" s="17" t="str">
        <f>IF(N1778&lt;0, AI1778, "0")</f>
        <v>0</v>
      </c>
      <c r="AK1778" s="98">
        <f>AK1777+AJ1778</f>
        <v>4338.5954166666652</v>
      </c>
      <c r="AL1778" s="105">
        <f t="shared" si="1072"/>
        <v>1.205165393518518</v>
      </c>
      <c r="AM1778" s="98">
        <f>IF(N1778 &gt; 0, AI1778, )</f>
        <v>67.106218364197531</v>
      </c>
      <c r="AN1778" s="98">
        <f t="shared" si="1091"/>
        <v>61878.070460648021</v>
      </c>
      <c r="AO1778" s="98">
        <f t="shared" si="1073"/>
        <v>17.188352905735563</v>
      </c>
      <c r="AP1778" s="27">
        <f t="shared" si="1074"/>
        <v>0</v>
      </c>
      <c r="AQ1778" s="27">
        <f t="shared" si="1075"/>
        <v>0</v>
      </c>
      <c r="AR1778" s="100">
        <f t="shared" si="1076"/>
        <v>0</v>
      </c>
      <c r="AS1778" s="27">
        <f t="shared" si="1077"/>
        <v>0</v>
      </c>
      <c r="AT1778" s="100">
        <f t="shared" si="1054"/>
        <v>0</v>
      </c>
      <c r="AU1778" s="27">
        <f t="shared" si="1054"/>
        <v>0</v>
      </c>
      <c r="AV1778" s="27">
        <f t="shared" si="1078"/>
        <v>0</v>
      </c>
      <c r="AW1778" s="27">
        <f t="shared" si="1079"/>
        <v>0</v>
      </c>
      <c r="AX1778" s="27">
        <f t="shared" si="1080"/>
        <v>0</v>
      </c>
      <c r="AY1778" s="100">
        <f>AN1778-AW1778</f>
        <v>61878.070460648021</v>
      </c>
      <c r="AZ1778" s="110">
        <f t="shared" si="1081"/>
        <v>17.188352905735563</v>
      </c>
      <c r="BB1778" s="88">
        <v>0</v>
      </c>
      <c r="BC1778" s="26">
        <f t="shared" si="1082"/>
        <v>0</v>
      </c>
      <c r="BD1778" s="26">
        <f t="shared" si="1083"/>
        <v>0</v>
      </c>
      <c r="BE1778" s="26">
        <f t="shared" si="1084"/>
        <v>0</v>
      </c>
      <c r="BF1778" s="26">
        <f t="shared" si="1085"/>
        <v>0</v>
      </c>
      <c r="BG1778" s="26">
        <f t="shared" si="1086"/>
        <v>0</v>
      </c>
    </row>
    <row r="1779" spans="2:59">
      <c r="B1779" s="13" t="s">
        <v>35</v>
      </c>
      <c r="C1779" s="13">
        <v>1768</v>
      </c>
      <c r="D1779" s="13">
        <v>291</v>
      </c>
      <c r="E1779" s="24">
        <v>77.400000000000006</v>
      </c>
      <c r="F1779" s="69">
        <f t="shared" si="1055"/>
        <v>21.5</v>
      </c>
      <c r="G1779" s="25">
        <f t="shared" si="1087"/>
        <v>-0.55555555555555558</v>
      </c>
      <c r="H1779" s="25">
        <f t="shared" si="1056"/>
        <v>146</v>
      </c>
      <c r="I1779" s="49">
        <f>'Ducati Panigale 1199 data'!$C$8*G1779</f>
        <v>-154.44444444444446</v>
      </c>
      <c r="J1779" s="49">
        <f>'Ducati Panigale 1199 data'!$C$8*'Ducati Panigale 1199 data'!$C$15*'Ducati Panigale 1199 data'!$C$10</f>
        <v>54.543600000000005</v>
      </c>
      <c r="K1779" s="49">
        <f>(0.5*'Ducati Panigale 1199 data'!$C$12)*'Ducati Panigale 1199 data'!$C$14*'Ducati Panigale 1199 data'!$C$11*F1779^2</f>
        <v>65.402596875</v>
      </c>
      <c r="L1779" s="49">
        <f t="shared" si="1057"/>
        <v>-34.498247569444459</v>
      </c>
      <c r="M1779" s="49">
        <f t="shared" si="1053"/>
        <v>-741.71232274305589</v>
      </c>
      <c r="N1779" s="25">
        <f t="shared" si="1058"/>
        <v>-0.74171232274305587</v>
      </c>
      <c r="O1779" s="105">
        <f t="shared" si="1059"/>
        <v>-0.74171232274305587</v>
      </c>
      <c r="P1779" s="105">
        <f t="shared" si="1060"/>
        <v>0.74171232274305587</v>
      </c>
      <c r="Q1779" s="105">
        <f t="shared" si="1088"/>
        <v>358.63879594944683</v>
      </c>
      <c r="R1779" s="27">
        <f t="shared" si="1061"/>
        <v>9.9621887763735234E-2</v>
      </c>
      <c r="S1779" s="98">
        <f t="shared" si="1062"/>
        <v>0</v>
      </c>
      <c r="T1779" s="17">
        <f t="shared" si="1089"/>
        <v>3352.8420790910336</v>
      </c>
      <c r="U1779" s="17">
        <f t="shared" si="1063"/>
        <v>0.93134502196973157</v>
      </c>
      <c r="V1779" s="17">
        <f t="shared" si="1064"/>
        <v>340.70685615197448</v>
      </c>
      <c r="W1779" s="17">
        <f t="shared" si="1065"/>
        <v>327.07858190589548</v>
      </c>
      <c r="X1779" s="17">
        <f t="shared" si="1065"/>
        <v>313.99543862965965</v>
      </c>
      <c r="Y1779" s="17">
        <f t="shared" si="1066"/>
        <v>310.85548424336304</v>
      </c>
      <c r="Z1779" s="17">
        <f>Y1779/3600</f>
        <v>8.6348745623156406E-2</v>
      </c>
      <c r="AA1779" s="17">
        <f>0.96*Y1779</f>
        <v>298.4212648736285</v>
      </c>
      <c r="AB1779" s="17">
        <f t="shared" si="1067"/>
        <v>286.48441427868335</v>
      </c>
      <c r="AC1779" s="17">
        <f t="shared" si="1068"/>
        <v>272.16019356474919</v>
      </c>
      <c r="AD1779" s="17">
        <f t="shared" si="1069"/>
        <v>272.16019356474919</v>
      </c>
      <c r="AE1779" s="17">
        <f t="shared" si="1090"/>
        <v>7.5600053767985884E-2</v>
      </c>
      <c r="AF1779" s="17">
        <f>T1779-AD1779</f>
        <v>3080.6818855262845</v>
      </c>
      <c r="AG1779" s="17">
        <f t="shared" si="1070"/>
        <v>0.85574496820174573</v>
      </c>
      <c r="AH1779" s="28">
        <f>0.5*'Ducati Panigale 1199 data'!$C$8*'WLTP class 3 v5'!F1779^2</f>
        <v>64252.75</v>
      </c>
      <c r="AI1779" s="17">
        <f t="shared" si="1071"/>
        <v>64.252750000000006</v>
      </c>
      <c r="AJ1779" s="17">
        <f>IF(N1779&lt;0, AI1779, "0")</f>
        <v>64.252750000000006</v>
      </c>
      <c r="AK1779" s="98">
        <f>AK1778+AJ1779</f>
        <v>4402.8481666666648</v>
      </c>
      <c r="AL1779" s="105">
        <f t="shared" si="1072"/>
        <v>1.2230133796296292</v>
      </c>
      <c r="AM1779" s="98">
        <f>IF(N1779 &gt; 0, AI1779, )</f>
        <v>0</v>
      </c>
      <c r="AN1779" s="98">
        <f t="shared" si="1091"/>
        <v>61878.070460648021</v>
      </c>
      <c r="AO1779" s="98">
        <f t="shared" si="1073"/>
        <v>17.188352905735563</v>
      </c>
      <c r="AP1779" s="27">
        <f t="shared" si="1074"/>
        <v>61.040112499999999</v>
      </c>
      <c r="AQ1779" s="27">
        <f t="shared" si="1075"/>
        <v>58.598507999999995</v>
      </c>
      <c r="AR1779" s="100">
        <f t="shared" si="1076"/>
        <v>56.254567679999994</v>
      </c>
      <c r="AS1779" s="27">
        <f t="shared" si="1077"/>
        <v>55.692022003199995</v>
      </c>
      <c r="AT1779" s="100">
        <f t="shared" si="1054"/>
        <v>53.464341123071996</v>
      </c>
      <c r="AU1779" s="27">
        <f t="shared" si="1054"/>
        <v>51.325767478149118</v>
      </c>
      <c r="AV1779" s="27">
        <f t="shared" si="1078"/>
        <v>48.759479104241656</v>
      </c>
      <c r="AW1779" s="27">
        <f t="shared" si="1079"/>
        <v>48.759479104241656</v>
      </c>
      <c r="AX1779" s="27">
        <f t="shared" si="1080"/>
        <v>1.3544299751178239E-2</v>
      </c>
      <c r="AY1779" s="100">
        <f>AN1779-AW1779</f>
        <v>61829.310981543778</v>
      </c>
      <c r="AZ1779" s="110">
        <f t="shared" si="1081"/>
        <v>17.174808605984381</v>
      </c>
      <c r="BB1779" s="88">
        <v>0.74171232274305599</v>
      </c>
      <c r="BC1779" s="26">
        <f t="shared" si="1082"/>
        <v>0.66754109046875043</v>
      </c>
      <c r="BD1779" s="26">
        <f t="shared" si="1083"/>
        <v>0.6341640359453129</v>
      </c>
      <c r="BE1779" s="26">
        <f t="shared" si="1084"/>
        <v>0.60879747450750032</v>
      </c>
      <c r="BF1779" s="26">
        <f t="shared" si="1085"/>
        <v>0.57226962603705023</v>
      </c>
      <c r="BG1779" s="26">
        <f t="shared" si="1086"/>
        <v>0.57226962603705023</v>
      </c>
    </row>
    <row r="1780" spans="2:59">
      <c r="B1780" s="13" t="s">
        <v>35</v>
      </c>
      <c r="C1780" s="13">
        <v>1769</v>
      </c>
      <c r="D1780" s="13">
        <v>292</v>
      </c>
      <c r="E1780" s="24">
        <v>75.099999999999994</v>
      </c>
      <c r="F1780" s="69">
        <f t="shared" si="1055"/>
        <v>20.861111111111111</v>
      </c>
      <c r="G1780" s="25">
        <f t="shared" si="1087"/>
        <v>-0.70833333333333448</v>
      </c>
      <c r="H1780" s="25">
        <f t="shared" si="1056"/>
        <v>146.5</v>
      </c>
      <c r="I1780" s="49">
        <f>'Ducati Panigale 1199 data'!$C$8*G1780</f>
        <v>-196.916666666667</v>
      </c>
      <c r="J1780" s="49">
        <f>'Ducati Panigale 1199 data'!$C$8*'Ducati Panigale 1199 data'!$C$15*'Ducati Panigale 1199 data'!$C$10</f>
        <v>54.543600000000005</v>
      </c>
      <c r="K1780" s="49">
        <f>(0.5*'Ducati Panigale 1199 data'!$C$12)*'Ducati Panigale 1199 data'!$C$14*'Ducati Panigale 1199 data'!$C$11*F1780^2</f>
        <v>61.5733730613426</v>
      </c>
      <c r="L1780" s="49">
        <f t="shared" si="1057"/>
        <v>-80.799693605324393</v>
      </c>
      <c r="M1780" s="49">
        <f t="shared" si="1053"/>
        <v>-1685.5713860444062</v>
      </c>
      <c r="N1780" s="25">
        <f t="shared" si="1058"/>
        <v>-1.6855713860444062</v>
      </c>
      <c r="O1780" s="105">
        <f t="shared" si="1059"/>
        <v>-1.6855713860444062</v>
      </c>
      <c r="P1780" s="105">
        <f t="shared" si="1060"/>
        <v>1.6855713860444062</v>
      </c>
      <c r="Q1780" s="105">
        <f t="shared" si="1088"/>
        <v>360.32436733549122</v>
      </c>
      <c r="R1780" s="27">
        <f t="shared" si="1061"/>
        <v>0.10009010203763645</v>
      </c>
      <c r="S1780" s="98">
        <f t="shared" si="1062"/>
        <v>0</v>
      </c>
      <c r="T1780" s="17">
        <f t="shared" si="1089"/>
        <v>3352.8420790910336</v>
      </c>
      <c r="U1780" s="17">
        <f t="shared" si="1063"/>
        <v>0.93134502196973157</v>
      </c>
      <c r="V1780" s="17">
        <f t="shared" si="1064"/>
        <v>342.30814896871664</v>
      </c>
      <c r="W1780" s="17">
        <f t="shared" si="1065"/>
        <v>328.61582300996798</v>
      </c>
      <c r="X1780" s="17">
        <f t="shared" si="1065"/>
        <v>315.47119008956923</v>
      </c>
      <c r="Y1780" s="17">
        <f t="shared" si="1066"/>
        <v>312.31647818867356</v>
      </c>
      <c r="Z1780" s="17">
        <f>Y1780/3600</f>
        <v>8.6754577274631539E-2</v>
      </c>
      <c r="AA1780" s="17">
        <f>0.96*Y1780</f>
        <v>299.82381906112658</v>
      </c>
      <c r="AB1780" s="17">
        <f t="shared" si="1067"/>
        <v>287.83086629868149</v>
      </c>
      <c r="AC1780" s="17">
        <f t="shared" si="1068"/>
        <v>273.43932298374739</v>
      </c>
      <c r="AD1780" s="17">
        <f t="shared" si="1069"/>
        <v>273.43932298374739</v>
      </c>
      <c r="AE1780" s="17">
        <f t="shared" si="1090"/>
        <v>7.5955367495485385E-2</v>
      </c>
      <c r="AF1780" s="17">
        <f>T1780-AD1780</f>
        <v>3079.4027561072862</v>
      </c>
      <c r="AG1780" s="17">
        <f t="shared" si="1070"/>
        <v>0.8553896544742462</v>
      </c>
      <c r="AH1780" s="28">
        <f>0.5*'Ducati Panigale 1199 data'!$C$8*'WLTP class 3 v5'!F1780^2</f>
        <v>60490.847993827156</v>
      </c>
      <c r="AI1780" s="17">
        <f t="shared" si="1071"/>
        <v>60.490847993827153</v>
      </c>
      <c r="AJ1780" s="17">
        <f>IF(N1780&lt;0, AI1780, "0")</f>
        <v>60.490847993827153</v>
      </c>
      <c r="AK1780" s="98">
        <f>AK1779+AJ1780</f>
        <v>4463.3390146604916</v>
      </c>
      <c r="AL1780" s="105">
        <f t="shared" si="1072"/>
        <v>1.2398163929612476</v>
      </c>
      <c r="AM1780" s="98">
        <f>IF(N1780 &gt; 0, AI1780, )</f>
        <v>0</v>
      </c>
      <c r="AN1780" s="98">
        <f t="shared" si="1091"/>
        <v>61878.070460648021</v>
      </c>
      <c r="AO1780" s="98">
        <f t="shared" si="1073"/>
        <v>17.188352905735563</v>
      </c>
      <c r="AP1780" s="27">
        <f t="shared" si="1074"/>
        <v>57.46630559413579</v>
      </c>
      <c r="AQ1780" s="27">
        <f t="shared" si="1075"/>
        <v>55.167653370370353</v>
      </c>
      <c r="AR1780" s="100">
        <f t="shared" si="1076"/>
        <v>52.960947235555537</v>
      </c>
      <c r="AS1780" s="27">
        <f t="shared" si="1077"/>
        <v>52.431337763199984</v>
      </c>
      <c r="AT1780" s="100">
        <f t="shared" si="1054"/>
        <v>50.334084252671985</v>
      </c>
      <c r="AU1780" s="27">
        <f t="shared" si="1054"/>
        <v>48.320720882565105</v>
      </c>
      <c r="AV1780" s="27">
        <f t="shared" si="1078"/>
        <v>45.90468483843685</v>
      </c>
      <c r="AW1780" s="27">
        <f t="shared" si="1079"/>
        <v>45.90468483843685</v>
      </c>
      <c r="AX1780" s="27">
        <f t="shared" si="1080"/>
        <v>1.2751301344010237E-2</v>
      </c>
      <c r="AY1780" s="100">
        <f>AN1780-AW1780</f>
        <v>61832.165775809583</v>
      </c>
      <c r="AZ1780" s="110">
        <f t="shared" si="1081"/>
        <v>17.175601604391552</v>
      </c>
      <c r="BB1780" s="88">
        <v>1.6855713860444099</v>
      </c>
      <c r="BC1780" s="26">
        <f t="shared" si="1082"/>
        <v>1.517014247439969</v>
      </c>
      <c r="BD1780" s="26">
        <f t="shared" si="1083"/>
        <v>1.4411635350679706</v>
      </c>
      <c r="BE1780" s="26">
        <f t="shared" si="1084"/>
        <v>1.3835169936652516</v>
      </c>
      <c r="BF1780" s="26">
        <f t="shared" si="1085"/>
        <v>1.3005059740453364</v>
      </c>
      <c r="BG1780" s="26">
        <f t="shared" si="1086"/>
        <v>1.3005059740453364</v>
      </c>
    </row>
    <row r="1781" spans="2:59">
      <c r="B1781" s="13" t="s">
        <v>35</v>
      </c>
      <c r="C1781" s="13">
        <v>1770</v>
      </c>
      <c r="D1781" s="13">
        <v>293</v>
      </c>
      <c r="E1781" s="24">
        <v>72.3</v>
      </c>
      <c r="F1781" s="69">
        <f t="shared" si="1055"/>
        <v>20.083333333333332</v>
      </c>
      <c r="G1781" s="25">
        <f t="shared" si="1087"/>
        <v>-0.83333333333333326</v>
      </c>
      <c r="H1781" s="25">
        <f t="shared" si="1056"/>
        <v>147</v>
      </c>
      <c r="I1781" s="49">
        <f>'Ducati Panigale 1199 data'!$C$8*G1781</f>
        <v>-231.66666666666666</v>
      </c>
      <c r="J1781" s="49">
        <f>'Ducati Panigale 1199 data'!$C$8*'Ducati Panigale 1199 data'!$C$15*'Ducati Panigale 1199 data'!$C$10</f>
        <v>54.543600000000005</v>
      </c>
      <c r="K1781" s="49">
        <f>(0.5*'Ducati Panigale 1199 data'!$C$12)*'Ducati Panigale 1199 data'!$C$14*'Ducati Panigale 1199 data'!$C$11*F1781^2</f>
        <v>57.067607552083331</v>
      </c>
      <c r="L1781" s="49">
        <f t="shared" si="1057"/>
        <v>-120.05545911458333</v>
      </c>
      <c r="M1781" s="49">
        <f t="shared" si="1053"/>
        <v>-2411.1138038845484</v>
      </c>
      <c r="N1781" s="25">
        <f t="shared" si="1058"/>
        <v>-2.4111138038845485</v>
      </c>
      <c r="O1781" s="105">
        <f t="shared" si="1059"/>
        <v>-2.4111138038845485</v>
      </c>
      <c r="P1781" s="105">
        <f t="shared" si="1060"/>
        <v>2.4111138038845485</v>
      </c>
      <c r="Q1781" s="105">
        <f t="shared" si="1088"/>
        <v>362.73548113937579</v>
      </c>
      <c r="R1781" s="27">
        <f t="shared" si="1061"/>
        <v>0.10075985587204883</v>
      </c>
      <c r="S1781" s="98">
        <f t="shared" si="1062"/>
        <v>0</v>
      </c>
      <c r="T1781" s="17">
        <f t="shared" si="1089"/>
        <v>3352.8420790910336</v>
      </c>
      <c r="U1781" s="17">
        <f t="shared" si="1063"/>
        <v>0.93134502196973157</v>
      </c>
      <c r="V1781" s="17">
        <f t="shared" si="1064"/>
        <v>344.59870708240697</v>
      </c>
      <c r="W1781" s="17">
        <f t="shared" si="1065"/>
        <v>330.81475879911068</v>
      </c>
      <c r="X1781" s="17">
        <f t="shared" si="1065"/>
        <v>317.58216844714622</v>
      </c>
      <c r="Y1781" s="17">
        <f t="shared" si="1066"/>
        <v>314.40634676267473</v>
      </c>
      <c r="Z1781" s="17">
        <f>Y1781/3600</f>
        <v>8.7335096322965197E-2</v>
      </c>
      <c r="AA1781" s="17">
        <f>0.96*Y1781</f>
        <v>301.83009289216773</v>
      </c>
      <c r="AB1781" s="17">
        <f t="shared" si="1067"/>
        <v>289.75688917648102</v>
      </c>
      <c r="AC1781" s="17">
        <f t="shared" si="1068"/>
        <v>275.26904471765698</v>
      </c>
      <c r="AD1781" s="17">
        <f t="shared" si="1069"/>
        <v>275.26904471765698</v>
      </c>
      <c r="AE1781" s="17">
        <f t="shared" si="1090"/>
        <v>7.646362353268249E-2</v>
      </c>
      <c r="AF1781" s="17">
        <f>T1781-AD1781</f>
        <v>3077.5730343733767</v>
      </c>
      <c r="AG1781" s="17">
        <f t="shared" si="1070"/>
        <v>0.85488139843704913</v>
      </c>
      <c r="AH1781" s="28">
        <f>0.5*'Ducati Panigale 1199 data'!$C$8*'WLTP class 3 v5'!F1781^2</f>
        <v>56064.298611111102</v>
      </c>
      <c r="AI1781" s="17">
        <f t="shared" si="1071"/>
        <v>56.064298611111106</v>
      </c>
      <c r="AJ1781" s="17">
        <f>IF(N1781&lt;0, AI1781, "0")</f>
        <v>56.064298611111106</v>
      </c>
      <c r="AK1781" s="98">
        <f>AK1780+AJ1781</f>
        <v>4519.4033132716031</v>
      </c>
      <c r="AL1781" s="105">
        <f t="shared" si="1072"/>
        <v>1.2553898092421121</v>
      </c>
      <c r="AM1781" s="98">
        <f>IF(N1781 &gt; 0, AI1781, )</f>
        <v>0</v>
      </c>
      <c r="AN1781" s="98">
        <f t="shared" si="1091"/>
        <v>61878.070460648021</v>
      </c>
      <c r="AO1781" s="98">
        <f t="shared" si="1073"/>
        <v>17.188352905735563</v>
      </c>
      <c r="AP1781" s="27">
        <f t="shared" si="1074"/>
        <v>53.261083680555551</v>
      </c>
      <c r="AQ1781" s="27">
        <f t="shared" si="1075"/>
        <v>51.130640333333325</v>
      </c>
      <c r="AR1781" s="100">
        <f t="shared" si="1076"/>
        <v>49.085414719999989</v>
      </c>
      <c r="AS1781" s="27">
        <f t="shared" si="1077"/>
        <v>48.594560572799985</v>
      </c>
      <c r="AT1781" s="100">
        <f t="shared" si="1054"/>
        <v>46.650778149887984</v>
      </c>
      <c r="AU1781" s="27">
        <f t="shared" si="1054"/>
        <v>44.784747023892464</v>
      </c>
      <c r="AV1781" s="27">
        <f t="shared" si="1078"/>
        <v>42.54550967269784</v>
      </c>
      <c r="AW1781" s="27">
        <f t="shared" si="1079"/>
        <v>42.54550967269784</v>
      </c>
      <c r="AX1781" s="27">
        <f t="shared" si="1080"/>
        <v>1.1818197131304956E-2</v>
      </c>
      <c r="AY1781" s="100">
        <f>AN1781-AW1781</f>
        <v>61835.524950975327</v>
      </c>
      <c r="AZ1781" s="110">
        <f t="shared" si="1081"/>
        <v>17.176534708604258</v>
      </c>
      <c r="BB1781" s="88">
        <v>2.4111138038845499</v>
      </c>
      <c r="BC1781" s="26">
        <f t="shared" si="1082"/>
        <v>2.1700024234960948</v>
      </c>
      <c r="BD1781" s="26">
        <f t="shared" si="1083"/>
        <v>2.0615023023212902</v>
      </c>
      <c r="BE1781" s="26">
        <f t="shared" si="1084"/>
        <v>1.9790422102284384</v>
      </c>
      <c r="BF1781" s="26">
        <f t="shared" si="1085"/>
        <v>1.860299677614732</v>
      </c>
      <c r="BG1781" s="26">
        <f t="shared" si="1086"/>
        <v>1.860299677614732</v>
      </c>
    </row>
    <row r="1782" spans="2:59">
      <c r="B1782" s="13" t="s">
        <v>35</v>
      </c>
      <c r="C1782" s="13">
        <v>1771</v>
      </c>
      <c r="D1782" s="13">
        <v>294</v>
      </c>
      <c r="E1782" s="24">
        <v>69.099999999999994</v>
      </c>
      <c r="F1782" s="69">
        <f t="shared" si="1055"/>
        <v>19.194444444444443</v>
      </c>
      <c r="G1782" s="25">
        <f t="shared" si="1087"/>
        <v>-0.88888888888888773</v>
      </c>
      <c r="H1782" s="25">
        <f t="shared" si="1056"/>
        <v>147.5</v>
      </c>
      <c r="I1782" s="49">
        <f>'Ducati Panigale 1199 data'!$C$8*G1782</f>
        <v>-247.1111111111108</v>
      </c>
      <c r="J1782" s="49">
        <f>'Ducati Panigale 1199 data'!$C$8*'Ducati Panigale 1199 data'!$C$15*'Ducati Panigale 1199 data'!$C$10</f>
        <v>54.543600000000005</v>
      </c>
      <c r="K1782" s="49">
        <f>(0.5*'Ducati Panigale 1199 data'!$C$12)*'Ducati Panigale 1199 data'!$C$14*'Ducati Panigale 1199 data'!$C$11*F1782^2</f>
        <v>52.127772366898149</v>
      </c>
      <c r="L1782" s="49">
        <f t="shared" si="1057"/>
        <v>-140.43973874421266</v>
      </c>
      <c r="M1782" s="49">
        <f t="shared" si="1053"/>
        <v>-2695.6627631180818</v>
      </c>
      <c r="N1782" s="25">
        <f t="shared" si="1058"/>
        <v>-2.6956627631180816</v>
      </c>
      <c r="O1782" s="105">
        <f t="shared" si="1059"/>
        <v>-2.6956627631180816</v>
      </c>
      <c r="P1782" s="105">
        <f t="shared" si="1060"/>
        <v>2.6956627631180816</v>
      </c>
      <c r="Q1782" s="105">
        <f t="shared" si="1088"/>
        <v>365.43114390249389</v>
      </c>
      <c r="R1782" s="27">
        <f t="shared" si="1061"/>
        <v>0.10150865108402608</v>
      </c>
      <c r="S1782" s="98">
        <f t="shared" si="1062"/>
        <v>0</v>
      </c>
      <c r="T1782" s="17">
        <f t="shared" si="1089"/>
        <v>3352.8420790910336</v>
      </c>
      <c r="U1782" s="17">
        <f t="shared" si="1063"/>
        <v>0.93134502196973157</v>
      </c>
      <c r="V1782" s="17">
        <f t="shared" si="1064"/>
        <v>347.15958670736916</v>
      </c>
      <c r="W1782" s="17">
        <f t="shared" si="1065"/>
        <v>333.27320323907441</v>
      </c>
      <c r="X1782" s="17">
        <f t="shared" si="1065"/>
        <v>319.9422751095114</v>
      </c>
      <c r="Y1782" s="17">
        <f t="shared" si="1066"/>
        <v>316.74285235841626</v>
      </c>
      <c r="Z1782" s="17">
        <f>Y1782/3600</f>
        <v>8.7984125655115625E-2</v>
      </c>
      <c r="AA1782" s="17">
        <f>0.96*Y1782</f>
        <v>304.0731382640796</v>
      </c>
      <c r="AB1782" s="17">
        <f t="shared" si="1067"/>
        <v>291.9102127335164</v>
      </c>
      <c r="AC1782" s="17">
        <f t="shared" si="1068"/>
        <v>277.31470209684056</v>
      </c>
      <c r="AD1782" s="17">
        <f t="shared" si="1069"/>
        <v>277.31470209684056</v>
      </c>
      <c r="AE1782" s="17">
        <f t="shared" si="1090"/>
        <v>7.7031861693566822E-2</v>
      </c>
      <c r="AF1782" s="17">
        <f>T1782-AD1782</f>
        <v>3075.5273769941932</v>
      </c>
      <c r="AG1782" s="17">
        <f t="shared" si="1070"/>
        <v>0.85431316027616477</v>
      </c>
      <c r="AH1782" s="28">
        <f>0.5*'Ducati Panigale 1199 data'!$C$8*'WLTP class 3 v5'!F1782^2</f>
        <v>51211.310956790119</v>
      </c>
      <c r="AI1782" s="17">
        <f t="shared" si="1071"/>
        <v>51.211310956790122</v>
      </c>
      <c r="AJ1782" s="17">
        <f>IF(N1782&lt;0, AI1782, "0")</f>
        <v>51.211310956790122</v>
      </c>
      <c r="AK1782" s="98">
        <f>AK1781+AJ1782</f>
        <v>4570.614624228393</v>
      </c>
      <c r="AL1782" s="105">
        <f t="shared" si="1072"/>
        <v>1.2696151733967758</v>
      </c>
      <c r="AM1782" s="98">
        <f>IF(N1782 &gt; 0, AI1782, )</f>
        <v>0</v>
      </c>
      <c r="AN1782" s="98">
        <f t="shared" si="1091"/>
        <v>61878.070460648021</v>
      </c>
      <c r="AO1782" s="98">
        <f t="shared" si="1073"/>
        <v>17.188352905735563</v>
      </c>
      <c r="AP1782" s="27">
        <f t="shared" si="1074"/>
        <v>48.650745408950613</v>
      </c>
      <c r="AQ1782" s="27">
        <f t="shared" si="1075"/>
        <v>46.704715592592585</v>
      </c>
      <c r="AR1782" s="100">
        <f t="shared" si="1076"/>
        <v>44.836526968888883</v>
      </c>
      <c r="AS1782" s="27">
        <f t="shared" si="1077"/>
        <v>44.388161699199991</v>
      </c>
      <c r="AT1782" s="100">
        <f t="shared" si="1054"/>
        <v>42.612635231231991</v>
      </c>
      <c r="AU1782" s="27">
        <f t="shared" si="1054"/>
        <v>40.908129821982712</v>
      </c>
      <c r="AV1782" s="27">
        <f t="shared" si="1078"/>
        <v>38.862723330883576</v>
      </c>
      <c r="AW1782" s="27">
        <f t="shared" si="1079"/>
        <v>38.862723330883576</v>
      </c>
      <c r="AX1782" s="27">
        <f t="shared" si="1080"/>
        <v>1.0795200925245437E-2</v>
      </c>
      <c r="AY1782" s="100">
        <f>AN1782-AW1782</f>
        <v>61839.207737317134</v>
      </c>
      <c r="AZ1782" s="110">
        <f t="shared" si="1081"/>
        <v>17.177557704810315</v>
      </c>
      <c r="BB1782" s="88">
        <v>2.6956627631180798</v>
      </c>
      <c r="BC1782" s="26">
        <f t="shared" si="1082"/>
        <v>2.426096486806272</v>
      </c>
      <c r="BD1782" s="26">
        <f t="shared" si="1083"/>
        <v>2.3047916624659583</v>
      </c>
      <c r="BE1782" s="26">
        <f t="shared" si="1084"/>
        <v>2.2125999959673197</v>
      </c>
      <c r="BF1782" s="26">
        <f t="shared" si="1085"/>
        <v>2.0798439962092803</v>
      </c>
      <c r="BG1782" s="26">
        <f t="shared" si="1086"/>
        <v>2.0798439962092803</v>
      </c>
    </row>
    <row r="1783" spans="2:59">
      <c r="B1783" s="13" t="s">
        <v>35</v>
      </c>
      <c r="C1783" s="13">
        <v>1772</v>
      </c>
      <c r="D1783" s="13">
        <v>295</v>
      </c>
      <c r="E1783" s="24">
        <v>65.900000000000006</v>
      </c>
      <c r="F1783" s="69">
        <f t="shared" si="1055"/>
        <v>18.305555555555557</v>
      </c>
      <c r="G1783" s="25">
        <f t="shared" si="1087"/>
        <v>-0.88888888888888773</v>
      </c>
      <c r="H1783" s="25">
        <f t="shared" si="1056"/>
        <v>148</v>
      </c>
      <c r="I1783" s="49">
        <f>'Ducati Panigale 1199 data'!$C$8*G1783</f>
        <v>-247.1111111111108</v>
      </c>
      <c r="J1783" s="49">
        <f>'Ducati Panigale 1199 data'!$C$8*'Ducati Panigale 1199 data'!$C$15*'Ducati Panigale 1199 data'!$C$10</f>
        <v>54.543600000000005</v>
      </c>
      <c r="K1783" s="49">
        <f>(0.5*'Ducati Panigale 1199 data'!$C$12)*'Ducati Panigale 1199 data'!$C$14*'Ducati Panigale 1199 data'!$C$11*F1783^2</f>
        <v>47.411522366898168</v>
      </c>
      <c r="L1783" s="49">
        <f t="shared" si="1057"/>
        <v>-145.15598874421264</v>
      </c>
      <c r="M1783" s="49">
        <f t="shared" si="1053"/>
        <v>-2657.1610161787817</v>
      </c>
      <c r="N1783" s="25">
        <f t="shared" si="1058"/>
        <v>-2.6571610161787818</v>
      </c>
      <c r="O1783" s="105">
        <f t="shared" si="1059"/>
        <v>-2.6571610161787818</v>
      </c>
      <c r="P1783" s="105">
        <f t="shared" si="1060"/>
        <v>2.6571610161787818</v>
      </c>
      <c r="Q1783" s="105">
        <f t="shared" si="1088"/>
        <v>368.08830491867269</v>
      </c>
      <c r="R1783" s="27">
        <f t="shared" si="1061"/>
        <v>0.10224675136629797</v>
      </c>
      <c r="S1783" s="98">
        <f t="shared" si="1062"/>
        <v>0</v>
      </c>
      <c r="T1783" s="17">
        <f t="shared" si="1089"/>
        <v>3352.8420790910336</v>
      </c>
      <c r="U1783" s="17">
        <f t="shared" si="1063"/>
        <v>0.93134502196973157</v>
      </c>
      <c r="V1783" s="17">
        <f t="shared" si="1064"/>
        <v>349.68388967273904</v>
      </c>
      <c r="W1783" s="17">
        <f t="shared" si="1065"/>
        <v>335.69653408582946</v>
      </c>
      <c r="X1783" s="17">
        <f t="shared" si="1065"/>
        <v>322.26867272239627</v>
      </c>
      <c r="Y1783" s="17">
        <f t="shared" si="1066"/>
        <v>319.04598599517232</v>
      </c>
      <c r="Z1783" s="17">
        <f>Y1783/3600</f>
        <v>8.8623884998658975E-2</v>
      </c>
      <c r="AA1783" s="17">
        <f>0.96*Y1783</f>
        <v>306.2841465553654</v>
      </c>
      <c r="AB1783" s="17">
        <f t="shared" si="1067"/>
        <v>294.03278069315076</v>
      </c>
      <c r="AC1783" s="17">
        <f t="shared" si="1068"/>
        <v>279.33114165849321</v>
      </c>
      <c r="AD1783" s="17">
        <f t="shared" si="1069"/>
        <v>279.33114165849321</v>
      </c>
      <c r="AE1783" s="17">
        <f t="shared" si="1090"/>
        <v>7.759198379402589E-2</v>
      </c>
      <c r="AF1783" s="17">
        <f>T1783-AD1783</f>
        <v>3073.5109374325402</v>
      </c>
      <c r="AG1783" s="17">
        <f t="shared" si="1070"/>
        <v>0.85375303817570558</v>
      </c>
      <c r="AH1783" s="28">
        <f>0.5*'Ducati Panigale 1199 data'!$C$8*'WLTP class 3 v5'!F1783^2</f>
        <v>46577.977623456798</v>
      </c>
      <c r="AI1783" s="17">
        <f t="shared" si="1071"/>
        <v>46.577977623456796</v>
      </c>
      <c r="AJ1783" s="17">
        <f>IF(N1783&lt;0, AI1783, "0")</f>
        <v>46.577977623456796</v>
      </c>
      <c r="AK1783" s="98">
        <f>AK1782+AJ1783</f>
        <v>4617.1926018518498</v>
      </c>
      <c r="AL1783" s="105">
        <f t="shared" si="1072"/>
        <v>1.2825535005144026</v>
      </c>
      <c r="AM1783" s="98">
        <f>IF(N1783 &gt; 0, AI1783, )</f>
        <v>0</v>
      </c>
      <c r="AN1783" s="98">
        <f t="shared" si="1091"/>
        <v>61878.070460648021</v>
      </c>
      <c r="AO1783" s="98">
        <f t="shared" si="1073"/>
        <v>17.188352905735563</v>
      </c>
      <c r="AP1783" s="27">
        <f t="shared" si="1074"/>
        <v>44.249078742283956</v>
      </c>
      <c r="AQ1783" s="27">
        <f t="shared" si="1075"/>
        <v>42.479115592592599</v>
      </c>
      <c r="AR1783" s="100">
        <f t="shared" si="1076"/>
        <v>40.77995096888889</v>
      </c>
      <c r="AS1783" s="27">
        <f t="shared" si="1077"/>
        <v>40.372151459199998</v>
      </c>
      <c r="AT1783" s="100">
        <f t="shared" si="1054"/>
        <v>38.757265400831997</v>
      </c>
      <c r="AU1783" s="27">
        <f t="shared" si="1054"/>
        <v>37.206974784798717</v>
      </c>
      <c r="AV1783" s="27">
        <f t="shared" si="1078"/>
        <v>35.346626045558779</v>
      </c>
      <c r="AW1783" s="27">
        <f t="shared" si="1079"/>
        <v>35.346626045558779</v>
      </c>
      <c r="AX1783" s="27">
        <f t="shared" si="1080"/>
        <v>9.8185072348774393E-3</v>
      </c>
      <c r="AY1783" s="100">
        <f>AN1783-AW1783</f>
        <v>61842.723834602461</v>
      </c>
      <c r="AZ1783" s="110">
        <f t="shared" si="1081"/>
        <v>17.178534398500684</v>
      </c>
      <c r="BB1783" s="88">
        <v>2.65716101617878</v>
      </c>
      <c r="BC1783" s="26">
        <f t="shared" si="1082"/>
        <v>2.391444914560902</v>
      </c>
      <c r="BD1783" s="26">
        <f t="shared" si="1083"/>
        <v>2.2718726688328568</v>
      </c>
      <c r="BE1783" s="26">
        <f t="shared" si="1084"/>
        <v>2.1809977620795422</v>
      </c>
      <c r="BF1783" s="26">
        <f t="shared" si="1085"/>
        <v>2.0501378963547694</v>
      </c>
      <c r="BG1783" s="26">
        <f t="shared" si="1086"/>
        <v>2.0501378963547694</v>
      </c>
    </row>
    <row r="1784" spans="2:59">
      <c r="B1784" s="13" t="s">
        <v>35</v>
      </c>
      <c r="C1784" s="13">
        <v>1773</v>
      </c>
      <c r="D1784" s="13">
        <v>296</v>
      </c>
      <c r="E1784" s="24">
        <v>62.7</v>
      </c>
      <c r="F1784" s="69">
        <f t="shared" si="1055"/>
        <v>17.416666666666668</v>
      </c>
      <c r="G1784" s="25">
        <f t="shared" si="1087"/>
        <v>-0.86111111111111149</v>
      </c>
      <c r="H1784" s="25">
        <f t="shared" si="1056"/>
        <v>148.5</v>
      </c>
      <c r="I1784" s="49">
        <f>'Ducati Panigale 1199 data'!$C$8*G1784</f>
        <v>-239.388888888889</v>
      </c>
      <c r="J1784" s="49">
        <f>'Ducati Panigale 1199 data'!$C$8*'Ducati Panigale 1199 data'!$C$15*'Ducati Panigale 1199 data'!$C$10</f>
        <v>54.543600000000005</v>
      </c>
      <c r="K1784" s="49">
        <f>(0.5*'Ducati Panigale 1199 data'!$C$12)*'Ducati Panigale 1199 data'!$C$14*'Ducati Panigale 1199 data'!$C$11*F1784^2</f>
        <v>42.918857552083345</v>
      </c>
      <c r="L1784" s="49">
        <f t="shared" si="1057"/>
        <v>-141.92643133680565</v>
      </c>
      <c r="M1784" s="49">
        <f t="shared" si="1053"/>
        <v>-2471.8853457826986</v>
      </c>
      <c r="N1784" s="25">
        <f t="shared" si="1058"/>
        <v>-2.4718853457826984</v>
      </c>
      <c r="O1784" s="105">
        <f t="shared" si="1059"/>
        <v>-2.4718853457826984</v>
      </c>
      <c r="P1784" s="105">
        <f t="shared" si="1060"/>
        <v>2.4718853457826984</v>
      </c>
      <c r="Q1784" s="105">
        <f t="shared" si="1088"/>
        <v>370.5601902644554</v>
      </c>
      <c r="R1784" s="27">
        <f t="shared" si="1061"/>
        <v>0.10293338618457094</v>
      </c>
      <c r="S1784" s="98">
        <f t="shared" si="1062"/>
        <v>0</v>
      </c>
      <c r="T1784" s="17">
        <f t="shared" si="1089"/>
        <v>3352.8420790910336</v>
      </c>
      <c r="U1784" s="17">
        <f t="shared" si="1063"/>
        <v>0.93134502196973157</v>
      </c>
      <c r="V1784" s="17">
        <f t="shared" si="1064"/>
        <v>352.0321807512326</v>
      </c>
      <c r="W1784" s="17">
        <f t="shared" si="1065"/>
        <v>337.95089352118327</v>
      </c>
      <c r="X1784" s="17">
        <f t="shared" si="1065"/>
        <v>324.43285778033595</v>
      </c>
      <c r="Y1784" s="17">
        <f t="shared" si="1066"/>
        <v>321.18852920253261</v>
      </c>
      <c r="Z1784" s="17">
        <f>Y1784/3600</f>
        <v>8.9219035889592388E-2</v>
      </c>
      <c r="AA1784" s="17">
        <f>0.96*Y1784</f>
        <v>308.34098803443129</v>
      </c>
      <c r="AB1784" s="17">
        <f t="shared" si="1067"/>
        <v>296.00734851305401</v>
      </c>
      <c r="AC1784" s="17">
        <f t="shared" si="1068"/>
        <v>281.20698108740129</v>
      </c>
      <c r="AD1784" s="17">
        <f t="shared" si="1069"/>
        <v>281.20698108740129</v>
      </c>
      <c r="AE1784" s="17">
        <f t="shared" si="1090"/>
        <v>7.8113050302055911E-2</v>
      </c>
      <c r="AF1784" s="17">
        <f>T1784-AD1784</f>
        <v>3071.6350980036323</v>
      </c>
      <c r="AG1784" s="17">
        <f t="shared" si="1070"/>
        <v>0.85323197166767561</v>
      </c>
      <c r="AH1784" s="28">
        <f>0.5*'Ducati Panigale 1199 data'!$C$8*'WLTP class 3 v5'!F1784^2</f>
        <v>42164.298611111117</v>
      </c>
      <c r="AI1784" s="17">
        <f t="shared" si="1071"/>
        <v>42.164298611111114</v>
      </c>
      <c r="AJ1784" s="17">
        <f>IF(N1784&lt;0, AI1784, "0")</f>
        <v>42.164298611111114</v>
      </c>
      <c r="AK1784" s="98">
        <f>AK1783+AJ1784</f>
        <v>4659.3569004629608</v>
      </c>
      <c r="AL1784" s="105">
        <f t="shared" si="1072"/>
        <v>1.2942658056841558</v>
      </c>
      <c r="AM1784" s="98">
        <f>IF(N1784 &gt; 0, AI1784, )</f>
        <v>0</v>
      </c>
      <c r="AN1784" s="98">
        <f t="shared" si="1091"/>
        <v>61878.070460648021</v>
      </c>
      <c r="AO1784" s="98">
        <f t="shared" si="1073"/>
        <v>17.188352905735563</v>
      </c>
      <c r="AP1784" s="27">
        <f t="shared" si="1074"/>
        <v>40.05608368055556</v>
      </c>
      <c r="AQ1784" s="27">
        <f t="shared" si="1075"/>
        <v>38.453840333333339</v>
      </c>
      <c r="AR1784" s="100">
        <f t="shared" si="1076"/>
        <v>36.915686720000004</v>
      </c>
      <c r="AS1784" s="27">
        <f t="shared" si="1077"/>
        <v>36.546529852800006</v>
      </c>
      <c r="AT1784" s="100">
        <f t="shared" si="1054"/>
        <v>35.084668658688003</v>
      </c>
      <c r="AU1784" s="27">
        <f t="shared" si="1054"/>
        <v>33.681281912340481</v>
      </c>
      <c r="AV1784" s="27">
        <f t="shared" si="1078"/>
        <v>31.997217816723456</v>
      </c>
      <c r="AW1784" s="27">
        <f t="shared" si="1079"/>
        <v>31.997217816723456</v>
      </c>
      <c r="AX1784" s="27">
        <f t="shared" si="1080"/>
        <v>8.8881160602009603E-3</v>
      </c>
      <c r="AY1784" s="100">
        <f>AN1784-AW1784</f>
        <v>61846.073242831299</v>
      </c>
      <c r="AZ1784" s="110">
        <f t="shared" si="1081"/>
        <v>17.179464789675361</v>
      </c>
      <c r="BB1784" s="88">
        <v>2.4718853457827001</v>
      </c>
      <c r="BC1784" s="26">
        <f t="shared" si="1082"/>
        <v>2.2246968112044301</v>
      </c>
      <c r="BD1784" s="26">
        <f t="shared" si="1083"/>
        <v>2.1134619706442086</v>
      </c>
      <c r="BE1784" s="26">
        <f t="shared" si="1084"/>
        <v>2.02892349181844</v>
      </c>
      <c r="BF1784" s="26">
        <f t="shared" si="1085"/>
        <v>1.9071880823093335</v>
      </c>
      <c r="BG1784" s="26">
        <f t="shared" si="1086"/>
        <v>1.9071880823093335</v>
      </c>
    </row>
    <row r="1785" spans="2:59">
      <c r="B1785" s="13" t="s">
        <v>35</v>
      </c>
      <c r="C1785" s="13">
        <v>1774</v>
      </c>
      <c r="D1785" s="13">
        <v>297</v>
      </c>
      <c r="E1785" s="24">
        <v>59.7</v>
      </c>
      <c r="F1785" s="69">
        <f t="shared" si="1055"/>
        <v>16.583333333333332</v>
      </c>
      <c r="G1785" s="25">
        <f t="shared" si="1087"/>
        <v>-0.79166666666666707</v>
      </c>
      <c r="H1785" s="25">
        <f t="shared" si="1056"/>
        <v>149</v>
      </c>
      <c r="I1785" s="49">
        <f>'Ducati Panigale 1199 data'!$C$8*G1785</f>
        <v>-220.08333333333346</v>
      </c>
      <c r="J1785" s="49">
        <f>'Ducati Panigale 1199 data'!$C$8*'Ducati Panigale 1199 data'!$C$15*'Ducati Panigale 1199 data'!$C$10</f>
        <v>54.543600000000005</v>
      </c>
      <c r="K1785" s="49">
        <f>(0.5*'Ducati Panigale 1199 data'!$C$12)*'Ducati Panigale 1199 data'!$C$14*'Ducati Panigale 1199 data'!$C$11*F1785^2</f>
        <v>38.910045052083333</v>
      </c>
      <c r="L1785" s="49">
        <f t="shared" si="1057"/>
        <v>-126.62968828125013</v>
      </c>
      <c r="M1785" s="49">
        <f t="shared" si="1053"/>
        <v>-2099.9423306640642</v>
      </c>
      <c r="N1785" s="25">
        <f t="shared" si="1058"/>
        <v>-2.0999423306640641</v>
      </c>
      <c r="O1785" s="105">
        <f t="shared" si="1059"/>
        <v>-2.0999423306640641</v>
      </c>
      <c r="P1785" s="105">
        <f t="shared" si="1060"/>
        <v>2.0999423306640641</v>
      </c>
      <c r="Q1785" s="105">
        <f t="shared" si="1088"/>
        <v>372.66013259511948</v>
      </c>
      <c r="R1785" s="27">
        <f t="shared" si="1061"/>
        <v>0.10351670349864429</v>
      </c>
      <c r="S1785" s="98">
        <f t="shared" si="1062"/>
        <v>0</v>
      </c>
      <c r="T1785" s="17">
        <f t="shared" si="1089"/>
        <v>3352.8420790910336</v>
      </c>
      <c r="U1785" s="17">
        <f t="shared" si="1063"/>
        <v>0.93134502196973157</v>
      </c>
      <c r="V1785" s="17">
        <f t="shared" si="1064"/>
        <v>354.0271259653635</v>
      </c>
      <c r="W1785" s="17">
        <f t="shared" si="1065"/>
        <v>339.86604092674895</v>
      </c>
      <c r="X1785" s="17">
        <f t="shared" si="1065"/>
        <v>326.27139928967898</v>
      </c>
      <c r="Y1785" s="17">
        <f t="shared" si="1066"/>
        <v>323.00868529678218</v>
      </c>
      <c r="Z1785" s="17">
        <f>Y1785/3600</f>
        <v>8.972463480466171E-2</v>
      </c>
      <c r="AA1785" s="17">
        <f>0.96*Y1785</f>
        <v>310.08833788491086</v>
      </c>
      <c r="AB1785" s="17">
        <f t="shared" si="1067"/>
        <v>297.68480436951444</v>
      </c>
      <c r="AC1785" s="17">
        <f t="shared" si="1068"/>
        <v>282.80056415103871</v>
      </c>
      <c r="AD1785" s="17">
        <f t="shared" si="1069"/>
        <v>282.80056415103871</v>
      </c>
      <c r="AE1785" s="17">
        <f t="shared" si="1090"/>
        <v>7.8555712264177416E-2</v>
      </c>
      <c r="AF1785" s="17">
        <f>T1785-AD1785</f>
        <v>3070.0415149399951</v>
      </c>
      <c r="AG1785" s="17">
        <f t="shared" si="1070"/>
        <v>0.85278930970555422</v>
      </c>
      <c r="AH1785" s="28">
        <f>0.5*'Ducati Panigale 1199 data'!$C$8*'WLTP class 3 v5'!F1785^2</f>
        <v>38225.965277777774</v>
      </c>
      <c r="AI1785" s="17">
        <f t="shared" si="1071"/>
        <v>38.225965277777775</v>
      </c>
      <c r="AJ1785" s="17">
        <f>IF(N1785&lt;0, AI1785, "0")</f>
        <v>38.225965277777775</v>
      </c>
      <c r="AK1785" s="98">
        <f>AK1784+AJ1785</f>
        <v>4697.5828657407383</v>
      </c>
      <c r="AL1785" s="105">
        <f t="shared" si="1072"/>
        <v>1.3048841293724274</v>
      </c>
      <c r="AM1785" s="98">
        <f>IF(N1785 &gt; 0, AI1785, )</f>
        <v>0</v>
      </c>
      <c r="AN1785" s="98">
        <f t="shared" si="1091"/>
        <v>61878.070460648021</v>
      </c>
      <c r="AO1785" s="98">
        <f t="shared" si="1073"/>
        <v>17.188352905735563</v>
      </c>
      <c r="AP1785" s="27">
        <f t="shared" si="1074"/>
        <v>36.314667013888887</v>
      </c>
      <c r="AQ1785" s="27">
        <f t="shared" si="1075"/>
        <v>34.862080333333331</v>
      </c>
      <c r="AR1785" s="100">
        <f t="shared" si="1076"/>
        <v>33.467597119999994</v>
      </c>
      <c r="AS1785" s="27">
        <f t="shared" si="1077"/>
        <v>33.132921148799994</v>
      </c>
      <c r="AT1785" s="100">
        <f t="shared" si="1054"/>
        <v>31.807604302847992</v>
      </c>
      <c r="AU1785" s="27">
        <f t="shared" si="1054"/>
        <v>30.535300130734072</v>
      </c>
      <c r="AV1785" s="27">
        <f t="shared" si="1078"/>
        <v>29.008535124197365</v>
      </c>
      <c r="AW1785" s="27">
        <f t="shared" si="1079"/>
        <v>29.008535124197365</v>
      </c>
      <c r="AX1785" s="27">
        <f t="shared" si="1080"/>
        <v>8.0579264233881578E-3</v>
      </c>
      <c r="AY1785" s="100">
        <f>AN1785-AW1785</f>
        <v>61849.061925523827</v>
      </c>
      <c r="AZ1785" s="110">
        <f t="shared" si="1081"/>
        <v>17.180294979312173</v>
      </c>
      <c r="BB1785" s="88">
        <v>2.0999423306640601</v>
      </c>
      <c r="BC1785" s="26">
        <f t="shared" si="1082"/>
        <v>1.8899480975976541</v>
      </c>
      <c r="BD1785" s="26">
        <f t="shared" si="1083"/>
        <v>1.7954506927177714</v>
      </c>
      <c r="BE1785" s="26">
        <f t="shared" si="1084"/>
        <v>1.7236326650090605</v>
      </c>
      <c r="BF1785" s="26">
        <f t="shared" si="1085"/>
        <v>1.6202147051085167</v>
      </c>
      <c r="BG1785" s="26">
        <f t="shared" si="1086"/>
        <v>1.6202147051085167</v>
      </c>
    </row>
    <row r="1786" spans="2:59">
      <c r="B1786" s="13" t="s">
        <v>35</v>
      </c>
      <c r="C1786" s="13">
        <v>1775</v>
      </c>
      <c r="D1786" s="13">
        <v>298</v>
      </c>
      <c r="E1786" s="24">
        <v>57</v>
      </c>
      <c r="F1786" s="69">
        <f t="shared" si="1055"/>
        <v>15.833333333333334</v>
      </c>
      <c r="G1786" s="25">
        <f t="shared" si="1087"/>
        <v>-0.70833333333333348</v>
      </c>
      <c r="H1786" s="25">
        <f t="shared" si="1056"/>
        <v>149.5</v>
      </c>
      <c r="I1786" s="49">
        <f>'Ducati Panigale 1199 data'!$C$8*G1786</f>
        <v>-196.91666666666671</v>
      </c>
      <c r="J1786" s="49">
        <f>'Ducati Panigale 1199 data'!$C$8*'Ducati Panigale 1199 data'!$C$15*'Ducati Panigale 1199 data'!$C$10</f>
        <v>54.543600000000005</v>
      </c>
      <c r="K1786" s="49">
        <f>(0.5*'Ducati Panigale 1199 data'!$C$12)*'Ducati Panigale 1199 data'!$C$14*'Ducati Panigale 1199 data'!$C$11*F1786^2</f>
        <v>35.470130208333337</v>
      </c>
      <c r="L1786" s="49">
        <f t="shared" si="1057"/>
        <v>-106.90293645833339</v>
      </c>
      <c r="M1786" s="49">
        <f t="shared" si="1053"/>
        <v>-1692.6298272569454</v>
      </c>
      <c r="N1786" s="25">
        <f t="shared" si="1058"/>
        <v>-1.6926298272569453</v>
      </c>
      <c r="O1786" s="105">
        <f t="shared" si="1059"/>
        <v>-1.6926298272569453</v>
      </c>
      <c r="P1786" s="105">
        <f t="shared" si="1060"/>
        <v>1.6926298272569453</v>
      </c>
      <c r="Q1786" s="105">
        <f t="shared" si="1088"/>
        <v>374.35276242237643</v>
      </c>
      <c r="R1786" s="27">
        <f t="shared" si="1061"/>
        <v>0.10398687845066013</v>
      </c>
      <c r="S1786" s="98">
        <f t="shared" si="1062"/>
        <v>0</v>
      </c>
      <c r="T1786" s="17">
        <f t="shared" si="1089"/>
        <v>3352.8420790910336</v>
      </c>
      <c r="U1786" s="17">
        <f t="shared" si="1063"/>
        <v>0.93134502196973157</v>
      </c>
      <c r="V1786" s="17">
        <f t="shared" si="1064"/>
        <v>355.63512430125758</v>
      </c>
      <c r="W1786" s="17">
        <f t="shared" si="1065"/>
        <v>341.40971932920723</v>
      </c>
      <c r="X1786" s="17">
        <f t="shared" si="1065"/>
        <v>327.75333055603892</v>
      </c>
      <c r="Y1786" s="17">
        <f t="shared" si="1066"/>
        <v>324.47579725047854</v>
      </c>
      <c r="Z1786" s="17">
        <f>Y1786/3600</f>
        <v>9.0132165902910705E-2</v>
      </c>
      <c r="AA1786" s="17">
        <f>0.96*Y1786</f>
        <v>311.49676536045939</v>
      </c>
      <c r="AB1786" s="17">
        <f t="shared" si="1067"/>
        <v>299.03689474604101</v>
      </c>
      <c r="AC1786" s="17">
        <f t="shared" si="1068"/>
        <v>284.08505000873896</v>
      </c>
      <c r="AD1786" s="17">
        <f t="shared" si="1069"/>
        <v>284.08505000873896</v>
      </c>
      <c r="AE1786" s="17">
        <f t="shared" si="1090"/>
        <v>7.8912513891316372E-2</v>
      </c>
      <c r="AF1786" s="17">
        <f>T1786-AD1786</f>
        <v>3068.7570290822946</v>
      </c>
      <c r="AG1786" s="17">
        <f t="shared" si="1070"/>
        <v>0.8524325080784152</v>
      </c>
      <c r="AH1786" s="28">
        <f>0.5*'Ducati Panigale 1199 data'!$C$8*'WLTP class 3 v5'!F1786^2</f>
        <v>34846.527777777781</v>
      </c>
      <c r="AI1786" s="17">
        <f t="shared" si="1071"/>
        <v>34.84652777777778</v>
      </c>
      <c r="AJ1786" s="17">
        <f>IF(N1786&lt;0, AI1786, "0")</f>
        <v>34.84652777777778</v>
      </c>
      <c r="AK1786" s="98">
        <f>AK1785+AJ1786</f>
        <v>4732.429393518516</v>
      </c>
      <c r="AL1786" s="105">
        <f t="shared" si="1072"/>
        <v>1.3145637204218099</v>
      </c>
      <c r="AM1786" s="98">
        <f>IF(N1786 &gt; 0, AI1786, )</f>
        <v>0</v>
      </c>
      <c r="AN1786" s="98">
        <f t="shared" si="1091"/>
        <v>61878.070460648021</v>
      </c>
      <c r="AO1786" s="98">
        <f t="shared" si="1073"/>
        <v>17.188352905735563</v>
      </c>
      <c r="AP1786" s="27">
        <f t="shared" si="1074"/>
        <v>33.104201388888889</v>
      </c>
      <c r="AQ1786" s="27">
        <f t="shared" si="1075"/>
        <v>31.780033333333332</v>
      </c>
      <c r="AR1786" s="100">
        <f t="shared" si="1076"/>
        <v>30.508831999999998</v>
      </c>
      <c r="AS1786" s="27">
        <f t="shared" si="1077"/>
        <v>30.203743679999999</v>
      </c>
      <c r="AT1786" s="100">
        <f t="shared" si="1054"/>
        <v>28.995593932799999</v>
      </c>
      <c r="AU1786" s="27">
        <f t="shared" si="1054"/>
        <v>27.835770175487998</v>
      </c>
      <c r="AV1786" s="27">
        <f t="shared" si="1078"/>
        <v>26.443981666713597</v>
      </c>
      <c r="AW1786" s="27">
        <f t="shared" si="1079"/>
        <v>26.443981666713597</v>
      </c>
      <c r="AX1786" s="27">
        <f t="shared" si="1080"/>
        <v>7.3455504629759989E-3</v>
      </c>
      <c r="AY1786" s="100">
        <f>AN1786-AW1786</f>
        <v>61851.626478981307</v>
      </c>
      <c r="AZ1786" s="110">
        <f t="shared" si="1081"/>
        <v>17.181007355272584</v>
      </c>
      <c r="BB1786" s="88">
        <v>1.69262982725695</v>
      </c>
      <c r="BC1786" s="26">
        <f t="shared" si="1082"/>
        <v>1.5233668445312549</v>
      </c>
      <c r="BD1786" s="26">
        <f t="shared" si="1083"/>
        <v>1.447198502304692</v>
      </c>
      <c r="BE1786" s="26">
        <f t="shared" si="1084"/>
        <v>1.3893105622125044</v>
      </c>
      <c r="BF1786" s="26">
        <f t="shared" si="1085"/>
        <v>1.3059519284797541</v>
      </c>
      <c r="BG1786" s="26">
        <f t="shared" si="1086"/>
        <v>1.3059519284797541</v>
      </c>
    </row>
    <row r="1787" spans="2:59">
      <c r="B1787" s="13" t="s">
        <v>35</v>
      </c>
      <c r="C1787" s="13">
        <v>1776</v>
      </c>
      <c r="D1787" s="13">
        <v>299</v>
      </c>
      <c r="E1787" s="24">
        <v>54.6</v>
      </c>
      <c r="F1787" s="69">
        <f t="shared" si="1055"/>
        <v>15.166666666666666</v>
      </c>
      <c r="G1787" s="25">
        <f t="shared" si="1087"/>
        <v>-0.6666666666666663</v>
      </c>
      <c r="H1787" s="25">
        <f t="shared" si="1056"/>
        <v>150</v>
      </c>
      <c r="I1787" s="49">
        <f>'Ducati Panigale 1199 data'!$C$8*G1787</f>
        <v>-185.33333333333323</v>
      </c>
      <c r="J1787" s="49">
        <f>'Ducati Panigale 1199 data'!$C$8*'Ducati Panigale 1199 data'!$C$15*'Ducati Panigale 1199 data'!$C$10</f>
        <v>54.543600000000005</v>
      </c>
      <c r="K1787" s="49">
        <f>(0.5*'Ducati Panigale 1199 data'!$C$12)*'Ducati Panigale 1199 data'!$C$14*'Ducati Panigale 1199 data'!$C$11*F1787^2</f>
        <v>32.546055208333335</v>
      </c>
      <c r="L1787" s="49">
        <f t="shared" si="1057"/>
        <v>-98.243678124999889</v>
      </c>
      <c r="M1787" s="49">
        <f t="shared" si="1053"/>
        <v>-1490.0291182291649</v>
      </c>
      <c r="N1787" s="25">
        <f t="shared" si="1058"/>
        <v>-1.490029118229165</v>
      </c>
      <c r="O1787" s="105">
        <f t="shared" si="1059"/>
        <v>-1.490029118229165</v>
      </c>
      <c r="P1787" s="105">
        <f t="shared" si="1060"/>
        <v>1.490029118229165</v>
      </c>
      <c r="Q1787" s="105">
        <f t="shared" si="1088"/>
        <v>375.84279154060562</v>
      </c>
      <c r="R1787" s="27">
        <f t="shared" si="1061"/>
        <v>0.104400775427946</v>
      </c>
      <c r="S1787" s="98">
        <f t="shared" si="1062"/>
        <v>0</v>
      </c>
      <c r="T1787" s="17">
        <f t="shared" si="1089"/>
        <v>3352.8420790910336</v>
      </c>
      <c r="U1787" s="17">
        <f t="shared" si="1063"/>
        <v>0.93134502196973157</v>
      </c>
      <c r="V1787" s="17">
        <f t="shared" si="1064"/>
        <v>357.05065196357532</v>
      </c>
      <c r="W1787" s="17">
        <f t="shared" si="1065"/>
        <v>342.76862588503229</v>
      </c>
      <c r="X1787" s="17">
        <f t="shared" si="1065"/>
        <v>329.05788084963098</v>
      </c>
      <c r="Y1787" s="17">
        <f t="shared" si="1066"/>
        <v>325.76730204113466</v>
      </c>
      <c r="Z1787" s="17">
        <f>Y1787/3600</f>
        <v>9.0490917233648521E-2</v>
      </c>
      <c r="AA1787" s="17">
        <f>0.96*Y1787</f>
        <v>312.73660995948927</v>
      </c>
      <c r="AB1787" s="17">
        <f t="shared" si="1067"/>
        <v>300.22714556110969</v>
      </c>
      <c r="AC1787" s="17">
        <f t="shared" si="1068"/>
        <v>285.21578828305422</v>
      </c>
      <c r="AD1787" s="17">
        <f t="shared" si="1069"/>
        <v>285.21578828305422</v>
      </c>
      <c r="AE1787" s="17">
        <f t="shared" si="1090"/>
        <v>7.9226607856403952E-2</v>
      </c>
      <c r="AF1787" s="17">
        <f>T1787-AD1787</f>
        <v>3067.6262908079793</v>
      </c>
      <c r="AG1787" s="17">
        <f t="shared" si="1070"/>
        <v>0.85211841411332756</v>
      </c>
      <c r="AH1787" s="28">
        <f>0.5*'Ducati Panigale 1199 data'!$C$8*'WLTP class 3 v5'!F1787^2</f>
        <v>31973.861111111109</v>
      </c>
      <c r="AI1787" s="17">
        <f t="shared" si="1071"/>
        <v>31.973861111111109</v>
      </c>
      <c r="AJ1787" s="17">
        <f>IF(N1787&lt;0, AI1787, "0")</f>
        <v>31.973861111111109</v>
      </c>
      <c r="AK1787" s="98">
        <f>AK1786+AJ1787</f>
        <v>4764.4032546296276</v>
      </c>
      <c r="AL1787" s="105">
        <f t="shared" si="1072"/>
        <v>1.3234453485082298</v>
      </c>
      <c r="AM1787" s="98">
        <f>IF(N1787 &gt; 0, AI1787, )</f>
        <v>0</v>
      </c>
      <c r="AN1787" s="98">
        <f t="shared" si="1091"/>
        <v>61878.070460648021</v>
      </c>
      <c r="AO1787" s="98">
        <f t="shared" si="1073"/>
        <v>17.188352905735563</v>
      </c>
      <c r="AP1787" s="27">
        <f t="shared" si="1074"/>
        <v>30.375168055555552</v>
      </c>
      <c r="AQ1787" s="27">
        <f t="shared" si="1075"/>
        <v>29.160161333333328</v>
      </c>
      <c r="AR1787" s="100">
        <f t="shared" si="1076"/>
        <v>27.993754879999994</v>
      </c>
      <c r="AS1787" s="27">
        <f t="shared" si="1077"/>
        <v>27.713817331199994</v>
      </c>
      <c r="AT1787" s="100">
        <f t="shared" si="1054"/>
        <v>26.605264637951993</v>
      </c>
      <c r="AU1787" s="27">
        <f t="shared" si="1054"/>
        <v>25.541054052433914</v>
      </c>
      <c r="AV1787" s="27">
        <f t="shared" si="1078"/>
        <v>24.264001349812219</v>
      </c>
      <c r="AW1787" s="27">
        <f t="shared" si="1079"/>
        <v>24.264001349812219</v>
      </c>
      <c r="AX1787" s="27">
        <f t="shared" si="1080"/>
        <v>6.7400003749478387E-3</v>
      </c>
      <c r="AY1787" s="100">
        <f>AN1787-AW1787</f>
        <v>61853.806459298212</v>
      </c>
      <c r="AZ1787" s="110">
        <f t="shared" si="1081"/>
        <v>17.181612905360616</v>
      </c>
      <c r="BB1787" s="88">
        <v>1.4900291182291601</v>
      </c>
      <c r="BC1787" s="26">
        <f t="shared" si="1082"/>
        <v>1.3410262064062441</v>
      </c>
      <c r="BD1787" s="26">
        <f t="shared" si="1083"/>
        <v>1.2739748960859318</v>
      </c>
      <c r="BE1787" s="26">
        <f t="shared" si="1084"/>
        <v>1.2230159002424945</v>
      </c>
      <c r="BF1787" s="26">
        <f t="shared" si="1085"/>
        <v>1.1496349462279447</v>
      </c>
      <c r="BG1787" s="26">
        <f t="shared" si="1086"/>
        <v>1.1496349462279447</v>
      </c>
    </row>
    <row r="1788" spans="2:59">
      <c r="B1788" s="13" t="s">
        <v>35</v>
      </c>
      <c r="C1788" s="13">
        <v>1777</v>
      </c>
      <c r="D1788" s="13">
        <v>300</v>
      </c>
      <c r="E1788" s="24">
        <v>52.2</v>
      </c>
      <c r="F1788" s="69">
        <f t="shared" si="1055"/>
        <v>14.5</v>
      </c>
      <c r="G1788" s="25">
        <f t="shared" si="1087"/>
        <v>-0.68055555555555536</v>
      </c>
      <c r="H1788" s="25">
        <f t="shared" si="1056"/>
        <v>150.5</v>
      </c>
      <c r="I1788" s="49">
        <f>'Ducati Panigale 1199 data'!$C$8*G1788</f>
        <v>-189.1944444444444</v>
      </c>
      <c r="J1788" s="49">
        <f>'Ducati Panigale 1199 data'!$C$8*'Ducati Panigale 1199 data'!$C$15*'Ducati Panigale 1199 data'!$C$10</f>
        <v>54.543600000000005</v>
      </c>
      <c r="K1788" s="49">
        <f>(0.5*'Ducati Panigale 1199 data'!$C$12)*'Ducati Panigale 1199 data'!$C$14*'Ducati Panigale 1199 data'!$C$11*F1788^2</f>
        <v>29.747746875000004</v>
      </c>
      <c r="L1788" s="49">
        <f t="shared" si="1057"/>
        <v>-104.9030975694444</v>
      </c>
      <c r="M1788" s="49">
        <f t="shared" si="1053"/>
        <v>-1521.0949147569438</v>
      </c>
      <c r="N1788" s="25">
        <f t="shared" si="1058"/>
        <v>-1.5210949147569439</v>
      </c>
      <c r="O1788" s="105">
        <f t="shared" si="1059"/>
        <v>-1.5210949147569439</v>
      </c>
      <c r="P1788" s="105">
        <f t="shared" si="1060"/>
        <v>1.5210949147569439</v>
      </c>
      <c r="Q1788" s="105">
        <f t="shared" si="1088"/>
        <v>377.36388645536255</v>
      </c>
      <c r="R1788" s="27">
        <f t="shared" si="1061"/>
        <v>0.10482330179315626</v>
      </c>
      <c r="S1788" s="98">
        <f t="shared" si="1062"/>
        <v>0</v>
      </c>
      <c r="T1788" s="17">
        <f t="shared" si="1089"/>
        <v>3352.8420790910336</v>
      </c>
      <c r="U1788" s="17">
        <f t="shared" si="1063"/>
        <v>0.93134502196973157</v>
      </c>
      <c r="V1788" s="17">
        <f t="shared" si="1064"/>
        <v>358.4956921325944</v>
      </c>
      <c r="W1788" s="17">
        <f t="shared" si="1065"/>
        <v>344.15586444729058</v>
      </c>
      <c r="X1788" s="17">
        <f t="shared" si="1065"/>
        <v>330.38962986939896</v>
      </c>
      <c r="Y1788" s="17">
        <f t="shared" si="1066"/>
        <v>327.08573357070497</v>
      </c>
      <c r="Z1788" s="17">
        <f>Y1788/3600</f>
        <v>9.0857148214084721E-2</v>
      </c>
      <c r="AA1788" s="17">
        <f>0.96*Y1788</f>
        <v>314.00230422787678</v>
      </c>
      <c r="AB1788" s="17">
        <f t="shared" si="1067"/>
        <v>301.4422120587617</v>
      </c>
      <c r="AC1788" s="17">
        <f t="shared" si="1068"/>
        <v>286.3701014558236</v>
      </c>
      <c r="AD1788" s="17">
        <f t="shared" si="1069"/>
        <v>286.3701014558236</v>
      </c>
      <c r="AE1788" s="17">
        <f t="shared" si="1090"/>
        <v>7.9547250404395448E-2</v>
      </c>
      <c r="AF1788" s="17">
        <f>T1788-AD1788</f>
        <v>3066.4719776352099</v>
      </c>
      <c r="AG1788" s="17">
        <f t="shared" si="1070"/>
        <v>0.85179777156533609</v>
      </c>
      <c r="AH1788" s="28">
        <f>0.5*'Ducati Panigale 1199 data'!$C$8*'WLTP class 3 v5'!F1788^2</f>
        <v>29224.75</v>
      </c>
      <c r="AI1788" s="17">
        <f t="shared" si="1071"/>
        <v>29.22475</v>
      </c>
      <c r="AJ1788" s="17">
        <f>IF(N1788&lt;0, AI1788, "0")</f>
        <v>29.22475</v>
      </c>
      <c r="AK1788" s="98">
        <f>AK1787+AJ1788</f>
        <v>4793.6280046296279</v>
      </c>
      <c r="AL1788" s="105">
        <f t="shared" si="1072"/>
        <v>1.3315633346193412</v>
      </c>
      <c r="AM1788" s="98">
        <f>IF(N1788 &gt; 0, AI1788, )</f>
        <v>0</v>
      </c>
      <c r="AN1788" s="98">
        <f t="shared" si="1091"/>
        <v>61878.070460648021</v>
      </c>
      <c r="AO1788" s="98">
        <f t="shared" si="1073"/>
        <v>17.188352905735563</v>
      </c>
      <c r="AP1788" s="27">
        <f t="shared" si="1074"/>
        <v>27.763512499999997</v>
      </c>
      <c r="AQ1788" s="27">
        <f t="shared" si="1075"/>
        <v>26.652971999999995</v>
      </c>
      <c r="AR1788" s="100">
        <f t="shared" si="1076"/>
        <v>25.586853119999994</v>
      </c>
      <c r="AS1788" s="27">
        <f t="shared" si="1077"/>
        <v>25.330984588799993</v>
      </c>
      <c r="AT1788" s="100">
        <f t="shared" si="1054"/>
        <v>24.317745205247991</v>
      </c>
      <c r="AU1788" s="27">
        <f t="shared" si="1054"/>
        <v>23.345035397038071</v>
      </c>
      <c r="AV1788" s="27">
        <f t="shared" si="1078"/>
        <v>22.177783627186166</v>
      </c>
      <c r="AW1788" s="27">
        <f t="shared" si="1079"/>
        <v>22.177783627186166</v>
      </c>
      <c r="AX1788" s="27">
        <f t="shared" si="1080"/>
        <v>6.1604954519961569E-3</v>
      </c>
      <c r="AY1788" s="100">
        <f>AN1788-AW1788</f>
        <v>61855.892677020835</v>
      </c>
      <c r="AZ1788" s="110">
        <f t="shared" si="1081"/>
        <v>17.182192410283566</v>
      </c>
      <c r="BB1788" s="88">
        <v>1.5210949147569399</v>
      </c>
      <c r="BC1788" s="26">
        <f t="shared" si="1082"/>
        <v>1.368985423281246</v>
      </c>
      <c r="BD1788" s="26">
        <f t="shared" si="1083"/>
        <v>1.3005361521171837</v>
      </c>
      <c r="BE1788" s="26">
        <f t="shared" si="1084"/>
        <v>1.2485147060324964</v>
      </c>
      <c r="BF1788" s="26">
        <f t="shared" si="1085"/>
        <v>1.1736038236705466</v>
      </c>
      <c r="BG1788" s="26">
        <f t="shared" si="1086"/>
        <v>1.1736038236705466</v>
      </c>
    </row>
    <row r="1789" spans="2:59">
      <c r="B1789" s="13" t="s">
        <v>35</v>
      </c>
      <c r="C1789" s="13">
        <v>1778</v>
      </c>
      <c r="D1789" s="13">
        <v>301</v>
      </c>
      <c r="E1789" s="24">
        <v>49.7</v>
      </c>
      <c r="F1789" s="69">
        <f t="shared" si="1055"/>
        <v>13.805555555555555</v>
      </c>
      <c r="G1789" s="25">
        <f t="shared" si="1087"/>
        <v>-0.75000000000000078</v>
      </c>
      <c r="H1789" s="25">
        <f t="shared" si="1056"/>
        <v>151</v>
      </c>
      <c r="I1789" s="49">
        <f>'Ducati Panigale 1199 data'!$C$8*G1789</f>
        <v>-208.50000000000023</v>
      </c>
      <c r="J1789" s="49">
        <f>'Ducati Panigale 1199 data'!$C$8*'Ducati Panigale 1199 data'!$C$15*'Ducati Panigale 1199 data'!$C$10</f>
        <v>54.543600000000005</v>
      </c>
      <c r="K1789" s="49">
        <f>(0.5*'Ducati Panigale 1199 data'!$C$12)*'Ducati Panigale 1199 data'!$C$14*'Ducati Panigale 1199 data'!$C$11*F1789^2</f>
        <v>26.96657861689815</v>
      </c>
      <c r="L1789" s="49">
        <f t="shared" si="1057"/>
        <v>-126.98982138310208</v>
      </c>
      <c r="M1789" s="49">
        <f t="shared" si="1053"/>
        <v>-1753.1650340944925</v>
      </c>
      <c r="N1789" s="25">
        <f t="shared" si="1058"/>
        <v>-1.7531650340944924</v>
      </c>
      <c r="O1789" s="105">
        <f t="shared" si="1059"/>
        <v>-1.7531650340944924</v>
      </c>
      <c r="P1789" s="105">
        <f t="shared" si="1060"/>
        <v>1.7531650340944924</v>
      </c>
      <c r="Q1789" s="105">
        <f t="shared" si="1088"/>
        <v>379.11705148945703</v>
      </c>
      <c r="R1789" s="27">
        <f t="shared" si="1061"/>
        <v>0.10531029208040472</v>
      </c>
      <c r="S1789" s="98">
        <f t="shared" si="1062"/>
        <v>0</v>
      </c>
      <c r="T1789" s="17">
        <f t="shared" si="1089"/>
        <v>3352.8420790910336</v>
      </c>
      <c r="U1789" s="17">
        <f t="shared" si="1063"/>
        <v>0.93134502196973157</v>
      </c>
      <c r="V1789" s="17">
        <f t="shared" si="1064"/>
        <v>360.16119891498414</v>
      </c>
      <c r="W1789" s="17">
        <f t="shared" si="1065"/>
        <v>345.75475095838476</v>
      </c>
      <c r="X1789" s="17">
        <f t="shared" si="1065"/>
        <v>331.92456092004937</v>
      </c>
      <c r="Y1789" s="17">
        <f t="shared" si="1066"/>
        <v>328.60531531084888</v>
      </c>
      <c r="Z1789" s="17">
        <f>Y1789/3600</f>
        <v>9.1279254253013573E-2</v>
      </c>
      <c r="AA1789" s="17">
        <f>0.96*Y1789</f>
        <v>315.46110269841489</v>
      </c>
      <c r="AB1789" s="17">
        <f t="shared" si="1067"/>
        <v>302.84265859047827</v>
      </c>
      <c r="AC1789" s="17">
        <f t="shared" si="1068"/>
        <v>287.70052566095433</v>
      </c>
      <c r="AD1789" s="17">
        <f t="shared" si="1069"/>
        <v>287.70052566095433</v>
      </c>
      <c r="AE1789" s="17">
        <f t="shared" si="1090"/>
        <v>7.9916812683598418E-2</v>
      </c>
      <c r="AF1789" s="17">
        <f>T1789-AD1789</f>
        <v>3065.1415534300795</v>
      </c>
      <c r="AG1789" s="17">
        <f t="shared" si="1070"/>
        <v>0.85142820928613316</v>
      </c>
      <c r="AH1789" s="28">
        <f>0.5*'Ducati Panigale 1199 data'!$C$8*'WLTP class 3 v5'!F1789^2</f>
        <v>26492.477623456791</v>
      </c>
      <c r="AI1789" s="17">
        <f t="shared" si="1071"/>
        <v>26.492477623456789</v>
      </c>
      <c r="AJ1789" s="17">
        <f>IF(N1789&lt;0, AI1789, "0")</f>
        <v>26.492477623456789</v>
      </c>
      <c r="AK1789" s="98">
        <f>AK1788+AJ1789</f>
        <v>4820.1204822530844</v>
      </c>
      <c r="AL1789" s="105">
        <f t="shared" si="1072"/>
        <v>1.3389223561814123</v>
      </c>
      <c r="AM1789" s="98">
        <f>IF(N1789 &gt; 0, AI1789, )</f>
        <v>0</v>
      </c>
      <c r="AN1789" s="98">
        <f t="shared" si="1091"/>
        <v>61878.070460648021</v>
      </c>
      <c r="AO1789" s="98">
        <f t="shared" si="1073"/>
        <v>17.188352905735563</v>
      </c>
      <c r="AP1789" s="27">
        <f t="shared" si="1074"/>
        <v>25.167853742283949</v>
      </c>
      <c r="AQ1789" s="27">
        <f t="shared" si="1075"/>
        <v>24.16113959259259</v>
      </c>
      <c r="AR1789" s="100">
        <f t="shared" si="1076"/>
        <v>23.194694008888884</v>
      </c>
      <c r="AS1789" s="27">
        <f t="shared" si="1077"/>
        <v>22.962747068799995</v>
      </c>
      <c r="AT1789" s="100">
        <f t="shared" si="1054"/>
        <v>22.044237186047994</v>
      </c>
      <c r="AU1789" s="27">
        <f t="shared" si="1054"/>
        <v>21.162467698606072</v>
      </c>
      <c r="AV1789" s="27">
        <f t="shared" si="1078"/>
        <v>20.104344313675767</v>
      </c>
      <c r="AW1789" s="27">
        <f t="shared" si="1079"/>
        <v>20.104344313675767</v>
      </c>
      <c r="AX1789" s="27">
        <f t="shared" si="1080"/>
        <v>5.5845400871321572E-3</v>
      </c>
      <c r="AY1789" s="100">
        <f>AN1789-AW1789</f>
        <v>61857.966116334348</v>
      </c>
      <c r="AZ1789" s="110">
        <f t="shared" si="1081"/>
        <v>17.182768365648428</v>
      </c>
      <c r="BB1789" s="88">
        <v>1.75316503409449</v>
      </c>
      <c r="BC1789" s="26">
        <f t="shared" si="1082"/>
        <v>1.5778485306850409</v>
      </c>
      <c r="BD1789" s="26">
        <f t="shared" si="1083"/>
        <v>1.4989561041507888</v>
      </c>
      <c r="BE1789" s="26">
        <f t="shared" si="1084"/>
        <v>1.4389978599847573</v>
      </c>
      <c r="BF1789" s="26">
        <f t="shared" si="1085"/>
        <v>1.3526579883856718</v>
      </c>
      <c r="BG1789" s="26">
        <f t="shared" si="1086"/>
        <v>1.3526579883856718</v>
      </c>
    </row>
    <row r="1790" spans="2:59">
      <c r="B1790" s="13" t="s">
        <v>35</v>
      </c>
      <c r="C1790" s="13">
        <v>1779</v>
      </c>
      <c r="D1790" s="13">
        <v>302</v>
      </c>
      <c r="E1790" s="24">
        <v>46.8</v>
      </c>
      <c r="F1790" s="69">
        <f t="shared" si="1055"/>
        <v>13</v>
      </c>
      <c r="G1790" s="25">
        <f t="shared" si="1087"/>
        <v>-0.86111111111111149</v>
      </c>
      <c r="H1790" s="25">
        <f t="shared" si="1056"/>
        <v>151.5</v>
      </c>
      <c r="I1790" s="49">
        <f>'Ducati Panigale 1199 data'!$C$8*G1790</f>
        <v>-239.388888888889</v>
      </c>
      <c r="J1790" s="49">
        <f>'Ducati Panigale 1199 data'!$C$8*'Ducati Panigale 1199 data'!$C$15*'Ducati Panigale 1199 data'!$C$10</f>
        <v>54.543600000000005</v>
      </c>
      <c r="K1790" s="49">
        <f>(0.5*'Ducati Panigale 1199 data'!$C$12)*'Ducati Panigale 1199 data'!$C$14*'Ducati Panigale 1199 data'!$C$11*F1790^2</f>
        <v>23.911387500000004</v>
      </c>
      <c r="L1790" s="49">
        <f t="shared" si="1057"/>
        <v>-160.93390138888901</v>
      </c>
      <c r="M1790" s="49">
        <f t="shared" si="1053"/>
        <v>-2092.140718055557</v>
      </c>
      <c r="N1790" s="25">
        <f t="shared" si="1058"/>
        <v>-2.0921407180555569</v>
      </c>
      <c r="O1790" s="105">
        <f t="shared" si="1059"/>
        <v>-2.0921407180555569</v>
      </c>
      <c r="P1790" s="105">
        <f t="shared" si="1060"/>
        <v>2.0921407180555569</v>
      </c>
      <c r="Q1790" s="105">
        <f t="shared" si="1088"/>
        <v>381.20919220751256</v>
      </c>
      <c r="R1790" s="27">
        <f t="shared" si="1061"/>
        <v>0.10589144227986461</v>
      </c>
      <c r="S1790" s="98">
        <f t="shared" si="1062"/>
        <v>0</v>
      </c>
      <c r="T1790" s="17">
        <f t="shared" si="1089"/>
        <v>3352.8420790910336</v>
      </c>
      <c r="U1790" s="17">
        <f t="shared" si="1063"/>
        <v>0.93134502196973157</v>
      </c>
      <c r="V1790" s="17">
        <f t="shared" si="1064"/>
        <v>362.14873259713693</v>
      </c>
      <c r="W1790" s="17">
        <f t="shared" si="1065"/>
        <v>347.66278329325144</v>
      </c>
      <c r="X1790" s="17">
        <f t="shared" si="1065"/>
        <v>333.75627196152135</v>
      </c>
      <c r="Y1790" s="17">
        <f t="shared" si="1066"/>
        <v>330.41870924190613</v>
      </c>
      <c r="Z1790" s="17">
        <f>Y1790/3600</f>
        <v>9.1782974789418367E-2</v>
      </c>
      <c r="AA1790" s="17">
        <f>0.96*Y1790</f>
        <v>317.20196087222985</v>
      </c>
      <c r="AB1790" s="17">
        <f t="shared" si="1067"/>
        <v>304.51388243734067</v>
      </c>
      <c r="AC1790" s="17">
        <f t="shared" si="1068"/>
        <v>289.28818831547363</v>
      </c>
      <c r="AD1790" s="17">
        <f t="shared" si="1069"/>
        <v>289.28818831547363</v>
      </c>
      <c r="AE1790" s="17">
        <f t="shared" si="1090"/>
        <v>8.035783008763156E-2</v>
      </c>
      <c r="AF1790" s="17">
        <f>T1790-AD1790</f>
        <v>3063.5538907755599</v>
      </c>
      <c r="AG1790" s="17">
        <f t="shared" si="1070"/>
        <v>0.85098719188209992</v>
      </c>
      <c r="AH1790" s="28">
        <f>0.5*'Ducati Panigale 1199 data'!$C$8*'WLTP class 3 v5'!F1790^2</f>
        <v>23491</v>
      </c>
      <c r="AI1790" s="17">
        <f t="shared" si="1071"/>
        <v>23.491</v>
      </c>
      <c r="AJ1790" s="17">
        <f>IF(N1790&lt;0, AI1790, "0")</f>
        <v>23.491</v>
      </c>
      <c r="AK1790" s="98">
        <f>AK1789+AJ1790</f>
        <v>4843.6114822530844</v>
      </c>
      <c r="AL1790" s="105">
        <f t="shared" si="1072"/>
        <v>1.3454476339591901</v>
      </c>
      <c r="AM1790" s="98">
        <f>IF(N1790 &gt; 0, AI1790, )</f>
        <v>0</v>
      </c>
      <c r="AN1790" s="98">
        <f t="shared" si="1091"/>
        <v>61878.070460648021</v>
      </c>
      <c r="AO1790" s="98">
        <f t="shared" si="1073"/>
        <v>17.188352905735563</v>
      </c>
      <c r="AP1790" s="27">
        <f t="shared" si="1074"/>
        <v>22.31645</v>
      </c>
      <c r="AQ1790" s="27">
        <f t="shared" si="1075"/>
        <v>21.423791999999999</v>
      </c>
      <c r="AR1790" s="100">
        <f t="shared" si="1076"/>
        <v>20.566840319999997</v>
      </c>
      <c r="AS1790" s="27">
        <f t="shared" si="1077"/>
        <v>20.361171916799996</v>
      </c>
      <c r="AT1790" s="100">
        <f t="shared" si="1054"/>
        <v>19.546725040127995</v>
      </c>
      <c r="AU1790" s="27">
        <f t="shared" si="1054"/>
        <v>18.764856038522876</v>
      </c>
      <c r="AV1790" s="27">
        <f t="shared" si="1078"/>
        <v>17.826613236596732</v>
      </c>
      <c r="AW1790" s="27">
        <f t="shared" si="1079"/>
        <v>17.826613236596732</v>
      </c>
      <c r="AX1790" s="27">
        <f t="shared" si="1080"/>
        <v>4.9518370101657586E-3</v>
      </c>
      <c r="AY1790" s="100">
        <f>AN1790-AW1790</f>
        <v>61860.243847411424</v>
      </c>
      <c r="AZ1790" s="110">
        <f t="shared" si="1081"/>
        <v>17.183401068725395</v>
      </c>
      <c r="BB1790" s="88">
        <v>2.09214071805556</v>
      </c>
      <c r="BC1790" s="26">
        <f t="shared" si="1082"/>
        <v>1.8829266462500041</v>
      </c>
      <c r="BD1790" s="26">
        <f t="shared" si="1083"/>
        <v>1.7887803139375038</v>
      </c>
      <c r="BE1790" s="26">
        <f t="shared" si="1084"/>
        <v>1.7172291013800036</v>
      </c>
      <c r="BF1790" s="26">
        <f t="shared" si="1085"/>
        <v>1.6141953552972033</v>
      </c>
      <c r="BG1790" s="26">
        <f t="shared" si="1086"/>
        <v>1.6141953552972033</v>
      </c>
    </row>
    <row r="1791" spans="2:59">
      <c r="B1791" s="13" t="s">
        <v>35</v>
      </c>
      <c r="C1791" s="13">
        <v>1780</v>
      </c>
      <c r="D1791" s="13">
        <v>303</v>
      </c>
      <c r="E1791" s="24">
        <v>43.5</v>
      </c>
      <c r="F1791" s="69">
        <f t="shared" si="1055"/>
        <v>12.083333333333334</v>
      </c>
      <c r="G1791" s="25">
        <f t="shared" si="1087"/>
        <v>-0.95833333333333315</v>
      </c>
      <c r="H1791" s="25">
        <f t="shared" si="1056"/>
        <v>152</v>
      </c>
      <c r="I1791" s="49">
        <f>'Ducati Panigale 1199 data'!$C$8*G1791</f>
        <v>-266.41666666666663</v>
      </c>
      <c r="J1791" s="49">
        <f>'Ducati Panigale 1199 data'!$C$8*'Ducati Panigale 1199 data'!$C$15*'Ducati Panigale 1199 data'!$C$10</f>
        <v>54.543600000000005</v>
      </c>
      <c r="K1791" s="49">
        <f>(0.5*'Ducati Panigale 1199 data'!$C$12)*'Ducati Panigale 1199 data'!$C$14*'Ducati Panigale 1199 data'!$C$11*F1791^2</f>
        <v>20.658157552083338</v>
      </c>
      <c r="L1791" s="49">
        <f t="shared" si="1057"/>
        <v>-191.21490911458329</v>
      </c>
      <c r="M1791" s="49">
        <f t="shared" si="1053"/>
        <v>-2310.5134851345483</v>
      </c>
      <c r="N1791" s="25">
        <f t="shared" si="1058"/>
        <v>-2.3105134851345484</v>
      </c>
      <c r="O1791" s="105">
        <f t="shared" si="1059"/>
        <v>-2.3105134851345484</v>
      </c>
      <c r="P1791" s="105">
        <f t="shared" si="1060"/>
        <v>2.3105134851345484</v>
      </c>
      <c r="Q1791" s="105">
        <f t="shared" si="1088"/>
        <v>383.51970569264711</v>
      </c>
      <c r="R1791" s="27">
        <f t="shared" si="1061"/>
        <v>0.10653325158129086</v>
      </c>
      <c r="S1791" s="98">
        <f t="shared" si="1062"/>
        <v>0</v>
      </c>
      <c r="T1791" s="17">
        <f t="shared" si="1089"/>
        <v>3352.8420790910336</v>
      </c>
      <c r="U1791" s="17">
        <f t="shared" si="1063"/>
        <v>0.93134502196973157</v>
      </c>
      <c r="V1791" s="17">
        <f t="shared" si="1064"/>
        <v>364.34372040801475</v>
      </c>
      <c r="W1791" s="17">
        <f t="shared" si="1065"/>
        <v>349.76997159169412</v>
      </c>
      <c r="X1791" s="17">
        <f t="shared" si="1065"/>
        <v>335.77917272802637</v>
      </c>
      <c r="Y1791" s="17">
        <f t="shared" si="1066"/>
        <v>332.42138100074612</v>
      </c>
      <c r="Z1791" s="17">
        <f>Y1791/3600</f>
        <v>9.2339272500207251E-2</v>
      </c>
      <c r="AA1791" s="17">
        <f>0.96*Y1791</f>
        <v>319.12452576071627</v>
      </c>
      <c r="AB1791" s="17">
        <f t="shared" si="1067"/>
        <v>306.35954473028761</v>
      </c>
      <c r="AC1791" s="17">
        <f t="shared" si="1068"/>
        <v>291.04156749377324</v>
      </c>
      <c r="AD1791" s="17">
        <f t="shared" si="1069"/>
        <v>291.04156749377324</v>
      </c>
      <c r="AE1791" s="17">
        <f t="shared" si="1090"/>
        <v>8.0844879859381463E-2</v>
      </c>
      <c r="AF1791" s="17">
        <f>T1791-AD1791</f>
        <v>3061.8005115972605</v>
      </c>
      <c r="AG1791" s="17">
        <f t="shared" si="1070"/>
        <v>0.85050014211035019</v>
      </c>
      <c r="AH1791" s="28">
        <f>0.5*'Ducati Panigale 1199 data'!$C$8*'WLTP class 3 v5'!F1791^2</f>
        <v>20294.965277777781</v>
      </c>
      <c r="AI1791" s="17">
        <f t="shared" si="1071"/>
        <v>20.294965277777781</v>
      </c>
      <c r="AJ1791" s="17">
        <f>IF(N1791&lt;0, AI1791, "0")</f>
        <v>20.294965277777781</v>
      </c>
      <c r="AK1791" s="98">
        <f>AK1790+AJ1791</f>
        <v>4863.9064475308624</v>
      </c>
      <c r="AL1791" s="105">
        <f t="shared" si="1072"/>
        <v>1.3510851243141284</v>
      </c>
      <c r="AM1791" s="98">
        <f>IF(N1791 &gt; 0, AI1791, )</f>
        <v>0</v>
      </c>
      <c r="AN1791" s="98">
        <f t="shared" si="1091"/>
        <v>61878.070460648021</v>
      </c>
      <c r="AO1791" s="98">
        <f t="shared" si="1073"/>
        <v>17.188352905735563</v>
      </c>
      <c r="AP1791" s="27">
        <f t="shared" si="1074"/>
        <v>19.28021701388889</v>
      </c>
      <c r="AQ1791" s="27">
        <f t="shared" si="1075"/>
        <v>18.509008333333334</v>
      </c>
      <c r="AR1791" s="100">
        <f t="shared" si="1076"/>
        <v>17.768647999999999</v>
      </c>
      <c r="AS1791" s="27">
        <f t="shared" si="1077"/>
        <v>17.59096152</v>
      </c>
      <c r="AT1791" s="100">
        <f t="shared" si="1054"/>
        <v>16.8873230592</v>
      </c>
      <c r="AU1791" s="27">
        <f t="shared" si="1054"/>
        <v>16.211830136831999</v>
      </c>
      <c r="AV1791" s="27">
        <f t="shared" si="1078"/>
        <v>15.401238629990399</v>
      </c>
      <c r="AW1791" s="27">
        <f t="shared" si="1079"/>
        <v>15.401238629990399</v>
      </c>
      <c r="AX1791" s="27">
        <f t="shared" si="1080"/>
        <v>4.278121841664E-3</v>
      </c>
      <c r="AY1791" s="100">
        <f>AN1791-AW1791</f>
        <v>61862.669222018034</v>
      </c>
      <c r="AZ1791" s="110">
        <f t="shared" si="1081"/>
        <v>17.184074783893898</v>
      </c>
      <c r="BB1791" s="88">
        <v>2.3105134851345501</v>
      </c>
      <c r="BC1791" s="26">
        <f t="shared" si="1082"/>
        <v>2.0794621366210952</v>
      </c>
      <c r="BD1791" s="26">
        <f t="shared" si="1083"/>
        <v>1.9754890297900405</v>
      </c>
      <c r="BE1791" s="26">
        <f t="shared" si="1084"/>
        <v>1.8964694685984389</v>
      </c>
      <c r="BF1791" s="26">
        <f t="shared" si="1085"/>
        <v>1.7826813004825324</v>
      </c>
      <c r="BG1791" s="26">
        <f t="shared" si="1086"/>
        <v>1.7826813004825324</v>
      </c>
    </row>
    <row r="1792" spans="2:59">
      <c r="B1792" s="13" t="s">
        <v>35</v>
      </c>
      <c r="C1792" s="13">
        <v>1781</v>
      </c>
      <c r="D1792" s="13">
        <v>304</v>
      </c>
      <c r="E1792" s="24">
        <v>39.9</v>
      </c>
      <c r="F1792" s="69">
        <f t="shared" si="1055"/>
        <v>11.083333333333334</v>
      </c>
      <c r="G1792" s="25">
        <f t="shared" si="1087"/>
        <v>-0.98611111111111127</v>
      </c>
      <c r="H1792" s="25">
        <f t="shared" si="1056"/>
        <v>152.5</v>
      </c>
      <c r="I1792" s="49">
        <f>'Ducati Panigale 1199 data'!$C$8*G1792</f>
        <v>-274.13888888888891</v>
      </c>
      <c r="J1792" s="49">
        <f>'Ducati Panigale 1199 data'!$C$8*'Ducati Panigale 1199 data'!$C$15*'Ducati Panigale 1199 data'!$C$10</f>
        <v>54.543600000000005</v>
      </c>
      <c r="K1792" s="49">
        <f>(0.5*'Ducati Panigale 1199 data'!$C$12)*'Ducati Panigale 1199 data'!$C$14*'Ducati Panigale 1199 data'!$C$11*F1792^2</f>
        <v>17.380363802083338</v>
      </c>
      <c r="L1792" s="49">
        <f t="shared" si="1057"/>
        <v>-202.21492508680558</v>
      </c>
      <c r="M1792" s="49">
        <f t="shared" si="1053"/>
        <v>-2241.2154197120954</v>
      </c>
      <c r="N1792" s="25">
        <f t="shared" si="1058"/>
        <v>-2.2412154197120953</v>
      </c>
      <c r="O1792" s="105">
        <f t="shared" si="1059"/>
        <v>-2.2412154197120953</v>
      </c>
      <c r="P1792" s="105">
        <f t="shared" si="1060"/>
        <v>2.2412154197120953</v>
      </c>
      <c r="Q1792" s="105">
        <f t="shared" si="1088"/>
        <v>385.7609211123592</v>
      </c>
      <c r="R1792" s="27">
        <f t="shared" si="1061"/>
        <v>0.10715581142009978</v>
      </c>
      <c r="S1792" s="98">
        <f t="shared" si="1062"/>
        <v>0</v>
      </c>
      <c r="T1792" s="17">
        <f t="shared" si="1089"/>
        <v>3352.8420790910336</v>
      </c>
      <c r="U1792" s="17">
        <f t="shared" si="1063"/>
        <v>0.93134502196973157</v>
      </c>
      <c r="V1792" s="17">
        <f t="shared" si="1064"/>
        <v>366.4728750567412</v>
      </c>
      <c r="W1792" s="17">
        <f t="shared" si="1065"/>
        <v>351.81396005447152</v>
      </c>
      <c r="X1792" s="17">
        <f t="shared" si="1065"/>
        <v>337.74140165229267</v>
      </c>
      <c r="Y1792" s="17">
        <f t="shared" si="1066"/>
        <v>334.36398763576972</v>
      </c>
      <c r="Z1792" s="17">
        <f>Y1792/3600</f>
        <v>9.2878885454380472E-2</v>
      </c>
      <c r="AA1792" s="17">
        <f>0.96*Y1792</f>
        <v>320.98942813033892</v>
      </c>
      <c r="AB1792" s="17">
        <f t="shared" si="1067"/>
        <v>308.14985100512536</v>
      </c>
      <c r="AC1792" s="17">
        <f t="shared" si="1068"/>
        <v>292.74235845486908</v>
      </c>
      <c r="AD1792" s="17">
        <f t="shared" si="1069"/>
        <v>292.74235845486908</v>
      </c>
      <c r="AE1792" s="17">
        <f t="shared" si="1090"/>
        <v>8.131732179301919E-2</v>
      </c>
      <c r="AF1792" s="17">
        <f>T1792-AD1792</f>
        <v>3060.0997206361644</v>
      </c>
      <c r="AG1792" s="17">
        <f t="shared" si="1070"/>
        <v>0.85002770017671236</v>
      </c>
      <c r="AH1792" s="28">
        <f>0.5*'Ducati Panigale 1199 data'!$C$8*'WLTP class 3 v5'!F1792^2</f>
        <v>17074.798611111113</v>
      </c>
      <c r="AI1792" s="17">
        <f t="shared" si="1071"/>
        <v>17.074798611111113</v>
      </c>
      <c r="AJ1792" s="17">
        <f>IF(N1792&lt;0, AI1792, "0")</f>
        <v>17.074798611111113</v>
      </c>
      <c r="AK1792" s="98">
        <f>AK1791+AJ1792</f>
        <v>4880.9812461419733</v>
      </c>
      <c r="AL1792" s="105">
        <f t="shared" si="1072"/>
        <v>1.3558281239283259</v>
      </c>
      <c r="AM1792" s="98">
        <f>IF(N1792 &gt; 0, AI1792, )</f>
        <v>0</v>
      </c>
      <c r="AN1792" s="98">
        <f t="shared" si="1091"/>
        <v>61878.070460648021</v>
      </c>
      <c r="AO1792" s="98">
        <f t="shared" si="1073"/>
        <v>17.188352905735563</v>
      </c>
      <c r="AP1792" s="27">
        <f t="shared" si="1074"/>
        <v>16.221058680555558</v>
      </c>
      <c r="AQ1792" s="27">
        <f t="shared" si="1075"/>
        <v>15.572216333333335</v>
      </c>
      <c r="AR1792" s="100">
        <f t="shared" si="1076"/>
        <v>14.949327680000001</v>
      </c>
      <c r="AS1792" s="27">
        <f t="shared" si="1077"/>
        <v>14.799834403200002</v>
      </c>
      <c r="AT1792" s="100">
        <f t="shared" si="1054"/>
        <v>14.207841027072002</v>
      </c>
      <c r="AU1792" s="27">
        <f t="shared" si="1054"/>
        <v>13.639527385989121</v>
      </c>
      <c r="AV1792" s="27">
        <f t="shared" si="1078"/>
        <v>12.957551016689663</v>
      </c>
      <c r="AW1792" s="27">
        <f t="shared" si="1079"/>
        <v>12.957551016689663</v>
      </c>
      <c r="AX1792" s="27">
        <f t="shared" si="1080"/>
        <v>3.59931972685824E-3</v>
      </c>
      <c r="AY1792" s="100">
        <f>AN1792-AW1792</f>
        <v>61865.112909631331</v>
      </c>
      <c r="AZ1792" s="110">
        <f t="shared" si="1081"/>
        <v>17.184753586008704</v>
      </c>
      <c r="BB1792" s="88">
        <v>2.2412154197121001</v>
      </c>
      <c r="BC1792" s="26">
        <f t="shared" si="1082"/>
        <v>2.0170938777408902</v>
      </c>
      <c r="BD1792" s="26">
        <f t="shared" si="1083"/>
        <v>1.9162391838538455</v>
      </c>
      <c r="BE1792" s="26">
        <f t="shared" si="1084"/>
        <v>1.8395896164996917</v>
      </c>
      <c r="BF1792" s="26">
        <f t="shared" si="1085"/>
        <v>1.7292142395097101</v>
      </c>
      <c r="BG1792" s="26">
        <f t="shared" si="1086"/>
        <v>1.7292142395097101</v>
      </c>
    </row>
    <row r="1793" spans="2:59">
      <c r="B1793" s="13" t="s">
        <v>35</v>
      </c>
      <c r="C1793" s="13">
        <v>1782</v>
      </c>
      <c r="D1793" s="13">
        <v>305</v>
      </c>
      <c r="E1793" s="24">
        <v>36.4</v>
      </c>
      <c r="F1793" s="69">
        <f t="shared" si="1055"/>
        <v>10.111111111111111</v>
      </c>
      <c r="G1793" s="25">
        <f t="shared" si="1087"/>
        <v>-0.93055555555555491</v>
      </c>
      <c r="H1793" s="25">
        <f t="shared" si="1056"/>
        <v>153</v>
      </c>
      <c r="I1793" s="49">
        <f>'Ducati Panigale 1199 data'!$C$8*G1793</f>
        <v>-258.69444444444429</v>
      </c>
      <c r="J1793" s="49">
        <f>'Ducati Panigale 1199 data'!$C$8*'Ducati Panigale 1199 data'!$C$15*'Ducati Panigale 1199 data'!$C$10</f>
        <v>54.543600000000005</v>
      </c>
      <c r="K1793" s="49">
        <f>(0.5*'Ducati Panigale 1199 data'!$C$12)*'Ducati Panigale 1199 data'!$C$14*'Ducati Panigale 1199 data'!$C$11*F1793^2</f>
        <v>14.464913425925927</v>
      </c>
      <c r="L1793" s="49">
        <f t="shared" si="1057"/>
        <v>-189.68593101851837</v>
      </c>
      <c r="M1793" s="49">
        <f t="shared" si="1053"/>
        <v>-1917.9355247427968</v>
      </c>
      <c r="N1793" s="25">
        <f t="shared" si="1058"/>
        <v>-1.9179355247427967</v>
      </c>
      <c r="O1793" s="105">
        <f t="shared" si="1059"/>
        <v>-1.9179355247427967</v>
      </c>
      <c r="P1793" s="105">
        <f t="shared" si="1060"/>
        <v>1.9179355247427967</v>
      </c>
      <c r="Q1793" s="105">
        <f t="shared" si="1088"/>
        <v>387.678856637102</v>
      </c>
      <c r="R1793" s="27">
        <f t="shared" si="1061"/>
        <v>0.10768857128808389</v>
      </c>
      <c r="S1793" s="98">
        <f t="shared" si="1062"/>
        <v>0</v>
      </c>
      <c r="T1793" s="17">
        <f t="shared" si="1089"/>
        <v>3352.8420790910336</v>
      </c>
      <c r="U1793" s="17">
        <f t="shared" si="1063"/>
        <v>0.93134502196973157</v>
      </c>
      <c r="V1793" s="17">
        <f t="shared" si="1064"/>
        <v>368.29491380524689</v>
      </c>
      <c r="W1793" s="17">
        <f t="shared" si="1065"/>
        <v>353.56311725303698</v>
      </c>
      <c r="X1793" s="17">
        <f t="shared" si="1065"/>
        <v>339.42059256291549</v>
      </c>
      <c r="Y1793" s="17">
        <f t="shared" si="1066"/>
        <v>336.02638663728635</v>
      </c>
      <c r="Z1793" s="17">
        <f>Y1793/3600</f>
        <v>9.334066295480177E-2</v>
      </c>
      <c r="AA1793" s="17">
        <f>0.96*Y1793</f>
        <v>322.58533117179491</v>
      </c>
      <c r="AB1793" s="17">
        <f t="shared" si="1067"/>
        <v>309.68191792492308</v>
      </c>
      <c r="AC1793" s="17">
        <f t="shared" si="1068"/>
        <v>294.19782202867691</v>
      </c>
      <c r="AD1793" s="17">
        <f t="shared" si="1069"/>
        <v>294.19782202867691</v>
      </c>
      <c r="AE1793" s="17">
        <f t="shared" si="1090"/>
        <v>8.1721617230188032E-2</v>
      </c>
      <c r="AF1793" s="17">
        <f>T1793-AD1793</f>
        <v>3058.6442570623567</v>
      </c>
      <c r="AG1793" s="17">
        <f t="shared" si="1070"/>
        <v>0.84962340473954356</v>
      </c>
      <c r="AH1793" s="28">
        <f>0.5*'Ducati Panigale 1199 data'!$C$8*'WLTP class 3 v5'!F1793^2</f>
        <v>14210.604938271603</v>
      </c>
      <c r="AI1793" s="17">
        <f t="shared" si="1071"/>
        <v>14.210604938271603</v>
      </c>
      <c r="AJ1793" s="17">
        <f>IF(N1793&lt;0, AI1793, "0")</f>
        <v>14.210604938271603</v>
      </c>
      <c r="AK1793" s="98">
        <f>AK1792+AJ1793</f>
        <v>4895.1918510802452</v>
      </c>
      <c r="AL1793" s="105">
        <f t="shared" si="1072"/>
        <v>1.3597755141889569</v>
      </c>
      <c r="AM1793" s="98">
        <f>IF(N1793 &gt; 0, AI1793, )</f>
        <v>0</v>
      </c>
      <c r="AN1793" s="98">
        <f t="shared" si="1091"/>
        <v>61878.070460648021</v>
      </c>
      <c r="AO1793" s="98">
        <f t="shared" si="1073"/>
        <v>17.188352905735563</v>
      </c>
      <c r="AP1793" s="27">
        <f t="shared" si="1074"/>
        <v>13.500074691358021</v>
      </c>
      <c r="AQ1793" s="27">
        <f t="shared" si="1075"/>
        <v>12.960071703703699</v>
      </c>
      <c r="AR1793" s="100">
        <f t="shared" si="1076"/>
        <v>12.44166883555555</v>
      </c>
      <c r="AS1793" s="27">
        <f t="shared" si="1077"/>
        <v>12.317252147199994</v>
      </c>
      <c r="AT1793" s="100">
        <f t="shared" si="1054"/>
        <v>11.824562061311994</v>
      </c>
      <c r="AU1793" s="27">
        <f t="shared" si="1054"/>
        <v>11.351579578859514</v>
      </c>
      <c r="AV1793" s="27">
        <f t="shared" si="1078"/>
        <v>10.784000599916538</v>
      </c>
      <c r="AW1793" s="27">
        <f t="shared" si="1079"/>
        <v>10.784000599916538</v>
      </c>
      <c r="AX1793" s="27">
        <f t="shared" si="1080"/>
        <v>2.9955557221990384E-3</v>
      </c>
      <c r="AY1793" s="100">
        <f>AN1793-AW1793</f>
        <v>61867.286460048104</v>
      </c>
      <c r="AZ1793" s="110">
        <f t="shared" si="1081"/>
        <v>17.185357350013362</v>
      </c>
      <c r="BB1793" s="88">
        <v>1.9179355247428</v>
      </c>
      <c r="BC1793" s="26">
        <f t="shared" si="1082"/>
        <v>1.7261419722685201</v>
      </c>
      <c r="BD1793" s="26">
        <f t="shared" si="1083"/>
        <v>1.6398348736550941</v>
      </c>
      <c r="BE1793" s="26">
        <f t="shared" si="1084"/>
        <v>1.5742414787088903</v>
      </c>
      <c r="BF1793" s="26">
        <f t="shared" si="1085"/>
        <v>1.4797869899863567</v>
      </c>
      <c r="BG1793" s="26">
        <f t="shared" si="1086"/>
        <v>1.4797869899863567</v>
      </c>
    </row>
    <row r="1794" spans="2:59">
      <c r="B1794" s="13" t="s">
        <v>35</v>
      </c>
      <c r="C1794" s="13">
        <v>1783</v>
      </c>
      <c r="D1794" s="13">
        <v>306</v>
      </c>
      <c r="E1794" s="24">
        <v>33.200000000000003</v>
      </c>
      <c r="F1794" s="69">
        <f t="shared" si="1055"/>
        <v>9.2222222222222214</v>
      </c>
      <c r="G1794" s="25">
        <f t="shared" si="1087"/>
        <v>-0.8194444444444442</v>
      </c>
      <c r="H1794" s="25">
        <f t="shared" si="1056"/>
        <v>153.5</v>
      </c>
      <c r="I1794" s="49">
        <f>'Ducati Panigale 1199 data'!$C$8*G1794</f>
        <v>-227.80555555555549</v>
      </c>
      <c r="J1794" s="49">
        <f>'Ducati Panigale 1199 data'!$C$8*'Ducati Panigale 1199 data'!$C$15*'Ducati Panigale 1199 data'!$C$10</f>
        <v>54.543600000000005</v>
      </c>
      <c r="K1794" s="49">
        <f>(0.5*'Ducati Panigale 1199 data'!$C$12)*'Ducati Panigale 1199 data'!$C$14*'Ducati Panigale 1199 data'!$C$11*F1794^2</f>
        <v>12.033424537037035</v>
      </c>
      <c r="L1794" s="49">
        <f t="shared" si="1057"/>
        <v>-161.22853101851845</v>
      </c>
      <c r="M1794" s="49">
        <f t="shared" si="1053"/>
        <v>-1486.8853416152256</v>
      </c>
      <c r="N1794" s="25">
        <f t="shared" si="1058"/>
        <v>-1.4868853416152257</v>
      </c>
      <c r="O1794" s="105">
        <f t="shared" si="1059"/>
        <v>-1.4868853416152257</v>
      </c>
      <c r="P1794" s="105">
        <f t="shared" si="1060"/>
        <v>1.4868853416152257</v>
      </c>
      <c r="Q1794" s="105">
        <f t="shared" si="1088"/>
        <v>389.16574197871722</v>
      </c>
      <c r="R1794" s="27">
        <f t="shared" si="1061"/>
        <v>0.10810159499408811</v>
      </c>
      <c r="S1794" s="98">
        <f t="shared" si="1062"/>
        <v>0</v>
      </c>
      <c r="T1794" s="17">
        <f t="shared" si="1089"/>
        <v>3352.8420790910336</v>
      </c>
      <c r="U1794" s="17">
        <f t="shared" si="1063"/>
        <v>0.93134502196973157</v>
      </c>
      <c r="V1794" s="17">
        <f t="shared" si="1064"/>
        <v>369.70745487978132</v>
      </c>
      <c r="W1794" s="17">
        <f t="shared" si="1065"/>
        <v>354.91915668459006</v>
      </c>
      <c r="X1794" s="17">
        <f t="shared" si="1065"/>
        <v>340.72239041720644</v>
      </c>
      <c r="Y1794" s="17">
        <f t="shared" si="1066"/>
        <v>337.3151665130344</v>
      </c>
      <c r="Z1794" s="17">
        <f>Y1794/3600</f>
        <v>9.3698657364731777E-2</v>
      </c>
      <c r="AA1794" s="17">
        <f>0.96*Y1794</f>
        <v>323.822559852513</v>
      </c>
      <c r="AB1794" s="17">
        <f t="shared" si="1067"/>
        <v>310.86965745841246</v>
      </c>
      <c r="AC1794" s="17">
        <f t="shared" si="1068"/>
        <v>295.3261745854918</v>
      </c>
      <c r="AD1794" s="17">
        <f t="shared" si="1069"/>
        <v>295.3261745854918</v>
      </c>
      <c r="AE1794" s="17">
        <f t="shared" si="1090"/>
        <v>8.2035048495969945E-2</v>
      </c>
      <c r="AF1794" s="17">
        <f>T1794-AD1794</f>
        <v>3057.5159045055416</v>
      </c>
      <c r="AG1794" s="17">
        <f t="shared" si="1070"/>
        <v>0.84930997347376158</v>
      </c>
      <c r="AH1794" s="28">
        <f>0.5*'Ducati Panigale 1199 data'!$C$8*'WLTP class 3 v5'!F1794^2</f>
        <v>11821.864197530862</v>
      </c>
      <c r="AI1794" s="17">
        <f t="shared" si="1071"/>
        <v>11.821864197530862</v>
      </c>
      <c r="AJ1794" s="17">
        <f>IF(N1794&lt;0, AI1794, "0")</f>
        <v>11.821864197530862</v>
      </c>
      <c r="AK1794" s="98">
        <f>AK1793+AJ1794</f>
        <v>4907.0137152777761</v>
      </c>
      <c r="AL1794" s="105">
        <f t="shared" si="1072"/>
        <v>1.3630593653549379</v>
      </c>
      <c r="AM1794" s="98">
        <f>IF(N1794 &gt; 0, AI1794, )</f>
        <v>0</v>
      </c>
      <c r="AN1794" s="98">
        <f t="shared" si="1091"/>
        <v>61878.070460648021</v>
      </c>
      <c r="AO1794" s="98">
        <f t="shared" si="1073"/>
        <v>17.188352905735563</v>
      </c>
      <c r="AP1794" s="27">
        <f t="shared" si="1074"/>
        <v>11.230770987654319</v>
      </c>
      <c r="AQ1794" s="27">
        <f t="shared" si="1075"/>
        <v>10.781540148148146</v>
      </c>
      <c r="AR1794" s="100">
        <f t="shared" si="1076"/>
        <v>10.35027854222222</v>
      </c>
      <c r="AS1794" s="27">
        <f t="shared" si="1077"/>
        <v>10.246775756799998</v>
      </c>
      <c r="AT1794" s="100">
        <f t="shared" si="1054"/>
        <v>9.8369047265279974</v>
      </c>
      <c r="AU1794" s="27">
        <f t="shared" si="1054"/>
        <v>9.4434285374668772</v>
      </c>
      <c r="AV1794" s="27">
        <f t="shared" si="1078"/>
        <v>8.9712571105935321</v>
      </c>
      <c r="AW1794" s="27">
        <f t="shared" si="1079"/>
        <v>8.9712571105935321</v>
      </c>
      <c r="AX1794" s="27">
        <f t="shared" si="1080"/>
        <v>2.4920158640537589E-3</v>
      </c>
      <c r="AY1794" s="100">
        <f>AN1794-AW1794</f>
        <v>61869.099203537429</v>
      </c>
      <c r="AZ1794" s="110">
        <f t="shared" si="1081"/>
        <v>17.18586088987151</v>
      </c>
      <c r="BB1794" s="88">
        <v>1.4868853416152299</v>
      </c>
      <c r="BC1794" s="26">
        <f t="shared" si="1082"/>
        <v>1.3381968074537069</v>
      </c>
      <c r="BD1794" s="26">
        <f t="shared" si="1083"/>
        <v>1.2712869670810216</v>
      </c>
      <c r="BE1794" s="26">
        <f t="shared" si="1084"/>
        <v>1.2204354883977808</v>
      </c>
      <c r="BF1794" s="26">
        <f t="shared" si="1085"/>
        <v>1.1472093590939139</v>
      </c>
      <c r="BG1794" s="26">
        <f t="shared" si="1086"/>
        <v>1.1472093590939139</v>
      </c>
    </row>
    <row r="1795" spans="2:59">
      <c r="B1795" s="13" t="s">
        <v>35</v>
      </c>
      <c r="C1795" s="13">
        <v>1784</v>
      </c>
      <c r="D1795" s="13">
        <v>307</v>
      </c>
      <c r="E1795" s="24">
        <v>30.5</v>
      </c>
      <c r="F1795" s="69">
        <f t="shared" si="1055"/>
        <v>8.4722222222222214</v>
      </c>
      <c r="G1795" s="25">
        <f t="shared" si="1087"/>
        <v>-0.6805555555555558</v>
      </c>
      <c r="H1795" s="25">
        <f t="shared" si="1056"/>
        <v>154</v>
      </c>
      <c r="I1795" s="49">
        <f>'Ducati Panigale 1199 data'!$C$8*G1795</f>
        <v>-189.19444444444451</v>
      </c>
      <c r="J1795" s="49">
        <f>'Ducati Panigale 1199 data'!$C$8*'Ducati Panigale 1199 data'!$C$15*'Ducati Panigale 1199 data'!$C$10</f>
        <v>54.543600000000005</v>
      </c>
      <c r="K1795" s="49">
        <f>(0.5*'Ducati Panigale 1199 data'!$C$12)*'Ducati Panigale 1199 data'!$C$14*'Ducati Panigale 1199 data'!$C$11*F1795^2</f>
        <v>10.155767505787036</v>
      </c>
      <c r="L1795" s="49">
        <f t="shared" si="1057"/>
        <v>-124.49507693865748</v>
      </c>
      <c r="M1795" s="49">
        <f t="shared" si="1053"/>
        <v>-1054.7499573969592</v>
      </c>
      <c r="N1795" s="25">
        <f t="shared" si="1058"/>
        <v>-1.0547499573969592</v>
      </c>
      <c r="O1795" s="105">
        <f t="shared" si="1059"/>
        <v>-1.0547499573969592</v>
      </c>
      <c r="P1795" s="105">
        <f t="shared" si="1060"/>
        <v>1.0547499573969592</v>
      </c>
      <c r="Q1795" s="105">
        <f t="shared" si="1088"/>
        <v>390.22049193611417</v>
      </c>
      <c r="R1795" s="27">
        <f t="shared" si="1061"/>
        <v>0.10839458109336504</v>
      </c>
      <c r="S1795" s="98">
        <f t="shared" si="1062"/>
        <v>0</v>
      </c>
      <c r="T1795" s="17">
        <f t="shared" si="1089"/>
        <v>3352.8420790910336</v>
      </c>
      <c r="U1795" s="17">
        <f t="shared" si="1063"/>
        <v>0.93134502196973157</v>
      </c>
      <c r="V1795" s="17">
        <f t="shared" si="1064"/>
        <v>370.70946733930845</v>
      </c>
      <c r="W1795" s="17">
        <f t="shared" si="1065"/>
        <v>355.8810886457361</v>
      </c>
      <c r="X1795" s="17">
        <f t="shared" si="1065"/>
        <v>341.64584509990664</v>
      </c>
      <c r="Y1795" s="17">
        <f t="shared" si="1066"/>
        <v>338.22938664890756</v>
      </c>
      <c r="Z1795" s="17">
        <f>Y1795/3600</f>
        <v>9.3952607402474325E-2</v>
      </c>
      <c r="AA1795" s="17">
        <f>0.96*Y1795</f>
        <v>324.70021118295125</v>
      </c>
      <c r="AB1795" s="17">
        <f t="shared" si="1067"/>
        <v>311.71220273563318</v>
      </c>
      <c r="AC1795" s="17">
        <f t="shared" si="1068"/>
        <v>296.12659259885152</v>
      </c>
      <c r="AD1795" s="17">
        <f t="shared" si="1069"/>
        <v>296.12659259885152</v>
      </c>
      <c r="AE1795" s="17">
        <f t="shared" si="1090"/>
        <v>8.2257386833014312E-2</v>
      </c>
      <c r="AF1795" s="17">
        <f>T1795-AD1795</f>
        <v>3056.7154864921822</v>
      </c>
      <c r="AG1795" s="17">
        <f t="shared" si="1070"/>
        <v>0.84908763513671726</v>
      </c>
      <c r="AH1795" s="28">
        <f>0.5*'Ducati Panigale 1199 data'!$C$8*'WLTP class 3 v5'!F1795^2</f>
        <v>9977.2183641975298</v>
      </c>
      <c r="AI1795" s="17">
        <f t="shared" si="1071"/>
        <v>9.9772183641975296</v>
      </c>
      <c r="AJ1795" s="17">
        <f>IF(N1795&lt;0, AI1795, "0")</f>
        <v>9.9772183641975296</v>
      </c>
      <c r="AK1795" s="98">
        <f>AK1794+AJ1795</f>
        <v>4916.9909336419732</v>
      </c>
      <c r="AL1795" s="105">
        <f t="shared" si="1072"/>
        <v>1.365830814900548</v>
      </c>
      <c r="AM1795" s="98">
        <f>IF(N1795 &gt; 0, AI1795, )</f>
        <v>0</v>
      </c>
      <c r="AN1795" s="98">
        <f t="shared" si="1091"/>
        <v>61878.070460648021</v>
      </c>
      <c r="AO1795" s="98">
        <f t="shared" si="1073"/>
        <v>17.188352905735563</v>
      </c>
      <c r="AP1795" s="27">
        <f t="shared" si="1074"/>
        <v>9.478357445987653</v>
      </c>
      <c r="AQ1795" s="27">
        <f t="shared" si="1075"/>
        <v>9.0992231481481465</v>
      </c>
      <c r="AR1795" s="100">
        <f t="shared" si="1076"/>
        <v>8.7352542222222205</v>
      </c>
      <c r="AS1795" s="27">
        <f t="shared" si="1077"/>
        <v>8.6479016799999986</v>
      </c>
      <c r="AT1795" s="100">
        <f t="shared" si="1054"/>
        <v>8.3019856127999976</v>
      </c>
      <c r="AU1795" s="27">
        <f t="shared" si="1054"/>
        <v>7.9699061882879976</v>
      </c>
      <c r="AV1795" s="27">
        <f t="shared" si="1078"/>
        <v>7.5714108788735972</v>
      </c>
      <c r="AW1795" s="27">
        <f t="shared" si="1079"/>
        <v>7.5714108788735972</v>
      </c>
      <c r="AX1795" s="27">
        <f t="shared" si="1080"/>
        <v>2.1031696885759994E-3</v>
      </c>
      <c r="AY1795" s="100">
        <f>AN1795-AW1795</f>
        <v>61870.499049769147</v>
      </c>
      <c r="AZ1795" s="110">
        <f t="shared" si="1081"/>
        <v>17.186249736046985</v>
      </c>
      <c r="BB1795" s="88">
        <v>1.0547499573969601</v>
      </c>
      <c r="BC1795" s="26">
        <f t="shared" si="1082"/>
        <v>0.9492749616572641</v>
      </c>
      <c r="BD1795" s="26">
        <f t="shared" si="1083"/>
        <v>0.90181121357440086</v>
      </c>
      <c r="BE1795" s="26">
        <f t="shared" si="1084"/>
        <v>0.86573876503142477</v>
      </c>
      <c r="BF1795" s="26">
        <f t="shared" si="1085"/>
        <v>0.81379443912953919</v>
      </c>
      <c r="BG1795" s="26">
        <f t="shared" si="1086"/>
        <v>0.81379443912953919</v>
      </c>
    </row>
    <row r="1796" spans="2:59">
      <c r="B1796" s="13" t="s">
        <v>35</v>
      </c>
      <c r="C1796" s="13">
        <v>1785</v>
      </c>
      <c r="D1796" s="13">
        <v>308</v>
      </c>
      <c r="E1796" s="24">
        <v>28.3</v>
      </c>
      <c r="F1796" s="69">
        <f t="shared" si="1055"/>
        <v>7.8611111111111107</v>
      </c>
      <c r="G1796" s="25">
        <f t="shared" si="1087"/>
        <v>-0.58333333333333326</v>
      </c>
      <c r="H1796" s="25">
        <f t="shared" si="1056"/>
        <v>154.5</v>
      </c>
      <c r="I1796" s="49">
        <f>'Ducati Panigale 1199 data'!$C$8*G1796</f>
        <v>-162.16666666666666</v>
      </c>
      <c r="J1796" s="49">
        <f>'Ducati Panigale 1199 data'!$C$8*'Ducati Panigale 1199 data'!$C$15*'Ducati Panigale 1199 data'!$C$10</f>
        <v>54.543600000000005</v>
      </c>
      <c r="K1796" s="49">
        <f>(0.5*'Ducati Panigale 1199 data'!$C$12)*'Ducati Panigale 1199 data'!$C$14*'Ducati Panigale 1199 data'!$C$11*F1796^2</f>
        <v>8.7435126446759259</v>
      </c>
      <c r="L1796" s="49">
        <f t="shared" si="1057"/>
        <v>-98.879554021990728</v>
      </c>
      <c r="M1796" s="49">
        <f t="shared" si="1053"/>
        <v>-777.30316078398266</v>
      </c>
      <c r="N1796" s="25">
        <f t="shared" si="1058"/>
        <v>-0.77730316078398265</v>
      </c>
      <c r="O1796" s="105">
        <f t="shared" si="1059"/>
        <v>-0.77730316078398265</v>
      </c>
      <c r="P1796" s="105">
        <f t="shared" si="1060"/>
        <v>0.77730316078398265</v>
      </c>
      <c r="Q1796" s="105">
        <f t="shared" si="1088"/>
        <v>390.99779509689813</v>
      </c>
      <c r="R1796" s="27">
        <f t="shared" si="1061"/>
        <v>0.10861049863802726</v>
      </c>
      <c r="S1796" s="98">
        <f t="shared" si="1062"/>
        <v>0</v>
      </c>
      <c r="T1796" s="17">
        <f t="shared" si="1089"/>
        <v>3352.8420790910336</v>
      </c>
      <c r="U1796" s="17">
        <f t="shared" si="1063"/>
        <v>0.93134502196973157</v>
      </c>
      <c r="V1796" s="17">
        <f t="shared" si="1064"/>
        <v>371.44790534205322</v>
      </c>
      <c r="W1796" s="17">
        <f t="shared" si="1065"/>
        <v>356.58998912837109</v>
      </c>
      <c r="X1796" s="17">
        <f t="shared" si="1065"/>
        <v>342.32638956323621</v>
      </c>
      <c r="Y1796" s="17">
        <f t="shared" si="1066"/>
        <v>338.90312566760383</v>
      </c>
      <c r="Z1796" s="17">
        <f>Y1796/3600</f>
        <v>9.413975712988995E-2</v>
      </c>
      <c r="AA1796" s="17">
        <f>0.96*Y1796</f>
        <v>325.34700064089969</v>
      </c>
      <c r="AB1796" s="17">
        <f t="shared" si="1067"/>
        <v>312.33312061526368</v>
      </c>
      <c r="AC1796" s="17">
        <f t="shared" si="1068"/>
        <v>296.7164645845005</v>
      </c>
      <c r="AD1796" s="17">
        <f t="shared" si="1069"/>
        <v>296.7164645845005</v>
      </c>
      <c r="AE1796" s="17">
        <f t="shared" si="1090"/>
        <v>8.2421240162361256E-2</v>
      </c>
      <c r="AF1796" s="17">
        <f>T1796-AD1796</f>
        <v>3056.1256145065331</v>
      </c>
      <c r="AG1796" s="17">
        <f t="shared" si="1070"/>
        <v>0.84892378180737027</v>
      </c>
      <c r="AH1796" s="28">
        <f>0.5*'Ducati Panigale 1199 data'!$C$8*'WLTP class 3 v5'!F1796^2</f>
        <v>8589.7924382716046</v>
      </c>
      <c r="AI1796" s="17">
        <f t="shared" si="1071"/>
        <v>8.5897924382716049</v>
      </c>
      <c r="AJ1796" s="17">
        <f>IF(N1796&lt;0, AI1796, "0")</f>
        <v>8.5897924382716049</v>
      </c>
      <c r="AK1796" s="98">
        <f>AK1795+AJ1796</f>
        <v>4925.5807260802449</v>
      </c>
      <c r="AL1796" s="105">
        <f t="shared" si="1072"/>
        <v>1.3682168683556235</v>
      </c>
      <c r="AM1796" s="98">
        <f>IF(N1796 &gt; 0, AI1796, )</f>
        <v>0</v>
      </c>
      <c r="AN1796" s="98">
        <f t="shared" si="1091"/>
        <v>61878.070460648021</v>
      </c>
      <c r="AO1796" s="98">
        <f t="shared" si="1073"/>
        <v>17.188352905735563</v>
      </c>
      <c r="AP1796" s="27">
        <f t="shared" si="1074"/>
        <v>8.1603028163580245</v>
      </c>
      <c r="AQ1796" s="27">
        <f t="shared" si="1075"/>
        <v>7.8338907037037036</v>
      </c>
      <c r="AR1796" s="100">
        <f t="shared" si="1076"/>
        <v>7.5205350755555553</v>
      </c>
      <c r="AS1796" s="27">
        <f t="shared" si="1077"/>
        <v>7.4453297247999997</v>
      </c>
      <c r="AT1796" s="100">
        <f t="shared" si="1054"/>
        <v>7.1475165358079993</v>
      </c>
      <c r="AU1796" s="27">
        <f t="shared" si="1054"/>
        <v>6.861615874375679</v>
      </c>
      <c r="AV1796" s="27">
        <f t="shared" si="1078"/>
        <v>6.5185350806568945</v>
      </c>
      <c r="AW1796" s="27">
        <f t="shared" si="1079"/>
        <v>6.5185350806568945</v>
      </c>
      <c r="AX1796" s="27">
        <f t="shared" si="1080"/>
        <v>1.8107041890713595E-3</v>
      </c>
      <c r="AY1796" s="100">
        <f>AN1796-AW1796</f>
        <v>61871.551925567364</v>
      </c>
      <c r="AZ1796" s="110">
        <f t="shared" si="1081"/>
        <v>17.186542201546491</v>
      </c>
      <c r="BB1796" s="88">
        <v>0.77730316078398298</v>
      </c>
      <c r="BC1796" s="26">
        <f t="shared" si="1082"/>
        <v>0.69957284470558467</v>
      </c>
      <c r="BD1796" s="26">
        <f t="shared" si="1083"/>
        <v>0.66459420247030543</v>
      </c>
      <c r="BE1796" s="26">
        <f t="shared" si="1084"/>
        <v>0.63801043437149318</v>
      </c>
      <c r="BF1796" s="26">
        <f t="shared" si="1085"/>
        <v>0.59972980830920353</v>
      </c>
      <c r="BG1796" s="26">
        <f t="shared" si="1086"/>
        <v>0.59972980830920353</v>
      </c>
    </row>
    <row r="1797" spans="2:59">
      <c r="B1797" s="13" t="s">
        <v>35</v>
      </c>
      <c r="C1797" s="13">
        <v>1786</v>
      </c>
      <c r="D1797" s="13">
        <v>309</v>
      </c>
      <c r="E1797" s="24">
        <v>26.3</v>
      </c>
      <c r="F1797" s="69">
        <f t="shared" si="1055"/>
        <v>7.3055555555555554</v>
      </c>
      <c r="G1797" s="25">
        <f t="shared" si="1087"/>
        <v>-0.54166666666666696</v>
      </c>
      <c r="H1797" s="25">
        <f t="shared" si="1056"/>
        <v>155</v>
      </c>
      <c r="I1797" s="49">
        <f>'Ducati Panigale 1199 data'!$C$8*G1797</f>
        <v>-150.58333333333343</v>
      </c>
      <c r="J1797" s="49">
        <f>'Ducati Panigale 1199 data'!$C$8*'Ducati Panigale 1199 data'!$C$15*'Ducati Panigale 1199 data'!$C$10</f>
        <v>54.543600000000005</v>
      </c>
      <c r="K1797" s="49">
        <f>(0.5*'Ducati Panigale 1199 data'!$C$12)*'Ducati Panigale 1199 data'!$C$14*'Ducati Panigale 1199 data'!$C$11*F1797^2</f>
        <v>7.5513494502314815</v>
      </c>
      <c r="L1797" s="49">
        <f t="shared" si="1057"/>
        <v>-88.488383883101946</v>
      </c>
      <c r="M1797" s="49">
        <f t="shared" si="1053"/>
        <v>-646.45680447932807</v>
      </c>
      <c r="N1797" s="25">
        <f t="shared" si="1058"/>
        <v>-0.64645680447932807</v>
      </c>
      <c r="O1797" s="105">
        <f t="shared" si="1059"/>
        <v>-0.64645680447932807</v>
      </c>
      <c r="P1797" s="105">
        <f t="shared" si="1060"/>
        <v>0.64645680447932807</v>
      </c>
      <c r="Q1797" s="105">
        <f t="shared" si="1088"/>
        <v>391.64425190137746</v>
      </c>
      <c r="R1797" s="27">
        <f t="shared" si="1061"/>
        <v>0.10879006997260485</v>
      </c>
      <c r="S1797" s="98">
        <f t="shared" si="1062"/>
        <v>0</v>
      </c>
      <c r="T1797" s="17">
        <f t="shared" si="1089"/>
        <v>3352.8420790910336</v>
      </c>
      <c r="U1797" s="17">
        <f t="shared" si="1063"/>
        <v>0.93134502196973157</v>
      </c>
      <c r="V1797" s="17">
        <f t="shared" si="1064"/>
        <v>372.06203930630858</v>
      </c>
      <c r="W1797" s="17">
        <f t="shared" si="1065"/>
        <v>357.17955773405623</v>
      </c>
      <c r="X1797" s="17">
        <f t="shared" si="1065"/>
        <v>342.89237542469397</v>
      </c>
      <c r="Y1797" s="17">
        <f t="shared" si="1066"/>
        <v>339.463451670447</v>
      </c>
      <c r="Z1797" s="17">
        <f>Y1797/3600</f>
        <v>9.4295403241790837E-2</v>
      </c>
      <c r="AA1797" s="17">
        <f>0.96*Y1797</f>
        <v>325.88491360362912</v>
      </c>
      <c r="AB1797" s="17">
        <f t="shared" si="1067"/>
        <v>312.84951705948396</v>
      </c>
      <c r="AC1797" s="17">
        <f t="shared" si="1068"/>
        <v>297.20704120650976</v>
      </c>
      <c r="AD1797" s="17">
        <f t="shared" si="1069"/>
        <v>297.20704120650976</v>
      </c>
      <c r="AE1797" s="17">
        <f t="shared" si="1090"/>
        <v>8.2557511446252715E-2</v>
      </c>
      <c r="AF1797" s="17">
        <f>T1797-AD1797</f>
        <v>3055.6350378845236</v>
      </c>
      <c r="AG1797" s="17">
        <f t="shared" si="1070"/>
        <v>0.84878751052347878</v>
      </c>
      <c r="AH1797" s="28">
        <f>0.5*'Ducati Panigale 1199 data'!$C$8*'WLTP class 3 v5'!F1797^2</f>
        <v>7418.5887345679012</v>
      </c>
      <c r="AI1797" s="17">
        <f t="shared" si="1071"/>
        <v>7.4185887345679014</v>
      </c>
      <c r="AJ1797" s="17">
        <f>IF(N1797&lt;0, AI1797, "0")</f>
        <v>7.4185887345679014</v>
      </c>
      <c r="AK1797" s="98">
        <f>AK1796+AJ1797</f>
        <v>4932.9993148148124</v>
      </c>
      <c r="AL1797" s="105">
        <f t="shared" si="1072"/>
        <v>1.3702775874485589</v>
      </c>
      <c r="AM1797" s="98">
        <f>IF(N1797 &gt; 0, AI1797, )</f>
        <v>0</v>
      </c>
      <c r="AN1797" s="98">
        <f t="shared" si="1091"/>
        <v>61878.070460648021</v>
      </c>
      <c r="AO1797" s="98">
        <f t="shared" si="1073"/>
        <v>17.188352905735563</v>
      </c>
      <c r="AP1797" s="27">
        <f t="shared" si="1074"/>
        <v>7.0476592978395063</v>
      </c>
      <c r="AQ1797" s="27">
        <f t="shared" si="1075"/>
        <v>6.7657529259259261</v>
      </c>
      <c r="AR1797" s="100">
        <f t="shared" si="1076"/>
        <v>6.4951228088888886</v>
      </c>
      <c r="AS1797" s="27">
        <f t="shared" si="1077"/>
        <v>6.4301715807999997</v>
      </c>
      <c r="AT1797" s="100">
        <f t="shared" si="1054"/>
        <v>6.1729647175679991</v>
      </c>
      <c r="AU1797" s="27">
        <f t="shared" si="1054"/>
        <v>5.9260461288652788</v>
      </c>
      <c r="AV1797" s="27">
        <f t="shared" si="1078"/>
        <v>5.6297438224220144</v>
      </c>
      <c r="AW1797" s="27">
        <f t="shared" si="1079"/>
        <v>5.6297438224220144</v>
      </c>
      <c r="AX1797" s="27">
        <f t="shared" si="1080"/>
        <v>1.5638177284505595E-3</v>
      </c>
      <c r="AY1797" s="100">
        <f>AN1797-AW1797</f>
        <v>61872.4407168256</v>
      </c>
      <c r="AZ1797" s="110">
        <f t="shared" si="1081"/>
        <v>17.18678908800711</v>
      </c>
      <c r="BB1797" s="88">
        <v>0.64645680447932796</v>
      </c>
      <c r="BC1797" s="26">
        <f t="shared" si="1082"/>
        <v>0.58181112403139523</v>
      </c>
      <c r="BD1797" s="26">
        <f t="shared" si="1083"/>
        <v>0.55272056782982548</v>
      </c>
      <c r="BE1797" s="26">
        <f t="shared" si="1084"/>
        <v>0.53061174511663245</v>
      </c>
      <c r="BF1797" s="26">
        <f t="shared" si="1085"/>
        <v>0.4987750404096345</v>
      </c>
      <c r="BG1797" s="26">
        <f t="shared" si="1086"/>
        <v>0.4987750404096345</v>
      </c>
    </row>
    <row r="1798" spans="2:59">
      <c r="B1798" s="13" t="s">
        <v>35</v>
      </c>
      <c r="C1798" s="13">
        <v>1787</v>
      </c>
      <c r="D1798" s="13">
        <v>310</v>
      </c>
      <c r="E1798" s="24">
        <v>24.4</v>
      </c>
      <c r="F1798" s="69">
        <f t="shared" si="1055"/>
        <v>6.7777777777777777</v>
      </c>
      <c r="G1798" s="25">
        <f t="shared" si="1087"/>
        <v>-0.5277777777777779</v>
      </c>
      <c r="H1798" s="25">
        <f t="shared" si="1056"/>
        <v>155.5</v>
      </c>
      <c r="I1798" s="49">
        <f>'Ducati Panigale 1199 data'!$C$8*G1798</f>
        <v>-146.72222222222226</v>
      </c>
      <c r="J1798" s="49">
        <f>'Ducati Panigale 1199 data'!$C$8*'Ducati Panigale 1199 data'!$C$15*'Ducati Panigale 1199 data'!$C$10</f>
        <v>54.543600000000005</v>
      </c>
      <c r="K1798" s="49">
        <f>(0.5*'Ducati Panigale 1199 data'!$C$12)*'Ducati Panigale 1199 data'!$C$14*'Ducati Panigale 1199 data'!$C$11*F1798^2</f>
        <v>6.4996912037037049</v>
      </c>
      <c r="L1798" s="49">
        <f t="shared" si="1057"/>
        <v>-85.678931018518554</v>
      </c>
      <c r="M1798" s="49">
        <f t="shared" si="1053"/>
        <v>-580.71275468107024</v>
      </c>
      <c r="N1798" s="25">
        <f t="shared" si="1058"/>
        <v>-0.5807127546810702</v>
      </c>
      <c r="O1798" s="105">
        <f t="shared" si="1059"/>
        <v>-0.5807127546810702</v>
      </c>
      <c r="P1798" s="105">
        <f t="shared" si="1060"/>
        <v>0.5807127546810702</v>
      </c>
      <c r="Q1798" s="105">
        <f t="shared" si="1088"/>
        <v>392.22496465605855</v>
      </c>
      <c r="R1798" s="27">
        <f t="shared" si="1061"/>
        <v>0.10895137907112737</v>
      </c>
      <c r="S1798" s="98">
        <f t="shared" si="1062"/>
        <v>0</v>
      </c>
      <c r="T1798" s="17">
        <f t="shared" si="1089"/>
        <v>3352.8420790910336</v>
      </c>
      <c r="U1798" s="17">
        <f t="shared" si="1063"/>
        <v>0.93134502196973157</v>
      </c>
      <c r="V1798" s="17">
        <f t="shared" si="1064"/>
        <v>372.6137164232556</v>
      </c>
      <c r="W1798" s="17">
        <f t="shared" si="1065"/>
        <v>357.70916776632538</v>
      </c>
      <c r="X1798" s="17">
        <f t="shared" si="1065"/>
        <v>343.40080105567233</v>
      </c>
      <c r="Y1798" s="17">
        <f t="shared" si="1066"/>
        <v>339.96679304511559</v>
      </c>
      <c r="Z1798" s="17">
        <f>Y1798/3600</f>
        <v>9.4435220290309888E-2</v>
      </c>
      <c r="AA1798" s="17">
        <f>0.96*Y1798</f>
        <v>326.36812132331096</v>
      </c>
      <c r="AB1798" s="17">
        <f t="shared" si="1067"/>
        <v>313.31339647037851</v>
      </c>
      <c r="AC1798" s="17">
        <f t="shared" si="1068"/>
        <v>297.64772664685955</v>
      </c>
      <c r="AD1798" s="17">
        <f t="shared" si="1069"/>
        <v>297.64772664685955</v>
      </c>
      <c r="AE1798" s="17">
        <f t="shared" si="1090"/>
        <v>8.2679924068572094E-2</v>
      </c>
      <c r="AF1798" s="17">
        <f>T1798-AD1798</f>
        <v>3055.194352444174</v>
      </c>
      <c r="AG1798" s="17">
        <f t="shared" si="1070"/>
        <v>0.8486650979011594</v>
      </c>
      <c r="AH1798" s="28">
        <f>0.5*'Ducati Panigale 1199 data'!$C$8*'WLTP class 3 v5'!F1798^2</f>
        <v>6385.4197530864194</v>
      </c>
      <c r="AI1798" s="17">
        <f t="shared" si="1071"/>
        <v>6.3854197530864196</v>
      </c>
      <c r="AJ1798" s="17">
        <f>IF(N1798&lt;0, AI1798, "0")</f>
        <v>6.3854197530864196</v>
      </c>
      <c r="AK1798" s="98">
        <f>AK1797+AJ1798</f>
        <v>4939.3847345678987</v>
      </c>
      <c r="AL1798" s="105">
        <f t="shared" si="1072"/>
        <v>1.3720513151577496</v>
      </c>
      <c r="AM1798" s="98">
        <f>IF(N1798 &gt; 0, AI1798, )</f>
        <v>0</v>
      </c>
      <c r="AN1798" s="98">
        <f t="shared" si="1091"/>
        <v>61878.070460648021</v>
      </c>
      <c r="AO1798" s="98">
        <f t="shared" si="1073"/>
        <v>17.188352905735563</v>
      </c>
      <c r="AP1798" s="27">
        <f t="shared" si="1074"/>
        <v>6.0661487654320982</v>
      </c>
      <c r="AQ1798" s="27">
        <f t="shared" si="1075"/>
        <v>5.8235028148148142</v>
      </c>
      <c r="AR1798" s="100">
        <f t="shared" si="1076"/>
        <v>5.5905627022222211</v>
      </c>
      <c r="AS1798" s="27">
        <f t="shared" si="1077"/>
        <v>5.5346570751999984</v>
      </c>
      <c r="AT1798" s="100">
        <f t="shared" si="1054"/>
        <v>5.3132707921919984</v>
      </c>
      <c r="AU1798" s="27">
        <f t="shared" si="1054"/>
        <v>5.1007399605043187</v>
      </c>
      <c r="AV1798" s="27">
        <f t="shared" si="1078"/>
        <v>4.8457029624791028</v>
      </c>
      <c r="AW1798" s="27">
        <f t="shared" si="1079"/>
        <v>4.8457029624791028</v>
      </c>
      <c r="AX1798" s="27">
        <f t="shared" si="1080"/>
        <v>1.3460286006886397E-3</v>
      </c>
      <c r="AY1798" s="100">
        <f>AN1798-AW1798</f>
        <v>61873.224757685544</v>
      </c>
      <c r="AZ1798" s="110">
        <f t="shared" si="1081"/>
        <v>17.187006877134873</v>
      </c>
      <c r="BB1798" s="88">
        <v>0.58071275468106998</v>
      </c>
      <c r="BC1798" s="26">
        <f t="shared" si="1082"/>
        <v>0.522641479212963</v>
      </c>
      <c r="BD1798" s="26">
        <f t="shared" si="1083"/>
        <v>0.49650940525231485</v>
      </c>
      <c r="BE1798" s="26">
        <f t="shared" si="1084"/>
        <v>0.47664902904222223</v>
      </c>
      <c r="BF1798" s="26">
        <f t="shared" si="1085"/>
        <v>0.44805008729968887</v>
      </c>
      <c r="BG1798" s="26">
        <f t="shared" si="1086"/>
        <v>0.44805008729968887</v>
      </c>
    </row>
    <row r="1799" spans="2:59">
      <c r="B1799" s="13" t="s">
        <v>35</v>
      </c>
      <c r="C1799" s="13">
        <v>1788</v>
      </c>
      <c r="D1799" s="13">
        <v>311</v>
      </c>
      <c r="E1799" s="24">
        <v>22.5</v>
      </c>
      <c r="F1799" s="69">
        <f t="shared" si="1055"/>
        <v>6.25</v>
      </c>
      <c r="G1799" s="25">
        <f t="shared" si="1087"/>
        <v>-0.54166666666666641</v>
      </c>
      <c r="H1799" s="25">
        <f t="shared" si="1056"/>
        <v>156</v>
      </c>
      <c r="I1799" s="49">
        <f>'Ducati Panigale 1199 data'!$C$8*G1799</f>
        <v>-150.58333333333326</v>
      </c>
      <c r="J1799" s="49">
        <f>'Ducati Panigale 1199 data'!$C$8*'Ducati Panigale 1199 data'!$C$15*'Ducati Panigale 1199 data'!$C$10</f>
        <v>54.543600000000005</v>
      </c>
      <c r="K1799" s="49">
        <f>(0.5*'Ducati Panigale 1199 data'!$C$12)*'Ducati Panigale 1199 data'!$C$14*'Ducati Panigale 1199 data'!$C$11*F1799^2</f>
        <v>5.5268554687500009</v>
      </c>
      <c r="L1799" s="49">
        <f t="shared" si="1057"/>
        <v>-90.51287786458326</v>
      </c>
      <c r="M1799" s="49">
        <f t="shared" si="1053"/>
        <v>-565.70548665364538</v>
      </c>
      <c r="N1799" s="25">
        <f t="shared" si="1058"/>
        <v>-0.5657054866536454</v>
      </c>
      <c r="O1799" s="105">
        <f t="shared" si="1059"/>
        <v>-0.5657054866536454</v>
      </c>
      <c r="P1799" s="105">
        <f t="shared" si="1060"/>
        <v>0.5657054866536454</v>
      </c>
      <c r="Q1799" s="105">
        <f t="shared" si="1088"/>
        <v>392.7906701427122</v>
      </c>
      <c r="R1799" s="27">
        <f t="shared" si="1061"/>
        <v>0.10910851948408672</v>
      </c>
      <c r="S1799" s="98">
        <f t="shared" si="1062"/>
        <v>0</v>
      </c>
      <c r="T1799" s="17">
        <f t="shared" si="1089"/>
        <v>3352.8420790910336</v>
      </c>
      <c r="U1799" s="17">
        <f t="shared" si="1063"/>
        <v>0.93134502196973157</v>
      </c>
      <c r="V1799" s="17">
        <f t="shared" si="1064"/>
        <v>373.15113663557656</v>
      </c>
      <c r="W1799" s="17">
        <f t="shared" si="1065"/>
        <v>358.22509117015346</v>
      </c>
      <c r="X1799" s="17">
        <f t="shared" si="1065"/>
        <v>343.89608752334732</v>
      </c>
      <c r="Y1799" s="17">
        <f t="shared" si="1066"/>
        <v>340.45712664811384</v>
      </c>
      <c r="Z1799" s="17">
        <f>Y1799/3600</f>
        <v>9.4571424068920509E-2</v>
      </c>
      <c r="AA1799" s="17">
        <f>0.96*Y1799</f>
        <v>326.83884158218927</v>
      </c>
      <c r="AB1799" s="17">
        <f t="shared" si="1067"/>
        <v>313.76528791890172</v>
      </c>
      <c r="AC1799" s="17">
        <f t="shared" si="1068"/>
        <v>298.07702352295661</v>
      </c>
      <c r="AD1799" s="17">
        <f t="shared" si="1069"/>
        <v>298.07702352295661</v>
      </c>
      <c r="AE1799" s="17">
        <f t="shared" si="1090"/>
        <v>8.279917320082128E-2</v>
      </c>
      <c r="AF1799" s="17">
        <f>T1799-AD1799</f>
        <v>3054.7650555680771</v>
      </c>
      <c r="AG1799" s="17">
        <f t="shared" si="1070"/>
        <v>0.84854584876891026</v>
      </c>
      <c r="AH1799" s="28">
        <f>0.5*'Ducati Panigale 1199 data'!$C$8*'WLTP class 3 v5'!F1799^2</f>
        <v>5429.6875</v>
      </c>
      <c r="AI1799" s="17">
        <f t="shared" si="1071"/>
        <v>5.4296875</v>
      </c>
      <c r="AJ1799" s="17">
        <f>IF(N1799&lt;0, AI1799, "0")</f>
        <v>5.4296875</v>
      </c>
      <c r="AK1799" s="98">
        <f>AK1798+AJ1799</f>
        <v>4944.8144220678987</v>
      </c>
      <c r="AL1799" s="105">
        <f t="shared" si="1072"/>
        <v>1.3735595616855274</v>
      </c>
      <c r="AM1799" s="98">
        <f>IF(N1799 &gt; 0, AI1799, )</f>
        <v>0</v>
      </c>
      <c r="AN1799" s="98">
        <f t="shared" si="1091"/>
        <v>61878.070460648021</v>
      </c>
      <c r="AO1799" s="98">
        <f t="shared" si="1073"/>
        <v>17.188352905735563</v>
      </c>
      <c r="AP1799" s="27">
        <f t="shared" si="1074"/>
        <v>5.158203125</v>
      </c>
      <c r="AQ1799" s="27">
        <f t="shared" si="1075"/>
        <v>4.9518750000000002</v>
      </c>
      <c r="AR1799" s="100">
        <f t="shared" si="1076"/>
        <v>4.7538</v>
      </c>
      <c r="AS1799" s="27">
        <f t="shared" si="1077"/>
        <v>4.7062619999999997</v>
      </c>
      <c r="AT1799" s="100">
        <f t="shared" si="1054"/>
        <v>4.5180115199999999</v>
      </c>
      <c r="AU1799" s="27">
        <f t="shared" si="1054"/>
        <v>4.3372910592</v>
      </c>
      <c r="AV1799" s="27">
        <f t="shared" si="1078"/>
        <v>4.1204265062399994</v>
      </c>
      <c r="AW1799" s="27">
        <f t="shared" si="1079"/>
        <v>4.1204265062399994</v>
      </c>
      <c r="AX1799" s="27">
        <f t="shared" si="1080"/>
        <v>1.1445629183999999E-3</v>
      </c>
      <c r="AY1799" s="100">
        <f>AN1799-AW1799</f>
        <v>61873.950034141781</v>
      </c>
      <c r="AZ1799" s="110">
        <f t="shared" si="1081"/>
        <v>17.187208342817161</v>
      </c>
      <c r="BB1799" s="88">
        <v>0.56570548665364495</v>
      </c>
      <c r="BC1799" s="26">
        <f t="shared" si="1082"/>
        <v>0.50913493798828047</v>
      </c>
      <c r="BD1799" s="26">
        <f t="shared" si="1083"/>
        <v>0.48367819108886639</v>
      </c>
      <c r="BE1799" s="26">
        <f t="shared" si="1084"/>
        <v>0.46433106344531172</v>
      </c>
      <c r="BF1799" s="26">
        <f t="shared" si="1085"/>
        <v>0.43647119963859299</v>
      </c>
      <c r="BG1799" s="26">
        <f t="shared" si="1086"/>
        <v>0.43647119963859299</v>
      </c>
    </row>
    <row r="1800" spans="2:59">
      <c r="B1800" s="13" t="s">
        <v>35</v>
      </c>
      <c r="C1800" s="13">
        <v>1789</v>
      </c>
      <c r="D1800" s="13">
        <v>312</v>
      </c>
      <c r="E1800" s="24">
        <v>20.5</v>
      </c>
      <c r="F1800" s="69">
        <f t="shared" si="1055"/>
        <v>5.6944444444444446</v>
      </c>
      <c r="G1800" s="25">
        <f t="shared" si="1087"/>
        <v>-0.59722222222222232</v>
      </c>
      <c r="H1800" s="25">
        <f t="shared" si="1056"/>
        <v>156.5</v>
      </c>
      <c r="I1800" s="49">
        <f>'Ducati Panigale 1199 data'!$C$8*G1800</f>
        <v>-166.0277777777778</v>
      </c>
      <c r="J1800" s="49">
        <f>'Ducati Panigale 1199 data'!$C$8*'Ducati Panigale 1199 data'!$C$15*'Ducati Panigale 1199 data'!$C$10</f>
        <v>54.543600000000005</v>
      </c>
      <c r="K1800" s="49">
        <f>(0.5*'Ducati Panigale 1199 data'!$C$12)*'Ducati Panigale 1199 data'!$C$14*'Ducati Panigale 1199 data'!$C$11*F1800^2</f>
        <v>4.5879723668981498</v>
      </c>
      <c r="L1800" s="49">
        <f t="shared" si="1057"/>
        <v>-106.89620541087965</v>
      </c>
      <c r="M1800" s="49">
        <f t="shared" si="1053"/>
        <v>-608.71450303417578</v>
      </c>
      <c r="N1800" s="25">
        <f t="shared" si="1058"/>
        <v>-0.60871450303417574</v>
      </c>
      <c r="O1800" s="105">
        <f t="shared" si="1059"/>
        <v>-0.60871450303417574</v>
      </c>
      <c r="P1800" s="105">
        <f t="shared" si="1060"/>
        <v>0.60871450303417574</v>
      </c>
      <c r="Q1800" s="105">
        <f t="shared" si="1088"/>
        <v>393.39938464574635</v>
      </c>
      <c r="R1800" s="27">
        <f t="shared" si="1061"/>
        <v>0.10927760684604065</v>
      </c>
      <c r="S1800" s="98">
        <f t="shared" si="1062"/>
        <v>0</v>
      </c>
      <c r="T1800" s="17">
        <f t="shared" si="1089"/>
        <v>3352.8420790910336</v>
      </c>
      <c r="U1800" s="17">
        <f t="shared" si="1063"/>
        <v>0.93134502196973157</v>
      </c>
      <c r="V1800" s="17">
        <f t="shared" si="1064"/>
        <v>373.72941541345904</v>
      </c>
      <c r="W1800" s="17">
        <f t="shared" si="1065"/>
        <v>358.78023879692068</v>
      </c>
      <c r="X1800" s="17">
        <f t="shared" si="1065"/>
        <v>344.42902924504386</v>
      </c>
      <c r="Y1800" s="17">
        <f t="shared" si="1066"/>
        <v>340.98473895259343</v>
      </c>
      <c r="Z1800" s="17">
        <f>Y1800/3600</f>
        <v>9.4717983042387058E-2</v>
      </c>
      <c r="AA1800" s="17">
        <f>0.96*Y1800</f>
        <v>327.34534939448969</v>
      </c>
      <c r="AB1800" s="17">
        <f t="shared" si="1067"/>
        <v>314.25153541871009</v>
      </c>
      <c r="AC1800" s="17">
        <f t="shared" si="1068"/>
        <v>298.53895864777456</v>
      </c>
      <c r="AD1800" s="17">
        <f t="shared" si="1069"/>
        <v>298.53895864777456</v>
      </c>
      <c r="AE1800" s="17">
        <f t="shared" si="1090"/>
        <v>8.2927488513270711E-2</v>
      </c>
      <c r="AF1800" s="17">
        <f>T1800-AD1800</f>
        <v>3054.3031204432591</v>
      </c>
      <c r="AG1800" s="17">
        <f t="shared" si="1070"/>
        <v>0.84841753345646087</v>
      </c>
      <c r="AH1800" s="28">
        <f>0.5*'Ducati Panigale 1199 data'!$C$8*'WLTP class 3 v5'!F1800^2</f>
        <v>4507.3109567901247</v>
      </c>
      <c r="AI1800" s="17">
        <f t="shared" si="1071"/>
        <v>4.5073109567901248</v>
      </c>
      <c r="AJ1800" s="17">
        <f>IF(N1800&lt;0, AI1800, "0")</f>
        <v>4.5073109567901248</v>
      </c>
      <c r="AK1800" s="98">
        <f>AK1799+AJ1800</f>
        <v>4949.3217330246889</v>
      </c>
      <c r="AL1800" s="105">
        <f t="shared" si="1072"/>
        <v>1.374811592506858</v>
      </c>
      <c r="AM1800" s="98">
        <f>IF(N1800 &gt; 0, AI1800, )</f>
        <v>0</v>
      </c>
      <c r="AN1800" s="98">
        <f t="shared" si="1091"/>
        <v>61878.070460648021</v>
      </c>
      <c r="AO1800" s="98">
        <f t="shared" si="1073"/>
        <v>17.188352905735563</v>
      </c>
      <c r="AP1800" s="27">
        <f t="shared" si="1074"/>
        <v>4.2819454089506186</v>
      </c>
      <c r="AQ1800" s="27">
        <f t="shared" si="1075"/>
        <v>4.110667592592594</v>
      </c>
      <c r="AR1800" s="100">
        <f t="shared" si="1076"/>
        <v>3.94624088888889</v>
      </c>
      <c r="AS1800" s="27">
        <f t="shared" si="1077"/>
        <v>3.9067784800000012</v>
      </c>
      <c r="AT1800" s="100">
        <f t="shared" si="1054"/>
        <v>3.7505073408000009</v>
      </c>
      <c r="AU1800" s="27">
        <f t="shared" si="1054"/>
        <v>3.6004870471680008</v>
      </c>
      <c r="AV1800" s="27">
        <f t="shared" si="1078"/>
        <v>3.4204626948096006</v>
      </c>
      <c r="AW1800" s="27">
        <f t="shared" si="1079"/>
        <v>3.4204626948096006</v>
      </c>
      <c r="AX1800" s="27">
        <f t="shared" si="1080"/>
        <v>9.5012852633600013E-4</v>
      </c>
      <c r="AY1800" s="100">
        <f>AN1800-AW1800</f>
        <v>61874.649997953209</v>
      </c>
      <c r="AZ1800" s="110">
        <f t="shared" si="1081"/>
        <v>17.187402777209225</v>
      </c>
      <c r="BB1800" s="88">
        <v>0.60871450303417596</v>
      </c>
      <c r="BC1800" s="26">
        <f t="shared" si="1082"/>
        <v>0.5478430527307584</v>
      </c>
      <c r="BD1800" s="26">
        <f t="shared" si="1083"/>
        <v>0.52045090009422046</v>
      </c>
      <c r="BE1800" s="26">
        <f t="shared" si="1084"/>
        <v>0.4996328640904516</v>
      </c>
      <c r="BF1800" s="26">
        <f t="shared" si="1085"/>
        <v>0.46965489224502449</v>
      </c>
      <c r="BG1800" s="26">
        <f t="shared" si="1086"/>
        <v>0.46965489224502449</v>
      </c>
    </row>
    <row r="1801" spans="2:59">
      <c r="B1801" s="13" t="s">
        <v>35</v>
      </c>
      <c r="C1801" s="13">
        <v>1790</v>
      </c>
      <c r="D1801" s="13">
        <v>313</v>
      </c>
      <c r="E1801" s="24">
        <v>18.2</v>
      </c>
      <c r="F1801" s="69">
        <f t="shared" si="1055"/>
        <v>5.0555555555555554</v>
      </c>
      <c r="G1801" s="25">
        <f t="shared" si="1087"/>
        <v>-0.69444444444444442</v>
      </c>
      <c r="H1801" s="25">
        <f t="shared" si="1056"/>
        <v>157</v>
      </c>
      <c r="I1801" s="49">
        <f>'Ducati Panigale 1199 data'!$C$8*G1801</f>
        <v>-193.05555555555554</v>
      </c>
      <c r="J1801" s="49">
        <f>'Ducati Panigale 1199 data'!$C$8*'Ducati Panigale 1199 data'!$C$15*'Ducati Panigale 1199 data'!$C$10</f>
        <v>54.543600000000005</v>
      </c>
      <c r="K1801" s="49">
        <f>(0.5*'Ducati Panigale 1199 data'!$C$12)*'Ducati Panigale 1199 data'!$C$14*'Ducati Panigale 1199 data'!$C$11*F1801^2</f>
        <v>3.6162283564814817</v>
      </c>
      <c r="L1801" s="49">
        <f t="shared" si="1057"/>
        <v>-134.89572719907406</v>
      </c>
      <c r="M1801" s="49">
        <f t="shared" si="1053"/>
        <v>-681.97284306198549</v>
      </c>
      <c r="N1801" s="25">
        <f t="shared" si="1058"/>
        <v>-0.68197284306198547</v>
      </c>
      <c r="O1801" s="105">
        <f t="shared" si="1059"/>
        <v>-0.68197284306198547</v>
      </c>
      <c r="P1801" s="105">
        <f t="shared" si="1060"/>
        <v>0.68197284306198547</v>
      </c>
      <c r="Q1801" s="105">
        <f t="shared" si="1088"/>
        <v>394.08135748880835</v>
      </c>
      <c r="R1801" s="27">
        <f t="shared" si="1061"/>
        <v>0.1094670437468912</v>
      </c>
      <c r="S1801" s="98">
        <f t="shared" si="1062"/>
        <v>0</v>
      </c>
      <c r="T1801" s="17">
        <f t="shared" si="1089"/>
        <v>3352.8420790910336</v>
      </c>
      <c r="U1801" s="17">
        <f t="shared" si="1063"/>
        <v>0.93134502196973157</v>
      </c>
      <c r="V1801" s="17">
        <f t="shared" si="1064"/>
        <v>374.3772896143679</v>
      </c>
      <c r="W1801" s="17">
        <f t="shared" si="1065"/>
        <v>359.40219802979317</v>
      </c>
      <c r="X1801" s="17">
        <f t="shared" si="1065"/>
        <v>345.02611010860142</v>
      </c>
      <c r="Y1801" s="17">
        <f t="shared" si="1066"/>
        <v>341.57584900751539</v>
      </c>
      <c r="Z1801" s="17">
        <f>Y1801/3600</f>
        <v>9.4882180279865391E-2</v>
      </c>
      <c r="AA1801" s="17">
        <f>0.96*Y1801</f>
        <v>327.91281504721474</v>
      </c>
      <c r="AB1801" s="17">
        <f t="shared" si="1067"/>
        <v>314.79630244532615</v>
      </c>
      <c r="AC1801" s="17">
        <f t="shared" si="1068"/>
        <v>299.05648732305986</v>
      </c>
      <c r="AD1801" s="17">
        <f t="shared" si="1069"/>
        <v>299.05648732305986</v>
      </c>
      <c r="AE1801" s="17">
        <f t="shared" si="1090"/>
        <v>8.3071246478627736E-2</v>
      </c>
      <c r="AF1801" s="17">
        <f>T1801-AD1801</f>
        <v>3053.7855917679735</v>
      </c>
      <c r="AG1801" s="17">
        <f t="shared" si="1070"/>
        <v>0.84827377549110372</v>
      </c>
      <c r="AH1801" s="28">
        <f>0.5*'Ducati Panigale 1199 data'!$C$8*'WLTP class 3 v5'!F1801^2</f>
        <v>3552.6512345679007</v>
      </c>
      <c r="AI1801" s="17">
        <f t="shared" si="1071"/>
        <v>3.5526512345679007</v>
      </c>
      <c r="AJ1801" s="17">
        <f>IF(N1801&lt;0, AI1801, "0")</f>
        <v>3.5526512345679007</v>
      </c>
      <c r="AK1801" s="98">
        <f>AK1800+AJ1801</f>
        <v>4952.8743842592567</v>
      </c>
      <c r="AL1801" s="105">
        <f t="shared" si="1072"/>
        <v>1.3757984400720158</v>
      </c>
      <c r="AM1801" s="98">
        <f>IF(N1801 &gt; 0, AI1801, )</f>
        <v>0</v>
      </c>
      <c r="AN1801" s="98">
        <f t="shared" si="1091"/>
        <v>61878.070460648021</v>
      </c>
      <c r="AO1801" s="98">
        <f t="shared" si="1073"/>
        <v>17.188352905735563</v>
      </c>
      <c r="AP1801" s="27">
        <f t="shared" si="1074"/>
        <v>3.3750186728395053</v>
      </c>
      <c r="AQ1801" s="27">
        <f t="shared" si="1075"/>
        <v>3.2400179259259247</v>
      </c>
      <c r="AR1801" s="100">
        <f t="shared" si="1076"/>
        <v>3.1104172088888875</v>
      </c>
      <c r="AS1801" s="27">
        <f t="shared" si="1077"/>
        <v>3.0793130367999986</v>
      </c>
      <c r="AT1801" s="100">
        <f t="shared" si="1054"/>
        <v>2.9561405153279985</v>
      </c>
      <c r="AU1801" s="27">
        <f t="shared" si="1054"/>
        <v>2.8378948947148785</v>
      </c>
      <c r="AV1801" s="27">
        <f t="shared" si="1078"/>
        <v>2.6960001499791346</v>
      </c>
      <c r="AW1801" s="27">
        <f t="shared" si="1079"/>
        <v>2.6960001499791346</v>
      </c>
      <c r="AX1801" s="27">
        <f t="shared" si="1080"/>
        <v>7.4888893054975961E-4</v>
      </c>
      <c r="AY1801" s="100">
        <f>AN1801-AW1801</f>
        <v>61875.374460498046</v>
      </c>
      <c r="AZ1801" s="110">
        <f t="shared" si="1081"/>
        <v>17.187604016805011</v>
      </c>
      <c r="BB1801" s="88">
        <v>0.68197284306198502</v>
      </c>
      <c r="BC1801" s="26">
        <f t="shared" si="1082"/>
        <v>0.61377555875578649</v>
      </c>
      <c r="BD1801" s="26">
        <f t="shared" si="1083"/>
        <v>0.58308678081799714</v>
      </c>
      <c r="BE1801" s="26">
        <f t="shared" si="1084"/>
        <v>0.5597633095852772</v>
      </c>
      <c r="BF1801" s="26">
        <f t="shared" si="1085"/>
        <v>0.52617751101016053</v>
      </c>
      <c r="BG1801" s="26">
        <f t="shared" si="1086"/>
        <v>0.52617751101016053</v>
      </c>
    </row>
    <row r="1802" spans="2:59">
      <c r="B1802" s="13" t="s">
        <v>35</v>
      </c>
      <c r="C1802" s="13">
        <v>1791</v>
      </c>
      <c r="D1802" s="13">
        <v>314</v>
      </c>
      <c r="E1802" s="24">
        <v>15.5</v>
      </c>
      <c r="F1802" s="69">
        <f t="shared" si="1055"/>
        <v>4.3055555555555554</v>
      </c>
      <c r="G1802" s="25">
        <f t="shared" si="1087"/>
        <v>-0.8194444444444442</v>
      </c>
      <c r="H1802" s="25">
        <f t="shared" si="1056"/>
        <v>157.5</v>
      </c>
      <c r="I1802" s="49">
        <f>'Ducati Panigale 1199 data'!$C$8*G1802</f>
        <v>-227.80555555555549</v>
      </c>
      <c r="J1802" s="49">
        <f>'Ducati Panigale 1199 data'!$C$8*'Ducati Panigale 1199 data'!$C$15*'Ducati Panigale 1199 data'!$C$10</f>
        <v>54.543600000000005</v>
      </c>
      <c r="K1802" s="49">
        <f>(0.5*'Ducati Panigale 1199 data'!$C$12)*'Ducati Panigale 1199 data'!$C$14*'Ducati Panigale 1199 data'!$C$11*F1802^2</f>
        <v>2.6228682002314816</v>
      </c>
      <c r="L1802" s="49">
        <f t="shared" si="1057"/>
        <v>-170.63908735532399</v>
      </c>
      <c r="M1802" s="49">
        <f t="shared" si="1053"/>
        <v>-734.69607055764493</v>
      </c>
      <c r="N1802" s="25">
        <f t="shared" si="1058"/>
        <v>-0.73469607055764496</v>
      </c>
      <c r="O1802" s="105">
        <f t="shared" si="1059"/>
        <v>-0.73469607055764496</v>
      </c>
      <c r="P1802" s="105">
        <f t="shared" si="1060"/>
        <v>0.73469607055764496</v>
      </c>
      <c r="Q1802" s="105">
        <f t="shared" si="1088"/>
        <v>394.81605355936597</v>
      </c>
      <c r="R1802" s="27">
        <f t="shared" si="1061"/>
        <v>0.10967112598871277</v>
      </c>
      <c r="S1802" s="98">
        <f t="shared" si="1062"/>
        <v>0</v>
      </c>
      <c r="T1802" s="17">
        <f t="shared" si="1089"/>
        <v>3352.8420790910336</v>
      </c>
      <c r="U1802" s="17">
        <f t="shared" si="1063"/>
        <v>0.93134502196973157</v>
      </c>
      <c r="V1802" s="17">
        <f t="shared" si="1064"/>
        <v>375.07525088139766</v>
      </c>
      <c r="W1802" s="17">
        <f t="shared" si="1065"/>
        <v>360.07224084614177</v>
      </c>
      <c r="X1802" s="17">
        <f t="shared" si="1065"/>
        <v>345.66935121229608</v>
      </c>
      <c r="Y1802" s="17">
        <f t="shared" si="1066"/>
        <v>342.21265770017311</v>
      </c>
      <c r="Z1802" s="17">
        <f>Y1802/3600</f>
        <v>9.5059071583381421E-2</v>
      </c>
      <c r="AA1802" s="17">
        <f>0.96*Y1802</f>
        <v>328.52415139216617</v>
      </c>
      <c r="AB1802" s="17">
        <f t="shared" si="1067"/>
        <v>315.38318533647953</v>
      </c>
      <c r="AC1802" s="17">
        <f t="shared" si="1068"/>
        <v>299.61402606965555</v>
      </c>
      <c r="AD1802" s="17">
        <f t="shared" si="1069"/>
        <v>299.61402606965555</v>
      </c>
      <c r="AE1802" s="17">
        <f t="shared" si="1090"/>
        <v>8.3226118352682094E-2</v>
      </c>
      <c r="AF1802" s="17">
        <f>T1802-AD1802</f>
        <v>3053.2280530213779</v>
      </c>
      <c r="AG1802" s="17">
        <f t="shared" si="1070"/>
        <v>0.84811890361704945</v>
      </c>
      <c r="AH1802" s="28">
        <f>0.5*'Ducati Panigale 1199 data'!$C$8*'WLTP class 3 v5'!F1802^2</f>
        <v>2576.7554012345677</v>
      </c>
      <c r="AI1802" s="17">
        <f t="shared" si="1071"/>
        <v>2.5767554012345677</v>
      </c>
      <c r="AJ1802" s="17">
        <f>IF(N1802&lt;0, AI1802, "0")</f>
        <v>2.5767554012345677</v>
      </c>
      <c r="AK1802" s="98">
        <f>AK1801+AJ1802</f>
        <v>4955.4511396604912</v>
      </c>
      <c r="AL1802" s="105">
        <f t="shared" si="1072"/>
        <v>1.3765142054612476</v>
      </c>
      <c r="AM1802" s="98">
        <f>IF(N1802 &gt; 0, AI1802, )</f>
        <v>0</v>
      </c>
      <c r="AN1802" s="98">
        <f t="shared" si="1091"/>
        <v>61878.070460648021</v>
      </c>
      <c r="AO1802" s="98">
        <f t="shared" si="1073"/>
        <v>17.188352905735563</v>
      </c>
      <c r="AP1802" s="27">
        <f t="shared" si="1074"/>
        <v>2.4479176311728392</v>
      </c>
      <c r="AQ1802" s="27">
        <f t="shared" si="1075"/>
        <v>2.3500009259259254</v>
      </c>
      <c r="AR1802" s="100">
        <f t="shared" si="1076"/>
        <v>2.2560008888888881</v>
      </c>
      <c r="AS1802" s="27">
        <f t="shared" si="1077"/>
        <v>2.233440879999999</v>
      </c>
      <c r="AT1802" s="100">
        <f t="shared" si="1054"/>
        <v>2.1441032447999988</v>
      </c>
      <c r="AU1802" s="27">
        <f t="shared" si="1054"/>
        <v>2.0583391150079988</v>
      </c>
      <c r="AV1802" s="27">
        <f t="shared" si="1078"/>
        <v>1.9554221592575989</v>
      </c>
      <c r="AW1802" s="27">
        <f t="shared" si="1079"/>
        <v>1.9554221592575989</v>
      </c>
      <c r="AX1802" s="27">
        <f t="shared" si="1080"/>
        <v>5.4317282201599973E-4</v>
      </c>
      <c r="AY1802" s="100">
        <f>AN1802-AW1802</f>
        <v>61876.115038488766</v>
      </c>
      <c r="AZ1802" s="110">
        <f t="shared" si="1081"/>
        <v>17.187809732913546</v>
      </c>
      <c r="BB1802" s="88">
        <v>0.73469607055764496</v>
      </c>
      <c r="BC1802" s="26">
        <f t="shared" si="1082"/>
        <v>0.66122646350188052</v>
      </c>
      <c r="BD1802" s="26">
        <f t="shared" si="1083"/>
        <v>0.6281651403267865</v>
      </c>
      <c r="BE1802" s="26">
        <f t="shared" si="1084"/>
        <v>0.60303853471371505</v>
      </c>
      <c r="BF1802" s="26">
        <f t="shared" si="1085"/>
        <v>0.56685622263089208</v>
      </c>
      <c r="BG1802" s="26">
        <f t="shared" si="1086"/>
        <v>0.56685622263089208</v>
      </c>
    </row>
    <row r="1803" spans="2:59">
      <c r="B1803" s="13" t="s">
        <v>35</v>
      </c>
      <c r="C1803" s="13">
        <v>1792</v>
      </c>
      <c r="D1803" s="13">
        <v>315</v>
      </c>
      <c r="E1803" s="24">
        <v>12.3</v>
      </c>
      <c r="F1803" s="69">
        <f t="shared" si="1055"/>
        <v>3.4166666666666665</v>
      </c>
      <c r="G1803" s="25">
        <f t="shared" si="1087"/>
        <v>-0.94444444444444453</v>
      </c>
      <c r="H1803" s="25">
        <f t="shared" si="1056"/>
        <v>158</v>
      </c>
      <c r="I1803" s="49">
        <f>'Ducati Panigale 1199 data'!$C$8*G1803</f>
        <v>-262.5555555555556</v>
      </c>
      <c r="J1803" s="49">
        <f>'Ducati Panigale 1199 data'!$C$8*'Ducati Panigale 1199 data'!$C$15*'Ducati Panigale 1199 data'!$C$10</f>
        <v>54.543600000000005</v>
      </c>
      <c r="K1803" s="49">
        <f>(0.5*'Ducati Panigale 1199 data'!$C$12)*'Ducati Panigale 1199 data'!$C$14*'Ducati Panigale 1199 data'!$C$11*F1803^2</f>
        <v>1.6516700520833334</v>
      </c>
      <c r="L1803" s="49">
        <f t="shared" si="1057"/>
        <v>-206.36028550347226</v>
      </c>
      <c r="M1803" s="49">
        <f t="shared" ref="M1803:M1811" si="1092">L1803*F1803</f>
        <v>-705.06430880353014</v>
      </c>
      <c r="N1803" s="25">
        <f t="shared" si="1058"/>
        <v>-0.7050643088035301</v>
      </c>
      <c r="O1803" s="105">
        <f t="shared" si="1059"/>
        <v>-0.7050643088035301</v>
      </c>
      <c r="P1803" s="105">
        <f t="shared" si="1060"/>
        <v>0.7050643088035301</v>
      </c>
      <c r="Q1803" s="105">
        <f t="shared" si="1088"/>
        <v>395.52111786816948</v>
      </c>
      <c r="R1803" s="27">
        <f t="shared" si="1061"/>
        <v>0.10986697718560264</v>
      </c>
      <c r="S1803" s="98">
        <f t="shared" si="1062"/>
        <v>0</v>
      </c>
      <c r="T1803" s="17">
        <f t="shared" si="1089"/>
        <v>3352.8420790910336</v>
      </c>
      <c r="U1803" s="17">
        <f t="shared" si="1063"/>
        <v>0.93134502196973157</v>
      </c>
      <c r="V1803" s="17">
        <f t="shared" si="1064"/>
        <v>375.74506197476097</v>
      </c>
      <c r="W1803" s="17">
        <f t="shared" si="1065"/>
        <v>360.71525949577051</v>
      </c>
      <c r="X1803" s="17">
        <f t="shared" si="1065"/>
        <v>346.28664911593967</v>
      </c>
      <c r="Y1803" s="17">
        <f t="shared" si="1066"/>
        <v>342.82378262478028</v>
      </c>
      <c r="Z1803" s="17">
        <f>Y1803/3600</f>
        <v>9.5228828506883412E-2</v>
      </c>
      <c r="AA1803" s="17">
        <f>0.96*Y1803</f>
        <v>329.11083131978904</v>
      </c>
      <c r="AB1803" s="17">
        <f t="shared" si="1067"/>
        <v>315.94639806699746</v>
      </c>
      <c r="AC1803" s="17">
        <f t="shared" si="1068"/>
        <v>300.14907816364757</v>
      </c>
      <c r="AD1803" s="17">
        <f t="shared" si="1069"/>
        <v>300.14907816364757</v>
      </c>
      <c r="AE1803" s="17">
        <f t="shared" si="1090"/>
        <v>8.3374743934346546E-2</v>
      </c>
      <c r="AF1803" s="17">
        <f>T1803-AD1803</f>
        <v>3052.693000927386</v>
      </c>
      <c r="AG1803" s="17">
        <f t="shared" si="1070"/>
        <v>0.84797027803538505</v>
      </c>
      <c r="AH1803" s="28">
        <f>0.5*'Ducati Panigale 1199 data'!$C$8*'WLTP class 3 v5'!F1803^2</f>
        <v>1622.6319444444443</v>
      </c>
      <c r="AI1803" s="17">
        <f t="shared" si="1071"/>
        <v>1.6226319444444444</v>
      </c>
      <c r="AJ1803" s="17">
        <f>IF(N1803&lt;0, AI1803, "0")</f>
        <v>1.6226319444444444</v>
      </c>
      <c r="AK1803" s="98">
        <f>AK1802+AJ1803</f>
        <v>4957.0737716049352</v>
      </c>
      <c r="AL1803" s="105">
        <f t="shared" si="1072"/>
        <v>1.3769649365569265</v>
      </c>
      <c r="AM1803" s="98">
        <f>IF(N1803 &gt; 0, AI1803, )</f>
        <v>0</v>
      </c>
      <c r="AN1803" s="98">
        <f t="shared" si="1091"/>
        <v>61878.070460648021</v>
      </c>
      <c r="AO1803" s="98">
        <f t="shared" si="1073"/>
        <v>17.188352905735563</v>
      </c>
      <c r="AP1803" s="27">
        <f t="shared" si="1074"/>
        <v>1.5415003472222222</v>
      </c>
      <c r="AQ1803" s="27">
        <f t="shared" si="1075"/>
        <v>1.4798403333333332</v>
      </c>
      <c r="AR1803" s="100">
        <f t="shared" si="1076"/>
        <v>1.4206467199999999</v>
      </c>
      <c r="AS1803" s="27">
        <f t="shared" si="1077"/>
        <v>1.4064402528</v>
      </c>
      <c r="AT1803" s="100">
        <f t="shared" ref="AT1803:AU1811" si="1093">0.96*AS1803</f>
        <v>1.3501826426879999</v>
      </c>
      <c r="AU1803" s="27">
        <f t="shared" si="1093"/>
        <v>1.2961753369804798</v>
      </c>
      <c r="AV1803" s="27">
        <f t="shared" si="1078"/>
        <v>1.2313665701314558</v>
      </c>
      <c r="AW1803" s="27">
        <f t="shared" si="1079"/>
        <v>1.2313665701314558</v>
      </c>
      <c r="AX1803" s="27">
        <f t="shared" si="1080"/>
        <v>3.4204626948095994E-4</v>
      </c>
      <c r="AY1803" s="100">
        <f>AN1803-AW1803</f>
        <v>61876.839094077892</v>
      </c>
      <c r="AZ1803" s="110">
        <f t="shared" si="1081"/>
        <v>17.188010859466083</v>
      </c>
      <c r="BB1803" s="88">
        <v>0.70506430880352999</v>
      </c>
      <c r="BC1803" s="26">
        <f t="shared" si="1082"/>
        <v>0.63455787792317697</v>
      </c>
      <c r="BD1803" s="26">
        <f t="shared" si="1083"/>
        <v>0.60282998402701804</v>
      </c>
      <c r="BE1803" s="26">
        <f t="shared" si="1084"/>
        <v>0.57871678466593734</v>
      </c>
      <c r="BF1803" s="26">
        <f t="shared" si="1085"/>
        <v>0.54399377758598111</v>
      </c>
      <c r="BG1803" s="26">
        <f t="shared" si="1086"/>
        <v>0.54399377758598111</v>
      </c>
    </row>
    <row r="1804" spans="2:59">
      <c r="B1804" s="13" t="s">
        <v>35</v>
      </c>
      <c r="C1804" s="13">
        <v>1793</v>
      </c>
      <c r="D1804" s="13">
        <v>316</v>
      </c>
      <c r="E1804" s="24">
        <v>8.6999999999999993</v>
      </c>
      <c r="F1804" s="69">
        <f t="shared" ref="F1804:F1811" si="1094">(E1804*1000)/3600</f>
        <v>2.4166666666666665</v>
      </c>
      <c r="G1804" s="25">
        <f t="shared" si="1087"/>
        <v>-0.98611111111111116</v>
      </c>
      <c r="H1804" s="25">
        <f t="shared" ref="H1804:H1811" si="1095">($D1805-0)/2</f>
        <v>158.5</v>
      </c>
      <c r="I1804" s="49">
        <f>'Ducati Panigale 1199 data'!$C$8*G1804</f>
        <v>-274.13888888888891</v>
      </c>
      <c r="J1804" s="49">
        <f>'Ducati Panigale 1199 data'!$C$8*'Ducati Panigale 1199 data'!$C$15*'Ducati Panigale 1199 data'!$C$10</f>
        <v>54.543600000000005</v>
      </c>
      <c r="K1804" s="49">
        <f>(0.5*'Ducati Panigale 1199 data'!$C$12)*'Ducati Panigale 1199 data'!$C$14*'Ducati Panigale 1199 data'!$C$11*F1804^2</f>
        <v>0.82632630208333324</v>
      </c>
      <c r="L1804" s="49">
        <f t="shared" ref="L1804:L1811" si="1096">I1804+J1804+K1804</f>
        <v>-218.76896258680557</v>
      </c>
      <c r="M1804" s="49">
        <f t="shared" si="1092"/>
        <v>-528.69165958478015</v>
      </c>
      <c r="N1804" s="25">
        <f t="shared" ref="N1804:N1811" si="1097">M1804/1000</f>
        <v>-0.52869165958478015</v>
      </c>
      <c r="O1804" s="105">
        <f t="shared" ref="O1804:O1811" si="1098">IF(N1804&lt;0,N1804,)</f>
        <v>-0.52869165958478015</v>
      </c>
      <c r="P1804" s="105">
        <f t="shared" ref="P1804:P1811" si="1099">-O1804</f>
        <v>0.52869165958478015</v>
      </c>
      <c r="Q1804" s="105">
        <f t="shared" si="1088"/>
        <v>396.04980952775429</v>
      </c>
      <c r="R1804" s="27">
        <f t="shared" ref="R1804:R1811" si="1100">Q1804/3600</f>
        <v>0.11001383597993175</v>
      </c>
      <c r="S1804" s="98">
        <f t="shared" ref="S1804:S1811" si="1101">IF(N1804&gt;0,N1804,)</f>
        <v>0</v>
      </c>
      <c r="T1804" s="17">
        <f t="shared" si="1089"/>
        <v>3352.8420790910336</v>
      </c>
      <c r="U1804" s="17">
        <f t="shared" ref="U1804:U1811" si="1102">T1804/3600</f>
        <v>0.93134502196973157</v>
      </c>
      <c r="V1804" s="17">
        <f t="shared" ref="V1804:V1811" si="1103">0.95*Q1804</f>
        <v>376.24731905136656</v>
      </c>
      <c r="W1804" s="17">
        <f t="shared" ref="W1804:X1811" si="1104">0.96*V1804</f>
        <v>361.19742628931186</v>
      </c>
      <c r="X1804" s="17">
        <f t="shared" si="1104"/>
        <v>346.74952923773935</v>
      </c>
      <c r="Y1804" s="17">
        <f t="shared" ref="Y1804:Y1811" si="1105">0.99*X1804</f>
        <v>343.28203394536195</v>
      </c>
      <c r="Z1804" s="17">
        <f>Y1804/3600</f>
        <v>9.5356120540378314E-2</v>
      </c>
      <c r="AA1804" s="17">
        <f>0.96*Y1804</f>
        <v>329.55075258754744</v>
      </c>
      <c r="AB1804" s="17">
        <f t="shared" ref="AB1804:AB1811" si="1106">0.96*AA1804</f>
        <v>316.36872248404552</v>
      </c>
      <c r="AC1804" s="17">
        <f t="shared" ref="AC1804:AC1811" si="1107">0.95*AB1804</f>
        <v>300.55028635984326</v>
      </c>
      <c r="AD1804" s="17">
        <f t="shared" ref="AD1804:AD1811" si="1108">AC1804</f>
        <v>300.55028635984326</v>
      </c>
      <c r="AE1804" s="17">
        <f t="shared" si="1090"/>
        <v>8.3486190655512021E-2</v>
      </c>
      <c r="AF1804" s="17">
        <f>T1804-AD1804</f>
        <v>3052.2917927311905</v>
      </c>
      <c r="AG1804" s="17">
        <f t="shared" ref="AG1804:AG1811" si="1109">AF1804/3600</f>
        <v>0.84785883131421957</v>
      </c>
      <c r="AH1804" s="28">
        <f>0.5*'Ducati Panigale 1199 data'!$C$8*'WLTP class 3 v5'!F1804^2</f>
        <v>811.79861111111097</v>
      </c>
      <c r="AI1804" s="17">
        <f t="shared" ref="AI1804:AI1811" si="1110">AH1804/1000</f>
        <v>0.81179861111111096</v>
      </c>
      <c r="AJ1804" s="17">
        <f>IF(N1804&lt;0, AI1804, "0")</f>
        <v>0.81179861111111096</v>
      </c>
      <c r="AK1804" s="98">
        <f>AK1803+AJ1804</f>
        <v>4957.8855702160463</v>
      </c>
      <c r="AL1804" s="105">
        <f t="shared" ref="AL1804:AL1811" si="1111">AK1804/3600</f>
        <v>1.377190436171124</v>
      </c>
      <c r="AM1804" s="98">
        <f>IF(N1804 &gt; 0, AI1804, )</f>
        <v>0</v>
      </c>
      <c r="AN1804" s="98">
        <f t="shared" si="1091"/>
        <v>61878.070460648021</v>
      </c>
      <c r="AO1804" s="98">
        <f t="shared" ref="AO1804:AO1811" si="1112">AN1804/3600</f>
        <v>17.188352905735563</v>
      </c>
      <c r="AP1804" s="27">
        <f t="shared" ref="AP1804:AP1811" si="1113">0.95*AJ1804</f>
        <v>0.77120868055555536</v>
      </c>
      <c r="AQ1804" s="27">
        <f t="shared" ref="AQ1804:AQ1811" si="1114">0.96*AP1804</f>
        <v>0.74036033333333306</v>
      </c>
      <c r="AR1804" s="100">
        <f t="shared" ref="AR1804:AR1811" si="1115">0.96*AQ1804</f>
        <v>0.7107459199999997</v>
      </c>
      <c r="AS1804" s="27">
        <f t="shared" ref="AS1804:AS1811" si="1116">0.99*AR1804</f>
        <v>0.7036384607999997</v>
      </c>
      <c r="AT1804" s="100">
        <f t="shared" si="1093"/>
        <v>0.67549292236799974</v>
      </c>
      <c r="AU1804" s="27">
        <f t="shared" si="1093"/>
        <v>0.64847320547327969</v>
      </c>
      <c r="AV1804" s="27">
        <f t="shared" ref="AV1804:AV1811" si="1117">0.95*AU1804</f>
        <v>0.61604954519961563</v>
      </c>
      <c r="AW1804" s="27">
        <f t="shared" ref="AW1804:AW1811" si="1118">AV1804</f>
        <v>0.61604954519961563</v>
      </c>
      <c r="AX1804" s="27">
        <f t="shared" ref="AX1804:AX1811" si="1119">AW1804/3600</f>
        <v>1.711248736665599E-4</v>
      </c>
      <c r="AY1804" s="100">
        <f>AN1804-AW1804</f>
        <v>61877.454411102823</v>
      </c>
      <c r="AZ1804" s="110">
        <f t="shared" ref="AZ1804:AZ1811" si="1120">AY1804/3600</f>
        <v>17.188181780861896</v>
      </c>
      <c r="BB1804" s="88">
        <v>0.52869165958478004</v>
      </c>
      <c r="BC1804" s="26">
        <f t="shared" ref="BC1804:BC1811" si="1121">0.9*BB1804</f>
        <v>0.47582249362630202</v>
      </c>
      <c r="BD1804" s="26">
        <f t="shared" ref="BD1804:BD1811" si="1122">0.95*BC1804</f>
        <v>0.45203136894498691</v>
      </c>
      <c r="BE1804" s="26">
        <f t="shared" ref="BE1804:BE1811" si="1123">0.96*BD1804</f>
        <v>0.43395011418718743</v>
      </c>
      <c r="BF1804" s="26">
        <f t="shared" ref="BF1804:BF1811" si="1124">0.94*BE1804</f>
        <v>0.40791310733595615</v>
      </c>
      <c r="BG1804" s="26">
        <f t="shared" ref="BG1804:BG1811" si="1125">BF1804</f>
        <v>0.40791310733595615</v>
      </c>
    </row>
    <row r="1805" spans="2:59">
      <c r="B1805" s="13" t="s">
        <v>35</v>
      </c>
      <c r="C1805" s="13">
        <v>1794</v>
      </c>
      <c r="D1805" s="13">
        <v>317</v>
      </c>
      <c r="E1805" s="24">
        <v>5.2</v>
      </c>
      <c r="F1805" s="69">
        <f t="shared" si="1094"/>
        <v>1.4444444444444444</v>
      </c>
      <c r="G1805" s="25">
        <f t="shared" ref="G1805:G1811" si="1126">($E1806-$E1804)/2/3.6</f>
        <v>-1.2083333333333333</v>
      </c>
      <c r="H1805" s="25">
        <f t="shared" si="1095"/>
        <v>159</v>
      </c>
      <c r="I1805" s="49">
        <f>'Ducati Panigale 1199 data'!$C$8*G1805</f>
        <v>-335.91666666666663</v>
      </c>
      <c r="J1805" s="49">
        <f>'Ducati Panigale 1199 data'!$C$8*'Ducati Panigale 1199 data'!$C$15*'Ducati Panigale 1199 data'!$C$10</f>
        <v>54.543600000000005</v>
      </c>
      <c r="K1805" s="49">
        <f>(0.5*'Ducati Panigale 1199 data'!$C$12)*'Ducati Panigale 1199 data'!$C$14*'Ducati Panigale 1199 data'!$C$11*F1805^2</f>
        <v>0.29520231481481485</v>
      </c>
      <c r="L1805" s="49">
        <f t="shared" si="1096"/>
        <v>-281.07786435185182</v>
      </c>
      <c r="M1805" s="49">
        <f t="shared" si="1092"/>
        <v>-406.00135961934149</v>
      </c>
      <c r="N1805" s="25">
        <f t="shared" si="1097"/>
        <v>-0.40600135961934147</v>
      </c>
      <c r="O1805" s="105">
        <f t="shared" si="1098"/>
        <v>-0.40600135961934147</v>
      </c>
      <c r="P1805" s="105">
        <f t="shared" si="1099"/>
        <v>0.40600135961934147</v>
      </c>
      <c r="Q1805" s="105">
        <f t="shared" ref="Q1805:Q1811" si="1127">P1805+Q1804</f>
        <v>396.45581088737362</v>
      </c>
      <c r="R1805" s="27">
        <f t="shared" si="1100"/>
        <v>0.11012661413538156</v>
      </c>
      <c r="S1805" s="98">
        <f t="shared" si="1101"/>
        <v>0</v>
      </c>
      <c r="T1805" s="17">
        <f t="shared" ref="T1805:T1811" si="1128">S1805+T1804</f>
        <v>3352.8420790910336</v>
      </c>
      <c r="U1805" s="17">
        <f t="shared" si="1102"/>
        <v>0.93134502196973157</v>
      </c>
      <c r="V1805" s="17">
        <f t="shared" si="1103"/>
        <v>376.63302034300494</v>
      </c>
      <c r="W1805" s="17">
        <f t="shared" si="1104"/>
        <v>361.56769952928471</v>
      </c>
      <c r="X1805" s="17">
        <f t="shared" si="1104"/>
        <v>347.10499154811333</v>
      </c>
      <c r="Y1805" s="17">
        <f t="shared" si="1105"/>
        <v>343.63394163263217</v>
      </c>
      <c r="Z1805" s="17">
        <f>Y1805/3600</f>
        <v>9.5453872675731161E-2</v>
      </c>
      <c r="AA1805" s="17">
        <f>0.96*Y1805</f>
        <v>329.88858396732689</v>
      </c>
      <c r="AB1805" s="17">
        <f t="shared" si="1106"/>
        <v>316.69304060863379</v>
      </c>
      <c r="AC1805" s="17">
        <f t="shared" si="1107"/>
        <v>300.8583885782021</v>
      </c>
      <c r="AD1805" s="17">
        <f t="shared" si="1108"/>
        <v>300.8583885782021</v>
      </c>
      <c r="AE1805" s="17">
        <f t="shared" ref="AE1805:AE1811" si="1129">AD1805/3600</f>
        <v>8.3571774605056132E-2</v>
      </c>
      <c r="AF1805" s="17">
        <f>T1805-AD1805</f>
        <v>3051.9836905128313</v>
      </c>
      <c r="AG1805" s="17">
        <f t="shared" si="1109"/>
        <v>0.84777324736467541</v>
      </c>
      <c r="AH1805" s="28">
        <f>0.5*'Ducati Panigale 1199 data'!$C$8*'WLTP class 3 v5'!F1805^2</f>
        <v>290.01234567901236</v>
      </c>
      <c r="AI1805" s="17">
        <f t="shared" si="1110"/>
        <v>0.29001234567901235</v>
      </c>
      <c r="AJ1805" s="17">
        <f>IF(N1805&lt;0, AI1805, "0")</f>
        <v>0.29001234567901235</v>
      </c>
      <c r="AK1805" s="98">
        <f>AK1804+AJ1805</f>
        <v>4958.1755825617256</v>
      </c>
      <c r="AL1805" s="105">
        <f t="shared" si="1111"/>
        <v>1.3772709951560349</v>
      </c>
      <c r="AM1805" s="98">
        <f>IF(N1805 &gt; 0, AI1805, )</f>
        <v>0</v>
      </c>
      <c r="AN1805" s="98">
        <f t="shared" ref="AN1805:AN1811" si="1130">AM1805+AN1804</f>
        <v>61878.070460648021</v>
      </c>
      <c r="AO1805" s="98">
        <f t="shared" si="1112"/>
        <v>17.188352905735563</v>
      </c>
      <c r="AP1805" s="27">
        <f t="shared" si="1113"/>
        <v>0.27551172839506172</v>
      </c>
      <c r="AQ1805" s="27">
        <f t="shared" si="1114"/>
        <v>0.26449125925925926</v>
      </c>
      <c r="AR1805" s="100">
        <f t="shared" si="1115"/>
        <v>0.25391160888888886</v>
      </c>
      <c r="AS1805" s="27">
        <f t="shared" si="1116"/>
        <v>0.25137249279999996</v>
      </c>
      <c r="AT1805" s="100">
        <f t="shared" si="1093"/>
        <v>0.24131759308799994</v>
      </c>
      <c r="AU1805" s="27">
        <f t="shared" si="1093"/>
        <v>0.23166488936447993</v>
      </c>
      <c r="AV1805" s="27">
        <f t="shared" si="1117"/>
        <v>0.22008164489625592</v>
      </c>
      <c r="AW1805" s="27">
        <f t="shared" si="1118"/>
        <v>0.22008164489625592</v>
      </c>
      <c r="AX1805" s="27">
        <f t="shared" si="1119"/>
        <v>6.1133790248959978E-5</v>
      </c>
      <c r="AY1805" s="100">
        <f>AN1805-AW1805</f>
        <v>61877.850379003125</v>
      </c>
      <c r="AZ1805" s="110">
        <f t="shared" si="1120"/>
        <v>17.188291771945313</v>
      </c>
      <c r="BB1805" s="88">
        <v>0.40600135961934097</v>
      </c>
      <c r="BC1805" s="26">
        <f t="shared" si="1121"/>
        <v>0.3654012236574069</v>
      </c>
      <c r="BD1805" s="26">
        <f t="shared" si="1122"/>
        <v>0.34713116247453657</v>
      </c>
      <c r="BE1805" s="26">
        <f t="shared" si="1123"/>
        <v>0.33324591597555508</v>
      </c>
      <c r="BF1805" s="26">
        <f t="shared" si="1124"/>
        <v>0.31325116101702177</v>
      </c>
      <c r="BG1805" s="26">
        <f t="shared" si="1125"/>
        <v>0.31325116101702177</v>
      </c>
    </row>
    <row r="1806" spans="2:59">
      <c r="B1806" s="13" t="s">
        <v>35</v>
      </c>
      <c r="C1806" s="13">
        <v>1795</v>
      </c>
      <c r="D1806" s="13">
        <v>318</v>
      </c>
      <c r="E1806" s="24">
        <v>0</v>
      </c>
      <c r="F1806" s="69">
        <f t="shared" si="1094"/>
        <v>0</v>
      </c>
      <c r="G1806" s="25">
        <f t="shared" si="1126"/>
        <v>-0.72222222222222221</v>
      </c>
      <c r="H1806" s="25">
        <f t="shared" si="1095"/>
        <v>159.5</v>
      </c>
      <c r="I1806" s="49">
        <f>'Ducati Panigale 1199 data'!$C$8*G1806</f>
        <v>-200.77777777777777</v>
      </c>
      <c r="J1806" s="49">
        <f>'Ducati Panigale 1199 data'!$C$8*'Ducati Panigale 1199 data'!$C$15*'Ducati Panigale 1199 data'!$C$10</f>
        <v>54.543600000000005</v>
      </c>
      <c r="K1806" s="49">
        <f>(0.5*'Ducati Panigale 1199 data'!$C$12)*'Ducati Panigale 1199 data'!$C$14*'Ducati Panigale 1199 data'!$C$11*F1806^2</f>
        <v>0</v>
      </c>
      <c r="L1806" s="49">
        <f t="shared" si="1096"/>
        <v>-146.23417777777777</v>
      </c>
      <c r="M1806" s="49">
        <f t="shared" si="1092"/>
        <v>0</v>
      </c>
      <c r="N1806" s="25">
        <f t="shared" si="1097"/>
        <v>0</v>
      </c>
      <c r="O1806" s="105">
        <f t="shared" si="1098"/>
        <v>0</v>
      </c>
      <c r="P1806" s="105">
        <f t="shared" si="1099"/>
        <v>0</v>
      </c>
      <c r="Q1806" s="105">
        <f t="shared" si="1127"/>
        <v>396.45581088737362</v>
      </c>
      <c r="R1806" s="27">
        <f t="shared" si="1100"/>
        <v>0.11012661413538156</v>
      </c>
      <c r="S1806" s="98">
        <f t="shared" si="1101"/>
        <v>0</v>
      </c>
      <c r="T1806" s="17">
        <f t="shared" si="1128"/>
        <v>3352.8420790910336</v>
      </c>
      <c r="U1806" s="17">
        <f t="shared" si="1102"/>
        <v>0.93134502196973157</v>
      </c>
      <c r="V1806" s="17">
        <f t="shared" si="1103"/>
        <v>376.63302034300494</v>
      </c>
      <c r="W1806" s="17">
        <f t="shared" si="1104"/>
        <v>361.56769952928471</v>
      </c>
      <c r="X1806" s="17">
        <f t="shared" si="1104"/>
        <v>347.10499154811333</v>
      </c>
      <c r="Y1806" s="17">
        <f t="shared" si="1105"/>
        <v>343.63394163263217</v>
      </c>
      <c r="Z1806" s="17">
        <f>Y1806/3600</f>
        <v>9.5453872675731161E-2</v>
      </c>
      <c r="AA1806" s="17">
        <f>0.96*Y1806</f>
        <v>329.88858396732689</v>
      </c>
      <c r="AB1806" s="17">
        <f t="shared" si="1106"/>
        <v>316.69304060863379</v>
      </c>
      <c r="AC1806" s="17">
        <f t="shared" si="1107"/>
        <v>300.8583885782021</v>
      </c>
      <c r="AD1806" s="17">
        <f t="shared" si="1108"/>
        <v>300.8583885782021</v>
      </c>
      <c r="AE1806" s="17">
        <f t="shared" si="1129"/>
        <v>8.3571774605056132E-2</v>
      </c>
      <c r="AF1806" s="17">
        <f>T1806-AD1806</f>
        <v>3051.9836905128313</v>
      </c>
      <c r="AG1806" s="17">
        <f t="shared" si="1109"/>
        <v>0.84777324736467541</v>
      </c>
      <c r="AH1806" s="28">
        <f>0.5*'Ducati Panigale 1199 data'!$C$8*'WLTP class 3 v5'!F1806^2</f>
        <v>0</v>
      </c>
      <c r="AI1806" s="17">
        <f t="shared" si="1110"/>
        <v>0</v>
      </c>
      <c r="AJ1806" s="17" t="str">
        <f>IF(N1806&lt;0, AI1806, "0")</f>
        <v>0</v>
      </c>
      <c r="AK1806" s="98">
        <f>AK1805+AJ1806</f>
        <v>4958.1755825617256</v>
      </c>
      <c r="AL1806" s="105">
        <f t="shared" si="1111"/>
        <v>1.3772709951560349</v>
      </c>
      <c r="AM1806" s="98">
        <f>IF(N1806 &gt; 0, AI1806, )</f>
        <v>0</v>
      </c>
      <c r="AN1806" s="98">
        <f t="shared" si="1130"/>
        <v>61878.070460648021</v>
      </c>
      <c r="AO1806" s="98">
        <f t="shared" si="1112"/>
        <v>17.188352905735563</v>
      </c>
      <c r="AP1806" s="27">
        <f t="shared" si="1113"/>
        <v>0</v>
      </c>
      <c r="AQ1806" s="27">
        <f t="shared" si="1114"/>
        <v>0</v>
      </c>
      <c r="AR1806" s="100">
        <f t="shared" si="1115"/>
        <v>0</v>
      </c>
      <c r="AS1806" s="27">
        <f t="shared" si="1116"/>
        <v>0</v>
      </c>
      <c r="AT1806" s="100">
        <f t="shared" si="1093"/>
        <v>0</v>
      </c>
      <c r="AU1806" s="27">
        <f t="shared" si="1093"/>
        <v>0</v>
      </c>
      <c r="AV1806" s="27">
        <f t="shared" si="1117"/>
        <v>0</v>
      </c>
      <c r="AW1806" s="27">
        <f t="shared" si="1118"/>
        <v>0</v>
      </c>
      <c r="AX1806" s="27">
        <f t="shared" si="1119"/>
        <v>0</v>
      </c>
      <c r="AY1806" s="100">
        <f>AN1806-AW1806</f>
        <v>61878.070460648021</v>
      </c>
      <c r="AZ1806" s="110">
        <f t="shared" si="1120"/>
        <v>17.188352905735563</v>
      </c>
      <c r="BB1806" s="88">
        <v>0</v>
      </c>
      <c r="BC1806" s="26">
        <f t="shared" si="1121"/>
        <v>0</v>
      </c>
      <c r="BD1806" s="26">
        <f t="shared" si="1122"/>
        <v>0</v>
      </c>
      <c r="BE1806" s="26">
        <f t="shared" si="1123"/>
        <v>0</v>
      </c>
      <c r="BF1806" s="26">
        <f t="shared" si="1124"/>
        <v>0</v>
      </c>
      <c r="BG1806" s="26">
        <f t="shared" si="1125"/>
        <v>0</v>
      </c>
    </row>
    <row r="1807" spans="2:59">
      <c r="B1807" s="13" t="s">
        <v>35</v>
      </c>
      <c r="C1807" s="13">
        <v>1796</v>
      </c>
      <c r="D1807" s="13">
        <v>319</v>
      </c>
      <c r="E1807" s="24">
        <v>0</v>
      </c>
      <c r="F1807" s="69">
        <f t="shared" si="1094"/>
        <v>0</v>
      </c>
      <c r="G1807" s="25">
        <f t="shared" si="1126"/>
        <v>0</v>
      </c>
      <c r="H1807" s="25">
        <f t="shared" si="1095"/>
        <v>160</v>
      </c>
      <c r="I1807" s="49">
        <f>'Ducati Panigale 1199 data'!$C$8*G1807</f>
        <v>0</v>
      </c>
      <c r="J1807" s="49">
        <f>'Ducati Panigale 1199 data'!$C$8*'Ducati Panigale 1199 data'!$C$15*'Ducati Panigale 1199 data'!$C$10</f>
        <v>54.543600000000005</v>
      </c>
      <c r="K1807" s="49">
        <f>(0.5*'Ducati Panigale 1199 data'!$C$12)*'Ducati Panigale 1199 data'!$C$14*'Ducati Panigale 1199 data'!$C$11*F1807^2</f>
        <v>0</v>
      </c>
      <c r="L1807" s="49">
        <f t="shared" si="1096"/>
        <v>54.543600000000005</v>
      </c>
      <c r="M1807" s="49">
        <f t="shared" si="1092"/>
        <v>0</v>
      </c>
      <c r="N1807" s="25">
        <f t="shared" si="1097"/>
        <v>0</v>
      </c>
      <c r="O1807" s="105">
        <f t="shared" si="1098"/>
        <v>0</v>
      </c>
      <c r="P1807" s="105">
        <f t="shared" si="1099"/>
        <v>0</v>
      </c>
      <c r="Q1807" s="105">
        <f t="shared" si="1127"/>
        <v>396.45581088737362</v>
      </c>
      <c r="R1807" s="27">
        <f t="shared" si="1100"/>
        <v>0.11012661413538156</v>
      </c>
      <c r="S1807" s="98">
        <f t="shared" si="1101"/>
        <v>0</v>
      </c>
      <c r="T1807" s="17">
        <f t="shared" si="1128"/>
        <v>3352.8420790910336</v>
      </c>
      <c r="U1807" s="17">
        <f t="shared" si="1102"/>
        <v>0.93134502196973157</v>
      </c>
      <c r="V1807" s="17">
        <f t="shared" si="1103"/>
        <v>376.63302034300494</v>
      </c>
      <c r="W1807" s="17">
        <f t="shared" si="1104"/>
        <v>361.56769952928471</v>
      </c>
      <c r="X1807" s="17">
        <f t="shared" si="1104"/>
        <v>347.10499154811333</v>
      </c>
      <c r="Y1807" s="17">
        <f t="shared" si="1105"/>
        <v>343.63394163263217</v>
      </c>
      <c r="Z1807" s="17">
        <f>Y1807/3600</f>
        <v>9.5453872675731161E-2</v>
      </c>
      <c r="AA1807" s="17">
        <f>0.96*Y1807</f>
        <v>329.88858396732689</v>
      </c>
      <c r="AB1807" s="17">
        <f t="shared" si="1106"/>
        <v>316.69304060863379</v>
      </c>
      <c r="AC1807" s="17">
        <f t="shared" si="1107"/>
        <v>300.8583885782021</v>
      </c>
      <c r="AD1807" s="17">
        <f t="shared" si="1108"/>
        <v>300.8583885782021</v>
      </c>
      <c r="AE1807" s="17">
        <f t="shared" si="1129"/>
        <v>8.3571774605056132E-2</v>
      </c>
      <c r="AF1807" s="17">
        <f>T1807-AD1807</f>
        <v>3051.9836905128313</v>
      </c>
      <c r="AG1807" s="17">
        <f t="shared" si="1109"/>
        <v>0.84777324736467541</v>
      </c>
      <c r="AH1807" s="28">
        <f>0.5*'Ducati Panigale 1199 data'!$C$8*'WLTP class 3 v5'!F1807^2</f>
        <v>0</v>
      </c>
      <c r="AI1807" s="17">
        <f t="shared" si="1110"/>
        <v>0</v>
      </c>
      <c r="AJ1807" s="17" t="str">
        <f>IF(N1807&lt;0, AI1807, "0")</f>
        <v>0</v>
      </c>
      <c r="AK1807" s="98">
        <f>AK1806+AJ1807</f>
        <v>4958.1755825617256</v>
      </c>
      <c r="AL1807" s="105">
        <f t="shared" si="1111"/>
        <v>1.3772709951560349</v>
      </c>
      <c r="AM1807" s="98">
        <f>IF(N1807 &gt; 0, AI1807, )</f>
        <v>0</v>
      </c>
      <c r="AN1807" s="98">
        <f t="shared" si="1130"/>
        <v>61878.070460648021</v>
      </c>
      <c r="AO1807" s="98">
        <f t="shared" si="1112"/>
        <v>17.188352905735563</v>
      </c>
      <c r="AP1807" s="27">
        <f t="shared" si="1113"/>
        <v>0</v>
      </c>
      <c r="AQ1807" s="27">
        <f t="shared" si="1114"/>
        <v>0</v>
      </c>
      <c r="AR1807" s="100">
        <f t="shared" si="1115"/>
        <v>0</v>
      </c>
      <c r="AS1807" s="27">
        <f t="shared" si="1116"/>
        <v>0</v>
      </c>
      <c r="AT1807" s="100">
        <f t="shared" si="1093"/>
        <v>0</v>
      </c>
      <c r="AU1807" s="27">
        <f t="shared" si="1093"/>
        <v>0</v>
      </c>
      <c r="AV1807" s="27">
        <f t="shared" si="1117"/>
        <v>0</v>
      </c>
      <c r="AW1807" s="27">
        <f t="shared" si="1118"/>
        <v>0</v>
      </c>
      <c r="AX1807" s="27">
        <f t="shared" si="1119"/>
        <v>0</v>
      </c>
      <c r="AY1807" s="100">
        <f>AN1807-AW1807</f>
        <v>61878.070460648021</v>
      </c>
      <c r="AZ1807" s="110">
        <f t="shared" si="1120"/>
        <v>17.188352905735563</v>
      </c>
      <c r="BB1807" s="88">
        <v>0</v>
      </c>
      <c r="BC1807" s="26">
        <f t="shared" si="1121"/>
        <v>0</v>
      </c>
      <c r="BD1807" s="26">
        <f t="shared" si="1122"/>
        <v>0</v>
      </c>
      <c r="BE1807" s="26">
        <f t="shared" si="1123"/>
        <v>0</v>
      </c>
      <c r="BF1807" s="26">
        <f t="shared" si="1124"/>
        <v>0</v>
      </c>
      <c r="BG1807" s="26">
        <f t="shared" si="1125"/>
        <v>0</v>
      </c>
    </row>
    <row r="1808" spans="2:59">
      <c r="B1808" s="13" t="s">
        <v>35</v>
      </c>
      <c r="C1808" s="13">
        <v>1797</v>
      </c>
      <c r="D1808" s="13">
        <v>320</v>
      </c>
      <c r="E1808" s="24">
        <v>0</v>
      </c>
      <c r="F1808" s="69">
        <f t="shared" si="1094"/>
        <v>0</v>
      </c>
      <c r="G1808" s="25">
        <f t="shared" si="1126"/>
        <v>0</v>
      </c>
      <c r="H1808" s="25">
        <f t="shared" si="1095"/>
        <v>160.5</v>
      </c>
      <c r="I1808" s="49">
        <f>'Ducati Panigale 1199 data'!$C$8*G1808</f>
        <v>0</v>
      </c>
      <c r="J1808" s="49">
        <f>'Ducati Panigale 1199 data'!$C$8*'Ducati Panigale 1199 data'!$C$15*'Ducati Panigale 1199 data'!$C$10</f>
        <v>54.543600000000005</v>
      </c>
      <c r="K1808" s="49">
        <f>(0.5*'Ducati Panigale 1199 data'!$C$12)*'Ducati Panigale 1199 data'!$C$14*'Ducati Panigale 1199 data'!$C$11*F1808^2</f>
        <v>0</v>
      </c>
      <c r="L1808" s="49">
        <f t="shared" si="1096"/>
        <v>54.543600000000005</v>
      </c>
      <c r="M1808" s="49">
        <f t="shared" si="1092"/>
        <v>0</v>
      </c>
      <c r="N1808" s="25">
        <f t="shared" si="1097"/>
        <v>0</v>
      </c>
      <c r="O1808" s="105">
        <f t="shared" si="1098"/>
        <v>0</v>
      </c>
      <c r="P1808" s="105">
        <f t="shared" si="1099"/>
        <v>0</v>
      </c>
      <c r="Q1808" s="105">
        <f t="shared" si="1127"/>
        <v>396.45581088737362</v>
      </c>
      <c r="R1808" s="27">
        <f t="shared" si="1100"/>
        <v>0.11012661413538156</v>
      </c>
      <c r="S1808" s="98">
        <f t="shared" si="1101"/>
        <v>0</v>
      </c>
      <c r="T1808" s="17">
        <f t="shared" si="1128"/>
        <v>3352.8420790910336</v>
      </c>
      <c r="U1808" s="17">
        <f t="shared" si="1102"/>
        <v>0.93134502196973157</v>
      </c>
      <c r="V1808" s="17">
        <f t="shared" si="1103"/>
        <v>376.63302034300494</v>
      </c>
      <c r="W1808" s="17">
        <f t="shared" si="1104"/>
        <v>361.56769952928471</v>
      </c>
      <c r="X1808" s="17">
        <f t="shared" si="1104"/>
        <v>347.10499154811333</v>
      </c>
      <c r="Y1808" s="17">
        <f t="shared" si="1105"/>
        <v>343.63394163263217</v>
      </c>
      <c r="Z1808" s="17">
        <f>Y1808/3600</f>
        <v>9.5453872675731161E-2</v>
      </c>
      <c r="AA1808" s="17">
        <f>0.96*Y1808</f>
        <v>329.88858396732689</v>
      </c>
      <c r="AB1808" s="17">
        <f t="shared" si="1106"/>
        <v>316.69304060863379</v>
      </c>
      <c r="AC1808" s="17">
        <f t="shared" si="1107"/>
        <v>300.8583885782021</v>
      </c>
      <c r="AD1808" s="17">
        <f t="shared" si="1108"/>
        <v>300.8583885782021</v>
      </c>
      <c r="AE1808" s="17">
        <f t="shared" si="1129"/>
        <v>8.3571774605056132E-2</v>
      </c>
      <c r="AF1808" s="17">
        <f>T1808-AD1808</f>
        <v>3051.9836905128313</v>
      </c>
      <c r="AG1808" s="17">
        <f t="shared" si="1109"/>
        <v>0.84777324736467541</v>
      </c>
      <c r="AH1808" s="28">
        <f>0.5*'Ducati Panigale 1199 data'!$C$8*'WLTP class 3 v5'!F1808^2</f>
        <v>0</v>
      </c>
      <c r="AI1808" s="17">
        <f t="shared" si="1110"/>
        <v>0</v>
      </c>
      <c r="AJ1808" s="17" t="str">
        <f>IF(N1808&lt;0, AI1808, "0")</f>
        <v>0</v>
      </c>
      <c r="AK1808" s="98">
        <f>AK1807+AJ1808</f>
        <v>4958.1755825617256</v>
      </c>
      <c r="AL1808" s="105">
        <f t="shared" si="1111"/>
        <v>1.3772709951560349</v>
      </c>
      <c r="AM1808" s="98">
        <f>IF(N1808 &gt; 0, AI1808, )</f>
        <v>0</v>
      </c>
      <c r="AN1808" s="98">
        <f t="shared" si="1130"/>
        <v>61878.070460648021</v>
      </c>
      <c r="AO1808" s="98">
        <f t="shared" si="1112"/>
        <v>17.188352905735563</v>
      </c>
      <c r="AP1808" s="27">
        <f t="shared" si="1113"/>
        <v>0</v>
      </c>
      <c r="AQ1808" s="27">
        <f t="shared" si="1114"/>
        <v>0</v>
      </c>
      <c r="AR1808" s="100">
        <f t="shared" si="1115"/>
        <v>0</v>
      </c>
      <c r="AS1808" s="27">
        <f t="shared" si="1116"/>
        <v>0</v>
      </c>
      <c r="AT1808" s="100">
        <f t="shared" si="1093"/>
        <v>0</v>
      </c>
      <c r="AU1808" s="27">
        <f t="shared" si="1093"/>
        <v>0</v>
      </c>
      <c r="AV1808" s="27">
        <f t="shared" si="1117"/>
        <v>0</v>
      </c>
      <c r="AW1808" s="27">
        <f t="shared" si="1118"/>
        <v>0</v>
      </c>
      <c r="AX1808" s="27">
        <f t="shared" si="1119"/>
        <v>0</v>
      </c>
      <c r="AY1808" s="100">
        <f>AN1808-AW1808</f>
        <v>61878.070460648021</v>
      </c>
      <c r="AZ1808" s="110">
        <f t="shared" si="1120"/>
        <v>17.188352905735563</v>
      </c>
      <c r="BB1808" s="88">
        <v>0</v>
      </c>
      <c r="BC1808" s="26">
        <f t="shared" si="1121"/>
        <v>0</v>
      </c>
      <c r="BD1808" s="26">
        <f t="shared" si="1122"/>
        <v>0</v>
      </c>
      <c r="BE1808" s="26">
        <f t="shared" si="1123"/>
        <v>0</v>
      </c>
      <c r="BF1808" s="26">
        <f t="shared" si="1124"/>
        <v>0</v>
      </c>
      <c r="BG1808" s="26">
        <f t="shared" si="1125"/>
        <v>0</v>
      </c>
    </row>
    <row r="1809" spans="2:59">
      <c r="B1809" s="13" t="s">
        <v>35</v>
      </c>
      <c r="C1809" s="13">
        <v>1798</v>
      </c>
      <c r="D1809" s="13">
        <v>321</v>
      </c>
      <c r="E1809" s="24">
        <v>0</v>
      </c>
      <c r="F1809" s="69">
        <f t="shared" si="1094"/>
        <v>0</v>
      </c>
      <c r="G1809" s="25">
        <f t="shared" si="1126"/>
        <v>0</v>
      </c>
      <c r="H1809" s="25">
        <f t="shared" si="1095"/>
        <v>161</v>
      </c>
      <c r="I1809" s="49">
        <f>'Ducati Panigale 1199 data'!$C$8*G1809</f>
        <v>0</v>
      </c>
      <c r="J1809" s="49">
        <f>'Ducati Panigale 1199 data'!$C$8*'Ducati Panigale 1199 data'!$C$15*'Ducati Panigale 1199 data'!$C$10</f>
        <v>54.543600000000005</v>
      </c>
      <c r="K1809" s="49">
        <f>(0.5*'Ducati Panigale 1199 data'!$C$12)*'Ducati Panigale 1199 data'!$C$14*'Ducati Panigale 1199 data'!$C$11*F1809^2</f>
        <v>0</v>
      </c>
      <c r="L1809" s="49">
        <f t="shared" si="1096"/>
        <v>54.543600000000005</v>
      </c>
      <c r="M1809" s="49">
        <f t="shared" si="1092"/>
        <v>0</v>
      </c>
      <c r="N1809" s="25">
        <f t="shared" si="1097"/>
        <v>0</v>
      </c>
      <c r="O1809" s="105">
        <f t="shared" si="1098"/>
        <v>0</v>
      </c>
      <c r="P1809" s="105">
        <f t="shared" si="1099"/>
        <v>0</v>
      </c>
      <c r="Q1809" s="105">
        <f t="shared" si="1127"/>
        <v>396.45581088737362</v>
      </c>
      <c r="R1809" s="27">
        <f t="shared" si="1100"/>
        <v>0.11012661413538156</v>
      </c>
      <c r="S1809" s="98">
        <f t="shared" si="1101"/>
        <v>0</v>
      </c>
      <c r="T1809" s="17">
        <f t="shared" si="1128"/>
        <v>3352.8420790910336</v>
      </c>
      <c r="U1809" s="17">
        <f t="shared" si="1102"/>
        <v>0.93134502196973157</v>
      </c>
      <c r="V1809" s="17">
        <f t="shared" si="1103"/>
        <v>376.63302034300494</v>
      </c>
      <c r="W1809" s="17">
        <f t="shared" si="1104"/>
        <v>361.56769952928471</v>
      </c>
      <c r="X1809" s="17">
        <f t="shared" si="1104"/>
        <v>347.10499154811333</v>
      </c>
      <c r="Y1809" s="17">
        <f t="shared" si="1105"/>
        <v>343.63394163263217</v>
      </c>
      <c r="Z1809" s="17">
        <f>Y1809/3600</f>
        <v>9.5453872675731161E-2</v>
      </c>
      <c r="AA1809" s="17">
        <f>0.96*Y1809</f>
        <v>329.88858396732689</v>
      </c>
      <c r="AB1809" s="17">
        <f t="shared" si="1106"/>
        <v>316.69304060863379</v>
      </c>
      <c r="AC1809" s="17">
        <f t="shared" si="1107"/>
        <v>300.8583885782021</v>
      </c>
      <c r="AD1809" s="17">
        <f t="shared" si="1108"/>
        <v>300.8583885782021</v>
      </c>
      <c r="AE1809" s="17">
        <f t="shared" si="1129"/>
        <v>8.3571774605056132E-2</v>
      </c>
      <c r="AF1809" s="17">
        <f>T1809-AD1809</f>
        <v>3051.9836905128313</v>
      </c>
      <c r="AG1809" s="17">
        <f t="shared" si="1109"/>
        <v>0.84777324736467541</v>
      </c>
      <c r="AH1809" s="28">
        <f>0.5*'Ducati Panigale 1199 data'!$C$8*'WLTP class 3 v5'!F1809^2</f>
        <v>0</v>
      </c>
      <c r="AI1809" s="17">
        <f t="shared" si="1110"/>
        <v>0</v>
      </c>
      <c r="AJ1809" s="17" t="str">
        <f>IF(N1809&lt;0, AI1809, "0")</f>
        <v>0</v>
      </c>
      <c r="AK1809" s="98">
        <f>AK1808+AJ1809</f>
        <v>4958.1755825617256</v>
      </c>
      <c r="AL1809" s="105">
        <f t="shared" si="1111"/>
        <v>1.3772709951560349</v>
      </c>
      <c r="AM1809" s="98">
        <f>IF(N1809 &gt; 0, AI1809, )</f>
        <v>0</v>
      </c>
      <c r="AN1809" s="98">
        <f t="shared" si="1130"/>
        <v>61878.070460648021</v>
      </c>
      <c r="AO1809" s="98">
        <f t="shared" si="1112"/>
        <v>17.188352905735563</v>
      </c>
      <c r="AP1809" s="27">
        <f t="shared" si="1113"/>
        <v>0</v>
      </c>
      <c r="AQ1809" s="27">
        <f t="shared" si="1114"/>
        <v>0</v>
      </c>
      <c r="AR1809" s="100">
        <f t="shared" si="1115"/>
        <v>0</v>
      </c>
      <c r="AS1809" s="27">
        <f t="shared" si="1116"/>
        <v>0</v>
      </c>
      <c r="AT1809" s="100">
        <f t="shared" si="1093"/>
        <v>0</v>
      </c>
      <c r="AU1809" s="27">
        <f t="shared" si="1093"/>
        <v>0</v>
      </c>
      <c r="AV1809" s="27">
        <f t="shared" si="1117"/>
        <v>0</v>
      </c>
      <c r="AW1809" s="27">
        <f t="shared" si="1118"/>
        <v>0</v>
      </c>
      <c r="AX1809" s="27">
        <f t="shared" si="1119"/>
        <v>0</v>
      </c>
      <c r="AY1809" s="100">
        <f>AN1809-AW1809</f>
        <v>61878.070460648021</v>
      </c>
      <c r="AZ1809" s="110">
        <f t="shared" si="1120"/>
        <v>17.188352905735563</v>
      </c>
      <c r="BB1809" s="88">
        <v>0</v>
      </c>
      <c r="BC1809" s="26">
        <f t="shared" si="1121"/>
        <v>0</v>
      </c>
      <c r="BD1809" s="26">
        <f t="shared" si="1122"/>
        <v>0</v>
      </c>
      <c r="BE1809" s="26">
        <f t="shared" si="1123"/>
        <v>0</v>
      </c>
      <c r="BF1809" s="26">
        <f t="shared" si="1124"/>
        <v>0</v>
      </c>
      <c r="BG1809" s="26">
        <f t="shared" si="1125"/>
        <v>0</v>
      </c>
    </row>
    <row r="1810" spans="2:59">
      <c r="B1810" s="13" t="s">
        <v>35</v>
      </c>
      <c r="C1810" s="13">
        <v>1799</v>
      </c>
      <c r="D1810" s="13">
        <v>322</v>
      </c>
      <c r="E1810" s="24">
        <v>0</v>
      </c>
      <c r="F1810" s="69">
        <f t="shared" si="1094"/>
        <v>0</v>
      </c>
      <c r="G1810" s="25">
        <f t="shared" si="1126"/>
        <v>0</v>
      </c>
      <c r="H1810" s="25">
        <f t="shared" si="1095"/>
        <v>161.5</v>
      </c>
      <c r="I1810" s="49">
        <f>'Ducati Panigale 1199 data'!$C$8*G1810</f>
        <v>0</v>
      </c>
      <c r="J1810" s="49">
        <f>'Ducati Panigale 1199 data'!$C$8*'Ducati Panigale 1199 data'!$C$15*'Ducati Panigale 1199 data'!$C$10</f>
        <v>54.543600000000005</v>
      </c>
      <c r="K1810" s="49">
        <f>(0.5*'Ducati Panigale 1199 data'!$C$12)*'Ducati Panigale 1199 data'!$C$14*'Ducati Panigale 1199 data'!$C$11*F1810^2</f>
        <v>0</v>
      </c>
      <c r="L1810" s="49">
        <f t="shared" si="1096"/>
        <v>54.543600000000005</v>
      </c>
      <c r="M1810" s="49">
        <f t="shared" si="1092"/>
        <v>0</v>
      </c>
      <c r="N1810" s="25">
        <f t="shared" si="1097"/>
        <v>0</v>
      </c>
      <c r="O1810" s="105">
        <f t="shared" si="1098"/>
        <v>0</v>
      </c>
      <c r="P1810" s="105">
        <f t="shared" si="1099"/>
        <v>0</v>
      </c>
      <c r="Q1810" s="105">
        <f t="shared" si="1127"/>
        <v>396.45581088737362</v>
      </c>
      <c r="R1810" s="27">
        <f t="shared" si="1100"/>
        <v>0.11012661413538156</v>
      </c>
      <c r="S1810" s="98">
        <f t="shared" si="1101"/>
        <v>0</v>
      </c>
      <c r="T1810" s="17">
        <f t="shared" si="1128"/>
        <v>3352.8420790910336</v>
      </c>
      <c r="U1810" s="17">
        <f t="shared" si="1102"/>
        <v>0.93134502196973157</v>
      </c>
      <c r="V1810" s="17">
        <f t="shared" si="1103"/>
        <v>376.63302034300494</v>
      </c>
      <c r="W1810" s="17">
        <f t="shared" si="1104"/>
        <v>361.56769952928471</v>
      </c>
      <c r="X1810" s="17">
        <f t="shared" si="1104"/>
        <v>347.10499154811333</v>
      </c>
      <c r="Y1810" s="17">
        <f t="shared" si="1105"/>
        <v>343.63394163263217</v>
      </c>
      <c r="Z1810" s="17">
        <f>Y1810/3600</f>
        <v>9.5453872675731161E-2</v>
      </c>
      <c r="AA1810" s="17">
        <f>0.96*Y1810</f>
        <v>329.88858396732689</v>
      </c>
      <c r="AB1810" s="17">
        <f t="shared" si="1106"/>
        <v>316.69304060863379</v>
      </c>
      <c r="AC1810" s="17">
        <f t="shared" si="1107"/>
        <v>300.8583885782021</v>
      </c>
      <c r="AD1810" s="17">
        <f t="shared" si="1108"/>
        <v>300.8583885782021</v>
      </c>
      <c r="AE1810" s="17">
        <f t="shared" si="1129"/>
        <v>8.3571774605056132E-2</v>
      </c>
      <c r="AF1810" s="17">
        <f>T1810-AD1810</f>
        <v>3051.9836905128313</v>
      </c>
      <c r="AG1810" s="17">
        <f t="shared" si="1109"/>
        <v>0.84777324736467541</v>
      </c>
      <c r="AH1810" s="28">
        <f>0.5*'Ducati Panigale 1199 data'!$C$8*'WLTP class 3 v5'!F1810^2</f>
        <v>0</v>
      </c>
      <c r="AI1810" s="17">
        <f t="shared" si="1110"/>
        <v>0</v>
      </c>
      <c r="AJ1810" s="17" t="str">
        <f>IF(N1810&lt;0, AI1810, "0")</f>
        <v>0</v>
      </c>
      <c r="AK1810" s="98">
        <f>AK1809+AJ1810</f>
        <v>4958.1755825617256</v>
      </c>
      <c r="AL1810" s="105">
        <f t="shared" si="1111"/>
        <v>1.3772709951560349</v>
      </c>
      <c r="AM1810" s="98">
        <f>IF(N1810 &gt; 0, AI1810, )</f>
        <v>0</v>
      </c>
      <c r="AN1810" s="98">
        <f t="shared" si="1130"/>
        <v>61878.070460648021</v>
      </c>
      <c r="AO1810" s="98">
        <f t="shared" si="1112"/>
        <v>17.188352905735563</v>
      </c>
      <c r="AP1810" s="27">
        <f t="shared" si="1113"/>
        <v>0</v>
      </c>
      <c r="AQ1810" s="27">
        <f t="shared" si="1114"/>
        <v>0</v>
      </c>
      <c r="AR1810" s="100">
        <f t="shared" si="1115"/>
        <v>0</v>
      </c>
      <c r="AS1810" s="27">
        <f t="shared" si="1116"/>
        <v>0</v>
      </c>
      <c r="AT1810" s="100">
        <f t="shared" si="1093"/>
        <v>0</v>
      </c>
      <c r="AU1810" s="27">
        <f t="shared" si="1093"/>
        <v>0</v>
      </c>
      <c r="AV1810" s="27">
        <f t="shared" si="1117"/>
        <v>0</v>
      </c>
      <c r="AW1810" s="27">
        <f t="shared" si="1118"/>
        <v>0</v>
      </c>
      <c r="AX1810" s="27">
        <f t="shared" si="1119"/>
        <v>0</v>
      </c>
      <c r="AY1810" s="100">
        <f>AN1810-AW1810</f>
        <v>61878.070460648021</v>
      </c>
      <c r="AZ1810" s="110">
        <f t="shared" si="1120"/>
        <v>17.188352905735563</v>
      </c>
      <c r="BB1810" s="88">
        <v>0</v>
      </c>
      <c r="BC1810" s="26">
        <f t="shared" si="1121"/>
        <v>0</v>
      </c>
      <c r="BD1810" s="26">
        <f t="shared" si="1122"/>
        <v>0</v>
      </c>
      <c r="BE1810" s="26">
        <f t="shared" si="1123"/>
        <v>0</v>
      </c>
      <c r="BF1810" s="26">
        <f t="shared" si="1124"/>
        <v>0</v>
      </c>
      <c r="BG1810" s="26">
        <f t="shared" si="1125"/>
        <v>0</v>
      </c>
    </row>
    <row r="1811" spans="2:59">
      <c r="B1811" s="13" t="s">
        <v>35</v>
      </c>
      <c r="C1811" s="13">
        <v>1800</v>
      </c>
      <c r="D1811" s="13">
        <v>323</v>
      </c>
      <c r="E1811" s="24">
        <v>0</v>
      </c>
      <c r="F1811" s="69">
        <f t="shared" si="1094"/>
        <v>0</v>
      </c>
      <c r="G1811" s="25">
        <f t="shared" si="1126"/>
        <v>0</v>
      </c>
      <c r="H1811" s="25">
        <f t="shared" si="1095"/>
        <v>0</v>
      </c>
      <c r="I1811" s="49">
        <f>'Ducati Panigale 1199 data'!$C$8*G1811</f>
        <v>0</v>
      </c>
      <c r="J1811" s="49">
        <f>'Ducati Panigale 1199 data'!$C$8*'Ducati Panigale 1199 data'!$C$15*'Ducati Panigale 1199 data'!$C$10</f>
        <v>54.543600000000005</v>
      </c>
      <c r="K1811" s="49">
        <f>(0.5*'Ducati Panigale 1199 data'!$C$12)*'Ducati Panigale 1199 data'!$C$14*'Ducati Panigale 1199 data'!$C$11*F1811^2</f>
        <v>0</v>
      </c>
      <c r="L1811" s="49">
        <f t="shared" si="1096"/>
        <v>54.543600000000005</v>
      </c>
      <c r="M1811" s="49">
        <f t="shared" si="1092"/>
        <v>0</v>
      </c>
      <c r="N1811" s="25">
        <f t="shared" si="1097"/>
        <v>0</v>
      </c>
      <c r="O1811" s="105">
        <f t="shared" si="1098"/>
        <v>0</v>
      </c>
      <c r="P1811" s="105">
        <f t="shared" si="1099"/>
        <v>0</v>
      </c>
      <c r="Q1811" s="105">
        <f t="shared" si="1127"/>
        <v>396.45581088737362</v>
      </c>
      <c r="R1811" s="27">
        <f t="shared" si="1100"/>
        <v>0.11012661413538156</v>
      </c>
      <c r="S1811" s="98">
        <f t="shared" si="1101"/>
        <v>0</v>
      </c>
      <c r="T1811" s="17">
        <f t="shared" si="1128"/>
        <v>3352.8420790910336</v>
      </c>
      <c r="U1811" s="17">
        <f t="shared" si="1102"/>
        <v>0.93134502196973157</v>
      </c>
      <c r="V1811" s="17">
        <f t="shared" si="1103"/>
        <v>376.63302034300494</v>
      </c>
      <c r="W1811" s="17">
        <f t="shared" si="1104"/>
        <v>361.56769952928471</v>
      </c>
      <c r="X1811" s="17">
        <f t="shared" si="1104"/>
        <v>347.10499154811333</v>
      </c>
      <c r="Y1811" s="17">
        <f t="shared" si="1105"/>
        <v>343.63394163263217</v>
      </c>
      <c r="Z1811" s="17">
        <f>Y1811/3600</f>
        <v>9.5453872675731161E-2</v>
      </c>
      <c r="AA1811" s="17">
        <f>0.96*Y1811</f>
        <v>329.88858396732689</v>
      </c>
      <c r="AB1811" s="17">
        <f t="shared" si="1106"/>
        <v>316.69304060863379</v>
      </c>
      <c r="AC1811" s="17">
        <f t="shared" si="1107"/>
        <v>300.8583885782021</v>
      </c>
      <c r="AD1811" s="17">
        <f t="shared" si="1108"/>
        <v>300.8583885782021</v>
      </c>
      <c r="AE1811" s="17">
        <f t="shared" si="1129"/>
        <v>8.3571774605056132E-2</v>
      </c>
      <c r="AF1811" s="17">
        <f>T1811-AD1811</f>
        <v>3051.9836905128313</v>
      </c>
      <c r="AG1811" s="17">
        <f t="shared" si="1109"/>
        <v>0.84777324736467541</v>
      </c>
      <c r="AH1811" s="28">
        <f>0.5*'Ducati Panigale 1199 data'!$C$8*'WLTP class 3 v5'!F1811^2</f>
        <v>0</v>
      </c>
      <c r="AI1811" s="17">
        <f t="shared" si="1110"/>
        <v>0</v>
      </c>
      <c r="AJ1811" s="17" t="str">
        <f>IF(N1811&lt;0, AI1811, "0")</f>
        <v>0</v>
      </c>
      <c r="AK1811" s="98">
        <f>AK1810+AJ1811</f>
        <v>4958.1755825617256</v>
      </c>
      <c r="AL1811" s="105">
        <f t="shared" si="1111"/>
        <v>1.3772709951560349</v>
      </c>
      <c r="AM1811" s="98">
        <f>IF(N1811 &gt; 0, AI1811, )</f>
        <v>0</v>
      </c>
      <c r="AN1811" s="98">
        <f t="shared" si="1130"/>
        <v>61878.070460648021</v>
      </c>
      <c r="AO1811" s="98">
        <f t="shared" si="1112"/>
        <v>17.188352905735563</v>
      </c>
      <c r="AP1811" s="27">
        <f t="shared" si="1113"/>
        <v>0</v>
      </c>
      <c r="AQ1811" s="27">
        <f t="shared" si="1114"/>
        <v>0</v>
      </c>
      <c r="AR1811" s="100">
        <f t="shared" si="1115"/>
        <v>0</v>
      </c>
      <c r="AS1811" s="27">
        <f t="shared" si="1116"/>
        <v>0</v>
      </c>
      <c r="AT1811" s="100">
        <f t="shared" si="1093"/>
        <v>0</v>
      </c>
      <c r="AU1811" s="27">
        <f t="shared" si="1093"/>
        <v>0</v>
      </c>
      <c r="AV1811" s="27">
        <f t="shared" si="1117"/>
        <v>0</v>
      </c>
      <c r="AW1811" s="27">
        <f t="shared" si="1118"/>
        <v>0</v>
      </c>
      <c r="AX1811" s="27">
        <f t="shared" si="1119"/>
        <v>0</v>
      </c>
      <c r="AY1811" s="100">
        <f>AN1811-AW1811</f>
        <v>61878.070460648021</v>
      </c>
      <c r="AZ1811" s="110">
        <f t="shared" si="1120"/>
        <v>17.188352905735563</v>
      </c>
      <c r="BB1811" s="88">
        <v>0</v>
      </c>
      <c r="BC1811" s="26">
        <f t="shared" si="1121"/>
        <v>0</v>
      </c>
      <c r="BD1811" s="26">
        <f t="shared" si="1122"/>
        <v>0</v>
      </c>
      <c r="BE1811" s="26">
        <f t="shared" si="1123"/>
        <v>0</v>
      </c>
      <c r="BF1811" s="26">
        <f t="shared" si="1124"/>
        <v>0</v>
      </c>
      <c r="BG1811" s="26">
        <f t="shared" si="1125"/>
        <v>0</v>
      </c>
    </row>
  </sheetData>
  <mergeCells count="5">
    <mergeCell ref="O5:R5"/>
    <mergeCell ref="S5:U5"/>
    <mergeCell ref="AJ5:AL5"/>
    <mergeCell ref="AM5:AO5"/>
    <mergeCell ref="V5:Z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A4573-D5B8-DF43-A4CA-545D15D985E7}">
  <dimension ref="A1"/>
  <sheetViews>
    <sheetView topLeftCell="F74" zoomScale="114" zoomScaleNormal="114" workbookViewId="0">
      <selection activeCell="L84" sqref="L84"/>
    </sheetView>
  </sheetViews>
  <sheetFormatPr baseColWidth="10" defaultRowHeight="16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BC14D-2B50-9848-887A-F8D6FBD720BF}">
  <dimension ref="B3:C9"/>
  <sheetViews>
    <sheetView workbookViewId="0">
      <selection activeCell="D12" sqref="D12"/>
    </sheetView>
  </sheetViews>
  <sheetFormatPr baseColWidth="10" defaultRowHeight="16"/>
  <cols>
    <col min="2" max="2" width="20.6640625" bestFit="1" customWidth="1"/>
  </cols>
  <sheetData>
    <row r="3" spans="2:3">
      <c r="B3" t="s">
        <v>77</v>
      </c>
      <c r="C3">
        <v>60</v>
      </c>
    </row>
    <row r="4" spans="2:3">
      <c r="B4" t="s">
        <v>74</v>
      </c>
      <c r="C4" s="94">
        <v>23.26</v>
      </c>
    </row>
    <row r="5" spans="2:3">
      <c r="B5" t="s">
        <v>75</v>
      </c>
      <c r="C5" s="94">
        <f>C4/C3</f>
        <v>0.38766666666666671</v>
      </c>
    </row>
    <row r="6" spans="2:3">
      <c r="B6" t="s">
        <v>78</v>
      </c>
      <c r="C6" s="93">
        <v>24000</v>
      </c>
    </row>
    <row r="7" spans="2:3">
      <c r="B7" t="s">
        <v>76</v>
      </c>
      <c r="C7" s="93">
        <f>C6/$C$5</f>
        <v>61908.856405846942</v>
      </c>
    </row>
    <row r="8" spans="2:3">
      <c r="B8" t="s">
        <v>79</v>
      </c>
      <c r="C8" s="93">
        <v>48000</v>
      </c>
    </row>
    <row r="9" spans="2:3">
      <c r="B9" t="s">
        <v>76</v>
      </c>
      <c r="C9" s="93">
        <f>C8/$C$5</f>
        <v>123817.71281169388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678E4-60DA-CA47-B884-D46C91408CF4}">
  <dimension ref="A2:T2216"/>
  <sheetViews>
    <sheetView zoomScale="140" zoomScaleNormal="140" workbookViewId="0">
      <selection activeCell="N16" sqref="N16"/>
    </sheetView>
  </sheetViews>
  <sheetFormatPr baseColWidth="10" defaultRowHeight="16"/>
  <cols>
    <col min="1" max="3" width="10.83203125" style="2"/>
    <col min="4" max="4" width="3.83203125" customWidth="1"/>
    <col min="8" max="8" width="3.1640625" customWidth="1"/>
    <col min="9" max="10" width="10.83203125" style="2"/>
    <col min="11" max="11" width="10.83203125" style="2" customWidth="1"/>
    <col min="12" max="12" width="10.83203125" customWidth="1"/>
    <col min="13" max="13" width="11.83203125" bestFit="1" customWidth="1"/>
  </cols>
  <sheetData>
    <row r="2" spans="1:20">
      <c r="A2" s="80" t="s">
        <v>12</v>
      </c>
      <c r="B2" s="81"/>
      <c r="C2" s="82"/>
      <c r="E2" s="74" t="s">
        <v>13</v>
      </c>
      <c r="F2" s="75"/>
      <c r="G2" s="76"/>
      <c r="I2" s="77" t="s">
        <v>8</v>
      </c>
      <c r="J2" s="78"/>
      <c r="K2" s="79"/>
    </row>
    <row r="3" spans="1:20" ht="51">
      <c r="A3" s="36" t="s">
        <v>1</v>
      </c>
      <c r="B3" s="36" t="s">
        <v>10</v>
      </c>
      <c r="C3" s="36" t="s">
        <v>11</v>
      </c>
      <c r="D3" s="37"/>
      <c r="E3" s="38" t="s">
        <v>1</v>
      </c>
      <c r="F3" s="38" t="s">
        <v>10</v>
      </c>
      <c r="G3" s="38" t="s">
        <v>11</v>
      </c>
      <c r="H3" s="37"/>
      <c r="I3" s="39" t="s">
        <v>7</v>
      </c>
      <c r="J3" s="39" t="s">
        <v>0</v>
      </c>
      <c r="K3" s="39" t="s">
        <v>5</v>
      </c>
      <c r="N3" s="41" t="s">
        <v>37</v>
      </c>
      <c r="O3" s="42" t="s">
        <v>38</v>
      </c>
      <c r="P3" s="43" t="s">
        <v>39</v>
      </c>
      <c r="Q3" s="44" t="s">
        <v>40</v>
      </c>
    </row>
    <row r="4" spans="1:20">
      <c r="A4" s="32" t="s">
        <v>3</v>
      </c>
      <c r="B4" s="32" t="s">
        <v>2</v>
      </c>
      <c r="C4" s="32" t="s">
        <v>6</v>
      </c>
      <c r="E4" s="33" t="s">
        <v>3</v>
      </c>
      <c r="F4" s="33" t="s">
        <v>2</v>
      </c>
      <c r="G4" s="33" t="s">
        <v>6</v>
      </c>
      <c r="I4" s="31" t="s">
        <v>3</v>
      </c>
      <c r="J4" s="31" t="s">
        <v>2</v>
      </c>
      <c r="K4" s="31" t="s">
        <v>6</v>
      </c>
      <c r="N4" s="32" t="s">
        <v>9</v>
      </c>
      <c r="O4" s="33" t="s">
        <v>9</v>
      </c>
      <c r="P4" s="31" t="s">
        <v>9</v>
      </c>
      <c r="Q4" s="31" t="s">
        <v>9</v>
      </c>
    </row>
    <row r="5" spans="1:20">
      <c r="A5" s="29">
        <v>0</v>
      </c>
      <c r="B5" s="29">
        <v>0</v>
      </c>
      <c r="C5" s="30">
        <v>55.86</v>
      </c>
      <c r="D5" s="2"/>
      <c r="E5" s="29">
        <v>0</v>
      </c>
      <c r="F5" s="29">
        <v>0</v>
      </c>
      <c r="G5" s="29">
        <v>31.14</v>
      </c>
      <c r="I5" s="29">
        <v>0</v>
      </c>
      <c r="J5" s="29">
        <v>0</v>
      </c>
      <c r="K5" s="30">
        <v>11.75</v>
      </c>
      <c r="M5" s="46" t="s">
        <v>14</v>
      </c>
      <c r="N5" s="23">
        <f>-(C1005-C5)/(B1005-B5)</f>
        <v>2.472</v>
      </c>
      <c r="O5" s="34">
        <f>-(G1004-G5)/(F1004-F5)</f>
        <v>1.0590590590590592</v>
      </c>
      <c r="P5" s="27">
        <f>-(K1219-K5)/(J1219-J5)</f>
        <v>0.96787479406919386</v>
      </c>
      <c r="Q5" s="27">
        <f>-(K905-K805)/(J905-J805)</f>
        <v>0.97222222222222232</v>
      </c>
    </row>
    <row r="6" spans="1:20">
      <c r="A6" s="29">
        <v>1</v>
      </c>
      <c r="B6" s="29">
        <v>0.01</v>
      </c>
      <c r="C6" s="29">
        <v>55.81</v>
      </c>
      <c r="E6" s="29">
        <v>1</v>
      </c>
      <c r="F6" s="29">
        <v>9.9999999999997868E-3</v>
      </c>
      <c r="G6" s="29">
        <v>31.14</v>
      </c>
      <c r="I6" s="29">
        <v>0</v>
      </c>
      <c r="J6" s="29">
        <v>9.9999999999909051E-3</v>
      </c>
      <c r="K6" s="30">
        <v>11.75</v>
      </c>
      <c r="M6" s="46" t="s">
        <v>41</v>
      </c>
      <c r="N6" s="22">
        <f>AVERAGE((C5:C1005))</f>
        <v>41.341188811188729</v>
      </c>
      <c r="O6" s="20">
        <f>AVERAGE(G5:G1004)</f>
        <v>25.28749999999993</v>
      </c>
      <c r="P6" s="17">
        <f>AVERAGE(K5:K1219)</f>
        <v>6.1187014174668466</v>
      </c>
      <c r="Q6" s="17">
        <f>AVERAGE(K805:K904)</f>
        <v>3.4563888888888892</v>
      </c>
    </row>
    <row r="7" spans="1:20">
      <c r="A7" s="29">
        <v>2</v>
      </c>
      <c r="B7" s="29">
        <v>0.02</v>
      </c>
      <c r="C7" s="29">
        <v>55.67</v>
      </c>
      <c r="E7" s="29">
        <v>1</v>
      </c>
      <c r="F7" s="29">
        <v>1.9999999999999574E-2</v>
      </c>
      <c r="G7" s="29">
        <v>31.08</v>
      </c>
      <c r="I7" s="29">
        <v>0</v>
      </c>
      <c r="J7" s="29">
        <v>1.999999999998181E-2</v>
      </c>
      <c r="K7" s="30">
        <v>11.75</v>
      </c>
      <c r="M7" s="46" t="s">
        <v>20</v>
      </c>
      <c r="N7" s="47">
        <f>'Ducati Panigale 1199 data'!$C$8*N5</f>
        <v>687.21600000000001</v>
      </c>
      <c r="O7" s="47">
        <f>'Ducati Panigale 1199 data'!$C$8*O5</f>
        <v>294.41841841841847</v>
      </c>
      <c r="P7" s="47">
        <f>'Ducati Panigale 1199 data'!$C$8*P5</f>
        <v>269.0691927512359</v>
      </c>
      <c r="Q7" s="47">
        <f>'Ducati Panigale 1199 data'!$C$8*Q5</f>
        <v>270.27777777777783</v>
      </c>
      <c r="S7" s="73"/>
      <c r="T7" s="73"/>
    </row>
    <row r="8" spans="1:20">
      <c r="A8" s="29">
        <v>2</v>
      </c>
      <c r="B8" s="29">
        <v>0.03</v>
      </c>
      <c r="C8" s="29">
        <v>55.72</v>
      </c>
      <c r="E8" s="29">
        <v>1</v>
      </c>
      <c r="F8" s="29">
        <v>2.9999999999999361E-2</v>
      </c>
      <c r="G8" s="29">
        <v>31.03</v>
      </c>
      <c r="I8" s="29">
        <v>0</v>
      </c>
      <c r="J8" s="29">
        <v>2.9999999999972715E-2</v>
      </c>
      <c r="K8" s="30">
        <v>11.75</v>
      </c>
    </row>
    <row r="9" spans="1:20">
      <c r="A9" s="29">
        <v>3</v>
      </c>
      <c r="B9" s="29">
        <v>0.04</v>
      </c>
      <c r="C9" s="29">
        <v>55.67</v>
      </c>
      <c r="E9" s="29">
        <v>1</v>
      </c>
      <c r="F9" s="29">
        <v>4.0000000000000924E-2</v>
      </c>
      <c r="G9" s="29">
        <v>31</v>
      </c>
      <c r="I9" s="29">
        <v>1</v>
      </c>
      <c r="J9" s="29">
        <v>3.999999999996362E-2</v>
      </c>
      <c r="K9" s="30">
        <v>11.722222222222221</v>
      </c>
    </row>
    <row r="10" spans="1:20">
      <c r="A10" s="29">
        <v>3</v>
      </c>
      <c r="B10" s="29">
        <v>0.05</v>
      </c>
      <c r="C10" s="29">
        <v>55.58</v>
      </c>
      <c r="E10" s="29">
        <v>2</v>
      </c>
      <c r="F10" s="29">
        <v>5.0000000000000711E-2</v>
      </c>
      <c r="G10" s="29">
        <v>31</v>
      </c>
      <c r="I10" s="29">
        <v>1</v>
      </c>
      <c r="J10" s="29">
        <v>4.9999999999954525E-2</v>
      </c>
      <c r="K10" s="30">
        <v>11.694444444444445</v>
      </c>
    </row>
    <row r="11" spans="1:20">
      <c r="A11" s="29">
        <v>4</v>
      </c>
      <c r="B11" s="29">
        <v>0.06</v>
      </c>
      <c r="C11" s="29">
        <v>55.64</v>
      </c>
      <c r="E11" s="29">
        <v>2</v>
      </c>
      <c r="F11" s="29">
        <v>6.0000000000000497E-2</v>
      </c>
      <c r="G11" s="29">
        <v>31.03</v>
      </c>
      <c r="I11" s="29">
        <v>1</v>
      </c>
      <c r="J11" s="29">
        <v>5.999999999994543E-2</v>
      </c>
      <c r="K11" s="30">
        <v>11.638888888888889</v>
      </c>
      <c r="M11" s="40"/>
      <c r="N11" s="5"/>
    </row>
    <row r="12" spans="1:20">
      <c r="A12" s="29">
        <v>4</v>
      </c>
      <c r="B12" s="29">
        <v>7.0000000000000007E-2</v>
      </c>
      <c r="C12" s="29">
        <v>55.64</v>
      </c>
      <c r="E12" s="29">
        <v>2</v>
      </c>
      <c r="F12" s="29">
        <v>7.0000000000000284E-2</v>
      </c>
      <c r="G12" s="29">
        <v>31</v>
      </c>
      <c r="I12" s="29">
        <v>1</v>
      </c>
      <c r="J12" s="29">
        <v>6.9999999999936335E-2</v>
      </c>
      <c r="K12" s="30">
        <v>11.638888888888889</v>
      </c>
      <c r="M12" s="40"/>
      <c r="N12" s="5"/>
    </row>
    <row r="13" spans="1:20">
      <c r="A13" s="29">
        <v>5</v>
      </c>
      <c r="B13" s="29">
        <v>0.08</v>
      </c>
      <c r="C13" s="29">
        <v>55.53</v>
      </c>
      <c r="E13" s="29">
        <v>3</v>
      </c>
      <c r="F13" s="29">
        <v>8.0000000000000071E-2</v>
      </c>
      <c r="G13" s="29">
        <v>30.94</v>
      </c>
      <c r="I13" s="29">
        <v>1</v>
      </c>
      <c r="J13" s="29">
        <v>8.0000000000040927E-2</v>
      </c>
      <c r="K13" s="30">
        <v>11.611111111111111</v>
      </c>
      <c r="M13" s="40"/>
      <c r="N13" s="5"/>
    </row>
    <row r="14" spans="1:20">
      <c r="A14" s="29">
        <v>5</v>
      </c>
      <c r="B14" s="29">
        <v>0.09</v>
      </c>
      <c r="C14" s="29">
        <v>55.53</v>
      </c>
      <c r="E14" s="29">
        <v>3</v>
      </c>
      <c r="F14" s="29">
        <v>8.9999999999999858E-2</v>
      </c>
      <c r="G14" s="29">
        <v>30.92</v>
      </c>
      <c r="I14" s="29">
        <v>1</v>
      </c>
      <c r="J14" s="29">
        <v>9.0000000000031832E-2</v>
      </c>
      <c r="K14" s="30">
        <v>11.611111111111111</v>
      </c>
    </row>
    <row r="15" spans="1:20">
      <c r="A15" s="29">
        <v>6</v>
      </c>
      <c r="B15" s="29">
        <v>0.1</v>
      </c>
      <c r="C15" s="29">
        <v>55.53</v>
      </c>
      <c r="E15" s="29">
        <v>3</v>
      </c>
      <c r="F15" s="29">
        <v>9.9999999999999645E-2</v>
      </c>
      <c r="G15" s="29">
        <v>30.89</v>
      </c>
      <c r="I15" s="29">
        <v>1</v>
      </c>
      <c r="J15" s="29">
        <v>0.10000000000002274</v>
      </c>
      <c r="K15" s="30">
        <v>11.611111111111111</v>
      </c>
      <c r="M15" s="40"/>
      <c r="N15" s="4"/>
    </row>
    <row r="16" spans="1:20">
      <c r="A16" s="29">
        <v>7</v>
      </c>
      <c r="B16" s="29">
        <v>0.11</v>
      </c>
      <c r="C16" s="29">
        <v>55.44</v>
      </c>
      <c r="E16" s="29">
        <v>4</v>
      </c>
      <c r="F16" s="29">
        <v>0.10999999999999943</v>
      </c>
      <c r="G16" s="29">
        <v>30.89</v>
      </c>
      <c r="I16" s="29">
        <v>1</v>
      </c>
      <c r="J16" s="29">
        <v>0.11000000000001364</v>
      </c>
      <c r="K16" s="30">
        <v>11.611111111111111</v>
      </c>
      <c r="M16" s="40"/>
      <c r="N16" s="5"/>
    </row>
    <row r="17" spans="1:19">
      <c r="A17" s="29">
        <v>7</v>
      </c>
      <c r="B17" s="29">
        <v>0.12</v>
      </c>
      <c r="C17" s="29">
        <v>55.42</v>
      </c>
      <c r="E17" s="29">
        <v>4</v>
      </c>
      <c r="F17" s="29">
        <v>0.12000000000000099</v>
      </c>
      <c r="G17" s="29">
        <v>30.89</v>
      </c>
      <c r="I17" s="29">
        <v>1</v>
      </c>
      <c r="J17" s="29">
        <v>0.12000000000000455</v>
      </c>
      <c r="K17" s="30">
        <v>11.583333333333334</v>
      </c>
      <c r="M17" s="40"/>
    </row>
    <row r="18" spans="1:19">
      <c r="A18" s="29">
        <v>8</v>
      </c>
      <c r="B18" s="29">
        <v>0.13</v>
      </c>
      <c r="C18" s="29">
        <v>55.47</v>
      </c>
      <c r="E18" s="29">
        <v>4</v>
      </c>
      <c r="F18" s="29">
        <v>0.13000000000000078</v>
      </c>
      <c r="G18" s="29">
        <v>30.83</v>
      </c>
      <c r="I18" s="29">
        <v>2</v>
      </c>
      <c r="J18" s="29">
        <v>0.12999999999999545</v>
      </c>
      <c r="K18" s="30">
        <v>11.527777777777779</v>
      </c>
    </row>
    <row r="19" spans="1:19">
      <c r="A19" s="29">
        <v>8</v>
      </c>
      <c r="B19" s="29">
        <v>0.14000000000000001</v>
      </c>
      <c r="C19" s="29">
        <v>55.42</v>
      </c>
      <c r="E19" s="29">
        <v>5</v>
      </c>
      <c r="F19" s="29">
        <v>0.14000000000000057</v>
      </c>
      <c r="G19" s="29">
        <v>30.81</v>
      </c>
      <c r="I19" s="29">
        <v>2</v>
      </c>
      <c r="J19" s="29">
        <v>0.13999999999998636</v>
      </c>
      <c r="K19" s="30">
        <v>11.5</v>
      </c>
    </row>
    <row r="20" spans="1:19">
      <c r="A20" s="29">
        <v>9</v>
      </c>
      <c r="B20" s="29">
        <v>0.15</v>
      </c>
      <c r="C20" s="29">
        <v>55.33</v>
      </c>
      <c r="E20" s="29">
        <v>5</v>
      </c>
      <c r="F20" s="29">
        <v>0.15000000000000036</v>
      </c>
      <c r="G20" s="29">
        <v>30.83</v>
      </c>
      <c r="I20" s="29">
        <v>2</v>
      </c>
      <c r="J20" s="29">
        <v>0.14999999999997726</v>
      </c>
      <c r="K20" s="30">
        <v>11.5</v>
      </c>
      <c r="S20" s="45"/>
    </row>
    <row r="21" spans="1:19">
      <c r="A21" s="29">
        <v>9</v>
      </c>
      <c r="B21" s="29">
        <v>0.16</v>
      </c>
      <c r="C21" s="29">
        <v>55.36</v>
      </c>
      <c r="E21" s="29">
        <v>5</v>
      </c>
      <c r="F21" s="29">
        <v>0.16000000000000014</v>
      </c>
      <c r="G21" s="29">
        <v>30.83</v>
      </c>
      <c r="I21" s="29">
        <v>2</v>
      </c>
      <c r="J21" s="29">
        <v>0.15999999999996817</v>
      </c>
      <c r="K21" s="30">
        <v>11.5</v>
      </c>
    </row>
    <row r="22" spans="1:19">
      <c r="A22" s="29">
        <v>10</v>
      </c>
      <c r="B22" s="29">
        <v>0.17</v>
      </c>
      <c r="C22" s="29">
        <v>55.31</v>
      </c>
      <c r="E22" s="29">
        <v>5</v>
      </c>
      <c r="F22" s="29">
        <v>0.16999999999999993</v>
      </c>
      <c r="G22" s="29">
        <v>30.86</v>
      </c>
      <c r="I22" s="29">
        <v>2</v>
      </c>
      <c r="J22" s="29">
        <v>0.16999999999995907</v>
      </c>
      <c r="K22" s="30">
        <v>11.5</v>
      </c>
    </row>
    <row r="23" spans="1:19">
      <c r="A23" s="29">
        <v>10</v>
      </c>
      <c r="B23" s="29">
        <v>0.18</v>
      </c>
      <c r="C23" s="29">
        <v>55.22</v>
      </c>
      <c r="E23" s="29">
        <v>6</v>
      </c>
      <c r="F23" s="29">
        <v>0.17999999999999972</v>
      </c>
      <c r="G23" s="29">
        <v>30.86</v>
      </c>
      <c r="I23" s="29">
        <v>2</v>
      </c>
      <c r="J23" s="29">
        <v>0.17999999999994998</v>
      </c>
      <c r="K23" s="30">
        <v>11.5</v>
      </c>
    </row>
    <row r="24" spans="1:19">
      <c r="A24" s="29">
        <v>11</v>
      </c>
      <c r="B24" s="29">
        <v>0.19</v>
      </c>
      <c r="C24" s="29">
        <v>55.22</v>
      </c>
      <c r="E24" s="29">
        <v>6</v>
      </c>
      <c r="F24" s="29">
        <v>0.1899999999999995</v>
      </c>
      <c r="G24" s="29">
        <v>30.83</v>
      </c>
      <c r="I24" s="29">
        <v>2</v>
      </c>
      <c r="J24" s="29">
        <v>0.18999999999994088</v>
      </c>
      <c r="K24" s="30">
        <v>11.527777777777779</v>
      </c>
    </row>
    <row r="25" spans="1:19">
      <c r="A25" s="29">
        <v>11</v>
      </c>
      <c r="B25" s="29">
        <v>0.2</v>
      </c>
      <c r="C25" s="29">
        <v>55.22</v>
      </c>
      <c r="E25" s="29">
        <v>6</v>
      </c>
      <c r="F25" s="29">
        <v>0.20000000000000107</v>
      </c>
      <c r="G25" s="29">
        <v>30.78</v>
      </c>
      <c r="I25" s="29">
        <v>2</v>
      </c>
      <c r="J25" s="29">
        <v>0.20000000000004547</v>
      </c>
      <c r="K25" s="30">
        <v>11.5</v>
      </c>
    </row>
    <row r="26" spans="1:19">
      <c r="A26" s="29">
        <v>12</v>
      </c>
      <c r="B26" s="29">
        <v>0.21</v>
      </c>
      <c r="C26" s="29">
        <v>55.17</v>
      </c>
      <c r="E26" s="29">
        <v>7</v>
      </c>
      <c r="F26" s="29">
        <v>0.21000000000000085</v>
      </c>
      <c r="G26" s="29">
        <v>30.75</v>
      </c>
      <c r="I26" s="29">
        <v>2</v>
      </c>
      <c r="J26" s="29">
        <v>0.21000000000003638</v>
      </c>
      <c r="K26" s="30">
        <v>11.5</v>
      </c>
    </row>
    <row r="27" spans="1:19">
      <c r="A27" s="29">
        <v>13</v>
      </c>
      <c r="B27" s="29">
        <v>0.22</v>
      </c>
      <c r="C27" s="29">
        <v>55.11</v>
      </c>
      <c r="E27" s="29">
        <v>7</v>
      </c>
      <c r="F27" s="29">
        <v>0.22000000000000064</v>
      </c>
      <c r="G27" s="29">
        <v>30.69</v>
      </c>
      <c r="I27" s="29">
        <v>3</v>
      </c>
      <c r="J27" s="29">
        <v>0.22000000000002728</v>
      </c>
      <c r="K27" s="30">
        <v>11.472222222222221</v>
      </c>
    </row>
    <row r="28" spans="1:19">
      <c r="A28" s="29">
        <v>13</v>
      </c>
      <c r="B28" s="26">
        <v>0.23</v>
      </c>
      <c r="C28" s="26">
        <v>55.03</v>
      </c>
      <c r="E28" s="29">
        <v>7</v>
      </c>
      <c r="F28" s="29">
        <v>0.23000000000000043</v>
      </c>
      <c r="G28" s="29">
        <v>30.72</v>
      </c>
      <c r="I28" s="29">
        <v>3</v>
      </c>
      <c r="J28" s="29">
        <v>0.23000000000001819</v>
      </c>
      <c r="K28" s="30">
        <v>11.416666666666666</v>
      </c>
    </row>
    <row r="29" spans="1:19">
      <c r="A29" s="29">
        <v>14</v>
      </c>
      <c r="B29" s="29">
        <v>0.24</v>
      </c>
      <c r="C29" s="29">
        <v>54.97</v>
      </c>
      <c r="E29" s="29">
        <v>8</v>
      </c>
      <c r="F29" s="29">
        <v>0.24000000000000021</v>
      </c>
      <c r="G29" s="29">
        <v>30.72</v>
      </c>
      <c r="I29" s="29">
        <v>3</v>
      </c>
      <c r="J29" s="29">
        <v>0.24000000000000909</v>
      </c>
      <c r="K29" s="30">
        <v>11.416666666666666</v>
      </c>
    </row>
    <row r="30" spans="1:19">
      <c r="A30" s="29">
        <v>14</v>
      </c>
      <c r="B30" s="29">
        <v>0.25</v>
      </c>
      <c r="C30" s="29">
        <v>54.94</v>
      </c>
      <c r="E30" s="29">
        <v>8</v>
      </c>
      <c r="F30" s="29">
        <v>0.25</v>
      </c>
      <c r="G30" s="29">
        <v>30.72</v>
      </c>
      <c r="I30" s="29">
        <v>3</v>
      </c>
      <c r="J30" s="29">
        <v>0.25</v>
      </c>
      <c r="K30" s="30">
        <v>11.388888888888889</v>
      </c>
    </row>
    <row r="31" spans="1:19">
      <c r="A31" s="29">
        <v>15</v>
      </c>
      <c r="B31" s="29">
        <v>0.26</v>
      </c>
      <c r="C31" s="29">
        <v>54.94</v>
      </c>
      <c r="E31" s="29">
        <v>8</v>
      </c>
      <c r="F31" s="29">
        <v>0.25999999999999979</v>
      </c>
      <c r="G31" s="29">
        <v>30.69</v>
      </c>
      <c r="I31" s="29">
        <v>3</v>
      </c>
      <c r="J31" s="29">
        <v>0.25999999999999091</v>
      </c>
      <c r="K31" s="30">
        <v>11.388888888888889</v>
      </c>
    </row>
    <row r="32" spans="1:19">
      <c r="A32" s="29">
        <v>15</v>
      </c>
      <c r="B32" s="29">
        <v>0.27</v>
      </c>
      <c r="C32" s="29">
        <v>54.92</v>
      </c>
      <c r="E32" s="29">
        <v>9</v>
      </c>
      <c r="F32" s="29">
        <v>0.26999999999999957</v>
      </c>
      <c r="G32" s="29">
        <v>30.67</v>
      </c>
      <c r="I32" s="29">
        <v>3</v>
      </c>
      <c r="J32" s="29">
        <v>0.26999999999998181</v>
      </c>
      <c r="K32" s="30">
        <v>11.388888888888889</v>
      </c>
    </row>
    <row r="33" spans="1:11">
      <c r="A33" s="29">
        <v>16</v>
      </c>
      <c r="B33" s="29">
        <v>0.28000000000000003</v>
      </c>
      <c r="C33" s="29">
        <v>54.86</v>
      </c>
      <c r="E33" s="29">
        <v>9</v>
      </c>
      <c r="F33" s="29">
        <v>0.27999999999999936</v>
      </c>
      <c r="G33" s="29">
        <v>30.67</v>
      </c>
      <c r="I33" s="29">
        <v>3</v>
      </c>
      <c r="J33" s="29">
        <v>0.27999999999997272</v>
      </c>
      <c r="K33" s="30">
        <v>11.388888888888889</v>
      </c>
    </row>
    <row r="34" spans="1:11">
      <c r="A34" s="29">
        <v>16</v>
      </c>
      <c r="B34" s="29">
        <v>0.28999999999999998</v>
      </c>
      <c r="C34" s="29">
        <v>54.81</v>
      </c>
      <c r="E34" s="29">
        <v>9</v>
      </c>
      <c r="F34" s="29">
        <v>0.29000000000000092</v>
      </c>
      <c r="G34" s="29">
        <v>30.67</v>
      </c>
      <c r="I34" s="29">
        <v>3</v>
      </c>
      <c r="J34" s="29">
        <v>0.28999999999996362</v>
      </c>
      <c r="K34" s="30">
        <v>11.388888888888889</v>
      </c>
    </row>
    <row r="35" spans="1:11">
      <c r="A35" s="29">
        <v>17</v>
      </c>
      <c r="B35" s="29">
        <v>0.3</v>
      </c>
      <c r="C35" s="29">
        <v>54.75</v>
      </c>
      <c r="E35" s="29">
        <v>9</v>
      </c>
      <c r="F35" s="29">
        <v>0.30000000000000071</v>
      </c>
      <c r="G35" s="29">
        <v>30.64</v>
      </c>
      <c r="I35" s="29">
        <v>4</v>
      </c>
      <c r="J35" s="29">
        <v>0.29999999999995453</v>
      </c>
      <c r="K35" s="30">
        <v>11.388888888888889</v>
      </c>
    </row>
    <row r="36" spans="1:11">
      <c r="A36" s="29">
        <v>18</v>
      </c>
      <c r="B36" s="29">
        <v>0.31</v>
      </c>
      <c r="C36" s="29">
        <v>54.67</v>
      </c>
      <c r="E36" s="29">
        <v>10</v>
      </c>
      <c r="F36" s="29">
        <v>0.3100000000000005</v>
      </c>
      <c r="G36" s="29">
        <v>30.61</v>
      </c>
      <c r="I36" s="29">
        <v>4</v>
      </c>
      <c r="J36" s="29">
        <v>0.30999999999994543</v>
      </c>
      <c r="K36" s="30">
        <v>11.388888888888889</v>
      </c>
    </row>
    <row r="37" spans="1:11">
      <c r="A37" s="29">
        <v>18</v>
      </c>
      <c r="B37" s="29">
        <v>0.32</v>
      </c>
      <c r="C37" s="29">
        <v>54.61</v>
      </c>
      <c r="E37" s="29">
        <v>10</v>
      </c>
      <c r="F37" s="29">
        <v>0.32000000000000028</v>
      </c>
      <c r="G37" s="29">
        <v>30.56</v>
      </c>
      <c r="I37" s="29">
        <v>4</v>
      </c>
      <c r="J37" s="29">
        <v>0.31999999999993634</v>
      </c>
      <c r="K37" s="30">
        <v>11.388888888888889</v>
      </c>
    </row>
    <row r="38" spans="1:11">
      <c r="A38" s="29">
        <v>19</v>
      </c>
      <c r="B38" s="29">
        <v>0.33</v>
      </c>
      <c r="C38" s="29">
        <v>54.61</v>
      </c>
      <c r="E38" s="29">
        <v>10</v>
      </c>
      <c r="F38" s="29">
        <v>0.33000000000000007</v>
      </c>
      <c r="G38" s="29">
        <v>30.53</v>
      </c>
      <c r="I38" s="29">
        <v>4</v>
      </c>
      <c r="J38" s="29">
        <v>0.33000000000004093</v>
      </c>
      <c r="K38" s="30">
        <v>11.416666666666666</v>
      </c>
    </row>
    <row r="39" spans="1:11">
      <c r="A39" s="29">
        <v>19</v>
      </c>
      <c r="B39" s="29">
        <v>0.34</v>
      </c>
      <c r="C39" s="29">
        <v>54.67</v>
      </c>
      <c r="E39" s="29">
        <v>11</v>
      </c>
      <c r="F39" s="29">
        <v>0.33999999999999986</v>
      </c>
      <c r="G39" s="29">
        <v>30.53</v>
      </c>
      <c r="I39" s="29">
        <v>4</v>
      </c>
      <c r="J39" s="29">
        <v>0.34000000000003183</v>
      </c>
      <c r="K39" s="30">
        <v>11.416666666666666</v>
      </c>
    </row>
    <row r="40" spans="1:11">
      <c r="A40" s="29">
        <v>20</v>
      </c>
      <c r="B40" s="29">
        <v>0.35</v>
      </c>
      <c r="C40" s="29">
        <v>54.56</v>
      </c>
      <c r="E40" s="29">
        <v>11</v>
      </c>
      <c r="F40" s="29">
        <v>0.34999999999999964</v>
      </c>
      <c r="G40" s="29">
        <v>30.56</v>
      </c>
      <c r="I40" s="29">
        <v>4</v>
      </c>
      <c r="J40" s="29">
        <v>0.35000000000002274</v>
      </c>
      <c r="K40" s="30">
        <v>11.416666666666666</v>
      </c>
    </row>
    <row r="41" spans="1:11">
      <c r="A41" s="29">
        <v>20</v>
      </c>
      <c r="B41" s="29">
        <v>0.36</v>
      </c>
      <c r="C41" s="29">
        <v>54.53</v>
      </c>
      <c r="E41" s="29">
        <v>11</v>
      </c>
      <c r="F41" s="29">
        <v>0.35999999999999943</v>
      </c>
      <c r="G41" s="29">
        <v>30.58</v>
      </c>
      <c r="I41" s="29">
        <v>4</v>
      </c>
      <c r="J41" s="29">
        <v>0.36000000000001364</v>
      </c>
      <c r="K41" s="30">
        <v>11.388888888888889</v>
      </c>
    </row>
    <row r="42" spans="1:11">
      <c r="A42" s="29">
        <v>21</v>
      </c>
      <c r="B42" s="29">
        <v>0.37</v>
      </c>
      <c r="C42" s="29">
        <v>54.53</v>
      </c>
      <c r="E42" s="29">
        <v>12</v>
      </c>
      <c r="F42" s="29">
        <v>0.37000000000000099</v>
      </c>
      <c r="G42" s="29">
        <v>30.58</v>
      </c>
      <c r="I42" s="29">
        <v>4</v>
      </c>
      <c r="J42" s="29">
        <v>0.37000000000000455</v>
      </c>
      <c r="K42" s="30">
        <v>11.333333333333334</v>
      </c>
    </row>
    <row r="43" spans="1:11">
      <c r="A43" s="29">
        <v>21</v>
      </c>
      <c r="B43" s="29">
        <v>0.38</v>
      </c>
      <c r="C43" s="29">
        <v>54.42</v>
      </c>
      <c r="E43" s="29">
        <v>12</v>
      </c>
      <c r="F43" s="29">
        <v>0.38000000000000078</v>
      </c>
      <c r="G43" s="29">
        <v>30.53</v>
      </c>
      <c r="I43" s="29">
        <v>4</v>
      </c>
      <c r="J43" s="29">
        <v>0.37999999999999545</v>
      </c>
      <c r="K43" s="30">
        <v>11.305555555555555</v>
      </c>
    </row>
    <row r="44" spans="1:11">
      <c r="A44" s="29">
        <v>22</v>
      </c>
      <c r="B44" s="29">
        <v>0.39</v>
      </c>
      <c r="C44" s="29">
        <v>54.33</v>
      </c>
      <c r="E44" s="29">
        <v>12</v>
      </c>
      <c r="F44" s="29">
        <v>0.39000000000000057</v>
      </c>
      <c r="G44" s="29">
        <v>30.53</v>
      </c>
      <c r="I44" s="29">
        <v>5</v>
      </c>
      <c r="J44" s="29">
        <v>0.38999999999998636</v>
      </c>
      <c r="K44" s="30">
        <v>11.277777777777779</v>
      </c>
    </row>
    <row r="45" spans="1:11">
      <c r="A45" s="29">
        <v>22</v>
      </c>
      <c r="B45" s="29">
        <v>0.4</v>
      </c>
      <c r="C45" s="29">
        <v>54.36</v>
      </c>
      <c r="E45" s="29">
        <v>13</v>
      </c>
      <c r="F45" s="29">
        <v>0.40000000000000036</v>
      </c>
      <c r="G45" s="29">
        <v>30.53</v>
      </c>
      <c r="I45" s="29">
        <v>5</v>
      </c>
      <c r="J45" s="29">
        <v>0.39999999999997726</v>
      </c>
      <c r="K45" s="30">
        <v>11.277777777777779</v>
      </c>
    </row>
    <row r="46" spans="1:11">
      <c r="A46" s="29">
        <v>23</v>
      </c>
      <c r="B46" s="29">
        <v>0.41</v>
      </c>
      <c r="C46" s="29">
        <v>54.31</v>
      </c>
      <c r="E46" s="29">
        <v>13</v>
      </c>
      <c r="F46" s="29">
        <v>0.41000000000000014</v>
      </c>
      <c r="G46" s="29">
        <v>30.5</v>
      </c>
      <c r="I46" s="29">
        <v>5</v>
      </c>
      <c r="J46" s="29">
        <v>0.40999999999996817</v>
      </c>
      <c r="K46" s="30">
        <v>11.25</v>
      </c>
    </row>
    <row r="47" spans="1:11">
      <c r="A47" s="29">
        <v>24</v>
      </c>
      <c r="B47" s="29">
        <v>0.42</v>
      </c>
      <c r="C47" s="29">
        <v>54.22</v>
      </c>
      <c r="E47" s="29">
        <v>13</v>
      </c>
      <c r="F47" s="29">
        <v>0.41999999999999993</v>
      </c>
      <c r="G47" s="29">
        <v>30.5</v>
      </c>
      <c r="I47" s="29">
        <v>5</v>
      </c>
      <c r="J47" s="29">
        <v>0.41999999999995907</v>
      </c>
      <c r="K47" s="30">
        <v>11.277777777777779</v>
      </c>
    </row>
    <row r="48" spans="1:11">
      <c r="A48" s="29">
        <v>24</v>
      </c>
      <c r="B48" s="29">
        <v>0.43</v>
      </c>
      <c r="C48" s="29">
        <v>54.19</v>
      </c>
      <c r="E48" s="29">
        <v>13</v>
      </c>
      <c r="F48" s="29">
        <v>0.42999999999999972</v>
      </c>
      <c r="G48" s="29">
        <v>30.47</v>
      </c>
      <c r="I48" s="29">
        <v>5</v>
      </c>
      <c r="J48" s="29">
        <v>0.42999999999994998</v>
      </c>
      <c r="K48" s="30">
        <v>11.25</v>
      </c>
    </row>
    <row r="49" spans="1:11">
      <c r="A49" s="29">
        <v>25</v>
      </c>
      <c r="B49" s="29">
        <v>0.44</v>
      </c>
      <c r="C49" s="29">
        <v>54.22</v>
      </c>
      <c r="E49" s="29">
        <v>14</v>
      </c>
      <c r="F49" s="29">
        <v>0.4399999999999995</v>
      </c>
      <c r="G49" s="29">
        <v>30.42</v>
      </c>
      <c r="I49" s="29">
        <v>5</v>
      </c>
      <c r="J49" s="29">
        <v>0.43999999999994088</v>
      </c>
      <c r="K49" s="30">
        <v>11.222222222222221</v>
      </c>
    </row>
    <row r="50" spans="1:11">
      <c r="A50" s="29">
        <v>25</v>
      </c>
      <c r="B50" s="29">
        <v>0.45</v>
      </c>
      <c r="C50" s="29">
        <v>54.19</v>
      </c>
      <c r="E50" s="29">
        <v>14</v>
      </c>
      <c r="F50" s="29">
        <v>0.45000000000000107</v>
      </c>
      <c r="G50" s="29">
        <v>30.39</v>
      </c>
      <c r="I50" s="29">
        <v>5</v>
      </c>
      <c r="J50" s="29">
        <v>0.45000000000004547</v>
      </c>
      <c r="K50" s="30">
        <v>11.194444444444445</v>
      </c>
    </row>
    <row r="51" spans="1:11">
      <c r="A51" s="29">
        <v>26</v>
      </c>
      <c r="B51" s="29">
        <v>0.46</v>
      </c>
      <c r="C51" s="29">
        <v>54.14</v>
      </c>
      <c r="E51" s="29">
        <v>14</v>
      </c>
      <c r="F51" s="29">
        <v>0.46000000000000085</v>
      </c>
      <c r="G51" s="29">
        <v>30.39</v>
      </c>
      <c r="I51" s="29">
        <v>5</v>
      </c>
      <c r="J51" s="29">
        <v>0.46000000000003638</v>
      </c>
      <c r="K51" s="30">
        <v>11.166666666666666</v>
      </c>
    </row>
    <row r="52" spans="1:11">
      <c r="A52" s="29">
        <v>26</v>
      </c>
      <c r="B52" s="29">
        <v>0.47</v>
      </c>
      <c r="C52" s="29">
        <v>54.14</v>
      </c>
      <c r="E52" s="29">
        <v>15</v>
      </c>
      <c r="F52" s="29">
        <v>0.47000000000000064</v>
      </c>
      <c r="G52" s="29">
        <v>30.42</v>
      </c>
      <c r="I52" s="29">
        <v>5</v>
      </c>
      <c r="J52" s="29">
        <v>0.47000000000002728</v>
      </c>
      <c r="K52" s="30">
        <v>11.166666666666666</v>
      </c>
    </row>
    <row r="53" spans="1:11">
      <c r="A53" s="29">
        <v>27</v>
      </c>
      <c r="B53" s="29">
        <v>0.48</v>
      </c>
      <c r="C53" s="29">
        <v>54.06</v>
      </c>
      <c r="E53" s="29">
        <v>15</v>
      </c>
      <c r="F53" s="29">
        <v>0.48000000000000043</v>
      </c>
      <c r="G53" s="29">
        <v>30.44</v>
      </c>
      <c r="I53" s="29">
        <v>6</v>
      </c>
      <c r="J53" s="29">
        <v>0.48000000000001819</v>
      </c>
      <c r="K53" s="30">
        <v>11.194444444444445</v>
      </c>
    </row>
    <row r="54" spans="1:11">
      <c r="A54" s="29">
        <v>27</v>
      </c>
      <c r="B54" s="29">
        <v>0.49</v>
      </c>
      <c r="C54" s="29">
        <v>53.97</v>
      </c>
      <c r="E54" s="29">
        <v>15</v>
      </c>
      <c r="F54" s="29">
        <v>0.49000000000000021</v>
      </c>
      <c r="G54" s="29">
        <v>30.44</v>
      </c>
      <c r="I54" s="29">
        <v>6</v>
      </c>
      <c r="J54" s="29">
        <v>0.49000000000000909</v>
      </c>
      <c r="K54" s="30">
        <v>11.222222222222221</v>
      </c>
    </row>
    <row r="55" spans="1:11">
      <c r="A55" s="29">
        <v>28</v>
      </c>
      <c r="B55" s="29">
        <v>0.5</v>
      </c>
      <c r="C55" s="29">
        <v>53.94</v>
      </c>
      <c r="E55" s="29">
        <v>16</v>
      </c>
      <c r="F55" s="29">
        <v>0.5</v>
      </c>
      <c r="G55" s="29">
        <v>30.42</v>
      </c>
      <c r="I55" s="29">
        <v>6</v>
      </c>
      <c r="J55" s="29">
        <v>0.5</v>
      </c>
      <c r="K55" s="30">
        <v>11.25</v>
      </c>
    </row>
    <row r="56" spans="1:11">
      <c r="A56" s="29">
        <v>28</v>
      </c>
      <c r="B56" s="29">
        <v>0.51</v>
      </c>
      <c r="C56" s="29">
        <v>53.97</v>
      </c>
      <c r="E56" s="29">
        <v>16</v>
      </c>
      <c r="F56" s="29">
        <v>0.50999999999999979</v>
      </c>
      <c r="G56" s="29">
        <v>30.36</v>
      </c>
      <c r="I56" s="29">
        <v>6</v>
      </c>
      <c r="J56" s="29">
        <v>0.50999999999999091</v>
      </c>
      <c r="K56" s="30">
        <v>11.25</v>
      </c>
    </row>
    <row r="57" spans="1:11">
      <c r="A57" s="29">
        <v>29</v>
      </c>
      <c r="B57" s="29">
        <v>0.52</v>
      </c>
      <c r="C57" s="29">
        <v>53.94</v>
      </c>
      <c r="E57" s="29">
        <v>16</v>
      </c>
      <c r="F57" s="29">
        <v>0.51999999999999957</v>
      </c>
      <c r="G57" s="29">
        <v>30.33</v>
      </c>
      <c r="I57" s="29">
        <v>6</v>
      </c>
      <c r="J57" s="29">
        <v>0.51999999999998181</v>
      </c>
      <c r="K57" s="30">
        <v>11.277777777777779</v>
      </c>
    </row>
    <row r="58" spans="1:11">
      <c r="A58" s="29">
        <v>29</v>
      </c>
      <c r="B58" s="29">
        <v>0.53</v>
      </c>
      <c r="C58" s="29">
        <v>53.78</v>
      </c>
      <c r="E58" s="29">
        <v>16</v>
      </c>
      <c r="F58" s="29">
        <v>0.52999999999999936</v>
      </c>
      <c r="G58" s="29">
        <v>30.31</v>
      </c>
      <c r="I58" s="29">
        <v>6</v>
      </c>
      <c r="J58" s="29">
        <v>0.52999999999997272</v>
      </c>
      <c r="K58" s="30">
        <v>11.25</v>
      </c>
    </row>
    <row r="59" spans="1:11">
      <c r="A59" s="29">
        <v>30</v>
      </c>
      <c r="B59" s="29">
        <v>0.54</v>
      </c>
      <c r="C59" s="29">
        <v>53.81</v>
      </c>
      <c r="E59" s="29">
        <v>17</v>
      </c>
      <c r="F59" s="29">
        <v>0.54000000000000092</v>
      </c>
      <c r="G59" s="29">
        <v>30.31</v>
      </c>
      <c r="I59" s="29">
        <v>6</v>
      </c>
      <c r="J59" s="29">
        <v>0.53999999999996362</v>
      </c>
      <c r="K59" s="30">
        <v>11.194444444444445</v>
      </c>
    </row>
    <row r="60" spans="1:11">
      <c r="A60" s="29">
        <v>31</v>
      </c>
      <c r="B60" s="29">
        <v>0.55000000000000004</v>
      </c>
      <c r="C60" s="29">
        <v>53.83</v>
      </c>
      <c r="E60" s="29">
        <v>17</v>
      </c>
      <c r="F60" s="29">
        <v>0.55000000000000071</v>
      </c>
      <c r="G60" s="29">
        <v>30.28</v>
      </c>
      <c r="I60" s="29">
        <v>6</v>
      </c>
      <c r="J60" s="29">
        <v>0.54999999999995453</v>
      </c>
      <c r="K60" s="30">
        <v>11.166666666666666</v>
      </c>
    </row>
    <row r="61" spans="1:11">
      <c r="A61" s="29">
        <v>31</v>
      </c>
      <c r="B61" s="29">
        <v>0.56000000000000005</v>
      </c>
      <c r="C61" s="29">
        <v>53.69</v>
      </c>
      <c r="E61" s="29">
        <v>17</v>
      </c>
      <c r="F61" s="29">
        <v>0.5600000000000005</v>
      </c>
      <c r="G61" s="29">
        <v>30.25</v>
      </c>
      <c r="I61" s="29">
        <v>6</v>
      </c>
      <c r="J61" s="29">
        <v>0.55999999999994543</v>
      </c>
      <c r="K61" s="30">
        <v>11.138888888888889</v>
      </c>
    </row>
    <row r="62" spans="1:11">
      <c r="A62" s="29">
        <v>32</v>
      </c>
      <c r="B62" s="29">
        <v>0.56999999999999995</v>
      </c>
      <c r="C62" s="29">
        <v>53.75</v>
      </c>
      <c r="E62" s="29">
        <v>18</v>
      </c>
      <c r="F62" s="29">
        <v>0.57000000000000028</v>
      </c>
      <c r="G62" s="29">
        <v>30.22</v>
      </c>
      <c r="I62" s="29">
        <v>7</v>
      </c>
      <c r="J62" s="29">
        <v>0.56999999999993634</v>
      </c>
      <c r="K62" s="30">
        <v>11.138888888888889</v>
      </c>
    </row>
    <row r="63" spans="1:11">
      <c r="A63" s="29">
        <v>32</v>
      </c>
      <c r="B63" s="29">
        <v>0.57999999999999996</v>
      </c>
      <c r="C63" s="29">
        <v>53.78</v>
      </c>
      <c r="E63" s="29">
        <v>18</v>
      </c>
      <c r="F63" s="29">
        <v>0.58000000000000007</v>
      </c>
      <c r="G63" s="29">
        <v>30.22</v>
      </c>
      <c r="I63" s="29">
        <v>7</v>
      </c>
      <c r="J63" s="29">
        <v>0.58000000000004093</v>
      </c>
      <c r="K63" s="30">
        <v>11.138888888888889</v>
      </c>
    </row>
    <row r="64" spans="1:11">
      <c r="A64" s="29">
        <v>33</v>
      </c>
      <c r="B64" s="29">
        <v>0.59</v>
      </c>
      <c r="C64" s="29">
        <v>53.64</v>
      </c>
      <c r="E64" s="29">
        <v>18</v>
      </c>
      <c r="F64" s="29">
        <v>0.58999999999999986</v>
      </c>
      <c r="G64" s="29">
        <v>30.22</v>
      </c>
      <c r="I64" s="29">
        <v>7</v>
      </c>
      <c r="J64" s="29">
        <v>0.59000000000003183</v>
      </c>
      <c r="K64" s="30">
        <v>11.138888888888889</v>
      </c>
    </row>
    <row r="65" spans="1:11">
      <c r="A65" s="29">
        <v>33</v>
      </c>
      <c r="B65" s="29">
        <v>0.6</v>
      </c>
      <c r="C65" s="29">
        <v>53.64</v>
      </c>
      <c r="E65" s="29">
        <v>19</v>
      </c>
      <c r="F65" s="29">
        <v>0.59999999999999964</v>
      </c>
      <c r="G65" s="29">
        <v>30.25</v>
      </c>
      <c r="I65" s="29">
        <v>7</v>
      </c>
      <c r="J65" s="29">
        <v>0.60000000000002274</v>
      </c>
      <c r="K65" s="30">
        <v>11.138888888888889</v>
      </c>
    </row>
    <row r="66" spans="1:11">
      <c r="A66" s="29">
        <v>34</v>
      </c>
      <c r="B66" s="29">
        <v>0.61</v>
      </c>
      <c r="C66" s="29">
        <v>53.64</v>
      </c>
      <c r="E66" s="29">
        <v>19</v>
      </c>
      <c r="F66" s="29">
        <v>0.60999999999999943</v>
      </c>
      <c r="G66" s="29">
        <v>30.22</v>
      </c>
      <c r="I66" s="29">
        <v>7</v>
      </c>
      <c r="J66" s="29">
        <v>0.61000000000001364</v>
      </c>
      <c r="K66" s="30">
        <v>11.138888888888889</v>
      </c>
    </row>
    <row r="67" spans="1:11">
      <c r="A67" s="29">
        <v>34</v>
      </c>
      <c r="B67" s="29">
        <v>0.62</v>
      </c>
      <c r="C67" s="29">
        <v>53.5</v>
      </c>
      <c r="E67" s="29">
        <v>19</v>
      </c>
      <c r="F67" s="29">
        <v>0.62000000000000099</v>
      </c>
      <c r="G67" s="29">
        <v>30.22</v>
      </c>
      <c r="I67" s="29">
        <v>7</v>
      </c>
      <c r="J67" s="29">
        <v>0.62000000000000455</v>
      </c>
      <c r="K67" s="30">
        <v>11.138888888888889</v>
      </c>
    </row>
    <row r="68" spans="1:11">
      <c r="A68" s="29">
        <v>35</v>
      </c>
      <c r="B68" s="29">
        <v>0.63</v>
      </c>
      <c r="C68" s="29">
        <v>53.39</v>
      </c>
      <c r="E68" s="29">
        <v>19</v>
      </c>
      <c r="F68" s="29">
        <v>0.63000000000000078</v>
      </c>
      <c r="G68" s="29">
        <v>30.19</v>
      </c>
      <c r="I68" s="29">
        <v>7</v>
      </c>
      <c r="J68" s="29">
        <v>0.62999999999999545</v>
      </c>
      <c r="K68" s="30">
        <v>11.083333333333334</v>
      </c>
    </row>
    <row r="69" spans="1:11">
      <c r="A69" s="29">
        <v>35</v>
      </c>
      <c r="B69" s="29">
        <v>0.64</v>
      </c>
      <c r="C69" s="29">
        <v>53.39</v>
      </c>
      <c r="E69" s="29">
        <v>20</v>
      </c>
      <c r="F69" s="29">
        <v>0.64000000000000057</v>
      </c>
      <c r="G69" s="29">
        <v>30.19</v>
      </c>
      <c r="I69" s="29">
        <v>7</v>
      </c>
      <c r="J69" s="29">
        <v>0.63999999999998636</v>
      </c>
      <c r="K69" s="30">
        <v>11.083333333333334</v>
      </c>
    </row>
    <row r="70" spans="1:11">
      <c r="A70" s="29">
        <v>36</v>
      </c>
      <c r="B70" s="29">
        <v>0.65</v>
      </c>
      <c r="C70" s="29">
        <v>53.36</v>
      </c>
      <c r="E70" s="29">
        <v>20</v>
      </c>
      <c r="F70" s="29">
        <v>0.65000000000000036</v>
      </c>
      <c r="G70" s="29">
        <v>30.19</v>
      </c>
      <c r="I70" s="29">
        <v>7</v>
      </c>
      <c r="J70" s="29">
        <v>0.64999999999997726</v>
      </c>
      <c r="K70" s="30">
        <v>11.083333333333334</v>
      </c>
    </row>
    <row r="71" spans="1:11">
      <c r="A71" s="29">
        <v>36</v>
      </c>
      <c r="B71" s="29">
        <v>0.66</v>
      </c>
      <c r="C71" s="29">
        <v>53.28</v>
      </c>
      <c r="E71" s="29">
        <v>20</v>
      </c>
      <c r="F71" s="29">
        <v>0.66000000000000014</v>
      </c>
      <c r="G71" s="29">
        <v>30.19</v>
      </c>
      <c r="I71" s="29">
        <v>8</v>
      </c>
      <c r="J71" s="29">
        <v>0.65999999999996817</v>
      </c>
      <c r="K71" s="30">
        <v>11.083333333333334</v>
      </c>
    </row>
    <row r="72" spans="1:11">
      <c r="A72" s="29">
        <v>37</v>
      </c>
      <c r="B72" s="29">
        <v>0.67</v>
      </c>
      <c r="C72" s="29">
        <v>53.22</v>
      </c>
      <c r="E72" s="29">
        <v>21</v>
      </c>
      <c r="F72" s="29">
        <v>0.66999999999999993</v>
      </c>
      <c r="G72" s="29">
        <v>30.17</v>
      </c>
      <c r="I72" s="29">
        <v>8</v>
      </c>
      <c r="J72" s="29">
        <v>0.66999999999995907</v>
      </c>
      <c r="K72" s="30">
        <v>11.083333333333334</v>
      </c>
    </row>
    <row r="73" spans="1:11">
      <c r="A73" s="29">
        <v>38</v>
      </c>
      <c r="B73" s="29">
        <v>0.68</v>
      </c>
      <c r="C73" s="29">
        <v>53.22</v>
      </c>
      <c r="E73" s="29">
        <v>21</v>
      </c>
      <c r="F73" s="29">
        <v>0.67999999999999972</v>
      </c>
      <c r="G73" s="29">
        <v>30.11</v>
      </c>
      <c r="I73" s="29">
        <v>8</v>
      </c>
      <c r="J73" s="29">
        <v>0.67999999999994998</v>
      </c>
      <c r="K73" s="30">
        <v>11.083333333333334</v>
      </c>
    </row>
    <row r="74" spans="1:11">
      <c r="A74" s="29">
        <v>38</v>
      </c>
      <c r="B74" s="29">
        <v>0.69</v>
      </c>
      <c r="C74" s="29">
        <v>53.17</v>
      </c>
      <c r="E74" s="29">
        <v>21</v>
      </c>
      <c r="F74" s="29">
        <v>0.6899999999999995</v>
      </c>
      <c r="G74" s="29">
        <v>30.08</v>
      </c>
      <c r="I74" s="29">
        <v>8</v>
      </c>
      <c r="J74" s="29">
        <v>0.68999999999994088</v>
      </c>
      <c r="K74" s="30">
        <v>11.111111111111111</v>
      </c>
    </row>
    <row r="75" spans="1:11">
      <c r="A75" s="29">
        <v>39</v>
      </c>
      <c r="B75" s="29">
        <v>0.7</v>
      </c>
      <c r="C75" s="29">
        <v>53.11</v>
      </c>
      <c r="E75" s="29">
        <v>22</v>
      </c>
      <c r="F75" s="29">
        <v>0.70000000000000107</v>
      </c>
      <c r="G75" s="29">
        <v>30.03</v>
      </c>
      <c r="I75" s="29">
        <v>8</v>
      </c>
      <c r="J75" s="29">
        <v>0.70000000000004547</v>
      </c>
      <c r="K75" s="30">
        <v>11.111111111111111</v>
      </c>
    </row>
    <row r="76" spans="1:11">
      <c r="A76" s="29">
        <v>39</v>
      </c>
      <c r="B76" s="29">
        <v>0.71</v>
      </c>
      <c r="C76" s="29">
        <v>53.08</v>
      </c>
      <c r="E76" s="29">
        <v>22</v>
      </c>
      <c r="F76" s="29">
        <v>0.71000000000000085</v>
      </c>
      <c r="G76" s="29">
        <v>29.97</v>
      </c>
      <c r="I76" s="29">
        <v>8</v>
      </c>
      <c r="J76" s="29">
        <v>0.71000000000003638</v>
      </c>
      <c r="K76" s="30">
        <v>11.083333333333334</v>
      </c>
    </row>
    <row r="77" spans="1:11">
      <c r="A77" s="29">
        <v>40</v>
      </c>
      <c r="B77" s="29">
        <v>0.72</v>
      </c>
      <c r="C77" s="29">
        <v>53.08</v>
      </c>
      <c r="E77" s="29">
        <v>22</v>
      </c>
      <c r="F77" s="29">
        <v>0.72000000000000064</v>
      </c>
      <c r="G77" s="29">
        <v>30</v>
      </c>
      <c r="I77" s="29">
        <v>8</v>
      </c>
      <c r="J77" s="29">
        <v>0.72000000000002728</v>
      </c>
      <c r="K77" s="30">
        <v>11.055555555555555</v>
      </c>
    </row>
    <row r="78" spans="1:11">
      <c r="A78" s="29">
        <v>40</v>
      </c>
      <c r="B78" s="29">
        <v>0.73</v>
      </c>
      <c r="C78" s="29">
        <v>53.03</v>
      </c>
      <c r="E78" s="29">
        <v>23</v>
      </c>
      <c r="F78" s="29">
        <v>0.73000000000000043</v>
      </c>
      <c r="G78" s="29">
        <v>30.03</v>
      </c>
      <c r="I78" s="29">
        <v>8</v>
      </c>
      <c r="J78" s="29">
        <v>0.73000000000001819</v>
      </c>
      <c r="K78" s="30">
        <v>11.027777777777779</v>
      </c>
    </row>
    <row r="79" spans="1:11">
      <c r="A79" s="29">
        <v>41</v>
      </c>
      <c r="B79" s="29">
        <v>0.74</v>
      </c>
      <c r="C79" s="29">
        <v>53</v>
      </c>
      <c r="E79" s="29">
        <v>23</v>
      </c>
      <c r="F79" s="29">
        <v>0.74000000000000021</v>
      </c>
      <c r="G79" s="29">
        <v>30</v>
      </c>
      <c r="I79" s="29">
        <v>8</v>
      </c>
      <c r="J79" s="29">
        <v>0.74000000000000909</v>
      </c>
      <c r="K79" s="30">
        <v>11</v>
      </c>
    </row>
    <row r="80" spans="1:11">
      <c r="A80" s="29">
        <v>41</v>
      </c>
      <c r="B80" s="29">
        <v>0.75</v>
      </c>
      <c r="C80" s="29">
        <v>53</v>
      </c>
      <c r="E80" s="29">
        <v>23</v>
      </c>
      <c r="F80" s="29">
        <v>0.75</v>
      </c>
      <c r="G80" s="29">
        <v>30</v>
      </c>
      <c r="I80" s="29">
        <v>9</v>
      </c>
      <c r="J80" s="29">
        <v>0.75</v>
      </c>
      <c r="K80" s="30">
        <v>11</v>
      </c>
    </row>
    <row r="81" spans="1:11">
      <c r="A81" s="29">
        <v>42</v>
      </c>
      <c r="B81" s="29">
        <v>0.76</v>
      </c>
      <c r="C81" s="29">
        <v>52.94</v>
      </c>
      <c r="E81" s="29">
        <v>23</v>
      </c>
      <c r="F81" s="29">
        <v>0.75999999999999979</v>
      </c>
      <c r="G81" s="29">
        <v>30</v>
      </c>
      <c r="I81" s="29">
        <v>9</v>
      </c>
      <c r="J81" s="29">
        <v>0.75999999999999091</v>
      </c>
      <c r="K81" s="30">
        <v>11</v>
      </c>
    </row>
    <row r="82" spans="1:11">
      <c r="A82" s="29">
        <v>42</v>
      </c>
      <c r="B82" s="29">
        <v>0.77</v>
      </c>
      <c r="C82" s="29">
        <v>52.89</v>
      </c>
      <c r="E82" s="29">
        <v>24</v>
      </c>
      <c r="F82" s="29">
        <v>0.76999999999999957</v>
      </c>
      <c r="G82" s="29">
        <v>30.03</v>
      </c>
      <c r="I82" s="29">
        <v>9</v>
      </c>
      <c r="J82" s="29">
        <v>0.76999999999998181</v>
      </c>
      <c r="K82" s="30">
        <v>10.972222222222221</v>
      </c>
    </row>
    <row r="83" spans="1:11">
      <c r="A83" s="29">
        <v>43</v>
      </c>
      <c r="B83" s="29">
        <v>0.78</v>
      </c>
      <c r="C83" s="29">
        <v>52.86</v>
      </c>
      <c r="E83" s="29">
        <v>24</v>
      </c>
      <c r="F83" s="29">
        <v>0.77999999999999936</v>
      </c>
      <c r="G83" s="29">
        <v>30.03</v>
      </c>
      <c r="I83" s="29">
        <v>9</v>
      </c>
      <c r="J83" s="29">
        <v>0.77999999999997272</v>
      </c>
      <c r="K83" s="30">
        <v>10.972222222222221</v>
      </c>
    </row>
    <row r="84" spans="1:11">
      <c r="A84" s="29">
        <v>43</v>
      </c>
      <c r="B84" s="29">
        <v>0.79</v>
      </c>
      <c r="C84" s="29">
        <v>52.81</v>
      </c>
      <c r="E84" s="29">
        <v>24</v>
      </c>
      <c r="F84" s="29">
        <v>0.79000000000000092</v>
      </c>
      <c r="G84" s="29">
        <v>30.03</v>
      </c>
      <c r="I84" s="29">
        <v>9</v>
      </c>
      <c r="J84" s="29">
        <v>0.78999999999996362</v>
      </c>
      <c r="K84" s="30">
        <v>10.972222222222221</v>
      </c>
    </row>
    <row r="85" spans="1:11">
      <c r="A85" s="29">
        <v>44</v>
      </c>
      <c r="B85" s="29">
        <v>0.8</v>
      </c>
      <c r="C85" s="29">
        <v>52.72</v>
      </c>
      <c r="E85" s="29">
        <v>25</v>
      </c>
      <c r="F85" s="29">
        <v>0.80000000000000071</v>
      </c>
      <c r="G85" s="29">
        <v>29.97</v>
      </c>
      <c r="I85" s="29">
        <v>9</v>
      </c>
      <c r="J85" s="29">
        <v>0.79999999999995453</v>
      </c>
      <c r="K85" s="30">
        <v>10.972222222222221</v>
      </c>
    </row>
    <row r="86" spans="1:11">
      <c r="A86" s="29">
        <v>44</v>
      </c>
      <c r="B86" s="29">
        <v>0.81</v>
      </c>
      <c r="C86" s="29">
        <v>52.61</v>
      </c>
      <c r="E86" s="29">
        <v>25</v>
      </c>
      <c r="F86" s="29">
        <v>0.8100000000000005</v>
      </c>
      <c r="G86" s="29">
        <v>29.94</v>
      </c>
      <c r="I86" s="29">
        <v>9</v>
      </c>
      <c r="J86" s="29">
        <v>0.80999999999994543</v>
      </c>
      <c r="K86" s="30">
        <v>11</v>
      </c>
    </row>
    <row r="87" spans="1:11">
      <c r="A87" s="29">
        <v>45</v>
      </c>
      <c r="B87" s="29">
        <v>0.82</v>
      </c>
      <c r="C87" s="29">
        <v>52.56</v>
      </c>
      <c r="E87" s="29">
        <v>25</v>
      </c>
      <c r="F87" s="29">
        <v>0.82000000000000028</v>
      </c>
      <c r="G87" s="29">
        <v>29.89</v>
      </c>
      <c r="I87" s="29">
        <v>9</v>
      </c>
      <c r="J87" s="29">
        <v>0.81999999999993634</v>
      </c>
      <c r="K87" s="30">
        <v>10.944444444444445</v>
      </c>
    </row>
    <row r="88" spans="1:11">
      <c r="A88" s="29">
        <v>45</v>
      </c>
      <c r="B88" s="29">
        <v>0.83</v>
      </c>
      <c r="C88" s="29">
        <v>52.53</v>
      </c>
      <c r="E88" s="29">
        <v>26</v>
      </c>
      <c r="F88" s="29">
        <v>0.83000000000000007</v>
      </c>
      <c r="G88" s="29">
        <v>29.83</v>
      </c>
      <c r="I88" s="29">
        <v>9</v>
      </c>
      <c r="J88" s="29">
        <v>0.83000000000004093</v>
      </c>
      <c r="K88" s="30">
        <v>10.944444444444445</v>
      </c>
    </row>
    <row r="89" spans="1:11">
      <c r="A89" s="29">
        <v>46</v>
      </c>
      <c r="B89" s="29">
        <v>0.84</v>
      </c>
      <c r="C89" s="29">
        <v>52.53</v>
      </c>
      <c r="E89" s="29">
        <v>26</v>
      </c>
      <c r="F89" s="29">
        <v>0.83999999999999986</v>
      </c>
      <c r="G89" s="29">
        <v>29.86</v>
      </c>
      <c r="I89" s="29">
        <v>10</v>
      </c>
      <c r="J89" s="29">
        <v>0.84000000000003183</v>
      </c>
      <c r="K89" s="30">
        <v>10.944444444444445</v>
      </c>
    </row>
    <row r="90" spans="1:11">
      <c r="A90" s="29">
        <v>47</v>
      </c>
      <c r="B90" s="29">
        <v>0.85</v>
      </c>
      <c r="C90" s="29">
        <v>52.53</v>
      </c>
      <c r="E90" s="29">
        <v>26</v>
      </c>
      <c r="F90" s="29">
        <v>0.84999999999999964</v>
      </c>
      <c r="G90" s="29">
        <v>29.89</v>
      </c>
      <c r="I90" s="29">
        <v>10</v>
      </c>
      <c r="J90" s="29">
        <v>0.85000000000002274</v>
      </c>
      <c r="K90" s="30">
        <v>10.916666666666666</v>
      </c>
    </row>
    <row r="91" spans="1:11">
      <c r="A91" s="29">
        <v>47</v>
      </c>
      <c r="B91" s="29">
        <v>0.86</v>
      </c>
      <c r="C91" s="29">
        <v>52.53</v>
      </c>
      <c r="E91" s="29">
        <v>26</v>
      </c>
      <c r="F91" s="29">
        <v>0.85999999999999943</v>
      </c>
      <c r="G91" s="29">
        <v>29.89</v>
      </c>
      <c r="I91" s="29">
        <v>10</v>
      </c>
      <c r="J91" s="29">
        <v>0.86000000000001364</v>
      </c>
      <c r="K91" s="30">
        <v>10.888888888888889</v>
      </c>
    </row>
    <row r="92" spans="1:11">
      <c r="A92" s="29">
        <v>48</v>
      </c>
      <c r="B92" s="29">
        <v>0.87</v>
      </c>
      <c r="C92" s="29">
        <v>52.53</v>
      </c>
      <c r="E92" s="29">
        <v>27</v>
      </c>
      <c r="F92" s="29">
        <v>0.87000000000000099</v>
      </c>
      <c r="G92" s="29">
        <v>29.89</v>
      </c>
      <c r="I92" s="29">
        <v>10</v>
      </c>
      <c r="J92" s="29">
        <v>0.87000000000000455</v>
      </c>
      <c r="K92" s="30">
        <v>10.888888888888889</v>
      </c>
    </row>
    <row r="93" spans="1:11">
      <c r="A93" s="29">
        <v>48</v>
      </c>
      <c r="B93" s="29">
        <v>0.88</v>
      </c>
      <c r="C93" s="29">
        <v>52.44</v>
      </c>
      <c r="E93" s="29">
        <v>27</v>
      </c>
      <c r="F93" s="29">
        <v>0.88000000000000078</v>
      </c>
      <c r="G93" s="29">
        <v>29.89</v>
      </c>
      <c r="I93" s="29">
        <v>10</v>
      </c>
      <c r="J93" s="29">
        <v>0.87999999999999545</v>
      </c>
      <c r="K93" s="30">
        <v>10.888888888888889</v>
      </c>
    </row>
    <row r="94" spans="1:11">
      <c r="A94" s="29">
        <v>49</v>
      </c>
      <c r="B94" s="29">
        <v>0.89</v>
      </c>
      <c r="C94" s="29">
        <v>52.33</v>
      </c>
      <c r="E94" s="29">
        <v>27</v>
      </c>
      <c r="F94" s="29">
        <v>0.89000000000000057</v>
      </c>
      <c r="G94" s="29">
        <v>29.89</v>
      </c>
      <c r="I94" s="29">
        <v>10</v>
      </c>
      <c r="J94" s="29">
        <v>0.88999999999998636</v>
      </c>
      <c r="K94" s="30">
        <v>10.861111111111111</v>
      </c>
    </row>
    <row r="95" spans="1:11">
      <c r="A95" s="29">
        <v>49</v>
      </c>
      <c r="B95" s="29">
        <v>0.9</v>
      </c>
      <c r="C95" s="29">
        <v>52.31</v>
      </c>
      <c r="E95" s="29">
        <v>28</v>
      </c>
      <c r="F95" s="29">
        <v>0.90000000000000036</v>
      </c>
      <c r="G95" s="29">
        <v>29.89</v>
      </c>
      <c r="I95" s="29">
        <v>10</v>
      </c>
      <c r="J95" s="29">
        <v>0.89999999999997726</v>
      </c>
      <c r="K95" s="30">
        <v>10.833333333333334</v>
      </c>
    </row>
    <row r="96" spans="1:11">
      <c r="A96" s="29">
        <v>50</v>
      </c>
      <c r="B96" s="29">
        <v>0.91</v>
      </c>
      <c r="C96" s="29">
        <v>52.28</v>
      </c>
      <c r="E96" s="29">
        <v>28</v>
      </c>
      <c r="F96" s="29">
        <v>0.91000000000000014</v>
      </c>
      <c r="G96" s="29">
        <v>29.89</v>
      </c>
      <c r="I96" s="29">
        <v>10</v>
      </c>
      <c r="J96" s="29">
        <v>0.90999999999996817</v>
      </c>
      <c r="K96" s="30">
        <v>10.861111111111111</v>
      </c>
    </row>
    <row r="97" spans="1:11">
      <c r="A97" s="29">
        <v>50</v>
      </c>
      <c r="B97" s="29">
        <v>0.92</v>
      </c>
      <c r="C97" s="29">
        <v>52.19</v>
      </c>
      <c r="E97" s="29">
        <v>28</v>
      </c>
      <c r="F97" s="29">
        <v>0.91999999999999993</v>
      </c>
      <c r="G97" s="29">
        <v>29.83</v>
      </c>
      <c r="I97" s="29">
        <v>10</v>
      </c>
      <c r="J97" s="29">
        <v>0.91999999999995907</v>
      </c>
      <c r="K97" s="30">
        <v>10.861111111111111</v>
      </c>
    </row>
    <row r="98" spans="1:11">
      <c r="A98" s="29">
        <v>51</v>
      </c>
      <c r="B98" s="29">
        <v>0.93</v>
      </c>
      <c r="C98" s="29">
        <v>52.19</v>
      </c>
      <c r="E98" s="29">
        <v>28</v>
      </c>
      <c r="F98" s="29">
        <v>0.92999999999999972</v>
      </c>
      <c r="G98" s="29">
        <v>29.81</v>
      </c>
      <c r="I98" s="29">
        <v>11</v>
      </c>
      <c r="J98" s="29">
        <v>0.92999999999994998</v>
      </c>
      <c r="K98" s="30">
        <v>10.833333333333334</v>
      </c>
    </row>
    <row r="99" spans="1:11">
      <c r="A99" s="29">
        <v>51</v>
      </c>
      <c r="B99" s="29">
        <v>0.94</v>
      </c>
      <c r="C99" s="29">
        <v>52.19</v>
      </c>
      <c r="E99" s="29">
        <v>29</v>
      </c>
      <c r="F99" s="29">
        <v>0.9399999999999995</v>
      </c>
      <c r="G99" s="29">
        <v>29.75</v>
      </c>
      <c r="I99" s="29">
        <v>11</v>
      </c>
      <c r="J99" s="29">
        <v>0.93999999999994088</v>
      </c>
      <c r="K99" s="30">
        <v>10.805555555555555</v>
      </c>
    </row>
    <row r="100" spans="1:11">
      <c r="A100" s="29">
        <v>52</v>
      </c>
      <c r="B100" s="29">
        <v>0.95</v>
      </c>
      <c r="C100" s="29">
        <v>52.17</v>
      </c>
      <c r="E100" s="29">
        <v>29</v>
      </c>
      <c r="F100" s="29">
        <v>0.95000000000000107</v>
      </c>
      <c r="G100" s="29">
        <v>29.69</v>
      </c>
      <c r="I100" s="29">
        <v>11</v>
      </c>
      <c r="J100" s="29">
        <v>0.95000000000004547</v>
      </c>
      <c r="K100" s="30">
        <v>10.833333333333334</v>
      </c>
    </row>
    <row r="101" spans="1:11">
      <c r="A101" s="29">
        <v>52</v>
      </c>
      <c r="B101" s="29">
        <v>0.96</v>
      </c>
      <c r="C101" s="29">
        <v>52.08</v>
      </c>
      <c r="E101" s="29">
        <v>29</v>
      </c>
      <c r="F101" s="29">
        <v>0.96000000000000085</v>
      </c>
      <c r="G101" s="29">
        <v>29.69</v>
      </c>
      <c r="I101" s="29">
        <v>11</v>
      </c>
      <c r="J101" s="29">
        <v>0.96000000000003638</v>
      </c>
      <c r="K101" s="30">
        <v>10.805555555555555</v>
      </c>
    </row>
    <row r="102" spans="1:11">
      <c r="A102" s="29">
        <v>53</v>
      </c>
      <c r="B102" s="29">
        <v>0.97</v>
      </c>
      <c r="C102" s="29">
        <v>52.06</v>
      </c>
      <c r="E102" s="29">
        <v>30</v>
      </c>
      <c r="F102" s="29">
        <v>0.97000000000000064</v>
      </c>
      <c r="G102" s="29">
        <v>29.75</v>
      </c>
      <c r="I102" s="29">
        <v>11</v>
      </c>
      <c r="J102" s="29">
        <v>0.97000000000002728</v>
      </c>
      <c r="K102" s="30">
        <v>10.805555555555555</v>
      </c>
    </row>
    <row r="103" spans="1:11">
      <c r="A103" s="29">
        <v>53</v>
      </c>
      <c r="B103" s="29">
        <v>0.98</v>
      </c>
      <c r="C103" s="29">
        <v>52</v>
      </c>
      <c r="E103" s="29">
        <v>30</v>
      </c>
      <c r="F103" s="29">
        <v>0.98000000000000043</v>
      </c>
      <c r="G103" s="29">
        <v>29.75</v>
      </c>
      <c r="I103" s="29">
        <v>11</v>
      </c>
      <c r="J103" s="29">
        <v>0.98000000000001819</v>
      </c>
      <c r="K103" s="30">
        <v>10.805555555555555</v>
      </c>
    </row>
    <row r="104" spans="1:11">
      <c r="A104" s="29">
        <v>54</v>
      </c>
      <c r="B104" s="29">
        <v>0.99</v>
      </c>
      <c r="C104" s="29">
        <v>51.92</v>
      </c>
      <c r="E104" s="29">
        <v>30</v>
      </c>
      <c r="F104" s="29">
        <v>0.99000000000000021</v>
      </c>
      <c r="G104" s="29">
        <v>29.69</v>
      </c>
      <c r="I104" s="29">
        <v>11</v>
      </c>
      <c r="J104" s="29">
        <v>0.99000000000000909</v>
      </c>
      <c r="K104" s="30">
        <v>10.805555555555555</v>
      </c>
    </row>
    <row r="105" spans="1:11">
      <c r="A105" s="29">
        <v>54</v>
      </c>
      <c r="B105" s="29">
        <v>1</v>
      </c>
      <c r="C105" s="29">
        <v>51.92</v>
      </c>
      <c r="E105" s="29">
        <v>31</v>
      </c>
      <c r="F105" s="29">
        <v>1</v>
      </c>
      <c r="G105" s="29">
        <v>29.67</v>
      </c>
      <c r="I105" s="29">
        <v>11</v>
      </c>
      <c r="J105" s="29">
        <v>1</v>
      </c>
      <c r="K105" s="30">
        <v>10.805555555555555</v>
      </c>
    </row>
    <row r="106" spans="1:11">
      <c r="A106" s="29">
        <v>55</v>
      </c>
      <c r="B106" s="29">
        <v>1.01</v>
      </c>
      <c r="C106" s="29">
        <v>51.89</v>
      </c>
      <c r="E106" s="29">
        <v>31</v>
      </c>
      <c r="F106" s="29">
        <v>1.0099999999999998</v>
      </c>
      <c r="G106" s="29">
        <v>29.64</v>
      </c>
      <c r="I106" s="29">
        <v>11</v>
      </c>
      <c r="J106" s="29">
        <v>1.0099999999999909</v>
      </c>
      <c r="K106" s="30">
        <v>10.805555555555555</v>
      </c>
    </row>
    <row r="107" spans="1:11">
      <c r="A107" s="29">
        <v>55</v>
      </c>
      <c r="B107" s="29">
        <v>1.02</v>
      </c>
      <c r="C107" s="29">
        <v>51.83</v>
      </c>
      <c r="E107" s="29">
        <v>31</v>
      </c>
      <c r="F107" s="29">
        <v>1.0199999999999996</v>
      </c>
      <c r="G107" s="29">
        <v>29.61</v>
      </c>
      <c r="I107" s="29">
        <v>11</v>
      </c>
      <c r="J107" s="29">
        <v>1.0199999999999818</v>
      </c>
      <c r="K107" s="30">
        <v>10.805555555555555</v>
      </c>
    </row>
    <row r="108" spans="1:11">
      <c r="A108" s="29">
        <v>56</v>
      </c>
      <c r="B108" s="29">
        <v>1.03</v>
      </c>
      <c r="C108" s="29">
        <v>51.78</v>
      </c>
      <c r="E108" s="29">
        <v>31</v>
      </c>
      <c r="F108" s="29">
        <v>1.0299999999999994</v>
      </c>
      <c r="G108" s="29">
        <v>29.58</v>
      </c>
      <c r="I108" s="29">
        <v>12</v>
      </c>
      <c r="J108" s="29">
        <v>1.0299999999999727</v>
      </c>
      <c r="K108" s="30">
        <v>10.805555555555555</v>
      </c>
    </row>
    <row r="109" spans="1:11">
      <c r="A109" s="29">
        <v>56</v>
      </c>
      <c r="B109" s="29">
        <v>1.04</v>
      </c>
      <c r="C109" s="29">
        <v>51.75</v>
      </c>
      <c r="E109" s="29">
        <v>32</v>
      </c>
      <c r="F109" s="29">
        <v>1.0400000000000009</v>
      </c>
      <c r="G109" s="29">
        <v>29.61</v>
      </c>
      <c r="I109" s="29">
        <v>12</v>
      </c>
      <c r="J109" s="29">
        <v>1.0399999999999636</v>
      </c>
      <c r="K109" s="30">
        <v>10.777777777777779</v>
      </c>
    </row>
    <row r="110" spans="1:11">
      <c r="A110" s="29">
        <v>57</v>
      </c>
      <c r="B110" s="29">
        <v>1.05</v>
      </c>
      <c r="C110" s="29">
        <v>51.72</v>
      </c>
      <c r="E110" s="29">
        <v>32</v>
      </c>
      <c r="F110" s="29">
        <v>1.0500000000000007</v>
      </c>
      <c r="G110" s="29">
        <v>29.58</v>
      </c>
      <c r="I110" s="29">
        <v>12</v>
      </c>
      <c r="J110" s="29">
        <v>1.0499999999999545</v>
      </c>
      <c r="K110" s="30">
        <v>10.777777777777779</v>
      </c>
    </row>
    <row r="111" spans="1:11">
      <c r="A111" s="29">
        <v>57</v>
      </c>
      <c r="B111" s="29">
        <v>1.06</v>
      </c>
      <c r="C111" s="29">
        <v>51.72</v>
      </c>
      <c r="E111" s="29">
        <v>32</v>
      </c>
      <c r="F111" s="29">
        <v>1.0600000000000005</v>
      </c>
      <c r="G111" s="29">
        <v>29.56</v>
      </c>
      <c r="I111" s="29">
        <v>12</v>
      </c>
      <c r="J111" s="29">
        <v>1.0599999999999454</v>
      </c>
      <c r="K111" s="30">
        <v>10.75</v>
      </c>
    </row>
    <row r="112" spans="1:11">
      <c r="A112" s="29">
        <v>58</v>
      </c>
      <c r="B112" s="29">
        <v>1.07</v>
      </c>
      <c r="C112" s="29">
        <v>51.69</v>
      </c>
      <c r="E112" s="29">
        <v>33</v>
      </c>
      <c r="F112" s="29">
        <v>1.0700000000000003</v>
      </c>
      <c r="G112" s="29">
        <v>29.56</v>
      </c>
      <c r="I112" s="29">
        <v>12</v>
      </c>
      <c r="J112" s="29">
        <v>1.0699999999999363</v>
      </c>
      <c r="K112" s="30">
        <v>10.722222222222221</v>
      </c>
    </row>
    <row r="113" spans="1:11">
      <c r="A113" s="29">
        <v>58</v>
      </c>
      <c r="B113" s="29">
        <v>1.08</v>
      </c>
      <c r="C113" s="29">
        <v>51.64</v>
      </c>
      <c r="E113" s="29">
        <v>33</v>
      </c>
      <c r="F113" s="29">
        <v>1.08</v>
      </c>
      <c r="G113" s="29">
        <v>29.58</v>
      </c>
      <c r="I113" s="29">
        <v>12</v>
      </c>
      <c r="J113" s="29">
        <v>1.0800000000000409</v>
      </c>
      <c r="K113" s="30">
        <v>10.722222222222221</v>
      </c>
    </row>
    <row r="114" spans="1:11">
      <c r="A114" s="29">
        <v>59</v>
      </c>
      <c r="B114" s="29">
        <v>1.0900000000000001</v>
      </c>
      <c r="C114" s="29">
        <v>51.61</v>
      </c>
      <c r="E114" s="29">
        <v>33</v>
      </c>
      <c r="F114" s="29">
        <v>1.0899999999999999</v>
      </c>
      <c r="G114" s="29">
        <v>29.58</v>
      </c>
      <c r="I114" s="29">
        <v>12</v>
      </c>
      <c r="J114" s="29">
        <v>1.0900000000000318</v>
      </c>
      <c r="K114" s="30">
        <v>10.694444444444445</v>
      </c>
    </row>
    <row r="115" spans="1:11">
      <c r="A115" s="29">
        <v>60</v>
      </c>
      <c r="B115" s="29">
        <v>1.1000000000000001</v>
      </c>
      <c r="C115" s="29">
        <v>51.53</v>
      </c>
      <c r="E115" s="29">
        <v>34</v>
      </c>
      <c r="F115" s="29">
        <v>1.0999999999999996</v>
      </c>
      <c r="G115" s="29">
        <v>29.58</v>
      </c>
      <c r="I115" s="29">
        <v>12</v>
      </c>
      <c r="J115" s="29">
        <v>1.1000000000000227</v>
      </c>
      <c r="K115" s="30">
        <v>10.694444444444445</v>
      </c>
    </row>
    <row r="116" spans="1:11">
      <c r="A116" s="29">
        <v>60</v>
      </c>
      <c r="B116" s="29">
        <v>1.1100000000000001</v>
      </c>
      <c r="C116" s="29">
        <v>51.47</v>
      </c>
      <c r="E116" s="29">
        <v>34</v>
      </c>
      <c r="F116" s="29">
        <v>1.1099999999999994</v>
      </c>
      <c r="G116" s="29">
        <v>29.56</v>
      </c>
      <c r="I116" s="29">
        <v>12</v>
      </c>
      <c r="J116" s="29">
        <v>1.1100000000000136</v>
      </c>
      <c r="K116" s="30">
        <v>10.666666666666666</v>
      </c>
    </row>
    <row r="117" spans="1:11">
      <c r="A117" s="29">
        <v>61</v>
      </c>
      <c r="B117" s="29">
        <v>1.1200000000000001</v>
      </c>
      <c r="C117" s="29">
        <v>51.44</v>
      </c>
      <c r="E117" s="29">
        <v>34</v>
      </c>
      <c r="F117" s="29">
        <v>1.120000000000001</v>
      </c>
      <c r="G117" s="29">
        <v>29.5</v>
      </c>
      <c r="I117" s="29">
        <v>13</v>
      </c>
      <c r="J117" s="29">
        <v>1.1200000000000045</v>
      </c>
      <c r="K117" s="30">
        <v>10.666666666666666</v>
      </c>
    </row>
    <row r="118" spans="1:11">
      <c r="A118" s="29">
        <v>61</v>
      </c>
      <c r="B118" s="29">
        <v>1.1299999999999999</v>
      </c>
      <c r="C118" s="29">
        <v>51.42</v>
      </c>
      <c r="E118" s="29">
        <v>34</v>
      </c>
      <c r="F118" s="29">
        <v>1.1300000000000008</v>
      </c>
      <c r="G118" s="29">
        <v>29.47</v>
      </c>
      <c r="I118" s="29">
        <v>13</v>
      </c>
      <c r="J118" s="29">
        <v>1.1299999999999955</v>
      </c>
      <c r="K118" s="30">
        <v>10.666666666666666</v>
      </c>
    </row>
    <row r="119" spans="1:11">
      <c r="A119" s="29">
        <v>62</v>
      </c>
      <c r="B119" s="29">
        <v>1.1399999999999999</v>
      </c>
      <c r="C119" s="29">
        <v>51.42</v>
      </c>
      <c r="E119" s="29">
        <v>35</v>
      </c>
      <c r="F119" s="29">
        <v>1.1400000000000006</v>
      </c>
      <c r="G119" s="29">
        <v>29.44</v>
      </c>
      <c r="I119" s="29">
        <v>13</v>
      </c>
      <c r="J119" s="29">
        <v>1.1399999999999864</v>
      </c>
      <c r="K119" s="30">
        <v>10.666666666666666</v>
      </c>
    </row>
    <row r="120" spans="1:11">
      <c r="A120" s="29">
        <v>62</v>
      </c>
      <c r="B120" s="29">
        <v>1.1499999999999999</v>
      </c>
      <c r="C120" s="29">
        <v>51.42</v>
      </c>
      <c r="E120" s="29">
        <v>35</v>
      </c>
      <c r="F120" s="29">
        <v>1.1500000000000004</v>
      </c>
      <c r="G120" s="29">
        <v>29.47</v>
      </c>
      <c r="I120" s="29">
        <v>13</v>
      </c>
      <c r="J120" s="29">
        <v>1.1499999999999773</v>
      </c>
      <c r="K120" s="30">
        <v>10.666666666666666</v>
      </c>
    </row>
    <row r="121" spans="1:11">
      <c r="A121" s="29">
        <v>63</v>
      </c>
      <c r="B121" s="29">
        <v>1.1599999999999999</v>
      </c>
      <c r="C121" s="29">
        <v>51.39</v>
      </c>
      <c r="E121" s="29">
        <v>35</v>
      </c>
      <c r="F121" s="29">
        <v>1.1600000000000001</v>
      </c>
      <c r="G121" s="29">
        <v>29.5</v>
      </c>
      <c r="I121" s="29">
        <v>13</v>
      </c>
      <c r="J121" s="29">
        <v>1.1599999999999682</v>
      </c>
      <c r="K121" s="30">
        <v>10.666666666666666</v>
      </c>
    </row>
    <row r="122" spans="1:11">
      <c r="A122" s="29">
        <v>63</v>
      </c>
      <c r="B122" s="29">
        <v>1.17</v>
      </c>
      <c r="C122" s="29">
        <v>51.33</v>
      </c>
      <c r="E122" s="29">
        <v>36</v>
      </c>
      <c r="F122" s="29">
        <v>1.17</v>
      </c>
      <c r="G122" s="29">
        <v>29.53</v>
      </c>
      <c r="I122" s="29">
        <v>13</v>
      </c>
      <c r="J122" s="29">
        <v>1.1699999999999591</v>
      </c>
      <c r="K122" s="30">
        <v>10.666666666666666</v>
      </c>
    </row>
    <row r="123" spans="1:11">
      <c r="A123" s="29">
        <v>64</v>
      </c>
      <c r="B123" s="29">
        <v>1.18</v>
      </c>
      <c r="C123" s="29">
        <v>51.31</v>
      </c>
      <c r="E123" s="29">
        <v>36</v>
      </c>
      <c r="F123" s="29">
        <v>1.1799999999999997</v>
      </c>
      <c r="G123" s="29">
        <v>29.53</v>
      </c>
      <c r="I123" s="29">
        <v>13</v>
      </c>
      <c r="J123" s="29">
        <v>1.17999999999995</v>
      </c>
      <c r="K123" s="30">
        <v>10.666666666666666</v>
      </c>
    </row>
    <row r="124" spans="1:11">
      <c r="A124" s="29">
        <v>64</v>
      </c>
      <c r="B124" s="29">
        <v>1.19</v>
      </c>
      <c r="C124" s="29">
        <v>51.28</v>
      </c>
      <c r="E124" s="29">
        <v>36</v>
      </c>
      <c r="F124" s="29">
        <v>1.1899999999999995</v>
      </c>
      <c r="G124" s="29">
        <v>29.5</v>
      </c>
      <c r="I124" s="29">
        <v>13</v>
      </c>
      <c r="J124" s="29">
        <v>1.1899999999999409</v>
      </c>
      <c r="K124" s="30">
        <v>10.666666666666666</v>
      </c>
    </row>
    <row r="125" spans="1:11">
      <c r="A125" s="29">
        <v>65</v>
      </c>
      <c r="B125" s="29">
        <v>1.2</v>
      </c>
      <c r="C125" s="29">
        <v>51.25</v>
      </c>
      <c r="E125" s="29">
        <v>36</v>
      </c>
      <c r="F125" s="29">
        <v>1.2000000000000011</v>
      </c>
      <c r="G125" s="29">
        <v>29.47</v>
      </c>
      <c r="I125" s="29">
        <v>13</v>
      </c>
      <c r="J125" s="29">
        <v>1.2000000000000455</v>
      </c>
      <c r="K125" s="30">
        <v>10.666666666666666</v>
      </c>
    </row>
    <row r="126" spans="1:11">
      <c r="A126" s="29">
        <v>65</v>
      </c>
      <c r="B126" s="29">
        <v>1.21</v>
      </c>
      <c r="C126" s="29">
        <v>51.19</v>
      </c>
      <c r="E126" s="29">
        <v>37</v>
      </c>
      <c r="F126" s="29">
        <v>1.2100000000000009</v>
      </c>
      <c r="G126" s="29">
        <v>29.44</v>
      </c>
      <c r="I126" s="29">
        <v>14</v>
      </c>
      <c r="J126" s="29">
        <v>1.2100000000000364</v>
      </c>
      <c r="K126" s="30">
        <v>10.666666666666666</v>
      </c>
    </row>
    <row r="127" spans="1:11">
      <c r="A127" s="29">
        <v>66</v>
      </c>
      <c r="B127" s="29">
        <v>1.22</v>
      </c>
      <c r="C127" s="29">
        <v>51.14</v>
      </c>
      <c r="E127" s="29">
        <v>37</v>
      </c>
      <c r="F127" s="29">
        <v>1.2200000000000006</v>
      </c>
      <c r="G127" s="29">
        <v>29.42</v>
      </c>
      <c r="I127" s="29">
        <v>14</v>
      </c>
      <c r="J127" s="29">
        <v>1.2200000000000273</v>
      </c>
      <c r="K127" s="30">
        <v>10.638888888888889</v>
      </c>
    </row>
    <row r="128" spans="1:11">
      <c r="A128" s="29">
        <v>66</v>
      </c>
      <c r="B128" s="29">
        <v>1.23</v>
      </c>
      <c r="C128" s="29">
        <v>51.14</v>
      </c>
      <c r="E128" s="29">
        <v>37</v>
      </c>
      <c r="F128" s="29">
        <v>1.2300000000000004</v>
      </c>
      <c r="G128" s="29">
        <v>29.42</v>
      </c>
      <c r="I128" s="29">
        <v>14</v>
      </c>
      <c r="J128" s="29">
        <v>1.2300000000000182</v>
      </c>
      <c r="K128" s="30">
        <v>10.638888888888889</v>
      </c>
    </row>
    <row r="129" spans="1:11">
      <c r="A129" s="29">
        <v>67</v>
      </c>
      <c r="B129" s="29">
        <v>1.24</v>
      </c>
      <c r="C129" s="29">
        <v>51.08</v>
      </c>
      <c r="E129" s="29">
        <v>38</v>
      </c>
      <c r="F129" s="29">
        <v>1.2400000000000002</v>
      </c>
      <c r="G129" s="29">
        <v>29.39</v>
      </c>
      <c r="I129" s="29">
        <v>14</v>
      </c>
      <c r="J129" s="29">
        <v>1.2400000000000091</v>
      </c>
      <c r="K129" s="30">
        <v>10.638888888888889</v>
      </c>
    </row>
    <row r="130" spans="1:11">
      <c r="A130" s="29">
        <v>67</v>
      </c>
      <c r="B130" s="29">
        <v>1.25</v>
      </c>
      <c r="C130" s="29">
        <v>51.06</v>
      </c>
      <c r="E130" s="29">
        <v>38</v>
      </c>
      <c r="F130" s="29">
        <v>1.25</v>
      </c>
      <c r="G130" s="29">
        <v>29.33</v>
      </c>
      <c r="I130" s="29">
        <v>14</v>
      </c>
      <c r="J130" s="29">
        <v>1.25</v>
      </c>
      <c r="K130" s="30">
        <v>10.611111111111111</v>
      </c>
    </row>
    <row r="131" spans="1:11">
      <c r="A131" s="29">
        <v>68</v>
      </c>
      <c r="B131" s="29">
        <v>1.26</v>
      </c>
      <c r="C131" s="29">
        <v>51.03</v>
      </c>
      <c r="E131" s="29">
        <v>38</v>
      </c>
      <c r="F131" s="29">
        <v>1.2599999999999998</v>
      </c>
      <c r="G131" s="29">
        <v>29.31</v>
      </c>
      <c r="I131" s="29">
        <v>14</v>
      </c>
      <c r="J131" s="29">
        <v>1.2599999999999909</v>
      </c>
      <c r="K131" s="30">
        <v>10.583333333333334</v>
      </c>
    </row>
    <row r="132" spans="1:11">
      <c r="A132" s="29">
        <v>68</v>
      </c>
      <c r="B132" s="29">
        <v>1.27</v>
      </c>
      <c r="C132" s="29">
        <v>51</v>
      </c>
      <c r="E132" s="29">
        <v>39</v>
      </c>
      <c r="F132" s="29">
        <v>1.2699999999999996</v>
      </c>
      <c r="G132" s="29">
        <v>29.31</v>
      </c>
      <c r="I132" s="29">
        <v>14</v>
      </c>
      <c r="J132" s="29">
        <v>1.2699999999999818</v>
      </c>
      <c r="K132" s="30">
        <v>10.583333333333334</v>
      </c>
    </row>
    <row r="133" spans="1:11">
      <c r="A133" s="29">
        <v>69</v>
      </c>
      <c r="B133" s="29">
        <v>1.28</v>
      </c>
      <c r="C133" s="29">
        <v>50.94</v>
      </c>
      <c r="E133" s="29">
        <v>39</v>
      </c>
      <c r="F133" s="29">
        <v>1.2799999999999994</v>
      </c>
      <c r="G133" s="29">
        <v>29.31</v>
      </c>
      <c r="I133" s="29">
        <v>14</v>
      </c>
      <c r="J133" s="29">
        <v>1.2799999999999727</v>
      </c>
      <c r="K133" s="30">
        <v>10.583333333333334</v>
      </c>
    </row>
    <row r="134" spans="1:11">
      <c r="A134" s="29">
        <v>69</v>
      </c>
      <c r="B134" s="29">
        <v>1.29</v>
      </c>
      <c r="C134" s="29">
        <v>50.94</v>
      </c>
      <c r="E134" s="29">
        <v>39</v>
      </c>
      <c r="F134" s="29">
        <v>1.2900000000000009</v>
      </c>
      <c r="G134" s="29">
        <v>29.31</v>
      </c>
      <c r="I134" s="29">
        <v>14</v>
      </c>
      <c r="J134" s="29">
        <v>1.2899999999999636</v>
      </c>
      <c r="K134" s="30">
        <v>10.555555555555555</v>
      </c>
    </row>
    <row r="135" spans="1:11">
      <c r="A135" s="29">
        <v>70</v>
      </c>
      <c r="B135" s="29">
        <v>1.3</v>
      </c>
      <c r="C135" s="29">
        <v>50.92</v>
      </c>
      <c r="E135" s="29">
        <v>39</v>
      </c>
      <c r="F135" s="29">
        <v>1.3000000000000007</v>
      </c>
      <c r="G135" s="29">
        <v>29.28</v>
      </c>
      <c r="I135" s="29">
        <v>14</v>
      </c>
      <c r="J135" s="29">
        <v>1.2999999999999545</v>
      </c>
      <c r="K135" s="30">
        <v>10.527777777777779</v>
      </c>
    </row>
    <row r="136" spans="1:11">
      <c r="A136" s="29">
        <v>70</v>
      </c>
      <c r="B136" s="29">
        <v>1.31</v>
      </c>
      <c r="C136" s="29">
        <v>50.86</v>
      </c>
      <c r="E136" s="29">
        <v>40</v>
      </c>
      <c r="F136" s="29">
        <v>1.3100000000000005</v>
      </c>
      <c r="G136" s="29">
        <v>29.25</v>
      </c>
      <c r="I136" s="29">
        <v>15</v>
      </c>
      <c r="J136" s="29">
        <v>1.3099999999999454</v>
      </c>
      <c r="K136" s="30">
        <v>10.527777777777779</v>
      </c>
    </row>
    <row r="137" spans="1:11">
      <c r="A137" s="29">
        <v>71</v>
      </c>
      <c r="B137" s="29">
        <v>1.32</v>
      </c>
      <c r="C137" s="29">
        <v>50.81</v>
      </c>
      <c r="E137" s="29">
        <v>40</v>
      </c>
      <c r="F137" s="29">
        <v>1.3200000000000003</v>
      </c>
      <c r="G137" s="29">
        <v>29.22</v>
      </c>
      <c r="I137" s="29">
        <v>15</v>
      </c>
      <c r="J137" s="29">
        <v>1.3199999999999363</v>
      </c>
      <c r="K137" s="30">
        <v>10.555555555555555</v>
      </c>
    </row>
    <row r="138" spans="1:11">
      <c r="A138" s="29">
        <v>71</v>
      </c>
      <c r="B138" s="29">
        <v>1.33</v>
      </c>
      <c r="C138" s="29">
        <v>50.78</v>
      </c>
      <c r="E138" s="29">
        <v>40</v>
      </c>
      <c r="F138" s="29">
        <v>1.33</v>
      </c>
      <c r="G138" s="29">
        <v>29.19</v>
      </c>
      <c r="I138" s="29">
        <v>15</v>
      </c>
      <c r="J138" s="29">
        <v>1.3300000000000409</v>
      </c>
      <c r="K138" s="30">
        <v>10.555555555555555</v>
      </c>
    </row>
    <row r="139" spans="1:11">
      <c r="A139" s="29">
        <v>72</v>
      </c>
      <c r="B139" s="29">
        <v>1.34</v>
      </c>
      <c r="C139" s="29">
        <v>50.72</v>
      </c>
      <c r="E139" s="29">
        <v>41</v>
      </c>
      <c r="F139" s="29">
        <v>1.3399999999999999</v>
      </c>
      <c r="G139" s="29">
        <v>29.19</v>
      </c>
      <c r="I139" s="29">
        <v>15</v>
      </c>
      <c r="J139" s="29">
        <v>1.3400000000000318</v>
      </c>
      <c r="K139" s="30">
        <v>10.583333333333334</v>
      </c>
    </row>
    <row r="140" spans="1:11">
      <c r="A140" s="29">
        <v>72</v>
      </c>
      <c r="B140" s="29">
        <v>1.35</v>
      </c>
      <c r="C140" s="29">
        <v>50.72</v>
      </c>
      <c r="E140" s="29">
        <v>41</v>
      </c>
      <c r="F140" s="29">
        <v>1.3499999999999996</v>
      </c>
      <c r="G140" s="29">
        <v>29.19</v>
      </c>
      <c r="I140" s="29">
        <v>15</v>
      </c>
      <c r="J140" s="29">
        <v>1.3500000000000227</v>
      </c>
      <c r="K140" s="30">
        <v>10.583333333333334</v>
      </c>
    </row>
    <row r="141" spans="1:11">
      <c r="A141" s="29">
        <v>73</v>
      </c>
      <c r="B141" s="29">
        <v>1.36</v>
      </c>
      <c r="C141" s="29">
        <v>50.67</v>
      </c>
      <c r="E141" s="29">
        <v>41</v>
      </c>
      <c r="F141" s="29">
        <v>1.3599999999999994</v>
      </c>
      <c r="G141" s="29">
        <v>29.17</v>
      </c>
      <c r="I141" s="29">
        <v>15</v>
      </c>
      <c r="J141" s="29">
        <v>1.3600000000000136</v>
      </c>
      <c r="K141" s="30">
        <v>10.611111111111111</v>
      </c>
    </row>
    <row r="142" spans="1:11">
      <c r="A142" s="29">
        <v>73</v>
      </c>
      <c r="B142" s="29">
        <v>1.37</v>
      </c>
      <c r="C142" s="29">
        <v>50.67</v>
      </c>
      <c r="E142" s="29">
        <v>41</v>
      </c>
      <c r="F142" s="29">
        <v>1.370000000000001</v>
      </c>
      <c r="G142" s="29">
        <v>29.14</v>
      </c>
      <c r="I142" s="29">
        <v>15</v>
      </c>
      <c r="J142" s="29">
        <v>1.3700000000000045</v>
      </c>
      <c r="K142" s="30">
        <v>10.611111111111111</v>
      </c>
    </row>
    <row r="143" spans="1:11">
      <c r="A143" s="29">
        <v>74</v>
      </c>
      <c r="B143" s="29">
        <v>1.38</v>
      </c>
      <c r="C143" s="29">
        <v>50.64</v>
      </c>
      <c r="E143" s="29">
        <v>42</v>
      </c>
      <c r="F143" s="29">
        <v>1.3800000000000008</v>
      </c>
      <c r="G143" s="29">
        <v>29.11</v>
      </c>
      <c r="I143" s="29">
        <v>15</v>
      </c>
      <c r="J143" s="29">
        <v>1.3799999999999955</v>
      </c>
      <c r="K143" s="30">
        <v>10.583333333333334</v>
      </c>
    </row>
    <row r="144" spans="1:11">
      <c r="A144" s="29">
        <v>74</v>
      </c>
      <c r="B144" s="29">
        <v>1.39</v>
      </c>
      <c r="C144" s="29">
        <v>50.56</v>
      </c>
      <c r="E144" s="29">
        <v>42</v>
      </c>
      <c r="F144" s="29">
        <v>1.3900000000000006</v>
      </c>
      <c r="G144" s="29">
        <v>29.11</v>
      </c>
      <c r="I144" s="29">
        <v>15</v>
      </c>
      <c r="J144" s="29">
        <v>1.3899999999999864</v>
      </c>
      <c r="K144" s="30">
        <v>10.555555555555555</v>
      </c>
    </row>
    <row r="145" spans="1:11">
      <c r="A145" s="29">
        <v>75</v>
      </c>
      <c r="B145" s="29">
        <v>1.4</v>
      </c>
      <c r="C145" s="29">
        <v>50.5</v>
      </c>
      <c r="E145" s="29">
        <v>42</v>
      </c>
      <c r="F145" s="29">
        <v>1.4000000000000004</v>
      </c>
      <c r="G145" s="29">
        <v>29.11</v>
      </c>
      <c r="I145" s="29">
        <v>16</v>
      </c>
      <c r="J145" s="29">
        <v>1.3999999999999773</v>
      </c>
      <c r="K145" s="30">
        <v>10.527777777777779</v>
      </c>
    </row>
    <row r="146" spans="1:11">
      <c r="A146" s="29">
        <v>75</v>
      </c>
      <c r="B146" s="29">
        <v>1.41</v>
      </c>
      <c r="C146" s="29">
        <v>50.44</v>
      </c>
      <c r="E146" s="29">
        <v>43</v>
      </c>
      <c r="F146" s="29">
        <v>1.4100000000000001</v>
      </c>
      <c r="G146" s="29">
        <v>29.14</v>
      </c>
      <c r="I146" s="29">
        <v>16</v>
      </c>
      <c r="J146" s="29">
        <v>1.4099999999999682</v>
      </c>
      <c r="K146" s="30">
        <v>10.5</v>
      </c>
    </row>
    <row r="147" spans="1:11">
      <c r="A147" s="29">
        <v>76</v>
      </c>
      <c r="B147" s="29">
        <v>1.42</v>
      </c>
      <c r="C147" s="29">
        <v>50.39</v>
      </c>
      <c r="E147" s="29">
        <v>43</v>
      </c>
      <c r="F147" s="29">
        <v>1.42</v>
      </c>
      <c r="G147" s="29">
        <v>29.14</v>
      </c>
      <c r="I147" s="29">
        <v>16</v>
      </c>
      <c r="J147" s="29">
        <v>1.4199999999999591</v>
      </c>
      <c r="K147" s="30">
        <v>10.472222222222221</v>
      </c>
    </row>
    <row r="148" spans="1:11">
      <c r="A148" s="29">
        <v>76</v>
      </c>
      <c r="B148" s="29">
        <v>1.43</v>
      </c>
      <c r="C148" s="29">
        <v>50.31</v>
      </c>
      <c r="E148" s="29">
        <v>43</v>
      </c>
      <c r="F148" s="29">
        <v>1.4299999999999997</v>
      </c>
      <c r="G148" s="29">
        <v>29.14</v>
      </c>
      <c r="I148" s="29">
        <v>16</v>
      </c>
      <c r="J148" s="29">
        <v>1.42999999999995</v>
      </c>
      <c r="K148" s="30">
        <v>10.472222222222221</v>
      </c>
    </row>
    <row r="149" spans="1:11">
      <c r="A149" s="29">
        <v>77</v>
      </c>
      <c r="B149" s="29">
        <v>1.44</v>
      </c>
      <c r="C149" s="29">
        <v>50.25</v>
      </c>
      <c r="E149" s="29">
        <v>44</v>
      </c>
      <c r="F149" s="29">
        <v>1.4399999999999995</v>
      </c>
      <c r="G149" s="29">
        <v>29.11</v>
      </c>
      <c r="I149" s="29">
        <v>16</v>
      </c>
      <c r="J149" s="29">
        <v>1.4399999999999409</v>
      </c>
      <c r="K149" s="30">
        <v>10.472222222222221</v>
      </c>
    </row>
    <row r="150" spans="1:11">
      <c r="A150" s="29">
        <v>77</v>
      </c>
      <c r="B150" s="29">
        <v>1.45</v>
      </c>
      <c r="C150" s="29">
        <v>50.22</v>
      </c>
      <c r="E150" s="29">
        <v>44</v>
      </c>
      <c r="F150" s="29">
        <v>1.4500000000000011</v>
      </c>
      <c r="G150" s="29">
        <v>29.06</v>
      </c>
      <c r="I150" s="29">
        <v>16</v>
      </c>
      <c r="J150" s="29">
        <v>1.4500000000000455</v>
      </c>
      <c r="K150" s="30">
        <v>10.444444444444445</v>
      </c>
    </row>
    <row r="151" spans="1:11">
      <c r="A151" s="29">
        <v>78</v>
      </c>
      <c r="B151" s="29">
        <v>1.46</v>
      </c>
      <c r="C151" s="29">
        <v>50.22</v>
      </c>
      <c r="E151" s="29">
        <v>44</v>
      </c>
      <c r="F151" s="29">
        <v>1.4600000000000009</v>
      </c>
      <c r="G151" s="29">
        <v>29.06</v>
      </c>
      <c r="I151" s="29">
        <v>16</v>
      </c>
      <c r="J151" s="29">
        <v>1.4600000000000364</v>
      </c>
      <c r="K151" s="30">
        <v>10.444444444444445</v>
      </c>
    </row>
    <row r="152" spans="1:11">
      <c r="A152" s="29">
        <v>78</v>
      </c>
      <c r="B152" s="29">
        <v>1.47</v>
      </c>
      <c r="C152" s="29">
        <v>50.25</v>
      </c>
      <c r="E152" s="29">
        <v>44</v>
      </c>
      <c r="F152" s="29">
        <v>1.4700000000000006</v>
      </c>
      <c r="G152" s="29">
        <v>29.06</v>
      </c>
      <c r="I152" s="29">
        <v>16</v>
      </c>
      <c r="J152" s="29">
        <v>1.4700000000000273</v>
      </c>
      <c r="K152" s="30">
        <v>10.444444444444445</v>
      </c>
    </row>
    <row r="153" spans="1:11">
      <c r="A153" s="29">
        <v>79</v>
      </c>
      <c r="B153" s="29">
        <v>1.48</v>
      </c>
      <c r="C153" s="29">
        <v>50.25</v>
      </c>
      <c r="E153" s="29">
        <v>45</v>
      </c>
      <c r="F153" s="29">
        <v>1.4800000000000004</v>
      </c>
      <c r="G153" s="29">
        <v>29.08</v>
      </c>
      <c r="I153" s="29">
        <v>16</v>
      </c>
      <c r="J153" s="29">
        <v>1.4800000000000182</v>
      </c>
      <c r="K153" s="30">
        <v>10.444444444444445</v>
      </c>
    </row>
    <row r="154" spans="1:11">
      <c r="A154" s="29">
        <v>79</v>
      </c>
      <c r="B154" s="29">
        <v>1.49</v>
      </c>
      <c r="C154" s="29">
        <v>50.22</v>
      </c>
      <c r="E154" s="29">
        <v>45</v>
      </c>
      <c r="F154" s="29">
        <v>1.4900000000000002</v>
      </c>
      <c r="G154" s="29">
        <v>29.08</v>
      </c>
      <c r="I154" s="29">
        <v>16</v>
      </c>
      <c r="J154" s="29">
        <v>1.4900000000000091</v>
      </c>
      <c r="K154" s="30">
        <v>10.416666666666666</v>
      </c>
    </row>
    <row r="155" spans="1:11">
      <c r="A155" s="29">
        <v>80</v>
      </c>
      <c r="B155" s="29">
        <v>1.5</v>
      </c>
      <c r="C155" s="29">
        <v>50.14</v>
      </c>
      <c r="E155" s="29">
        <v>45</v>
      </c>
      <c r="F155" s="29">
        <v>1.5</v>
      </c>
      <c r="G155" s="29">
        <v>29.08</v>
      </c>
      <c r="I155" s="29">
        <v>17</v>
      </c>
      <c r="J155" s="29">
        <v>1.5</v>
      </c>
      <c r="K155" s="30">
        <v>10.416666666666666</v>
      </c>
    </row>
    <row r="156" spans="1:11">
      <c r="A156" s="29">
        <v>80</v>
      </c>
      <c r="B156" s="29">
        <v>1.51</v>
      </c>
      <c r="C156" s="29">
        <v>50.08</v>
      </c>
      <c r="E156" s="29">
        <v>46</v>
      </c>
      <c r="F156" s="29">
        <v>1.5099999999999998</v>
      </c>
      <c r="G156" s="29">
        <v>29.06</v>
      </c>
      <c r="I156" s="29">
        <v>17</v>
      </c>
      <c r="J156" s="29">
        <v>1.5099999999999909</v>
      </c>
      <c r="K156" s="30">
        <v>10.444444444444445</v>
      </c>
    </row>
    <row r="157" spans="1:11">
      <c r="A157" s="29">
        <v>81</v>
      </c>
      <c r="B157" s="29">
        <v>1.52</v>
      </c>
      <c r="C157" s="29">
        <v>50.03</v>
      </c>
      <c r="E157" s="29">
        <v>46</v>
      </c>
      <c r="F157" s="29">
        <v>1.5199999999999996</v>
      </c>
      <c r="G157" s="29">
        <v>29.03</v>
      </c>
      <c r="I157" s="29">
        <v>17</v>
      </c>
      <c r="J157" s="29">
        <v>1.5199999999999818</v>
      </c>
      <c r="K157" s="30">
        <v>10.444444444444445</v>
      </c>
    </row>
    <row r="158" spans="1:11">
      <c r="A158" s="29">
        <v>81</v>
      </c>
      <c r="B158" s="29">
        <v>1.53</v>
      </c>
      <c r="C158" s="29">
        <v>49.97</v>
      </c>
      <c r="E158" s="29">
        <v>46</v>
      </c>
      <c r="F158" s="29">
        <v>1.5299999999999994</v>
      </c>
      <c r="G158" s="29">
        <v>29</v>
      </c>
      <c r="I158" s="29">
        <v>17</v>
      </c>
      <c r="J158" s="29">
        <v>1.5299999999999727</v>
      </c>
      <c r="K158" s="30">
        <v>10.416666666666666</v>
      </c>
    </row>
    <row r="159" spans="1:11">
      <c r="A159" s="29">
        <v>82</v>
      </c>
      <c r="B159" s="29">
        <v>1.54</v>
      </c>
      <c r="C159" s="29">
        <v>50</v>
      </c>
      <c r="E159" s="29">
        <v>46</v>
      </c>
      <c r="F159" s="29">
        <v>1.5400000000000009</v>
      </c>
      <c r="G159" s="29">
        <v>29</v>
      </c>
      <c r="I159" s="29">
        <v>17</v>
      </c>
      <c r="J159" s="29">
        <v>1.5399999999999636</v>
      </c>
      <c r="K159" s="30">
        <v>10.416666666666666</v>
      </c>
    </row>
    <row r="160" spans="1:11">
      <c r="A160" s="29">
        <v>82</v>
      </c>
      <c r="B160" s="29">
        <v>1.55</v>
      </c>
      <c r="C160" s="29">
        <v>50</v>
      </c>
      <c r="E160" s="29">
        <v>47</v>
      </c>
      <c r="F160" s="29">
        <v>1.5500000000000007</v>
      </c>
      <c r="G160" s="29">
        <v>28.97</v>
      </c>
      <c r="I160" s="29">
        <v>17</v>
      </c>
      <c r="J160" s="29">
        <v>1.5499999999999545</v>
      </c>
      <c r="K160" s="30">
        <v>10.416666666666666</v>
      </c>
    </row>
    <row r="161" spans="1:11">
      <c r="A161" s="29">
        <v>83</v>
      </c>
      <c r="B161" s="29">
        <v>1.56</v>
      </c>
      <c r="C161" s="29">
        <v>49.97</v>
      </c>
      <c r="E161" s="29">
        <v>47</v>
      </c>
      <c r="F161" s="29">
        <v>1.5600000000000005</v>
      </c>
      <c r="G161" s="29">
        <v>28.94</v>
      </c>
      <c r="I161" s="29">
        <v>17</v>
      </c>
      <c r="J161" s="29">
        <v>1.5599999999999454</v>
      </c>
      <c r="K161" s="30">
        <v>10.416666666666666</v>
      </c>
    </row>
    <row r="162" spans="1:11">
      <c r="A162" s="29">
        <v>83</v>
      </c>
      <c r="B162" s="29">
        <v>1.57</v>
      </c>
      <c r="C162" s="29">
        <v>49.97</v>
      </c>
      <c r="E162" s="29">
        <v>47</v>
      </c>
      <c r="F162" s="29">
        <v>1.5700000000000003</v>
      </c>
      <c r="G162" s="29">
        <v>28.89</v>
      </c>
      <c r="I162" s="29">
        <v>17</v>
      </c>
      <c r="J162" s="29">
        <v>1.5699999999999363</v>
      </c>
      <c r="K162" s="30">
        <v>10.416666666666666</v>
      </c>
    </row>
    <row r="163" spans="1:11">
      <c r="A163" s="29">
        <v>84</v>
      </c>
      <c r="B163" s="29">
        <v>1.58</v>
      </c>
      <c r="C163" s="29">
        <v>49.94</v>
      </c>
      <c r="E163" s="29">
        <v>48</v>
      </c>
      <c r="F163" s="29">
        <v>1.58</v>
      </c>
      <c r="G163" s="29">
        <v>28.86</v>
      </c>
      <c r="I163" s="29">
        <v>17</v>
      </c>
      <c r="J163" s="29">
        <v>1.5800000000000409</v>
      </c>
      <c r="K163" s="30">
        <v>10.388888888888889</v>
      </c>
    </row>
    <row r="164" spans="1:11">
      <c r="A164" s="29">
        <v>84</v>
      </c>
      <c r="B164" s="29">
        <v>1.59</v>
      </c>
      <c r="C164" s="29">
        <v>49.92</v>
      </c>
      <c r="E164" s="29">
        <v>48</v>
      </c>
      <c r="F164" s="29">
        <v>1.5899999999999999</v>
      </c>
      <c r="G164" s="29">
        <v>28.89</v>
      </c>
      <c r="I164" s="29">
        <v>18</v>
      </c>
      <c r="J164" s="29">
        <v>1.5900000000000318</v>
      </c>
      <c r="K164" s="30">
        <v>10.361111111111111</v>
      </c>
    </row>
    <row r="165" spans="1:11">
      <c r="A165" s="29">
        <v>85</v>
      </c>
      <c r="B165" s="29">
        <v>1.6</v>
      </c>
      <c r="C165" s="29">
        <v>49.83</v>
      </c>
      <c r="E165" s="29">
        <v>48</v>
      </c>
      <c r="F165" s="29">
        <v>1.5999999999999996</v>
      </c>
      <c r="G165" s="29">
        <v>28.89</v>
      </c>
      <c r="I165" s="29">
        <v>18</v>
      </c>
      <c r="J165" s="29">
        <v>1.6000000000000227</v>
      </c>
      <c r="K165" s="30">
        <v>10.361111111111111</v>
      </c>
    </row>
    <row r="166" spans="1:11">
      <c r="A166" s="29">
        <v>85</v>
      </c>
      <c r="B166" s="29">
        <v>1.61</v>
      </c>
      <c r="C166" s="29">
        <v>49.78</v>
      </c>
      <c r="E166" s="29">
        <v>48</v>
      </c>
      <c r="F166" s="29">
        <v>1.6099999999999994</v>
      </c>
      <c r="G166" s="29">
        <v>28.89</v>
      </c>
      <c r="I166" s="29">
        <v>18</v>
      </c>
      <c r="J166" s="29">
        <v>1.6100000000000136</v>
      </c>
      <c r="K166" s="30">
        <v>10.361111111111111</v>
      </c>
    </row>
    <row r="167" spans="1:11">
      <c r="A167" s="29">
        <v>86</v>
      </c>
      <c r="B167" s="29">
        <v>1.62</v>
      </c>
      <c r="C167" s="29">
        <v>49.75</v>
      </c>
      <c r="E167" s="29">
        <v>49</v>
      </c>
      <c r="F167" s="29">
        <v>1.620000000000001</v>
      </c>
      <c r="G167" s="29">
        <v>28.86</v>
      </c>
      <c r="I167" s="29">
        <v>18</v>
      </c>
      <c r="J167" s="29">
        <v>1.6200000000000045</v>
      </c>
      <c r="K167" s="30">
        <v>10.305555555555555</v>
      </c>
    </row>
    <row r="168" spans="1:11">
      <c r="A168" s="29">
        <v>86</v>
      </c>
      <c r="B168" s="29">
        <v>1.63</v>
      </c>
      <c r="C168" s="29">
        <v>49.69</v>
      </c>
      <c r="E168" s="29">
        <v>49</v>
      </c>
      <c r="F168" s="29">
        <v>1.6300000000000008</v>
      </c>
      <c r="G168" s="29">
        <v>28.83</v>
      </c>
      <c r="I168" s="29">
        <v>18</v>
      </c>
      <c r="J168" s="29">
        <v>1.6299999999999955</v>
      </c>
      <c r="K168" s="30">
        <v>10.305555555555555</v>
      </c>
    </row>
    <row r="169" spans="1:11">
      <c r="A169" s="29">
        <v>87</v>
      </c>
      <c r="B169" s="29">
        <v>1.64</v>
      </c>
      <c r="C169" s="29">
        <v>49.69</v>
      </c>
      <c r="E169" s="29">
        <v>49</v>
      </c>
      <c r="F169" s="29">
        <v>1.6400000000000006</v>
      </c>
      <c r="G169" s="29">
        <v>28.83</v>
      </c>
      <c r="I169" s="29">
        <v>18</v>
      </c>
      <c r="J169" s="29">
        <v>1.6399999999999864</v>
      </c>
      <c r="K169" s="30">
        <v>10.333333333333334</v>
      </c>
    </row>
    <row r="170" spans="1:11">
      <c r="A170" s="29">
        <v>87</v>
      </c>
      <c r="B170" s="29">
        <v>1.65</v>
      </c>
      <c r="C170" s="29">
        <v>49.72</v>
      </c>
      <c r="E170" s="29">
        <v>50</v>
      </c>
      <c r="F170" s="29">
        <v>1.6500000000000004</v>
      </c>
      <c r="G170" s="29">
        <v>28.81</v>
      </c>
      <c r="I170" s="29">
        <v>18</v>
      </c>
      <c r="J170" s="29">
        <v>1.6499999999999773</v>
      </c>
      <c r="K170" s="30">
        <v>10.333333333333334</v>
      </c>
    </row>
    <row r="171" spans="1:11">
      <c r="A171" s="29">
        <v>88</v>
      </c>
      <c r="B171" s="29">
        <v>1.66</v>
      </c>
      <c r="C171" s="29">
        <v>49.72</v>
      </c>
      <c r="E171" s="29">
        <v>50</v>
      </c>
      <c r="F171" s="29">
        <v>1.6600000000000001</v>
      </c>
      <c r="G171" s="29">
        <v>28.78</v>
      </c>
      <c r="I171" s="29">
        <v>18</v>
      </c>
      <c r="J171" s="29">
        <v>1.6599999999999682</v>
      </c>
      <c r="K171" s="30">
        <v>10.333333333333334</v>
      </c>
    </row>
    <row r="172" spans="1:11">
      <c r="A172" s="29">
        <v>88</v>
      </c>
      <c r="B172" s="29">
        <v>1.67</v>
      </c>
      <c r="C172" s="29">
        <v>49.64</v>
      </c>
      <c r="E172" s="29">
        <v>50</v>
      </c>
      <c r="F172" s="29">
        <v>1.67</v>
      </c>
      <c r="G172" s="29">
        <v>28.78</v>
      </c>
      <c r="I172" s="29">
        <v>18</v>
      </c>
      <c r="J172" s="29">
        <v>1.6699999999999591</v>
      </c>
      <c r="K172" s="30">
        <v>10.333333333333334</v>
      </c>
    </row>
    <row r="173" spans="1:11">
      <c r="A173" s="29">
        <v>89</v>
      </c>
      <c r="B173" s="29">
        <v>1.68</v>
      </c>
      <c r="C173" s="29">
        <v>49.58</v>
      </c>
      <c r="E173" s="29">
        <v>50</v>
      </c>
      <c r="F173" s="29">
        <v>1.6799999999999997</v>
      </c>
      <c r="G173" s="29">
        <v>28.78</v>
      </c>
      <c r="I173" s="29">
        <v>18</v>
      </c>
      <c r="J173" s="29">
        <v>1.67999999999995</v>
      </c>
      <c r="K173" s="30">
        <v>10.305555555555555</v>
      </c>
    </row>
    <row r="174" spans="1:11">
      <c r="A174" s="29">
        <v>89</v>
      </c>
      <c r="B174" s="29">
        <v>1.69</v>
      </c>
      <c r="C174" s="29">
        <v>49.56</v>
      </c>
      <c r="E174" s="29">
        <v>51</v>
      </c>
      <c r="F174" s="29">
        <v>1.6899999999999995</v>
      </c>
      <c r="G174" s="29">
        <v>28.78</v>
      </c>
      <c r="I174" s="29">
        <v>19</v>
      </c>
      <c r="J174" s="29">
        <v>1.6899999999999409</v>
      </c>
      <c r="K174" s="30">
        <v>10.277777777777779</v>
      </c>
    </row>
    <row r="175" spans="1:11">
      <c r="A175" s="29">
        <v>90</v>
      </c>
      <c r="B175" s="29">
        <v>1.7</v>
      </c>
      <c r="C175" s="29">
        <v>49.47</v>
      </c>
      <c r="E175" s="29">
        <v>51</v>
      </c>
      <c r="F175" s="29">
        <v>1.7000000000000011</v>
      </c>
      <c r="G175" s="29">
        <v>28.72</v>
      </c>
      <c r="I175" s="29">
        <v>19</v>
      </c>
      <c r="J175" s="29">
        <v>1.7000000000000455</v>
      </c>
      <c r="K175" s="30">
        <v>10.25</v>
      </c>
    </row>
    <row r="176" spans="1:11">
      <c r="A176" s="29">
        <v>90</v>
      </c>
      <c r="B176" s="29">
        <v>1.71</v>
      </c>
      <c r="C176" s="29">
        <v>49.42</v>
      </c>
      <c r="E176" s="29">
        <v>51</v>
      </c>
      <c r="F176" s="29">
        <v>1.7100000000000009</v>
      </c>
      <c r="G176" s="29">
        <v>28.72</v>
      </c>
      <c r="I176" s="29">
        <v>19</v>
      </c>
      <c r="J176" s="29">
        <v>1.7100000000000364</v>
      </c>
      <c r="K176" s="30">
        <v>10.277777777777779</v>
      </c>
    </row>
    <row r="177" spans="1:11">
      <c r="A177" s="29">
        <v>91</v>
      </c>
      <c r="B177" s="29">
        <v>1.72</v>
      </c>
      <c r="C177" s="29">
        <v>49.42</v>
      </c>
      <c r="E177" s="29">
        <v>52</v>
      </c>
      <c r="F177" s="29">
        <v>1.7200000000000006</v>
      </c>
      <c r="G177" s="29">
        <v>28.75</v>
      </c>
      <c r="I177" s="29">
        <v>19</v>
      </c>
      <c r="J177" s="29">
        <v>1.7200000000000273</v>
      </c>
      <c r="K177" s="30">
        <v>10.277777777777779</v>
      </c>
    </row>
    <row r="178" spans="1:11">
      <c r="A178" s="29">
        <v>91</v>
      </c>
      <c r="B178" s="29">
        <v>1.73</v>
      </c>
      <c r="C178" s="29">
        <v>49.39</v>
      </c>
      <c r="E178" s="29">
        <v>52</v>
      </c>
      <c r="F178" s="29">
        <v>1.7300000000000004</v>
      </c>
      <c r="G178" s="29">
        <v>28.75</v>
      </c>
      <c r="I178" s="29">
        <v>19</v>
      </c>
      <c r="J178" s="29">
        <v>1.7300000000000182</v>
      </c>
      <c r="K178" s="30">
        <v>10.305555555555555</v>
      </c>
    </row>
    <row r="179" spans="1:11">
      <c r="A179" s="29">
        <v>92</v>
      </c>
      <c r="B179" s="29">
        <v>1.74</v>
      </c>
      <c r="C179" s="29">
        <v>49.39</v>
      </c>
      <c r="E179" s="29">
        <v>52</v>
      </c>
      <c r="F179" s="29">
        <v>1.7400000000000002</v>
      </c>
      <c r="G179" s="29">
        <v>28.75</v>
      </c>
      <c r="I179" s="29">
        <v>19</v>
      </c>
      <c r="J179" s="29">
        <v>1.7400000000000091</v>
      </c>
      <c r="K179" s="30">
        <v>10.333333333333334</v>
      </c>
    </row>
    <row r="180" spans="1:11">
      <c r="A180" s="29">
        <v>92</v>
      </c>
      <c r="B180" s="29">
        <v>1.75</v>
      </c>
      <c r="C180" s="29">
        <v>49.33</v>
      </c>
      <c r="E180" s="29">
        <v>52</v>
      </c>
      <c r="F180" s="29">
        <v>1.75</v>
      </c>
      <c r="G180" s="29">
        <v>28.72</v>
      </c>
      <c r="I180" s="29">
        <v>19</v>
      </c>
      <c r="J180" s="29">
        <v>1.75</v>
      </c>
      <c r="K180" s="30">
        <v>10.333333333333334</v>
      </c>
    </row>
    <row r="181" spans="1:11">
      <c r="A181" s="29">
        <v>93</v>
      </c>
      <c r="B181" s="29">
        <v>1.76</v>
      </c>
      <c r="C181" s="29">
        <v>49.28</v>
      </c>
      <c r="E181" s="29">
        <v>53</v>
      </c>
      <c r="F181" s="29">
        <v>1.7599999999999998</v>
      </c>
      <c r="G181" s="29">
        <v>28.69</v>
      </c>
      <c r="I181" s="29">
        <v>19</v>
      </c>
      <c r="J181" s="29">
        <v>1.7599999999999909</v>
      </c>
      <c r="K181" s="30">
        <v>10.305555555555555</v>
      </c>
    </row>
    <row r="182" spans="1:11">
      <c r="A182" s="29">
        <v>93</v>
      </c>
      <c r="B182" s="29">
        <v>1.77</v>
      </c>
      <c r="C182" s="29">
        <v>49.25</v>
      </c>
      <c r="E182" s="29">
        <v>53</v>
      </c>
      <c r="F182" s="29">
        <v>1.7699999999999996</v>
      </c>
      <c r="G182" s="29">
        <v>28.67</v>
      </c>
      <c r="I182" s="29">
        <v>19</v>
      </c>
      <c r="J182" s="29">
        <v>1.7699999999999818</v>
      </c>
      <c r="K182" s="30">
        <v>10.277777777777779</v>
      </c>
    </row>
    <row r="183" spans="1:11">
      <c r="A183" s="29">
        <v>94</v>
      </c>
      <c r="B183" s="29">
        <v>1.78</v>
      </c>
      <c r="C183" s="29">
        <v>49.19</v>
      </c>
      <c r="E183" s="29">
        <v>53</v>
      </c>
      <c r="F183" s="29">
        <v>1.7799999999999994</v>
      </c>
      <c r="G183" s="29">
        <v>28.67</v>
      </c>
      <c r="I183" s="29">
        <v>19</v>
      </c>
      <c r="J183" s="29">
        <v>1.7799999999999727</v>
      </c>
      <c r="K183" s="30">
        <v>10.222222222222221</v>
      </c>
    </row>
    <row r="184" spans="1:11">
      <c r="A184" s="29">
        <v>94</v>
      </c>
      <c r="B184" s="29">
        <v>1.79</v>
      </c>
      <c r="C184" s="29">
        <v>49.11</v>
      </c>
      <c r="E184" s="29">
        <v>54</v>
      </c>
      <c r="F184" s="29">
        <v>1.7900000000000009</v>
      </c>
      <c r="G184" s="29">
        <v>28.67</v>
      </c>
      <c r="I184" s="29">
        <v>20</v>
      </c>
      <c r="J184" s="29">
        <v>1.7899999999999636</v>
      </c>
      <c r="K184" s="30">
        <v>10.222222222222221</v>
      </c>
    </row>
    <row r="185" spans="1:11">
      <c r="A185" s="29">
        <v>95</v>
      </c>
      <c r="B185" s="29">
        <v>1.8</v>
      </c>
      <c r="C185" s="29">
        <v>49.11</v>
      </c>
      <c r="E185" s="29">
        <v>54</v>
      </c>
      <c r="F185" s="29">
        <v>1.8000000000000007</v>
      </c>
      <c r="G185" s="29">
        <v>28.67</v>
      </c>
      <c r="I185" s="29">
        <v>20</v>
      </c>
      <c r="J185" s="29">
        <v>1.7999999999999545</v>
      </c>
      <c r="K185" s="30">
        <v>10.166666666666666</v>
      </c>
    </row>
    <row r="186" spans="1:11">
      <c r="A186" s="29">
        <v>95</v>
      </c>
      <c r="B186" s="29">
        <v>1.81</v>
      </c>
      <c r="C186" s="29">
        <v>49.11</v>
      </c>
      <c r="E186" s="29">
        <v>54</v>
      </c>
      <c r="F186" s="29">
        <v>1.8100000000000005</v>
      </c>
      <c r="G186" s="29">
        <v>28.67</v>
      </c>
      <c r="I186" s="29">
        <v>20</v>
      </c>
      <c r="J186" s="29">
        <v>1.8099999999999454</v>
      </c>
      <c r="K186" s="30">
        <v>10.222222222222221</v>
      </c>
    </row>
    <row r="187" spans="1:11">
      <c r="A187" s="29">
        <v>96</v>
      </c>
      <c r="B187" s="29">
        <v>1.82</v>
      </c>
      <c r="C187" s="29">
        <v>49.08</v>
      </c>
      <c r="E187" s="29">
        <v>54</v>
      </c>
      <c r="F187" s="29">
        <v>1.8200000000000003</v>
      </c>
      <c r="G187" s="29">
        <v>28.64</v>
      </c>
      <c r="I187" s="29">
        <v>20</v>
      </c>
      <c r="J187" s="29">
        <v>1.8199999999999363</v>
      </c>
      <c r="K187" s="30">
        <v>10.222222222222221</v>
      </c>
    </row>
    <row r="188" spans="1:11">
      <c r="A188" s="29">
        <v>96</v>
      </c>
      <c r="B188" s="29">
        <v>1.83</v>
      </c>
      <c r="C188" s="29">
        <v>49.06</v>
      </c>
      <c r="E188" s="29">
        <v>55</v>
      </c>
      <c r="F188" s="29">
        <v>1.83</v>
      </c>
      <c r="G188" s="29">
        <v>28.58</v>
      </c>
      <c r="I188" s="29">
        <v>20</v>
      </c>
      <c r="J188" s="29">
        <v>1.8300000000000409</v>
      </c>
      <c r="K188" s="30">
        <v>10.222222222222221</v>
      </c>
    </row>
    <row r="189" spans="1:11">
      <c r="A189" s="29">
        <v>97</v>
      </c>
      <c r="B189" s="29">
        <v>1.84</v>
      </c>
      <c r="C189" s="29">
        <v>49.06</v>
      </c>
      <c r="E189" s="29">
        <v>55</v>
      </c>
      <c r="F189" s="29">
        <v>1.8399999999999999</v>
      </c>
      <c r="G189" s="29">
        <v>28.58</v>
      </c>
      <c r="I189" s="29">
        <v>20</v>
      </c>
      <c r="J189" s="29">
        <v>1.8400000000000318</v>
      </c>
      <c r="K189" s="30">
        <v>10.277777777777779</v>
      </c>
    </row>
    <row r="190" spans="1:11">
      <c r="A190" s="29">
        <v>97</v>
      </c>
      <c r="B190" s="29">
        <v>1.85</v>
      </c>
      <c r="C190" s="29">
        <v>49</v>
      </c>
      <c r="E190" s="29">
        <v>55</v>
      </c>
      <c r="F190" s="29">
        <v>1.8499999999999996</v>
      </c>
      <c r="G190" s="29">
        <v>28.58</v>
      </c>
      <c r="I190" s="29">
        <v>20</v>
      </c>
      <c r="J190" s="29">
        <v>1.8500000000000227</v>
      </c>
      <c r="K190" s="30">
        <v>10.305555555555555</v>
      </c>
    </row>
    <row r="191" spans="1:11">
      <c r="A191" s="29">
        <v>98</v>
      </c>
      <c r="B191" s="29">
        <v>1.86</v>
      </c>
      <c r="C191" s="29">
        <v>48.92</v>
      </c>
      <c r="E191" s="29">
        <v>56</v>
      </c>
      <c r="F191" s="29">
        <v>1.8599999999999994</v>
      </c>
      <c r="G191" s="29">
        <v>28.56</v>
      </c>
      <c r="I191" s="29">
        <v>20</v>
      </c>
      <c r="J191" s="29">
        <v>1.8600000000000136</v>
      </c>
      <c r="K191" s="30">
        <v>10.277777777777779</v>
      </c>
    </row>
    <row r="192" spans="1:11">
      <c r="A192" s="29">
        <v>98</v>
      </c>
      <c r="B192" s="29">
        <v>1.87</v>
      </c>
      <c r="C192" s="29">
        <v>48.86</v>
      </c>
      <c r="E192" s="29">
        <v>56</v>
      </c>
      <c r="F192" s="29">
        <v>1.870000000000001</v>
      </c>
      <c r="G192" s="29">
        <v>28.56</v>
      </c>
      <c r="I192" s="29">
        <v>20</v>
      </c>
      <c r="J192" s="29">
        <v>1.8700000000000045</v>
      </c>
      <c r="K192" s="30">
        <v>10.25</v>
      </c>
    </row>
    <row r="193" spans="1:11">
      <c r="A193" s="29">
        <v>99</v>
      </c>
      <c r="B193" s="29">
        <v>1.88</v>
      </c>
      <c r="C193" s="29">
        <v>48.83</v>
      </c>
      <c r="E193" s="29">
        <v>56</v>
      </c>
      <c r="F193" s="29">
        <v>1.8800000000000008</v>
      </c>
      <c r="G193" s="29">
        <v>28.56</v>
      </c>
      <c r="I193" s="29">
        <v>20</v>
      </c>
      <c r="J193" s="29">
        <v>1.8799999999999955</v>
      </c>
      <c r="K193" s="30">
        <v>10.25</v>
      </c>
    </row>
    <row r="194" spans="1:11">
      <c r="A194" s="29">
        <v>99</v>
      </c>
      <c r="B194" s="29">
        <v>1.89</v>
      </c>
      <c r="C194" s="29">
        <v>48.86</v>
      </c>
      <c r="E194" s="29">
        <v>56</v>
      </c>
      <c r="F194" s="29">
        <v>1.8900000000000006</v>
      </c>
      <c r="G194" s="29">
        <v>28.5</v>
      </c>
      <c r="I194" s="29">
        <v>21</v>
      </c>
      <c r="J194" s="29">
        <v>1.8899999999999864</v>
      </c>
      <c r="K194" s="30">
        <v>10.25</v>
      </c>
    </row>
    <row r="195" spans="1:11">
      <c r="A195" s="29">
        <v>100</v>
      </c>
      <c r="B195" s="29">
        <v>1.9</v>
      </c>
      <c r="C195" s="29">
        <v>48.83</v>
      </c>
      <c r="E195" s="29">
        <v>57</v>
      </c>
      <c r="F195" s="29">
        <v>1.9000000000000004</v>
      </c>
      <c r="G195" s="29">
        <v>28.5</v>
      </c>
      <c r="I195" s="29">
        <v>21</v>
      </c>
      <c r="J195" s="29">
        <v>1.8999999999999773</v>
      </c>
      <c r="K195" s="30">
        <v>10.25</v>
      </c>
    </row>
    <row r="196" spans="1:11">
      <c r="A196" s="29">
        <v>100</v>
      </c>
      <c r="B196" s="29">
        <v>1.91</v>
      </c>
      <c r="C196" s="29">
        <v>48.83</v>
      </c>
      <c r="E196" s="29">
        <v>57</v>
      </c>
      <c r="F196" s="29">
        <v>1.9100000000000001</v>
      </c>
      <c r="G196" s="29">
        <v>28.5</v>
      </c>
      <c r="I196" s="29">
        <v>21</v>
      </c>
      <c r="J196" s="29">
        <v>1.9099999999999682</v>
      </c>
      <c r="K196" s="30">
        <v>10.25</v>
      </c>
    </row>
    <row r="197" spans="1:11">
      <c r="A197" s="29">
        <v>101</v>
      </c>
      <c r="B197" s="29">
        <v>1.92</v>
      </c>
      <c r="C197" s="29">
        <v>48.81</v>
      </c>
      <c r="E197" s="29">
        <v>57</v>
      </c>
      <c r="F197" s="29">
        <v>1.92</v>
      </c>
      <c r="G197" s="29">
        <v>28.5</v>
      </c>
      <c r="I197" s="29">
        <v>21</v>
      </c>
      <c r="J197" s="29">
        <v>1.9199999999999591</v>
      </c>
      <c r="K197" s="30">
        <v>10.277777777777779</v>
      </c>
    </row>
    <row r="198" spans="1:11">
      <c r="A198" s="29">
        <v>101</v>
      </c>
      <c r="B198" s="29">
        <v>1.93</v>
      </c>
      <c r="C198" s="29">
        <v>48.78</v>
      </c>
      <c r="E198" s="29">
        <v>58</v>
      </c>
      <c r="F198" s="29">
        <v>1.9299999999999997</v>
      </c>
      <c r="G198" s="29">
        <v>28.5</v>
      </c>
      <c r="I198" s="29">
        <v>21</v>
      </c>
      <c r="J198" s="29">
        <v>1.92999999999995</v>
      </c>
      <c r="K198" s="30">
        <v>10.277777777777779</v>
      </c>
    </row>
    <row r="199" spans="1:11">
      <c r="A199" s="29">
        <v>102</v>
      </c>
      <c r="B199" s="29">
        <v>1.94</v>
      </c>
      <c r="C199" s="29">
        <v>48.64</v>
      </c>
      <c r="E199" s="29">
        <v>58</v>
      </c>
      <c r="F199" s="29">
        <v>1.9399999999999995</v>
      </c>
      <c r="G199" s="29">
        <v>28.5</v>
      </c>
      <c r="I199" s="29">
        <v>21</v>
      </c>
      <c r="J199" s="29">
        <v>1.9399999999999409</v>
      </c>
      <c r="K199" s="30">
        <v>10.222222222222221</v>
      </c>
    </row>
    <row r="200" spans="1:11">
      <c r="A200" s="29">
        <v>102</v>
      </c>
      <c r="B200" s="29">
        <v>1.95</v>
      </c>
      <c r="C200" s="29">
        <v>48.58</v>
      </c>
      <c r="E200" s="29">
        <v>58</v>
      </c>
      <c r="F200" s="29">
        <v>1.9500000000000011</v>
      </c>
      <c r="G200" s="29">
        <v>28.47</v>
      </c>
      <c r="I200" s="29">
        <v>21</v>
      </c>
      <c r="J200" s="29">
        <v>1.9500000000000455</v>
      </c>
      <c r="K200" s="30">
        <v>10.222222222222221</v>
      </c>
    </row>
    <row r="201" spans="1:11">
      <c r="A201" s="29">
        <v>103</v>
      </c>
      <c r="B201" s="29">
        <v>1.96</v>
      </c>
      <c r="C201" s="29">
        <v>48.58</v>
      </c>
      <c r="E201" s="29">
        <v>58</v>
      </c>
      <c r="F201" s="29">
        <v>1.9600000000000009</v>
      </c>
      <c r="G201" s="29">
        <v>28.42</v>
      </c>
      <c r="I201" s="29">
        <v>21</v>
      </c>
      <c r="J201" s="29">
        <v>1.9600000000000364</v>
      </c>
      <c r="K201" s="30">
        <v>10.166666666666666</v>
      </c>
    </row>
    <row r="202" spans="1:11">
      <c r="A202" s="29">
        <v>103</v>
      </c>
      <c r="B202" s="29">
        <v>1.97</v>
      </c>
      <c r="C202" s="29">
        <v>48.58</v>
      </c>
      <c r="E202" s="29">
        <v>59</v>
      </c>
      <c r="F202" s="29">
        <v>1.9700000000000006</v>
      </c>
      <c r="G202" s="29">
        <v>28.39</v>
      </c>
      <c r="I202" s="29">
        <v>21</v>
      </c>
      <c r="J202" s="29">
        <v>1.9700000000000273</v>
      </c>
      <c r="K202" s="30">
        <v>10.166666666666666</v>
      </c>
    </row>
    <row r="203" spans="1:11">
      <c r="A203" s="29">
        <v>104</v>
      </c>
      <c r="B203" s="29">
        <v>1.98</v>
      </c>
      <c r="C203" s="29">
        <v>48.58</v>
      </c>
      <c r="E203" s="29">
        <v>59</v>
      </c>
      <c r="F203" s="29">
        <v>1.9800000000000004</v>
      </c>
      <c r="G203" s="29">
        <v>28.39</v>
      </c>
      <c r="I203" s="29">
        <v>22</v>
      </c>
      <c r="J203" s="29">
        <v>1.9800000000000182</v>
      </c>
      <c r="K203" s="30">
        <v>10.166666666666666</v>
      </c>
    </row>
    <row r="204" spans="1:11">
      <c r="A204" s="29">
        <v>104</v>
      </c>
      <c r="B204" s="29">
        <v>1.99</v>
      </c>
      <c r="C204" s="29">
        <v>48.58</v>
      </c>
      <c r="E204" s="29">
        <v>59</v>
      </c>
      <c r="F204" s="29">
        <v>1.9900000000000002</v>
      </c>
      <c r="G204" s="29">
        <v>28.42</v>
      </c>
      <c r="I204" s="29">
        <v>22</v>
      </c>
      <c r="J204" s="29">
        <v>1.9900000000000091</v>
      </c>
      <c r="K204" s="30">
        <v>10.166666666666666</v>
      </c>
    </row>
    <row r="205" spans="1:11">
      <c r="A205" s="29">
        <v>105</v>
      </c>
      <c r="B205" s="29">
        <v>2</v>
      </c>
      <c r="C205" s="29">
        <v>48.64</v>
      </c>
      <c r="E205" s="29">
        <v>60</v>
      </c>
      <c r="F205" s="29">
        <v>2</v>
      </c>
      <c r="G205" s="29">
        <v>28.44</v>
      </c>
      <c r="I205" s="29">
        <v>22</v>
      </c>
      <c r="J205" s="29">
        <v>2</v>
      </c>
      <c r="K205" s="30">
        <v>10.138888888888889</v>
      </c>
    </row>
    <row r="206" spans="1:11">
      <c r="A206" s="29">
        <v>105</v>
      </c>
      <c r="B206" s="29">
        <v>2.0099999999999998</v>
      </c>
      <c r="C206" s="29">
        <v>48.56</v>
      </c>
      <c r="E206" s="29">
        <v>60</v>
      </c>
      <c r="F206" s="29">
        <v>2.0099999999999998</v>
      </c>
      <c r="G206" s="29">
        <v>28.44</v>
      </c>
      <c r="I206" s="29">
        <v>22</v>
      </c>
      <c r="J206" s="29">
        <v>2.0099999999999909</v>
      </c>
      <c r="K206" s="30">
        <v>10.111111111111111</v>
      </c>
    </row>
    <row r="207" spans="1:11">
      <c r="A207" s="29">
        <v>106</v>
      </c>
      <c r="B207" s="29">
        <v>2.02</v>
      </c>
      <c r="C207" s="29">
        <v>48.42</v>
      </c>
      <c r="E207" s="29">
        <v>60</v>
      </c>
      <c r="F207" s="29">
        <v>2.0199999999999996</v>
      </c>
      <c r="G207" s="29">
        <v>28.42</v>
      </c>
      <c r="I207" s="29">
        <v>22</v>
      </c>
      <c r="J207" s="29">
        <v>2.0199999999999818</v>
      </c>
      <c r="K207" s="30">
        <v>10.111111111111111</v>
      </c>
    </row>
    <row r="208" spans="1:11">
      <c r="A208" s="29">
        <v>106</v>
      </c>
      <c r="B208" s="29">
        <v>2.0299999999999998</v>
      </c>
      <c r="C208" s="29">
        <v>48.36</v>
      </c>
      <c r="E208" s="29">
        <v>60</v>
      </c>
      <c r="F208" s="29">
        <v>2.0299999999999994</v>
      </c>
      <c r="G208" s="29">
        <v>28.42</v>
      </c>
      <c r="I208" s="29">
        <v>22</v>
      </c>
      <c r="J208" s="29">
        <v>2.0299999999999727</v>
      </c>
      <c r="K208" s="30">
        <v>10.083333333333334</v>
      </c>
    </row>
    <row r="209" spans="1:11">
      <c r="A209" s="29">
        <v>106</v>
      </c>
      <c r="B209" s="29">
        <v>2.04</v>
      </c>
      <c r="C209" s="29">
        <v>48.36</v>
      </c>
      <c r="E209" s="29">
        <v>61</v>
      </c>
      <c r="F209" s="29">
        <v>2.0400000000000009</v>
      </c>
      <c r="G209" s="29">
        <v>28.36</v>
      </c>
      <c r="I209" s="29">
        <v>22</v>
      </c>
      <c r="J209" s="29">
        <v>2.0399999999999636</v>
      </c>
      <c r="K209" s="30">
        <v>10.055555555555555</v>
      </c>
    </row>
    <row r="210" spans="1:11">
      <c r="A210" s="29">
        <v>107</v>
      </c>
      <c r="B210" s="29">
        <v>2.0499999999999998</v>
      </c>
      <c r="C210" s="29">
        <v>48.36</v>
      </c>
      <c r="E210" s="29">
        <v>61</v>
      </c>
      <c r="F210" s="29">
        <v>2.0500000000000007</v>
      </c>
      <c r="G210" s="29">
        <v>28.33</v>
      </c>
      <c r="I210" s="29">
        <v>22</v>
      </c>
      <c r="J210" s="29">
        <v>2.0499999999999545</v>
      </c>
      <c r="K210" s="30">
        <v>10.083333333333334</v>
      </c>
    </row>
    <row r="211" spans="1:11">
      <c r="A211" s="29">
        <v>107</v>
      </c>
      <c r="B211" s="29">
        <v>2.06</v>
      </c>
      <c r="C211" s="29">
        <v>48.36</v>
      </c>
      <c r="E211" s="29">
        <v>61</v>
      </c>
      <c r="F211" s="29">
        <v>2.0600000000000005</v>
      </c>
      <c r="G211" s="29">
        <v>28.31</v>
      </c>
      <c r="I211" s="29">
        <v>22</v>
      </c>
      <c r="J211" s="29">
        <v>2.0599999999999454</v>
      </c>
      <c r="K211" s="30">
        <v>10.111111111111111</v>
      </c>
    </row>
    <row r="212" spans="1:11">
      <c r="A212" s="29">
        <v>108</v>
      </c>
      <c r="B212" s="29">
        <v>2.0699999999999998</v>
      </c>
      <c r="C212" s="29">
        <v>48.36</v>
      </c>
      <c r="E212" s="29">
        <v>62</v>
      </c>
      <c r="F212" s="29">
        <v>2.0700000000000003</v>
      </c>
      <c r="G212" s="29">
        <v>28.31</v>
      </c>
      <c r="I212" s="29">
        <v>22</v>
      </c>
      <c r="J212" s="29">
        <v>2.0699999999999363</v>
      </c>
      <c r="K212" s="30">
        <v>10.138888888888889</v>
      </c>
    </row>
    <row r="213" spans="1:11">
      <c r="A213" s="29">
        <v>108</v>
      </c>
      <c r="B213" s="29">
        <v>2.08</v>
      </c>
      <c r="C213" s="29">
        <v>48.36</v>
      </c>
      <c r="E213" s="29">
        <v>62</v>
      </c>
      <c r="F213" s="29">
        <v>2.08</v>
      </c>
      <c r="G213" s="29">
        <v>28.28</v>
      </c>
      <c r="I213" s="29">
        <v>23</v>
      </c>
      <c r="J213" s="29">
        <v>2.0800000000000409</v>
      </c>
      <c r="K213" s="30">
        <v>10.166666666666666</v>
      </c>
    </row>
    <row r="214" spans="1:11">
      <c r="A214" s="29">
        <v>109</v>
      </c>
      <c r="B214" s="29">
        <v>2.09</v>
      </c>
      <c r="C214" s="29">
        <v>48.31</v>
      </c>
      <c r="E214" s="29">
        <v>62</v>
      </c>
      <c r="F214" s="29">
        <v>2.09</v>
      </c>
      <c r="G214" s="29">
        <v>28.25</v>
      </c>
      <c r="I214" s="29">
        <v>23</v>
      </c>
      <c r="J214" s="29">
        <v>2.0900000000000318</v>
      </c>
      <c r="K214" s="30">
        <v>10.166666666666666</v>
      </c>
    </row>
    <row r="215" spans="1:11">
      <c r="A215" s="29">
        <v>109</v>
      </c>
      <c r="B215" s="29">
        <v>2.1</v>
      </c>
      <c r="C215" s="29">
        <v>48.17</v>
      </c>
      <c r="E215" s="29">
        <v>62</v>
      </c>
      <c r="F215" s="29">
        <v>2.0999999999999996</v>
      </c>
      <c r="G215" s="29">
        <v>28.25</v>
      </c>
      <c r="I215" s="29">
        <v>23</v>
      </c>
      <c r="J215" s="29">
        <v>2.1000000000000227</v>
      </c>
      <c r="K215" s="30">
        <v>10.111111111111111</v>
      </c>
    </row>
    <row r="216" spans="1:11">
      <c r="A216" s="29">
        <v>110</v>
      </c>
      <c r="B216" s="29">
        <v>2.11</v>
      </c>
      <c r="C216" s="29">
        <v>48.14</v>
      </c>
      <c r="E216" s="29">
        <v>63</v>
      </c>
      <c r="F216" s="29">
        <v>2.1099999999999994</v>
      </c>
      <c r="G216" s="29">
        <v>28.25</v>
      </c>
      <c r="I216" s="29">
        <v>23</v>
      </c>
      <c r="J216" s="29">
        <v>2.1100000000000136</v>
      </c>
      <c r="K216" s="30">
        <v>10.083333333333334</v>
      </c>
    </row>
    <row r="217" spans="1:11">
      <c r="A217" s="29">
        <v>110</v>
      </c>
      <c r="B217" s="29">
        <v>2.12</v>
      </c>
      <c r="C217" s="29">
        <v>48.14</v>
      </c>
      <c r="E217" s="29">
        <v>63</v>
      </c>
      <c r="F217" s="29">
        <v>2.120000000000001</v>
      </c>
      <c r="G217" s="29">
        <v>28.25</v>
      </c>
      <c r="I217" s="29">
        <v>23</v>
      </c>
      <c r="J217" s="29">
        <v>2.1200000000000045</v>
      </c>
      <c r="K217" s="30">
        <v>10.027777777777779</v>
      </c>
    </row>
    <row r="218" spans="1:11">
      <c r="A218" s="29">
        <v>111</v>
      </c>
      <c r="B218" s="29">
        <v>2.13</v>
      </c>
      <c r="C218" s="29">
        <v>48.11</v>
      </c>
      <c r="E218" s="29">
        <v>63</v>
      </c>
      <c r="F218" s="29">
        <v>2.1300000000000008</v>
      </c>
      <c r="G218" s="29">
        <v>28.25</v>
      </c>
      <c r="I218" s="29">
        <v>23</v>
      </c>
      <c r="J218" s="29">
        <v>2.1299999999999955</v>
      </c>
      <c r="K218" s="30">
        <v>9.9722222222222214</v>
      </c>
    </row>
    <row r="219" spans="1:11">
      <c r="A219" s="29">
        <v>111</v>
      </c>
      <c r="B219" s="29">
        <v>2.14</v>
      </c>
      <c r="C219" s="29">
        <v>48.08</v>
      </c>
      <c r="E219" s="29">
        <v>64</v>
      </c>
      <c r="F219" s="29">
        <v>2.1400000000000006</v>
      </c>
      <c r="G219" s="29">
        <v>28.22</v>
      </c>
      <c r="I219" s="29">
        <v>23</v>
      </c>
      <c r="J219" s="29">
        <v>2.1399999999999864</v>
      </c>
      <c r="K219" s="30">
        <v>9.9444444444444446</v>
      </c>
    </row>
    <row r="220" spans="1:11">
      <c r="A220" s="29">
        <v>112</v>
      </c>
      <c r="B220" s="29">
        <v>2.15</v>
      </c>
      <c r="C220" s="29">
        <v>48.11</v>
      </c>
      <c r="E220" s="29">
        <v>64</v>
      </c>
      <c r="F220" s="29">
        <v>2.1500000000000004</v>
      </c>
      <c r="G220" s="29">
        <v>28.17</v>
      </c>
      <c r="I220" s="29">
        <v>23</v>
      </c>
      <c r="J220" s="29">
        <v>2.1499999999999773</v>
      </c>
      <c r="K220" s="30">
        <v>9.9166666666666661</v>
      </c>
    </row>
    <row r="221" spans="1:11">
      <c r="A221" s="29">
        <v>112</v>
      </c>
      <c r="B221" s="29">
        <v>2.16</v>
      </c>
      <c r="C221" s="29">
        <v>48.08</v>
      </c>
      <c r="E221" s="29">
        <v>64</v>
      </c>
      <c r="F221" s="29">
        <v>2.16</v>
      </c>
      <c r="G221" s="29">
        <v>28.17</v>
      </c>
      <c r="I221" s="29">
        <v>23</v>
      </c>
      <c r="J221" s="29">
        <v>2.1599999999999682</v>
      </c>
      <c r="K221" s="30">
        <v>9.9444444444444446</v>
      </c>
    </row>
    <row r="222" spans="1:11">
      <c r="A222" s="29">
        <v>113</v>
      </c>
      <c r="B222" s="29">
        <v>2.17</v>
      </c>
      <c r="C222" s="29">
        <v>48.03</v>
      </c>
      <c r="E222" s="29">
        <v>64</v>
      </c>
      <c r="F222" s="29">
        <v>2.17</v>
      </c>
      <c r="G222" s="29">
        <v>28.17</v>
      </c>
      <c r="I222" s="29">
        <v>23</v>
      </c>
      <c r="J222" s="29">
        <v>2.1699999999999591</v>
      </c>
      <c r="K222" s="30">
        <v>9.9444444444444446</v>
      </c>
    </row>
    <row r="223" spans="1:11">
      <c r="A223" s="29">
        <v>113</v>
      </c>
      <c r="B223" s="29">
        <v>2.1800000000000002</v>
      </c>
      <c r="C223" s="29">
        <v>47.94</v>
      </c>
      <c r="E223" s="29">
        <v>65</v>
      </c>
      <c r="F223" s="29">
        <v>2.1799999999999997</v>
      </c>
      <c r="G223" s="29">
        <v>28.17</v>
      </c>
      <c r="I223" s="29">
        <v>24</v>
      </c>
      <c r="J223" s="29">
        <v>2.17999999999995</v>
      </c>
      <c r="K223" s="30">
        <v>9.9444444444444446</v>
      </c>
    </row>
    <row r="224" spans="1:11">
      <c r="A224" s="29">
        <v>114</v>
      </c>
      <c r="B224" s="29">
        <v>2.19</v>
      </c>
      <c r="C224" s="29">
        <v>47.92</v>
      </c>
      <c r="E224" s="29">
        <v>65</v>
      </c>
      <c r="F224" s="29">
        <v>2.1899999999999995</v>
      </c>
      <c r="G224" s="29">
        <v>28.17</v>
      </c>
      <c r="I224" s="29">
        <v>24</v>
      </c>
      <c r="J224" s="29">
        <v>2.1899999999999409</v>
      </c>
      <c r="K224" s="30">
        <v>9.9722222222222214</v>
      </c>
    </row>
    <row r="225" spans="1:11">
      <c r="A225" s="29">
        <v>114</v>
      </c>
      <c r="B225" s="29">
        <v>2.2000000000000002</v>
      </c>
      <c r="C225" s="29">
        <v>47.89</v>
      </c>
      <c r="E225" s="29">
        <v>65</v>
      </c>
      <c r="F225" s="29">
        <v>2.2000000000000011</v>
      </c>
      <c r="G225" s="29">
        <v>28.17</v>
      </c>
      <c r="I225" s="29">
        <v>24</v>
      </c>
      <c r="J225" s="29">
        <v>2.2000000000000455</v>
      </c>
      <c r="K225" s="30">
        <v>9.9444444444444446</v>
      </c>
    </row>
    <row r="226" spans="1:11">
      <c r="A226" s="29">
        <v>115</v>
      </c>
      <c r="B226" s="29">
        <v>2.21</v>
      </c>
      <c r="C226" s="29">
        <v>47.86</v>
      </c>
      <c r="E226" s="29">
        <v>66</v>
      </c>
      <c r="F226" s="29">
        <v>2.2100000000000009</v>
      </c>
      <c r="G226" s="29">
        <v>28.17</v>
      </c>
      <c r="I226" s="29">
        <v>24</v>
      </c>
      <c r="J226" s="29">
        <v>2.2100000000000364</v>
      </c>
      <c r="K226" s="30">
        <v>9.8888888888888893</v>
      </c>
    </row>
    <row r="227" spans="1:11">
      <c r="A227" s="29">
        <v>115</v>
      </c>
      <c r="B227" s="29">
        <v>2.2200000000000002</v>
      </c>
      <c r="C227" s="29">
        <v>47.81</v>
      </c>
      <c r="E227" s="29">
        <v>66</v>
      </c>
      <c r="F227" s="29">
        <v>2.2200000000000006</v>
      </c>
      <c r="G227" s="29">
        <v>28.14</v>
      </c>
      <c r="I227" s="29">
        <v>24</v>
      </c>
      <c r="J227" s="29">
        <v>2.2200000000000273</v>
      </c>
      <c r="K227" s="30">
        <v>9.8888888888888893</v>
      </c>
    </row>
    <row r="228" spans="1:11">
      <c r="A228" s="29">
        <v>116</v>
      </c>
      <c r="B228" s="29">
        <v>2.23</v>
      </c>
      <c r="C228" s="29">
        <v>47.78</v>
      </c>
      <c r="E228" s="29">
        <v>66</v>
      </c>
      <c r="F228" s="29">
        <v>2.2300000000000004</v>
      </c>
      <c r="G228" s="29">
        <v>28.11</v>
      </c>
      <c r="I228" s="29">
        <v>24</v>
      </c>
      <c r="J228" s="29">
        <v>2.2300000000000182</v>
      </c>
      <c r="K228" s="30">
        <v>9.8333333333333339</v>
      </c>
    </row>
    <row r="229" spans="1:11">
      <c r="A229" s="29">
        <v>116</v>
      </c>
      <c r="B229" s="29">
        <v>2.2400000000000002</v>
      </c>
      <c r="C229" s="29">
        <v>47.78</v>
      </c>
      <c r="E229" s="29">
        <v>66</v>
      </c>
      <c r="F229" s="29">
        <v>2.2400000000000002</v>
      </c>
      <c r="G229" s="29">
        <v>28.11</v>
      </c>
      <c r="I229" s="29">
        <v>24</v>
      </c>
      <c r="J229" s="29">
        <v>2.2400000000000091</v>
      </c>
      <c r="K229" s="30">
        <v>9.8055555555555554</v>
      </c>
    </row>
    <row r="230" spans="1:11">
      <c r="A230" s="29">
        <v>117</v>
      </c>
      <c r="B230" s="29">
        <v>2.25</v>
      </c>
      <c r="C230" s="29">
        <v>47.67</v>
      </c>
      <c r="E230" s="29">
        <v>67</v>
      </c>
      <c r="F230" s="29">
        <v>2.25</v>
      </c>
      <c r="G230" s="29">
        <v>28.11</v>
      </c>
      <c r="I230" s="29">
        <v>24</v>
      </c>
      <c r="J230" s="29">
        <v>2.25</v>
      </c>
      <c r="K230" s="30">
        <v>9.8055555555555554</v>
      </c>
    </row>
    <row r="231" spans="1:11">
      <c r="A231" s="29">
        <v>117</v>
      </c>
      <c r="B231" s="29">
        <v>2.2599999999999998</v>
      </c>
      <c r="C231" s="29">
        <v>47.58</v>
      </c>
      <c r="E231" s="29">
        <v>67</v>
      </c>
      <c r="F231" s="29">
        <v>2.2599999999999998</v>
      </c>
      <c r="G231" s="29">
        <v>28.14</v>
      </c>
      <c r="I231" s="29">
        <v>24</v>
      </c>
      <c r="J231" s="29">
        <v>2.2599999999999909</v>
      </c>
      <c r="K231" s="30">
        <v>9.8888888888888893</v>
      </c>
    </row>
    <row r="232" spans="1:11">
      <c r="A232" s="29">
        <v>118</v>
      </c>
      <c r="B232" s="29">
        <v>2.27</v>
      </c>
      <c r="C232" s="29">
        <v>47.58</v>
      </c>
      <c r="E232" s="29">
        <v>67</v>
      </c>
      <c r="F232" s="29">
        <v>2.2699999999999996</v>
      </c>
      <c r="G232" s="29">
        <v>28.14</v>
      </c>
      <c r="I232" s="29">
        <v>24</v>
      </c>
      <c r="J232" s="29">
        <v>2.2699999999999818</v>
      </c>
      <c r="K232" s="30">
        <v>9.8888888888888893</v>
      </c>
    </row>
    <row r="233" spans="1:11">
      <c r="A233" s="29">
        <v>118</v>
      </c>
      <c r="B233" s="29">
        <v>2.2799999999999998</v>
      </c>
      <c r="C233" s="29">
        <v>47.61</v>
      </c>
      <c r="E233" s="29">
        <v>68</v>
      </c>
      <c r="F233" s="29">
        <v>2.2799999999999994</v>
      </c>
      <c r="G233" s="29">
        <v>28.08</v>
      </c>
      <c r="I233" s="29">
        <v>25</v>
      </c>
      <c r="J233" s="29">
        <v>2.2799999999999727</v>
      </c>
      <c r="K233" s="30">
        <v>9.9444444444444446</v>
      </c>
    </row>
    <row r="234" spans="1:11">
      <c r="A234" s="29">
        <v>118</v>
      </c>
      <c r="B234" s="29">
        <v>2.29</v>
      </c>
      <c r="C234" s="29">
        <v>47.58</v>
      </c>
      <c r="E234" s="29">
        <v>68</v>
      </c>
      <c r="F234" s="29">
        <v>2.2900000000000009</v>
      </c>
      <c r="G234" s="29">
        <v>28.06</v>
      </c>
      <c r="I234" s="29">
        <v>25</v>
      </c>
      <c r="J234" s="29">
        <v>2.2899999999999636</v>
      </c>
      <c r="K234" s="30">
        <v>10</v>
      </c>
    </row>
    <row r="235" spans="1:11">
      <c r="A235" s="29">
        <v>119</v>
      </c>
      <c r="B235" s="29">
        <v>2.2999999999999998</v>
      </c>
      <c r="C235" s="29">
        <v>47.58</v>
      </c>
      <c r="E235" s="29">
        <v>68</v>
      </c>
      <c r="F235" s="29">
        <v>2.3000000000000007</v>
      </c>
      <c r="G235" s="29">
        <v>28.03</v>
      </c>
      <c r="I235" s="29">
        <v>25</v>
      </c>
      <c r="J235" s="29">
        <v>2.2999999999999545</v>
      </c>
      <c r="K235" s="30">
        <v>10.027777777777779</v>
      </c>
    </row>
    <row r="236" spans="1:11">
      <c r="A236" s="29">
        <v>119</v>
      </c>
      <c r="B236" s="29">
        <v>2.31</v>
      </c>
      <c r="C236" s="29">
        <v>47.58</v>
      </c>
      <c r="E236" s="29">
        <v>68</v>
      </c>
      <c r="F236" s="29">
        <v>2.3100000000000005</v>
      </c>
      <c r="G236" s="29">
        <v>28</v>
      </c>
      <c r="I236" s="29">
        <v>25</v>
      </c>
      <c r="J236" s="29">
        <v>2.3099999999999454</v>
      </c>
      <c r="K236" s="30">
        <v>10</v>
      </c>
    </row>
    <row r="237" spans="1:11">
      <c r="A237" s="29">
        <v>120</v>
      </c>
      <c r="B237" s="29">
        <v>2.3199999999999998</v>
      </c>
      <c r="C237" s="29">
        <v>47.58</v>
      </c>
      <c r="E237" s="29">
        <v>69</v>
      </c>
      <c r="F237" s="29">
        <v>2.3200000000000003</v>
      </c>
      <c r="G237" s="29">
        <v>28</v>
      </c>
      <c r="I237" s="29">
        <v>25</v>
      </c>
      <c r="J237" s="29">
        <v>2.3199999999999363</v>
      </c>
      <c r="K237" s="30">
        <v>9.9722222222222214</v>
      </c>
    </row>
    <row r="238" spans="1:11">
      <c r="A238" s="29">
        <v>120</v>
      </c>
      <c r="B238" s="29">
        <v>2.33</v>
      </c>
      <c r="C238" s="29">
        <v>47.47</v>
      </c>
      <c r="E238" s="29">
        <v>69</v>
      </c>
      <c r="F238" s="29">
        <v>2.33</v>
      </c>
      <c r="G238" s="29">
        <v>28</v>
      </c>
      <c r="I238" s="29">
        <v>25</v>
      </c>
      <c r="J238" s="29">
        <v>2.3300000000000409</v>
      </c>
      <c r="K238" s="30">
        <v>9.9444444444444446</v>
      </c>
    </row>
    <row r="239" spans="1:11">
      <c r="A239" s="29">
        <v>121</v>
      </c>
      <c r="B239" s="29">
        <v>2.34</v>
      </c>
      <c r="C239" s="29">
        <v>47.39</v>
      </c>
      <c r="E239" s="29">
        <v>69</v>
      </c>
      <c r="F239" s="29">
        <v>2.34</v>
      </c>
      <c r="G239" s="29">
        <v>28</v>
      </c>
      <c r="I239" s="29">
        <v>25</v>
      </c>
      <c r="J239" s="29">
        <v>2.3400000000000318</v>
      </c>
      <c r="K239" s="30">
        <v>9.9444444444444446</v>
      </c>
    </row>
    <row r="240" spans="1:11">
      <c r="A240" s="29">
        <v>121</v>
      </c>
      <c r="B240" s="29">
        <v>2.35</v>
      </c>
      <c r="C240" s="29">
        <v>47.39</v>
      </c>
      <c r="E240" s="29">
        <v>69</v>
      </c>
      <c r="F240" s="29">
        <v>2.3499999999999996</v>
      </c>
      <c r="G240" s="29">
        <v>27.97</v>
      </c>
      <c r="I240" s="29">
        <v>25</v>
      </c>
      <c r="J240" s="29">
        <v>2.3500000000000227</v>
      </c>
      <c r="K240" s="30">
        <v>9.9166666666666661</v>
      </c>
    </row>
    <row r="241" spans="1:11">
      <c r="A241" s="29">
        <v>122</v>
      </c>
      <c r="B241" s="29">
        <v>2.36</v>
      </c>
      <c r="C241" s="29">
        <v>47.42</v>
      </c>
      <c r="E241" s="29">
        <v>70</v>
      </c>
      <c r="F241" s="29">
        <v>2.3599999999999994</v>
      </c>
      <c r="G241" s="29">
        <v>27.97</v>
      </c>
      <c r="I241" s="29">
        <v>25</v>
      </c>
      <c r="J241" s="29">
        <v>2.3600000000000136</v>
      </c>
      <c r="K241" s="30">
        <v>9.9166666666666661</v>
      </c>
    </row>
    <row r="242" spans="1:11">
      <c r="A242" s="29">
        <v>122</v>
      </c>
      <c r="B242" s="29">
        <v>2.37</v>
      </c>
      <c r="C242" s="29">
        <v>47.39</v>
      </c>
      <c r="E242" s="29">
        <v>70</v>
      </c>
      <c r="F242" s="29">
        <v>2.370000000000001</v>
      </c>
      <c r="G242" s="29">
        <v>27.94</v>
      </c>
      <c r="I242" s="29">
        <v>25</v>
      </c>
      <c r="J242" s="29">
        <v>2.3700000000000045</v>
      </c>
      <c r="K242" s="30">
        <v>9.9444444444444446</v>
      </c>
    </row>
    <row r="243" spans="1:11">
      <c r="A243" s="29">
        <v>123</v>
      </c>
      <c r="B243" s="29">
        <v>2.38</v>
      </c>
      <c r="C243" s="29">
        <v>47.33</v>
      </c>
      <c r="E243" s="29">
        <v>70</v>
      </c>
      <c r="F243" s="29">
        <v>2.3800000000000008</v>
      </c>
      <c r="G243" s="29">
        <v>27.92</v>
      </c>
      <c r="I243" s="29">
        <v>26</v>
      </c>
      <c r="J243" s="29">
        <v>2.3799999999999955</v>
      </c>
      <c r="K243" s="30">
        <v>9.9444444444444446</v>
      </c>
    </row>
    <row r="244" spans="1:11">
      <c r="A244" s="29">
        <v>123</v>
      </c>
      <c r="B244" s="29">
        <v>2.39</v>
      </c>
      <c r="C244" s="29">
        <v>47.33</v>
      </c>
      <c r="E244" s="29">
        <v>71</v>
      </c>
      <c r="F244" s="29">
        <v>2.3900000000000006</v>
      </c>
      <c r="G244" s="29">
        <v>27.94</v>
      </c>
      <c r="I244" s="29">
        <v>26</v>
      </c>
      <c r="J244" s="29">
        <v>2.3899999999999864</v>
      </c>
      <c r="K244" s="30">
        <v>10</v>
      </c>
    </row>
    <row r="245" spans="1:11">
      <c r="A245" s="29">
        <v>124</v>
      </c>
      <c r="B245" s="29">
        <v>2.4</v>
      </c>
      <c r="C245" s="29">
        <v>47.31</v>
      </c>
      <c r="E245" s="29">
        <v>71</v>
      </c>
      <c r="F245" s="29">
        <v>2.4000000000000004</v>
      </c>
      <c r="G245" s="29">
        <v>27.92</v>
      </c>
      <c r="I245" s="29">
        <v>26</v>
      </c>
      <c r="J245" s="29">
        <v>2.3999999999999773</v>
      </c>
      <c r="K245" s="30">
        <v>10.027777777777779</v>
      </c>
    </row>
    <row r="246" spans="1:11">
      <c r="A246" s="29">
        <v>124</v>
      </c>
      <c r="B246" s="29">
        <v>2.41</v>
      </c>
      <c r="C246" s="29">
        <v>47.19</v>
      </c>
      <c r="E246" s="29">
        <v>71</v>
      </c>
      <c r="F246" s="29">
        <v>2.41</v>
      </c>
      <c r="G246" s="29">
        <v>27.89</v>
      </c>
      <c r="I246" s="29">
        <v>26</v>
      </c>
      <c r="J246" s="29">
        <v>2.4099999999999682</v>
      </c>
      <c r="K246" s="30">
        <v>10</v>
      </c>
    </row>
    <row r="247" spans="1:11">
      <c r="A247" s="29">
        <v>125</v>
      </c>
      <c r="B247" s="29">
        <v>2.42</v>
      </c>
      <c r="C247" s="29">
        <v>47.11</v>
      </c>
      <c r="E247" s="29">
        <v>71</v>
      </c>
      <c r="F247" s="29">
        <v>2.42</v>
      </c>
      <c r="G247" s="29">
        <v>27.86</v>
      </c>
      <c r="I247" s="29">
        <v>26</v>
      </c>
      <c r="J247" s="29">
        <v>2.4199999999999591</v>
      </c>
      <c r="K247" s="30">
        <v>10</v>
      </c>
    </row>
    <row r="248" spans="1:11">
      <c r="A248" s="29">
        <v>125</v>
      </c>
      <c r="B248" s="29">
        <v>2.4300000000000002</v>
      </c>
      <c r="C248" s="29">
        <v>47.11</v>
      </c>
      <c r="E248" s="29">
        <v>72</v>
      </c>
      <c r="F248" s="29">
        <v>2.4299999999999997</v>
      </c>
      <c r="G248" s="29">
        <v>27.86</v>
      </c>
      <c r="I248" s="29">
        <v>26</v>
      </c>
      <c r="J248" s="29">
        <v>2.42999999999995</v>
      </c>
      <c r="K248" s="30">
        <v>9.9722222222222214</v>
      </c>
    </row>
    <row r="249" spans="1:11">
      <c r="A249" s="29">
        <v>126</v>
      </c>
      <c r="B249" s="29">
        <v>2.44</v>
      </c>
      <c r="C249" s="29">
        <v>47.11</v>
      </c>
      <c r="E249" s="29">
        <v>72</v>
      </c>
      <c r="F249" s="29">
        <v>2.4399999999999995</v>
      </c>
      <c r="G249" s="29">
        <v>27.83</v>
      </c>
      <c r="I249" s="29">
        <v>26</v>
      </c>
      <c r="J249" s="29">
        <v>2.4399999999999409</v>
      </c>
      <c r="K249" s="30">
        <v>9.9444444444444446</v>
      </c>
    </row>
    <row r="250" spans="1:11">
      <c r="A250" s="29">
        <v>126</v>
      </c>
      <c r="B250" s="29">
        <v>2.4500000000000002</v>
      </c>
      <c r="C250" s="29">
        <v>47.06</v>
      </c>
      <c r="E250" s="29">
        <v>72</v>
      </c>
      <c r="F250" s="29">
        <v>2.4500000000000011</v>
      </c>
      <c r="G250" s="29">
        <v>27.86</v>
      </c>
      <c r="I250" s="29">
        <v>26</v>
      </c>
      <c r="J250" s="29">
        <v>2.4500000000000455</v>
      </c>
      <c r="K250" s="30">
        <v>9.8888888888888893</v>
      </c>
    </row>
    <row r="251" spans="1:11">
      <c r="A251" s="29">
        <v>127</v>
      </c>
      <c r="B251" s="29">
        <v>2.46</v>
      </c>
      <c r="C251" s="29">
        <v>47.06</v>
      </c>
      <c r="E251" s="29">
        <v>73</v>
      </c>
      <c r="F251" s="29">
        <v>2.4600000000000009</v>
      </c>
      <c r="G251" s="29">
        <v>27.83</v>
      </c>
      <c r="I251" s="29">
        <v>26</v>
      </c>
      <c r="J251" s="29">
        <v>2.4600000000000364</v>
      </c>
      <c r="K251" s="30">
        <v>9.8888888888888893</v>
      </c>
    </row>
    <row r="252" spans="1:11">
      <c r="A252" s="29">
        <v>127</v>
      </c>
      <c r="B252" s="29">
        <v>2.4700000000000002</v>
      </c>
      <c r="C252" s="29">
        <v>47.06</v>
      </c>
      <c r="E252" s="29">
        <v>73</v>
      </c>
      <c r="F252" s="29">
        <v>2.4700000000000006</v>
      </c>
      <c r="G252" s="29">
        <v>27.81</v>
      </c>
      <c r="I252" s="29">
        <v>26</v>
      </c>
      <c r="J252" s="29">
        <v>2.4700000000000273</v>
      </c>
      <c r="K252" s="30">
        <v>9.8888888888888893</v>
      </c>
    </row>
    <row r="253" spans="1:11">
      <c r="A253" s="29">
        <v>127</v>
      </c>
      <c r="B253" s="29">
        <v>2.48</v>
      </c>
      <c r="C253" s="29">
        <v>47.03</v>
      </c>
      <c r="E253" s="29">
        <v>73</v>
      </c>
      <c r="F253" s="29">
        <v>2.4800000000000004</v>
      </c>
      <c r="G253" s="29">
        <v>27.78</v>
      </c>
      <c r="I253" s="29">
        <v>27</v>
      </c>
      <c r="J253" s="29">
        <v>2.4800000000000182</v>
      </c>
      <c r="K253" s="30">
        <v>9.9166666666666661</v>
      </c>
    </row>
    <row r="254" spans="1:11">
      <c r="A254" s="29">
        <v>128</v>
      </c>
      <c r="B254" s="29">
        <v>2.4900000000000002</v>
      </c>
      <c r="C254" s="29">
        <v>46.92</v>
      </c>
      <c r="E254" s="29">
        <v>73</v>
      </c>
      <c r="F254" s="29">
        <v>2.4900000000000002</v>
      </c>
      <c r="G254" s="29">
        <v>27.72</v>
      </c>
      <c r="I254" s="29">
        <v>27</v>
      </c>
      <c r="J254" s="29">
        <v>2.4900000000000091</v>
      </c>
      <c r="K254" s="30">
        <v>9.9166666666666661</v>
      </c>
    </row>
    <row r="255" spans="1:11">
      <c r="A255" s="29">
        <v>128</v>
      </c>
      <c r="B255" s="29">
        <v>2.5</v>
      </c>
      <c r="C255" s="29">
        <v>46.89</v>
      </c>
      <c r="E255" s="29">
        <v>74</v>
      </c>
      <c r="F255" s="29">
        <v>2.5</v>
      </c>
      <c r="G255" s="29">
        <v>27.72</v>
      </c>
      <c r="I255" s="29">
        <v>27</v>
      </c>
      <c r="J255" s="29">
        <v>2.5</v>
      </c>
      <c r="K255" s="30">
        <v>9.9444444444444446</v>
      </c>
    </row>
    <row r="256" spans="1:11">
      <c r="A256" s="29">
        <v>129</v>
      </c>
      <c r="B256" s="29">
        <v>2.5099999999999998</v>
      </c>
      <c r="C256" s="29">
        <v>46.89</v>
      </c>
      <c r="E256" s="29">
        <v>74</v>
      </c>
      <c r="F256" s="29">
        <v>2.5099999999999998</v>
      </c>
      <c r="G256" s="29">
        <v>27.72</v>
      </c>
      <c r="I256" s="29">
        <v>27</v>
      </c>
      <c r="J256" s="29">
        <v>2.5099999999999909</v>
      </c>
      <c r="K256" s="30">
        <v>9.8888888888888893</v>
      </c>
    </row>
    <row r="257" spans="1:11">
      <c r="A257" s="29">
        <v>129</v>
      </c>
      <c r="B257" s="29">
        <v>2.52</v>
      </c>
      <c r="C257" s="29">
        <v>46.89</v>
      </c>
      <c r="E257" s="29">
        <v>74</v>
      </c>
      <c r="F257" s="29">
        <v>2.5199999999999996</v>
      </c>
      <c r="G257" s="29">
        <v>27.72</v>
      </c>
      <c r="I257" s="29">
        <v>27</v>
      </c>
      <c r="J257" s="29">
        <v>2.5199999999999818</v>
      </c>
      <c r="K257" s="30">
        <v>9.8888888888888893</v>
      </c>
    </row>
    <row r="258" spans="1:11">
      <c r="A258" s="29">
        <v>130</v>
      </c>
      <c r="B258" s="29">
        <v>2.5299999999999998</v>
      </c>
      <c r="C258" s="29">
        <v>46.81</v>
      </c>
      <c r="E258" s="29">
        <v>74</v>
      </c>
      <c r="F258" s="29">
        <v>2.5299999999999994</v>
      </c>
      <c r="G258" s="29">
        <v>27.75</v>
      </c>
      <c r="I258" s="29">
        <v>27</v>
      </c>
      <c r="J258" s="29">
        <v>2.5299999999999727</v>
      </c>
      <c r="K258" s="30">
        <v>9.8888888888888893</v>
      </c>
    </row>
    <row r="259" spans="1:11">
      <c r="A259" s="29">
        <v>130</v>
      </c>
      <c r="B259" s="29">
        <v>2.54</v>
      </c>
      <c r="C259" s="29">
        <v>46.75</v>
      </c>
      <c r="E259" s="29">
        <v>75</v>
      </c>
      <c r="F259" s="29">
        <v>2.5400000000000009</v>
      </c>
      <c r="G259" s="29">
        <v>27.75</v>
      </c>
      <c r="I259" s="29">
        <v>27</v>
      </c>
      <c r="J259" s="29">
        <v>2.5399999999999636</v>
      </c>
      <c r="K259" s="30">
        <v>9.8333333333333339</v>
      </c>
    </row>
    <row r="260" spans="1:11">
      <c r="A260" s="29">
        <v>131</v>
      </c>
      <c r="B260" s="29">
        <v>2.5499999999999998</v>
      </c>
      <c r="C260" s="29">
        <v>46.78</v>
      </c>
      <c r="E260" s="29">
        <v>75</v>
      </c>
      <c r="F260" s="29">
        <v>2.5500000000000007</v>
      </c>
      <c r="G260" s="29">
        <v>27.72</v>
      </c>
      <c r="I260" s="29">
        <v>27</v>
      </c>
      <c r="J260" s="29">
        <v>2.5499999999999545</v>
      </c>
      <c r="K260" s="30">
        <v>9.8055555555555554</v>
      </c>
    </row>
    <row r="261" spans="1:11">
      <c r="A261" s="29">
        <v>131</v>
      </c>
      <c r="B261" s="29">
        <v>2.56</v>
      </c>
      <c r="C261" s="29">
        <v>46.78</v>
      </c>
      <c r="E261" s="29">
        <v>75</v>
      </c>
      <c r="F261" s="29">
        <v>2.5600000000000005</v>
      </c>
      <c r="G261" s="29">
        <v>27.72</v>
      </c>
      <c r="I261" s="29">
        <v>27</v>
      </c>
      <c r="J261" s="29">
        <v>2.5599999999999454</v>
      </c>
      <c r="K261" s="30">
        <v>9.8055555555555554</v>
      </c>
    </row>
    <row r="262" spans="1:11">
      <c r="A262" s="29">
        <v>132</v>
      </c>
      <c r="B262" s="29">
        <v>2.57</v>
      </c>
      <c r="C262" s="29">
        <v>46.72</v>
      </c>
      <c r="E262" s="29">
        <v>76</v>
      </c>
      <c r="F262" s="29">
        <v>2.5700000000000003</v>
      </c>
      <c r="G262" s="29">
        <v>27.72</v>
      </c>
      <c r="I262" s="29">
        <v>27</v>
      </c>
      <c r="J262" s="29">
        <v>2.5699999999999363</v>
      </c>
      <c r="K262" s="30">
        <v>9.8055555555555554</v>
      </c>
    </row>
    <row r="263" spans="1:11">
      <c r="A263" s="29">
        <v>132</v>
      </c>
      <c r="B263" s="29">
        <v>2.58</v>
      </c>
      <c r="C263" s="29">
        <v>46.69</v>
      </c>
      <c r="E263" s="29">
        <v>76</v>
      </c>
      <c r="F263" s="29">
        <v>2.58</v>
      </c>
      <c r="G263" s="29">
        <v>27.67</v>
      </c>
      <c r="I263" s="29">
        <v>28</v>
      </c>
      <c r="J263" s="29">
        <v>2.5800000000000409</v>
      </c>
      <c r="K263" s="30">
        <v>9.7777777777777786</v>
      </c>
    </row>
    <row r="264" spans="1:11">
      <c r="A264" s="29">
        <v>133</v>
      </c>
      <c r="B264" s="29">
        <v>2.59</v>
      </c>
      <c r="C264" s="29">
        <v>46.69</v>
      </c>
      <c r="E264" s="29">
        <v>76</v>
      </c>
      <c r="F264" s="29">
        <v>2.59</v>
      </c>
      <c r="G264" s="29">
        <v>27.67</v>
      </c>
      <c r="I264" s="29">
        <v>28</v>
      </c>
      <c r="J264" s="29">
        <v>2.5900000000000318</v>
      </c>
      <c r="K264" s="30">
        <v>9.75</v>
      </c>
    </row>
    <row r="265" spans="1:11">
      <c r="A265" s="29">
        <v>133</v>
      </c>
      <c r="B265" s="29">
        <v>2.6</v>
      </c>
      <c r="C265" s="29">
        <v>46.67</v>
      </c>
      <c r="E265" s="29">
        <v>76</v>
      </c>
      <c r="F265" s="29">
        <v>2.5999999999999996</v>
      </c>
      <c r="G265" s="29">
        <v>27.67</v>
      </c>
      <c r="I265" s="29">
        <v>28</v>
      </c>
      <c r="J265" s="29">
        <v>2.6000000000000227</v>
      </c>
      <c r="K265" s="30">
        <v>9.7777777777777786</v>
      </c>
    </row>
    <row r="266" spans="1:11">
      <c r="A266" s="29">
        <v>134</v>
      </c>
      <c r="B266" s="29">
        <v>2.61</v>
      </c>
      <c r="C266" s="29">
        <v>46.61</v>
      </c>
      <c r="E266" s="29">
        <v>77</v>
      </c>
      <c r="F266" s="29">
        <v>2.6099999999999994</v>
      </c>
      <c r="G266" s="29">
        <v>27.67</v>
      </c>
      <c r="I266" s="29">
        <v>28</v>
      </c>
      <c r="J266" s="29">
        <v>2.6100000000000136</v>
      </c>
      <c r="K266" s="30">
        <v>9.8055555555555554</v>
      </c>
    </row>
    <row r="267" spans="1:11">
      <c r="A267" s="29">
        <v>134</v>
      </c>
      <c r="B267" s="29">
        <v>2.62</v>
      </c>
      <c r="C267" s="29">
        <v>46.56</v>
      </c>
      <c r="E267" s="29">
        <v>77</v>
      </c>
      <c r="F267" s="29">
        <v>2.620000000000001</v>
      </c>
      <c r="G267" s="29">
        <v>27.64</v>
      </c>
      <c r="I267" s="29">
        <v>28</v>
      </c>
      <c r="J267" s="29">
        <v>2.6200000000000045</v>
      </c>
      <c r="K267" s="30">
        <v>9.8055555555555554</v>
      </c>
    </row>
    <row r="268" spans="1:11">
      <c r="A268" s="29">
        <v>134</v>
      </c>
      <c r="B268" s="29">
        <v>2.63</v>
      </c>
      <c r="C268" s="29">
        <v>46.56</v>
      </c>
      <c r="E268" s="29">
        <v>77</v>
      </c>
      <c r="F268" s="29">
        <v>2.6300000000000008</v>
      </c>
      <c r="G268" s="29">
        <v>27.64</v>
      </c>
      <c r="I268" s="29">
        <v>28</v>
      </c>
      <c r="J268" s="29">
        <v>2.6299999999999955</v>
      </c>
      <c r="K268" s="30">
        <v>9.8333333333333339</v>
      </c>
    </row>
    <row r="269" spans="1:11">
      <c r="A269" s="29">
        <v>135</v>
      </c>
      <c r="B269" s="29">
        <v>2.64</v>
      </c>
      <c r="C269" s="29">
        <v>46.56</v>
      </c>
      <c r="E269" s="29">
        <v>78</v>
      </c>
      <c r="F269" s="29">
        <v>2.6400000000000006</v>
      </c>
      <c r="G269" s="29">
        <v>27.64</v>
      </c>
      <c r="I269" s="29">
        <v>28</v>
      </c>
      <c r="J269" s="29">
        <v>2.6399999999999864</v>
      </c>
      <c r="K269" s="30">
        <v>9.8333333333333339</v>
      </c>
    </row>
    <row r="270" spans="1:11">
      <c r="A270" s="29">
        <v>135</v>
      </c>
      <c r="B270" s="29">
        <v>2.65</v>
      </c>
      <c r="C270" s="29">
        <v>46.5</v>
      </c>
      <c r="E270" s="29">
        <v>78</v>
      </c>
      <c r="F270" s="29">
        <v>2.6500000000000004</v>
      </c>
      <c r="G270" s="29">
        <v>27.61</v>
      </c>
      <c r="I270" s="29">
        <v>28</v>
      </c>
      <c r="J270" s="29">
        <v>2.6499999999999773</v>
      </c>
      <c r="K270" s="30">
        <v>9.8055555555555554</v>
      </c>
    </row>
    <row r="271" spans="1:11">
      <c r="A271" s="29">
        <v>136</v>
      </c>
      <c r="B271" s="29">
        <v>2.66</v>
      </c>
      <c r="C271" s="29">
        <v>46.47</v>
      </c>
      <c r="E271" s="29">
        <v>78</v>
      </c>
      <c r="F271" s="29">
        <v>2.66</v>
      </c>
      <c r="G271" s="29">
        <v>27.61</v>
      </c>
      <c r="I271" s="29">
        <v>28</v>
      </c>
      <c r="J271" s="29">
        <v>2.6599999999999682</v>
      </c>
      <c r="K271" s="30">
        <v>9.7777777777777786</v>
      </c>
    </row>
    <row r="272" spans="1:11">
      <c r="A272" s="29">
        <v>136</v>
      </c>
      <c r="B272" s="29">
        <v>2.67</v>
      </c>
      <c r="C272" s="29">
        <v>46.47</v>
      </c>
      <c r="E272" s="29">
        <v>78</v>
      </c>
      <c r="F272" s="29">
        <v>2.67</v>
      </c>
      <c r="G272" s="29">
        <v>27.58</v>
      </c>
      <c r="I272" s="29">
        <v>28</v>
      </c>
      <c r="J272" s="29">
        <v>2.6699999999999591</v>
      </c>
      <c r="K272" s="30">
        <v>9.7777777777777786</v>
      </c>
    </row>
    <row r="273" spans="1:11">
      <c r="A273" s="29">
        <v>137</v>
      </c>
      <c r="B273" s="29">
        <v>2.68</v>
      </c>
      <c r="C273" s="29">
        <v>46.42</v>
      </c>
      <c r="E273" s="29">
        <v>79</v>
      </c>
      <c r="F273" s="29">
        <v>2.6799999999999997</v>
      </c>
      <c r="G273" s="29">
        <v>27.56</v>
      </c>
      <c r="I273" s="29">
        <v>28</v>
      </c>
      <c r="J273" s="29">
        <v>2.67999999999995</v>
      </c>
      <c r="K273" s="30">
        <v>9.75</v>
      </c>
    </row>
    <row r="274" spans="1:11">
      <c r="A274" s="29">
        <v>137</v>
      </c>
      <c r="B274" s="29">
        <v>2.69</v>
      </c>
      <c r="C274" s="29">
        <v>46.36</v>
      </c>
      <c r="E274" s="29">
        <v>79</v>
      </c>
      <c r="F274" s="29">
        <v>2.6899999999999995</v>
      </c>
      <c r="G274" s="29">
        <v>27.53</v>
      </c>
      <c r="I274" s="29">
        <v>29</v>
      </c>
      <c r="J274" s="29">
        <v>2.6899999999999409</v>
      </c>
      <c r="K274" s="30">
        <v>9.75</v>
      </c>
    </row>
    <row r="275" spans="1:11">
      <c r="A275" s="29">
        <v>138</v>
      </c>
      <c r="B275" s="29">
        <v>2.7</v>
      </c>
      <c r="C275" s="29">
        <v>46.28</v>
      </c>
      <c r="E275" s="29">
        <v>79</v>
      </c>
      <c r="F275" s="29">
        <v>2.7000000000000011</v>
      </c>
      <c r="G275" s="29">
        <v>27.5</v>
      </c>
      <c r="I275" s="29">
        <v>29</v>
      </c>
      <c r="J275" s="29">
        <v>2.7000000000000455</v>
      </c>
      <c r="K275" s="30">
        <v>9.7777777777777786</v>
      </c>
    </row>
    <row r="276" spans="1:11">
      <c r="A276" s="29">
        <v>138</v>
      </c>
      <c r="B276" s="29">
        <v>2.71</v>
      </c>
      <c r="C276" s="29">
        <v>46.25</v>
      </c>
      <c r="E276" s="29">
        <v>79</v>
      </c>
      <c r="F276" s="29">
        <v>2.7100000000000009</v>
      </c>
      <c r="G276" s="29">
        <v>27.53</v>
      </c>
      <c r="I276" s="29">
        <v>29</v>
      </c>
      <c r="J276" s="29">
        <v>2.7100000000000364</v>
      </c>
      <c r="K276" s="30">
        <v>9.8055555555555554</v>
      </c>
    </row>
    <row r="277" spans="1:11">
      <c r="A277" s="29">
        <v>139</v>
      </c>
      <c r="B277" s="29">
        <v>2.72</v>
      </c>
      <c r="C277" s="29">
        <v>46.22</v>
      </c>
      <c r="E277" s="29">
        <v>80</v>
      </c>
      <c r="F277" s="29">
        <v>2.7200000000000006</v>
      </c>
      <c r="G277" s="29">
        <v>27.53</v>
      </c>
      <c r="I277" s="29">
        <v>29</v>
      </c>
      <c r="J277" s="29">
        <v>2.7200000000000273</v>
      </c>
      <c r="K277" s="30">
        <v>9.8055555555555554</v>
      </c>
    </row>
    <row r="278" spans="1:11">
      <c r="A278" s="29">
        <v>139</v>
      </c>
      <c r="B278" s="29">
        <v>2.73</v>
      </c>
      <c r="C278" s="29">
        <v>46.14</v>
      </c>
      <c r="E278" s="29">
        <v>80</v>
      </c>
      <c r="F278" s="29">
        <v>2.7300000000000004</v>
      </c>
      <c r="G278" s="29">
        <v>27.56</v>
      </c>
      <c r="I278" s="29">
        <v>29</v>
      </c>
      <c r="J278" s="29">
        <v>2.7300000000000182</v>
      </c>
      <c r="K278" s="30">
        <v>9.8333333333333339</v>
      </c>
    </row>
    <row r="279" spans="1:11">
      <c r="A279" s="29">
        <v>140</v>
      </c>
      <c r="B279" s="29">
        <v>2.74</v>
      </c>
      <c r="C279" s="29">
        <v>46.08</v>
      </c>
      <c r="E279" s="29">
        <v>80</v>
      </c>
      <c r="F279" s="29">
        <v>2.74</v>
      </c>
      <c r="G279" s="29">
        <v>27.56</v>
      </c>
      <c r="I279" s="29">
        <v>29</v>
      </c>
      <c r="J279" s="29">
        <v>2.7400000000000091</v>
      </c>
      <c r="K279" s="30">
        <v>9.8333333333333339</v>
      </c>
    </row>
    <row r="280" spans="1:11">
      <c r="A280" s="29">
        <v>140</v>
      </c>
      <c r="B280" s="29">
        <v>2.75</v>
      </c>
      <c r="C280" s="29">
        <v>46.11</v>
      </c>
      <c r="E280" s="29">
        <v>81</v>
      </c>
      <c r="F280" s="29">
        <v>2.75</v>
      </c>
      <c r="G280" s="29">
        <v>27.53</v>
      </c>
      <c r="I280" s="29">
        <v>29</v>
      </c>
      <c r="J280" s="29">
        <v>2.75</v>
      </c>
      <c r="K280" s="30">
        <v>9.8055555555555554</v>
      </c>
    </row>
    <row r="281" spans="1:11">
      <c r="A281" s="29">
        <v>141</v>
      </c>
      <c r="B281" s="29">
        <v>2.76</v>
      </c>
      <c r="C281" s="29">
        <v>46.08</v>
      </c>
      <c r="E281" s="29">
        <v>81</v>
      </c>
      <c r="F281" s="29">
        <v>2.76</v>
      </c>
      <c r="G281" s="29">
        <v>27.5</v>
      </c>
      <c r="I281" s="29">
        <v>29</v>
      </c>
      <c r="J281" s="29">
        <v>2.7599999999999909</v>
      </c>
      <c r="K281" s="30">
        <v>9.8055555555555554</v>
      </c>
    </row>
    <row r="282" spans="1:11">
      <c r="A282" s="29">
        <v>141</v>
      </c>
      <c r="B282" s="29">
        <v>2.77</v>
      </c>
      <c r="C282" s="29">
        <v>46.03</v>
      </c>
      <c r="E282" s="29">
        <v>81</v>
      </c>
      <c r="F282" s="29">
        <v>2.7699999999999996</v>
      </c>
      <c r="G282" s="29">
        <v>27.47</v>
      </c>
      <c r="I282" s="29">
        <v>29</v>
      </c>
      <c r="J282" s="29">
        <v>2.7699999999999818</v>
      </c>
      <c r="K282" s="30">
        <v>9.7777777777777786</v>
      </c>
    </row>
    <row r="283" spans="1:11">
      <c r="A283" s="29">
        <v>141</v>
      </c>
      <c r="B283" s="29">
        <v>2.78</v>
      </c>
      <c r="C283" s="29">
        <v>46</v>
      </c>
      <c r="E283" s="29">
        <v>81</v>
      </c>
      <c r="F283" s="29">
        <v>2.7799999999999994</v>
      </c>
      <c r="G283" s="29">
        <v>27.44</v>
      </c>
      <c r="I283" s="29">
        <v>29</v>
      </c>
      <c r="J283" s="29">
        <v>2.7799999999999727</v>
      </c>
      <c r="K283" s="30">
        <v>9.75</v>
      </c>
    </row>
    <row r="284" spans="1:11">
      <c r="A284" s="29">
        <v>142</v>
      </c>
      <c r="B284" s="29">
        <v>2.79</v>
      </c>
      <c r="C284" s="29">
        <v>46.03</v>
      </c>
      <c r="E284" s="29">
        <v>82</v>
      </c>
      <c r="F284" s="29">
        <v>2.7900000000000009</v>
      </c>
      <c r="G284" s="29">
        <v>27.44</v>
      </c>
      <c r="I284" s="29">
        <v>30</v>
      </c>
      <c r="J284" s="29">
        <v>2.7899999999999636</v>
      </c>
      <c r="K284" s="30">
        <v>9.75</v>
      </c>
    </row>
    <row r="285" spans="1:11">
      <c r="A285" s="29">
        <v>142</v>
      </c>
      <c r="B285" s="29">
        <v>2.8</v>
      </c>
      <c r="C285" s="29">
        <v>46.06</v>
      </c>
      <c r="E285" s="29">
        <v>82</v>
      </c>
      <c r="F285" s="29">
        <v>2.8000000000000007</v>
      </c>
      <c r="G285" s="29">
        <v>27.44</v>
      </c>
      <c r="I285" s="29">
        <v>30</v>
      </c>
      <c r="J285" s="29">
        <v>2.7999999999999545</v>
      </c>
      <c r="K285" s="30">
        <v>9.7777777777777786</v>
      </c>
    </row>
    <row r="286" spans="1:11">
      <c r="A286" s="29">
        <v>143</v>
      </c>
      <c r="B286" s="29">
        <v>2.81</v>
      </c>
      <c r="C286" s="29">
        <v>46.03</v>
      </c>
      <c r="E286" s="29">
        <v>82</v>
      </c>
      <c r="F286" s="29">
        <v>2.8100000000000005</v>
      </c>
      <c r="G286" s="29">
        <v>27.44</v>
      </c>
      <c r="I286" s="29">
        <v>30</v>
      </c>
      <c r="J286" s="29">
        <v>2.8099999999999454</v>
      </c>
      <c r="K286" s="30">
        <v>9.8055555555555554</v>
      </c>
    </row>
    <row r="287" spans="1:11">
      <c r="A287" s="29">
        <v>143</v>
      </c>
      <c r="B287" s="29">
        <v>2.82</v>
      </c>
      <c r="C287" s="29">
        <v>45.94</v>
      </c>
      <c r="E287" s="29">
        <v>82</v>
      </c>
      <c r="F287" s="29">
        <v>2.8200000000000003</v>
      </c>
      <c r="G287" s="29">
        <v>27.42</v>
      </c>
      <c r="I287" s="29">
        <v>30</v>
      </c>
      <c r="J287" s="29">
        <v>2.8199999999999363</v>
      </c>
      <c r="K287" s="30">
        <v>9.8333333333333339</v>
      </c>
    </row>
    <row r="288" spans="1:11">
      <c r="A288" s="29">
        <v>144</v>
      </c>
      <c r="B288" s="29">
        <v>2.83</v>
      </c>
      <c r="C288" s="29">
        <v>45.94</v>
      </c>
      <c r="E288" s="29">
        <v>83</v>
      </c>
      <c r="F288" s="29">
        <v>2.83</v>
      </c>
      <c r="G288" s="29">
        <v>27.39</v>
      </c>
      <c r="I288" s="29">
        <v>30</v>
      </c>
      <c r="J288" s="29">
        <v>2.8300000000000409</v>
      </c>
      <c r="K288" s="30">
        <v>9.8333333333333339</v>
      </c>
    </row>
    <row r="289" spans="1:11">
      <c r="A289" s="29">
        <v>144</v>
      </c>
      <c r="B289" s="29">
        <v>2.84</v>
      </c>
      <c r="C289" s="29">
        <v>45.94</v>
      </c>
      <c r="E289" s="29">
        <v>83</v>
      </c>
      <c r="F289" s="29">
        <v>2.84</v>
      </c>
      <c r="G289" s="29">
        <v>27.36</v>
      </c>
      <c r="I289" s="29">
        <v>30</v>
      </c>
      <c r="J289" s="29">
        <v>2.8400000000000318</v>
      </c>
      <c r="K289" s="30">
        <v>9.8333333333333339</v>
      </c>
    </row>
    <row r="290" spans="1:11">
      <c r="A290" s="29">
        <v>145</v>
      </c>
      <c r="B290" s="29">
        <v>2.85</v>
      </c>
      <c r="C290" s="29">
        <v>45.86</v>
      </c>
      <c r="E290" s="29">
        <v>83</v>
      </c>
      <c r="F290" s="29">
        <v>2.8499999999999996</v>
      </c>
      <c r="G290" s="29">
        <v>27.33</v>
      </c>
      <c r="I290" s="29">
        <v>30</v>
      </c>
      <c r="J290" s="29">
        <v>2.8500000000000227</v>
      </c>
      <c r="K290" s="30">
        <v>9.8055555555555554</v>
      </c>
    </row>
    <row r="291" spans="1:11">
      <c r="A291" s="29">
        <v>145</v>
      </c>
      <c r="B291" s="29">
        <v>2.86</v>
      </c>
      <c r="C291" s="29">
        <v>45.81</v>
      </c>
      <c r="E291" s="29">
        <v>84</v>
      </c>
      <c r="F291" s="29">
        <v>2.8599999999999994</v>
      </c>
      <c r="G291" s="29">
        <v>27.39</v>
      </c>
      <c r="I291" s="29">
        <v>30</v>
      </c>
      <c r="J291" s="29">
        <v>2.8600000000000136</v>
      </c>
      <c r="K291" s="30">
        <v>9.7777777777777786</v>
      </c>
    </row>
    <row r="292" spans="1:11">
      <c r="A292" s="29">
        <v>146</v>
      </c>
      <c r="B292" s="29">
        <v>2.87</v>
      </c>
      <c r="C292" s="29">
        <v>45.81</v>
      </c>
      <c r="E292" s="29">
        <v>84</v>
      </c>
      <c r="F292" s="29">
        <v>2.870000000000001</v>
      </c>
      <c r="G292" s="29">
        <v>27.36</v>
      </c>
      <c r="I292" s="29">
        <v>30</v>
      </c>
      <c r="J292" s="29">
        <v>2.8700000000000045</v>
      </c>
      <c r="K292" s="30">
        <v>9.75</v>
      </c>
    </row>
    <row r="293" spans="1:11">
      <c r="A293" s="29">
        <v>146</v>
      </c>
      <c r="B293" s="29">
        <v>2.88</v>
      </c>
      <c r="C293" s="29">
        <v>45.83</v>
      </c>
      <c r="E293" s="29">
        <v>84</v>
      </c>
      <c r="F293" s="29">
        <v>2.8800000000000008</v>
      </c>
      <c r="G293" s="29">
        <v>27.33</v>
      </c>
      <c r="I293" s="29">
        <v>30</v>
      </c>
      <c r="J293" s="29">
        <v>2.8799999999999955</v>
      </c>
      <c r="K293" s="30">
        <v>9.6944444444444446</v>
      </c>
    </row>
    <row r="294" spans="1:11">
      <c r="A294" s="29">
        <v>146</v>
      </c>
      <c r="B294" s="29">
        <v>2.89</v>
      </c>
      <c r="C294" s="29">
        <v>45.81</v>
      </c>
      <c r="E294" s="29">
        <v>84</v>
      </c>
      <c r="F294" s="29">
        <v>2.8900000000000006</v>
      </c>
      <c r="G294" s="29">
        <v>27.33</v>
      </c>
      <c r="I294" s="29">
        <v>31</v>
      </c>
      <c r="J294" s="29">
        <v>2.8899999999999864</v>
      </c>
      <c r="K294" s="30">
        <v>9.6666666666666661</v>
      </c>
    </row>
    <row r="295" spans="1:11">
      <c r="A295" s="29">
        <v>147</v>
      </c>
      <c r="B295" s="29">
        <v>2.9</v>
      </c>
      <c r="C295" s="29">
        <v>45.78</v>
      </c>
      <c r="E295" s="29">
        <v>85</v>
      </c>
      <c r="F295" s="29">
        <v>2.9000000000000004</v>
      </c>
      <c r="G295" s="29">
        <v>27.31</v>
      </c>
      <c r="I295" s="29">
        <v>31</v>
      </c>
      <c r="J295" s="29">
        <v>2.8999999999999773</v>
      </c>
      <c r="K295" s="30">
        <v>9.6388888888888893</v>
      </c>
    </row>
    <row r="296" spans="1:11">
      <c r="A296" s="29">
        <v>147</v>
      </c>
      <c r="B296" s="29">
        <v>2.91</v>
      </c>
      <c r="C296" s="29">
        <v>45.75</v>
      </c>
      <c r="E296" s="29">
        <v>85</v>
      </c>
      <c r="F296" s="29">
        <v>2.91</v>
      </c>
      <c r="G296" s="29">
        <v>27.31</v>
      </c>
      <c r="I296" s="29">
        <v>31</v>
      </c>
      <c r="J296" s="29">
        <v>2.9099999999999682</v>
      </c>
      <c r="K296" s="30">
        <v>9.6388888888888893</v>
      </c>
    </row>
    <row r="297" spans="1:11">
      <c r="A297" s="29">
        <v>148</v>
      </c>
      <c r="B297" s="29">
        <v>2.92</v>
      </c>
      <c r="C297" s="29">
        <v>45.72</v>
      </c>
      <c r="E297" s="29">
        <v>85</v>
      </c>
      <c r="F297" s="29">
        <v>2.92</v>
      </c>
      <c r="G297" s="29">
        <v>27.31</v>
      </c>
      <c r="I297" s="29">
        <v>31</v>
      </c>
      <c r="J297" s="29">
        <v>2.9199999999999591</v>
      </c>
      <c r="K297" s="30">
        <v>9.6666666666666661</v>
      </c>
    </row>
    <row r="298" spans="1:11">
      <c r="A298" s="29">
        <v>148</v>
      </c>
      <c r="B298" s="29">
        <v>2.93</v>
      </c>
      <c r="C298" s="29">
        <v>45.67</v>
      </c>
      <c r="E298" s="29">
        <v>85</v>
      </c>
      <c r="F298" s="29">
        <v>2.9299999999999997</v>
      </c>
      <c r="G298" s="29">
        <v>27.31</v>
      </c>
      <c r="I298" s="29">
        <v>31</v>
      </c>
      <c r="J298" s="29">
        <v>2.92999999999995</v>
      </c>
      <c r="K298" s="30">
        <v>9.6944444444444446</v>
      </c>
    </row>
    <row r="299" spans="1:11">
      <c r="A299" s="29">
        <v>149</v>
      </c>
      <c r="B299" s="29">
        <v>2.94</v>
      </c>
      <c r="C299" s="29">
        <v>45.53</v>
      </c>
      <c r="E299" s="29">
        <v>86</v>
      </c>
      <c r="F299" s="29">
        <v>2.9399999999999995</v>
      </c>
      <c r="G299" s="29">
        <v>27.28</v>
      </c>
      <c r="I299" s="29">
        <v>31</v>
      </c>
      <c r="J299" s="29">
        <v>2.9399999999999409</v>
      </c>
      <c r="K299" s="30">
        <v>9.6666666666666661</v>
      </c>
    </row>
    <row r="300" spans="1:11">
      <c r="A300" s="29">
        <v>149</v>
      </c>
      <c r="B300" s="29">
        <v>2.95</v>
      </c>
      <c r="C300" s="29">
        <v>45.5</v>
      </c>
      <c r="E300" s="29">
        <v>86</v>
      </c>
      <c r="F300" s="29">
        <v>2.9500000000000011</v>
      </c>
      <c r="G300" s="29">
        <v>27.28</v>
      </c>
      <c r="I300" s="29">
        <v>31</v>
      </c>
      <c r="J300" s="29">
        <v>2.9500000000000455</v>
      </c>
      <c r="K300" s="30">
        <v>9.6666666666666661</v>
      </c>
    </row>
    <row r="301" spans="1:11">
      <c r="A301" s="29">
        <v>150</v>
      </c>
      <c r="B301" s="29">
        <v>2.96</v>
      </c>
      <c r="C301" s="29">
        <v>45.5</v>
      </c>
      <c r="E301" s="29">
        <v>86</v>
      </c>
      <c r="F301" s="29">
        <v>2.9600000000000009</v>
      </c>
      <c r="G301" s="29">
        <v>27.25</v>
      </c>
      <c r="I301" s="29">
        <v>31</v>
      </c>
      <c r="J301" s="29">
        <v>2.9600000000000364</v>
      </c>
      <c r="K301" s="30">
        <v>9.6944444444444446</v>
      </c>
    </row>
    <row r="302" spans="1:11">
      <c r="A302" s="29">
        <v>150</v>
      </c>
      <c r="B302" s="29">
        <v>2.97</v>
      </c>
      <c r="C302" s="29">
        <v>45.44</v>
      </c>
      <c r="E302" s="29">
        <v>87</v>
      </c>
      <c r="F302" s="29">
        <v>2.9700000000000006</v>
      </c>
      <c r="G302" s="29">
        <v>27.19</v>
      </c>
      <c r="I302" s="29">
        <v>31</v>
      </c>
      <c r="J302" s="29">
        <v>2.9700000000000273</v>
      </c>
      <c r="K302" s="30">
        <v>9.6944444444444446</v>
      </c>
    </row>
    <row r="303" spans="1:11">
      <c r="A303" s="29">
        <v>151</v>
      </c>
      <c r="B303" s="29">
        <v>2.98</v>
      </c>
      <c r="C303" s="29">
        <v>45.39</v>
      </c>
      <c r="E303" s="29">
        <v>87</v>
      </c>
      <c r="F303" s="29">
        <v>2.9800000000000004</v>
      </c>
      <c r="G303" s="29">
        <v>27.19</v>
      </c>
      <c r="I303" s="29">
        <v>31</v>
      </c>
      <c r="J303" s="29">
        <v>2.9800000000000182</v>
      </c>
      <c r="K303" s="30">
        <v>9.6944444444444446</v>
      </c>
    </row>
    <row r="304" spans="1:11">
      <c r="A304" s="29">
        <v>151</v>
      </c>
      <c r="B304" s="29">
        <v>2.99</v>
      </c>
      <c r="C304" s="29">
        <v>45.42</v>
      </c>
      <c r="E304" s="29">
        <v>87</v>
      </c>
      <c r="F304" s="29">
        <v>2.99</v>
      </c>
      <c r="G304" s="29">
        <v>27.19</v>
      </c>
      <c r="I304" s="29">
        <v>32</v>
      </c>
      <c r="J304" s="29">
        <v>2.9900000000000091</v>
      </c>
      <c r="K304" s="30">
        <v>9.6944444444444446</v>
      </c>
    </row>
    <row r="305" spans="1:11">
      <c r="A305" s="29">
        <v>152</v>
      </c>
      <c r="B305" s="29">
        <v>3</v>
      </c>
      <c r="C305" s="29">
        <v>45.42</v>
      </c>
      <c r="E305" s="29">
        <v>87</v>
      </c>
      <c r="F305" s="29">
        <v>3</v>
      </c>
      <c r="G305" s="29">
        <v>27.19</v>
      </c>
      <c r="I305" s="29">
        <v>32</v>
      </c>
      <c r="J305" s="29">
        <v>3</v>
      </c>
      <c r="K305" s="30">
        <v>9.6944444444444446</v>
      </c>
    </row>
    <row r="306" spans="1:11">
      <c r="A306" s="29">
        <v>152</v>
      </c>
      <c r="B306" s="29">
        <v>3.01</v>
      </c>
      <c r="C306" s="29">
        <v>45.39</v>
      </c>
      <c r="E306" s="29">
        <v>88</v>
      </c>
      <c r="F306" s="29">
        <v>3.01</v>
      </c>
      <c r="G306" s="29">
        <v>27.19</v>
      </c>
      <c r="I306" s="29">
        <v>32</v>
      </c>
      <c r="J306" s="29">
        <v>3.0099999999999909</v>
      </c>
      <c r="K306" s="30">
        <v>9.7222222222222214</v>
      </c>
    </row>
    <row r="307" spans="1:11">
      <c r="A307" s="29">
        <v>152</v>
      </c>
      <c r="B307" s="29">
        <v>3.02</v>
      </c>
      <c r="C307" s="29">
        <v>45.33</v>
      </c>
      <c r="E307" s="29">
        <v>88</v>
      </c>
      <c r="F307" s="29">
        <v>3.0199999999999996</v>
      </c>
      <c r="G307" s="29">
        <v>27.17</v>
      </c>
      <c r="I307" s="29">
        <v>32</v>
      </c>
      <c r="J307" s="29">
        <v>3.0199999999999818</v>
      </c>
      <c r="K307" s="30">
        <v>9.7222222222222214</v>
      </c>
    </row>
    <row r="308" spans="1:11">
      <c r="A308" s="29">
        <v>153</v>
      </c>
      <c r="B308" s="29">
        <v>3.03</v>
      </c>
      <c r="C308" s="29">
        <v>45.31</v>
      </c>
      <c r="E308" s="29">
        <v>88</v>
      </c>
      <c r="F308" s="29">
        <v>3.0299999999999994</v>
      </c>
      <c r="G308" s="29">
        <v>27.17</v>
      </c>
      <c r="I308" s="29">
        <v>32</v>
      </c>
      <c r="J308" s="29">
        <v>3.0299999999999727</v>
      </c>
      <c r="K308" s="30">
        <v>9.75</v>
      </c>
    </row>
    <row r="309" spans="1:11">
      <c r="A309" s="29">
        <v>153</v>
      </c>
      <c r="B309" s="29">
        <v>3.04</v>
      </c>
      <c r="C309" s="29">
        <v>45.31</v>
      </c>
      <c r="E309" s="29">
        <v>88</v>
      </c>
      <c r="F309" s="29">
        <v>3.0400000000000009</v>
      </c>
      <c r="G309" s="29">
        <v>27.14</v>
      </c>
      <c r="I309" s="29">
        <v>32</v>
      </c>
      <c r="J309" s="29">
        <v>3.0399999999999636</v>
      </c>
      <c r="K309" s="30">
        <v>9.75</v>
      </c>
    </row>
    <row r="310" spans="1:11">
      <c r="A310" s="29">
        <v>154</v>
      </c>
      <c r="B310" s="29">
        <v>3.05</v>
      </c>
      <c r="C310" s="29">
        <v>45.28</v>
      </c>
      <c r="E310" s="29">
        <v>89</v>
      </c>
      <c r="F310" s="29">
        <v>3.0500000000000007</v>
      </c>
      <c r="G310" s="29">
        <v>27.11</v>
      </c>
      <c r="I310" s="29">
        <v>32</v>
      </c>
      <c r="J310" s="29">
        <v>3.0499999999999545</v>
      </c>
      <c r="K310" s="30">
        <v>9.8055555555555554</v>
      </c>
    </row>
    <row r="311" spans="1:11">
      <c r="A311" s="29">
        <v>154</v>
      </c>
      <c r="B311" s="29">
        <v>3.06</v>
      </c>
      <c r="C311" s="29">
        <v>45.22</v>
      </c>
      <c r="E311" s="29">
        <v>89</v>
      </c>
      <c r="F311" s="29">
        <v>3.0600000000000005</v>
      </c>
      <c r="G311" s="29">
        <v>27.08</v>
      </c>
      <c r="I311" s="29">
        <v>32</v>
      </c>
      <c r="J311" s="29">
        <v>3.0599999999999454</v>
      </c>
      <c r="K311" s="30">
        <v>9.8055555555555554</v>
      </c>
    </row>
    <row r="312" spans="1:11">
      <c r="A312" s="29">
        <v>155</v>
      </c>
      <c r="B312" s="29">
        <v>3.07</v>
      </c>
      <c r="C312" s="29">
        <v>45.17</v>
      </c>
      <c r="E312" s="29">
        <v>89</v>
      </c>
      <c r="F312" s="29">
        <v>3.0700000000000003</v>
      </c>
      <c r="G312" s="29">
        <v>27.08</v>
      </c>
      <c r="I312" s="29">
        <v>32</v>
      </c>
      <c r="J312" s="29">
        <v>3.0699999999999363</v>
      </c>
      <c r="K312" s="30">
        <v>9.8333333333333339</v>
      </c>
    </row>
    <row r="313" spans="1:11">
      <c r="A313" s="29">
        <v>155</v>
      </c>
      <c r="B313" s="29">
        <v>3.08</v>
      </c>
      <c r="C313" s="29">
        <v>45.19</v>
      </c>
      <c r="E313" s="29">
        <v>90</v>
      </c>
      <c r="F313" s="29">
        <v>3.08</v>
      </c>
      <c r="G313" s="29">
        <v>27.06</v>
      </c>
      <c r="I313" s="29">
        <v>32</v>
      </c>
      <c r="J313" s="29">
        <v>3.0800000000000409</v>
      </c>
      <c r="K313" s="30">
        <v>9.8333333333333339</v>
      </c>
    </row>
    <row r="314" spans="1:11">
      <c r="A314" s="29">
        <v>156</v>
      </c>
      <c r="B314" s="29">
        <v>3.09</v>
      </c>
      <c r="C314" s="29">
        <v>45.17</v>
      </c>
      <c r="E314" s="29">
        <v>90</v>
      </c>
      <c r="F314" s="29">
        <v>3.09</v>
      </c>
      <c r="G314" s="29">
        <v>27.03</v>
      </c>
      <c r="I314" s="29">
        <v>32</v>
      </c>
      <c r="J314" s="29">
        <v>3.0900000000000318</v>
      </c>
      <c r="K314" s="30">
        <v>9.8055555555555554</v>
      </c>
    </row>
    <row r="315" spans="1:11">
      <c r="A315" s="29">
        <v>156</v>
      </c>
      <c r="B315" s="29">
        <v>3.1</v>
      </c>
      <c r="C315" s="29">
        <v>45.11</v>
      </c>
      <c r="E315" s="29">
        <v>90</v>
      </c>
      <c r="F315" s="29">
        <v>3.0999999999999996</v>
      </c>
      <c r="G315" s="29">
        <v>27.03</v>
      </c>
      <c r="I315" s="29">
        <v>33</v>
      </c>
      <c r="J315" s="29">
        <v>3.1000000000000227</v>
      </c>
      <c r="K315" s="30">
        <v>9.75</v>
      </c>
    </row>
    <row r="316" spans="1:11">
      <c r="A316" s="29">
        <v>156</v>
      </c>
      <c r="B316" s="29">
        <v>3.11</v>
      </c>
      <c r="C316" s="29">
        <v>45.06</v>
      </c>
      <c r="E316" s="29">
        <v>90</v>
      </c>
      <c r="F316" s="29">
        <v>3.1099999999999994</v>
      </c>
      <c r="G316" s="29">
        <v>27.03</v>
      </c>
      <c r="I316" s="29">
        <v>33</v>
      </c>
      <c r="J316" s="29">
        <v>3.1100000000000136</v>
      </c>
      <c r="K316" s="30">
        <v>9.6666666666666661</v>
      </c>
    </row>
    <row r="317" spans="1:11">
      <c r="A317" s="29">
        <v>157</v>
      </c>
      <c r="B317" s="29">
        <v>3.12</v>
      </c>
      <c r="C317" s="29">
        <v>45.08</v>
      </c>
      <c r="E317" s="29">
        <v>91</v>
      </c>
      <c r="F317" s="29">
        <v>3.120000000000001</v>
      </c>
      <c r="G317" s="29">
        <v>27.03</v>
      </c>
      <c r="I317" s="29">
        <v>33</v>
      </c>
      <c r="J317" s="29">
        <v>3.1200000000000045</v>
      </c>
      <c r="K317" s="30">
        <v>9.6111111111111107</v>
      </c>
    </row>
    <row r="318" spans="1:11">
      <c r="A318" s="29">
        <v>157</v>
      </c>
      <c r="B318" s="29">
        <v>3.13</v>
      </c>
      <c r="C318" s="29">
        <v>45.08</v>
      </c>
      <c r="E318" s="29">
        <v>91</v>
      </c>
      <c r="F318" s="29">
        <v>3.1300000000000008</v>
      </c>
      <c r="G318" s="29">
        <v>27.06</v>
      </c>
      <c r="I318" s="29">
        <v>33</v>
      </c>
      <c r="J318" s="29">
        <v>3.1299999999999955</v>
      </c>
      <c r="K318" s="30">
        <v>9.5833333333333339</v>
      </c>
    </row>
    <row r="319" spans="1:11">
      <c r="A319" s="29">
        <v>158</v>
      </c>
      <c r="B319" s="29">
        <v>3.14</v>
      </c>
      <c r="C319" s="29">
        <v>45.03</v>
      </c>
      <c r="E319" s="29">
        <v>91</v>
      </c>
      <c r="F319" s="29">
        <v>3.1400000000000006</v>
      </c>
      <c r="G319" s="29">
        <v>27.06</v>
      </c>
      <c r="I319" s="29">
        <v>33</v>
      </c>
      <c r="J319" s="29">
        <v>3.1399999999999864</v>
      </c>
      <c r="K319" s="30">
        <v>9.5555555555555554</v>
      </c>
    </row>
    <row r="320" spans="1:11">
      <c r="A320" s="29">
        <v>158</v>
      </c>
      <c r="B320" s="26">
        <v>3.15</v>
      </c>
      <c r="C320" s="26">
        <v>45</v>
      </c>
      <c r="E320" s="29">
        <v>91</v>
      </c>
      <c r="F320" s="29">
        <v>3.1500000000000004</v>
      </c>
      <c r="G320" s="29">
        <v>27.06</v>
      </c>
      <c r="I320" s="29">
        <v>33</v>
      </c>
      <c r="J320" s="29">
        <v>3.1499999999999773</v>
      </c>
      <c r="K320" s="30">
        <v>9.5833333333333339</v>
      </c>
    </row>
    <row r="321" spans="1:11">
      <c r="A321" s="29">
        <v>159</v>
      </c>
      <c r="B321" s="29">
        <v>3.16</v>
      </c>
      <c r="C321" s="29">
        <v>45</v>
      </c>
      <c r="E321" s="29">
        <v>92</v>
      </c>
      <c r="F321" s="29">
        <v>3.16</v>
      </c>
      <c r="G321" s="29">
        <v>27.03</v>
      </c>
      <c r="I321" s="29">
        <v>33</v>
      </c>
      <c r="J321" s="29">
        <v>3.1599999999999682</v>
      </c>
      <c r="K321" s="30">
        <v>9.6111111111111107</v>
      </c>
    </row>
    <row r="322" spans="1:11">
      <c r="A322" s="29">
        <v>159</v>
      </c>
      <c r="B322" s="29">
        <v>3.17</v>
      </c>
      <c r="C322" s="29">
        <v>44.97</v>
      </c>
      <c r="E322" s="29">
        <v>92</v>
      </c>
      <c r="F322" s="29">
        <v>3.17</v>
      </c>
      <c r="G322" s="29">
        <v>27.03</v>
      </c>
      <c r="I322" s="29">
        <v>33</v>
      </c>
      <c r="J322" s="29">
        <v>3.1699999999999591</v>
      </c>
      <c r="K322" s="30">
        <v>9.6666666666666661</v>
      </c>
    </row>
    <row r="323" spans="1:11">
      <c r="A323" s="29">
        <v>160</v>
      </c>
      <c r="B323" s="29">
        <v>3.18</v>
      </c>
      <c r="C323" s="29">
        <v>44.89</v>
      </c>
      <c r="E323" s="29">
        <v>92</v>
      </c>
      <c r="F323" s="29">
        <v>3.1799999999999997</v>
      </c>
      <c r="G323" s="29">
        <v>27</v>
      </c>
      <c r="I323" s="29">
        <v>33</v>
      </c>
      <c r="J323" s="29">
        <v>3.17999999999995</v>
      </c>
      <c r="K323" s="30">
        <v>9.6944444444444446</v>
      </c>
    </row>
    <row r="324" spans="1:11">
      <c r="A324" s="29">
        <v>160</v>
      </c>
      <c r="B324" s="29">
        <v>3.19</v>
      </c>
      <c r="C324" s="29">
        <v>44.81</v>
      </c>
      <c r="E324" s="29">
        <v>93</v>
      </c>
      <c r="F324" s="29">
        <v>3.1899999999999995</v>
      </c>
      <c r="G324" s="29">
        <v>27.03</v>
      </c>
      <c r="I324" s="29">
        <v>33</v>
      </c>
      <c r="J324" s="29">
        <v>3.1899999999999409</v>
      </c>
      <c r="K324" s="30">
        <v>9.6944444444444446</v>
      </c>
    </row>
    <row r="325" spans="1:11">
      <c r="A325" s="29">
        <v>161</v>
      </c>
      <c r="B325" s="29">
        <v>3.2</v>
      </c>
      <c r="C325" s="29">
        <v>44.81</v>
      </c>
      <c r="E325" s="29">
        <v>93</v>
      </c>
      <c r="F325" s="29">
        <v>3.2000000000000011</v>
      </c>
      <c r="G325" s="29">
        <v>27.03</v>
      </c>
      <c r="I325" s="29">
        <v>34</v>
      </c>
      <c r="J325" s="29">
        <v>3.2000000000000455</v>
      </c>
      <c r="K325" s="30">
        <v>9.6666666666666661</v>
      </c>
    </row>
    <row r="326" spans="1:11">
      <c r="A326" s="29">
        <v>161</v>
      </c>
      <c r="B326" s="29">
        <v>3.21</v>
      </c>
      <c r="C326" s="29">
        <v>44.81</v>
      </c>
      <c r="E326" s="29">
        <v>93</v>
      </c>
      <c r="F326" s="29">
        <v>3.2100000000000009</v>
      </c>
      <c r="G326" s="29">
        <v>27</v>
      </c>
      <c r="I326" s="29">
        <v>34</v>
      </c>
      <c r="J326" s="29">
        <v>3.2100000000000364</v>
      </c>
      <c r="K326" s="30">
        <v>9.6111111111111107</v>
      </c>
    </row>
    <row r="327" spans="1:11">
      <c r="A327" s="29">
        <v>161</v>
      </c>
      <c r="B327" s="29">
        <v>3.22</v>
      </c>
      <c r="C327" s="29">
        <v>44.75</v>
      </c>
      <c r="E327" s="29">
        <v>93</v>
      </c>
      <c r="F327" s="29">
        <v>3.2200000000000006</v>
      </c>
      <c r="G327" s="29">
        <v>27</v>
      </c>
      <c r="I327" s="29">
        <v>34</v>
      </c>
      <c r="J327" s="29">
        <v>3.2200000000000273</v>
      </c>
      <c r="K327" s="30">
        <v>9.5833333333333339</v>
      </c>
    </row>
    <row r="328" spans="1:11">
      <c r="A328" s="29">
        <v>162</v>
      </c>
      <c r="B328" s="29">
        <v>3.23</v>
      </c>
      <c r="C328" s="29">
        <v>44.72</v>
      </c>
      <c r="E328" s="29">
        <v>94</v>
      </c>
      <c r="F328" s="29">
        <v>3.2300000000000004</v>
      </c>
      <c r="G328" s="29">
        <v>26.97</v>
      </c>
      <c r="I328" s="29">
        <v>34</v>
      </c>
      <c r="J328" s="29">
        <v>3.2300000000000182</v>
      </c>
      <c r="K328" s="30">
        <v>9.5555555555555554</v>
      </c>
    </row>
    <row r="329" spans="1:11">
      <c r="A329" s="29">
        <v>162</v>
      </c>
      <c r="B329" s="29">
        <v>3.24</v>
      </c>
      <c r="C329" s="29">
        <v>44.75</v>
      </c>
      <c r="E329" s="29">
        <v>94</v>
      </c>
      <c r="F329" s="29">
        <v>3.24</v>
      </c>
      <c r="G329" s="29">
        <v>26.94</v>
      </c>
      <c r="I329" s="29">
        <v>34</v>
      </c>
      <c r="J329" s="29">
        <v>3.2400000000000091</v>
      </c>
      <c r="K329" s="30">
        <v>9.5277777777777786</v>
      </c>
    </row>
    <row r="330" spans="1:11">
      <c r="A330" s="29">
        <v>163</v>
      </c>
      <c r="B330" s="29">
        <v>3.25</v>
      </c>
      <c r="C330" s="29">
        <v>44.81</v>
      </c>
      <c r="E330" s="29">
        <v>94</v>
      </c>
      <c r="F330" s="29">
        <v>3.25</v>
      </c>
      <c r="G330" s="29">
        <v>26.92</v>
      </c>
      <c r="I330" s="29">
        <v>34</v>
      </c>
      <c r="J330" s="29">
        <v>3.25</v>
      </c>
      <c r="K330" s="30">
        <v>9.5</v>
      </c>
    </row>
    <row r="331" spans="1:11">
      <c r="A331" s="29">
        <v>163</v>
      </c>
      <c r="B331" s="29">
        <v>3.26</v>
      </c>
      <c r="C331" s="29">
        <v>44.78</v>
      </c>
      <c r="E331" s="29">
        <v>94</v>
      </c>
      <c r="F331" s="29">
        <v>3.26</v>
      </c>
      <c r="G331" s="29">
        <v>26.89</v>
      </c>
      <c r="I331" s="29">
        <v>34</v>
      </c>
      <c r="J331" s="29">
        <v>3.2599999999999909</v>
      </c>
      <c r="K331" s="30">
        <v>9.5277777777777786</v>
      </c>
    </row>
    <row r="332" spans="1:11">
      <c r="A332" s="29">
        <v>164</v>
      </c>
      <c r="B332" s="29">
        <v>3.27</v>
      </c>
      <c r="C332" s="29">
        <v>44.69</v>
      </c>
      <c r="E332" s="29">
        <v>95</v>
      </c>
      <c r="F332" s="29">
        <v>3.2699999999999996</v>
      </c>
      <c r="G332" s="29">
        <v>26.89</v>
      </c>
      <c r="I332" s="29">
        <v>34</v>
      </c>
      <c r="J332" s="29">
        <v>3.2699999999999818</v>
      </c>
      <c r="K332" s="30">
        <v>9.5555555555555554</v>
      </c>
    </row>
    <row r="333" spans="1:11">
      <c r="A333" s="29">
        <v>164</v>
      </c>
      <c r="B333" s="29">
        <v>3.28</v>
      </c>
      <c r="C333" s="29">
        <v>44.67</v>
      </c>
      <c r="E333" s="29">
        <v>95</v>
      </c>
      <c r="F333" s="29">
        <v>3.2799999999999994</v>
      </c>
      <c r="G333" s="29">
        <v>26.89</v>
      </c>
      <c r="I333" s="29">
        <v>34</v>
      </c>
      <c r="J333" s="29">
        <v>3.2799999999999727</v>
      </c>
      <c r="K333" s="30">
        <v>9.6111111111111107</v>
      </c>
    </row>
    <row r="334" spans="1:11">
      <c r="A334" s="29">
        <v>165</v>
      </c>
      <c r="B334" s="29">
        <v>3.29</v>
      </c>
      <c r="C334" s="29">
        <v>44.61</v>
      </c>
      <c r="E334" s="29">
        <v>95</v>
      </c>
      <c r="F334" s="29">
        <v>3.2900000000000009</v>
      </c>
      <c r="G334" s="29">
        <v>26.92</v>
      </c>
      <c r="I334" s="29">
        <v>34</v>
      </c>
      <c r="J334" s="29">
        <v>3.2899999999999636</v>
      </c>
      <c r="K334" s="30">
        <v>9.6388888888888893</v>
      </c>
    </row>
    <row r="335" spans="1:11">
      <c r="A335" s="29">
        <v>165</v>
      </c>
      <c r="B335" s="29">
        <v>3.3</v>
      </c>
      <c r="C335" s="29">
        <v>44.56</v>
      </c>
      <c r="E335" s="29">
        <v>96</v>
      </c>
      <c r="F335" s="29">
        <v>3.3000000000000007</v>
      </c>
      <c r="G335" s="29">
        <v>26.89</v>
      </c>
      <c r="I335" s="29">
        <v>34</v>
      </c>
      <c r="J335" s="29">
        <v>3.2999999999999545</v>
      </c>
      <c r="K335" s="30">
        <v>9.6111111111111107</v>
      </c>
    </row>
    <row r="336" spans="1:11">
      <c r="A336" s="29">
        <v>165</v>
      </c>
      <c r="B336" s="29">
        <v>3.31</v>
      </c>
      <c r="C336" s="29">
        <v>44.47</v>
      </c>
      <c r="E336" s="29">
        <v>96</v>
      </c>
      <c r="F336" s="29">
        <v>3.3100000000000005</v>
      </c>
      <c r="G336" s="29">
        <v>26.89</v>
      </c>
      <c r="I336" s="29">
        <v>35</v>
      </c>
      <c r="J336" s="29">
        <v>3.3099999999999454</v>
      </c>
      <c r="K336" s="30">
        <v>9.5833333333333339</v>
      </c>
    </row>
    <row r="337" spans="1:11">
      <c r="A337" s="29">
        <v>166</v>
      </c>
      <c r="B337" s="29">
        <v>3.32</v>
      </c>
      <c r="C337" s="29">
        <v>44.44</v>
      </c>
      <c r="E337" s="29">
        <v>96</v>
      </c>
      <c r="F337" s="29">
        <v>3.3200000000000003</v>
      </c>
      <c r="G337" s="29">
        <v>26.83</v>
      </c>
      <c r="I337" s="29">
        <v>35</v>
      </c>
      <c r="J337" s="29">
        <v>3.3199999999999363</v>
      </c>
      <c r="K337" s="30">
        <v>9.5555555555555554</v>
      </c>
    </row>
    <row r="338" spans="1:11">
      <c r="A338" s="29">
        <v>166</v>
      </c>
      <c r="B338" s="29">
        <v>3.33</v>
      </c>
      <c r="C338" s="29">
        <v>44.47</v>
      </c>
      <c r="E338" s="29">
        <v>96</v>
      </c>
      <c r="F338" s="29">
        <v>3.33</v>
      </c>
      <c r="G338" s="29">
        <v>26.81</v>
      </c>
      <c r="I338" s="29">
        <v>35</v>
      </c>
      <c r="J338" s="29">
        <v>3.3300000000000409</v>
      </c>
      <c r="K338" s="30">
        <v>9.5277777777777786</v>
      </c>
    </row>
    <row r="339" spans="1:11">
      <c r="A339" s="29">
        <v>167</v>
      </c>
      <c r="B339" s="29">
        <v>3.34</v>
      </c>
      <c r="C339" s="29">
        <v>44.47</v>
      </c>
      <c r="E339" s="29">
        <v>97</v>
      </c>
      <c r="F339" s="29">
        <v>3.34</v>
      </c>
      <c r="G339" s="29">
        <v>26.78</v>
      </c>
      <c r="I339" s="29">
        <v>35</v>
      </c>
      <c r="J339" s="29">
        <v>3.3400000000000318</v>
      </c>
      <c r="K339" s="30">
        <v>9.4722222222222214</v>
      </c>
    </row>
    <row r="340" spans="1:11">
      <c r="A340" s="29">
        <v>167</v>
      </c>
      <c r="B340" s="29">
        <v>3.35</v>
      </c>
      <c r="C340" s="29">
        <v>44.44</v>
      </c>
      <c r="E340" s="29">
        <v>97</v>
      </c>
      <c r="F340" s="29">
        <v>3.3499999999999996</v>
      </c>
      <c r="G340" s="29">
        <v>26.75</v>
      </c>
      <c r="I340" s="29">
        <v>35</v>
      </c>
      <c r="J340" s="29">
        <v>3.3500000000000227</v>
      </c>
      <c r="K340" s="30">
        <v>9.4444444444444446</v>
      </c>
    </row>
    <row r="341" spans="1:11">
      <c r="A341" s="29">
        <v>168</v>
      </c>
      <c r="B341" s="29">
        <v>3.36</v>
      </c>
      <c r="C341" s="29">
        <v>44.42</v>
      </c>
      <c r="E341" s="29">
        <v>97</v>
      </c>
      <c r="F341" s="29">
        <v>3.3599999999999994</v>
      </c>
      <c r="G341" s="29">
        <v>26.72</v>
      </c>
      <c r="I341" s="29">
        <v>35</v>
      </c>
      <c r="J341" s="29">
        <v>3.3600000000000136</v>
      </c>
      <c r="K341" s="30">
        <v>9.4722222222222214</v>
      </c>
    </row>
    <row r="342" spans="1:11">
      <c r="A342" s="29">
        <v>168</v>
      </c>
      <c r="B342" s="29">
        <v>3.37</v>
      </c>
      <c r="C342" s="29">
        <v>44.44</v>
      </c>
      <c r="E342" s="29">
        <v>97</v>
      </c>
      <c r="F342" s="29">
        <v>3.370000000000001</v>
      </c>
      <c r="G342" s="29">
        <v>26.72</v>
      </c>
      <c r="I342" s="29">
        <v>35</v>
      </c>
      <c r="J342" s="29">
        <v>3.3700000000000045</v>
      </c>
      <c r="K342" s="30">
        <v>9.5</v>
      </c>
    </row>
    <row r="343" spans="1:11">
      <c r="A343" s="29">
        <v>169</v>
      </c>
      <c r="B343" s="29">
        <v>3.38</v>
      </c>
      <c r="C343" s="29">
        <v>44.42</v>
      </c>
      <c r="E343" s="29">
        <v>98</v>
      </c>
      <c r="F343" s="29">
        <v>3.3800000000000008</v>
      </c>
      <c r="G343" s="29">
        <v>26.75</v>
      </c>
      <c r="I343" s="29">
        <v>35</v>
      </c>
      <c r="J343" s="29">
        <v>3.3799999999999955</v>
      </c>
      <c r="K343" s="30">
        <v>9.5555555555555554</v>
      </c>
    </row>
    <row r="344" spans="1:11">
      <c r="A344" s="29">
        <v>169</v>
      </c>
      <c r="B344" s="29">
        <v>3.39</v>
      </c>
      <c r="C344" s="29">
        <v>44.33</v>
      </c>
      <c r="E344" s="29">
        <v>98</v>
      </c>
      <c r="F344" s="29">
        <v>3.3900000000000006</v>
      </c>
      <c r="G344" s="29">
        <v>26.75</v>
      </c>
      <c r="I344" s="29">
        <v>35</v>
      </c>
      <c r="J344" s="29">
        <v>3.3899999999999864</v>
      </c>
      <c r="K344" s="30">
        <v>9.5555555555555554</v>
      </c>
    </row>
    <row r="345" spans="1:11">
      <c r="A345" s="29">
        <v>169</v>
      </c>
      <c r="B345" s="29">
        <v>3.4</v>
      </c>
      <c r="C345" s="29">
        <v>44.25</v>
      </c>
      <c r="E345" s="29">
        <v>98</v>
      </c>
      <c r="F345" s="29">
        <v>3.4000000000000004</v>
      </c>
      <c r="G345" s="29">
        <v>26.75</v>
      </c>
      <c r="I345" s="29">
        <v>35</v>
      </c>
      <c r="J345" s="29">
        <v>3.3999999999999773</v>
      </c>
      <c r="K345" s="30">
        <v>9.5555555555555554</v>
      </c>
    </row>
    <row r="346" spans="1:11">
      <c r="A346" s="29">
        <v>170</v>
      </c>
      <c r="B346" s="29">
        <v>3.41</v>
      </c>
      <c r="C346" s="29">
        <v>44.19</v>
      </c>
      <c r="E346" s="29">
        <v>98</v>
      </c>
      <c r="F346" s="29">
        <v>3.41</v>
      </c>
      <c r="G346" s="29">
        <v>26.72</v>
      </c>
      <c r="I346" s="29">
        <v>36</v>
      </c>
      <c r="J346" s="29">
        <v>3.4099999999999682</v>
      </c>
      <c r="K346" s="30">
        <v>9.5555555555555554</v>
      </c>
    </row>
    <row r="347" spans="1:11">
      <c r="A347" s="29">
        <v>170</v>
      </c>
      <c r="B347" s="29">
        <v>3.42</v>
      </c>
      <c r="C347" s="29">
        <v>44.19</v>
      </c>
      <c r="E347" s="29">
        <v>99</v>
      </c>
      <c r="F347" s="29">
        <v>3.42</v>
      </c>
      <c r="G347" s="29">
        <v>26.69</v>
      </c>
      <c r="I347" s="29">
        <v>36</v>
      </c>
      <c r="J347" s="29">
        <v>3.4199999999999591</v>
      </c>
      <c r="K347" s="30">
        <v>9.5277777777777786</v>
      </c>
    </row>
    <row r="348" spans="1:11">
      <c r="A348" s="29">
        <v>171</v>
      </c>
      <c r="B348" s="29">
        <v>3.43</v>
      </c>
      <c r="C348" s="29">
        <v>44.14</v>
      </c>
      <c r="E348" s="29">
        <v>99</v>
      </c>
      <c r="F348" s="29">
        <v>3.4299999999999997</v>
      </c>
      <c r="G348" s="29">
        <v>26.69</v>
      </c>
      <c r="I348" s="29">
        <v>36</v>
      </c>
      <c r="J348" s="29">
        <v>3.42999999999995</v>
      </c>
      <c r="K348" s="30">
        <v>9.4722222222222214</v>
      </c>
    </row>
    <row r="349" spans="1:11">
      <c r="A349" s="29">
        <v>171</v>
      </c>
      <c r="B349" s="29">
        <v>3.44</v>
      </c>
      <c r="C349" s="29">
        <v>44.11</v>
      </c>
      <c r="E349" s="29">
        <v>99</v>
      </c>
      <c r="F349" s="29">
        <v>3.4399999999999995</v>
      </c>
      <c r="G349" s="29">
        <v>26.61</v>
      </c>
      <c r="I349" s="29">
        <v>36</v>
      </c>
      <c r="J349" s="29">
        <v>3.4399999999999409</v>
      </c>
      <c r="K349" s="30">
        <v>9.4722222222222214</v>
      </c>
    </row>
    <row r="350" spans="1:11">
      <c r="A350" s="29">
        <v>172</v>
      </c>
      <c r="B350" s="29">
        <v>3.45</v>
      </c>
      <c r="C350" s="29">
        <v>44.11</v>
      </c>
      <c r="E350" s="29">
        <v>100</v>
      </c>
      <c r="F350" s="29">
        <v>3.4500000000000011</v>
      </c>
      <c r="G350" s="29">
        <v>26.58</v>
      </c>
      <c r="I350" s="29">
        <v>36</v>
      </c>
      <c r="J350" s="29">
        <v>3.4500000000000455</v>
      </c>
      <c r="K350" s="30">
        <v>9.4722222222222214</v>
      </c>
    </row>
    <row r="351" spans="1:11">
      <c r="A351" s="29">
        <v>172</v>
      </c>
      <c r="B351" s="29">
        <v>3.46</v>
      </c>
      <c r="C351" s="29">
        <v>44.14</v>
      </c>
      <c r="E351" s="29">
        <v>100</v>
      </c>
      <c r="F351" s="29">
        <v>3.4600000000000009</v>
      </c>
      <c r="G351" s="29">
        <v>26.58</v>
      </c>
      <c r="I351" s="29">
        <v>36</v>
      </c>
      <c r="J351" s="29">
        <v>3.4600000000000364</v>
      </c>
      <c r="K351" s="30">
        <v>9.4444444444444446</v>
      </c>
    </row>
    <row r="352" spans="1:11">
      <c r="A352" s="29">
        <v>173</v>
      </c>
      <c r="B352" s="29">
        <v>3.47</v>
      </c>
      <c r="C352" s="29">
        <v>44.11</v>
      </c>
      <c r="E352" s="29">
        <v>100</v>
      </c>
      <c r="F352" s="29">
        <v>3.4700000000000006</v>
      </c>
      <c r="G352" s="29">
        <v>26.58</v>
      </c>
      <c r="I352" s="29">
        <v>36</v>
      </c>
      <c r="J352" s="29">
        <v>3.4700000000000273</v>
      </c>
      <c r="K352" s="30">
        <v>9.4166666666666661</v>
      </c>
    </row>
    <row r="353" spans="1:11">
      <c r="A353" s="29">
        <v>173</v>
      </c>
      <c r="B353" s="29">
        <v>3.48</v>
      </c>
      <c r="C353" s="29">
        <v>44.06</v>
      </c>
      <c r="E353" s="29">
        <v>100</v>
      </c>
      <c r="F353" s="29">
        <v>3.4800000000000004</v>
      </c>
      <c r="G353" s="29">
        <v>26.61</v>
      </c>
      <c r="I353" s="29">
        <v>36</v>
      </c>
      <c r="J353" s="29">
        <v>3.4800000000000182</v>
      </c>
      <c r="K353" s="30">
        <v>9.4166666666666661</v>
      </c>
    </row>
    <row r="354" spans="1:11">
      <c r="A354" s="29">
        <v>173</v>
      </c>
      <c r="B354" s="29">
        <v>3.49</v>
      </c>
      <c r="C354" s="29">
        <v>44.06</v>
      </c>
      <c r="E354" s="29">
        <v>101</v>
      </c>
      <c r="F354" s="29">
        <v>3.49</v>
      </c>
      <c r="G354" s="29">
        <v>26.64</v>
      </c>
      <c r="I354" s="29">
        <v>36</v>
      </c>
      <c r="J354" s="29">
        <v>3.4900000000000091</v>
      </c>
      <c r="K354" s="30">
        <v>9.4166666666666661</v>
      </c>
    </row>
    <row r="355" spans="1:11">
      <c r="A355" s="29">
        <v>174</v>
      </c>
      <c r="B355" s="29">
        <v>3.5</v>
      </c>
      <c r="C355" s="29">
        <v>44.06</v>
      </c>
      <c r="E355" s="29">
        <v>101</v>
      </c>
      <c r="F355" s="29">
        <v>3.5</v>
      </c>
      <c r="G355" s="29">
        <v>26.61</v>
      </c>
      <c r="I355" s="29">
        <v>36</v>
      </c>
      <c r="J355" s="29">
        <v>3.5</v>
      </c>
      <c r="K355" s="30">
        <v>9.3611111111111107</v>
      </c>
    </row>
    <row r="356" spans="1:11">
      <c r="A356" s="29">
        <v>174</v>
      </c>
      <c r="B356" s="29">
        <v>3.51</v>
      </c>
      <c r="C356" s="29">
        <v>44.06</v>
      </c>
      <c r="E356" s="29">
        <v>101</v>
      </c>
      <c r="F356" s="29">
        <v>3.51</v>
      </c>
      <c r="G356" s="29">
        <v>26.61</v>
      </c>
      <c r="I356" s="29">
        <v>36</v>
      </c>
      <c r="J356" s="29">
        <v>3.5099999999999909</v>
      </c>
      <c r="K356" s="30">
        <v>9.3333333333333339</v>
      </c>
    </row>
    <row r="357" spans="1:11">
      <c r="A357" s="29">
        <v>175</v>
      </c>
      <c r="B357" s="29">
        <v>3.52</v>
      </c>
      <c r="C357" s="29">
        <v>44</v>
      </c>
      <c r="E357" s="29">
        <v>101</v>
      </c>
      <c r="F357" s="29">
        <v>3.5199999999999996</v>
      </c>
      <c r="G357" s="29">
        <v>26.58</v>
      </c>
      <c r="I357" s="29">
        <v>37</v>
      </c>
      <c r="J357" s="29">
        <v>3.5199999999999818</v>
      </c>
      <c r="K357" s="30">
        <v>9.3333333333333339</v>
      </c>
    </row>
    <row r="358" spans="1:11">
      <c r="A358" s="29">
        <v>175</v>
      </c>
      <c r="B358" s="29">
        <v>3.53</v>
      </c>
      <c r="C358" s="29">
        <v>43.97</v>
      </c>
      <c r="E358" s="29">
        <v>102</v>
      </c>
      <c r="F358" s="29">
        <v>3.5299999999999994</v>
      </c>
      <c r="G358" s="29">
        <v>26.56</v>
      </c>
      <c r="I358" s="29">
        <v>37</v>
      </c>
      <c r="J358" s="29">
        <v>3.5299999999999727</v>
      </c>
      <c r="K358" s="30">
        <v>9.3055555555555554</v>
      </c>
    </row>
    <row r="359" spans="1:11">
      <c r="A359" s="29">
        <v>176</v>
      </c>
      <c r="B359" s="29">
        <v>3.54</v>
      </c>
      <c r="C359" s="29">
        <v>43.97</v>
      </c>
      <c r="E359" s="29">
        <v>102</v>
      </c>
      <c r="F359" s="29">
        <v>3.5400000000000009</v>
      </c>
      <c r="G359" s="29">
        <v>26.53</v>
      </c>
      <c r="I359" s="29">
        <v>37</v>
      </c>
      <c r="J359" s="29">
        <v>3.5399999999999636</v>
      </c>
      <c r="K359" s="30">
        <v>9.3055555555555554</v>
      </c>
    </row>
    <row r="360" spans="1:11">
      <c r="A360" s="29">
        <v>176</v>
      </c>
      <c r="B360" s="29">
        <v>3.55</v>
      </c>
      <c r="C360" s="29">
        <v>43.92</v>
      </c>
      <c r="E360" s="29">
        <v>102</v>
      </c>
      <c r="F360" s="29">
        <v>3.5500000000000007</v>
      </c>
      <c r="G360" s="29">
        <v>26.56</v>
      </c>
      <c r="I360" s="29">
        <v>37</v>
      </c>
      <c r="J360" s="29">
        <v>3.5499999999999545</v>
      </c>
      <c r="K360" s="30">
        <v>9.2777777777777786</v>
      </c>
    </row>
    <row r="361" spans="1:11">
      <c r="A361" s="29">
        <v>177</v>
      </c>
      <c r="B361" s="29">
        <v>3.56</v>
      </c>
      <c r="C361" s="29">
        <v>43.83</v>
      </c>
      <c r="E361" s="29">
        <v>102</v>
      </c>
      <c r="F361" s="29">
        <v>3.5600000000000005</v>
      </c>
      <c r="G361" s="29">
        <v>26.56</v>
      </c>
      <c r="I361" s="29">
        <v>37</v>
      </c>
      <c r="J361" s="29">
        <v>3.5599999999999454</v>
      </c>
      <c r="K361" s="30">
        <v>9.2777777777777786</v>
      </c>
    </row>
    <row r="362" spans="1:11">
      <c r="A362" s="29">
        <v>177</v>
      </c>
      <c r="B362" s="29">
        <v>3.57</v>
      </c>
      <c r="C362" s="29">
        <v>43.78</v>
      </c>
      <c r="E362" s="29">
        <v>103</v>
      </c>
      <c r="F362" s="29">
        <v>3.5700000000000003</v>
      </c>
      <c r="G362" s="29">
        <v>26.56</v>
      </c>
      <c r="I362" s="29">
        <v>37</v>
      </c>
      <c r="J362" s="29">
        <v>3.5699999999999363</v>
      </c>
      <c r="K362" s="30">
        <v>9.25</v>
      </c>
    </row>
    <row r="363" spans="1:11">
      <c r="A363" s="29">
        <v>177</v>
      </c>
      <c r="B363" s="29">
        <v>3.58</v>
      </c>
      <c r="C363" s="29">
        <v>43.81</v>
      </c>
      <c r="E363" s="29">
        <v>103</v>
      </c>
      <c r="F363" s="29">
        <v>3.58</v>
      </c>
      <c r="G363" s="29">
        <v>26.56</v>
      </c>
      <c r="I363" s="29">
        <v>37</v>
      </c>
      <c r="J363" s="29">
        <v>3.5800000000000409</v>
      </c>
      <c r="K363" s="30">
        <v>9.25</v>
      </c>
    </row>
    <row r="364" spans="1:11">
      <c r="A364" s="29">
        <v>178</v>
      </c>
      <c r="B364" s="29">
        <v>3.59</v>
      </c>
      <c r="C364" s="29">
        <v>43.83</v>
      </c>
      <c r="E364" s="29">
        <v>103</v>
      </c>
      <c r="F364" s="29">
        <v>3.59</v>
      </c>
      <c r="G364" s="29">
        <v>26.56</v>
      </c>
      <c r="I364" s="29">
        <v>37</v>
      </c>
      <c r="J364" s="29">
        <v>3.5900000000000318</v>
      </c>
      <c r="K364" s="30">
        <v>9.25</v>
      </c>
    </row>
    <row r="365" spans="1:11">
      <c r="A365" s="29">
        <v>178</v>
      </c>
      <c r="B365" s="29">
        <v>3.6</v>
      </c>
      <c r="C365" s="29">
        <v>43.78</v>
      </c>
      <c r="E365" s="29">
        <v>104</v>
      </c>
      <c r="F365" s="29">
        <v>3.5999999999999996</v>
      </c>
      <c r="G365" s="29">
        <v>26.5</v>
      </c>
      <c r="I365" s="29">
        <v>37</v>
      </c>
      <c r="J365" s="29">
        <v>3.6000000000000227</v>
      </c>
      <c r="K365" s="30">
        <v>9.25</v>
      </c>
    </row>
    <row r="366" spans="1:11">
      <c r="A366" s="29">
        <v>179</v>
      </c>
      <c r="B366" s="29">
        <v>3.61</v>
      </c>
      <c r="C366" s="29">
        <v>43.75</v>
      </c>
      <c r="E366" s="29">
        <v>104</v>
      </c>
      <c r="F366" s="29">
        <v>3.6099999999999994</v>
      </c>
      <c r="G366" s="29">
        <v>26.47</v>
      </c>
      <c r="I366" s="29">
        <v>37</v>
      </c>
      <c r="J366" s="29">
        <v>3.6100000000000136</v>
      </c>
      <c r="K366" s="30">
        <v>9.1944444444444446</v>
      </c>
    </row>
    <row r="367" spans="1:11">
      <c r="A367" s="29">
        <v>179</v>
      </c>
      <c r="B367" s="29">
        <v>3.62</v>
      </c>
      <c r="C367" s="29">
        <v>43.78</v>
      </c>
      <c r="E367" s="29">
        <v>104</v>
      </c>
      <c r="F367" s="29">
        <v>3.620000000000001</v>
      </c>
      <c r="G367" s="29">
        <v>26.47</v>
      </c>
      <c r="I367" s="29">
        <v>38</v>
      </c>
      <c r="J367" s="29">
        <v>3.6200000000000045</v>
      </c>
      <c r="K367" s="30">
        <v>9.1944444444444446</v>
      </c>
    </row>
    <row r="368" spans="1:11">
      <c r="A368" s="29">
        <v>180</v>
      </c>
      <c r="B368" s="29">
        <v>3.63</v>
      </c>
      <c r="C368" s="29">
        <v>43.75</v>
      </c>
      <c r="E368" s="29">
        <v>104</v>
      </c>
      <c r="F368" s="29">
        <v>3.6300000000000008</v>
      </c>
      <c r="G368" s="29">
        <v>26.47</v>
      </c>
      <c r="I368" s="29">
        <v>38</v>
      </c>
      <c r="J368" s="29">
        <v>3.6299999999999955</v>
      </c>
      <c r="K368" s="30">
        <v>9.1666666666666661</v>
      </c>
    </row>
    <row r="369" spans="1:11">
      <c r="A369" s="29">
        <v>180</v>
      </c>
      <c r="B369" s="29">
        <v>3.64</v>
      </c>
      <c r="C369" s="29">
        <v>43.69</v>
      </c>
      <c r="E369" s="29">
        <v>105</v>
      </c>
      <c r="F369" s="29">
        <v>3.6400000000000006</v>
      </c>
      <c r="G369" s="29">
        <v>26.44</v>
      </c>
      <c r="I369" s="29">
        <v>38</v>
      </c>
      <c r="J369" s="29">
        <v>3.6399999999999864</v>
      </c>
      <c r="K369" s="30">
        <v>9.1666666666666661</v>
      </c>
    </row>
    <row r="370" spans="1:11">
      <c r="A370" s="29">
        <v>180</v>
      </c>
      <c r="B370" s="29">
        <v>3.65</v>
      </c>
      <c r="C370" s="29">
        <v>43.56</v>
      </c>
      <c r="E370" s="29">
        <v>105</v>
      </c>
      <c r="F370" s="29">
        <v>3.6500000000000004</v>
      </c>
      <c r="G370" s="29">
        <v>26.44</v>
      </c>
      <c r="I370" s="29">
        <v>38</v>
      </c>
      <c r="J370" s="29">
        <v>3.6499999999999773</v>
      </c>
      <c r="K370" s="30">
        <v>9.1666666666666661</v>
      </c>
    </row>
    <row r="371" spans="1:11">
      <c r="A371" s="29">
        <v>181</v>
      </c>
      <c r="B371" s="29">
        <v>3.66</v>
      </c>
      <c r="C371" s="29">
        <v>43.53</v>
      </c>
      <c r="E371" s="29">
        <v>105</v>
      </c>
      <c r="F371" s="29">
        <v>3.66</v>
      </c>
      <c r="G371" s="29">
        <v>26.44</v>
      </c>
      <c r="I371" s="29">
        <v>38</v>
      </c>
      <c r="J371" s="29">
        <v>3.6599999999999682</v>
      </c>
      <c r="K371" s="30">
        <v>9.1388888888888893</v>
      </c>
    </row>
    <row r="372" spans="1:11">
      <c r="A372" s="29">
        <v>181</v>
      </c>
      <c r="B372" s="29">
        <v>3.67</v>
      </c>
      <c r="C372" s="29">
        <v>43.53</v>
      </c>
      <c r="E372" s="29">
        <v>105</v>
      </c>
      <c r="F372" s="29">
        <v>3.67</v>
      </c>
      <c r="G372" s="29">
        <v>26.47</v>
      </c>
      <c r="I372" s="29">
        <v>38</v>
      </c>
      <c r="J372" s="29">
        <v>3.6699999999999591</v>
      </c>
      <c r="K372" s="30">
        <v>9.1111111111111107</v>
      </c>
    </row>
    <row r="373" spans="1:11">
      <c r="A373" s="29">
        <v>182</v>
      </c>
      <c r="B373" s="29">
        <v>3.68</v>
      </c>
      <c r="C373" s="29">
        <v>43.5</v>
      </c>
      <c r="E373" s="29">
        <v>106</v>
      </c>
      <c r="F373" s="29">
        <v>3.6799999999999997</v>
      </c>
      <c r="G373" s="29">
        <v>26.47</v>
      </c>
      <c r="I373" s="29">
        <v>38</v>
      </c>
      <c r="J373" s="29">
        <v>3.67999999999995</v>
      </c>
      <c r="K373" s="30">
        <v>9.0833333333333339</v>
      </c>
    </row>
    <row r="374" spans="1:11">
      <c r="A374" s="29">
        <v>182</v>
      </c>
      <c r="B374" s="29">
        <v>3.69</v>
      </c>
      <c r="C374" s="29">
        <v>43.44</v>
      </c>
      <c r="E374" s="29">
        <v>106</v>
      </c>
      <c r="F374" s="29">
        <v>3.6899999999999995</v>
      </c>
      <c r="G374" s="29">
        <v>26.42</v>
      </c>
      <c r="I374" s="29">
        <v>38</v>
      </c>
      <c r="J374" s="29">
        <v>3.6899999999999409</v>
      </c>
      <c r="K374" s="30">
        <v>9.0555555555555554</v>
      </c>
    </row>
    <row r="375" spans="1:11">
      <c r="A375" s="29">
        <v>183</v>
      </c>
      <c r="B375" s="29">
        <v>3.7</v>
      </c>
      <c r="C375" s="29">
        <v>43.42</v>
      </c>
      <c r="E375" s="29">
        <v>106</v>
      </c>
      <c r="F375" s="29">
        <v>3.7000000000000011</v>
      </c>
      <c r="G375" s="29">
        <v>26.42</v>
      </c>
      <c r="I375" s="29">
        <v>38</v>
      </c>
      <c r="J375" s="29">
        <v>3.7000000000000455</v>
      </c>
      <c r="K375" s="30">
        <v>9</v>
      </c>
    </row>
    <row r="376" spans="1:11">
      <c r="A376" s="29">
        <v>183</v>
      </c>
      <c r="B376" s="29">
        <v>3.71</v>
      </c>
      <c r="C376" s="29">
        <v>43.44</v>
      </c>
      <c r="E376" s="29">
        <v>106</v>
      </c>
      <c r="F376" s="29">
        <v>3.7100000000000009</v>
      </c>
      <c r="G376" s="29">
        <v>26.36</v>
      </c>
      <c r="I376" s="29">
        <v>38</v>
      </c>
      <c r="J376" s="29">
        <v>3.7100000000000364</v>
      </c>
      <c r="K376" s="30">
        <v>8.9444444444444446</v>
      </c>
    </row>
    <row r="377" spans="1:11">
      <c r="A377" s="29">
        <v>183</v>
      </c>
      <c r="B377" s="29">
        <v>3.72</v>
      </c>
      <c r="C377" s="29">
        <v>43.47</v>
      </c>
      <c r="E377" s="29">
        <v>107</v>
      </c>
      <c r="F377" s="29">
        <v>3.7200000000000006</v>
      </c>
      <c r="G377" s="29">
        <v>26.33</v>
      </c>
      <c r="I377" s="29">
        <v>38</v>
      </c>
      <c r="J377" s="29">
        <v>3.7200000000000273</v>
      </c>
      <c r="K377" s="30">
        <v>8.9166666666666661</v>
      </c>
    </row>
    <row r="378" spans="1:11">
      <c r="A378" s="29">
        <v>184</v>
      </c>
      <c r="B378" s="29">
        <v>3.73</v>
      </c>
      <c r="C378" s="29">
        <v>43.44</v>
      </c>
      <c r="E378" s="29">
        <v>107</v>
      </c>
      <c r="F378" s="29">
        <v>3.7300000000000004</v>
      </c>
      <c r="G378" s="29">
        <v>26.33</v>
      </c>
      <c r="I378" s="29">
        <v>39</v>
      </c>
      <c r="J378" s="29">
        <v>3.7300000000000182</v>
      </c>
      <c r="K378" s="30">
        <v>8.9444444444444446</v>
      </c>
    </row>
    <row r="379" spans="1:11">
      <c r="A379" s="29">
        <v>184</v>
      </c>
      <c r="B379" s="29">
        <v>3.74</v>
      </c>
      <c r="C379" s="29">
        <v>43.39</v>
      </c>
      <c r="E379" s="29">
        <v>107</v>
      </c>
      <c r="F379" s="29">
        <v>3.74</v>
      </c>
      <c r="G379" s="29">
        <v>26.36</v>
      </c>
      <c r="I379" s="29">
        <v>39</v>
      </c>
      <c r="J379" s="29">
        <v>3.7400000000000091</v>
      </c>
      <c r="K379" s="30">
        <v>8.9722222222222214</v>
      </c>
    </row>
    <row r="380" spans="1:11">
      <c r="A380" s="29">
        <v>185</v>
      </c>
      <c r="B380" s="29">
        <v>3.75</v>
      </c>
      <c r="C380" s="29">
        <v>43.36</v>
      </c>
      <c r="E380" s="29">
        <v>107</v>
      </c>
      <c r="F380" s="29">
        <v>3.75</v>
      </c>
      <c r="G380" s="29">
        <v>26.36</v>
      </c>
      <c r="I380" s="29">
        <v>39</v>
      </c>
      <c r="J380" s="29">
        <v>3.75</v>
      </c>
      <c r="K380" s="30">
        <v>8.9722222222222214</v>
      </c>
    </row>
    <row r="381" spans="1:11">
      <c r="A381" s="29">
        <v>185</v>
      </c>
      <c r="B381" s="29">
        <v>3.76</v>
      </c>
      <c r="C381" s="29">
        <v>43.36</v>
      </c>
      <c r="E381" s="29">
        <v>108</v>
      </c>
      <c r="F381" s="29">
        <v>3.76</v>
      </c>
      <c r="G381" s="29">
        <v>26.36</v>
      </c>
      <c r="I381" s="29">
        <v>39</v>
      </c>
      <c r="J381" s="29">
        <v>3.7599999999999909</v>
      </c>
      <c r="K381" s="30">
        <v>8.9722222222222214</v>
      </c>
    </row>
    <row r="382" spans="1:11">
      <c r="A382" s="29">
        <v>186</v>
      </c>
      <c r="B382" s="29">
        <v>3.77</v>
      </c>
      <c r="C382" s="29">
        <v>43.31</v>
      </c>
      <c r="E382" s="29">
        <v>108</v>
      </c>
      <c r="F382" s="29">
        <v>3.7699999999999996</v>
      </c>
      <c r="G382" s="29">
        <v>26.36</v>
      </c>
      <c r="I382" s="29">
        <v>39</v>
      </c>
      <c r="J382" s="29">
        <v>3.7699999999999818</v>
      </c>
      <c r="K382" s="30">
        <v>9</v>
      </c>
    </row>
    <row r="383" spans="1:11">
      <c r="A383" s="29">
        <v>186</v>
      </c>
      <c r="B383" s="29">
        <v>3.78</v>
      </c>
      <c r="C383" s="29">
        <v>43.25</v>
      </c>
      <c r="E383" s="29">
        <v>108</v>
      </c>
      <c r="F383" s="29">
        <v>3.7799999999999994</v>
      </c>
      <c r="G383" s="29">
        <v>26.33</v>
      </c>
      <c r="I383" s="29">
        <v>39</v>
      </c>
      <c r="J383" s="29">
        <v>3.7799999999999727</v>
      </c>
      <c r="K383" s="30">
        <v>9</v>
      </c>
    </row>
    <row r="384" spans="1:11">
      <c r="A384" s="29">
        <v>187</v>
      </c>
      <c r="B384" s="29">
        <v>3.79</v>
      </c>
      <c r="C384" s="29">
        <v>43.22</v>
      </c>
      <c r="E384" s="29">
        <v>109</v>
      </c>
      <c r="F384" s="29">
        <v>3.7900000000000009</v>
      </c>
      <c r="G384" s="29">
        <v>26.28</v>
      </c>
      <c r="I384" s="29">
        <v>39</v>
      </c>
      <c r="J384" s="29">
        <v>3.7899999999999636</v>
      </c>
      <c r="K384" s="30">
        <v>9</v>
      </c>
    </row>
    <row r="385" spans="1:11">
      <c r="A385" s="29">
        <v>187</v>
      </c>
      <c r="B385" s="29">
        <v>3.8</v>
      </c>
      <c r="C385" s="29">
        <v>43.25</v>
      </c>
      <c r="E385" s="29">
        <v>109</v>
      </c>
      <c r="F385" s="29">
        <v>3.8000000000000007</v>
      </c>
      <c r="G385" s="29">
        <v>26.22</v>
      </c>
      <c r="I385" s="29">
        <v>39</v>
      </c>
      <c r="J385" s="29">
        <v>3.7999999999999545</v>
      </c>
      <c r="K385" s="30">
        <v>8.9722222222222214</v>
      </c>
    </row>
    <row r="386" spans="1:11">
      <c r="A386" s="29">
        <v>187</v>
      </c>
      <c r="B386" s="29">
        <v>3.81</v>
      </c>
      <c r="C386" s="29">
        <v>43.22</v>
      </c>
      <c r="E386" s="29">
        <v>109</v>
      </c>
      <c r="F386" s="29">
        <v>3.8100000000000005</v>
      </c>
      <c r="G386" s="29">
        <v>26.22</v>
      </c>
      <c r="I386" s="29">
        <v>39</v>
      </c>
      <c r="J386" s="29">
        <v>3.8099999999999454</v>
      </c>
      <c r="K386" s="30">
        <v>8.9722222222222214</v>
      </c>
    </row>
    <row r="387" spans="1:11">
      <c r="A387" s="29">
        <v>188</v>
      </c>
      <c r="B387" s="29">
        <v>3.82</v>
      </c>
      <c r="C387" s="29">
        <v>43.17</v>
      </c>
      <c r="E387" s="29">
        <v>109</v>
      </c>
      <c r="F387" s="29">
        <v>3.8200000000000003</v>
      </c>
      <c r="G387" s="29">
        <v>26.22</v>
      </c>
      <c r="I387" s="29">
        <v>39</v>
      </c>
      <c r="J387" s="29">
        <v>3.8199999999999363</v>
      </c>
      <c r="K387" s="30">
        <v>8.9166666666666661</v>
      </c>
    </row>
    <row r="388" spans="1:11">
      <c r="A388" s="29">
        <v>188</v>
      </c>
      <c r="B388" s="29">
        <v>3.83</v>
      </c>
      <c r="C388" s="29">
        <v>43.17</v>
      </c>
      <c r="E388" s="29">
        <v>110</v>
      </c>
      <c r="F388" s="29">
        <v>3.83</v>
      </c>
      <c r="G388" s="29">
        <v>26.22</v>
      </c>
      <c r="I388" s="29">
        <v>39</v>
      </c>
      <c r="J388" s="29">
        <v>3.8300000000000409</v>
      </c>
      <c r="K388" s="30">
        <v>8.9166666666666661</v>
      </c>
    </row>
    <row r="389" spans="1:11">
      <c r="A389" s="29">
        <v>189</v>
      </c>
      <c r="B389" s="29">
        <v>3.84</v>
      </c>
      <c r="C389" s="29">
        <v>43.17</v>
      </c>
      <c r="E389" s="29">
        <v>110</v>
      </c>
      <c r="F389" s="29">
        <v>3.84</v>
      </c>
      <c r="G389" s="29">
        <v>26.28</v>
      </c>
      <c r="I389" s="29">
        <v>39</v>
      </c>
      <c r="J389" s="29">
        <v>3.8400000000000318</v>
      </c>
      <c r="K389" s="30">
        <v>8.8888888888888893</v>
      </c>
    </row>
    <row r="390" spans="1:11">
      <c r="A390" s="29">
        <v>189</v>
      </c>
      <c r="B390" s="29">
        <v>3.85</v>
      </c>
      <c r="C390" s="29">
        <v>43.17</v>
      </c>
      <c r="E390" s="29">
        <v>110</v>
      </c>
      <c r="F390" s="29">
        <v>3.8499999999999996</v>
      </c>
      <c r="G390" s="29">
        <v>26.28</v>
      </c>
      <c r="I390" s="29">
        <v>40</v>
      </c>
      <c r="J390" s="29">
        <v>3.8500000000000227</v>
      </c>
      <c r="K390" s="30">
        <v>8.8888888888888893</v>
      </c>
    </row>
    <row r="391" spans="1:11">
      <c r="A391" s="29">
        <v>190</v>
      </c>
      <c r="B391" s="29">
        <v>3.86</v>
      </c>
      <c r="C391" s="29">
        <v>43.08</v>
      </c>
      <c r="E391" s="29">
        <v>110</v>
      </c>
      <c r="F391" s="29">
        <v>3.8599999999999994</v>
      </c>
      <c r="G391" s="29">
        <v>26.28</v>
      </c>
      <c r="I391" s="29">
        <v>40</v>
      </c>
      <c r="J391" s="29">
        <v>3.8600000000000136</v>
      </c>
      <c r="K391" s="30">
        <v>8.8611111111111107</v>
      </c>
    </row>
    <row r="392" spans="1:11">
      <c r="A392" s="29">
        <v>190</v>
      </c>
      <c r="B392" s="29">
        <v>3.87</v>
      </c>
      <c r="C392" s="29">
        <v>43.03</v>
      </c>
      <c r="E392" s="29">
        <v>111</v>
      </c>
      <c r="F392" s="29">
        <v>3.870000000000001</v>
      </c>
      <c r="G392" s="29">
        <v>26.25</v>
      </c>
      <c r="I392" s="29">
        <v>40</v>
      </c>
      <c r="J392" s="29">
        <v>3.8700000000000045</v>
      </c>
      <c r="K392" s="30">
        <v>8.8333333333333339</v>
      </c>
    </row>
    <row r="393" spans="1:11">
      <c r="A393" s="29">
        <v>190</v>
      </c>
      <c r="B393" s="29">
        <v>3.88</v>
      </c>
      <c r="C393" s="29">
        <v>43.06</v>
      </c>
      <c r="E393" s="29">
        <v>111</v>
      </c>
      <c r="F393" s="29">
        <v>3.8800000000000008</v>
      </c>
      <c r="G393" s="29">
        <v>26.19</v>
      </c>
      <c r="I393" s="29">
        <v>40</v>
      </c>
      <c r="J393" s="29">
        <v>3.8799999999999955</v>
      </c>
      <c r="K393" s="30">
        <v>8.8333333333333339</v>
      </c>
    </row>
    <row r="394" spans="1:11">
      <c r="A394" s="29">
        <v>191</v>
      </c>
      <c r="B394" s="29">
        <v>3.89</v>
      </c>
      <c r="C394" s="29">
        <v>43.06</v>
      </c>
      <c r="E394" s="29">
        <v>111</v>
      </c>
      <c r="F394" s="29">
        <v>3.8900000000000006</v>
      </c>
      <c r="G394" s="29">
        <v>26.17</v>
      </c>
      <c r="I394" s="29">
        <v>40</v>
      </c>
      <c r="J394" s="29">
        <v>3.8899999999999864</v>
      </c>
      <c r="K394" s="30">
        <v>8.7777777777777786</v>
      </c>
    </row>
    <row r="395" spans="1:11">
      <c r="A395" s="29">
        <v>191</v>
      </c>
      <c r="B395" s="29">
        <v>3.9</v>
      </c>
      <c r="C395" s="29">
        <v>42.97</v>
      </c>
      <c r="E395" s="29">
        <v>111</v>
      </c>
      <c r="F395" s="29">
        <v>3.9000000000000004</v>
      </c>
      <c r="G395" s="29">
        <v>26.14</v>
      </c>
      <c r="I395" s="29">
        <v>40</v>
      </c>
      <c r="J395" s="29">
        <v>3.8999999999999773</v>
      </c>
      <c r="K395" s="30">
        <v>8.7777777777777786</v>
      </c>
    </row>
    <row r="396" spans="1:11">
      <c r="A396" s="29">
        <v>192</v>
      </c>
      <c r="B396" s="29">
        <v>3.91</v>
      </c>
      <c r="C396" s="29">
        <v>42.92</v>
      </c>
      <c r="E396" s="29">
        <v>112</v>
      </c>
      <c r="F396" s="29">
        <v>3.91</v>
      </c>
      <c r="G396" s="29">
        <v>26.14</v>
      </c>
      <c r="I396" s="29">
        <v>40</v>
      </c>
      <c r="J396" s="29">
        <v>3.9099999999999682</v>
      </c>
      <c r="K396" s="30">
        <v>8.75</v>
      </c>
    </row>
    <row r="397" spans="1:11">
      <c r="A397" s="29">
        <v>192</v>
      </c>
      <c r="B397" s="29">
        <v>3.92</v>
      </c>
      <c r="C397" s="29">
        <v>42.92</v>
      </c>
      <c r="E397" s="29">
        <v>112</v>
      </c>
      <c r="F397" s="29">
        <v>3.92</v>
      </c>
      <c r="G397" s="29">
        <v>26.17</v>
      </c>
      <c r="I397" s="29">
        <v>40</v>
      </c>
      <c r="J397" s="29">
        <v>3.9199999999999591</v>
      </c>
      <c r="K397" s="30">
        <v>8.7222222222222214</v>
      </c>
    </row>
    <row r="398" spans="1:11">
      <c r="A398" s="29">
        <v>193</v>
      </c>
      <c r="B398" s="29">
        <v>3.93</v>
      </c>
      <c r="C398" s="29">
        <v>42.89</v>
      </c>
      <c r="E398" s="29">
        <v>112</v>
      </c>
      <c r="F398" s="29">
        <v>3.9299999999999997</v>
      </c>
      <c r="G398" s="29">
        <v>26.17</v>
      </c>
      <c r="I398" s="29">
        <v>40</v>
      </c>
      <c r="J398" s="29">
        <v>3.92999999999995</v>
      </c>
      <c r="K398" s="30">
        <v>8.7222222222222214</v>
      </c>
    </row>
    <row r="399" spans="1:11">
      <c r="A399" s="29">
        <v>193</v>
      </c>
      <c r="B399" s="29">
        <v>3.94</v>
      </c>
      <c r="C399" s="29">
        <v>42.86</v>
      </c>
      <c r="E399" s="29">
        <v>112</v>
      </c>
      <c r="F399" s="29">
        <v>3.9399999999999995</v>
      </c>
      <c r="G399" s="29">
        <v>26.19</v>
      </c>
      <c r="I399" s="29">
        <v>40</v>
      </c>
      <c r="J399" s="29">
        <v>3.9399999999999409</v>
      </c>
      <c r="K399" s="30">
        <v>8.6944444444444446</v>
      </c>
    </row>
    <row r="400" spans="1:11">
      <c r="A400" s="29">
        <v>193</v>
      </c>
      <c r="B400" s="29">
        <v>3.95</v>
      </c>
      <c r="C400" s="29">
        <v>42.83</v>
      </c>
      <c r="E400" s="29">
        <v>113</v>
      </c>
      <c r="F400" s="29">
        <v>3.9500000000000011</v>
      </c>
      <c r="G400" s="29">
        <v>26.17</v>
      </c>
      <c r="I400" s="29">
        <v>40</v>
      </c>
      <c r="J400" s="29">
        <v>3.9500000000000455</v>
      </c>
      <c r="K400" s="30">
        <v>8.6944444444444446</v>
      </c>
    </row>
    <row r="401" spans="1:11">
      <c r="A401" s="29">
        <v>194</v>
      </c>
      <c r="B401" s="29">
        <v>3.96</v>
      </c>
      <c r="C401" s="29">
        <v>42.81</v>
      </c>
      <c r="E401" s="29">
        <v>113</v>
      </c>
      <c r="F401" s="29">
        <v>3.9600000000000009</v>
      </c>
      <c r="G401" s="29">
        <v>26.14</v>
      </c>
      <c r="I401" s="29">
        <v>41</v>
      </c>
      <c r="J401" s="29">
        <v>3.9600000000000364</v>
      </c>
      <c r="K401" s="30">
        <v>8.6944444444444446</v>
      </c>
    </row>
    <row r="402" spans="1:11">
      <c r="A402" s="29">
        <v>194</v>
      </c>
      <c r="B402" s="29">
        <v>3.97</v>
      </c>
      <c r="C402" s="29">
        <v>42.81</v>
      </c>
      <c r="E402" s="29">
        <v>113</v>
      </c>
      <c r="F402" s="29">
        <v>3.9700000000000006</v>
      </c>
      <c r="G402" s="29">
        <v>26.08</v>
      </c>
      <c r="I402" s="29">
        <v>41</v>
      </c>
      <c r="J402" s="29">
        <v>3.9700000000000273</v>
      </c>
      <c r="K402" s="30">
        <v>8.6944444444444446</v>
      </c>
    </row>
    <row r="403" spans="1:11">
      <c r="A403" s="29">
        <v>195</v>
      </c>
      <c r="B403" s="29">
        <v>3.98</v>
      </c>
      <c r="C403" s="29">
        <v>42.78</v>
      </c>
      <c r="E403" s="29">
        <v>113</v>
      </c>
      <c r="F403" s="29">
        <v>3.9800000000000004</v>
      </c>
      <c r="G403" s="29">
        <v>26.08</v>
      </c>
      <c r="I403" s="29">
        <v>41</v>
      </c>
      <c r="J403" s="29">
        <v>3.9800000000000182</v>
      </c>
      <c r="K403" s="30">
        <v>8.6388888888888893</v>
      </c>
    </row>
    <row r="404" spans="1:11">
      <c r="A404" s="29">
        <v>195</v>
      </c>
      <c r="B404" s="29">
        <v>3.99</v>
      </c>
      <c r="C404" s="29">
        <v>42.69</v>
      </c>
      <c r="E404" s="29">
        <v>114</v>
      </c>
      <c r="F404" s="29">
        <v>3.99</v>
      </c>
      <c r="G404" s="29">
        <v>26.06</v>
      </c>
      <c r="I404" s="29">
        <v>41</v>
      </c>
      <c r="J404" s="29">
        <v>3.9900000000000091</v>
      </c>
      <c r="K404" s="30">
        <v>8.6388888888888893</v>
      </c>
    </row>
    <row r="405" spans="1:11">
      <c r="A405" s="29">
        <v>196</v>
      </c>
      <c r="B405" s="29">
        <v>4</v>
      </c>
      <c r="C405" s="29">
        <v>42.67</v>
      </c>
      <c r="E405" s="29">
        <v>114</v>
      </c>
      <c r="F405" s="29">
        <v>4</v>
      </c>
      <c r="G405" s="29">
        <v>26.03</v>
      </c>
      <c r="I405" s="29">
        <v>41</v>
      </c>
      <c r="J405" s="29">
        <v>4</v>
      </c>
      <c r="K405" s="30">
        <v>8.6388888888888893</v>
      </c>
    </row>
    <row r="406" spans="1:11">
      <c r="A406" s="29">
        <v>196</v>
      </c>
      <c r="B406" s="29">
        <v>4.01</v>
      </c>
      <c r="C406" s="29">
        <v>42.67</v>
      </c>
      <c r="E406" s="29">
        <v>114</v>
      </c>
      <c r="F406" s="29">
        <v>4.01</v>
      </c>
      <c r="G406" s="29">
        <v>26.03</v>
      </c>
      <c r="I406" s="29">
        <v>41</v>
      </c>
      <c r="J406" s="29">
        <v>4.0099999999999909</v>
      </c>
      <c r="K406" s="30">
        <v>8.6388888888888893</v>
      </c>
    </row>
    <row r="407" spans="1:11">
      <c r="A407" s="29">
        <v>196</v>
      </c>
      <c r="B407" s="29">
        <v>4.0199999999999996</v>
      </c>
      <c r="C407" s="29">
        <v>42.64</v>
      </c>
      <c r="E407" s="29">
        <v>115</v>
      </c>
      <c r="F407" s="29">
        <v>4.0199999999999996</v>
      </c>
      <c r="G407" s="29">
        <v>26.03</v>
      </c>
      <c r="I407" s="29">
        <v>41</v>
      </c>
      <c r="J407" s="29">
        <v>4.0199999999999818</v>
      </c>
      <c r="K407" s="30">
        <v>8.5833333333333339</v>
      </c>
    </row>
    <row r="408" spans="1:11">
      <c r="A408" s="29">
        <v>197</v>
      </c>
      <c r="B408" s="29">
        <v>4.03</v>
      </c>
      <c r="C408" s="29">
        <v>42.61</v>
      </c>
      <c r="E408" s="29">
        <v>115</v>
      </c>
      <c r="F408" s="29">
        <v>4.0299999999999994</v>
      </c>
      <c r="G408" s="29">
        <v>26.06</v>
      </c>
      <c r="I408" s="29">
        <v>41</v>
      </c>
      <c r="J408" s="29">
        <v>4.0299999999999727</v>
      </c>
      <c r="K408" s="30">
        <v>8.5833333333333339</v>
      </c>
    </row>
    <row r="409" spans="1:11">
      <c r="A409" s="29">
        <v>197</v>
      </c>
      <c r="B409" s="29">
        <v>4.04</v>
      </c>
      <c r="C409" s="29">
        <v>42.58</v>
      </c>
      <c r="E409" s="29">
        <v>115</v>
      </c>
      <c r="F409" s="29">
        <v>4.0400000000000009</v>
      </c>
      <c r="G409" s="29">
        <v>26.06</v>
      </c>
      <c r="I409" s="29">
        <v>41</v>
      </c>
      <c r="J409" s="29">
        <v>4.0399999999999636</v>
      </c>
      <c r="K409" s="30">
        <v>8.5833333333333339</v>
      </c>
    </row>
    <row r="410" spans="1:11">
      <c r="A410" s="29">
        <v>198</v>
      </c>
      <c r="B410" s="29">
        <v>4.05</v>
      </c>
      <c r="C410" s="29">
        <v>42.61</v>
      </c>
      <c r="E410" s="29">
        <v>115</v>
      </c>
      <c r="F410" s="29">
        <v>4.0500000000000007</v>
      </c>
      <c r="G410" s="29">
        <v>26.06</v>
      </c>
      <c r="I410" s="29">
        <v>41</v>
      </c>
      <c r="J410" s="29">
        <v>4.0499999999999545</v>
      </c>
      <c r="K410" s="30">
        <v>8.5555555555555554</v>
      </c>
    </row>
    <row r="411" spans="1:11">
      <c r="A411" s="29">
        <v>198</v>
      </c>
      <c r="B411" s="29">
        <v>4.0599999999999996</v>
      </c>
      <c r="C411" s="29">
        <v>42.64</v>
      </c>
      <c r="E411" s="29">
        <v>116</v>
      </c>
      <c r="F411" s="29">
        <v>4.0600000000000005</v>
      </c>
      <c r="G411" s="29">
        <v>26</v>
      </c>
      <c r="I411" s="29">
        <v>41</v>
      </c>
      <c r="J411" s="29">
        <v>4.0599999999999454</v>
      </c>
      <c r="K411" s="30">
        <v>8.5555555555555554</v>
      </c>
    </row>
    <row r="412" spans="1:11">
      <c r="A412" s="29">
        <v>199</v>
      </c>
      <c r="B412" s="29">
        <v>4.07</v>
      </c>
      <c r="C412" s="29">
        <v>42.61</v>
      </c>
      <c r="E412" s="29">
        <v>116</v>
      </c>
      <c r="F412" s="29">
        <v>4.07</v>
      </c>
      <c r="G412" s="29">
        <v>25.94</v>
      </c>
      <c r="I412" s="29">
        <v>41</v>
      </c>
      <c r="J412" s="29">
        <v>4.0699999999999363</v>
      </c>
      <c r="K412" s="30">
        <v>8.5555555555555554</v>
      </c>
    </row>
    <row r="413" spans="1:11">
      <c r="A413" s="29">
        <v>199</v>
      </c>
      <c r="B413" s="29">
        <v>4.08</v>
      </c>
      <c r="C413" s="29">
        <v>42.56</v>
      </c>
      <c r="E413" s="29">
        <v>116</v>
      </c>
      <c r="F413" s="29">
        <v>4.08</v>
      </c>
      <c r="G413" s="29">
        <v>25.94</v>
      </c>
      <c r="I413" s="29">
        <v>42</v>
      </c>
      <c r="J413" s="29">
        <v>4.0800000000000409</v>
      </c>
      <c r="K413" s="30">
        <v>8.5277777777777786</v>
      </c>
    </row>
    <row r="414" spans="1:11">
      <c r="A414" s="29">
        <v>199</v>
      </c>
      <c r="B414" s="29">
        <v>4.09</v>
      </c>
      <c r="C414" s="29">
        <v>42.5</v>
      </c>
      <c r="E414" s="29">
        <v>116</v>
      </c>
      <c r="F414" s="29">
        <v>4.09</v>
      </c>
      <c r="G414" s="29">
        <v>25.92</v>
      </c>
      <c r="I414" s="29">
        <v>42</v>
      </c>
      <c r="J414" s="29">
        <v>4.0900000000000318</v>
      </c>
      <c r="K414" s="30">
        <v>8.5</v>
      </c>
    </row>
    <row r="415" spans="1:11">
      <c r="A415" s="29">
        <v>200</v>
      </c>
      <c r="B415" s="29">
        <v>4.0999999999999996</v>
      </c>
      <c r="C415" s="29">
        <v>42.47</v>
      </c>
      <c r="E415" s="29">
        <v>117</v>
      </c>
      <c r="F415" s="29">
        <v>4.0999999999999996</v>
      </c>
      <c r="G415" s="29">
        <v>25.92</v>
      </c>
      <c r="I415" s="29">
        <v>42</v>
      </c>
      <c r="J415" s="29">
        <v>4.1000000000000227</v>
      </c>
      <c r="K415" s="30">
        <v>8.4444444444444446</v>
      </c>
    </row>
    <row r="416" spans="1:11">
      <c r="A416" s="29">
        <v>200</v>
      </c>
      <c r="B416" s="29">
        <v>4.1100000000000003</v>
      </c>
      <c r="C416" s="29">
        <v>42.47</v>
      </c>
      <c r="E416" s="29">
        <v>117</v>
      </c>
      <c r="F416" s="29">
        <v>4.1099999999999994</v>
      </c>
      <c r="G416" s="29">
        <v>25.94</v>
      </c>
      <c r="I416" s="29">
        <v>42</v>
      </c>
      <c r="J416" s="29">
        <v>4.1100000000000136</v>
      </c>
      <c r="K416" s="30">
        <v>8.4444444444444446</v>
      </c>
    </row>
    <row r="417" spans="1:11">
      <c r="A417" s="29">
        <v>201</v>
      </c>
      <c r="B417" s="29">
        <v>4.12</v>
      </c>
      <c r="C417" s="29">
        <v>42.39</v>
      </c>
      <c r="E417" s="29">
        <v>117</v>
      </c>
      <c r="F417" s="29">
        <v>4.120000000000001</v>
      </c>
      <c r="G417" s="29">
        <v>25.94</v>
      </c>
      <c r="I417" s="29">
        <v>42</v>
      </c>
      <c r="J417" s="29">
        <v>4.1200000000000045</v>
      </c>
      <c r="K417" s="30">
        <v>8.4166666666666661</v>
      </c>
    </row>
    <row r="418" spans="1:11">
      <c r="A418" s="29">
        <v>201</v>
      </c>
      <c r="B418" s="29">
        <v>4.13</v>
      </c>
      <c r="C418" s="29">
        <v>42.39</v>
      </c>
      <c r="E418" s="29">
        <v>117</v>
      </c>
      <c r="F418" s="29">
        <v>4.1300000000000008</v>
      </c>
      <c r="G418" s="29">
        <v>25.94</v>
      </c>
      <c r="I418" s="29">
        <v>42</v>
      </c>
      <c r="J418" s="29">
        <v>4.1299999999999955</v>
      </c>
      <c r="K418" s="30">
        <v>8.3888888888888893</v>
      </c>
    </row>
    <row r="419" spans="1:11">
      <c r="A419" s="29">
        <v>202</v>
      </c>
      <c r="B419" s="29">
        <v>4.1399999999999997</v>
      </c>
      <c r="C419" s="29">
        <v>42.39</v>
      </c>
      <c r="E419" s="29">
        <v>118</v>
      </c>
      <c r="F419" s="29">
        <v>4.1400000000000006</v>
      </c>
      <c r="G419" s="29">
        <v>25.94</v>
      </c>
      <c r="I419" s="29">
        <v>42</v>
      </c>
      <c r="J419" s="29">
        <v>4.1399999999999864</v>
      </c>
      <c r="K419" s="30">
        <v>8.3611111111111107</v>
      </c>
    </row>
    <row r="420" spans="1:11">
      <c r="A420" s="29">
        <v>202</v>
      </c>
      <c r="B420" s="29">
        <v>4.1500000000000004</v>
      </c>
      <c r="C420" s="29">
        <v>42.39</v>
      </c>
      <c r="E420" s="29">
        <v>118</v>
      </c>
      <c r="F420" s="29">
        <v>4.1500000000000004</v>
      </c>
      <c r="G420" s="29">
        <v>25.92</v>
      </c>
      <c r="I420" s="29">
        <v>42</v>
      </c>
      <c r="J420" s="29">
        <v>4.1499999999999773</v>
      </c>
      <c r="K420" s="30">
        <v>8.3611111111111107</v>
      </c>
    </row>
    <row r="421" spans="1:11">
      <c r="A421" s="29">
        <v>202</v>
      </c>
      <c r="B421" s="29">
        <v>4.16</v>
      </c>
      <c r="C421" s="29">
        <v>42.33</v>
      </c>
      <c r="E421" s="29">
        <v>118</v>
      </c>
      <c r="F421" s="29">
        <v>4.16</v>
      </c>
      <c r="G421" s="29">
        <v>25.89</v>
      </c>
      <c r="I421" s="29">
        <v>42</v>
      </c>
      <c r="J421" s="29">
        <v>4.1599999999999682</v>
      </c>
      <c r="K421" s="30">
        <v>8.3611111111111107</v>
      </c>
    </row>
    <row r="422" spans="1:11">
      <c r="A422" s="29">
        <v>203</v>
      </c>
      <c r="B422" s="29">
        <v>4.17</v>
      </c>
      <c r="C422" s="29">
        <v>42.28</v>
      </c>
      <c r="E422" s="29">
        <v>118</v>
      </c>
      <c r="F422" s="29">
        <v>4.17</v>
      </c>
      <c r="G422" s="29">
        <v>25.86</v>
      </c>
      <c r="I422" s="29">
        <v>42</v>
      </c>
      <c r="J422" s="29">
        <v>4.1699999999999591</v>
      </c>
      <c r="K422" s="30">
        <v>8.3611111111111107</v>
      </c>
    </row>
    <row r="423" spans="1:11">
      <c r="A423" s="29">
        <v>203</v>
      </c>
      <c r="B423" s="29">
        <v>4.18</v>
      </c>
      <c r="C423" s="29">
        <v>42.22</v>
      </c>
      <c r="E423" s="29">
        <v>119</v>
      </c>
      <c r="F423" s="29">
        <v>4.18</v>
      </c>
      <c r="G423" s="29">
        <v>25.83</v>
      </c>
      <c r="I423" s="29">
        <v>42</v>
      </c>
      <c r="J423" s="29">
        <v>4.17999999999995</v>
      </c>
      <c r="K423" s="30">
        <v>8.3888888888888893</v>
      </c>
    </row>
    <row r="424" spans="1:11">
      <c r="A424" s="29">
        <v>204</v>
      </c>
      <c r="B424" s="29">
        <v>4.1900000000000004</v>
      </c>
      <c r="C424" s="29">
        <v>42.19</v>
      </c>
      <c r="E424" s="29">
        <v>119</v>
      </c>
      <c r="F424" s="29">
        <v>4.1899999999999995</v>
      </c>
      <c r="G424" s="29">
        <v>25.83</v>
      </c>
      <c r="I424" s="29">
        <v>43</v>
      </c>
      <c r="J424" s="29">
        <v>4.1899999999999409</v>
      </c>
      <c r="K424" s="30">
        <v>8.3888888888888893</v>
      </c>
    </row>
    <row r="425" spans="1:11">
      <c r="A425" s="29">
        <v>204</v>
      </c>
      <c r="B425" s="29">
        <v>4.2</v>
      </c>
      <c r="C425" s="29">
        <v>42.19</v>
      </c>
      <c r="E425" s="29">
        <v>119</v>
      </c>
      <c r="F425" s="29">
        <v>4.2000000000000011</v>
      </c>
      <c r="G425" s="29">
        <v>25.86</v>
      </c>
      <c r="I425" s="29">
        <v>43</v>
      </c>
      <c r="J425" s="29">
        <v>4.2000000000000455</v>
      </c>
      <c r="K425" s="30">
        <v>8.3611111111111107</v>
      </c>
    </row>
    <row r="426" spans="1:11">
      <c r="A426" s="29">
        <v>204</v>
      </c>
      <c r="B426" s="29">
        <v>4.21</v>
      </c>
      <c r="C426" s="29">
        <v>42.11</v>
      </c>
      <c r="E426" s="29">
        <v>119</v>
      </c>
      <c r="F426" s="29">
        <v>4.2100000000000009</v>
      </c>
      <c r="G426" s="29">
        <v>25.86</v>
      </c>
      <c r="I426" s="29">
        <v>43</v>
      </c>
      <c r="J426" s="29">
        <v>4.2100000000000364</v>
      </c>
      <c r="K426" s="30">
        <v>8.3611111111111107</v>
      </c>
    </row>
    <row r="427" spans="1:11">
      <c r="A427" s="29">
        <v>205</v>
      </c>
      <c r="B427" s="29">
        <v>4.22</v>
      </c>
      <c r="C427" s="29">
        <v>42.08</v>
      </c>
      <c r="E427" s="29">
        <v>120</v>
      </c>
      <c r="F427" s="29">
        <v>4.2200000000000006</v>
      </c>
      <c r="G427" s="29">
        <v>25.86</v>
      </c>
      <c r="I427" s="29">
        <v>43</v>
      </c>
      <c r="J427" s="29">
        <v>4.2200000000000273</v>
      </c>
      <c r="K427" s="30">
        <v>8.3333333333333339</v>
      </c>
    </row>
    <row r="428" spans="1:11">
      <c r="A428" s="29">
        <v>205</v>
      </c>
      <c r="B428" s="29">
        <v>4.2300000000000004</v>
      </c>
      <c r="C428" s="29">
        <v>42.11</v>
      </c>
      <c r="E428" s="29">
        <v>120</v>
      </c>
      <c r="F428" s="29">
        <v>4.2300000000000004</v>
      </c>
      <c r="G428" s="29">
        <v>25.83</v>
      </c>
      <c r="I428" s="29">
        <v>43</v>
      </c>
      <c r="J428" s="29">
        <v>4.2300000000000182</v>
      </c>
      <c r="K428" s="30">
        <v>8.3055555555555554</v>
      </c>
    </row>
    <row r="429" spans="1:11">
      <c r="A429" s="29">
        <v>206</v>
      </c>
      <c r="B429" s="29">
        <v>4.24</v>
      </c>
      <c r="C429" s="29">
        <v>42.17</v>
      </c>
      <c r="E429" s="29">
        <v>120</v>
      </c>
      <c r="F429" s="29">
        <v>4.24</v>
      </c>
      <c r="G429" s="29">
        <v>25.81</v>
      </c>
      <c r="I429" s="29">
        <v>43</v>
      </c>
      <c r="J429" s="29">
        <v>4.2400000000000091</v>
      </c>
      <c r="K429" s="30">
        <v>8.3055555555555554</v>
      </c>
    </row>
    <row r="430" spans="1:11">
      <c r="A430" s="29">
        <v>206</v>
      </c>
      <c r="B430" s="29">
        <v>4.25</v>
      </c>
      <c r="C430" s="29">
        <v>42.14</v>
      </c>
      <c r="E430" s="29">
        <v>121</v>
      </c>
      <c r="F430" s="29">
        <v>4.25</v>
      </c>
      <c r="G430" s="29">
        <v>25.78</v>
      </c>
      <c r="I430" s="29">
        <v>43</v>
      </c>
      <c r="J430" s="29">
        <v>4.25</v>
      </c>
      <c r="K430" s="30">
        <v>8.2777777777777786</v>
      </c>
    </row>
    <row r="431" spans="1:11">
      <c r="A431" s="29">
        <v>207</v>
      </c>
      <c r="B431" s="29">
        <v>4.26</v>
      </c>
      <c r="C431" s="29">
        <v>42.08</v>
      </c>
      <c r="E431" s="29">
        <v>121</v>
      </c>
      <c r="F431" s="29">
        <v>4.26</v>
      </c>
      <c r="G431" s="29">
        <v>25.75</v>
      </c>
      <c r="I431" s="29">
        <v>43</v>
      </c>
      <c r="J431" s="29">
        <v>4.2599999999999909</v>
      </c>
      <c r="K431" s="30">
        <v>8.2222222222222214</v>
      </c>
    </row>
    <row r="432" spans="1:11">
      <c r="A432" s="29">
        <v>207</v>
      </c>
      <c r="B432" s="29">
        <v>4.2699999999999996</v>
      </c>
      <c r="C432" s="29">
        <v>42.06</v>
      </c>
      <c r="E432" s="29">
        <v>121</v>
      </c>
      <c r="F432" s="29">
        <v>4.2699999999999996</v>
      </c>
      <c r="G432" s="29">
        <v>25.75</v>
      </c>
      <c r="I432" s="29">
        <v>43</v>
      </c>
      <c r="J432" s="29">
        <v>4.2699999999999818</v>
      </c>
      <c r="K432" s="30">
        <v>8.2222222222222214</v>
      </c>
    </row>
    <row r="433" spans="1:11">
      <c r="A433" s="29">
        <v>207</v>
      </c>
      <c r="B433" s="29">
        <v>4.28</v>
      </c>
      <c r="C433" s="29">
        <v>42.06</v>
      </c>
      <c r="E433" s="29">
        <v>121</v>
      </c>
      <c r="F433" s="29">
        <v>4.2799999999999994</v>
      </c>
      <c r="G433" s="29">
        <v>25.72</v>
      </c>
      <c r="I433" s="29">
        <v>43</v>
      </c>
      <c r="J433" s="29">
        <v>4.2799999999999727</v>
      </c>
      <c r="K433" s="30">
        <v>8.25</v>
      </c>
    </row>
    <row r="434" spans="1:11">
      <c r="A434" s="29">
        <v>208</v>
      </c>
      <c r="B434" s="29">
        <v>4.29</v>
      </c>
      <c r="C434" s="29">
        <v>42.03</v>
      </c>
      <c r="E434" s="29">
        <v>122</v>
      </c>
      <c r="F434" s="29">
        <v>4.2900000000000009</v>
      </c>
      <c r="G434" s="29">
        <v>25.72</v>
      </c>
      <c r="I434" s="29">
        <v>43</v>
      </c>
      <c r="J434" s="29">
        <v>4.2899999999999636</v>
      </c>
      <c r="K434" s="30">
        <v>8.25</v>
      </c>
    </row>
    <row r="435" spans="1:11">
      <c r="A435" s="29">
        <v>208</v>
      </c>
      <c r="B435" s="29">
        <v>4.3</v>
      </c>
      <c r="C435" s="29">
        <v>41.92</v>
      </c>
      <c r="E435" s="29">
        <v>122</v>
      </c>
      <c r="F435" s="29">
        <v>4.3000000000000007</v>
      </c>
      <c r="G435" s="29">
        <v>25.72</v>
      </c>
      <c r="I435" s="29">
        <v>43</v>
      </c>
      <c r="J435" s="29">
        <v>4.2999999999999545</v>
      </c>
      <c r="K435" s="30">
        <v>8.25</v>
      </c>
    </row>
    <row r="436" spans="1:11">
      <c r="A436" s="29">
        <v>209</v>
      </c>
      <c r="B436" s="29">
        <v>4.3099999999999996</v>
      </c>
      <c r="C436" s="29">
        <v>41.92</v>
      </c>
      <c r="E436" s="29">
        <v>122</v>
      </c>
      <c r="F436" s="29">
        <v>4.3100000000000005</v>
      </c>
      <c r="G436" s="29">
        <v>25.78</v>
      </c>
      <c r="I436" s="29">
        <v>44</v>
      </c>
      <c r="J436" s="29">
        <v>4.3099999999999454</v>
      </c>
      <c r="K436" s="30">
        <v>8.2222222222222214</v>
      </c>
    </row>
    <row r="437" spans="1:11">
      <c r="A437" s="29">
        <v>209</v>
      </c>
      <c r="B437" s="29">
        <v>4.32</v>
      </c>
      <c r="C437" s="29">
        <v>41.97</v>
      </c>
      <c r="E437" s="29">
        <v>122</v>
      </c>
      <c r="F437" s="29">
        <v>4.32</v>
      </c>
      <c r="G437" s="29">
        <v>25.78</v>
      </c>
      <c r="I437" s="29">
        <v>44</v>
      </c>
      <c r="J437" s="29">
        <v>4.3199999999999363</v>
      </c>
      <c r="K437" s="30">
        <v>8.1944444444444446</v>
      </c>
    </row>
    <row r="438" spans="1:11">
      <c r="A438" s="29">
        <v>210</v>
      </c>
      <c r="B438" s="29">
        <v>4.33</v>
      </c>
      <c r="C438" s="29">
        <v>41.97</v>
      </c>
      <c r="E438" s="29">
        <v>123</v>
      </c>
      <c r="F438" s="29">
        <v>4.33</v>
      </c>
      <c r="G438" s="29">
        <v>25.78</v>
      </c>
      <c r="I438" s="29">
        <v>44</v>
      </c>
      <c r="J438" s="29">
        <v>4.3300000000000409</v>
      </c>
      <c r="K438" s="30">
        <v>8.1666666666666661</v>
      </c>
    </row>
    <row r="439" spans="1:11">
      <c r="A439" s="29">
        <v>210</v>
      </c>
      <c r="B439" s="29">
        <v>4.34</v>
      </c>
      <c r="C439" s="29">
        <v>41.92</v>
      </c>
      <c r="E439" s="29">
        <v>123</v>
      </c>
      <c r="F439" s="29">
        <v>4.34</v>
      </c>
      <c r="G439" s="29">
        <v>25.75</v>
      </c>
      <c r="I439" s="29">
        <v>44</v>
      </c>
      <c r="J439" s="29">
        <v>4.3400000000000318</v>
      </c>
      <c r="K439" s="30">
        <v>8.1388888888888893</v>
      </c>
    </row>
    <row r="440" spans="1:11">
      <c r="A440" s="29">
        <v>210</v>
      </c>
      <c r="B440" s="29">
        <v>4.3499999999999996</v>
      </c>
      <c r="C440" s="29">
        <v>41.86</v>
      </c>
      <c r="E440" s="29">
        <v>123</v>
      </c>
      <c r="F440" s="29">
        <v>4.3499999999999996</v>
      </c>
      <c r="G440" s="29">
        <v>25.72</v>
      </c>
      <c r="I440" s="29">
        <v>44</v>
      </c>
      <c r="J440" s="29">
        <v>4.3500000000000227</v>
      </c>
      <c r="K440" s="30">
        <v>8.0833333333333339</v>
      </c>
    </row>
    <row r="441" spans="1:11">
      <c r="A441" s="29">
        <v>211</v>
      </c>
      <c r="B441" s="29">
        <v>4.3600000000000003</v>
      </c>
      <c r="C441" s="29">
        <v>41.83</v>
      </c>
      <c r="E441" s="29">
        <v>123</v>
      </c>
      <c r="F441" s="29">
        <v>4.3599999999999994</v>
      </c>
      <c r="G441" s="29">
        <v>25.67</v>
      </c>
      <c r="I441" s="29">
        <v>44</v>
      </c>
      <c r="J441" s="29">
        <v>4.3600000000000136</v>
      </c>
      <c r="K441" s="30">
        <v>8.0833333333333339</v>
      </c>
    </row>
    <row r="442" spans="1:11">
      <c r="A442" s="29">
        <v>211</v>
      </c>
      <c r="B442" s="29">
        <v>4.37</v>
      </c>
      <c r="C442" s="29">
        <v>41.83</v>
      </c>
      <c r="E442" s="29">
        <v>124</v>
      </c>
      <c r="F442" s="29">
        <v>4.370000000000001</v>
      </c>
      <c r="G442" s="29">
        <v>25.64</v>
      </c>
      <c r="I442" s="29">
        <v>44</v>
      </c>
      <c r="J442" s="29">
        <v>4.3700000000000045</v>
      </c>
      <c r="K442" s="30">
        <v>8.0833333333333339</v>
      </c>
    </row>
    <row r="443" spans="1:11">
      <c r="A443" s="29">
        <v>212</v>
      </c>
      <c r="B443" s="29">
        <v>4.38</v>
      </c>
      <c r="C443" s="29">
        <v>41.78</v>
      </c>
      <c r="E443" s="29">
        <v>124</v>
      </c>
      <c r="F443" s="29">
        <v>4.3800000000000008</v>
      </c>
      <c r="G443" s="29">
        <v>25.61</v>
      </c>
      <c r="I443" s="29">
        <v>44</v>
      </c>
      <c r="J443" s="29">
        <v>4.3799999999999955</v>
      </c>
      <c r="K443" s="30">
        <v>8.0833333333333339</v>
      </c>
    </row>
    <row r="444" spans="1:11">
      <c r="A444" s="29">
        <v>212</v>
      </c>
      <c r="B444" s="29">
        <v>4.3899999999999997</v>
      </c>
      <c r="C444" s="29">
        <v>41.72</v>
      </c>
      <c r="E444" s="29">
        <v>124</v>
      </c>
      <c r="F444" s="29">
        <v>4.3900000000000006</v>
      </c>
      <c r="G444" s="29">
        <v>25.61</v>
      </c>
      <c r="I444" s="29">
        <v>44</v>
      </c>
      <c r="J444" s="29">
        <v>4.3899999999999864</v>
      </c>
      <c r="K444" s="30">
        <v>8.0555555555555554</v>
      </c>
    </row>
    <row r="445" spans="1:11">
      <c r="A445" s="29">
        <v>212</v>
      </c>
      <c r="B445" s="29">
        <v>4.4000000000000004</v>
      </c>
      <c r="C445" s="29">
        <v>41.69</v>
      </c>
      <c r="E445" s="29">
        <v>124</v>
      </c>
      <c r="F445" s="29">
        <v>4.4000000000000004</v>
      </c>
      <c r="G445" s="29">
        <v>25.64</v>
      </c>
      <c r="I445" s="29">
        <v>44</v>
      </c>
      <c r="J445" s="29">
        <v>4.3999999999999773</v>
      </c>
      <c r="K445" s="30">
        <v>8.0555555555555554</v>
      </c>
    </row>
    <row r="446" spans="1:11">
      <c r="A446" s="29">
        <v>213</v>
      </c>
      <c r="B446" s="29">
        <v>4.41</v>
      </c>
      <c r="C446" s="29">
        <v>41.72</v>
      </c>
      <c r="E446" s="29">
        <v>125</v>
      </c>
      <c r="F446" s="29">
        <v>4.41</v>
      </c>
      <c r="G446" s="29">
        <v>25.64</v>
      </c>
      <c r="I446" s="29">
        <v>44</v>
      </c>
      <c r="J446" s="29">
        <v>4.4099999999999682</v>
      </c>
      <c r="K446" s="30">
        <v>8.0555555555555554</v>
      </c>
    </row>
    <row r="447" spans="1:11">
      <c r="A447" s="29">
        <v>213</v>
      </c>
      <c r="B447" s="29">
        <v>4.42</v>
      </c>
      <c r="C447" s="29">
        <v>41.75</v>
      </c>
      <c r="E447" s="29">
        <v>125</v>
      </c>
      <c r="F447" s="29">
        <v>4.42</v>
      </c>
      <c r="G447" s="29">
        <v>25.67</v>
      </c>
      <c r="I447" s="29">
        <v>44</v>
      </c>
      <c r="J447" s="29">
        <v>4.4199999999999591</v>
      </c>
      <c r="K447" s="30">
        <v>8.0555555555555554</v>
      </c>
    </row>
    <row r="448" spans="1:11">
      <c r="A448" s="29">
        <v>214</v>
      </c>
      <c r="B448" s="29">
        <v>4.43</v>
      </c>
      <c r="C448" s="29">
        <v>41.69</v>
      </c>
      <c r="E448" s="29">
        <v>125</v>
      </c>
      <c r="F448" s="29">
        <v>4.43</v>
      </c>
      <c r="G448" s="29">
        <v>25.67</v>
      </c>
      <c r="I448" s="29">
        <v>44</v>
      </c>
      <c r="J448" s="29">
        <v>4.42999999999995</v>
      </c>
      <c r="K448" s="30">
        <v>8.0277777777777786</v>
      </c>
    </row>
    <row r="449" spans="1:11">
      <c r="A449" s="29">
        <v>214</v>
      </c>
      <c r="B449" s="29">
        <v>4.4400000000000004</v>
      </c>
      <c r="C449" s="29">
        <v>41.64</v>
      </c>
      <c r="E449" s="29">
        <v>125</v>
      </c>
      <c r="F449" s="29">
        <v>4.4399999999999995</v>
      </c>
      <c r="G449" s="29">
        <v>25.67</v>
      </c>
      <c r="I449" s="29">
        <v>45</v>
      </c>
      <c r="J449" s="29">
        <v>4.4399999999999409</v>
      </c>
      <c r="K449" s="30">
        <v>8</v>
      </c>
    </row>
    <row r="450" spans="1:11">
      <c r="A450" s="29">
        <v>215</v>
      </c>
      <c r="B450" s="29">
        <v>4.45</v>
      </c>
      <c r="C450" s="29">
        <v>41.61</v>
      </c>
      <c r="E450" s="29">
        <v>126</v>
      </c>
      <c r="F450" s="29">
        <v>4.4500000000000011</v>
      </c>
      <c r="G450" s="29">
        <v>25.64</v>
      </c>
      <c r="I450" s="29">
        <v>45</v>
      </c>
      <c r="J450" s="29">
        <v>4.4500000000000455</v>
      </c>
      <c r="K450" s="30">
        <v>8</v>
      </c>
    </row>
    <row r="451" spans="1:11">
      <c r="A451" s="29">
        <v>215</v>
      </c>
      <c r="B451" s="29">
        <v>4.46</v>
      </c>
      <c r="C451" s="29">
        <v>41.61</v>
      </c>
      <c r="E451" s="29">
        <v>126</v>
      </c>
      <c r="F451" s="29">
        <v>4.4600000000000009</v>
      </c>
      <c r="G451" s="29">
        <v>25.61</v>
      </c>
      <c r="I451" s="29">
        <v>45</v>
      </c>
      <c r="J451" s="29">
        <v>4.4600000000000364</v>
      </c>
      <c r="K451" s="30">
        <v>8</v>
      </c>
    </row>
    <row r="452" spans="1:11">
      <c r="A452" s="29">
        <v>215</v>
      </c>
      <c r="B452" s="29">
        <v>4.47</v>
      </c>
      <c r="C452" s="29">
        <v>41.56</v>
      </c>
      <c r="E452" s="29">
        <v>126</v>
      </c>
      <c r="F452" s="29">
        <v>4.4700000000000006</v>
      </c>
      <c r="G452" s="29">
        <v>25.56</v>
      </c>
      <c r="I452" s="29">
        <v>45</v>
      </c>
      <c r="J452" s="29">
        <v>4.4700000000000273</v>
      </c>
      <c r="K452" s="30">
        <v>7.9722222222222223</v>
      </c>
    </row>
    <row r="453" spans="1:11">
      <c r="A453" s="29">
        <v>216</v>
      </c>
      <c r="B453" s="29">
        <v>4.4800000000000004</v>
      </c>
      <c r="C453" s="29">
        <v>41.47</v>
      </c>
      <c r="E453" s="29">
        <v>126</v>
      </c>
      <c r="F453" s="29">
        <v>4.4800000000000004</v>
      </c>
      <c r="G453" s="29">
        <v>25.53</v>
      </c>
      <c r="I453" s="29">
        <v>45</v>
      </c>
      <c r="J453" s="29">
        <v>4.4800000000000182</v>
      </c>
      <c r="K453" s="30">
        <v>7.9444444444444446</v>
      </c>
    </row>
    <row r="454" spans="1:11">
      <c r="A454" s="29">
        <v>216</v>
      </c>
      <c r="B454" s="29">
        <v>4.49</v>
      </c>
      <c r="C454" s="29">
        <v>41.47</v>
      </c>
      <c r="E454" s="29">
        <v>127</v>
      </c>
      <c r="F454" s="29">
        <v>4.49</v>
      </c>
      <c r="G454" s="29">
        <v>25.5</v>
      </c>
      <c r="I454" s="29">
        <v>45</v>
      </c>
      <c r="J454" s="29">
        <v>4.4900000000000091</v>
      </c>
      <c r="K454" s="30">
        <v>7.9444444444444446</v>
      </c>
    </row>
    <row r="455" spans="1:11">
      <c r="A455" s="29">
        <v>217</v>
      </c>
      <c r="B455" s="29">
        <v>4.5</v>
      </c>
      <c r="C455" s="29">
        <v>41.47</v>
      </c>
      <c r="E455" s="29">
        <v>127</v>
      </c>
      <c r="F455" s="29">
        <v>4.5</v>
      </c>
      <c r="G455" s="29">
        <v>25.44</v>
      </c>
      <c r="I455" s="29">
        <v>45</v>
      </c>
      <c r="J455" s="29">
        <v>4.5</v>
      </c>
      <c r="K455" s="30">
        <v>7.9444444444444446</v>
      </c>
    </row>
    <row r="456" spans="1:11">
      <c r="A456" s="29">
        <v>217</v>
      </c>
      <c r="B456" s="29">
        <v>4.51</v>
      </c>
      <c r="C456" s="29">
        <v>41.47</v>
      </c>
      <c r="E456" s="29">
        <v>127</v>
      </c>
      <c r="F456" s="29">
        <v>4.51</v>
      </c>
      <c r="G456" s="29">
        <v>25.44</v>
      </c>
      <c r="I456" s="29">
        <v>45</v>
      </c>
      <c r="J456" s="29">
        <v>4.5099999999999909</v>
      </c>
      <c r="K456" s="30">
        <v>7.916666666666667</v>
      </c>
    </row>
    <row r="457" spans="1:11">
      <c r="A457" s="29">
        <v>217</v>
      </c>
      <c r="B457" s="29">
        <v>4.5199999999999996</v>
      </c>
      <c r="C457" s="29">
        <v>41.42</v>
      </c>
      <c r="E457" s="29">
        <v>127</v>
      </c>
      <c r="F457" s="29">
        <v>4.5199999999999996</v>
      </c>
      <c r="G457" s="29">
        <v>25.47</v>
      </c>
      <c r="I457" s="29">
        <v>45</v>
      </c>
      <c r="J457" s="29">
        <v>4.5199999999999818</v>
      </c>
      <c r="K457" s="30">
        <v>7.9444444444444446</v>
      </c>
    </row>
    <row r="458" spans="1:11">
      <c r="A458" s="29">
        <v>218</v>
      </c>
      <c r="B458" s="29">
        <v>4.53</v>
      </c>
      <c r="C458" s="29">
        <v>41.39</v>
      </c>
      <c r="E458" s="29">
        <v>128</v>
      </c>
      <c r="F458" s="29">
        <v>4.5299999999999994</v>
      </c>
      <c r="G458" s="29">
        <v>25.47</v>
      </c>
      <c r="I458" s="29">
        <v>45</v>
      </c>
      <c r="J458" s="29">
        <v>4.5299999999999727</v>
      </c>
      <c r="K458" s="30">
        <v>7.8888888888888893</v>
      </c>
    </row>
    <row r="459" spans="1:11">
      <c r="A459" s="29">
        <v>218</v>
      </c>
      <c r="B459" s="29">
        <v>4.54</v>
      </c>
      <c r="C459" s="29">
        <v>41.42</v>
      </c>
      <c r="E459" s="29">
        <v>128</v>
      </c>
      <c r="F459" s="29">
        <v>4.5400000000000009</v>
      </c>
      <c r="G459" s="29">
        <v>25.5</v>
      </c>
      <c r="I459" s="29">
        <v>45</v>
      </c>
      <c r="J459" s="29">
        <v>4.5399999999999636</v>
      </c>
      <c r="K459" s="30">
        <v>7.8888888888888893</v>
      </c>
    </row>
    <row r="460" spans="1:11">
      <c r="A460" s="29">
        <v>219</v>
      </c>
      <c r="B460" s="29">
        <v>4.55</v>
      </c>
      <c r="C460" s="29">
        <v>41.42</v>
      </c>
      <c r="E460" s="29">
        <v>128</v>
      </c>
      <c r="F460" s="29">
        <v>4.5500000000000007</v>
      </c>
      <c r="G460" s="29">
        <v>25.5</v>
      </c>
      <c r="I460" s="29">
        <v>45</v>
      </c>
      <c r="J460" s="29">
        <v>4.5499999999999545</v>
      </c>
      <c r="K460" s="30">
        <v>7.8611111111111107</v>
      </c>
    </row>
    <row r="461" spans="1:11">
      <c r="A461" s="29">
        <v>219</v>
      </c>
      <c r="B461" s="29">
        <v>4.5599999999999996</v>
      </c>
      <c r="C461" s="29">
        <v>41.39</v>
      </c>
      <c r="E461" s="29">
        <v>128</v>
      </c>
      <c r="F461" s="29">
        <v>4.5600000000000005</v>
      </c>
      <c r="G461" s="29">
        <v>25.5</v>
      </c>
      <c r="I461" s="29">
        <v>46</v>
      </c>
      <c r="J461" s="29">
        <v>4.5599999999999454</v>
      </c>
      <c r="K461" s="30">
        <v>7.8611111111111107</v>
      </c>
    </row>
    <row r="462" spans="1:11">
      <c r="A462" s="29">
        <v>220</v>
      </c>
      <c r="B462" s="29">
        <v>4.57</v>
      </c>
      <c r="C462" s="29">
        <v>41.33</v>
      </c>
      <c r="E462" s="29">
        <v>129</v>
      </c>
      <c r="F462" s="29">
        <v>4.57</v>
      </c>
      <c r="G462" s="29">
        <v>25.5</v>
      </c>
      <c r="I462" s="29">
        <v>46</v>
      </c>
      <c r="J462" s="29">
        <v>4.5699999999999363</v>
      </c>
      <c r="K462" s="30">
        <v>7.833333333333333</v>
      </c>
    </row>
    <row r="463" spans="1:11">
      <c r="A463" s="29">
        <v>220</v>
      </c>
      <c r="B463" s="29">
        <v>4.58</v>
      </c>
      <c r="C463" s="29">
        <v>41.28</v>
      </c>
      <c r="E463" s="29">
        <v>129</v>
      </c>
      <c r="F463" s="29">
        <v>4.58</v>
      </c>
      <c r="G463" s="29">
        <v>25.47</v>
      </c>
      <c r="I463" s="29">
        <v>46</v>
      </c>
      <c r="J463" s="29">
        <v>4.5800000000000409</v>
      </c>
      <c r="K463" s="30">
        <v>7.7777777777777777</v>
      </c>
    </row>
    <row r="464" spans="1:11">
      <c r="A464" s="29">
        <v>220</v>
      </c>
      <c r="B464" s="29">
        <v>4.59</v>
      </c>
      <c r="C464" s="29">
        <v>41.28</v>
      </c>
      <c r="E464" s="29">
        <v>129</v>
      </c>
      <c r="F464" s="29">
        <v>4.59</v>
      </c>
      <c r="G464" s="29">
        <v>25.42</v>
      </c>
      <c r="I464" s="29">
        <v>46</v>
      </c>
      <c r="J464" s="29">
        <v>4.5900000000000318</v>
      </c>
      <c r="K464" s="30">
        <v>7.75</v>
      </c>
    </row>
    <row r="465" spans="1:11">
      <c r="A465" s="29">
        <v>221</v>
      </c>
      <c r="B465" s="29">
        <v>4.5999999999999996</v>
      </c>
      <c r="C465" s="29">
        <v>41.25</v>
      </c>
      <c r="E465" s="29">
        <v>129</v>
      </c>
      <c r="F465" s="29">
        <v>4.5999999999999996</v>
      </c>
      <c r="G465" s="29">
        <v>25.39</v>
      </c>
      <c r="I465" s="29">
        <v>46</v>
      </c>
      <c r="J465" s="29">
        <v>4.6000000000000227</v>
      </c>
      <c r="K465" s="30">
        <v>7.75</v>
      </c>
    </row>
    <row r="466" spans="1:11">
      <c r="A466" s="29">
        <v>221</v>
      </c>
      <c r="B466" s="29">
        <v>4.6100000000000003</v>
      </c>
      <c r="C466" s="29">
        <v>41.17</v>
      </c>
      <c r="E466" s="29">
        <v>130</v>
      </c>
      <c r="F466" s="29">
        <v>4.6099999999999994</v>
      </c>
      <c r="G466" s="29">
        <v>25.39</v>
      </c>
      <c r="I466" s="29">
        <v>46</v>
      </c>
      <c r="J466" s="29">
        <v>4.6100000000000136</v>
      </c>
      <c r="K466" s="30">
        <v>7.75</v>
      </c>
    </row>
    <row r="467" spans="1:11">
      <c r="A467" s="29">
        <v>222</v>
      </c>
      <c r="B467" s="29">
        <v>4.62</v>
      </c>
      <c r="C467" s="29">
        <v>41.14</v>
      </c>
      <c r="E467" s="29">
        <v>130</v>
      </c>
      <c r="F467" s="29">
        <v>4.620000000000001</v>
      </c>
      <c r="G467" s="29">
        <v>25.36</v>
      </c>
      <c r="I467" s="29">
        <v>46</v>
      </c>
      <c r="J467" s="29">
        <v>4.6200000000000045</v>
      </c>
      <c r="K467" s="30">
        <v>7.7222222222222223</v>
      </c>
    </row>
    <row r="468" spans="1:11">
      <c r="A468" s="29">
        <v>222</v>
      </c>
      <c r="B468" s="29">
        <v>4.63</v>
      </c>
      <c r="C468" s="29">
        <v>41.14</v>
      </c>
      <c r="E468" s="29">
        <v>130</v>
      </c>
      <c r="F468" s="29">
        <v>4.6300000000000008</v>
      </c>
      <c r="G468" s="29">
        <v>25.39</v>
      </c>
      <c r="I468" s="29">
        <v>46</v>
      </c>
      <c r="J468" s="29">
        <v>4.6299999999999955</v>
      </c>
      <c r="K468" s="30">
        <v>7.7222222222222223</v>
      </c>
    </row>
    <row r="469" spans="1:11">
      <c r="A469" s="29">
        <v>222</v>
      </c>
      <c r="B469" s="29">
        <v>4.6399999999999997</v>
      </c>
      <c r="C469" s="29">
        <v>41.19</v>
      </c>
      <c r="E469" s="29">
        <v>130</v>
      </c>
      <c r="F469" s="29">
        <v>4.6400000000000006</v>
      </c>
      <c r="G469" s="29">
        <v>25.42</v>
      </c>
      <c r="I469" s="29">
        <v>46</v>
      </c>
      <c r="J469" s="29">
        <v>4.6399999999999864</v>
      </c>
      <c r="K469" s="30">
        <v>7.7222222222222223</v>
      </c>
    </row>
    <row r="470" spans="1:11">
      <c r="A470" s="29">
        <v>223</v>
      </c>
      <c r="B470" s="29">
        <v>4.6500000000000004</v>
      </c>
      <c r="C470" s="29">
        <v>41.19</v>
      </c>
      <c r="E470" s="29">
        <v>131</v>
      </c>
      <c r="F470" s="29">
        <v>4.6500000000000004</v>
      </c>
      <c r="G470" s="29">
        <v>25.42</v>
      </c>
      <c r="I470" s="29">
        <v>46</v>
      </c>
      <c r="J470" s="29">
        <v>4.6499999999999773</v>
      </c>
      <c r="K470" s="30">
        <v>7.7222222222222223</v>
      </c>
    </row>
    <row r="471" spans="1:11">
      <c r="A471" s="29">
        <v>223</v>
      </c>
      <c r="B471" s="29">
        <v>4.66</v>
      </c>
      <c r="C471" s="29">
        <v>41.14</v>
      </c>
      <c r="E471" s="29">
        <v>131</v>
      </c>
      <c r="F471" s="29">
        <v>4.66</v>
      </c>
      <c r="G471" s="29">
        <v>25.42</v>
      </c>
      <c r="I471" s="29">
        <v>46</v>
      </c>
      <c r="J471" s="29">
        <v>4.6599999999999682</v>
      </c>
      <c r="K471" s="30">
        <v>7.7222222222222223</v>
      </c>
    </row>
    <row r="472" spans="1:11">
      <c r="A472" s="29">
        <v>224</v>
      </c>
      <c r="B472" s="29">
        <v>4.67</v>
      </c>
      <c r="C472" s="29">
        <v>41.14</v>
      </c>
      <c r="E472" s="29">
        <v>131</v>
      </c>
      <c r="F472" s="29">
        <v>4.67</v>
      </c>
      <c r="G472" s="29">
        <v>25.39</v>
      </c>
      <c r="I472" s="29">
        <v>46</v>
      </c>
      <c r="J472" s="29">
        <v>4.6699999999999591</v>
      </c>
      <c r="K472" s="30">
        <v>7.7222222222222223</v>
      </c>
    </row>
    <row r="473" spans="1:11">
      <c r="A473" s="29">
        <v>224</v>
      </c>
      <c r="B473" s="29">
        <v>4.68</v>
      </c>
      <c r="C473" s="29">
        <v>41.11</v>
      </c>
      <c r="E473" s="29">
        <v>132</v>
      </c>
      <c r="F473" s="29">
        <v>4.68</v>
      </c>
      <c r="G473" s="29">
        <v>25.36</v>
      </c>
      <c r="I473" s="29">
        <v>46</v>
      </c>
      <c r="J473" s="29">
        <v>4.67999999999995</v>
      </c>
      <c r="K473" s="30">
        <v>7.7222222222222223</v>
      </c>
    </row>
    <row r="474" spans="1:11">
      <c r="A474" s="29">
        <v>224</v>
      </c>
      <c r="B474" s="29">
        <v>4.6900000000000004</v>
      </c>
      <c r="C474" s="29">
        <v>41.06</v>
      </c>
      <c r="E474" s="29">
        <v>132</v>
      </c>
      <c r="F474" s="29">
        <v>4.6899999999999995</v>
      </c>
      <c r="G474" s="29">
        <v>25.33</v>
      </c>
      <c r="I474" s="29">
        <v>47</v>
      </c>
      <c r="J474" s="29">
        <v>4.6899999999999409</v>
      </c>
      <c r="K474" s="30">
        <v>7.6944444444444446</v>
      </c>
    </row>
    <row r="475" spans="1:11">
      <c r="A475" s="29">
        <v>225</v>
      </c>
      <c r="B475" s="29">
        <v>4.7</v>
      </c>
      <c r="C475" s="29">
        <v>40.94</v>
      </c>
      <c r="E475" s="29">
        <v>132</v>
      </c>
      <c r="F475" s="29">
        <v>4.7000000000000011</v>
      </c>
      <c r="G475" s="29">
        <v>25.31</v>
      </c>
      <c r="I475" s="29">
        <v>47</v>
      </c>
      <c r="J475" s="29">
        <v>4.7000000000000455</v>
      </c>
      <c r="K475" s="30">
        <v>7.666666666666667</v>
      </c>
    </row>
    <row r="476" spans="1:11">
      <c r="A476" s="29">
        <v>225</v>
      </c>
      <c r="B476" s="29">
        <v>4.71</v>
      </c>
      <c r="C476" s="29">
        <v>40.86</v>
      </c>
      <c r="E476" s="29">
        <v>132</v>
      </c>
      <c r="F476" s="29">
        <v>4.7100000000000009</v>
      </c>
      <c r="G476" s="29">
        <v>25.28</v>
      </c>
      <c r="I476" s="29">
        <v>47</v>
      </c>
      <c r="J476" s="29">
        <v>4.7100000000000364</v>
      </c>
      <c r="K476" s="30">
        <v>7.6388888888888893</v>
      </c>
    </row>
    <row r="477" spans="1:11">
      <c r="A477" s="29">
        <v>226</v>
      </c>
      <c r="B477" s="29">
        <v>4.72</v>
      </c>
      <c r="C477" s="29">
        <v>40.89</v>
      </c>
      <c r="E477" s="29">
        <v>133</v>
      </c>
      <c r="F477" s="29">
        <v>4.7200000000000006</v>
      </c>
      <c r="G477" s="29">
        <v>25.25</v>
      </c>
      <c r="I477" s="29">
        <v>47</v>
      </c>
      <c r="J477" s="29">
        <v>4.7200000000000273</v>
      </c>
      <c r="K477" s="30">
        <v>7.6111111111111107</v>
      </c>
    </row>
    <row r="478" spans="1:11">
      <c r="A478" s="29">
        <v>226</v>
      </c>
      <c r="B478" s="29">
        <v>4.7300000000000004</v>
      </c>
      <c r="C478" s="29">
        <v>40.94</v>
      </c>
      <c r="E478" s="29">
        <v>133</v>
      </c>
      <c r="F478" s="29">
        <v>4.7300000000000004</v>
      </c>
      <c r="G478" s="29">
        <v>25.31</v>
      </c>
      <c r="I478" s="29">
        <v>47</v>
      </c>
      <c r="J478" s="29">
        <v>4.7300000000000182</v>
      </c>
      <c r="K478" s="30">
        <v>7.6111111111111107</v>
      </c>
    </row>
    <row r="479" spans="1:11">
      <c r="A479" s="29">
        <v>227</v>
      </c>
      <c r="B479" s="29">
        <v>4.74</v>
      </c>
      <c r="C479" s="29">
        <v>40.94</v>
      </c>
      <c r="E479" s="29">
        <v>133</v>
      </c>
      <c r="F479" s="29">
        <v>4.74</v>
      </c>
      <c r="G479" s="29">
        <v>25.28</v>
      </c>
      <c r="I479" s="29">
        <v>47</v>
      </c>
      <c r="J479" s="29">
        <v>4.7400000000000091</v>
      </c>
      <c r="K479" s="30">
        <v>7.583333333333333</v>
      </c>
    </row>
    <row r="480" spans="1:11">
      <c r="A480" s="29">
        <v>227</v>
      </c>
      <c r="B480" s="29">
        <v>4.75</v>
      </c>
      <c r="C480" s="29">
        <v>40.89</v>
      </c>
      <c r="E480" s="29">
        <v>133</v>
      </c>
      <c r="F480" s="29">
        <v>4.75</v>
      </c>
      <c r="G480" s="29">
        <v>25.31</v>
      </c>
      <c r="I480" s="29">
        <v>47</v>
      </c>
      <c r="J480" s="29">
        <v>4.75</v>
      </c>
      <c r="K480" s="30">
        <v>7.5555555555555554</v>
      </c>
    </row>
    <row r="481" spans="1:11">
      <c r="A481" s="29">
        <v>227</v>
      </c>
      <c r="B481" s="29">
        <v>4.76</v>
      </c>
      <c r="C481" s="29">
        <v>40.86</v>
      </c>
      <c r="E481" s="29">
        <v>134</v>
      </c>
      <c r="F481" s="29">
        <v>4.76</v>
      </c>
      <c r="G481" s="29">
        <v>25.33</v>
      </c>
      <c r="I481" s="29">
        <v>47</v>
      </c>
      <c r="J481" s="29">
        <v>4.7599999999999909</v>
      </c>
      <c r="K481" s="30">
        <v>7.5555555555555554</v>
      </c>
    </row>
    <row r="482" spans="1:11">
      <c r="A482" s="29">
        <v>228</v>
      </c>
      <c r="B482" s="29">
        <v>4.7699999999999996</v>
      </c>
      <c r="C482" s="29">
        <v>40.83</v>
      </c>
      <c r="E482" s="29">
        <v>134</v>
      </c>
      <c r="F482" s="29">
        <v>4.7699999999999996</v>
      </c>
      <c r="G482" s="29">
        <v>25.28</v>
      </c>
      <c r="I482" s="29">
        <v>47</v>
      </c>
      <c r="J482" s="29">
        <v>4.7699999999999818</v>
      </c>
      <c r="K482" s="30">
        <v>7.5277777777777777</v>
      </c>
    </row>
    <row r="483" spans="1:11">
      <c r="A483" s="29">
        <v>228</v>
      </c>
      <c r="B483" s="29">
        <v>4.78</v>
      </c>
      <c r="C483" s="29">
        <v>40.81</v>
      </c>
      <c r="E483" s="29">
        <v>134</v>
      </c>
      <c r="F483" s="29">
        <v>4.7799999999999994</v>
      </c>
      <c r="G483" s="29">
        <v>25.28</v>
      </c>
      <c r="I483" s="29">
        <v>47</v>
      </c>
      <c r="J483" s="29">
        <v>4.7799999999999727</v>
      </c>
      <c r="K483" s="30">
        <v>7.5555555555555554</v>
      </c>
    </row>
    <row r="484" spans="1:11">
      <c r="A484" s="29">
        <v>229</v>
      </c>
      <c r="B484" s="29">
        <v>4.79</v>
      </c>
      <c r="C484" s="29">
        <v>40.72</v>
      </c>
      <c r="E484" s="29">
        <v>134</v>
      </c>
      <c r="F484" s="29">
        <v>4.7900000000000009</v>
      </c>
      <c r="G484" s="29">
        <v>25.22</v>
      </c>
      <c r="I484" s="29">
        <v>47</v>
      </c>
      <c r="J484" s="29">
        <v>4.7899999999999636</v>
      </c>
      <c r="K484" s="30">
        <v>7.5555555555555554</v>
      </c>
    </row>
    <row r="485" spans="1:11">
      <c r="A485" s="29">
        <v>229</v>
      </c>
      <c r="B485" s="29">
        <v>4.8</v>
      </c>
      <c r="C485" s="29">
        <v>40.67</v>
      </c>
      <c r="E485" s="29">
        <v>135</v>
      </c>
      <c r="F485" s="29">
        <v>4.8000000000000007</v>
      </c>
      <c r="G485" s="29">
        <v>25.17</v>
      </c>
      <c r="I485" s="29">
        <v>47</v>
      </c>
      <c r="J485" s="29">
        <v>4.7999999999999545</v>
      </c>
      <c r="K485" s="30">
        <v>7.5277777777777777</v>
      </c>
    </row>
    <row r="486" spans="1:11">
      <c r="A486" s="29">
        <v>229</v>
      </c>
      <c r="B486" s="29">
        <v>4.8099999999999996</v>
      </c>
      <c r="C486" s="29">
        <v>40.67</v>
      </c>
      <c r="E486" s="29">
        <v>135</v>
      </c>
      <c r="F486" s="29">
        <v>4.8100000000000005</v>
      </c>
      <c r="G486" s="29">
        <v>25.14</v>
      </c>
      <c r="I486" s="29">
        <v>47</v>
      </c>
      <c r="J486" s="29">
        <v>4.8099999999999454</v>
      </c>
      <c r="K486" s="30">
        <v>7.5277777777777777</v>
      </c>
    </row>
    <row r="487" spans="1:11">
      <c r="A487" s="29">
        <v>230</v>
      </c>
      <c r="B487" s="29">
        <v>4.82</v>
      </c>
      <c r="C487" s="29">
        <v>40.72</v>
      </c>
      <c r="E487" s="29">
        <v>135</v>
      </c>
      <c r="F487" s="29">
        <v>4.82</v>
      </c>
      <c r="G487" s="29">
        <v>25.11</v>
      </c>
      <c r="I487" s="29">
        <v>48</v>
      </c>
      <c r="J487" s="29">
        <v>4.8199999999999363</v>
      </c>
      <c r="K487" s="30">
        <v>7.5</v>
      </c>
    </row>
    <row r="488" spans="1:11">
      <c r="A488" s="29">
        <v>230</v>
      </c>
      <c r="B488" s="29">
        <v>4.83</v>
      </c>
      <c r="C488" s="29">
        <v>40.75</v>
      </c>
      <c r="E488" s="29">
        <v>135</v>
      </c>
      <c r="F488" s="29">
        <v>4.83</v>
      </c>
      <c r="G488" s="29">
        <v>25.11</v>
      </c>
      <c r="I488" s="29">
        <v>48</v>
      </c>
      <c r="J488" s="29">
        <v>4.8300000000000409</v>
      </c>
      <c r="K488" s="30">
        <v>7.4444444444444446</v>
      </c>
    </row>
    <row r="489" spans="1:11">
      <c r="A489" s="29">
        <v>231</v>
      </c>
      <c r="B489" s="29">
        <v>4.84</v>
      </c>
      <c r="C489" s="29">
        <v>40.72</v>
      </c>
      <c r="E489" s="29">
        <v>136</v>
      </c>
      <c r="F489" s="29">
        <v>4.84</v>
      </c>
      <c r="G489" s="29">
        <v>25.11</v>
      </c>
      <c r="I489" s="29">
        <v>48</v>
      </c>
      <c r="J489" s="29">
        <v>4.8400000000000318</v>
      </c>
      <c r="K489" s="30">
        <v>7.416666666666667</v>
      </c>
    </row>
    <row r="490" spans="1:11">
      <c r="A490" s="29">
        <v>231</v>
      </c>
      <c r="B490" s="29">
        <v>4.8499999999999996</v>
      </c>
      <c r="C490" s="29">
        <v>40.72</v>
      </c>
      <c r="E490" s="29">
        <v>136</v>
      </c>
      <c r="F490" s="29">
        <v>4.8499999999999996</v>
      </c>
      <c r="G490" s="29">
        <v>25.14</v>
      </c>
      <c r="I490" s="29">
        <v>48</v>
      </c>
      <c r="J490" s="29">
        <v>4.8500000000000227</v>
      </c>
      <c r="K490" s="30">
        <v>7.3888888888888893</v>
      </c>
    </row>
    <row r="491" spans="1:11">
      <c r="A491" s="29">
        <v>231</v>
      </c>
      <c r="B491" s="29">
        <v>4.8600000000000003</v>
      </c>
      <c r="C491" s="29">
        <v>40.69</v>
      </c>
      <c r="E491" s="29">
        <v>136</v>
      </c>
      <c r="F491" s="29">
        <v>4.8599999999999994</v>
      </c>
      <c r="G491" s="29">
        <v>25.14</v>
      </c>
      <c r="I491" s="29">
        <v>48</v>
      </c>
      <c r="J491" s="29">
        <v>4.8600000000000136</v>
      </c>
      <c r="K491" s="30">
        <v>7.3888888888888893</v>
      </c>
    </row>
    <row r="492" spans="1:11">
      <c r="A492" s="29">
        <v>232</v>
      </c>
      <c r="B492" s="29">
        <v>4.87</v>
      </c>
      <c r="C492" s="29">
        <v>40.67</v>
      </c>
      <c r="E492" s="29">
        <v>136</v>
      </c>
      <c r="F492" s="29">
        <v>4.870000000000001</v>
      </c>
      <c r="G492" s="29">
        <v>25.17</v>
      </c>
      <c r="I492" s="29">
        <v>48</v>
      </c>
      <c r="J492" s="29">
        <v>4.8700000000000045</v>
      </c>
      <c r="K492" s="30">
        <v>7.3611111111111107</v>
      </c>
    </row>
    <row r="493" spans="1:11">
      <c r="A493" s="29">
        <v>232</v>
      </c>
      <c r="B493" s="29">
        <v>4.88</v>
      </c>
      <c r="C493" s="29">
        <v>40.58</v>
      </c>
      <c r="E493" s="29">
        <v>137</v>
      </c>
      <c r="F493" s="29">
        <v>4.8800000000000008</v>
      </c>
      <c r="G493" s="29">
        <v>25.17</v>
      </c>
      <c r="I493" s="29">
        <v>48</v>
      </c>
      <c r="J493" s="29">
        <v>4.8799999999999955</v>
      </c>
      <c r="K493" s="30">
        <v>7.3888888888888893</v>
      </c>
    </row>
    <row r="494" spans="1:11">
      <c r="A494" s="29">
        <v>233</v>
      </c>
      <c r="B494" s="29">
        <v>4.8899999999999997</v>
      </c>
      <c r="C494" s="29">
        <v>40.5</v>
      </c>
      <c r="E494" s="29">
        <v>137</v>
      </c>
      <c r="F494" s="29">
        <v>4.8900000000000006</v>
      </c>
      <c r="G494" s="29">
        <v>25.14</v>
      </c>
      <c r="I494" s="29">
        <v>48</v>
      </c>
      <c r="J494" s="29">
        <v>4.8899999999999864</v>
      </c>
      <c r="K494" s="30">
        <v>7.3888888888888893</v>
      </c>
    </row>
    <row r="495" spans="1:11">
      <c r="A495" s="29">
        <v>233</v>
      </c>
      <c r="B495" s="29">
        <v>4.9000000000000004</v>
      </c>
      <c r="C495" s="29">
        <v>40.5</v>
      </c>
      <c r="E495" s="29">
        <v>137</v>
      </c>
      <c r="F495" s="29">
        <v>4.9000000000000004</v>
      </c>
      <c r="G495" s="29">
        <v>25.14</v>
      </c>
      <c r="I495" s="29">
        <v>48</v>
      </c>
      <c r="J495" s="29">
        <v>4.8999999999999773</v>
      </c>
      <c r="K495" s="30">
        <v>7.3611111111111107</v>
      </c>
    </row>
    <row r="496" spans="1:11">
      <c r="A496" s="29">
        <v>233</v>
      </c>
      <c r="B496" s="29">
        <v>4.91</v>
      </c>
      <c r="C496" s="29">
        <v>40.5</v>
      </c>
      <c r="E496" s="29">
        <v>137</v>
      </c>
      <c r="F496" s="29">
        <v>4.91</v>
      </c>
      <c r="G496" s="29">
        <v>25.11</v>
      </c>
      <c r="I496" s="29">
        <v>48</v>
      </c>
      <c r="J496" s="29">
        <v>4.9099999999999682</v>
      </c>
      <c r="K496" s="30">
        <v>7.3888888888888893</v>
      </c>
    </row>
    <row r="497" spans="1:11">
      <c r="A497" s="29">
        <v>234</v>
      </c>
      <c r="B497" s="29">
        <v>4.92</v>
      </c>
      <c r="C497" s="29">
        <v>40.5</v>
      </c>
      <c r="E497" s="29">
        <v>138</v>
      </c>
      <c r="F497" s="29">
        <v>4.92</v>
      </c>
      <c r="G497" s="29">
        <v>25.08</v>
      </c>
      <c r="I497" s="29">
        <v>48</v>
      </c>
      <c r="J497" s="29">
        <v>4.9199999999999591</v>
      </c>
      <c r="K497" s="30">
        <v>7.3611111111111107</v>
      </c>
    </row>
    <row r="498" spans="1:11">
      <c r="A498" s="29">
        <v>234</v>
      </c>
      <c r="B498" s="29">
        <v>4.93</v>
      </c>
      <c r="C498" s="29">
        <v>40.5</v>
      </c>
      <c r="E498" s="29">
        <v>138</v>
      </c>
      <c r="F498" s="29">
        <v>4.93</v>
      </c>
      <c r="G498" s="29">
        <v>25.08</v>
      </c>
      <c r="I498" s="29">
        <v>48</v>
      </c>
      <c r="J498" s="29">
        <v>4.92999999999995</v>
      </c>
      <c r="K498" s="30">
        <v>7.333333333333333</v>
      </c>
    </row>
    <row r="499" spans="1:11">
      <c r="A499" s="29">
        <v>235</v>
      </c>
      <c r="B499" s="29">
        <v>4.9400000000000004</v>
      </c>
      <c r="C499" s="29">
        <v>40.5</v>
      </c>
      <c r="E499" s="29">
        <v>138</v>
      </c>
      <c r="F499" s="29">
        <v>4.9399999999999995</v>
      </c>
      <c r="G499" s="29">
        <v>25.06</v>
      </c>
      <c r="I499" s="29">
        <v>48</v>
      </c>
      <c r="J499" s="29">
        <v>4.9399999999999409</v>
      </c>
      <c r="K499" s="30">
        <v>7.3611111111111107</v>
      </c>
    </row>
    <row r="500" spans="1:11">
      <c r="A500" s="29">
        <v>235</v>
      </c>
      <c r="B500" s="29">
        <v>4.95</v>
      </c>
      <c r="C500" s="29">
        <v>40.5</v>
      </c>
      <c r="E500" s="29">
        <v>138</v>
      </c>
      <c r="F500" s="29">
        <v>4.9500000000000011</v>
      </c>
      <c r="G500" s="29">
        <v>25.03</v>
      </c>
      <c r="I500" s="29">
        <v>48</v>
      </c>
      <c r="J500" s="29">
        <v>4.9500000000000455</v>
      </c>
      <c r="K500" s="30">
        <v>7.333333333333333</v>
      </c>
    </row>
    <row r="501" spans="1:11">
      <c r="A501" s="29">
        <v>235</v>
      </c>
      <c r="B501" s="29">
        <v>4.96</v>
      </c>
      <c r="C501" s="29">
        <v>40.5</v>
      </c>
      <c r="E501" s="29">
        <v>139</v>
      </c>
      <c r="F501" s="29">
        <v>4.9600000000000009</v>
      </c>
      <c r="G501" s="29">
        <v>25.03</v>
      </c>
      <c r="I501" s="29">
        <v>49</v>
      </c>
      <c r="J501" s="29">
        <v>4.9600000000000364</v>
      </c>
      <c r="K501" s="30">
        <v>7.333333333333333</v>
      </c>
    </row>
    <row r="502" spans="1:11">
      <c r="A502" s="29">
        <v>236</v>
      </c>
      <c r="B502" s="29">
        <v>4.97</v>
      </c>
      <c r="C502" s="29">
        <v>40.39</v>
      </c>
      <c r="E502" s="29">
        <v>139</v>
      </c>
      <c r="F502" s="29">
        <v>4.9700000000000006</v>
      </c>
      <c r="G502" s="29">
        <v>25.03</v>
      </c>
      <c r="I502" s="29">
        <v>49</v>
      </c>
      <c r="J502" s="29">
        <v>4.9700000000000273</v>
      </c>
      <c r="K502" s="30">
        <v>7.333333333333333</v>
      </c>
    </row>
    <row r="503" spans="1:11">
      <c r="A503" s="29">
        <v>236</v>
      </c>
      <c r="B503" s="29">
        <v>4.9800000000000004</v>
      </c>
      <c r="C503" s="29">
        <v>40.28</v>
      </c>
      <c r="E503" s="29">
        <v>139</v>
      </c>
      <c r="F503" s="29">
        <v>4.9800000000000004</v>
      </c>
      <c r="G503" s="29">
        <v>25</v>
      </c>
      <c r="I503" s="29">
        <v>49</v>
      </c>
      <c r="J503" s="29">
        <v>4.9800000000000182</v>
      </c>
      <c r="K503" s="30">
        <v>7.3055555555555554</v>
      </c>
    </row>
    <row r="504" spans="1:11">
      <c r="A504" s="29">
        <v>237</v>
      </c>
      <c r="B504" s="29">
        <v>4.99</v>
      </c>
      <c r="C504" s="29">
        <v>40.25</v>
      </c>
      <c r="E504" s="29">
        <v>139</v>
      </c>
      <c r="F504" s="29">
        <v>4.99</v>
      </c>
      <c r="G504" s="29">
        <v>25</v>
      </c>
      <c r="I504" s="29">
        <v>49</v>
      </c>
      <c r="J504" s="29">
        <v>4.9900000000000091</v>
      </c>
      <c r="K504" s="30">
        <v>7.2777777777777777</v>
      </c>
    </row>
    <row r="505" spans="1:11">
      <c r="A505" s="29">
        <v>237</v>
      </c>
      <c r="B505" s="29">
        <v>5</v>
      </c>
      <c r="C505" s="29">
        <v>40.28</v>
      </c>
      <c r="E505" s="29">
        <v>140</v>
      </c>
      <c r="F505" s="29">
        <v>5</v>
      </c>
      <c r="G505" s="29">
        <v>25</v>
      </c>
      <c r="I505" s="29">
        <v>49</v>
      </c>
      <c r="J505" s="29">
        <v>5</v>
      </c>
      <c r="K505" s="30">
        <v>7.25</v>
      </c>
    </row>
    <row r="506" spans="1:11">
      <c r="A506" s="29">
        <v>237</v>
      </c>
      <c r="B506" s="29">
        <v>5.01</v>
      </c>
      <c r="C506" s="29">
        <v>40.25</v>
      </c>
      <c r="E506" s="29">
        <v>140</v>
      </c>
      <c r="F506" s="29">
        <v>5.01</v>
      </c>
      <c r="G506" s="29">
        <v>25.03</v>
      </c>
      <c r="I506" s="29">
        <v>49</v>
      </c>
      <c r="J506" s="29">
        <v>5.0099999999999909</v>
      </c>
      <c r="K506" s="30">
        <v>7.25</v>
      </c>
    </row>
    <row r="507" spans="1:11">
      <c r="A507" s="29">
        <v>238</v>
      </c>
      <c r="B507" s="29">
        <v>5.0199999999999996</v>
      </c>
      <c r="C507" s="29">
        <v>40.22</v>
      </c>
      <c r="E507" s="29">
        <v>140</v>
      </c>
      <c r="F507" s="29">
        <v>5.0199999999999996</v>
      </c>
      <c r="G507" s="29">
        <v>25.03</v>
      </c>
      <c r="I507" s="29">
        <v>49</v>
      </c>
      <c r="J507" s="29">
        <v>5.0199999999999818</v>
      </c>
      <c r="K507" s="30">
        <v>7.1944444444444446</v>
      </c>
    </row>
    <row r="508" spans="1:11">
      <c r="A508" s="29">
        <v>238</v>
      </c>
      <c r="B508" s="29">
        <v>5.03</v>
      </c>
      <c r="C508" s="29">
        <v>40.22</v>
      </c>
      <c r="E508" s="29">
        <v>140</v>
      </c>
      <c r="F508" s="29">
        <v>5.0299999999999994</v>
      </c>
      <c r="G508" s="29">
        <v>25</v>
      </c>
      <c r="I508" s="29">
        <v>49</v>
      </c>
      <c r="J508" s="29">
        <v>5.0299999999999727</v>
      </c>
      <c r="K508" s="30">
        <v>7.1944444444444446</v>
      </c>
    </row>
    <row r="509" spans="1:11">
      <c r="A509" s="29">
        <v>239</v>
      </c>
      <c r="B509" s="29">
        <v>5.04</v>
      </c>
      <c r="C509" s="29">
        <v>40.25</v>
      </c>
      <c r="E509" s="29">
        <v>141</v>
      </c>
      <c r="F509" s="29">
        <v>5.0400000000000009</v>
      </c>
      <c r="G509" s="29">
        <v>24.97</v>
      </c>
      <c r="I509" s="29">
        <v>49</v>
      </c>
      <c r="J509" s="29">
        <v>5.0399999999999636</v>
      </c>
      <c r="K509" s="30">
        <v>7.1944444444444446</v>
      </c>
    </row>
    <row r="510" spans="1:11">
      <c r="A510" s="29">
        <v>239</v>
      </c>
      <c r="B510" s="29">
        <v>5.05</v>
      </c>
      <c r="C510" s="29">
        <v>40.31</v>
      </c>
      <c r="E510" s="29">
        <v>141</v>
      </c>
      <c r="F510" s="29">
        <v>5.0500000000000007</v>
      </c>
      <c r="G510" s="29">
        <v>24.94</v>
      </c>
      <c r="I510" s="29">
        <v>49</v>
      </c>
      <c r="J510" s="29">
        <v>5.0499999999999545</v>
      </c>
      <c r="K510" s="30">
        <v>7.1944444444444446</v>
      </c>
    </row>
    <row r="511" spans="1:11">
      <c r="A511" s="29">
        <v>239</v>
      </c>
      <c r="B511" s="29">
        <v>5.0599999999999996</v>
      </c>
      <c r="C511" s="29">
        <v>40.25</v>
      </c>
      <c r="E511" s="29">
        <v>141</v>
      </c>
      <c r="F511" s="29">
        <v>5.0600000000000005</v>
      </c>
      <c r="G511" s="29">
        <v>24.92</v>
      </c>
      <c r="I511" s="29">
        <v>49</v>
      </c>
      <c r="J511" s="29">
        <v>5.0599999999999454</v>
      </c>
      <c r="K511" s="30">
        <v>7.1944444444444446</v>
      </c>
    </row>
    <row r="512" spans="1:11">
      <c r="A512" s="29">
        <v>240</v>
      </c>
      <c r="B512" s="29">
        <v>5.07</v>
      </c>
      <c r="C512" s="29">
        <v>40.17</v>
      </c>
      <c r="E512" s="29">
        <v>141</v>
      </c>
      <c r="F512" s="29">
        <v>5.07</v>
      </c>
      <c r="G512" s="29">
        <v>24.92</v>
      </c>
      <c r="I512" s="29">
        <v>49</v>
      </c>
      <c r="J512" s="29">
        <v>5.0699999999999363</v>
      </c>
      <c r="K512" s="30">
        <v>7.1944444444444446</v>
      </c>
    </row>
    <row r="513" spans="1:11">
      <c r="A513" s="29">
        <v>240</v>
      </c>
      <c r="B513" s="29">
        <v>5.08</v>
      </c>
      <c r="C513" s="29">
        <v>40.08</v>
      </c>
      <c r="E513" s="29">
        <v>142</v>
      </c>
      <c r="F513" s="29">
        <v>5.08</v>
      </c>
      <c r="G513" s="29">
        <v>24.89</v>
      </c>
      <c r="I513" s="29">
        <v>49</v>
      </c>
      <c r="J513" s="29">
        <v>5.0800000000000409</v>
      </c>
      <c r="K513" s="30">
        <v>7.1388888888888893</v>
      </c>
    </row>
    <row r="514" spans="1:11">
      <c r="A514" s="29">
        <v>241</v>
      </c>
      <c r="B514" s="29">
        <v>5.09</v>
      </c>
      <c r="C514" s="29">
        <v>40.03</v>
      </c>
      <c r="E514" s="29">
        <v>142</v>
      </c>
      <c r="F514" s="29">
        <v>5.09</v>
      </c>
      <c r="G514" s="29">
        <v>24.89</v>
      </c>
      <c r="I514" s="29">
        <v>49</v>
      </c>
      <c r="J514" s="29">
        <v>5.0900000000000318</v>
      </c>
      <c r="K514" s="30">
        <v>7.1388888888888893</v>
      </c>
    </row>
    <row r="515" spans="1:11">
      <c r="A515" s="29">
        <v>241</v>
      </c>
      <c r="B515" s="29">
        <v>5.0999999999999996</v>
      </c>
      <c r="C515" s="29">
        <v>40.03</v>
      </c>
      <c r="E515" s="29">
        <v>142</v>
      </c>
      <c r="F515" s="29">
        <v>5.0999999999999996</v>
      </c>
      <c r="G515" s="29">
        <v>24.89</v>
      </c>
      <c r="I515" s="29">
        <v>50</v>
      </c>
      <c r="J515" s="29">
        <v>5.1000000000000227</v>
      </c>
      <c r="K515" s="30">
        <v>7.1111111111111107</v>
      </c>
    </row>
    <row r="516" spans="1:11">
      <c r="A516" s="29">
        <v>241</v>
      </c>
      <c r="B516" s="29">
        <v>5.1100000000000003</v>
      </c>
      <c r="C516" s="29">
        <v>40.03</v>
      </c>
      <c r="E516" s="29">
        <v>142</v>
      </c>
      <c r="F516" s="29">
        <v>5.1099999999999994</v>
      </c>
      <c r="G516" s="29">
        <v>24.89</v>
      </c>
      <c r="I516" s="29">
        <v>50</v>
      </c>
      <c r="J516" s="29">
        <v>5.1100000000000136</v>
      </c>
      <c r="K516" s="30">
        <v>7.083333333333333</v>
      </c>
    </row>
    <row r="517" spans="1:11">
      <c r="A517" s="29">
        <v>242</v>
      </c>
      <c r="B517" s="29">
        <v>5.12</v>
      </c>
      <c r="C517" s="29">
        <v>40</v>
      </c>
      <c r="E517" s="29">
        <v>143</v>
      </c>
      <c r="F517" s="29">
        <v>5.120000000000001</v>
      </c>
      <c r="G517" s="29">
        <v>24.92</v>
      </c>
      <c r="I517" s="29">
        <v>50</v>
      </c>
      <c r="J517" s="29">
        <v>5.1200000000000045</v>
      </c>
      <c r="K517" s="30">
        <v>7.083333333333333</v>
      </c>
    </row>
    <row r="518" spans="1:11">
      <c r="A518" s="29">
        <v>242</v>
      </c>
      <c r="B518" s="29">
        <v>5.13</v>
      </c>
      <c r="C518" s="29">
        <v>40.03</v>
      </c>
      <c r="E518" s="29">
        <v>143</v>
      </c>
      <c r="F518" s="29">
        <v>5.1300000000000008</v>
      </c>
      <c r="G518" s="29">
        <v>24.94</v>
      </c>
      <c r="I518" s="29">
        <v>50</v>
      </c>
      <c r="J518" s="29">
        <v>5.1299999999999955</v>
      </c>
      <c r="K518" s="30">
        <v>7.0555555555555554</v>
      </c>
    </row>
    <row r="519" spans="1:11">
      <c r="A519" s="29">
        <v>243</v>
      </c>
      <c r="B519" s="29">
        <v>5.14</v>
      </c>
      <c r="C519" s="29">
        <v>40.08</v>
      </c>
      <c r="E519" s="29">
        <v>143</v>
      </c>
      <c r="F519" s="29">
        <v>5.1400000000000006</v>
      </c>
      <c r="G519" s="29">
        <v>24.89</v>
      </c>
      <c r="I519" s="29">
        <v>50</v>
      </c>
      <c r="J519" s="29">
        <v>5.1399999999999864</v>
      </c>
      <c r="K519" s="30">
        <v>7.0555555555555554</v>
      </c>
    </row>
    <row r="520" spans="1:11">
      <c r="A520" s="29">
        <v>243</v>
      </c>
      <c r="B520" s="29">
        <v>5.15</v>
      </c>
      <c r="C520" s="29">
        <v>40.03</v>
      </c>
      <c r="E520" s="29">
        <v>143</v>
      </c>
      <c r="F520" s="29">
        <v>5.15</v>
      </c>
      <c r="G520" s="29">
        <v>24.89</v>
      </c>
      <c r="I520" s="29">
        <v>50</v>
      </c>
      <c r="J520" s="29">
        <v>5.1499999999999773</v>
      </c>
      <c r="K520" s="30">
        <v>7.0555555555555554</v>
      </c>
    </row>
    <row r="521" spans="1:11">
      <c r="A521" s="29">
        <v>243</v>
      </c>
      <c r="B521" s="29">
        <v>5.16</v>
      </c>
      <c r="C521" s="29">
        <v>39.97</v>
      </c>
      <c r="E521" s="29">
        <v>144</v>
      </c>
      <c r="F521" s="29">
        <v>5.16</v>
      </c>
      <c r="G521" s="29">
        <v>24.89</v>
      </c>
      <c r="I521" s="29">
        <v>50</v>
      </c>
      <c r="J521" s="29">
        <v>5.1599999999999682</v>
      </c>
      <c r="K521" s="30">
        <v>7.0555555555555554</v>
      </c>
    </row>
    <row r="522" spans="1:11">
      <c r="A522" s="29">
        <v>244</v>
      </c>
      <c r="B522" s="29">
        <v>5.17</v>
      </c>
      <c r="C522" s="29">
        <v>39.89</v>
      </c>
      <c r="E522" s="29">
        <v>144</v>
      </c>
      <c r="F522" s="29">
        <v>5.17</v>
      </c>
      <c r="G522" s="29">
        <v>24.83</v>
      </c>
      <c r="I522" s="29">
        <v>50</v>
      </c>
      <c r="J522" s="29">
        <v>5.1699999999999591</v>
      </c>
      <c r="K522" s="30">
        <v>7.0277777777777777</v>
      </c>
    </row>
    <row r="523" spans="1:11">
      <c r="A523" s="29">
        <v>244</v>
      </c>
      <c r="B523" s="29">
        <v>5.18</v>
      </c>
      <c r="C523" s="29">
        <v>39.83</v>
      </c>
      <c r="E523" s="29">
        <v>144</v>
      </c>
      <c r="F523" s="29">
        <v>5.18</v>
      </c>
      <c r="G523" s="29">
        <v>24.83</v>
      </c>
      <c r="I523" s="29">
        <v>50</v>
      </c>
      <c r="J523" s="29">
        <v>5.17999999999995</v>
      </c>
      <c r="K523" s="30">
        <v>7.0277777777777777</v>
      </c>
    </row>
    <row r="524" spans="1:11">
      <c r="A524" s="29">
        <v>245</v>
      </c>
      <c r="B524" s="29">
        <v>5.19</v>
      </c>
      <c r="C524" s="29">
        <v>39.89</v>
      </c>
      <c r="E524" s="29">
        <v>144</v>
      </c>
      <c r="F524" s="29">
        <v>5.1899999999999995</v>
      </c>
      <c r="G524" s="29">
        <v>24.81</v>
      </c>
      <c r="I524" s="29">
        <v>50</v>
      </c>
      <c r="J524" s="29">
        <v>5.1899999999999409</v>
      </c>
      <c r="K524" s="30">
        <v>7.0555555555555554</v>
      </c>
    </row>
    <row r="525" spans="1:11">
      <c r="A525" s="29">
        <v>245</v>
      </c>
      <c r="B525" s="29">
        <v>5.2</v>
      </c>
      <c r="C525" s="29">
        <v>39.89</v>
      </c>
      <c r="E525" s="29">
        <v>145</v>
      </c>
      <c r="F525" s="29">
        <v>5.2000000000000011</v>
      </c>
      <c r="G525" s="29">
        <v>24.78</v>
      </c>
      <c r="I525" s="29">
        <v>50</v>
      </c>
      <c r="J525" s="29">
        <v>5.2000000000000455</v>
      </c>
      <c r="K525" s="30">
        <v>7.0277777777777777</v>
      </c>
    </row>
    <row r="526" spans="1:11">
      <c r="A526" s="29">
        <v>245</v>
      </c>
      <c r="B526" s="29">
        <v>5.21</v>
      </c>
      <c r="C526" s="29">
        <v>39.83</v>
      </c>
      <c r="E526" s="29">
        <v>145</v>
      </c>
      <c r="F526" s="29">
        <v>5.2100000000000009</v>
      </c>
      <c r="G526" s="29">
        <v>24.78</v>
      </c>
      <c r="I526" s="29">
        <v>50</v>
      </c>
      <c r="J526" s="29">
        <v>5.2100000000000364</v>
      </c>
      <c r="K526" s="30">
        <v>7.0277777777777777</v>
      </c>
    </row>
    <row r="527" spans="1:11">
      <c r="A527" s="29">
        <v>246</v>
      </c>
      <c r="B527" s="29">
        <v>5.22</v>
      </c>
      <c r="C527" s="29">
        <v>39.81</v>
      </c>
      <c r="E527" s="29">
        <v>145</v>
      </c>
      <c r="F527" s="29">
        <v>5.2200000000000006</v>
      </c>
      <c r="G527" s="29">
        <v>24.78</v>
      </c>
      <c r="I527" s="29">
        <v>50</v>
      </c>
      <c r="J527" s="29">
        <v>5.2200000000000273</v>
      </c>
      <c r="K527" s="30">
        <v>7.0277777777777777</v>
      </c>
    </row>
    <row r="528" spans="1:11">
      <c r="A528" s="29">
        <v>246</v>
      </c>
      <c r="B528" s="29">
        <v>5.23</v>
      </c>
      <c r="C528" s="29">
        <v>39.83</v>
      </c>
      <c r="E528" s="29">
        <v>145</v>
      </c>
      <c r="F528" s="29">
        <v>5.23</v>
      </c>
      <c r="G528" s="29">
        <v>24.75</v>
      </c>
      <c r="I528" s="29">
        <v>50</v>
      </c>
      <c r="J528" s="29">
        <v>5.2300000000000182</v>
      </c>
      <c r="K528" s="30">
        <v>7</v>
      </c>
    </row>
    <row r="529" spans="1:11">
      <c r="A529" s="29">
        <v>247</v>
      </c>
      <c r="B529" s="29">
        <v>5.24</v>
      </c>
      <c r="C529" s="29">
        <v>39.81</v>
      </c>
      <c r="E529" s="29">
        <v>146</v>
      </c>
      <c r="F529" s="29">
        <v>5.24</v>
      </c>
      <c r="G529" s="29">
        <v>24.78</v>
      </c>
      <c r="I529" s="29">
        <v>51</v>
      </c>
      <c r="J529" s="29">
        <v>5.2400000000000091</v>
      </c>
      <c r="K529" s="30">
        <v>6.9722222222222223</v>
      </c>
    </row>
    <row r="530" spans="1:11">
      <c r="A530" s="29">
        <v>247</v>
      </c>
      <c r="B530" s="29">
        <v>5.25</v>
      </c>
      <c r="C530" s="29">
        <v>39.75</v>
      </c>
      <c r="E530" s="29">
        <v>146</v>
      </c>
      <c r="F530" s="29">
        <v>5.25</v>
      </c>
      <c r="G530" s="29">
        <v>24.81</v>
      </c>
      <c r="I530" s="29">
        <v>51</v>
      </c>
      <c r="J530" s="29">
        <v>5.25</v>
      </c>
      <c r="K530" s="30">
        <v>6.9444444444444446</v>
      </c>
    </row>
    <row r="531" spans="1:11">
      <c r="A531" s="29">
        <v>247</v>
      </c>
      <c r="B531" s="29">
        <v>5.26</v>
      </c>
      <c r="C531" s="29">
        <v>39.67</v>
      </c>
      <c r="E531" s="29">
        <v>146</v>
      </c>
      <c r="F531" s="29">
        <v>5.26</v>
      </c>
      <c r="G531" s="29">
        <v>24.75</v>
      </c>
      <c r="I531" s="29">
        <v>51</v>
      </c>
      <c r="J531" s="29">
        <v>5.2599999999999909</v>
      </c>
      <c r="K531" s="30">
        <v>6.916666666666667</v>
      </c>
    </row>
    <row r="532" spans="1:11">
      <c r="A532" s="29">
        <v>248</v>
      </c>
      <c r="B532" s="29">
        <v>5.27</v>
      </c>
      <c r="C532" s="29">
        <v>39.67</v>
      </c>
      <c r="E532" s="29">
        <v>146</v>
      </c>
      <c r="F532" s="29">
        <v>5.27</v>
      </c>
      <c r="G532" s="29">
        <v>24.75</v>
      </c>
      <c r="I532" s="29">
        <v>51</v>
      </c>
      <c r="J532" s="29">
        <v>5.2699999999999818</v>
      </c>
      <c r="K532" s="30">
        <v>6.916666666666667</v>
      </c>
    </row>
    <row r="533" spans="1:11">
      <c r="A533" s="29">
        <v>248</v>
      </c>
      <c r="B533" s="29">
        <v>5.28</v>
      </c>
      <c r="C533" s="29">
        <v>39.69</v>
      </c>
      <c r="E533" s="29">
        <v>147</v>
      </c>
      <c r="F533" s="29">
        <v>5.2799999999999994</v>
      </c>
      <c r="G533" s="29">
        <v>24.72</v>
      </c>
      <c r="I533" s="29">
        <v>51</v>
      </c>
      <c r="J533" s="29">
        <v>5.2799999999999727</v>
      </c>
      <c r="K533" s="30">
        <v>6.916666666666667</v>
      </c>
    </row>
    <row r="534" spans="1:11">
      <c r="A534" s="29">
        <v>249</v>
      </c>
      <c r="B534" s="29">
        <v>5.29</v>
      </c>
      <c r="C534" s="29">
        <v>39.75</v>
      </c>
      <c r="E534" s="29">
        <v>147</v>
      </c>
      <c r="F534" s="29">
        <v>5.2900000000000009</v>
      </c>
      <c r="G534" s="29">
        <v>24.69</v>
      </c>
      <c r="I534" s="29">
        <v>51</v>
      </c>
      <c r="J534" s="29">
        <v>5.2899999999999636</v>
      </c>
      <c r="K534" s="30">
        <v>6.916666666666667</v>
      </c>
    </row>
    <row r="535" spans="1:11">
      <c r="A535" s="29">
        <v>249</v>
      </c>
      <c r="B535" s="29">
        <v>5.3</v>
      </c>
      <c r="C535" s="29">
        <v>39.72</v>
      </c>
      <c r="E535" s="29">
        <v>147</v>
      </c>
      <c r="F535" s="29">
        <v>5.3000000000000007</v>
      </c>
      <c r="G535" s="29">
        <v>24.69</v>
      </c>
      <c r="I535" s="29">
        <v>51</v>
      </c>
      <c r="J535" s="29">
        <v>5.2999999999999545</v>
      </c>
      <c r="K535" s="30">
        <v>6.916666666666667</v>
      </c>
    </row>
    <row r="536" spans="1:11">
      <c r="A536" s="29">
        <v>249</v>
      </c>
      <c r="B536" s="29">
        <v>5.31</v>
      </c>
      <c r="C536" s="29">
        <v>39.67</v>
      </c>
      <c r="E536" s="29">
        <v>147</v>
      </c>
      <c r="F536" s="29">
        <v>5.3100000000000005</v>
      </c>
      <c r="G536" s="29">
        <v>24.75</v>
      </c>
      <c r="I536" s="29">
        <v>51</v>
      </c>
      <c r="J536" s="29">
        <v>5.3099999999999454</v>
      </c>
      <c r="K536" s="30">
        <v>6.8888888888888893</v>
      </c>
    </row>
    <row r="537" spans="1:11">
      <c r="A537" s="29">
        <v>250</v>
      </c>
      <c r="B537" s="29">
        <v>5.32</v>
      </c>
      <c r="C537" s="29">
        <v>39.64</v>
      </c>
      <c r="E537" s="29">
        <v>148</v>
      </c>
      <c r="F537" s="29">
        <v>5.32</v>
      </c>
      <c r="G537" s="29">
        <v>24.69</v>
      </c>
      <c r="I537" s="29">
        <v>51</v>
      </c>
      <c r="J537" s="29">
        <v>5.3199999999999363</v>
      </c>
      <c r="K537" s="30">
        <v>6.8888888888888893</v>
      </c>
    </row>
    <row r="538" spans="1:11">
      <c r="A538" s="29">
        <v>250</v>
      </c>
      <c r="B538" s="29">
        <v>5.33</v>
      </c>
      <c r="C538" s="29">
        <v>39.61</v>
      </c>
      <c r="E538" s="29">
        <v>148</v>
      </c>
      <c r="F538" s="29">
        <v>5.33</v>
      </c>
      <c r="G538" s="29">
        <v>24.69</v>
      </c>
      <c r="I538" s="29">
        <v>51</v>
      </c>
      <c r="J538" s="29">
        <v>5.3300000000000409</v>
      </c>
      <c r="K538" s="30">
        <v>6.8611111111111107</v>
      </c>
    </row>
    <row r="539" spans="1:11">
      <c r="A539" s="29">
        <v>251</v>
      </c>
      <c r="B539" s="29">
        <v>5.34</v>
      </c>
      <c r="C539" s="29">
        <v>39.56</v>
      </c>
      <c r="E539" s="29">
        <v>148</v>
      </c>
      <c r="F539" s="29">
        <v>5.34</v>
      </c>
      <c r="G539" s="29">
        <v>24.69</v>
      </c>
      <c r="I539" s="29">
        <v>51</v>
      </c>
      <c r="J539" s="29">
        <v>5.3400000000000318</v>
      </c>
      <c r="K539" s="30">
        <v>6.833333333333333</v>
      </c>
    </row>
    <row r="540" spans="1:11">
      <c r="A540" s="29">
        <v>251</v>
      </c>
      <c r="B540" s="29">
        <v>5.35</v>
      </c>
      <c r="C540" s="29">
        <v>39.47</v>
      </c>
      <c r="E540" s="29">
        <v>148</v>
      </c>
      <c r="F540" s="29">
        <v>5.35</v>
      </c>
      <c r="G540" s="29">
        <v>24.69</v>
      </c>
      <c r="I540" s="29">
        <v>51</v>
      </c>
      <c r="J540" s="29">
        <v>5.3500000000000227</v>
      </c>
      <c r="K540" s="30">
        <v>6.8055555555555554</v>
      </c>
    </row>
    <row r="541" spans="1:11">
      <c r="A541" s="29">
        <v>251</v>
      </c>
      <c r="B541" s="29">
        <v>5.36</v>
      </c>
      <c r="C541" s="29">
        <v>39.44</v>
      </c>
      <c r="E541" s="29">
        <v>148</v>
      </c>
      <c r="F541" s="29">
        <v>5.3599999999999994</v>
      </c>
      <c r="G541" s="29">
        <v>24.69</v>
      </c>
      <c r="I541" s="29">
        <v>51</v>
      </c>
      <c r="J541" s="29">
        <v>5.3600000000000136</v>
      </c>
      <c r="K541" s="30">
        <v>6.7777777777777777</v>
      </c>
    </row>
    <row r="542" spans="1:11">
      <c r="A542" s="29">
        <v>252</v>
      </c>
      <c r="B542" s="29">
        <v>5.37</v>
      </c>
      <c r="C542" s="29">
        <v>39.44</v>
      </c>
      <c r="E542" s="29">
        <v>149</v>
      </c>
      <c r="F542" s="29">
        <v>5.370000000000001</v>
      </c>
      <c r="G542" s="29">
        <v>24.67</v>
      </c>
      <c r="I542" s="29">
        <v>51</v>
      </c>
      <c r="J542" s="29">
        <v>5.3700000000000045</v>
      </c>
      <c r="K542" s="30">
        <v>6.7777777777777777</v>
      </c>
    </row>
    <row r="543" spans="1:11">
      <c r="A543" s="29">
        <v>252</v>
      </c>
      <c r="B543" s="29">
        <v>5.38</v>
      </c>
      <c r="C543" s="29">
        <v>39.47</v>
      </c>
      <c r="E543" s="29">
        <v>149</v>
      </c>
      <c r="F543" s="29">
        <v>5.3800000000000008</v>
      </c>
      <c r="G543" s="29">
        <v>24.64</v>
      </c>
      <c r="I543" s="29">
        <v>51</v>
      </c>
      <c r="J543" s="29">
        <v>5.3799999999999955</v>
      </c>
      <c r="K543" s="30">
        <v>6.7777777777777777</v>
      </c>
    </row>
    <row r="544" spans="1:11">
      <c r="A544" s="29">
        <v>253</v>
      </c>
      <c r="B544" s="29">
        <v>5.39</v>
      </c>
      <c r="C544" s="29">
        <v>39.47</v>
      </c>
      <c r="E544" s="29">
        <v>149</v>
      </c>
      <c r="F544" s="29">
        <v>5.3900000000000006</v>
      </c>
      <c r="G544" s="29">
        <v>24.64</v>
      </c>
      <c r="I544" s="29">
        <v>52</v>
      </c>
      <c r="J544" s="29">
        <v>5.3899999999999864</v>
      </c>
      <c r="K544" s="30">
        <v>6.7777777777777777</v>
      </c>
    </row>
    <row r="545" spans="1:11">
      <c r="A545" s="29">
        <v>253</v>
      </c>
      <c r="B545" s="29">
        <v>5.4</v>
      </c>
      <c r="C545" s="29">
        <v>39.42</v>
      </c>
      <c r="E545" s="29">
        <v>149</v>
      </c>
      <c r="F545" s="29">
        <v>5.4</v>
      </c>
      <c r="G545" s="29">
        <v>24.67</v>
      </c>
      <c r="I545" s="29">
        <v>52</v>
      </c>
      <c r="J545" s="29">
        <v>5.3999999999999773</v>
      </c>
      <c r="K545" s="30">
        <v>6.75</v>
      </c>
    </row>
    <row r="546" spans="1:11">
      <c r="A546" s="29">
        <v>253</v>
      </c>
      <c r="B546" s="29">
        <v>5.41</v>
      </c>
      <c r="C546" s="29">
        <v>39.39</v>
      </c>
      <c r="E546" s="29">
        <v>150</v>
      </c>
      <c r="F546" s="29">
        <v>5.41</v>
      </c>
      <c r="G546" s="29">
        <v>24.67</v>
      </c>
      <c r="I546" s="29">
        <v>52</v>
      </c>
      <c r="J546" s="29">
        <v>5.4099999999999682</v>
      </c>
      <c r="K546" s="30">
        <v>6.75</v>
      </c>
    </row>
    <row r="547" spans="1:11">
      <c r="A547" s="29">
        <v>254</v>
      </c>
      <c r="B547" s="29">
        <v>5.42</v>
      </c>
      <c r="C547" s="29">
        <v>39.39</v>
      </c>
      <c r="E547" s="29">
        <v>150</v>
      </c>
      <c r="F547" s="29">
        <v>5.42</v>
      </c>
      <c r="G547" s="29">
        <v>24.67</v>
      </c>
      <c r="I547" s="29">
        <v>52</v>
      </c>
      <c r="J547" s="29">
        <v>5.4199999999999591</v>
      </c>
      <c r="K547" s="30">
        <v>6.75</v>
      </c>
    </row>
    <row r="548" spans="1:11">
      <c r="A548" s="29">
        <v>254</v>
      </c>
      <c r="B548" s="29">
        <v>5.43</v>
      </c>
      <c r="C548" s="29">
        <v>39.39</v>
      </c>
      <c r="E548" s="29">
        <v>150</v>
      </c>
      <c r="F548" s="29">
        <v>5.43</v>
      </c>
      <c r="G548" s="29">
        <v>24.64</v>
      </c>
      <c r="I548" s="29">
        <v>52</v>
      </c>
      <c r="J548" s="29">
        <v>5.42999999999995</v>
      </c>
      <c r="K548" s="30">
        <v>6.75</v>
      </c>
    </row>
    <row r="549" spans="1:11">
      <c r="A549" s="29">
        <v>255</v>
      </c>
      <c r="B549" s="29">
        <v>5.44</v>
      </c>
      <c r="C549" s="29">
        <v>39.33</v>
      </c>
      <c r="E549" s="29">
        <v>150</v>
      </c>
      <c r="F549" s="29">
        <v>5.4399999999999995</v>
      </c>
      <c r="G549" s="29">
        <v>24.58</v>
      </c>
      <c r="I549" s="29">
        <v>52</v>
      </c>
      <c r="J549" s="29">
        <v>5.4399999999999409</v>
      </c>
      <c r="K549" s="30">
        <v>6.75</v>
      </c>
    </row>
    <row r="550" spans="1:11">
      <c r="A550" s="29">
        <v>255</v>
      </c>
      <c r="B550" s="29">
        <v>5.45</v>
      </c>
      <c r="C550" s="29">
        <v>39.33</v>
      </c>
      <c r="E550" s="29">
        <v>151</v>
      </c>
      <c r="F550" s="29">
        <v>5.4500000000000011</v>
      </c>
      <c r="G550" s="29">
        <v>24.56</v>
      </c>
      <c r="I550" s="29">
        <v>52</v>
      </c>
      <c r="J550" s="29">
        <v>5.4500000000000455</v>
      </c>
      <c r="K550" s="30">
        <v>6.7222222222222223</v>
      </c>
    </row>
    <row r="551" spans="1:11">
      <c r="A551" s="29">
        <v>255</v>
      </c>
      <c r="B551" s="29">
        <v>5.46</v>
      </c>
      <c r="C551" s="29">
        <v>39.36</v>
      </c>
      <c r="E551" s="29">
        <v>151</v>
      </c>
      <c r="F551" s="29">
        <v>5.4600000000000009</v>
      </c>
      <c r="G551" s="29">
        <v>24.5</v>
      </c>
      <c r="I551" s="29">
        <v>52</v>
      </c>
      <c r="J551" s="29">
        <v>5.4600000000000364</v>
      </c>
      <c r="K551" s="30">
        <v>6.7222222222222223</v>
      </c>
    </row>
    <row r="552" spans="1:11">
      <c r="A552" s="29">
        <v>256</v>
      </c>
      <c r="B552" s="29">
        <v>5.47</v>
      </c>
      <c r="C552" s="29">
        <v>39.39</v>
      </c>
      <c r="E552" s="29">
        <v>151</v>
      </c>
      <c r="F552" s="29">
        <v>5.4700000000000006</v>
      </c>
      <c r="G552" s="29">
        <v>24.44</v>
      </c>
      <c r="I552" s="29">
        <v>52</v>
      </c>
      <c r="J552" s="29">
        <v>5.4700000000000273</v>
      </c>
      <c r="K552" s="30">
        <v>6.7222222222222223</v>
      </c>
    </row>
    <row r="553" spans="1:11">
      <c r="A553" s="29">
        <v>256</v>
      </c>
      <c r="B553" s="29">
        <v>5.48</v>
      </c>
      <c r="C553" s="29">
        <v>39.36</v>
      </c>
      <c r="E553" s="29">
        <v>151</v>
      </c>
      <c r="F553" s="29">
        <v>5.48</v>
      </c>
      <c r="G553" s="29">
        <v>24.42</v>
      </c>
      <c r="I553" s="29">
        <v>52</v>
      </c>
      <c r="J553" s="29">
        <v>5.4800000000000182</v>
      </c>
      <c r="K553" s="30">
        <v>6.6944444444444446</v>
      </c>
    </row>
    <row r="554" spans="1:11">
      <c r="A554" s="29">
        <v>257</v>
      </c>
      <c r="B554" s="29">
        <v>5.49</v>
      </c>
      <c r="C554" s="29">
        <v>39.25</v>
      </c>
      <c r="E554" s="29">
        <v>152</v>
      </c>
      <c r="F554" s="29">
        <v>5.49</v>
      </c>
      <c r="G554" s="29">
        <v>24.42</v>
      </c>
      <c r="I554" s="29">
        <v>52</v>
      </c>
      <c r="J554" s="29">
        <v>5.4900000000000091</v>
      </c>
      <c r="K554" s="30">
        <v>6.666666666666667</v>
      </c>
    </row>
    <row r="555" spans="1:11">
      <c r="A555" s="29">
        <v>257</v>
      </c>
      <c r="B555" s="29">
        <v>5.5</v>
      </c>
      <c r="C555" s="29">
        <v>39.17</v>
      </c>
      <c r="E555" s="29">
        <v>152</v>
      </c>
      <c r="F555" s="29">
        <v>5.5</v>
      </c>
      <c r="G555" s="29">
        <v>24.44</v>
      </c>
      <c r="I555" s="29">
        <v>52</v>
      </c>
      <c r="J555" s="29">
        <v>5.5</v>
      </c>
      <c r="K555" s="30">
        <v>6.666666666666667</v>
      </c>
    </row>
    <row r="556" spans="1:11">
      <c r="A556" s="29">
        <v>257</v>
      </c>
      <c r="B556" s="29">
        <v>5.51</v>
      </c>
      <c r="C556" s="29">
        <v>39.14</v>
      </c>
      <c r="E556" s="29">
        <v>152</v>
      </c>
      <c r="F556" s="29">
        <v>5.51</v>
      </c>
      <c r="G556" s="29">
        <v>24.47</v>
      </c>
      <c r="I556" s="29">
        <v>52</v>
      </c>
      <c r="J556" s="29">
        <v>5.5099999999999909</v>
      </c>
      <c r="K556" s="30">
        <v>6.666666666666667</v>
      </c>
    </row>
    <row r="557" spans="1:11">
      <c r="A557" s="29">
        <v>258</v>
      </c>
      <c r="B557" s="29">
        <v>5.52</v>
      </c>
      <c r="C557" s="29">
        <v>39.14</v>
      </c>
      <c r="E557" s="29">
        <v>152</v>
      </c>
      <c r="F557" s="29">
        <v>5.52</v>
      </c>
      <c r="G557" s="29">
        <v>24.5</v>
      </c>
      <c r="I557" s="29">
        <v>52</v>
      </c>
      <c r="J557" s="29">
        <v>5.5199999999999818</v>
      </c>
      <c r="K557" s="30">
        <v>6.6388888888888893</v>
      </c>
    </row>
    <row r="558" spans="1:11">
      <c r="A558" s="29">
        <v>258</v>
      </c>
      <c r="B558" s="29">
        <v>5.53</v>
      </c>
      <c r="C558" s="29">
        <v>39.11</v>
      </c>
      <c r="E558" s="29">
        <v>153</v>
      </c>
      <c r="F558" s="29">
        <v>5.5299999999999994</v>
      </c>
      <c r="G558" s="29">
        <v>24.47</v>
      </c>
      <c r="I558" s="29">
        <v>53</v>
      </c>
      <c r="J558" s="29">
        <v>5.5299999999999727</v>
      </c>
      <c r="K558" s="30">
        <v>6.6388888888888893</v>
      </c>
    </row>
    <row r="559" spans="1:11">
      <c r="A559" s="29">
        <v>259</v>
      </c>
      <c r="B559" s="29">
        <v>5.54</v>
      </c>
      <c r="C559" s="29">
        <v>39.11</v>
      </c>
      <c r="E559" s="29">
        <v>153</v>
      </c>
      <c r="F559" s="29">
        <v>5.5400000000000009</v>
      </c>
      <c r="G559" s="29">
        <v>24.47</v>
      </c>
      <c r="I559" s="29">
        <v>53</v>
      </c>
      <c r="J559" s="29">
        <v>5.5399999999999636</v>
      </c>
      <c r="K559" s="30">
        <v>6.6388888888888893</v>
      </c>
    </row>
    <row r="560" spans="1:11">
      <c r="A560" s="29">
        <v>259</v>
      </c>
      <c r="B560" s="29">
        <v>5.55</v>
      </c>
      <c r="C560" s="29">
        <v>39.11</v>
      </c>
      <c r="E560" s="29">
        <v>153</v>
      </c>
      <c r="F560" s="29">
        <v>5.5500000000000007</v>
      </c>
      <c r="G560" s="29">
        <v>24.47</v>
      </c>
      <c r="I560" s="29">
        <v>53</v>
      </c>
      <c r="J560" s="29">
        <v>5.5499999999999545</v>
      </c>
      <c r="K560" s="30">
        <v>6.6111111111111107</v>
      </c>
    </row>
    <row r="561" spans="1:11">
      <c r="A561" s="29">
        <v>259</v>
      </c>
      <c r="B561" s="29">
        <v>5.56</v>
      </c>
      <c r="C561" s="29">
        <v>39.11</v>
      </c>
      <c r="E561" s="29">
        <v>153</v>
      </c>
      <c r="F561" s="29">
        <v>5.5600000000000005</v>
      </c>
      <c r="G561" s="29">
        <v>24.42</v>
      </c>
      <c r="I561" s="29">
        <v>53</v>
      </c>
      <c r="J561" s="29">
        <v>5.5599999999999454</v>
      </c>
      <c r="K561" s="30">
        <v>6.6111111111111107</v>
      </c>
    </row>
    <row r="562" spans="1:11">
      <c r="A562" s="29">
        <v>260</v>
      </c>
      <c r="B562" s="29">
        <v>5.57</v>
      </c>
      <c r="C562" s="29">
        <v>39.14</v>
      </c>
      <c r="E562" s="29">
        <v>154</v>
      </c>
      <c r="F562" s="29">
        <v>5.57</v>
      </c>
      <c r="G562" s="29">
        <v>24.42</v>
      </c>
      <c r="I562" s="29">
        <v>53</v>
      </c>
      <c r="J562" s="29">
        <v>5.5699999999999363</v>
      </c>
      <c r="K562" s="30">
        <v>6.5555555555555554</v>
      </c>
    </row>
    <row r="563" spans="1:11">
      <c r="A563" s="29">
        <v>260</v>
      </c>
      <c r="B563" s="29">
        <v>5.58</v>
      </c>
      <c r="C563" s="29">
        <v>39.11</v>
      </c>
      <c r="E563" s="29">
        <v>154</v>
      </c>
      <c r="F563" s="29">
        <v>5.58</v>
      </c>
      <c r="G563" s="29">
        <v>24.39</v>
      </c>
      <c r="I563" s="29">
        <v>53</v>
      </c>
      <c r="J563" s="29">
        <v>5.5800000000000409</v>
      </c>
      <c r="K563" s="30">
        <v>6.5277777777777777</v>
      </c>
    </row>
    <row r="564" spans="1:11">
      <c r="A564" s="29">
        <v>260</v>
      </c>
      <c r="B564" s="29">
        <v>5.59</v>
      </c>
      <c r="C564" s="29">
        <v>39</v>
      </c>
      <c r="E564" s="29">
        <v>154</v>
      </c>
      <c r="F564" s="29">
        <v>5.59</v>
      </c>
      <c r="G564" s="29">
        <v>24.39</v>
      </c>
      <c r="I564" s="29">
        <v>53</v>
      </c>
      <c r="J564" s="29">
        <v>5.5900000000000318</v>
      </c>
      <c r="K564" s="30">
        <v>6.5277777777777777</v>
      </c>
    </row>
    <row r="565" spans="1:11">
      <c r="A565" s="29">
        <v>261</v>
      </c>
      <c r="B565" s="29">
        <v>5.6</v>
      </c>
      <c r="C565" s="29">
        <v>38.97</v>
      </c>
      <c r="E565" s="29">
        <v>154</v>
      </c>
      <c r="F565" s="29">
        <v>5.6</v>
      </c>
      <c r="G565" s="29">
        <v>24.39</v>
      </c>
      <c r="I565" s="29">
        <v>53</v>
      </c>
      <c r="J565" s="29">
        <v>5.6000000000000227</v>
      </c>
      <c r="K565" s="30">
        <v>6.5277777777777777</v>
      </c>
    </row>
    <row r="566" spans="1:11">
      <c r="A566" s="29">
        <v>261</v>
      </c>
      <c r="B566" s="29">
        <v>5.61</v>
      </c>
      <c r="C566" s="29">
        <v>38.97</v>
      </c>
      <c r="E566" s="29">
        <v>155</v>
      </c>
      <c r="F566" s="29">
        <v>5.6099999999999994</v>
      </c>
      <c r="G566" s="29">
        <v>24.42</v>
      </c>
      <c r="I566" s="29">
        <v>53</v>
      </c>
      <c r="J566" s="29">
        <v>5.6100000000000136</v>
      </c>
      <c r="K566" s="30">
        <v>6.5</v>
      </c>
    </row>
    <row r="567" spans="1:11">
      <c r="A567" s="29">
        <v>262</v>
      </c>
      <c r="B567" s="29">
        <v>5.62</v>
      </c>
      <c r="C567" s="29">
        <v>38.97</v>
      </c>
      <c r="E567" s="29">
        <v>155</v>
      </c>
      <c r="F567" s="29">
        <v>5.620000000000001</v>
      </c>
      <c r="G567" s="29">
        <v>24.42</v>
      </c>
      <c r="I567" s="29">
        <v>53</v>
      </c>
      <c r="J567" s="29">
        <v>5.6200000000000045</v>
      </c>
      <c r="K567" s="30">
        <v>6.5</v>
      </c>
    </row>
    <row r="568" spans="1:11">
      <c r="A568" s="29">
        <v>262</v>
      </c>
      <c r="B568" s="29">
        <v>5.63</v>
      </c>
      <c r="C568" s="29">
        <v>38.92</v>
      </c>
      <c r="E568" s="29">
        <v>155</v>
      </c>
      <c r="F568" s="29">
        <v>5.6300000000000008</v>
      </c>
      <c r="G568" s="29">
        <v>24.44</v>
      </c>
      <c r="I568" s="29">
        <v>53</v>
      </c>
      <c r="J568" s="29">
        <v>5.6299999999999955</v>
      </c>
      <c r="K568" s="30">
        <v>6.5</v>
      </c>
    </row>
    <row r="569" spans="1:11">
      <c r="A569" s="29">
        <v>262</v>
      </c>
      <c r="B569" s="29">
        <v>5.64</v>
      </c>
      <c r="C569" s="29">
        <v>38.89</v>
      </c>
      <c r="E569" s="29">
        <v>155</v>
      </c>
      <c r="F569" s="29">
        <v>5.6400000000000006</v>
      </c>
      <c r="G569" s="29">
        <v>24.42</v>
      </c>
      <c r="I569" s="29">
        <v>53</v>
      </c>
      <c r="J569" s="29">
        <v>5.6399999999999864</v>
      </c>
      <c r="K569" s="30">
        <v>6.5</v>
      </c>
    </row>
    <row r="570" spans="1:11">
      <c r="A570" s="29">
        <v>263</v>
      </c>
      <c r="B570" s="29">
        <v>5.65</v>
      </c>
      <c r="C570" s="29">
        <v>38.92</v>
      </c>
      <c r="E570" s="29">
        <v>156</v>
      </c>
      <c r="F570" s="29">
        <v>5.65</v>
      </c>
      <c r="G570" s="29">
        <v>24.39</v>
      </c>
      <c r="I570" s="29">
        <v>53</v>
      </c>
      <c r="J570" s="29">
        <v>5.6499999999999773</v>
      </c>
      <c r="K570" s="30">
        <v>6.4722222222222223</v>
      </c>
    </row>
    <row r="571" spans="1:11">
      <c r="A571" s="29">
        <v>263</v>
      </c>
      <c r="B571" s="29">
        <v>5.66</v>
      </c>
      <c r="C571" s="29">
        <v>38.92</v>
      </c>
      <c r="E571" s="29">
        <v>156</v>
      </c>
      <c r="F571" s="29">
        <v>5.66</v>
      </c>
      <c r="G571" s="29">
        <v>24.33</v>
      </c>
      <c r="I571" s="29">
        <v>53</v>
      </c>
      <c r="J571" s="29">
        <v>5.6599999999999682</v>
      </c>
      <c r="K571" s="30">
        <v>6.4722222222222223</v>
      </c>
    </row>
    <row r="572" spans="1:11">
      <c r="A572" s="29">
        <v>264</v>
      </c>
      <c r="B572" s="29">
        <v>5.67</v>
      </c>
      <c r="C572" s="29">
        <v>38.92</v>
      </c>
      <c r="E572" s="29">
        <v>156</v>
      </c>
      <c r="F572" s="29">
        <v>5.67</v>
      </c>
      <c r="G572" s="29">
        <v>24.31</v>
      </c>
      <c r="I572" s="29">
        <v>53</v>
      </c>
      <c r="J572" s="29">
        <v>5.6699999999999591</v>
      </c>
      <c r="K572" s="30">
        <v>6.4722222222222223</v>
      </c>
    </row>
    <row r="573" spans="1:11">
      <c r="A573" s="29">
        <v>264</v>
      </c>
      <c r="B573" s="29">
        <v>5.68</v>
      </c>
      <c r="C573" s="29">
        <v>38.83</v>
      </c>
      <c r="E573" s="29">
        <v>156</v>
      </c>
      <c r="F573" s="29">
        <v>5.68</v>
      </c>
      <c r="G573" s="29">
        <v>24.31</v>
      </c>
      <c r="I573" s="29">
        <v>53</v>
      </c>
      <c r="J573" s="29">
        <v>5.67999999999995</v>
      </c>
      <c r="K573" s="30">
        <v>6.4722222222222223</v>
      </c>
    </row>
    <row r="574" spans="1:11">
      <c r="A574" s="29">
        <v>264</v>
      </c>
      <c r="B574" s="29">
        <v>5.69</v>
      </c>
      <c r="C574" s="29">
        <v>38.78</v>
      </c>
      <c r="E574" s="29">
        <v>157</v>
      </c>
      <c r="F574" s="29">
        <v>5.6899999999999995</v>
      </c>
      <c r="G574" s="29">
        <v>24.33</v>
      </c>
      <c r="I574" s="29">
        <v>54</v>
      </c>
      <c r="J574" s="29">
        <v>5.6899999999999409</v>
      </c>
      <c r="K574" s="30">
        <v>6.416666666666667</v>
      </c>
    </row>
    <row r="575" spans="1:11">
      <c r="A575" s="29">
        <v>265</v>
      </c>
      <c r="B575" s="29">
        <v>5.7</v>
      </c>
      <c r="C575" s="29">
        <v>38.78</v>
      </c>
      <c r="E575" s="29">
        <v>157</v>
      </c>
      <c r="F575" s="29">
        <v>5.7000000000000011</v>
      </c>
      <c r="G575" s="29">
        <v>24.36</v>
      </c>
      <c r="I575" s="29">
        <v>54</v>
      </c>
      <c r="J575" s="29">
        <v>5.7000000000000455</v>
      </c>
      <c r="K575" s="30">
        <v>6.416666666666667</v>
      </c>
    </row>
    <row r="576" spans="1:11">
      <c r="A576" s="29">
        <v>265</v>
      </c>
      <c r="B576" s="29">
        <v>5.71</v>
      </c>
      <c r="C576" s="29">
        <v>38.78</v>
      </c>
      <c r="E576" s="29">
        <v>157</v>
      </c>
      <c r="F576" s="29">
        <v>5.7100000000000009</v>
      </c>
      <c r="G576" s="29">
        <v>24.36</v>
      </c>
      <c r="I576" s="29">
        <v>54</v>
      </c>
      <c r="J576" s="29">
        <v>5.7100000000000364</v>
      </c>
      <c r="K576" s="30">
        <v>6.416666666666667</v>
      </c>
    </row>
    <row r="577" spans="1:11">
      <c r="A577" s="29">
        <v>266</v>
      </c>
      <c r="B577" s="29">
        <v>5.72</v>
      </c>
      <c r="C577" s="29">
        <v>38.75</v>
      </c>
      <c r="E577" s="29">
        <v>157</v>
      </c>
      <c r="F577" s="29">
        <v>5.7200000000000006</v>
      </c>
      <c r="G577" s="29">
        <v>24.39</v>
      </c>
      <c r="I577" s="29">
        <v>54</v>
      </c>
      <c r="J577" s="29">
        <v>5.7200000000000273</v>
      </c>
      <c r="K577" s="30">
        <v>6.3888888888888893</v>
      </c>
    </row>
    <row r="578" spans="1:11">
      <c r="A578" s="29">
        <v>266</v>
      </c>
      <c r="B578" s="29">
        <v>5.73</v>
      </c>
      <c r="C578" s="29">
        <v>38.69</v>
      </c>
      <c r="E578" s="29">
        <v>158</v>
      </c>
      <c r="F578" s="29">
        <v>5.73</v>
      </c>
      <c r="G578" s="29">
        <v>24.36</v>
      </c>
      <c r="I578" s="29">
        <v>54</v>
      </c>
      <c r="J578" s="29">
        <v>5.7300000000000182</v>
      </c>
      <c r="K578" s="30">
        <v>6.3888888888888893</v>
      </c>
    </row>
    <row r="579" spans="1:11">
      <c r="A579" s="29">
        <v>266</v>
      </c>
      <c r="B579" s="29">
        <v>5.74</v>
      </c>
      <c r="C579" s="29">
        <v>38.67</v>
      </c>
      <c r="E579" s="29">
        <v>158</v>
      </c>
      <c r="F579" s="29">
        <v>5.74</v>
      </c>
      <c r="G579" s="29">
        <v>24.33</v>
      </c>
      <c r="I579" s="29">
        <v>54</v>
      </c>
      <c r="J579" s="29">
        <v>5.7400000000000091</v>
      </c>
      <c r="K579" s="30">
        <v>6.416666666666667</v>
      </c>
    </row>
    <row r="580" spans="1:11">
      <c r="A580" s="29">
        <v>267</v>
      </c>
      <c r="B580" s="29">
        <v>5.75</v>
      </c>
      <c r="C580" s="29">
        <v>38.67</v>
      </c>
      <c r="E580" s="29">
        <v>158</v>
      </c>
      <c r="F580" s="29">
        <v>5.75</v>
      </c>
      <c r="G580" s="29">
        <v>24.28</v>
      </c>
      <c r="I580" s="29">
        <v>54</v>
      </c>
      <c r="J580" s="29">
        <v>5.75</v>
      </c>
      <c r="K580" s="30">
        <v>6.416666666666667</v>
      </c>
    </row>
    <row r="581" spans="1:11">
      <c r="A581" s="29">
        <v>267</v>
      </c>
      <c r="B581" s="29">
        <v>5.76</v>
      </c>
      <c r="C581" s="29">
        <v>38.67</v>
      </c>
      <c r="E581" s="29">
        <v>158</v>
      </c>
      <c r="F581" s="29">
        <v>5.76</v>
      </c>
      <c r="G581" s="29">
        <v>24.25</v>
      </c>
      <c r="I581" s="29">
        <v>54</v>
      </c>
      <c r="J581" s="29">
        <v>5.7599999999999909</v>
      </c>
      <c r="K581" s="30">
        <v>6.416666666666667</v>
      </c>
    </row>
    <row r="582" spans="1:11">
      <c r="A582" s="29">
        <v>267</v>
      </c>
      <c r="B582" s="29">
        <v>5.77</v>
      </c>
      <c r="C582" s="29">
        <v>38.64</v>
      </c>
      <c r="E582" s="29">
        <v>159</v>
      </c>
      <c r="F582" s="29">
        <v>5.77</v>
      </c>
      <c r="G582" s="29">
        <v>24.19</v>
      </c>
      <c r="I582" s="29">
        <v>54</v>
      </c>
      <c r="J582" s="29">
        <v>5.7699999999999818</v>
      </c>
      <c r="K582" s="30">
        <v>6.416666666666667</v>
      </c>
    </row>
    <row r="583" spans="1:11">
      <c r="A583" s="29">
        <v>268</v>
      </c>
      <c r="B583" s="29">
        <v>5.78</v>
      </c>
      <c r="C583" s="29">
        <v>38.56</v>
      </c>
      <c r="E583" s="29">
        <v>159</v>
      </c>
      <c r="F583" s="29">
        <v>5.7799999999999994</v>
      </c>
      <c r="G583" s="29">
        <v>24.14</v>
      </c>
      <c r="I583" s="29">
        <v>54</v>
      </c>
      <c r="J583" s="29">
        <v>5.7799999999999727</v>
      </c>
      <c r="K583" s="30">
        <v>6.416666666666667</v>
      </c>
    </row>
    <row r="584" spans="1:11">
      <c r="A584" s="29">
        <v>268</v>
      </c>
      <c r="B584" s="29">
        <v>5.79</v>
      </c>
      <c r="C584" s="29">
        <v>38.53</v>
      </c>
      <c r="E584" s="29">
        <v>159</v>
      </c>
      <c r="F584" s="29">
        <v>5.7900000000000009</v>
      </c>
      <c r="G584" s="29">
        <v>24.14</v>
      </c>
      <c r="I584" s="29">
        <v>54</v>
      </c>
      <c r="J584" s="29">
        <v>5.7899999999999636</v>
      </c>
      <c r="K584" s="30">
        <v>6.3888888888888893</v>
      </c>
    </row>
    <row r="585" spans="1:11">
      <c r="A585" s="29">
        <v>269</v>
      </c>
      <c r="B585" s="29">
        <v>5.8</v>
      </c>
      <c r="C585" s="29">
        <v>38.56</v>
      </c>
      <c r="E585" s="29">
        <v>159</v>
      </c>
      <c r="F585" s="29">
        <v>5.8000000000000007</v>
      </c>
      <c r="G585" s="29">
        <v>24.14</v>
      </c>
      <c r="I585" s="29">
        <v>54</v>
      </c>
      <c r="J585" s="29">
        <v>5.7999999999999545</v>
      </c>
      <c r="K585" s="30">
        <v>6.3611111111111107</v>
      </c>
    </row>
    <row r="586" spans="1:11">
      <c r="A586" s="29">
        <v>269</v>
      </c>
      <c r="B586" s="29">
        <v>5.81</v>
      </c>
      <c r="C586" s="29">
        <v>38.58</v>
      </c>
      <c r="E586" s="29">
        <v>159</v>
      </c>
      <c r="F586" s="29">
        <v>5.8100000000000005</v>
      </c>
      <c r="G586" s="29">
        <v>24.17</v>
      </c>
      <c r="I586" s="29">
        <v>54</v>
      </c>
      <c r="J586" s="29">
        <v>5.8099999999999454</v>
      </c>
      <c r="K586" s="30">
        <v>6.3611111111111107</v>
      </c>
    </row>
    <row r="587" spans="1:11">
      <c r="A587" s="29">
        <v>269</v>
      </c>
      <c r="B587" s="29">
        <v>5.82</v>
      </c>
      <c r="C587" s="29">
        <v>38.58</v>
      </c>
      <c r="E587" s="29">
        <v>160</v>
      </c>
      <c r="F587" s="29">
        <v>5.82</v>
      </c>
      <c r="G587" s="29">
        <v>24.19</v>
      </c>
      <c r="I587" s="29">
        <v>54</v>
      </c>
      <c r="J587" s="29">
        <v>5.8199999999999363</v>
      </c>
      <c r="K587" s="30">
        <v>6.333333333333333</v>
      </c>
    </row>
    <row r="588" spans="1:11">
      <c r="A588" s="29">
        <v>270</v>
      </c>
      <c r="B588" s="29">
        <v>5.83</v>
      </c>
      <c r="C588" s="29">
        <v>38.56</v>
      </c>
      <c r="E588" s="29">
        <v>160</v>
      </c>
      <c r="F588" s="29">
        <v>5.83</v>
      </c>
      <c r="G588" s="29">
        <v>24.19</v>
      </c>
      <c r="I588" s="29">
        <v>54</v>
      </c>
      <c r="J588" s="29">
        <v>5.8300000000000409</v>
      </c>
      <c r="K588" s="30">
        <v>6.2777777777777777</v>
      </c>
    </row>
    <row r="589" spans="1:11">
      <c r="A589" s="29">
        <v>270</v>
      </c>
      <c r="B589" s="29">
        <v>5.84</v>
      </c>
      <c r="C589" s="29">
        <v>38.56</v>
      </c>
      <c r="E589" s="29">
        <v>160</v>
      </c>
      <c r="F589" s="29">
        <v>5.84</v>
      </c>
      <c r="G589" s="29">
        <v>24.19</v>
      </c>
      <c r="I589" s="29">
        <v>55</v>
      </c>
      <c r="J589" s="29">
        <v>5.8400000000000318</v>
      </c>
      <c r="K589" s="30">
        <v>6.2777777777777777</v>
      </c>
    </row>
    <row r="590" spans="1:11">
      <c r="A590" s="29">
        <v>271</v>
      </c>
      <c r="B590" s="29">
        <v>5.85</v>
      </c>
      <c r="C590" s="29">
        <v>38.56</v>
      </c>
      <c r="E590" s="29">
        <v>160</v>
      </c>
      <c r="F590" s="29">
        <v>5.85</v>
      </c>
      <c r="G590" s="29">
        <v>24.19</v>
      </c>
      <c r="I590" s="29">
        <v>55</v>
      </c>
      <c r="J590" s="29">
        <v>5.8500000000000227</v>
      </c>
      <c r="K590" s="30">
        <v>6.2777777777777777</v>
      </c>
    </row>
    <row r="591" spans="1:11">
      <c r="A591" s="29">
        <v>271</v>
      </c>
      <c r="B591" s="29">
        <v>5.86</v>
      </c>
      <c r="C591" s="29">
        <v>38.56</v>
      </c>
      <c r="E591" s="29">
        <v>161</v>
      </c>
      <c r="F591" s="29">
        <v>5.8599999999999994</v>
      </c>
      <c r="G591" s="29">
        <v>24.14</v>
      </c>
      <c r="I591" s="29">
        <v>55</v>
      </c>
      <c r="J591" s="29">
        <v>5.8600000000000136</v>
      </c>
      <c r="K591" s="30">
        <v>6.2777777777777777</v>
      </c>
    </row>
    <row r="592" spans="1:11">
      <c r="A592" s="29">
        <v>271</v>
      </c>
      <c r="B592" s="29">
        <v>5.87</v>
      </c>
      <c r="C592" s="29">
        <v>38.44</v>
      </c>
      <c r="E592" s="29">
        <v>161</v>
      </c>
      <c r="F592" s="29">
        <v>5.870000000000001</v>
      </c>
      <c r="G592" s="29">
        <v>24.11</v>
      </c>
      <c r="I592" s="29">
        <v>55</v>
      </c>
      <c r="J592" s="29">
        <v>5.8700000000000045</v>
      </c>
      <c r="K592" s="30">
        <v>6.2777777777777777</v>
      </c>
    </row>
    <row r="593" spans="1:11">
      <c r="A593" s="29">
        <v>272</v>
      </c>
      <c r="B593" s="29">
        <v>5.88</v>
      </c>
      <c r="C593" s="29">
        <v>38.33</v>
      </c>
      <c r="E593" s="29">
        <v>161</v>
      </c>
      <c r="F593" s="29">
        <v>5.8800000000000008</v>
      </c>
      <c r="G593" s="29">
        <v>24.11</v>
      </c>
      <c r="I593" s="29">
        <v>55</v>
      </c>
      <c r="J593" s="29">
        <v>5.8799999999999955</v>
      </c>
      <c r="K593" s="30">
        <v>6.2777777777777777</v>
      </c>
    </row>
    <row r="594" spans="1:11">
      <c r="A594" s="29">
        <v>272</v>
      </c>
      <c r="B594" s="29">
        <v>5.89</v>
      </c>
      <c r="C594" s="29">
        <v>38.31</v>
      </c>
      <c r="E594" s="29">
        <v>161</v>
      </c>
      <c r="F594" s="29">
        <v>5.8900000000000006</v>
      </c>
      <c r="G594" s="29">
        <v>24.08</v>
      </c>
      <c r="I594" s="29">
        <v>55</v>
      </c>
      <c r="J594" s="29">
        <v>5.8899999999999864</v>
      </c>
      <c r="K594" s="30">
        <v>6.2777777777777777</v>
      </c>
    </row>
    <row r="595" spans="1:11">
      <c r="A595" s="29">
        <v>272</v>
      </c>
      <c r="B595" s="29">
        <v>5.9</v>
      </c>
      <c r="C595" s="29">
        <v>38.31</v>
      </c>
      <c r="E595" s="29">
        <v>162</v>
      </c>
      <c r="F595" s="29">
        <v>5.9</v>
      </c>
      <c r="G595" s="29">
        <v>24.11</v>
      </c>
      <c r="I595" s="29">
        <v>55</v>
      </c>
      <c r="J595" s="29">
        <v>5.8999999999999773</v>
      </c>
      <c r="K595" s="30">
        <v>6.25</v>
      </c>
    </row>
    <row r="596" spans="1:11">
      <c r="A596" s="29">
        <v>273</v>
      </c>
      <c r="B596" s="29">
        <v>5.91</v>
      </c>
      <c r="C596" s="29">
        <v>38.31</v>
      </c>
      <c r="E596" s="29">
        <v>162</v>
      </c>
      <c r="F596" s="29">
        <v>5.91</v>
      </c>
      <c r="G596" s="29">
        <v>24.11</v>
      </c>
      <c r="I596" s="29">
        <v>55</v>
      </c>
      <c r="J596" s="29">
        <v>5.9099999999999682</v>
      </c>
      <c r="K596" s="30">
        <v>6.1944444444444446</v>
      </c>
    </row>
    <row r="597" spans="1:11">
      <c r="A597" s="29">
        <v>273</v>
      </c>
      <c r="B597" s="29">
        <v>5.92</v>
      </c>
      <c r="C597" s="29">
        <v>38.28</v>
      </c>
      <c r="E597" s="29">
        <v>162</v>
      </c>
      <c r="F597" s="29">
        <v>5.92</v>
      </c>
      <c r="G597" s="29">
        <v>24.14</v>
      </c>
      <c r="I597" s="29">
        <v>55</v>
      </c>
      <c r="J597" s="29">
        <v>5.9199999999999591</v>
      </c>
      <c r="K597" s="30">
        <v>6.1944444444444446</v>
      </c>
    </row>
    <row r="598" spans="1:11">
      <c r="A598" s="29">
        <v>274</v>
      </c>
      <c r="B598" s="29">
        <v>5.93</v>
      </c>
      <c r="C598" s="29">
        <v>38.25</v>
      </c>
      <c r="E598" s="29">
        <v>162</v>
      </c>
      <c r="F598" s="29">
        <v>5.93</v>
      </c>
      <c r="G598" s="29">
        <v>24.14</v>
      </c>
      <c r="I598" s="29">
        <v>55</v>
      </c>
      <c r="J598" s="29">
        <v>5.92999999999995</v>
      </c>
      <c r="K598" s="30">
        <v>6.1944444444444446</v>
      </c>
    </row>
    <row r="599" spans="1:11">
      <c r="A599" s="29">
        <v>274</v>
      </c>
      <c r="B599" s="29">
        <v>5.94</v>
      </c>
      <c r="C599" s="29">
        <v>38.25</v>
      </c>
      <c r="E599" s="29">
        <v>163</v>
      </c>
      <c r="F599" s="29">
        <v>5.9399999999999995</v>
      </c>
      <c r="G599" s="29">
        <v>24.14</v>
      </c>
      <c r="I599" s="29">
        <v>55</v>
      </c>
      <c r="J599" s="29">
        <v>5.9399999999999409</v>
      </c>
      <c r="K599" s="30">
        <v>6.1388888888888893</v>
      </c>
    </row>
    <row r="600" spans="1:11">
      <c r="A600" s="29">
        <v>274</v>
      </c>
      <c r="B600" s="29">
        <v>5.95</v>
      </c>
      <c r="C600" s="29">
        <v>38.28</v>
      </c>
      <c r="E600" s="29">
        <v>163</v>
      </c>
      <c r="F600" s="29">
        <v>5.9500000000000011</v>
      </c>
      <c r="G600" s="29">
        <v>24.11</v>
      </c>
      <c r="I600" s="29">
        <v>55</v>
      </c>
      <c r="J600" s="29">
        <v>5.9500000000000455</v>
      </c>
      <c r="K600" s="30">
        <v>6.1388888888888893</v>
      </c>
    </row>
    <row r="601" spans="1:11">
      <c r="A601" s="29">
        <v>275</v>
      </c>
      <c r="B601" s="29">
        <v>5.96</v>
      </c>
      <c r="C601" s="29">
        <v>38.28</v>
      </c>
      <c r="E601" s="29">
        <v>163</v>
      </c>
      <c r="F601" s="29">
        <v>5.9600000000000009</v>
      </c>
      <c r="G601" s="29">
        <v>24.06</v>
      </c>
      <c r="I601" s="29">
        <v>55</v>
      </c>
      <c r="J601" s="29">
        <v>5.9600000000000364</v>
      </c>
      <c r="K601" s="30">
        <v>6.1388888888888893</v>
      </c>
    </row>
    <row r="602" spans="1:11">
      <c r="A602" s="29">
        <v>275</v>
      </c>
      <c r="B602" s="29">
        <v>5.97</v>
      </c>
      <c r="C602" s="29">
        <v>38.19</v>
      </c>
      <c r="E602" s="29">
        <v>163</v>
      </c>
      <c r="F602" s="29">
        <v>5.9700000000000006</v>
      </c>
      <c r="G602" s="29">
        <v>24</v>
      </c>
      <c r="I602" s="29">
        <v>55</v>
      </c>
      <c r="J602" s="29">
        <v>5.9700000000000273</v>
      </c>
      <c r="K602" s="30">
        <v>6.1388888888888893</v>
      </c>
    </row>
    <row r="603" spans="1:11">
      <c r="A603" s="29">
        <v>276</v>
      </c>
      <c r="B603" s="29">
        <v>5.98</v>
      </c>
      <c r="C603" s="29">
        <v>38.17</v>
      </c>
      <c r="E603" s="29">
        <v>164</v>
      </c>
      <c r="F603" s="29">
        <v>5.98</v>
      </c>
      <c r="G603" s="29">
        <v>23.97</v>
      </c>
      <c r="I603" s="29">
        <v>55</v>
      </c>
      <c r="J603" s="29">
        <v>5.9800000000000182</v>
      </c>
      <c r="K603" s="30">
        <v>6.1388888888888893</v>
      </c>
    </row>
    <row r="604" spans="1:11">
      <c r="A604" s="29">
        <v>276</v>
      </c>
      <c r="B604" s="29">
        <v>5.99</v>
      </c>
      <c r="C604" s="29">
        <v>38.17</v>
      </c>
      <c r="E604" s="29">
        <v>164</v>
      </c>
      <c r="F604" s="29">
        <v>5.99</v>
      </c>
      <c r="G604" s="29">
        <v>23.97</v>
      </c>
      <c r="I604" s="29">
        <v>55</v>
      </c>
      <c r="J604" s="29">
        <v>5.9900000000000091</v>
      </c>
      <c r="K604" s="30">
        <v>6.1388888888888893</v>
      </c>
    </row>
    <row r="605" spans="1:11">
      <c r="A605" s="29">
        <v>276</v>
      </c>
      <c r="B605" s="29">
        <v>6</v>
      </c>
      <c r="C605" s="29">
        <v>38.17</v>
      </c>
      <c r="E605" s="29">
        <v>164</v>
      </c>
      <c r="F605" s="29">
        <v>6.0000000000000018</v>
      </c>
      <c r="G605" s="29">
        <v>24</v>
      </c>
      <c r="I605" s="29">
        <v>56</v>
      </c>
      <c r="J605" s="29">
        <v>6</v>
      </c>
      <c r="K605" s="30">
        <v>6.1388888888888893</v>
      </c>
    </row>
    <row r="606" spans="1:11">
      <c r="A606" s="29">
        <v>277</v>
      </c>
      <c r="B606" s="29">
        <v>6.01</v>
      </c>
      <c r="C606" s="29">
        <v>38.14</v>
      </c>
      <c r="E606" s="29">
        <v>164</v>
      </c>
      <c r="F606" s="29">
        <v>6.01</v>
      </c>
      <c r="G606" s="29">
        <v>24</v>
      </c>
      <c r="I606" s="29">
        <v>56</v>
      </c>
      <c r="J606" s="29">
        <v>6.0099999999999909</v>
      </c>
      <c r="K606" s="30">
        <v>6.1388888888888893</v>
      </c>
    </row>
    <row r="607" spans="1:11">
      <c r="A607" s="29">
        <v>277</v>
      </c>
      <c r="B607" s="29">
        <v>6.02</v>
      </c>
      <c r="C607" s="29">
        <v>38.08</v>
      </c>
      <c r="E607" s="29">
        <v>165</v>
      </c>
      <c r="F607" s="29">
        <v>6.0200000000000014</v>
      </c>
      <c r="G607" s="29">
        <v>24.03</v>
      </c>
      <c r="I607" s="29">
        <v>56</v>
      </c>
      <c r="J607" s="29">
        <v>6.0199999999999818</v>
      </c>
      <c r="K607" s="30">
        <v>6.1111111111111107</v>
      </c>
    </row>
    <row r="608" spans="1:11">
      <c r="A608" s="29">
        <v>277</v>
      </c>
      <c r="B608" s="29">
        <v>6.03</v>
      </c>
      <c r="C608" s="29">
        <v>38.06</v>
      </c>
      <c r="E608" s="29">
        <v>165</v>
      </c>
      <c r="F608" s="29">
        <v>6.0299999999999994</v>
      </c>
      <c r="G608" s="29">
        <v>24.03</v>
      </c>
      <c r="I608" s="29">
        <v>56</v>
      </c>
      <c r="J608" s="29">
        <v>6.0299999999999727</v>
      </c>
      <c r="K608" s="30">
        <v>6.083333333333333</v>
      </c>
    </row>
    <row r="609" spans="1:11">
      <c r="A609" s="29">
        <v>278</v>
      </c>
      <c r="B609" s="29">
        <v>6.04</v>
      </c>
      <c r="C609" s="29">
        <v>38.06</v>
      </c>
      <c r="E609" s="29">
        <v>165</v>
      </c>
      <c r="F609" s="29">
        <v>6.0400000000000009</v>
      </c>
      <c r="G609" s="29">
        <v>24</v>
      </c>
      <c r="I609" s="29">
        <v>56</v>
      </c>
      <c r="J609" s="29">
        <v>6.0399999999999636</v>
      </c>
      <c r="K609" s="30">
        <v>6.083333333333333</v>
      </c>
    </row>
    <row r="610" spans="1:11">
      <c r="A610" s="29">
        <v>278</v>
      </c>
      <c r="B610" s="29">
        <v>6.05</v>
      </c>
      <c r="C610" s="29">
        <v>38.08</v>
      </c>
      <c r="E610" s="29">
        <v>165</v>
      </c>
      <c r="F610" s="29">
        <v>6.0499999999999989</v>
      </c>
      <c r="G610" s="29">
        <v>23.97</v>
      </c>
      <c r="I610" s="29">
        <v>56</v>
      </c>
      <c r="J610" s="29">
        <v>6.0499999999999545</v>
      </c>
      <c r="K610" s="30">
        <v>6.083333333333333</v>
      </c>
    </row>
    <row r="611" spans="1:11">
      <c r="A611" s="29">
        <v>279</v>
      </c>
      <c r="B611" s="29">
        <v>6.06</v>
      </c>
      <c r="C611" s="29">
        <v>38.08</v>
      </c>
      <c r="E611" s="29">
        <v>166</v>
      </c>
      <c r="F611" s="29">
        <v>6.0600000000000005</v>
      </c>
      <c r="G611" s="29">
        <v>23.94</v>
      </c>
      <c r="I611" s="29">
        <v>56</v>
      </c>
      <c r="J611" s="29">
        <v>6.0599999999999454</v>
      </c>
      <c r="K611" s="30">
        <v>6.083333333333333</v>
      </c>
    </row>
    <row r="612" spans="1:11">
      <c r="A612" s="29">
        <v>279</v>
      </c>
      <c r="B612" s="29">
        <v>6.07</v>
      </c>
      <c r="C612" s="29">
        <v>38.03</v>
      </c>
      <c r="E612" s="29">
        <v>166</v>
      </c>
      <c r="F612" s="29">
        <v>6.0699999999999985</v>
      </c>
      <c r="G612" s="29">
        <v>23.92</v>
      </c>
      <c r="I612" s="29">
        <v>56</v>
      </c>
      <c r="J612" s="29">
        <v>6.0699999999999363</v>
      </c>
      <c r="K612" s="30">
        <v>6.0555555555555554</v>
      </c>
    </row>
    <row r="613" spans="1:11">
      <c r="A613" s="29">
        <v>279</v>
      </c>
      <c r="B613" s="29">
        <v>6.08</v>
      </c>
      <c r="C613" s="29">
        <v>38</v>
      </c>
      <c r="E613" s="29">
        <v>166</v>
      </c>
      <c r="F613" s="29">
        <v>6.08</v>
      </c>
      <c r="G613" s="29">
        <v>23.89</v>
      </c>
      <c r="I613" s="29">
        <v>56</v>
      </c>
      <c r="J613" s="29">
        <v>6.0800000000000409</v>
      </c>
      <c r="K613" s="30">
        <v>6.0555555555555554</v>
      </c>
    </row>
    <row r="614" spans="1:11">
      <c r="A614" s="29">
        <v>280</v>
      </c>
      <c r="B614" s="29">
        <v>6.09</v>
      </c>
      <c r="C614" s="29">
        <v>38</v>
      </c>
      <c r="E614" s="29">
        <v>166</v>
      </c>
      <c r="F614" s="29">
        <v>6.0900000000000016</v>
      </c>
      <c r="G614" s="29">
        <v>23.89</v>
      </c>
      <c r="I614" s="29">
        <v>56</v>
      </c>
      <c r="J614" s="29">
        <v>6.0900000000000318</v>
      </c>
      <c r="K614" s="30">
        <v>6.0555555555555554</v>
      </c>
    </row>
    <row r="615" spans="1:11">
      <c r="A615" s="29">
        <v>280</v>
      </c>
      <c r="B615" s="29">
        <v>6.1</v>
      </c>
      <c r="C615" s="29">
        <v>38.03</v>
      </c>
      <c r="E615" s="29">
        <v>166</v>
      </c>
      <c r="F615" s="29">
        <v>6.1</v>
      </c>
      <c r="G615" s="29">
        <v>23.89</v>
      </c>
      <c r="I615" s="29">
        <v>56</v>
      </c>
      <c r="J615" s="29">
        <v>6.1000000000000227</v>
      </c>
      <c r="K615" s="30">
        <v>6.0555555555555554</v>
      </c>
    </row>
    <row r="616" spans="1:11">
      <c r="A616" s="29">
        <v>280</v>
      </c>
      <c r="B616" s="29">
        <v>6.11</v>
      </c>
      <c r="C616" s="29">
        <v>38</v>
      </c>
      <c r="E616" s="29">
        <v>167</v>
      </c>
      <c r="F616" s="29">
        <v>6.1100000000000012</v>
      </c>
      <c r="G616" s="29">
        <v>23.89</v>
      </c>
      <c r="I616" s="29">
        <v>56</v>
      </c>
      <c r="J616" s="29">
        <v>6.1100000000000136</v>
      </c>
      <c r="K616" s="30">
        <v>6.0555555555555554</v>
      </c>
    </row>
    <row r="617" spans="1:11">
      <c r="A617" s="29">
        <v>281</v>
      </c>
      <c r="B617" s="29">
        <v>6.12</v>
      </c>
      <c r="C617" s="29">
        <v>37.92</v>
      </c>
      <c r="E617" s="29">
        <v>167</v>
      </c>
      <c r="F617" s="29">
        <v>6.1199999999999992</v>
      </c>
      <c r="G617" s="29">
        <v>23.89</v>
      </c>
      <c r="I617" s="29">
        <v>56</v>
      </c>
      <c r="J617" s="29">
        <v>6.1200000000000045</v>
      </c>
      <c r="K617" s="30">
        <v>6.0277777777777777</v>
      </c>
    </row>
    <row r="618" spans="1:11">
      <c r="A618" s="29">
        <v>281</v>
      </c>
      <c r="B618" s="29">
        <v>6.13</v>
      </c>
      <c r="C618" s="29">
        <v>37.86</v>
      </c>
      <c r="E618" s="29">
        <v>167</v>
      </c>
      <c r="F618" s="29">
        <v>6.1300000000000008</v>
      </c>
      <c r="G618" s="29">
        <v>23.92</v>
      </c>
      <c r="I618" s="29">
        <v>56</v>
      </c>
      <c r="J618" s="29">
        <v>6.1299999999999955</v>
      </c>
      <c r="K618" s="30">
        <v>6</v>
      </c>
    </row>
    <row r="619" spans="1:11">
      <c r="A619" s="29">
        <v>282</v>
      </c>
      <c r="B619" s="29">
        <v>6.14</v>
      </c>
      <c r="C619" s="29">
        <v>37.89</v>
      </c>
      <c r="E619" s="29">
        <v>167</v>
      </c>
      <c r="F619" s="29">
        <v>6.1399999999999988</v>
      </c>
      <c r="G619" s="29">
        <v>23.89</v>
      </c>
      <c r="I619" s="29">
        <v>56</v>
      </c>
      <c r="J619" s="29">
        <v>6.1399999999999864</v>
      </c>
      <c r="K619" s="30">
        <v>6</v>
      </c>
    </row>
    <row r="620" spans="1:11">
      <c r="A620" s="29">
        <v>282</v>
      </c>
      <c r="B620" s="29">
        <v>6.15</v>
      </c>
      <c r="C620" s="29">
        <v>37.89</v>
      </c>
      <c r="E620" s="29">
        <v>168</v>
      </c>
      <c r="F620" s="29">
        <v>6.15</v>
      </c>
      <c r="G620" s="29">
        <v>23.89</v>
      </c>
      <c r="I620" s="29">
        <v>56</v>
      </c>
      <c r="J620" s="29">
        <v>6.1499999999999773</v>
      </c>
      <c r="K620" s="30">
        <v>6</v>
      </c>
    </row>
    <row r="621" spans="1:11">
      <c r="A621" s="29">
        <v>282</v>
      </c>
      <c r="B621" s="29">
        <v>6.16</v>
      </c>
      <c r="C621" s="29">
        <v>37.86</v>
      </c>
      <c r="E621" s="29">
        <v>168</v>
      </c>
      <c r="F621" s="29">
        <v>6.1600000000000019</v>
      </c>
      <c r="G621" s="29">
        <v>23.92</v>
      </c>
      <c r="I621" s="29">
        <v>56</v>
      </c>
      <c r="J621" s="29">
        <v>6.1599999999999682</v>
      </c>
      <c r="K621" s="30">
        <v>5.9722222222222223</v>
      </c>
    </row>
    <row r="622" spans="1:11">
      <c r="A622" s="29">
        <v>283</v>
      </c>
      <c r="B622" s="29">
        <v>6.17</v>
      </c>
      <c r="C622" s="29">
        <v>37.81</v>
      </c>
      <c r="E622" s="29">
        <v>168</v>
      </c>
      <c r="F622" s="29">
        <v>6.17</v>
      </c>
      <c r="G622" s="29">
        <v>23.92</v>
      </c>
      <c r="I622" s="29">
        <v>57</v>
      </c>
      <c r="J622" s="29">
        <v>6.1699999999999591</v>
      </c>
      <c r="K622" s="30">
        <v>6</v>
      </c>
    </row>
    <row r="623" spans="1:11">
      <c r="A623" s="29">
        <v>283</v>
      </c>
      <c r="B623" s="29">
        <v>6.18</v>
      </c>
      <c r="C623" s="29">
        <v>37.75</v>
      </c>
      <c r="E623" s="29">
        <v>168</v>
      </c>
      <c r="F623" s="29">
        <v>6.1800000000000015</v>
      </c>
      <c r="G623" s="29">
        <v>23.89</v>
      </c>
      <c r="I623" s="29">
        <v>57</v>
      </c>
      <c r="J623" s="29">
        <v>6.17999999999995</v>
      </c>
      <c r="K623" s="30">
        <v>5.9722222222222223</v>
      </c>
    </row>
    <row r="624" spans="1:11">
      <c r="A624" s="29">
        <v>284</v>
      </c>
      <c r="B624" s="29">
        <v>6.19</v>
      </c>
      <c r="C624" s="29">
        <v>37.72</v>
      </c>
      <c r="E624" s="29">
        <v>169</v>
      </c>
      <c r="F624" s="29">
        <v>6.1899999999999995</v>
      </c>
      <c r="G624" s="29">
        <v>23.86</v>
      </c>
      <c r="I624" s="29">
        <v>57</v>
      </c>
      <c r="J624" s="29">
        <v>6.1899999999999409</v>
      </c>
      <c r="K624" s="30">
        <v>5.9444444444444446</v>
      </c>
    </row>
    <row r="625" spans="1:11">
      <c r="A625" s="29">
        <v>284</v>
      </c>
      <c r="B625" s="29">
        <v>6.2</v>
      </c>
      <c r="C625" s="29">
        <v>37.72</v>
      </c>
      <c r="E625" s="29">
        <v>169</v>
      </c>
      <c r="F625" s="29">
        <v>6.2000000000000011</v>
      </c>
      <c r="G625" s="29">
        <v>23.83</v>
      </c>
      <c r="I625" s="29">
        <v>57</v>
      </c>
      <c r="J625" s="29">
        <v>6.2000000000000455</v>
      </c>
      <c r="K625" s="30">
        <v>5.9444444444444446</v>
      </c>
    </row>
    <row r="626" spans="1:11">
      <c r="A626" s="29">
        <v>284</v>
      </c>
      <c r="B626" s="29">
        <v>6.21</v>
      </c>
      <c r="C626" s="29">
        <v>37.64</v>
      </c>
      <c r="E626" s="29">
        <v>169</v>
      </c>
      <c r="F626" s="29">
        <v>6.2099999999999991</v>
      </c>
      <c r="G626" s="29">
        <v>23.78</v>
      </c>
      <c r="I626" s="29">
        <v>57</v>
      </c>
      <c r="J626" s="29">
        <v>6.2100000000000364</v>
      </c>
      <c r="K626" s="30">
        <v>5.916666666666667</v>
      </c>
    </row>
    <row r="627" spans="1:11">
      <c r="A627" s="29">
        <v>285</v>
      </c>
      <c r="B627" s="29">
        <v>6.22</v>
      </c>
      <c r="C627" s="29">
        <v>37.58</v>
      </c>
      <c r="E627" s="29">
        <v>169</v>
      </c>
      <c r="F627" s="29">
        <v>6.2200000000000006</v>
      </c>
      <c r="G627" s="29">
        <v>23.78</v>
      </c>
      <c r="I627" s="29">
        <v>57</v>
      </c>
      <c r="J627" s="29">
        <v>6.2200000000000273</v>
      </c>
      <c r="K627" s="30">
        <v>5.8611111111111107</v>
      </c>
    </row>
    <row r="628" spans="1:11">
      <c r="A628" s="29">
        <v>285</v>
      </c>
      <c r="B628" s="29">
        <v>6.23</v>
      </c>
      <c r="C628" s="29">
        <v>37.58</v>
      </c>
      <c r="E628" s="29">
        <v>170</v>
      </c>
      <c r="F628" s="29">
        <v>6.2299999999999986</v>
      </c>
      <c r="G628" s="29">
        <v>23.78</v>
      </c>
      <c r="I628" s="29">
        <v>57</v>
      </c>
      <c r="J628" s="29">
        <v>6.2300000000000182</v>
      </c>
      <c r="K628" s="30">
        <v>5.8611111111111107</v>
      </c>
    </row>
    <row r="629" spans="1:11">
      <c r="A629" s="29">
        <v>285</v>
      </c>
      <c r="B629" s="29">
        <v>6.24</v>
      </c>
      <c r="C629" s="29">
        <v>37.58</v>
      </c>
      <c r="E629" s="29">
        <v>170</v>
      </c>
      <c r="F629" s="29">
        <v>6.24</v>
      </c>
      <c r="G629" s="29">
        <v>23.78</v>
      </c>
      <c r="I629" s="29">
        <v>57</v>
      </c>
      <c r="J629" s="29">
        <v>6.2400000000000091</v>
      </c>
      <c r="K629" s="30">
        <v>5.833333333333333</v>
      </c>
    </row>
    <row r="630" spans="1:11">
      <c r="A630" s="29">
        <v>286</v>
      </c>
      <c r="B630" s="29">
        <v>6.25</v>
      </c>
      <c r="C630" s="29">
        <v>37.61</v>
      </c>
      <c r="E630" s="29">
        <v>170</v>
      </c>
      <c r="F630" s="29">
        <v>6.2500000000000018</v>
      </c>
      <c r="G630" s="29">
        <v>23.78</v>
      </c>
      <c r="I630" s="29">
        <v>57</v>
      </c>
      <c r="J630" s="29">
        <v>6.25</v>
      </c>
      <c r="K630" s="30">
        <v>5.8055555555555554</v>
      </c>
    </row>
    <row r="631" spans="1:11">
      <c r="A631" s="29">
        <v>286</v>
      </c>
      <c r="B631" s="29">
        <v>6.26</v>
      </c>
      <c r="C631" s="29">
        <v>37.58</v>
      </c>
      <c r="E631" s="29">
        <v>170</v>
      </c>
      <c r="F631" s="29">
        <v>6.26</v>
      </c>
      <c r="G631" s="29">
        <v>23.83</v>
      </c>
      <c r="I631" s="29">
        <v>57</v>
      </c>
      <c r="J631" s="29">
        <v>6.2599999999999909</v>
      </c>
      <c r="K631" s="30">
        <v>5.833333333333333</v>
      </c>
    </row>
    <row r="632" spans="1:11">
      <c r="A632" s="29">
        <v>287</v>
      </c>
      <c r="B632" s="29">
        <v>6.27</v>
      </c>
      <c r="C632" s="29">
        <v>37.56</v>
      </c>
      <c r="E632" s="29">
        <v>171</v>
      </c>
      <c r="F632" s="29">
        <v>6.2700000000000014</v>
      </c>
      <c r="G632" s="29">
        <v>23.78</v>
      </c>
      <c r="I632" s="29">
        <v>57</v>
      </c>
      <c r="J632" s="29">
        <v>6.2699999999999818</v>
      </c>
      <c r="K632" s="30">
        <v>5.8055555555555554</v>
      </c>
    </row>
    <row r="633" spans="1:11">
      <c r="A633" s="29">
        <v>287</v>
      </c>
      <c r="B633" s="29">
        <v>6.28</v>
      </c>
      <c r="C633" s="29">
        <v>37.56</v>
      </c>
      <c r="E633" s="29">
        <v>171</v>
      </c>
      <c r="F633" s="29">
        <v>6.2799999999999994</v>
      </c>
      <c r="G633" s="29">
        <v>23.78</v>
      </c>
      <c r="I633" s="29">
        <v>57</v>
      </c>
      <c r="J633" s="29">
        <v>6.2799999999999727</v>
      </c>
      <c r="K633" s="30">
        <v>5.8055555555555554</v>
      </c>
    </row>
    <row r="634" spans="1:11">
      <c r="A634" s="29">
        <v>287</v>
      </c>
      <c r="B634" s="29">
        <v>6.29</v>
      </c>
      <c r="C634" s="29">
        <v>37.56</v>
      </c>
      <c r="E634" s="29">
        <v>171</v>
      </c>
      <c r="F634" s="29">
        <v>6.2900000000000009</v>
      </c>
      <c r="G634" s="29">
        <v>23.78</v>
      </c>
      <c r="I634" s="29">
        <v>57</v>
      </c>
      <c r="J634" s="29">
        <v>6.2899999999999636</v>
      </c>
      <c r="K634" s="30">
        <v>5.833333333333333</v>
      </c>
    </row>
    <row r="635" spans="1:11">
      <c r="A635" s="29">
        <v>288</v>
      </c>
      <c r="B635" s="29">
        <v>6.3</v>
      </c>
      <c r="C635" s="29">
        <v>37.56</v>
      </c>
      <c r="E635" s="29">
        <v>171</v>
      </c>
      <c r="F635" s="29">
        <v>6.2999999999999989</v>
      </c>
      <c r="G635" s="29">
        <v>23.72</v>
      </c>
      <c r="I635" s="29">
        <v>57</v>
      </c>
      <c r="J635" s="29">
        <v>6.2999999999999545</v>
      </c>
      <c r="K635" s="30">
        <v>5.8055555555555554</v>
      </c>
    </row>
    <row r="636" spans="1:11">
      <c r="A636" s="29">
        <v>288</v>
      </c>
      <c r="B636" s="29">
        <v>6.31</v>
      </c>
      <c r="C636" s="29">
        <v>37.5</v>
      </c>
      <c r="E636" s="29">
        <v>171</v>
      </c>
      <c r="F636" s="29">
        <v>6.3100000000000005</v>
      </c>
      <c r="G636" s="29">
        <v>23.69</v>
      </c>
      <c r="I636" s="29">
        <v>57</v>
      </c>
      <c r="J636" s="29">
        <v>6.3099999999999454</v>
      </c>
      <c r="K636" s="30">
        <v>5.7777777777777777</v>
      </c>
    </row>
    <row r="637" spans="1:11">
      <c r="A637" s="29">
        <v>288</v>
      </c>
      <c r="B637" s="29">
        <v>6.32</v>
      </c>
      <c r="C637" s="29">
        <v>37.44</v>
      </c>
      <c r="E637" s="29">
        <v>172</v>
      </c>
      <c r="F637" s="29">
        <v>6.3199999999999985</v>
      </c>
      <c r="G637" s="29">
        <v>23.67</v>
      </c>
      <c r="I637" s="29">
        <v>57</v>
      </c>
      <c r="J637" s="29">
        <v>6.3199999999999363</v>
      </c>
      <c r="K637" s="30">
        <v>5.7777777777777777</v>
      </c>
    </row>
    <row r="638" spans="1:11">
      <c r="A638" s="29">
        <v>289</v>
      </c>
      <c r="B638" s="29">
        <v>6.33</v>
      </c>
      <c r="C638" s="29">
        <v>37.42</v>
      </c>
      <c r="E638" s="29">
        <v>172</v>
      </c>
      <c r="F638" s="29">
        <v>6.33</v>
      </c>
      <c r="G638" s="29">
        <v>23.64</v>
      </c>
      <c r="I638" s="29">
        <v>57</v>
      </c>
      <c r="J638" s="29">
        <v>6.3300000000000409</v>
      </c>
      <c r="K638" s="30">
        <v>5.7222222222222223</v>
      </c>
    </row>
    <row r="639" spans="1:11">
      <c r="A639" s="29">
        <v>289</v>
      </c>
      <c r="B639" s="29">
        <v>6.34</v>
      </c>
      <c r="C639" s="29">
        <v>37.42</v>
      </c>
      <c r="E639" s="29">
        <v>172</v>
      </c>
      <c r="F639" s="29">
        <v>6.3400000000000016</v>
      </c>
      <c r="G639" s="29">
        <v>23.64</v>
      </c>
      <c r="I639" s="29">
        <v>58</v>
      </c>
      <c r="J639" s="29">
        <v>6.3400000000000318</v>
      </c>
      <c r="K639" s="30">
        <v>5.7222222222222223</v>
      </c>
    </row>
    <row r="640" spans="1:11">
      <c r="A640" s="29">
        <v>290</v>
      </c>
      <c r="B640" s="29">
        <v>6.35</v>
      </c>
      <c r="C640" s="29">
        <v>37.44</v>
      </c>
      <c r="E640" s="29">
        <v>172</v>
      </c>
      <c r="F640" s="29">
        <v>6.35</v>
      </c>
      <c r="G640" s="29">
        <v>23.64</v>
      </c>
      <c r="I640" s="29">
        <v>58</v>
      </c>
      <c r="J640" s="29">
        <v>6.3500000000000227</v>
      </c>
      <c r="K640" s="30">
        <v>5.75</v>
      </c>
    </row>
    <row r="641" spans="1:11">
      <c r="A641" s="29">
        <v>290</v>
      </c>
      <c r="B641" s="29">
        <v>6.36</v>
      </c>
      <c r="C641" s="29">
        <v>37.42</v>
      </c>
      <c r="E641" s="29">
        <v>173</v>
      </c>
      <c r="F641" s="29">
        <v>6.3600000000000012</v>
      </c>
      <c r="G641" s="29">
        <v>23.67</v>
      </c>
      <c r="I641" s="29">
        <v>58</v>
      </c>
      <c r="J641" s="29">
        <v>6.3600000000000136</v>
      </c>
      <c r="K641" s="30">
        <v>5.75</v>
      </c>
    </row>
    <row r="642" spans="1:11">
      <c r="A642" s="29">
        <v>290</v>
      </c>
      <c r="B642" s="29">
        <v>6.37</v>
      </c>
      <c r="C642" s="29">
        <v>37.36</v>
      </c>
      <c r="E642" s="29">
        <v>173</v>
      </c>
      <c r="F642" s="29">
        <v>6.3699999999999992</v>
      </c>
      <c r="G642" s="29">
        <v>23.69</v>
      </c>
      <c r="I642" s="29">
        <v>58</v>
      </c>
      <c r="J642" s="29">
        <v>6.3700000000000045</v>
      </c>
      <c r="K642" s="30">
        <v>5.7222222222222223</v>
      </c>
    </row>
    <row r="643" spans="1:11">
      <c r="A643" s="29">
        <v>291</v>
      </c>
      <c r="B643" s="29">
        <v>6.38</v>
      </c>
      <c r="C643" s="29">
        <v>37.39</v>
      </c>
      <c r="E643" s="29">
        <v>173</v>
      </c>
      <c r="F643" s="29">
        <v>6.3800000000000008</v>
      </c>
      <c r="G643" s="29">
        <v>23.72</v>
      </c>
      <c r="I643" s="29">
        <v>58</v>
      </c>
      <c r="J643" s="29">
        <v>6.3799999999999955</v>
      </c>
      <c r="K643" s="30">
        <v>5.7222222222222223</v>
      </c>
    </row>
    <row r="644" spans="1:11">
      <c r="A644" s="29">
        <v>291</v>
      </c>
      <c r="B644" s="29">
        <v>6.39</v>
      </c>
      <c r="C644" s="29">
        <v>37.39</v>
      </c>
      <c r="E644" s="29">
        <v>173</v>
      </c>
      <c r="F644" s="29">
        <v>6.3899999999999988</v>
      </c>
      <c r="G644" s="29">
        <v>23.72</v>
      </c>
      <c r="I644" s="29">
        <v>58</v>
      </c>
      <c r="J644" s="29">
        <v>6.3899999999999864</v>
      </c>
      <c r="K644" s="30">
        <v>5.7222222222222223</v>
      </c>
    </row>
    <row r="645" spans="1:11">
      <c r="A645" s="29">
        <v>291</v>
      </c>
      <c r="B645" s="29">
        <v>6.4</v>
      </c>
      <c r="C645" s="29">
        <v>37.42</v>
      </c>
      <c r="E645" s="29">
        <v>174</v>
      </c>
      <c r="F645" s="29">
        <v>6.4</v>
      </c>
      <c r="G645" s="29">
        <v>23.69</v>
      </c>
      <c r="I645" s="29">
        <v>58</v>
      </c>
      <c r="J645" s="29">
        <v>6.3999999999999773</v>
      </c>
      <c r="K645" s="30">
        <v>5.666666666666667</v>
      </c>
    </row>
    <row r="646" spans="1:11">
      <c r="A646" s="29">
        <v>292</v>
      </c>
      <c r="B646" s="29">
        <v>6.41</v>
      </c>
      <c r="C646" s="29">
        <v>37.36</v>
      </c>
      <c r="E646" s="29">
        <v>174</v>
      </c>
      <c r="F646" s="29">
        <v>6.4100000000000019</v>
      </c>
      <c r="G646" s="29">
        <v>23.69</v>
      </c>
      <c r="I646" s="29">
        <v>58</v>
      </c>
      <c r="J646" s="29">
        <v>6.4099999999999682</v>
      </c>
      <c r="K646" s="30">
        <v>5.666666666666667</v>
      </c>
    </row>
    <row r="647" spans="1:11">
      <c r="A647" s="29">
        <v>292</v>
      </c>
      <c r="B647" s="29">
        <v>6.42</v>
      </c>
      <c r="C647" s="29">
        <v>37.28</v>
      </c>
      <c r="E647" s="29">
        <v>174</v>
      </c>
      <c r="F647" s="29">
        <v>6.42</v>
      </c>
      <c r="G647" s="29">
        <v>23.64</v>
      </c>
      <c r="I647" s="29">
        <v>58</v>
      </c>
      <c r="J647" s="29">
        <v>6.4199999999999591</v>
      </c>
      <c r="K647" s="30">
        <v>5.6388888888888893</v>
      </c>
    </row>
    <row r="648" spans="1:11">
      <c r="A648" s="29">
        <v>293</v>
      </c>
      <c r="B648" s="29">
        <v>6.43</v>
      </c>
      <c r="C648" s="29">
        <v>37.25</v>
      </c>
      <c r="E648" s="29">
        <v>174</v>
      </c>
      <c r="F648" s="29">
        <v>6.4300000000000015</v>
      </c>
      <c r="G648" s="29">
        <v>23.58</v>
      </c>
      <c r="I648" s="29">
        <v>58</v>
      </c>
      <c r="J648" s="29">
        <v>6.42999999999995</v>
      </c>
      <c r="K648" s="30">
        <v>5.6388888888888893</v>
      </c>
    </row>
    <row r="649" spans="1:11">
      <c r="A649" s="29">
        <v>293</v>
      </c>
      <c r="B649" s="29">
        <v>6.44</v>
      </c>
      <c r="C649" s="29">
        <v>37.28</v>
      </c>
      <c r="E649" s="29">
        <v>175</v>
      </c>
      <c r="F649" s="29">
        <v>6.4399999999999995</v>
      </c>
      <c r="G649" s="29">
        <v>23.58</v>
      </c>
      <c r="I649" s="29">
        <v>58</v>
      </c>
      <c r="J649" s="29">
        <v>6.4399999999999409</v>
      </c>
      <c r="K649" s="30">
        <v>5.6388888888888893</v>
      </c>
    </row>
    <row r="650" spans="1:11">
      <c r="A650" s="29">
        <v>293</v>
      </c>
      <c r="B650" s="29">
        <v>6.45</v>
      </c>
      <c r="C650" s="29">
        <v>37.28</v>
      </c>
      <c r="E650" s="29">
        <v>175</v>
      </c>
      <c r="F650" s="29">
        <v>6.4500000000000011</v>
      </c>
      <c r="G650" s="29">
        <v>23.53</v>
      </c>
      <c r="I650" s="29">
        <v>58</v>
      </c>
      <c r="J650" s="29">
        <v>6.4500000000000455</v>
      </c>
      <c r="K650" s="30">
        <v>5.6388888888888893</v>
      </c>
    </row>
    <row r="651" spans="1:11">
      <c r="A651" s="29">
        <v>294</v>
      </c>
      <c r="B651" s="29">
        <v>6.46</v>
      </c>
      <c r="C651" s="29">
        <v>37.25</v>
      </c>
      <c r="E651" s="29">
        <v>175</v>
      </c>
      <c r="F651" s="29">
        <v>6.4599999999999991</v>
      </c>
      <c r="G651" s="29">
        <v>23.5</v>
      </c>
      <c r="I651" s="29">
        <v>58</v>
      </c>
      <c r="J651" s="29">
        <v>6.4600000000000364</v>
      </c>
      <c r="K651" s="30">
        <v>5.6388888888888893</v>
      </c>
    </row>
    <row r="652" spans="1:11">
      <c r="A652" s="29">
        <v>294</v>
      </c>
      <c r="B652" s="29">
        <v>6.47</v>
      </c>
      <c r="C652" s="29">
        <v>37.17</v>
      </c>
      <c r="E652" s="29">
        <v>175</v>
      </c>
      <c r="F652" s="29">
        <v>6.4700000000000006</v>
      </c>
      <c r="G652" s="29">
        <v>23.56</v>
      </c>
      <c r="I652" s="29">
        <v>58</v>
      </c>
      <c r="J652" s="29">
        <v>6.4700000000000273</v>
      </c>
      <c r="K652" s="30">
        <v>5.6111111111111107</v>
      </c>
    </row>
    <row r="653" spans="1:11">
      <c r="A653" s="29">
        <v>294</v>
      </c>
      <c r="B653" s="29">
        <v>6.48</v>
      </c>
      <c r="C653" s="29">
        <v>37.14</v>
      </c>
      <c r="E653" s="29">
        <v>175</v>
      </c>
      <c r="F653" s="29">
        <v>6.4799999999999986</v>
      </c>
      <c r="G653" s="29">
        <v>23.53</v>
      </c>
      <c r="I653" s="29">
        <v>58</v>
      </c>
      <c r="J653" s="29">
        <v>6.4800000000000182</v>
      </c>
      <c r="K653" s="30">
        <v>5.6111111111111107</v>
      </c>
    </row>
    <row r="654" spans="1:11">
      <c r="A654" s="29">
        <v>295</v>
      </c>
      <c r="B654" s="29">
        <v>6.49</v>
      </c>
      <c r="C654" s="29">
        <v>37.17</v>
      </c>
      <c r="E654" s="29">
        <v>176</v>
      </c>
      <c r="F654" s="29">
        <v>6.49</v>
      </c>
      <c r="G654" s="29">
        <v>23.5</v>
      </c>
      <c r="I654" s="29">
        <v>58</v>
      </c>
      <c r="J654" s="29">
        <v>6.4900000000000091</v>
      </c>
      <c r="K654" s="30">
        <v>5.583333333333333</v>
      </c>
    </row>
    <row r="655" spans="1:11">
      <c r="A655" s="29">
        <v>295</v>
      </c>
      <c r="B655" s="29">
        <v>6.5</v>
      </c>
      <c r="C655" s="29">
        <v>37.14</v>
      </c>
      <c r="E655" s="29">
        <v>176</v>
      </c>
      <c r="F655" s="29">
        <v>6.5000000000000018</v>
      </c>
      <c r="G655" s="29">
        <v>23.53</v>
      </c>
      <c r="I655" s="29">
        <v>58</v>
      </c>
      <c r="J655" s="29">
        <v>6.5</v>
      </c>
      <c r="K655" s="30">
        <v>5.5555555555555554</v>
      </c>
    </row>
    <row r="656" spans="1:11">
      <c r="A656" s="29">
        <v>295</v>
      </c>
      <c r="B656" s="29">
        <v>6.51</v>
      </c>
      <c r="C656" s="29">
        <v>37.08</v>
      </c>
      <c r="E656" s="29">
        <v>176</v>
      </c>
      <c r="F656" s="29">
        <v>6.51</v>
      </c>
      <c r="G656" s="29">
        <v>23.53</v>
      </c>
      <c r="I656" s="29">
        <v>58</v>
      </c>
      <c r="J656" s="29">
        <v>6.5099999999999909</v>
      </c>
      <c r="K656" s="30">
        <v>5.5277777777777777</v>
      </c>
    </row>
    <row r="657" spans="1:11">
      <c r="A657" s="29">
        <v>296</v>
      </c>
      <c r="B657" s="29">
        <v>6.52</v>
      </c>
      <c r="C657" s="29">
        <v>37.03</v>
      </c>
      <c r="E657" s="29">
        <v>176</v>
      </c>
      <c r="F657" s="29">
        <v>6.5200000000000014</v>
      </c>
      <c r="G657" s="29">
        <v>23.5</v>
      </c>
      <c r="I657" s="29">
        <v>59</v>
      </c>
      <c r="J657" s="29">
        <v>6.5199999999999818</v>
      </c>
      <c r="K657" s="30">
        <v>5.5277777777777777</v>
      </c>
    </row>
    <row r="658" spans="1:11">
      <c r="A658" s="29">
        <v>296</v>
      </c>
      <c r="B658" s="29">
        <v>6.53</v>
      </c>
      <c r="C658" s="29">
        <v>36.97</v>
      </c>
      <c r="E658" s="29">
        <v>177</v>
      </c>
      <c r="F658" s="29">
        <v>6.5299999999999994</v>
      </c>
      <c r="G658" s="29">
        <v>23.53</v>
      </c>
      <c r="I658" s="29">
        <v>59</v>
      </c>
      <c r="J658" s="29">
        <v>6.5299999999999727</v>
      </c>
      <c r="K658" s="30">
        <v>5.5</v>
      </c>
    </row>
    <row r="659" spans="1:11">
      <c r="A659" s="29">
        <v>297</v>
      </c>
      <c r="B659" s="29">
        <v>6.54</v>
      </c>
      <c r="C659" s="29">
        <v>37</v>
      </c>
      <c r="E659" s="29">
        <v>177</v>
      </c>
      <c r="F659" s="29">
        <v>6.5400000000000009</v>
      </c>
      <c r="G659" s="29">
        <v>23.5</v>
      </c>
      <c r="I659" s="29">
        <v>59</v>
      </c>
      <c r="J659" s="29">
        <v>6.5399999999999636</v>
      </c>
      <c r="K659" s="30">
        <v>5.5</v>
      </c>
    </row>
    <row r="660" spans="1:11">
      <c r="A660" s="29">
        <v>297</v>
      </c>
      <c r="B660" s="29">
        <v>6.55</v>
      </c>
      <c r="C660" s="29">
        <v>37.03</v>
      </c>
      <c r="E660" s="29">
        <v>177</v>
      </c>
      <c r="F660" s="29">
        <v>6.5499999999999989</v>
      </c>
      <c r="G660" s="29">
        <v>23.5</v>
      </c>
      <c r="I660" s="29">
        <v>59</v>
      </c>
      <c r="J660" s="29">
        <v>6.5499999999999545</v>
      </c>
      <c r="K660" s="30">
        <v>5.5</v>
      </c>
    </row>
    <row r="661" spans="1:11">
      <c r="A661" s="29">
        <v>297</v>
      </c>
      <c r="B661" s="29">
        <v>6.56</v>
      </c>
      <c r="C661" s="29">
        <v>37</v>
      </c>
      <c r="E661" s="29">
        <v>177</v>
      </c>
      <c r="F661" s="29">
        <v>6.5600000000000005</v>
      </c>
      <c r="G661" s="29">
        <v>23.5</v>
      </c>
      <c r="I661" s="29">
        <v>59</v>
      </c>
      <c r="J661" s="29">
        <v>6.5599999999999454</v>
      </c>
      <c r="K661" s="30">
        <v>5.5</v>
      </c>
    </row>
    <row r="662" spans="1:11">
      <c r="A662" s="29">
        <v>298</v>
      </c>
      <c r="B662" s="29">
        <v>6.57</v>
      </c>
      <c r="C662" s="29">
        <v>36.97</v>
      </c>
      <c r="E662" s="29">
        <v>178</v>
      </c>
      <c r="F662" s="29">
        <v>6.5699999999999985</v>
      </c>
      <c r="G662" s="29">
        <v>23.5</v>
      </c>
      <c r="I662" s="29">
        <v>59</v>
      </c>
      <c r="J662" s="29">
        <v>6.5699999999999363</v>
      </c>
      <c r="K662" s="30">
        <v>5.5</v>
      </c>
    </row>
    <row r="663" spans="1:11">
      <c r="A663" s="29">
        <v>298</v>
      </c>
      <c r="B663" s="29">
        <v>6.58</v>
      </c>
      <c r="C663" s="29">
        <v>36.97</v>
      </c>
      <c r="E663" s="29">
        <v>178</v>
      </c>
      <c r="F663" s="29">
        <v>6.58</v>
      </c>
      <c r="G663" s="29">
        <v>23.5</v>
      </c>
      <c r="I663" s="29">
        <v>59</v>
      </c>
      <c r="J663" s="29">
        <v>6.5800000000000409</v>
      </c>
      <c r="K663" s="30">
        <v>5.5</v>
      </c>
    </row>
    <row r="664" spans="1:11">
      <c r="A664" s="29">
        <v>298</v>
      </c>
      <c r="B664" s="29">
        <v>6.59</v>
      </c>
      <c r="C664" s="29">
        <v>36.97</v>
      </c>
      <c r="E664" s="29">
        <v>178</v>
      </c>
      <c r="F664" s="29">
        <v>6.5900000000000016</v>
      </c>
      <c r="G664" s="29">
        <v>23.5</v>
      </c>
      <c r="I664" s="29">
        <v>59</v>
      </c>
      <c r="J664" s="29">
        <v>6.5900000000000318</v>
      </c>
      <c r="K664" s="30">
        <v>5.5</v>
      </c>
    </row>
    <row r="665" spans="1:11">
      <c r="A665" s="29">
        <v>299</v>
      </c>
      <c r="B665" s="29">
        <v>6.6</v>
      </c>
      <c r="C665" s="29">
        <v>36.97</v>
      </c>
      <c r="E665" s="29">
        <v>178</v>
      </c>
      <c r="F665" s="29">
        <v>6.6</v>
      </c>
      <c r="G665" s="29">
        <v>23.44</v>
      </c>
      <c r="I665" s="29">
        <v>59</v>
      </c>
      <c r="J665" s="29">
        <v>6.6000000000000227</v>
      </c>
      <c r="K665" s="30">
        <v>5.4722222222222223</v>
      </c>
    </row>
    <row r="666" spans="1:11">
      <c r="A666" s="29">
        <v>299</v>
      </c>
      <c r="B666" s="29">
        <v>6.61</v>
      </c>
      <c r="C666" s="29">
        <v>36.89</v>
      </c>
      <c r="E666" s="29">
        <v>179</v>
      </c>
      <c r="F666" s="29">
        <v>6.6100000000000012</v>
      </c>
      <c r="G666" s="29">
        <v>23.44</v>
      </c>
      <c r="I666" s="29">
        <v>59</v>
      </c>
      <c r="J666" s="29">
        <v>6.6100000000000136</v>
      </c>
      <c r="K666" s="30">
        <v>5.4722222222222223</v>
      </c>
    </row>
    <row r="667" spans="1:11">
      <c r="A667" s="29">
        <v>300</v>
      </c>
      <c r="B667" s="29">
        <v>6.62</v>
      </c>
      <c r="C667" s="29">
        <v>36.86</v>
      </c>
      <c r="E667" s="29">
        <v>179</v>
      </c>
      <c r="F667" s="29">
        <v>6.6199999999999992</v>
      </c>
      <c r="G667" s="29">
        <v>23.44</v>
      </c>
      <c r="I667" s="29">
        <v>59</v>
      </c>
      <c r="J667" s="29">
        <v>6.6200000000000045</v>
      </c>
      <c r="K667" s="30">
        <v>5.4722222222222223</v>
      </c>
    </row>
    <row r="668" spans="1:11">
      <c r="A668" s="29">
        <v>300</v>
      </c>
      <c r="B668" s="29">
        <v>6.63</v>
      </c>
      <c r="C668" s="29">
        <v>36.89</v>
      </c>
      <c r="E668" s="29">
        <v>179</v>
      </c>
      <c r="F668" s="29">
        <v>6.6300000000000008</v>
      </c>
      <c r="G668" s="29">
        <v>23.44</v>
      </c>
      <c r="I668" s="29">
        <v>59</v>
      </c>
      <c r="J668" s="29">
        <v>6.6299999999999955</v>
      </c>
      <c r="K668" s="30">
        <v>5.4722222222222223</v>
      </c>
    </row>
    <row r="669" spans="1:11">
      <c r="A669" s="29">
        <v>300</v>
      </c>
      <c r="B669" s="29">
        <v>6.64</v>
      </c>
      <c r="C669" s="29">
        <v>36.89</v>
      </c>
      <c r="E669" s="29">
        <v>179</v>
      </c>
      <c r="F669" s="29">
        <v>6.6399999999999988</v>
      </c>
      <c r="G669" s="29">
        <v>23.44</v>
      </c>
      <c r="I669" s="29">
        <v>59</v>
      </c>
      <c r="J669" s="29">
        <v>6.6399999999999864</v>
      </c>
      <c r="K669" s="30">
        <v>5.4444444444444446</v>
      </c>
    </row>
    <row r="670" spans="1:11">
      <c r="A670" s="29">
        <v>301</v>
      </c>
      <c r="B670" s="29">
        <v>6.65</v>
      </c>
      <c r="C670" s="29">
        <v>36.92</v>
      </c>
      <c r="E670" s="29">
        <v>179</v>
      </c>
      <c r="F670" s="29">
        <v>6.65</v>
      </c>
      <c r="G670" s="29">
        <v>23.44</v>
      </c>
      <c r="I670" s="29">
        <v>59</v>
      </c>
      <c r="J670" s="29">
        <v>6.6499999999999773</v>
      </c>
      <c r="K670" s="30">
        <v>5.4444444444444446</v>
      </c>
    </row>
    <row r="671" spans="1:11">
      <c r="A671" s="29">
        <v>301</v>
      </c>
      <c r="B671" s="29">
        <v>6.66</v>
      </c>
      <c r="C671" s="29">
        <v>36.89</v>
      </c>
      <c r="E671" s="29">
        <v>180</v>
      </c>
      <c r="F671" s="29">
        <v>6.6600000000000019</v>
      </c>
      <c r="G671" s="29">
        <v>23.42</v>
      </c>
      <c r="I671" s="29">
        <v>59</v>
      </c>
      <c r="J671" s="29">
        <v>6.6599999999999682</v>
      </c>
      <c r="K671" s="30">
        <v>5.4444444444444446</v>
      </c>
    </row>
    <row r="672" spans="1:11">
      <c r="A672" s="29">
        <v>301</v>
      </c>
      <c r="B672" s="29">
        <v>6.67</v>
      </c>
      <c r="C672" s="29">
        <v>36.81</v>
      </c>
      <c r="E672" s="29">
        <v>180</v>
      </c>
      <c r="F672" s="29">
        <v>6.67</v>
      </c>
      <c r="G672" s="29">
        <v>23.39</v>
      </c>
      <c r="I672" s="29">
        <v>59</v>
      </c>
      <c r="J672" s="29">
        <v>6.6699999999999591</v>
      </c>
      <c r="K672" s="30">
        <v>5.4444444444444446</v>
      </c>
    </row>
    <row r="673" spans="1:11">
      <c r="A673" s="29">
        <v>302</v>
      </c>
      <c r="B673" s="29">
        <v>6.68</v>
      </c>
      <c r="C673" s="29">
        <v>36.83</v>
      </c>
      <c r="E673" s="29">
        <v>180</v>
      </c>
      <c r="F673" s="29">
        <v>6.6800000000000015</v>
      </c>
      <c r="G673" s="29">
        <v>23.39</v>
      </c>
      <c r="I673" s="29">
        <v>59</v>
      </c>
      <c r="J673" s="29">
        <v>6.67999999999995</v>
      </c>
      <c r="K673" s="30">
        <v>5.4444444444444446</v>
      </c>
    </row>
    <row r="674" spans="1:11">
      <c r="A674" s="29">
        <v>302</v>
      </c>
      <c r="B674" s="29">
        <v>6.69</v>
      </c>
      <c r="C674" s="29">
        <v>36.78</v>
      </c>
      <c r="E674" s="29">
        <v>180</v>
      </c>
      <c r="F674" s="29">
        <v>6.6899999999999995</v>
      </c>
      <c r="G674" s="29">
        <v>23.36</v>
      </c>
      <c r="I674" s="29">
        <v>59</v>
      </c>
      <c r="J674" s="29">
        <v>6.6899999999999409</v>
      </c>
      <c r="K674" s="30">
        <v>5.416666666666667</v>
      </c>
    </row>
    <row r="675" spans="1:11">
      <c r="A675" s="29">
        <v>303</v>
      </c>
      <c r="B675" s="29">
        <v>6.7</v>
      </c>
      <c r="C675" s="29">
        <v>36.75</v>
      </c>
      <c r="E675" s="29">
        <v>181</v>
      </c>
      <c r="F675" s="29">
        <v>6.7000000000000011</v>
      </c>
      <c r="G675" s="29">
        <v>23.36</v>
      </c>
      <c r="I675" s="29">
        <v>60</v>
      </c>
      <c r="J675" s="29">
        <v>6.7000000000000455</v>
      </c>
      <c r="K675" s="30">
        <v>5.3888888888888893</v>
      </c>
    </row>
    <row r="676" spans="1:11">
      <c r="A676" s="29">
        <v>303</v>
      </c>
      <c r="B676" s="29">
        <v>6.71</v>
      </c>
      <c r="C676" s="29">
        <v>36.75</v>
      </c>
      <c r="E676" s="29">
        <v>181</v>
      </c>
      <c r="F676" s="29">
        <v>6.7099999999999991</v>
      </c>
      <c r="G676" s="29">
        <v>23.36</v>
      </c>
      <c r="I676" s="29">
        <v>60</v>
      </c>
      <c r="J676" s="29">
        <v>6.7100000000000364</v>
      </c>
      <c r="K676" s="30">
        <v>5.3611111111111107</v>
      </c>
    </row>
    <row r="677" spans="1:11">
      <c r="A677" s="29">
        <v>303</v>
      </c>
      <c r="B677" s="29">
        <v>6.72</v>
      </c>
      <c r="C677" s="29">
        <v>36.69</v>
      </c>
      <c r="E677" s="29">
        <v>181</v>
      </c>
      <c r="F677" s="29">
        <v>6.7200000000000006</v>
      </c>
      <c r="G677" s="29">
        <v>23.33</v>
      </c>
      <c r="I677" s="29">
        <v>60</v>
      </c>
      <c r="J677" s="29">
        <v>6.7200000000000273</v>
      </c>
      <c r="K677" s="30">
        <v>5.3611111111111107</v>
      </c>
    </row>
    <row r="678" spans="1:11">
      <c r="A678" s="29">
        <v>304</v>
      </c>
      <c r="B678" s="29">
        <v>6.73</v>
      </c>
      <c r="C678" s="29">
        <v>36.67</v>
      </c>
      <c r="E678" s="29">
        <v>181</v>
      </c>
      <c r="F678" s="29">
        <v>6.7299999999999986</v>
      </c>
      <c r="G678" s="29">
        <v>23.31</v>
      </c>
      <c r="I678" s="29">
        <v>60</v>
      </c>
      <c r="J678" s="29">
        <v>6.7300000000000182</v>
      </c>
      <c r="K678" s="30">
        <v>5.3611111111111107</v>
      </c>
    </row>
    <row r="679" spans="1:11">
      <c r="A679" s="29">
        <v>304</v>
      </c>
      <c r="B679" s="29">
        <v>6.74</v>
      </c>
      <c r="C679" s="29">
        <v>36.64</v>
      </c>
      <c r="E679" s="29">
        <v>182</v>
      </c>
      <c r="F679" s="29">
        <v>6.74</v>
      </c>
      <c r="G679" s="29">
        <v>23.33</v>
      </c>
      <c r="I679" s="29">
        <v>60</v>
      </c>
      <c r="J679" s="29">
        <v>6.7400000000000091</v>
      </c>
      <c r="K679" s="30">
        <v>5.333333333333333</v>
      </c>
    </row>
    <row r="680" spans="1:11">
      <c r="A680" s="29">
        <v>304</v>
      </c>
      <c r="B680" s="29">
        <v>6.75</v>
      </c>
      <c r="C680" s="29">
        <v>36.61</v>
      </c>
      <c r="E680" s="29">
        <v>182</v>
      </c>
      <c r="F680" s="29">
        <v>6.7500000000000018</v>
      </c>
      <c r="G680" s="29">
        <v>23.31</v>
      </c>
      <c r="I680" s="29">
        <v>60</v>
      </c>
      <c r="J680" s="29">
        <v>6.75</v>
      </c>
      <c r="K680" s="30">
        <v>5.3055555555555554</v>
      </c>
    </row>
    <row r="681" spans="1:11">
      <c r="A681" s="29">
        <v>305</v>
      </c>
      <c r="B681" s="29">
        <v>6.76</v>
      </c>
      <c r="C681" s="29">
        <v>36.53</v>
      </c>
      <c r="E681" s="29">
        <v>182</v>
      </c>
      <c r="F681" s="29">
        <v>6.76</v>
      </c>
      <c r="G681" s="29">
        <v>23.28</v>
      </c>
      <c r="I681" s="29">
        <v>60</v>
      </c>
      <c r="J681" s="29">
        <v>6.7599999999999909</v>
      </c>
      <c r="K681" s="30">
        <v>5.3055555555555554</v>
      </c>
    </row>
    <row r="682" spans="1:11">
      <c r="A682" s="29">
        <v>305</v>
      </c>
      <c r="B682" s="29">
        <v>6.77</v>
      </c>
      <c r="C682" s="29">
        <v>36.42</v>
      </c>
      <c r="E682" s="29">
        <v>182</v>
      </c>
      <c r="F682" s="29">
        <v>6.7700000000000014</v>
      </c>
      <c r="G682" s="29">
        <v>23.31</v>
      </c>
      <c r="I682" s="29">
        <v>60</v>
      </c>
      <c r="J682" s="29">
        <v>6.7699999999999818</v>
      </c>
      <c r="K682" s="30">
        <v>5.2777777777777777</v>
      </c>
    </row>
    <row r="683" spans="1:11">
      <c r="A683" s="29">
        <v>305</v>
      </c>
      <c r="B683" s="29">
        <v>6.78</v>
      </c>
      <c r="C683" s="29">
        <v>36.36</v>
      </c>
      <c r="E683" s="29">
        <v>183</v>
      </c>
      <c r="F683" s="29">
        <v>6.7799999999999994</v>
      </c>
      <c r="G683" s="29">
        <v>23.31</v>
      </c>
      <c r="I683" s="29">
        <v>60</v>
      </c>
      <c r="J683" s="29">
        <v>6.7799999999999727</v>
      </c>
      <c r="K683" s="30">
        <v>5.25</v>
      </c>
    </row>
    <row r="684" spans="1:11">
      <c r="A684" s="29">
        <v>306</v>
      </c>
      <c r="B684" s="29">
        <v>6.79</v>
      </c>
      <c r="C684" s="29">
        <v>36.36</v>
      </c>
      <c r="E684" s="29">
        <v>183</v>
      </c>
      <c r="F684" s="29">
        <v>6.7900000000000009</v>
      </c>
      <c r="G684" s="29">
        <v>23.28</v>
      </c>
      <c r="I684" s="29">
        <v>60</v>
      </c>
      <c r="J684" s="29">
        <v>6.7899999999999636</v>
      </c>
      <c r="K684" s="30">
        <v>5.25</v>
      </c>
    </row>
    <row r="685" spans="1:11">
      <c r="A685" s="29">
        <v>306</v>
      </c>
      <c r="B685" s="29">
        <v>6.8</v>
      </c>
      <c r="C685" s="29">
        <v>36.36</v>
      </c>
      <c r="E685" s="29">
        <v>183</v>
      </c>
      <c r="F685" s="29">
        <v>6.7999999999999989</v>
      </c>
      <c r="G685" s="29">
        <v>23.28</v>
      </c>
      <c r="I685" s="29">
        <v>60</v>
      </c>
      <c r="J685" s="29">
        <v>6.7999999999999545</v>
      </c>
      <c r="K685" s="30">
        <v>5.25</v>
      </c>
    </row>
    <row r="686" spans="1:11">
      <c r="A686" s="29">
        <v>307</v>
      </c>
      <c r="B686" s="29">
        <v>6.81</v>
      </c>
      <c r="C686" s="29">
        <v>36.39</v>
      </c>
      <c r="E686" s="29">
        <v>183</v>
      </c>
      <c r="F686" s="29">
        <v>6.8100000000000005</v>
      </c>
      <c r="G686" s="29">
        <v>23.28</v>
      </c>
      <c r="I686" s="29">
        <v>60</v>
      </c>
      <c r="J686" s="29">
        <v>6.8099999999999454</v>
      </c>
      <c r="K686" s="30">
        <v>5.2777777777777777</v>
      </c>
    </row>
    <row r="687" spans="1:11">
      <c r="A687" s="29">
        <v>307</v>
      </c>
      <c r="B687" s="29">
        <v>6.82</v>
      </c>
      <c r="C687" s="29">
        <v>36.36</v>
      </c>
      <c r="E687" s="29">
        <v>183</v>
      </c>
      <c r="F687" s="29">
        <v>6.8199999999999985</v>
      </c>
      <c r="G687" s="29">
        <v>23.25</v>
      </c>
      <c r="I687" s="29">
        <v>60</v>
      </c>
      <c r="J687" s="29">
        <v>6.8199999999999363</v>
      </c>
      <c r="K687" s="30">
        <v>5.2777777777777777</v>
      </c>
    </row>
    <row r="688" spans="1:11">
      <c r="A688" s="29">
        <v>307</v>
      </c>
      <c r="B688" s="29">
        <v>6.83</v>
      </c>
      <c r="C688" s="29">
        <v>36.36</v>
      </c>
      <c r="E688" s="29">
        <v>184</v>
      </c>
      <c r="F688" s="29">
        <v>6.83</v>
      </c>
      <c r="G688" s="29">
        <v>23.28</v>
      </c>
      <c r="I688" s="29">
        <v>60</v>
      </c>
      <c r="J688" s="29">
        <v>6.8300000000000409</v>
      </c>
      <c r="K688" s="30">
        <v>5.25</v>
      </c>
    </row>
    <row r="689" spans="1:11">
      <c r="A689" s="29">
        <v>308</v>
      </c>
      <c r="B689" s="29">
        <v>6.84</v>
      </c>
      <c r="C689" s="29">
        <v>36.36</v>
      </c>
      <c r="E689" s="29">
        <v>184</v>
      </c>
      <c r="F689" s="29">
        <v>6.8400000000000016</v>
      </c>
      <c r="G689" s="29">
        <v>23.22</v>
      </c>
      <c r="I689" s="29">
        <v>60</v>
      </c>
      <c r="J689" s="29">
        <v>6.8400000000000318</v>
      </c>
      <c r="K689" s="30">
        <v>5.2222222222222223</v>
      </c>
    </row>
    <row r="690" spans="1:11">
      <c r="A690" s="29">
        <v>308</v>
      </c>
      <c r="B690" s="29">
        <v>6.85</v>
      </c>
      <c r="C690" s="29">
        <v>36.39</v>
      </c>
      <c r="E690" s="29">
        <v>184</v>
      </c>
      <c r="F690" s="29">
        <v>6.85</v>
      </c>
      <c r="G690" s="29">
        <v>23.22</v>
      </c>
      <c r="I690" s="29">
        <v>60</v>
      </c>
      <c r="J690" s="29">
        <v>6.8500000000000227</v>
      </c>
      <c r="K690" s="30">
        <v>5.25</v>
      </c>
    </row>
    <row r="691" spans="1:11">
      <c r="A691" s="29">
        <v>308</v>
      </c>
      <c r="B691" s="29">
        <v>6.86</v>
      </c>
      <c r="C691" s="29">
        <v>36.36</v>
      </c>
      <c r="E691" s="29">
        <v>184</v>
      </c>
      <c r="F691" s="29">
        <v>6.8600000000000012</v>
      </c>
      <c r="G691" s="29">
        <v>23.22</v>
      </c>
      <c r="I691" s="29">
        <v>60</v>
      </c>
      <c r="J691" s="29">
        <v>6.8600000000000136</v>
      </c>
      <c r="K691" s="30">
        <v>5.2222222222222223</v>
      </c>
    </row>
    <row r="692" spans="1:11">
      <c r="A692" s="29">
        <v>309</v>
      </c>
      <c r="B692" s="29">
        <v>6.87</v>
      </c>
      <c r="C692" s="29">
        <v>36.31</v>
      </c>
      <c r="E692" s="29">
        <v>185</v>
      </c>
      <c r="F692" s="29">
        <v>6.8699999999999992</v>
      </c>
      <c r="G692" s="29">
        <v>23.22</v>
      </c>
      <c r="I692" s="29">
        <v>60</v>
      </c>
      <c r="J692" s="29">
        <v>6.8700000000000045</v>
      </c>
      <c r="K692" s="30">
        <v>5.2222222222222223</v>
      </c>
    </row>
    <row r="693" spans="1:11">
      <c r="A693" s="29">
        <v>309</v>
      </c>
      <c r="B693" s="29">
        <v>6.88</v>
      </c>
      <c r="C693" s="29">
        <v>36.28</v>
      </c>
      <c r="E693" s="29">
        <v>185</v>
      </c>
      <c r="F693" s="29">
        <v>6.8800000000000008</v>
      </c>
      <c r="G693" s="29">
        <v>23.22</v>
      </c>
      <c r="I693" s="29">
        <v>60</v>
      </c>
      <c r="J693" s="29">
        <v>6.8799999999999955</v>
      </c>
      <c r="K693" s="30">
        <v>5.2222222222222223</v>
      </c>
    </row>
    <row r="694" spans="1:11">
      <c r="A694" s="29">
        <v>309</v>
      </c>
      <c r="B694" s="29">
        <v>6.89</v>
      </c>
      <c r="C694" s="29">
        <v>36.28</v>
      </c>
      <c r="E694" s="29">
        <v>185</v>
      </c>
      <c r="F694" s="29">
        <v>6.8899999999999988</v>
      </c>
      <c r="G694" s="29">
        <v>23.22</v>
      </c>
      <c r="I694" s="29">
        <v>61</v>
      </c>
      <c r="J694" s="29">
        <v>6.8899999999999864</v>
      </c>
      <c r="K694" s="30">
        <v>5.2222222222222223</v>
      </c>
    </row>
    <row r="695" spans="1:11">
      <c r="A695" s="29">
        <v>310</v>
      </c>
      <c r="B695" s="29">
        <v>6.9</v>
      </c>
      <c r="C695" s="29">
        <v>36.33</v>
      </c>
      <c r="E695" s="29">
        <v>185</v>
      </c>
      <c r="F695" s="29">
        <v>6.9</v>
      </c>
      <c r="G695" s="29">
        <v>23.22</v>
      </c>
      <c r="I695" s="29">
        <v>61</v>
      </c>
      <c r="J695" s="29">
        <v>6.8999999999999773</v>
      </c>
      <c r="K695" s="30">
        <v>5.2222222222222223</v>
      </c>
    </row>
    <row r="696" spans="1:11">
      <c r="A696" s="29">
        <v>310</v>
      </c>
      <c r="B696" s="29">
        <v>6.91</v>
      </c>
      <c r="C696" s="29">
        <v>36.36</v>
      </c>
      <c r="E696" s="29">
        <v>186</v>
      </c>
      <c r="F696" s="29">
        <v>6.9100000000000019</v>
      </c>
      <c r="G696" s="29">
        <v>23.19</v>
      </c>
      <c r="I696" s="29">
        <v>61</v>
      </c>
      <c r="J696" s="29">
        <v>6.9099999999999682</v>
      </c>
      <c r="K696" s="30">
        <v>5.2222222222222223</v>
      </c>
    </row>
    <row r="697" spans="1:11">
      <c r="A697" s="29">
        <v>311</v>
      </c>
      <c r="B697" s="29">
        <v>6.92</v>
      </c>
      <c r="C697" s="29">
        <v>36.28</v>
      </c>
      <c r="E697" s="29">
        <v>186</v>
      </c>
      <c r="F697" s="29">
        <v>6.92</v>
      </c>
      <c r="G697" s="29">
        <v>23.19</v>
      </c>
      <c r="I697" s="29">
        <v>61</v>
      </c>
      <c r="J697" s="29">
        <v>6.9199999999999591</v>
      </c>
      <c r="K697" s="30">
        <v>5.166666666666667</v>
      </c>
    </row>
    <row r="698" spans="1:11">
      <c r="A698" s="29">
        <v>311</v>
      </c>
      <c r="B698" s="29">
        <v>6.93</v>
      </c>
      <c r="C698" s="29">
        <v>36.28</v>
      </c>
      <c r="E698" s="29">
        <v>186</v>
      </c>
      <c r="F698" s="29">
        <v>6.9300000000000015</v>
      </c>
      <c r="G698" s="29">
        <v>23.17</v>
      </c>
      <c r="I698" s="29">
        <v>61</v>
      </c>
      <c r="J698" s="29">
        <v>6.92999999999995</v>
      </c>
      <c r="K698" s="30">
        <v>5.166666666666667</v>
      </c>
    </row>
    <row r="699" spans="1:11">
      <c r="A699" s="29">
        <v>311</v>
      </c>
      <c r="B699" s="29">
        <v>6.94</v>
      </c>
      <c r="C699" s="29">
        <v>36.28</v>
      </c>
      <c r="E699" s="29">
        <v>186</v>
      </c>
      <c r="F699" s="29">
        <v>6.9399999999999995</v>
      </c>
      <c r="G699" s="29">
        <v>23.17</v>
      </c>
      <c r="I699" s="29">
        <v>61</v>
      </c>
      <c r="J699" s="29">
        <v>6.9399999999999409</v>
      </c>
      <c r="K699" s="30">
        <v>5.166666666666667</v>
      </c>
    </row>
    <row r="700" spans="1:11">
      <c r="A700" s="29">
        <v>312</v>
      </c>
      <c r="B700" s="29">
        <v>6.95</v>
      </c>
      <c r="C700" s="29">
        <v>36.22</v>
      </c>
      <c r="E700" s="29">
        <v>186</v>
      </c>
      <c r="F700" s="29">
        <v>6.9500000000000011</v>
      </c>
      <c r="G700" s="29">
        <v>23.17</v>
      </c>
      <c r="I700" s="29">
        <v>61</v>
      </c>
      <c r="J700" s="29">
        <v>6.9500000000000455</v>
      </c>
      <c r="K700" s="30">
        <v>5.1111111111111107</v>
      </c>
    </row>
    <row r="701" spans="1:11">
      <c r="A701" s="29">
        <v>312</v>
      </c>
      <c r="B701" s="29">
        <v>6.96</v>
      </c>
      <c r="C701" s="29">
        <v>36.22</v>
      </c>
      <c r="E701" s="29">
        <v>187</v>
      </c>
      <c r="F701" s="29">
        <v>6.9599999999999991</v>
      </c>
      <c r="G701" s="29">
        <v>23.14</v>
      </c>
      <c r="I701" s="29">
        <v>61</v>
      </c>
      <c r="J701" s="29">
        <v>6.9600000000000364</v>
      </c>
      <c r="K701" s="30">
        <v>5.083333333333333</v>
      </c>
    </row>
    <row r="702" spans="1:11">
      <c r="A702" s="29">
        <v>312</v>
      </c>
      <c r="B702" s="29">
        <v>6.97</v>
      </c>
      <c r="C702" s="29">
        <v>36.17</v>
      </c>
      <c r="E702" s="29">
        <v>187</v>
      </c>
      <c r="F702" s="29">
        <v>6.9700000000000006</v>
      </c>
      <c r="G702" s="29">
        <v>23.11</v>
      </c>
      <c r="I702" s="29">
        <v>61</v>
      </c>
      <c r="J702" s="29">
        <v>6.9700000000000273</v>
      </c>
      <c r="K702" s="30">
        <v>5.083333333333333</v>
      </c>
    </row>
    <row r="703" spans="1:11">
      <c r="A703" s="29">
        <v>313</v>
      </c>
      <c r="B703" s="29">
        <v>6.98</v>
      </c>
      <c r="C703" s="29">
        <v>36.11</v>
      </c>
      <c r="E703" s="29">
        <v>187</v>
      </c>
      <c r="F703" s="29">
        <v>6.9799999999999986</v>
      </c>
      <c r="G703" s="29">
        <v>23.14</v>
      </c>
      <c r="I703" s="29">
        <v>61</v>
      </c>
      <c r="J703" s="29">
        <v>6.9800000000000182</v>
      </c>
      <c r="K703" s="30">
        <v>5.083333333333333</v>
      </c>
    </row>
    <row r="704" spans="1:11">
      <c r="A704" s="29">
        <v>313</v>
      </c>
      <c r="B704" s="29">
        <v>6.99</v>
      </c>
      <c r="C704" s="29">
        <v>36.14</v>
      </c>
      <c r="E704" s="29">
        <v>187</v>
      </c>
      <c r="F704" s="29">
        <v>6.99</v>
      </c>
      <c r="G704" s="29">
        <v>23.08</v>
      </c>
      <c r="I704" s="29">
        <v>61</v>
      </c>
      <c r="J704" s="29">
        <v>6.9900000000000091</v>
      </c>
      <c r="K704" s="30">
        <v>5.083333333333333</v>
      </c>
    </row>
    <row r="705" spans="1:11">
      <c r="A705" s="29">
        <v>313</v>
      </c>
      <c r="B705" s="29">
        <v>7</v>
      </c>
      <c r="C705" s="29">
        <v>36.14</v>
      </c>
      <c r="E705" s="29">
        <v>188</v>
      </c>
      <c r="F705" s="29">
        <v>7.0000000000000018</v>
      </c>
      <c r="G705" s="29">
        <v>23.08</v>
      </c>
      <c r="I705" s="29">
        <v>61</v>
      </c>
      <c r="J705" s="29">
        <v>7</v>
      </c>
      <c r="K705" s="30">
        <v>5.1111111111111107</v>
      </c>
    </row>
    <row r="706" spans="1:11">
      <c r="A706" s="29">
        <v>314</v>
      </c>
      <c r="B706" s="29">
        <v>7.01</v>
      </c>
      <c r="C706" s="29">
        <v>36.17</v>
      </c>
      <c r="E706" s="29">
        <v>188</v>
      </c>
      <c r="F706" s="29">
        <v>7.01</v>
      </c>
      <c r="G706" s="29">
        <v>23.08</v>
      </c>
      <c r="I706" s="29">
        <v>61</v>
      </c>
      <c r="J706" s="29">
        <v>7.0099999999999909</v>
      </c>
      <c r="K706" s="30">
        <v>5.1111111111111107</v>
      </c>
    </row>
    <row r="707" spans="1:11">
      <c r="A707" s="29">
        <v>314</v>
      </c>
      <c r="B707" s="29">
        <v>7.02</v>
      </c>
      <c r="C707" s="29">
        <v>36.14</v>
      </c>
      <c r="E707" s="29">
        <v>188</v>
      </c>
      <c r="F707" s="29">
        <v>7.0200000000000014</v>
      </c>
      <c r="G707" s="29">
        <v>23.08</v>
      </c>
      <c r="I707" s="29">
        <v>61</v>
      </c>
      <c r="J707" s="29">
        <v>7.0199999999999818</v>
      </c>
      <c r="K707" s="30">
        <v>5.1111111111111107</v>
      </c>
    </row>
    <row r="708" spans="1:11">
      <c r="A708" s="29">
        <v>315</v>
      </c>
      <c r="B708" s="29">
        <v>7.03</v>
      </c>
      <c r="C708" s="29">
        <v>36.08</v>
      </c>
      <c r="E708" s="29">
        <v>188</v>
      </c>
      <c r="F708" s="29">
        <v>7.0299999999999994</v>
      </c>
      <c r="G708" s="29">
        <v>23.08</v>
      </c>
      <c r="I708" s="29">
        <v>61</v>
      </c>
      <c r="J708" s="29">
        <v>7.0299999999999727</v>
      </c>
      <c r="K708" s="30">
        <v>5.083333333333333</v>
      </c>
    </row>
    <row r="709" spans="1:11">
      <c r="A709" s="29">
        <v>315</v>
      </c>
      <c r="B709" s="29">
        <v>7.04</v>
      </c>
      <c r="C709" s="29">
        <v>36.03</v>
      </c>
      <c r="E709" s="29">
        <v>189</v>
      </c>
      <c r="F709" s="29">
        <v>7.0400000000000009</v>
      </c>
      <c r="G709" s="29">
        <v>23.08</v>
      </c>
      <c r="I709" s="29">
        <v>61</v>
      </c>
      <c r="J709" s="29">
        <v>7.0399999999999636</v>
      </c>
      <c r="K709" s="30">
        <v>5.083333333333333</v>
      </c>
    </row>
    <row r="710" spans="1:11">
      <c r="A710" s="29">
        <v>315</v>
      </c>
      <c r="B710" s="29">
        <v>7.05</v>
      </c>
      <c r="C710" s="29">
        <v>36</v>
      </c>
      <c r="E710" s="29">
        <v>189</v>
      </c>
      <c r="F710" s="29">
        <v>7.0499999999999989</v>
      </c>
      <c r="G710" s="29">
        <v>23.03</v>
      </c>
      <c r="I710" s="29">
        <v>61</v>
      </c>
      <c r="J710" s="29">
        <v>7.0499999999999545</v>
      </c>
      <c r="K710" s="30">
        <v>5.083333333333333</v>
      </c>
    </row>
    <row r="711" spans="1:11">
      <c r="A711" s="29">
        <v>316</v>
      </c>
      <c r="B711" s="29">
        <v>7.06</v>
      </c>
      <c r="C711" s="29">
        <v>36</v>
      </c>
      <c r="E711" s="29">
        <v>189</v>
      </c>
      <c r="F711" s="29">
        <v>7.0600000000000005</v>
      </c>
      <c r="G711" s="29">
        <v>23.03</v>
      </c>
      <c r="I711" s="29">
        <v>61</v>
      </c>
      <c r="J711" s="29">
        <v>7.0599999999999454</v>
      </c>
      <c r="K711" s="30">
        <v>5.0277777777777777</v>
      </c>
    </row>
    <row r="712" spans="1:11">
      <c r="A712" s="29">
        <v>316</v>
      </c>
      <c r="B712" s="29">
        <v>7.07</v>
      </c>
      <c r="C712" s="29">
        <v>35.94</v>
      </c>
      <c r="E712" s="29">
        <v>189</v>
      </c>
      <c r="F712" s="29">
        <v>7.0699999999999985</v>
      </c>
      <c r="G712" s="29">
        <v>23</v>
      </c>
      <c r="I712" s="29">
        <v>61</v>
      </c>
      <c r="J712" s="29">
        <v>7.0699999999999363</v>
      </c>
      <c r="K712" s="30">
        <v>5.0277777777777777</v>
      </c>
    </row>
    <row r="713" spans="1:11">
      <c r="A713" s="29">
        <v>316</v>
      </c>
      <c r="B713" s="29">
        <v>7.08</v>
      </c>
      <c r="C713" s="29">
        <v>35.89</v>
      </c>
      <c r="E713" s="29">
        <v>189</v>
      </c>
      <c r="F713" s="29">
        <v>7.08</v>
      </c>
      <c r="G713" s="29">
        <v>23</v>
      </c>
      <c r="I713" s="29">
        <v>62</v>
      </c>
      <c r="J713" s="29">
        <v>7.0800000000000409</v>
      </c>
      <c r="K713" s="30">
        <v>5.0277777777777777</v>
      </c>
    </row>
    <row r="714" spans="1:11">
      <c r="A714" s="29">
        <v>317</v>
      </c>
      <c r="B714" s="29">
        <v>7.09</v>
      </c>
      <c r="C714" s="29">
        <v>35.89</v>
      </c>
      <c r="E714" s="29">
        <v>190</v>
      </c>
      <c r="F714" s="29">
        <v>7.0900000000000016</v>
      </c>
      <c r="G714" s="29">
        <v>22.97</v>
      </c>
      <c r="I714" s="29">
        <v>62</v>
      </c>
      <c r="J714" s="29">
        <v>7.0900000000000318</v>
      </c>
      <c r="K714" s="30">
        <v>5.0277777777777777</v>
      </c>
    </row>
    <row r="715" spans="1:11">
      <c r="A715" s="29">
        <v>317</v>
      </c>
      <c r="B715" s="29">
        <v>7.1</v>
      </c>
      <c r="C715" s="29">
        <v>35.92</v>
      </c>
      <c r="E715" s="29">
        <v>190</v>
      </c>
      <c r="F715" s="29">
        <v>7.1</v>
      </c>
      <c r="G715" s="29">
        <v>23</v>
      </c>
      <c r="I715" s="29">
        <v>62</v>
      </c>
      <c r="J715" s="29">
        <v>7.1000000000000227</v>
      </c>
      <c r="K715" s="30">
        <v>5.0277777777777777</v>
      </c>
    </row>
    <row r="716" spans="1:11">
      <c r="A716" s="29">
        <v>317</v>
      </c>
      <c r="B716" s="29">
        <v>7.11</v>
      </c>
      <c r="C716" s="29">
        <v>35.94</v>
      </c>
      <c r="E716" s="29">
        <v>190</v>
      </c>
      <c r="F716" s="29">
        <v>7.1100000000000012</v>
      </c>
      <c r="G716" s="29">
        <v>23</v>
      </c>
      <c r="I716" s="29">
        <v>62</v>
      </c>
      <c r="J716" s="29">
        <v>7.1100000000000136</v>
      </c>
      <c r="K716" s="30">
        <v>5</v>
      </c>
    </row>
    <row r="717" spans="1:11">
      <c r="A717" s="29">
        <v>318</v>
      </c>
      <c r="B717" s="29">
        <v>7.12</v>
      </c>
      <c r="C717" s="29">
        <v>35.92</v>
      </c>
      <c r="E717" s="29">
        <v>190</v>
      </c>
      <c r="F717" s="29">
        <v>7.1199999999999992</v>
      </c>
      <c r="G717" s="29">
        <v>22.97</v>
      </c>
      <c r="I717" s="29">
        <v>62</v>
      </c>
      <c r="J717" s="29">
        <v>7.1200000000000045</v>
      </c>
      <c r="K717" s="30">
        <v>5</v>
      </c>
    </row>
    <row r="718" spans="1:11">
      <c r="A718" s="29">
        <v>318</v>
      </c>
      <c r="B718" s="29">
        <v>7.13</v>
      </c>
      <c r="C718" s="29">
        <v>35.81</v>
      </c>
      <c r="E718" s="29">
        <v>191</v>
      </c>
      <c r="F718" s="29">
        <v>7.1300000000000008</v>
      </c>
      <c r="G718" s="29">
        <v>22.97</v>
      </c>
      <c r="I718" s="29">
        <v>62</v>
      </c>
      <c r="J718" s="29">
        <v>7.1299999999999955</v>
      </c>
      <c r="K718" s="30">
        <v>5</v>
      </c>
    </row>
    <row r="719" spans="1:11">
      <c r="A719" s="29">
        <v>318</v>
      </c>
      <c r="B719" s="29">
        <v>7.14</v>
      </c>
      <c r="C719" s="29">
        <v>35.78</v>
      </c>
      <c r="E719" s="29">
        <v>191</v>
      </c>
      <c r="F719" s="29">
        <v>7.1399999999999988</v>
      </c>
      <c r="G719" s="29">
        <v>22.97</v>
      </c>
      <c r="I719" s="29">
        <v>62</v>
      </c>
      <c r="J719" s="29">
        <v>7.1399999999999864</v>
      </c>
      <c r="K719" s="30">
        <v>4.9722222222222223</v>
      </c>
    </row>
    <row r="720" spans="1:11">
      <c r="A720" s="29">
        <v>319</v>
      </c>
      <c r="B720" s="29">
        <v>7.15</v>
      </c>
      <c r="C720" s="29">
        <v>35.78</v>
      </c>
      <c r="E720" s="29">
        <v>191</v>
      </c>
      <c r="F720" s="29">
        <v>7.15</v>
      </c>
      <c r="G720" s="29">
        <v>22.94</v>
      </c>
      <c r="I720" s="29">
        <v>62</v>
      </c>
      <c r="J720" s="29">
        <v>7.1499999999999773</v>
      </c>
      <c r="K720" s="30">
        <v>4.9444444444444446</v>
      </c>
    </row>
    <row r="721" spans="1:11">
      <c r="A721" s="29">
        <v>319</v>
      </c>
      <c r="B721" s="29">
        <v>7.16</v>
      </c>
      <c r="C721" s="29">
        <v>35.78</v>
      </c>
      <c r="E721" s="29">
        <v>191</v>
      </c>
      <c r="F721" s="29">
        <v>7.1600000000000019</v>
      </c>
      <c r="G721" s="29">
        <v>22.94</v>
      </c>
      <c r="I721" s="29">
        <v>62</v>
      </c>
      <c r="J721" s="29">
        <v>7.1599999999999682</v>
      </c>
      <c r="K721" s="30">
        <v>4.8888888888888893</v>
      </c>
    </row>
    <row r="722" spans="1:11">
      <c r="A722" s="29">
        <v>320</v>
      </c>
      <c r="B722" s="29">
        <v>7.17</v>
      </c>
      <c r="C722" s="29">
        <v>35.72</v>
      </c>
      <c r="E722" s="29">
        <v>192</v>
      </c>
      <c r="F722" s="29">
        <v>7.17</v>
      </c>
      <c r="G722" s="29">
        <v>22.94</v>
      </c>
      <c r="I722" s="29">
        <v>62</v>
      </c>
      <c r="J722" s="29">
        <v>7.1699999999999591</v>
      </c>
      <c r="K722" s="30">
        <v>4.8888888888888893</v>
      </c>
    </row>
    <row r="723" spans="1:11">
      <c r="A723" s="29">
        <v>320</v>
      </c>
      <c r="B723" s="29">
        <v>7.18</v>
      </c>
      <c r="C723" s="29">
        <v>35.69</v>
      </c>
      <c r="E723" s="29">
        <v>192</v>
      </c>
      <c r="F723" s="29">
        <v>7.1800000000000015</v>
      </c>
      <c r="G723" s="29">
        <v>22.92</v>
      </c>
      <c r="I723" s="29">
        <v>62</v>
      </c>
      <c r="J723" s="29">
        <v>7.17999999999995</v>
      </c>
      <c r="K723" s="30">
        <v>4.8611111111111107</v>
      </c>
    </row>
    <row r="724" spans="1:11">
      <c r="A724" s="29">
        <v>320</v>
      </c>
      <c r="B724" s="29">
        <v>7.19</v>
      </c>
      <c r="C724" s="29">
        <v>35.67</v>
      </c>
      <c r="E724" s="29">
        <v>192</v>
      </c>
      <c r="F724" s="29">
        <v>7.1899999999999995</v>
      </c>
      <c r="G724" s="29">
        <v>22.94</v>
      </c>
      <c r="I724" s="29">
        <v>62</v>
      </c>
      <c r="J724" s="29">
        <v>7.1899999999999409</v>
      </c>
      <c r="K724" s="30">
        <v>4.8611111111111107</v>
      </c>
    </row>
    <row r="725" spans="1:11">
      <c r="A725" s="29">
        <v>321</v>
      </c>
      <c r="B725" s="29">
        <v>7.2</v>
      </c>
      <c r="C725" s="29">
        <v>35.67</v>
      </c>
      <c r="E725" s="29">
        <v>192</v>
      </c>
      <c r="F725" s="29">
        <v>7.2000000000000011</v>
      </c>
      <c r="G725" s="29">
        <v>22.94</v>
      </c>
      <c r="I725" s="29">
        <v>62</v>
      </c>
      <c r="J725" s="29">
        <v>7.2000000000000455</v>
      </c>
      <c r="K725" s="30">
        <v>4.8888888888888893</v>
      </c>
    </row>
    <row r="726" spans="1:11">
      <c r="A726" s="29">
        <v>321</v>
      </c>
      <c r="B726" s="29">
        <v>7.21</v>
      </c>
      <c r="C726" s="29">
        <v>35.69</v>
      </c>
      <c r="E726" s="29">
        <v>192</v>
      </c>
      <c r="F726" s="29">
        <v>7.2099999999999991</v>
      </c>
      <c r="G726" s="29">
        <v>22.94</v>
      </c>
      <c r="I726" s="29">
        <v>62</v>
      </c>
      <c r="J726" s="29">
        <v>7.2100000000000364</v>
      </c>
      <c r="K726" s="30">
        <v>4.8888888888888893</v>
      </c>
    </row>
    <row r="727" spans="1:11">
      <c r="A727" s="29">
        <v>321</v>
      </c>
      <c r="B727" s="29">
        <v>7.22</v>
      </c>
      <c r="C727" s="29">
        <v>35.72</v>
      </c>
      <c r="E727" s="29">
        <v>193</v>
      </c>
      <c r="F727" s="29">
        <v>7.2200000000000006</v>
      </c>
      <c r="G727" s="29">
        <v>22.94</v>
      </c>
      <c r="I727" s="29">
        <v>62</v>
      </c>
      <c r="J727" s="29">
        <v>7.2200000000000273</v>
      </c>
      <c r="K727" s="30">
        <v>4.8888888888888893</v>
      </c>
    </row>
    <row r="728" spans="1:11">
      <c r="A728" s="29">
        <v>322</v>
      </c>
      <c r="B728" s="29">
        <v>7.23</v>
      </c>
      <c r="C728" s="29">
        <v>35.69</v>
      </c>
      <c r="E728" s="29">
        <v>193</v>
      </c>
      <c r="F728" s="29">
        <v>7.2299999999999986</v>
      </c>
      <c r="G728" s="29">
        <v>22.92</v>
      </c>
      <c r="I728" s="29">
        <v>62</v>
      </c>
      <c r="J728" s="29">
        <v>7.2300000000000182</v>
      </c>
      <c r="K728" s="30">
        <v>4.8888888888888893</v>
      </c>
    </row>
    <row r="729" spans="1:11">
      <c r="A729" s="29">
        <v>322</v>
      </c>
      <c r="B729" s="29">
        <v>7.24</v>
      </c>
      <c r="C729" s="29">
        <v>35.69</v>
      </c>
      <c r="E729" s="29">
        <v>193</v>
      </c>
      <c r="F729" s="29">
        <v>7.24</v>
      </c>
      <c r="G729" s="29">
        <v>22.92</v>
      </c>
      <c r="I729" s="29">
        <v>62</v>
      </c>
      <c r="J729" s="29">
        <v>7.2400000000000091</v>
      </c>
      <c r="K729" s="30">
        <v>4.8611111111111107</v>
      </c>
    </row>
    <row r="730" spans="1:11">
      <c r="A730" s="29">
        <v>322</v>
      </c>
      <c r="B730" s="29">
        <v>7.25</v>
      </c>
      <c r="C730" s="29">
        <v>35.69</v>
      </c>
      <c r="E730" s="29">
        <v>193</v>
      </c>
      <c r="F730" s="29">
        <v>7.2500000000000018</v>
      </c>
      <c r="G730" s="29">
        <v>22.94</v>
      </c>
      <c r="I730" s="29">
        <v>62</v>
      </c>
      <c r="J730" s="29">
        <v>7.25</v>
      </c>
      <c r="K730" s="30">
        <v>4.833333333333333</v>
      </c>
    </row>
    <row r="731" spans="1:11">
      <c r="A731" s="29">
        <v>323</v>
      </c>
      <c r="B731" s="29">
        <v>7.26</v>
      </c>
      <c r="C731" s="29">
        <v>35.72</v>
      </c>
      <c r="E731" s="29">
        <v>194</v>
      </c>
      <c r="F731" s="29">
        <v>7.26</v>
      </c>
      <c r="G731" s="29">
        <v>22.92</v>
      </c>
      <c r="I731" s="29">
        <v>62</v>
      </c>
      <c r="J731" s="29">
        <v>7.2599999999999909</v>
      </c>
      <c r="K731" s="30">
        <v>4.833333333333333</v>
      </c>
    </row>
    <row r="732" spans="1:11">
      <c r="A732" s="29">
        <v>323</v>
      </c>
      <c r="B732" s="29">
        <v>7.27</v>
      </c>
      <c r="C732" s="29">
        <v>35.72</v>
      </c>
      <c r="E732" s="29">
        <v>194</v>
      </c>
      <c r="F732" s="29">
        <v>7.2700000000000014</v>
      </c>
      <c r="G732" s="29">
        <v>22.94</v>
      </c>
      <c r="I732" s="29">
        <v>62</v>
      </c>
      <c r="J732" s="29">
        <v>7.2699999999999818</v>
      </c>
      <c r="K732" s="30">
        <v>4.8055555555555554</v>
      </c>
    </row>
    <row r="733" spans="1:11">
      <c r="A733" s="29">
        <v>323</v>
      </c>
      <c r="B733" s="29">
        <v>7.28</v>
      </c>
      <c r="C733" s="29">
        <v>35.67</v>
      </c>
      <c r="E733" s="29">
        <v>194</v>
      </c>
      <c r="F733" s="29">
        <v>7.2799999999999994</v>
      </c>
      <c r="G733" s="29">
        <v>22.92</v>
      </c>
      <c r="I733" s="29">
        <v>62</v>
      </c>
      <c r="J733" s="29">
        <v>7.2799999999999727</v>
      </c>
      <c r="K733" s="30">
        <v>4.7777777777777777</v>
      </c>
    </row>
    <row r="734" spans="1:11">
      <c r="A734" s="29">
        <v>324</v>
      </c>
      <c r="B734" s="29">
        <v>7.29</v>
      </c>
      <c r="C734" s="29">
        <v>35.61</v>
      </c>
      <c r="E734" s="29">
        <v>194</v>
      </c>
      <c r="F734" s="29">
        <v>7.2900000000000009</v>
      </c>
      <c r="G734" s="29">
        <v>22.89</v>
      </c>
      <c r="I734" s="29">
        <v>63</v>
      </c>
      <c r="J734" s="29">
        <v>7.2899999999999636</v>
      </c>
      <c r="K734" s="30">
        <v>4.7777777777777777</v>
      </c>
    </row>
    <row r="735" spans="1:11">
      <c r="A735" s="29">
        <v>324</v>
      </c>
      <c r="B735" s="29">
        <v>7.3</v>
      </c>
      <c r="C735" s="29">
        <v>35.58</v>
      </c>
      <c r="E735" s="29">
        <v>195</v>
      </c>
      <c r="F735" s="29">
        <v>7.2999999999999989</v>
      </c>
      <c r="G735" s="29">
        <v>22.86</v>
      </c>
      <c r="I735" s="29">
        <v>63</v>
      </c>
      <c r="J735" s="29">
        <v>7.2999999999999545</v>
      </c>
      <c r="K735" s="30">
        <v>4.7777777777777777</v>
      </c>
    </row>
    <row r="736" spans="1:11">
      <c r="A736" s="29">
        <v>325</v>
      </c>
      <c r="B736" s="29">
        <v>7.31</v>
      </c>
      <c r="C736" s="29">
        <v>35.58</v>
      </c>
      <c r="E736" s="29">
        <v>195</v>
      </c>
      <c r="F736" s="29">
        <v>7.3100000000000005</v>
      </c>
      <c r="G736" s="29">
        <v>22.81</v>
      </c>
      <c r="I736" s="29">
        <v>63</v>
      </c>
      <c r="J736" s="29">
        <v>7.3099999999999454</v>
      </c>
      <c r="K736" s="30">
        <v>4.7777777777777777</v>
      </c>
    </row>
    <row r="737" spans="1:11">
      <c r="A737" s="29">
        <v>325</v>
      </c>
      <c r="B737" s="29">
        <v>7.32</v>
      </c>
      <c r="C737" s="29">
        <v>35.61</v>
      </c>
      <c r="E737" s="29">
        <v>195</v>
      </c>
      <c r="F737" s="29">
        <v>7.3199999999999985</v>
      </c>
      <c r="G737" s="29">
        <v>22.75</v>
      </c>
      <c r="I737" s="29">
        <v>63</v>
      </c>
      <c r="J737" s="29">
        <v>7.3199999999999363</v>
      </c>
      <c r="K737" s="30">
        <v>4.7777777777777777</v>
      </c>
    </row>
    <row r="738" spans="1:11">
      <c r="A738" s="29">
        <v>325</v>
      </c>
      <c r="B738" s="29">
        <v>7.33</v>
      </c>
      <c r="C738" s="29">
        <v>35.58</v>
      </c>
      <c r="E738" s="29">
        <v>195</v>
      </c>
      <c r="F738" s="29">
        <v>7.33</v>
      </c>
      <c r="G738" s="29">
        <v>22.72</v>
      </c>
      <c r="I738" s="29">
        <v>63</v>
      </c>
      <c r="J738" s="29">
        <v>7.3300000000000409</v>
      </c>
      <c r="K738" s="30">
        <v>4.7777777777777777</v>
      </c>
    </row>
    <row r="739" spans="1:11">
      <c r="A739" s="29">
        <v>326</v>
      </c>
      <c r="B739" s="29">
        <v>7.34</v>
      </c>
      <c r="C739" s="29">
        <v>35.53</v>
      </c>
      <c r="E739" s="29">
        <v>195</v>
      </c>
      <c r="F739" s="29">
        <v>7.3400000000000016</v>
      </c>
      <c r="G739" s="29">
        <v>22.72</v>
      </c>
      <c r="I739" s="29">
        <v>63</v>
      </c>
      <c r="J739" s="29">
        <v>7.3400000000000318</v>
      </c>
      <c r="K739" s="30">
        <v>4.7777777777777777</v>
      </c>
    </row>
    <row r="740" spans="1:11">
      <c r="A740" s="29">
        <v>326</v>
      </c>
      <c r="B740" s="29">
        <v>7.35</v>
      </c>
      <c r="C740" s="29">
        <v>35.5</v>
      </c>
      <c r="E740" s="29">
        <v>196</v>
      </c>
      <c r="F740" s="29">
        <v>7.35</v>
      </c>
      <c r="G740" s="29">
        <v>22.72</v>
      </c>
      <c r="I740" s="29">
        <v>63</v>
      </c>
      <c r="J740" s="29">
        <v>7.3500000000000227</v>
      </c>
      <c r="K740" s="30">
        <v>4.7777777777777777</v>
      </c>
    </row>
    <row r="741" spans="1:11">
      <c r="A741" s="29">
        <v>326</v>
      </c>
      <c r="B741" s="29">
        <v>7.36</v>
      </c>
      <c r="C741" s="29">
        <v>35.5</v>
      </c>
      <c r="E741" s="29">
        <v>196</v>
      </c>
      <c r="F741" s="29">
        <v>7.3600000000000012</v>
      </c>
      <c r="G741" s="29">
        <v>22.72</v>
      </c>
      <c r="I741" s="29">
        <v>63</v>
      </c>
      <c r="J741" s="29">
        <v>7.3600000000000136</v>
      </c>
      <c r="K741" s="30">
        <v>4.75</v>
      </c>
    </row>
    <row r="742" spans="1:11">
      <c r="A742" s="29">
        <v>327</v>
      </c>
      <c r="B742" s="29">
        <v>7.37</v>
      </c>
      <c r="C742" s="29">
        <v>35.53</v>
      </c>
      <c r="E742" s="29">
        <v>196</v>
      </c>
      <c r="F742" s="29">
        <v>7.3699999999999992</v>
      </c>
      <c r="G742" s="29">
        <v>22.72</v>
      </c>
      <c r="I742" s="29">
        <v>63</v>
      </c>
      <c r="J742" s="29">
        <v>7.3700000000000045</v>
      </c>
      <c r="K742" s="30">
        <v>4.75</v>
      </c>
    </row>
    <row r="743" spans="1:11">
      <c r="A743" s="29">
        <v>327</v>
      </c>
      <c r="B743" s="29">
        <v>7.38</v>
      </c>
      <c r="C743" s="29">
        <v>35.5</v>
      </c>
      <c r="E743" s="29">
        <v>196</v>
      </c>
      <c r="F743" s="29">
        <v>7.3800000000000008</v>
      </c>
      <c r="G743" s="29">
        <v>22.72</v>
      </c>
      <c r="I743" s="29">
        <v>63</v>
      </c>
      <c r="J743" s="29">
        <v>7.3799999999999955</v>
      </c>
      <c r="K743" s="30">
        <v>4.75</v>
      </c>
    </row>
    <row r="744" spans="1:11">
      <c r="A744" s="29">
        <v>327</v>
      </c>
      <c r="B744" s="29">
        <v>7.39</v>
      </c>
      <c r="C744" s="29">
        <v>35.39</v>
      </c>
      <c r="E744" s="29">
        <v>197</v>
      </c>
      <c r="F744" s="29">
        <v>7.3899999999999988</v>
      </c>
      <c r="G744" s="29">
        <v>22.72</v>
      </c>
      <c r="I744" s="29">
        <v>63</v>
      </c>
      <c r="J744" s="29">
        <v>7.3899999999999864</v>
      </c>
      <c r="K744" s="30">
        <v>4.7222222222222223</v>
      </c>
    </row>
    <row r="745" spans="1:11">
      <c r="A745" s="29">
        <v>328</v>
      </c>
      <c r="B745" s="29">
        <v>7.4</v>
      </c>
      <c r="C745" s="29">
        <v>35.36</v>
      </c>
      <c r="E745" s="29">
        <v>197</v>
      </c>
      <c r="F745" s="29">
        <v>7.4</v>
      </c>
      <c r="G745" s="29">
        <v>22.69</v>
      </c>
      <c r="I745" s="29">
        <v>63</v>
      </c>
      <c r="J745" s="29">
        <v>7.3999999999999773</v>
      </c>
      <c r="K745" s="30">
        <v>4.6944444444444446</v>
      </c>
    </row>
    <row r="746" spans="1:11">
      <c r="A746" s="29">
        <v>328</v>
      </c>
      <c r="B746" s="29">
        <v>7.41</v>
      </c>
      <c r="C746" s="29">
        <v>35.36</v>
      </c>
      <c r="E746" s="29">
        <v>197</v>
      </c>
      <c r="F746" s="29">
        <v>7.4100000000000019</v>
      </c>
      <c r="G746" s="29">
        <v>22.67</v>
      </c>
      <c r="I746" s="29">
        <v>63</v>
      </c>
      <c r="J746" s="29">
        <v>7.4099999999999682</v>
      </c>
      <c r="K746" s="30">
        <v>4.6944444444444446</v>
      </c>
    </row>
    <row r="747" spans="1:11">
      <c r="A747" s="29">
        <v>328</v>
      </c>
      <c r="B747" s="29">
        <v>7.42</v>
      </c>
      <c r="C747" s="29">
        <v>35.36</v>
      </c>
      <c r="E747" s="29">
        <v>197</v>
      </c>
      <c r="F747" s="29">
        <v>7.42</v>
      </c>
      <c r="G747" s="29">
        <v>22.67</v>
      </c>
      <c r="I747" s="29">
        <v>63</v>
      </c>
      <c r="J747" s="29">
        <v>7.4199999999999591</v>
      </c>
      <c r="K747" s="30">
        <v>4.6944444444444446</v>
      </c>
    </row>
    <row r="748" spans="1:11">
      <c r="A748" s="29">
        <v>329</v>
      </c>
      <c r="B748" s="29">
        <v>7.43</v>
      </c>
      <c r="C748" s="29">
        <v>35.36</v>
      </c>
      <c r="E748" s="29">
        <v>197</v>
      </c>
      <c r="F748" s="29">
        <v>7.4300000000000015</v>
      </c>
      <c r="G748" s="29">
        <v>22.67</v>
      </c>
      <c r="I748" s="29">
        <v>63</v>
      </c>
      <c r="J748" s="29">
        <v>7.42999999999995</v>
      </c>
      <c r="K748" s="30">
        <v>4.6944444444444446</v>
      </c>
    </row>
    <row r="749" spans="1:11">
      <c r="A749" s="29">
        <v>329</v>
      </c>
      <c r="B749" s="29">
        <v>7.44</v>
      </c>
      <c r="C749" s="29">
        <v>35.31</v>
      </c>
      <c r="E749" s="29">
        <v>198</v>
      </c>
      <c r="F749" s="29">
        <v>7.4399999999999995</v>
      </c>
      <c r="G749" s="29">
        <v>22.64</v>
      </c>
      <c r="I749" s="29">
        <v>63</v>
      </c>
      <c r="J749" s="29">
        <v>7.4399999999999409</v>
      </c>
      <c r="K749" s="30">
        <v>4.6944444444444446</v>
      </c>
    </row>
    <row r="750" spans="1:11">
      <c r="A750" s="29">
        <v>329</v>
      </c>
      <c r="B750" s="29">
        <v>7.45</v>
      </c>
      <c r="C750" s="29">
        <v>35.25</v>
      </c>
      <c r="E750" s="29">
        <v>198</v>
      </c>
      <c r="F750" s="29">
        <v>7.4500000000000011</v>
      </c>
      <c r="G750" s="29">
        <v>22.67</v>
      </c>
      <c r="I750" s="29">
        <v>63</v>
      </c>
      <c r="J750" s="29">
        <v>7.4500000000000455</v>
      </c>
      <c r="K750" s="30">
        <v>4.666666666666667</v>
      </c>
    </row>
    <row r="751" spans="1:11">
      <c r="A751" s="29">
        <v>330</v>
      </c>
      <c r="B751" s="29">
        <v>7.46</v>
      </c>
      <c r="C751" s="29">
        <v>35.28</v>
      </c>
      <c r="E751" s="29">
        <v>198</v>
      </c>
      <c r="F751" s="29">
        <v>7.4599999999999991</v>
      </c>
      <c r="G751" s="29">
        <v>22.67</v>
      </c>
      <c r="I751" s="29">
        <v>63</v>
      </c>
      <c r="J751" s="29">
        <v>7.4600000000000364</v>
      </c>
      <c r="K751" s="30">
        <v>4.666666666666667</v>
      </c>
    </row>
    <row r="752" spans="1:11">
      <c r="A752" s="29">
        <v>330</v>
      </c>
      <c r="B752" s="29">
        <v>7.47</v>
      </c>
      <c r="C752" s="29">
        <v>35.28</v>
      </c>
      <c r="E752" s="29">
        <v>198</v>
      </c>
      <c r="F752" s="29">
        <v>7.4700000000000006</v>
      </c>
      <c r="G752" s="29">
        <v>22.64</v>
      </c>
      <c r="I752" s="29">
        <v>63</v>
      </c>
      <c r="J752" s="29">
        <v>7.4700000000000273</v>
      </c>
      <c r="K752" s="30">
        <v>4.6388888888888893</v>
      </c>
    </row>
    <row r="753" spans="1:11">
      <c r="A753" s="29">
        <v>331</v>
      </c>
      <c r="B753" s="29">
        <v>7.48</v>
      </c>
      <c r="C753" s="29">
        <v>35.25</v>
      </c>
      <c r="E753" s="29">
        <v>199</v>
      </c>
      <c r="F753" s="29">
        <v>7.4799999999999986</v>
      </c>
      <c r="G753" s="29">
        <v>22.67</v>
      </c>
      <c r="I753" s="29">
        <v>63</v>
      </c>
      <c r="J753" s="29">
        <v>7.4800000000000182</v>
      </c>
      <c r="K753" s="30">
        <v>4.6388888888888893</v>
      </c>
    </row>
    <row r="754" spans="1:11">
      <c r="A754" s="29">
        <v>331</v>
      </c>
      <c r="B754" s="29">
        <v>7.49</v>
      </c>
      <c r="C754" s="29">
        <v>35.22</v>
      </c>
      <c r="E754" s="29">
        <v>199</v>
      </c>
      <c r="F754" s="29">
        <v>7.49</v>
      </c>
      <c r="G754" s="29">
        <v>22.67</v>
      </c>
      <c r="I754" s="29">
        <v>63</v>
      </c>
      <c r="J754" s="29">
        <v>7.4900000000000091</v>
      </c>
      <c r="K754" s="30">
        <v>4.6388888888888893</v>
      </c>
    </row>
    <row r="755" spans="1:11">
      <c r="A755" s="29">
        <v>331</v>
      </c>
      <c r="B755" s="29">
        <v>7.5</v>
      </c>
      <c r="C755" s="29">
        <v>35.17</v>
      </c>
      <c r="E755" s="29">
        <v>199</v>
      </c>
      <c r="F755" s="29">
        <v>7.5000000000000018</v>
      </c>
      <c r="G755" s="29">
        <v>22.64</v>
      </c>
      <c r="I755" s="29">
        <v>64</v>
      </c>
      <c r="J755" s="29">
        <v>7.5</v>
      </c>
      <c r="K755" s="30">
        <v>4.6111111111111107</v>
      </c>
    </row>
    <row r="756" spans="1:11">
      <c r="A756" s="29">
        <v>332</v>
      </c>
      <c r="B756" s="29">
        <v>7.51</v>
      </c>
      <c r="C756" s="29">
        <v>35.11</v>
      </c>
      <c r="E756" s="29">
        <v>199</v>
      </c>
      <c r="F756" s="29">
        <v>7.51</v>
      </c>
      <c r="G756" s="29">
        <v>22.67</v>
      </c>
      <c r="I756" s="29">
        <v>64</v>
      </c>
      <c r="J756" s="29">
        <v>7.5099999999999909</v>
      </c>
      <c r="K756" s="30">
        <v>4.583333333333333</v>
      </c>
    </row>
    <row r="757" spans="1:11">
      <c r="A757" s="29">
        <v>332</v>
      </c>
      <c r="B757" s="29">
        <v>7.52</v>
      </c>
      <c r="C757" s="29">
        <v>35.11</v>
      </c>
      <c r="E757" s="29">
        <v>200</v>
      </c>
      <c r="F757" s="29">
        <v>7.5200000000000014</v>
      </c>
      <c r="G757" s="29">
        <v>22.67</v>
      </c>
      <c r="I757" s="29">
        <v>64</v>
      </c>
      <c r="J757" s="29">
        <v>7.5199999999999818</v>
      </c>
      <c r="K757" s="30">
        <v>4.583333333333333</v>
      </c>
    </row>
    <row r="758" spans="1:11">
      <c r="A758" s="29">
        <v>332</v>
      </c>
      <c r="B758" s="29">
        <v>7.53</v>
      </c>
      <c r="C758" s="29">
        <v>35.08</v>
      </c>
      <c r="E758" s="29">
        <v>200</v>
      </c>
      <c r="F758" s="29">
        <v>7.5299999999999994</v>
      </c>
      <c r="G758" s="29">
        <v>22.67</v>
      </c>
      <c r="I758" s="29">
        <v>64</v>
      </c>
      <c r="J758" s="29">
        <v>7.5299999999999727</v>
      </c>
      <c r="K758" s="30">
        <v>4.5555555555555554</v>
      </c>
    </row>
    <row r="759" spans="1:11">
      <c r="A759" s="29">
        <v>333</v>
      </c>
      <c r="B759" s="29">
        <v>7.54</v>
      </c>
      <c r="C759" s="29">
        <v>35.03</v>
      </c>
      <c r="E759" s="29">
        <v>200</v>
      </c>
      <c r="F759" s="29">
        <v>7.5400000000000009</v>
      </c>
      <c r="G759" s="29">
        <v>22.64</v>
      </c>
      <c r="I759" s="29">
        <v>64</v>
      </c>
      <c r="J759" s="29">
        <v>7.5399999999999636</v>
      </c>
      <c r="K759" s="30">
        <v>4.5555555555555554</v>
      </c>
    </row>
    <row r="760" spans="1:11">
      <c r="A760" s="29">
        <v>333</v>
      </c>
      <c r="B760" s="29">
        <v>7.55</v>
      </c>
      <c r="C760" s="29">
        <v>35.03</v>
      </c>
      <c r="E760" s="29">
        <v>200</v>
      </c>
      <c r="F760" s="29">
        <v>7.5499999999999989</v>
      </c>
      <c r="G760" s="29">
        <v>22.64</v>
      </c>
      <c r="I760" s="29">
        <v>64</v>
      </c>
      <c r="J760" s="29">
        <v>7.5499999999999545</v>
      </c>
      <c r="K760" s="30">
        <v>4.5555555555555554</v>
      </c>
    </row>
    <row r="761" spans="1:11">
      <c r="A761" s="29">
        <v>333</v>
      </c>
      <c r="B761" s="29">
        <v>7.56</v>
      </c>
      <c r="C761" s="29">
        <v>35.03</v>
      </c>
      <c r="E761" s="29">
        <v>200</v>
      </c>
      <c r="F761" s="29">
        <v>7.5600000000000005</v>
      </c>
      <c r="G761" s="29">
        <v>22.64</v>
      </c>
      <c r="I761" s="29">
        <v>64</v>
      </c>
      <c r="J761" s="29">
        <v>7.5599999999999454</v>
      </c>
      <c r="K761" s="30">
        <v>4.5555555555555554</v>
      </c>
    </row>
    <row r="762" spans="1:11">
      <c r="A762" s="29">
        <v>334</v>
      </c>
      <c r="B762" s="29">
        <v>7.57</v>
      </c>
      <c r="C762" s="29">
        <v>35.03</v>
      </c>
      <c r="E762" s="29">
        <v>201</v>
      </c>
      <c r="F762" s="29">
        <v>7.5699999999999985</v>
      </c>
      <c r="G762" s="29">
        <v>22.61</v>
      </c>
      <c r="I762" s="29">
        <v>64</v>
      </c>
      <c r="J762" s="29">
        <v>7.5699999999999363</v>
      </c>
      <c r="K762" s="30">
        <v>4.5555555555555554</v>
      </c>
    </row>
    <row r="763" spans="1:11">
      <c r="A763" s="29">
        <v>334</v>
      </c>
      <c r="B763" s="29">
        <v>7.58</v>
      </c>
      <c r="C763" s="29">
        <v>35.08</v>
      </c>
      <c r="E763" s="29">
        <v>201</v>
      </c>
      <c r="F763" s="29">
        <v>7.58</v>
      </c>
      <c r="G763" s="29">
        <v>22.58</v>
      </c>
      <c r="I763" s="29">
        <v>64</v>
      </c>
      <c r="J763" s="29">
        <v>7.5800000000000409</v>
      </c>
      <c r="K763" s="30">
        <v>4.5277777777777777</v>
      </c>
    </row>
    <row r="764" spans="1:11">
      <c r="A764" s="29">
        <v>334</v>
      </c>
      <c r="B764" s="29">
        <v>7.59</v>
      </c>
      <c r="C764" s="29">
        <v>35.08</v>
      </c>
      <c r="E764" s="29">
        <v>201</v>
      </c>
      <c r="F764" s="29">
        <v>7.5900000000000016</v>
      </c>
      <c r="G764" s="29">
        <v>22.58</v>
      </c>
      <c r="I764" s="29">
        <v>64</v>
      </c>
      <c r="J764" s="29">
        <v>7.5900000000000318</v>
      </c>
      <c r="K764" s="30">
        <v>4.5277777777777777</v>
      </c>
    </row>
    <row r="765" spans="1:11">
      <c r="A765" s="29">
        <v>335</v>
      </c>
      <c r="B765" s="29">
        <v>7.6</v>
      </c>
      <c r="C765" s="29">
        <v>34.97</v>
      </c>
      <c r="E765" s="29">
        <v>201</v>
      </c>
      <c r="F765" s="29">
        <v>7.6</v>
      </c>
      <c r="G765" s="29">
        <v>22.53</v>
      </c>
      <c r="I765" s="29">
        <v>64</v>
      </c>
      <c r="J765" s="29">
        <v>7.6000000000000227</v>
      </c>
      <c r="K765" s="30">
        <v>4.5</v>
      </c>
    </row>
    <row r="766" spans="1:11">
      <c r="A766" s="29">
        <v>335</v>
      </c>
      <c r="B766" s="29">
        <v>7.61</v>
      </c>
      <c r="C766" s="29">
        <v>34.94</v>
      </c>
      <c r="E766" s="29">
        <v>202</v>
      </c>
      <c r="F766" s="29">
        <v>7.6100000000000012</v>
      </c>
      <c r="G766" s="29">
        <v>22.53</v>
      </c>
      <c r="I766" s="29">
        <v>64</v>
      </c>
      <c r="J766" s="29">
        <v>7.6100000000000136</v>
      </c>
      <c r="K766" s="30">
        <v>4.4722222222222223</v>
      </c>
    </row>
    <row r="767" spans="1:11">
      <c r="A767" s="29">
        <v>335</v>
      </c>
      <c r="B767" s="29">
        <v>7.62</v>
      </c>
      <c r="C767" s="29">
        <v>34.89</v>
      </c>
      <c r="E767" s="29">
        <v>202</v>
      </c>
      <c r="F767" s="29">
        <v>7.6199999999999992</v>
      </c>
      <c r="G767" s="29">
        <v>22.53</v>
      </c>
      <c r="I767" s="29">
        <v>64</v>
      </c>
      <c r="J767" s="29">
        <v>7.6200000000000045</v>
      </c>
      <c r="K767" s="30">
        <v>4.4722222222222223</v>
      </c>
    </row>
    <row r="768" spans="1:11">
      <c r="A768" s="29">
        <v>336</v>
      </c>
      <c r="B768" s="29">
        <v>7.63</v>
      </c>
      <c r="C768" s="29">
        <v>34.89</v>
      </c>
      <c r="E768" s="29">
        <v>202</v>
      </c>
      <c r="F768" s="29">
        <v>7.6300000000000008</v>
      </c>
      <c r="G768" s="29">
        <v>22.5</v>
      </c>
      <c r="I768" s="29">
        <v>64</v>
      </c>
      <c r="J768" s="29">
        <v>7.6299999999999955</v>
      </c>
      <c r="K768" s="30">
        <v>4.4444444444444446</v>
      </c>
    </row>
    <row r="769" spans="1:11">
      <c r="A769" s="29">
        <v>336</v>
      </c>
      <c r="B769" s="29">
        <v>7.64</v>
      </c>
      <c r="C769" s="29">
        <v>34.89</v>
      </c>
      <c r="E769" s="29">
        <v>202</v>
      </c>
      <c r="F769" s="29">
        <v>7.6399999999999988</v>
      </c>
      <c r="G769" s="29">
        <v>22.5</v>
      </c>
      <c r="I769" s="29">
        <v>64</v>
      </c>
      <c r="J769" s="29">
        <v>7.6399999999999864</v>
      </c>
      <c r="K769" s="30">
        <v>4.416666666666667</v>
      </c>
    </row>
    <row r="770" spans="1:11">
      <c r="A770" s="29">
        <v>337</v>
      </c>
      <c r="B770" s="29">
        <v>7.65</v>
      </c>
      <c r="C770" s="29">
        <v>34.83</v>
      </c>
      <c r="E770" s="29">
        <v>202</v>
      </c>
      <c r="F770" s="29">
        <v>7.65</v>
      </c>
      <c r="G770" s="29">
        <v>22.5</v>
      </c>
      <c r="I770" s="29">
        <v>64</v>
      </c>
      <c r="J770" s="29">
        <v>7.6499999999999773</v>
      </c>
      <c r="K770" s="30">
        <v>4.416666666666667</v>
      </c>
    </row>
    <row r="771" spans="1:11">
      <c r="A771" s="29">
        <v>337</v>
      </c>
      <c r="B771" s="29">
        <v>7.66</v>
      </c>
      <c r="C771" s="29">
        <v>34.78</v>
      </c>
      <c r="E771" s="29">
        <v>203</v>
      </c>
      <c r="F771" s="29">
        <v>7.6600000000000019</v>
      </c>
      <c r="G771" s="29">
        <v>22.47</v>
      </c>
      <c r="I771" s="29">
        <v>64</v>
      </c>
      <c r="J771" s="29">
        <v>7.6599999999999682</v>
      </c>
      <c r="K771" s="30">
        <v>4.3888888888888893</v>
      </c>
    </row>
    <row r="772" spans="1:11">
      <c r="A772" s="29">
        <v>337</v>
      </c>
      <c r="B772" s="29">
        <v>7.67</v>
      </c>
      <c r="C772" s="29">
        <v>34.83</v>
      </c>
      <c r="E772" s="29">
        <v>203</v>
      </c>
      <c r="F772" s="29">
        <v>7.67</v>
      </c>
      <c r="G772" s="29">
        <v>22.5</v>
      </c>
      <c r="I772" s="29">
        <v>64</v>
      </c>
      <c r="J772" s="29">
        <v>7.6699999999999591</v>
      </c>
      <c r="K772" s="30">
        <v>4.3611111111111107</v>
      </c>
    </row>
    <row r="773" spans="1:11">
      <c r="A773" s="29">
        <v>338</v>
      </c>
      <c r="B773" s="29">
        <v>7.68</v>
      </c>
      <c r="C773" s="29">
        <v>34.89</v>
      </c>
      <c r="E773" s="29">
        <v>203</v>
      </c>
      <c r="F773" s="29">
        <v>7.6800000000000015</v>
      </c>
      <c r="G773" s="29">
        <v>22.47</v>
      </c>
      <c r="I773" s="29">
        <v>64</v>
      </c>
      <c r="J773" s="29">
        <v>7.67999999999995</v>
      </c>
      <c r="K773" s="30">
        <v>4.3611111111111107</v>
      </c>
    </row>
    <row r="774" spans="1:11">
      <c r="A774" s="29">
        <v>338</v>
      </c>
      <c r="B774" s="29">
        <v>7.69</v>
      </c>
      <c r="C774" s="29">
        <v>34.92</v>
      </c>
      <c r="E774" s="29">
        <v>203</v>
      </c>
      <c r="F774" s="29">
        <v>7.6899999999999995</v>
      </c>
      <c r="G774" s="29">
        <v>22.44</v>
      </c>
      <c r="I774" s="29">
        <v>64</v>
      </c>
      <c r="J774" s="29">
        <v>7.6899999999999409</v>
      </c>
      <c r="K774" s="30">
        <v>4.333333333333333</v>
      </c>
    </row>
    <row r="775" spans="1:11">
      <c r="A775" s="29">
        <v>338</v>
      </c>
      <c r="B775" s="29">
        <v>7.7</v>
      </c>
      <c r="C775" s="29">
        <v>34.89</v>
      </c>
      <c r="E775" s="29">
        <v>204</v>
      </c>
      <c r="F775" s="29">
        <v>7.7000000000000011</v>
      </c>
      <c r="G775" s="29">
        <v>22.47</v>
      </c>
      <c r="I775" s="29">
        <v>64</v>
      </c>
      <c r="J775" s="29">
        <v>7.7000000000000455</v>
      </c>
      <c r="K775" s="30">
        <v>4.333333333333333</v>
      </c>
    </row>
    <row r="776" spans="1:11">
      <c r="A776" s="29">
        <v>339</v>
      </c>
      <c r="B776" s="29">
        <v>7.71</v>
      </c>
      <c r="C776" s="29">
        <v>34.81</v>
      </c>
      <c r="E776" s="29">
        <v>204</v>
      </c>
      <c r="F776" s="29">
        <v>7.7099999999999991</v>
      </c>
      <c r="G776" s="29">
        <v>22.44</v>
      </c>
      <c r="I776" s="29">
        <v>64</v>
      </c>
      <c r="J776" s="29">
        <v>7.7100000000000364</v>
      </c>
      <c r="K776" s="30">
        <v>4.333333333333333</v>
      </c>
    </row>
    <row r="777" spans="1:11">
      <c r="A777" s="29">
        <v>339</v>
      </c>
      <c r="B777" s="29">
        <v>7.72</v>
      </c>
      <c r="C777" s="29">
        <v>34.75</v>
      </c>
      <c r="E777" s="29">
        <v>204</v>
      </c>
      <c r="F777" s="29">
        <v>7.7200000000000006</v>
      </c>
      <c r="G777" s="29">
        <v>22.42</v>
      </c>
      <c r="I777" s="29">
        <v>65</v>
      </c>
      <c r="J777" s="29">
        <v>7.7200000000000273</v>
      </c>
      <c r="K777" s="30">
        <v>4.3055555555555554</v>
      </c>
    </row>
    <row r="778" spans="1:11">
      <c r="A778" s="29">
        <v>339</v>
      </c>
      <c r="B778" s="29">
        <v>7.73</v>
      </c>
      <c r="C778" s="29">
        <v>34.75</v>
      </c>
      <c r="E778" s="29">
        <v>204</v>
      </c>
      <c r="F778" s="29">
        <v>7.7299999999999986</v>
      </c>
      <c r="G778" s="29">
        <v>22.42</v>
      </c>
      <c r="I778" s="29">
        <v>65</v>
      </c>
      <c r="J778" s="29">
        <v>7.7300000000000182</v>
      </c>
      <c r="K778" s="30">
        <v>4.2777777777777777</v>
      </c>
    </row>
    <row r="779" spans="1:11">
      <c r="A779" s="29">
        <v>340</v>
      </c>
      <c r="B779" s="29">
        <v>7.74</v>
      </c>
      <c r="C779" s="29">
        <v>34.75</v>
      </c>
      <c r="E779" s="29">
        <v>204</v>
      </c>
      <c r="F779" s="29">
        <v>7.74</v>
      </c>
      <c r="G779" s="29">
        <v>22.39</v>
      </c>
      <c r="I779" s="29">
        <v>65</v>
      </c>
      <c r="J779" s="29">
        <v>7.7400000000000091</v>
      </c>
      <c r="K779" s="30">
        <v>4.25</v>
      </c>
    </row>
    <row r="780" spans="1:11">
      <c r="A780" s="29">
        <v>340</v>
      </c>
      <c r="B780" s="29">
        <v>7.75</v>
      </c>
      <c r="C780" s="29">
        <v>34.75</v>
      </c>
      <c r="E780" s="29">
        <v>205</v>
      </c>
      <c r="F780" s="29">
        <v>7.7500000000000018</v>
      </c>
      <c r="G780" s="29">
        <v>22.39</v>
      </c>
      <c r="I780" s="29">
        <v>65</v>
      </c>
      <c r="J780" s="29">
        <v>7.75</v>
      </c>
      <c r="K780" s="30">
        <v>4.25</v>
      </c>
    </row>
    <row r="781" spans="1:11">
      <c r="A781" s="29">
        <v>340</v>
      </c>
      <c r="B781" s="29">
        <v>7.76</v>
      </c>
      <c r="C781" s="29">
        <v>34.69</v>
      </c>
      <c r="E781" s="29">
        <v>205</v>
      </c>
      <c r="F781" s="29">
        <v>7.76</v>
      </c>
      <c r="G781" s="29">
        <v>22.42</v>
      </c>
      <c r="I781" s="29">
        <v>65</v>
      </c>
      <c r="J781" s="29">
        <v>7.7599999999999909</v>
      </c>
      <c r="K781" s="30">
        <v>4.25</v>
      </c>
    </row>
    <row r="782" spans="1:11">
      <c r="A782" s="29">
        <v>341</v>
      </c>
      <c r="B782" s="29">
        <v>7.77</v>
      </c>
      <c r="C782" s="29">
        <v>34.67</v>
      </c>
      <c r="E782" s="29">
        <v>205</v>
      </c>
      <c r="F782" s="29">
        <v>7.7700000000000014</v>
      </c>
      <c r="G782" s="29">
        <v>22.44</v>
      </c>
      <c r="I782" s="29">
        <v>65</v>
      </c>
      <c r="J782" s="29">
        <v>7.7699999999999818</v>
      </c>
      <c r="K782" s="30">
        <v>4.25</v>
      </c>
    </row>
    <row r="783" spans="1:11">
      <c r="A783" s="29">
        <v>341</v>
      </c>
      <c r="B783" s="29">
        <v>7.78</v>
      </c>
      <c r="C783" s="29">
        <v>34.64</v>
      </c>
      <c r="E783" s="29">
        <v>205</v>
      </c>
      <c r="F783" s="29">
        <v>7.7799999999999994</v>
      </c>
      <c r="G783" s="29">
        <v>22.42</v>
      </c>
      <c r="I783" s="29">
        <v>65</v>
      </c>
      <c r="J783" s="29">
        <v>7.7799999999999727</v>
      </c>
      <c r="K783" s="30">
        <v>4.25</v>
      </c>
    </row>
    <row r="784" spans="1:11">
      <c r="A784" s="29">
        <v>341</v>
      </c>
      <c r="B784" s="29">
        <v>7.79</v>
      </c>
      <c r="C784" s="29">
        <v>34.64</v>
      </c>
      <c r="E784" s="29">
        <v>206</v>
      </c>
      <c r="F784" s="29">
        <v>7.7900000000000009</v>
      </c>
      <c r="G784" s="29">
        <v>22.39</v>
      </c>
      <c r="I784" s="29">
        <v>65</v>
      </c>
      <c r="J784" s="29">
        <v>7.7899999999999636</v>
      </c>
      <c r="K784" s="30">
        <v>4.2222222222222223</v>
      </c>
    </row>
    <row r="785" spans="1:11">
      <c r="A785" s="29">
        <v>342</v>
      </c>
      <c r="B785" s="29">
        <v>7.8</v>
      </c>
      <c r="C785" s="29">
        <v>34.67</v>
      </c>
      <c r="E785" s="29">
        <v>206</v>
      </c>
      <c r="F785" s="29">
        <v>7.7999999999999989</v>
      </c>
      <c r="G785" s="29">
        <v>22.39</v>
      </c>
      <c r="I785" s="29">
        <v>65</v>
      </c>
      <c r="J785" s="29">
        <v>7.7999999999999545</v>
      </c>
      <c r="K785" s="30">
        <v>4.2222222222222223</v>
      </c>
    </row>
    <row r="786" spans="1:11">
      <c r="A786" s="29">
        <v>342</v>
      </c>
      <c r="B786" s="29">
        <v>7.81</v>
      </c>
      <c r="C786" s="29">
        <v>34.58</v>
      </c>
      <c r="E786" s="29">
        <v>206</v>
      </c>
      <c r="F786" s="29">
        <v>7.8100000000000005</v>
      </c>
      <c r="G786" s="29">
        <v>22.33</v>
      </c>
      <c r="I786" s="29">
        <v>65</v>
      </c>
      <c r="J786" s="29">
        <v>7.8099999999999454</v>
      </c>
      <c r="K786" s="30">
        <v>4.2222222222222223</v>
      </c>
    </row>
    <row r="787" spans="1:11">
      <c r="A787" s="29">
        <v>342</v>
      </c>
      <c r="B787" s="29">
        <v>7.82</v>
      </c>
      <c r="C787" s="29">
        <v>34.56</v>
      </c>
      <c r="E787" s="29">
        <v>206</v>
      </c>
      <c r="F787" s="29">
        <v>7.8199999999999985</v>
      </c>
      <c r="G787" s="29">
        <v>22.33</v>
      </c>
      <c r="I787" s="29">
        <v>65</v>
      </c>
      <c r="J787" s="29">
        <v>7.8199999999999363</v>
      </c>
      <c r="K787" s="30">
        <v>4.1944444444444446</v>
      </c>
    </row>
    <row r="788" spans="1:11">
      <c r="A788" s="29">
        <v>343</v>
      </c>
      <c r="B788" s="29">
        <v>7.83</v>
      </c>
      <c r="C788" s="29">
        <v>34.56</v>
      </c>
      <c r="E788" s="29">
        <v>206</v>
      </c>
      <c r="F788" s="29">
        <v>7.83</v>
      </c>
      <c r="G788" s="29">
        <v>22.33</v>
      </c>
      <c r="I788" s="29">
        <v>65</v>
      </c>
      <c r="J788" s="29">
        <v>7.8300000000000409</v>
      </c>
      <c r="K788" s="30">
        <v>4.1944444444444446</v>
      </c>
    </row>
    <row r="789" spans="1:11">
      <c r="A789" s="29">
        <v>343</v>
      </c>
      <c r="B789" s="29">
        <v>7.84</v>
      </c>
      <c r="C789" s="29">
        <v>34.56</v>
      </c>
      <c r="E789" s="29">
        <v>207</v>
      </c>
      <c r="F789" s="29">
        <v>7.8400000000000016</v>
      </c>
      <c r="G789" s="29">
        <v>22.33</v>
      </c>
      <c r="I789" s="29">
        <v>65</v>
      </c>
      <c r="J789" s="29">
        <v>7.8400000000000318</v>
      </c>
      <c r="K789" s="30">
        <v>4.1944444444444446</v>
      </c>
    </row>
    <row r="790" spans="1:11">
      <c r="A790" s="29">
        <v>343</v>
      </c>
      <c r="B790" s="29">
        <v>7.85</v>
      </c>
      <c r="C790" s="29">
        <v>34.58</v>
      </c>
      <c r="E790" s="29">
        <v>207</v>
      </c>
      <c r="F790" s="29">
        <v>7.85</v>
      </c>
      <c r="G790" s="29">
        <v>22.33</v>
      </c>
      <c r="I790" s="29">
        <v>65</v>
      </c>
      <c r="J790" s="29">
        <v>7.8500000000000227</v>
      </c>
      <c r="K790" s="30">
        <v>4.1944444444444446</v>
      </c>
    </row>
    <row r="791" spans="1:11">
      <c r="A791" s="29">
        <v>344</v>
      </c>
      <c r="B791" s="29">
        <v>7.86</v>
      </c>
      <c r="C791" s="29">
        <v>34.56</v>
      </c>
      <c r="E791" s="29">
        <v>207</v>
      </c>
      <c r="F791" s="29">
        <v>7.8600000000000012</v>
      </c>
      <c r="G791" s="29">
        <v>22.33</v>
      </c>
      <c r="I791" s="29">
        <v>65</v>
      </c>
      <c r="J791" s="29">
        <v>7.8600000000000136</v>
      </c>
      <c r="K791" s="30">
        <v>4.166666666666667</v>
      </c>
    </row>
    <row r="792" spans="1:11">
      <c r="A792" s="29">
        <v>344</v>
      </c>
      <c r="B792" s="29">
        <v>7.87</v>
      </c>
      <c r="C792" s="29">
        <v>34.44</v>
      </c>
      <c r="E792" s="29">
        <v>207</v>
      </c>
      <c r="F792" s="29">
        <v>7.8699999999999992</v>
      </c>
      <c r="G792" s="29">
        <v>22.33</v>
      </c>
      <c r="I792" s="29">
        <v>65</v>
      </c>
      <c r="J792" s="29">
        <v>7.8700000000000045</v>
      </c>
      <c r="K792" s="30">
        <v>4.1388888888888893</v>
      </c>
    </row>
    <row r="793" spans="1:11">
      <c r="A793" s="29">
        <v>344</v>
      </c>
      <c r="B793" s="29">
        <v>7.88</v>
      </c>
      <c r="C793" s="29">
        <v>34.39</v>
      </c>
      <c r="E793" s="29">
        <v>208</v>
      </c>
      <c r="F793" s="29">
        <v>7.8800000000000008</v>
      </c>
      <c r="G793" s="29">
        <v>22.31</v>
      </c>
      <c r="I793" s="29">
        <v>65</v>
      </c>
      <c r="J793" s="29">
        <v>7.8799999999999955</v>
      </c>
      <c r="K793" s="30">
        <v>4.1388888888888893</v>
      </c>
    </row>
    <row r="794" spans="1:11">
      <c r="A794" s="29">
        <v>345</v>
      </c>
      <c r="B794" s="29">
        <v>7.89</v>
      </c>
      <c r="C794" s="29">
        <v>34.36</v>
      </c>
      <c r="E794" s="29">
        <v>208</v>
      </c>
      <c r="F794" s="29">
        <v>7.8899999999999988</v>
      </c>
      <c r="G794" s="29">
        <v>22.31</v>
      </c>
      <c r="I794" s="29">
        <v>65</v>
      </c>
      <c r="J794" s="29">
        <v>7.8899999999999864</v>
      </c>
      <c r="K794" s="30">
        <v>4.1388888888888893</v>
      </c>
    </row>
    <row r="795" spans="1:11">
      <c r="A795" s="29">
        <v>345</v>
      </c>
      <c r="B795" s="29">
        <v>7.9</v>
      </c>
      <c r="C795" s="29">
        <v>34.39</v>
      </c>
      <c r="E795" s="29">
        <v>208</v>
      </c>
      <c r="F795" s="29">
        <v>7.9</v>
      </c>
      <c r="G795" s="29">
        <v>22.28</v>
      </c>
      <c r="I795" s="29">
        <v>65</v>
      </c>
      <c r="J795" s="29">
        <v>7.8999999999999773</v>
      </c>
      <c r="K795" s="30">
        <v>4.1111111111111107</v>
      </c>
    </row>
    <row r="796" spans="1:11">
      <c r="A796" s="29">
        <v>346</v>
      </c>
      <c r="B796" s="29">
        <v>7.91</v>
      </c>
      <c r="C796" s="29">
        <v>34.39</v>
      </c>
      <c r="E796" s="29">
        <v>208</v>
      </c>
      <c r="F796" s="29">
        <v>7.9100000000000019</v>
      </c>
      <c r="G796" s="29">
        <v>22.25</v>
      </c>
      <c r="I796" s="29">
        <v>65</v>
      </c>
      <c r="J796" s="29">
        <v>7.9099999999999682</v>
      </c>
      <c r="K796" s="30">
        <v>4.1111111111111107</v>
      </c>
    </row>
    <row r="797" spans="1:11">
      <c r="A797" s="29">
        <v>346</v>
      </c>
      <c r="B797" s="29">
        <v>7.92</v>
      </c>
      <c r="C797" s="29">
        <v>34.33</v>
      </c>
      <c r="E797" s="29">
        <v>208</v>
      </c>
      <c r="F797" s="29">
        <v>7.92</v>
      </c>
      <c r="G797" s="29">
        <v>22.28</v>
      </c>
      <c r="I797" s="29">
        <v>65</v>
      </c>
      <c r="J797" s="29">
        <v>7.9199999999999591</v>
      </c>
      <c r="K797" s="30">
        <v>4.1111111111111107</v>
      </c>
    </row>
    <row r="798" spans="1:11">
      <c r="A798" s="29">
        <v>346</v>
      </c>
      <c r="B798" s="29">
        <v>7.93</v>
      </c>
      <c r="C798" s="29">
        <v>34.31</v>
      </c>
      <c r="E798" s="29">
        <v>209</v>
      </c>
      <c r="F798" s="29">
        <v>7.9300000000000015</v>
      </c>
      <c r="G798" s="29">
        <v>22.31</v>
      </c>
      <c r="I798" s="29">
        <v>65</v>
      </c>
      <c r="J798" s="29">
        <v>7.92999999999995</v>
      </c>
      <c r="K798" s="30">
        <v>4.1111111111111107</v>
      </c>
    </row>
    <row r="799" spans="1:11">
      <c r="A799" s="29">
        <v>347</v>
      </c>
      <c r="B799" s="29">
        <v>7.94</v>
      </c>
      <c r="C799" s="29">
        <v>34.33</v>
      </c>
      <c r="E799" s="29">
        <v>209</v>
      </c>
      <c r="F799" s="29">
        <v>7.9399999999999995</v>
      </c>
      <c r="G799" s="29">
        <v>22.31</v>
      </c>
      <c r="I799" s="29">
        <v>65</v>
      </c>
      <c r="J799" s="29">
        <v>7.9399999999999409</v>
      </c>
      <c r="K799" s="30">
        <v>4.1111111111111107</v>
      </c>
    </row>
    <row r="800" spans="1:11">
      <c r="A800" s="29">
        <v>347</v>
      </c>
      <c r="B800" s="29">
        <v>7.95</v>
      </c>
      <c r="C800" s="29">
        <v>34.33</v>
      </c>
      <c r="E800" s="29">
        <v>209</v>
      </c>
      <c r="F800" s="29">
        <v>7.9500000000000011</v>
      </c>
      <c r="G800" s="29">
        <v>22.31</v>
      </c>
      <c r="I800" s="29">
        <v>65</v>
      </c>
      <c r="J800" s="29">
        <v>7.9500000000000455</v>
      </c>
      <c r="K800" s="30">
        <v>4.083333333333333</v>
      </c>
    </row>
    <row r="801" spans="1:11">
      <c r="A801" s="29">
        <v>347</v>
      </c>
      <c r="B801" s="29">
        <v>7.96</v>
      </c>
      <c r="C801" s="29">
        <v>34.33</v>
      </c>
      <c r="E801" s="29">
        <v>209</v>
      </c>
      <c r="F801" s="29">
        <v>7.9599999999999991</v>
      </c>
      <c r="G801" s="29">
        <v>22.31</v>
      </c>
      <c r="I801" s="29">
        <v>66</v>
      </c>
      <c r="J801" s="29">
        <v>7.9600000000000364</v>
      </c>
      <c r="K801" s="30">
        <v>4.0555555555555554</v>
      </c>
    </row>
    <row r="802" spans="1:11">
      <c r="A802" s="29">
        <v>348</v>
      </c>
      <c r="B802" s="29">
        <v>7.97</v>
      </c>
      <c r="C802" s="29">
        <v>34.31</v>
      </c>
      <c r="E802" s="29">
        <v>210</v>
      </c>
      <c r="F802" s="29">
        <v>7.9700000000000006</v>
      </c>
      <c r="G802" s="29">
        <v>22.28</v>
      </c>
      <c r="I802" s="29">
        <v>66</v>
      </c>
      <c r="J802" s="29">
        <v>7.9700000000000273</v>
      </c>
      <c r="K802" s="30">
        <v>4.0555555555555554</v>
      </c>
    </row>
    <row r="803" spans="1:11">
      <c r="A803" s="29">
        <v>348</v>
      </c>
      <c r="B803" s="29">
        <v>7.98</v>
      </c>
      <c r="C803" s="29">
        <v>34.28</v>
      </c>
      <c r="E803" s="29">
        <v>210</v>
      </c>
      <c r="F803" s="29">
        <v>7.9799999999999986</v>
      </c>
      <c r="G803" s="29">
        <v>22.25</v>
      </c>
      <c r="I803" s="29">
        <v>66</v>
      </c>
      <c r="J803" s="29">
        <v>7.9800000000000182</v>
      </c>
      <c r="K803" s="30">
        <v>4.0277777777777777</v>
      </c>
    </row>
    <row r="804" spans="1:11">
      <c r="A804" s="29">
        <v>348</v>
      </c>
      <c r="B804" s="29">
        <v>7.99</v>
      </c>
      <c r="C804" s="29">
        <v>34.25</v>
      </c>
      <c r="E804" s="29">
        <v>210</v>
      </c>
      <c r="F804" s="29">
        <v>7.99</v>
      </c>
      <c r="G804" s="29">
        <v>22.25</v>
      </c>
      <c r="I804" s="29">
        <v>66</v>
      </c>
      <c r="J804" s="29">
        <v>7.9900000000000091</v>
      </c>
      <c r="K804" s="30">
        <v>4</v>
      </c>
    </row>
    <row r="805" spans="1:11">
      <c r="A805" s="29">
        <v>349</v>
      </c>
      <c r="B805" s="29">
        <v>8</v>
      </c>
      <c r="C805" s="29">
        <v>34.25</v>
      </c>
      <c r="E805" s="29">
        <v>210</v>
      </c>
      <c r="F805" s="29">
        <v>8.0000000000000018</v>
      </c>
      <c r="G805" s="29">
        <v>22.19</v>
      </c>
      <c r="I805" s="29">
        <v>66</v>
      </c>
      <c r="J805" s="29">
        <v>8</v>
      </c>
      <c r="K805" s="30">
        <v>4</v>
      </c>
    </row>
    <row r="806" spans="1:11">
      <c r="A806" s="29">
        <v>349</v>
      </c>
      <c r="B806" s="29">
        <v>8.01</v>
      </c>
      <c r="C806" s="29">
        <v>34.25</v>
      </c>
      <c r="E806" s="29">
        <v>210</v>
      </c>
      <c r="F806" s="29">
        <v>8.01</v>
      </c>
      <c r="G806" s="29">
        <v>22.19</v>
      </c>
      <c r="I806" s="29">
        <v>66</v>
      </c>
      <c r="J806" s="29">
        <v>8.0099999999999909</v>
      </c>
      <c r="K806" s="30">
        <v>3.9722222222222223</v>
      </c>
    </row>
    <row r="807" spans="1:11">
      <c r="A807" s="29">
        <v>349</v>
      </c>
      <c r="B807" s="29">
        <v>8.02</v>
      </c>
      <c r="C807" s="29">
        <v>34.22</v>
      </c>
      <c r="E807" s="29">
        <v>211</v>
      </c>
      <c r="F807" s="29">
        <v>8.0200000000000014</v>
      </c>
      <c r="G807" s="29">
        <v>22.19</v>
      </c>
      <c r="I807" s="29">
        <v>66</v>
      </c>
      <c r="J807" s="29">
        <v>8.0199999999999818</v>
      </c>
      <c r="K807" s="30">
        <v>3.9722222222222223</v>
      </c>
    </row>
    <row r="808" spans="1:11">
      <c r="A808" s="29">
        <v>350</v>
      </c>
      <c r="B808" s="29">
        <v>8.0299999999999994</v>
      </c>
      <c r="C808" s="29">
        <v>34.11</v>
      </c>
      <c r="E808" s="29">
        <v>211</v>
      </c>
      <c r="F808" s="29">
        <v>8.0299999999999994</v>
      </c>
      <c r="G808" s="29">
        <v>22.19</v>
      </c>
      <c r="I808" s="29">
        <v>66</v>
      </c>
      <c r="J808" s="29">
        <v>8.0299999999999727</v>
      </c>
      <c r="K808" s="30">
        <v>3.9722222222222223</v>
      </c>
    </row>
    <row r="809" spans="1:11">
      <c r="A809" s="29">
        <v>350</v>
      </c>
      <c r="B809" s="29">
        <v>8.0399999999999991</v>
      </c>
      <c r="C809" s="29">
        <v>34.06</v>
      </c>
      <c r="E809" s="29">
        <v>211</v>
      </c>
      <c r="F809" s="29">
        <v>8.0400000000000009</v>
      </c>
      <c r="G809" s="29">
        <v>22.17</v>
      </c>
      <c r="I809" s="29">
        <v>66</v>
      </c>
      <c r="J809" s="29">
        <v>8.0399999999999636</v>
      </c>
      <c r="K809" s="30">
        <v>3.9166666666666665</v>
      </c>
    </row>
    <row r="810" spans="1:11">
      <c r="A810" s="29">
        <v>350</v>
      </c>
      <c r="B810" s="29">
        <v>8.0500000000000007</v>
      </c>
      <c r="C810" s="29">
        <v>34.06</v>
      </c>
      <c r="E810" s="29">
        <v>211</v>
      </c>
      <c r="F810" s="29">
        <v>8.0499999999999989</v>
      </c>
      <c r="G810" s="29">
        <v>22.17</v>
      </c>
      <c r="I810" s="29">
        <v>66</v>
      </c>
      <c r="J810" s="29">
        <v>8.0499999999999545</v>
      </c>
      <c r="K810" s="30">
        <v>3.8888888888888888</v>
      </c>
    </row>
    <row r="811" spans="1:11">
      <c r="A811" s="29">
        <v>351</v>
      </c>
      <c r="B811" s="29">
        <v>8.06</v>
      </c>
      <c r="C811" s="29">
        <v>34.08</v>
      </c>
      <c r="E811" s="29">
        <v>212</v>
      </c>
      <c r="F811" s="29">
        <v>8.06</v>
      </c>
      <c r="G811" s="29">
        <v>22.14</v>
      </c>
      <c r="I811" s="29">
        <v>66</v>
      </c>
      <c r="J811" s="29">
        <v>8.0599999999999454</v>
      </c>
      <c r="K811" s="30">
        <v>3.8611111111111112</v>
      </c>
    </row>
    <row r="812" spans="1:11">
      <c r="A812" s="29">
        <v>351</v>
      </c>
      <c r="B812" s="29">
        <v>8.07</v>
      </c>
      <c r="C812" s="29">
        <v>34.11</v>
      </c>
      <c r="E812" s="29">
        <v>212</v>
      </c>
      <c r="F812" s="29">
        <v>8.0699999999999985</v>
      </c>
      <c r="G812" s="29">
        <v>22.11</v>
      </c>
      <c r="I812" s="29">
        <v>66</v>
      </c>
      <c r="J812" s="29">
        <v>8.0699999999999363</v>
      </c>
      <c r="K812" s="30">
        <v>3.8611111111111112</v>
      </c>
    </row>
    <row r="813" spans="1:11">
      <c r="A813" s="29">
        <v>351</v>
      </c>
      <c r="B813" s="29">
        <v>8.08</v>
      </c>
      <c r="C813" s="29">
        <v>34.11</v>
      </c>
      <c r="E813" s="29">
        <v>212</v>
      </c>
      <c r="F813" s="29">
        <v>8.08</v>
      </c>
      <c r="G813" s="29">
        <v>22.11</v>
      </c>
      <c r="I813" s="29">
        <v>66</v>
      </c>
      <c r="J813" s="29">
        <v>8.0800000000000409</v>
      </c>
      <c r="K813" s="30">
        <v>3.8333333333333335</v>
      </c>
    </row>
    <row r="814" spans="1:11">
      <c r="A814" s="29">
        <v>352</v>
      </c>
      <c r="B814" s="29">
        <v>8.09</v>
      </c>
      <c r="C814" s="29">
        <v>34.06</v>
      </c>
      <c r="E814" s="29">
        <v>212</v>
      </c>
      <c r="F814" s="29">
        <v>8.0900000000000016</v>
      </c>
      <c r="G814" s="29">
        <v>22.08</v>
      </c>
      <c r="I814" s="29">
        <v>66</v>
      </c>
      <c r="J814" s="29">
        <v>8.0900000000000318</v>
      </c>
      <c r="K814" s="30">
        <v>3.8333333333333335</v>
      </c>
    </row>
    <row r="815" spans="1:11">
      <c r="A815" s="29">
        <v>352</v>
      </c>
      <c r="B815" s="29">
        <v>8.1</v>
      </c>
      <c r="C815" s="29">
        <v>34.06</v>
      </c>
      <c r="E815" s="29">
        <v>212</v>
      </c>
      <c r="F815" s="29">
        <v>8.1</v>
      </c>
      <c r="G815" s="29">
        <v>22.08</v>
      </c>
      <c r="I815" s="29">
        <v>66</v>
      </c>
      <c r="J815" s="29">
        <v>8.1000000000000227</v>
      </c>
      <c r="K815" s="30">
        <v>3.8333333333333335</v>
      </c>
    </row>
    <row r="816" spans="1:11">
      <c r="A816" s="29">
        <v>352</v>
      </c>
      <c r="B816" s="29">
        <v>8.11</v>
      </c>
      <c r="C816" s="29">
        <v>34.11</v>
      </c>
      <c r="E816" s="29">
        <v>213</v>
      </c>
      <c r="F816" s="29">
        <v>8.1100000000000012</v>
      </c>
      <c r="G816" s="29">
        <v>22.08</v>
      </c>
      <c r="I816" s="29">
        <v>66</v>
      </c>
      <c r="J816" s="29">
        <v>8.1100000000000136</v>
      </c>
      <c r="K816" s="30">
        <v>3.8333333333333335</v>
      </c>
    </row>
    <row r="817" spans="1:11">
      <c r="A817" s="29">
        <v>353</v>
      </c>
      <c r="B817" s="29">
        <v>8.1199999999999992</v>
      </c>
      <c r="C817" s="29">
        <v>34.11</v>
      </c>
      <c r="E817" s="29">
        <v>213</v>
      </c>
      <c r="F817" s="29">
        <v>8.1199999999999992</v>
      </c>
      <c r="G817" s="29">
        <v>22.08</v>
      </c>
      <c r="I817" s="29">
        <v>66</v>
      </c>
      <c r="J817" s="29">
        <v>8.1200000000000045</v>
      </c>
      <c r="K817" s="30">
        <v>3.7777777777777777</v>
      </c>
    </row>
    <row r="818" spans="1:11">
      <c r="A818" s="29">
        <v>353</v>
      </c>
      <c r="B818" s="29">
        <v>8.1300000000000008</v>
      </c>
      <c r="C818" s="29">
        <v>34.06</v>
      </c>
      <c r="E818" s="29">
        <v>213</v>
      </c>
      <c r="F818" s="29">
        <v>8.1300000000000008</v>
      </c>
      <c r="G818" s="29">
        <v>22.06</v>
      </c>
      <c r="I818" s="29">
        <v>66</v>
      </c>
      <c r="J818" s="29">
        <v>8.1299999999999955</v>
      </c>
      <c r="K818" s="30">
        <v>3.7777777777777777</v>
      </c>
    </row>
    <row r="819" spans="1:11">
      <c r="A819" s="29">
        <v>353</v>
      </c>
      <c r="B819" s="29">
        <v>8.14</v>
      </c>
      <c r="C819" s="29">
        <v>34</v>
      </c>
      <c r="E819" s="29">
        <v>213</v>
      </c>
      <c r="F819" s="29">
        <v>8.1399999999999988</v>
      </c>
      <c r="G819" s="29">
        <v>22.06</v>
      </c>
      <c r="I819" s="29">
        <v>66</v>
      </c>
      <c r="J819" s="29">
        <v>8.1399999999999864</v>
      </c>
      <c r="K819" s="30">
        <v>3.7777777777777777</v>
      </c>
    </row>
    <row r="820" spans="1:11">
      <c r="A820" s="29">
        <v>354</v>
      </c>
      <c r="B820" s="29">
        <v>8.15</v>
      </c>
      <c r="C820" s="29">
        <v>33.97</v>
      </c>
      <c r="E820" s="29">
        <v>214</v>
      </c>
      <c r="F820" s="29">
        <v>8.15</v>
      </c>
      <c r="G820" s="29">
        <v>22.03</v>
      </c>
      <c r="I820" s="29">
        <v>66</v>
      </c>
      <c r="J820" s="29">
        <v>8.1499999999999773</v>
      </c>
      <c r="K820" s="30">
        <v>3.7777777777777777</v>
      </c>
    </row>
    <row r="821" spans="1:11">
      <c r="A821" s="29">
        <v>354</v>
      </c>
      <c r="B821" s="29">
        <v>8.16</v>
      </c>
      <c r="C821" s="29">
        <v>34</v>
      </c>
      <c r="E821" s="29">
        <v>214</v>
      </c>
      <c r="F821" s="29">
        <v>8.1600000000000019</v>
      </c>
      <c r="G821" s="29">
        <v>22</v>
      </c>
      <c r="I821" s="29">
        <v>66</v>
      </c>
      <c r="J821" s="29">
        <v>8.1599999999999682</v>
      </c>
      <c r="K821" s="30">
        <v>3.75</v>
      </c>
    </row>
    <row r="822" spans="1:11">
      <c r="A822" s="29">
        <v>354</v>
      </c>
      <c r="B822" s="29">
        <v>8.17</v>
      </c>
      <c r="C822" s="29">
        <v>34</v>
      </c>
      <c r="E822" s="29">
        <v>214</v>
      </c>
      <c r="F822" s="29">
        <v>8.17</v>
      </c>
      <c r="G822" s="29">
        <v>22.03</v>
      </c>
      <c r="I822" s="29">
        <v>66</v>
      </c>
      <c r="J822" s="29">
        <v>8.1699999999999591</v>
      </c>
      <c r="K822" s="30">
        <v>3.75</v>
      </c>
    </row>
    <row r="823" spans="1:11">
      <c r="A823" s="29">
        <v>355</v>
      </c>
      <c r="B823" s="29">
        <v>8.18</v>
      </c>
      <c r="C823" s="29">
        <v>34</v>
      </c>
      <c r="E823" s="29">
        <v>214</v>
      </c>
      <c r="F823" s="29">
        <v>8.1800000000000015</v>
      </c>
      <c r="G823" s="29">
        <v>22.03</v>
      </c>
      <c r="I823" s="29">
        <v>66</v>
      </c>
      <c r="J823" s="29">
        <v>8.17999999999995</v>
      </c>
      <c r="K823" s="30">
        <v>3.75</v>
      </c>
    </row>
    <row r="824" spans="1:11">
      <c r="A824" s="29">
        <v>355</v>
      </c>
      <c r="B824" s="29">
        <v>8.19</v>
      </c>
      <c r="C824" s="29">
        <v>33.94</v>
      </c>
      <c r="E824" s="29">
        <v>214</v>
      </c>
      <c r="F824" s="29">
        <v>8.19</v>
      </c>
      <c r="G824" s="29">
        <v>22.03</v>
      </c>
      <c r="I824" s="29">
        <v>66</v>
      </c>
      <c r="J824" s="29">
        <v>8.1899999999999409</v>
      </c>
      <c r="K824" s="30">
        <v>3.75</v>
      </c>
    </row>
    <row r="825" spans="1:11">
      <c r="A825" s="29">
        <v>355</v>
      </c>
      <c r="B825" s="29">
        <v>8.1999999999999993</v>
      </c>
      <c r="C825" s="29">
        <v>33.92</v>
      </c>
      <c r="E825" s="29">
        <v>215</v>
      </c>
      <c r="F825" s="29">
        <v>8.2000000000000011</v>
      </c>
      <c r="G825" s="29">
        <v>22.03</v>
      </c>
      <c r="I825" s="29">
        <v>66</v>
      </c>
      <c r="J825" s="29">
        <v>8.2000000000000455</v>
      </c>
      <c r="K825" s="30">
        <v>3.75</v>
      </c>
    </row>
    <row r="826" spans="1:11">
      <c r="A826" s="29">
        <v>356</v>
      </c>
      <c r="B826" s="29">
        <v>8.2100000000000009</v>
      </c>
      <c r="C826" s="29">
        <v>33.92</v>
      </c>
      <c r="E826" s="29">
        <v>215</v>
      </c>
      <c r="F826" s="29">
        <v>8.2099999999999991</v>
      </c>
      <c r="G826" s="29">
        <v>22</v>
      </c>
      <c r="I826" s="29">
        <v>66</v>
      </c>
      <c r="J826" s="29">
        <v>8.2100000000000364</v>
      </c>
      <c r="K826" s="30">
        <v>3.7222222222222223</v>
      </c>
    </row>
    <row r="827" spans="1:11">
      <c r="A827" s="29">
        <v>356</v>
      </c>
      <c r="B827" s="29">
        <v>8.2200000000000006</v>
      </c>
      <c r="C827" s="29">
        <v>33.92</v>
      </c>
      <c r="E827" s="29">
        <v>215</v>
      </c>
      <c r="F827" s="29">
        <v>8.2200000000000006</v>
      </c>
      <c r="G827" s="29">
        <v>21.97</v>
      </c>
      <c r="I827" s="29">
        <v>67</v>
      </c>
      <c r="J827" s="29">
        <v>8.2200000000000273</v>
      </c>
      <c r="K827" s="30">
        <v>3.7222222222222223</v>
      </c>
    </row>
    <row r="828" spans="1:11">
      <c r="A828" s="29">
        <v>356</v>
      </c>
      <c r="B828" s="29">
        <v>8.23</v>
      </c>
      <c r="C828" s="29">
        <v>34.03</v>
      </c>
      <c r="E828" s="29">
        <v>215</v>
      </c>
      <c r="F828" s="29">
        <v>8.2299999999999986</v>
      </c>
      <c r="G828" s="29">
        <v>21.97</v>
      </c>
      <c r="I828" s="29">
        <v>67</v>
      </c>
      <c r="J828" s="29">
        <v>8.2300000000000182</v>
      </c>
      <c r="K828" s="30">
        <v>3.7222222222222223</v>
      </c>
    </row>
    <row r="829" spans="1:11">
      <c r="A829" s="29">
        <v>357</v>
      </c>
      <c r="B829" s="29">
        <v>8.24</v>
      </c>
      <c r="C829" s="29">
        <v>34.03</v>
      </c>
      <c r="E829" s="29">
        <v>216</v>
      </c>
      <c r="F829" s="29">
        <v>8.24</v>
      </c>
      <c r="G829" s="29">
        <v>21.97</v>
      </c>
      <c r="I829" s="29">
        <v>67</v>
      </c>
      <c r="J829" s="29">
        <v>8.2400000000000091</v>
      </c>
      <c r="K829" s="30">
        <v>3.7222222222222223</v>
      </c>
    </row>
    <row r="830" spans="1:11">
      <c r="A830" s="29">
        <v>357</v>
      </c>
      <c r="B830" s="29">
        <v>8.25</v>
      </c>
      <c r="C830" s="29">
        <v>33.94</v>
      </c>
      <c r="E830" s="29">
        <v>216</v>
      </c>
      <c r="F830" s="29">
        <v>8.2500000000000018</v>
      </c>
      <c r="G830" s="29">
        <v>21.97</v>
      </c>
      <c r="I830" s="29">
        <v>67</v>
      </c>
      <c r="J830" s="29">
        <v>8.25</v>
      </c>
      <c r="K830" s="30">
        <v>3.7222222222222223</v>
      </c>
    </row>
    <row r="831" spans="1:11">
      <c r="A831" s="29">
        <v>357</v>
      </c>
      <c r="B831" s="29">
        <v>8.26</v>
      </c>
      <c r="C831" s="29">
        <v>33.92</v>
      </c>
      <c r="E831" s="29">
        <v>216</v>
      </c>
      <c r="F831" s="29">
        <v>8.26</v>
      </c>
      <c r="G831" s="29">
        <v>21.97</v>
      </c>
      <c r="I831" s="29">
        <v>67</v>
      </c>
      <c r="J831" s="29">
        <v>8.2599999999999909</v>
      </c>
      <c r="K831" s="30">
        <v>3.7222222222222223</v>
      </c>
    </row>
    <row r="832" spans="1:11">
      <c r="A832" s="29">
        <v>358</v>
      </c>
      <c r="B832" s="29">
        <v>8.27</v>
      </c>
      <c r="C832" s="29">
        <v>33.86</v>
      </c>
      <c r="E832" s="29">
        <v>216</v>
      </c>
      <c r="F832" s="29">
        <v>8.2700000000000014</v>
      </c>
      <c r="G832" s="29">
        <v>21.97</v>
      </c>
      <c r="I832" s="29">
        <v>67</v>
      </c>
      <c r="J832" s="29">
        <v>8.2699999999999818</v>
      </c>
      <c r="K832" s="30">
        <v>3.7222222222222223</v>
      </c>
    </row>
    <row r="833" spans="1:11">
      <c r="A833" s="29">
        <v>358</v>
      </c>
      <c r="B833" s="29">
        <v>8.2799999999999994</v>
      </c>
      <c r="C833" s="29">
        <v>33.78</v>
      </c>
      <c r="E833" s="29">
        <v>216</v>
      </c>
      <c r="F833" s="29">
        <v>8.2799999999999994</v>
      </c>
      <c r="G833" s="29">
        <v>21.97</v>
      </c>
      <c r="I833" s="29">
        <v>67</v>
      </c>
      <c r="J833" s="29">
        <v>8.2799999999999727</v>
      </c>
      <c r="K833" s="30">
        <v>3.7222222222222223</v>
      </c>
    </row>
    <row r="834" spans="1:11">
      <c r="A834" s="29">
        <v>358</v>
      </c>
      <c r="B834" s="29">
        <v>8.2899999999999991</v>
      </c>
      <c r="C834" s="29">
        <v>33.75</v>
      </c>
      <c r="E834" s="29">
        <v>217</v>
      </c>
      <c r="F834" s="29">
        <v>8.2900000000000009</v>
      </c>
      <c r="G834" s="29">
        <v>22</v>
      </c>
      <c r="I834" s="29">
        <v>67</v>
      </c>
      <c r="J834" s="29">
        <v>8.2899999999999636</v>
      </c>
      <c r="K834" s="30">
        <v>3.7222222222222223</v>
      </c>
    </row>
    <row r="835" spans="1:11">
      <c r="A835" s="29">
        <v>359</v>
      </c>
      <c r="B835" s="29">
        <v>8.3000000000000007</v>
      </c>
      <c r="C835" s="29">
        <v>33.64</v>
      </c>
      <c r="E835" s="29">
        <v>217</v>
      </c>
      <c r="F835" s="29">
        <v>8.2999999999999989</v>
      </c>
      <c r="G835" s="29">
        <v>21.97</v>
      </c>
      <c r="I835" s="29">
        <v>67</v>
      </c>
      <c r="J835" s="29">
        <v>8.2999999999999545</v>
      </c>
      <c r="K835" s="30">
        <v>3.7222222222222223</v>
      </c>
    </row>
    <row r="836" spans="1:11">
      <c r="A836" s="29">
        <v>359</v>
      </c>
      <c r="B836" s="29">
        <v>8.31</v>
      </c>
      <c r="C836" s="29">
        <v>33.58</v>
      </c>
      <c r="E836" s="29">
        <v>217</v>
      </c>
      <c r="F836" s="29">
        <v>8.31</v>
      </c>
      <c r="G836" s="29">
        <v>21.94</v>
      </c>
      <c r="I836" s="29">
        <v>67</v>
      </c>
      <c r="J836" s="29">
        <v>8.3099999999999454</v>
      </c>
      <c r="K836" s="30">
        <v>3.6944444444444446</v>
      </c>
    </row>
    <row r="837" spans="1:11">
      <c r="A837" s="29">
        <v>359</v>
      </c>
      <c r="B837" s="29">
        <v>8.32</v>
      </c>
      <c r="C837" s="29">
        <v>33.67</v>
      </c>
      <c r="E837" s="29">
        <v>217</v>
      </c>
      <c r="F837" s="29">
        <v>8.3199999999999985</v>
      </c>
      <c r="G837" s="29">
        <v>21.94</v>
      </c>
      <c r="I837" s="29">
        <v>67</v>
      </c>
      <c r="J837" s="29">
        <v>8.3199999999999363</v>
      </c>
      <c r="K837" s="30">
        <v>3.6944444444444446</v>
      </c>
    </row>
    <row r="838" spans="1:11">
      <c r="A838" s="29">
        <v>360</v>
      </c>
      <c r="B838" s="29">
        <v>8.33</v>
      </c>
      <c r="C838" s="29">
        <v>33.72</v>
      </c>
      <c r="E838" s="29">
        <v>218</v>
      </c>
      <c r="F838" s="29">
        <v>8.33</v>
      </c>
      <c r="G838" s="29">
        <v>21.92</v>
      </c>
      <c r="I838" s="29">
        <v>67</v>
      </c>
      <c r="J838" s="29">
        <v>8.3300000000000409</v>
      </c>
      <c r="K838" s="30">
        <v>3.6388888888888888</v>
      </c>
    </row>
    <row r="839" spans="1:11">
      <c r="A839" s="29">
        <v>360</v>
      </c>
      <c r="B839" s="29">
        <v>8.34</v>
      </c>
      <c r="C839" s="29">
        <v>33.78</v>
      </c>
      <c r="E839" s="29">
        <v>218</v>
      </c>
      <c r="F839" s="29">
        <v>8.3400000000000016</v>
      </c>
      <c r="G839" s="29">
        <v>21.92</v>
      </c>
      <c r="I839" s="29">
        <v>67</v>
      </c>
      <c r="J839" s="29">
        <v>8.3400000000000318</v>
      </c>
      <c r="K839" s="30">
        <v>3.6388888888888888</v>
      </c>
    </row>
    <row r="840" spans="1:11">
      <c r="A840" s="29">
        <v>360</v>
      </c>
      <c r="B840" s="29">
        <v>8.35</v>
      </c>
      <c r="C840" s="29">
        <v>33.83</v>
      </c>
      <c r="E840" s="29">
        <v>218</v>
      </c>
      <c r="F840" s="29">
        <v>8.35</v>
      </c>
      <c r="G840" s="29">
        <v>21.92</v>
      </c>
      <c r="I840" s="29">
        <v>67</v>
      </c>
      <c r="J840" s="29">
        <v>8.3500000000000227</v>
      </c>
      <c r="K840" s="30">
        <v>3.5833333333333335</v>
      </c>
    </row>
    <row r="841" spans="1:11">
      <c r="A841" s="29">
        <v>361</v>
      </c>
      <c r="B841" s="29">
        <v>8.36</v>
      </c>
      <c r="C841" s="29">
        <v>33.78</v>
      </c>
      <c r="E841" s="29">
        <v>218</v>
      </c>
      <c r="F841" s="29">
        <v>8.3600000000000012</v>
      </c>
      <c r="G841" s="29">
        <v>21.94</v>
      </c>
      <c r="I841" s="29">
        <v>67</v>
      </c>
      <c r="J841" s="29">
        <v>8.3600000000000136</v>
      </c>
      <c r="K841" s="30">
        <v>3.5833333333333335</v>
      </c>
    </row>
    <row r="842" spans="1:11">
      <c r="A842" s="29">
        <v>361</v>
      </c>
      <c r="B842" s="29">
        <v>8.3699999999999992</v>
      </c>
      <c r="C842" s="29">
        <v>33.69</v>
      </c>
      <c r="E842" s="29">
        <v>218</v>
      </c>
      <c r="F842" s="29">
        <v>8.3699999999999992</v>
      </c>
      <c r="G842" s="29">
        <v>21.92</v>
      </c>
      <c r="I842" s="29">
        <v>67</v>
      </c>
      <c r="J842" s="29">
        <v>8.3700000000000045</v>
      </c>
      <c r="K842" s="30">
        <v>3.5833333333333335</v>
      </c>
    </row>
    <row r="843" spans="1:11">
      <c r="A843" s="29">
        <v>362</v>
      </c>
      <c r="B843" s="29">
        <v>8.3800000000000008</v>
      </c>
      <c r="C843" s="29">
        <v>33.58</v>
      </c>
      <c r="E843" s="29">
        <v>219</v>
      </c>
      <c r="F843" s="29">
        <v>8.3800000000000008</v>
      </c>
      <c r="G843" s="29">
        <v>21.92</v>
      </c>
      <c r="I843" s="29">
        <v>67</v>
      </c>
      <c r="J843" s="29">
        <v>8.3799999999999955</v>
      </c>
      <c r="K843" s="30">
        <v>3.5555555555555554</v>
      </c>
    </row>
    <row r="844" spans="1:11">
      <c r="A844" s="29">
        <v>362</v>
      </c>
      <c r="B844" s="29">
        <v>8.39</v>
      </c>
      <c r="C844" s="29">
        <v>33.5</v>
      </c>
      <c r="E844" s="29">
        <v>219</v>
      </c>
      <c r="F844" s="29">
        <v>8.3899999999999988</v>
      </c>
      <c r="G844" s="29">
        <v>21.92</v>
      </c>
      <c r="I844" s="29">
        <v>67</v>
      </c>
      <c r="J844" s="29">
        <v>8.3899999999999864</v>
      </c>
      <c r="K844" s="30">
        <v>3.5555555555555554</v>
      </c>
    </row>
    <row r="845" spans="1:11">
      <c r="A845" s="29">
        <v>362</v>
      </c>
      <c r="B845" s="29">
        <v>8.4</v>
      </c>
      <c r="C845" s="29">
        <v>33.44</v>
      </c>
      <c r="E845" s="29">
        <v>219</v>
      </c>
      <c r="F845" s="29">
        <v>8.4</v>
      </c>
      <c r="G845" s="29">
        <v>21.89</v>
      </c>
      <c r="I845" s="29">
        <v>67</v>
      </c>
      <c r="J845" s="29">
        <v>8.3999999999999773</v>
      </c>
      <c r="K845" s="30">
        <v>3.5555555555555554</v>
      </c>
    </row>
    <row r="846" spans="1:11">
      <c r="A846" s="29">
        <v>363</v>
      </c>
      <c r="B846" s="29">
        <v>8.41</v>
      </c>
      <c r="C846" s="29">
        <v>33.36</v>
      </c>
      <c r="E846" s="29">
        <v>219</v>
      </c>
      <c r="F846" s="29">
        <v>8.4100000000000019</v>
      </c>
      <c r="G846" s="29">
        <v>21.86</v>
      </c>
      <c r="I846" s="29">
        <v>67</v>
      </c>
      <c r="J846" s="29">
        <v>8.4099999999999682</v>
      </c>
      <c r="K846" s="30">
        <v>3.5555555555555554</v>
      </c>
    </row>
    <row r="847" spans="1:11">
      <c r="A847" s="29">
        <v>363</v>
      </c>
      <c r="B847" s="29">
        <v>8.42</v>
      </c>
      <c r="C847" s="29">
        <v>33.31</v>
      </c>
      <c r="E847" s="29">
        <v>220</v>
      </c>
      <c r="F847" s="29">
        <v>8.42</v>
      </c>
      <c r="G847" s="29">
        <v>21.86</v>
      </c>
      <c r="I847" s="29">
        <v>67</v>
      </c>
      <c r="J847" s="29">
        <v>8.4199999999999591</v>
      </c>
      <c r="K847" s="30">
        <v>3.5555555555555554</v>
      </c>
    </row>
    <row r="848" spans="1:11">
      <c r="A848" s="29">
        <v>363</v>
      </c>
      <c r="B848" s="29">
        <v>8.43</v>
      </c>
      <c r="C848" s="29">
        <v>33.36</v>
      </c>
      <c r="E848" s="29">
        <v>220</v>
      </c>
      <c r="F848" s="29">
        <v>8.4300000000000015</v>
      </c>
      <c r="G848" s="29">
        <v>21.83</v>
      </c>
      <c r="I848" s="29">
        <v>67</v>
      </c>
      <c r="J848" s="29">
        <v>8.42999999999995</v>
      </c>
      <c r="K848" s="30">
        <v>3.5555555555555554</v>
      </c>
    </row>
    <row r="849" spans="1:11">
      <c r="A849" s="29">
        <v>364</v>
      </c>
      <c r="B849" s="29">
        <v>8.44</v>
      </c>
      <c r="C849" s="29">
        <v>33.42</v>
      </c>
      <c r="E849" s="29">
        <v>220</v>
      </c>
      <c r="F849" s="29">
        <v>8.44</v>
      </c>
      <c r="G849" s="29">
        <v>21.81</v>
      </c>
      <c r="I849" s="29">
        <v>67</v>
      </c>
      <c r="J849" s="29">
        <v>8.4399999999999409</v>
      </c>
      <c r="K849" s="30">
        <v>3.5277777777777777</v>
      </c>
    </row>
    <row r="850" spans="1:11">
      <c r="A850" s="29">
        <v>364</v>
      </c>
      <c r="B850" s="29">
        <v>8.4499999999999993</v>
      </c>
      <c r="C850" s="29">
        <v>33.5</v>
      </c>
      <c r="E850" s="29">
        <v>220</v>
      </c>
      <c r="F850" s="29">
        <v>8.4500000000000011</v>
      </c>
      <c r="G850" s="29">
        <v>21.81</v>
      </c>
      <c r="I850" s="29">
        <v>67</v>
      </c>
      <c r="J850" s="29">
        <v>8.4500000000000455</v>
      </c>
      <c r="K850" s="30">
        <v>3.5</v>
      </c>
    </row>
    <row r="851" spans="1:11">
      <c r="A851" s="29">
        <v>364</v>
      </c>
      <c r="B851" s="29">
        <v>8.4600000000000009</v>
      </c>
      <c r="C851" s="29">
        <v>33.5</v>
      </c>
      <c r="E851" s="29">
        <v>220</v>
      </c>
      <c r="F851" s="29">
        <v>8.4599999999999991</v>
      </c>
      <c r="G851" s="29">
        <v>21.81</v>
      </c>
      <c r="I851" s="29">
        <v>67</v>
      </c>
      <c r="J851" s="29">
        <v>8.4600000000000364</v>
      </c>
      <c r="K851" s="30">
        <v>3.5</v>
      </c>
    </row>
    <row r="852" spans="1:11">
      <c r="A852" s="29">
        <v>365</v>
      </c>
      <c r="B852" s="29">
        <v>8.4700000000000006</v>
      </c>
      <c r="C852" s="29">
        <v>33.42</v>
      </c>
      <c r="E852" s="29">
        <v>221</v>
      </c>
      <c r="F852" s="29">
        <v>8.4700000000000006</v>
      </c>
      <c r="G852" s="29">
        <v>21.81</v>
      </c>
      <c r="I852" s="29">
        <v>67</v>
      </c>
      <c r="J852" s="29">
        <v>8.4700000000000273</v>
      </c>
      <c r="K852" s="30">
        <v>3.4722222222222223</v>
      </c>
    </row>
    <row r="853" spans="1:11">
      <c r="A853" s="29">
        <v>365</v>
      </c>
      <c r="B853" s="29">
        <v>8.48</v>
      </c>
      <c r="C853" s="29">
        <v>33.31</v>
      </c>
      <c r="E853" s="29">
        <v>221</v>
      </c>
      <c r="F853" s="29">
        <v>8.4799999999999986</v>
      </c>
      <c r="G853" s="29">
        <v>21.78</v>
      </c>
      <c r="I853" s="29">
        <v>67</v>
      </c>
      <c r="J853" s="29">
        <v>8.4800000000000182</v>
      </c>
      <c r="K853" s="30">
        <v>3.4444444444444446</v>
      </c>
    </row>
    <row r="854" spans="1:11">
      <c r="A854" s="29">
        <v>365</v>
      </c>
      <c r="B854" s="29">
        <v>8.49</v>
      </c>
      <c r="C854" s="29">
        <v>33.25</v>
      </c>
      <c r="E854" s="29">
        <v>221</v>
      </c>
      <c r="F854" s="29">
        <v>8.49</v>
      </c>
      <c r="G854" s="29">
        <v>21.78</v>
      </c>
      <c r="I854" s="29">
        <v>67</v>
      </c>
      <c r="J854" s="29">
        <v>8.4900000000000091</v>
      </c>
      <c r="K854" s="30">
        <v>3.4444444444444446</v>
      </c>
    </row>
    <row r="855" spans="1:11">
      <c r="A855" s="29">
        <v>366</v>
      </c>
      <c r="B855" s="29">
        <v>8.5</v>
      </c>
      <c r="C855" s="29">
        <v>33.19</v>
      </c>
      <c r="E855" s="29">
        <v>221</v>
      </c>
      <c r="F855" s="29">
        <v>8.5000000000000018</v>
      </c>
      <c r="G855" s="29">
        <v>21.78</v>
      </c>
      <c r="I855" s="29">
        <v>68</v>
      </c>
      <c r="J855" s="29">
        <v>8.5</v>
      </c>
      <c r="K855" s="30">
        <v>3.4444444444444446</v>
      </c>
    </row>
    <row r="856" spans="1:11">
      <c r="A856" s="29">
        <v>366</v>
      </c>
      <c r="B856" s="29">
        <v>8.51</v>
      </c>
      <c r="C856" s="29">
        <v>33.17</v>
      </c>
      <c r="E856" s="29">
        <v>221</v>
      </c>
      <c r="F856" s="29">
        <v>8.51</v>
      </c>
      <c r="G856" s="29">
        <v>21.75</v>
      </c>
      <c r="I856" s="29">
        <v>68</v>
      </c>
      <c r="J856" s="29">
        <v>8.5099999999999909</v>
      </c>
      <c r="K856" s="30">
        <v>3.4444444444444446</v>
      </c>
    </row>
    <row r="857" spans="1:11">
      <c r="A857" s="29">
        <v>366</v>
      </c>
      <c r="B857" s="29">
        <v>8.52</v>
      </c>
      <c r="C857" s="29">
        <v>33.17</v>
      </c>
      <c r="E857" s="29">
        <v>222</v>
      </c>
      <c r="F857" s="29">
        <v>8.5200000000000014</v>
      </c>
      <c r="G857" s="29">
        <v>21.75</v>
      </c>
      <c r="I857" s="29">
        <v>68</v>
      </c>
      <c r="J857" s="29">
        <v>8.5199999999999818</v>
      </c>
      <c r="K857" s="30">
        <v>3.4444444444444446</v>
      </c>
    </row>
    <row r="858" spans="1:11">
      <c r="A858" s="29">
        <v>367</v>
      </c>
      <c r="B858" s="29">
        <v>8.5299999999999994</v>
      </c>
      <c r="C858" s="29">
        <v>33.19</v>
      </c>
      <c r="E858" s="29">
        <v>222</v>
      </c>
      <c r="F858" s="29">
        <v>8.5299999999999994</v>
      </c>
      <c r="G858" s="29">
        <v>21.75</v>
      </c>
      <c r="I858" s="29">
        <v>68</v>
      </c>
      <c r="J858" s="29">
        <v>8.5299999999999727</v>
      </c>
      <c r="K858" s="30">
        <v>3.4166666666666665</v>
      </c>
    </row>
    <row r="859" spans="1:11">
      <c r="A859" s="29">
        <v>367</v>
      </c>
      <c r="B859" s="29">
        <v>8.5399999999999991</v>
      </c>
      <c r="C859" s="29">
        <v>33.28</v>
      </c>
      <c r="E859" s="29">
        <v>222</v>
      </c>
      <c r="F859" s="29">
        <v>8.5400000000000009</v>
      </c>
      <c r="G859" s="29">
        <v>21.75</v>
      </c>
      <c r="I859" s="29">
        <v>68</v>
      </c>
      <c r="J859" s="29">
        <v>8.5399999999999636</v>
      </c>
      <c r="K859" s="30">
        <v>3.3888888888888888</v>
      </c>
    </row>
    <row r="860" spans="1:11">
      <c r="A860" s="29">
        <v>367</v>
      </c>
      <c r="B860" s="29">
        <v>8.5500000000000007</v>
      </c>
      <c r="C860" s="29">
        <v>33.31</v>
      </c>
      <c r="E860" s="29">
        <v>222</v>
      </c>
      <c r="F860" s="29">
        <v>8.5499999999999989</v>
      </c>
      <c r="G860" s="29">
        <v>21.72</v>
      </c>
      <c r="I860" s="29">
        <v>68</v>
      </c>
      <c r="J860" s="29">
        <v>8.5499999999999545</v>
      </c>
      <c r="K860" s="30">
        <v>3.3888888888888888</v>
      </c>
    </row>
    <row r="861" spans="1:11">
      <c r="A861" s="29">
        <v>368</v>
      </c>
      <c r="B861" s="29">
        <v>8.56</v>
      </c>
      <c r="C861" s="29">
        <v>33.36</v>
      </c>
      <c r="E861" s="29">
        <v>223</v>
      </c>
      <c r="F861" s="29">
        <v>8.56</v>
      </c>
      <c r="G861" s="29">
        <v>21.72</v>
      </c>
      <c r="I861" s="29">
        <v>68</v>
      </c>
      <c r="J861" s="29">
        <v>8.5599999999999454</v>
      </c>
      <c r="K861" s="30">
        <v>3.3611111111111112</v>
      </c>
    </row>
    <row r="862" spans="1:11">
      <c r="A862" s="29">
        <v>368</v>
      </c>
      <c r="B862" s="29">
        <v>8.57</v>
      </c>
      <c r="C862" s="29">
        <v>33.39</v>
      </c>
      <c r="E862" s="29">
        <v>223</v>
      </c>
      <c r="F862" s="29">
        <v>8.5699999999999985</v>
      </c>
      <c r="G862" s="29">
        <v>21.69</v>
      </c>
      <c r="I862" s="29">
        <v>68</v>
      </c>
      <c r="J862" s="29">
        <v>8.5699999999999363</v>
      </c>
      <c r="K862" s="30">
        <v>3.3611111111111112</v>
      </c>
    </row>
    <row r="863" spans="1:11">
      <c r="A863" s="29">
        <v>368</v>
      </c>
      <c r="B863" s="29">
        <v>8.58</v>
      </c>
      <c r="C863" s="29">
        <v>33.33</v>
      </c>
      <c r="E863" s="29">
        <v>223</v>
      </c>
      <c r="F863" s="29">
        <v>8.58</v>
      </c>
      <c r="G863" s="29">
        <v>21.69</v>
      </c>
      <c r="I863" s="29">
        <v>68</v>
      </c>
      <c r="J863" s="29">
        <v>8.5800000000000409</v>
      </c>
      <c r="K863" s="30">
        <v>3.3611111111111112</v>
      </c>
    </row>
    <row r="864" spans="1:11">
      <c r="A864" s="29">
        <v>369</v>
      </c>
      <c r="B864" s="29">
        <v>8.59</v>
      </c>
      <c r="C864" s="29">
        <v>33.31</v>
      </c>
      <c r="E864" s="29">
        <v>223</v>
      </c>
      <c r="F864" s="29">
        <v>8.5900000000000016</v>
      </c>
      <c r="G864" s="29">
        <v>21.69</v>
      </c>
      <c r="I864" s="29">
        <v>68</v>
      </c>
      <c r="J864" s="29">
        <v>8.5900000000000318</v>
      </c>
      <c r="K864" s="30">
        <v>3.3611111111111112</v>
      </c>
    </row>
    <row r="865" spans="1:11">
      <c r="A865" s="29">
        <v>369</v>
      </c>
      <c r="B865" s="29">
        <v>8.6</v>
      </c>
      <c r="C865" s="29">
        <v>33.28</v>
      </c>
      <c r="E865" s="29">
        <v>223</v>
      </c>
      <c r="F865" s="29">
        <v>8.6</v>
      </c>
      <c r="G865" s="29">
        <v>21.67</v>
      </c>
      <c r="I865" s="29">
        <v>68</v>
      </c>
      <c r="J865" s="29">
        <v>8.6000000000000227</v>
      </c>
      <c r="K865" s="30">
        <v>3.3611111111111112</v>
      </c>
    </row>
    <row r="866" spans="1:11">
      <c r="A866" s="29">
        <v>369</v>
      </c>
      <c r="B866" s="29">
        <v>8.61</v>
      </c>
      <c r="C866" s="29">
        <v>33.22</v>
      </c>
      <c r="E866" s="29">
        <v>224</v>
      </c>
      <c r="F866" s="29">
        <v>8.6100000000000012</v>
      </c>
      <c r="G866" s="29">
        <v>21.69</v>
      </c>
      <c r="I866" s="29">
        <v>68</v>
      </c>
      <c r="J866" s="29">
        <v>8.6100000000000136</v>
      </c>
      <c r="K866" s="30">
        <v>3.3333333333333335</v>
      </c>
    </row>
    <row r="867" spans="1:11">
      <c r="A867" s="29">
        <v>370</v>
      </c>
      <c r="B867" s="29">
        <v>8.6199999999999992</v>
      </c>
      <c r="C867" s="29">
        <v>33.25</v>
      </c>
      <c r="E867" s="29">
        <v>224</v>
      </c>
      <c r="F867" s="29">
        <v>8.6199999999999992</v>
      </c>
      <c r="G867" s="29">
        <v>21.69</v>
      </c>
      <c r="I867" s="29">
        <v>68</v>
      </c>
      <c r="J867" s="29">
        <v>8.6200000000000045</v>
      </c>
      <c r="K867" s="30">
        <v>3.3333333333333335</v>
      </c>
    </row>
    <row r="868" spans="1:11">
      <c r="A868" s="29">
        <v>370</v>
      </c>
      <c r="B868" s="29">
        <v>8.6300000000000008</v>
      </c>
      <c r="C868" s="29">
        <v>33.28</v>
      </c>
      <c r="E868" s="29">
        <v>224</v>
      </c>
      <c r="F868" s="29">
        <v>8.6300000000000008</v>
      </c>
      <c r="G868" s="29">
        <v>21.67</v>
      </c>
      <c r="I868" s="29">
        <v>68</v>
      </c>
      <c r="J868" s="29">
        <v>8.6299999999999955</v>
      </c>
      <c r="K868" s="30">
        <v>3.3055555555555554</v>
      </c>
    </row>
    <row r="869" spans="1:11">
      <c r="A869" s="29">
        <v>370</v>
      </c>
      <c r="B869" s="29">
        <v>8.64</v>
      </c>
      <c r="C869" s="29">
        <v>33.28</v>
      </c>
      <c r="E869" s="29">
        <v>224</v>
      </c>
      <c r="F869" s="29">
        <v>8.6399999999999988</v>
      </c>
      <c r="G869" s="29">
        <v>21.67</v>
      </c>
      <c r="I869" s="29">
        <v>68</v>
      </c>
      <c r="J869" s="29">
        <v>8.6399999999999864</v>
      </c>
      <c r="K869" s="30">
        <v>3.3055555555555554</v>
      </c>
    </row>
    <row r="870" spans="1:11">
      <c r="A870" s="29">
        <v>371</v>
      </c>
      <c r="B870" s="29">
        <v>8.65</v>
      </c>
      <c r="C870" s="29">
        <v>33.28</v>
      </c>
      <c r="E870" s="29">
        <v>225</v>
      </c>
      <c r="F870" s="29">
        <v>8.65</v>
      </c>
      <c r="G870" s="29">
        <v>21.64</v>
      </c>
      <c r="I870" s="29">
        <v>68</v>
      </c>
      <c r="J870" s="29">
        <v>8.6499999999999773</v>
      </c>
      <c r="K870" s="30">
        <v>3.2777777777777777</v>
      </c>
    </row>
    <row r="871" spans="1:11">
      <c r="A871" s="29">
        <v>371</v>
      </c>
      <c r="B871" s="29">
        <v>8.66</v>
      </c>
      <c r="C871" s="29">
        <v>33.28</v>
      </c>
      <c r="E871" s="29">
        <v>225</v>
      </c>
      <c r="F871" s="29">
        <v>8.6600000000000019</v>
      </c>
      <c r="G871" s="29">
        <v>21.64</v>
      </c>
      <c r="I871" s="29">
        <v>68</v>
      </c>
      <c r="J871" s="29">
        <v>8.6599999999999682</v>
      </c>
      <c r="K871" s="30">
        <v>3.2777777777777777</v>
      </c>
    </row>
    <row r="872" spans="1:11">
      <c r="A872" s="29">
        <v>371</v>
      </c>
      <c r="B872" s="29">
        <v>8.67</v>
      </c>
      <c r="C872" s="29">
        <v>33.31</v>
      </c>
      <c r="E872" s="29">
        <v>225</v>
      </c>
      <c r="F872" s="29">
        <v>8.67</v>
      </c>
      <c r="G872" s="29">
        <v>21.67</v>
      </c>
      <c r="I872" s="29">
        <v>68</v>
      </c>
      <c r="J872" s="29">
        <v>8.6699999999999591</v>
      </c>
      <c r="K872" s="30">
        <v>3.25</v>
      </c>
    </row>
    <row r="873" spans="1:11">
      <c r="A873" s="29">
        <v>372</v>
      </c>
      <c r="B873" s="29">
        <v>8.68</v>
      </c>
      <c r="C873" s="29">
        <v>33.36</v>
      </c>
      <c r="E873" s="29">
        <v>225</v>
      </c>
      <c r="F873" s="29">
        <v>8.6800000000000015</v>
      </c>
      <c r="G873" s="29">
        <v>21.67</v>
      </c>
      <c r="I873" s="29">
        <v>68</v>
      </c>
      <c r="J873" s="29">
        <v>8.67999999999995</v>
      </c>
      <c r="K873" s="30">
        <v>3.25</v>
      </c>
    </row>
    <row r="874" spans="1:11">
      <c r="A874" s="29">
        <v>372</v>
      </c>
      <c r="B874" s="29">
        <v>8.69</v>
      </c>
      <c r="C874" s="29">
        <v>33.31</v>
      </c>
      <c r="E874" s="29">
        <v>225</v>
      </c>
      <c r="F874" s="29">
        <v>8.69</v>
      </c>
      <c r="G874" s="29">
        <v>21.67</v>
      </c>
      <c r="I874" s="29">
        <v>68</v>
      </c>
      <c r="J874" s="29">
        <v>8.6899999999999409</v>
      </c>
      <c r="K874" s="30">
        <v>3.2222222222222223</v>
      </c>
    </row>
    <row r="875" spans="1:11">
      <c r="A875" s="29">
        <v>372</v>
      </c>
      <c r="B875" s="29">
        <v>8.6999999999999993</v>
      </c>
      <c r="C875" s="29">
        <v>33.28</v>
      </c>
      <c r="E875" s="29">
        <v>226</v>
      </c>
      <c r="F875" s="29">
        <v>8.7000000000000011</v>
      </c>
      <c r="G875" s="29">
        <v>21.69</v>
      </c>
      <c r="I875" s="29">
        <v>68</v>
      </c>
      <c r="J875" s="29">
        <v>8.7000000000000455</v>
      </c>
      <c r="K875" s="30">
        <v>3.2222222222222223</v>
      </c>
    </row>
    <row r="876" spans="1:11">
      <c r="A876" s="29">
        <v>373</v>
      </c>
      <c r="B876" s="29">
        <v>8.7100000000000009</v>
      </c>
      <c r="C876" s="29">
        <v>33.25</v>
      </c>
      <c r="E876" s="29">
        <v>226</v>
      </c>
      <c r="F876" s="29">
        <v>8.7099999999999991</v>
      </c>
      <c r="G876" s="29">
        <v>21.64</v>
      </c>
      <c r="I876" s="29">
        <v>68</v>
      </c>
      <c r="J876" s="29">
        <v>8.7100000000000364</v>
      </c>
      <c r="K876" s="30">
        <v>3.2222222222222223</v>
      </c>
    </row>
    <row r="877" spans="1:11">
      <c r="A877" s="29">
        <v>373</v>
      </c>
      <c r="B877" s="29">
        <v>8.7200000000000006</v>
      </c>
      <c r="C877" s="29">
        <v>33.17</v>
      </c>
      <c r="E877" s="29">
        <v>226</v>
      </c>
      <c r="F877" s="29">
        <v>8.7200000000000006</v>
      </c>
      <c r="G877" s="29">
        <v>21.64</v>
      </c>
      <c r="I877" s="29">
        <v>68</v>
      </c>
      <c r="J877" s="29">
        <v>8.7200000000000273</v>
      </c>
      <c r="K877" s="30">
        <v>3.1944444444444446</v>
      </c>
    </row>
    <row r="878" spans="1:11">
      <c r="A878" s="29">
        <v>373</v>
      </c>
      <c r="B878" s="29">
        <v>8.73</v>
      </c>
      <c r="C878" s="29">
        <v>33.17</v>
      </c>
      <c r="E878" s="29">
        <v>226</v>
      </c>
      <c r="F878" s="29">
        <v>8.7299999999999986</v>
      </c>
      <c r="G878" s="29">
        <v>21.64</v>
      </c>
      <c r="I878" s="29">
        <v>68</v>
      </c>
      <c r="J878" s="29">
        <v>8.7300000000000182</v>
      </c>
      <c r="K878" s="30">
        <v>3.1666666666666665</v>
      </c>
    </row>
    <row r="879" spans="1:11">
      <c r="A879" s="29">
        <v>374</v>
      </c>
      <c r="B879" s="29">
        <v>8.74</v>
      </c>
      <c r="C879" s="29">
        <v>33.17</v>
      </c>
      <c r="E879" s="29">
        <v>226</v>
      </c>
      <c r="F879" s="29">
        <v>8.74</v>
      </c>
      <c r="G879" s="29">
        <v>21.61</v>
      </c>
      <c r="I879" s="29">
        <v>68</v>
      </c>
      <c r="J879" s="29">
        <v>8.7400000000000091</v>
      </c>
      <c r="K879" s="30">
        <v>3.1666666666666665</v>
      </c>
    </row>
    <row r="880" spans="1:11">
      <c r="A880" s="29">
        <v>374</v>
      </c>
      <c r="B880" s="29">
        <v>8.75</v>
      </c>
      <c r="C880" s="29">
        <v>33.11</v>
      </c>
      <c r="E880" s="29">
        <v>227</v>
      </c>
      <c r="F880" s="29">
        <v>8.7500000000000018</v>
      </c>
      <c r="G880" s="29">
        <v>21.58</v>
      </c>
      <c r="I880" s="29">
        <v>68</v>
      </c>
      <c r="J880" s="29">
        <v>8.75</v>
      </c>
      <c r="K880" s="30">
        <v>3.1388888888888888</v>
      </c>
    </row>
    <row r="881" spans="1:11">
      <c r="A881" s="29">
        <v>374</v>
      </c>
      <c r="B881" s="29">
        <v>8.76</v>
      </c>
      <c r="C881" s="29">
        <v>33.08</v>
      </c>
      <c r="E881" s="29">
        <v>227</v>
      </c>
      <c r="F881" s="29">
        <v>8.76</v>
      </c>
      <c r="G881" s="29">
        <v>21.61</v>
      </c>
      <c r="I881" s="29">
        <v>68</v>
      </c>
      <c r="J881" s="29">
        <v>8.7599999999999909</v>
      </c>
      <c r="K881" s="30">
        <v>3.1388888888888888</v>
      </c>
    </row>
    <row r="882" spans="1:11">
      <c r="A882" s="29">
        <v>374</v>
      </c>
      <c r="B882" s="29">
        <v>8.77</v>
      </c>
      <c r="C882" s="29">
        <v>33.03</v>
      </c>
      <c r="E882" s="29">
        <v>227</v>
      </c>
      <c r="F882" s="29">
        <v>8.7700000000000014</v>
      </c>
      <c r="G882" s="29">
        <v>21.61</v>
      </c>
      <c r="I882" s="29">
        <v>68</v>
      </c>
      <c r="J882" s="29">
        <v>8.7699999999999818</v>
      </c>
      <c r="K882" s="30">
        <v>3.1388888888888888</v>
      </c>
    </row>
    <row r="883" spans="1:11">
      <c r="A883" s="29">
        <v>375</v>
      </c>
      <c r="B883" s="29">
        <v>8.7799999999999994</v>
      </c>
      <c r="C883" s="29">
        <v>33.06</v>
      </c>
      <c r="E883" s="29">
        <v>227</v>
      </c>
      <c r="F883" s="29">
        <v>8.7799999999999994</v>
      </c>
      <c r="G883" s="29">
        <v>21.61</v>
      </c>
      <c r="I883" s="29">
        <v>68</v>
      </c>
      <c r="J883" s="29">
        <v>8.7799999999999727</v>
      </c>
      <c r="K883" s="30">
        <v>3.1388888888888888</v>
      </c>
    </row>
    <row r="884" spans="1:11">
      <c r="A884" s="29">
        <v>375</v>
      </c>
      <c r="B884" s="29">
        <v>8.7899999999999991</v>
      </c>
      <c r="C884" s="29">
        <v>33.08</v>
      </c>
      <c r="E884" s="29">
        <v>228</v>
      </c>
      <c r="F884" s="29">
        <v>8.7900000000000009</v>
      </c>
      <c r="G884" s="29">
        <v>21.61</v>
      </c>
      <c r="I884" s="29">
        <v>68</v>
      </c>
      <c r="J884" s="29">
        <v>8.7899999999999636</v>
      </c>
      <c r="K884" s="30">
        <v>3.1388888888888888</v>
      </c>
    </row>
    <row r="885" spans="1:11">
      <c r="A885" s="29">
        <v>375</v>
      </c>
      <c r="B885" s="29">
        <v>8.8000000000000007</v>
      </c>
      <c r="C885" s="29">
        <v>33</v>
      </c>
      <c r="E885" s="29">
        <v>228</v>
      </c>
      <c r="F885" s="29">
        <v>8.7999999999999989</v>
      </c>
      <c r="G885" s="29">
        <v>21.58</v>
      </c>
      <c r="I885" s="29">
        <v>69</v>
      </c>
      <c r="J885" s="29">
        <v>8.7999999999999545</v>
      </c>
      <c r="K885" s="30">
        <v>3.1388888888888888</v>
      </c>
    </row>
    <row r="886" spans="1:11">
      <c r="A886" s="29">
        <v>376</v>
      </c>
      <c r="B886" s="29">
        <v>8.81</v>
      </c>
      <c r="C886" s="29">
        <v>32.94</v>
      </c>
      <c r="E886" s="29">
        <v>228</v>
      </c>
      <c r="F886" s="29">
        <v>8.81</v>
      </c>
      <c r="G886" s="29">
        <v>21.56</v>
      </c>
      <c r="I886" s="29">
        <v>69</v>
      </c>
      <c r="J886" s="29">
        <v>8.8099999999999454</v>
      </c>
      <c r="K886" s="30">
        <v>3.1388888888888888</v>
      </c>
    </row>
    <row r="887" spans="1:11">
      <c r="A887" s="29">
        <v>376</v>
      </c>
      <c r="B887" s="29">
        <v>8.82</v>
      </c>
      <c r="C887" s="29">
        <v>32.89</v>
      </c>
      <c r="E887" s="29">
        <v>228</v>
      </c>
      <c r="F887" s="29">
        <v>8.8199999999999985</v>
      </c>
      <c r="G887" s="29">
        <v>21.53</v>
      </c>
      <c r="I887" s="29">
        <v>69</v>
      </c>
      <c r="J887" s="29">
        <v>8.8199999999999363</v>
      </c>
      <c r="K887" s="30">
        <v>3.1111111111111112</v>
      </c>
    </row>
    <row r="888" spans="1:11">
      <c r="A888" s="29">
        <v>376</v>
      </c>
      <c r="B888" s="29">
        <v>8.83</v>
      </c>
      <c r="C888" s="29">
        <v>32.89</v>
      </c>
      <c r="E888" s="29">
        <v>228</v>
      </c>
      <c r="F888" s="29">
        <v>8.83</v>
      </c>
      <c r="G888" s="29">
        <v>21.5</v>
      </c>
      <c r="I888" s="29">
        <v>69</v>
      </c>
      <c r="J888" s="29">
        <v>8.8300000000000409</v>
      </c>
      <c r="K888" s="30">
        <v>3.1111111111111112</v>
      </c>
    </row>
    <row r="889" spans="1:11">
      <c r="A889" s="29">
        <v>377</v>
      </c>
      <c r="B889" s="29">
        <v>8.84</v>
      </c>
      <c r="C889" s="29">
        <v>32.89</v>
      </c>
      <c r="E889" s="29">
        <v>229</v>
      </c>
      <c r="F889" s="29">
        <v>8.8400000000000016</v>
      </c>
      <c r="G889" s="29">
        <v>21.5</v>
      </c>
      <c r="I889" s="29">
        <v>69</v>
      </c>
      <c r="J889" s="29">
        <v>8.8400000000000318</v>
      </c>
      <c r="K889" s="30">
        <v>3.0833333333333335</v>
      </c>
    </row>
    <row r="890" spans="1:11">
      <c r="A890" s="29">
        <v>377</v>
      </c>
      <c r="B890" s="29">
        <v>8.85</v>
      </c>
      <c r="C890" s="29">
        <v>32.89</v>
      </c>
      <c r="E890" s="29">
        <v>229</v>
      </c>
      <c r="F890" s="29">
        <v>8.85</v>
      </c>
      <c r="G890" s="29">
        <v>21.5</v>
      </c>
      <c r="I890" s="29">
        <v>69</v>
      </c>
      <c r="J890" s="29">
        <v>8.8500000000000227</v>
      </c>
      <c r="K890" s="30">
        <v>3.0833333333333335</v>
      </c>
    </row>
    <row r="891" spans="1:11">
      <c r="A891" s="29">
        <v>377</v>
      </c>
      <c r="B891" s="29">
        <v>8.86</v>
      </c>
      <c r="C891" s="29">
        <v>32.81</v>
      </c>
      <c r="E891" s="29">
        <v>229</v>
      </c>
      <c r="F891" s="29">
        <v>8.8600000000000012</v>
      </c>
      <c r="G891" s="29">
        <v>21.53</v>
      </c>
      <c r="I891" s="29">
        <v>69</v>
      </c>
      <c r="J891" s="29">
        <v>8.8600000000000136</v>
      </c>
      <c r="K891" s="30">
        <v>3.0833333333333335</v>
      </c>
    </row>
    <row r="892" spans="1:11">
      <c r="A892" s="29">
        <v>378</v>
      </c>
      <c r="B892" s="29">
        <v>8.8699999999999992</v>
      </c>
      <c r="C892" s="29">
        <v>32.81</v>
      </c>
      <c r="E892" s="29">
        <v>229</v>
      </c>
      <c r="F892" s="29">
        <v>8.8699999999999992</v>
      </c>
      <c r="G892" s="29">
        <v>21.5</v>
      </c>
      <c r="I892" s="29">
        <v>69</v>
      </c>
      <c r="J892" s="29">
        <v>8.8700000000000045</v>
      </c>
      <c r="K892" s="30">
        <v>3.0833333333333335</v>
      </c>
    </row>
    <row r="893" spans="1:11">
      <c r="A893" s="29">
        <v>378</v>
      </c>
      <c r="B893" s="29">
        <v>8.8800000000000008</v>
      </c>
      <c r="C893" s="29">
        <v>32.81</v>
      </c>
      <c r="E893" s="29">
        <v>229</v>
      </c>
      <c r="F893" s="29">
        <v>8.8800000000000008</v>
      </c>
      <c r="G893" s="29">
        <v>21.53</v>
      </c>
      <c r="I893" s="29">
        <v>69</v>
      </c>
      <c r="J893" s="29">
        <v>8.8799999999999955</v>
      </c>
      <c r="K893" s="30">
        <v>3.0833333333333335</v>
      </c>
    </row>
    <row r="894" spans="1:11">
      <c r="A894" s="29">
        <v>378</v>
      </c>
      <c r="B894" s="29">
        <v>8.89</v>
      </c>
      <c r="C894" s="29">
        <v>32.81</v>
      </c>
      <c r="E894" s="29">
        <v>230</v>
      </c>
      <c r="F894" s="29">
        <v>8.8899999999999988</v>
      </c>
      <c r="G894" s="29">
        <v>21.53</v>
      </c>
      <c r="I894" s="29">
        <v>69</v>
      </c>
      <c r="J894" s="29">
        <v>8.8899999999999864</v>
      </c>
      <c r="K894" s="30">
        <v>3.0833333333333335</v>
      </c>
    </row>
    <row r="895" spans="1:11">
      <c r="A895" s="29">
        <v>379</v>
      </c>
      <c r="B895" s="29">
        <v>8.9</v>
      </c>
      <c r="C895" s="29">
        <v>32.81</v>
      </c>
      <c r="E895" s="29">
        <v>230</v>
      </c>
      <c r="F895" s="29">
        <v>8.9</v>
      </c>
      <c r="G895" s="29">
        <v>21.5</v>
      </c>
      <c r="I895" s="29">
        <v>69</v>
      </c>
      <c r="J895" s="29">
        <v>8.8999999999999773</v>
      </c>
      <c r="K895" s="30">
        <v>3.0833333333333335</v>
      </c>
    </row>
    <row r="896" spans="1:11">
      <c r="A896" s="29">
        <v>379</v>
      </c>
      <c r="B896" s="29">
        <v>8.91</v>
      </c>
      <c r="C896" s="29">
        <v>32.78</v>
      </c>
      <c r="E896" s="29">
        <v>230</v>
      </c>
      <c r="F896" s="29">
        <v>8.9100000000000019</v>
      </c>
      <c r="G896" s="29">
        <v>21.47</v>
      </c>
      <c r="I896" s="29">
        <v>69</v>
      </c>
      <c r="J896" s="29">
        <v>8.9099999999999682</v>
      </c>
      <c r="K896" s="30">
        <v>3.0833333333333335</v>
      </c>
    </row>
    <row r="897" spans="1:11">
      <c r="A897" s="29">
        <v>379</v>
      </c>
      <c r="B897" s="29">
        <v>8.92</v>
      </c>
      <c r="C897" s="29">
        <v>32.72</v>
      </c>
      <c r="E897" s="29">
        <v>230</v>
      </c>
      <c r="F897" s="29">
        <v>8.92</v>
      </c>
      <c r="G897" s="29">
        <v>21.44</v>
      </c>
      <c r="I897" s="29">
        <v>69</v>
      </c>
      <c r="J897" s="29">
        <v>8.9199999999999591</v>
      </c>
      <c r="K897" s="30">
        <v>3.0555555555555554</v>
      </c>
    </row>
    <row r="898" spans="1:11">
      <c r="A898" s="29">
        <v>380</v>
      </c>
      <c r="B898" s="29">
        <v>8.93</v>
      </c>
      <c r="C898" s="29">
        <v>32.67</v>
      </c>
      <c r="E898" s="29">
        <v>231</v>
      </c>
      <c r="F898" s="29">
        <v>8.9300000000000015</v>
      </c>
      <c r="G898" s="29">
        <v>21.42</v>
      </c>
      <c r="I898" s="29">
        <v>69</v>
      </c>
      <c r="J898" s="29">
        <v>8.92999999999995</v>
      </c>
      <c r="K898" s="30">
        <v>3.0555555555555554</v>
      </c>
    </row>
    <row r="899" spans="1:11">
      <c r="A899" s="29">
        <v>380</v>
      </c>
      <c r="B899" s="29">
        <v>8.94</v>
      </c>
      <c r="C899" s="29">
        <v>32.67</v>
      </c>
      <c r="E899" s="29">
        <v>231</v>
      </c>
      <c r="F899" s="29">
        <v>8.94</v>
      </c>
      <c r="G899" s="29">
        <v>21.42</v>
      </c>
      <c r="I899" s="29">
        <v>69</v>
      </c>
      <c r="J899" s="29">
        <v>8.9399999999999409</v>
      </c>
      <c r="K899" s="30">
        <v>3.0555555555555554</v>
      </c>
    </row>
    <row r="900" spans="1:11">
      <c r="A900" s="29">
        <v>380</v>
      </c>
      <c r="B900" s="29">
        <v>8.9499999999999993</v>
      </c>
      <c r="C900" s="29">
        <v>32.69</v>
      </c>
      <c r="E900" s="29">
        <v>231</v>
      </c>
      <c r="F900" s="29">
        <v>8.9500000000000011</v>
      </c>
      <c r="G900" s="29">
        <v>21.42</v>
      </c>
      <c r="I900" s="29">
        <v>69</v>
      </c>
      <c r="J900" s="29">
        <v>8.9500000000000455</v>
      </c>
      <c r="K900" s="30">
        <v>3.0555555555555554</v>
      </c>
    </row>
    <row r="901" spans="1:11">
      <c r="A901" s="29">
        <v>381</v>
      </c>
      <c r="B901" s="29">
        <v>8.9600000000000009</v>
      </c>
      <c r="C901" s="29">
        <v>32.69</v>
      </c>
      <c r="E901" s="29">
        <v>231</v>
      </c>
      <c r="F901" s="29">
        <v>8.9599999999999991</v>
      </c>
      <c r="G901" s="29">
        <v>21.42</v>
      </c>
      <c r="I901" s="29">
        <v>69</v>
      </c>
      <c r="J901" s="29">
        <v>8.9600000000000364</v>
      </c>
      <c r="K901" s="30">
        <v>3.0555555555555554</v>
      </c>
    </row>
    <row r="902" spans="1:11">
      <c r="A902" s="29">
        <v>381</v>
      </c>
      <c r="B902" s="29">
        <v>8.9700000000000006</v>
      </c>
      <c r="C902" s="29">
        <v>32.67</v>
      </c>
      <c r="E902" s="29">
        <v>231</v>
      </c>
      <c r="F902" s="29">
        <v>8.9700000000000006</v>
      </c>
      <c r="G902" s="29">
        <v>21.42</v>
      </c>
      <c r="I902" s="29">
        <v>69</v>
      </c>
      <c r="J902" s="29">
        <v>8.9700000000000273</v>
      </c>
      <c r="K902" s="30">
        <v>3.0555555555555554</v>
      </c>
    </row>
    <row r="903" spans="1:11">
      <c r="A903" s="29">
        <v>381</v>
      </c>
      <c r="B903" s="29">
        <v>8.98</v>
      </c>
      <c r="C903" s="29">
        <v>32.64</v>
      </c>
      <c r="E903" s="29">
        <v>232</v>
      </c>
      <c r="F903" s="29">
        <v>8.9799999999999986</v>
      </c>
      <c r="G903" s="29">
        <v>21.42</v>
      </c>
      <c r="I903" s="29">
        <v>69</v>
      </c>
      <c r="J903" s="29">
        <v>8.9800000000000182</v>
      </c>
      <c r="K903" s="30">
        <v>3.0555555555555554</v>
      </c>
    </row>
    <row r="904" spans="1:11">
      <c r="A904" s="29">
        <v>382</v>
      </c>
      <c r="B904" s="29">
        <v>8.99</v>
      </c>
      <c r="C904" s="29">
        <v>32.67</v>
      </c>
      <c r="E904" s="29">
        <v>232</v>
      </c>
      <c r="F904" s="29">
        <v>8.99</v>
      </c>
      <c r="G904" s="29">
        <v>21.39</v>
      </c>
      <c r="I904" s="29">
        <v>69</v>
      </c>
      <c r="J904" s="29">
        <v>8.9900000000000091</v>
      </c>
      <c r="K904" s="30">
        <v>3.0277777777777777</v>
      </c>
    </row>
    <row r="905" spans="1:11">
      <c r="A905" s="29">
        <v>382</v>
      </c>
      <c r="B905" s="29">
        <v>9</v>
      </c>
      <c r="C905" s="29">
        <v>32.67</v>
      </c>
      <c r="E905" s="29">
        <v>232</v>
      </c>
      <c r="F905" s="29">
        <v>9.0000000000000018</v>
      </c>
      <c r="G905" s="29">
        <v>21.36</v>
      </c>
      <c r="I905" s="29">
        <v>69</v>
      </c>
      <c r="J905" s="29">
        <v>9</v>
      </c>
      <c r="K905" s="30">
        <v>3.0277777777777777</v>
      </c>
    </row>
    <row r="906" spans="1:11">
      <c r="A906" s="29">
        <v>382</v>
      </c>
      <c r="B906" s="29">
        <v>9.01</v>
      </c>
      <c r="C906" s="29">
        <v>32.67</v>
      </c>
      <c r="E906" s="29">
        <v>232</v>
      </c>
      <c r="F906" s="29">
        <v>9.01</v>
      </c>
      <c r="G906" s="29">
        <v>21.33</v>
      </c>
      <c r="I906" s="29">
        <v>69</v>
      </c>
      <c r="J906" s="29">
        <v>9.0099999999999909</v>
      </c>
      <c r="K906" s="30">
        <v>3.0277777777777777</v>
      </c>
    </row>
    <row r="907" spans="1:11">
      <c r="A907" s="29">
        <v>383</v>
      </c>
      <c r="B907" s="29">
        <v>9.02</v>
      </c>
      <c r="C907" s="29">
        <v>32.67</v>
      </c>
      <c r="E907" s="29">
        <v>232</v>
      </c>
      <c r="F907" s="29">
        <v>9.0200000000000014</v>
      </c>
      <c r="G907" s="29">
        <v>21.33</v>
      </c>
      <c r="I907" s="29">
        <v>69</v>
      </c>
      <c r="J907" s="29">
        <v>9.0199999999999818</v>
      </c>
      <c r="K907" s="30">
        <v>3</v>
      </c>
    </row>
    <row r="908" spans="1:11">
      <c r="A908" s="29">
        <v>383</v>
      </c>
      <c r="B908" s="29">
        <v>9.0299999999999994</v>
      </c>
      <c r="C908" s="29">
        <v>32.64</v>
      </c>
      <c r="E908" s="29">
        <v>233</v>
      </c>
      <c r="F908" s="29">
        <v>9.0299999999999994</v>
      </c>
      <c r="G908" s="29">
        <v>21.36</v>
      </c>
      <c r="I908" s="29">
        <v>69</v>
      </c>
      <c r="J908" s="29">
        <v>9.0299999999999727</v>
      </c>
      <c r="K908" s="30">
        <v>3</v>
      </c>
    </row>
    <row r="909" spans="1:11">
      <c r="A909" s="29">
        <v>383</v>
      </c>
      <c r="B909" s="29">
        <v>9.0399999999999991</v>
      </c>
      <c r="C909" s="29">
        <v>32.58</v>
      </c>
      <c r="E909" s="29">
        <v>233</v>
      </c>
      <c r="F909" s="29">
        <v>9.0400000000000009</v>
      </c>
      <c r="G909" s="29">
        <v>21.36</v>
      </c>
      <c r="I909" s="29">
        <v>69</v>
      </c>
      <c r="J909" s="29">
        <v>9.0399999999999636</v>
      </c>
      <c r="K909" s="30">
        <v>3</v>
      </c>
    </row>
    <row r="910" spans="1:11">
      <c r="A910" s="29">
        <v>384</v>
      </c>
      <c r="B910" s="29">
        <v>9.0500000000000007</v>
      </c>
      <c r="C910" s="29">
        <v>32.53</v>
      </c>
      <c r="E910" s="29">
        <v>233</v>
      </c>
      <c r="F910" s="29">
        <v>9.0499999999999989</v>
      </c>
      <c r="G910" s="29">
        <v>21.36</v>
      </c>
      <c r="I910" s="29">
        <v>69</v>
      </c>
      <c r="J910" s="29">
        <v>9.0499999999999545</v>
      </c>
      <c r="K910" s="30">
        <v>2.9722222222222223</v>
      </c>
    </row>
    <row r="911" spans="1:11">
      <c r="A911" s="29">
        <v>384</v>
      </c>
      <c r="B911" s="29">
        <v>9.06</v>
      </c>
      <c r="C911" s="29">
        <v>32.56</v>
      </c>
      <c r="E911" s="29">
        <v>233</v>
      </c>
      <c r="F911" s="29">
        <v>9.06</v>
      </c>
      <c r="G911" s="29">
        <v>21.36</v>
      </c>
      <c r="I911" s="29">
        <v>69</v>
      </c>
      <c r="J911" s="29">
        <v>9.0599999999999454</v>
      </c>
      <c r="K911" s="30">
        <v>2.9444444444444446</v>
      </c>
    </row>
    <row r="912" spans="1:11">
      <c r="A912" s="29">
        <v>384</v>
      </c>
      <c r="B912" s="29">
        <v>9.07</v>
      </c>
      <c r="C912" s="29">
        <v>32.53</v>
      </c>
      <c r="E912" s="29">
        <v>234</v>
      </c>
      <c r="F912" s="29">
        <v>9.0699999999999985</v>
      </c>
      <c r="G912" s="29">
        <v>21.33</v>
      </c>
      <c r="I912" s="29">
        <v>69</v>
      </c>
      <c r="J912" s="29">
        <v>9.0699999999999363</v>
      </c>
      <c r="K912" s="30">
        <v>2.9444444444444446</v>
      </c>
    </row>
    <row r="913" spans="1:11">
      <c r="A913" s="29">
        <v>385</v>
      </c>
      <c r="B913" s="29">
        <v>9.08</v>
      </c>
      <c r="C913" s="29">
        <v>32.5</v>
      </c>
      <c r="E913" s="29">
        <v>234</v>
      </c>
      <c r="F913" s="29">
        <v>9.08</v>
      </c>
      <c r="G913" s="29">
        <v>21.33</v>
      </c>
      <c r="I913" s="29">
        <v>69</v>
      </c>
      <c r="J913" s="29">
        <v>9.0800000000000409</v>
      </c>
      <c r="K913" s="30">
        <v>2.9444444444444446</v>
      </c>
    </row>
    <row r="914" spans="1:11">
      <c r="A914" s="29">
        <v>385</v>
      </c>
      <c r="B914" s="29">
        <v>9.09</v>
      </c>
      <c r="C914" s="29">
        <v>32.44</v>
      </c>
      <c r="E914" s="29">
        <v>234</v>
      </c>
      <c r="F914" s="29">
        <v>9.0900000000000016</v>
      </c>
      <c r="G914" s="29">
        <v>21.33</v>
      </c>
      <c r="I914" s="29">
        <v>69</v>
      </c>
      <c r="J914" s="29">
        <v>9.0900000000000318</v>
      </c>
      <c r="K914" s="30">
        <v>2.9444444444444446</v>
      </c>
    </row>
    <row r="915" spans="1:11">
      <c r="A915" s="29">
        <v>385</v>
      </c>
      <c r="B915" s="29">
        <v>9.1</v>
      </c>
      <c r="C915" s="29">
        <v>32.39</v>
      </c>
      <c r="E915" s="29">
        <v>234</v>
      </c>
      <c r="F915" s="29">
        <v>9.1</v>
      </c>
      <c r="G915" s="29">
        <v>21.31</v>
      </c>
      <c r="I915" s="29">
        <v>69</v>
      </c>
      <c r="J915" s="29">
        <v>9.1000000000000227</v>
      </c>
      <c r="K915" s="30">
        <v>2.9444444444444446</v>
      </c>
    </row>
    <row r="916" spans="1:11">
      <c r="A916" s="29">
        <v>386</v>
      </c>
      <c r="B916" s="29">
        <v>9.11</v>
      </c>
      <c r="C916" s="29">
        <v>32.39</v>
      </c>
      <c r="E916" s="29">
        <v>234</v>
      </c>
      <c r="F916" s="29">
        <v>9.1100000000000012</v>
      </c>
      <c r="G916" s="29">
        <v>21.33</v>
      </c>
      <c r="I916" s="29">
        <v>69</v>
      </c>
      <c r="J916" s="29">
        <v>9.1100000000000136</v>
      </c>
      <c r="K916" s="30">
        <v>2.9444444444444446</v>
      </c>
    </row>
    <row r="917" spans="1:11">
      <c r="A917" s="29">
        <v>386</v>
      </c>
      <c r="B917" s="29">
        <v>9.1199999999999992</v>
      </c>
      <c r="C917" s="29">
        <v>32.39</v>
      </c>
      <c r="E917" s="29">
        <v>235</v>
      </c>
      <c r="F917" s="29">
        <v>9.1199999999999992</v>
      </c>
      <c r="G917" s="29">
        <v>21.33</v>
      </c>
      <c r="I917" s="29">
        <v>69</v>
      </c>
      <c r="J917" s="29">
        <v>9.1200000000000045</v>
      </c>
      <c r="K917" s="30">
        <v>2.9166666666666665</v>
      </c>
    </row>
    <row r="918" spans="1:11">
      <c r="A918" s="29">
        <v>386</v>
      </c>
      <c r="B918" s="29">
        <v>9.1300000000000008</v>
      </c>
      <c r="C918" s="29">
        <v>32.39</v>
      </c>
      <c r="E918" s="29">
        <v>235</v>
      </c>
      <c r="F918" s="29">
        <v>9.1300000000000008</v>
      </c>
      <c r="G918" s="29">
        <v>21.31</v>
      </c>
      <c r="I918" s="29">
        <v>70</v>
      </c>
      <c r="J918" s="29">
        <v>9.1299999999999955</v>
      </c>
      <c r="K918" s="30">
        <v>2.9166666666666665</v>
      </c>
    </row>
    <row r="919" spans="1:11">
      <c r="A919" s="29">
        <v>387</v>
      </c>
      <c r="B919" s="29">
        <v>9.14</v>
      </c>
      <c r="C919" s="29">
        <v>32.36</v>
      </c>
      <c r="E919" s="29">
        <v>235</v>
      </c>
      <c r="F919" s="29">
        <v>9.1399999999999988</v>
      </c>
      <c r="G919" s="29">
        <v>21.33</v>
      </c>
      <c r="I919" s="29">
        <v>70</v>
      </c>
      <c r="J919" s="29">
        <v>9.1399999999999864</v>
      </c>
      <c r="K919" s="30">
        <v>2.8888888888888888</v>
      </c>
    </row>
    <row r="920" spans="1:11">
      <c r="A920" s="29">
        <v>387</v>
      </c>
      <c r="B920" s="29">
        <v>9.15</v>
      </c>
      <c r="C920" s="29">
        <v>32.33</v>
      </c>
      <c r="E920" s="29">
        <v>235</v>
      </c>
      <c r="F920" s="29">
        <v>9.15</v>
      </c>
      <c r="G920" s="29">
        <v>21.31</v>
      </c>
      <c r="I920" s="29">
        <v>70</v>
      </c>
      <c r="J920" s="29">
        <v>9.1499999999999773</v>
      </c>
      <c r="K920" s="30">
        <v>2.8611111111111112</v>
      </c>
    </row>
    <row r="921" spans="1:11">
      <c r="A921" s="29">
        <v>387</v>
      </c>
      <c r="B921" s="29">
        <v>9.16</v>
      </c>
      <c r="C921" s="29">
        <v>32.33</v>
      </c>
      <c r="E921" s="29">
        <v>235</v>
      </c>
      <c r="F921" s="29">
        <v>9.1600000000000019</v>
      </c>
      <c r="G921" s="29">
        <v>21.28</v>
      </c>
      <c r="I921" s="29">
        <v>70</v>
      </c>
      <c r="J921" s="29">
        <v>9.1599999999999682</v>
      </c>
      <c r="K921" s="30">
        <v>2.8611111111111112</v>
      </c>
    </row>
    <row r="922" spans="1:11">
      <c r="A922" s="29">
        <v>388</v>
      </c>
      <c r="B922" s="29">
        <v>9.17</v>
      </c>
      <c r="C922" s="29">
        <v>32.39</v>
      </c>
      <c r="E922" s="29">
        <v>236</v>
      </c>
      <c r="F922" s="29">
        <v>9.17</v>
      </c>
      <c r="G922" s="29">
        <v>21.28</v>
      </c>
      <c r="I922" s="29">
        <v>70</v>
      </c>
      <c r="J922" s="29">
        <v>9.1699999999999591</v>
      </c>
      <c r="K922" s="30">
        <v>2.8611111111111112</v>
      </c>
    </row>
    <row r="923" spans="1:11">
      <c r="A923" s="29">
        <v>388</v>
      </c>
      <c r="B923" s="29">
        <v>9.18</v>
      </c>
      <c r="C923" s="29">
        <v>32.39</v>
      </c>
      <c r="E923" s="29">
        <v>236</v>
      </c>
      <c r="F923" s="29">
        <v>9.1800000000000015</v>
      </c>
      <c r="G923" s="29">
        <v>21.25</v>
      </c>
      <c r="I923" s="29">
        <v>70</v>
      </c>
      <c r="J923" s="29">
        <v>9.17999999999995</v>
      </c>
      <c r="K923" s="30">
        <v>2.8611111111111112</v>
      </c>
    </row>
    <row r="924" spans="1:11">
      <c r="A924" s="29">
        <v>388</v>
      </c>
      <c r="B924" s="29">
        <v>9.19</v>
      </c>
      <c r="C924" s="29">
        <v>32.39</v>
      </c>
      <c r="E924" s="29">
        <v>236</v>
      </c>
      <c r="F924" s="29">
        <v>9.19</v>
      </c>
      <c r="G924" s="29">
        <v>21.19</v>
      </c>
      <c r="I924" s="29">
        <v>70</v>
      </c>
      <c r="J924" s="29">
        <v>9.1899999999999409</v>
      </c>
      <c r="K924" s="30">
        <v>2.8611111111111112</v>
      </c>
    </row>
    <row r="925" spans="1:11">
      <c r="A925" s="29">
        <v>389</v>
      </c>
      <c r="B925" s="29">
        <v>9.1999999999999993</v>
      </c>
      <c r="C925" s="29">
        <v>32.31</v>
      </c>
      <c r="E925" s="29">
        <v>236</v>
      </c>
      <c r="F925" s="29">
        <v>9.2000000000000011</v>
      </c>
      <c r="G925" s="29">
        <v>21.19</v>
      </c>
      <c r="I925" s="29">
        <v>70</v>
      </c>
      <c r="J925" s="29">
        <v>9.2000000000000455</v>
      </c>
      <c r="K925" s="30">
        <v>2.8611111111111112</v>
      </c>
    </row>
    <row r="926" spans="1:11">
      <c r="A926" s="29">
        <v>389</v>
      </c>
      <c r="B926" s="29">
        <v>9.2100000000000009</v>
      </c>
      <c r="C926" s="29">
        <v>32.25</v>
      </c>
      <c r="E926" s="29">
        <v>237</v>
      </c>
      <c r="F926" s="29">
        <v>9.2099999999999991</v>
      </c>
      <c r="G926" s="29">
        <v>21.19</v>
      </c>
      <c r="I926" s="29">
        <v>70</v>
      </c>
      <c r="J926" s="29">
        <v>9.2100000000000364</v>
      </c>
      <c r="K926" s="30">
        <v>2.8611111111111112</v>
      </c>
    </row>
    <row r="927" spans="1:11">
      <c r="A927" s="29">
        <v>389</v>
      </c>
      <c r="B927" s="29">
        <v>9.2200000000000006</v>
      </c>
      <c r="C927" s="29">
        <v>32.19</v>
      </c>
      <c r="E927" s="29">
        <v>237</v>
      </c>
      <c r="F927" s="29">
        <v>9.2200000000000006</v>
      </c>
      <c r="G927" s="29">
        <v>21.17</v>
      </c>
      <c r="I927" s="29">
        <v>70</v>
      </c>
      <c r="J927" s="29">
        <v>9.2200000000000273</v>
      </c>
      <c r="K927" s="30">
        <v>2.8333333333333335</v>
      </c>
    </row>
    <row r="928" spans="1:11">
      <c r="A928" s="29">
        <v>390</v>
      </c>
      <c r="B928" s="29">
        <v>9.23</v>
      </c>
      <c r="C928" s="29">
        <v>32.19</v>
      </c>
      <c r="E928" s="29">
        <v>237</v>
      </c>
      <c r="F928" s="29">
        <v>9.2299999999999986</v>
      </c>
      <c r="G928" s="29">
        <v>21.19</v>
      </c>
      <c r="I928" s="29">
        <v>70</v>
      </c>
      <c r="J928" s="29">
        <v>9.2300000000000182</v>
      </c>
      <c r="K928" s="30">
        <v>2.8333333333333335</v>
      </c>
    </row>
    <row r="929" spans="1:11">
      <c r="A929" s="29">
        <v>390</v>
      </c>
      <c r="B929" s="29">
        <v>9.24</v>
      </c>
      <c r="C929" s="29">
        <v>32.19</v>
      </c>
      <c r="E929" s="29">
        <v>237</v>
      </c>
      <c r="F929" s="29">
        <v>9.24</v>
      </c>
      <c r="G929" s="29">
        <v>21.19</v>
      </c>
      <c r="I929" s="29">
        <v>70</v>
      </c>
      <c r="J929" s="29">
        <v>9.2400000000000091</v>
      </c>
      <c r="K929" s="30">
        <v>2.8055555555555554</v>
      </c>
    </row>
    <row r="930" spans="1:11">
      <c r="A930" s="29">
        <v>390</v>
      </c>
      <c r="B930" s="29">
        <v>9.25</v>
      </c>
      <c r="C930" s="29">
        <v>32.22</v>
      </c>
      <c r="E930" s="29">
        <v>237</v>
      </c>
      <c r="F930" s="29">
        <v>9.2500000000000018</v>
      </c>
      <c r="G930" s="29">
        <v>21.19</v>
      </c>
      <c r="I930" s="29">
        <v>70</v>
      </c>
      <c r="J930" s="29">
        <v>9.25</v>
      </c>
      <c r="K930" s="30">
        <v>2.7777777777777777</v>
      </c>
    </row>
    <row r="931" spans="1:11">
      <c r="A931" s="29">
        <v>390</v>
      </c>
      <c r="B931" s="29">
        <v>9.26</v>
      </c>
      <c r="C931" s="29">
        <v>32.22</v>
      </c>
      <c r="E931" s="29">
        <v>238</v>
      </c>
      <c r="F931" s="29">
        <v>9.26</v>
      </c>
      <c r="G931" s="29">
        <v>21.17</v>
      </c>
      <c r="I931" s="29">
        <v>70</v>
      </c>
      <c r="J931" s="29">
        <v>9.2599999999999909</v>
      </c>
      <c r="K931" s="30">
        <v>2.7777777777777777</v>
      </c>
    </row>
    <row r="932" spans="1:11">
      <c r="A932" s="29">
        <v>391</v>
      </c>
      <c r="B932" s="29">
        <v>9.27</v>
      </c>
      <c r="C932" s="29">
        <v>32.19</v>
      </c>
      <c r="E932" s="29">
        <v>238</v>
      </c>
      <c r="F932" s="29">
        <v>9.2700000000000014</v>
      </c>
      <c r="G932" s="29">
        <v>21.14</v>
      </c>
      <c r="I932" s="29">
        <v>70</v>
      </c>
      <c r="J932" s="29">
        <v>9.2699999999999818</v>
      </c>
      <c r="K932" s="30">
        <v>2.75</v>
      </c>
    </row>
    <row r="933" spans="1:11">
      <c r="A933" s="29">
        <v>391</v>
      </c>
      <c r="B933" s="29">
        <v>9.2799999999999994</v>
      </c>
      <c r="C933" s="29">
        <v>32.19</v>
      </c>
      <c r="E933" s="29">
        <v>238</v>
      </c>
      <c r="F933" s="29">
        <v>9.2799999999999994</v>
      </c>
      <c r="G933" s="29">
        <v>21.14</v>
      </c>
      <c r="I933" s="29">
        <v>70</v>
      </c>
      <c r="J933" s="29">
        <v>9.2799999999999727</v>
      </c>
      <c r="K933" s="30">
        <v>2.75</v>
      </c>
    </row>
    <row r="934" spans="1:11">
      <c r="A934" s="29">
        <v>391</v>
      </c>
      <c r="B934" s="29">
        <v>9.2899999999999991</v>
      </c>
      <c r="C934" s="29">
        <v>32.19</v>
      </c>
      <c r="E934" s="29">
        <v>238</v>
      </c>
      <c r="F934" s="29">
        <v>9.2900000000000009</v>
      </c>
      <c r="G934" s="29">
        <v>21.14</v>
      </c>
      <c r="I934" s="29">
        <v>70</v>
      </c>
      <c r="J934" s="29">
        <v>9.2899999999999636</v>
      </c>
      <c r="K934" s="30">
        <v>2.75</v>
      </c>
    </row>
    <row r="935" spans="1:11">
      <c r="A935" s="29">
        <v>392</v>
      </c>
      <c r="B935" s="29">
        <v>9.3000000000000007</v>
      </c>
      <c r="C935" s="29">
        <v>32.19</v>
      </c>
      <c r="E935" s="29">
        <v>238</v>
      </c>
      <c r="F935" s="29">
        <v>9.2999999999999989</v>
      </c>
      <c r="G935" s="29">
        <v>21.14</v>
      </c>
      <c r="I935" s="29">
        <v>70</v>
      </c>
      <c r="J935" s="29">
        <v>9.2999999999999545</v>
      </c>
      <c r="K935" s="30">
        <v>2.75</v>
      </c>
    </row>
    <row r="936" spans="1:11">
      <c r="A936" s="29">
        <v>392</v>
      </c>
      <c r="B936" s="29">
        <v>9.31</v>
      </c>
      <c r="C936" s="29">
        <v>32.14</v>
      </c>
      <c r="E936" s="29">
        <v>239</v>
      </c>
      <c r="F936" s="29">
        <v>9.31</v>
      </c>
      <c r="G936" s="29">
        <v>21.14</v>
      </c>
      <c r="I936" s="29">
        <v>70</v>
      </c>
      <c r="J936" s="29">
        <v>9.3099999999999454</v>
      </c>
      <c r="K936" s="30">
        <v>2.75</v>
      </c>
    </row>
    <row r="937" spans="1:11">
      <c r="A937" s="29">
        <v>392</v>
      </c>
      <c r="B937" s="29">
        <v>9.32</v>
      </c>
      <c r="C937" s="29">
        <v>32.06</v>
      </c>
      <c r="E937" s="29">
        <v>239</v>
      </c>
      <c r="F937" s="29">
        <v>9.3199999999999985</v>
      </c>
      <c r="G937" s="29">
        <v>21.14</v>
      </c>
      <c r="I937" s="29">
        <v>70</v>
      </c>
      <c r="J937" s="29">
        <v>9.3199999999999363</v>
      </c>
      <c r="K937" s="30">
        <v>2.75</v>
      </c>
    </row>
    <row r="938" spans="1:11">
      <c r="A938" s="29">
        <v>393</v>
      </c>
      <c r="B938" s="29">
        <v>9.33</v>
      </c>
      <c r="C938" s="29">
        <v>32.03</v>
      </c>
      <c r="E938" s="29">
        <v>239</v>
      </c>
      <c r="F938" s="29">
        <v>9.33</v>
      </c>
      <c r="G938" s="29">
        <v>21.11</v>
      </c>
      <c r="I938" s="29">
        <v>70</v>
      </c>
      <c r="J938" s="29">
        <v>9.3300000000000409</v>
      </c>
      <c r="K938" s="30">
        <v>2.75</v>
      </c>
    </row>
    <row r="939" spans="1:11">
      <c r="A939" s="29">
        <v>393</v>
      </c>
      <c r="B939" s="29">
        <v>9.34</v>
      </c>
      <c r="C939" s="29">
        <v>32</v>
      </c>
      <c r="E939" s="29">
        <v>239</v>
      </c>
      <c r="F939" s="29">
        <v>9.3400000000000016</v>
      </c>
      <c r="G939" s="29">
        <v>21.08</v>
      </c>
      <c r="I939" s="29">
        <v>70</v>
      </c>
      <c r="J939" s="29">
        <v>9.3400000000000318</v>
      </c>
      <c r="K939" s="30">
        <v>2.7222222222222223</v>
      </c>
    </row>
    <row r="940" spans="1:11">
      <c r="A940" s="29">
        <v>393</v>
      </c>
      <c r="B940" s="29">
        <v>9.35</v>
      </c>
      <c r="C940" s="29">
        <v>32.03</v>
      </c>
      <c r="E940" s="29">
        <v>239</v>
      </c>
      <c r="F940" s="29">
        <v>9.35</v>
      </c>
      <c r="G940" s="29">
        <v>21.08</v>
      </c>
      <c r="I940" s="29">
        <v>70</v>
      </c>
      <c r="J940" s="29">
        <v>9.3500000000000227</v>
      </c>
      <c r="K940" s="30">
        <v>2.7222222222222223</v>
      </c>
    </row>
    <row r="941" spans="1:11">
      <c r="A941" s="29">
        <v>394</v>
      </c>
      <c r="B941" s="29">
        <v>9.36</v>
      </c>
      <c r="C941" s="29">
        <v>32.06</v>
      </c>
      <c r="E941" s="29">
        <v>240</v>
      </c>
      <c r="F941" s="29">
        <v>9.3600000000000012</v>
      </c>
      <c r="G941" s="29">
        <v>21.08</v>
      </c>
      <c r="I941" s="29">
        <v>70</v>
      </c>
      <c r="J941" s="29">
        <v>9.3600000000000136</v>
      </c>
      <c r="K941" s="30">
        <v>2.7222222222222223</v>
      </c>
    </row>
    <row r="942" spans="1:11">
      <c r="A942" s="29">
        <v>394</v>
      </c>
      <c r="B942" s="29">
        <v>9.3699999999999992</v>
      </c>
      <c r="C942" s="29">
        <v>32.03</v>
      </c>
      <c r="E942" s="29">
        <v>240</v>
      </c>
      <c r="F942" s="29">
        <v>9.3699999999999992</v>
      </c>
      <c r="G942" s="29">
        <v>21.11</v>
      </c>
      <c r="I942" s="29">
        <v>70</v>
      </c>
      <c r="J942" s="29">
        <v>9.3700000000000045</v>
      </c>
      <c r="K942" s="30">
        <v>2.7222222222222223</v>
      </c>
    </row>
    <row r="943" spans="1:11">
      <c r="A943" s="29">
        <v>394</v>
      </c>
      <c r="B943" s="29">
        <v>9.3800000000000008</v>
      </c>
      <c r="C943" s="29">
        <v>32.03</v>
      </c>
      <c r="E943" s="29">
        <v>240</v>
      </c>
      <c r="F943" s="29">
        <v>9.3800000000000008</v>
      </c>
      <c r="G943" s="29">
        <v>21.08</v>
      </c>
      <c r="I943" s="29">
        <v>70</v>
      </c>
      <c r="J943" s="29">
        <v>9.3799999999999955</v>
      </c>
      <c r="K943" s="30">
        <v>2.6666666666666665</v>
      </c>
    </row>
    <row r="944" spans="1:11">
      <c r="A944" s="29">
        <v>395</v>
      </c>
      <c r="B944" s="29">
        <v>9.39</v>
      </c>
      <c r="C944" s="29">
        <v>32.03</v>
      </c>
      <c r="E944" s="29">
        <v>240</v>
      </c>
      <c r="F944" s="29">
        <v>9.3899999999999988</v>
      </c>
      <c r="G944" s="29">
        <v>21.11</v>
      </c>
      <c r="I944" s="29">
        <v>70</v>
      </c>
      <c r="J944" s="29">
        <v>9.3899999999999864</v>
      </c>
      <c r="K944" s="30">
        <v>2.6666666666666665</v>
      </c>
    </row>
    <row r="945" spans="1:11">
      <c r="A945" s="29">
        <v>395</v>
      </c>
      <c r="B945" s="29">
        <v>9.4</v>
      </c>
      <c r="C945" s="29">
        <v>32</v>
      </c>
      <c r="E945" s="29">
        <v>241</v>
      </c>
      <c r="F945" s="29">
        <v>9.4</v>
      </c>
      <c r="G945" s="29">
        <v>21.14</v>
      </c>
      <c r="I945" s="29">
        <v>70</v>
      </c>
      <c r="J945" s="29">
        <v>9.3999999999999773</v>
      </c>
      <c r="K945" s="30">
        <v>2.6666666666666665</v>
      </c>
    </row>
    <row r="946" spans="1:11">
      <c r="A946" s="29">
        <v>395</v>
      </c>
      <c r="B946" s="29">
        <v>9.41</v>
      </c>
      <c r="C946" s="29">
        <v>31.97</v>
      </c>
      <c r="E946" s="29">
        <v>241</v>
      </c>
      <c r="F946" s="29">
        <v>9.4100000000000019</v>
      </c>
      <c r="G946" s="29">
        <v>21.14</v>
      </c>
      <c r="I946" s="29">
        <v>70</v>
      </c>
      <c r="J946" s="29">
        <v>9.4099999999999682</v>
      </c>
      <c r="K946" s="30">
        <v>2.6388888888888888</v>
      </c>
    </row>
    <row r="947" spans="1:11">
      <c r="A947" s="29">
        <v>396</v>
      </c>
      <c r="B947" s="29">
        <v>9.42</v>
      </c>
      <c r="C947" s="29">
        <v>31.97</v>
      </c>
      <c r="E947" s="29">
        <v>241</v>
      </c>
      <c r="F947" s="29">
        <v>9.42</v>
      </c>
      <c r="G947" s="29">
        <v>21.11</v>
      </c>
      <c r="I947" s="29">
        <v>70</v>
      </c>
      <c r="J947" s="29">
        <v>9.4199999999999591</v>
      </c>
      <c r="K947" s="30">
        <v>2.6388888888888888</v>
      </c>
    </row>
    <row r="948" spans="1:11">
      <c r="A948" s="29">
        <v>396</v>
      </c>
      <c r="B948" s="29">
        <v>9.43</v>
      </c>
      <c r="C948" s="29">
        <v>31.92</v>
      </c>
      <c r="E948" s="29">
        <v>241</v>
      </c>
      <c r="F948" s="29">
        <v>9.4300000000000015</v>
      </c>
      <c r="G948" s="29">
        <v>21.08</v>
      </c>
      <c r="I948" s="29">
        <v>70</v>
      </c>
      <c r="J948" s="29">
        <v>9.42999999999995</v>
      </c>
      <c r="K948" s="30">
        <v>2.6111111111111112</v>
      </c>
    </row>
    <row r="949" spans="1:11">
      <c r="A949" s="29">
        <v>396</v>
      </c>
      <c r="B949" s="29">
        <v>9.44</v>
      </c>
      <c r="C949" s="29">
        <v>31.83</v>
      </c>
      <c r="E949" s="29">
        <v>241</v>
      </c>
      <c r="F949" s="29">
        <v>9.44</v>
      </c>
      <c r="G949" s="29">
        <v>21.06</v>
      </c>
      <c r="I949" s="29">
        <v>70</v>
      </c>
      <c r="J949" s="29">
        <v>9.4399999999999409</v>
      </c>
      <c r="K949" s="30">
        <v>2.6111111111111112</v>
      </c>
    </row>
    <row r="950" spans="1:11">
      <c r="A950" s="29">
        <v>397</v>
      </c>
      <c r="B950" s="29">
        <v>9.4499999999999993</v>
      </c>
      <c r="C950" s="29">
        <v>31.81</v>
      </c>
      <c r="E950" s="29">
        <v>242</v>
      </c>
      <c r="F950" s="29">
        <v>9.4500000000000011</v>
      </c>
      <c r="G950" s="29">
        <v>21.03</v>
      </c>
      <c r="I950" s="29">
        <v>70</v>
      </c>
      <c r="J950" s="29">
        <v>9.4500000000000455</v>
      </c>
      <c r="K950" s="30">
        <v>2.6111111111111112</v>
      </c>
    </row>
    <row r="951" spans="1:11">
      <c r="A951" s="29">
        <v>397</v>
      </c>
      <c r="B951" s="29">
        <v>9.4600000000000009</v>
      </c>
      <c r="C951" s="29">
        <v>31.81</v>
      </c>
      <c r="E951" s="29">
        <v>242</v>
      </c>
      <c r="F951" s="29">
        <v>9.4599999999999991</v>
      </c>
      <c r="G951" s="29">
        <v>21.03</v>
      </c>
      <c r="I951" s="29">
        <v>70</v>
      </c>
      <c r="J951" s="29">
        <v>9.4600000000000364</v>
      </c>
      <c r="K951" s="30">
        <v>2.6111111111111112</v>
      </c>
    </row>
    <row r="952" spans="1:11">
      <c r="A952" s="29">
        <v>397</v>
      </c>
      <c r="B952" s="29">
        <v>9.4700000000000006</v>
      </c>
      <c r="C952" s="29">
        <v>31.83</v>
      </c>
      <c r="E952" s="29">
        <v>242</v>
      </c>
      <c r="F952" s="29">
        <v>9.4700000000000006</v>
      </c>
      <c r="G952" s="29">
        <v>21</v>
      </c>
      <c r="I952" s="29">
        <v>70</v>
      </c>
      <c r="J952" s="29">
        <v>9.4700000000000273</v>
      </c>
      <c r="K952" s="30">
        <v>2.6111111111111112</v>
      </c>
    </row>
    <row r="953" spans="1:11">
      <c r="A953" s="29">
        <v>398</v>
      </c>
      <c r="B953" s="29">
        <v>9.48</v>
      </c>
      <c r="C953" s="29">
        <v>31.86</v>
      </c>
      <c r="E953" s="29">
        <v>242</v>
      </c>
      <c r="F953" s="29">
        <v>9.4799999999999986</v>
      </c>
      <c r="G953" s="29">
        <v>21.03</v>
      </c>
      <c r="I953" s="29">
        <v>70</v>
      </c>
      <c r="J953" s="29">
        <v>9.4800000000000182</v>
      </c>
      <c r="K953" s="30">
        <v>2.6111111111111112</v>
      </c>
    </row>
    <row r="954" spans="1:11">
      <c r="A954" s="29">
        <v>398</v>
      </c>
      <c r="B954" s="29">
        <v>9.49</v>
      </c>
      <c r="C954" s="29">
        <v>31.89</v>
      </c>
      <c r="E954" s="29">
        <v>242</v>
      </c>
      <c r="F954" s="29">
        <v>9.49</v>
      </c>
      <c r="G954" s="29">
        <v>21</v>
      </c>
      <c r="I954" s="29">
        <v>71</v>
      </c>
      <c r="J954" s="29">
        <v>9.4900000000000091</v>
      </c>
      <c r="K954" s="30">
        <v>2.5833333333333335</v>
      </c>
    </row>
    <row r="955" spans="1:11">
      <c r="A955" s="29">
        <v>398</v>
      </c>
      <c r="B955" s="29">
        <v>9.5</v>
      </c>
      <c r="C955" s="29">
        <v>31.86</v>
      </c>
      <c r="E955" s="29">
        <v>243</v>
      </c>
      <c r="F955" s="29">
        <v>9.5000000000000018</v>
      </c>
      <c r="G955" s="29">
        <v>21</v>
      </c>
      <c r="I955" s="29">
        <v>71</v>
      </c>
      <c r="J955" s="29">
        <v>9.5</v>
      </c>
      <c r="K955" s="30">
        <v>2.5833333333333335</v>
      </c>
    </row>
    <row r="956" spans="1:11">
      <c r="A956" s="29">
        <v>398</v>
      </c>
      <c r="B956" s="29">
        <v>9.51</v>
      </c>
      <c r="C956" s="29">
        <v>31.86</v>
      </c>
      <c r="E956" s="29">
        <v>243</v>
      </c>
      <c r="F956" s="29">
        <v>9.51</v>
      </c>
      <c r="G956" s="29">
        <v>20.94</v>
      </c>
      <c r="I956" s="29">
        <v>71</v>
      </c>
      <c r="J956" s="29">
        <v>9.5099999999999909</v>
      </c>
      <c r="K956" s="30">
        <v>2.5555555555555554</v>
      </c>
    </row>
    <row r="957" spans="1:11">
      <c r="A957" s="29">
        <v>399</v>
      </c>
      <c r="B957" s="29">
        <v>9.52</v>
      </c>
      <c r="C957" s="29">
        <v>31.83</v>
      </c>
      <c r="E957" s="29">
        <v>243</v>
      </c>
      <c r="F957" s="29">
        <v>9.5200000000000014</v>
      </c>
      <c r="G957" s="29">
        <v>20.94</v>
      </c>
      <c r="I957" s="29">
        <v>71</v>
      </c>
      <c r="J957" s="29">
        <v>9.5199999999999818</v>
      </c>
      <c r="K957" s="30">
        <v>2.5277777777777777</v>
      </c>
    </row>
    <row r="958" spans="1:11">
      <c r="A958" s="29">
        <v>399</v>
      </c>
      <c r="B958" s="29">
        <v>9.5299999999999994</v>
      </c>
      <c r="C958" s="29">
        <v>31.81</v>
      </c>
      <c r="E958" s="29">
        <v>243</v>
      </c>
      <c r="F958" s="29">
        <v>9.5299999999999994</v>
      </c>
      <c r="G958" s="29">
        <v>20.94</v>
      </c>
      <c r="I958" s="29">
        <v>71</v>
      </c>
      <c r="J958" s="29">
        <v>9.5299999999999727</v>
      </c>
      <c r="K958" s="30">
        <v>2.5277777777777777</v>
      </c>
    </row>
    <row r="959" spans="1:11">
      <c r="A959" s="29">
        <v>399</v>
      </c>
      <c r="B959" s="29">
        <v>9.5399999999999991</v>
      </c>
      <c r="C959" s="29">
        <v>31.78</v>
      </c>
      <c r="E959" s="29">
        <v>243</v>
      </c>
      <c r="F959" s="29">
        <v>9.5400000000000009</v>
      </c>
      <c r="G959" s="29">
        <v>20.92</v>
      </c>
      <c r="I959" s="29">
        <v>71</v>
      </c>
      <c r="J959" s="29">
        <v>9.5399999999999636</v>
      </c>
      <c r="K959" s="30">
        <v>2.5</v>
      </c>
    </row>
    <row r="960" spans="1:11">
      <c r="A960" s="29">
        <v>400</v>
      </c>
      <c r="B960" s="29">
        <v>9.5500000000000007</v>
      </c>
      <c r="C960" s="29">
        <v>31.75</v>
      </c>
      <c r="E960" s="29">
        <v>244</v>
      </c>
      <c r="F960" s="29">
        <v>9.5499999999999989</v>
      </c>
      <c r="G960" s="29">
        <v>20.94</v>
      </c>
      <c r="I960" s="29">
        <v>71</v>
      </c>
      <c r="J960" s="29">
        <v>9.5499999999999545</v>
      </c>
      <c r="K960" s="30">
        <v>2.5</v>
      </c>
    </row>
    <row r="961" spans="1:11">
      <c r="A961" s="29">
        <v>400</v>
      </c>
      <c r="B961" s="29">
        <v>9.56</v>
      </c>
      <c r="C961" s="29">
        <v>31.69</v>
      </c>
      <c r="E961" s="29">
        <v>244</v>
      </c>
      <c r="F961" s="29">
        <v>9.56</v>
      </c>
      <c r="G961" s="29">
        <v>20.94</v>
      </c>
      <c r="I961" s="29">
        <v>71</v>
      </c>
      <c r="J961" s="29">
        <v>9.5599999999999454</v>
      </c>
      <c r="K961" s="30">
        <v>2.5</v>
      </c>
    </row>
    <row r="962" spans="1:11">
      <c r="A962" s="29">
        <v>400</v>
      </c>
      <c r="B962" s="29">
        <v>9.57</v>
      </c>
      <c r="C962" s="29">
        <v>31.69</v>
      </c>
      <c r="E962" s="29">
        <v>244</v>
      </c>
      <c r="F962" s="29">
        <v>9.5699999999999985</v>
      </c>
      <c r="G962" s="29">
        <v>20.94</v>
      </c>
      <c r="I962" s="29">
        <v>71</v>
      </c>
      <c r="J962" s="29">
        <v>9.5699999999999363</v>
      </c>
      <c r="K962" s="30">
        <v>2.5277777777777777</v>
      </c>
    </row>
    <row r="963" spans="1:11">
      <c r="A963" s="29">
        <v>401</v>
      </c>
      <c r="B963" s="29">
        <v>9.58</v>
      </c>
      <c r="C963" s="29">
        <v>31.72</v>
      </c>
      <c r="E963" s="29">
        <v>244</v>
      </c>
      <c r="F963" s="29">
        <v>9.58</v>
      </c>
      <c r="G963" s="29">
        <v>20.94</v>
      </c>
      <c r="I963" s="29">
        <v>71</v>
      </c>
      <c r="J963" s="29">
        <v>9.5800000000000409</v>
      </c>
      <c r="K963" s="30">
        <v>2.5</v>
      </c>
    </row>
    <row r="964" spans="1:11">
      <c r="A964" s="29">
        <v>401</v>
      </c>
      <c r="B964" s="29">
        <v>9.59</v>
      </c>
      <c r="C964" s="29">
        <v>31.75</v>
      </c>
      <c r="E964" s="29">
        <v>245</v>
      </c>
      <c r="F964" s="29">
        <v>9.5900000000000016</v>
      </c>
      <c r="G964" s="29">
        <v>20.94</v>
      </c>
      <c r="I964" s="29">
        <v>71</v>
      </c>
      <c r="J964" s="29">
        <v>9.5900000000000318</v>
      </c>
      <c r="K964" s="30">
        <v>2.5</v>
      </c>
    </row>
    <row r="965" spans="1:11">
      <c r="A965" s="29">
        <v>401</v>
      </c>
      <c r="B965" s="29">
        <v>9.6</v>
      </c>
      <c r="C965" s="29">
        <v>31.78</v>
      </c>
      <c r="E965" s="29">
        <v>245</v>
      </c>
      <c r="F965" s="29">
        <v>9.6</v>
      </c>
      <c r="G965" s="29">
        <v>20.94</v>
      </c>
      <c r="I965" s="29">
        <v>71</v>
      </c>
      <c r="J965" s="29">
        <v>9.6000000000000227</v>
      </c>
      <c r="K965" s="30">
        <v>2.4722222222222223</v>
      </c>
    </row>
    <row r="966" spans="1:11">
      <c r="A966" s="29">
        <v>402</v>
      </c>
      <c r="B966" s="29">
        <v>9.61</v>
      </c>
      <c r="C966" s="29">
        <v>31.75</v>
      </c>
      <c r="E966" s="29">
        <v>245</v>
      </c>
      <c r="F966" s="29">
        <v>9.6100000000000012</v>
      </c>
      <c r="G966" s="29">
        <v>20.92</v>
      </c>
      <c r="I966" s="29">
        <v>71</v>
      </c>
      <c r="J966" s="29">
        <v>9.6100000000000136</v>
      </c>
      <c r="K966" s="30">
        <v>2.4722222222222223</v>
      </c>
    </row>
    <row r="967" spans="1:11">
      <c r="A967" s="29">
        <v>402</v>
      </c>
      <c r="B967" s="29">
        <v>9.6199999999999992</v>
      </c>
      <c r="C967" s="29">
        <v>31.69</v>
      </c>
      <c r="E967" s="29">
        <v>245</v>
      </c>
      <c r="F967" s="29">
        <v>9.6199999999999992</v>
      </c>
      <c r="G967" s="29">
        <v>20.89</v>
      </c>
      <c r="I967" s="29">
        <v>71</v>
      </c>
      <c r="J967" s="29">
        <v>9.6200000000000045</v>
      </c>
      <c r="K967" s="30">
        <v>2.4444444444444446</v>
      </c>
    </row>
    <row r="968" spans="1:11">
      <c r="A968" s="29">
        <v>402</v>
      </c>
      <c r="B968" s="29">
        <v>9.6300000000000008</v>
      </c>
      <c r="C968" s="29">
        <v>31.69</v>
      </c>
      <c r="E968" s="29">
        <v>245</v>
      </c>
      <c r="F968" s="29">
        <v>9.6300000000000008</v>
      </c>
      <c r="G968" s="29">
        <v>20.86</v>
      </c>
      <c r="I968" s="29">
        <v>71</v>
      </c>
      <c r="J968" s="29">
        <v>9.6299999999999955</v>
      </c>
      <c r="K968" s="30">
        <v>2.4444444444444446</v>
      </c>
    </row>
    <row r="969" spans="1:11">
      <c r="A969" s="29">
        <v>403</v>
      </c>
      <c r="B969" s="29">
        <v>9.64</v>
      </c>
      <c r="C969" s="29">
        <v>31.67</v>
      </c>
      <c r="E969" s="29">
        <v>246</v>
      </c>
      <c r="F969" s="29">
        <v>9.6399999999999988</v>
      </c>
      <c r="G969" s="29">
        <v>20.86</v>
      </c>
      <c r="I969" s="29">
        <v>71</v>
      </c>
      <c r="J969" s="29">
        <v>9.6399999999999864</v>
      </c>
      <c r="K969" s="30">
        <v>2.4166666666666665</v>
      </c>
    </row>
    <row r="970" spans="1:11">
      <c r="A970" s="29">
        <v>403</v>
      </c>
      <c r="B970" s="29">
        <v>9.65</v>
      </c>
      <c r="C970" s="29">
        <v>31.64</v>
      </c>
      <c r="E970" s="29">
        <v>246</v>
      </c>
      <c r="F970" s="29">
        <v>9.65</v>
      </c>
      <c r="G970" s="29">
        <v>20.86</v>
      </c>
      <c r="I970" s="29">
        <v>71</v>
      </c>
      <c r="J970" s="29">
        <v>9.6499999999999773</v>
      </c>
      <c r="K970" s="30">
        <v>2.4166666666666665</v>
      </c>
    </row>
    <row r="971" spans="1:11">
      <c r="A971" s="29">
        <v>403</v>
      </c>
      <c r="B971" s="29">
        <v>9.66</v>
      </c>
      <c r="C971" s="29">
        <v>31.61</v>
      </c>
      <c r="E971" s="29">
        <v>246</v>
      </c>
      <c r="F971" s="29">
        <v>9.6600000000000019</v>
      </c>
      <c r="G971" s="29">
        <v>20.86</v>
      </c>
      <c r="I971" s="29">
        <v>71</v>
      </c>
      <c r="J971" s="29">
        <v>9.6599999999999682</v>
      </c>
      <c r="K971" s="30">
        <v>2.4166666666666665</v>
      </c>
    </row>
    <row r="972" spans="1:11">
      <c r="A972" s="29">
        <v>404</v>
      </c>
      <c r="B972" s="29">
        <v>9.67</v>
      </c>
      <c r="C972" s="29">
        <v>31.56</v>
      </c>
      <c r="E972" s="29">
        <v>246</v>
      </c>
      <c r="F972" s="29">
        <v>9.67</v>
      </c>
      <c r="G972" s="29">
        <v>20.86</v>
      </c>
      <c r="I972" s="29">
        <v>71</v>
      </c>
      <c r="J972" s="29">
        <v>9.6699999999999591</v>
      </c>
      <c r="K972" s="30">
        <v>2.4166666666666665</v>
      </c>
    </row>
    <row r="973" spans="1:11">
      <c r="A973" s="29">
        <v>404</v>
      </c>
      <c r="B973" s="29">
        <v>9.68</v>
      </c>
      <c r="C973" s="29">
        <v>31.53</v>
      </c>
      <c r="E973" s="29">
        <v>246</v>
      </c>
      <c r="F973" s="29">
        <v>9.6800000000000015</v>
      </c>
      <c r="G973" s="29">
        <v>20.86</v>
      </c>
      <c r="I973" s="29">
        <v>71</v>
      </c>
      <c r="J973" s="29">
        <v>9.67999999999995</v>
      </c>
      <c r="K973" s="30">
        <v>2.4166666666666665</v>
      </c>
    </row>
    <row r="974" spans="1:11">
      <c r="A974" s="29">
        <v>404</v>
      </c>
      <c r="B974" s="29">
        <v>9.69</v>
      </c>
      <c r="C974" s="29">
        <v>31.53</v>
      </c>
      <c r="E974" s="29">
        <v>247</v>
      </c>
      <c r="F974" s="29">
        <v>9.69</v>
      </c>
      <c r="G974" s="29">
        <v>20.86</v>
      </c>
      <c r="I974" s="29">
        <v>71</v>
      </c>
      <c r="J974" s="29">
        <v>9.6899999999999409</v>
      </c>
      <c r="K974" s="30">
        <v>2.4166666666666665</v>
      </c>
    </row>
    <row r="975" spans="1:11">
      <c r="A975" s="29">
        <v>404</v>
      </c>
      <c r="B975" s="29">
        <v>9.6999999999999993</v>
      </c>
      <c r="C975" s="29">
        <v>31.56</v>
      </c>
      <c r="E975" s="29">
        <v>247</v>
      </c>
      <c r="F975" s="29">
        <v>9.7000000000000011</v>
      </c>
      <c r="G975" s="29">
        <v>20.86</v>
      </c>
      <c r="I975" s="29">
        <v>71</v>
      </c>
      <c r="J975" s="29">
        <v>9.7000000000000455</v>
      </c>
      <c r="K975" s="30">
        <v>2.3888888888888888</v>
      </c>
    </row>
    <row r="976" spans="1:11">
      <c r="A976" s="29">
        <v>405</v>
      </c>
      <c r="B976" s="29">
        <v>9.7100000000000009</v>
      </c>
      <c r="C976" s="29">
        <v>31.56</v>
      </c>
      <c r="E976" s="29">
        <v>247</v>
      </c>
      <c r="F976" s="29">
        <v>9.7099999999999991</v>
      </c>
      <c r="G976" s="29">
        <v>20.86</v>
      </c>
      <c r="I976" s="29">
        <v>71</v>
      </c>
      <c r="J976" s="29">
        <v>9.7100000000000364</v>
      </c>
      <c r="K976" s="30">
        <v>2.3888888888888888</v>
      </c>
    </row>
    <row r="977" spans="1:11">
      <c r="A977" s="29">
        <v>405</v>
      </c>
      <c r="B977" s="29">
        <v>9.7200000000000006</v>
      </c>
      <c r="C977" s="29">
        <v>31.53</v>
      </c>
      <c r="E977" s="29">
        <v>247</v>
      </c>
      <c r="F977" s="29">
        <v>9.7200000000000006</v>
      </c>
      <c r="G977" s="29">
        <v>20.86</v>
      </c>
      <c r="I977" s="29">
        <v>71</v>
      </c>
      <c r="J977" s="29">
        <v>9.7200000000000273</v>
      </c>
      <c r="K977" s="30">
        <v>2.3611111111111112</v>
      </c>
    </row>
    <row r="978" spans="1:11">
      <c r="A978" s="29">
        <v>405</v>
      </c>
      <c r="B978" s="29">
        <v>9.73</v>
      </c>
      <c r="C978" s="29">
        <v>31.47</v>
      </c>
      <c r="E978" s="29">
        <v>247</v>
      </c>
      <c r="F978" s="29">
        <v>9.7299999999999986</v>
      </c>
      <c r="G978" s="29">
        <v>20.86</v>
      </c>
      <c r="I978" s="29">
        <v>71</v>
      </c>
      <c r="J978" s="29">
        <v>9.7300000000000182</v>
      </c>
      <c r="K978" s="30">
        <v>2.3333333333333335</v>
      </c>
    </row>
    <row r="979" spans="1:11">
      <c r="A979" s="29">
        <v>406</v>
      </c>
      <c r="B979" s="29">
        <v>9.74</v>
      </c>
      <c r="C979" s="29">
        <v>31.42</v>
      </c>
      <c r="E979" s="29">
        <v>248</v>
      </c>
      <c r="F979" s="29">
        <v>9.74</v>
      </c>
      <c r="G979" s="29">
        <v>20.86</v>
      </c>
      <c r="I979" s="29">
        <v>71</v>
      </c>
      <c r="J979" s="29">
        <v>9.7400000000000091</v>
      </c>
      <c r="K979" s="30">
        <v>2.3333333333333335</v>
      </c>
    </row>
    <row r="980" spans="1:11">
      <c r="A980" s="29">
        <v>406</v>
      </c>
      <c r="B980" s="29">
        <v>9.75</v>
      </c>
      <c r="C980" s="29">
        <v>31.39</v>
      </c>
      <c r="E980" s="29">
        <v>248</v>
      </c>
      <c r="F980" s="29">
        <v>9.7500000000000018</v>
      </c>
      <c r="G980" s="29">
        <v>20.86</v>
      </c>
      <c r="I980" s="29">
        <v>71</v>
      </c>
      <c r="J980" s="29">
        <v>9.75</v>
      </c>
      <c r="K980" s="30">
        <v>2.3333333333333335</v>
      </c>
    </row>
    <row r="981" spans="1:11">
      <c r="A981" s="29">
        <v>406</v>
      </c>
      <c r="B981" s="29">
        <v>9.76</v>
      </c>
      <c r="C981" s="29">
        <v>31.36</v>
      </c>
      <c r="E981" s="29">
        <v>248</v>
      </c>
      <c r="F981" s="29">
        <v>9.76</v>
      </c>
      <c r="G981" s="29">
        <v>20.83</v>
      </c>
      <c r="I981" s="29">
        <v>71</v>
      </c>
      <c r="J981" s="29">
        <v>9.7599999999999909</v>
      </c>
      <c r="K981" s="30">
        <v>2.3055555555555554</v>
      </c>
    </row>
    <row r="982" spans="1:11">
      <c r="A982" s="29">
        <v>407</v>
      </c>
      <c r="B982" s="29">
        <v>9.77</v>
      </c>
      <c r="C982" s="29">
        <v>31.36</v>
      </c>
      <c r="E982" s="29">
        <v>248</v>
      </c>
      <c r="F982" s="29">
        <v>9.7700000000000014</v>
      </c>
      <c r="G982" s="29">
        <v>20.81</v>
      </c>
      <c r="I982" s="29">
        <v>71</v>
      </c>
      <c r="J982" s="29">
        <v>9.7699999999999818</v>
      </c>
      <c r="K982" s="30">
        <v>2.3055555555555554</v>
      </c>
    </row>
    <row r="983" spans="1:11">
      <c r="A983" s="29">
        <v>407</v>
      </c>
      <c r="B983" s="29">
        <v>9.7799999999999994</v>
      </c>
      <c r="C983" s="29">
        <v>31.36</v>
      </c>
      <c r="E983" s="29">
        <v>249</v>
      </c>
      <c r="F983" s="29">
        <v>9.7799999999999994</v>
      </c>
      <c r="G983" s="29">
        <v>20.81</v>
      </c>
      <c r="I983" s="29">
        <v>71</v>
      </c>
      <c r="J983" s="29">
        <v>9.7799999999999727</v>
      </c>
      <c r="K983" s="30">
        <v>2.3055555555555554</v>
      </c>
    </row>
    <row r="984" spans="1:11">
      <c r="A984" s="29">
        <v>407</v>
      </c>
      <c r="B984" s="29">
        <v>9.7899999999999991</v>
      </c>
      <c r="C984" s="29">
        <v>31.36</v>
      </c>
      <c r="E984" s="29">
        <v>249</v>
      </c>
      <c r="F984" s="29">
        <v>9.7900000000000009</v>
      </c>
      <c r="G984" s="29">
        <v>20.72</v>
      </c>
      <c r="I984" s="29">
        <v>71</v>
      </c>
      <c r="J984" s="29">
        <v>9.7899999999999636</v>
      </c>
      <c r="K984" s="30">
        <v>2.3055555555555554</v>
      </c>
    </row>
    <row r="985" spans="1:11">
      <c r="A985" s="29">
        <v>408</v>
      </c>
      <c r="B985" s="29">
        <v>9.8000000000000007</v>
      </c>
      <c r="C985" s="29">
        <v>31.36</v>
      </c>
      <c r="E985" s="29">
        <v>249</v>
      </c>
      <c r="F985" s="29">
        <v>9.7999999999999989</v>
      </c>
      <c r="G985" s="29">
        <v>20.67</v>
      </c>
      <c r="I985" s="29">
        <v>71</v>
      </c>
      <c r="J985" s="29">
        <v>9.7999999999999545</v>
      </c>
      <c r="K985" s="30">
        <v>2.2777777777777777</v>
      </c>
    </row>
    <row r="986" spans="1:11">
      <c r="A986" s="29">
        <v>408</v>
      </c>
      <c r="B986" s="29">
        <v>9.81</v>
      </c>
      <c r="C986" s="29">
        <v>31.42</v>
      </c>
      <c r="E986" s="29">
        <v>249</v>
      </c>
      <c r="F986" s="29">
        <v>9.81</v>
      </c>
      <c r="G986" s="29">
        <v>20.67</v>
      </c>
      <c r="I986" s="29">
        <v>71</v>
      </c>
      <c r="J986" s="29">
        <v>9.8099999999999454</v>
      </c>
      <c r="K986" s="30">
        <v>2.25</v>
      </c>
    </row>
    <row r="987" spans="1:11">
      <c r="A987" s="29">
        <v>408</v>
      </c>
      <c r="B987" s="29">
        <v>9.82</v>
      </c>
      <c r="C987" s="29">
        <v>31.42</v>
      </c>
      <c r="E987" s="29">
        <v>249</v>
      </c>
      <c r="F987" s="29">
        <v>9.8199999999999985</v>
      </c>
      <c r="G987" s="29">
        <v>20.67</v>
      </c>
      <c r="I987" s="29">
        <v>71</v>
      </c>
      <c r="J987" s="29">
        <v>9.8199999999999363</v>
      </c>
      <c r="K987" s="30">
        <v>2.25</v>
      </c>
    </row>
    <row r="988" spans="1:11">
      <c r="A988" s="29">
        <v>409</v>
      </c>
      <c r="B988" s="29">
        <v>9.83</v>
      </c>
      <c r="C988" s="29">
        <v>31.42</v>
      </c>
      <c r="E988" s="29">
        <v>250</v>
      </c>
      <c r="F988" s="29">
        <v>9.83</v>
      </c>
      <c r="G988" s="29">
        <v>20.67</v>
      </c>
      <c r="I988" s="29">
        <v>71</v>
      </c>
      <c r="J988" s="29">
        <v>9.8300000000000409</v>
      </c>
      <c r="K988" s="30">
        <v>2.25</v>
      </c>
    </row>
    <row r="989" spans="1:11">
      <c r="A989" s="29">
        <v>409</v>
      </c>
      <c r="B989" s="29">
        <v>9.84</v>
      </c>
      <c r="C989" s="29">
        <v>31.36</v>
      </c>
      <c r="E989" s="29">
        <v>250</v>
      </c>
      <c r="F989" s="29">
        <v>9.8400000000000016</v>
      </c>
      <c r="G989" s="29">
        <v>20.64</v>
      </c>
      <c r="I989" s="29">
        <v>71</v>
      </c>
      <c r="J989" s="29">
        <v>9.8400000000000318</v>
      </c>
      <c r="K989" s="30">
        <v>2.25</v>
      </c>
    </row>
    <row r="990" spans="1:11">
      <c r="A990" s="29">
        <v>409</v>
      </c>
      <c r="B990" s="29">
        <v>9.85</v>
      </c>
      <c r="C990" s="29">
        <v>31.28</v>
      </c>
      <c r="E990" s="29">
        <v>250</v>
      </c>
      <c r="F990" s="29">
        <v>9.85</v>
      </c>
      <c r="G990" s="29">
        <v>20.61</v>
      </c>
      <c r="I990" s="29">
        <v>71</v>
      </c>
      <c r="J990" s="29">
        <v>9.8500000000000227</v>
      </c>
      <c r="K990" s="30">
        <v>2.25</v>
      </c>
    </row>
    <row r="991" spans="1:11">
      <c r="A991" s="29">
        <v>410</v>
      </c>
      <c r="B991" s="29">
        <v>9.86</v>
      </c>
      <c r="C991" s="29">
        <v>31.22</v>
      </c>
      <c r="E991" s="29">
        <v>250</v>
      </c>
      <c r="F991" s="29">
        <v>9.8600000000000012</v>
      </c>
      <c r="G991" s="29">
        <v>20.61</v>
      </c>
      <c r="I991" s="29">
        <v>71</v>
      </c>
      <c r="J991" s="29">
        <v>9.8600000000000136</v>
      </c>
      <c r="K991" s="30">
        <v>2.25</v>
      </c>
    </row>
    <row r="992" spans="1:11">
      <c r="A992" s="29">
        <v>410</v>
      </c>
      <c r="B992" s="29">
        <v>9.8699999999999992</v>
      </c>
      <c r="C992" s="29">
        <v>31.19</v>
      </c>
      <c r="E992" s="29">
        <v>250</v>
      </c>
      <c r="F992" s="29">
        <v>9.8699999999999992</v>
      </c>
      <c r="G992" s="29">
        <v>20.61</v>
      </c>
      <c r="I992" s="29">
        <v>71</v>
      </c>
      <c r="J992" s="29">
        <v>9.8700000000000045</v>
      </c>
      <c r="K992" s="30">
        <v>2.25</v>
      </c>
    </row>
    <row r="993" spans="1:11">
      <c r="A993" s="29">
        <v>410</v>
      </c>
      <c r="B993" s="29">
        <v>9.8800000000000008</v>
      </c>
      <c r="C993" s="29">
        <v>31.19</v>
      </c>
      <c r="E993" s="29">
        <v>251</v>
      </c>
      <c r="F993" s="29">
        <v>9.8800000000000008</v>
      </c>
      <c r="G993" s="29">
        <v>20.64</v>
      </c>
      <c r="I993" s="29">
        <v>71</v>
      </c>
      <c r="J993" s="29">
        <v>9.8799999999999955</v>
      </c>
      <c r="K993" s="30">
        <v>2.2222222222222223</v>
      </c>
    </row>
    <row r="994" spans="1:11">
      <c r="A994" s="29">
        <v>410</v>
      </c>
      <c r="B994" s="29">
        <v>9.89</v>
      </c>
      <c r="C994" s="29">
        <v>31.25</v>
      </c>
      <c r="E994" s="29">
        <v>251</v>
      </c>
      <c r="F994" s="29">
        <v>9.8899999999999988</v>
      </c>
      <c r="G994" s="29">
        <v>20.67</v>
      </c>
      <c r="I994" s="29">
        <v>71</v>
      </c>
      <c r="J994" s="29">
        <v>9.8899999999999864</v>
      </c>
      <c r="K994" s="30">
        <v>2.1944444444444446</v>
      </c>
    </row>
    <row r="995" spans="1:11">
      <c r="A995" s="29">
        <v>411</v>
      </c>
      <c r="B995" s="29">
        <v>9.9</v>
      </c>
      <c r="C995" s="29">
        <v>31.25</v>
      </c>
      <c r="E995" s="29">
        <v>251</v>
      </c>
      <c r="F995" s="29">
        <v>9.9</v>
      </c>
      <c r="G995" s="29">
        <v>20.67</v>
      </c>
      <c r="I995" s="29">
        <v>71</v>
      </c>
      <c r="J995" s="29">
        <v>9.8999999999999773</v>
      </c>
      <c r="K995" s="30">
        <v>2.1944444444444446</v>
      </c>
    </row>
    <row r="996" spans="1:11">
      <c r="A996" s="29">
        <v>411</v>
      </c>
      <c r="B996" s="29">
        <v>9.91</v>
      </c>
      <c r="C996" s="29">
        <v>31.22</v>
      </c>
      <c r="E996" s="29">
        <v>251</v>
      </c>
      <c r="F996" s="29">
        <v>9.9100000000000019</v>
      </c>
      <c r="G996" s="29">
        <v>20.69</v>
      </c>
      <c r="I996" s="29">
        <v>72</v>
      </c>
      <c r="J996" s="29">
        <v>9.9099999999999682</v>
      </c>
      <c r="K996" s="30">
        <v>2.1944444444444446</v>
      </c>
    </row>
    <row r="997" spans="1:11">
      <c r="A997" s="29">
        <v>411</v>
      </c>
      <c r="B997" s="29">
        <v>9.92</v>
      </c>
      <c r="C997" s="29">
        <v>31.22</v>
      </c>
      <c r="E997" s="29">
        <v>251</v>
      </c>
      <c r="F997" s="29">
        <v>9.92</v>
      </c>
      <c r="G997" s="29">
        <v>20.72</v>
      </c>
      <c r="I997" s="29">
        <v>72</v>
      </c>
      <c r="J997" s="29">
        <v>9.9199999999999591</v>
      </c>
      <c r="K997" s="30">
        <v>2.1944444444444446</v>
      </c>
    </row>
    <row r="998" spans="1:11">
      <c r="A998" s="29">
        <v>412</v>
      </c>
      <c r="B998" s="29">
        <v>9.93</v>
      </c>
      <c r="C998" s="29">
        <v>31.22</v>
      </c>
      <c r="E998" s="29">
        <v>252</v>
      </c>
      <c r="F998" s="29">
        <v>9.9300000000000015</v>
      </c>
      <c r="G998" s="29">
        <v>20.69</v>
      </c>
      <c r="I998" s="29">
        <v>72</v>
      </c>
      <c r="J998" s="29">
        <v>9.92999999999995</v>
      </c>
      <c r="K998" s="30">
        <v>2.1666666666666665</v>
      </c>
    </row>
    <row r="999" spans="1:11">
      <c r="A999" s="29">
        <v>412</v>
      </c>
      <c r="B999" s="29">
        <v>9.94</v>
      </c>
      <c r="C999" s="29">
        <v>31.19</v>
      </c>
      <c r="E999" s="29">
        <v>252</v>
      </c>
      <c r="F999" s="29">
        <v>9.94</v>
      </c>
      <c r="G999" s="29">
        <v>20.67</v>
      </c>
      <c r="I999" s="29">
        <v>72</v>
      </c>
      <c r="J999" s="29">
        <v>9.9399999999999409</v>
      </c>
      <c r="K999" s="30">
        <v>2.1666666666666665</v>
      </c>
    </row>
    <row r="1000" spans="1:11">
      <c r="A1000" s="29">
        <v>412</v>
      </c>
      <c r="B1000" s="29">
        <v>9.9499999999999993</v>
      </c>
      <c r="C1000" s="29">
        <v>31.14</v>
      </c>
      <c r="E1000" s="29">
        <v>252</v>
      </c>
      <c r="F1000" s="29">
        <v>9.9500000000000011</v>
      </c>
      <c r="G1000" s="29">
        <v>20.64</v>
      </c>
      <c r="I1000" s="29">
        <v>72</v>
      </c>
      <c r="J1000" s="29">
        <v>9.9500000000000455</v>
      </c>
      <c r="K1000" s="30">
        <v>2.1666666666666665</v>
      </c>
    </row>
    <row r="1001" spans="1:11">
      <c r="A1001" s="29">
        <v>413</v>
      </c>
      <c r="B1001" s="29">
        <v>9.9600000000000009</v>
      </c>
      <c r="C1001" s="29">
        <v>31.08</v>
      </c>
      <c r="E1001" s="29">
        <v>252</v>
      </c>
      <c r="F1001" s="29">
        <v>9.9599999999999991</v>
      </c>
      <c r="G1001" s="29">
        <v>20.58</v>
      </c>
      <c r="I1001" s="29">
        <v>72</v>
      </c>
      <c r="J1001" s="29">
        <v>9.9600000000000364</v>
      </c>
      <c r="K1001" s="30">
        <v>2.1666666666666665</v>
      </c>
    </row>
    <row r="1002" spans="1:11">
      <c r="A1002" s="29">
        <v>413</v>
      </c>
      <c r="B1002" s="29">
        <v>9.9700000000000006</v>
      </c>
      <c r="C1002" s="29">
        <v>31.06</v>
      </c>
      <c r="E1002" s="29">
        <v>252</v>
      </c>
      <c r="F1002" s="29">
        <v>9.9700000000000006</v>
      </c>
      <c r="G1002" s="29">
        <v>20.58</v>
      </c>
      <c r="I1002" s="29">
        <v>72</v>
      </c>
      <c r="J1002" s="29">
        <v>9.9700000000000273</v>
      </c>
      <c r="K1002" s="30">
        <v>2.1666666666666665</v>
      </c>
    </row>
    <row r="1003" spans="1:11">
      <c r="A1003" s="29">
        <v>413</v>
      </c>
      <c r="B1003" s="29">
        <v>9.98</v>
      </c>
      <c r="C1003" s="29">
        <v>31.06</v>
      </c>
      <c r="E1003" s="29">
        <v>253</v>
      </c>
      <c r="F1003" s="29">
        <v>9.9799999999999986</v>
      </c>
      <c r="G1003" s="29">
        <v>20.58</v>
      </c>
      <c r="I1003" s="29">
        <v>72</v>
      </c>
      <c r="J1003" s="29">
        <v>9.9800000000000182</v>
      </c>
      <c r="K1003" s="30">
        <v>2.1666666666666665</v>
      </c>
    </row>
    <row r="1004" spans="1:11">
      <c r="A1004" s="29">
        <v>414</v>
      </c>
      <c r="B1004" s="29">
        <v>9.99</v>
      </c>
      <c r="C1004" s="29">
        <v>31.08</v>
      </c>
      <c r="E1004" s="29">
        <v>253</v>
      </c>
      <c r="F1004" s="29">
        <v>9.99</v>
      </c>
      <c r="G1004" s="29">
        <v>20.56</v>
      </c>
      <c r="I1004" s="29">
        <v>72</v>
      </c>
      <c r="J1004" s="29">
        <v>9.9900000000000091</v>
      </c>
      <c r="K1004" s="30">
        <v>2.1388888888888888</v>
      </c>
    </row>
    <row r="1005" spans="1:11">
      <c r="A1005" s="29">
        <v>414</v>
      </c>
      <c r="B1005" s="29">
        <v>10</v>
      </c>
      <c r="C1005" s="29">
        <v>31.14</v>
      </c>
      <c r="I1005" s="29">
        <v>72</v>
      </c>
      <c r="J1005" s="29">
        <v>10</v>
      </c>
      <c r="K1005" s="30">
        <v>2.1388888888888888</v>
      </c>
    </row>
    <row r="1006" spans="1:11">
      <c r="I1006" s="29">
        <v>72</v>
      </c>
      <c r="J1006" s="29">
        <v>10.009999999999991</v>
      </c>
      <c r="K1006" s="30">
        <v>2.1111111111111112</v>
      </c>
    </row>
    <row r="1007" spans="1:11">
      <c r="I1007" s="29">
        <v>72</v>
      </c>
      <c r="J1007" s="29">
        <v>10.019999999999982</v>
      </c>
      <c r="K1007" s="30">
        <v>2.1111111111111112</v>
      </c>
    </row>
    <row r="1008" spans="1:11">
      <c r="I1008" s="29">
        <v>72</v>
      </c>
      <c r="J1008" s="29">
        <v>10.029999999999973</v>
      </c>
      <c r="K1008" s="30">
        <v>2.0833333333333335</v>
      </c>
    </row>
    <row r="1009" spans="9:11">
      <c r="I1009" s="29">
        <v>72</v>
      </c>
      <c r="J1009" s="29">
        <v>10.039999999999964</v>
      </c>
      <c r="K1009" s="30">
        <v>2.0833333333333335</v>
      </c>
    </row>
    <row r="1010" spans="9:11">
      <c r="I1010" s="29">
        <v>72</v>
      </c>
      <c r="J1010" s="29">
        <v>10.049999999999955</v>
      </c>
      <c r="K1010" s="30">
        <v>2.0555555555555554</v>
      </c>
    </row>
    <row r="1011" spans="9:11">
      <c r="I1011" s="29">
        <v>72</v>
      </c>
      <c r="J1011" s="29">
        <v>10.059999999999945</v>
      </c>
      <c r="K1011" s="30">
        <v>2.0555555555555554</v>
      </c>
    </row>
    <row r="1012" spans="9:11">
      <c r="I1012" s="29">
        <v>72</v>
      </c>
      <c r="J1012" s="29">
        <v>10.069999999999936</v>
      </c>
      <c r="K1012" s="30">
        <v>2.0555555555555554</v>
      </c>
    </row>
    <row r="1013" spans="9:11">
      <c r="I1013" s="29">
        <v>72</v>
      </c>
      <c r="J1013" s="29">
        <v>10.080000000000041</v>
      </c>
      <c r="K1013" s="30">
        <v>2.0555555555555554</v>
      </c>
    </row>
    <row r="1014" spans="9:11">
      <c r="I1014" s="29">
        <v>72</v>
      </c>
      <c r="J1014" s="29">
        <v>10.090000000000032</v>
      </c>
      <c r="K1014" s="30">
        <v>2.0555555555555554</v>
      </c>
    </row>
    <row r="1015" spans="9:11">
      <c r="I1015" s="29">
        <v>72</v>
      </c>
      <c r="J1015" s="29">
        <v>10.100000000000023</v>
      </c>
      <c r="K1015" s="30">
        <v>2.0555555555555554</v>
      </c>
    </row>
    <row r="1016" spans="9:11">
      <c r="I1016" s="29">
        <v>72</v>
      </c>
      <c r="J1016" s="29">
        <v>10.110000000000014</v>
      </c>
      <c r="K1016" s="30">
        <v>2.0555555555555554</v>
      </c>
    </row>
    <row r="1017" spans="9:11">
      <c r="I1017" s="29">
        <v>72</v>
      </c>
      <c r="J1017" s="29">
        <v>10.120000000000005</v>
      </c>
      <c r="K1017" s="30">
        <v>2.0277777777777777</v>
      </c>
    </row>
    <row r="1018" spans="9:11">
      <c r="I1018" s="29">
        <v>72</v>
      </c>
      <c r="J1018" s="29">
        <v>10.129999999999995</v>
      </c>
      <c r="K1018" s="30">
        <v>2.0277777777777777</v>
      </c>
    </row>
    <row r="1019" spans="9:11">
      <c r="I1019" s="29">
        <v>72</v>
      </c>
      <c r="J1019" s="29">
        <v>10.139999999999986</v>
      </c>
      <c r="K1019" s="30">
        <v>2.0277777777777777</v>
      </c>
    </row>
    <row r="1020" spans="9:11">
      <c r="I1020" s="29">
        <v>72</v>
      </c>
      <c r="J1020" s="29">
        <v>10.149999999999977</v>
      </c>
      <c r="K1020" s="30">
        <v>2.0277777777777777</v>
      </c>
    </row>
    <row r="1021" spans="9:11">
      <c r="I1021" s="29">
        <v>72</v>
      </c>
      <c r="J1021" s="29">
        <v>10.159999999999968</v>
      </c>
      <c r="K1021" s="30">
        <v>2.0277777777777777</v>
      </c>
    </row>
    <row r="1022" spans="9:11">
      <c r="I1022" s="29">
        <v>72</v>
      </c>
      <c r="J1022" s="29">
        <v>10.169999999999959</v>
      </c>
      <c r="K1022" s="30">
        <v>2</v>
      </c>
    </row>
    <row r="1023" spans="9:11">
      <c r="I1023" s="29">
        <v>72</v>
      </c>
      <c r="J1023" s="29">
        <v>10.17999999999995</v>
      </c>
      <c r="K1023" s="30">
        <v>2</v>
      </c>
    </row>
    <row r="1024" spans="9:11">
      <c r="I1024" s="29">
        <v>72</v>
      </c>
      <c r="J1024" s="29">
        <v>10.189999999999941</v>
      </c>
      <c r="K1024" s="30">
        <v>1.9722222222222223</v>
      </c>
    </row>
    <row r="1025" spans="9:11">
      <c r="I1025" s="29">
        <v>72</v>
      </c>
      <c r="J1025" s="29">
        <v>10.200000000000045</v>
      </c>
      <c r="K1025" s="30">
        <v>1.9722222222222223</v>
      </c>
    </row>
    <row r="1026" spans="9:11">
      <c r="I1026" s="29">
        <v>72</v>
      </c>
      <c r="J1026" s="29">
        <v>10.210000000000036</v>
      </c>
      <c r="K1026" s="30">
        <v>1.9722222222222223</v>
      </c>
    </row>
    <row r="1027" spans="9:11">
      <c r="I1027" s="29">
        <v>72</v>
      </c>
      <c r="J1027" s="29">
        <v>10.220000000000027</v>
      </c>
      <c r="K1027" s="30">
        <v>1.9722222222222223</v>
      </c>
    </row>
    <row r="1028" spans="9:11">
      <c r="I1028" s="29">
        <v>72</v>
      </c>
      <c r="J1028" s="29">
        <v>10.230000000000018</v>
      </c>
      <c r="K1028" s="30">
        <v>1.9722222222222223</v>
      </c>
    </row>
    <row r="1029" spans="9:11">
      <c r="I1029" s="29">
        <v>72</v>
      </c>
      <c r="J1029" s="29">
        <v>10.240000000000009</v>
      </c>
      <c r="K1029" s="30">
        <v>1.9444444444444444</v>
      </c>
    </row>
    <row r="1030" spans="9:11">
      <c r="I1030" s="29">
        <v>72</v>
      </c>
      <c r="J1030" s="29">
        <v>10.25</v>
      </c>
      <c r="K1030" s="30">
        <v>1.9444444444444444</v>
      </c>
    </row>
    <row r="1031" spans="9:11">
      <c r="I1031" s="29">
        <v>72</v>
      </c>
      <c r="J1031" s="29">
        <v>10.259999999999991</v>
      </c>
      <c r="K1031" s="30">
        <v>1.9444444444444444</v>
      </c>
    </row>
    <row r="1032" spans="9:11">
      <c r="I1032" s="29">
        <v>72</v>
      </c>
      <c r="J1032" s="29">
        <v>10.269999999999982</v>
      </c>
      <c r="K1032" s="30">
        <v>1.9444444444444444</v>
      </c>
    </row>
    <row r="1033" spans="9:11">
      <c r="I1033" s="29">
        <v>72</v>
      </c>
      <c r="J1033" s="29">
        <v>10.279999999999973</v>
      </c>
      <c r="K1033" s="30">
        <v>1.9444444444444444</v>
      </c>
    </row>
    <row r="1034" spans="9:11">
      <c r="I1034" s="29">
        <v>72</v>
      </c>
      <c r="J1034" s="29">
        <v>10.289999999999964</v>
      </c>
      <c r="K1034" s="30">
        <v>1.9166666666666667</v>
      </c>
    </row>
    <row r="1035" spans="9:11">
      <c r="I1035" s="29">
        <v>72</v>
      </c>
      <c r="J1035" s="29">
        <v>10.299999999999955</v>
      </c>
      <c r="K1035" s="30">
        <v>1.9166666666666667</v>
      </c>
    </row>
    <row r="1036" spans="9:11">
      <c r="I1036" s="29">
        <v>72</v>
      </c>
      <c r="J1036" s="29">
        <v>10.309999999999945</v>
      </c>
      <c r="K1036" s="30">
        <v>1.9166666666666667</v>
      </c>
    </row>
    <row r="1037" spans="9:11">
      <c r="I1037" s="29">
        <v>72</v>
      </c>
      <c r="J1037" s="29">
        <v>10.319999999999936</v>
      </c>
      <c r="K1037" s="30">
        <v>1.9166666666666667</v>
      </c>
    </row>
    <row r="1038" spans="9:11">
      <c r="I1038" s="29">
        <v>72</v>
      </c>
      <c r="J1038" s="29">
        <v>10.330000000000041</v>
      </c>
      <c r="K1038" s="30">
        <v>1.9166666666666667</v>
      </c>
    </row>
    <row r="1039" spans="9:11">
      <c r="I1039" s="29">
        <v>72</v>
      </c>
      <c r="J1039" s="29">
        <v>10.340000000000032</v>
      </c>
      <c r="K1039" s="30">
        <v>1.9166666666666667</v>
      </c>
    </row>
    <row r="1040" spans="9:11">
      <c r="I1040" s="29">
        <v>72</v>
      </c>
      <c r="J1040" s="29">
        <v>10.350000000000023</v>
      </c>
      <c r="K1040" s="30">
        <v>1.8888888888888888</v>
      </c>
    </row>
    <row r="1041" spans="9:11">
      <c r="I1041" s="29">
        <v>72</v>
      </c>
      <c r="J1041" s="29">
        <v>10.360000000000014</v>
      </c>
      <c r="K1041" s="30">
        <v>1.8888888888888888</v>
      </c>
    </row>
    <row r="1042" spans="9:11">
      <c r="I1042" s="29">
        <v>72</v>
      </c>
      <c r="J1042" s="29">
        <v>10.370000000000005</v>
      </c>
      <c r="K1042" s="30">
        <v>1.8888888888888888</v>
      </c>
    </row>
    <row r="1043" spans="9:11">
      <c r="I1043" s="29">
        <v>72</v>
      </c>
      <c r="J1043" s="29">
        <v>10.379999999999995</v>
      </c>
      <c r="K1043" s="30">
        <v>1.8888888888888888</v>
      </c>
    </row>
    <row r="1044" spans="9:11">
      <c r="I1044" s="29">
        <v>72</v>
      </c>
      <c r="J1044" s="29">
        <v>10.389999999999986</v>
      </c>
      <c r="K1044" s="30">
        <v>1.8611111111111112</v>
      </c>
    </row>
    <row r="1045" spans="9:11">
      <c r="I1045" s="29">
        <v>72</v>
      </c>
      <c r="J1045" s="29">
        <v>10.399999999999977</v>
      </c>
      <c r="K1045" s="30">
        <v>1.8611111111111112</v>
      </c>
    </row>
    <row r="1046" spans="9:11">
      <c r="I1046" s="29">
        <v>73</v>
      </c>
      <c r="J1046" s="29">
        <v>10.409999999999968</v>
      </c>
      <c r="K1046" s="30">
        <v>1.8333333333333333</v>
      </c>
    </row>
    <row r="1047" spans="9:11">
      <c r="I1047" s="29">
        <v>73</v>
      </c>
      <c r="J1047" s="29">
        <v>10.419999999999959</v>
      </c>
      <c r="K1047" s="30">
        <v>1.8333333333333333</v>
      </c>
    </row>
    <row r="1048" spans="9:11">
      <c r="I1048" s="29">
        <v>73</v>
      </c>
      <c r="J1048" s="29">
        <v>10.42999999999995</v>
      </c>
      <c r="K1048" s="30">
        <v>1.8055555555555556</v>
      </c>
    </row>
    <row r="1049" spans="9:11">
      <c r="I1049" s="29">
        <v>73</v>
      </c>
      <c r="J1049" s="29">
        <v>10.439999999999941</v>
      </c>
      <c r="K1049" s="30">
        <v>1.8055555555555556</v>
      </c>
    </row>
    <row r="1050" spans="9:11">
      <c r="I1050" s="29">
        <v>73</v>
      </c>
      <c r="J1050" s="29">
        <v>10.450000000000045</v>
      </c>
      <c r="K1050" s="30">
        <v>1.8055555555555556</v>
      </c>
    </row>
    <row r="1051" spans="9:11">
      <c r="I1051" s="29">
        <v>73</v>
      </c>
      <c r="J1051" s="29">
        <v>10.460000000000036</v>
      </c>
      <c r="K1051" s="30">
        <v>1.7777777777777777</v>
      </c>
    </row>
    <row r="1052" spans="9:11">
      <c r="I1052" s="29">
        <v>73</v>
      </c>
      <c r="J1052" s="29">
        <v>10.470000000000027</v>
      </c>
      <c r="K1052" s="30">
        <v>1.7777777777777777</v>
      </c>
    </row>
    <row r="1053" spans="9:11">
      <c r="I1053" s="29">
        <v>73</v>
      </c>
      <c r="J1053" s="29">
        <v>10.480000000000018</v>
      </c>
      <c r="K1053" s="30">
        <v>1.7777777777777777</v>
      </c>
    </row>
    <row r="1054" spans="9:11">
      <c r="I1054" s="29">
        <v>73</v>
      </c>
      <c r="J1054" s="29">
        <v>10.490000000000009</v>
      </c>
      <c r="K1054" s="30">
        <v>1.8055555555555556</v>
      </c>
    </row>
    <row r="1055" spans="9:11">
      <c r="I1055" s="29">
        <v>73</v>
      </c>
      <c r="J1055" s="29">
        <v>10.5</v>
      </c>
      <c r="K1055" s="30">
        <v>1.7777777777777777</v>
      </c>
    </row>
    <row r="1056" spans="9:11">
      <c r="I1056" s="29">
        <v>73</v>
      </c>
      <c r="J1056" s="29">
        <v>10.509999999999991</v>
      </c>
      <c r="K1056" s="30">
        <v>1.7777777777777777</v>
      </c>
    </row>
    <row r="1057" spans="9:11">
      <c r="I1057" s="29">
        <v>73</v>
      </c>
      <c r="J1057" s="29">
        <v>10.519999999999982</v>
      </c>
      <c r="K1057" s="30">
        <v>1.7777777777777777</v>
      </c>
    </row>
    <row r="1058" spans="9:11">
      <c r="I1058" s="29">
        <v>73</v>
      </c>
      <c r="J1058" s="29">
        <v>10.529999999999973</v>
      </c>
      <c r="K1058" s="30">
        <v>1.75</v>
      </c>
    </row>
    <row r="1059" spans="9:11">
      <c r="I1059" s="29">
        <v>73</v>
      </c>
      <c r="J1059" s="29">
        <v>10.539999999999964</v>
      </c>
      <c r="K1059" s="30">
        <v>1.75</v>
      </c>
    </row>
    <row r="1060" spans="9:11">
      <c r="I1060" s="29">
        <v>73</v>
      </c>
      <c r="J1060" s="29">
        <v>10.549999999999955</v>
      </c>
      <c r="K1060" s="30">
        <v>1.75</v>
      </c>
    </row>
    <row r="1061" spans="9:11">
      <c r="I1061" s="29">
        <v>73</v>
      </c>
      <c r="J1061" s="29">
        <v>10.559999999999945</v>
      </c>
      <c r="K1061" s="30">
        <v>1.75</v>
      </c>
    </row>
    <row r="1062" spans="9:11">
      <c r="I1062" s="29">
        <v>73</v>
      </c>
      <c r="J1062" s="29">
        <v>10.569999999999936</v>
      </c>
      <c r="K1062" s="30">
        <v>1.75</v>
      </c>
    </row>
    <row r="1063" spans="9:11">
      <c r="I1063" s="29">
        <v>73</v>
      </c>
      <c r="J1063" s="29">
        <v>10.580000000000041</v>
      </c>
      <c r="K1063" s="30">
        <v>1.75</v>
      </c>
    </row>
    <row r="1064" spans="9:11">
      <c r="I1064" s="29">
        <v>73</v>
      </c>
      <c r="J1064" s="29">
        <v>10.590000000000032</v>
      </c>
      <c r="K1064" s="30">
        <v>1.75</v>
      </c>
    </row>
    <row r="1065" spans="9:11">
      <c r="I1065" s="29">
        <v>73</v>
      </c>
      <c r="J1065" s="29">
        <v>10.600000000000023</v>
      </c>
      <c r="K1065" s="30">
        <v>1.7222222222222223</v>
      </c>
    </row>
    <row r="1066" spans="9:11">
      <c r="I1066" s="29">
        <v>73</v>
      </c>
      <c r="J1066" s="29">
        <v>10.610000000000014</v>
      </c>
      <c r="K1066" s="30">
        <v>1.7222222222222223</v>
      </c>
    </row>
    <row r="1067" spans="9:11">
      <c r="I1067" s="29">
        <v>73</v>
      </c>
      <c r="J1067" s="29">
        <v>10.620000000000005</v>
      </c>
      <c r="K1067" s="30">
        <v>1.6944444444444444</v>
      </c>
    </row>
    <row r="1068" spans="9:11">
      <c r="I1068" s="29">
        <v>73</v>
      </c>
      <c r="J1068" s="29">
        <v>10.629999999999995</v>
      </c>
      <c r="K1068" s="30">
        <v>1.6944444444444444</v>
      </c>
    </row>
    <row r="1069" spans="9:11">
      <c r="I1069" s="29">
        <v>73</v>
      </c>
      <c r="J1069" s="29">
        <v>10.639999999999986</v>
      </c>
      <c r="K1069" s="30">
        <v>1.6944444444444444</v>
      </c>
    </row>
    <row r="1070" spans="9:11">
      <c r="I1070" s="29">
        <v>73</v>
      </c>
      <c r="J1070" s="29">
        <v>10.649999999999977</v>
      </c>
      <c r="K1070" s="30">
        <v>1.6666666666666667</v>
      </c>
    </row>
    <row r="1071" spans="9:11">
      <c r="I1071" s="29">
        <v>73</v>
      </c>
      <c r="J1071" s="29">
        <v>10.659999999999968</v>
      </c>
      <c r="K1071" s="30">
        <v>1.6666666666666667</v>
      </c>
    </row>
    <row r="1072" spans="9:11">
      <c r="I1072" s="29">
        <v>73</v>
      </c>
      <c r="J1072" s="29">
        <v>10.669999999999959</v>
      </c>
      <c r="K1072" s="30">
        <v>1.6388888888888888</v>
      </c>
    </row>
    <row r="1073" spans="9:11">
      <c r="I1073" s="29">
        <v>73</v>
      </c>
      <c r="J1073" s="29">
        <v>10.67999999999995</v>
      </c>
      <c r="K1073" s="30">
        <v>1.6388888888888888</v>
      </c>
    </row>
    <row r="1074" spans="9:11">
      <c r="I1074" s="29">
        <v>73</v>
      </c>
      <c r="J1074" s="29">
        <v>10.689999999999941</v>
      </c>
      <c r="K1074" s="30">
        <v>1.6111111111111112</v>
      </c>
    </row>
    <row r="1075" spans="9:11">
      <c r="I1075" s="29">
        <v>73</v>
      </c>
      <c r="J1075" s="29">
        <v>10.700000000000045</v>
      </c>
      <c r="K1075" s="30">
        <v>1.6111111111111112</v>
      </c>
    </row>
    <row r="1076" spans="9:11">
      <c r="I1076" s="29">
        <v>73</v>
      </c>
      <c r="J1076" s="29">
        <v>10.710000000000036</v>
      </c>
      <c r="K1076" s="30">
        <v>1.6111111111111112</v>
      </c>
    </row>
    <row r="1077" spans="9:11">
      <c r="I1077" s="29">
        <v>73</v>
      </c>
      <c r="J1077" s="29">
        <v>10.720000000000027</v>
      </c>
      <c r="K1077" s="30">
        <v>1.6111111111111112</v>
      </c>
    </row>
    <row r="1078" spans="9:11">
      <c r="I1078" s="29">
        <v>73</v>
      </c>
      <c r="J1078" s="29">
        <v>10.730000000000018</v>
      </c>
      <c r="K1078" s="30">
        <v>1.5833333333333333</v>
      </c>
    </row>
    <row r="1079" spans="9:11">
      <c r="I1079" s="29">
        <v>73</v>
      </c>
      <c r="J1079" s="29">
        <v>10.740000000000009</v>
      </c>
      <c r="K1079" s="30">
        <v>1.5833333333333333</v>
      </c>
    </row>
    <row r="1080" spans="9:11">
      <c r="I1080" s="29">
        <v>73</v>
      </c>
      <c r="J1080" s="29">
        <v>10.75</v>
      </c>
      <c r="K1080" s="30">
        <v>1.5833333333333333</v>
      </c>
    </row>
    <row r="1081" spans="9:11">
      <c r="I1081" s="29">
        <v>73</v>
      </c>
      <c r="J1081" s="29">
        <v>10.759999999999991</v>
      </c>
      <c r="K1081" s="30">
        <v>1.5555555555555556</v>
      </c>
    </row>
    <row r="1082" spans="9:11">
      <c r="I1082" s="29">
        <v>73</v>
      </c>
      <c r="J1082" s="29">
        <v>10.769999999999982</v>
      </c>
      <c r="K1082" s="30">
        <v>1.5555555555555556</v>
      </c>
    </row>
    <row r="1083" spans="9:11">
      <c r="I1083" s="29">
        <v>73</v>
      </c>
      <c r="J1083" s="29">
        <v>10.779999999999973</v>
      </c>
      <c r="K1083" s="30">
        <v>1.5555555555555556</v>
      </c>
    </row>
    <row r="1084" spans="9:11">
      <c r="I1084" s="29">
        <v>73</v>
      </c>
      <c r="J1084" s="29">
        <v>10.789999999999964</v>
      </c>
      <c r="K1084" s="30">
        <v>1.5555555555555556</v>
      </c>
    </row>
    <row r="1085" spans="9:11">
      <c r="I1085" s="29">
        <v>73</v>
      </c>
      <c r="J1085" s="29">
        <v>10.799999999999955</v>
      </c>
      <c r="K1085" s="30">
        <v>1.5555555555555556</v>
      </c>
    </row>
    <row r="1086" spans="9:11">
      <c r="I1086" s="29">
        <v>73</v>
      </c>
      <c r="J1086" s="29">
        <v>10.809999999999945</v>
      </c>
      <c r="K1086" s="30">
        <v>1.5555555555555556</v>
      </c>
    </row>
    <row r="1087" spans="9:11">
      <c r="I1087" s="29">
        <v>73</v>
      </c>
      <c r="J1087" s="29">
        <v>10.819999999999936</v>
      </c>
      <c r="K1087" s="30">
        <v>1.5277777777777777</v>
      </c>
    </row>
    <row r="1088" spans="9:11">
      <c r="I1088" s="29">
        <v>73</v>
      </c>
      <c r="J1088" s="29">
        <v>10.830000000000041</v>
      </c>
      <c r="K1088" s="30">
        <v>1.5</v>
      </c>
    </row>
    <row r="1089" spans="9:11">
      <c r="I1089" s="29">
        <v>73</v>
      </c>
      <c r="J1089" s="29">
        <v>10.840000000000032</v>
      </c>
      <c r="K1089" s="30">
        <v>1.5</v>
      </c>
    </row>
    <row r="1090" spans="9:11">
      <c r="I1090" s="29">
        <v>73</v>
      </c>
      <c r="J1090" s="29">
        <v>10.850000000000023</v>
      </c>
      <c r="K1090" s="30">
        <v>1.5</v>
      </c>
    </row>
    <row r="1091" spans="9:11">
      <c r="I1091" s="29">
        <v>73</v>
      </c>
      <c r="J1091" s="29">
        <v>10.860000000000014</v>
      </c>
      <c r="K1091" s="30">
        <v>1.5</v>
      </c>
    </row>
    <row r="1092" spans="9:11">
      <c r="I1092" s="29">
        <v>73</v>
      </c>
      <c r="J1092" s="29">
        <v>10.870000000000005</v>
      </c>
      <c r="K1092" s="30">
        <v>1.5</v>
      </c>
    </row>
    <row r="1093" spans="9:11">
      <c r="I1093" s="29">
        <v>73</v>
      </c>
      <c r="J1093" s="29">
        <v>10.879999999999995</v>
      </c>
      <c r="K1093" s="30">
        <v>1.4722222222222223</v>
      </c>
    </row>
    <row r="1094" spans="9:11">
      <c r="I1094" s="29">
        <v>73</v>
      </c>
      <c r="J1094" s="29">
        <v>10.889999999999986</v>
      </c>
      <c r="K1094" s="30">
        <v>1.4722222222222223</v>
      </c>
    </row>
    <row r="1095" spans="9:11">
      <c r="I1095" s="29">
        <v>73</v>
      </c>
      <c r="J1095" s="29">
        <v>10.899999999999977</v>
      </c>
      <c r="K1095" s="30">
        <v>1.4722222222222223</v>
      </c>
    </row>
    <row r="1096" spans="9:11">
      <c r="I1096" s="29">
        <v>73</v>
      </c>
      <c r="J1096" s="29">
        <v>10.909999999999968</v>
      </c>
      <c r="K1096" s="30">
        <v>1.4722222222222223</v>
      </c>
    </row>
    <row r="1097" spans="9:11">
      <c r="I1097" s="29">
        <v>73</v>
      </c>
      <c r="J1097" s="29">
        <v>10.919999999999959</v>
      </c>
      <c r="K1097" s="30">
        <v>1.4722222222222223</v>
      </c>
    </row>
    <row r="1098" spans="9:11">
      <c r="I1098" s="29">
        <v>73</v>
      </c>
      <c r="J1098" s="29">
        <v>10.92999999999995</v>
      </c>
      <c r="K1098" s="30">
        <v>1.4166666666666667</v>
      </c>
    </row>
    <row r="1099" spans="9:11">
      <c r="I1099" s="29">
        <v>73</v>
      </c>
      <c r="J1099" s="29">
        <v>10.939999999999941</v>
      </c>
      <c r="K1099" s="30">
        <v>1.4166666666666667</v>
      </c>
    </row>
    <row r="1100" spans="9:11">
      <c r="I1100" s="29">
        <v>73</v>
      </c>
      <c r="J1100" s="29">
        <v>10.950000000000045</v>
      </c>
      <c r="K1100" s="30">
        <v>1.4166666666666667</v>
      </c>
    </row>
    <row r="1101" spans="9:11">
      <c r="I1101" s="29">
        <v>73</v>
      </c>
      <c r="J1101" s="29">
        <v>10.960000000000036</v>
      </c>
      <c r="K1101" s="30">
        <v>1.4166666666666667</v>
      </c>
    </row>
    <row r="1102" spans="9:11">
      <c r="I1102" s="29">
        <v>73</v>
      </c>
      <c r="J1102" s="29">
        <v>10.970000000000027</v>
      </c>
      <c r="K1102" s="30">
        <v>1.3888888888888888</v>
      </c>
    </row>
    <row r="1103" spans="9:11">
      <c r="I1103" s="29">
        <v>73</v>
      </c>
      <c r="J1103" s="29">
        <v>10.980000000000018</v>
      </c>
      <c r="K1103" s="30">
        <v>1.3888888888888888</v>
      </c>
    </row>
    <row r="1104" spans="9:11">
      <c r="I1104" s="29">
        <v>73</v>
      </c>
      <c r="J1104" s="29">
        <v>10.990000000000009</v>
      </c>
      <c r="K1104" s="30">
        <v>1.3611111111111112</v>
      </c>
    </row>
    <row r="1105" spans="9:11">
      <c r="I1105" s="29">
        <v>73</v>
      </c>
      <c r="J1105" s="29">
        <v>11</v>
      </c>
      <c r="K1105" s="30">
        <v>1.3611111111111112</v>
      </c>
    </row>
    <row r="1106" spans="9:11">
      <c r="I1106" s="29">
        <v>73</v>
      </c>
      <c r="J1106" s="29">
        <v>11.009999999999991</v>
      </c>
      <c r="K1106" s="30">
        <v>1.3611111111111112</v>
      </c>
    </row>
    <row r="1107" spans="9:11">
      <c r="I1107" s="29">
        <v>73</v>
      </c>
      <c r="J1107" s="29">
        <v>11.019999999999982</v>
      </c>
      <c r="K1107" s="30">
        <v>1.3333333333333333</v>
      </c>
    </row>
    <row r="1108" spans="9:11">
      <c r="I1108" s="29">
        <v>74</v>
      </c>
      <c r="J1108" s="29">
        <v>11.029999999999973</v>
      </c>
      <c r="K1108" s="30">
        <v>1.3333333333333333</v>
      </c>
    </row>
    <row r="1109" spans="9:11">
      <c r="I1109" s="29">
        <v>74</v>
      </c>
      <c r="J1109" s="29">
        <v>11.039999999999964</v>
      </c>
      <c r="K1109" s="30">
        <v>1.3333333333333333</v>
      </c>
    </row>
    <row r="1110" spans="9:11">
      <c r="I1110" s="29">
        <v>74</v>
      </c>
      <c r="J1110" s="29">
        <v>11.049999999999955</v>
      </c>
      <c r="K1110" s="30">
        <v>1.3055555555555556</v>
      </c>
    </row>
    <row r="1111" spans="9:11">
      <c r="I1111" s="29">
        <v>74</v>
      </c>
      <c r="J1111" s="29">
        <v>11.059999999999945</v>
      </c>
      <c r="K1111" s="30">
        <v>1.2777777777777777</v>
      </c>
    </row>
    <row r="1112" spans="9:11">
      <c r="I1112" s="29">
        <v>74</v>
      </c>
      <c r="J1112" s="29">
        <v>11.069999999999936</v>
      </c>
      <c r="K1112" s="30">
        <v>1.2777777777777777</v>
      </c>
    </row>
    <row r="1113" spans="9:11">
      <c r="I1113" s="29">
        <v>74</v>
      </c>
      <c r="J1113" s="29">
        <v>11.080000000000041</v>
      </c>
      <c r="K1113" s="30">
        <v>1.2777777777777777</v>
      </c>
    </row>
    <row r="1114" spans="9:11">
      <c r="I1114" s="29">
        <v>74</v>
      </c>
      <c r="J1114" s="29">
        <v>11.090000000000032</v>
      </c>
      <c r="K1114" s="30">
        <v>1.2777777777777777</v>
      </c>
    </row>
    <row r="1115" spans="9:11">
      <c r="I1115" s="29">
        <v>74</v>
      </c>
      <c r="J1115" s="29">
        <v>11.100000000000023</v>
      </c>
      <c r="K1115" s="30">
        <v>1.25</v>
      </c>
    </row>
    <row r="1116" spans="9:11">
      <c r="I1116" s="29">
        <v>74</v>
      </c>
      <c r="J1116" s="29">
        <v>11.110000000000014</v>
      </c>
      <c r="K1116" s="30">
        <v>1.25</v>
      </c>
    </row>
    <row r="1117" spans="9:11">
      <c r="I1117" s="29">
        <v>74</v>
      </c>
      <c r="J1117" s="29">
        <v>11.120000000000005</v>
      </c>
      <c r="K1117" s="30">
        <v>1.2222222222222223</v>
      </c>
    </row>
    <row r="1118" spans="9:11">
      <c r="I1118" s="29">
        <v>74</v>
      </c>
      <c r="J1118" s="29">
        <v>11.129999999999995</v>
      </c>
      <c r="K1118" s="30">
        <v>1.2222222222222223</v>
      </c>
    </row>
    <row r="1119" spans="9:11">
      <c r="I1119" s="29">
        <v>74</v>
      </c>
      <c r="J1119" s="29">
        <v>11.139999999999986</v>
      </c>
      <c r="K1119" s="30">
        <v>1.2222222222222223</v>
      </c>
    </row>
    <row r="1120" spans="9:11">
      <c r="I1120" s="29">
        <v>74</v>
      </c>
      <c r="J1120" s="29">
        <v>11.149999999999977</v>
      </c>
      <c r="K1120" s="30">
        <v>1.1944444444444444</v>
      </c>
    </row>
    <row r="1121" spans="9:11">
      <c r="I1121" s="29">
        <v>74</v>
      </c>
      <c r="J1121" s="29">
        <v>11.159999999999968</v>
      </c>
      <c r="K1121" s="30">
        <v>1.1944444444444444</v>
      </c>
    </row>
    <row r="1122" spans="9:11">
      <c r="I1122" s="29">
        <v>74</v>
      </c>
      <c r="J1122" s="29">
        <v>11.169999999999959</v>
      </c>
      <c r="K1122" s="30">
        <v>1.1944444444444444</v>
      </c>
    </row>
    <row r="1123" spans="9:11">
      <c r="I1123" s="29">
        <v>74</v>
      </c>
      <c r="J1123" s="29">
        <v>11.17999999999995</v>
      </c>
      <c r="K1123" s="30">
        <v>1.1944444444444444</v>
      </c>
    </row>
    <row r="1124" spans="9:11">
      <c r="I1124" s="29">
        <v>74</v>
      </c>
      <c r="J1124" s="29">
        <v>11.189999999999941</v>
      </c>
      <c r="K1124" s="30">
        <v>1.1666666666666667</v>
      </c>
    </row>
    <row r="1125" spans="9:11">
      <c r="I1125" s="29">
        <v>74</v>
      </c>
      <c r="J1125" s="29">
        <v>11.200000000000045</v>
      </c>
      <c r="K1125" s="30">
        <v>1.1666666666666667</v>
      </c>
    </row>
    <row r="1126" spans="9:11">
      <c r="I1126" s="29">
        <v>74</v>
      </c>
      <c r="J1126" s="29">
        <v>11.210000000000036</v>
      </c>
      <c r="K1126" s="30">
        <v>1.1388888888888888</v>
      </c>
    </row>
    <row r="1127" spans="9:11">
      <c r="I1127" s="29">
        <v>74</v>
      </c>
      <c r="J1127" s="29">
        <v>11.220000000000027</v>
      </c>
      <c r="K1127" s="30">
        <v>1.1388888888888888</v>
      </c>
    </row>
    <row r="1128" spans="9:11">
      <c r="I1128" s="29">
        <v>74</v>
      </c>
      <c r="J1128" s="29">
        <v>11.230000000000018</v>
      </c>
      <c r="K1128" s="30">
        <v>1.1388888888888888</v>
      </c>
    </row>
    <row r="1129" spans="9:11">
      <c r="I1129" s="29">
        <v>74</v>
      </c>
      <c r="J1129" s="29">
        <v>11.240000000000009</v>
      </c>
      <c r="K1129" s="30">
        <v>1.1111111111111112</v>
      </c>
    </row>
    <row r="1130" spans="9:11">
      <c r="I1130" s="29">
        <v>74</v>
      </c>
      <c r="J1130" s="29">
        <v>11.25</v>
      </c>
      <c r="K1130" s="30">
        <v>1.0833333333333333</v>
      </c>
    </row>
    <row r="1131" spans="9:11">
      <c r="I1131" s="29">
        <v>74</v>
      </c>
      <c r="J1131" s="29">
        <v>11.259999999999991</v>
      </c>
      <c r="K1131" s="30">
        <v>1.0833333333333333</v>
      </c>
    </row>
    <row r="1132" spans="9:11">
      <c r="I1132" s="29">
        <v>74</v>
      </c>
      <c r="J1132" s="29">
        <v>11.269999999999982</v>
      </c>
      <c r="K1132" s="30">
        <v>1.0833333333333333</v>
      </c>
    </row>
    <row r="1133" spans="9:11">
      <c r="I1133" s="29">
        <v>74</v>
      </c>
      <c r="J1133" s="29">
        <v>11.279999999999973</v>
      </c>
      <c r="K1133" s="30">
        <v>1.0833333333333333</v>
      </c>
    </row>
    <row r="1134" spans="9:11">
      <c r="I1134" s="29">
        <v>74</v>
      </c>
      <c r="J1134" s="29">
        <v>11.289999999999964</v>
      </c>
      <c r="K1134" s="30">
        <v>1.0833333333333333</v>
      </c>
    </row>
    <row r="1135" spans="9:11">
      <c r="I1135" s="29">
        <v>74</v>
      </c>
      <c r="J1135" s="29">
        <v>11.299999999999955</v>
      </c>
      <c r="K1135" s="30">
        <v>1.0555555555555556</v>
      </c>
    </row>
    <row r="1136" spans="9:11">
      <c r="I1136" s="29">
        <v>74</v>
      </c>
      <c r="J1136" s="29">
        <v>11.309999999999945</v>
      </c>
      <c r="K1136" s="30">
        <v>1.0277777777777777</v>
      </c>
    </row>
    <row r="1137" spans="9:11">
      <c r="I1137" s="29">
        <v>74</v>
      </c>
      <c r="J1137" s="29">
        <v>11.319999999999936</v>
      </c>
      <c r="K1137" s="30">
        <v>1</v>
      </c>
    </row>
    <row r="1138" spans="9:11">
      <c r="I1138" s="29">
        <v>74</v>
      </c>
      <c r="J1138" s="29">
        <v>11.330000000000041</v>
      </c>
      <c r="K1138" s="30">
        <v>1</v>
      </c>
    </row>
    <row r="1139" spans="9:11">
      <c r="I1139" s="29">
        <v>74</v>
      </c>
      <c r="J1139" s="29">
        <v>11.340000000000032</v>
      </c>
      <c r="K1139" s="30">
        <v>1</v>
      </c>
    </row>
    <row r="1140" spans="9:11">
      <c r="I1140" s="29">
        <v>74</v>
      </c>
      <c r="J1140" s="29">
        <v>11.350000000000023</v>
      </c>
      <c r="K1140" s="30">
        <v>1</v>
      </c>
    </row>
    <row r="1141" spans="9:11">
      <c r="I1141" s="29">
        <v>74</v>
      </c>
      <c r="J1141" s="29">
        <v>11.360000000000014</v>
      </c>
      <c r="K1141" s="30">
        <v>1</v>
      </c>
    </row>
    <row r="1142" spans="9:11">
      <c r="I1142" s="29">
        <v>74</v>
      </c>
      <c r="J1142" s="29">
        <v>11.370000000000005</v>
      </c>
      <c r="K1142" s="30">
        <v>0.97222222222222221</v>
      </c>
    </row>
    <row r="1143" spans="9:11">
      <c r="I1143" s="29">
        <v>74</v>
      </c>
      <c r="J1143" s="29">
        <v>11.379999999999995</v>
      </c>
      <c r="K1143" s="30">
        <v>0.94444444444444442</v>
      </c>
    </row>
    <row r="1144" spans="9:11">
      <c r="I1144" s="29">
        <v>74</v>
      </c>
      <c r="J1144" s="29">
        <v>11.389999999999986</v>
      </c>
      <c r="K1144" s="30">
        <v>0.94444444444444442</v>
      </c>
    </row>
    <row r="1145" spans="9:11">
      <c r="I1145" s="29">
        <v>74</v>
      </c>
      <c r="J1145" s="29">
        <v>11.399999999999977</v>
      </c>
      <c r="K1145" s="30">
        <v>0.94444444444444442</v>
      </c>
    </row>
    <row r="1146" spans="9:11">
      <c r="I1146" s="29">
        <v>74</v>
      </c>
      <c r="J1146" s="29">
        <v>11.409999999999968</v>
      </c>
      <c r="K1146" s="30">
        <v>0.94444444444444442</v>
      </c>
    </row>
    <row r="1147" spans="9:11">
      <c r="I1147" s="29">
        <v>74</v>
      </c>
      <c r="J1147" s="29">
        <v>11.419999999999959</v>
      </c>
      <c r="K1147" s="30">
        <v>0.94444444444444442</v>
      </c>
    </row>
    <row r="1148" spans="9:11">
      <c r="I1148" s="29">
        <v>74</v>
      </c>
      <c r="J1148" s="29">
        <v>11.42999999999995</v>
      </c>
      <c r="K1148" s="30">
        <v>0.91666666666666663</v>
      </c>
    </row>
    <row r="1149" spans="9:11">
      <c r="I1149" s="29">
        <v>74</v>
      </c>
      <c r="J1149" s="29">
        <v>11.439999999999941</v>
      </c>
      <c r="K1149" s="30">
        <v>0.91666666666666663</v>
      </c>
    </row>
    <row r="1150" spans="9:11">
      <c r="I1150" s="29">
        <v>74</v>
      </c>
      <c r="J1150" s="29">
        <v>11.450000000000045</v>
      </c>
      <c r="K1150" s="30">
        <v>0.91666666666666663</v>
      </c>
    </row>
    <row r="1151" spans="9:11">
      <c r="I1151" s="29">
        <v>74</v>
      </c>
      <c r="J1151" s="29">
        <v>11.460000000000036</v>
      </c>
      <c r="K1151" s="30">
        <v>0.88888888888888884</v>
      </c>
    </row>
    <row r="1152" spans="9:11">
      <c r="I1152" s="29">
        <v>74</v>
      </c>
      <c r="J1152" s="29">
        <v>11.470000000000027</v>
      </c>
      <c r="K1152" s="30">
        <v>0.88888888888888884</v>
      </c>
    </row>
    <row r="1153" spans="9:11">
      <c r="I1153" s="29">
        <v>74</v>
      </c>
      <c r="J1153" s="29">
        <v>11.480000000000018</v>
      </c>
      <c r="K1153" s="30">
        <v>0.88888888888888884</v>
      </c>
    </row>
    <row r="1154" spans="9:11">
      <c r="I1154" s="29">
        <v>74</v>
      </c>
      <c r="J1154" s="29">
        <v>11.490000000000009</v>
      </c>
      <c r="K1154" s="30">
        <v>0.86111111111111116</v>
      </c>
    </row>
    <row r="1155" spans="9:11">
      <c r="I1155" s="29">
        <v>74</v>
      </c>
      <c r="J1155" s="29">
        <v>11.5</v>
      </c>
      <c r="K1155" s="30">
        <v>0.86111111111111116</v>
      </c>
    </row>
    <row r="1156" spans="9:11">
      <c r="I1156" s="29">
        <v>74</v>
      </c>
      <c r="J1156" s="29">
        <v>11.509999999999991</v>
      </c>
      <c r="K1156" s="30">
        <v>0.83333333333333337</v>
      </c>
    </row>
    <row r="1157" spans="9:11">
      <c r="I1157" s="29">
        <v>74</v>
      </c>
      <c r="J1157" s="29">
        <v>11.519999999999982</v>
      </c>
      <c r="K1157" s="30">
        <v>0.83333333333333337</v>
      </c>
    </row>
    <row r="1158" spans="9:11">
      <c r="I1158" s="29">
        <v>74</v>
      </c>
      <c r="J1158" s="29">
        <v>11.529999999999973</v>
      </c>
      <c r="K1158" s="30">
        <v>0.80555555555555558</v>
      </c>
    </row>
    <row r="1159" spans="9:11">
      <c r="I1159" s="29">
        <v>74</v>
      </c>
      <c r="J1159" s="29">
        <v>11.539999999999964</v>
      </c>
      <c r="K1159" s="30">
        <v>0.80555555555555558</v>
      </c>
    </row>
    <row r="1160" spans="9:11">
      <c r="I1160" s="29">
        <v>74</v>
      </c>
      <c r="J1160" s="29">
        <v>11.549999999999955</v>
      </c>
      <c r="K1160" s="30">
        <v>0.80555555555555558</v>
      </c>
    </row>
    <row r="1161" spans="9:11">
      <c r="I1161" s="29">
        <v>74</v>
      </c>
      <c r="J1161" s="29">
        <v>11.559999999999945</v>
      </c>
      <c r="K1161" s="30">
        <v>0.80555555555555558</v>
      </c>
    </row>
    <row r="1162" spans="9:11">
      <c r="I1162" s="29">
        <v>74</v>
      </c>
      <c r="J1162" s="29">
        <v>11.569999999999936</v>
      </c>
      <c r="K1162" s="30">
        <v>0.77777777777777779</v>
      </c>
    </row>
    <row r="1163" spans="9:11">
      <c r="I1163" s="29">
        <v>74</v>
      </c>
      <c r="J1163" s="29">
        <v>11.580000000000041</v>
      </c>
      <c r="K1163" s="30">
        <v>0.77777777777777779</v>
      </c>
    </row>
    <row r="1164" spans="9:11">
      <c r="I1164" s="29">
        <v>74</v>
      </c>
      <c r="J1164" s="29">
        <v>11.590000000000032</v>
      </c>
      <c r="K1164" s="30">
        <v>0.77777777777777779</v>
      </c>
    </row>
    <row r="1165" spans="9:11">
      <c r="I1165" s="29">
        <v>74</v>
      </c>
      <c r="J1165" s="29">
        <v>11.600000000000023</v>
      </c>
      <c r="K1165" s="30">
        <v>0.77777777777777779</v>
      </c>
    </row>
    <row r="1166" spans="9:11">
      <c r="I1166" s="29">
        <v>74</v>
      </c>
      <c r="J1166" s="29">
        <v>11.610000000000014</v>
      </c>
      <c r="K1166" s="30">
        <v>0.75</v>
      </c>
    </row>
    <row r="1167" spans="9:11">
      <c r="I1167" s="29">
        <v>74</v>
      </c>
      <c r="J1167" s="29">
        <v>11.620000000000005</v>
      </c>
      <c r="K1167" s="30">
        <v>0.75</v>
      </c>
    </row>
    <row r="1168" spans="9:11">
      <c r="I1168" s="29">
        <v>74</v>
      </c>
      <c r="J1168" s="29">
        <v>11.629999999999995</v>
      </c>
      <c r="K1168" s="30">
        <v>0.72222222222222221</v>
      </c>
    </row>
    <row r="1169" spans="9:11">
      <c r="I1169" s="29">
        <v>74</v>
      </c>
      <c r="J1169" s="29">
        <v>11.639999999999986</v>
      </c>
      <c r="K1169" s="30">
        <v>0.72222222222222221</v>
      </c>
    </row>
    <row r="1170" spans="9:11">
      <c r="I1170" s="29">
        <v>74</v>
      </c>
      <c r="J1170" s="29">
        <v>11.649999999999977</v>
      </c>
      <c r="K1170" s="30">
        <v>0.69444444444444442</v>
      </c>
    </row>
    <row r="1171" spans="9:11">
      <c r="I1171" s="29">
        <v>74</v>
      </c>
      <c r="J1171" s="29">
        <v>11.659999999999968</v>
      </c>
      <c r="K1171" s="30">
        <v>0.69444444444444442</v>
      </c>
    </row>
    <row r="1172" spans="9:11">
      <c r="I1172" s="29">
        <v>74</v>
      </c>
      <c r="J1172" s="29">
        <v>11.669999999999959</v>
      </c>
      <c r="K1172" s="30">
        <v>0.69444444444444442</v>
      </c>
    </row>
    <row r="1173" spans="9:11">
      <c r="I1173" s="29">
        <v>74</v>
      </c>
      <c r="J1173" s="29">
        <v>11.67999999999995</v>
      </c>
      <c r="K1173" s="30">
        <v>0.69444444444444442</v>
      </c>
    </row>
    <row r="1174" spans="9:11">
      <c r="I1174" s="29">
        <v>74</v>
      </c>
      <c r="J1174" s="29">
        <v>11.689999999999941</v>
      </c>
      <c r="K1174" s="30">
        <v>0.69444444444444442</v>
      </c>
    </row>
    <row r="1175" spans="9:11">
      <c r="I1175" s="29">
        <v>74</v>
      </c>
      <c r="J1175" s="29">
        <v>11.700000000000045</v>
      </c>
      <c r="K1175" s="30">
        <v>0.66666666666666663</v>
      </c>
    </row>
    <row r="1176" spans="9:11">
      <c r="I1176" s="29">
        <v>74</v>
      </c>
      <c r="J1176" s="29">
        <v>11.710000000000036</v>
      </c>
      <c r="K1176" s="30">
        <v>0.66666666666666663</v>
      </c>
    </row>
    <row r="1177" spans="9:11">
      <c r="I1177" s="29">
        <v>74</v>
      </c>
      <c r="J1177" s="29">
        <v>11.720000000000027</v>
      </c>
      <c r="K1177" s="30">
        <v>0.66666666666666663</v>
      </c>
    </row>
    <row r="1178" spans="9:11">
      <c r="I1178" s="29">
        <v>74</v>
      </c>
      <c r="J1178" s="29">
        <v>11.730000000000018</v>
      </c>
      <c r="K1178" s="30">
        <v>0.66666666666666663</v>
      </c>
    </row>
    <row r="1179" spans="9:11">
      <c r="I1179" s="29">
        <v>74</v>
      </c>
      <c r="J1179" s="29">
        <v>11.740000000000009</v>
      </c>
      <c r="K1179" s="30">
        <v>0.63888888888888884</v>
      </c>
    </row>
    <row r="1180" spans="9:11">
      <c r="I1180" s="29">
        <v>74</v>
      </c>
      <c r="J1180" s="29">
        <v>11.75</v>
      </c>
      <c r="K1180" s="30">
        <v>0.63888888888888884</v>
      </c>
    </row>
    <row r="1181" spans="9:11">
      <c r="I1181" s="29">
        <v>74</v>
      </c>
      <c r="J1181" s="29">
        <v>11.759999999999991</v>
      </c>
      <c r="K1181" s="30">
        <v>0.63888888888888884</v>
      </c>
    </row>
    <row r="1182" spans="9:11">
      <c r="I1182" s="29">
        <v>74</v>
      </c>
      <c r="J1182" s="29">
        <v>11.769999999999982</v>
      </c>
      <c r="K1182" s="30">
        <v>0.61111111111111116</v>
      </c>
    </row>
    <row r="1183" spans="9:11">
      <c r="I1183" s="29">
        <v>74</v>
      </c>
      <c r="J1183" s="29">
        <v>11.779999999999973</v>
      </c>
      <c r="K1183" s="30">
        <v>0.61111111111111116</v>
      </c>
    </row>
    <row r="1184" spans="9:11">
      <c r="I1184" s="29">
        <v>74</v>
      </c>
      <c r="J1184" s="29">
        <v>11.789999999999964</v>
      </c>
      <c r="K1184" s="30">
        <v>0.58333333333333337</v>
      </c>
    </row>
    <row r="1185" spans="9:11">
      <c r="I1185" s="29">
        <v>74</v>
      </c>
      <c r="J1185" s="29">
        <v>11.799999999999955</v>
      </c>
      <c r="K1185" s="30">
        <v>0.58333333333333337</v>
      </c>
    </row>
    <row r="1186" spans="9:11">
      <c r="I1186" s="29">
        <v>74</v>
      </c>
      <c r="J1186" s="29">
        <v>11.809999999999945</v>
      </c>
      <c r="K1186" s="30">
        <v>0.55555555555555558</v>
      </c>
    </row>
    <row r="1187" spans="9:11">
      <c r="I1187" s="29">
        <v>74</v>
      </c>
      <c r="J1187" s="29">
        <v>11.819999999999936</v>
      </c>
      <c r="K1187" s="30">
        <v>0.55555555555555558</v>
      </c>
    </row>
    <row r="1188" spans="9:11">
      <c r="I1188" s="29">
        <v>74</v>
      </c>
      <c r="J1188" s="29">
        <v>11.830000000000041</v>
      </c>
      <c r="K1188" s="30">
        <v>0.52777777777777779</v>
      </c>
    </row>
    <row r="1189" spans="9:11">
      <c r="I1189" s="29">
        <v>74</v>
      </c>
      <c r="J1189" s="29">
        <v>11.840000000000032</v>
      </c>
      <c r="K1189" s="30">
        <v>0.52777777777777779</v>
      </c>
    </row>
    <row r="1190" spans="9:11">
      <c r="I1190" s="29">
        <v>74</v>
      </c>
      <c r="J1190" s="29">
        <v>11.850000000000023</v>
      </c>
      <c r="K1190" s="30">
        <v>0.5</v>
      </c>
    </row>
    <row r="1191" spans="9:11">
      <c r="I1191" s="29">
        <v>74</v>
      </c>
      <c r="J1191" s="29">
        <v>11.860000000000014</v>
      </c>
      <c r="K1191" s="30">
        <v>0.5</v>
      </c>
    </row>
    <row r="1192" spans="9:11">
      <c r="I1192" s="29">
        <v>74</v>
      </c>
      <c r="J1192" s="29">
        <v>11.870000000000005</v>
      </c>
      <c r="K1192" s="30">
        <v>0.5</v>
      </c>
    </row>
    <row r="1193" spans="9:11">
      <c r="I1193" s="29">
        <v>74</v>
      </c>
      <c r="J1193" s="29">
        <v>11.879999999999995</v>
      </c>
      <c r="K1193" s="30">
        <v>0.5</v>
      </c>
    </row>
    <row r="1194" spans="9:11">
      <c r="I1194" s="29">
        <v>74</v>
      </c>
      <c r="J1194" s="29">
        <v>11.889999999999986</v>
      </c>
      <c r="K1194" s="30">
        <v>0.47222222222222221</v>
      </c>
    </row>
    <row r="1195" spans="9:11">
      <c r="I1195" s="29">
        <v>74</v>
      </c>
      <c r="J1195" s="29">
        <v>11.899999999999977</v>
      </c>
      <c r="K1195" s="30">
        <v>0.44444444444444442</v>
      </c>
    </row>
    <row r="1196" spans="9:11">
      <c r="I1196" s="29">
        <v>74</v>
      </c>
      <c r="J1196" s="29">
        <v>11.909999999999968</v>
      </c>
      <c r="K1196" s="30">
        <v>0.44444444444444442</v>
      </c>
    </row>
    <row r="1197" spans="9:11">
      <c r="I1197" s="29">
        <v>74</v>
      </c>
      <c r="J1197" s="29">
        <v>11.919999999999959</v>
      </c>
      <c r="K1197" s="30">
        <v>0.44444444444444442</v>
      </c>
    </row>
    <row r="1198" spans="9:11">
      <c r="I1198" s="29">
        <v>74</v>
      </c>
      <c r="J1198" s="29">
        <v>11.92999999999995</v>
      </c>
      <c r="K1198" s="30">
        <v>0.44444444444444442</v>
      </c>
    </row>
    <row r="1199" spans="9:11">
      <c r="I1199" s="29">
        <v>74</v>
      </c>
      <c r="J1199" s="29">
        <v>11.939999999999941</v>
      </c>
      <c r="K1199" s="30">
        <v>0.44444444444444442</v>
      </c>
    </row>
    <row r="1200" spans="9:11">
      <c r="I1200" s="29">
        <v>74</v>
      </c>
      <c r="J1200" s="29">
        <v>11.950000000000045</v>
      </c>
      <c r="K1200" s="30">
        <v>0.41666666666666669</v>
      </c>
    </row>
    <row r="1201" spans="9:11">
      <c r="I1201" s="29">
        <v>74</v>
      </c>
      <c r="J1201" s="29">
        <v>11.960000000000036</v>
      </c>
      <c r="K1201" s="30">
        <v>0.3888888888888889</v>
      </c>
    </row>
    <row r="1202" spans="9:11">
      <c r="I1202" s="29">
        <v>74</v>
      </c>
      <c r="J1202" s="29">
        <v>11.970000000000027</v>
      </c>
      <c r="K1202" s="30">
        <v>0.3888888888888889</v>
      </c>
    </row>
    <row r="1203" spans="9:11">
      <c r="I1203" s="29">
        <v>74</v>
      </c>
      <c r="J1203" s="29">
        <v>11.980000000000018</v>
      </c>
      <c r="K1203" s="30">
        <v>0.3611111111111111</v>
      </c>
    </row>
    <row r="1204" spans="9:11">
      <c r="I1204" s="29">
        <v>74</v>
      </c>
      <c r="J1204" s="29">
        <v>11.990000000000009</v>
      </c>
      <c r="K1204" s="30">
        <v>0.3611111111111111</v>
      </c>
    </row>
    <row r="1205" spans="9:11">
      <c r="I1205" s="29">
        <v>74</v>
      </c>
      <c r="J1205" s="29">
        <v>12</v>
      </c>
      <c r="K1205" s="30">
        <v>0.3611111111111111</v>
      </c>
    </row>
    <row r="1206" spans="9:11">
      <c r="I1206" s="29">
        <v>74</v>
      </c>
      <c r="J1206" s="29">
        <v>12.009999999999991</v>
      </c>
      <c r="K1206" s="30">
        <v>0.25</v>
      </c>
    </row>
    <row r="1207" spans="9:11">
      <c r="I1207" s="29">
        <v>74</v>
      </c>
      <c r="J1207" s="29">
        <v>12.019999999999982</v>
      </c>
      <c r="K1207" s="30">
        <v>0.19444444444444445</v>
      </c>
    </row>
    <row r="1208" spans="9:11">
      <c r="I1208" s="29">
        <v>74</v>
      </c>
      <c r="J1208" s="29">
        <v>12.029999999999973</v>
      </c>
      <c r="K1208" s="30">
        <v>0.19444444444444445</v>
      </c>
    </row>
    <row r="1209" spans="9:11">
      <c r="I1209" s="29">
        <v>74</v>
      </c>
      <c r="J1209" s="29">
        <v>12.039999999999964</v>
      </c>
      <c r="K1209" s="30">
        <v>0.16666666666666666</v>
      </c>
    </row>
    <row r="1210" spans="9:11">
      <c r="I1210" s="29">
        <v>74</v>
      </c>
      <c r="J1210" s="29">
        <v>12.049999999999955</v>
      </c>
      <c r="K1210" s="30">
        <v>0.19444444444444445</v>
      </c>
    </row>
    <row r="1211" spans="9:11">
      <c r="I1211" s="29">
        <v>74</v>
      </c>
      <c r="J1211" s="29">
        <v>12.059999999999945</v>
      </c>
      <c r="K1211" s="30">
        <v>0.16666666666666666</v>
      </c>
    </row>
    <row r="1212" spans="9:11">
      <c r="I1212" s="29">
        <v>74</v>
      </c>
      <c r="J1212" s="29">
        <v>12.069999999999936</v>
      </c>
      <c r="K1212" s="30">
        <v>0.16666666666666666</v>
      </c>
    </row>
    <row r="1213" spans="9:11">
      <c r="I1213" s="29">
        <v>74</v>
      </c>
      <c r="J1213" s="29">
        <v>12.080000000000041</v>
      </c>
      <c r="K1213" s="30">
        <v>0.19444444444444445</v>
      </c>
    </row>
    <row r="1214" spans="9:11">
      <c r="I1214" s="29">
        <v>74</v>
      </c>
      <c r="J1214" s="29">
        <v>12.090000000000032</v>
      </c>
      <c r="K1214" s="30">
        <v>0.22222222222222221</v>
      </c>
    </row>
    <row r="1215" spans="9:11">
      <c r="I1215" s="29">
        <v>74</v>
      </c>
      <c r="J1215" s="29">
        <v>12.100000000000023</v>
      </c>
      <c r="K1215" s="30">
        <v>0.16666666666666666</v>
      </c>
    </row>
    <row r="1216" spans="9:11">
      <c r="I1216" s="29">
        <v>74</v>
      </c>
      <c r="J1216" s="29">
        <v>12.110000000000014</v>
      </c>
      <c r="K1216" s="30">
        <v>0.1111111111111111</v>
      </c>
    </row>
    <row r="1217" spans="9:11">
      <c r="I1217" s="29">
        <v>74</v>
      </c>
      <c r="J1217" s="29">
        <v>12.120000000000005</v>
      </c>
      <c r="K1217" s="30">
        <v>2.7777777777777776E-2</v>
      </c>
    </row>
    <row r="1218" spans="9:11">
      <c r="I1218" s="29">
        <v>74</v>
      </c>
      <c r="J1218" s="29">
        <v>12.129999999999995</v>
      </c>
      <c r="K1218" s="30">
        <v>2.7777777777777776E-2</v>
      </c>
    </row>
    <row r="1219" spans="9:11">
      <c r="I1219" s="29">
        <v>74</v>
      </c>
      <c r="J1219" s="29">
        <v>12.139999999999986</v>
      </c>
      <c r="K1219" s="30">
        <v>0</v>
      </c>
    </row>
    <row r="2006" spans="1:3">
      <c r="A2006" s="2">
        <v>667</v>
      </c>
      <c r="B2006" s="2">
        <v>20.010000000000002</v>
      </c>
      <c r="C2006" s="2">
        <v>20.58</v>
      </c>
    </row>
    <row r="2007" spans="1:3">
      <c r="A2007" s="2">
        <v>667</v>
      </c>
      <c r="B2007" s="2">
        <v>20.02</v>
      </c>
      <c r="C2007" s="2">
        <v>20.64</v>
      </c>
    </row>
    <row r="2008" spans="1:3">
      <c r="A2008" s="2">
        <v>667</v>
      </c>
      <c r="B2008" s="2">
        <v>20.03</v>
      </c>
      <c r="C2008" s="2">
        <v>20.67</v>
      </c>
    </row>
    <row r="2009" spans="1:3">
      <c r="A2009" s="2">
        <v>668</v>
      </c>
      <c r="B2009" s="2">
        <v>20.04</v>
      </c>
      <c r="C2009" s="2">
        <v>20.67</v>
      </c>
    </row>
    <row r="2010" spans="1:3">
      <c r="A2010" s="2">
        <v>668</v>
      </c>
      <c r="B2010" s="2">
        <v>20.05</v>
      </c>
      <c r="C2010" s="2">
        <v>20.64</v>
      </c>
    </row>
    <row r="2011" spans="1:3">
      <c r="A2011" s="2">
        <v>668</v>
      </c>
      <c r="B2011" s="2">
        <v>20.059999999999999</v>
      </c>
      <c r="C2011" s="2">
        <v>20.61</v>
      </c>
    </row>
    <row r="2012" spans="1:3">
      <c r="A2012" s="2">
        <v>668</v>
      </c>
      <c r="B2012" s="2">
        <v>20.07</v>
      </c>
      <c r="C2012" s="2">
        <v>20.58</v>
      </c>
    </row>
    <row r="2013" spans="1:3">
      <c r="A2013" s="2">
        <v>668</v>
      </c>
      <c r="B2013" s="2">
        <v>20.079999999999998</v>
      </c>
      <c r="C2013" s="2">
        <v>20.58</v>
      </c>
    </row>
    <row r="2014" spans="1:3">
      <c r="A2014" s="2">
        <v>669</v>
      </c>
      <c r="B2014" s="2">
        <v>20.09</v>
      </c>
      <c r="C2014" s="2">
        <v>20.56</v>
      </c>
    </row>
    <row r="2015" spans="1:3">
      <c r="A2015" s="2">
        <v>669</v>
      </c>
      <c r="B2015" s="2">
        <v>20.100000000000001</v>
      </c>
      <c r="C2015" s="2">
        <v>20.53</v>
      </c>
    </row>
    <row r="2016" spans="1:3">
      <c r="A2016" s="2">
        <v>669</v>
      </c>
      <c r="B2016" s="2">
        <v>20.11</v>
      </c>
      <c r="C2016" s="2">
        <v>20.53</v>
      </c>
    </row>
    <row r="2017" spans="1:3">
      <c r="A2017" s="2">
        <v>669</v>
      </c>
      <c r="B2017" s="2">
        <v>20.12</v>
      </c>
      <c r="C2017" s="2">
        <v>20.53</v>
      </c>
    </row>
    <row r="2018" spans="1:3">
      <c r="A2018" s="2">
        <v>670</v>
      </c>
      <c r="B2018" s="2">
        <v>20.13</v>
      </c>
      <c r="C2018" s="2">
        <v>20.53</v>
      </c>
    </row>
    <row r="2019" spans="1:3">
      <c r="A2019" s="2">
        <v>670</v>
      </c>
      <c r="B2019" s="2">
        <v>20.14</v>
      </c>
      <c r="C2019" s="2">
        <v>20.53</v>
      </c>
    </row>
    <row r="2020" spans="1:3">
      <c r="A2020" s="2">
        <v>670</v>
      </c>
      <c r="B2020" s="2">
        <v>20.149999999999999</v>
      </c>
      <c r="C2020" s="2">
        <v>20.53</v>
      </c>
    </row>
    <row r="2021" spans="1:3">
      <c r="A2021" s="2">
        <v>670</v>
      </c>
      <c r="B2021" s="2">
        <v>20.16</v>
      </c>
      <c r="C2021" s="2">
        <v>20.5</v>
      </c>
    </row>
    <row r="2022" spans="1:3">
      <c r="A2022" s="2">
        <v>670</v>
      </c>
      <c r="B2022" s="2">
        <v>20.170000000000002</v>
      </c>
      <c r="C2022" s="2">
        <v>20.47</v>
      </c>
    </row>
    <row r="2023" spans="1:3">
      <c r="A2023" s="2">
        <v>671</v>
      </c>
      <c r="B2023" s="2">
        <v>20.18</v>
      </c>
      <c r="C2023" s="2">
        <v>20.47</v>
      </c>
    </row>
    <row r="2024" spans="1:3">
      <c r="A2024" s="2">
        <v>671</v>
      </c>
      <c r="B2024" s="2">
        <v>20.190000000000001</v>
      </c>
      <c r="C2024" s="2">
        <v>20.440000000000001</v>
      </c>
    </row>
    <row r="2025" spans="1:3">
      <c r="A2025" s="2">
        <v>671</v>
      </c>
      <c r="B2025" s="2">
        <v>20.2</v>
      </c>
      <c r="C2025" s="2">
        <v>20.440000000000001</v>
      </c>
    </row>
    <row r="2026" spans="1:3">
      <c r="A2026" s="2">
        <v>671</v>
      </c>
      <c r="B2026" s="2">
        <v>20.21</v>
      </c>
      <c r="C2026" s="2">
        <v>20.440000000000001</v>
      </c>
    </row>
    <row r="2027" spans="1:3">
      <c r="A2027" s="2">
        <v>671</v>
      </c>
      <c r="B2027" s="2">
        <v>20.22</v>
      </c>
      <c r="C2027" s="2">
        <v>20.440000000000001</v>
      </c>
    </row>
    <row r="2028" spans="1:3">
      <c r="A2028" s="2">
        <v>672</v>
      </c>
      <c r="B2028" s="2">
        <v>20.23</v>
      </c>
      <c r="C2028" s="2">
        <v>20.39</v>
      </c>
    </row>
    <row r="2029" spans="1:3">
      <c r="A2029" s="2">
        <v>672</v>
      </c>
      <c r="B2029" s="2">
        <v>20.239999999999998</v>
      </c>
      <c r="C2029" s="2">
        <v>20.39</v>
      </c>
    </row>
    <row r="2030" spans="1:3">
      <c r="A2030" s="2">
        <v>672</v>
      </c>
      <c r="B2030" s="2">
        <v>20.25</v>
      </c>
      <c r="C2030" s="2">
        <v>20.39</v>
      </c>
    </row>
    <row r="2031" spans="1:3">
      <c r="A2031" s="2">
        <v>672</v>
      </c>
      <c r="B2031" s="2">
        <v>20.260000000000002</v>
      </c>
      <c r="C2031" s="2">
        <v>20.36</v>
      </c>
    </row>
    <row r="2032" spans="1:3">
      <c r="A2032" s="2">
        <v>672</v>
      </c>
      <c r="B2032" s="2">
        <v>20.27</v>
      </c>
      <c r="C2032" s="2">
        <v>20.36</v>
      </c>
    </row>
    <row r="2033" spans="1:3">
      <c r="A2033" s="2">
        <v>673</v>
      </c>
      <c r="B2033" s="2">
        <v>20.28</v>
      </c>
      <c r="C2033" s="2">
        <v>20.39</v>
      </c>
    </row>
    <row r="2034" spans="1:3">
      <c r="A2034" s="2">
        <v>673</v>
      </c>
      <c r="B2034" s="2">
        <v>20.29</v>
      </c>
      <c r="C2034" s="2">
        <v>20.39</v>
      </c>
    </row>
    <row r="2035" spans="1:3">
      <c r="A2035" s="2">
        <v>673</v>
      </c>
      <c r="B2035" s="2">
        <v>20.3</v>
      </c>
      <c r="C2035" s="2">
        <v>20.420000000000002</v>
      </c>
    </row>
    <row r="2036" spans="1:3">
      <c r="A2036" s="2">
        <v>673</v>
      </c>
      <c r="B2036" s="2">
        <v>20.309999999999999</v>
      </c>
      <c r="C2036" s="2">
        <v>20.440000000000001</v>
      </c>
    </row>
    <row r="2037" spans="1:3">
      <c r="A2037" s="2">
        <v>673</v>
      </c>
      <c r="B2037" s="2">
        <v>20.32</v>
      </c>
      <c r="C2037" s="2">
        <v>20.420000000000002</v>
      </c>
    </row>
    <row r="2038" spans="1:3">
      <c r="A2038" s="2">
        <v>674</v>
      </c>
      <c r="B2038" s="2">
        <v>20.329999999999998</v>
      </c>
      <c r="C2038" s="2">
        <v>20.39</v>
      </c>
    </row>
    <row r="2039" spans="1:3">
      <c r="A2039" s="2">
        <v>674</v>
      </c>
      <c r="B2039" s="2">
        <v>20.34</v>
      </c>
      <c r="C2039" s="2">
        <v>20.36</v>
      </c>
    </row>
    <row r="2040" spans="1:3">
      <c r="A2040" s="2">
        <v>674</v>
      </c>
      <c r="B2040" s="2">
        <v>20.350000000000001</v>
      </c>
      <c r="C2040" s="2">
        <v>20.36</v>
      </c>
    </row>
    <row r="2041" spans="1:3">
      <c r="A2041" s="2">
        <v>674</v>
      </c>
      <c r="B2041" s="2">
        <v>20.36</v>
      </c>
      <c r="C2041" s="2">
        <v>20.329999999999998</v>
      </c>
    </row>
    <row r="2042" spans="1:3">
      <c r="A2042" s="2">
        <v>674</v>
      </c>
      <c r="B2042" s="2">
        <v>20.37</v>
      </c>
      <c r="C2042" s="2">
        <v>20.329999999999998</v>
      </c>
    </row>
    <row r="2043" spans="1:3">
      <c r="A2043" s="2">
        <v>675</v>
      </c>
      <c r="B2043" s="2">
        <v>20.38</v>
      </c>
      <c r="C2043" s="2">
        <v>20.36</v>
      </c>
    </row>
    <row r="2044" spans="1:3">
      <c r="A2044" s="2">
        <v>675</v>
      </c>
      <c r="B2044" s="2">
        <v>20.39</v>
      </c>
      <c r="C2044" s="2">
        <v>20.36</v>
      </c>
    </row>
    <row r="2045" spans="1:3">
      <c r="A2045" s="2">
        <v>675</v>
      </c>
      <c r="B2045" s="2">
        <v>20.399999999999999</v>
      </c>
      <c r="C2045" s="2">
        <v>20.36</v>
      </c>
    </row>
    <row r="2046" spans="1:3">
      <c r="A2046" s="2">
        <v>675</v>
      </c>
      <c r="B2046" s="2">
        <v>20.41</v>
      </c>
      <c r="C2046" s="2">
        <v>20.36</v>
      </c>
    </row>
    <row r="2047" spans="1:3">
      <c r="A2047" s="2">
        <v>675</v>
      </c>
      <c r="B2047" s="2">
        <v>20.420000000000002</v>
      </c>
      <c r="C2047" s="2">
        <v>20.329999999999998</v>
      </c>
    </row>
    <row r="2048" spans="1:3">
      <c r="A2048" s="2">
        <v>676</v>
      </c>
      <c r="B2048" s="2">
        <v>20.43</v>
      </c>
      <c r="C2048" s="2">
        <v>20.28</v>
      </c>
    </row>
    <row r="2049" spans="1:3">
      <c r="A2049" s="2">
        <v>676</v>
      </c>
      <c r="B2049" s="2">
        <v>20.440000000000001</v>
      </c>
      <c r="C2049" s="2">
        <v>20.28</v>
      </c>
    </row>
    <row r="2050" spans="1:3">
      <c r="A2050" s="2">
        <v>676</v>
      </c>
      <c r="B2050" s="2">
        <v>20.45</v>
      </c>
      <c r="C2050" s="2">
        <v>20.25</v>
      </c>
    </row>
    <row r="2051" spans="1:3">
      <c r="A2051" s="2">
        <v>676</v>
      </c>
      <c r="B2051" s="2">
        <v>20.46</v>
      </c>
      <c r="C2051" s="2">
        <v>20.22</v>
      </c>
    </row>
    <row r="2052" spans="1:3">
      <c r="A2052" s="2">
        <v>676</v>
      </c>
      <c r="B2052" s="2">
        <v>20.47</v>
      </c>
      <c r="C2052" s="2">
        <v>20.22</v>
      </c>
    </row>
    <row r="2053" spans="1:3">
      <c r="A2053" s="2">
        <v>677</v>
      </c>
      <c r="B2053" s="2">
        <v>20.48</v>
      </c>
      <c r="C2053" s="2">
        <v>20.25</v>
      </c>
    </row>
    <row r="2054" spans="1:3">
      <c r="A2054" s="2">
        <v>677</v>
      </c>
      <c r="B2054" s="2">
        <v>20.49</v>
      </c>
      <c r="C2054" s="2">
        <v>20.25</v>
      </c>
    </row>
    <row r="2055" spans="1:3">
      <c r="A2055" s="2">
        <v>677</v>
      </c>
      <c r="B2055" s="2">
        <v>20.5</v>
      </c>
      <c r="C2055" s="2">
        <v>20.22</v>
      </c>
    </row>
    <row r="2056" spans="1:3">
      <c r="A2056" s="2">
        <v>677</v>
      </c>
      <c r="B2056" s="2">
        <v>20.51</v>
      </c>
      <c r="C2056" s="2">
        <v>20.22</v>
      </c>
    </row>
    <row r="2057" spans="1:3">
      <c r="A2057" s="2">
        <v>677</v>
      </c>
      <c r="B2057" s="2">
        <v>20.52</v>
      </c>
      <c r="C2057" s="2">
        <v>20.170000000000002</v>
      </c>
    </row>
    <row r="2058" spans="1:3">
      <c r="A2058" s="2">
        <v>678</v>
      </c>
      <c r="B2058" s="2">
        <v>20.53</v>
      </c>
      <c r="C2058" s="2">
        <v>20.170000000000002</v>
      </c>
    </row>
    <row r="2059" spans="1:3">
      <c r="A2059" s="2">
        <v>678</v>
      </c>
      <c r="B2059" s="2">
        <v>20.54</v>
      </c>
      <c r="C2059" s="2">
        <v>20.170000000000002</v>
      </c>
    </row>
    <row r="2060" spans="1:3">
      <c r="A2060" s="2">
        <v>678</v>
      </c>
      <c r="B2060" s="2">
        <v>20.55</v>
      </c>
      <c r="C2060" s="2">
        <v>20.170000000000002</v>
      </c>
    </row>
    <row r="2061" spans="1:3">
      <c r="A2061" s="2">
        <v>678</v>
      </c>
      <c r="B2061" s="2">
        <v>20.56</v>
      </c>
      <c r="C2061" s="2">
        <v>20.190000000000001</v>
      </c>
    </row>
    <row r="2062" spans="1:3">
      <c r="A2062" s="2">
        <v>678</v>
      </c>
      <c r="B2062" s="2">
        <v>20.57</v>
      </c>
      <c r="C2062" s="2">
        <v>20.190000000000001</v>
      </c>
    </row>
    <row r="2063" spans="1:3">
      <c r="A2063" s="2">
        <v>679</v>
      </c>
      <c r="B2063" s="2">
        <v>20.58</v>
      </c>
      <c r="C2063" s="2">
        <v>20.190000000000001</v>
      </c>
    </row>
    <row r="2064" spans="1:3">
      <c r="A2064" s="2">
        <v>679</v>
      </c>
      <c r="B2064" s="2">
        <v>20.59</v>
      </c>
      <c r="C2064" s="2">
        <v>20.22</v>
      </c>
    </row>
    <row r="2065" spans="1:3">
      <c r="A2065" s="2">
        <v>679</v>
      </c>
      <c r="B2065" s="2">
        <v>20.6</v>
      </c>
      <c r="C2065" s="2">
        <v>20.22</v>
      </c>
    </row>
    <row r="2066" spans="1:3">
      <c r="A2066" s="2">
        <v>679</v>
      </c>
      <c r="B2066" s="2">
        <v>20.61</v>
      </c>
      <c r="C2066" s="2">
        <v>20.190000000000001</v>
      </c>
    </row>
    <row r="2067" spans="1:3">
      <c r="A2067" s="2">
        <v>679</v>
      </c>
      <c r="B2067" s="2">
        <v>20.62</v>
      </c>
      <c r="C2067" s="2">
        <v>20.170000000000002</v>
      </c>
    </row>
    <row r="2068" spans="1:3">
      <c r="A2068" s="2">
        <v>680</v>
      </c>
      <c r="B2068" s="2">
        <v>20.63</v>
      </c>
      <c r="C2068" s="2">
        <v>20.11</v>
      </c>
    </row>
    <row r="2069" spans="1:3">
      <c r="A2069" s="2">
        <v>680</v>
      </c>
      <c r="B2069" s="2">
        <v>20.64</v>
      </c>
      <c r="C2069" s="2">
        <v>20.11</v>
      </c>
    </row>
    <row r="2070" spans="1:3">
      <c r="A2070" s="2">
        <v>680</v>
      </c>
      <c r="B2070" s="2">
        <v>20.65</v>
      </c>
      <c r="C2070" s="2">
        <v>20.11</v>
      </c>
    </row>
    <row r="2071" spans="1:3">
      <c r="A2071" s="2">
        <v>680</v>
      </c>
      <c r="B2071" s="2">
        <v>20.66</v>
      </c>
      <c r="C2071" s="2">
        <v>20.11</v>
      </c>
    </row>
    <row r="2072" spans="1:3">
      <c r="A2072" s="2">
        <v>680</v>
      </c>
      <c r="B2072" s="2">
        <v>20.67</v>
      </c>
      <c r="C2072" s="2">
        <v>20.14</v>
      </c>
    </row>
    <row r="2073" spans="1:3">
      <c r="A2073" s="2">
        <v>681</v>
      </c>
      <c r="B2073" s="2">
        <v>20.68</v>
      </c>
      <c r="C2073" s="2">
        <v>20.14</v>
      </c>
    </row>
    <row r="2074" spans="1:3">
      <c r="A2074" s="2">
        <v>681</v>
      </c>
      <c r="B2074" s="2">
        <v>20.69</v>
      </c>
      <c r="C2074" s="2">
        <v>20.11</v>
      </c>
    </row>
    <row r="2075" spans="1:3">
      <c r="A2075" s="2">
        <v>681</v>
      </c>
      <c r="B2075" s="2">
        <v>20.7</v>
      </c>
      <c r="C2075" s="2">
        <v>20.079999999999998</v>
      </c>
    </row>
    <row r="2076" spans="1:3">
      <c r="A2076" s="2">
        <v>681</v>
      </c>
      <c r="B2076" s="2">
        <v>20.71</v>
      </c>
      <c r="C2076" s="2">
        <v>20.079999999999998</v>
      </c>
    </row>
    <row r="2077" spans="1:3">
      <c r="A2077" s="2">
        <v>681</v>
      </c>
      <c r="B2077" s="2">
        <v>20.72</v>
      </c>
      <c r="C2077" s="2">
        <v>20.059999999999999</v>
      </c>
    </row>
    <row r="2078" spans="1:3">
      <c r="A2078" s="2">
        <v>682</v>
      </c>
      <c r="B2078" s="2">
        <v>20.73</v>
      </c>
      <c r="C2078" s="2">
        <v>20.059999999999999</v>
      </c>
    </row>
    <row r="2079" spans="1:3">
      <c r="A2079" s="2">
        <v>682</v>
      </c>
      <c r="B2079" s="2">
        <v>20.74</v>
      </c>
      <c r="C2079" s="2">
        <v>20.079999999999998</v>
      </c>
    </row>
    <row r="2080" spans="1:3">
      <c r="A2080" s="2">
        <v>682</v>
      </c>
      <c r="B2080" s="2">
        <v>20.75</v>
      </c>
      <c r="C2080" s="2">
        <v>20.03</v>
      </c>
    </row>
    <row r="2081" spans="1:3">
      <c r="A2081" s="2">
        <v>682</v>
      </c>
      <c r="B2081" s="2">
        <v>20.76</v>
      </c>
      <c r="C2081" s="2">
        <v>20.059999999999999</v>
      </c>
    </row>
    <row r="2082" spans="1:3">
      <c r="A2082" s="2">
        <v>683</v>
      </c>
      <c r="B2082" s="2">
        <v>20.77</v>
      </c>
      <c r="C2082" s="2">
        <v>20.079999999999998</v>
      </c>
    </row>
    <row r="2083" spans="1:3">
      <c r="A2083" s="2">
        <v>683</v>
      </c>
      <c r="B2083" s="2">
        <v>20.78</v>
      </c>
      <c r="C2083" s="2">
        <v>20.079999999999998</v>
      </c>
    </row>
    <row r="2084" spans="1:3">
      <c r="A2084" s="2">
        <v>683</v>
      </c>
      <c r="B2084" s="2">
        <v>20.79</v>
      </c>
      <c r="C2084" s="2">
        <v>20.079999999999998</v>
      </c>
    </row>
    <row r="2085" spans="1:3">
      <c r="A2085" s="2">
        <v>683</v>
      </c>
      <c r="B2085" s="2">
        <v>20.8</v>
      </c>
      <c r="C2085" s="2">
        <v>20.03</v>
      </c>
    </row>
    <row r="2086" spans="1:3">
      <c r="A2086" s="2">
        <v>683</v>
      </c>
      <c r="B2086" s="2">
        <v>20.81</v>
      </c>
      <c r="C2086" s="2">
        <v>20.03</v>
      </c>
    </row>
    <row r="2087" spans="1:3">
      <c r="A2087" s="2">
        <v>684</v>
      </c>
      <c r="B2087" s="2">
        <v>20.82</v>
      </c>
      <c r="C2087" s="2">
        <v>19.97</v>
      </c>
    </row>
    <row r="2088" spans="1:3">
      <c r="A2088" s="2">
        <v>684</v>
      </c>
      <c r="B2088" s="2">
        <v>20.83</v>
      </c>
      <c r="C2088" s="2">
        <v>19.97</v>
      </c>
    </row>
    <row r="2089" spans="1:3">
      <c r="A2089" s="2">
        <v>684</v>
      </c>
      <c r="B2089" s="2">
        <v>20.84</v>
      </c>
      <c r="C2089" s="2">
        <v>19.97</v>
      </c>
    </row>
    <row r="2090" spans="1:3">
      <c r="A2090" s="2">
        <v>684</v>
      </c>
      <c r="B2090" s="2">
        <v>20.85</v>
      </c>
      <c r="C2090" s="2">
        <v>19.97</v>
      </c>
    </row>
    <row r="2091" spans="1:3">
      <c r="A2091" s="2">
        <v>684</v>
      </c>
      <c r="B2091" s="2">
        <v>20.86</v>
      </c>
      <c r="C2091" s="2">
        <v>20</v>
      </c>
    </row>
    <row r="2092" spans="1:3">
      <c r="A2092" s="2">
        <v>685</v>
      </c>
      <c r="B2092" s="2">
        <v>20.87</v>
      </c>
      <c r="C2092" s="2">
        <v>19.97</v>
      </c>
    </row>
    <row r="2093" spans="1:3">
      <c r="A2093" s="2">
        <v>685</v>
      </c>
      <c r="B2093" s="2">
        <v>20.88</v>
      </c>
      <c r="C2093" s="2">
        <v>19.940000000000001</v>
      </c>
    </row>
    <row r="2094" spans="1:3">
      <c r="A2094" s="2">
        <v>685</v>
      </c>
      <c r="B2094" s="2">
        <v>20.89</v>
      </c>
      <c r="C2094" s="2">
        <v>19.940000000000001</v>
      </c>
    </row>
    <row r="2095" spans="1:3">
      <c r="A2095" s="2">
        <v>685</v>
      </c>
      <c r="B2095" s="2">
        <v>20.9</v>
      </c>
      <c r="C2095" s="2">
        <v>19.920000000000002</v>
      </c>
    </row>
    <row r="2096" spans="1:3">
      <c r="A2096" s="2">
        <v>685</v>
      </c>
      <c r="B2096" s="2">
        <v>20.91</v>
      </c>
      <c r="C2096" s="2">
        <v>19.920000000000002</v>
      </c>
    </row>
    <row r="2097" spans="1:3">
      <c r="A2097" s="2">
        <v>685</v>
      </c>
      <c r="B2097" s="2">
        <v>20.92</v>
      </c>
      <c r="C2097" s="2">
        <v>19.920000000000002</v>
      </c>
    </row>
    <row r="2098" spans="1:3">
      <c r="A2098" s="2">
        <v>686</v>
      </c>
      <c r="B2098" s="2">
        <v>20.93</v>
      </c>
      <c r="C2098" s="2">
        <v>19.920000000000002</v>
      </c>
    </row>
    <row r="2099" spans="1:3">
      <c r="A2099" s="2">
        <v>686</v>
      </c>
      <c r="B2099" s="2">
        <v>20.94</v>
      </c>
      <c r="C2099" s="2">
        <v>19.89</v>
      </c>
    </row>
    <row r="2100" spans="1:3">
      <c r="A2100" s="2">
        <v>686</v>
      </c>
      <c r="B2100" s="2">
        <v>20.95</v>
      </c>
      <c r="C2100" s="2">
        <v>19.89</v>
      </c>
    </row>
    <row r="2101" spans="1:3">
      <c r="A2101" s="2">
        <v>686</v>
      </c>
      <c r="B2101" s="2">
        <v>20.96</v>
      </c>
      <c r="C2101" s="2">
        <v>19.920000000000002</v>
      </c>
    </row>
    <row r="2102" spans="1:3">
      <c r="A2102" s="2">
        <v>686</v>
      </c>
      <c r="B2102" s="2">
        <v>20.97</v>
      </c>
      <c r="C2102" s="2">
        <v>19.89</v>
      </c>
    </row>
    <row r="2103" spans="1:3">
      <c r="A2103" s="2">
        <v>687</v>
      </c>
      <c r="B2103" s="2">
        <v>20.98</v>
      </c>
      <c r="C2103" s="2">
        <v>19.89</v>
      </c>
    </row>
    <row r="2104" spans="1:3">
      <c r="A2104" s="2">
        <v>687</v>
      </c>
      <c r="B2104" s="2">
        <v>20.99</v>
      </c>
      <c r="C2104" s="2">
        <v>19.86</v>
      </c>
    </row>
    <row r="2105" spans="1:3">
      <c r="A2105" s="2">
        <v>687</v>
      </c>
      <c r="B2105" s="2">
        <v>21</v>
      </c>
      <c r="C2105" s="2">
        <v>19.829999999999998</v>
      </c>
    </row>
    <row r="2106" spans="1:3">
      <c r="A2106" s="2">
        <v>687</v>
      </c>
      <c r="B2106" s="2">
        <v>21.01</v>
      </c>
      <c r="C2106" s="2">
        <v>19.829999999999998</v>
      </c>
    </row>
    <row r="2107" spans="1:3">
      <c r="A2107" s="2">
        <v>687</v>
      </c>
      <c r="B2107" s="2">
        <v>21.02</v>
      </c>
      <c r="C2107" s="2">
        <v>19.829999999999998</v>
      </c>
    </row>
    <row r="2108" spans="1:3">
      <c r="A2108" s="2">
        <v>688</v>
      </c>
      <c r="B2108" s="2">
        <v>21.03</v>
      </c>
      <c r="C2108" s="2">
        <v>19.829999999999998</v>
      </c>
    </row>
    <row r="2109" spans="1:3">
      <c r="A2109" s="2">
        <v>688</v>
      </c>
      <c r="B2109" s="2">
        <v>21.04</v>
      </c>
      <c r="C2109" s="2">
        <v>19.829999999999998</v>
      </c>
    </row>
    <row r="2110" spans="1:3">
      <c r="A2110" s="2">
        <v>688</v>
      </c>
      <c r="B2110" s="2">
        <v>21.05</v>
      </c>
      <c r="C2110" s="2">
        <v>19.829999999999998</v>
      </c>
    </row>
    <row r="2111" spans="1:3">
      <c r="A2111" s="2">
        <v>688</v>
      </c>
      <c r="B2111" s="2">
        <v>21.06</v>
      </c>
      <c r="C2111" s="2">
        <v>19.829999999999998</v>
      </c>
    </row>
    <row r="2112" spans="1:3">
      <c r="A2112" s="2">
        <v>688</v>
      </c>
      <c r="B2112" s="2">
        <v>21.07</v>
      </c>
      <c r="C2112" s="2">
        <v>19.78</v>
      </c>
    </row>
    <row r="2113" spans="1:3">
      <c r="A2113" s="2">
        <v>689</v>
      </c>
      <c r="B2113" s="2">
        <v>21.08</v>
      </c>
      <c r="C2113" s="2">
        <v>19.78</v>
      </c>
    </row>
    <row r="2114" spans="1:3">
      <c r="A2114" s="2">
        <v>689</v>
      </c>
      <c r="B2114" s="2">
        <v>21.09</v>
      </c>
      <c r="C2114" s="2">
        <v>19.78</v>
      </c>
    </row>
    <row r="2115" spans="1:3">
      <c r="A2115" s="2">
        <v>689</v>
      </c>
      <c r="B2115" s="2">
        <v>21.1</v>
      </c>
      <c r="C2115" s="2">
        <v>19.75</v>
      </c>
    </row>
    <row r="2116" spans="1:3">
      <c r="A2116" s="2">
        <v>689</v>
      </c>
      <c r="B2116" s="2">
        <v>21.11</v>
      </c>
      <c r="C2116" s="2">
        <v>19.78</v>
      </c>
    </row>
    <row r="2117" spans="1:3">
      <c r="A2117" s="2">
        <v>689</v>
      </c>
      <c r="B2117" s="2">
        <v>21.12</v>
      </c>
      <c r="C2117" s="2">
        <v>19.78</v>
      </c>
    </row>
    <row r="2118" spans="1:3">
      <c r="A2118" s="2">
        <v>690</v>
      </c>
      <c r="B2118" s="2">
        <v>21.13</v>
      </c>
      <c r="C2118" s="2">
        <v>19.75</v>
      </c>
    </row>
    <row r="2119" spans="1:3">
      <c r="A2119" s="2">
        <v>690</v>
      </c>
      <c r="B2119" s="2">
        <v>21.14</v>
      </c>
      <c r="C2119" s="2">
        <v>19.75</v>
      </c>
    </row>
    <row r="2120" spans="1:3">
      <c r="A2120" s="2">
        <v>690</v>
      </c>
      <c r="B2120" s="2">
        <v>21.15</v>
      </c>
      <c r="C2120" s="2">
        <v>19.78</v>
      </c>
    </row>
    <row r="2121" spans="1:3">
      <c r="A2121" s="2">
        <v>690</v>
      </c>
      <c r="B2121" s="2">
        <v>21.16</v>
      </c>
      <c r="C2121" s="2">
        <v>19.75</v>
      </c>
    </row>
    <row r="2122" spans="1:3">
      <c r="A2122" s="2">
        <v>690</v>
      </c>
      <c r="B2122" s="2">
        <v>21.17</v>
      </c>
      <c r="C2122" s="2">
        <v>19.75</v>
      </c>
    </row>
    <row r="2123" spans="1:3">
      <c r="A2123" s="2">
        <v>691</v>
      </c>
      <c r="B2123" s="2">
        <v>21.18</v>
      </c>
      <c r="C2123" s="2">
        <v>19.75</v>
      </c>
    </row>
    <row r="2124" spans="1:3">
      <c r="A2124" s="2">
        <v>691</v>
      </c>
      <c r="B2124" s="2">
        <v>21.19</v>
      </c>
      <c r="C2124" s="2">
        <v>19.690000000000001</v>
      </c>
    </row>
    <row r="2125" spans="1:3">
      <c r="A2125" s="2">
        <v>691</v>
      </c>
      <c r="B2125" s="2">
        <v>21.2</v>
      </c>
      <c r="C2125" s="2">
        <v>19.670000000000002</v>
      </c>
    </row>
    <row r="2126" spans="1:3">
      <c r="A2126" s="2">
        <v>691</v>
      </c>
      <c r="B2126" s="2">
        <v>21.21</v>
      </c>
      <c r="C2126" s="2">
        <v>19.690000000000001</v>
      </c>
    </row>
    <row r="2127" spans="1:3">
      <c r="A2127" s="2">
        <v>691</v>
      </c>
      <c r="B2127" s="2">
        <v>21.22</v>
      </c>
      <c r="C2127" s="2">
        <v>19.690000000000001</v>
      </c>
    </row>
    <row r="2128" spans="1:3">
      <c r="A2128" s="2">
        <v>692</v>
      </c>
      <c r="B2128" s="2">
        <v>21.23</v>
      </c>
      <c r="C2128" s="2">
        <v>19.690000000000001</v>
      </c>
    </row>
    <row r="2129" spans="1:3">
      <c r="A2129" s="2">
        <v>692</v>
      </c>
      <c r="B2129" s="2">
        <v>21.24</v>
      </c>
      <c r="C2129" s="2">
        <v>19.690000000000001</v>
      </c>
    </row>
    <row r="2130" spans="1:3">
      <c r="A2130" s="2">
        <v>692</v>
      </c>
      <c r="B2130" s="2">
        <v>21.25</v>
      </c>
      <c r="C2130" s="2">
        <v>19.690000000000001</v>
      </c>
    </row>
    <row r="2131" spans="1:3">
      <c r="A2131" s="2">
        <v>692</v>
      </c>
      <c r="B2131" s="2">
        <v>21.26</v>
      </c>
      <c r="C2131" s="2">
        <v>19.670000000000002</v>
      </c>
    </row>
    <row r="2132" spans="1:3">
      <c r="A2132" s="2">
        <v>692</v>
      </c>
      <c r="B2132" s="2">
        <v>21.27</v>
      </c>
      <c r="C2132" s="2">
        <v>19.64</v>
      </c>
    </row>
    <row r="2133" spans="1:3">
      <c r="A2133" s="2">
        <v>693</v>
      </c>
      <c r="B2133" s="2">
        <v>21.28</v>
      </c>
      <c r="C2133" s="2">
        <v>19.61</v>
      </c>
    </row>
    <row r="2134" spans="1:3">
      <c r="A2134" s="2">
        <v>693</v>
      </c>
      <c r="B2134" s="2">
        <v>21.29</v>
      </c>
      <c r="C2134" s="2">
        <v>19.61</v>
      </c>
    </row>
    <row r="2135" spans="1:3">
      <c r="A2135" s="2">
        <v>693</v>
      </c>
      <c r="B2135" s="2">
        <v>21.3</v>
      </c>
      <c r="C2135" s="2">
        <v>19.61</v>
      </c>
    </row>
    <row r="2136" spans="1:3">
      <c r="A2136" s="2">
        <v>693</v>
      </c>
      <c r="B2136" s="2">
        <v>21.31</v>
      </c>
      <c r="C2136" s="2">
        <v>19.64</v>
      </c>
    </row>
    <row r="2137" spans="1:3">
      <c r="A2137" s="2">
        <v>693</v>
      </c>
      <c r="B2137" s="2">
        <v>21.32</v>
      </c>
      <c r="C2137" s="2">
        <v>19.64</v>
      </c>
    </row>
    <row r="2138" spans="1:3">
      <c r="A2138" s="2">
        <v>694</v>
      </c>
      <c r="B2138" s="2">
        <v>21.33</v>
      </c>
      <c r="C2138" s="2">
        <v>19.670000000000002</v>
      </c>
    </row>
    <row r="2139" spans="1:3">
      <c r="A2139" s="2">
        <v>694</v>
      </c>
      <c r="B2139" s="2">
        <v>21.34</v>
      </c>
      <c r="C2139" s="2">
        <v>19.670000000000002</v>
      </c>
    </row>
    <row r="2140" spans="1:3">
      <c r="A2140" s="2">
        <v>694</v>
      </c>
      <c r="B2140" s="2">
        <v>21.35</v>
      </c>
      <c r="C2140" s="2">
        <v>19.670000000000002</v>
      </c>
    </row>
    <row r="2141" spans="1:3">
      <c r="A2141" s="2">
        <v>694</v>
      </c>
      <c r="B2141" s="2">
        <v>21.36</v>
      </c>
      <c r="C2141" s="2">
        <v>19.61</v>
      </c>
    </row>
    <row r="2142" spans="1:3">
      <c r="A2142" s="2">
        <v>694</v>
      </c>
      <c r="B2142" s="2">
        <v>21.37</v>
      </c>
      <c r="C2142" s="2">
        <v>19.579999999999998</v>
      </c>
    </row>
    <row r="2143" spans="1:3">
      <c r="A2143" s="2">
        <v>695</v>
      </c>
      <c r="B2143" s="2">
        <v>21.38</v>
      </c>
      <c r="C2143" s="2">
        <v>19.559999999999999</v>
      </c>
    </row>
    <row r="2144" spans="1:3">
      <c r="A2144" s="2">
        <v>695</v>
      </c>
      <c r="B2144" s="2">
        <v>21.39</v>
      </c>
      <c r="C2144" s="2">
        <v>19.53</v>
      </c>
    </row>
    <row r="2145" spans="1:3">
      <c r="A2145" s="2">
        <v>695</v>
      </c>
      <c r="B2145" s="2">
        <v>21.4</v>
      </c>
      <c r="C2145" s="2">
        <v>19.559999999999999</v>
      </c>
    </row>
    <row r="2146" spans="1:3">
      <c r="A2146" s="2">
        <v>695</v>
      </c>
      <c r="B2146" s="2">
        <v>21.41</v>
      </c>
      <c r="C2146" s="2">
        <v>19.559999999999999</v>
      </c>
    </row>
    <row r="2147" spans="1:3">
      <c r="A2147" s="2">
        <v>695</v>
      </c>
      <c r="B2147" s="2">
        <v>21.42</v>
      </c>
      <c r="C2147" s="2">
        <v>19.579999999999998</v>
      </c>
    </row>
    <row r="2148" spans="1:3">
      <c r="A2148" s="2">
        <v>696</v>
      </c>
      <c r="B2148" s="2">
        <v>21.43</v>
      </c>
      <c r="C2148" s="2">
        <v>19.579999999999998</v>
      </c>
    </row>
    <row r="2149" spans="1:3">
      <c r="A2149" s="2">
        <v>696</v>
      </c>
      <c r="B2149" s="2">
        <v>21.44</v>
      </c>
      <c r="C2149" s="2">
        <v>19.559999999999999</v>
      </c>
    </row>
    <row r="2150" spans="1:3">
      <c r="A2150" s="2">
        <v>696</v>
      </c>
      <c r="B2150" s="2">
        <v>21.45</v>
      </c>
      <c r="C2150" s="2">
        <v>19.53</v>
      </c>
    </row>
    <row r="2151" spans="1:3">
      <c r="A2151" s="2">
        <v>696</v>
      </c>
      <c r="B2151" s="2">
        <v>21.46</v>
      </c>
      <c r="C2151" s="2">
        <v>19.53</v>
      </c>
    </row>
    <row r="2152" spans="1:3">
      <c r="A2152" s="2">
        <v>696</v>
      </c>
      <c r="B2152" s="2">
        <v>21.47</v>
      </c>
      <c r="C2152" s="2">
        <v>19.53</v>
      </c>
    </row>
    <row r="2153" spans="1:3">
      <c r="A2153" s="2">
        <v>697</v>
      </c>
      <c r="B2153" s="2">
        <v>21.48</v>
      </c>
      <c r="C2153" s="2">
        <v>19.5</v>
      </c>
    </row>
    <row r="2154" spans="1:3">
      <c r="A2154" s="2">
        <v>697</v>
      </c>
      <c r="B2154" s="2">
        <v>21.49</v>
      </c>
      <c r="C2154" s="2">
        <v>19.47</v>
      </c>
    </row>
    <row r="2155" spans="1:3">
      <c r="A2155" s="2">
        <v>697</v>
      </c>
      <c r="B2155" s="2">
        <v>21.5</v>
      </c>
      <c r="C2155" s="2">
        <v>19.47</v>
      </c>
    </row>
    <row r="2156" spans="1:3">
      <c r="A2156" s="2">
        <v>697</v>
      </c>
      <c r="B2156" s="2">
        <v>21.51</v>
      </c>
      <c r="C2156" s="2">
        <v>19.47</v>
      </c>
    </row>
    <row r="2157" spans="1:3">
      <c r="A2157" s="2">
        <v>697</v>
      </c>
      <c r="B2157" s="2">
        <v>21.52</v>
      </c>
      <c r="C2157" s="2">
        <v>19.47</v>
      </c>
    </row>
    <row r="2158" spans="1:3">
      <c r="A2158" s="2">
        <v>698</v>
      </c>
      <c r="B2158" s="2">
        <v>21.53</v>
      </c>
      <c r="C2158" s="2">
        <v>19.53</v>
      </c>
    </row>
    <row r="2159" spans="1:3">
      <c r="A2159" s="2">
        <v>698</v>
      </c>
      <c r="B2159" s="2">
        <v>21.54</v>
      </c>
      <c r="C2159" s="2">
        <v>19.5</v>
      </c>
    </row>
    <row r="2160" spans="1:3">
      <c r="A2160" s="2">
        <v>698</v>
      </c>
      <c r="B2160" s="2">
        <v>21.55</v>
      </c>
      <c r="C2160" s="2">
        <v>19.47</v>
      </c>
    </row>
    <row r="2161" spans="1:3">
      <c r="A2161" s="2">
        <v>698</v>
      </c>
      <c r="B2161" s="2">
        <v>21.56</v>
      </c>
      <c r="C2161" s="2">
        <v>19.440000000000001</v>
      </c>
    </row>
    <row r="2162" spans="1:3">
      <c r="A2162" s="2">
        <v>698</v>
      </c>
      <c r="B2162" s="2">
        <v>21.57</v>
      </c>
      <c r="C2162" s="2">
        <v>19.420000000000002</v>
      </c>
    </row>
    <row r="2163" spans="1:3">
      <c r="A2163" s="2">
        <v>698</v>
      </c>
      <c r="B2163" s="2">
        <v>21.58</v>
      </c>
      <c r="C2163" s="2">
        <v>19.420000000000002</v>
      </c>
    </row>
    <row r="2164" spans="1:3">
      <c r="A2164" s="2">
        <v>699</v>
      </c>
      <c r="B2164" s="2">
        <v>21.59</v>
      </c>
      <c r="C2164" s="2">
        <v>19.440000000000001</v>
      </c>
    </row>
    <row r="2165" spans="1:3">
      <c r="A2165" s="2">
        <v>699</v>
      </c>
      <c r="B2165" s="2">
        <v>21.6</v>
      </c>
      <c r="C2165" s="2">
        <v>19.440000000000001</v>
      </c>
    </row>
    <row r="2166" spans="1:3">
      <c r="A2166" s="2">
        <v>699</v>
      </c>
      <c r="B2166" s="2">
        <v>21.61</v>
      </c>
      <c r="C2166" s="2">
        <v>19.440000000000001</v>
      </c>
    </row>
    <row r="2167" spans="1:3">
      <c r="A2167" s="2">
        <v>699</v>
      </c>
      <c r="B2167" s="2">
        <v>21.62</v>
      </c>
      <c r="C2167" s="2">
        <v>19.440000000000001</v>
      </c>
    </row>
    <row r="2168" spans="1:3">
      <c r="A2168" s="2">
        <v>699</v>
      </c>
      <c r="B2168" s="2">
        <v>21.63</v>
      </c>
      <c r="C2168" s="2">
        <v>19.420000000000002</v>
      </c>
    </row>
    <row r="2169" spans="1:3">
      <c r="A2169" s="2">
        <v>700</v>
      </c>
      <c r="B2169" s="2">
        <v>21.64</v>
      </c>
      <c r="C2169" s="2">
        <v>19.420000000000002</v>
      </c>
    </row>
    <row r="2170" spans="1:3">
      <c r="A2170" s="2">
        <v>700</v>
      </c>
      <c r="B2170" s="2">
        <v>21.65</v>
      </c>
      <c r="C2170" s="2">
        <v>19.39</v>
      </c>
    </row>
    <row r="2171" spans="1:3">
      <c r="A2171" s="2">
        <v>700</v>
      </c>
      <c r="B2171" s="2">
        <v>21.66</v>
      </c>
      <c r="C2171" s="2">
        <v>19.39</v>
      </c>
    </row>
    <row r="2172" spans="1:3">
      <c r="A2172" s="2">
        <v>700</v>
      </c>
      <c r="B2172" s="2">
        <v>21.67</v>
      </c>
      <c r="C2172" s="2">
        <v>19.36</v>
      </c>
    </row>
    <row r="2173" spans="1:3">
      <c r="A2173" s="2">
        <v>700</v>
      </c>
      <c r="B2173" s="2">
        <v>21.68</v>
      </c>
      <c r="C2173" s="2">
        <v>19.36</v>
      </c>
    </row>
    <row r="2174" spans="1:3">
      <c r="A2174" s="2">
        <v>701</v>
      </c>
      <c r="B2174" s="2">
        <v>21.69</v>
      </c>
      <c r="C2174" s="2">
        <v>19.36</v>
      </c>
    </row>
    <row r="2175" spans="1:3">
      <c r="A2175" s="2">
        <v>701</v>
      </c>
      <c r="B2175" s="2">
        <v>21.7</v>
      </c>
      <c r="C2175" s="2">
        <v>19.39</v>
      </c>
    </row>
    <row r="2176" spans="1:3">
      <c r="A2176" s="2">
        <v>701</v>
      </c>
      <c r="B2176" s="2">
        <v>21.71</v>
      </c>
      <c r="C2176" s="2">
        <v>19.39</v>
      </c>
    </row>
    <row r="2177" spans="1:3">
      <c r="A2177" s="2">
        <v>701</v>
      </c>
      <c r="B2177" s="2">
        <v>21.72</v>
      </c>
      <c r="C2177" s="2">
        <v>19.39</v>
      </c>
    </row>
    <row r="2178" spans="1:3">
      <c r="A2178" s="2">
        <v>701</v>
      </c>
      <c r="B2178" s="2">
        <v>21.73</v>
      </c>
      <c r="C2178" s="2">
        <v>19.36</v>
      </c>
    </row>
    <row r="2179" spans="1:3">
      <c r="A2179" s="2">
        <v>702</v>
      </c>
      <c r="B2179" s="2">
        <v>21.74</v>
      </c>
      <c r="C2179" s="2">
        <v>19.329999999999998</v>
      </c>
    </row>
    <row r="2180" spans="1:3">
      <c r="A2180" s="2">
        <v>702</v>
      </c>
      <c r="B2180" s="2">
        <v>21.75</v>
      </c>
      <c r="C2180" s="2">
        <v>19.329999999999998</v>
      </c>
    </row>
    <row r="2181" spans="1:3">
      <c r="A2181" s="2">
        <v>702</v>
      </c>
      <c r="B2181" s="2">
        <v>21.76</v>
      </c>
      <c r="C2181" s="2">
        <v>19.329999999999998</v>
      </c>
    </row>
    <row r="2182" spans="1:3">
      <c r="A2182" s="2">
        <v>702</v>
      </c>
      <c r="B2182" s="2">
        <v>21.77</v>
      </c>
      <c r="C2182" s="2">
        <v>19.309999999999999</v>
      </c>
    </row>
    <row r="2183" spans="1:3">
      <c r="A2183" s="2">
        <v>702</v>
      </c>
      <c r="B2183" s="2">
        <v>21.78</v>
      </c>
      <c r="C2183" s="2">
        <v>19.309999999999999</v>
      </c>
    </row>
    <row r="2184" spans="1:3">
      <c r="A2184" s="2">
        <v>703</v>
      </c>
      <c r="B2184" s="2">
        <v>21.79</v>
      </c>
      <c r="C2184" s="2">
        <v>19.309999999999999</v>
      </c>
    </row>
    <row r="2185" spans="1:3">
      <c r="A2185" s="2">
        <v>703</v>
      </c>
      <c r="B2185" s="2">
        <v>21.8</v>
      </c>
      <c r="C2185" s="2">
        <v>19.309999999999999</v>
      </c>
    </row>
    <row r="2186" spans="1:3">
      <c r="A2186" s="2">
        <v>703</v>
      </c>
      <c r="B2186" s="2">
        <v>21.81</v>
      </c>
      <c r="C2186" s="2">
        <v>19.309999999999999</v>
      </c>
    </row>
    <row r="2187" spans="1:3">
      <c r="A2187" s="2">
        <v>703</v>
      </c>
      <c r="B2187" s="2">
        <v>21.82</v>
      </c>
      <c r="C2187" s="2">
        <v>19.28</v>
      </c>
    </row>
    <row r="2188" spans="1:3">
      <c r="A2188" s="2">
        <v>703</v>
      </c>
      <c r="B2188" s="2">
        <v>21.83</v>
      </c>
      <c r="C2188" s="2">
        <v>19.28</v>
      </c>
    </row>
    <row r="2189" spans="1:3">
      <c r="A2189" s="2">
        <v>704</v>
      </c>
      <c r="B2189" s="2">
        <v>21.84</v>
      </c>
      <c r="C2189" s="2">
        <v>19.25</v>
      </c>
    </row>
    <row r="2190" spans="1:3">
      <c r="A2190" s="2">
        <v>704</v>
      </c>
      <c r="B2190" s="2">
        <v>21.85</v>
      </c>
      <c r="C2190" s="2">
        <v>19.25</v>
      </c>
    </row>
    <row r="2191" spans="1:3">
      <c r="A2191" s="2">
        <v>704</v>
      </c>
      <c r="B2191" s="2">
        <v>21.86</v>
      </c>
      <c r="C2191" s="2">
        <v>19.190000000000001</v>
      </c>
    </row>
    <row r="2192" spans="1:3">
      <c r="A2192" s="2">
        <v>704</v>
      </c>
      <c r="B2192" s="2">
        <v>21.87</v>
      </c>
      <c r="C2192" s="2">
        <v>19.190000000000001</v>
      </c>
    </row>
    <row r="2193" spans="1:3">
      <c r="A2193" s="2">
        <v>704</v>
      </c>
      <c r="B2193" s="2">
        <v>21.88</v>
      </c>
      <c r="C2193" s="2">
        <v>19.22</v>
      </c>
    </row>
    <row r="2194" spans="1:3">
      <c r="A2194" s="2">
        <v>704</v>
      </c>
      <c r="B2194" s="2">
        <v>21.89</v>
      </c>
      <c r="C2194" s="2">
        <v>19.22</v>
      </c>
    </row>
    <row r="2195" spans="1:3">
      <c r="A2195" s="2">
        <v>705</v>
      </c>
      <c r="B2195" s="2">
        <v>21.9</v>
      </c>
      <c r="C2195" s="2">
        <v>19.25</v>
      </c>
    </row>
    <row r="2196" spans="1:3">
      <c r="A2196" s="2">
        <v>705</v>
      </c>
      <c r="B2196" s="2">
        <v>21.91</v>
      </c>
      <c r="C2196" s="2">
        <v>19.22</v>
      </c>
    </row>
    <row r="2197" spans="1:3">
      <c r="A2197" s="2">
        <v>705</v>
      </c>
      <c r="B2197" s="2">
        <v>21.92</v>
      </c>
      <c r="C2197" s="2">
        <v>19.190000000000001</v>
      </c>
    </row>
    <row r="2198" spans="1:3">
      <c r="A2198" s="2">
        <v>705</v>
      </c>
      <c r="B2198" s="2">
        <v>21.93</v>
      </c>
      <c r="C2198" s="2">
        <v>19.170000000000002</v>
      </c>
    </row>
    <row r="2199" spans="1:3">
      <c r="A2199" s="2">
        <v>705</v>
      </c>
      <c r="B2199" s="2">
        <v>21.94</v>
      </c>
      <c r="C2199" s="2">
        <v>19.170000000000002</v>
      </c>
    </row>
    <row r="2200" spans="1:3">
      <c r="A2200" s="2">
        <v>706</v>
      </c>
      <c r="B2200" s="2">
        <v>21.95</v>
      </c>
      <c r="C2200" s="2">
        <v>19.14</v>
      </c>
    </row>
    <row r="2201" spans="1:3">
      <c r="A2201" s="2">
        <v>706</v>
      </c>
      <c r="B2201" s="2">
        <v>21.96</v>
      </c>
      <c r="C2201" s="2">
        <v>19.14</v>
      </c>
    </row>
    <row r="2202" spans="1:3">
      <c r="A2202" s="2">
        <v>706</v>
      </c>
      <c r="B2202" s="2">
        <v>21.97</v>
      </c>
      <c r="C2202" s="2">
        <v>19.14</v>
      </c>
    </row>
    <row r="2203" spans="1:3">
      <c r="A2203" s="2">
        <v>706</v>
      </c>
      <c r="B2203" s="2">
        <v>21.98</v>
      </c>
      <c r="C2203" s="2">
        <v>19.14</v>
      </c>
    </row>
    <row r="2204" spans="1:3">
      <c r="A2204" s="2">
        <v>706</v>
      </c>
      <c r="B2204" s="2">
        <v>21.99</v>
      </c>
      <c r="C2204" s="2">
        <v>19.14</v>
      </c>
    </row>
    <row r="2205" spans="1:3">
      <c r="A2205" s="2">
        <v>707</v>
      </c>
      <c r="B2205" s="2">
        <v>22</v>
      </c>
      <c r="C2205" s="2">
        <v>19.170000000000002</v>
      </c>
    </row>
    <row r="2206" spans="1:3">
      <c r="A2206" s="2">
        <v>707</v>
      </c>
      <c r="B2206" s="2">
        <v>22.01</v>
      </c>
      <c r="C2206" s="2">
        <v>19.14</v>
      </c>
    </row>
    <row r="2207" spans="1:3">
      <c r="A2207" s="2">
        <v>707</v>
      </c>
      <c r="B2207" s="2">
        <v>22.02</v>
      </c>
      <c r="C2207" s="2">
        <v>19.11</v>
      </c>
    </row>
    <row r="2208" spans="1:3">
      <c r="A2208" s="2">
        <v>707</v>
      </c>
      <c r="B2208" s="2">
        <v>22.03</v>
      </c>
      <c r="C2208" s="2">
        <v>19.11</v>
      </c>
    </row>
    <row r="2209" spans="1:3">
      <c r="A2209" s="2">
        <v>707</v>
      </c>
      <c r="B2209" s="2">
        <v>22.04</v>
      </c>
      <c r="C2209" s="2">
        <v>19.11</v>
      </c>
    </row>
    <row r="2210" spans="1:3">
      <c r="A2210" s="2">
        <v>708</v>
      </c>
      <c r="B2210" s="2">
        <v>22.05</v>
      </c>
      <c r="C2210" s="2">
        <v>19.11</v>
      </c>
    </row>
    <row r="2211" spans="1:3">
      <c r="A2211" s="2">
        <v>708</v>
      </c>
      <c r="B2211" s="2">
        <v>22.06</v>
      </c>
      <c r="C2211" s="2">
        <v>19.11</v>
      </c>
    </row>
    <row r="2212" spans="1:3">
      <c r="A2212" s="2">
        <v>708</v>
      </c>
      <c r="B2212" s="2">
        <v>22.07</v>
      </c>
      <c r="C2212" s="2">
        <v>19.079999999999998</v>
      </c>
    </row>
    <row r="2213" spans="1:3">
      <c r="A2213" s="2">
        <v>708</v>
      </c>
      <c r="B2213" s="2">
        <v>22.08</v>
      </c>
      <c r="C2213" s="2">
        <v>19.079999999999998</v>
      </c>
    </row>
    <row r="2214" spans="1:3">
      <c r="A2214" s="2">
        <v>708</v>
      </c>
      <c r="B2214" s="2">
        <v>22.09</v>
      </c>
      <c r="C2214" s="2">
        <v>19.11</v>
      </c>
    </row>
    <row r="2215" spans="1:3">
      <c r="A2215" s="2">
        <v>709</v>
      </c>
      <c r="B2215" s="2">
        <v>22.1</v>
      </c>
      <c r="C2215" s="2">
        <v>19.079999999999998</v>
      </c>
    </row>
    <row r="2216" spans="1:3">
      <c r="A2216" s="2">
        <v>709</v>
      </c>
      <c r="B2216" s="2">
        <v>22.11</v>
      </c>
      <c r="C2216" s="2">
        <v>19.059999999999999</v>
      </c>
    </row>
  </sheetData>
  <mergeCells count="4">
    <mergeCell ref="S7:T7"/>
    <mergeCell ref="E2:G2"/>
    <mergeCell ref="I2:K2"/>
    <mergeCell ref="A2:C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D6C2B-8E1D-5B4F-86F5-B6C305D2D8FA}">
  <dimension ref="A17:T23"/>
  <sheetViews>
    <sheetView workbookViewId="0">
      <selection activeCell="M32" sqref="M32"/>
    </sheetView>
  </sheetViews>
  <sheetFormatPr baseColWidth="10" defaultRowHeight="16"/>
  <cols>
    <col min="12" max="12" width="11.33203125" bestFit="1" customWidth="1"/>
  </cols>
  <sheetData>
    <row r="17" spans="1:20">
      <c r="C17" s="73" t="s">
        <v>19</v>
      </c>
      <c r="D17" s="73"/>
      <c r="E17" s="2">
        <v>2.472</v>
      </c>
      <c r="F17" t="s">
        <v>9</v>
      </c>
      <c r="J17" s="73" t="s">
        <v>17</v>
      </c>
      <c r="K17" s="73"/>
      <c r="L17" s="4">
        <v>1.0590590590590601</v>
      </c>
      <c r="M17" t="s">
        <v>9</v>
      </c>
      <c r="Q17" s="73" t="s">
        <v>18</v>
      </c>
      <c r="R17" s="73"/>
      <c r="S17" s="4">
        <v>0.96787479406919397</v>
      </c>
      <c r="T17" t="s">
        <v>9</v>
      </c>
    </row>
    <row r="18" spans="1:20">
      <c r="A18" s="73"/>
      <c r="B18" s="73"/>
      <c r="C18" s="73"/>
      <c r="D18" s="73"/>
      <c r="E18" s="5"/>
      <c r="J18" s="73"/>
      <c r="K18" s="73"/>
      <c r="L18" s="5"/>
      <c r="Q18" s="73"/>
      <c r="R18" s="73"/>
      <c r="S18" s="5"/>
    </row>
    <row r="19" spans="1:20">
      <c r="A19" s="73"/>
      <c r="B19" s="73"/>
      <c r="C19" s="73"/>
      <c r="D19" s="73"/>
      <c r="E19" s="5"/>
      <c r="J19" s="2"/>
      <c r="K19" s="2"/>
      <c r="L19" s="5"/>
      <c r="Q19" s="2"/>
      <c r="R19" s="2"/>
      <c r="S19" s="5"/>
    </row>
    <row r="21" spans="1:20">
      <c r="C21" s="73"/>
      <c r="D21" s="73"/>
      <c r="E21" s="2"/>
    </row>
    <row r="22" spans="1:20">
      <c r="C22" s="73"/>
      <c r="D22" s="73"/>
      <c r="E22" s="2"/>
    </row>
    <row r="23" spans="1:20">
      <c r="C23" s="73"/>
      <c r="D23" s="73"/>
      <c r="E23" s="2"/>
    </row>
  </sheetData>
  <mergeCells count="12">
    <mergeCell ref="C17:D17"/>
    <mergeCell ref="J17:K17"/>
    <mergeCell ref="Q17:R17"/>
    <mergeCell ref="C21:D21"/>
    <mergeCell ref="C22:D22"/>
    <mergeCell ref="C18:D18"/>
    <mergeCell ref="C23:D23"/>
    <mergeCell ref="A18:B18"/>
    <mergeCell ref="A19:B19"/>
    <mergeCell ref="J18:K18"/>
    <mergeCell ref="Q18:R18"/>
    <mergeCell ref="C19:D19"/>
  </mergeCells>
  <phoneticPr fontId="2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AA4AB-23BE-744F-9FC4-7C595CD022FC}">
  <dimension ref="B5:F13"/>
  <sheetViews>
    <sheetView workbookViewId="0">
      <selection activeCell="N19" sqref="N19"/>
    </sheetView>
  </sheetViews>
  <sheetFormatPr baseColWidth="10" defaultRowHeight="16"/>
  <cols>
    <col min="2" max="2" width="16.5" bestFit="1" customWidth="1"/>
  </cols>
  <sheetData>
    <row r="5" spans="2:6">
      <c r="B5" s="92" t="s">
        <v>73</v>
      </c>
      <c r="C5" s="92"/>
      <c r="D5" s="92"/>
      <c r="E5" s="92"/>
      <c r="F5" s="92"/>
    </row>
    <row r="10" spans="2:6">
      <c r="B10" t="s">
        <v>71</v>
      </c>
      <c r="C10" s="89">
        <v>500</v>
      </c>
    </row>
    <row r="11" spans="2:6">
      <c r="B11" t="s">
        <v>72</v>
      </c>
      <c r="C11" s="90">
        <v>24</v>
      </c>
    </row>
    <row r="12" spans="2:6">
      <c r="B12" t="s">
        <v>70</v>
      </c>
      <c r="C12">
        <v>1</v>
      </c>
    </row>
    <row r="13" spans="2:6">
      <c r="B13" t="s">
        <v>69</v>
      </c>
      <c r="C13" s="91">
        <f>(0.5*C10*C11^2)*C12/1000</f>
        <v>144</v>
      </c>
    </row>
  </sheetData>
  <mergeCells count="1"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Ducati Panigale 1199 data</vt:lpstr>
      <vt:lpstr>WLTP class 3 v5</vt:lpstr>
      <vt:lpstr>WLTP Graphs</vt:lpstr>
      <vt:lpstr>Braking Moments</vt:lpstr>
      <vt:lpstr>Coast Down Data</vt:lpstr>
      <vt:lpstr>Coast Down Graphs</vt:lpstr>
      <vt:lpstr>Super Cap 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Sandilands (2110674)</dc:creator>
  <cp:lastModifiedBy>Neil Sandilands (2110674)</cp:lastModifiedBy>
  <dcterms:created xsi:type="dcterms:W3CDTF">2024-01-09T11:59:36Z</dcterms:created>
  <dcterms:modified xsi:type="dcterms:W3CDTF">2024-01-14T21:06:44Z</dcterms:modified>
</cp:coreProperties>
</file>